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charts/chart9.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drawings/drawing15.xml" ContentType="application/vnd.openxmlformats-officedocument.drawingml.chartshapes+xml"/>
  <Override PartName="/xl/charts/chart1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ml.chartshapes+xml"/>
  <Override PartName="/xl/charts/chart17.xml" ContentType="application/vnd.openxmlformats-officedocument.drawingml.chart+xml"/>
  <Override PartName="/xl/drawings/drawing19.xml" ContentType="application/vnd.openxmlformats-officedocument.drawingml.chartshapes+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charts/style5.xml" ContentType="application/vnd.ms-office.chartstyle+xml"/>
  <Override PartName="/xl/charts/colors5.xml" ContentType="application/vnd.ms-office.chartcolorstyle+xml"/>
  <Override PartName="/xl/charts/chart20.xml" ContentType="application/vnd.openxmlformats-officedocument.drawingml.chart+xml"/>
  <Override PartName="/xl/charts/style6.xml" ContentType="application/vnd.ms-office.chartstyle+xml"/>
  <Override PartName="/xl/charts/colors6.xml" ContentType="application/vnd.ms-office.chartcolorstyle+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xml" ContentType="application/vnd.openxmlformats-officedocument.drawing+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charts/chart25.xml" ContentType="application/vnd.openxmlformats-officedocument.drawingml.chart+xml"/>
  <Override PartName="/xl/charts/style11.xml" ContentType="application/vnd.ms-office.chartstyle+xml"/>
  <Override PartName="/xl/charts/colors11.xml" ContentType="application/vnd.ms-office.chartcolorstyle+xml"/>
  <Override PartName="/xl/charts/chart2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2.xml" ContentType="application/vnd.openxmlformats-officedocument.drawing+xml"/>
  <Override PartName="/xl/charts/chart27.xml" ContentType="application/vnd.openxmlformats-officedocument.drawingml.chart+xml"/>
  <Override PartName="/xl/drawings/drawing23.xml" ContentType="application/vnd.openxmlformats-officedocument.drawingml.chartshapes+xml"/>
  <Override PartName="/xl/charts/chart28.xml" ContentType="application/vnd.openxmlformats-officedocument.drawingml.chart+xml"/>
  <Override PartName="/xl/drawings/drawing24.xml" ContentType="application/vnd.openxmlformats-officedocument.drawing+xml"/>
  <Override PartName="/xl/charts/chart29.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30.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31.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32.xml" ContentType="application/vnd.openxmlformats-officedocument.drawingml.chart+xml"/>
  <Override PartName="/xl/drawings/drawing31.xml" ContentType="application/vnd.openxmlformats-officedocument.drawingml.chartshapes+xml"/>
  <Override PartName="/xl/charts/chart33.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4.xml" ContentType="application/vnd.openxmlformats-officedocument.drawingml.chart+xml"/>
  <Override PartName="/xl/drawings/drawing34.xml" ContentType="application/vnd.openxmlformats-officedocument.drawingml.chartshapes+xml"/>
  <Override PartName="/xl/charts/chart35.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36.xml" ContentType="application/vnd.openxmlformats-officedocument.drawingml.chart+xml"/>
  <Override PartName="/xl/drawings/drawing37.xml" ContentType="application/vnd.openxmlformats-officedocument.drawingml.chartshapes+xml"/>
  <Override PartName="/xl/charts/chart37.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38.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0.xml" ContentType="application/vnd.openxmlformats-officedocument.drawing+xml"/>
  <Override PartName="/xl/charts/chart39.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4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44.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4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46.xml" ContentType="application/vnd.openxmlformats-officedocument.drawing+xml"/>
  <Override PartName="/xl/charts/chart51.xml" ContentType="application/vnd.openxmlformats-officedocument.drawingml.chart+xml"/>
  <Override PartName="/xl/drawings/drawing47.xml" ContentType="application/vnd.openxmlformats-officedocument.drawingml.chartshapes+xml"/>
  <Override PartName="/xl/charts/chart5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53.xml" ContentType="application/vnd.openxmlformats-officedocument.drawingml.chart+xml"/>
  <Override PartName="/xl/drawings/drawing50.xml" ContentType="application/vnd.openxmlformats-officedocument.drawingml.chartshapes+xml"/>
  <Override PartName="/xl/charts/chart54.xml" ContentType="application/vnd.openxmlformats-officedocument.drawingml.chart+xml"/>
  <Override PartName="/xl/drawings/drawing51.xml" ContentType="application/vnd.openxmlformats-officedocument.drawingml.chartshapes+xml"/>
  <Override PartName="/xl/charts/chart55.xml" ContentType="application/vnd.openxmlformats-officedocument.drawingml.chart+xml"/>
  <Override PartName="/xl/drawings/drawing52.xml" ContentType="application/vnd.openxmlformats-officedocument.drawingml.chartshapes+xml"/>
  <Override PartName="/xl/charts/chart56.xml" ContentType="application/vnd.openxmlformats-officedocument.drawingml.chart+xml"/>
  <Override PartName="/xl/drawings/drawing53.xml" ContentType="application/vnd.openxmlformats-officedocument.drawing+xml"/>
  <Override PartName="/xl/charts/chart57.xml" ContentType="application/vnd.openxmlformats-officedocument.drawingml.chart+xml"/>
  <Override PartName="/xl/drawings/drawing54.xml" ContentType="application/vnd.openxmlformats-officedocument.drawing+xml"/>
  <Override PartName="/xl/charts/chart58.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59.xml" ContentType="application/vnd.openxmlformats-officedocument.drawingml.chart+xml"/>
  <Override PartName="/xl/drawings/drawing57.xml" ContentType="application/vnd.openxmlformats-officedocument.drawingml.chartshapes+xml"/>
  <Override PartName="/xl/charts/chart60.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61.xml" ContentType="application/vnd.openxmlformats-officedocument.drawingml.chart+xml"/>
  <Override PartName="/xl/drawings/drawing60.xml" ContentType="application/vnd.openxmlformats-officedocument.drawingml.chartshapes+xml"/>
  <Override PartName="/xl/charts/chart62.xml" ContentType="application/vnd.openxmlformats-officedocument.drawingml.chart+xml"/>
  <Override PartName="/xl/drawings/drawing61.xml" ContentType="application/vnd.openxmlformats-officedocument.drawingml.chartshapes+xml"/>
  <Override PartName="/xl/charts/chart63.xml" ContentType="application/vnd.openxmlformats-officedocument.drawingml.chart+xml"/>
  <Override PartName="/xl/drawings/drawing62.xml" ContentType="application/vnd.openxmlformats-officedocument.drawingml.chartshapes+xml"/>
  <Override PartName="/xl/charts/chart64.xml" ContentType="application/vnd.openxmlformats-officedocument.drawingml.chart+xml"/>
  <Override PartName="/xl/drawings/drawing63.xml" ContentType="application/vnd.openxmlformats-officedocument.drawingml.chartshapes+xml"/>
  <Override PartName="/xl/charts/chart65.xml" ContentType="application/vnd.openxmlformats-officedocument.drawingml.chart+xml"/>
  <Override PartName="/xl/drawings/drawing64.xml" ContentType="application/vnd.openxmlformats-officedocument.drawingml.chartshapes+xml"/>
  <Override PartName="/xl/charts/chart6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5.xml" ContentType="application/vnd.openxmlformats-officedocument.drawing+xml"/>
  <Override PartName="/xl/charts/chart6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68.xml" ContentType="application/vnd.openxmlformats-officedocument.drawingml.chart+xml"/>
  <Override PartName="/xl/charts/style16.xml" ContentType="application/vnd.ms-office.chartstyle+xml"/>
  <Override PartName="/xl/charts/colors16.xml" ContentType="application/vnd.ms-office.chartcolorstyle+xml"/>
  <Override PartName="/xl/charts/chart6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8.xml" ContentType="application/vnd.openxmlformats-officedocument.drawingml.chartshapes+xml"/>
  <Override PartName="/xl/charts/chart7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71.xml" ContentType="application/vnd.openxmlformats-officedocument.drawingml.chart+xml"/>
  <Override PartName="/xl/drawings/drawing71.xml" ContentType="application/vnd.openxmlformats-officedocument.drawingml.chartshapes+xml"/>
  <Override PartName="/xl/charts/chart72.xml" ContentType="application/vnd.openxmlformats-officedocument.drawingml.chart+xml"/>
  <Override PartName="/xl/drawings/drawing72.xml" ContentType="application/vnd.openxmlformats-officedocument.drawingml.chartshapes+xml"/>
  <Override PartName="/xl/charts/chart73.xml" ContentType="application/vnd.openxmlformats-officedocument.drawingml.chart+xml"/>
  <Override PartName="/xl/drawings/drawing73.xml" ContentType="application/vnd.openxmlformats-officedocument.drawingml.chartshapes+xml"/>
  <Override PartName="/xl/charts/chart74.xml" ContentType="application/vnd.openxmlformats-officedocument.drawingml.chart+xml"/>
  <Override PartName="/xl/drawings/drawing74.xml" ContentType="application/vnd.openxmlformats-officedocument.drawingml.chartshapes+xml"/>
  <Override PartName="/xl/charts/chart75.xml" ContentType="application/vnd.openxmlformats-officedocument.drawingml.chart+xml"/>
  <Override PartName="/xl/charts/chart76.xml" ContentType="application/vnd.openxmlformats-officedocument.drawingml.chart+xml"/>
  <Override PartName="/xl/drawings/drawing75.xml" ContentType="application/vnd.openxmlformats-officedocument.drawing+xml"/>
  <Override PartName="/xl/charts/chart77.xml" ContentType="application/vnd.openxmlformats-officedocument.drawingml.chart+xml"/>
  <Override PartName="/xl/drawings/drawing76.xml" ContentType="application/vnd.openxmlformats-officedocument.drawingml.chartshapes+xml"/>
  <Override PartName="/xl/charts/chart78.xml" ContentType="application/vnd.openxmlformats-officedocument.drawingml.chart+xml"/>
  <Override PartName="/xl/drawings/drawing77.xml" ContentType="application/vnd.openxmlformats-officedocument.drawingml.chartshapes+xml"/>
  <Override PartName="/xl/charts/chart79.xml" ContentType="application/vnd.openxmlformats-officedocument.drawingml.chart+xml"/>
  <Override PartName="/xl/charts/chart80.xml" ContentType="application/vnd.openxmlformats-officedocument.drawingml.chart+xml"/>
  <Override PartName="/xl/drawings/drawing78.xml" ContentType="application/vnd.openxmlformats-officedocument.drawingml.chartshapes+xml"/>
  <Override PartName="/xl/charts/chart81.xml" ContentType="application/vnd.openxmlformats-officedocument.drawingml.chart+xml"/>
  <Override PartName="/xl/drawings/drawing79.xml" ContentType="application/vnd.openxmlformats-officedocument.drawingml.chartshapes+xml"/>
  <Override PartName="/xl/charts/chart82.xml" ContentType="application/vnd.openxmlformats-officedocument.drawingml.chart+xml"/>
  <Override PartName="/xl/drawings/drawing80.xml" ContentType="application/vnd.openxmlformats-officedocument.drawingml.chartshapes+xml"/>
  <Override PartName="/xl/charts/chart83.xml" ContentType="application/vnd.openxmlformats-officedocument.drawingml.chart+xml"/>
  <Override PartName="/xl/drawings/drawing81.xml" ContentType="application/vnd.openxmlformats-officedocument.drawingml.chartshapes+xml"/>
  <Override PartName="/xl/charts/chart84.xml" ContentType="application/vnd.openxmlformats-officedocument.drawingml.chart+xml"/>
  <Override PartName="/xl/drawings/drawing82.xml" ContentType="application/vnd.openxmlformats-officedocument.drawing+xml"/>
  <Override PartName="/xl/charts/chart85.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83.xml" ContentType="application/vnd.openxmlformats-officedocument.drawingml.chartshapes+xml"/>
  <Override PartName="/xl/charts/chart8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84.xml" ContentType="application/vnd.openxmlformats-officedocument.drawingml.chartshapes+xml"/>
  <Override PartName="/xl/charts/chart87.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85.xml" ContentType="application/vnd.openxmlformats-officedocument.drawingml.chartshapes+xml"/>
  <Override PartName="/xl/charts/chart8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86.xml" ContentType="application/vnd.openxmlformats-officedocument.drawing+xml"/>
  <Override PartName="/xl/charts/chart89.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87.xml" ContentType="application/vnd.openxmlformats-officedocument.drawing+xml"/>
  <Override PartName="/xl/charts/chart90.xml" ContentType="application/vnd.openxmlformats-officedocument.drawingml.chart+xml"/>
  <Override PartName="/xl/charts/style24.xml" ContentType="application/vnd.ms-office.chartstyle+xml"/>
  <Override PartName="/xl/charts/colors24.xml" ContentType="application/vnd.ms-office.chartcolorstyle+xml"/>
  <Override PartName="/xl/charts/chart91.xml" ContentType="application/vnd.openxmlformats-officedocument.drawingml.chart+xml"/>
  <Override PartName="/xl/charts/style25.xml" ContentType="application/vnd.ms-office.chartstyle+xml"/>
  <Override PartName="/xl/charts/colors25.xml" ContentType="application/vnd.ms-office.chartcolorstyle+xml"/>
  <Override PartName="/xl/charts/chart92.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8.xml" ContentType="application/vnd.openxmlformats-officedocument.drawing+xml"/>
  <Override PartName="/xl/charts/chart93.xml" ContentType="application/vnd.openxmlformats-officedocument.drawingml.chart+xml"/>
  <Override PartName="/xl/charts/style27.xml" ContentType="application/vnd.ms-office.chartstyle+xml"/>
  <Override PartName="/xl/charts/colors27.xml" ContentType="application/vnd.ms-office.chartcolorstyle+xml"/>
  <Override PartName="/xl/charts/chart9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9.xml" ContentType="application/vnd.openxmlformats-officedocument.drawing+xml"/>
  <Override PartName="/xl/charts/chart95.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90.xml" ContentType="application/vnd.openxmlformats-officedocument.drawing+xml"/>
  <Override PartName="/xl/charts/chart96.xml" ContentType="application/vnd.openxmlformats-officedocument.drawingml.chart+xml"/>
  <Override PartName="/xl/drawings/drawing91.xml" ContentType="application/vnd.openxmlformats-officedocument.drawingml.chartshapes+xml"/>
  <Override PartName="/xl/charts/chart97.xml" ContentType="application/vnd.openxmlformats-officedocument.drawingml.chart+xml"/>
  <Override PartName="/xl/drawings/drawing92.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drawings/drawing93.xml" ContentType="application/vnd.openxmlformats-officedocument.drawingml.chartshapes+xml"/>
  <Override PartName="/xl/charts/chart100.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101.xml" ContentType="application/vnd.openxmlformats-officedocument.drawingml.chart+xml"/>
  <Override PartName="/xl/drawings/drawing96.xml" ContentType="application/vnd.openxmlformats-officedocument.drawingml.chartshapes+xml"/>
  <Override PartName="/xl/charts/chart102.xml" ContentType="application/vnd.openxmlformats-officedocument.drawingml.chart+xml"/>
  <Override PartName="/xl/drawings/drawing97.xml" ContentType="application/vnd.openxmlformats-officedocument.drawingml.chartshapes+xml"/>
  <Override PartName="/xl/charts/chart103.xml" ContentType="application/vnd.openxmlformats-officedocument.drawingml.chart+xml"/>
  <Override PartName="/xl/drawings/drawing98.xml" ContentType="application/vnd.openxmlformats-officedocument.drawing+xml"/>
  <Override PartName="/xl/charts/chart104.xml" ContentType="application/vnd.openxmlformats-officedocument.drawingml.chart+xml"/>
  <Override PartName="/xl/charts/style30.xml" ContentType="application/vnd.ms-office.chartstyle+xml"/>
  <Override PartName="/xl/charts/colors30.xml" ContentType="application/vnd.ms-office.chartcolorstyle+xml"/>
  <Override PartName="/xl/charts/chart105.xml" ContentType="application/vnd.openxmlformats-officedocument.drawingml.chart+xml"/>
  <Override PartName="/xl/charts/style31.xml" ContentType="application/vnd.ms-office.chartstyle+xml"/>
  <Override PartName="/xl/charts/colors31.xml" ContentType="application/vnd.ms-office.chartcolorstyle+xml"/>
  <Override PartName="/xl/charts/chart106.xml" ContentType="application/vnd.openxmlformats-officedocument.drawingml.chart+xml"/>
  <Override PartName="/xl/charts/style32.xml" ContentType="application/vnd.ms-office.chartstyle+xml"/>
  <Override PartName="/xl/charts/colors32.xml" ContentType="application/vnd.ms-office.chartcolorstyle+xml"/>
  <Override PartName="/xl/charts/chart107.xml" ContentType="application/vnd.openxmlformats-officedocument.drawingml.chart+xml"/>
  <Override PartName="/xl/charts/style33.xml" ContentType="application/vnd.ms-office.chartstyle+xml"/>
  <Override PartName="/xl/charts/colors33.xml" ContentType="application/vnd.ms-office.chartcolorstyle+xml"/>
  <Override PartName="/xl/charts/chart108.xml" ContentType="application/vnd.openxmlformats-officedocument.drawingml.chart+xml"/>
  <Override PartName="/xl/charts/style34.xml" ContentType="application/vnd.ms-office.chartstyle+xml"/>
  <Override PartName="/xl/charts/colors34.xml" ContentType="application/vnd.ms-office.chartcolorstyle+xml"/>
  <Override PartName="/xl/charts/chart109.xml" ContentType="application/vnd.openxmlformats-officedocument.drawingml.chart+xml"/>
  <Override PartName="/xl/charts/style35.xml" ContentType="application/vnd.ms-office.chartstyle+xml"/>
  <Override PartName="/xl/charts/colors35.xml" ContentType="application/vnd.ms-office.chartcolorstyle+xml"/>
  <Override PartName="/xl/charts/chart110.xml" ContentType="application/vnd.openxmlformats-officedocument.drawingml.chart+xml"/>
  <Override PartName="/xl/charts/style36.xml" ContentType="application/vnd.ms-office.chartstyle+xml"/>
  <Override PartName="/xl/charts/colors36.xml" ContentType="application/vnd.ms-office.chartcolorstyle+xml"/>
  <Override PartName="/xl/charts/chart111.xml" ContentType="application/vnd.openxmlformats-officedocument.drawingml.chart+xml"/>
  <Override PartName="/xl/charts/style37.xml" ContentType="application/vnd.ms-office.chartstyle+xml"/>
  <Override PartName="/xl/charts/colors37.xml" ContentType="application/vnd.ms-office.chartcolorstyle+xml"/>
  <Override PartName="/xl/charts/chart112.xml" ContentType="application/vnd.openxmlformats-officedocument.drawingml.chart+xml"/>
  <Override PartName="/xl/charts/style38.xml" ContentType="application/vnd.ms-office.chartstyle+xml"/>
  <Override PartName="/xl/charts/colors38.xml" ContentType="application/vnd.ms-office.chartcolorstyle+xml"/>
  <Override PartName="/xl/charts/chart113.xml" ContentType="application/vnd.openxmlformats-officedocument.drawingml.chart+xml"/>
  <Override PartName="/xl/charts/style39.xml" ContentType="application/vnd.ms-office.chartstyle+xml"/>
  <Override PartName="/xl/charts/colors39.xml" ContentType="application/vnd.ms-office.chartcolorstyle+xml"/>
  <Override PartName="/xl/charts/chart114.xml" ContentType="application/vnd.openxmlformats-officedocument.drawingml.chart+xml"/>
  <Override PartName="/xl/charts/style40.xml" ContentType="application/vnd.ms-office.chartstyle+xml"/>
  <Override PartName="/xl/charts/colors40.xml" ContentType="application/vnd.ms-office.chartcolorstyle+xml"/>
  <Override PartName="/xl/charts/chart115.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9.xml" ContentType="application/vnd.openxmlformats-officedocument.drawing+xml"/>
  <Override PartName="/xl/charts/chart116.xml" ContentType="application/vnd.openxmlformats-officedocument.drawingml.chart+xml"/>
  <Override PartName="/xl/drawings/drawing100.xml" ContentType="application/vnd.openxmlformats-officedocument.drawingml.chartshapes+xml"/>
  <Override PartName="/xl/charts/chart11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1.xml" ContentType="application/vnd.openxmlformats-officedocument.drawing+xml"/>
  <Override PartName="/xl/tables/table1.xml" ContentType="application/vnd.openxmlformats-officedocument.spreadsheetml.table+xml"/>
  <Override PartName="/xl/charts/chart118.xml" ContentType="application/vnd.openxmlformats-officedocument.drawingml.chart+xml"/>
  <Override PartName="/xl/drawings/drawing102.xml" ContentType="application/vnd.openxmlformats-officedocument.drawingml.chartshapes+xml"/>
  <Override PartName="/xl/charts/chart119.xml" ContentType="application/vnd.openxmlformats-officedocument.drawingml.chart+xml"/>
  <Override PartName="/xl/drawings/drawing103.xml" ContentType="application/vnd.openxmlformats-officedocument.drawingml.chartshapes+xml"/>
  <Override PartName="/xl/charts/chart120.xml" ContentType="application/vnd.openxmlformats-officedocument.drawingml.chart+xml"/>
  <Override PartName="/xl/drawings/drawing104.xml" ContentType="application/vnd.openxmlformats-officedocument.drawing+xml"/>
  <Override PartName="/xl/charts/chart121.xml" ContentType="application/vnd.openxmlformats-officedocument.drawingml.chart+xml"/>
  <Override PartName="/xl/drawings/drawing105.xml" ContentType="application/vnd.openxmlformats-officedocument.drawingml.chartshapes+xml"/>
  <Override PartName="/xl/drawings/drawing106.xml" ContentType="application/vnd.openxmlformats-officedocument.drawing+xml"/>
  <Override PartName="/xl/charts/chart122.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123.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124.xml" ContentType="application/vnd.openxmlformats-officedocument.drawingml.chart+xml"/>
  <Override PartName="/xl/drawings/drawing111.xml" ContentType="application/vnd.openxmlformats-officedocument.drawingml.chartshapes+xml"/>
  <Override PartName="/xl/charts/chart125.xml" ContentType="application/vnd.openxmlformats-officedocument.drawingml.chart+xml"/>
  <Override PartName="/xl/drawings/drawing112.xml" ContentType="application/vnd.openxmlformats-officedocument.drawing+xml"/>
  <Override PartName="/xl/charts/chart126.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DieseArbeitsmappe" defaultThemeVersion="124226"/>
  <mc:AlternateContent xmlns:mc="http://schemas.openxmlformats.org/markup-compatibility/2006">
    <mc:Choice Requires="x15">
      <x15ac:absPath xmlns:x15ac="http://schemas.microsoft.com/office/spreadsheetml/2010/11/ac" url="https://dihk.sharepoint.com/sites/IWA/Shared Documents/Statistik/"/>
    </mc:Choice>
  </mc:AlternateContent>
  <xr:revisionPtr revIDLastSave="7939" documentId="13_ncr:1_{CC190427-E472-4FBB-9578-36B91F367462}" xr6:coauthVersionLast="47" xr6:coauthVersionMax="47" xr10:uidLastSave="{579E65A5-627A-4B2E-8C5F-6443FA285ACC}"/>
  <bookViews>
    <workbookView xWindow="-108" yWindow="-108" windowWidth="30936" windowHeight="16896" tabRatio="941" xr2:uid="{00000000-000D-0000-FFFF-FFFF00000000}"/>
  </bookViews>
  <sheets>
    <sheet name="Übersicht" sheetId="59" r:id="rId1"/>
    <sheet name="Auftragseingang Industrie" sheetId="3" r:id="rId2"/>
    <sheet name="Auftragseingang Absatz Ind" sheetId="91" r:id="rId3"/>
    <sheet name="Auftragseingang ohne Großauftr." sheetId="93" r:id="rId4"/>
    <sheet name="Auftragsbestand" sheetId="107" r:id="rId5"/>
    <sheet name="Auftragseingang Branchen" sheetId="129" r:id="rId6"/>
    <sheet name="Umsatz Ver. Gewerbe" sheetId="101" r:id="rId7"/>
    <sheet name="Produktionsindex" sheetId="130" r:id="rId8"/>
    <sheet name="Produktionsindex Branchen" sheetId="125" r:id="rId9"/>
    <sheet name="Beschäftigte Industrie" sheetId="116" r:id="rId10"/>
    <sheet name="Export" sheetId="69" r:id="rId11"/>
    <sheet name="Import" sheetId="70" r:id="rId12"/>
    <sheet name="Außenhandelssaldo" sheetId="71" r:id="rId13"/>
    <sheet name="Auftragseingang Bau" sheetId="117" r:id="rId14"/>
    <sheet name="Umsatz Einzelhandel" sheetId="106" r:id="rId15"/>
    <sheet name="Umsatz Großhandel" sheetId="123" r:id="rId16"/>
    <sheet name="Umsatz Gastgewerbe" sheetId="113" r:id="rId17"/>
    <sheet name="Umsatz Dienstleistungsbereich" sheetId="132" r:id="rId18"/>
    <sheet name="Lkw-Maut" sheetId="110" r:id="rId19"/>
    <sheet name="ifo-Index" sheetId="10" r:id="rId20"/>
    <sheet name="ZEW-Index" sheetId="8" r:id="rId21"/>
    <sheet name="GfK-Index " sheetId="7" r:id="rId22"/>
    <sheet name="RWI Containerumschlagindex" sheetId="124" r:id="rId23"/>
    <sheet name="Kapazitätsauslastung DE" sheetId="30" r:id="rId24"/>
    <sheet name="DeStatis-Arbeitslosenstatistik" sheetId="44" r:id="rId25"/>
    <sheet name="Arbeitslosenstatistik BA" sheetId="122" r:id="rId26"/>
    <sheet name="Arbeitslose ab 1950" sheetId="38" r:id="rId27"/>
    <sheet name="Erwerbstätige (Arbeitsort)" sheetId="75" r:id="rId28"/>
    <sheet name="Erwerbstätige (Wohnort)" sheetId="128" r:id="rId29"/>
    <sheet name="Erwerbstätige WB_Q" sheetId="87" r:id="rId30"/>
    <sheet name="Kurzarbeit" sheetId="121" r:id="rId31"/>
    <sheet name="Verbraucherpreise DE" sheetId="131" r:id="rId32"/>
    <sheet name="Verbraucherpreise Harmonisiert" sheetId="108" r:id="rId33"/>
    <sheet name="Verbraucherpreisindex EU" sheetId="102" state="hidden" r:id="rId34"/>
    <sheet name="Kerninflation DE EU Monat" sheetId="103" state="hidden" r:id="rId35"/>
    <sheet name="Erzeugerpreise" sheetId="134" r:id="rId36"/>
    <sheet name="Inflation historisch" sheetId="133" r:id="rId37"/>
    <sheet name="Insolvenzverfahren" sheetId="120" r:id="rId38"/>
    <sheet name="EZB-Zinsen" sheetId="77" r:id="rId39"/>
    <sheet name="BIP-DE-Quartal" sheetId="13" r:id="rId40"/>
    <sheet name="BIP-DE-jährl." sheetId="81" r:id="rId41"/>
    <sheet name="BIP-DE-Quartal Komponenten" sheetId="79" r:id="rId42"/>
    <sheet name="BIP-DE-jährl. Komponenten" sheetId="80" r:id="rId43"/>
    <sheet name="Kfz-Neuzulassungen" sheetId="27" r:id="rId44"/>
    <sheet name="Euro_Dollar" sheetId="82" r:id="rId45"/>
    <sheet name="Handelsgewichteter Wechselkurs" sheetId="89" r:id="rId46"/>
    <sheet name="preis. Wettbewerbsfähigkeit VPI" sheetId="72" r:id="rId47"/>
    <sheet name="preis. Wettbewerbsfähigkeit LSK" sheetId="105" r:id="rId48"/>
    <sheet name="Öl-Preis Monat_Jahr" sheetId="24" r:id="rId49"/>
    <sheet name="Kraftstoffpreise" sheetId="84" r:id="rId50"/>
    <sheet name="Staatsanleihen 10j" sheetId="135" r:id="rId51"/>
  </sheets>
  <definedNames>
    <definedName name="_xlnm._FilterDatabase" localSheetId="13" hidden="1">'Auftragseingang Bau'!$A$155:$L$269</definedName>
    <definedName name="_xlnm._FilterDatabase" localSheetId="1" hidden="1">'Auftragseingang Industrie'!$A$143:$L$257</definedName>
    <definedName name="_xlnm._FilterDatabase" localSheetId="12" hidden="1">Außenhandelssaldo!$A$154:$I$268</definedName>
    <definedName name="_xlnm._FilterDatabase" localSheetId="9" hidden="1">'Beschäftigte Industrie'!$A$6:$Q$222</definedName>
    <definedName name="_xlnm._FilterDatabase" localSheetId="27" hidden="1">'Erwerbstätige (Arbeitsort)'!$A$167:$P$281</definedName>
    <definedName name="_xlnm._FilterDatabase" localSheetId="28" hidden="1">'Erwerbstätige (Wohnort)'!$A$167:$P$281</definedName>
    <definedName name="_xlnm._FilterDatabase" localSheetId="10" hidden="1">Export!$A$38:$AC$269</definedName>
    <definedName name="_xlnm._FilterDatabase" localSheetId="38" hidden="1">'EZB-Zinsen'!$A$154:$E$268</definedName>
    <definedName name="_xlnm._FilterDatabase" localSheetId="21" hidden="1">'GfK-Index '!$A$5:$I$220</definedName>
    <definedName name="_xlnm._FilterDatabase" localSheetId="19" hidden="1">'ifo-Index'!$A$5:$J$339</definedName>
    <definedName name="_xlnm._FilterDatabase" localSheetId="11" hidden="1">Import!$A$155:$L$269</definedName>
    <definedName name="_xlnm._FilterDatabase" localSheetId="43" hidden="1">'Kfz-Neuzulassungen'!$B$147:$J$221</definedName>
    <definedName name="_xlnm._FilterDatabase" localSheetId="18" hidden="1">'Lkw-Maut'!$A$155:$L$221</definedName>
    <definedName name="_xlnm._FilterDatabase" localSheetId="47" hidden="1">'preis. Wettbewerbsfähigkeit LSK'!$A$88:$AD$236</definedName>
    <definedName name="_xlnm._FilterDatabase" localSheetId="46" hidden="1">'preis. Wettbewerbsfähigkeit VPI'!$A$124:$AD$272</definedName>
    <definedName name="_xlnm._FilterDatabase" localSheetId="7" hidden="1">Produktionsindex!$A$155:$Y$269</definedName>
    <definedName name="_xlnm._FilterDatabase" localSheetId="50" hidden="1">'Staatsanleihen 10j'!$A$4:$WWC$364</definedName>
    <definedName name="_xlnm._FilterDatabase" localSheetId="0" hidden="1">Übersicht!$A$65:$D$144</definedName>
    <definedName name="_xlnm._FilterDatabase" localSheetId="33" hidden="1">'Verbraucherpreisindex EU'!$A$6:$AL$162</definedName>
    <definedName name="_v12">#REF!</definedName>
    <definedName name="_xlnm.Print_Titles" localSheetId="35">Erzeugerpreise!$1:$6</definedName>
    <definedName name="_xlnm.Print_Titles" localSheetId="10">Export!$1:$5</definedName>
    <definedName name="_xlnm.Print_Titles" localSheetId="31">'Verbraucherpreise DE'!$5:$6</definedName>
    <definedName name="_xlnm.Print_Titles" localSheetId="32">'Verbraucherpreise Harmonisiert'!$5:$6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8" i="108" l="1"/>
  <c r="G9" i="108"/>
  <c r="G10" i="108"/>
  <c r="G11" i="108"/>
  <c r="G12" i="108"/>
  <c r="G13" i="108"/>
  <c r="G14" i="108"/>
  <c r="G15" i="108"/>
  <c r="G16" i="108"/>
  <c r="G17" i="108"/>
  <c r="G18" i="108"/>
  <c r="G7" i="108"/>
  <c r="H16" i="124"/>
  <c r="H17" i="124"/>
  <c r="F15" i="7"/>
  <c r="G15" i="7"/>
  <c r="H15" i="7"/>
  <c r="I15" i="7"/>
  <c r="D15" i="8"/>
  <c r="E15" i="8"/>
  <c r="H14" i="132"/>
  <c r="I14" i="132"/>
  <c r="J14" i="132"/>
  <c r="K14" i="132"/>
  <c r="L14" i="132"/>
  <c r="M14" i="132"/>
  <c r="I16" i="24"/>
  <c r="I19" i="24"/>
  <c r="H16" i="24"/>
  <c r="J16" i="24"/>
  <c r="J7" i="82"/>
  <c r="T364" i="135"/>
  <c r="S364" i="135"/>
  <c r="Q364" i="135"/>
  <c r="P364" i="135"/>
  <c r="O364" i="135"/>
  <c r="N364" i="135"/>
  <c r="T363" i="135"/>
  <c r="S363" i="135"/>
  <c r="Q363" i="135"/>
  <c r="P363" i="135"/>
  <c r="O363" i="135"/>
  <c r="N363" i="135"/>
  <c r="T362" i="135"/>
  <c r="S362" i="135"/>
  <c r="Q362" i="135"/>
  <c r="P362" i="135"/>
  <c r="O362" i="135"/>
  <c r="N362" i="135"/>
  <c r="T361" i="135"/>
  <c r="S361" i="135"/>
  <c r="Q361" i="135"/>
  <c r="P361" i="135"/>
  <c r="O361" i="135"/>
  <c r="N361" i="135"/>
  <c r="T360" i="135"/>
  <c r="S360" i="135"/>
  <c r="Q360" i="135"/>
  <c r="P360" i="135"/>
  <c r="O360" i="135"/>
  <c r="N360" i="135"/>
  <c r="T359" i="135"/>
  <c r="S359" i="135"/>
  <c r="Q359" i="135"/>
  <c r="P359" i="135"/>
  <c r="O359" i="135"/>
  <c r="N359" i="135"/>
  <c r="T358" i="135"/>
  <c r="S358" i="135"/>
  <c r="R358" i="135"/>
  <c r="Q358" i="135"/>
  <c r="P358" i="135"/>
  <c r="O358" i="135"/>
  <c r="N358" i="135"/>
  <c r="T357" i="135"/>
  <c r="S357" i="135"/>
  <c r="R357" i="135"/>
  <c r="Q357" i="135"/>
  <c r="P357" i="135"/>
  <c r="O357" i="135"/>
  <c r="N357" i="135"/>
  <c r="T356" i="135"/>
  <c r="S356" i="135"/>
  <c r="R356" i="135"/>
  <c r="Q356" i="135"/>
  <c r="P356" i="135"/>
  <c r="O356" i="135"/>
  <c r="N356" i="135"/>
  <c r="T355" i="135"/>
  <c r="S355" i="135"/>
  <c r="R355" i="135"/>
  <c r="Q355" i="135"/>
  <c r="P355" i="135"/>
  <c r="O355" i="135"/>
  <c r="N355" i="135"/>
  <c r="T354" i="135"/>
  <c r="S354" i="135"/>
  <c r="R354" i="135"/>
  <c r="Q354" i="135"/>
  <c r="P354" i="135"/>
  <c r="O354" i="135"/>
  <c r="N354" i="135"/>
  <c r="T353" i="135"/>
  <c r="S353" i="135"/>
  <c r="R353" i="135"/>
  <c r="Q353" i="135"/>
  <c r="P353" i="135"/>
  <c r="O353" i="135"/>
  <c r="N353" i="135"/>
  <c r="T352" i="135"/>
  <c r="S352" i="135"/>
  <c r="R352" i="135"/>
  <c r="Q352" i="135"/>
  <c r="P352" i="135"/>
  <c r="O352" i="135"/>
  <c r="N352" i="135"/>
  <c r="T351" i="135"/>
  <c r="S351" i="135"/>
  <c r="R351" i="135"/>
  <c r="Q351" i="135"/>
  <c r="P351" i="135"/>
  <c r="O351" i="135"/>
  <c r="N351" i="135"/>
  <c r="T350" i="135"/>
  <c r="S350" i="135"/>
  <c r="R350" i="135"/>
  <c r="Q350" i="135"/>
  <c r="P350" i="135"/>
  <c r="O350" i="135"/>
  <c r="N350" i="135"/>
  <c r="T349" i="135"/>
  <c r="S349" i="135"/>
  <c r="R349" i="135"/>
  <c r="Q349" i="135"/>
  <c r="P349" i="135"/>
  <c r="O349" i="135"/>
  <c r="N349" i="135"/>
  <c r="T348" i="135"/>
  <c r="S348" i="135"/>
  <c r="R348" i="135"/>
  <c r="Q348" i="135"/>
  <c r="P348" i="135"/>
  <c r="O348" i="135"/>
  <c r="N348" i="135"/>
  <c r="T347" i="135"/>
  <c r="S347" i="135"/>
  <c r="R347" i="135"/>
  <c r="Q347" i="135"/>
  <c r="P347" i="135"/>
  <c r="O347" i="135"/>
  <c r="N347" i="135"/>
  <c r="T346" i="135"/>
  <c r="S346" i="135"/>
  <c r="R346" i="135"/>
  <c r="Q346" i="135"/>
  <c r="P346" i="135"/>
  <c r="O346" i="135"/>
  <c r="N346" i="135"/>
  <c r="T345" i="135"/>
  <c r="S345" i="135"/>
  <c r="R345" i="135"/>
  <c r="Q345" i="135"/>
  <c r="P345" i="135"/>
  <c r="O345" i="135"/>
  <c r="N345" i="135"/>
  <c r="T344" i="135"/>
  <c r="S344" i="135"/>
  <c r="R344" i="135"/>
  <c r="Q344" i="135"/>
  <c r="P344" i="135"/>
  <c r="O344" i="135"/>
  <c r="N344" i="135"/>
  <c r="T343" i="135"/>
  <c r="S343" i="135"/>
  <c r="R343" i="135"/>
  <c r="Q343" i="135"/>
  <c r="P343" i="135"/>
  <c r="O343" i="135"/>
  <c r="N343" i="135"/>
  <c r="T342" i="135"/>
  <c r="S342" i="135"/>
  <c r="R342" i="135"/>
  <c r="Q342" i="135"/>
  <c r="P342" i="135"/>
  <c r="O342" i="135"/>
  <c r="N342" i="135"/>
  <c r="T341" i="135"/>
  <c r="S341" i="135"/>
  <c r="R341" i="135"/>
  <c r="Q341" i="135"/>
  <c r="P341" i="135"/>
  <c r="O341" i="135"/>
  <c r="N341" i="135"/>
  <c r="T340" i="135"/>
  <c r="S340" i="135"/>
  <c r="R340" i="135"/>
  <c r="Q340" i="135"/>
  <c r="P340" i="135"/>
  <c r="O340" i="135"/>
  <c r="N340" i="135"/>
  <c r="T339" i="135"/>
  <c r="S339" i="135"/>
  <c r="R339" i="135"/>
  <c r="Q339" i="135"/>
  <c r="P339" i="135"/>
  <c r="O339" i="135"/>
  <c r="N339" i="135"/>
  <c r="T338" i="135"/>
  <c r="S338" i="135"/>
  <c r="R338" i="135"/>
  <c r="Q338" i="135"/>
  <c r="P338" i="135"/>
  <c r="O338" i="135"/>
  <c r="N338" i="135"/>
  <c r="T337" i="135"/>
  <c r="S337" i="135"/>
  <c r="R337" i="135"/>
  <c r="Q337" i="135"/>
  <c r="P337" i="135"/>
  <c r="O337" i="135"/>
  <c r="N337" i="135"/>
  <c r="T336" i="135"/>
  <c r="S336" i="135"/>
  <c r="R336" i="135"/>
  <c r="Q336" i="135"/>
  <c r="P336" i="135"/>
  <c r="O336" i="135"/>
  <c r="N336" i="135"/>
  <c r="T335" i="135"/>
  <c r="S335" i="135"/>
  <c r="R335" i="135"/>
  <c r="Q335" i="135"/>
  <c r="P335" i="135"/>
  <c r="O335" i="135"/>
  <c r="N335" i="135"/>
  <c r="T334" i="135"/>
  <c r="S334" i="135"/>
  <c r="R334" i="135"/>
  <c r="Q334" i="135"/>
  <c r="P334" i="135"/>
  <c r="O334" i="135"/>
  <c r="N334" i="135"/>
  <c r="T333" i="135"/>
  <c r="S333" i="135"/>
  <c r="R333" i="135"/>
  <c r="Q333" i="135"/>
  <c r="P333" i="135"/>
  <c r="O333" i="135"/>
  <c r="N333" i="135"/>
  <c r="T332" i="135"/>
  <c r="S332" i="135"/>
  <c r="R332" i="135"/>
  <c r="Q332" i="135"/>
  <c r="P332" i="135"/>
  <c r="O332" i="135"/>
  <c r="N332" i="135"/>
  <c r="T331" i="135"/>
  <c r="S331" i="135"/>
  <c r="R331" i="135"/>
  <c r="Q331" i="135"/>
  <c r="P331" i="135"/>
  <c r="O331" i="135"/>
  <c r="N331" i="135"/>
  <c r="T330" i="135"/>
  <c r="S330" i="135"/>
  <c r="R330" i="135"/>
  <c r="Q330" i="135"/>
  <c r="P330" i="135"/>
  <c r="O330" i="135"/>
  <c r="N330" i="135"/>
  <c r="T329" i="135"/>
  <c r="S329" i="135"/>
  <c r="R329" i="135"/>
  <c r="Q329" i="135"/>
  <c r="P329" i="135"/>
  <c r="O329" i="135"/>
  <c r="N329" i="135"/>
  <c r="T328" i="135"/>
  <c r="S328" i="135"/>
  <c r="R328" i="135"/>
  <c r="Q328" i="135"/>
  <c r="P328" i="135"/>
  <c r="O328" i="135"/>
  <c r="N328" i="135"/>
  <c r="T327" i="135"/>
  <c r="S327" i="135"/>
  <c r="R327" i="135"/>
  <c r="Q327" i="135"/>
  <c r="P327" i="135"/>
  <c r="O327" i="135"/>
  <c r="N327" i="135"/>
  <c r="T326" i="135"/>
  <c r="S326" i="135"/>
  <c r="R326" i="135"/>
  <c r="Q326" i="135"/>
  <c r="P326" i="135"/>
  <c r="O326" i="135"/>
  <c r="N326" i="135"/>
  <c r="T325" i="135"/>
  <c r="S325" i="135"/>
  <c r="R325" i="135"/>
  <c r="Q325" i="135"/>
  <c r="P325" i="135"/>
  <c r="O325" i="135"/>
  <c r="N325" i="135"/>
  <c r="T324" i="135"/>
  <c r="S324" i="135"/>
  <c r="R324" i="135"/>
  <c r="Q324" i="135"/>
  <c r="P324" i="135"/>
  <c r="O324" i="135"/>
  <c r="N324" i="135"/>
  <c r="T323" i="135"/>
  <c r="S323" i="135"/>
  <c r="R323" i="135"/>
  <c r="Q323" i="135"/>
  <c r="P323" i="135"/>
  <c r="O323" i="135"/>
  <c r="N323" i="135"/>
  <c r="T322" i="135"/>
  <c r="S322" i="135"/>
  <c r="R322" i="135"/>
  <c r="Q322" i="135"/>
  <c r="P322" i="135"/>
  <c r="O322" i="135"/>
  <c r="N322" i="135"/>
  <c r="T321" i="135"/>
  <c r="S321" i="135"/>
  <c r="R321" i="135"/>
  <c r="Q321" i="135"/>
  <c r="P321" i="135"/>
  <c r="O321" i="135"/>
  <c r="N321" i="135"/>
  <c r="T320" i="135"/>
  <c r="S320" i="135"/>
  <c r="R320" i="135"/>
  <c r="Q320" i="135"/>
  <c r="P320" i="135"/>
  <c r="O320" i="135"/>
  <c r="N320" i="135"/>
  <c r="T319" i="135"/>
  <c r="S319" i="135"/>
  <c r="R319" i="135"/>
  <c r="Q319" i="135"/>
  <c r="P319" i="135"/>
  <c r="O319" i="135"/>
  <c r="N319" i="135"/>
  <c r="T318" i="135"/>
  <c r="S318" i="135"/>
  <c r="R318" i="135"/>
  <c r="Q318" i="135"/>
  <c r="P318" i="135"/>
  <c r="O318" i="135"/>
  <c r="N318" i="135"/>
  <c r="T317" i="135"/>
  <c r="S317" i="135"/>
  <c r="R317" i="135"/>
  <c r="Q317" i="135"/>
  <c r="P317" i="135"/>
  <c r="O317" i="135"/>
  <c r="N317" i="135"/>
  <c r="T316" i="135"/>
  <c r="S316" i="135"/>
  <c r="R316" i="135"/>
  <c r="Q316" i="135"/>
  <c r="P316" i="135"/>
  <c r="O316" i="135"/>
  <c r="N316" i="135"/>
  <c r="T315" i="135"/>
  <c r="S315" i="135"/>
  <c r="R315" i="135"/>
  <c r="Q315" i="135"/>
  <c r="P315" i="135"/>
  <c r="O315" i="135"/>
  <c r="N315" i="135"/>
  <c r="T314" i="135"/>
  <c r="S314" i="135"/>
  <c r="R314" i="135"/>
  <c r="Q314" i="135"/>
  <c r="P314" i="135"/>
  <c r="O314" i="135"/>
  <c r="N314" i="135"/>
  <c r="T313" i="135"/>
  <c r="S313" i="135"/>
  <c r="R313" i="135"/>
  <c r="Q313" i="135"/>
  <c r="P313" i="135"/>
  <c r="O313" i="135"/>
  <c r="N313" i="135"/>
  <c r="T312" i="135"/>
  <c r="S312" i="135"/>
  <c r="R312" i="135"/>
  <c r="Q312" i="135"/>
  <c r="P312" i="135"/>
  <c r="O312" i="135"/>
  <c r="N312" i="135"/>
  <c r="T311" i="135"/>
  <c r="S311" i="135"/>
  <c r="R311" i="135"/>
  <c r="Q311" i="135"/>
  <c r="P311" i="135"/>
  <c r="O311" i="135"/>
  <c r="N311" i="135"/>
  <c r="T310" i="135"/>
  <c r="S310" i="135"/>
  <c r="R310" i="135"/>
  <c r="Q310" i="135"/>
  <c r="P310" i="135"/>
  <c r="O310" i="135"/>
  <c r="N310" i="135"/>
  <c r="T309" i="135"/>
  <c r="S309" i="135"/>
  <c r="R309" i="135"/>
  <c r="Q309" i="135"/>
  <c r="P309" i="135"/>
  <c r="O309" i="135"/>
  <c r="N309" i="135"/>
  <c r="T308" i="135"/>
  <c r="S308" i="135"/>
  <c r="R308" i="135"/>
  <c r="Q308" i="135"/>
  <c r="P308" i="135"/>
  <c r="O308" i="135"/>
  <c r="N308" i="135"/>
  <c r="T307" i="135"/>
  <c r="S307" i="135"/>
  <c r="R307" i="135"/>
  <c r="Q307" i="135"/>
  <c r="P307" i="135"/>
  <c r="O307" i="135"/>
  <c r="N307" i="135"/>
  <c r="T306" i="135"/>
  <c r="S306" i="135"/>
  <c r="R306" i="135"/>
  <c r="Q306" i="135"/>
  <c r="P306" i="135"/>
  <c r="O306" i="135"/>
  <c r="N306" i="135"/>
  <c r="T305" i="135"/>
  <c r="S305" i="135"/>
  <c r="R305" i="135"/>
  <c r="Q305" i="135"/>
  <c r="P305" i="135"/>
  <c r="O305" i="135"/>
  <c r="N305" i="135"/>
  <c r="T304" i="135"/>
  <c r="S304" i="135"/>
  <c r="R304" i="135"/>
  <c r="Q304" i="135"/>
  <c r="P304" i="135"/>
  <c r="O304" i="135"/>
  <c r="N304" i="135"/>
  <c r="T303" i="135"/>
  <c r="S303" i="135"/>
  <c r="R303" i="135"/>
  <c r="Q303" i="135"/>
  <c r="P303" i="135"/>
  <c r="O303" i="135"/>
  <c r="N303" i="135"/>
  <c r="T302" i="135"/>
  <c r="S302" i="135"/>
  <c r="R302" i="135"/>
  <c r="Q302" i="135"/>
  <c r="P302" i="135"/>
  <c r="O302" i="135"/>
  <c r="N302" i="135"/>
  <c r="T301" i="135"/>
  <c r="S301" i="135"/>
  <c r="R301" i="135"/>
  <c r="Q301" i="135"/>
  <c r="P301" i="135"/>
  <c r="O301" i="135"/>
  <c r="N301" i="135"/>
  <c r="T300" i="135"/>
  <c r="S300" i="135"/>
  <c r="R300" i="135"/>
  <c r="Q300" i="135"/>
  <c r="P300" i="135"/>
  <c r="O300" i="135"/>
  <c r="N300" i="135"/>
  <c r="T299" i="135"/>
  <c r="S299" i="135"/>
  <c r="R299" i="135"/>
  <c r="Q299" i="135"/>
  <c r="P299" i="135"/>
  <c r="O299" i="135"/>
  <c r="N299" i="135"/>
  <c r="T298" i="135"/>
  <c r="S298" i="135"/>
  <c r="R298" i="135"/>
  <c r="Q298" i="135"/>
  <c r="P298" i="135"/>
  <c r="O298" i="135"/>
  <c r="N298" i="135"/>
  <c r="T297" i="135"/>
  <c r="S297" i="135"/>
  <c r="R297" i="135"/>
  <c r="Q297" i="135"/>
  <c r="P297" i="135"/>
  <c r="O297" i="135"/>
  <c r="N297" i="135"/>
  <c r="T296" i="135"/>
  <c r="S296" i="135"/>
  <c r="R296" i="135"/>
  <c r="Q296" i="135"/>
  <c r="P296" i="135"/>
  <c r="O296" i="135"/>
  <c r="N296" i="135"/>
  <c r="T295" i="135"/>
  <c r="S295" i="135"/>
  <c r="R295" i="135"/>
  <c r="Q295" i="135"/>
  <c r="P295" i="135"/>
  <c r="O295" i="135"/>
  <c r="N295" i="135"/>
  <c r="T294" i="135"/>
  <c r="S294" i="135"/>
  <c r="R294" i="135"/>
  <c r="Q294" i="135"/>
  <c r="P294" i="135"/>
  <c r="O294" i="135"/>
  <c r="N294" i="135"/>
  <c r="T293" i="135"/>
  <c r="S293" i="135"/>
  <c r="R293" i="135"/>
  <c r="Q293" i="135"/>
  <c r="P293" i="135"/>
  <c r="O293" i="135"/>
  <c r="N293" i="135"/>
  <c r="T292" i="135"/>
  <c r="S292" i="135"/>
  <c r="R292" i="135"/>
  <c r="Q292" i="135"/>
  <c r="P292" i="135"/>
  <c r="O292" i="135"/>
  <c r="N292" i="135"/>
  <c r="T291" i="135"/>
  <c r="S291" i="135"/>
  <c r="R291" i="135"/>
  <c r="Q291" i="135"/>
  <c r="P291" i="135"/>
  <c r="O291" i="135"/>
  <c r="N291" i="135"/>
  <c r="T290" i="135"/>
  <c r="S290" i="135"/>
  <c r="R290" i="135"/>
  <c r="Q290" i="135"/>
  <c r="P290" i="135"/>
  <c r="O290" i="135"/>
  <c r="N290" i="135"/>
  <c r="T289" i="135"/>
  <c r="S289" i="135"/>
  <c r="R289" i="135"/>
  <c r="Q289" i="135"/>
  <c r="P289" i="135"/>
  <c r="O289" i="135"/>
  <c r="N289" i="135"/>
  <c r="T288" i="135"/>
  <c r="S288" i="135"/>
  <c r="R288" i="135"/>
  <c r="Q288" i="135"/>
  <c r="P288" i="135"/>
  <c r="O288" i="135"/>
  <c r="N288" i="135"/>
  <c r="T287" i="135"/>
  <c r="S287" i="135"/>
  <c r="R287" i="135"/>
  <c r="Q287" i="135"/>
  <c r="P287" i="135"/>
  <c r="O287" i="135"/>
  <c r="N287" i="135"/>
  <c r="T286" i="135"/>
  <c r="S286" i="135"/>
  <c r="R286" i="135"/>
  <c r="Q286" i="135"/>
  <c r="P286" i="135"/>
  <c r="O286" i="135"/>
  <c r="N286" i="135"/>
  <c r="T285" i="135"/>
  <c r="S285" i="135"/>
  <c r="R285" i="135"/>
  <c r="Q285" i="135"/>
  <c r="P285" i="135"/>
  <c r="O285" i="135"/>
  <c r="N285" i="135"/>
  <c r="T284" i="135"/>
  <c r="S284" i="135"/>
  <c r="R284" i="135"/>
  <c r="Q284" i="135"/>
  <c r="P284" i="135"/>
  <c r="O284" i="135"/>
  <c r="N284" i="135"/>
  <c r="T283" i="135"/>
  <c r="S283" i="135"/>
  <c r="R283" i="135"/>
  <c r="Q283" i="135"/>
  <c r="P283" i="135"/>
  <c r="O283" i="135"/>
  <c r="N283" i="135"/>
  <c r="T282" i="135"/>
  <c r="S282" i="135"/>
  <c r="R282" i="135"/>
  <c r="Q282" i="135"/>
  <c r="P282" i="135"/>
  <c r="O282" i="135"/>
  <c r="N282" i="135"/>
  <c r="T281" i="135"/>
  <c r="S281" i="135"/>
  <c r="R281" i="135"/>
  <c r="Q281" i="135"/>
  <c r="P281" i="135"/>
  <c r="O281" i="135"/>
  <c r="N281" i="135"/>
  <c r="T280" i="135"/>
  <c r="S280" i="135"/>
  <c r="R280" i="135"/>
  <c r="Q280" i="135"/>
  <c r="P280" i="135"/>
  <c r="O280" i="135"/>
  <c r="N280" i="135"/>
  <c r="T279" i="135"/>
  <c r="S279" i="135"/>
  <c r="R279" i="135"/>
  <c r="Q279" i="135"/>
  <c r="P279" i="135"/>
  <c r="O279" i="135"/>
  <c r="N279" i="135"/>
  <c r="T278" i="135"/>
  <c r="S278" i="135"/>
  <c r="R278" i="135"/>
  <c r="Q278" i="135"/>
  <c r="P278" i="135"/>
  <c r="O278" i="135"/>
  <c r="N278" i="135"/>
  <c r="T277" i="135"/>
  <c r="S277" i="135"/>
  <c r="R277" i="135"/>
  <c r="Q277" i="135"/>
  <c r="P277" i="135"/>
  <c r="O277" i="135"/>
  <c r="N277" i="135"/>
  <c r="T276" i="135"/>
  <c r="S276" i="135"/>
  <c r="R276" i="135"/>
  <c r="Q276" i="135"/>
  <c r="P276" i="135"/>
  <c r="O276" i="135"/>
  <c r="N276" i="135"/>
  <c r="T275" i="135"/>
  <c r="S275" i="135"/>
  <c r="R275" i="135"/>
  <c r="Q275" i="135"/>
  <c r="P275" i="135"/>
  <c r="O275" i="135"/>
  <c r="N275" i="135"/>
  <c r="T274" i="135"/>
  <c r="S274" i="135"/>
  <c r="R274" i="135"/>
  <c r="Q274" i="135"/>
  <c r="P274" i="135"/>
  <c r="O274" i="135"/>
  <c r="N274" i="135"/>
  <c r="T273" i="135"/>
  <c r="S273" i="135"/>
  <c r="R273" i="135"/>
  <c r="Q273" i="135"/>
  <c r="P273" i="135"/>
  <c r="O273" i="135"/>
  <c r="N273" i="135"/>
  <c r="T272" i="135"/>
  <c r="S272" i="135"/>
  <c r="R272" i="135"/>
  <c r="Q272" i="135"/>
  <c r="P272" i="135"/>
  <c r="O272" i="135"/>
  <c r="N272" i="135"/>
  <c r="T271" i="135"/>
  <c r="S271" i="135"/>
  <c r="R271" i="135"/>
  <c r="Q271" i="135"/>
  <c r="P271" i="135"/>
  <c r="O271" i="135"/>
  <c r="N271" i="135"/>
  <c r="T270" i="135"/>
  <c r="S270" i="135"/>
  <c r="R270" i="135"/>
  <c r="Q270" i="135"/>
  <c r="P270" i="135"/>
  <c r="O270" i="135"/>
  <c r="N270" i="135"/>
  <c r="T269" i="135"/>
  <c r="S269" i="135"/>
  <c r="R269" i="135"/>
  <c r="Q269" i="135"/>
  <c r="P269" i="135"/>
  <c r="O269" i="135"/>
  <c r="N269" i="135"/>
  <c r="T268" i="135"/>
  <c r="S268" i="135"/>
  <c r="R268" i="135"/>
  <c r="Q268" i="135"/>
  <c r="P268" i="135"/>
  <c r="O268" i="135"/>
  <c r="N268" i="135"/>
  <c r="T267" i="135"/>
  <c r="S267" i="135"/>
  <c r="R267" i="135"/>
  <c r="Q267" i="135"/>
  <c r="P267" i="135"/>
  <c r="O267" i="135"/>
  <c r="N267" i="135"/>
  <c r="T266" i="135"/>
  <c r="S266" i="135"/>
  <c r="R266" i="135"/>
  <c r="Q266" i="135"/>
  <c r="P266" i="135"/>
  <c r="O266" i="135"/>
  <c r="N266" i="135"/>
  <c r="T265" i="135"/>
  <c r="S265" i="135"/>
  <c r="R265" i="135"/>
  <c r="Q265" i="135"/>
  <c r="P265" i="135"/>
  <c r="O265" i="135"/>
  <c r="N265" i="135"/>
  <c r="T264" i="135"/>
  <c r="S264" i="135"/>
  <c r="R264" i="135"/>
  <c r="Q264" i="135"/>
  <c r="P264" i="135"/>
  <c r="O264" i="135"/>
  <c r="N264" i="135"/>
  <c r="T263" i="135"/>
  <c r="S263" i="135"/>
  <c r="R263" i="135"/>
  <c r="Q263" i="135"/>
  <c r="P263" i="135"/>
  <c r="O263" i="135"/>
  <c r="N263" i="135"/>
  <c r="T262" i="135"/>
  <c r="S262" i="135"/>
  <c r="R262" i="135"/>
  <c r="Q262" i="135"/>
  <c r="P262" i="135"/>
  <c r="O262" i="135"/>
  <c r="N262" i="135"/>
  <c r="T261" i="135"/>
  <c r="S261" i="135"/>
  <c r="R261" i="135"/>
  <c r="Q261" i="135"/>
  <c r="P261" i="135"/>
  <c r="O261" i="135"/>
  <c r="N261" i="135"/>
  <c r="T260" i="135"/>
  <c r="S260" i="135"/>
  <c r="R260" i="135"/>
  <c r="Q260" i="135"/>
  <c r="P260" i="135"/>
  <c r="O260" i="135"/>
  <c r="N260" i="135"/>
  <c r="T259" i="135"/>
  <c r="S259" i="135"/>
  <c r="R259" i="135"/>
  <c r="Q259" i="135"/>
  <c r="P259" i="135"/>
  <c r="O259" i="135"/>
  <c r="N259" i="135"/>
  <c r="T258" i="135"/>
  <c r="S258" i="135"/>
  <c r="R258" i="135"/>
  <c r="Q258" i="135"/>
  <c r="P258" i="135"/>
  <c r="O258" i="135"/>
  <c r="N258" i="135"/>
  <c r="T257" i="135"/>
  <c r="S257" i="135"/>
  <c r="R257" i="135"/>
  <c r="Q257" i="135"/>
  <c r="P257" i="135"/>
  <c r="O257" i="135"/>
  <c r="N257" i="135"/>
  <c r="T256" i="135"/>
  <c r="S256" i="135"/>
  <c r="R256" i="135"/>
  <c r="Q256" i="135"/>
  <c r="P256" i="135"/>
  <c r="O256" i="135"/>
  <c r="N256" i="135"/>
  <c r="T255" i="135"/>
  <c r="S255" i="135"/>
  <c r="R255" i="135"/>
  <c r="Q255" i="135"/>
  <c r="P255" i="135"/>
  <c r="O255" i="135"/>
  <c r="N255" i="135"/>
  <c r="T254" i="135"/>
  <c r="S254" i="135"/>
  <c r="R254" i="135"/>
  <c r="Q254" i="135"/>
  <c r="P254" i="135"/>
  <c r="O254" i="135"/>
  <c r="N254" i="135"/>
  <c r="T253" i="135"/>
  <c r="S253" i="135"/>
  <c r="R253" i="135"/>
  <c r="Q253" i="135"/>
  <c r="P253" i="135"/>
  <c r="O253" i="135"/>
  <c r="N253" i="135"/>
  <c r="T252" i="135"/>
  <c r="S252" i="135"/>
  <c r="R252" i="135"/>
  <c r="Q252" i="135"/>
  <c r="P252" i="135"/>
  <c r="O252" i="135"/>
  <c r="N252" i="135"/>
  <c r="T251" i="135"/>
  <c r="S251" i="135"/>
  <c r="R251" i="135"/>
  <c r="Q251" i="135"/>
  <c r="P251" i="135"/>
  <c r="O251" i="135"/>
  <c r="N251" i="135"/>
  <c r="T250" i="135"/>
  <c r="S250" i="135"/>
  <c r="R250" i="135"/>
  <c r="Q250" i="135"/>
  <c r="P250" i="135"/>
  <c r="O250" i="135"/>
  <c r="N250" i="135"/>
  <c r="T249" i="135"/>
  <c r="S249" i="135"/>
  <c r="R249" i="135"/>
  <c r="Q249" i="135"/>
  <c r="P249" i="135"/>
  <c r="O249" i="135"/>
  <c r="N249" i="135"/>
  <c r="T248" i="135"/>
  <c r="S248" i="135"/>
  <c r="R248" i="135"/>
  <c r="Q248" i="135"/>
  <c r="P248" i="135"/>
  <c r="O248" i="135"/>
  <c r="N248" i="135"/>
  <c r="T247" i="135"/>
  <c r="S247" i="135"/>
  <c r="R247" i="135"/>
  <c r="Q247" i="135"/>
  <c r="P247" i="135"/>
  <c r="O247" i="135"/>
  <c r="N247" i="135"/>
  <c r="T246" i="135"/>
  <c r="S246" i="135"/>
  <c r="R246" i="135"/>
  <c r="Q246" i="135"/>
  <c r="P246" i="135"/>
  <c r="O246" i="135"/>
  <c r="N246" i="135"/>
  <c r="T245" i="135"/>
  <c r="S245" i="135"/>
  <c r="R245" i="135"/>
  <c r="Q245" i="135"/>
  <c r="P245" i="135"/>
  <c r="O245" i="135"/>
  <c r="N245" i="135"/>
  <c r="T244" i="135"/>
  <c r="S244" i="135"/>
  <c r="R244" i="135"/>
  <c r="Q244" i="135"/>
  <c r="P244" i="135"/>
  <c r="O244" i="135"/>
  <c r="N244" i="135"/>
  <c r="T243" i="135"/>
  <c r="S243" i="135"/>
  <c r="R243" i="135"/>
  <c r="Q243" i="135"/>
  <c r="P243" i="135"/>
  <c r="O243" i="135"/>
  <c r="N243" i="135"/>
  <c r="T242" i="135"/>
  <c r="S242" i="135"/>
  <c r="R242" i="135"/>
  <c r="Q242" i="135"/>
  <c r="P242" i="135"/>
  <c r="O242" i="135"/>
  <c r="N242" i="135"/>
  <c r="T241" i="135"/>
  <c r="S241" i="135"/>
  <c r="R241" i="135"/>
  <c r="Q241" i="135"/>
  <c r="P241" i="135"/>
  <c r="O241" i="135"/>
  <c r="N241" i="135"/>
  <c r="T240" i="135"/>
  <c r="S240" i="135"/>
  <c r="R240" i="135"/>
  <c r="Q240" i="135"/>
  <c r="P240" i="135"/>
  <c r="O240" i="135"/>
  <c r="N240" i="135"/>
  <c r="T239" i="135"/>
  <c r="S239" i="135"/>
  <c r="R239" i="135"/>
  <c r="Q239" i="135"/>
  <c r="P239" i="135"/>
  <c r="O239" i="135"/>
  <c r="N239" i="135"/>
  <c r="T238" i="135"/>
  <c r="S238" i="135"/>
  <c r="R238" i="135"/>
  <c r="Q238" i="135"/>
  <c r="P238" i="135"/>
  <c r="O238" i="135"/>
  <c r="N238" i="135"/>
  <c r="T237" i="135"/>
  <c r="S237" i="135"/>
  <c r="R237" i="135"/>
  <c r="Q237" i="135"/>
  <c r="P237" i="135"/>
  <c r="O237" i="135"/>
  <c r="N237" i="135"/>
  <c r="T236" i="135"/>
  <c r="S236" i="135"/>
  <c r="R236" i="135"/>
  <c r="Q236" i="135"/>
  <c r="P236" i="135"/>
  <c r="O236" i="135"/>
  <c r="N236" i="135"/>
  <c r="T235" i="135"/>
  <c r="S235" i="135"/>
  <c r="R235" i="135"/>
  <c r="Q235" i="135"/>
  <c r="P235" i="135"/>
  <c r="O235" i="135"/>
  <c r="N235" i="135"/>
  <c r="T234" i="135"/>
  <c r="S234" i="135"/>
  <c r="R234" i="135"/>
  <c r="Q234" i="135"/>
  <c r="P234" i="135"/>
  <c r="O234" i="135"/>
  <c r="N234" i="135"/>
  <c r="T233" i="135"/>
  <c r="S233" i="135"/>
  <c r="R233" i="135"/>
  <c r="Q233" i="135"/>
  <c r="P233" i="135"/>
  <c r="O233" i="135"/>
  <c r="N233" i="135"/>
  <c r="T232" i="135"/>
  <c r="S232" i="135"/>
  <c r="R232" i="135"/>
  <c r="Q232" i="135"/>
  <c r="P232" i="135"/>
  <c r="O232" i="135"/>
  <c r="N232" i="135"/>
  <c r="T231" i="135"/>
  <c r="S231" i="135"/>
  <c r="R231" i="135"/>
  <c r="Q231" i="135"/>
  <c r="P231" i="135"/>
  <c r="O231" i="135"/>
  <c r="N231" i="135"/>
  <c r="T230" i="135"/>
  <c r="S230" i="135"/>
  <c r="R230" i="135"/>
  <c r="Q230" i="135"/>
  <c r="P230" i="135"/>
  <c r="O230" i="135"/>
  <c r="N230" i="135"/>
  <c r="T229" i="135"/>
  <c r="S229" i="135"/>
  <c r="R229" i="135"/>
  <c r="Q229" i="135"/>
  <c r="P229" i="135"/>
  <c r="O229" i="135"/>
  <c r="N229" i="135"/>
  <c r="T228" i="135"/>
  <c r="S228" i="135"/>
  <c r="R228" i="135"/>
  <c r="Q228" i="135"/>
  <c r="P228" i="135"/>
  <c r="O228" i="135"/>
  <c r="N228" i="135"/>
  <c r="T227" i="135"/>
  <c r="S227" i="135"/>
  <c r="R227" i="135"/>
  <c r="Q227" i="135"/>
  <c r="P227" i="135"/>
  <c r="O227" i="135"/>
  <c r="N227" i="135"/>
  <c r="T226" i="135"/>
  <c r="S226" i="135"/>
  <c r="R226" i="135"/>
  <c r="Q226" i="135"/>
  <c r="P226" i="135"/>
  <c r="O226" i="135"/>
  <c r="N226" i="135"/>
  <c r="T225" i="135"/>
  <c r="S225" i="135"/>
  <c r="R225" i="135"/>
  <c r="Q225" i="135"/>
  <c r="P225" i="135"/>
  <c r="O225" i="135"/>
  <c r="N225" i="135"/>
  <c r="T224" i="135"/>
  <c r="S224" i="135"/>
  <c r="R224" i="135"/>
  <c r="Q224" i="135"/>
  <c r="P224" i="135"/>
  <c r="O224" i="135"/>
  <c r="N224" i="135"/>
  <c r="T223" i="135"/>
  <c r="S223" i="135"/>
  <c r="R223" i="135"/>
  <c r="Q223" i="135"/>
  <c r="P223" i="135"/>
  <c r="O223" i="135"/>
  <c r="N223" i="135"/>
  <c r="T222" i="135"/>
  <c r="S222" i="135"/>
  <c r="R222" i="135"/>
  <c r="Q222" i="135"/>
  <c r="P222" i="135"/>
  <c r="O222" i="135"/>
  <c r="N222" i="135"/>
  <c r="T221" i="135"/>
  <c r="S221" i="135"/>
  <c r="R221" i="135"/>
  <c r="Q221" i="135"/>
  <c r="P221" i="135"/>
  <c r="O221" i="135"/>
  <c r="N221" i="135"/>
  <c r="T220" i="135"/>
  <c r="S220" i="135"/>
  <c r="R220" i="135"/>
  <c r="Q220" i="135"/>
  <c r="P220" i="135"/>
  <c r="O220" i="135"/>
  <c r="N220" i="135"/>
  <c r="T219" i="135"/>
  <c r="S219" i="135"/>
  <c r="R219" i="135"/>
  <c r="Q219" i="135"/>
  <c r="P219" i="135"/>
  <c r="O219" i="135"/>
  <c r="N219" i="135"/>
  <c r="T218" i="135"/>
  <c r="S218" i="135"/>
  <c r="R218" i="135"/>
  <c r="Q218" i="135"/>
  <c r="P218" i="135"/>
  <c r="O218" i="135"/>
  <c r="N218" i="135"/>
  <c r="T217" i="135"/>
  <c r="S217" i="135"/>
  <c r="R217" i="135"/>
  <c r="Q217" i="135"/>
  <c r="P217" i="135"/>
  <c r="O217" i="135"/>
  <c r="N217" i="135"/>
  <c r="T216" i="135"/>
  <c r="S216" i="135"/>
  <c r="R216" i="135"/>
  <c r="Q216" i="135"/>
  <c r="P216" i="135"/>
  <c r="O216" i="135"/>
  <c r="N216" i="135"/>
  <c r="T215" i="135"/>
  <c r="S215" i="135"/>
  <c r="R215" i="135"/>
  <c r="Q215" i="135"/>
  <c r="P215" i="135"/>
  <c r="O215" i="135"/>
  <c r="N215" i="135"/>
  <c r="T214" i="135"/>
  <c r="S214" i="135"/>
  <c r="R214" i="135"/>
  <c r="Q214" i="135"/>
  <c r="P214" i="135"/>
  <c r="O214" i="135"/>
  <c r="N214" i="135"/>
  <c r="T213" i="135"/>
  <c r="S213" i="135"/>
  <c r="R213" i="135"/>
  <c r="Q213" i="135"/>
  <c r="P213" i="135"/>
  <c r="O213" i="135"/>
  <c r="N213" i="135"/>
  <c r="T212" i="135"/>
  <c r="S212" i="135"/>
  <c r="R212" i="135"/>
  <c r="Q212" i="135"/>
  <c r="P212" i="135"/>
  <c r="O212" i="135"/>
  <c r="N212" i="135"/>
  <c r="T211" i="135"/>
  <c r="S211" i="135"/>
  <c r="R211" i="135"/>
  <c r="Q211" i="135"/>
  <c r="P211" i="135"/>
  <c r="O211" i="135"/>
  <c r="N211" i="135"/>
  <c r="T210" i="135"/>
  <c r="S210" i="135"/>
  <c r="R210" i="135"/>
  <c r="Q210" i="135"/>
  <c r="P210" i="135"/>
  <c r="O210" i="135"/>
  <c r="N210" i="135"/>
  <c r="T209" i="135"/>
  <c r="S209" i="135"/>
  <c r="R209" i="135"/>
  <c r="Q209" i="135"/>
  <c r="P209" i="135"/>
  <c r="O209" i="135"/>
  <c r="N209" i="135"/>
  <c r="T208" i="135"/>
  <c r="S208" i="135"/>
  <c r="R208" i="135"/>
  <c r="Q208" i="135"/>
  <c r="P208" i="135"/>
  <c r="O208" i="135"/>
  <c r="N208" i="135"/>
  <c r="T207" i="135"/>
  <c r="S207" i="135"/>
  <c r="R207" i="135"/>
  <c r="Q207" i="135"/>
  <c r="P207" i="135"/>
  <c r="O207" i="135"/>
  <c r="N207" i="135"/>
  <c r="T206" i="135"/>
  <c r="S206" i="135"/>
  <c r="R206" i="135"/>
  <c r="Q206" i="135"/>
  <c r="P206" i="135"/>
  <c r="O206" i="135"/>
  <c r="N206" i="135"/>
  <c r="T205" i="135"/>
  <c r="S205" i="135"/>
  <c r="R205" i="135"/>
  <c r="Q205" i="135"/>
  <c r="P205" i="135"/>
  <c r="O205" i="135"/>
  <c r="N205" i="135"/>
  <c r="T204" i="135"/>
  <c r="S204" i="135"/>
  <c r="R204" i="135"/>
  <c r="Q204" i="135"/>
  <c r="P204" i="135"/>
  <c r="O204" i="135"/>
  <c r="N204" i="135"/>
  <c r="T203" i="135"/>
  <c r="S203" i="135"/>
  <c r="R203" i="135"/>
  <c r="Q203" i="135"/>
  <c r="P203" i="135"/>
  <c r="O203" i="135"/>
  <c r="N203" i="135"/>
  <c r="T202" i="135"/>
  <c r="S202" i="135"/>
  <c r="R202" i="135"/>
  <c r="Q202" i="135"/>
  <c r="P202" i="135"/>
  <c r="O202" i="135"/>
  <c r="N202" i="135"/>
  <c r="T201" i="135"/>
  <c r="S201" i="135"/>
  <c r="R201" i="135"/>
  <c r="Q201" i="135"/>
  <c r="P201" i="135"/>
  <c r="O201" i="135"/>
  <c r="N201" i="135"/>
  <c r="T200" i="135"/>
  <c r="S200" i="135"/>
  <c r="R200" i="135"/>
  <c r="Q200" i="135"/>
  <c r="P200" i="135"/>
  <c r="O200" i="135"/>
  <c r="N200" i="135"/>
  <c r="T199" i="135"/>
  <c r="S199" i="135"/>
  <c r="R199" i="135"/>
  <c r="Q199" i="135"/>
  <c r="P199" i="135"/>
  <c r="O199" i="135"/>
  <c r="N199" i="135"/>
  <c r="T198" i="135"/>
  <c r="S198" i="135"/>
  <c r="R198" i="135"/>
  <c r="Q198" i="135"/>
  <c r="P198" i="135"/>
  <c r="O198" i="135"/>
  <c r="N198" i="135"/>
  <c r="T197" i="135"/>
  <c r="S197" i="135"/>
  <c r="R197" i="135"/>
  <c r="Q197" i="135"/>
  <c r="P197" i="135"/>
  <c r="O197" i="135"/>
  <c r="N197" i="135"/>
  <c r="T196" i="135"/>
  <c r="S196" i="135"/>
  <c r="R196" i="135"/>
  <c r="Q196" i="135"/>
  <c r="P196" i="135"/>
  <c r="O196" i="135"/>
  <c r="N196" i="135"/>
  <c r="T195" i="135"/>
  <c r="S195" i="135"/>
  <c r="R195" i="135"/>
  <c r="Q195" i="135"/>
  <c r="P195" i="135"/>
  <c r="O195" i="135"/>
  <c r="N195" i="135"/>
  <c r="T194" i="135"/>
  <c r="S194" i="135"/>
  <c r="R194" i="135"/>
  <c r="Q194" i="135"/>
  <c r="P194" i="135"/>
  <c r="O194" i="135"/>
  <c r="N194" i="135"/>
  <c r="T193" i="135"/>
  <c r="S193" i="135"/>
  <c r="R193" i="135"/>
  <c r="Q193" i="135"/>
  <c r="P193" i="135"/>
  <c r="O193" i="135"/>
  <c r="N193" i="135"/>
  <c r="T192" i="135"/>
  <c r="S192" i="135"/>
  <c r="R192" i="135"/>
  <c r="Q192" i="135"/>
  <c r="P192" i="135"/>
  <c r="O192" i="135"/>
  <c r="N192" i="135"/>
  <c r="T191" i="135"/>
  <c r="S191" i="135"/>
  <c r="R191" i="135"/>
  <c r="Q191" i="135"/>
  <c r="P191" i="135"/>
  <c r="O191" i="135"/>
  <c r="N191" i="135"/>
  <c r="T190" i="135"/>
  <c r="S190" i="135"/>
  <c r="R190" i="135"/>
  <c r="Q190" i="135"/>
  <c r="P190" i="135"/>
  <c r="O190" i="135"/>
  <c r="N190" i="135"/>
  <c r="T189" i="135"/>
  <c r="S189" i="135"/>
  <c r="R189" i="135"/>
  <c r="Q189" i="135"/>
  <c r="P189" i="135"/>
  <c r="O189" i="135"/>
  <c r="N189" i="135"/>
  <c r="T188" i="135"/>
  <c r="S188" i="135"/>
  <c r="R188" i="135"/>
  <c r="Q188" i="135"/>
  <c r="P188" i="135"/>
  <c r="O188" i="135"/>
  <c r="N188" i="135"/>
  <c r="T187" i="135"/>
  <c r="S187" i="135"/>
  <c r="R187" i="135"/>
  <c r="Q187" i="135"/>
  <c r="P187" i="135"/>
  <c r="O187" i="135"/>
  <c r="N187" i="135"/>
  <c r="T186" i="135"/>
  <c r="S186" i="135"/>
  <c r="R186" i="135"/>
  <c r="Q186" i="135"/>
  <c r="P186" i="135"/>
  <c r="O186" i="135"/>
  <c r="N186" i="135"/>
  <c r="T185" i="135"/>
  <c r="S185" i="135"/>
  <c r="R185" i="135"/>
  <c r="Q185" i="135"/>
  <c r="P185" i="135"/>
  <c r="O185" i="135"/>
  <c r="N185" i="135"/>
  <c r="T184" i="135"/>
  <c r="S184" i="135"/>
  <c r="R184" i="135"/>
  <c r="Q184" i="135"/>
  <c r="P184" i="135"/>
  <c r="O184" i="135"/>
  <c r="N184" i="135"/>
  <c r="T183" i="135"/>
  <c r="S183" i="135"/>
  <c r="R183" i="135"/>
  <c r="Q183" i="135"/>
  <c r="P183" i="135"/>
  <c r="O183" i="135"/>
  <c r="N183" i="135"/>
  <c r="T182" i="135"/>
  <c r="S182" i="135"/>
  <c r="R182" i="135"/>
  <c r="Q182" i="135"/>
  <c r="P182" i="135"/>
  <c r="O182" i="135"/>
  <c r="N182" i="135"/>
  <c r="T181" i="135"/>
  <c r="S181" i="135"/>
  <c r="R181" i="135"/>
  <c r="Q181" i="135"/>
  <c r="P181" i="135"/>
  <c r="O181" i="135"/>
  <c r="N181" i="135"/>
  <c r="T180" i="135"/>
  <c r="S180" i="135"/>
  <c r="R180" i="135"/>
  <c r="Q180" i="135"/>
  <c r="P180" i="135"/>
  <c r="O180" i="135"/>
  <c r="N180" i="135"/>
  <c r="T179" i="135"/>
  <c r="S179" i="135"/>
  <c r="R179" i="135"/>
  <c r="Q179" i="135"/>
  <c r="P179" i="135"/>
  <c r="O179" i="135"/>
  <c r="N179" i="135"/>
  <c r="T178" i="135"/>
  <c r="S178" i="135"/>
  <c r="R178" i="135"/>
  <c r="Q178" i="135"/>
  <c r="P178" i="135"/>
  <c r="O178" i="135"/>
  <c r="N178" i="135"/>
  <c r="T177" i="135"/>
  <c r="S177" i="135"/>
  <c r="R177" i="135"/>
  <c r="Q177" i="135"/>
  <c r="P177" i="135"/>
  <c r="O177" i="135"/>
  <c r="N177" i="135"/>
  <c r="T176" i="135"/>
  <c r="S176" i="135"/>
  <c r="R176" i="135"/>
  <c r="Q176" i="135"/>
  <c r="P176" i="135"/>
  <c r="O176" i="135"/>
  <c r="N176" i="135"/>
  <c r="T175" i="135"/>
  <c r="S175" i="135"/>
  <c r="R175" i="135"/>
  <c r="Q175" i="135"/>
  <c r="P175" i="135"/>
  <c r="O175" i="135"/>
  <c r="N175" i="135"/>
  <c r="T174" i="135"/>
  <c r="S174" i="135"/>
  <c r="R174" i="135"/>
  <c r="Q174" i="135"/>
  <c r="P174" i="135"/>
  <c r="O174" i="135"/>
  <c r="N174" i="135"/>
  <c r="T173" i="135"/>
  <c r="S173" i="135"/>
  <c r="R173" i="135"/>
  <c r="Q173" i="135"/>
  <c r="P173" i="135"/>
  <c r="O173" i="135"/>
  <c r="N173" i="135"/>
  <c r="T172" i="135"/>
  <c r="S172" i="135"/>
  <c r="R172" i="135"/>
  <c r="Q172" i="135"/>
  <c r="P172" i="135"/>
  <c r="O172" i="135"/>
  <c r="N172" i="135"/>
  <c r="T171" i="135"/>
  <c r="S171" i="135"/>
  <c r="R171" i="135"/>
  <c r="Q171" i="135"/>
  <c r="P171" i="135"/>
  <c r="O171" i="135"/>
  <c r="N171" i="135"/>
  <c r="T170" i="135"/>
  <c r="S170" i="135"/>
  <c r="R170" i="135"/>
  <c r="Q170" i="135"/>
  <c r="P170" i="135"/>
  <c r="O170" i="135"/>
  <c r="N170" i="135"/>
  <c r="T169" i="135"/>
  <c r="S169" i="135"/>
  <c r="R169" i="135"/>
  <c r="Q169" i="135"/>
  <c r="P169" i="135"/>
  <c r="O169" i="135"/>
  <c r="N169" i="135"/>
  <c r="T168" i="135"/>
  <c r="S168" i="135"/>
  <c r="R168" i="135"/>
  <c r="Q168" i="135"/>
  <c r="P168" i="135"/>
  <c r="O168" i="135"/>
  <c r="N168" i="135"/>
  <c r="T167" i="135"/>
  <c r="S167" i="135"/>
  <c r="R167" i="135"/>
  <c r="Q167" i="135"/>
  <c r="P167" i="135"/>
  <c r="O167" i="135"/>
  <c r="N167" i="135"/>
  <c r="T166" i="135"/>
  <c r="S166" i="135"/>
  <c r="R166" i="135"/>
  <c r="Q166" i="135"/>
  <c r="P166" i="135"/>
  <c r="O166" i="135"/>
  <c r="N166" i="135"/>
  <c r="T165" i="135"/>
  <c r="S165" i="135"/>
  <c r="R165" i="135"/>
  <c r="Q165" i="135"/>
  <c r="P165" i="135"/>
  <c r="O165" i="135"/>
  <c r="N165" i="135"/>
  <c r="T164" i="135"/>
  <c r="S164" i="135"/>
  <c r="R164" i="135"/>
  <c r="Q164" i="135"/>
  <c r="P164" i="135"/>
  <c r="O164" i="135"/>
  <c r="N164" i="135"/>
  <c r="T163" i="135"/>
  <c r="S163" i="135"/>
  <c r="R163" i="135"/>
  <c r="Q163" i="135"/>
  <c r="P163" i="135"/>
  <c r="O163" i="135"/>
  <c r="N163" i="135"/>
  <c r="T162" i="135"/>
  <c r="S162" i="135"/>
  <c r="R162" i="135"/>
  <c r="Q162" i="135"/>
  <c r="P162" i="135"/>
  <c r="O162" i="135"/>
  <c r="N162" i="135"/>
  <c r="T161" i="135"/>
  <c r="S161" i="135"/>
  <c r="R161" i="135"/>
  <c r="Q161" i="135"/>
  <c r="P161" i="135"/>
  <c r="O161" i="135"/>
  <c r="N161" i="135"/>
  <c r="T160" i="135"/>
  <c r="S160" i="135"/>
  <c r="R160" i="135"/>
  <c r="Q160" i="135"/>
  <c r="P160" i="135"/>
  <c r="O160" i="135"/>
  <c r="N160" i="135"/>
  <c r="T159" i="135"/>
  <c r="S159" i="135"/>
  <c r="R159" i="135"/>
  <c r="Q159" i="135"/>
  <c r="P159" i="135"/>
  <c r="O159" i="135"/>
  <c r="N159" i="135"/>
  <c r="T158" i="135"/>
  <c r="S158" i="135"/>
  <c r="R158" i="135"/>
  <c r="Q158" i="135"/>
  <c r="P158" i="135"/>
  <c r="O158" i="135"/>
  <c r="N158" i="135"/>
  <c r="T157" i="135"/>
  <c r="S157" i="135"/>
  <c r="R157" i="135"/>
  <c r="Q157" i="135"/>
  <c r="P157" i="135"/>
  <c r="O157" i="135"/>
  <c r="N157" i="135"/>
  <c r="T156" i="135"/>
  <c r="S156" i="135"/>
  <c r="R156" i="135"/>
  <c r="Q156" i="135"/>
  <c r="P156" i="135"/>
  <c r="O156" i="135"/>
  <c r="N156" i="135"/>
  <c r="T155" i="135"/>
  <c r="S155" i="135"/>
  <c r="R155" i="135"/>
  <c r="Q155" i="135"/>
  <c r="P155" i="135"/>
  <c r="O155" i="135"/>
  <c r="N155" i="135"/>
  <c r="T154" i="135"/>
  <c r="S154" i="135"/>
  <c r="R154" i="135"/>
  <c r="Q154" i="135"/>
  <c r="P154" i="135"/>
  <c r="O154" i="135"/>
  <c r="N154" i="135"/>
  <c r="T153" i="135"/>
  <c r="S153" i="135"/>
  <c r="R153" i="135"/>
  <c r="Q153" i="135"/>
  <c r="P153" i="135"/>
  <c r="O153" i="135"/>
  <c r="N153" i="135"/>
  <c r="T152" i="135"/>
  <c r="S152" i="135"/>
  <c r="R152" i="135"/>
  <c r="Q152" i="135"/>
  <c r="P152" i="135"/>
  <c r="O152" i="135"/>
  <c r="N152" i="135"/>
  <c r="T151" i="135"/>
  <c r="S151" i="135"/>
  <c r="R151" i="135"/>
  <c r="Q151" i="135"/>
  <c r="P151" i="135"/>
  <c r="O151" i="135"/>
  <c r="N151" i="135"/>
  <c r="T150" i="135"/>
  <c r="S150" i="135"/>
  <c r="R150" i="135"/>
  <c r="Q150" i="135"/>
  <c r="P150" i="135"/>
  <c r="O150" i="135"/>
  <c r="N150" i="135"/>
  <c r="T149" i="135"/>
  <c r="S149" i="135"/>
  <c r="R149" i="135"/>
  <c r="Q149" i="135"/>
  <c r="P149" i="135"/>
  <c r="O149" i="135"/>
  <c r="N149" i="135"/>
  <c r="T148" i="135"/>
  <c r="S148" i="135"/>
  <c r="R148" i="135"/>
  <c r="Q148" i="135"/>
  <c r="P148" i="135"/>
  <c r="O148" i="135"/>
  <c r="N148" i="135"/>
  <c r="T147" i="135"/>
  <c r="S147" i="135"/>
  <c r="R147" i="135"/>
  <c r="Q147" i="135"/>
  <c r="P147" i="135"/>
  <c r="O147" i="135"/>
  <c r="N147" i="135"/>
  <c r="T146" i="135"/>
  <c r="S146" i="135"/>
  <c r="R146" i="135"/>
  <c r="Q146" i="135"/>
  <c r="P146" i="135"/>
  <c r="O146" i="135"/>
  <c r="N146" i="135"/>
  <c r="T145" i="135"/>
  <c r="S145" i="135"/>
  <c r="R145" i="135"/>
  <c r="Q145" i="135"/>
  <c r="P145" i="135"/>
  <c r="O145" i="135"/>
  <c r="N145" i="135"/>
  <c r="T144" i="135"/>
  <c r="S144" i="135"/>
  <c r="R144" i="135"/>
  <c r="Q144" i="135"/>
  <c r="P144" i="135"/>
  <c r="O144" i="135"/>
  <c r="N144" i="135"/>
  <c r="T143" i="135"/>
  <c r="S143" i="135"/>
  <c r="R143" i="135"/>
  <c r="Q143" i="135"/>
  <c r="P143" i="135"/>
  <c r="O143" i="135"/>
  <c r="N143" i="135"/>
  <c r="T142" i="135"/>
  <c r="S142" i="135"/>
  <c r="R142" i="135"/>
  <c r="Q142" i="135"/>
  <c r="P142" i="135"/>
  <c r="O142" i="135"/>
  <c r="N142" i="135"/>
  <c r="T141" i="135"/>
  <c r="S141" i="135"/>
  <c r="R141" i="135"/>
  <c r="Q141" i="135"/>
  <c r="P141" i="135"/>
  <c r="O141" i="135"/>
  <c r="N141" i="135"/>
  <c r="T140" i="135"/>
  <c r="S140" i="135"/>
  <c r="R140" i="135"/>
  <c r="Q140" i="135"/>
  <c r="P140" i="135"/>
  <c r="O140" i="135"/>
  <c r="N140" i="135"/>
  <c r="T139" i="135"/>
  <c r="S139" i="135"/>
  <c r="R139" i="135"/>
  <c r="Q139" i="135"/>
  <c r="P139" i="135"/>
  <c r="O139" i="135"/>
  <c r="N139" i="135"/>
  <c r="T138" i="135"/>
  <c r="S138" i="135"/>
  <c r="R138" i="135"/>
  <c r="Q138" i="135"/>
  <c r="P138" i="135"/>
  <c r="O138" i="135"/>
  <c r="N138" i="135"/>
  <c r="T137" i="135"/>
  <c r="S137" i="135"/>
  <c r="R137" i="135"/>
  <c r="Q137" i="135"/>
  <c r="P137" i="135"/>
  <c r="O137" i="135"/>
  <c r="N137" i="135"/>
  <c r="T136" i="135"/>
  <c r="S136" i="135"/>
  <c r="R136" i="135"/>
  <c r="Q136" i="135"/>
  <c r="P136" i="135"/>
  <c r="O136" i="135"/>
  <c r="N136" i="135"/>
  <c r="T135" i="135"/>
  <c r="S135" i="135"/>
  <c r="R135" i="135"/>
  <c r="Q135" i="135"/>
  <c r="P135" i="135"/>
  <c r="O135" i="135"/>
  <c r="N135" i="135"/>
  <c r="T134" i="135"/>
  <c r="S134" i="135"/>
  <c r="R134" i="135"/>
  <c r="Q134" i="135"/>
  <c r="P134" i="135"/>
  <c r="O134" i="135"/>
  <c r="N134" i="135"/>
  <c r="T133" i="135"/>
  <c r="S133" i="135"/>
  <c r="R133" i="135"/>
  <c r="Q133" i="135"/>
  <c r="P133" i="135"/>
  <c r="O133" i="135"/>
  <c r="N133" i="135"/>
  <c r="T132" i="135"/>
  <c r="S132" i="135"/>
  <c r="R132" i="135"/>
  <c r="Q132" i="135"/>
  <c r="P132" i="135"/>
  <c r="O132" i="135"/>
  <c r="N132" i="135"/>
  <c r="T131" i="135"/>
  <c r="S131" i="135"/>
  <c r="R131" i="135"/>
  <c r="Q131" i="135"/>
  <c r="P131" i="135"/>
  <c r="O131" i="135"/>
  <c r="N131" i="135"/>
  <c r="T130" i="135"/>
  <c r="S130" i="135"/>
  <c r="R130" i="135"/>
  <c r="Q130" i="135"/>
  <c r="P130" i="135"/>
  <c r="O130" i="135"/>
  <c r="N130" i="135"/>
  <c r="T129" i="135"/>
  <c r="S129" i="135"/>
  <c r="R129" i="135"/>
  <c r="Q129" i="135"/>
  <c r="P129" i="135"/>
  <c r="O129" i="135"/>
  <c r="N129" i="135"/>
  <c r="T128" i="135"/>
  <c r="S128" i="135"/>
  <c r="R128" i="135"/>
  <c r="Q128" i="135"/>
  <c r="P128" i="135"/>
  <c r="O128" i="135"/>
  <c r="N128" i="135"/>
  <c r="T127" i="135"/>
  <c r="S127" i="135"/>
  <c r="R127" i="135"/>
  <c r="Q127" i="135"/>
  <c r="P127" i="135"/>
  <c r="O127" i="135"/>
  <c r="N127" i="135"/>
  <c r="T126" i="135"/>
  <c r="S126" i="135"/>
  <c r="R126" i="135"/>
  <c r="Q126" i="135"/>
  <c r="P126" i="135"/>
  <c r="O126" i="135"/>
  <c r="N126" i="135"/>
  <c r="T125" i="135"/>
  <c r="S125" i="135"/>
  <c r="R125" i="135"/>
  <c r="Q125" i="135"/>
  <c r="P125" i="135"/>
  <c r="O125" i="135"/>
  <c r="N125" i="135"/>
  <c r="T124" i="135"/>
  <c r="S124" i="135"/>
  <c r="R124" i="135"/>
  <c r="Q124" i="135"/>
  <c r="P124" i="135"/>
  <c r="O124" i="135"/>
  <c r="N124" i="135"/>
  <c r="T123" i="135"/>
  <c r="S123" i="135"/>
  <c r="R123" i="135"/>
  <c r="Q123" i="135"/>
  <c r="P123" i="135"/>
  <c r="O123" i="135"/>
  <c r="N123" i="135"/>
  <c r="T122" i="135"/>
  <c r="S122" i="135"/>
  <c r="R122" i="135"/>
  <c r="Q122" i="135"/>
  <c r="P122" i="135"/>
  <c r="O122" i="135"/>
  <c r="N122" i="135"/>
  <c r="T121" i="135"/>
  <c r="S121" i="135"/>
  <c r="R121" i="135"/>
  <c r="Q121" i="135"/>
  <c r="P121" i="135"/>
  <c r="O121" i="135"/>
  <c r="N121" i="135"/>
  <c r="T120" i="135"/>
  <c r="S120" i="135"/>
  <c r="R120" i="135"/>
  <c r="Q120" i="135"/>
  <c r="P120" i="135"/>
  <c r="O120" i="135"/>
  <c r="N120" i="135"/>
  <c r="T119" i="135"/>
  <c r="S119" i="135"/>
  <c r="R119" i="135"/>
  <c r="Q119" i="135"/>
  <c r="P119" i="135"/>
  <c r="O119" i="135"/>
  <c r="N119" i="135"/>
  <c r="T118" i="135"/>
  <c r="S118" i="135"/>
  <c r="R118" i="135"/>
  <c r="Q118" i="135"/>
  <c r="P118" i="135"/>
  <c r="O118" i="135"/>
  <c r="N118" i="135"/>
  <c r="T117" i="135"/>
  <c r="S117" i="135"/>
  <c r="R117" i="135"/>
  <c r="Q117" i="135"/>
  <c r="P117" i="135"/>
  <c r="O117" i="135"/>
  <c r="N117" i="135"/>
  <c r="T116" i="135"/>
  <c r="S116" i="135"/>
  <c r="R116" i="135"/>
  <c r="Q116" i="135"/>
  <c r="P116" i="135"/>
  <c r="O116" i="135"/>
  <c r="N116" i="135"/>
  <c r="T115" i="135"/>
  <c r="S115" i="135"/>
  <c r="R115" i="135"/>
  <c r="Q115" i="135"/>
  <c r="P115" i="135"/>
  <c r="O115" i="135"/>
  <c r="N115" i="135"/>
  <c r="T114" i="135"/>
  <c r="S114" i="135"/>
  <c r="R114" i="135"/>
  <c r="Q114" i="135"/>
  <c r="P114" i="135"/>
  <c r="O114" i="135"/>
  <c r="N114" i="135"/>
  <c r="T113" i="135"/>
  <c r="S113" i="135"/>
  <c r="R113" i="135"/>
  <c r="Q113" i="135"/>
  <c r="P113" i="135"/>
  <c r="O113" i="135"/>
  <c r="N113" i="135"/>
  <c r="T112" i="135"/>
  <c r="S112" i="135"/>
  <c r="R112" i="135"/>
  <c r="Q112" i="135"/>
  <c r="P112" i="135"/>
  <c r="O112" i="135"/>
  <c r="N112" i="135"/>
  <c r="T111" i="135"/>
  <c r="S111" i="135"/>
  <c r="R111" i="135"/>
  <c r="Q111" i="135"/>
  <c r="P111" i="135"/>
  <c r="O111" i="135"/>
  <c r="N111" i="135"/>
  <c r="T110" i="135"/>
  <c r="S110" i="135"/>
  <c r="R110" i="135"/>
  <c r="Q110" i="135"/>
  <c r="P110" i="135"/>
  <c r="O110" i="135"/>
  <c r="N110" i="135"/>
  <c r="T109" i="135"/>
  <c r="S109" i="135"/>
  <c r="R109" i="135"/>
  <c r="Q109" i="135"/>
  <c r="P109" i="135"/>
  <c r="O109" i="135"/>
  <c r="N109" i="135"/>
  <c r="T108" i="135"/>
  <c r="S108" i="135"/>
  <c r="R108" i="135"/>
  <c r="Q108" i="135"/>
  <c r="P108" i="135"/>
  <c r="O108" i="135"/>
  <c r="N108" i="135"/>
  <c r="T107" i="135"/>
  <c r="S107" i="135"/>
  <c r="R107" i="135"/>
  <c r="Q107" i="135"/>
  <c r="P107" i="135"/>
  <c r="O107" i="135"/>
  <c r="N107" i="135"/>
  <c r="T106" i="135"/>
  <c r="S106" i="135"/>
  <c r="R106" i="135"/>
  <c r="Q106" i="135"/>
  <c r="P106" i="135"/>
  <c r="O106" i="135"/>
  <c r="N106" i="135"/>
  <c r="T105" i="135"/>
  <c r="S105" i="135"/>
  <c r="R105" i="135"/>
  <c r="Q105" i="135"/>
  <c r="P105" i="135"/>
  <c r="O105" i="135"/>
  <c r="N105" i="135"/>
  <c r="T104" i="135"/>
  <c r="S104" i="135"/>
  <c r="R104" i="135"/>
  <c r="Q104" i="135"/>
  <c r="P104" i="135"/>
  <c r="O104" i="135"/>
  <c r="N104" i="135"/>
  <c r="T103" i="135"/>
  <c r="S103" i="135"/>
  <c r="R103" i="135"/>
  <c r="Q103" i="135"/>
  <c r="P103" i="135"/>
  <c r="O103" i="135"/>
  <c r="N103" i="135"/>
  <c r="T102" i="135"/>
  <c r="S102" i="135"/>
  <c r="R102" i="135"/>
  <c r="Q102" i="135"/>
  <c r="P102" i="135"/>
  <c r="O102" i="135"/>
  <c r="N102" i="135"/>
  <c r="T101" i="135"/>
  <c r="S101" i="135"/>
  <c r="R101" i="135"/>
  <c r="Q101" i="135"/>
  <c r="P101" i="135"/>
  <c r="O101" i="135"/>
  <c r="N101" i="135"/>
  <c r="T100" i="135"/>
  <c r="S100" i="135"/>
  <c r="R100" i="135"/>
  <c r="Q100" i="135"/>
  <c r="P100" i="135"/>
  <c r="O100" i="135"/>
  <c r="N100" i="135"/>
  <c r="T99" i="135"/>
  <c r="S99" i="135"/>
  <c r="R99" i="135"/>
  <c r="Q99" i="135"/>
  <c r="P99" i="135"/>
  <c r="O99" i="135"/>
  <c r="N99" i="135"/>
  <c r="T98" i="135"/>
  <c r="S98" i="135"/>
  <c r="R98" i="135"/>
  <c r="Q98" i="135"/>
  <c r="P98" i="135"/>
  <c r="O98" i="135"/>
  <c r="N98" i="135"/>
  <c r="T97" i="135"/>
  <c r="S97" i="135"/>
  <c r="R97" i="135"/>
  <c r="Q97" i="135"/>
  <c r="P97" i="135"/>
  <c r="O97" i="135"/>
  <c r="N97" i="135"/>
  <c r="T96" i="135"/>
  <c r="S96" i="135"/>
  <c r="R96" i="135"/>
  <c r="Q96" i="135"/>
  <c r="P96" i="135"/>
  <c r="O96" i="135"/>
  <c r="N96" i="135"/>
  <c r="T95" i="135"/>
  <c r="S95" i="135"/>
  <c r="R95" i="135"/>
  <c r="Q95" i="135"/>
  <c r="P95" i="135"/>
  <c r="O95" i="135"/>
  <c r="N95" i="135"/>
  <c r="T94" i="135"/>
  <c r="S94" i="135"/>
  <c r="R94" i="135"/>
  <c r="Q94" i="135"/>
  <c r="P94" i="135"/>
  <c r="O94" i="135"/>
  <c r="N94" i="135"/>
  <c r="G94" i="135"/>
  <c r="T93" i="135"/>
  <c r="S93" i="135"/>
  <c r="R93" i="135"/>
  <c r="Q93" i="135"/>
  <c r="P93" i="135"/>
  <c r="O93" i="135"/>
  <c r="N93" i="135"/>
  <c r="T92" i="135"/>
  <c r="S92" i="135"/>
  <c r="R92" i="135"/>
  <c r="Q92" i="135"/>
  <c r="P92" i="135"/>
  <c r="O92" i="135"/>
  <c r="N92" i="135"/>
  <c r="T91" i="135"/>
  <c r="S91" i="135"/>
  <c r="R91" i="135"/>
  <c r="Q91" i="135"/>
  <c r="P91" i="135"/>
  <c r="O91" i="135"/>
  <c r="N91" i="135"/>
  <c r="T90" i="135"/>
  <c r="S90" i="135"/>
  <c r="R90" i="135"/>
  <c r="Q90" i="135"/>
  <c r="P90" i="135"/>
  <c r="O90" i="135"/>
  <c r="N90" i="135"/>
  <c r="T89" i="135"/>
  <c r="S89" i="135"/>
  <c r="R89" i="135"/>
  <c r="Q89" i="135"/>
  <c r="P89" i="135"/>
  <c r="O89" i="135"/>
  <c r="N89" i="135"/>
  <c r="T88" i="135"/>
  <c r="S88" i="135"/>
  <c r="R88" i="135"/>
  <c r="Q88" i="135"/>
  <c r="P88" i="135"/>
  <c r="O88" i="135"/>
  <c r="N88" i="135"/>
  <c r="T87" i="135"/>
  <c r="S87" i="135"/>
  <c r="R87" i="135"/>
  <c r="Q87" i="135"/>
  <c r="P87" i="135"/>
  <c r="O87" i="135"/>
  <c r="N87" i="135"/>
  <c r="T86" i="135"/>
  <c r="S86" i="135"/>
  <c r="R86" i="135"/>
  <c r="Q86" i="135"/>
  <c r="P86" i="135"/>
  <c r="O86" i="135"/>
  <c r="N86" i="135"/>
  <c r="T85" i="135"/>
  <c r="S85" i="135"/>
  <c r="R85" i="135"/>
  <c r="Q85" i="135"/>
  <c r="P85" i="135"/>
  <c r="O85" i="135"/>
  <c r="N85" i="135"/>
  <c r="T84" i="135"/>
  <c r="S84" i="135"/>
  <c r="R84" i="135"/>
  <c r="Q84" i="135"/>
  <c r="P84" i="135"/>
  <c r="O84" i="135"/>
  <c r="N84" i="135"/>
  <c r="T83" i="135"/>
  <c r="S83" i="135"/>
  <c r="R83" i="135"/>
  <c r="Q83" i="135"/>
  <c r="P83" i="135"/>
  <c r="O83" i="135"/>
  <c r="N83" i="135"/>
  <c r="T82" i="135"/>
  <c r="S82" i="135"/>
  <c r="R82" i="135"/>
  <c r="Q82" i="135"/>
  <c r="P82" i="135"/>
  <c r="O82" i="135"/>
  <c r="N82" i="135"/>
  <c r="T81" i="135"/>
  <c r="S81" i="135"/>
  <c r="R81" i="135"/>
  <c r="Q81" i="135"/>
  <c r="P81" i="135"/>
  <c r="O81" i="135"/>
  <c r="N81" i="135"/>
  <c r="T80" i="135"/>
  <c r="S80" i="135"/>
  <c r="R80" i="135"/>
  <c r="Q80" i="135"/>
  <c r="P80" i="135"/>
  <c r="O80" i="135"/>
  <c r="N80" i="135"/>
  <c r="T79" i="135"/>
  <c r="S79" i="135"/>
  <c r="R79" i="135"/>
  <c r="Q79" i="135"/>
  <c r="P79" i="135"/>
  <c r="O79" i="135"/>
  <c r="N79" i="135"/>
  <c r="T78" i="135"/>
  <c r="S78" i="135"/>
  <c r="R78" i="135"/>
  <c r="Q78" i="135"/>
  <c r="P78" i="135"/>
  <c r="O78" i="135"/>
  <c r="N78" i="135"/>
  <c r="T77" i="135"/>
  <c r="S77" i="135"/>
  <c r="R77" i="135"/>
  <c r="Q77" i="135"/>
  <c r="P77" i="135"/>
  <c r="O77" i="135"/>
  <c r="N77" i="135"/>
  <c r="T76" i="135"/>
  <c r="S76" i="135"/>
  <c r="R76" i="135"/>
  <c r="Q76" i="135"/>
  <c r="P76" i="135"/>
  <c r="O76" i="135"/>
  <c r="N76" i="135"/>
  <c r="T75" i="135"/>
  <c r="S75" i="135"/>
  <c r="R75" i="135"/>
  <c r="Q75" i="135"/>
  <c r="P75" i="135"/>
  <c r="O75" i="135"/>
  <c r="N75" i="135"/>
  <c r="T74" i="135"/>
  <c r="S74" i="135"/>
  <c r="R74" i="135"/>
  <c r="Q74" i="135"/>
  <c r="P74" i="135"/>
  <c r="O74" i="135"/>
  <c r="N74" i="135"/>
  <c r="T73" i="135"/>
  <c r="S73" i="135"/>
  <c r="R73" i="135"/>
  <c r="Q73" i="135"/>
  <c r="P73" i="135"/>
  <c r="O73" i="135"/>
  <c r="N73" i="135"/>
  <c r="T72" i="135"/>
  <c r="S72" i="135"/>
  <c r="R72" i="135"/>
  <c r="Q72" i="135"/>
  <c r="P72" i="135"/>
  <c r="O72" i="135"/>
  <c r="N72" i="135"/>
  <c r="T71" i="135"/>
  <c r="S71" i="135"/>
  <c r="R71" i="135"/>
  <c r="Q71" i="135"/>
  <c r="P71" i="135"/>
  <c r="O71" i="135"/>
  <c r="N71" i="135"/>
  <c r="T70" i="135"/>
  <c r="S70" i="135"/>
  <c r="R70" i="135"/>
  <c r="Q70" i="135"/>
  <c r="P70" i="135"/>
  <c r="O70" i="135"/>
  <c r="N70" i="135"/>
  <c r="T69" i="135"/>
  <c r="S69" i="135"/>
  <c r="R69" i="135"/>
  <c r="Q69" i="135"/>
  <c r="P69" i="135"/>
  <c r="O69" i="135"/>
  <c r="N69" i="135"/>
  <c r="T68" i="135"/>
  <c r="S68" i="135"/>
  <c r="R68" i="135"/>
  <c r="Q68" i="135"/>
  <c r="P68" i="135"/>
  <c r="O68" i="135"/>
  <c r="N68" i="135"/>
  <c r="T67" i="135"/>
  <c r="S67" i="135"/>
  <c r="R67" i="135"/>
  <c r="Q67" i="135"/>
  <c r="P67" i="135"/>
  <c r="O67" i="135"/>
  <c r="N67" i="135"/>
  <c r="T66" i="135"/>
  <c r="S66" i="135"/>
  <c r="R66" i="135"/>
  <c r="Q66" i="135"/>
  <c r="P66" i="135"/>
  <c r="O66" i="135"/>
  <c r="N66" i="135"/>
  <c r="T65" i="135"/>
  <c r="S65" i="135"/>
  <c r="R65" i="135"/>
  <c r="Q65" i="135"/>
  <c r="P65" i="135"/>
  <c r="O65" i="135"/>
  <c r="N65" i="135"/>
  <c r="T64" i="135"/>
  <c r="S64" i="135"/>
  <c r="R64" i="135"/>
  <c r="Q64" i="135"/>
  <c r="P64" i="135"/>
  <c r="O64" i="135"/>
  <c r="N64" i="135"/>
  <c r="T63" i="135"/>
  <c r="S63" i="135"/>
  <c r="R63" i="135"/>
  <c r="Q63" i="135"/>
  <c r="P63" i="135"/>
  <c r="O63" i="135"/>
  <c r="N63" i="135"/>
  <c r="T62" i="135"/>
  <c r="S62" i="135"/>
  <c r="R62" i="135"/>
  <c r="Q62" i="135"/>
  <c r="P62" i="135"/>
  <c r="O62" i="135"/>
  <c r="N62" i="135"/>
  <c r="T61" i="135"/>
  <c r="S61" i="135"/>
  <c r="R61" i="135"/>
  <c r="Q61" i="135"/>
  <c r="P61" i="135"/>
  <c r="O61" i="135"/>
  <c r="N61" i="135"/>
  <c r="T60" i="135"/>
  <c r="S60" i="135"/>
  <c r="R60" i="135"/>
  <c r="Q60" i="135"/>
  <c r="P60" i="135"/>
  <c r="O60" i="135"/>
  <c r="N60" i="135"/>
  <c r="T59" i="135"/>
  <c r="S59" i="135"/>
  <c r="R59" i="135"/>
  <c r="Q59" i="135"/>
  <c r="P59" i="135"/>
  <c r="O59" i="135"/>
  <c r="N59" i="135"/>
  <c r="T58" i="135"/>
  <c r="S58" i="135"/>
  <c r="R58" i="135"/>
  <c r="Q58" i="135"/>
  <c r="P58" i="135"/>
  <c r="O58" i="135"/>
  <c r="N58" i="135"/>
  <c r="T57" i="135"/>
  <c r="S57" i="135"/>
  <c r="R57" i="135"/>
  <c r="Q57" i="135"/>
  <c r="P57" i="135"/>
  <c r="O57" i="135"/>
  <c r="N57" i="135"/>
  <c r="T56" i="135"/>
  <c r="S56" i="135"/>
  <c r="R56" i="135"/>
  <c r="Q56" i="135"/>
  <c r="P56" i="135"/>
  <c r="O56" i="135"/>
  <c r="N56" i="135"/>
  <c r="T55" i="135"/>
  <c r="S55" i="135"/>
  <c r="R55" i="135"/>
  <c r="Q55" i="135"/>
  <c r="P55" i="135"/>
  <c r="O55" i="135"/>
  <c r="N55" i="135"/>
  <c r="T54" i="135"/>
  <c r="S54" i="135"/>
  <c r="R54" i="135"/>
  <c r="Q54" i="135"/>
  <c r="P54" i="135"/>
  <c r="O54" i="135"/>
  <c r="N54" i="135"/>
  <c r="T53" i="135"/>
  <c r="S53" i="135"/>
  <c r="R53" i="135"/>
  <c r="Q53" i="135"/>
  <c r="P53" i="135"/>
  <c r="O53" i="135"/>
  <c r="N53" i="135"/>
  <c r="T52" i="135"/>
  <c r="S52" i="135"/>
  <c r="R52" i="135"/>
  <c r="Q52" i="135"/>
  <c r="P52" i="135"/>
  <c r="O52" i="135"/>
  <c r="N52" i="135"/>
  <c r="T51" i="135"/>
  <c r="S51" i="135"/>
  <c r="R51" i="135"/>
  <c r="Q51" i="135"/>
  <c r="P51" i="135"/>
  <c r="O51" i="135"/>
  <c r="N51" i="135"/>
  <c r="T50" i="135"/>
  <c r="S50" i="135"/>
  <c r="R50" i="135"/>
  <c r="Q50" i="135"/>
  <c r="P50" i="135"/>
  <c r="O50" i="135"/>
  <c r="N50" i="135"/>
  <c r="T49" i="135"/>
  <c r="S49" i="135"/>
  <c r="R49" i="135"/>
  <c r="Q49" i="135"/>
  <c r="P49" i="135"/>
  <c r="O49" i="135"/>
  <c r="N49" i="135"/>
  <c r="T48" i="135"/>
  <c r="S48" i="135"/>
  <c r="R48" i="135"/>
  <c r="Q48" i="135"/>
  <c r="P48" i="135"/>
  <c r="O48" i="135"/>
  <c r="N48" i="135"/>
  <c r="T47" i="135"/>
  <c r="S47" i="135"/>
  <c r="R47" i="135"/>
  <c r="Q47" i="135"/>
  <c r="P47" i="135"/>
  <c r="O47" i="135"/>
  <c r="N47" i="135"/>
  <c r="T46" i="135"/>
  <c r="S46" i="135"/>
  <c r="R46" i="135"/>
  <c r="Q46" i="135"/>
  <c r="P46" i="135"/>
  <c r="O46" i="135"/>
  <c r="N46" i="135"/>
  <c r="T45" i="135"/>
  <c r="S45" i="135"/>
  <c r="R45" i="135"/>
  <c r="Q45" i="135"/>
  <c r="P45" i="135"/>
  <c r="O45" i="135"/>
  <c r="N45" i="135"/>
  <c r="T44" i="135"/>
  <c r="S44" i="135"/>
  <c r="R44" i="135"/>
  <c r="Q44" i="135"/>
  <c r="P44" i="135"/>
  <c r="O44" i="135"/>
  <c r="N44" i="135"/>
  <c r="T43" i="135"/>
  <c r="S43" i="135"/>
  <c r="R43" i="135"/>
  <c r="Q43" i="135"/>
  <c r="P43" i="135"/>
  <c r="O43" i="135"/>
  <c r="N43" i="135"/>
  <c r="T42" i="135"/>
  <c r="S42" i="135"/>
  <c r="R42" i="135"/>
  <c r="Q42" i="135"/>
  <c r="P42" i="135"/>
  <c r="O42" i="135"/>
  <c r="N42" i="135"/>
  <c r="T41" i="135"/>
  <c r="S41" i="135"/>
  <c r="R41" i="135"/>
  <c r="Q41" i="135"/>
  <c r="P41" i="135"/>
  <c r="O41" i="135"/>
  <c r="N41" i="135"/>
  <c r="T40" i="135"/>
  <c r="S40" i="135"/>
  <c r="R40" i="135"/>
  <c r="Q40" i="135"/>
  <c r="P40" i="135"/>
  <c r="O40" i="135"/>
  <c r="N40" i="135"/>
  <c r="T39" i="135"/>
  <c r="S39" i="135"/>
  <c r="R39" i="135"/>
  <c r="Q39" i="135"/>
  <c r="P39" i="135"/>
  <c r="O39" i="135"/>
  <c r="N39" i="135"/>
  <c r="T38" i="135"/>
  <c r="S38" i="135"/>
  <c r="R38" i="135"/>
  <c r="Q38" i="135"/>
  <c r="P38" i="135"/>
  <c r="O38" i="135"/>
  <c r="N38" i="135"/>
  <c r="T37" i="135"/>
  <c r="S37" i="135"/>
  <c r="R37" i="135"/>
  <c r="Q37" i="135"/>
  <c r="P37" i="135"/>
  <c r="O37" i="135"/>
  <c r="N37" i="135"/>
  <c r="T36" i="135"/>
  <c r="S36" i="135"/>
  <c r="R36" i="135"/>
  <c r="Q36" i="135"/>
  <c r="P36" i="135"/>
  <c r="O36" i="135"/>
  <c r="N36" i="135"/>
  <c r="T35" i="135"/>
  <c r="S35" i="135"/>
  <c r="R35" i="135"/>
  <c r="Q35" i="135"/>
  <c r="P35" i="135"/>
  <c r="O35" i="135"/>
  <c r="N35" i="135"/>
  <c r="T34" i="135"/>
  <c r="S34" i="135"/>
  <c r="R34" i="135"/>
  <c r="Q34" i="135"/>
  <c r="P34" i="135"/>
  <c r="O34" i="135"/>
  <c r="N34" i="135"/>
  <c r="T33" i="135"/>
  <c r="S33" i="135"/>
  <c r="R33" i="135"/>
  <c r="Q33" i="135"/>
  <c r="P33" i="135"/>
  <c r="O33" i="135"/>
  <c r="N33" i="135"/>
  <c r="T32" i="135"/>
  <c r="S32" i="135"/>
  <c r="R32" i="135"/>
  <c r="Q32" i="135"/>
  <c r="P32" i="135"/>
  <c r="O32" i="135"/>
  <c r="N32" i="135"/>
  <c r="T31" i="135"/>
  <c r="S31" i="135"/>
  <c r="R31" i="135"/>
  <c r="Q31" i="135"/>
  <c r="P31" i="135"/>
  <c r="O31" i="135"/>
  <c r="N31" i="135"/>
  <c r="T30" i="135"/>
  <c r="S30" i="135"/>
  <c r="R30" i="135"/>
  <c r="Q30" i="135"/>
  <c r="P30" i="135"/>
  <c r="O30" i="135"/>
  <c r="N30" i="135"/>
  <c r="T29" i="135"/>
  <c r="S29" i="135"/>
  <c r="R29" i="135"/>
  <c r="Q29" i="135"/>
  <c r="P29" i="135"/>
  <c r="O29" i="135"/>
  <c r="N29" i="135"/>
  <c r="T28" i="135"/>
  <c r="S28" i="135"/>
  <c r="R28" i="135"/>
  <c r="Q28" i="135"/>
  <c r="P28" i="135"/>
  <c r="O28" i="135"/>
  <c r="N28" i="135"/>
  <c r="T27" i="135"/>
  <c r="S27" i="135"/>
  <c r="R27" i="135"/>
  <c r="Q27" i="135"/>
  <c r="P27" i="135"/>
  <c r="O27" i="135"/>
  <c r="N27" i="135"/>
  <c r="T26" i="135"/>
  <c r="S26" i="135"/>
  <c r="R26" i="135"/>
  <c r="Q26" i="135"/>
  <c r="P26" i="135"/>
  <c r="O26" i="135"/>
  <c r="N26" i="135"/>
  <c r="T25" i="135"/>
  <c r="S25" i="135"/>
  <c r="R25" i="135"/>
  <c r="Q25" i="135"/>
  <c r="P25" i="135"/>
  <c r="O25" i="135"/>
  <c r="N25" i="135"/>
  <c r="T24" i="135"/>
  <c r="S24" i="135"/>
  <c r="R24" i="135"/>
  <c r="Q24" i="135"/>
  <c r="P24" i="135"/>
  <c r="O24" i="135"/>
  <c r="N24" i="135"/>
  <c r="T23" i="135"/>
  <c r="S23" i="135"/>
  <c r="R23" i="135"/>
  <c r="Q23" i="135"/>
  <c r="P23" i="135"/>
  <c r="O23" i="135"/>
  <c r="N23" i="135"/>
  <c r="T22" i="135"/>
  <c r="S22" i="135"/>
  <c r="R22" i="135"/>
  <c r="Q22" i="135"/>
  <c r="P22" i="135"/>
  <c r="O22" i="135"/>
  <c r="N22" i="135"/>
  <c r="T21" i="135"/>
  <c r="S21" i="135"/>
  <c r="R21" i="135"/>
  <c r="Q21" i="135"/>
  <c r="P21" i="135"/>
  <c r="O21" i="135"/>
  <c r="N21" i="135"/>
  <c r="T20" i="135"/>
  <c r="S20" i="135"/>
  <c r="R20" i="135"/>
  <c r="Q20" i="135"/>
  <c r="P20" i="135"/>
  <c r="O20" i="135"/>
  <c r="N20" i="135"/>
  <c r="T19" i="135"/>
  <c r="S19" i="135"/>
  <c r="R19" i="135"/>
  <c r="Q19" i="135"/>
  <c r="P19" i="135"/>
  <c r="O19" i="135"/>
  <c r="N19" i="135"/>
  <c r="T18" i="135"/>
  <c r="S18" i="135"/>
  <c r="R18" i="135"/>
  <c r="Q18" i="135"/>
  <c r="P18" i="135"/>
  <c r="O18" i="135"/>
  <c r="N18" i="135"/>
  <c r="T17" i="135"/>
  <c r="S17" i="135"/>
  <c r="R17" i="135"/>
  <c r="Q17" i="135"/>
  <c r="P17" i="135"/>
  <c r="O17" i="135"/>
  <c r="N17" i="135"/>
  <c r="T16" i="135"/>
  <c r="S16" i="135"/>
  <c r="R16" i="135"/>
  <c r="Q16" i="135"/>
  <c r="P16" i="135"/>
  <c r="O16" i="135"/>
  <c r="N16" i="135"/>
  <c r="T15" i="135"/>
  <c r="S15" i="135"/>
  <c r="R15" i="135"/>
  <c r="Q15" i="135"/>
  <c r="P15" i="135"/>
  <c r="O15" i="135"/>
  <c r="N15" i="135"/>
  <c r="T14" i="135"/>
  <c r="S14" i="135"/>
  <c r="R14" i="135"/>
  <c r="Q14" i="135"/>
  <c r="P14" i="135"/>
  <c r="O14" i="135"/>
  <c r="N14" i="135"/>
  <c r="T13" i="135"/>
  <c r="S13" i="135"/>
  <c r="R13" i="135"/>
  <c r="Q13" i="135"/>
  <c r="P13" i="135"/>
  <c r="O13" i="135"/>
  <c r="N13" i="135"/>
  <c r="T12" i="135"/>
  <c r="S12" i="135"/>
  <c r="R12" i="135"/>
  <c r="Q12" i="135"/>
  <c r="P12" i="135"/>
  <c r="O12" i="135"/>
  <c r="N12" i="135"/>
  <c r="P12" i="101"/>
  <c r="O12" i="101"/>
  <c r="N12" i="101"/>
  <c r="M12" i="101"/>
  <c r="L12" i="101"/>
  <c r="K12" i="101"/>
  <c r="J12" i="101"/>
  <c r="I12" i="101"/>
  <c r="H12" i="101"/>
  <c r="G12" i="101"/>
  <c r="C406" i="129"/>
  <c r="D406" i="129"/>
  <c r="E406" i="129"/>
  <c r="F406" i="129"/>
  <c r="G406" i="129"/>
  <c r="H406" i="129"/>
  <c r="I406" i="129"/>
  <c r="J406" i="129"/>
  <c r="K406" i="129"/>
  <c r="L406" i="129"/>
  <c r="M406" i="129"/>
  <c r="N406" i="129"/>
  <c r="O406" i="129"/>
  <c r="P406" i="129"/>
  <c r="Q406" i="129"/>
  <c r="R406" i="129"/>
  <c r="S406" i="129"/>
  <c r="C407" i="129"/>
  <c r="D407" i="129"/>
  <c r="E407" i="129"/>
  <c r="F407" i="129"/>
  <c r="G407" i="129"/>
  <c r="H407" i="129"/>
  <c r="I407" i="129"/>
  <c r="J407" i="129"/>
  <c r="K407" i="129"/>
  <c r="L407" i="129"/>
  <c r="M407" i="129"/>
  <c r="N407" i="129"/>
  <c r="O407" i="129"/>
  <c r="P407" i="129"/>
  <c r="Q407" i="129"/>
  <c r="R407" i="129"/>
  <c r="S407" i="129"/>
  <c r="C408" i="129"/>
  <c r="D408" i="129"/>
  <c r="E408" i="129"/>
  <c r="F408" i="129"/>
  <c r="G408" i="129"/>
  <c r="H408" i="129"/>
  <c r="I408" i="129"/>
  <c r="J408" i="129"/>
  <c r="K408" i="129"/>
  <c r="L408" i="129"/>
  <c r="M408" i="129"/>
  <c r="N408" i="129"/>
  <c r="O408" i="129"/>
  <c r="P408" i="129"/>
  <c r="Q408" i="129"/>
  <c r="R408" i="129"/>
  <c r="S408" i="129"/>
  <c r="B408" i="129"/>
  <c r="B407" i="129"/>
  <c r="B406" i="129"/>
  <c r="G12" i="93"/>
  <c r="H12" i="93"/>
  <c r="I12" i="93"/>
  <c r="J12" i="93"/>
  <c r="K12" i="93"/>
  <c r="L12" i="93"/>
  <c r="M12" i="93"/>
  <c r="N12" i="93"/>
  <c r="O12" i="93"/>
  <c r="P12" i="93"/>
  <c r="G12" i="91"/>
  <c r="H12" i="91"/>
  <c r="I12" i="91"/>
  <c r="J12" i="91"/>
  <c r="K12" i="91"/>
  <c r="L12" i="91"/>
  <c r="M12" i="91"/>
  <c r="N12" i="91"/>
  <c r="O12" i="91"/>
  <c r="P12" i="91"/>
  <c r="K12" i="44"/>
  <c r="F165" i="134"/>
  <c r="C165" i="134"/>
  <c r="G165" i="134"/>
  <c r="H165" i="134"/>
  <c r="I165" i="134"/>
  <c r="J165" i="134"/>
  <c r="K165" i="134"/>
  <c r="L165" i="134"/>
  <c r="M165" i="134"/>
  <c r="N165" i="134"/>
  <c r="O165" i="134"/>
  <c r="P165" i="134"/>
  <c r="Q165" i="134"/>
  <c r="R165" i="134"/>
  <c r="F166" i="134"/>
  <c r="G166" i="134"/>
  <c r="H166" i="134"/>
  <c r="I166" i="134"/>
  <c r="J166" i="134"/>
  <c r="K166" i="134"/>
  <c r="L166" i="134"/>
  <c r="M166" i="134"/>
  <c r="N166" i="134"/>
  <c r="O166" i="134"/>
  <c r="P166" i="134"/>
  <c r="Q166" i="134"/>
  <c r="R166" i="134"/>
  <c r="C166" i="134"/>
  <c r="D149" i="134"/>
  <c r="E149" i="134"/>
  <c r="D150" i="134"/>
  <c r="E150" i="134"/>
  <c r="D151" i="134"/>
  <c r="E151" i="134"/>
  <c r="D152" i="134"/>
  <c r="E152" i="134"/>
  <c r="D153" i="134"/>
  <c r="E153" i="134"/>
  <c r="H6" i="133" s="1"/>
  <c r="D154" i="134"/>
  <c r="E154" i="134"/>
  <c r="D155" i="134"/>
  <c r="E155" i="134"/>
  <c r="D8" i="134"/>
  <c r="D9" i="134"/>
  <c r="D10" i="134"/>
  <c r="D11" i="134"/>
  <c r="D12" i="134"/>
  <c r="D13" i="134"/>
  <c r="D14" i="134"/>
  <c r="D15" i="134"/>
  <c r="D16" i="134"/>
  <c r="D17" i="134"/>
  <c r="D18" i="134"/>
  <c r="D19" i="134"/>
  <c r="E19" i="134"/>
  <c r="D20" i="134"/>
  <c r="E20" i="134"/>
  <c r="D21" i="134"/>
  <c r="E21" i="134"/>
  <c r="D22" i="134"/>
  <c r="E22" i="134"/>
  <c r="D23" i="134"/>
  <c r="E23" i="134"/>
  <c r="D24" i="134"/>
  <c r="E24" i="134"/>
  <c r="D25" i="134"/>
  <c r="E25" i="134"/>
  <c r="D26" i="134"/>
  <c r="E26" i="134"/>
  <c r="D27" i="134"/>
  <c r="E27" i="134"/>
  <c r="D28" i="134"/>
  <c r="E28" i="134"/>
  <c r="D29" i="134"/>
  <c r="E29" i="134"/>
  <c r="D30" i="134"/>
  <c r="E30" i="134"/>
  <c r="D31" i="134"/>
  <c r="E31" i="134"/>
  <c r="D32" i="134"/>
  <c r="E32" i="134"/>
  <c r="D33" i="134"/>
  <c r="E33" i="134"/>
  <c r="D34" i="134"/>
  <c r="E34" i="134"/>
  <c r="D35" i="134"/>
  <c r="E35" i="134"/>
  <c r="D36" i="134"/>
  <c r="E36" i="134"/>
  <c r="D37" i="134"/>
  <c r="E37" i="134"/>
  <c r="D38" i="134"/>
  <c r="E38" i="134"/>
  <c r="D39" i="134"/>
  <c r="E39" i="134"/>
  <c r="D40" i="134"/>
  <c r="E40" i="134"/>
  <c r="D41" i="134"/>
  <c r="E41" i="134"/>
  <c r="D42" i="134"/>
  <c r="E42" i="134"/>
  <c r="D43" i="134"/>
  <c r="E43" i="134"/>
  <c r="D44" i="134"/>
  <c r="E44" i="134"/>
  <c r="D45" i="134"/>
  <c r="E45" i="134"/>
  <c r="D46" i="134"/>
  <c r="E46" i="134"/>
  <c r="D47" i="134"/>
  <c r="E47" i="134"/>
  <c r="D48" i="134"/>
  <c r="E48" i="134"/>
  <c r="D49" i="134"/>
  <c r="E49" i="134"/>
  <c r="D50" i="134"/>
  <c r="E50" i="134"/>
  <c r="D51" i="134"/>
  <c r="E51" i="134"/>
  <c r="D52" i="134"/>
  <c r="E52" i="134"/>
  <c r="D53" i="134"/>
  <c r="E53" i="134"/>
  <c r="D54" i="134"/>
  <c r="E54" i="134"/>
  <c r="D55" i="134"/>
  <c r="E55" i="134"/>
  <c r="D56" i="134"/>
  <c r="E56" i="134"/>
  <c r="D57" i="134"/>
  <c r="E57" i="134"/>
  <c r="D58" i="134"/>
  <c r="E58" i="134"/>
  <c r="D59" i="134"/>
  <c r="E59" i="134"/>
  <c r="D60" i="134"/>
  <c r="E60" i="134"/>
  <c r="D61" i="134"/>
  <c r="E61" i="134"/>
  <c r="D62" i="134"/>
  <c r="E62" i="134"/>
  <c r="D63" i="134"/>
  <c r="E63" i="134"/>
  <c r="D64" i="134"/>
  <c r="E64" i="134"/>
  <c r="D65" i="134"/>
  <c r="E65" i="134"/>
  <c r="D66" i="134"/>
  <c r="E66" i="134"/>
  <c r="D67" i="134"/>
  <c r="E67" i="134"/>
  <c r="D68" i="134"/>
  <c r="E68" i="134"/>
  <c r="D69" i="134"/>
  <c r="E69" i="134"/>
  <c r="D70" i="134"/>
  <c r="E70" i="134"/>
  <c r="D71" i="134"/>
  <c r="E71" i="134"/>
  <c r="D72" i="134"/>
  <c r="E72" i="134"/>
  <c r="D73" i="134"/>
  <c r="E73" i="134"/>
  <c r="D74" i="134"/>
  <c r="E74" i="134"/>
  <c r="D75" i="134"/>
  <c r="E75" i="134"/>
  <c r="D76" i="134"/>
  <c r="E76" i="134"/>
  <c r="D77" i="134"/>
  <c r="E77" i="134"/>
  <c r="D78" i="134"/>
  <c r="E78" i="134"/>
  <c r="D79" i="134"/>
  <c r="E79" i="134"/>
  <c r="D80" i="134"/>
  <c r="E80" i="134"/>
  <c r="D81" i="134"/>
  <c r="E81" i="134"/>
  <c r="D82" i="134"/>
  <c r="E82" i="134"/>
  <c r="D83" i="134"/>
  <c r="E83" i="134"/>
  <c r="D84" i="134"/>
  <c r="E84" i="134"/>
  <c r="D85" i="134"/>
  <c r="E85" i="134"/>
  <c r="D86" i="134"/>
  <c r="E86" i="134"/>
  <c r="D87" i="134"/>
  <c r="E87" i="134"/>
  <c r="D88" i="134"/>
  <c r="E88" i="134"/>
  <c r="D89" i="134"/>
  <c r="E89" i="134"/>
  <c r="D90" i="134"/>
  <c r="E90" i="134"/>
  <c r="D91" i="134"/>
  <c r="E91" i="134"/>
  <c r="D92" i="134"/>
  <c r="E92" i="134"/>
  <c r="D93" i="134"/>
  <c r="E93" i="134"/>
  <c r="D94" i="134"/>
  <c r="E94" i="134"/>
  <c r="D95" i="134"/>
  <c r="E95" i="134"/>
  <c r="D96" i="134"/>
  <c r="E96" i="134"/>
  <c r="D97" i="134"/>
  <c r="E97" i="134"/>
  <c r="D98" i="134"/>
  <c r="E98" i="134"/>
  <c r="D99" i="134"/>
  <c r="E99" i="134"/>
  <c r="D100" i="134"/>
  <c r="E100" i="134"/>
  <c r="D101" i="134"/>
  <c r="E101" i="134"/>
  <c r="D102" i="134"/>
  <c r="E102" i="134"/>
  <c r="D103" i="134"/>
  <c r="E103" i="134"/>
  <c r="D104" i="134"/>
  <c r="E104" i="134"/>
  <c r="D105" i="134"/>
  <c r="E105" i="134"/>
  <c r="D106" i="134"/>
  <c r="E106" i="134"/>
  <c r="D107" i="134"/>
  <c r="E107" i="134"/>
  <c r="D108" i="134"/>
  <c r="E108" i="134"/>
  <c r="D109" i="134"/>
  <c r="E109" i="134"/>
  <c r="D110" i="134"/>
  <c r="E110" i="134"/>
  <c r="D111" i="134"/>
  <c r="E111" i="134"/>
  <c r="D112" i="134"/>
  <c r="E112" i="134"/>
  <c r="D113" i="134"/>
  <c r="E113" i="134"/>
  <c r="D114" i="134"/>
  <c r="E114" i="134"/>
  <c r="D115" i="134"/>
  <c r="E115" i="134"/>
  <c r="D116" i="134"/>
  <c r="E116" i="134"/>
  <c r="D117" i="134"/>
  <c r="E117" i="134"/>
  <c r="D118" i="134"/>
  <c r="E118" i="134"/>
  <c r="D119" i="134"/>
  <c r="E119" i="134"/>
  <c r="D120" i="134"/>
  <c r="E120" i="134"/>
  <c r="D121" i="134"/>
  <c r="E121" i="134"/>
  <c r="D122" i="134"/>
  <c r="E122" i="134"/>
  <c r="D123" i="134"/>
  <c r="E123" i="134"/>
  <c r="D124" i="134"/>
  <c r="E124" i="134"/>
  <c r="D125" i="134"/>
  <c r="E125" i="134"/>
  <c r="D126" i="134"/>
  <c r="E126" i="134"/>
  <c r="D127" i="134"/>
  <c r="E127" i="134"/>
  <c r="D128" i="134"/>
  <c r="E128" i="134"/>
  <c r="D129" i="134"/>
  <c r="E129" i="134"/>
  <c r="D130" i="134"/>
  <c r="E130" i="134"/>
  <c r="D131" i="134"/>
  <c r="E131" i="134"/>
  <c r="D132" i="134"/>
  <c r="E132" i="134"/>
  <c r="D133" i="134"/>
  <c r="E133" i="134"/>
  <c r="D134" i="134"/>
  <c r="E134" i="134"/>
  <c r="D135" i="134"/>
  <c r="E135" i="134"/>
  <c r="D136" i="134"/>
  <c r="E136" i="134"/>
  <c r="D137" i="134"/>
  <c r="E137" i="134"/>
  <c r="D138" i="134"/>
  <c r="E138" i="134"/>
  <c r="D139" i="134"/>
  <c r="E139" i="134"/>
  <c r="D140" i="134"/>
  <c r="E140" i="134"/>
  <c r="D141" i="134"/>
  <c r="E141" i="134"/>
  <c r="D142" i="134"/>
  <c r="E142" i="134"/>
  <c r="D143" i="134"/>
  <c r="E143" i="134"/>
  <c r="D144" i="134"/>
  <c r="E144" i="134"/>
  <c r="D145" i="134"/>
  <c r="E145" i="134"/>
  <c r="D146" i="134"/>
  <c r="E146" i="134"/>
  <c r="D147" i="134"/>
  <c r="E147" i="134"/>
  <c r="E148" i="134"/>
  <c r="D148" i="134"/>
  <c r="C6" i="133"/>
  <c r="H8" i="133"/>
  <c r="H9" i="133"/>
  <c r="H10" i="133"/>
  <c r="H11" i="133"/>
  <c r="H12" i="133"/>
  <c r="H13" i="133"/>
  <c r="H14" i="133"/>
  <c r="H15" i="133"/>
  <c r="H16" i="133"/>
  <c r="H17" i="133"/>
  <c r="H18" i="133"/>
  <c r="H19" i="133"/>
  <c r="H20" i="133"/>
  <c r="H21" i="133"/>
  <c r="H22" i="133"/>
  <c r="H23" i="133"/>
  <c r="H24" i="133"/>
  <c r="H25" i="133"/>
  <c r="H26" i="133"/>
  <c r="H27" i="133"/>
  <c r="H28" i="133"/>
  <c r="H29" i="133"/>
  <c r="H30" i="133"/>
  <c r="H31" i="133"/>
  <c r="H32" i="133"/>
  <c r="H33" i="133"/>
  <c r="H34" i="133"/>
  <c r="H35" i="133"/>
  <c r="H36" i="133"/>
  <c r="H37" i="133"/>
  <c r="H38" i="133"/>
  <c r="H39" i="133"/>
  <c r="H40" i="133"/>
  <c r="H41" i="133"/>
  <c r="H42" i="133"/>
  <c r="H43" i="133"/>
  <c r="H44" i="133"/>
  <c r="H45" i="133"/>
  <c r="H46" i="133"/>
  <c r="H47" i="133"/>
  <c r="H48" i="133"/>
  <c r="H49" i="133"/>
  <c r="H50" i="133"/>
  <c r="H51" i="133"/>
  <c r="H7" i="133"/>
  <c r="C8" i="133"/>
  <c r="C9" i="133"/>
  <c r="C10" i="133"/>
  <c r="C11" i="133"/>
  <c r="C12" i="133"/>
  <c r="C13" i="133"/>
  <c r="C14" i="133"/>
  <c r="C15" i="133"/>
  <c r="C16" i="133"/>
  <c r="C17" i="133"/>
  <c r="C18" i="133"/>
  <c r="C19" i="133"/>
  <c r="C20" i="133"/>
  <c r="C21" i="133"/>
  <c r="C22" i="133"/>
  <c r="C23" i="133"/>
  <c r="C24" i="133"/>
  <c r="C25" i="133"/>
  <c r="C26" i="133"/>
  <c r="C27" i="133"/>
  <c r="C28" i="133"/>
  <c r="C29" i="133"/>
  <c r="C30" i="133"/>
  <c r="C31" i="133"/>
  <c r="C32" i="133"/>
  <c r="C33" i="133"/>
  <c r="C34" i="133"/>
  <c r="C35" i="133"/>
  <c r="C36" i="133"/>
  <c r="C37" i="133"/>
  <c r="C38" i="133"/>
  <c r="C39" i="133"/>
  <c r="C40" i="133"/>
  <c r="C41" i="133"/>
  <c r="C42" i="133"/>
  <c r="C43" i="133"/>
  <c r="C44" i="133"/>
  <c r="C45" i="133"/>
  <c r="C46" i="133"/>
  <c r="C47" i="133"/>
  <c r="C48" i="133"/>
  <c r="C49" i="133"/>
  <c r="C50" i="133"/>
  <c r="C51" i="133"/>
  <c r="C52" i="133"/>
  <c r="C53" i="133"/>
  <c r="C54" i="133"/>
  <c r="C55" i="133"/>
  <c r="C56" i="133"/>
  <c r="C57" i="133"/>
  <c r="C58" i="133"/>
  <c r="C59" i="133"/>
  <c r="C60" i="133"/>
  <c r="C61" i="133"/>
  <c r="C62" i="133"/>
  <c r="C63" i="133"/>
  <c r="C64" i="133"/>
  <c r="C65" i="133"/>
  <c r="C66" i="133"/>
  <c r="C67" i="133"/>
  <c r="C68" i="133"/>
  <c r="C69" i="133"/>
  <c r="C70" i="133"/>
  <c r="C71" i="133"/>
  <c r="C72" i="133"/>
  <c r="C73" i="133"/>
  <c r="C74" i="133"/>
  <c r="C75" i="133"/>
  <c r="C76" i="133"/>
  <c r="C77" i="133"/>
  <c r="C78" i="133"/>
  <c r="C7" i="133"/>
  <c r="J15" i="10"/>
  <c r="I15" i="10"/>
  <c r="H15" i="10"/>
  <c r="I7" i="82"/>
  <c r="J17" i="24" s="1"/>
  <c r="H17" i="24" s="1"/>
  <c r="H7" i="82"/>
  <c r="J18" i="24" s="1"/>
  <c r="H18" i="24" s="1"/>
  <c r="G7" i="82"/>
  <c r="J19" i="24" s="1"/>
  <c r="H19" i="24" s="1"/>
  <c r="D178" i="27"/>
  <c r="C178" i="27"/>
  <c r="D177" i="27"/>
  <c r="C177" i="27"/>
  <c r="D176" i="27"/>
  <c r="C176" i="27"/>
  <c r="D175" i="27"/>
  <c r="C175" i="27"/>
  <c r="D174" i="27"/>
  <c r="C174" i="27"/>
  <c r="D173" i="27"/>
  <c r="C173" i="27"/>
  <c r="D172" i="27"/>
  <c r="C172" i="27"/>
  <c r="D171" i="27"/>
  <c r="C171" i="27"/>
  <c r="D170" i="27"/>
  <c r="C170" i="27"/>
  <c r="D169" i="27"/>
  <c r="C169" i="27"/>
  <c r="D168" i="27"/>
  <c r="C168" i="27"/>
  <c r="D167" i="27"/>
  <c r="C167" i="27"/>
  <c r="D166" i="27"/>
  <c r="C166" i="27"/>
  <c r="D165" i="27"/>
  <c r="C165" i="27"/>
  <c r="D164" i="27"/>
  <c r="C164" i="27"/>
  <c r="D163" i="27"/>
  <c r="C163" i="27"/>
  <c r="D162" i="27"/>
  <c r="C162" i="27"/>
  <c r="D161" i="27"/>
  <c r="C161" i="27"/>
  <c r="D160" i="27"/>
  <c r="C160" i="27"/>
  <c r="D159" i="27"/>
  <c r="C159" i="27"/>
  <c r="D158" i="27"/>
  <c r="C158" i="27"/>
  <c r="D157" i="27"/>
  <c r="C157" i="27"/>
  <c r="D156" i="27"/>
  <c r="C156" i="27"/>
  <c r="D155" i="27"/>
  <c r="C155" i="27"/>
  <c r="D154" i="27"/>
  <c r="C154" i="27"/>
  <c r="D153" i="27"/>
  <c r="C153" i="27"/>
  <c r="D152" i="27"/>
  <c r="C152" i="27"/>
  <c r="D151" i="27"/>
  <c r="C151" i="27"/>
  <c r="D150" i="27"/>
  <c r="C150" i="27"/>
  <c r="D149" i="27"/>
  <c r="C149" i="27"/>
  <c r="D148" i="27"/>
  <c r="C148" i="27"/>
  <c r="D147" i="27"/>
  <c r="C147" i="27"/>
  <c r="D146" i="27"/>
  <c r="C146" i="27"/>
  <c r="D145" i="27"/>
  <c r="C145" i="27"/>
  <c r="D144" i="27"/>
  <c r="C144" i="27"/>
  <c r="D143" i="27"/>
  <c r="C143" i="27"/>
  <c r="D142" i="27"/>
  <c r="C142" i="27"/>
  <c r="D141" i="27"/>
  <c r="C141" i="27"/>
  <c r="D140" i="27"/>
  <c r="C140" i="27"/>
  <c r="D139" i="27"/>
  <c r="C139" i="27"/>
  <c r="D138" i="27"/>
  <c r="C138" i="27"/>
  <c r="D137" i="27"/>
  <c r="C137" i="27"/>
  <c r="D136" i="27"/>
  <c r="C136" i="27"/>
  <c r="D135" i="27"/>
  <c r="C135" i="27"/>
  <c r="D134" i="27"/>
  <c r="C134" i="27"/>
  <c r="D133" i="27"/>
  <c r="C133" i="27"/>
  <c r="D132" i="27"/>
  <c r="C132" i="27"/>
  <c r="D131" i="27"/>
  <c r="C131" i="27"/>
  <c r="D130" i="27"/>
  <c r="C130" i="27"/>
  <c r="D129" i="27"/>
  <c r="C129" i="27"/>
  <c r="D128" i="27"/>
  <c r="C128" i="27"/>
  <c r="D127" i="27"/>
  <c r="C127" i="27"/>
  <c r="D126" i="27"/>
  <c r="C126" i="27"/>
  <c r="D125" i="27"/>
  <c r="C125" i="27"/>
  <c r="D124" i="27"/>
  <c r="C124" i="27"/>
  <c r="D123" i="27"/>
  <c r="C123" i="27"/>
  <c r="D122" i="27"/>
  <c r="C122" i="27"/>
  <c r="D121" i="27"/>
  <c r="C121" i="27"/>
  <c r="D120" i="27"/>
  <c r="C120" i="27"/>
  <c r="D119" i="27"/>
  <c r="C119" i="27"/>
  <c r="D118" i="27"/>
  <c r="C118" i="27"/>
  <c r="D117" i="27"/>
  <c r="C117" i="27"/>
  <c r="D116" i="27"/>
  <c r="C116" i="27"/>
  <c r="D115" i="27"/>
  <c r="C115" i="27"/>
  <c r="D114" i="27"/>
  <c r="C114" i="27"/>
  <c r="D113" i="27"/>
  <c r="C113" i="27"/>
  <c r="D112" i="27"/>
  <c r="C112" i="27"/>
  <c r="D111" i="27"/>
  <c r="C111" i="27"/>
  <c r="D110" i="27"/>
  <c r="C110" i="27"/>
  <c r="D109" i="27"/>
  <c r="C109" i="27"/>
  <c r="D108" i="27"/>
  <c r="C108" i="27"/>
  <c r="D107" i="27"/>
  <c r="C107" i="27"/>
  <c r="D106" i="27"/>
  <c r="C106" i="27"/>
  <c r="D105" i="27"/>
  <c r="C105" i="27"/>
  <c r="D104" i="27"/>
  <c r="C104" i="27"/>
  <c r="D103" i="27"/>
  <c r="C103" i="27"/>
  <c r="D102" i="27"/>
  <c r="C102" i="27"/>
  <c r="D101" i="27"/>
  <c r="C101" i="27"/>
  <c r="D100" i="27"/>
  <c r="C100" i="27"/>
  <c r="D99" i="27"/>
  <c r="C99" i="27"/>
  <c r="D98" i="27"/>
  <c r="C98" i="27"/>
  <c r="D97" i="27"/>
  <c r="C97" i="27"/>
  <c r="D96" i="27"/>
  <c r="C96" i="27"/>
  <c r="D95" i="27"/>
  <c r="C95" i="27"/>
  <c r="D94" i="27"/>
  <c r="C94" i="27"/>
  <c r="D93" i="27"/>
  <c r="C93" i="27"/>
  <c r="D92" i="27"/>
  <c r="C92" i="27"/>
  <c r="D91" i="27"/>
  <c r="C91" i="27"/>
  <c r="D90" i="27"/>
  <c r="C90" i="27"/>
  <c r="D89" i="27"/>
  <c r="C89" i="27"/>
  <c r="D88" i="27"/>
  <c r="C88" i="27"/>
  <c r="D87" i="27"/>
  <c r="C87" i="27"/>
  <c r="D86" i="27"/>
  <c r="C86" i="27"/>
  <c r="D85" i="27"/>
  <c r="C85" i="27"/>
  <c r="D84" i="27"/>
  <c r="C84" i="27"/>
  <c r="D83" i="27"/>
  <c r="C83" i="27"/>
  <c r="D82" i="27"/>
  <c r="C82" i="27"/>
  <c r="D81" i="27"/>
  <c r="C81" i="27"/>
  <c r="D80" i="27"/>
  <c r="C80" i="27"/>
  <c r="D79" i="27"/>
  <c r="C79" i="27"/>
  <c r="D78" i="27"/>
  <c r="C78" i="27"/>
  <c r="D77" i="27"/>
  <c r="C77" i="27"/>
  <c r="D76" i="27"/>
  <c r="C76" i="27"/>
  <c r="D75" i="27"/>
  <c r="C75" i="27"/>
  <c r="D74" i="27"/>
  <c r="C74" i="27"/>
  <c r="D73" i="27"/>
  <c r="C73" i="27"/>
  <c r="D72" i="27"/>
  <c r="C72" i="27"/>
  <c r="D71" i="27"/>
  <c r="C71" i="27"/>
  <c r="D70" i="27"/>
  <c r="C70" i="27"/>
  <c r="D69" i="27"/>
  <c r="C69" i="27"/>
  <c r="D68" i="27"/>
  <c r="C68" i="27"/>
  <c r="D67" i="27"/>
  <c r="C67" i="27"/>
  <c r="D66" i="27"/>
  <c r="C66" i="27"/>
  <c r="D65" i="27"/>
  <c r="C65" i="27"/>
  <c r="D64" i="27"/>
  <c r="C64" i="27"/>
  <c r="D63" i="27"/>
  <c r="C63" i="27"/>
  <c r="D62" i="27"/>
  <c r="C62" i="27"/>
  <c r="D61" i="27"/>
  <c r="C61" i="27"/>
  <c r="D60" i="27"/>
  <c r="C60" i="27"/>
  <c r="D59" i="27"/>
  <c r="C59" i="27"/>
  <c r="D58" i="27"/>
  <c r="C58" i="27"/>
  <c r="D57" i="27"/>
  <c r="C57" i="27"/>
  <c r="D56" i="27"/>
  <c r="C56" i="27"/>
  <c r="D55" i="27"/>
  <c r="C55" i="27"/>
  <c r="D54" i="27"/>
  <c r="C54" i="27"/>
  <c r="D53" i="27"/>
  <c r="C53" i="27"/>
  <c r="D52" i="27"/>
  <c r="C52" i="27"/>
  <c r="D51" i="27"/>
  <c r="C51" i="27"/>
  <c r="D50" i="27"/>
  <c r="C50" i="27"/>
  <c r="D49" i="27"/>
  <c r="C49" i="27"/>
  <c r="D48" i="27"/>
  <c r="C48" i="27"/>
  <c r="D47" i="27"/>
  <c r="C47" i="27"/>
  <c r="D46" i="27"/>
  <c r="C46" i="27"/>
  <c r="D45" i="27"/>
  <c r="C45" i="27"/>
  <c r="D44" i="27"/>
  <c r="C44" i="27"/>
  <c r="D43" i="27"/>
  <c r="C43" i="27"/>
  <c r="D42" i="27"/>
  <c r="C42" i="27"/>
  <c r="D41" i="27"/>
  <c r="C41" i="27"/>
  <c r="D40" i="27"/>
  <c r="C40" i="27"/>
  <c r="D39" i="27"/>
  <c r="C39" i="27"/>
  <c r="D38" i="27"/>
  <c r="C38" i="27"/>
  <c r="D37" i="27"/>
  <c r="C37" i="27"/>
  <c r="D36" i="27"/>
  <c r="C36" i="27"/>
  <c r="D35" i="27"/>
  <c r="C35" i="27"/>
  <c r="D34" i="27"/>
  <c r="C34" i="27"/>
  <c r="D33" i="27"/>
  <c r="C33" i="27"/>
  <c r="D32" i="27"/>
  <c r="C32" i="27"/>
  <c r="D31" i="27"/>
  <c r="C31" i="27"/>
  <c r="D30" i="27"/>
  <c r="C30" i="27"/>
  <c r="D29" i="27"/>
  <c r="C29" i="27"/>
  <c r="D28" i="27"/>
  <c r="C28" i="27"/>
  <c r="D27" i="27"/>
  <c r="C27" i="27"/>
  <c r="D26" i="27"/>
  <c r="C26" i="27"/>
  <c r="D25" i="27"/>
  <c r="C25" i="27"/>
  <c r="D24" i="27"/>
  <c r="C24" i="27"/>
  <c r="D23" i="27"/>
  <c r="C23" i="27"/>
  <c r="D22" i="27"/>
  <c r="C22" i="27"/>
  <c r="D21" i="27"/>
  <c r="C21" i="27"/>
  <c r="D20" i="27"/>
  <c r="C20" i="27"/>
  <c r="D19" i="27"/>
  <c r="C19" i="27"/>
  <c r="D18" i="27"/>
  <c r="C18" i="27"/>
  <c r="D17" i="27"/>
  <c r="C17" i="27"/>
  <c r="D16" i="27"/>
  <c r="C16" i="27"/>
  <c r="D15" i="27"/>
  <c r="C15" i="27"/>
  <c r="D14" i="27"/>
  <c r="C14" i="27"/>
  <c r="D13" i="27"/>
  <c r="C13" i="27"/>
  <c r="I11" i="87"/>
  <c r="J11" i="87" s="1"/>
  <c r="N11" i="87"/>
  <c r="P15" i="87"/>
  <c r="I15" i="87"/>
  <c r="Q15" i="87" s="1"/>
  <c r="I14" i="87"/>
  <c r="J14" i="87" s="1"/>
  <c r="I13" i="87"/>
  <c r="M12" i="87"/>
  <c r="L12" i="87"/>
  <c r="I12" i="87"/>
  <c r="Q12" i="87" s="1"/>
  <c r="Q9" i="122"/>
  <c r="D78" i="38" s="1"/>
  <c r="P9" i="122"/>
  <c r="C78" i="38" s="1"/>
  <c r="B78" i="38" s="1"/>
  <c r="D17" i="8"/>
  <c r="E17" i="8"/>
  <c r="D18" i="8"/>
  <c r="E18" i="8"/>
  <c r="D19" i="8"/>
  <c r="E19" i="8"/>
  <c r="D20" i="8"/>
  <c r="E20" i="8"/>
  <c r="D21" i="8"/>
  <c r="E21" i="8"/>
  <c r="D22" i="8"/>
  <c r="E22" i="8"/>
  <c r="D23" i="8"/>
  <c r="E23" i="8"/>
  <c r="D24" i="8"/>
  <c r="E24" i="8"/>
  <c r="D25" i="8"/>
  <c r="E25" i="8"/>
  <c r="D26" i="8"/>
  <c r="E26" i="8"/>
  <c r="D27" i="8"/>
  <c r="E27" i="8"/>
  <c r="D28" i="8"/>
  <c r="E28" i="8"/>
  <c r="D29" i="8"/>
  <c r="E29" i="8"/>
  <c r="D30" i="8"/>
  <c r="E30" i="8"/>
  <c r="D31" i="8"/>
  <c r="E31" i="8"/>
  <c r="D32" i="8"/>
  <c r="E32" i="8"/>
  <c r="D33" i="8"/>
  <c r="E33" i="8"/>
  <c r="D34" i="8"/>
  <c r="E34" i="8"/>
  <c r="D35" i="8"/>
  <c r="E35" i="8"/>
  <c r="D36" i="8"/>
  <c r="E36" i="8"/>
  <c r="D37" i="8"/>
  <c r="E37" i="8"/>
  <c r="D38" i="8"/>
  <c r="E38" i="8"/>
  <c r="D39" i="8"/>
  <c r="E39" i="8"/>
  <c r="D40" i="8"/>
  <c r="E40" i="8"/>
  <c r="D41" i="8"/>
  <c r="E41" i="8"/>
  <c r="D42" i="8"/>
  <c r="E42" i="8"/>
  <c r="D43" i="8"/>
  <c r="E43" i="8"/>
  <c r="D44" i="8"/>
  <c r="E44" i="8"/>
  <c r="D45" i="8"/>
  <c r="E45" i="8"/>
  <c r="D46" i="8"/>
  <c r="E46" i="8"/>
  <c r="D47" i="8"/>
  <c r="E47" i="8"/>
  <c r="D48" i="8"/>
  <c r="E48" i="8"/>
  <c r="D49" i="8"/>
  <c r="E49" i="8"/>
  <c r="D50" i="8"/>
  <c r="E50" i="8"/>
  <c r="D51" i="8"/>
  <c r="E51" i="8"/>
  <c r="D52" i="8"/>
  <c r="E52" i="8"/>
  <c r="D53" i="8"/>
  <c r="E53" i="8"/>
  <c r="D54" i="8"/>
  <c r="E54" i="8"/>
  <c r="D55" i="8"/>
  <c r="E55" i="8"/>
  <c r="D56" i="8"/>
  <c r="E56" i="8"/>
  <c r="D57" i="8"/>
  <c r="E57" i="8"/>
  <c r="D58" i="8"/>
  <c r="E58" i="8"/>
  <c r="D59" i="8"/>
  <c r="E59" i="8"/>
  <c r="D60" i="8"/>
  <c r="E60" i="8"/>
  <c r="D61" i="8"/>
  <c r="E61" i="8"/>
  <c r="D62" i="8"/>
  <c r="E62" i="8"/>
  <c r="D63" i="8"/>
  <c r="E63" i="8"/>
  <c r="D64" i="8"/>
  <c r="E64" i="8"/>
  <c r="D65" i="8"/>
  <c r="E65" i="8"/>
  <c r="D66" i="8"/>
  <c r="E66" i="8"/>
  <c r="D67" i="8"/>
  <c r="E67" i="8"/>
  <c r="D68" i="8"/>
  <c r="E68" i="8"/>
  <c r="D69" i="8"/>
  <c r="E69" i="8"/>
  <c r="D70" i="8"/>
  <c r="E70" i="8"/>
  <c r="D71" i="8"/>
  <c r="E71" i="8"/>
  <c r="D72" i="8"/>
  <c r="E72" i="8"/>
  <c r="D73" i="8"/>
  <c r="E73" i="8"/>
  <c r="D74" i="8"/>
  <c r="E74" i="8"/>
  <c r="D75" i="8"/>
  <c r="E75" i="8"/>
  <c r="D76" i="8"/>
  <c r="E76" i="8"/>
  <c r="D77" i="8"/>
  <c r="E77" i="8"/>
  <c r="D78" i="8"/>
  <c r="E78" i="8"/>
  <c r="D79" i="8"/>
  <c r="E79" i="8"/>
  <c r="D80" i="8"/>
  <c r="E80" i="8"/>
  <c r="D81" i="8"/>
  <c r="E81" i="8"/>
  <c r="D82" i="8"/>
  <c r="E82" i="8"/>
  <c r="D83" i="8"/>
  <c r="E83" i="8"/>
  <c r="D84" i="8"/>
  <c r="E84" i="8"/>
  <c r="D85" i="8"/>
  <c r="E85" i="8"/>
  <c r="D86" i="8"/>
  <c r="E86" i="8"/>
  <c r="D87" i="8"/>
  <c r="E87" i="8"/>
  <c r="D88" i="8"/>
  <c r="E88" i="8"/>
  <c r="D89" i="8"/>
  <c r="E89" i="8"/>
  <c r="D90" i="8"/>
  <c r="E90" i="8"/>
  <c r="D91" i="8"/>
  <c r="E91" i="8"/>
  <c r="D92" i="8"/>
  <c r="E92" i="8"/>
  <c r="D93" i="8"/>
  <c r="E93" i="8"/>
  <c r="D94" i="8"/>
  <c r="E94" i="8"/>
  <c r="D95" i="8"/>
  <c r="E95" i="8"/>
  <c r="D96" i="8"/>
  <c r="E96" i="8"/>
  <c r="D97" i="8"/>
  <c r="E97" i="8"/>
  <c r="D98" i="8"/>
  <c r="E98" i="8"/>
  <c r="D99" i="8"/>
  <c r="E99" i="8"/>
  <c r="D100" i="8"/>
  <c r="E100" i="8"/>
  <c r="D101" i="8"/>
  <c r="E101" i="8"/>
  <c r="D102" i="8"/>
  <c r="E102" i="8"/>
  <c r="D103" i="8"/>
  <c r="E103" i="8"/>
  <c r="D104" i="8"/>
  <c r="E104" i="8"/>
  <c r="D105" i="8"/>
  <c r="E105" i="8"/>
  <c r="D106" i="8"/>
  <c r="E106" i="8"/>
  <c r="D107" i="8"/>
  <c r="E107" i="8"/>
  <c r="D108" i="8"/>
  <c r="E108" i="8"/>
  <c r="D109" i="8"/>
  <c r="E109" i="8"/>
  <c r="D110" i="8"/>
  <c r="E110" i="8"/>
  <c r="D111" i="8"/>
  <c r="E111" i="8"/>
  <c r="D112" i="8"/>
  <c r="E112" i="8"/>
  <c r="D113" i="8"/>
  <c r="E113" i="8"/>
  <c r="D114" i="8"/>
  <c r="E114" i="8"/>
  <c r="D115" i="8"/>
  <c r="E115" i="8"/>
  <c r="D116" i="8"/>
  <c r="E116" i="8"/>
  <c r="D117" i="8"/>
  <c r="E117" i="8"/>
  <c r="D118" i="8"/>
  <c r="E118" i="8"/>
  <c r="D119" i="8"/>
  <c r="E119" i="8"/>
  <c r="D120" i="8"/>
  <c r="E120" i="8"/>
  <c r="D121" i="8"/>
  <c r="E121" i="8"/>
  <c r="D122" i="8"/>
  <c r="E122" i="8"/>
  <c r="D123" i="8"/>
  <c r="E123" i="8"/>
  <c r="D124" i="8"/>
  <c r="E124" i="8"/>
  <c r="D125" i="8"/>
  <c r="E125" i="8"/>
  <c r="D126" i="8"/>
  <c r="E126" i="8"/>
  <c r="D127" i="8"/>
  <c r="E127" i="8"/>
  <c r="D128" i="8"/>
  <c r="E128" i="8"/>
  <c r="D129" i="8"/>
  <c r="E129" i="8"/>
  <c r="D130" i="8"/>
  <c r="E130" i="8"/>
  <c r="D131" i="8"/>
  <c r="E131" i="8"/>
  <c r="D132" i="8"/>
  <c r="E132" i="8"/>
  <c r="D133" i="8"/>
  <c r="E133" i="8"/>
  <c r="D134" i="8"/>
  <c r="E134" i="8"/>
  <c r="D135" i="8"/>
  <c r="E135" i="8"/>
  <c r="D136" i="8"/>
  <c r="E136" i="8"/>
  <c r="D137" i="8"/>
  <c r="E137" i="8"/>
  <c r="D138" i="8"/>
  <c r="E138" i="8"/>
  <c r="D139" i="8"/>
  <c r="E139" i="8"/>
  <c r="D140" i="8"/>
  <c r="E140" i="8"/>
  <c r="D141" i="8"/>
  <c r="E141" i="8"/>
  <c r="D142" i="8"/>
  <c r="E142" i="8"/>
  <c r="D143" i="8"/>
  <c r="E143" i="8"/>
  <c r="D144" i="8"/>
  <c r="E144" i="8"/>
  <c r="D145" i="8"/>
  <c r="E145" i="8"/>
  <c r="D146" i="8"/>
  <c r="E146" i="8"/>
  <c r="D147" i="8"/>
  <c r="E147" i="8"/>
  <c r="D148" i="8"/>
  <c r="E148" i="8"/>
  <c r="D149" i="8"/>
  <c r="E149" i="8"/>
  <c r="D150" i="8"/>
  <c r="E150" i="8"/>
  <c r="D151" i="8"/>
  <c r="E151" i="8"/>
  <c r="D152" i="8"/>
  <c r="E152" i="8"/>
  <c r="D153" i="8"/>
  <c r="E153" i="8"/>
  <c r="D154" i="8"/>
  <c r="E154" i="8"/>
  <c r="D155" i="8"/>
  <c r="E155" i="8"/>
  <c r="D156" i="8"/>
  <c r="E156" i="8"/>
  <c r="D157" i="8"/>
  <c r="E157" i="8"/>
  <c r="D158" i="8"/>
  <c r="E158" i="8"/>
  <c r="D159" i="8"/>
  <c r="E159" i="8"/>
  <c r="D160" i="8"/>
  <c r="E160" i="8"/>
  <c r="D161" i="8"/>
  <c r="E161" i="8"/>
  <c r="D162" i="8"/>
  <c r="E162" i="8"/>
  <c r="D163" i="8"/>
  <c r="E163" i="8"/>
  <c r="D164" i="8"/>
  <c r="E164" i="8"/>
  <c r="D165" i="8"/>
  <c r="E165" i="8"/>
  <c r="D166" i="8"/>
  <c r="E166" i="8"/>
  <c r="D167" i="8"/>
  <c r="E167" i="8"/>
  <c r="D168" i="8"/>
  <c r="E168" i="8"/>
  <c r="D169" i="8"/>
  <c r="E169" i="8"/>
  <c r="D170" i="8"/>
  <c r="E170" i="8"/>
  <c r="D171" i="8"/>
  <c r="E171" i="8"/>
  <c r="D172" i="8"/>
  <c r="E172" i="8"/>
  <c r="D173" i="8"/>
  <c r="E173" i="8"/>
  <c r="D174" i="8"/>
  <c r="E174" i="8"/>
  <c r="D175" i="8"/>
  <c r="E175" i="8"/>
  <c r="D176" i="8"/>
  <c r="E176" i="8"/>
  <c r="D177" i="8"/>
  <c r="E177" i="8"/>
  <c r="D178" i="8"/>
  <c r="E178" i="8"/>
  <c r="D179" i="8"/>
  <c r="E179" i="8"/>
  <c r="D180" i="8"/>
  <c r="E180" i="8"/>
  <c r="D181" i="8"/>
  <c r="E181" i="8"/>
  <c r="D182" i="8"/>
  <c r="E182" i="8"/>
  <c r="D183" i="8"/>
  <c r="E183" i="8"/>
  <c r="D184" i="8"/>
  <c r="E184" i="8"/>
  <c r="D185" i="8"/>
  <c r="E185" i="8"/>
  <c r="D186" i="8"/>
  <c r="E186" i="8"/>
  <c r="D187" i="8"/>
  <c r="E187" i="8"/>
  <c r="D188" i="8"/>
  <c r="E188" i="8"/>
  <c r="D189" i="8"/>
  <c r="E189" i="8"/>
  <c r="D190" i="8"/>
  <c r="E190" i="8"/>
  <c r="D191" i="8"/>
  <c r="E191" i="8"/>
  <c r="D192" i="8"/>
  <c r="E192" i="8"/>
  <c r="D193" i="8"/>
  <c r="E193" i="8"/>
  <c r="D194" i="8"/>
  <c r="E194" i="8"/>
  <c r="D195" i="8"/>
  <c r="E195" i="8"/>
  <c r="D196" i="8"/>
  <c r="E196" i="8"/>
  <c r="D197" i="8"/>
  <c r="E197" i="8"/>
  <c r="D198" i="8"/>
  <c r="E198" i="8"/>
  <c r="D199" i="8"/>
  <c r="E199" i="8"/>
  <c r="D200" i="8"/>
  <c r="E200" i="8"/>
  <c r="D201" i="8"/>
  <c r="E201" i="8"/>
  <c r="D202" i="8"/>
  <c r="E202" i="8"/>
  <c r="D203" i="8"/>
  <c r="E203" i="8"/>
  <c r="D204" i="8"/>
  <c r="E204" i="8"/>
  <c r="D205" i="8"/>
  <c r="E205" i="8"/>
  <c r="D206" i="8"/>
  <c r="E206" i="8"/>
  <c r="D207" i="8"/>
  <c r="E207" i="8"/>
  <c r="D208" i="8"/>
  <c r="E208" i="8"/>
  <c r="D209" i="8"/>
  <c r="E209" i="8"/>
  <c r="D210" i="8"/>
  <c r="E210" i="8"/>
  <c r="D211" i="8"/>
  <c r="E211" i="8"/>
  <c r="D212" i="8"/>
  <c r="E212" i="8"/>
  <c r="D213" i="8"/>
  <c r="E213" i="8"/>
  <c r="D214" i="8"/>
  <c r="E214" i="8"/>
  <c r="D215" i="8"/>
  <c r="E215" i="8"/>
  <c r="D216" i="8"/>
  <c r="E216" i="8"/>
  <c r="D217" i="8"/>
  <c r="E217" i="8"/>
  <c r="D218" i="8"/>
  <c r="E218" i="8"/>
  <c r="D219" i="8"/>
  <c r="E219" i="8"/>
  <c r="D220" i="8"/>
  <c r="E220" i="8"/>
  <c r="D221" i="8"/>
  <c r="E221" i="8"/>
  <c r="D222" i="8"/>
  <c r="E222" i="8"/>
  <c r="D223" i="8"/>
  <c r="E223" i="8"/>
  <c r="D224" i="8"/>
  <c r="E224" i="8"/>
  <c r="D225" i="8"/>
  <c r="E225" i="8"/>
  <c r="D226" i="8"/>
  <c r="E226" i="8"/>
  <c r="D227" i="8"/>
  <c r="E227" i="8"/>
  <c r="D228" i="8"/>
  <c r="E228" i="8"/>
  <c r="D229" i="8"/>
  <c r="E229" i="8"/>
  <c r="D230" i="8"/>
  <c r="E230" i="8"/>
  <c r="D231" i="8"/>
  <c r="E231" i="8"/>
  <c r="D232" i="8"/>
  <c r="E232" i="8"/>
  <c r="D233" i="8"/>
  <c r="E233" i="8"/>
  <c r="D234" i="8"/>
  <c r="E234" i="8"/>
  <c r="D235" i="8"/>
  <c r="E235" i="8"/>
  <c r="D236" i="8"/>
  <c r="E236" i="8"/>
  <c r="D237" i="8"/>
  <c r="E237" i="8"/>
  <c r="D238" i="8"/>
  <c r="E238" i="8"/>
  <c r="D239" i="8"/>
  <c r="E239" i="8"/>
  <c r="D240" i="8"/>
  <c r="E240" i="8"/>
  <c r="D241" i="8"/>
  <c r="E241" i="8"/>
  <c r="D242" i="8"/>
  <c r="E242" i="8"/>
  <c r="D243" i="8"/>
  <c r="E243" i="8"/>
  <c r="D244" i="8"/>
  <c r="E244" i="8"/>
  <c r="D245" i="8"/>
  <c r="E245" i="8"/>
  <c r="D246" i="8"/>
  <c r="E246" i="8"/>
  <c r="D247" i="8"/>
  <c r="E247" i="8"/>
  <c r="D248" i="8"/>
  <c r="E248" i="8"/>
  <c r="D249" i="8"/>
  <c r="E249" i="8"/>
  <c r="D250" i="8"/>
  <c r="E250" i="8"/>
  <c r="D251" i="8"/>
  <c r="E251" i="8"/>
  <c r="D252" i="8"/>
  <c r="E252" i="8"/>
  <c r="D253" i="8"/>
  <c r="E253" i="8"/>
  <c r="D254" i="8"/>
  <c r="E254" i="8"/>
  <c r="D255" i="8"/>
  <c r="E255" i="8"/>
  <c r="D256" i="8"/>
  <c r="E256" i="8"/>
  <c r="D257" i="8"/>
  <c r="E257" i="8"/>
  <c r="D258" i="8"/>
  <c r="E258" i="8"/>
  <c r="D259" i="8"/>
  <c r="E259" i="8"/>
  <c r="D260" i="8"/>
  <c r="E260" i="8"/>
  <c r="D261" i="8"/>
  <c r="E261" i="8"/>
  <c r="D262" i="8"/>
  <c r="E262" i="8"/>
  <c r="D263" i="8"/>
  <c r="E263" i="8"/>
  <c r="D264" i="8"/>
  <c r="E264" i="8"/>
  <c r="D265" i="8"/>
  <c r="E265" i="8"/>
  <c r="D266" i="8"/>
  <c r="E266" i="8"/>
  <c r="D267" i="8"/>
  <c r="E267" i="8"/>
  <c r="D268" i="8"/>
  <c r="E268" i="8"/>
  <c r="D269" i="8"/>
  <c r="E269" i="8"/>
  <c r="D270" i="8"/>
  <c r="E270" i="8"/>
  <c r="D271" i="8"/>
  <c r="E271" i="8"/>
  <c r="D272" i="8"/>
  <c r="E272" i="8"/>
  <c r="D273" i="8"/>
  <c r="E273" i="8"/>
  <c r="D274" i="8"/>
  <c r="E274" i="8"/>
  <c r="D275" i="8"/>
  <c r="E275" i="8"/>
  <c r="D276" i="8"/>
  <c r="E276" i="8"/>
  <c r="D277" i="8"/>
  <c r="E277" i="8"/>
  <c r="D278" i="8"/>
  <c r="E278" i="8"/>
  <c r="D279" i="8"/>
  <c r="E279" i="8"/>
  <c r="D280" i="8"/>
  <c r="E280" i="8"/>
  <c r="D281" i="8"/>
  <c r="E281" i="8"/>
  <c r="D282" i="8"/>
  <c r="E282" i="8"/>
  <c r="D283" i="8"/>
  <c r="E283" i="8"/>
  <c r="D284" i="8"/>
  <c r="E284" i="8"/>
  <c r="D285" i="8"/>
  <c r="E285" i="8"/>
  <c r="D286" i="8"/>
  <c r="E286" i="8"/>
  <c r="D287" i="8"/>
  <c r="E287" i="8"/>
  <c r="D288" i="8"/>
  <c r="E288" i="8"/>
  <c r="D289" i="8"/>
  <c r="E289" i="8"/>
  <c r="D290" i="8"/>
  <c r="E290" i="8"/>
  <c r="D291" i="8"/>
  <c r="E291" i="8"/>
  <c r="D292" i="8"/>
  <c r="E292" i="8"/>
  <c r="D293" i="8"/>
  <c r="E293" i="8"/>
  <c r="D294" i="8"/>
  <c r="E294" i="8"/>
  <c r="D295" i="8"/>
  <c r="E295" i="8"/>
  <c r="D296" i="8"/>
  <c r="E296" i="8"/>
  <c r="D297" i="8"/>
  <c r="E297" i="8"/>
  <c r="D298" i="8"/>
  <c r="E298" i="8"/>
  <c r="D299" i="8"/>
  <c r="E299" i="8"/>
  <c r="D300" i="8"/>
  <c r="E300" i="8"/>
  <c r="D301" i="8"/>
  <c r="E301" i="8"/>
  <c r="D302" i="8"/>
  <c r="E302" i="8"/>
  <c r="D303" i="8"/>
  <c r="E303" i="8"/>
  <c r="D304" i="8"/>
  <c r="E304" i="8"/>
  <c r="D305" i="8"/>
  <c r="E305" i="8"/>
  <c r="D306" i="8"/>
  <c r="E306" i="8"/>
  <c r="D307" i="8"/>
  <c r="E307" i="8"/>
  <c r="D308" i="8"/>
  <c r="E308" i="8"/>
  <c r="D309" i="8"/>
  <c r="E309" i="8"/>
  <c r="D310" i="8"/>
  <c r="E310" i="8"/>
  <c r="D311" i="8"/>
  <c r="E311" i="8"/>
  <c r="D312" i="8"/>
  <c r="E312" i="8"/>
  <c r="D313" i="8"/>
  <c r="E313" i="8"/>
  <c r="D314" i="8"/>
  <c r="E314" i="8"/>
  <c r="D315" i="8"/>
  <c r="E315" i="8"/>
  <c r="D316" i="8"/>
  <c r="E316" i="8"/>
  <c r="D317" i="8"/>
  <c r="E317" i="8"/>
  <c r="D318" i="8"/>
  <c r="E318" i="8"/>
  <c r="D319" i="8"/>
  <c r="E319" i="8"/>
  <c r="D320" i="8"/>
  <c r="E320" i="8"/>
  <c r="D321" i="8"/>
  <c r="E321" i="8"/>
  <c r="D322" i="8"/>
  <c r="E322" i="8"/>
  <c r="D323" i="8"/>
  <c r="E323" i="8"/>
  <c r="D324" i="8"/>
  <c r="E324" i="8"/>
  <c r="D325" i="8"/>
  <c r="E325" i="8"/>
  <c r="D326" i="8"/>
  <c r="E326" i="8"/>
  <c r="D327" i="8"/>
  <c r="E327" i="8"/>
  <c r="D328" i="8"/>
  <c r="E328" i="8"/>
  <c r="D329" i="8"/>
  <c r="E329" i="8"/>
  <c r="D330" i="8"/>
  <c r="E330" i="8"/>
  <c r="D331" i="8"/>
  <c r="E331" i="8"/>
  <c r="D332" i="8"/>
  <c r="E332" i="8"/>
  <c r="D333" i="8"/>
  <c r="E333" i="8"/>
  <c r="D334" i="8"/>
  <c r="E334" i="8"/>
  <c r="D335" i="8"/>
  <c r="E335" i="8"/>
  <c r="D336" i="8"/>
  <c r="E336" i="8"/>
  <c r="D337" i="8"/>
  <c r="E337" i="8"/>
  <c r="D338" i="8"/>
  <c r="E338" i="8"/>
  <c r="D339" i="8"/>
  <c r="E339" i="8"/>
  <c r="D340" i="8"/>
  <c r="E340" i="8"/>
  <c r="D341" i="8"/>
  <c r="E341" i="8"/>
  <c r="D342" i="8"/>
  <c r="E342" i="8"/>
  <c r="D343" i="8"/>
  <c r="E343" i="8"/>
  <c r="D344" i="8"/>
  <c r="E344" i="8"/>
  <c r="D345" i="8"/>
  <c r="E345" i="8"/>
  <c r="D346" i="8"/>
  <c r="E346" i="8"/>
  <c r="D347" i="8"/>
  <c r="E347" i="8"/>
  <c r="D348" i="8"/>
  <c r="E348" i="8"/>
  <c r="D349" i="8"/>
  <c r="E349" i="8"/>
  <c r="D350" i="8"/>
  <c r="E350" i="8"/>
  <c r="D351" i="8"/>
  <c r="E351" i="8"/>
  <c r="D352" i="8"/>
  <c r="E352" i="8"/>
  <c r="D353" i="8"/>
  <c r="E353" i="8"/>
  <c r="D354" i="8"/>
  <c r="E354" i="8"/>
  <c r="D355" i="8"/>
  <c r="E355" i="8"/>
  <c r="D356" i="8"/>
  <c r="E356" i="8"/>
  <c r="D357" i="8"/>
  <c r="E357" i="8"/>
  <c r="D358" i="8"/>
  <c r="E358" i="8"/>
  <c r="D359" i="8"/>
  <c r="E359" i="8"/>
  <c r="D360" i="8"/>
  <c r="E360" i="8"/>
  <c r="D361" i="8"/>
  <c r="E361" i="8"/>
  <c r="D362" i="8"/>
  <c r="E362" i="8"/>
  <c r="D363" i="8"/>
  <c r="E363" i="8"/>
  <c r="D364" i="8"/>
  <c r="E364" i="8"/>
  <c r="D365" i="8"/>
  <c r="E365" i="8"/>
  <c r="D366" i="8"/>
  <c r="E366" i="8"/>
  <c r="D367" i="8"/>
  <c r="E367" i="8"/>
  <c r="D368" i="8"/>
  <c r="E368" i="8"/>
  <c r="D369" i="8"/>
  <c r="E369" i="8"/>
  <c r="D370" i="8"/>
  <c r="E370" i="8"/>
  <c r="D371" i="8"/>
  <c r="E371" i="8"/>
  <c r="D372" i="8"/>
  <c r="E372" i="8"/>
  <c r="D373" i="8"/>
  <c r="E373" i="8"/>
  <c r="D374" i="8"/>
  <c r="E374" i="8"/>
  <c r="D375" i="8"/>
  <c r="E375" i="8"/>
  <c r="D376" i="8"/>
  <c r="E376" i="8"/>
  <c r="D377" i="8"/>
  <c r="E377" i="8"/>
  <c r="D378" i="8"/>
  <c r="E378" i="8"/>
  <c r="D379" i="8"/>
  <c r="E379" i="8"/>
  <c r="D380" i="8"/>
  <c r="E380" i="8"/>
  <c r="E16" i="8"/>
  <c r="D16" i="8"/>
  <c r="H16" i="132"/>
  <c r="I16" i="132"/>
  <c r="J16" i="132"/>
  <c r="K16" i="132"/>
  <c r="L16" i="132"/>
  <c r="M16" i="132"/>
  <c r="H17" i="132"/>
  <c r="I17" i="132"/>
  <c r="J17" i="132"/>
  <c r="K17" i="132"/>
  <c r="L17" i="132"/>
  <c r="M17" i="132"/>
  <c r="H18" i="132"/>
  <c r="I18" i="132"/>
  <c r="J18" i="132"/>
  <c r="K18" i="132"/>
  <c r="L18" i="132"/>
  <c r="M18" i="132"/>
  <c r="H19" i="132"/>
  <c r="I19" i="132"/>
  <c r="J19" i="132"/>
  <c r="K19" i="132"/>
  <c r="L19" i="132"/>
  <c r="M19" i="132"/>
  <c r="H20" i="132"/>
  <c r="I20" i="132"/>
  <c r="J20" i="132"/>
  <c r="K20" i="132"/>
  <c r="L20" i="132"/>
  <c r="M20" i="132"/>
  <c r="H21" i="132"/>
  <c r="I21" i="132"/>
  <c r="J21" i="132"/>
  <c r="K21" i="132"/>
  <c r="L21" i="132"/>
  <c r="M21" i="132"/>
  <c r="H22" i="132"/>
  <c r="I22" i="132"/>
  <c r="J22" i="132"/>
  <c r="K22" i="132"/>
  <c r="L22" i="132"/>
  <c r="M22" i="132"/>
  <c r="H23" i="132"/>
  <c r="I23" i="132"/>
  <c r="J23" i="132"/>
  <c r="K23" i="132"/>
  <c r="L23" i="132"/>
  <c r="M23" i="132"/>
  <c r="H24" i="132"/>
  <c r="I24" i="132"/>
  <c r="J24" i="132"/>
  <c r="K24" i="132"/>
  <c r="L24" i="132"/>
  <c r="M24" i="132"/>
  <c r="H25" i="132"/>
  <c r="I25" i="132"/>
  <c r="J25" i="132"/>
  <c r="K25" i="132"/>
  <c r="L25" i="132"/>
  <c r="M25" i="132"/>
  <c r="H26" i="132"/>
  <c r="I26" i="132"/>
  <c r="J26" i="132"/>
  <c r="K26" i="132"/>
  <c r="L26" i="132"/>
  <c r="M26" i="132"/>
  <c r="H27" i="132"/>
  <c r="I27" i="132"/>
  <c r="J27" i="132"/>
  <c r="K27" i="132"/>
  <c r="L27" i="132"/>
  <c r="M27" i="132"/>
  <c r="H28" i="132"/>
  <c r="I28" i="132"/>
  <c r="J28" i="132"/>
  <c r="K28" i="132"/>
  <c r="L28" i="132"/>
  <c r="M28" i="132"/>
  <c r="H29" i="132"/>
  <c r="I29" i="132"/>
  <c r="J29" i="132"/>
  <c r="K29" i="132"/>
  <c r="L29" i="132"/>
  <c r="M29" i="132"/>
  <c r="H30" i="132"/>
  <c r="I30" i="132"/>
  <c r="J30" i="132"/>
  <c r="K30" i="132"/>
  <c r="L30" i="132"/>
  <c r="M30" i="132"/>
  <c r="H31" i="132"/>
  <c r="I31" i="132"/>
  <c r="J31" i="132"/>
  <c r="K31" i="132"/>
  <c r="L31" i="132"/>
  <c r="M31" i="132"/>
  <c r="H32" i="132"/>
  <c r="I32" i="132"/>
  <c r="J32" i="132"/>
  <c r="K32" i="132"/>
  <c r="L32" i="132"/>
  <c r="M32" i="132"/>
  <c r="H33" i="132"/>
  <c r="I33" i="132"/>
  <c r="J33" i="132"/>
  <c r="K33" i="132"/>
  <c r="L33" i="132"/>
  <c r="M33" i="132"/>
  <c r="H34" i="132"/>
  <c r="I34" i="132"/>
  <c r="J34" i="132"/>
  <c r="K34" i="132"/>
  <c r="L34" i="132"/>
  <c r="M34" i="132"/>
  <c r="H35" i="132"/>
  <c r="I35" i="132"/>
  <c r="J35" i="132"/>
  <c r="K35" i="132"/>
  <c r="L35" i="132"/>
  <c r="M35" i="132"/>
  <c r="H36" i="132"/>
  <c r="I36" i="132"/>
  <c r="J36" i="132"/>
  <c r="K36" i="132"/>
  <c r="L36" i="132"/>
  <c r="M36" i="132"/>
  <c r="H37" i="132"/>
  <c r="I37" i="132"/>
  <c r="J37" i="132"/>
  <c r="K37" i="132"/>
  <c r="L37" i="132"/>
  <c r="M37" i="132"/>
  <c r="H38" i="132"/>
  <c r="I38" i="132"/>
  <c r="J38" i="132"/>
  <c r="K38" i="132"/>
  <c r="L38" i="132"/>
  <c r="M38" i="132"/>
  <c r="H39" i="132"/>
  <c r="I39" i="132"/>
  <c r="J39" i="132"/>
  <c r="K39" i="132"/>
  <c r="L39" i="132"/>
  <c r="M39" i="132"/>
  <c r="H40" i="132"/>
  <c r="I40" i="132"/>
  <c r="J40" i="132"/>
  <c r="K40" i="132"/>
  <c r="L40" i="132"/>
  <c r="M40" i="132"/>
  <c r="H41" i="132"/>
  <c r="I41" i="132"/>
  <c r="J41" i="132"/>
  <c r="K41" i="132"/>
  <c r="L41" i="132"/>
  <c r="M41" i="132"/>
  <c r="H42" i="132"/>
  <c r="I42" i="132"/>
  <c r="J42" i="132"/>
  <c r="K42" i="132"/>
  <c r="L42" i="132"/>
  <c r="M42" i="132"/>
  <c r="H43" i="132"/>
  <c r="I43" i="132"/>
  <c r="J43" i="132"/>
  <c r="K43" i="132"/>
  <c r="L43" i="132"/>
  <c r="M43" i="132"/>
  <c r="H44" i="132"/>
  <c r="I44" i="132"/>
  <c r="J44" i="132"/>
  <c r="K44" i="132"/>
  <c r="L44" i="132"/>
  <c r="M44" i="132"/>
  <c r="H45" i="132"/>
  <c r="I45" i="132"/>
  <c r="J45" i="132"/>
  <c r="K45" i="132"/>
  <c r="L45" i="132"/>
  <c r="M45" i="132"/>
  <c r="H46" i="132"/>
  <c r="I46" i="132"/>
  <c r="J46" i="132"/>
  <c r="K46" i="132"/>
  <c r="L46" i="132"/>
  <c r="M46" i="132"/>
  <c r="H47" i="132"/>
  <c r="I47" i="132"/>
  <c r="J47" i="132"/>
  <c r="K47" i="132"/>
  <c r="L47" i="132"/>
  <c r="M47" i="132"/>
  <c r="H48" i="132"/>
  <c r="I48" i="132"/>
  <c r="J48" i="132"/>
  <c r="K48" i="132"/>
  <c r="L48" i="132"/>
  <c r="M48" i="132"/>
  <c r="H49" i="132"/>
  <c r="I49" i="132"/>
  <c r="J49" i="132"/>
  <c r="K49" i="132"/>
  <c r="L49" i="132"/>
  <c r="M49" i="132"/>
  <c r="H50" i="132"/>
  <c r="I50" i="132"/>
  <c r="J50" i="132"/>
  <c r="K50" i="132"/>
  <c r="L50" i="132"/>
  <c r="M50" i="132"/>
  <c r="H51" i="132"/>
  <c r="I51" i="132"/>
  <c r="J51" i="132"/>
  <c r="K51" i="132"/>
  <c r="L51" i="132"/>
  <c r="M51" i="132"/>
  <c r="H52" i="132"/>
  <c r="I52" i="132"/>
  <c r="J52" i="132"/>
  <c r="K52" i="132"/>
  <c r="L52" i="132"/>
  <c r="M52" i="132"/>
  <c r="H53" i="132"/>
  <c r="I53" i="132"/>
  <c r="J53" i="132"/>
  <c r="K53" i="132"/>
  <c r="L53" i="132"/>
  <c r="M53" i="132"/>
  <c r="H54" i="132"/>
  <c r="I54" i="132"/>
  <c r="J54" i="132"/>
  <c r="K54" i="132"/>
  <c r="L54" i="132"/>
  <c r="M54" i="132"/>
  <c r="H55" i="132"/>
  <c r="I55" i="132"/>
  <c r="J55" i="132"/>
  <c r="K55" i="132"/>
  <c r="L55" i="132"/>
  <c r="M55" i="132"/>
  <c r="H56" i="132"/>
  <c r="I56" i="132"/>
  <c r="J56" i="132"/>
  <c r="K56" i="132"/>
  <c r="L56" i="132"/>
  <c r="M56" i="132"/>
  <c r="H57" i="132"/>
  <c r="I57" i="132"/>
  <c r="J57" i="132"/>
  <c r="K57" i="132"/>
  <c r="L57" i="132"/>
  <c r="M57" i="132"/>
  <c r="H58" i="132"/>
  <c r="I58" i="132"/>
  <c r="J58" i="132"/>
  <c r="K58" i="132"/>
  <c r="L58" i="132"/>
  <c r="M58" i="132"/>
  <c r="H59" i="132"/>
  <c r="I59" i="132"/>
  <c r="J59" i="132"/>
  <c r="K59" i="132"/>
  <c r="L59" i="132"/>
  <c r="M59" i="132"/>
  <c r="H60" i="132"/>
  <c r="I60" i="132"/>
  <c r="J60" i="132"/>
  <c r="K60" i="132"/>
  <c r="L60" i="132"/>
  <c r="M60" i="132"/>
  <c r="H61" i="132"/>
  <c r="I61" i="132"/>
  <c r="J61" i="132"/>
  <c r="K61" i="132"/>
  <c r="L61" i="132"/>
  <c r="M61" i="132"/>
  <c r="H62" i="132"/>
  <c r="I62" i="132"/>
  <c r="J62" i="132"/>
  <c r="K62" i="132"/>
  <c r="L62" i="132"/>
  <c r="M62" i="132"/>
  <c r="H63" i="132"/>
  <c r="I63" i="132"/>
  <c r="J63" i="132"/>
  <c r="K63" i="132"/>
  <c r="L63" i="132"/>
  <c r="M63" i="132"/>
  <c r="H64" i="132"/>
  <c r="I64" i="132"/>
  <c r="J64" i="132"/>
  <c r="K64" i="132"/>
  <c r="L64" i="132"/>
  <c r="M64" i="132"/>
  <c r="H65" i="132"/>
  <c r="I65" i="132"/>
  <c r="J65" i="132"/>
  <c r="K65" i="132"/>
  <c r="L65" i="132"/>
  <c r="M65" i="132"/>
  <c r="H66" i="132"/>
  <c r="I66" i="132"/>
  <c r="J66" i="132"/>
  <c r="K66" i="132"/>
  <c r="L66" i="132"/>
  <c r="M66" i="132"/>
  <c r="H67" i="132"/>
  <c r="I67" i="132"/>
  <c r="J67" i="132"/>
  <c r="K67" i="132"/>
  <c r="L67" i="132"/>
  <c r="M67" i="132"/>
  <c r="H68" i="132"/>
  <c r="I68" i="132"/>
  <c r="J68" i="132"/>
  <c r="K68" i="132"/>
  <c r="L68" i="132"/>
  <c r="M68" i="132"/>
  <c r="H69" i="132"/>
  <c r="I69" i="132"/>
  <c r="J69" i="132"/>
  <c r="K69" i="132"/>
  <c r="L69" i="132"/>
  <c r="M69" i="132"/>
  <c r="H70" i="132"/>
  <c r="I70" i="132"/>
  <c r="J70" i="132"/>
  <c r="K70" i="132"/>
  <c r="L70" i="132"/>
  <c r="M70" i="132"/>
  <c r="H71" i="132"/>
  <c r="I71" i="132"/>
  <c r="J71" i="132"/>
  <c r="K71" i="132"/>
  <c r="L71" i="132"/>
  <c r="M71" i="132"/>
  <c r="H72" i="132"/>
  <c r="I72" i="132"/>
  <c r="J72" i="132"/>
  <c r="K72" i="132"/>
  <c r="L72" i="132"/>
  <c r="M72" i="132"/>
  <c r="H73" i="132"/>
  <c r="I73" i="132"/>
  <c r="J73" i="132"/>
  <c r="K73" i="132"/>
  <c r="L73" i="132"/>
  <c r="M73" i="132"/>
  <c r="H74" i="132"/>
  <c r="I74" i="132"/>
  <c r="J74" i="132"/>
  <c r="K74" i="132"/>
  <c r="L74" i="132"/>
  <c r="M74" i="132"/>
  <c r="H75" i="132"/>
  <c r="I75" i="132"/>
  <c r="J75" i="132"/>
  <c r="K75" i="132"/>
  <c r="L75" i="132"/>
  <c r="M75" i="132"/>
  <c r="H76" i="132"/>
  <c r="I76" i="132"/>
  <c r="J76" i="132"/>
  <c r="K76" i="132"/>
  <c r="L76" i="132"/>
  <c r="M76" i="132"/>
  <c r="I15" i="132"/>
  <c r="J15" i="132"/>
  <c r="K15" i="132"/>
  <c r="L15" i="132"/>
  <c r="M15" i="132"/>
  <c r="H15" i="132"/>
  <c r="L16" i="123"/>
  <c r="F16" i="123"/>
  <c r="D393" i="125"/>
  <c r="E393" i="125"/>
  <c r="F393" i="125"/>
  <c r="G393" i="125"/>
  <c r="H393" i="125"/>
  <c r="I393" i="125"/>
  <c r="J393" i="125"/>
  <c r="K393" i="125"/>
  <c r="L393" i="125"/>
  <c r="M393" i="125"/>
  <c r="N393" i="125"/>
  <c r="O393" i="125"/>
  <c r="P393" i="125"/>
  <c r="Q393" i="125"/>
  <c r="R393" i="125"/>
  <c r="S393" i="125"/>
  <c r="D394" i="125"/>
  <c r="E394" i="125"/>
  <c r="F394" i="125"/>
  <c r="G394" i="125"/>
  <c r="H394" i="125"/>
  <c r="I394" i="125"/>
  <c r="J394" i="125"/>
  <c r="K394" i="125"/>
  <c r="L394" i="125"/>
  <c r="M394" i="125"/>
  <c r="N394" i="125"/>
  <c r="O394" i="125"/>
  <c r="P394" i="125"/>
  <c r="Q394" i="125"/>
  <c r="R394" i="125"/>
  <c r="S394" i="125"/>
  <c r="D395" i="125"/>
  <c r="E395" i="125"/>
  <c r="F395" i="125"/>
  <c r="G395" i="125"/>
  <c r="H395" i="125"/>
  <c r="I395" i="125"/>
  <c r="J395" i="125"/>
  <c r="K395" i="125"/>
  <c r="L395" i="125"/>
  <c r="M395" i="125"/>
  <c r="N395" i="125"/>
  <c r="O395" i="125"/>
  <c r="P395" i="125"/>
  <c r="Q395" i="125"/>
  <c r="R395" i="125"/>
  <c r="S395" i="125"/>
  <c r="D396" i="125"/>
  <c r="E396" i="125"/>
  <c r="F396" i="125"/>
  <c r="G396" i="125"/>
  <c r="H396" i="125"/>
  <c r="I396" i="125"/>
  <c r="J396" i="125"/>
  <c r="K396" i="125"/>
  <c r="L396" i="125"/>
  <c r="M396" i="125"/>
  <c r="N396" i="125"/>
  <c r="O396" i="125"/>
  <c r="P396" i="125"/>
  <c r="Q396" i="125"/>
  <c r="R396" i="125"/>
  <c r="S396" i="125"/>
  <c r="D397" i="125"/>
  <c r="E397" i="125"/>
  <c r="F397" i="125"/>
  <c r="G397" i="125"/>
  <c r="H397" i="125"/>
  <c r="I397" i="125"/>
  <c r="J397" i="125"/>
  <c r="K397" i="125"/>
  <c r="L397" i="125"/>
  <c r="M397" i="125"/>
  <c r="N397" i="125"/>
  <c r="O397" i="125"/>
  <c r="P397" i="125"/>
  <c r="Q397" i="125"/>
  <c r="R397" i="125"/>
  <c r="S397" i="125"/>
  <c r="D398" i="125"/>
  <c r="E398" i="125"/>
  <c r="F398" i="125"/>
  <c r="G398" i="125"/>
  <c r="H398" i="125"/>
  <c r="I398" i="125"/>
  <c r="J398" i="125"/>
  <c r="K398" i="125"/>
  <c r="L398" i="125"/>
  <c r="M398" i="125"/>
  <c r="N398" i="125"/>
  <c r="O398" i="125"/>
  <c r="P398" i="125"/>
  <c r="Q398" i="125"/>
  <c r="R398" i="125"/>
  <c r="S398" i="125"/>
  <c r="D399" i="125"/>
  <c r="E399" i="125"/>
  <c r="F399" i="125"/>
  <c r="G399" i="125"/>
  <c r="H399" i="125"/>
  <c r="I399" i="125"/>
  <c r="J399" i="125"/>
  <c r="K399" i="125"/>
  <c r="L399" i="125"/>
  <c r="M399" i="125"/>
  <c r="N399" i="125"/>
  <c r="O399" i="125"/>
  <c r="P399" i="125"/>
  <c r="Q399" i="125"/>
  <c r="R399" i="125"/>
  <c r="S399" i="125"/>
  <c r="C399" i="125"/>
  <c r="C398" i="125"/>
  <c r="C397" i="125"/>
  <c r="C396" i="125"/>
  <c r="C440" i="129"/>
  <c r="D440" i="129"/>
  <c r="E440" i="129"/>
  <c r="F440" i="129"/>
  <c r="G440" i="129"/>
  <c r="H440" i="129"/>
  <c r="I440" i="129"/>
  <c r="J440" i="129"/>
  <c r="K440" i="129"/>
  <c r="L440" i="129"/>
  <c r="M440" i="129"/>
  <c r="N440" i="129"/>
  <c r="O440" i="129"/>
  <c r="P440" i="129"/>
  <c r="Q440" i="129"/>
  <c r="R440" i="129"/>
  <c r="S440" i="129"/>
  <c r="C441" i="129"/>
  <c r="D441" i="129"/>
  <c r="E441" i="129"/>
  <c r="F441" i="129"/>
  <c r="G441" i="129"/>
  <c r="H441" i="129"/>
  <c r="I441" i="129"/>
  <c r="J441" i="129"/>
  <c r="K441" i="129"/>
  <c r="L441" i="129"/>
  <c r="M441" i="129"/>
  <c r="N441" i="129"/>
  <c r="O441" i="129"/>
  <c r="P441" i="129"/>
  <c r="Q441" i="129"/>
  <c r="R441" i="129"/>
  <c r="S441" i="129"/>
  <c r="C442" i="129"/>
  <c r="D442" i="129"/>
  <c r="E442" i="129"/>
  <c r="F442" i="129"/>
  <c r="G442" i="129"/>
  <c r="H442" i="129"/>
  <c r="I442" i="129"/>
  <c r="J442" i="129"/>
  <c r="K442" i="129"/>
  <c r="L442" i="129"/>
  <c r="M442" i="129"/>
  <c r="N442" i="129"/>
  <c r="O442" i="129"/>
  <c r="P442" i="129"/>
  <c r="Q442" i="129"/>
  <c r="R442" i="129"/>
  <c r="S442" i="129"/>
  <c r="C443" i="129"/>
  <c r="D443" i="129"/>
  <c r="E443" i="129"/>
  <c r="F443" i="129"/>
  <c r="G443" i="129"/>
  <c r="H443" i="129"/>
  <c r="I443" i="129"/>
  <c r="J443" i="129"/>
  <c r="K443" i="129"/>
  <c r="L443" i="129"/>
  <c r="M443" i="129"/>
  <c r="N443" i="129"/>
  <c r="O443" i="129"/>
  <c r="P443" i="129"/>
  <c r="Q443" i="129"/>
  <c r="R443" i="129"/>
  <c r="S443" i="129"/>
  <c r="B441" i="129"/>
  <c r="B442" i="129"/>
  <c r="B443" i="129"/>
  <c r="B440" i="129"/>
  <c r="Q11" i="87" l="1"/>
  <c r="P11" i="87"/>
  <c r="O11" i="87"/>
  <c r="L11" i="87"/>
  <c r="M11" i="87"/>
  <c r="K11" i="87"/>
  <c r="J13" i="87"/>
  <c r="P12" i="87"/>
  <c r="J12" i="87"/>
  <c r="N12" i="87"/>
  <c r="M13" i="87"/>
  <c r="L14" i="87"/>
  <c r="O12" i="87"/>
  <c r="N13" i="87"/>
  <c r="M14" i="87"/>
  <c r="L15" i="87"/>
  <c r="O13" i="87"/>
  <c r="N14" i="87"/>
  <c r="M15" i="87"/>
  <c r="L13" i="87"/>
  <c r="P13" i="87"/>
  <c r="O14" i="87"/>
  <c r="N15" i="87"/>
  <c r="Q13" i="87"/>
  <c r="P14" i="87"/>
  <c r="O15" i="87"/>
  <c r="Q14" i="87"/>
  <c r="D429" i="125"/>
  <c r="E429" i="125"/>
  <c r="F429" i="125"/>
  <c r="G429" i="125"/>
  <c r="H429" i="125"/>
  <c r="I429" i="125"/>
  <c r="J429" i="125"/>
  <c r="K429" i="125"/>
  <c r="L429" i="125"/>
  <c r="M429" i="125"/>
  <c r="N429" i="125"/>
  <c r="O429" i="125"/>
  <c r="P429" i="125"/>
  <c r="Q429" i="125"/>
  <c r="R429" i="125"/>
  <c r="S429" i="125"/>
  <c r="D430" i="125"/>
  <c r="E430" i="125"/>
  <c r="F430" i="125"/>
  <c r="G430" i="125"/>
  <c r="H430" i="125"/>
  <c r="I430" i="125"/>
  <c r="J430" i="125"/>
  <c r="K430" i="125"/>
  <c r="L430" i="125"/>
  <c r="M430" i="125"/>
  <c r="N430" i="125"/>
  <c r="O430" i="125"/>
  <c r="P430" i="125"/>
  <c r="Q430" i="125"/>
  <c r="R430" i="125"/>
  <c r="S430" i="125"/>
  <c r="D431" i="125"/>
  <c r="E431" i="125"/>
  <c r="F431" i="125"/>
  <c r="G431" i="125"/>
  <c r="H431" i="125"/>
  <c r="I431" i="125"/>
  <c r="J431" i="125"/>
  <c r="K431" i="125"/>
  <c r="L431" i="125"/>
  <c r="M431" i="125"/>
  <c r="N431" i="125"/>
  <c r="O431" i="125"/>
  <c r="P431" i="125"/>
  <c r="Q431" i="125"/>
  <c r="R431" i="125"/>
  <c r="S431" i="125"/>
  <c r="D432" i="125"/>
  <c r="E432" i="125"/>
  <c r="F432" i="125"/>
  <c r="G432" i="125"/>
  <c r="H432" i="125"/>
  <c r="I432" i="125"/>
  <c r="J432" i="125"/>
  <c r="K432" i="125"/>
  <c r="L432" i="125"/>
  <c r="M432" i="125"/>
  <c r="N432" i="125"/>
  <c r="O432" i="125"/>
  <c r="P432" i="125"/>
  <c r="Q432" i="125"/>
  <c r="R432" i="125"/>
  <c r="S432" i="125"/>
  <c r="C430" i="125"/>
  <c r="C431" i="125"/>
  <c r="C432" i="125"/>
  <c r="C429" i="125"/>
  <c r="P14" i="130"/>
  <c r="Q14" i="130"/>
  <c r="M14" i="130"/>
  <c r="L14" i="130"/>
  <c r="L13" i="101"/>
  <c r="G13" i="101"/>
  <c r="P13" i="101"/>
  <c r="O13" i="101"/>
  <c r="N13" i="101"/>
  <c r="M13" i="101"/>
  <c r="K13" i="101"/>
  <c r="J13" i="101"/>
  <c r="I13" i="101"/>
  <c r="H13" i="101"/>
  <c r="C396" i="129"/>
  <c r="C399" i="129" s="1"/>
  <c r="D396" i="129"/>
  <c r="D399" i="129" s="1"/>
  <c r="E396" i="129"/>
  <c r="E399" i="129" s="1"/>
  <c r="F396" i="129"/>
  <c r="G396" i="129"/>
  <c r="H396" i="129"/>
  <c r="I396" i="129"/>
  <c r="J396" i="129"/>
  <c r="K396" i="129"/>
  <c r="K399" i="129" s="1"/>
  <c r="L396" i="129"/>
  <c r="L399" i="129" s="1"/>
  <c r="M396" i="129"/>
  <c r="M399" i="129" s="1"/>
  <c r="N396" i="129"/>
  <c r="O396" i="129"/>
  <c r="P396" i="129"/>
  <c r="Q396" i="129"/>
  <c r="R396" i="129"/>
  <c r="S396" i="129"/>
  <c r="S399" i="129" s="1"/>
  <c r="C397" i="129"/>
  <c r="C400" i="129" s="1"/>
  <c r="D397" i="129"/>
  <c r="D400" i="129" s="1"/>
  <c r="E397" i="129"/>
  <c r="F397" i="129"/>
  <c r="G397" i="129"/>
  <c r="H397" i="129"/>
  <c r="I397" i="129"/>
  <c r="J397" i="129"/>
  <c r="J400" i="129" s="1"/>
  <c r="K397" i="129"/>
  <c r="K400" i="129" s="1"/>
  <c r="L397" i="129"/>
  <c r="L400" i="129" s="1"/>
  <c r="M397" i="129"/>
  <c r="N397" i="129"/>
  <c r="N400" i="129" s="1"/>
  <c r="O397" i="129"/>
  <c r="P397" i="129"/>
  <c r="Q397" i="129"/>
  <c r="R397" i="129"/>
  <c r="R400" i="129" s="1"/>
  <c r="S397" i="129"/>
  <c r="S400" i="129" s="1"/>
  <c r="C398" i="129"/>
  <c r="C401" i="129" s="1"/>
  <c r="D398" i="129"/>
  <c r="E398" i="129"/>
  <c r="F398" i="129"/>
  <c r="G398" i="129"/>
  <c r="G401" i="129" s="1"/>
  <c r="H398" i="129"/>
  <c r="I398" i="129"/>
  <c r="I401" i="129" s="1"/>
  <c r="J398" i="129"/>
  <c r="K398" i="129"/>
  <c r="K401" i="129" s="1"/>
  <c r="L398" i="129"/>
  <c r="M398" i="129"/>
  <c r="M401" i="129" s="1"/>
  <c r="N398" i="129"/>
  <c r="O398" i="129"/>
  <c r="P398" i="129"/>
  <c r="Q398" i="129"/>
  <c r="Q401" i="129" s="1"/>
  <c r="R398" i="129"/>
  <c r="S398" i="129"/>
  <c r="S401" i="129" s="1"/>
  <c r="F399" i="129"/>
  <c r="G399" i="129"/>
  <c r="H399" i="129"/>
  <c r="I399" i="129"/>
  <c r="J399" i="129"/>
  <c r="N399" i="129"/>
  <c r="O399" i="129"/>
  <c r="P399" i="129"/>
  <c r="Q399" i="129"/>
  <c r="R399" i="129"/>
  <c r="F400" i="129"/>
  <c r="G400" i="129"/>
  <c r="H400" i="129"/>
  <c r="I400" i="129"/>
  <c r="O400" i="129"/>
  <c r="P400" i="129"/>
  <c r="Q400" i="129"/>
  <c r="E401" i="129"/>
  <c r="F401" i="129"/>
  <c r="H401" i="129"/>
  <c r="O401" i="129"/>
  <c r="P401" i="129"/>
  <c r="C402" i="129"/>
  <c r="D402" i="129"/>
  <c r="E402" i="129"/>
  <c r="F402" i="129"/>
  <c r="G402" i="129"/>
  <c r="H402" i="129"/>
  <c r="I402" i="129"/>
  <c r="J402" i="129"/>
  <c r="K402" i="129"/>
  <c r="L402" i="129"/>
  <c r="M402" i="129"/>
  <c r="N402" i="129"/>
  <c r="O402" i="129"/>
  <c r="P402" i="129"/>
  <c r="Q402" i="129"/>
  <c r="R402" i="129"/>
  <c r="S402" i="129"/>
  <c r="C403" i="129"/>
  <c r="D403" i="129"/>
  <c r="E403" i="129"/>
  <c r="F403" i="129"/>
  <c r="G403" i="129"/>
  <c r="H403" i="129"/>
  <c r="I403" i="129"/>
  <c r="J403" i="129"/>
  <c r="K403" i="129"/>
  <c r="L403" i="129"/>
  <c r="M403" i="129"/>
  <c r="N403" i="129"/>
  <c r="O403" i="129"/>
  <c r="P403" i="129"/>
  <c r="Q403" i="129"/>
  <c r="R403" i="129"/>
  <c r="S403" i="129"/>
  <c r="C404" i="129"/>
  <c r="D404" i="129"/>
  <c r="E404" i="129"/>
  <c r="F404" i="129"/>
  <c r="G404" i="129"/>
  <c r="H404" i="129"/>
  <c r="I404" i="129"/>
  <c r="J404" i="129"/>
  <c r="K404" i="129"/>
  <c r="L404" i="129"/>
  <c r="M404" i="129"/>
  <c r="N404" i="129"/>
  <c r="O404" i="129"/>
  <c r="P404" i="129"/>
  <c r="Q404" i="129"/>
  <c r="R404" i="129"/>
  <c r="S404" i="129"/>
  <c r="C405" i="129"/>
  <c r="D405" i="129"/>
  <c r="E405" i="129"/>
  <c r="F405" i="129"/>
  <c r="G405" i="129"/>
  <c r="H405" i="129"/>
  <c r="I405" i="129"/>
  <c r="J405" i="129"/>
  <c r="K405" i="129"/>
  <c r="L405" i="129"/>
  <c r="M405" i="129"/>
  <c r="N405" i="129"/>
  <c r="O405" i="129"/>
  <c r="P405" i="129"/>
  <c r="Q405" i="129"/>
  <c r="R405" i="129"/>
  <c r="S405" i="129"/>
  <c r="G13" i="93"/>
  <c r="H13" i="93"/>
  <c r="I13" i="93"/>
  <c r="J13" i="93"/>
  <c r="K13" i="93"/>
  <c r="L13" i="93"/>
  <c r="M13" i="93"/>
  <c r="N13" i="93"/>
  <c r="O13" i="93"/>
  <c r="P13" i="93"/>
  <c r="P13" i="91"/>
  <c r="O13" i="91"/>
  <c r="N13" i="91"/>
  <c r="M13" i="91"/>
  <c r="L13" i="91"/>
  <c r="K13" i="91"/>
  <c r="J13" i="91"/>
  <c r="I13" i="91"/>
  <c r="H13" i="91"/>
  <c r="G13" i="91"/>
  <c r="J6" i="130"/>
  <c r="I6" i="130"/>
  <c r="M14" i="128"/>
  <c r="M15" i="128"/>
  <c r="M16" i="128"/>
  <c r="K14" i="128"/>
  <c r="K15" i="128"/>
  <c r="K16" i="128"/>
  <c r="I15" i="128"/>
  <c r="H15" i="128"/>
  <c r="F16" i="7"/>
  <c r="G16" i="7"/>
  <c r="H16" i="7"/>
  <c r="I16" i="7"/>
  <c r="F17" i="7"/>
  <c r="G17" i="7"/>
  <c r="H17" i="7"/>
  <c r="I17" i="7"/>
  <c r="F15" i="117"/>
  <c r="F18" i="117"/>
  <c r="F21" i="117"/>
  <c r="F24" i="117"/>
  <c r="F27" i="117"/>
  <c r="F30" i="117"/>
  <c r="F33" i="117"/>
  <c r="F36" i="117"/>
  <c r="F39" i="117"/>
  <c r="F42" i="117"/>
  <c r="F45" i="117"/>
  <c r="F48" i="117"/>
  <c r="F51" i="117"/>
  <c r="F54" i="117"/>
  <c r="F57" i="117"/>
  <c r="F60" i="117"/>
  <c r="F63" i="117"/>
  <c r="F66" i="117"/>
  <c r="F69" i="117"/>
  <c r="F72" i="117"/>
  <c r="F75" i="117"/>
  <c r="H16" i="10"/>
  <c r="I16" i="10"/>
  <c r="J16" i="10"/>
  <c r="L16" i="113"/>
  <c r="F16" i="113"/>
  <c r="F15" i="69"/>
  <c r="C15" i="131"/>
  <c r="R15" i="130"/>
  <c r="P15" i="130"/>
  <c r="Q15" i="130"/>
  <c r="N15" i="130"/>
  <c r="L15" i="130"/>
  <c r="M15" i="130"/>
  <c r="H15" i="130"/>
  <c r="G15" i="130"/>
  <c r="K15" i="75"/>
  <c r="K16" i="75"/>
  <c r="I15" i="75"/>
  <c r="H15" i="75"/>
  <c r="K15" i="44"/>
  <c r="U14" i="101"/>
  <c r="T14" i="101"/>
  <c r="S14" i="101"/>
  <c r="R14" i="101"/>
  <c r="Q14" i="101"/>
  <c r="G14" i="101"/>
  <c r="H14" i="101"/>
  <c r="I14" i="101"/>
  <c r="J14" i="101"/>
  <c r="K14" i="101"/>
  <c r="L14" i="101"/>
  <c r="M14" i="101"/>
  <c r="N14" i="101"/>
  <c r="O14" i="101"/>
  <c r="P14" i="101"/>
  <c r="G14" i="93"/>
  <c r="H14" i="93"/>
  <c r="I14" i="93"/>
  <c r="J14" i="93"/>
  <c r="K14" i="93"/>
  <c r="L14" i="93"/>
  <c r="M14" i="93"/>
  <c r="N14" i="93"/>
  <c r="O14" i="93"/>
  <c r="P14" i="93"/>
  <c r="U14" i="91"/>
  <c r="T14" i="91"/>
  <c r="S14" i="91"/>
  <c r="R14" i="91"/>
  <c r="Q14" i="91"/>
  <c r="G14" i="91"/>
  <c r="H14" i="91"/>
  <c r="I14" i="91"/>
  <c r="J14" i="91"/>
  <c r="K14" i="91"/>
  <c r="L14" i="91"/>
  <c r="M14" i="91"/>
  <c r="N14" i="91"/>
  <c r="O14" i="91"/>
  <c r="P14" i="91"/>
  <c r="F15" i="3"/>
  <c r="F15" i="70"/>
  <c r="H18" i="124"/>
  <c r="L16" i="106"/>
  <c r="F16" i="106"/>
  <c r="H19" i="124"/>
  <c r="L19" i="113"/>
  <c r="F19" i="113"/>
  <c r="H17" i="10"/>
  <c r="I17" i="10"/>
  <c r="J17" i="10"/>
  <c r="H75" i="75"/>
  <c r="F18" i="7"/>
  <c r="G18" i="7"/>
  <c r="H18" i="7"/>
  <c r="I18" i="7"/>
  <c r="F19" i="7"/>
  <c r="G19" i="7"/>
  <c r="H19" i="7"/>
  <c r="I19" i="7"/>
  <c r="F15" i="110"/>
  <c r="G15" i="101"/>
  <c r="H15" i="101"/>
  <c r="I15" i="101"/>
  <c r="J15" i="101"/>
  <c r="K15" i="101"/>
  <c r="L15" i="101"/>
  <c r="M15" i="101"/>
  <c r="N15" i="101"/>
  <c r="O15" i="101"/>
  <c r="P15" i="101"/>
  <c r="G15" i="93"/>
  <c r="H15" i="93"/>
  <c r="I15" i="93"/>
  <c r="J15" i="93"/>
  <c r="K15" i="93"/>
  <c r="L15" i="93"/>
  <c r="M15" i="93"/>
  <c r="N15" i="93"/>
  <c r="O15" i="93"/>
  <c r="P15" i="93"/>
  <c r="G15" i="91"/>
  <c r="H15" i="91"/>
  <c r="I15" i="91"/>
  <c r="J15" i="91"/>
  <c r="K15" i="91"/>
  <c r="L15" i="91"/>
  <c r="M15" i="91"/>
  <c r="N15" i="91"/>
  <c r="O15" i="91"/>
  <c r="P15" i="91"/>
  <c r="Q16" i="130"/>
  <c r="P16" i="130"/>
  <c r="L16" i="130"/>
  <c r="M16" i="130"/>
  <c r="F18" i="3"/>
  <c r="F21" i="3"/>
  <c r="F24" i="3"/>
  <c r="F27" i="3"/>
  <c r="F30" i="3"/>
  <c r="F33" i="3"/>
  <c r="F36" i="3"/>
  <c r="F39" i="3"/>
  <c r="F42" i="3"/>
  <c r="F45" i="3"/>
  <c r="F48" i="3"/>
  <c r="F51" i="3"/>
  <c r="F54" i="3"/>
  <c r="F57" i="3"/>
  <c r="F60" i="3"/>
  <c r="F63" i="3"/>
  <c r="F66" i="3"/>
  <c r="F69" i="3"/>
  <c r="F72" i="3"/>
  <c r="F75" i="3"/>
  <c r="J18" i="44"/>
  <c r="N401" i="129" l="1"/>
  <c r="R401" i="129"/>
  <c r="J401" i="129"/>
  <c r="E400" i="129"/>
  <c r="D401" i="129"/>
  <c r="L401" i="129"/>
  <c r="M400" i="129"/>
  <c r="H20" i="124"/>
  <c r="H18" i="10"/>
  <c r="I18" i="10"/>
  <c r="J18" i="10"/>
  <c r="K27" i="44"/>
  <c r="E17" i="27"/>
  <c r="K17" i="128"/>
  <c r="M17" i="128"/>
  <c r="M18" i="128"/>
  <c r="K17" i="75"/>
  <c r="K19" i="75"/>
  <c r="K18" i="75"/>
  <c r="R19" i="122"/>
  <c r="R20" i="122"/>
  <c r="R22" i="122"/>
  <c r="R21" i="122"/>
  <c r="K57" i="44"/>
  <c r="K18" i="44"/>
  <c r="K21" i="44"/>
  <c r="L19" i="123"/>
  <c r="G19" i="123"/>
  <c r="F19" i="123"/>
  <c r="Q17" i="130"/>
  <c r="P17" i="130"/>
  <c r="H18" i="130"/>
  <c r="H21" i="130"/>
  <c r="H24" i="130"/>
  <c r="H27" i="130"/>
  <c r="H30" i="130"/>
  <c r="H36" i="130"/>
  <c r="H33" i="130"/>
  <c r="H39" i="130"/>
  <c r="L17" i="130"/>
  <c r="L18" i="130"/>
  <c r="L19" i="130"/>
  <c r="L20" i="130"/>
  <c r="L21" i="130"/>
  <c r="L22" i="130"/>
  <c r="L23" i="130"/>
  <c r="L24" i="130"/>
  <c r="L25" i="130"/>
  <c r="L26" i="130"/>
  <c r="L27" i="130"/>
  <c r="L28" i="130"/>
  <c r="L29" i="130"/>
  <c r="L30" i="130"/>
  <c r="L31" i="130"/>
  <c r="L32" i="130"/>
  <c r="L33" i="130"/>
  <c r="L34" i="130"/>
  <c r="L35" i="130"/>
  <c r="L36" i="130"/>
  <c r="L37" i="130"/>
  <c r="L38" i="130"/>
  <c r="L39" i="130"/>
  <c r="L40" i="130"/>
  <c r="L41" i="130"/>
  <c r="L42" i="130"/>
  <c r="L43" i="130"/>
  <c r="L44" i="130"/>
  <c r="L45" i="130"/>
  <c r="L46" i="130"/>
  <c r="L47" i="130"/>
  <c r="L48" i="130"/>
  <c r="L49" i="130"/>
  <c r="L50" i="130"/>
  <c r="L51" i="130"/>
  <c r="L52" i="130"/>
  <c r="L53" i="130"/>
  <c r="L54" i="130"/>
  <c r="L55" i="130"/>
  <c r="L56" i="130"/>
  <c r="L57" i="130"/>
  <c r="L58" i="130"/>
  <c r="L59" i="130"/>
  <c r="L60" i="130"/>
  <c r="L61" i="130"/>
  <c r="L62" i="130"/>
  <c r="L63" i="130"/>
  <c r="L64" i="130"/>
  <c r="L65" i="130"/>
  <c r="L66" i="130"/>
  <c r="L67" i="130"/>
  <c r="L68" i="130"/>
  <c r="L69" i="130"/>
  <c r="L70" i="130"/>
  <c r="L71" i="130"/>
  <c r="L72" i="130"/>
  <c r="L73" i="130"/>
  <c r="L74" i="130"/>
  <c r="L75" i="130"/>
  <c r="L76" i="130"/>
  <c r="L77" i="130"/>
  <c r="L78" i="130"/>
  <c r="L79" i="130"/>
  <c r="L80" i="130"/>
  <c r="L81" i="130"/>
  <c r="L82" i="130"/>
  <c r="L83" i="130"/>
  <c r="L84" i="130"/>
  <c r="L85" i="130"/>
  <c r="L86" i="130"/>
  <c r="L87" i="130"/>
  <c r="L88" i="130"/>
  <c r="L89" i="130"/>
  <c r="L90" i="130"/>
  <c r="L91" i="130"/>
  <c r="L92" i="130"/>
  <c r="L93" i="130"/>
  <c r="L94" i="130"/>
  <c r="L95" i="130"/>
  <c r="L96" i="130"/>
  <c r="L97" i="130"/>
  <c r="L98" i="130"/>
  <c r="L99" i="130"/>
  <c r="L100" i="130"/>
  <c r="L101" i="130"/>
  <c r="L102" i="130"/>
  <c r="L103" i="130"/>
  <c r="L104" i="130"/>
  <c r="L105" i="130"/>
  <c r="L106" i="130"/>
  <c r="L107" i="130"/>
  <c r="L108" i="130"/>
  <c r="L109" i="130"/>
  <c r="L110" i="130"/>
  <c r="L111" i="130"/>
  <c r="L112" i="130"/>
  <c r="L113" i="130"/>
  <c r="L114" i="130"/>
  <c r="L115" i="130"/>
  <c r="L116" i="130"/>
  <c r="L117" i="130"/>
  <c r="L118" i="130"/>
  <c r="L119" i="130"/>
  <c r="L120" i="130"/>
  <c r="L121" i="130"/>
  <c r="L122" i="130"/>
  <c r="L123" i="130"/>
  <c r="L124" i="130"/>
  <c r="L125" i="130"/>
  <c r="L126" i="130"/>
  <c r="L127" i="130"/>
  <c r="L128" i="130"/>
  <c r="L129" i="130"/>
  <c r="L130" i="130"/>
  <c r="L131" i="130"/>
  <c r="L132" i="130"/>
  <c r="L133" i="130"/>
  <c r="L134" i="130"/>
  <c r="L135" i="130"/>
  <c r="L136" i="130"/>
  <c r="L137" i="130"/>
  <c r="L138" i="130"/>
  <c r="L139" i="130"/>
  <c r="L140" i="130"/>
  <c r="L141" i="130"/>
  <c r="L142" i="130"/>
  <c r="L143" i="130"/>
  <c r="L144" i="130"/>
  <c r="L145" i="130"/>
  <c r="L146" i="130"/>
  <c r="L147" i="130"/>
  <c r="L148" i="130"/>
  <c r="L149" i="130"/>
  <c r="L150" i="130"/>
  <c r="L151" i="130"/>
  <c r="L152" i="130"/>
  <c r="L153" i="130"/>
  <c r="L154" i="130"/>
  <c r="L155" i="130"/>
  <c r="L156" i="130"/>
  <c r="L157" i="130"/>
  <c r="L158" i="130"/>
  <c r="L159" i="130"/>
  <c r="L160" i="130"/>
  <c r="L161" i="130"/>
  <c r="L162" i="130"/>
  <c r="L163" i="130"/>
  <c r="L164" i="130"/>
  <c r="L165" i="130"/>
  <c r="L166" i="130"/>
  <c r="L167" i="130"/>
  <c r="L168" i="130"/>
  <c r="L169" i="130"/>
  <c r="L170" i="130"/>
  <c r="L171" i="130"/>
  <c r="L172" i="130"/>
  <c r="L173" i="130"/>
  <c r="L174" i="130"/>
  <c r="L175" i="130"/>
  <c r="L176" i="130"/>
  <c r="L177" i="130"/>
  <c r="L178" i="130"/>
  <c r="L179" i="130"/>
  <c r="L180" i="130"/>
  <c r="L181" i="130"/>
  <c r="L182" i="130"/>
  <c r="L183" i="130"/>
  <c r="L184" i="130"/>
  <c r="L185" i="130"/>
  <c r="L186" i="130"/>
  <c r="L187" i="130"/>
  <c r="L188" i="130"/>
  <c r="L189" i="130"/>
  <c r="L190" i="130"/>
  <c r="L191" i="130"/>
  <c r="L192" i="130"/>
  <c r="L193" i="130"/>
  <c r="L194" i="130"/>
  <c r="L195" i="130"/>
  <c r="L196" i="130"/>
  <c r="L197" i="130"/>
  <c r="L198" i="130"/>
  <c r="L199" i="130"/>
  <c r="L200" i="130"/>
  <c r="L201" i="130"/>
  <c r="L202" i="130"/>
  <c r="L203" i="130"/>
  <c r="L204" i="130"/>
  <c r="L205" i="130"/>
  <c r="L206" i="130"/>
  <c r="L207" i="130"/>
  <c r="L208" i="130"/>
  <c r="L209" i="130"/>
  <c r="L210" i="130"/>
  <c r="L211" i="130"/>
  <c r="L212" i="130"/>
  <c r="L213" i="130"/>
  <c r="L214" i="130"/>
  <c r="L215" i="130"/>
  <c r="L216" i="130"/>
  <c r="L217" i="130"/>
  <c r="L218" i="130"/>
  <c r="L219" i="130"/>
  <c r="L220" i="130"/>
  <c r="L221" i="130"/>
  <c r="L222" i="130"/>
  <c r="L223" i="130"/>
  <c r="L224" i="130"/>
  <c r="L225" i="130"/>
  <c r="L226" i="130"/>
  <c r="L227" i="130"/>
  <c r="L228" i="130"/>
  <c r="L229" i="130"/>
  <c r="L230" i="130"/>
  <c r="L231" i="130"/>
  <c r="L232" i="130"/>
  <c r="L233" i="130"/>
  <c r="L234" i="130"/>
  <c r="L235" i="130"/>
  <c r="L236" i="130"/>
  <c r="L237" i="130"/>
  <c r="L238" i="130"/>
  <c r="L239" i="130"/>
  <c r="L240" i="130"/>
  <c r="L241" i="130"/>
  <c r="L242" i="130"/>
  <c r="L243" i="130"/>
  <c r="L244" i="130"/>
  <c r="L245" i="130"/>
  <c r="L246" i="130"/>
  <c r="L247" i="130"/>
  <c r="L248" i="130"/>
  <c r="L249" i="130"/>
  <c r="L250" i="130"/>
  <c r="L251" i="130"/>
  <c r="L252" i="130"/>
  <c r="L253" i="130"/>
  <c r="L254" i="130"/>
  <c r="L255" i="130"/>
  <c r="L256" i="130"/>
  <c r="L257" i="130"/>
  <c r="L258" i="130"/>
  <c r="L259" i="130"/>
  <c r="L260" i="130"/>
  <c r="L261" i="130"/>
  <c r="L262" i="130"/>
  <c r="L263" i="130"/>
  <c r="L264" i="130"/>
  <c r="L265" i="130"/>
  <c r="L266" i="130"/>
  <c r="L267" i="130"/>
  <c r="L268" i="130"/>
  <c r="L269" i="130"/>
  <c r="L270" i="130"/>
  <c r="L271" i="130"/>
  <c r="L272" i="130"/>
  <c r="L273" i="130"/>
  <c r="L274" i="130"/>
  <c r="L275" i="130"/>
  <c r="L276" i="130"/>
  <c r="L277" i="130"/>
  <c r="L278" i="130"/>
  <c r="L279" i="130"/>
  <c r="L280" i="130"/>
  <c r="L281" i="130"/>
  <c r="L282" i="130"/>
  <c r="L283" i="130"/>
  <c r="L284" i="130"/>
  <c r="L285" i="130"/>
  <c r="L286" i="130"/>
  <c r="L287" i="130"/>
  <c r="L288" i="130"/>
  <c r="L289" i="130"/>
  <c r="L290" i="130"/>
  <c r="L291" i="130"/>
  <c r="L292" i="130"/>
  <c r="L293" i="130"/>
  <c r="L294" i="130"/>
  <c r="L295" i="130"/>
  <c r="L296" i="130"/>
  <c r="L297" i="130"/>
  <c r="L298" i="130"/>
  <c r="L299" i="130"/>
  <c r="L300" i="130"/>
  <c r="L301" i="130"/>
  <c r="L302" i="130"/>
  <c r="L303" i="130"/>
  <c r="L304" i="130"/>
  <c r="L305" i="130"/>
  <c r="L306" i="130"/>
  <c r="L307" i="130"/>
  <c r="L308" i="130"/>
  <c r="L309" i="130"/>
  <c r="L310" i="130"/>
  <c r="L311" i="130"/>
  <c r="L312" i="130"/>
  <c r="L313" i="130"/>
  <c r="L314" i="130"/>
  <c r="L315" i="130"/>
  <c r="L316" i="130"/>
  <c r="L317" i="130"/>
  <c r="L318" i="130"/>
  <c r="L319" i="130"/>
  <c r="L320" i="130"/>
  <c r="L321" i="130"/>
  <c r="L322" i="130"/>
  <c r="L323" i="130"/>
  <c r="L324" i="130"/>
  <c r="L325" i="130"/>
  <c r="L326" i="130"/>
  <c r="L327" i="130"/>
  <c r="L328" i="130"/>
  <c r="L329" i="130"/>
  <c r="L330" i="130"/>
  <c r="L331" i="130"/>
  <c r="L332" i="130"/>
  <c r="L333" i="130"/>
  <c r="L334" i="130"/>
  <c r="L335" i="130"/>
  <c r="L336" i="130"/>
  <c r="L337" i="130"/>
  <c r="L338" i="130"/>
  <c r="L339" i="130"/>
  <c r="L340" i="130"/>
  <c r="L341" i="130"/>
  <c r="L342" i="130"/>
  <c r="L343" i="130"/>
  <c r="L344" i="130"/>
  <c r="L345" i="130"/>
  <c r="L346" i="130"/>
  <c r="L347" i="130"/>
  <c r="L348" i="130"/>
  <c r="L349" i="130"/>
  <c r="L350" i="130"/>
  <c r="L351" i="130"/>
  <c r="L352" i="130"/>
  <c r="L353" i="130"/>
  <c r="L354" i="130"/>
  <c r="L355" i="130"/>
  <c r="L356" i="130"/>
  <c r="L357" i="130"/>
  <c r="L358" i="130"/>
  <c r="L359" i="130"/>
  <c r="L360" i="130"/>
  <c r="L361" i="130"/>
  <c r="L362" i="130"/>
  <c r="L363" i="130"/>
  <c r="L364" i="130"/>
  <c r="L365" i="130"/>
  <c r="L366" i="130"/>
  <c r="L367" i="130"/>
  <c r="L368" i="130"/>
  <c r="L369" i="130"/>
  <c r="L370" i="130"/>
  <c r="L371" i="130"/>
  <c r="L372" i="130"/>
  <c r="L373" i="130"/>
  <c r="L374" i="130"/>
  <c r="L375" i="130"/>
  <c r="L376" i="130"/>
  <c r="L377" i="130"/>
  <c r="M17" i="130"/>
  <c r="M18" i="130"/>
  <c r="I18" i="130"/>
  <c r="C394" i="129"/>
  <c r="D394" i="129"/>
  <c r="E394" i="129"/>
  <c r="F394" i="129"/>
  <c r="G394" i="129"/>
  <c r="H394" i="129"/>
  <c r="I394" i="129"/>
  <c r="J394" i="129"/>
  <c r="K394" i="129"/>
  <c r="L394" i="129"/>
  <c r="M394" i="129"/>
  <c r="N394" i="129"/>
  <c r="O394" i="129"/>
  <c r="P394" i="129"/>
  <c r="Q394" i="129"/>
  <c r="R394" i="129"/>
  <c r="S394" i="129"/>
  <c r="C395" i="129"/>
  <c r="D395" i="129"/>
  <c r="E395" i="129"/>
  <c r="F395" i="129"/>
  <c r="G395" i="129"/>
  <c r="H395" i="129"/>
  <c r="I395" i="129"/>
  <c r="J395" i="129"/>
  <c r="K395" i="129"/>
  <c r="L395" i="129"/>
  <c r="M395" i="129"/>
  <c r="N395" i="129"/>
  <c r="O395" i="129"/>
  <c r="P395" i="129"/>
  <c r="Q395" i="129"/>
  <c r="R395" i="129"/>
  <c r="S395" i="129"/>
  <c r="B405" i="129"/>
  <c r="B404" i="129"/>
  <c r="B403" i="129"/>
  <c r="B402" i="129"/>
  <c r="B398" i="129"/>
  <c r="P16" i="101"/>
  <c r="O16" i="101"/>
  <c r="N16" i="101"/>
  <c r="M16" i="101"/>
  <c r="L16" i="101"/>
  <c r="K16" i="101"/>
  <c r="J16" i="101"/>
  <c r="I16" i="101"/>
  <c r="H16" i="101"/>
  <c r="G16" i="101"/>
  <c r="G16" i="93"/>
  <c r="H16" i="93"/>
  <c r="I16" i="93"/>
  <c r="J16" i="93"/>
  <c r="K16" i="93"/>
  <c r="L16" i="93"/>
  <c r="M16" i="93"/>
  <c r="N16" i="93"/>
  <c r="O16" i="93"/>
  <c r="P16" i="93"/>
  <c r="L16" i="91"/>
  <c r="P16" i="91"/>
  <c r="O16" i="91"/>
  <c r="N16" i="91"/>
  <c r="M16" i="91"/>
  <c r="K16" i="91"/>
  <c r="J16" i="91"/>
  <c r="I16" i="91"/>
  <c r="H16" i="91"/>
  <c r="G16" i="91"/>
  <c r="F7" i="82"/>
  <c r="J20" i="24" s="1"/>
  <c r="H20" i="24" s="1"/>
  <c r="F42" i="27"/>
  <c r="E30" i="27"/>
  <c r="F19" i="27"/>
  <c r="F20" i="27"/>
  <c r="F21" i="27"/>
  <c r="F22" i="27"/>
  <c r="F23" i="27"/>
  <c r="F24" i="27"/>
  <c r="F25" i="27"/>
  <c r="F26" i="27"/>
  <c r="F27" i="27"/>
  <c r="F28" i="27"/>
  <c r="F29" i="27"/>
  <c r="F18" i="27"/>
  <c r="E7" i="27"/>
  <c r="E8" i="27"/>
  <c r="E9" i="27"/>
  <c r="E10" i="27"/>
  <c r="E11" i="27"/>
  <c r="E12" i="27"/>
  <c r="E13" i="27"/>
  <c r="E14" i="27"/>
  <c r="E15" i="27"/>
  <c r="E16" i="27"/>
  <c r="E6" i="27"/>
  <c r="K54" i="27"/>
  <c r="K42" i="27"/>
  <c r="K30" i="27"/>
  <c r="K18" i="27"/>
  <c r="J18" i="27"/>
  <c r="I18" i="27"/>
  <c r="J27" i="27"/>
  <c r="I27" i="27"/>
  <c r="J24" i="27"/>
  <c r="I24" i="27"/>
  <c r="J21" i="27"/>
  <c r="I21" i="27"/>
  <c r="F20" i="108"/>
  <c r="F21" i="108"/>
  <c r="F22" i="108"/>
  <c r="F23" i="108"/>
  <c r="F24" i="108"/>
  <c r="F25" i="108"/>
  <c r="F26" i="108"/>
  <c r="F27" i="108"/>
  <c r="F28" i="108"/>
  <c r="F29" i="108"/>
  <c r="F30" i="108"/>
  <c r="F19" i="108"/>
  <c r="K29" i="75"/>
  <c r="K28" i="75"/>
  <c r="K27" i="75"/>
  <c r="I27" i="75"/>
  <c r="H27" i="75"/>
  <c r="K26" i="75"/>
  <c r="K25" i="75"/>
  <c r="K24" i="75"/>
  <c r="I24" i="75"/>
  <c r="H24" i="75"/>
  <c r="K23" i="75"/>
  <c r="K22" i="75"/>
  <c r="K21" i="75"/>
  <c r="I21" i="75"/>
  <c r="H21" i="75"/>
  <c r="K20" i="75"/>
  <c r="I18" i="75"/>
  <c r="H18" i="75"/>
  <c r="G18" i="75"/>
  <c r="L18" i="75" s="1"/>
  <c r="I18" i="117"/>
  <c r="H18" i="117"/>
  <c r="I30" i="70"/>
  <c r="H30" i="70"/>
  <c r="F30" i="70"/>
  <c r="F27" i="70"/>
  <c r="F24" i="70"/>
  <c r="F21" i="70"/>
  <c r="I18" i="70"/>
  <c r="H18" i="70"/>
  <c r="F18" i="70"/>
  <c r="G15" i="70" s="1"/>
  <c r="I30" i="69"/>
  <c r="F30" i="69"/>
  <c r="F27" i="69"/>
  <c r="F24" i="69"/>
  <c r="F21" i="69"/>
  <c r="I18" i="69"/>
  <c r="F18" i="69"/>
  <c r="G15" i="69" s="1"/>
  <c r="P19" i="116"/>
  <c r="O19" i="116"/>
  <c r="N19" i="116"/>
  <c r="M19" i="116"/>
  <c r="L19" i="116"/>
  <c r="C395" i="125"/>
  <c r="C394" i="125"/>
  <c r="C393" i="125"/>
  <c r="R30" i="130"/>
  <c r="Q30" i="130"/>
  <c r="P30" i="130"/>
  <c r="Q29" i="130"/>
  <c r="P29" i="130"/>
  <c r="Q28" i="130"/>
  <c r="P28" i="130"/>
  <c r="R27" i="130"/>
  <c r="Q27" i="130"/>
  <c r="P27" i="130"/>
  <c r="Q26" i="130"/>
  <c r="P26" i="130"/>
  <c r="Q25" i="130"/>
  <c r="P25" i="130"/>
  <c r="R24" i="130"/>
  <c r="Q24" i="130"/>
  <c r="P24" i="130"/>
  <c r="Q23" i="130"/>
  <c r="P23" i="130"/>
  <c r="Q22" i="130"/>
  <c r="P22" i="130"/>
  <c r="R21" i="130"/>
  <c r="Q21" i="130"/>
  <c r="P21" i="130"/>
  <c r="Q20" i="130"/>
  <c r="P20" i="130"/>
  <c r="Q19" i="130"/>
  <c r="P19" i="130"/>
  <c r="R18" i="130"/>
  <c r="Q18" i="130"/>
  <c r="P18" i="130"/>
  <c r="N18" i="130"/>
  <c r="G18" i="130"/>
  <c r="J18" i="130"/>
  <c r="J7" i="130" s="1"/>
  <c r="U17" i="101"/>
  <c r="T17" i="101"/>
  <c r="S17" i="101"/>
  <c r="R17" i="101"/>
  <c r="Q17" i="101"/>
  <c r="G17" i="101"/>
  <c r="H17" i="101"/>
  <c r="I17" i="101"/>
  <c r="J17" i="101"/>
  <c r="K17" i="101"/>
  <c r="L17" i="101"/>
  <c r="M17" i="101"/>
  <c r="N17" i="101"/>
  <c r="O17" i="101"/>
  <c r="P17" i="101"/>
  <c r="B397" i="129"/>
  <c r="B396" i="129"/>
  <c r="B395" i="129"/>
  <c r="B394" i="129"/>
  <c r="G17" i="93"/>
  <c r="H17" i="93"/>
  <c r="I17" i="93"/>
  <c r="J17" i="93"/>
  <c r="K17" i="93"/>
  <c r="L17" i="93"/>
  <c r="M17" i="93"/>
  <c r="N17" i="93"/>
  <c r="O17" i="93"/>
  <c r="P17" i="93"/>
  <c r="G18" i="93"/>
  <c r="H18" i="93"/>
  <c r="I18" i="93"/>
  <c r="J18" i="93"/>
  <c r="K18" i="93"/>
  <c r="L18" i="93"/>
  <c r="M18" i="93"/>
  <c r="N18" i="93"/>
  <c r="O18" i="93"/>
  <c r="P18" i="93"/>
  <c r="G17" i="91"/>
  <c r="H17" i="91"/>
  <c r="I17" i="91"/>
  <c r="J17" i="91"/>
  <c r="K17" i="91"/>
  <c r="L17" i="91"/>
  <c r="M17" i="91"/>
  <c r="N17" i="91"/>
  <c r="O17" i="91"/>
  <c r="P17" i="91"/>
  <c r="U17" i="91"/>
  <c r="T17" i="91"/>
  <c r="S17" i="91"/>
  <c r="R17" i="91"/>
  <c r="Q17" i="91"/>
  <c r="I6" i="3"/>
  <c r="H6" i="3"/>
  <c r="F6" i="3"/>
  <c r="I18" i="3"/>
  <c r="H18" i="3"/>
  <c r="J10" i="13"/>
  <c r="J19" i="10"/>
  <c r="I19" i="10"/>
  <c r="H19" i="10"/>
  <c r="G21" i="70" l="1"/>
  <c r="G27" i="69"/>
  <c r="G27" i="70"/>
  <c r="G18" i="69"/>
  <c r="B401" i="129"/>
  <c r="I19" i="70"/>
  <c r="G24" i="69"/>
  <c r="B400" i="129"/>
  <c r="B399" i="129"/>
  <c r="I7" i="3"/>
  <c r="G24" i="70"/>
  <c r="G18" i="70"/>
  <c r="I19" i="69"/>
  <c r="G21" i="69"/>
  <c r="D9" i="24"/>
  <c r="F9" i="24" s="1"/>
  <c r="E7" i="82"/>
  <c r="J21" i="24" s="1"/>
  <c r="H21" i="24" s="1"/>
  <c r="B9" i="24" s="1"/>
  <c r="E9" i="24" s="1"/>
  <c r="K24" i="44"/>
  <c r="C12" i="30"/>
  <c r="C11" i="30"/>
  <c r="H22" i="124"/>
  <c r="H21" i="124"/>
  <c r="H23" i="124"/>
  <c r="H24" i="124"/>
  <c r="H25" i="124"/>
  <c r="H26" i="124"/>
  <c r="H27" i="124"/>
  <c r="H28" i="124"/>
  <c r="H29" i="124"/>
  <c r="H30" i="124"/>
  <c r="H31" i="124"/>
  <c r="H32" i="124"/>
  <c r="H33" i="124"/>
  <c r="H34" i="124"/>
  <c r="H35" i="124"/>
  <c r="H36" i="124"/>
  <c r="H37" i="124"/>
  <c r="H38" i="124"/>
  <c r="H39" i="124"/>
  <c r="H40" i="124"/>
  <c r="H41" i="124"/>
  <c r="H42" i="124"/>
  <c r="H43" i="124"/>
  <c r="H44" i="124"/>
  <c r="H45" i="124"/>
  <c r="H46" i="124"/>
  <c r="H47" i="124"/>
  <c r="H48" i="124"/>
  <c r="H49" i="124"/>
  <c r="H50" i="124"/>
  <c r="H51" i="124"/>
  <c r="H52" i="124"/>
  <c r="H53" i="124"/>
  <c r="H54" i="124"/>
  <c r="H55" i="124"/>
  <c r="H56" i="124"/>
  <c r="H57" i="124"/>
  <c r="H58" i="124"/>
  <c r="H59" i="124"/>
  <c r="H60" i="124"/>
  <c r="H61" i="124"/>
  <c r="H62" i="124"/>
  <c r="H63" i="124"/>
  <c r="H64" i="124"/>
  <c r="H65" i="124"/>
  <c r="H66" i="124"/>
  <c r="H67" i="124"/>
  <c r="H68" i="124"/>
  <c r="H69" i="124"/>
  <c r="H70" i="124"/>
  <c r="H71" i="124"/>
  <c r="H72" i="124"/>
  <c r="H73" i="124"/>
  <c r="H74" i="124"/>
  <c r="H75" i="124"/>
  <c r="H76" i="124"/>
  <c r="H77" i="124"/>
  <c r="H78" i="124"/>
  <c r="H79" i="124"/>
  <c r="H80" i="124"/>
  <c r="H81" i="124"/>
  <c r="H82" i="124"/>
  <c r="H83" i="124"/>
  <c r="H84" i="124"/>
  <c r="H85" i="124"/>
  <c r="H86" i="124"/>
  <c r="H87" i="124"/>
  <c r="H88" i="124"/>
  <c r="H89" i="124"/>
  <c r="H90" i="124"/>
  <c r="H91" i="124"/>
  <c r="H92" i="124"/>
  <c r="H93" i="124"/>
  <c r="H94" i="124"/>
  <c r="H95" i="124"/>
  <c r="H96" i="124"/>
  <c r="H97" i="124"/>
  <c r="H98" i="124"/>
  <c r="H99" i="124"/>
  <c r="H100" i="124"/>
  <c r="H101" i="124"/>
  <c r="H102" i="124"/>
  <c r="H103" i="124"/>
  <c r="H104" i="124"/>
  <c r="H105" i="124"/>
  <c r="H106" i="124"/>
  <c r="H107" i="124"/>
  <c r="H108" i="124"/>
  <c r="H109" i="124"/>
  <c r="H110" i="124"/>
  <c r="H111" i="124"/>
  <c r="H112" i="124"/>
  <c r="H113" i="124"/>
  <c r="H114" i="124"/>
  <c r="H115" i="124"/>
  <c r="H116" i="124"/>
  <c r="H117" i="124"/>
  <c r="H118" i="124"/>
  <c r="H119" i="124"/>
  <c r="H120" i="124"/>
  <c r="H121" i="124"/>
  <c r="H122" i="124"/>
  <c r="H123" i="124"/>
  <c r="H124" i="124"/>
  <c r="H125" i="124"/>
  <c r="H126" i="124"/>
  <c r="H127" i="124"/>
  <c r="H128" i="124"/>
  <c r="H129" i="124"/>
  <c r="H130" i="124"/>
  <c r="H131" i="124"/>
  <c r="H132" i="124"/>
  <c r="H133" i="124"/>
  <c r="H134" i="124"/>
  <c r="H135" i="124"/>
  <c r="H136" i="124"/>
  <c r="H137" i="124"/>
  <c r="H138" i="124"/>
  <c r="H139" i="124"/>
  <c r="H140" i="124"/>
  <c r="H141" i="124"/>
  <c r="H142" i="124"/>
  <c r="H143" i="124"/>
  <c r="H144" i="124"/>
  <c r="H145" i="124"/>
  <c r="H146" i="124"/>
  <c r="H147" i="124"/>
  <c r="H148" i="124"/>
  <c r="H149" i="124"/>
  <c r="H150" i="124"/>
  <c r="H151" i="124"/>
  <c r="H152" i="124"/>
  <c r="H153" i="124"/>
  <c r="H154" i="124"/>
  <c r="H155" i="124"/>
  <c r="H156" i="124"/>
  <c r="H157" i="124"/>
  <c r="H158" i="124"/>
  <c r="H159" i="124"/>
  <c r="H160" i="124"/>
  <c r="H161" i="124"/>
  <c r="H162" i="124"/>
  <c r="H163" i="124"/>
  <c r="H164" i="124"/>
  <c r="H165" i="124"/>
  <c r="H166" i="124"/>
  <c r="H167" i="124"/>
  <c r="H168" i="124"/>
  <c r="H169" i="124"/>
  <c r="H170" i="124"/>
  <c r="H171" i="124"/>
  <c r="H172" i="124"/>
  <c r="H173" i="124"/>
  <c r="H174" i="124"/>
  <c r="H175" i="124"/>
  <c r="H176" i="124"/>
  <c r="H177" i="124"/>
  <c r="H178" i="124"/>
  <c r="H179" i="124"/>
  <c r="H180" i="124"/>
  <c r="H181" i="124"/>
  <c r="H182" i="124"/>
  <c r="H183" i="124"/>
  <c r="H184" i="124"/>
  <c r="H185" i="124"/>
  <c r="H186" i="124"/>
  <c r="H187" i="124"/>
  <c r="H188" i="124"/>
  <c r="H189" i="124"/>
  <c r="H190" i="124"/>
  <c r="H191" i="124"/>
  <c r="H192" i="124"/>
  <c r="H193" i="124"/>
  <c r="H194" i="124"/>
  <c r="H195" i="124"/>
  <c r="H196" i="124"/>
  <c r="H197" i="124"/>
  <c r="H198" i="124"/>
  <c r="H199" i="124"/>
  <c r="I21" i="124"/>
  <c r="I24" i="124"/>
  <c r="I20" i="7"/>
  <c r="H20" i="7"/>
  <c r="G20" i="7"/>
  <c r="F20" i="7"/>
  <c r="K18" i="128"/>
  <c r="H88" i="131" l="1"/>
  <c r="J88" i="131" s="1"/>
  <c r="H85" i="131"/>
  <c r="J85" i="131" s="1"/>
  <c r="H82" i="131"/>
  <c r="J82" i="131" s="1"/>
  <c r="H79" i="131"/>
  <c r="J79" i="131" s="1"/>
  <c r="H76" i="131"/>
  <c r="H73" i="131"/>
  <c r="H70" i="131"/>
  <c r="H67" i="131"/>
  <c r="H64" i="131"/>
  <c r="H61" i="131"/>
  <c r="H58" i="131"/>
  <c r="H55" i="131"/>
  <c r="H52" i="131"/>
  <c r="H49" i="131"/>
  <c r="H46" i="131"/>
  <c r="H43" i="131"/>
  <c r="H40" i="131"/>
  <c r="H37" i="131"/>
  <c r="H34" i="131"/>
  <c r="H31" i="131"/>
  <c r="H28" i="131"/>
  <c r="H25" i="131"/>
  <c r="H22" i="131"/>
  <c r="H19" i="131"/>
  <c r="H20" i="10"/>
  <c r="I20" i="10"/>
  <c r="J20" i="10"/>
  <c r="J21" i="10"/>
  <c r="I21" i="10"/>
  <c r="H21" i="10"/>
  <c r="F26" i="131"/>
  <c r="J76" i="131" l="1"/>
  <c r="J64" i="131"/>
  <c r="I73" i="131"/>
  <c r="J70" i="131"/>
  <c r="J67" i="131"/>
  <c r="J22" i="131"/>
  <c r="J28" i="131"/>
  <c r="I25" i="131"/>
  <c r="J49" i="131"/>
  <c r="I52" i="131"/>
  <c r="J31" i="131"/>
  <c r="I19" i="131"/>
  <c r="J55" i="131"/>
  <c r="J58" i="131"/>
  <c r="I22" i="131"/>
  <c r="I58" i="131"/>
  <c r="I43" i="131"/>
  <c r="I82" i="131"/>
  <c r="J46" i="131"/>
  <c r="I85" i="131"/>
  <c r="I79" i="131"/>
  <c r="I88" i="131"/>
  <c r="I70" i="131"/>
  <c r="J61" i="131"/>
  <c r="J73" i="131"/>
  <c r="I67" i="131"/>
  <c r="I76" i="131"/>
  <c r="J52" i="131"/>
  <c r="I61" i="131"/>
  <c r="I55" i="131"/>
  <c r="J43" i="131"/>
  <c r="I64" i="131"/>
  <c r="I46" i="131"/>
  <c r="J37" i="131"/>
  <c r="J40" i="131"/>
  <c r="I49" i="131"/>
  <c r="J34" i="131"/>
  <c r="I34" i="131"/>
  <c r="J25" i="131"/>
  <c r="I28" i="131"/>
  <c r="I37" i="131"/>
  <c r="I31" i="131"/>
  <c r="J19" i="131"/>
  <c r="I40" i="131"/>
  <c r="P8" i="82"/>
  <c r="J22" i="24" s="1"/>
  <c r="Q7" i="82"/>
  <c r="C9" i="24" s="1"/>
  <c r="K10" i="13"/>
  <c r="I10" i="13"/>
  <c r="B6" i="7"/>
  <c r="I21" i="7"/>
  <c r="H21" i="7"/>
  <c r="G21" i="7"/>
  <c r="F21" i="7"/>
  <c r="H22" i="24" l="1"/>
  <c r="I18" i="110"/>
  <c r="H18" i="110"/>
  <c r="F18" i="110"/>
  <c r="G15" i="110" s="1"/>
  <c r="M19" i="130"/>
  <c r="F19" i="131" l="1"/>
  <c r="P18" i="101"/>
  <c r="O18" i="101"/>
  <c r="N18" i="101"/>
  <c r="M18" i="101"/>
  <c r="L18" i="101"/>
  <c r="K18" i="101"/>
  <c r="J18" i="101"/>
  <c r="I18" i="101"/>
  <c r="H18" i="101"/>
  <c r="G18" i="101"/>
  <c r="P18" i="91"/>
  <c r="O18" i="91"/>
  <c r="N18" i="91"/>
  <c r="M18" i="91"/>
  <c r="L18" i="91"/>
  <c r="K18" i="91"/>
  <c r="J18" i="91"/>
  <c r="I18" i="91"/>
  <c r="H18" i="91"/>
  <c r="G18" i="91"/>
  <c r="M19" i="128"/>
  <c r="K19" i="128"/>
  <c r="L22" i="123"/>
  <c r="F22" i="123"/>
  <c r="F19" i="106"/>
  <c r="L19" i="106"/>
  <c r="L22" i="106"/>
  <c r="F22" i="106"/>
  <c r="M20" i="130"/>
  <c r="P19" i="101"/>
  <c r="O19" i="101"/>
  <c r="N19" i="101"/>
  <c r="M19" i="101"/>
  <c r="L19" i="101"/>
  <c r="K19" i="101"/>
  <c r="J19" i="101"/>
  <c r="I19" i="101"/>
  <c r="H19" i="101"/>
  <c r="G19" i="101"/>
  <c r="P19" i="93"/>
  <c r="O19" i="93"/>
  <c r="N19" i="93"/>
  <c r="M19" i="93"/>
  <c r="L19" i="93"/>
  <c r="K19" i="93"/>
  <c r="J19" i="93"/>
  <c r="I19" i="93"/>
  <c r="H19" i="93"/>
  <c r="G19" i="93"/>
  <c r="P19" i="91"/>
  <c r="O19" i="91"/>
  <c r="N19" i="91"/>
  <c r="M19" i="91"/>
  <c r="L19" i="91"/>
  <c r="K19" i="91"/>
  <c r="J19" i="91"/>
  <c r="I19" i="91"/>
  <c r="H19" i="91"/>
  <c r="G19" i="91"/>
  <c r="O8" i="82"/>
  <c r="J23" i="24" s="1"/>
  <c r="M20" i="128"/>
  <c r="K20" i="128"/>
  <c r="K21" i="128"/>
  <c r="K22" i="128"/>
  <c r="I18" i="128"/>
  <c r="H18" i="128"/>
  <c r="I21" i="128"/>
  <c r="H21" i="128"/>
  <c r="I22" i="7"/>
  <c r="H22" i="7"/>
  <c r="G22" i="7"/>
  <c r="F22" i="7"/>
  <c r="I23" i="7"/>
  <c r="H23" i="7"/>
  <c r="G23" i="7"/>
  <c r="F23" i="7"/>
  <c r="H23" i="24" l="1"/>
  <c r="F24" i="131"/>
  <c r="F25" i="131"/>
  <c r="F23" i="131"/>
  <c r="F27" i="131"/>
  <c r="F30" i="131"/>
  <c r="F22" i="131"/>
  <c r="F29" i="131"/>
  <c r="F21" i="131"/>
  <c r="F28" i="131"/>
  <c r="F20" i="131"/>
  <c r="J22" i="10"/>
  <c r="I22" i="10"/>
  <c r="H22" i="10"/>
  <c r="L22" i="113"/>
  <c r="F22" i="113"/>
  <c r="F33" i="69" l="1"/>
  <c r="G30" i="69" s="1"/>
  <c r="F36" i="69"/>
  <c r="F39" i="69"/>
  <c r="F42" i="69"/>
  <c r="F45" i="69"/>
  <c r="F48" i="69"/>
  <c r="F51" i="69"/>
  <c r="F54" i="69"/>
  <c r="F57" i="69"/>
  <c r="F60" i="69"/>
  <c r="F63" i="69"/>
  <c r="F66" i="69"/>
  <c r="F69" i="69"/>
  <c r="F72" i="69"/>
  <c r="F75" i="69"/>
  <c r="F78" i="69"/>
  <c r="F81" i="69"/>
  <c r="F84" i="69"/>
  <c r="F87" i="69"/>
  <c r="F90" i="69"/>
  <c r="F93" i="69"/>
  <c r="F96" i="69"/>
  <c r="F99" i="69"/>
  <c r="N8" i="82"/>
  <c r="J24" i="24" s="1"/>
  <c r="M8" i="82"/>
  <c r="J25" i="24" s="1"/>
  <c r="C7" i="81"/>
  <c r="R23" i="122"/>
  <c r="R24" i="122"/>
  <c r="R25" i="122"/>
  <c r="R26" i="122"/>
  <c r="R27" i="122"/>
  <c r="F21" i="110"/>
  <c r="F24" i="110"/>
  <c r="G21" i="110" l="1"/>
  <c r="G18" i="110"/>
  <c r="H25" i="24"/>
  <c r="H24" i="24"/>
  <c r="G21" i="130"/>
  <c r="U20" i="101"/>
  <c r="T20" i="101"/>
  <c r="S20" i="101"/>
  <c r="R20" i="101"/>
  <c r="Q20" i="101"/>
  <c r="P21" i="101"/>
  <c r="O21" i="101"/>
  <c r="N21" i="101"/>
  <c r="M21" i="101"/>
  <c r="L21" i="101"/>
  <c r="K21" i="101"/>
  <c r="J21" i="101"/>
  <c r="I21" i="101"/>
  <c r="H21" i="101"/>
  <c r="G21" i="101"/>
  <c r="P20" i="101"/>
  <c r="O20" i="101"/>
  <c r="N20" i="101"/>
  <c r="M20" i="101"/>
  <c r="L20" i="101"/>
  <c r="K20" i="101"/>
  <c r="J20" i="101"/>
  <c r="I20" i="101"/>
  <c r="H20" i="101"/>
  <c r="G20" i="101"/>
  <c r="P20" i="93"/>
  <c r="O20" i="93"/>
  <c r="N20" i="93"/>
  <c r="M20" i="93"/>
  <c r="L20" i="93"/>
  <c r="K20" i="93"/>
  <c r="J20" i="93"/>
  <c r="I20" i="93"/>
  <c r="H20" i="93"/>
  <c r="G20" i="93"/>
  <c r="U20" i="91"/>
  <c r="T20" i="91"/>
  <c r="S20" i="91"/>
  <c r="R20" i="91"/>
  <c r="Q20" i="91"/>
  <c r="P20" i="91"/>
  <c r="O20" i="91"/>
  <c r="N20" i="91"/>
  <c r="M20" i="91"/>
  <c r="L20" i="91"/>
  <c r="K20" i="91"/>
  <c r="J20" i="91"/>
  <c r="I20" i="91"/>
  <c r="H20" i="91"/>
  <c r="G20" i="91"/>
  <c r="H30" i="3"/>
  <c r="I30" i="3"/>
  <c r="I19" i="3" s="1"/>
  <c r="G36" i="3"/>
  <c r="G39" i="3"/>
  <c r="G42" i="3"/>
  <c r="H42" i="3"/>
  <c r="I42" i="3"/>
  <c r="G45" i="3"/>
  <c r="G48" i="3"/>
  <c r="G51" i="3"/>
  <c r="G54" i="3"/>
  <c r="H54" i="3"/>
  <c r="I54" i="3"/>
  <c r="G57" i="3"/>
  <c r="G60" i="3"/>
  <c r="G63" i="3"/>
  <c r="G66" i="3"/>
  <c r="H66" i="3"/>
  <c r="I66" i="3"/>
  <c r="G69" i="3"/>
  <c r="G72" i="3"/>
  <c r="G75" i="3"/>
  <c r="F78" i="3"/>
  <c r="G78" i="3"/>
  <c r="H78" i="3"/>
  <c r="I78" i="3"/>
  <c r="F81" i="3"/>
  <c r="G81" i="3"/>
  <c r="F84" i="3"/>
  <c r="G84" i="3"/>
  <c r="F87" i="3"/>
  <c r="G87" i="3"/>
  <c r="F90" i="3"/>
  <c r="G90" i="3"/>
  <c r="H90" i="3"/>
  <c r="I90" i="3"/>
  <c r="F93" i="3"/>
  <c r="G93" i="3"/>
  <c r="F96" i="3"/>
  <c r="G96" i="3"/>
  <c r="F99" i="3"/>
  <c r="G99" i="3"/>
  <c r="F102" i="3"/>
  <c r="G102" i="3"/>
  <c r="H102" i="3"/>
  <c r="I102" i="3"/>
  <c r="F105" i="3"/>
  <c r="G105" i="3"/>
  <c r="F108" i="3"/>
  <c r="G108" i="3"/>
  <c r="F111" i="3"/>
  <c r="G111" i="3"/>
  <c r="F114" i="3"/>
  <c r="G114" i="3"/>
  <c r="H114" i="3"/>
  <c r="I114" i="3"/>
  <c r="F117" i="3"/>
  <c r="G117" i="3"/>
  <c r="F120" i="3"/>
  <c r="G120" i="3"/>
  <c r="F123" i="3"/>
  <c r="G123" i="3"/>
  <c r="F126" i="3"/>
  <c r="G126" i="3"/>
  <c r="H126" i="3"/>
  <c r="I126" i="3"/>
  <c r="F129" i="3"/>
  <c r="G129" i="3"/>
  <c r="F132" i="3"/>
  <c r="G132" i="3"/>
  <c r="F135" i="3"/>
  <c r="G135" i="3"/>
  <c r="F138" i="3"/>
  <c r="G138" i="3"/>
  <c r="H138" i="3"/>
  <c r="I138" i="3"/>
  <c r="F141" i="3"/>
  <c r="G141" i="3"/>
  <c r="F144" i="3"/>
  <c r="G144" i="3"/>
  <c r="F147" i="3"/>
  <c r="G147" i="3"/>
  <c r="F150" i="3"/>
  <c r="G150" i="3"/>
  <c r="H150" i="3"/>
  <c r="I150" i="3"/>
  <c r="F153" i="3"/>
  <c r="G153" i="3"/>
  <c r="F156" i="3"/>
  <c r="G156" i="3"/>
  <c r="F159" i="3"/>
  <c r="G159" i="3"/>
  <c r="F162" i="3"/>
  <c r="G162" i="3"/>
  <c r="H162" i="3"/>
  <c r="I162" i="3"/>
  <c r="F165" i="3"/>
  <c r="G165" i="3"/>
  <c r="F168" i="3"/>
  <c r="G168" i="3"/>
  <c r="F171" i="3"/>
  <c r="G171" i="3"/>
  <c r="C174" i="3"/>
  <c r="E174" i="3"/>
  <c r="F174" i="3"/>
  <c r="G174" i="3"/>
  <c r="H174" i="3"/>
  <c r="I174" i="3"/>
  <c r="C175" i="3"/>
  <c r="E175" i="3"/>
  <c r="C176" i="3"/>
  <c r="E176" i="3"/>
  <c r="C177" i="3"/>
  <c r="E177" i="3"/>
  <c r="F177" i="3"/>
  <c r="G177" i="3"/>
  <c r="C178" i="3"/>
  <c r="E178" i="3"/>
  <c r="C179" i="3"/>
  <c r="E179" i="3"/>
  <c r="C180" i="3"/>
  <c r="E180" i="3"/>
  <c r="F180" i="3"/>
  <c r="G180" i="3"/>
  <c r="C181" i="3"/>
  <c r="E181" i="3"/>
  <c r="C182" i="3"/>
  <c r="E182" i="3"/>
  <c r="C183" i="3"/>
  <c r="E183" i="3"/>
  <c r="F183" i="3"/>
  <c r="G183" i="3"/>
  <c r="C184" i="3"/>
  <c r="E184" i="3"/>
  <c r="C185" i="3"/>
  <c r="E185" i="3"/>
  <c r="C186" i="3"/>
  <c r="E186" i="3"/>
  <c r="F186" i="3"/>
  <c r="G186" i="3"/>
  <c r="H186" i="3"/>
  <c r="I186" i="3"/>
  <c r="C187" i="3"/>
  <c r="E187" i="3"/>
  <c r="C188" i="3"/>
  <c r="E188" i="3"/>
  <c r="C189" i="3"/>
  <c r="E189" i="3"/>
  <c r="F189" i="3"/>
  <c r="G189" i="3"/>
  <c r="C190" i="3"/>
  <c r="E190" i="3"/>
  <c r="C191" i="3"/>
  <c r="E191" i="3"/>
  <c r="C192" i="3"/>
  <c r="E192" i="3"/>
  <c r="F192" i="3"/>
  <c r="G192" i="3"/>
  <c r="C193" i="3"/>
  <c r="E193" i="3"/>
  <c r="C194" i="3"/>
  <c r="E194" i="3"/>
  <c r="C195" i="3"/>
  <c r="E195" i="3"/>
  <c r="F195" i="3"/>
  <c r="G195" i="3"/>
  <c r="C196" i="3"/>
  <c r="E196" i="3"/>
  <c r="C197" i="3"/>
  <c r="E197" i="3"/>
  <c r="C198" i="3"/>
  <c r="E198" i="3"/>
  <c r="F198" i="3"/>
  <c r="G198" i="3"/>
  <c r="H198" i="3"/>
  <c r="I198" i="3"/>
  <c r="C199" i="3"/>
  <c r="E199" i="3"/>
  <c r="C200" i="3"/>
  <c r="E200" i="3"/>
  <c r="C201" i="3"/>
  <c r="E201" i="3"/>
  <c r="F201" i="3"/>
  <c r="G201" i="3"/>
  <c r="C202" i="3"/>
  <c r="E202" i="3"/>
  <c r="C203" i="3"/>
  <c r="E203" i="3"/>
  <c r="C204" i="3"/>
  <c r="E204" i="3"/>
  <c r="F204" i="3"/>
  <c r="G204" i="3"/>
  <c r="C205" i="3"/>
  <c r="E205" i="3"/>
  <c r="C206" i="3"/>
  <c r="E206" i="3"/>
  <c r="C207" i="3"/>
  <c r="E207" i="3"/>
  <c r="F207" i="3"/>
  <c r="G207" i="3"/>
  <c r="C208" i="3"/>
  <c r="E208" i="3"/>
  <c r="C209" i="3"/>
  <c r="E209" i="3"/>
  <c r="C210" i="3"/>
  <c r="E210" i="3"/>
  <c r="F210" i="3"/>
  <c r="G210" i="3"/>
  <c r="H210" i="3"/>
  <c r="I210" i="3"/>
  <c r="C211" i="3"/>
  <c r="E211" i="3"/>
  <c r="C212" i="3"/>
  <c r="E212" i="3"/>
  <c r="C213" i="3"/>
  <c r="E213" i="3"/>
  <c r="F213" i="3"/>
  <c r="G213" i="3"/>
  <c r="C214" i="3"/>
  <c r="E214" i="3"/>
  <c r="C215" i="3"/>
  <c r="E215" i="3"/>
  <c r="C216" i="3"/>
  <c r="E216" i="3"/>
  <c r="F216" i="3"/>
  <c r="G216" i="3"/>
  <c r="C217" i="3"/>
  <c r="E217" i="3"/>
  <c r="C218" i="3"/>
  <c r="E218" i="3"/>
  <c r="C219" i="3"/>
  <c r="E219" i="3"/>
  <c r="F219" i="3"/>
  <c r="G219" i="3"/>
  <c r="C220" i="3"/>
  <c r="E220" i="3"/>
  <c r="C221" i="3"/>
  <c r="E221" i="3"/>
  <c r="C222" i="3"/>
  <c r="E222" i="3"/>
  <c r="F222" i="3"/>
  <c r="G222" i="3"/>
  <c r="H222" i="3"/>
  <c r="C223" i="3"/>
  <c r="E223" i="3"/>
  <c r="C224" i="3"/>
  <c r="E224" i="3"/>
  <c r="C225" i="3"/>
  <c r="E225" i="3"/>
  <c r="F225" i="3"/>
  <c r="G225" i="3"/>
  <c r="C226" i="3"/>
  <c r="E226" i="3"/>
  <c r="C227" i="3"/>
  <c r="E227" i="3"/>
  <c r="C228" i="3"/>
  <c r="E228" i="3"/>
  <c r="F228" i="3"/>
  <c r="G228" i="3"/>
  <c r="C229" i="3"/>
  <c r="E229" i="3"/>
  <c r="C230" i="3"/>
  <c r="E230" i="3"/>
  <c r="C231" i="3"/>
  <c r="E231" i="3"/>
  <c r="F231" i="3"/>
  <c r="G231" i="3"/>
  <c r="C232" i="3"/>
  <c r="E232" i="3"/>
  <c r="C233" i="3"/>
  <c r="E233" i="3"/>
  <c r="C234" i="3"/>
  <c r="E234" i="3"/>
  <c r="F234" i="3"/>
  <c r="G234" i="3"/>
  <c r="H234" i="3"/>
  <c r="C235" i="3"/>
  <c r="E235" i="3"/>
  <c r="C236" i="3"/>
  <c r="E236" i="3"/>
  <c r="C237" i="3"/>
  <c r="E237" i="3"/>
  <c r="F237" i="3"/>
  <c r="G237" i="3"/>
  <c r="C238" i="3"/>
  <c r="E238" i="3"/>
  <c r="C239" i="3"/>
  <c r="E239" i="3"/>
  <c r="C240" i="3"/>
  <c r="E240" i="3"/>
  <c r="F240" i="3"/>
  <c r="G240" i="3"/>
  <c r="C241" i="3"/>
  <c r="E241" i="3"/>
  <c r="C242" i="3"/>
  <c r="E242" i="3"/>
  <c r="C243" i="3"/>
  <c r="E243" i="3"/>
  <c r="F243" i="3"/>
  <c r="G243" i="3"/>
  <c r="C244" i="3"/>
  <c r="E244" i="3"/>
  <c r="C245" i="3"/>
  <c r="E245" i="3"/>
  <c r="C246" i="3"/>
  <c r="E246" i="3"/>
  <c r="F246" i="3"/>
  <c r="G246" i="3"/>
  <c r="H246" i="3"/>
  <c r="C247" i="3"/>
  <c r="E247" i="3"/>
  <c r="C248" i="3"/>
  <c r="E248" i="3"/>
  <c r="C249" i="3"/>
  <c r="E249" i="3"/>
  <c r="F249" i="3"/>
  <c r="G249" i="3"/>
  <c r="C250" i="3"/>
  <c r="E250" i="3"/>
  <c r="C251" i="3"/>
  <c r="E251" i="3"/>
  <c r="C252" i="3"/>
  <c r="E252" i="3"/>
  <c r="F252" i="3"/>
  <c r="G252" i="3"/>
  <c r="C253" i="3"/>
  <c r="E253" i="3"/>
  <c r="C254" i="3"/>
  <c r="E254" i="3"/>
  <c r="C255" i="3"/>
  <c r="E255" i="3"/>
  <c r="F255" i="3"/>
  <c r="G255" i="3"/>
  <c r="C256" i="3"/>
  <c r="E256" i="3"/>
  <c r="C257" i="3"/>
  <c r="E257" i="3"/>
  <c r="C258" i="3"/>
  <c r="E258" i="3"/>
  <c r="F258" i="3"/>
  <c r="G258" i="3"/>
  <c r="H258" i="3"/>
  <c r="C259" i="3"/>
  <c r="E259" i="3"/>
  <c r="C260" i="3"/>
  <c r="E260" i="3"/>
  <c r="C261" i="3"/>
  <c r="E261" i="3"/>
  <c r="F261" i="3"/>
  <c r="G261" i="3"/>
  <c r="C262" i="3"/>
  <c r="E262" i="3"/>
  <c r="C263" i="3"/>
  <c r="E263" i="3"/>
  <c r="C264" i="3"/>
  <c r="E264" i="3"/>
  <c r="F264" i="3"/>
  <c r="G264" i="3"/>
  <c r="C265" i="3"/>
  <c r="E265" i="3"/>
  <c r="C266" i="3"/>
  <c r="E266" i="3"/>
  <c r="C267" i="3"/>
  <c r="E267" i="3"/>
  <c r="F267" i="3"/>
  <c r="G267" i="3"/>
  <c r="C268" i="3"/>
  <c r="E268" i="3"/>
  <c r="C269" i="3"/>
  <c r="E269" i="3"/>
  <c r="C270" i="3"/>
  <c r="E270" i="3"/>
  <c r="F270" i="3"/>
  <c r="G270" i="3"/>
  <c r="C271" i="3"/>
  <c r="E271" i="3"/>
  <c r="C272" i="3"/>
  <c r="E272" i="3"/>
  <c r="C273" i="3"/>
  <c r="E273" i="3"/>
  <c r="F273" i="3"/>
  <c r="G273" i="3"/>
  <c r="C274" i="3"/>
  <c r="E274" i="3"/>
  <c r="C275" i="3"/>
  <c r="E275" i="3"/>
  <c r="C276" i="3"/>
  <c r="E276" i="3"/>
  <c r="F276" i="3"/>
  <c r="G276" i="3"/>
  <c r="C277" i="3"/>
  <c r="E277" i="3"/>
  <c r="C278" i="3"/>
  <c r="E278" i="3"/>
  <c r="C279" i="3"/>
  <c r="E279" i="3"/>
  <c r="C280" i="3"/>
  <c r="E280" i="3"/>
  <c r="C281" i="3"/>
  <c r="E281" i="3"/>
  <c r="C282" i="3"/>
  <c r="E282" i="3"/>
  <c r="C283" i="3"/>
  <c r="E283" i="3"/>
  <c r="C284" i="3"/>
  <c r="E284" i="3"/>
  <c r="C285" i="3"/>
  <c r="E285" i="3"/>
  <c r="C286" i="3"/>
  <c r="E286" i="3"/>
  <c r="C287" i="3"/>
  <c r="E287" i="3"/>
  <c r="C288" i="3"/>
  <c r="E288" i="3"/>
  <c r="C289" i="3"/>
  <c r="E289" i="3"/>
  <c r="C290" i="3"/>
  <c r="E290" i="3"/>
  <c r="C291" i="3"/>
  <c r="E291" i="3"/>
  <c r="C292" i="3"/>
  <c r="E292" i="3"/>
  <c r="C293" i="3"/>
  <c r="E293" i="3"/>
  <c r="C294" i="3"/>
  <c r="E294" i="3"/>
  <c r="C295" i="3"/>
  <c r="E295" i="3"/>
  <c r="C296" i="3"/>
  <c r="E296" i="3"/>
  <c r="C297" i="3"/>
  <c r="E297" i="3"/>
  <c r="C298" i="3"/>
  <c r="E298" i="3"/>
  <c r="C299" i="3"/>
  <c r="E299" i="3"/>
  <c r="C300" i="3"/>
  <c r="E300" i="3"/>
  <c r="C301" i="3"/>
  <c r="E301" i="3"/>
  <c r="C302" i="3"/>
  <c r="E302" i="3"/>
  <c r="C303" i="3"/>
  <c r="E303" i="3"/>
  <c r="C304" i="3"/>
  <c r="E304" i="3"/>
  <c r="C305" i="3"/>
  <c r="E305" i="3"/>
  <c r="C306" i="3"/>
  <c r="E306" i="3"/>
  <c r="C307" i="3"/>
  <c r="E307" i="3"/>
  <c r="C308" i="3"/>
  <c r="E308" i="3"/>
  <c r="C309" i="3"/>
  <c r="E309" i="3"/>
  <c r="C310" i="3"/>
  <c r="E310" i="3"/>
  <c r="C311" i="3"/>
  <c r="E311" i="3"/>
  <c r="C312" i="3"/>
  <c r="E312" i="3"/>
  <c r="C313" i="3"/>
  <c r="E313" i="3"/>
  <c r="C314" i="3"/>
  <c r="E314" i="3"/>
  <c r="C315" i="3"/>
  <c r="E315" i="3"/>
  <c r="C316" i="3"/>
  <c r="E316" i="3"/>
  <c r="C317" i="3"/>
  <c r="E317" i="3"/>
  <c r="C318" i="3"/>
  <c r="E318" i="3"/>
  <c r="C319" i="3"/>
  <c r="E319" i="3"/>
  <c r="C320" i="3"/>
  <c r="E320" i="3"/>
  <c r="C321" i="3"/>
  <c r="E321" i="3"/>
  <c r="C322" i="3"/>
  <c r="E322" i="3"/>
  <c r="C323" i="3"/>
  <c r="E323" i="3"/>
  <c r="C324" i="3"/>
  <c r="E324" i="3"/>
  <c r="C325" i="3"/>
  <c r="E325" i="3"/>
  <c r="C326" i="3"/>
  <c r="E326" i="3"/>
  <c r="C327" i="3"/>
  <c r="E327" i="3"/>
  <c r="C328" i="3"/>
  <c r="E328" i="3"/>
  <c r="C329" i="3"/>
  <c r="E329" i="3"/>
  <c r="C330" i="3"/>
  <c r="E330" i="3"/>
  <c r="C331" i="3"/>
  <c r="E331" i="3"/>
  <c r="C332" i="3"/>
  <c r="E332" i="3"/>
  <c r="C333" i="3"/>
  <c r="E333" i="3"/>
  <c r="C334" i="3"/>
  <c r="E334" i="3"/>
  <c r="C335" i="3"/>
  <c r="E335" i="3"/>
  <c r="C336" i="3"/>
  <c r="E336" i="3"/>
  <c r="C337" i="3"/>
  <c r="E337" i="3"/>
  <c r="C338" i="3"/>
  <c r="E338" i="3"/>
  <c r="C339" i="3"/>
  <c r="E339" i="3"/>
  <c r="C340" i="3"/>
  <c r="E340" i="3"/>
  <c r="C341" i="3"/>
  <c r="E341" i="3"/>
  <c r="C342" i="3"/>
  <c r="E342" i="3"/>
  <c r="C343" i="3"/>
  <c r="E343" i="3"/>
  <c r="C344" i="3"/>
  <c r="E344" i="3"/>
  <c r="C345" i="3"/>
  <c r="E345" i="3"/>
  <c r="C346" i="3"/>
  <c r="E346" i="3"/>
  <c r="C347" i="3"/>
  <c r="E347" i="3"/>
  <c r="C348" i="3"/>
  <c r="E348" i="3"/>
  <c r="C349" i="3"/>
  <c r="E349" i="3"/>
  <c r="C350" i="3"/>
  <c r="E350" i="3"/>
  <c r="C351" i="3"/>
  <c r="E351" i="3"/>
  <c r="C352" i="3"/>
  <c r="E352" i="3"/>
  <c r="C353" i="3"/>
  <c r="E353" i="3"/>
  <c r="C354" i="3"/>
  <c r="E354" i="3"/>
  <c r="C355" i="3"/>
  <c r="E355" i="3"/>
  <c r="C356" i="3"/>
  <c r="E356" i="3"/>
  <c r="C357" i="3"/>
  <c r="E357" i="3"/>
  <c r="C358" i="3"/>
  <c r="E358" i="3"/>
  <c r="C359" i="3"/>
  <c r="E359" i="3"/>
  <c r="C360" i="3"/>
  <c r="E360" i="3"/>
  <c r="C361" i="3"/>
  <c r="E361" i="3"/>
  <c r="C362" i="3"/>
  <c r="E362" i="3"/>
  <c r="C363" i="3"/>
  <c r="E363" i="3"/>
  <c r="C364" i="3"/>
  <c r="E364" i="3"/>
  <c r="C365" i="3"/>
  <c r="E365" i="3"/>
  <c r="C366" i="3"/>
  <c r="E366" i="3"/>
  <c r="C367" i="3"/>
  <c r="E367" i="3"/>
  <c r="C368" i="3"/>
  <c r="E368" i="3"/>
  <c r="C369" i="3"/>
  <c r="E369" i="3"/>
  <c r="C370" i="3"/>
  <c r="E370" i="3"/>
  <c r="C371" i="3"/>
  <c r="E371" i="3"/>
  <c r="C372" i="3"/>
  <c r="E372" i="3"/>
  <c r="C373" i="3"/>
  <c r="E373" i="3"/>
  <c r="C374" i="3"/>
  <c r="E374" i="3"/>
  <c r="C375" i="3"/>
  <c r="E375" i="3"/>
  <c r="C376" i="3"/>
  <c r="E376" i="3"/>
  <c r="C377" i="3"/>
  <c r="E377" i="3"/>
  <c r="E378" i="3"/>
  <c r="E379" i="3"/>
  <c r="E380" i="3"/>
  <c r="E381" i="3"/>
  <c r="E382" i="3"/>
  <c r="E383" i="3"/>
  <c r="E384" i="3"/>
  <c r="E385" i="3"/>
  <c r="E386" i="3"/>
  <c r="E387" i="3"/>
  <c r="E388" i="3"/>
  <c r="N21" i="130"/>
  <c r="M21" i="130"/>
  <c r="M21" i="128"/>
  <c r="M22" i="128"/>
  <c r="F24" i="7"/>
  <c r="G24" i="7"/>
  <c r="H24" i="7"/>
  <c r="I24" i="7"/>
  <c r="J23" i="10"/>
  <c r="I23" i="10"/>
  <c r="H23" i="10"/>
  <c r="F198" i="131"/>
  <c r="F197" i="131"/>
  <c r="F196" i="131"/>
  <c r="F195" i="131"/>
  <c r="F194" i="131"/>
  <c r="F193" i="131"/>
  <c r="F192" i="131"/>
  <c r="F191" i="131"/>
  <c r="F190" i="131"/>
  <c r="F189" i="131"/>
  <c r="F188" i="131"/>
  <c r="F187" i="131"/>
  <c r="G186" i="131"/>
  <c r="G185" i="131"/>
  <c r="G184" i="131"/>
  <c r="G183" i="131"/>
  <c r="G182" i="131"/>
  <c r="G181" i="131"/>
  <c r="G180" i="131"/>
  <c r="G179" i="131"/>
  <c r="G178" i="131"/>
  <c r="G177" i="131"/>
  <c r="G176" i="131"/>
  <c r="G175" i="131"/>
  <c r="F174" i="131"/>
  <c r="F173" i="131"/>
  <c r="F172" i="131"/>
  <c r="F171" i="131"/>
  <c r="F170" i="131"/>
  <c r="F169" i="131"/>
  <c r="F168" i="131"/>
  <c r="F167" i="131"/>
  <c r="F166" i="131"/>
  <c r="F165" i="131"/>
  <c r="F164" i="131"/>
  <c r="F163" i="131"/>
  <c r="G162" i="131"/>
  <c r="G161" i="131"/>
  <c r="G160" i="131"/>
  <c r="G159" i="131"/>
  <c r="G158" i="131"/>
  <c r="G157" i="131"/>
  <c r="G156" i="131"/>
  <c r="G155" i="131"/>
  <c r="G154" i="131"/>
  <c r="G153" i="131"/>
  <c r="G152" i="131"/>
  <c r="G151" i="131"/>
  <c r="F150" i="131"/>
  <c r="F149" i="131"/>
  <c r="F148" i="131"/>
  <c r="F147" i="131"/>
  <c r="F146" i="131"/>
  <c r="F145" i="131"/>
  <c r="F144" i="131"/>
  <c r="F143" i="131"/>
  <c r="F142" i="131"/>
  <c r="F141" i="131"/>
  <c r="F140" i="131"/>
  <c r="F139" i="131"/>
  <c r="G138" i="131"/>
  <c r="G137" i="131"/>
  <c r="G136" i="131"/>
  <c r="G135" i="131"/>
  <c r="G134" i="131"/>
  <c r="G133" i="131"/>
  <c r="G132" i="131"/>
  <c r="G131" i="131"/>
  <c r="G130" i="131"/>
  <c r="G129" i="131"/>
  <c r="G128" i="131"/>
  <c r="G127" i="131"/>
  <c r="F126" i="131"/>
  <c r="F125" i="131"/>
  <c r="F124" i="131"/>
  <c r="F123" i="131"/>
  <c r="F122" i="131"/>
  <c r="F121" i="131"/>
  <c r="F120" i="131"/>
  <c r="F119" i="131"/>
  <c r="F118" i="131"/>
  <c r="F117" i="131"/>
  <c r="F116" i="131"/>
  <c r="F115" i="131"/>
  <c r="G114" i="131"/>
  <c r="G113" i="131"/>
  <c r="G112" i="131"/>
  <c r="G111" i="131"/>
  <c r="G110" i="131"/>
  <c r="G109" i="131"/>
  <c r="G108" i="131"/>
  <c r="G107" i="131"/>
  <c r="G106" i="131"/>
  <c r="G105" i="131"/>
  <c r="G104" i="131"/>
  <c r="G103" i="131"/>
  <c r="F102" i="131"/>
  <c r="F101" i="131"/>
  <c r="F100" i="131"/>
  <c r="F99" i="131"/>
  <c r="F98" i="131"/>
  <c r="F97" i="131"/>
  <c r="F96" i="131"/>
  <c r="F95" i="131"/>
  <c r="F94" i="131"/>
  <c r="F93" i="131"/>
  <c r="F92" i="131"/>
  <c r="F91" i="131"/>
  <c r="G90" i="131"/>
  <c r="G89" i="131"/>
  <c r="G88" i="131"/>
  <c r="G87" i="131"/>
  <c r="G86" i="131"/>
  <c r="G85" i="131"/>
  <c r="G84" i="131"/>
  <c r="G83" i="131"/>
  <c r="G82" i="131"/>
  <c r="G81" i="131"/>
  <c r="G80" i="131"/>
  <c r="G79" i="131"/>
  <c r="F78" i="131"/>
  <c r="F77" i="131"/>
  <c r="F76" i="131"/>
  <c r="F75" i="131"/>
  <c r="F74" i="131"/>
  <c r="F73" i="131"/>
  <c r="F72" i="131"/>
  <c r="F71" i="131"/>
  <c r="F70" i="131"/>
  <c r="F69" i="131"/>
  <c r="F68" i="131"/>
  <c r="F67" i="131"/>
  <c r="G66" i="131"/>
  <c r="G65" i="131"/>
  <c r="G64" i="131"/>
  <c r="G63" i="131"/>
  <c r="G62" i="131"/>
  <c r="G61" i="131"/>
  <c r="G60" i="131"/>
  <c r="G59" i="131"/>
  <c r="G58" i="131"/>
  <c r="G57" i="131"/>
  <c r="G56" i="131"/>
  <c r="G55" i="131"/>
  <c r="F54" i="131"/>
  <c r="F53" i="131"/>
  <c r="F52" i="131"/>
  <c r="F51" i="131"/>
  <c r="F50" i="131"/>
  <c r="F49" i="131"/>
  <c r="F48" i="131"/>
  <c r="F47" i="131"/>
  <c r="F46" i="131"/>
  <c r="F45" i="131"/>
  <c r="F44" i="131"/>
  <c r="F43" i="131"/>
  <c r="G42" i="131"/>
  <c r="G41" i="131"/>
  <c r="G40" i="131"/>
  <c r="G39" i="131"/>
  <c r="G38" i="131"/>
  <c r="G37" i="131"/>
  <c r="G36" i="131"/>
  <c r="G35" i="131"/>
  <c r="G34" i="131"/>
  <c r="G33" i="131"/>
  <c r="G32" i="131"/>
  <c r="G31" i="131"/>
  <c r="M22" i="130"/>
  <c r="I22" i="24" l="1"/>
  <c r="I31" i="3"/>
  <c r="I43" i="3"/>
  <c r="I67" i="3"/>
  <c r="I55" i="3"/>
  <c r="J30" i="27"/>
  <c r="I30" i="27"/>
  <c r="J33" i="27"/>
  <c r="I33" i="27"/>
  <c r="P21" i="93"/>
  <c r="O21" i="93"/>
  <c r="N21" i="93"/>
  <c r="M21" i="93"/>
  <c r="L21" i="93"/>
  <c r="K21" i="93"/>
  <c r="J21" i="93"/>
  <c r="I21" i="93"/>
  <c r="H21" i="93"/>
  <c r="G21" i="93"/>
  <c r="P21" i="91"/>
  <c r="O21" i="91"/>
  <c r="N21" i="91"/>
  <c r="M21" i="91"/>
  <c r="L21" i="91"/>
  <c r="K21" i="91"/>
  <c r="J21" i="91"/>
  <c r="I21" i="91"/>
  <c r="H21" i="91"/>
  <c r="G21" i="91"/>
  <c r="J24" i="10"/>
  <c r="I24" i="10"/>
  <c r="H24" i="10"/>
  <c r="M23" i="130"/>
  <c r="G24" i="130"/>
  <c r="M24" i="130"/>
  <c r="N24" i="130"/>
  <c r="M25" i="130"/>
  <c r="M26" i="130"/>
  <c r="G27" i="130"/>
  <c r="M27" i="130"/>
  <c r="N27" i="130"/>
  <c r="M28" i="130"/>
  <c r="M29" i="130"/>
  <c r="G30" i="130"/>
  <c r="I30" i="130"/>
  <c r="J30" i="130"/>
  <c r="J19" i="130" s="1"/>
  <c r="M30" i="130"/>
  <c r="N30" i="130"/>
  <c r="M31" i="130"/>
  <c r="P31" i="130"/>
  <c r="Q31" i="130"/>
  <c r="M32" i="130"/>
  <c r="P32" i="130"/>
  <c r="Q32" i="130"/>
  <c r="G33" i="130"/>
  <c r="M33" i="130"/>
  <c r="N33" i="130"/>
  <c r="P33" i="130"/>
  <c r="Q33" i="130"/>
  <c r="R33" i="130"/>
  <c r="M34" i="130"/>
  <c r="P34" i="130"/>
  <c r="Q34" i="130"/>
  <c r="M35" i="130"/>
  <c r="P35" i="130"/>
  <c r="Q35" i="130"/>
  <c r="G36" i="130"/>
  <c r="M36" i="130"/>
  <c r="N36" i="130"/>
  <c r="P36" i="130"/>
  <c r="Q36" i="130"/>
  <c r="R36" i="130"/>
  <c r="M37" i="130"/>
  <c r="P37" i="130"/>
  <c r="Q37" i="130"/>
  <c r="M38" i="130"/>
  <c r="P38" i="130"/>
  <c r="Q38" i="130"/>
  <c r="G39" i="130"/>
  <c r="M39" i="130"/>
  <c r="N39" i="130"/>
  <c r="P39" i="130"/>
  <c r="Q39" i="130"/>
  <c r="R39" i="130"/>
  <c r="M40" i="130"/>
  <c r="P40" i="130"/>
  <c r="Q40" i="130"/>
  <c r="M41" i="130"/>
  <c r="P41" i="130"/>
  <c r="Q41" i="130"/>
  <c r="G42" i="130"/>
  <c r="H42" i="130"/>
  <c r="I42" i="130"/>
  <c r="J42" i="130"/>
  <c r="M42" i="130"/>
  <c r="N42" i="130"/>
  <c r="P42" i="130"/>
  <c r="Q42" i="130"/>
  <c r="R42" i="130"/>
  <c r="M43" i="130"/>
  <c r="P43" i="130"/>
  <c r="Q43" i="130"/>
  <c r="M44" i="130"/>
  <c r="P44" i="130"/>
  <c r="Q44" i="130"/>
  <c r="G45" i="130"/>
  <c r="H45" i="130"/>
  <c r="M45" i="130"/>
  <c r="N45" i="130"/>
  <c r="P45" i="130"/>
  <c r="Q45" i="130"/>
  <c r="R45" i="130"/>
  <c r="M46" i="130"/>
  <c r="P46" i="130"/>
  <c r="Q46" i="130"/>
  <c r="M47" i="130"/>
  <c r="P47" i="130"/>
  <c r="Q47" i="130"/>
  <c r="G48" i="130"/>
  <c r="H48" i="130"/>
  <c r="M48" i="130"/>
  <c r="N48" i="130"/>
  <c r="P48" i="130"/>
  <c r="Q48" i="130"/>
  <c r="R48" i="130"/>
  <c r="M49" i="130"/>
  <c r="P49" i="130"/>
  <c r="Q49" i="130"/>
  <c r="M50" i="130"/>
  <c r="P50" i="130"/>
  <c r="Q50" i="130"/>
  <c r="G51" i="130"/>
  <c r="H51" i="130"/>
  <c r="M51" i="130"/>
  <c r="N51" i="130"/>
  <c r="P51" i="130"/>
  <c r="Q51" i="130"/>
  <c r="R51" i="130"/>
  <c r="M52" i="130"/>
  <c r="P52" i="130"/>
  <c r="Q52" i="130"/>
  <c r="M53" i="130"/>
  <c r="P53" i="130"/>
  <c r="Q53" i="130"/>
  <c r="G54" i="130"/>
  <c r="H54" i="130"/>
  <c r="I54" i="130"/>
  <c r="J54" i="130"/>
  <c r="M54" i="130"/>
  <c r="N54" i="130"/>
  <c r="P54" i="130"/>
  <c r="Q54" i="130"/>
  <c r="R54" i="130"/>
  <c r="M55" i="130"/>
  <c r="P55" i="130"/>
  <c r="Q55" i="130"/>
  <c r="M56" i="130"/>
  <c r="P56" i="130"/>
  <c r="Q56" i="130"/>
  <c r="G57" i="130"/>
  <c r="H57" i="130"/>
  <c r="M57" i="130"/>
  <c r="N57" i="130"/>
  <c r="P57" i="130"/>
  <c r="Q57" i="130"/>
  <c r="R57" i="130"/>
  <c r="M58" i="130"/>
  <c r="P58" i="130"/>
  <c r="Q58" i="130"/>
  <c r="M59" i="130"/>
  <c r="P59" i="130"/>
  <c r="Q59" i="130"/>
  <c r="G60" i="130"/>
  <c r="H60" i="130"/>
  <c r="M60" i="130"/>
  <c r="N60" i="130"/>
  <c r="P60" i="130"/>
  <c r="Q60" i="130"/>
  <c r="R60" i="130"/>
  <c r="F61" i="130"/>
  <c r="M61" i="130"/>
  <c r="P61" i="130"/>
  <c r="Q61" i="130"/>
  <c r="F62" i="130"/>
  <c r="M62" i="130"/>
  <c r="P62" i="130"/>
  <c r="Q62" i="130"/>
  <c r="F63" i="130"/>
  <c r="G63" i="130"/>
  <c r="H63" i="130"/>
  <c r="M63" i="130"/>
  <c r="N63" i="130"/>
  <c r="P63" i="130"/>
  <c r="Q63" i="130"/>
  <c r="R63" i="130"/>
  <c r="F64" i="130"/>
  <c r="M64" i="130"/>
  <c r="P64" i="130"/>
  <c r="Q64" i="130"/>
  <c r="F65" i="130"/>
  <c r="M65" i="130"/>
  <c r="P65" i="130"/>
  <c r="Q65" i="130"/>
  <c r="F66" i="130"/>
  <c r="G66" i="130"/>
  <c r="H66" i="130"/>
  <c r="I66" i="130"/>
  <c r="J66" i="130"/>
  <c r="M66" i="130"/>
  <c r="N66" i="130"/>
  <c r="P66" i="130"/>
  <c r="Q66" i="130"/>
  <c r="R66" i="130"/>
  <c r="F67" i="130"/>
  <c r="M67" i="130"/>
  <c r="P67" i="130"/>
  <c r="Q67" i="130"/>
  <c r="F68" i="130"/>
  <c r="M68" i="130"/>
  <c r="P68" i="130"/>
  <c r="Q68" i="130"/>
  <c r="F69" i="130"/>
  <c r="G69" i="130"/>
  <c r="H69" i="130"/>
  <c r="M69" i="130"/>
  <c r="N69" i="130"/>
  <c r="P69" i="130"/>
  <c r="Q69" i="130"/>
  <c r="R69" i="130"/>
  <c r="F70" i="130"/>
  <c r="M70" i="130"/>
  <c r="P70" i="130"/>
  <c r="Q70" i="130"/>
  <c r="F71" i="130"/>
  <c r="M71" i="130"/>
  <c r="P71" i="130"/>
  <c r="Q71" i="130"/>
  <c r="F72" i="130"/>
  <c r="G72" i="130"/>
  <c r="H72" i="130"/>
  <c r="M72" i="130"/>
  <c r="N72" i="130"/>
  <c r="P72" i="130"/>
  <c r="Q72" i="130"/>
  <c r="R72" i="130"/>
  <c r="F73" i="130"/>
  <c r="M73" i="130"/>
  <c r="P73" i="130"/>
  <c r="Q73" i="130"/>
  <c r="F74" i="130"/>
  <c r="M74" i="130"/>
  <c r="P74" i="130"/>
  <c r="Q74" i="130"/>
  <c r="F75" i="130"/>
  <c r="G75" i="130"/>
  <c r="H75" i="130"/>
  <c r="M75" i="130"/>
  <c r="N75" i="130"/>
  <c r="P75" i="130"/>
  <c r="Q75" i="130"/>
  <c r="R75" i="130"/>
  <c r="F76" i="130"/>
  <c r="M76" i="130"/>
  <c r="P76" i="130"/>
  <c r="Q76" i="130"/>
  <c r="F77" i="130"/>
  <c r="M77" i="130"/>
  <c r="P77" i="130"/>
  <c r="Q77" i="130"/>
  <c r="F78" i="130"/>
  <c r="G78" i="130"/>
  <c r="H78" i="130"/>
  <c r="I78" i="130"/>
  <c r="J78" i="130"/>
  <c r="M78" i="130"/>
  <c r="N78" i="130"/>
  <c r="P78" i="130"/>
  <c r="Q78" i="130"/>
  <c r="R78" i="130"/>
  <c r="F79" i="130"/>
  <c r="M79" i="130"/>
  <c r="P79" i="130"/>
  <c r="Q79" i="130"/>
  <c r="F80" i="130"/>
  <c r="M80" i="130"/>
  <c r="P80" i="130"/>
  <c r="Q80" i="130"/>
  <c r="F81" i="130"/>
  <c r="G81" i="130"/>
  <c r="H81" i="130"/>
  <c r="M81" i="130"/>
  <c r="N81" i="130"/>
  <c r="P81" i="130"/>
  <c r="Q81" i="130"/>
  <c r="R81" i="130"/>
  <c r="F82" i="130"/>
  <c r="M82" i="130"/>
  <c r="P82" i="130"/>
  <c r="Q82" i="130"/>
  <c r="F83" i="130"/>
  <c r="M83" i="130"/>
  <c r="P83" i="130"/>
  <c r="Q83" i="130"/>
  <c r="F84" i="130"/>
  <c r="G84" i="130"/>
  <c r="H84" i="130"/>
  <c r="M84" i="130"/>
  <c r="N84" i="130"/>
  <c r="P84" i="130"/>
  <c r="Q84" i="130"/>
  <c r="R84" i="130"/>
  <c r="F85" i="130"/>
  <c r="M85" i="130"/>
  <c r="P85" i="130"/>
  <c r="Q85" i="130"/>
  <c r="F86" i="130"/>
  <c r="M86" i="130"/>
  <c r="P86" i="130"/>
  <c r="Q86" i="130"/>
  <c r="F87" i="130"/>
  <c r="G87" i="130"/>
  <c r="H87" i="130"/>
  <c r="M87" i="130"/>
  <c r="N87" i="130"/>
  <c r="P87" i="130"/>
  <c r="Q87" i="130"/>
  <c r="R87" i="130"/>
  <c r="F88" i="130"/>
  <c r="M88" i="130"/>
  <c r="P88" i="130"/>
  <c r="Q88" i="130"/>
  <c r="F89" i="130"/>
  <c r="M89" i="130"/>
  <c r="P89" i="130"/>
  <c r="Q89" i="130"/>
  <c r="F90" i="130"/>
  <c r="G90" i="130"/>
  <c r="H90" i="130"/>
  <c r="I90" i="130"/>
  <c r="J90" i="130"/>
  <c r="M90" i="130"/>
  <c r="N90" i="130"/>
  <c r="P90" i="130"/>
  <c r="Q90" i="130"/>
  <c r="R90" i="130"/>
  <c r="F91" i="130"/>
  <c r="M91" i="130"/>
  <c r="P91" i="130"/>
  <c r="Q91" i="130"/>
  <c r="F92" i="130"/>
  <c r="M92" i="130"/>
  <c r="P92" i="130"/>
  <c r="Q92" i="130"/>
  <c r="F93" i="130"/>
  <c r="G93" i="130"/>
  <c r="H93" i="130"/>
  <c r="M93" i="130"/>
  <c r="N93" i="130"/>
  <c r="P93" i="130"/>
  <c r="Q93" i="130"/>
  <c r="R93" i="130"/>
  <c r="F94" i="130"/>
  <c r="M94" i="130"/>
  <c r="P94" i="130"/>
  <c r="Q94" i="130"/>
  <c r="F95" i="130"/>
  <c r="M95" i="130"/>
  <c r="P95" i="130"/>
  <c r="Q95" i="130"/>
  <c r="F96" i="130"/>
  <c r="G96" i="130"/>
  <c r="H96" i="130"/>
  <c r="M96" i="130"/>
  <c r="N96" i="130"/>
  <c r="P96" i="130"/>
  <c r="Q96" i="130"/>
  <c r="R96" i="130"/>
  <c r="F97" i="130"/>
  <c r="M97" i="130"/>
  <c r="P97" i="130"/>
  <c r="Q97" i="130"/>
  <c r="F98" i="130"/>
  <c r="M98" i="130"/>
  <c r="P98" i="130"/>
  <c r="Q98" i="130"/>
  <c r="F99" i="130"/>
  <c r="G99" i="130"/>
  <c r="H99" i="130"/>
  <c r="M99" i="130"/>
  <c r="N99" i="130"/>
  <c r="P99" i="130"/>
  <c r="Q99" i="130"/>
  <c r="R99" i="130"/>
  <c r="F100" i="130"/>
  <c r="M100" i="130"/>
  <c r="P100" i="130"/>
  <c r="Q100" i="130"/>
  <c r="F101" i="130"/>
  <c r="M101" i="130"/>
  <c r="P101" i="130"/>
  <c r="Q101" i="130"/>
  <c r="F102" i="130"/>
  <c r="G102" i="130"/>
  <c r="H102" i="130"/>
  <c r="I102" i="130"/>
  <c r="J102" i="130"/>
  <c r="M102" i="130"/>
  <c r="N102" i="130"/>
  <c r="P102" i="130"/>
  <c r="Q102" i="130"/>
  <c r="R102" i="130"/>
  <c r="F103" i="130"/>
  <c r="M103" i="130"/>
  <c r="P103" i="130"/>
  <c r="Q103" i="130"/>
  <c r="F104" i="130"/>
  <c r="M104" i="130"/>
  <c r="P104" i="130"/>
  <c r="Q104" i="130"/>
  <c r="F105" i="130"/>
  <c r="G105" i="130"/>
  <c r="H105" i="130"/>
  <c r="M105" i="130"/>
  <c r="N105" i="130"/>
  <c r="P105" i="130"/>
  <c r="Q105" i="130"/>
  <c r="R105" i="130"/>
  <c r="F106" i="130"/>
  <c r="M106" i="130"/>
  <c r="P106" i="130"/>
  <c r="Q106" i="130"/>
  <c r="F107" i="130"/>
  <c r="M107" i="130"/>
  <c r="P107" i="130"/>
  <c r="Q107" i="130"/>
  <c r="F108" i="130"/>
  <c r="G108" i="130"/>
  <c r="H108" i="130"/>
  <c r="M108" i="130"/>
  <c r="N108" i="130"/>
  <c r="P108" i="130"/>
  <c r="Q108" i="130"/>
  <c r="R108" i="130"/>
  <c r="F109" i="130"/>
  <c r="M109" i="130"/>
  <c r="P109" i="130"/>
  <c r="Q109" i="130"/>
  <c r="F110" i="130"/>
  <c r="M110" i="130"/>
  <c r="P110" i="130"/>
  <c r="Q110" i="130"/>
  <c r="F111" i="130"/>
  <c r="G111" i="130"/>
  <c r="H111" i="130"/>
  <c r="M111" i="130"/>
  <c r="N111" i="130"/>
  <c r="P111" i="130"/>
  <c r="Q111" i="130"/>
  <c r="R111" i="130"/>
  <c r="F112" i="130"/>
  <c r="M112" i="130"/>
  <c r="P112" i="130"/>
  <c r="Q112" i="130"/>
  <c r="F113" i="130"/>
  <c r="M113" i="130"/>
  <c r="P113" i="130"/>
  <c r="Q113" i="130"/>
  <c r="F114" i="130"/>
  <c r="G114" i="130"/>
  <c r="H114" i="130"/>
  <c r="I114" i="130"/>
  <c r="J114" i="130"/>
  <c r="M114" i="130"/>
  <c r="N114" i="130"/>
  <c r="P114" i="130"/>
  <c r="Q114" i="130"/>
  <c r="R114" i="130"/>
  <c r="F115" i="130"/>
  <c r="M115" i="130"/>
  <c r="P115" i="130"/>
  <c r="Q115" i="130"/>
  <c r="F116" i="130"/>
  <c r="M116" i="130"/>
  <c r="P116" i="130"/>
  <c r="Q116" i="130"/>
  <c r="F117" i="130"/>
  <c r="G117" i="130"/>
  <c r="H117" i="130"/>
  <c r="M117" i="130"/>
  <c r="N117" i="130"/>
  <c r="P117" i="130"/>
  <c r="Q117" i="130"/>
  <c r="R117" i="130"/>
  <c r="F118" i="130"/>
  <c r="M118" i="130"/>
  <c r="P118" i="130"/>
  <c r="Q118" i="130"/>
  <c r="F119" i="130"/>
  <c r="M119" i="130"/>
  <c r="P119" i="130"/>
  <c r="Q119" i="130"/>
  <c r="F120" i="130"/>
  <c r="G120" i="130"/>
  <c r="H120" i="130"/>
  <c r="M120" i="130"/>
  <c r="N120" i="130"/>
  <c r="P120" i="130"/>
  <c r="Q120" i="130"/>
  <c r="R120" i="130"/>
  <c r="F121" i="130"/>
  <c r="M121" i="130"/>
  <c r="P121" i="130"/>
  <c r="Q121" i="130"/>
  <c r="F122" i="130"/>
  <c r="M122" i="130"/>
  <c r="P122" i="130"/>
  <c r="Q122" i="130"/>
  <c r="F123" i="130"/>
  <c r="G123" i="130"/>
  <c r="H123" i="130"/>
  <c r="M123" i="130"/>
  <c r="N123" i="130"/>
  <c r="P123" i="130"/>
  <c r="Q123" i="130"/>
  <c r="R123" i="130"/>
  <c r="F124" i="130"/>
  <c r="M124" i="130"/>
  <c r="P124" i="130"/>
  <c r="Q124" i="130"/>
  <c r="F125" i="130"/>
  <c r="M125" i="130"/>
  <c r="P125" i="130"/>
  <c r="Q125" i="130"/>
  <c r="F126" i="130"/>
  <c r="G126" i="130"/>
  <c r="H126" i="130"/>
  <c r="I126" i="130"/>
  <c r="M126" i="130"/>
  <c r="N126" i="130"/>
  <c r="P126" i="130"/>
  <c r="Q126" i="130"/>
  <c r="R126" i="130"/>
  <c r="F127" i="130"/>
  <c r="M127" i="130"/>
  <c r="P127" i="130"/>
  <c r="Q127" i="130"/>
  <c r="F128" i="130"/>
  <c r="M128" i="130"/>
  <c r="P128" i="130"/>
  <c r="Q128" i="130"/>
  <c r="F129" i="130"/>
  <c r="G129" i="130"/>
  <c r="H129" i="130"/>
  <c r="M129" i="130"/>
  <c r="N129" i="130"/>
  <c r="P129" i="130"/>
  <c r="Q129" i="130"/>
  <c r="R129" i="130"/>
  <c r="F130" i="130"/>
  <c r="M130" i="130"/>
  <c r="P130" i="130"/>
  <c r="Q130" i="130"/>
  <c r="F131" i="130"/>
  <c r="M131" i="130"/>
  <c r="P131" i="130"/>
  <c r="Q131" i="130"/>
  <c r="F132" i="130"/>
  <c r="G132" i="130"/>
  <c r="H132" i="130"/>
  <c r="M132" i="130"/>
  <c r="N132" i="130"/>
  <c r="P132" i="130"/>
  <c r="Q132" i="130"/>
  <c r="R132" i="130"/>
  <c r="F133" i="130"/>
  <c r="M133" i="130"/>
  <c r="P133" i="130"/>
  <c r="Q133" i="130"/>
  <c r="F134" i="130"/>
  <c r="M134" i="130"/>
  <c r="P134" i="130"/>
  <c r="Q134" i="130"/>
  <c r="F135" i="130"/>
  <c r="G135" i="130"/>
  <c r="H135" i="130"/>
  <c r="M135" i="130"/>
  <c r="N135" i="130"/>
  <c r="P135" i="130"/>
  <c r="Q135" i="130"/>
  <c r="R135" i="130"/>
  <c r="F136" i="130"/>
  <c r="M136" i="130"/>
  <c r="P136" i="130"/>
  <c r="Q136" i="130"/>
  <c r="F137" i="130"/>
  <c r="M137" i="130"/>
  <c r="P137" i="130"/>
  <c r="Q137" i="130"/>
  <c r="F138" i="130"/>
  <c r="G138" i="130"/>
  <c r="H138" i="130"/>
  <c r="I138" i="130"/>
  <c r="M138" i="130"/>
  <c r="N138" i="130"/>
  <c r="P138" i="130"/>
  <c r="Q138" i="130"/>
  <c r="R138" i="130"/>
  <c r="F139" i="130"/>
  <c r="M139" i="130"/>
  <c r="P139" i="130"/>
  <c r="Q139" i="130"/>
  <c r="F140" i="130"/>
  <c r="M140" i="130"/>
  <c r="P140" i="130"/>
  <c r="Q140" i="130"/>
  <c r="F141" i="130"/>
  <c r="G141" i="130"/>
  <c r="H141" i="130"/>
  <c r="M141" i="130"/>
  <c r="N141" i="130"/>
  <c r="P141" i="130"/>
  <c r="Q141" i="130"/>
  <c r="R141" i="130"/>
  <c r="F142" i="130"/>
  <c r="M142" i="130"/>
  <c r="P142" i="130"/>
  <c r="Q142" i="130"/>
  <c r="F143" i="130"/>
  <c r="M143" i="130"/>
  <c r="P143" i="130"/>
  <c r="Q143" i="130"/>
  <c r="F144" i="130"/>
  <c r="G144" i="130"/>
  <c r="H144" i="130"/>
  <c r="M144" i="130"/>
  <c r="N144" i="130"/>
  <c r="P144" i="130"/>
  <c r="Q144" i="130"/>
  <c r="R144" i="130"/>
  <c r="F145" i="130"/>
  <c r="M145" i="130"/>
  <c r="P145" i="130"/>
  <c r="Q145" i="130"/>
  <c r="F146" i="130"/>
  <c r="M146" i="130"/>
  <c r="P146" i="130"/>
  <c r="Q146" i="130"/>
  <c r="F147" i="130"/>
  <c r="G147" i="130"/>
  <c r="H147" i="130"/>
  <c r="M147" i="130"/>
  <c r="N147" i="130"/>
  <c r="P147" i="130"/>
  <c r="Q147" i="130"/>
  <c r="R147" i="130"/>
  <c r="F148" i="130"/>
  <c r="M148" i="130"/>
  <c r="P148" i="130"/>
  <c r="Q148" i="130"/>
  <c r="F149" i="130"/>
  <c r="M149" i="130"/>
  <c r="P149" i="130"/>
  <c r="Q149" i="130"/>
  <c r="F150" i="130"/>
  <c r="G150" i="130"/>
  <c r="H150" i="130"/>
  <c r="I150" i="130"/>
  <c r="M150" i="130"/>
  <c r="N150" i="130"/>
  <c r="Q150" i="130"/>
  <c r="R150" i="130"/>
  <c r="F151" i="130"/>
  <c r="M151" i="130"/>
  <c r="Q151" i="130"/>
  <c r="F152" i="130"/>
  <c r="M152" i="130"/>
  <c r="Q152" i="130"/>
  <c r="F153" i="130"/>
  <c r="G153" i="130"/>
  <c r="H153" i="130"/>
  <c r="M153" i="130"/>
  <c r="N153" i="130"/>
  <c r="Q153" i="130"/>
  <c r="R153" i="130"/>
  <c r="F154" i="130"/>
  <c r="M154" i="130"/>
  <c r="Q154" i="130"/>
  <c r="F155" i="130"/>
  <c r="M155" i="130"/>
  <c r="Q155" i="130"/>
  <c r="F156" i="130"/>
  <c r="G156" i="130"/>
  <c r="H156" i="130"/>
  <c r="M156" i="130"/>
  <c r="N156" i="130"/>
  <c r="Q156" i="130"/>
  <c r="R156" i="130"/>
  <c r="F157" i="130"/>
  <c r="M157" i="130"/>
  <c r="Q157" i="130"/>
  <c r="F158" i="130"/>
  <c r="M158" i="130"/>
  <c r="Q158" i="130"/>
  <c r="F159" i="130"/>
  <c r="G159" i="130"/>
  <c r="H159" i="130"/>
  <c r="M159" i="130"/>
  <c r="N159" i="130"/>
  <c r="Q159" i="130"/>
  <c r="F160" i="130"/>
  <c r="M160" i="130"/>
  <c r="Q160" i="130"/>
  <c r="F161" i="130"/>
  <c r="M161" i="130"/>
  <c r="F162" i="130"/>
  <c r="G162" i="130"/>
  <c r="H162" i="130"/>
  <c r="I162" i="130"/>
  <c r="M162" i="130"/>
  <c r="N162" i="130"/>
  <c r="F163" i="130"/>
  <c r="M163" i="130"/>
  <c r="F164" i="130"/>
  <c r="M164" i="130"/>
  <c r="F165" i="130"/>
  <c r="G165" i="130"/>
  <c r="H165" i="130"/>
  <c r="M165" i="130"/>
  <c r="N165" i="130"/>
  <c r="F166" i="130"/>
  <c r="M166" i="130"/>
  <c r="F167" i="130"/>
  <c r="M167" i="130"/>
  <c r="F168" i="130"/>
  <c r="G168" i="130"/>
  <c r="H168" i="130"/>
  <c r="M168" i="130"/>
  <c r="N168" i="130"/>
  <c r="F169" i="130"/>
  <c r="M169" i="130"/>
  <c r="F170" i="130"/>
  <c r="M170" i="130"/>
  <c r="F171" i="130"/>
  <c r="G171" i="130"/>
  <c r="H171" i="130"/>
  <c r="M171" i="130"/>
  <c r="N171" i="130"/>
  <c r="F172" i="130"/>
  <c r="M172" i="130"/>
  <c r="F173" i="130"/>
  <c r="M173" i="130"/>
  <c r="G174" i="130"/>
  <c r="H174" i="130"/>
  <c r="I174" i="130"/>
  <c r="M174" i="130"/>
  <c r="N174" i="130"/>
  <c r="M175" i="130"/>
  <c r="M176" i="130"/>
  <c r="G177" i="130"/>
  <c r="M177" i="130"/>
  <c r="N177" i="130"/>
  <c r="M178" i="130"/>
  <c r="M179" i="130"/>
  <c r="G180" i="130"/>
  <c r="M180" i="130"/>
  <c r="N180" i="130"/>
  <c r="M181" i="130"/>
  <c r="M182" i="130"/>
  <c r="G183" i="130"/>
  <c r="M183" i="130"/>
  <c r="N183" i="130"/>
  <c r="M184" i="130"/>
  <c r="M185" i="130"/>
  <c r="G186" i="130"/>
  <c r="I186" i="130"/>
  <c r="M186" i="130"/>
  <c r="N186" i="130"/>
  <c r="M187" i="130"/>
  <c r="M188" i="130"/>
  <c r="G189" i="130"/>
  <c r="M189" i="130"/>
  <c r="N189" i="130"/>
  <c r="M190" i="130"/>
  <c r="M191" i="130"/>
  <c r="G192" i="130"/>
  <c r="M192" i="130"/>
  <c r="N192" i="130"/>
  <c r="M193" i="130"/>
  <c r="M194" i="130"/>
  <c r="G195" i="130"/>
  <c r="M195" i="130"/>
  <c r="N195" i="130"/>
  <c r="M196" i="130"/>
  <c r="M197" i="130"/>
  <c r="G198" i="130"/>
  <c r="I198" i="130"/>
  <c r="M198" i="130"/>
  <c r="N198" i="130"/>
  <c r="M199" i="130"/>
  <c r="M200" i="130"/>
  <c r="G201" i="130"/>
  <c r="M201" i="130"/>
  <c r="N201" i="130"/>
  <c r="M202" i="130"/>
  <c r="M203" i="130"/>
  <c r="G204" i="130"/>
  <c r="M204" i="130"/>
  <c r="N204" i="130"/>
  <c r="M205" i="130"/>
  <c r="M206" i="130"/>
  <c r="G207" i="130"/>
  <c r="M207" i="130"/>
  <c r="N207" i="130"/>
  <c r="M208" i="130"/>
  <c r="M209" i="130"/>
  <c r="G210" i="130"/>
  <c r="I210" i="130"/>
  <c r="M210" i="130"/>
  <c r="N210" i="130"/>
  <c r="M211" i="130"/>
  <c r="M212" i="130"/>
  <c r="G213" i="130"/>
  <c r="M213" i="130"/>
  <c r="N213" i="130"/>
  <c r="M214" i="130"/>
  <c r="M215" i="130"/>
  <c r="G216" i="130"/>
  <c r="M216" i="130"/>
  <c r="N216" i="130"/>
  <c r="M217" i="130"/>
  <c r="M218" i="130"/>
  <c r="G219" i="130"/>
  <c r="M219" i="130"/>
  <c r="N219" i="130"/>
  <c r="M220" i="130"/>
  <c r="M221" i="130"/>
  <c r="G222" i="130"/>
  <c r="I222" i="130"/>
  <c r="M222" i="130"/>
  <c r="N222" i="130"/>
  <c r="M223" i="130"/>
  <c r="M224" i="130"/>
  <c r="G225" i="130"/>
  <c r="M225" i="130"/>
  <c r="N225" i="130"/>
  <c r="M226" i="130"/>
  <c r="M227" i="130"/>
  <c r="G228" i="130"/>
  <c r="M228" i="130"/>
  <c r="N228" i="130"/>
  <c r="M229" i="130"/>
  <c r="M230" i="130"/>
  <c r="G231" i="130"/>
  <c r="M231" i="130"/>
  <c r="N231" i="130"/>
  <c r="M232" i="130"/>
  <c r="M233" i="130"/>
  <c r="G234" i="130"/>
  <c r="I234" i="130"/>
  <c r="M234" i="130"/>
  <c r="N234" i="130"/>
  <c r="M235" i="130"/>
  <c r="M236" i="130"/>
  <c r="G237" i="130"/>
  <c r="M237" i="130"/>
  <c r="N237" i="130"/>
  <c r="M238" i="130"/>
  <c r="M239" i="130"/>
  <c r="G240" i="130"/>
  <c r="M240" i="130"/>
  <c r="N240" i="130"/>
  <c r="M241" i="130"/>
  <c r="M242" i="130"/>
  <c r="G243" i="130"/>
  <c r="M243" i="130"/>
  <c r="N243" i="130"/>
  <c r="M244" i="130"/>
  <c r="M245" i="130"/>
  <c r="G246" i="130"/>
  <c r="I246" i="130"/>
  <c r="M246" i="130"/>
  <c r="N246" i="130"/>
  <c r="M247" i="130"/>
  <c r="M248" i="130"/>
  <c r="G249" i="130"/>
  <c r="M249" i="130"/>
  <c r="N249" i="130"/>
  <c r="M250" i="130"/>
  <c r="M251" i="130"/>
  <c r="G252" i="130"/>
  <c r="M252" i="130"/>
  <c r="N252" i="130"/>
  <c r="M253" i="130"/>
  <c r="M254" i="130"/>
  <c r="G255" i="130"/>
  <c r="M255" i="130"/>
  <c r="N255" i="130"/>
  <c r="M256" i="130"/>
  <c r="M257" i="130"/>
  <c r="G258" i="130"/>
  <c r="I258" i="130"/>
  <c r="M258" i="130"/>
  <c r="N258" i="130"/>
  <c r="M259" i="130"/>
  <c r="M260" i="130"/>
  <c r="G261" i="130"/>
  <c r="M261" i="130"/>
  <c r="N261" i="130"/>
  <c r="M262" i="130"/>
  <c r="M263" i="130"/>
  <c r="G264" i="130"/>
  <c r="M264" i="130"/>
  <c r="N264" i="130"/>
  <c r="M265" i="130"/>
  <c r="M266" i="130"/>
  <c r="G267" i="130"/>
  <c r="M267" i="130"/>
  <c r="N267" i="130"/>
  <c r="M268" i="130"/>
  <c r="M269" i="130"/>
  <c r="G270" i="130"/>
  <c r="M270" i="130"/>
  <c r="N270" i="130"/>
  <c r="M271" i="130"/>
  <c r="M272" i="130"/>
  <c r="G273" i="130"/>
  <c r="M273" i="130"/>
  <c r="N273" i="130"/>
  <c r="M274" i="130"/>
  <c r="M275" i="130"/>
  <c r="G276" i="130"/>
  <c r="M276" i="130"/>
  <c r="N276" i="130"/>
  <c r="M277" i="130"/>
  <c r="M278" i="130"/>
  <c r="M279" i="130"/>
  <c r="M280" i="130"/>
  <c r="M281" i="130"/>
  <c r="M282" i="130"/>
  <c r="M283" i="130"/>
  <c r="M284" i="130"/>
  <c r="M285" i="130"/>
  <c r="M286" i="130"/>
  <c r="M287" i="130"/>
  <c r="M288" i="130"/>
  <c r="M289" i="130"/>
  <c r="M290" i="130"/>
  <c r="M291" i="130"/>
  <c r="M292" i="130"/>
  <c r="M293" i="130"/>
  <c r="C294" i="130"/>
  <c r="E294" i="130"/>
  <c r="M294" i="130"/>
  <c r="C295" i="130"/>
  <c r="E295" i="130"/>
  <c r="M295" i="130"/>
  <c r="C296" i="130"/>
  <c r="E296" i="130"/>
  <c r="M296" i="130"/>
  <c r="C297" i="130"/>
  <c r="E297" i="130"/>
  <c r="M297" i="130"/>
  <c r="C298" i="130"/>
  <c r="E298" i="130"/>
  <c r="M298" i="130"/>
  <c r="C299" i="130"/>
  <c r="E299" i="130"/>
  <c r="M299" i="130"/>
  <c r="C300" i="130"/>
  <c r="E300" i="130"/>
  <c r="M300" i="130"/>
  <c r="C301" i="130"/>
  <c r="E301" i="130"/>
  <c r="M301" i="130"/>
  <c r="C302" i="130"/>
  <c r="E302" i="130"/>
  <c r="M302" i="130"/>
  <c r="C303" i="130"/>
  <c r="E303" i="130"/>
  <c r="M303" i="130"/>
  <c r="C304" i="130"/>
  <c r="E304" i="130"/>
  <c r="M304" i="130"/>
  <c r="C305" i="130"/>
  <c r="E305" i="130"/>
  <c r="M305" i="130"/>
  <c r="C306" i="130"/>
  <c r="E306" i="130"/>
  <c r="M306" i="130"/>
  <c r="C307" i="130"/>
  <c r="E307" i="130"/>
  <c r="M307" i="130"/>
  <c r="C308" i="130"/>
  <c r="E308" i="130"/>
  <c r="M308" i="130"/>
  <c r="C309" i="130"/>
  <c r="E309" i="130"/>
  <c r="M309" i="130"/>
  <c r="C310" i="130"/>
  <c r="E310" i="130"/>
  <c r="M310" i="130"/>
  <c r="C311" i="130"/>
  <c r="E311" i="130"/>
  <c r="M311" i="130"/>
  <c r="C312" i="130"/>
  <c r="E312" i="130"/>
  <c r="M312" i="130"/>
  <c r="C313" i="130"/>
  <c r="E313" i="130"/>
  <c r="M313" i="130"/>
  <c r="C314" i="130"/>
  <c r="E314" i="130"/>
  <c r="M314" i="130"/>
  <c r="C315" i="130"/>
  <c r="E315" i="130"/>
  <c r="M315" i="130"/>
  <c r="C316" i="130"/>
  <c r="E316" i="130"/>
  <c r="M316" i="130"/>
  <c r="C317" i="130"/>
  <c r="E317" i="130"/>
  <c r="M317" i="130"/>
  <c r="C318" i="130"/>
  <c r="E318" i="130"/>
  <c r="M318" i="130"/>
  <c r="C319" i="130"/>
  <c r="E319" i="130"/>
  <c r="M319" i="130"/>
  <c r="C320" i="130"/>
  <c r="E320" i="130"/>
  <c r="M320" i="130"/>
  <c r="C321" i="130"/>
  <c r="E321" i="130"/>
  <c r="M321" i="130"/>
  <c r="C322" i="130"/>
  <c r="E322" i="130"/>
  <c r="M322" i="130"/>
  <c r="C323" i="130"/>
  <c r="E323" i="130"/>
  <c r="M323" i="130"/>
  <c r="C324" i="130"/>
  <c r="E324" i="130"/>
  <c r="M324" i="130"/>
  <c r="C325" i="130"/>
  <c r="E325" i="130"/>
  <c r="M325" i="130"/>
  <c r="C326" i="130"/>
  <c r="E326" i="130"/>
  <c r="M326" i="130"/>
  <c r="C327" i="130"/>
  <c r="E327" i="130"/>
  <c r="M327" i="130"/>
  <c r="C328" i="130"/>
  <c r="E328" i="130"/>
  <c r="M328" i="130"/>
  <c r="C329" i="130"/>
  <c r="E329" i="130"/>
  <c r="M329" i="130"/>
  <c r="C330" i="130"/>
  <c r="E330" i="130"/>
  <c r="M330" i="130"/>
  <c r="C331" i="130"/>
  <c r="E331" i="130"/>
  <c r="M331" i="130"/>
  <c r="C332" i="130"/>
  <c r="E332" i="130"/>
  <c r="M332" i="130"/>
  <c r="C333" i="130"/>
  <c r="E333" i="130"/>
  <c r="M333" i="130"/>
  <c r="C334" i="130"/>
  <c r="E334" i="130"/>
  <c r="M334" i="130"/>
  <c r="C335" i="130"/>
  <c r="E335" i="130"/>
  <c r="M335" i="130"/>
  <c r="C336" i="130"/>
  <c r="E336" i="130"/>
  <c r="M336" i="130"/>
  <c r="C337" i="130"/>
  <c r="E337" i="130"/>
  <c r="M337" i="130"/>
  <c r="C338" i="130"/>
  <c r="E338" i="130"/>
  <c r="M338" i="130"/>
  <c r="C339" i="130"/>
  <c r="E339" i="130"/>
  <c r="M339" i="130"/>
  <c r="C340" i="130"/>
  <c r="E340" i="130"/>
  <c r="M340" i="130"/>
  <c r="C341" i="130"/>
  <c r="E341" i="130"/>
  <c r="M341" i="130"/>
  <c r="C342" i="130"/>
  <c r="E342" i="130"/>
  <c r="M342" i="130"/>
  <c r="C343" i="130"/>
  <c r="E343" i="130"/>
  <c r="M343" i="130"/>
  <c r="C344" i="130"/>
  <c r="E344" i="130"/>
  <c r="M344" i="130"/>
  <c r="C345" i="130"/>
  <c r="E345" i="130"/>
  <c r="M345" i="130"/>
  <c r="C346" i="130"/>
  <c r="E346" i="130"/>
  <c r="M346" i="130"/>
  <c r="C347" i="130"/>
  <c r="E347" i="130"/>
  <c r="M347" i="130"/>
  <c r="C348" i="130"/>
  <c r="E348" i="130"/>
  <c r="M348" i="130"/>
  <c r="C349" i="130"/>
  <c r="E349" i="130"/>
  <c r="M349" i="130"/>
  <c r="C350" i="130"/>
  <c r="E350" i="130"/>
  <c r="M350" i="130"/>
  <c r="C351" i="130"/>
  <c r="E351" i="130"/>
  <c r="M351" i="130"/>
  <c r="C352" i="130"/>
  <c r="E352" i="130"/>
  <c r="M352" i="130"/>
  <c r="C353" i="130"/>
  <c r="E353" i="130"/>
  <c r="M353" i="130"/>
  <c r="C354" i="130"/>
  <c r="E354" i="130"/>
  <c r="M354" i="130"/>
  <c r="C355" i="130"/>
  <c r="E355" i="130"/>
  <c r="M355" i="130"/>
  <c r="C356" i="130"/>
  <c r="E356" i="130"/>
  <c r="M356" i="130"/>
  <c r="C357" i="130"/>
  <c r="E357" i="130"/>
  <c r="M357" i="130"/>
  <c r="C358" i="130"/>
  <c r="E358" i="130"/>
  <c r="M358" i="130"/>
  <c r="C359" i="130"/>
  <c r="E359" i="130"/>
  <c r="M359" i="130"/>
  <c r="C360" i="130"/>
  <c r="E360" i="130"/>
  <c r="M360" i="130"/>
  <c r="C361" i="130"/>
  <c r="E361" i="130"/>
  <c r="M361" i="130"/>
  <c r="C362" i="130"/>
  <c r="E362" i="130"/>
  <c r="M362" i="130"/>
  <c r="C363" i="130"/>
  <c r="E363" i="130"/>
  <c r="M363" i="130"/>
  <c r="C364" i="130"/>
  <c r="E364" i="130"/>
  <c r="M364" i="130"/>
  <c r="C365" i="130"/>
  <c r="E365" i="130"/>
  <c r="M365" i="130"/>
  <c r="C366" i="130"/>
  <c r="E366" i="130"/>
  <c r="M366" i="130"/>
  <c r="C367" i="130"/>
  <c r="E367" i="130"/>
  <c r="M367" i="130"/>
  <c r="C368" i="130"/>
  <c r="E368" i="130"/>
  <c r="M368" i="130"/>
  <c r="C369" i="130"/>
  <c r="E369" i="130"/>
  <c r="M369" i="130"/>
  <c r="C370" i="130"/>
  <c r="E370" i="130"/>
  <c r="M370" i="130"/>
  <c r="C371" i="130"/>
  <c r="E371" i="130"/>
  <c r="M371" i="130"/>
  <c r="C372" i="130"/>
  <c r="E372" i="130"/>
  <c r="M372" i="130"/>
  <c r="C373" i="130"/>
  <c r="E373" i="130"/>
  <c r="M373" i="130"/>
  <c r="C374" i="130"/>
  <c r="E374" i="130"/>
  <c r="M374" i="130"/>
  <c r="C375" i="130"/>
  <c r="E375" i="130"/>
  <c r="M375" i="130"/>
  <c r="C376" i="130"/>
  <c r="E376" i="130"/>
  <c r="M376" i="130"/>
  <c r="C377" i="130"/>
  <c r="E377" i="130"/>
  <c r="M377" i="130"/>
  <c r="E378" i="130"/>
  <c r="M378" i="130"/>
  <c r="E379" i="130"/>
  <c r="M379" i="130"/>
  <c r="E380" i="130"/>
  <c r="M380" i="130"/>
  <c r="E381" i="130"/>
  <c r="M381" i="130"/>
  <c r="E382" i="130"/>
  <c r="M382" i="130"/>
  <c r="E383" i="130"/>
  <c r="M383" i="130"/>
  <c r="E384" i="130"/>
  <c r="M384" i="130"/>
  <c r="E385" i="130"/>
  <c r="M385" i="130"/>
  <c r="E386" i="130"/>
  <c r="M386" i="130"/>
  <c r="E387" i="130"/>
  <c r="M387" i="130"/>
  <c r="E388" i="130"/>
  <c r="M388" i="130"/>
  <c r="L8" i="82"/>
  <c r="J26" i="24" s="1"/>
  <c r="K8" i="82"/>
  <c r="J27" i="24" s="1"/>
  <c r="H27" i="24" s="1"/>
  <c r="J8" i="82"/>
  <c r="J28" i="24" s="1"/>
  <c r="F9" i="81"/>
  <c r="I14" i="13"/>
  <c r="K38" i="13"/>
  <c r="K34" i="13"/>
  <c r="K30" i="13"/>
  <c r="K26" i="13"/>
  <c r="K22" i="13"/>
  <c r="K18" i="13"/>
  <c r="I18" i="13"/>
  <c r="I22" i="13"/>
  <c r="I26" i="13"/>
  <c r="I30" i="13"/>
  <c r="M25" i="128"/>
  <c r="M24" i="128"/>
  <c r="M23" i="128"/>
  <c r="K23" i="128"/>
  <c r="K24" i="128"/>
  <c r="I24" i="128"/>
  <c r="H24" i="128"/>
  <c r="C13" i="30"/>
  <c r="I27" i="124"/>
  <c r="I27" i="7"/>
  <c r="H27" i="7"/>
  <c r="G27" i="7"/>
  <c r="F27" i="7"/>
  <c r="I26" i="7"/>
  <c r="H26" i="7"/>
  <c r="G26" i="7"/>
  <c r="F26" i="7"/>
  <c r="I25" i="7"/>
  <c r="H25" i="7"/>
  <c r="G25" i="7"/>
  <c r="F25" i="7"/>
  <c r="J67" i="130" l="1"/>
  <c r="J55" i="130"/>
  <c r="H26" i="24"/>
  <c r="J31" i="130"/>
  <c r="J43" i="130"/>
  <c r="H28" i="24"/>
  <c r="P22" i="101"/>
  <c r="O22" i="101"/>
  <c r="N22" i="101"/>
  <c r="M22" i="101"/>
  <c r="L22" i="101"/>
  <c r="K22" i="101"/>
  <c r="J22" i="101"/>
  <c r="I22" i="101"/>
  <c r="H22" i="101"/>
  <c r="G22" i="101"/>
  <c r="P22" i="93"/>
  <c r="O22" i="93"/>
  <c r="N22" i="93"/>
  <c r="M22" i="93"/>
  <c r="L22" i="93"/>
  <c r="K22" i="93"/>
  <c r="J22" i="93"/>
  <c r="I22" i="93"/>
  <c r="H22" i="93"/>
  <c r="G22" i="93"/>
  <c r="P22" i="91"/>
  <c r="O22" i="91"/>
  <c r="N22" i="91"/>
  <c r="M22" i="91"/>
  <c r="L22" i="91"/>
  <c r="K22" i="91"/>
  <c r="J22" i="91"/>
  <c r="I22" i="91"/>
  <c r="H22" i="91"/>
  <c r="G22" i="91"/>
  <c r="J26" i="10"/>
  <c r="I26" i="10"/>
  <c r="H26" i="10"/>
  <c r="J25" i="10"/>
  <c r="I25" i="10"/>
  <c r="H25" i="10"/>
  <c r="L25" i="106"/>
  <c r="L25" i="113"/>
  <c r="F25" i="113"/>
  <c r="L25" i="123"/>
  <c r="F25" i="123"/>
  <c r="F25" i="106"/>
  <c r="I25" i="24" l="1"/>
  <c r="U23" i="101"/>
  <c r="T23" i="101"/>
  <c r="S23" i="101"/>
  <c r="R23" i="101"/>
  <c r="Q23" i="101"/>
  <c r="P23" i="101"/>
  <c r="O23" i="101"/>
  <c r="N23" i="101"/>
  <c r="M23" i="101"/>
  <c r="L23" i="101"/>
  <c r="K23" i="101"/>
  <c r="J23" i="101"/>
  <c r="I23" i="101"/>
  <c r="H23" i="101"/>
  <c r="G23" i="101"/>
  <c r="Q23" i="91"/>
  <c r="L23" i="91"/>
  <c r="G23" i="91"/>
  <c r="U23" i="91"/>
  <c r="T23" i="91"/>
  <c r="S23" i="91"/>
  <c r="R23" i="91"/>
  <c r="P23" i="91"/>
  <c r="O23" i="91"/>
  <c r="N23" i="91"/>
  <c r="M23" i="91"/>
  <c r="K23" i="91"/>
  <c r="J23" i="91"/>
  <c r="I23" i="91"/>
  <c r="H23" i="91"/>
  <c r="P23" i="93"/>
  <c r="O23" i="93"/>
  <c r="N23" i="93"/>
  <c r="M23" i="93"/>
  <c r="L23" i="93"/>
  <c r="K23" i="93"/>
  <c r="J23" i="93"/>
  <c r="I23" i="93"/>
  <c r="H23" i="93"/>
  <c r="G23" i="93"/>
  <c r="F188" i="108"/>
  <c r="F189" i="108"/>
  <c r="F190" i="108"/>
  <c r="F191" i="108"/>
  <c r="F192" i="108"/>
  <c r="F193" i="108"/>
  <c r="F194" i="108"/>
  <c r="F195" i="108"/>
  <c r="F196" i="108"/>
  <c r="F197" i="108"/>
  <c r="F198" i="108"/>
  <c r="F187" i="108"/>
  <c r="G176" i="108"/>
  <c r="G177" i="108"/>
  <c r="G178" i="108"/>
  <c r="G179" i="108"/>
  <c r="G180" i="108"/>
  <c r="G181" i="108"/>
  <c r="G182" i="108"/>
  <c r="G183" i="108"/>
  <c r="G184" i="108"/>
  <c r="G185" i="108"/>
  <c r="G186" i="108"/>
  <c r="G175" i="108"/>
  <c r="F164" i="108"/>
  <c r="F165" i="108"/>
  <c r="F166" i="108"/>
  <c r="F167" i="108"/>
  <c r="F168" i="108"/>
  <c r="F169" i="108"/>
  <c r="F170" i="108"/>
  <c r="F171" i="108"/>
  <c r="F172" i="108"/>
  <c r="F173" i="108"/>
  <c r="F174" i="108"/>
  <c r="F163" i="108"/>
  <c r="G152" i="108"/>
  <c r="G153" i="108"/>
  <c r="G154" i="108"/>
  <c r="G155" i="108"/>
  <c r="G156" i="108"/>
  <c r="G157" i="108"/>
  <c r="G158" i="108"/>
  <c r="G159" i="108"/>
  <c r="G160" i="108"/>
  <c r="G161" i="108"/>
  <c r="G162" i="108"/>
  <c r="G151" i="108"/>
  <c r="F140" i="108"/>
  <c r="F141" i="108"/>
  <c r="F142" i="108"/>
  <c r="F143" i="108"/>
  <c r="F144" i="108"/>
  <c r="F145" i="108"/>
  <c r="F146" i="108"/>
  <c r="F147" i="108"/>
  <c r="F148" i="108"/>
  <c r="F149" i="108"/>
  <c r="F150" i="108"/>
  <c r="F139" i="108"/>
  <c r="G128" i="108"/>
  <c r="G129" i="108"/>
  <c r="G130" i="108"/>
  <c r="G131" i="108"/>
  <c r="G132" i="108"/>
  <c r="G133" i="108"/>
  <c r="G134" i="108"/>
  <c r="G135" i="108"/>
  <c r="G136" i="108"/>
  <c r="G137" i="108"/>
  <c r="G138" i="108"/>
  <c r="G127" i="108"/>
  <c r="F116" i="108"/>
  <c r="F117" i="108"/>
  <c r="F118" i="108"/>
  <c r="F119" i="108"/>
  <c r="F120" i="108"/>
  <c r="F121" i="108"/>
  <c r="F122" i="108"/>
  <c r="F123" i="108"/>
  <c r="F124" i="108"/>
  <c r="F125" i="108"/>
  <c r="F126" i="108"/>
  <c r="F115" i="108"/>
  <c r="G104" i="108"/>
  <c r="G105" i="108"/>
  <c r="G106" i="108"/>
  <c r="G107" i="108"/>
  <c r="G108" i="108"/>
  <c r="G109" i="108"/>
  <c r="G110" i="108"/>
  <c r="G111" i="108"/>
  <c r="G112" i="108"/>
  <c r="G113" i="108"/>
  <c r="G114" i="108"/>
  <c r="G103" i="108"/>
  <c r="F92" i="108"/>
  <c r="F93" i="108"/>
  <c r="F94" i="108"/>
  <c r="F95" i="108"/>
  <c r="F96" i="108"/>
  <c r="F97" i="108"/>
  <c r="F98" i="108"/>
  <c r="F99" i="108"/>
  <c r="F100" i="108"/>
  <c r="F101" i="108"/>
  <c r="F102" i="108"/>
  <c r="F91" i="108"/>
  <c r="G80" i="108"/>
  <c r="G81" i="108"/>
  <c r="G82" i="108"/>
  <c r="G83" i="108"/>
  <c r="G84" i="108"/>
  <c r="G85" i="108"/>
  <c r="G86" i="108"/>
  <c r="G87" i="108"/>
  <c r="G88" i="108"/>
  <c r="G89" i="108"/>
  <c r="G90" i="108"/>
  <c r="G79" i="108"/>
  <c r="F68" i="108"/>
  <c r="F69" i="108"/>
  <c r="F70" i="108"/>
  <c r="F71" i="108"/>
  <c r="F72" i="108"/>
  <c r="F73" i="108"/>
  <c r="F74" i="108"/>
  <c r="F75" i="108"/>
  <c r="F76" i="108"/>
  <c r="F77" i="108"/>
  <c r="F78" i="108"/>
  <c r="F67" i="108"/>
  <c r="G56" i="108"/>
  <c r="G57" i="108"/>
  <c r="G58" i="108"/>
  <c r="G59" i="108"/>
  <c r="G60" i="108"/>
  <c r="G61" i="108"/>
  <c r="G62" i="108"/>
  <c r="G63" i="108"/>
  <c r="G64" i="108"/>
  <c r="G65" i="108"/>
  <c r="G66" i="108"/>
  <c r="G55" i="108"/>
  <c r="F44" i="108"/>
  <c r="F45" i="108"/>
  <c r="F46" i="108"/>
  <c r="F47" i="108"/>
  <c r="F48" i="108"/>
  <c r="F49" i="108"/>
  <c r="F50" i="108"/>
  <c r="F51" i="108"/>
  <c r="F52" i="108"/>
  <c r="F53" i="108"/>
  <c r="F54" i="108"/>
  <c r="F43" i="108"/>
  <c r="G32" i="108"/>
  <c r="G33" i="108"/>
  <c r="G34" i="108"/>
  <c r="G35" i="108"/>
  <c r="G36" i="108"/>
  <c r="G37" i="108"/>
  <c r="G38" i="108"/>
  <c r="G39" i="108"/>
  <c r="G40" i="108"/>
  <c r="G41" i="108"/>
  <c r="G42" i="108"/>
  <c r="G31" i="108"/>
  <c r="E31" i="27"/>
  <c r="E32" i="27"/>
  <c r="E33" i="27"/>
  <c r="E34" i="27"/>
  <c r="E35" i="27"/>
  <c r="E36" i="27"/>
  <c r="E37" i="27"/>
  <c r="E38" i="27"/>
  <c r="E39" i="27"/>
  <c r="E40" i="27"/>
  <c r="E41" i="27"/>
  <c r="E54" i="27"/>
  <c r="F43" i="27"/>
  <c r="F44" i="27"/>
  <c r="F45" i="27"/>
  <c r="F46" i="27"/>
  <c r="F47" i="27"/>
  <c r="F48" i="27"/>
  <c r="F49" i="27"/>
  <c r="F50" i="27"/>
  <c r="F51" i="27"/>
  <c r="F52" i="27"/>
  <c r="F53" i="27"/>
  <c r="P24" i="101"/>
  <c r="O24" i="101"/>
  <c r="N24" i="101"/>
  <c r="M24" i="101"/>
  <c r="L24" i="101"/>
  <c r="K24" i="101"/>
  <c r="J24" i="101"/>
  <c r="I24" i="101"/>
  <c r="H24" i="101"/>
  <c r="G24" i="101"/>
  <c r="P24" i="93"/>
  <c r="O24" i="93"/>
  <c r="N24" i="93"/>
  <c r="M24" i="93"/>
  <c r="L24" i="93"/>
  <c r="K24" i="93"/>
  <c r="J24" i="93"/>
  <c r="I24" i="93"/>
  <c r="H24" i="93"/>
  <c r="G24" i="93"/>
  <c r="L52" i="91"/>
  <c r="G52" i="91"/>
  <c r="P24" i="91"/>
  <c r="O24" i="91"/>
  <c r="N24" i="91"/>
  <c r="M24" i="91"/>
  <c r="L24" i="91"/>
  <c r="K24" i="91"/>
  <c r="J24" i="91"/>
  <c r="I24" i="91"/>
  <c r="H24" i="91"/>
  <c r="G24" i="91"/>
  <c r="M26" i="128"/>
  <c r="M27" i="128"/>
  <c r="M28" i="128"/>
  <c r="M29" i="128"/>
  <c r="M30" i="128"/>
  <c r="M31" i="128"/>
  <c r="M32" i="128"/>
  <c r="M33" i="128"/>
  <c r="M34" i="128"/>
  <c r="M35" i="128"/>
  <c r="M36" i="128"/>
  <c r="M37" i="128"/>
  <c r="M38" i="128"/>
  <c r="M39" i="128"/>
  <c r="M40" i="128"/>
  <c r="H276" i="128" l="1"/>
  <c r="H273" i="128"/>
  <c r="H270" i="128"/>
  <c r="G270" i="128"/>
  <c r="I267" i="128"/>
  <c r="H267" i="128"/>
  <c r="I264" i="128"/>
  <c r="H264" i="128"/>
  <c r="I261" i="128"/>
  <c r="H261" i="128"/>
  <c r="I258" i="128"/>
  <c r="H258" i="128"/>
  <c r="G258" i="128"/>
  <c r="I255" i="128"/>
  <c r="H255" i="128"/>
  <c r="I252" i="128"/>
  <c r="H252" i="128"/>
  <c r="I249" i="128"/>
  <c r="H249" i="128"/>
  <c r="I246" i="128"/>
  <c r="H246" i="128"/>
  <c r="G246" i="128"/>
  <c r="I243" i="128"/>
  <c r="H243" i="128"/>
  <c r="I240" i="128"/>
  <c r="H240" i="128"/>
  <c r="I237" i="128"/>
  <c r="H237" i="128"/>
  <c r="I234" i="128"/>
  <c r="H234" i="128"/>
  <c r="G234" i="128"/>
  <c r="I231" i="128"/>
  <c r="H231" i="128"/>
  <c r="I228" i="128"/>
  <c r="H228" i="128"/>
  <c r="I225" i="128"/>
  <c r="H225" i="128"/>
  <c r="I222" i="128"/>
  <c r="H222" i="128"/>
  <c r="G222" i="128"/>
  <c r="I219" i="128"/>
  <c r="H219" i="128"/>
  <c r="I216" i="128"/>
  <c r="H216" i="128"/>
  <c r="I213" i="128"/>
  <c r="H213" i="128"/>
  <c r="I210" i="128"/>
  <c r="H210" i="128"/>
  <c r="G210" i="128"/>
  <c r="I207" i="128"/>
  <c r="H207" i="128"/>
  <c r="I204" i="128"/>
  <c r="H204" i="128"/>
  <c r="I201" i="128"/>
  <c r="H201" i="128"/>
  <c r="I198" i="128"/>
  <c r="H198" i="128"/>
  <c r="G198" i="128"/>
  <c r="I195" i="128"/>
  <c r="H195" i="128"/>
  <c r="I192" i="128"/>
  <c r="H192" i="128"/>
  <c r="I189" i="128"/>
  <c r="H189" i="128"/>
  <c r="I186" i="128"/>
  <c r="H186" i="128"/>
  <c r="G186" i="128"/>
  <c r="L185" i="128"/>
  <c r="L184" i="128"/>
  <c r="I183" i="128"/>
  <c r="H183" i="128"/>
  <c r="I180" i="128"/>
  <c r="H180" i="128"/>
  <c r="I177" i="128"/>
  <c r="H177" i="128"/>
  <c r="I174" i="128"/>
  <c r="H174" i="128"/>
  <c r="G174" i="128"/>
  <c r="I171" i="128"/>
  <c r="H171" i="128"/>
  <c r="K170" i="128"/>
  <c r="K169" i="128"/>
  <c r="K168" i="128"/>
  <c r="I168" i="128"/>
  <c r="H168" i="128"/>
  <c r="K167" i="128"/>
  <c r="K166" i="128"/>
  <c r="K165" i="128"/>
  <c r="I165" i="128"/>
  <c r="H165" i="128"/>
  <c r="K164" i="128"/>
  <c r="K163" i="128"/>
  <c r="K162" i="128"/>
  <c r="I162" i="128"/>
  <c r="H162" i="128"/>
  <c r="G162" i="128"/>
  <c r="L162" i="128" s="1"/>
  <c r="K161" i="128"/>
  <c r="K160" i="128"/>
  <c r="K159" i="128"/>
  <c r="I159" i="128"/>
  <c r="H159" i="128"/>
  <c r="K158" i="128"/>
  <c r="K157" i="128"/>
  <c r="K156" i="128"/>
  <c r="I156" i="128"/>
  <c r="H156" i="128"/>
  <c r="K155" i="128"/>
  <c r="K154" i="128"/>
  <c r="K153" i="128"/>
  <c r="I153" i="128"/>
  <c r="H153" i="128"/>
  <c r="K152" i="128"/>
  <c r="K151" i="128"/>
  <c r="K150" i="128"/>
  <c r="I150" i="128"/>
  <c r="H150" i="128"/>
  <c r="G150" i="128"/>
  <c r="L150" i="128" s="1"/>
  <c r="K149" i="128"/>
  <c r="K148" i="128"/>
  <c r="K147" i="128"/>
  <c r="I147" i="128"/>
  <c r="H147" i="128"/>
  <c r="K146" i="128"/>
  <c r="K145" i="128"/>
  <c r="K144" i="128"/>
  <c r="I144" i="128"/>
  <c r="H144" i="128"/>
  <c r="K143" i="128"/>
  <c r="K142" i="128"/>
  <c r="K141" i="128"/>
  <c r="I141" i="128"/>
  <c r="H141" i="128"/>
  <c r="K140" i="128"/>
  <c r="K139" i="128"/>
  <c r="M138" i="128"/>
  <c r="K138" i="128"/>
  <c r="I138" i="128"/>
  <c r="H138" i="128"/>
  <c r="G138" i="128"/>
  <c r="L138" i="128" s="1"/>
  <c r="K137" i="128"/>
  <c r="K136" i="128"/>
  <c r="K135" i="128"/>
  <c r="I135" i="128"/>
  <c r="H135" i="128"/>
  <c r="K134" i="128"/>
  <c r="K133" i="128"/>
  <c r="K132" i="128"/>
  <c r="I132" i="128"/>
  <c r="H132" i="128"/>
  <c r="K131" i="128"/>
  <c r="K130" i="128"/>
  <c r="K129" i="128"/>
  <c r="I129" i="128"/>
  <c r="H129" i="128"/>
  <c r="K128" i="128"/>
  <c r="K127" i="128"/>
  <c r="K126" i="128"/>
  <c r="I126" i="128"/>
  <c r="H126" i="128"/>
  <c r="G126" i="128"/>
  <c r="K125" i="128"/>
  <c r="K124" i="128"/>
  <c r="K123" i="128"/>
  <c r="I123" i="128"/>
  <c r="H123" i="128"/>
  <c r="K122" i="128"/>
  <c r="K121" i="128"/>
  <c r="K120" i="128"/>
  <c r="I120" i="128"/>
  <c r="H120" i="128"/>
  <c r="K119" i="128"/>
  <c r="K118" i="128"/>
  <c r="K117" i="128"/>
  <c r="I117" i="128"/>
  <c r="H117" i="128"/>
  <c r="K116" i="128"/>
  <c r="K115" i="128"/>
  <c r="K114" i="128"/>
  <c r="I114" i="128"/>
  <c r="H114" i="128"/>
  <c r="G114" i="128"/>
  <c r="L114" i="128" s="1"/>
  <c r="K113" i="128"/>
  <c r="K112" i="128"/>
  <c r="K111" i="128"/>
  <c r="I111" i="128"/>
  <c r="H111" i="128"/>
  <c r="K110" i="128"/>
  <c r="K109" i="128"/>
  <c r="K108" i="128"/>
  <c r="I108" i="128"/>
  <c r="H108" i="128"/>
  <c r="K107" i="128"/>
  <c r="K106" i="128"/>
  <c r="K105" i="128"/>
  <c r="I105" i="128"/>
  <c r="H105" i="128"/>
  <c r="K104" i="128"/>
  <c r="K103" i="128"/>
  <c r="K102" i="128"/>
  <c r="I102" i="128"/>
  <c r="H102" i="128"/>
  <c r="G102" i="128"/>
  <c r="K101" i="128"/>
  <c r="K100" i="128"/>
  <c r="K99" i="128"/>
  <c r="I99" i="128"/>
  <c r="H99" i="128"/>
  <c r="K98" i="128"/>
  <c r="K97" i="128"/>
  <c r="K96" i="128"/>
  <c r="I96" i="128"/>
  <c r="H96" i="128"/>
  <c r="K95" i="128"/>
  <c r="K94" i="128"/>
  <c r="K93" i="128"/>
  <c r="I93" i="128"/>
  <c r="H93" i="128"/>
  <c r="K92" i="128"/>
  <c r="K91" i="128"/>
  <c r="K90" i="128"/>
  <c r="I90" i="128"/>
  <c r="H90" i="128"/>
  <c r="G90" i="128"/>
  <c r="L90" i="128" s="1"/>
  <c r="K89" i="128"/>
  <c r="K88" i="128"/>
  <c r="K87" i="128"/>
  <c r="I87" i="128"/>
  <c r="H87" i="128"/>
  <c r="K86" i="128"/>
  <c r="K85" i="128"/>
  <c r="K84" i="128"/>
  <c r="I84" i="128"/>
  <c r="H84" i="128"/>
  <c r="K83" i="128"/>
  <c r="K82" i="128"/>
  <c r="K81" i="128"/>
  <c r="I81" i="128"/>
  <c r="H81" i="128"/>
  <c r="K80" i="128"/>
  <c r="K79" i="128"/>
  <c r="K78" i="128"/>
  <c r="I78" i="128"/>
  <c r="H78" i="128"/>
  <c r="G78" i="128"/>
  <c r="L78" i="128" s="1"/>
  <c r="K77" i="128"/>
  <c r="K76" i="128"/>
  <c r="K75" i="128"/>
  <c r="I75" i="128"/>
  <c r="H75" i="128"/>
  <c r="K74" i="128"/>
  <c r="K73" i="128"/>
  <c r="K72" i="128"/>
  <c r="I72" i="128"/>
  <c r="H72" i="128"/>
  <c r="K71" i="128"/>
  <c r="K70" i="128"/>
  <c r="K69" i="128"/>
  <c r="I69" i="128"/>
  <c r="H69" i="128"/>
  <c r="K68" i="128"/>
  <c r="K67" i="128"/>
  <c r="K66" i="128"/>
  <c r="I66" i="128"/>
  <c r="H66" i="128"/>
  <c r="G66" i="128"/>
  <c r="L66" i="128" s="1"/>
  <c r="K65" i="128"/>
  <c r="K64" i="128"/>
  <c r="K63" i="128"/>
  <c r="I63" i="128"/>
  <c r="H63" i="128"/>
  <c r="K62" i="128"/>
  <c r="K61" i="128"/>
  <c r="K60" i="128"/>
  <c r="I60" i="128"/>
  <c r="H60" i="128"/>
  <c r="K59" i="128"/>
  <c r="K58" i="128"/>
  <c r="K57" i="128"/>
  <c r="I57" i="128"/>
  <c r="H57" i="128"/>
  <c r="K56" i="128"/>
  <c r="K55" i="128"/>
  <c r="K54" i="128"/>
  <c r="I54" i="128"/>
  <c r="H54" i="128"/>
  <c r="G54" i="128"/>
  <c r="L54" i="128" s="1"/>
  <c r="K53" i="128"/>
  <c r="K52" i="128"/>
  <c r="K51" i="128"/>
  <c r="I51" i="128"/>
  <c r="H51" i="128"/>
  <c r="K50" i="128"/>
  <c r="K49" i="128"/>
  <c r="K48" i="128"/>
  <c r="I48" i="128"/>
  <c r="H48" i="128"/>
  <c r="K47" i="128"/>
  <c r="K46" i="128"/>
  <c r="K45" i="128"/>
  <c r="I45" i="128"/>
  <c r="H45" i="128"/>
  <c r="K44" i="128"/>
  <c r="K43" i="128"/>
  <c r="K42" i="128"/>
  <c r="I42" i="128"/>
  <c r="H42" i="128"/>
  <c r="G42" i="128"/>
  <c r="L42" i="128" s="1"/>
  <c r="K41" i="128"/>
  <c r="K40" i="128"/>
  <c r="K39" i="128"/>
  <c r="I39" i="128"/>
  <c r="H39" i="128"/>
  <c r="K38" i="128"/>
  <c r="K37" i="128"/>
  <c r="K36" i="128"/>
  <c r="I36" i="128"/>
  <c r="H36" i="128"/>
  <c r="K35" i="128"/>
  <c r="K34" i="128"/>
  <c r="K33" i="128"/>
  <c r="I33" i="128"/>
  <c r="H33" i="128"/>
  <c r="K32" i="128"/>
  <c r="K31" i="128"/>
  <c r="K30" i="128"/>
  <c r="I30" i="128"/>
  <c r="H30" i="128"/>
  <c r="G30" i="128"/>
  <c r="N29" i="128"/>
  <c r="K29" i="128"/>
  <c r="K28" i="128"/>
  <c r="K27" i="128"/>
  <c r="I27" i="128"/>
  <c r="H27" i="128"/>
  <c r="K26" i="128"/>
  <c r="K25" i="128"/>
  <c r="G18" i="128"/>
  <c r="L18" i="128" s="1"/>
  <c r="I8" i="82"/>
  <c r="R28" i="122"/>
  <c r="J27" i="10"/>
  <c r="I27" i="10"/>
  <c r="H27" i="10"/>
  <c r="P25" i="101"/>
  <c r="O25" i="101"/>
  <c r="N25" i="101"/>
  <c r="M25" i="101"/>
  <c r="L25" i="101"/>
  <c r="K25" i="101"/>
  <c r="J25" i="101"/>
  <c r="I25" i="101"/>
  <c r="H25" i="101"/>
  <c r="G25" i="101"/>
  <c r="J174" i="128" l="1"/>
  <c r="J30" i="128"/>
  <c r="J222" i="128"/>
  <c r="J186" i="128"/>
  <c r="J246" i="128"/>
  <c r="J102" i="128"/>
  <c r="J258" i="128"/>
  <c r="J162" i="128"/>
  <c r="J198" i="128"/>
  <c r="L102" i="128"/>
  <c r="J210" i="128"/>
  <c r="J90" i="128"/>
  <c r="J126" i="128"/>
  <c r="L126" i="128"/>
  <c r="L30" i="128"/>
  <c r="J18" i="128"/>
  <c r="J78" i="128"/>
  <c r="J66" i="128"/>
  <c r="J234" i="128"/>
  <c r="J150" i="128"/>
  <c r="J54" i="128"/>
  <c r="J42" i="128"/>
  <c r="J138" i="128"/>
  <c r="J114" i="128"/>
  <c r="P25" i="93"/>
  <c r="O25" i="93"/>
  <c r="N25" i="93"/>
  <c r="M25" i="93"/>
  <c r="L25" i="93"/>
  <c r="K25" i="93"/>
  <c r="J25" i="93"/>
  <c r="I25" i="93"/>
  <c r="H25" i="93"/>
  <c r="G25" i="93"/>
  <c r="P25" i="91"/>
  <c r="O25" i="91"/>
  <c r="N25" i="91"/>
  <c r="M25" i="91"/>
  <c r="L25" i="91"/>
  <c r="K25" i="91"/>
  <c r="J25" i="91"/>
  <c r="I25" i="91"/>
  <c r="H25" i="91"/>
  <c r="G25" i="91"/>
  <c r="J29" i="24"/>
  <c r="I16" i="87"/>
  <c r="R29" i="122"/>
  <c r="L28" i="113"/>
  <c r="F28" i="113"/>
  <c r="F28" i="123"/>
  <c r="F31" i="123"/>
  <c r="F34" i="123"/>
  <c r="M19" i="123"/>
  <c r="L28" i="123"/>
  <c r="L31" i="123"/>
  <c r="L34" i="123"/>
  <c r="U26" i="101"/>
  <c r="T26" i="101"/>
  <c r="S26" i="101"/>
  <c r="R26" i="101"/>
  <c r="Q26" i="101"/>
  <c r="G26" i="101"/>
  <c r="H26" i="101"/>
  <c r="I26" i="101"/>
  <c r="J26" i="101"/>
  <c r="K26" i="101"/>
  <c r="L26" i="101"/>
  <c r="M26" i="101"/>
  <c r="N26" i="101"/>
  <c r="O26" i="101"/>
  <c r="P26" i="101"/>
  <c r="F28" i="7"/>
  <c r="G28" i="7"/>
  <c r="H28" i="7"/>
  <c r="H28" i="10"/>
  <c r="I28" i="10"/>
  <c r="J28" i="10"/>
  <c r="G26" i="93"/>
  <c r="H26" i="93"/>
  <c r="I26" i="93"/>
  <c r="J26" i="93"/>
  <c r="K26" i="93"/>
  <c r="L26" i="93"/>
  <c r="M26" i="93"/>
  <c r="N26" i="93"/>
  <c r="O26" i="93"/>
  <c r="P26" i="93"/>
  <c r="U26" i="91"/>
  <c r="T26" i="91"/>
  <c r="S26" i="91"/>
  <c r="R26" i="91"/>
  <c r="Q26" i="91"/>
  <c r="P26" i="91"/>
  <c r="O26" i="91"/>
  <c r="N26" i="91"/>
  <c r="M26" i="91"/>
  <c r="L26" i="91"/>
  <c r="K26" i="91"/>
  <c r="J26" i="91"/>
  <c r="I26" i="91"/>
  <c r="H26" i="91"/>
  <c r="G26" i="91"/>
  <c r="C5" i="72"/>
  <c r="D5" i="72"/>
  <c r="E5" i="72"/>
  <c r="F5" i="72"/>
  <c r="G5" i="72"/>
  <c r="H5" i="72"/>
  <c r="I5" i="72"/>
  <c r="J5" i="72"/>
  <c r="K5" i="72"/>
  <c r="L5" i="72"/>
  <c r="M5" i="72"/>
  <c r="N5" i="72"/>
  <c r="O5" i="72"/>
  <c r="P5" i="72"/>
  <c r="Q5" i="72"/>
  <c r="R5" i="72"/>
  <c r="S5" i="72"/>
  <c r="T5" i="72"/>
  <c r="U5" i="72"/>
  <c r="C6" i="72"/>
  <c r="D6" i="72"/>
  <c r="E6" i="72"/>
  <c r="F6" i="72"/>
  <c r="G6" i="72"/>
  <c r="H6" i="72"/>
  <c r="I6" i="72"/>
  <c r="J6" i="72"/>
  <c r="K6" i="72"/>
  <c r="L6" i="72"/>
  <c r="M6" i="72"/>
  <c r="N6" i="72"/>
  <c r="O6" i="72"/>
  <c r="P6" i="72"/>
  <c r="Q6" i="72"/>
  <c r="R6" i="72"/>
  <c r="S6" i="72"/>
  <c r="T6" i="72"/>
  <c r="U6" i="72"/>
  <c r="C7" i="72"/>
  <c r="D7" i="72"/>
  <c r="E7" i="72"/>
  <c r="F7" i="72"/>
  <c r="G7" i="72"/>
  <c r="H7" i="72"/>
  <c r="I7" i="72"/>
  <c r="J7" i="72"/>
  <c r="K7" i="72"/>
  <c r="L7" i="72"/>
  <c r="M7" i="72"/>
  <c r="N7" i="72"/>
  <c r="O7" i="72"/>
  <c r="P7" i="72"/>
  <c r="Q7" i="72"/>
  <c r="R7" i="72"/>
  <c r="S7" i="72"/>
  <c r="T7" i="72"/>
  <c r="U7" i="72"/>
  <c r="B7" i="72"/>
  <c r="B6" i="72"/>
  <c r="B5" i="72"/>
  <c r="H8" i="82"/>
  <c r="J30" i="24" s="1"/>
  <c r="G8" i="82"/>
  <c r="J31" i="24" s="1"/>
  <c r="H31" i="24" s="1"/>
  <c r="Q21" i="122"/>
  <c r="D77" i="38" s="1"/>
  <c r="P21" i="122"/>
  <c r="C77" i="38" s="1"/>
  <c r="B77" i="38" s="1"/>
  <c r="R30" i="122"/>
  <c r="R31" i="122"/>
  <c r="C14" i="30"/>
  <c r="J21" i="124"/>
  <c r="I30" i="124"/>
  <c r="H29" i="10"/>
  <c r="I29" i="10"/>
  <c r="J29" i="10"/>
  <c r="M19" i="113"/>
  <c r="L34" i="113"/>
  <c r="L31" i="113"/>
  <c r="G19" i="113"/>
  <c r="F31" i="113"/>
  <c r="G31" i="106"/>
  <c r="F31" i="106"/>
  <c r="P7" i="116"/>
  <c r="O7" i="116"/>
  <c r="N7" i="116"/>
  <c r="M7" i="116"/>
  <c r="L7" i="116"/>
  <c r="L31" i="116"/>
  <c r="Q19" i="116" s="1"/>
  <c r="I28" i="7"/>
  <c r="F30" i="7"/>
  <c r="G30" i="7"/>
  <c r="H30" i="7"/>
  <c r="I30" i="7"/>
  <c r="F31" i="7"/>
  <c r="G31" i="7"/>
  <c r="H31" i="7"/>
  <c r="I31" i="7"/>
  <c r="F32" i="7"/>
  <c r="G32" i="7"/>
  <c r="H32" i="7"/>
  <c r="I32" i="7"/>
  <c r="F33" i="7"/>
  <c r="G33" i="7"/>
  <c r="H33" i="7"/>
  <c r="I33" i="7"/>
  <c r="F34" i="7"/>
  <c r="G34" i="7"/>
  <c r="H34" i="7"/>
  <c r="I34" i="7"/>
  <c r="F35" i="7"/>
  <c r="G35" i="7"/>
  <c r="H35" i="7"/>
  <c r="I35" i="7"/>
  <c r="F36" i="7"/>
  <c r="G36" i="7"/>
  <c r="H36" i="7"/>
  <c r="I36" i="7"/>
  <c r="F37" i="7"/>
  <c r="G37" i="7"/>
  <c r="H37" i="7"/>
  <c r="I37" i="7"/>
  <c r="F38" i="7"/>
  <c r="G38" i="7"/>
  <c r="H38" i="7"/>
  <c r="I38" i="7"/>
  <c r="F39" i="7"/>
  <c r="G39" i="7"/>
  <c r="H39" i="7"/>
  <c r="I39" i="7"/>
  <c r="F40" i="7"/>
  <c r="G40" i="7"/>
  <c r="H40" i="7"/>
  <c r="I40" i="7"/>
  <c r="F41" i="7"/>
  <c r="G41" i="7"/>
  <c r="H41" i="7"/>
  <c r="I41" i="7"/>
  <c r="F42" i="7"/>
  <c r="G42" i="7"/>
  <c r="H42" i="7"/>
  <c r="I42" i="7"/>
  <c r="F43" i="7"/>
  <c r="G43" i="7"/>
  <c r="H43" i="7"/>
  <c r="I43" i="7"/>
  <c r="F44" i="7"/>
  <c r="G44" i="7"/>
  <c r="H44" i="7"/>
  <c r="I44" i="7"/>
  <c r="F45" i="7"/>
  <c r="G45" i="7"/>
  <c r="H45" i="7"/>
  <c r="I45" i="7"/>
  <c r="F46" i="7"/>
  <c r="G46" i="7"/>
  <c r="H46" i="7"/>
  <c r="I46" i="7"/>
  <c r="F47" i="7"/>
  <c r="G47" i="7"/>
  <c r="H47" i="7"/>
  <c r="I47" i="7"/>
  <c r="F48" i="7"/>
  <c r="G48" i="7"/>
  <c r="H48" i="7"/>
  <c r="I48" i="7"/>
  <c r="F49" i="7"/>
  <c r="G49" i="7"/>
  <c r="H49" i="7"/>
  <c r="I49" i="7"/>
  <c r="F50" i="7"/>
  <c r="G50" i="7"/>
  <c r="H50" i="7"/>
  <c r="I50" i="7"/>
  <c r="F51" i="7"/>
  <c r="G51" i="7"/>
  <c r="H51" i="7"/>
  <c r="I51" i="7"/>
  <c r="F52" i="7"/>
  <c r="G52" i="7"/>
  <c r="H52" i="7"/>
  <c r="I52" i="7"/>
  <c r="F53" i="7"/>
  <c r="G53" i="7"/>
  <c r="H53" i="7"/>
  <c r="I53" i="7"/>
  <c r="F54" i="7"/>
  <c r="G54" i="7"/>
  <c r="H54" i="7"/>
  <c r="I54" i="7"/>
  <c r="F55" i="7"/>
  <c r="G55" i="7"/>
  <c r="H55" i="7"/>
  <c r="I55" i="7"/>
  <c r="F56" i="7"/>
  <c r="G56" i="7"/>
  <c r="H56" i="7"/>
  <c r="I56" i="7"/>
  <c r="F57" i="7"/>
  <c r="G57" i="7"/>
  <c r="H57" i="7"/>
  <c r="I57" i="7"/>
  <c r="F58" i="7"/>
  <c r="G58" i="7"/>
  <c r="H58" i="7"/>
  <c r="I58" i="7"/>
  <c r="F59" i="7"/>
  <c r="G59" i="7"/>
  <c r="H59" i="7"/>
  <c r="I59" i="7"/>
  <c r="F60" i="7"/>
  <c r="G60" i="7"/>
  <c r="H60" i="7"/>
  <c r="I60" i="7"/>
  <c r="F61" i="7"/>
  <c r="G61" i="7"/>
  <c r="H61" i="7"/>
  <c r="I61" i="7"/>
  <c r="F62" i="7"/>
  <c r="G62" i="7"/>
  <c r="H62" i="7"/>
  <c r="I62" i="7"/>
  <c r="F63" i="7"/>
  <c r="G63" i="7"/>
  <c r="H63" i="7"/>
  <c r="I63" i="7"/>
  <c r="F64" i="7"/>
  <c r="G64" i="7"/>
  <c r="H64" i="7"/>
  <c r="I64" i="7"/>
  <c r="F65" i="7"/>
  <c r="G65" i="7"/>
  <c r="H65" i="7"/>
  <c r="I65" i="7"/>
  <c r="F66" i="7"/>
  <c r="G66" i="7"/>
  <c r="H66" i="7"/>
  <c r="I66" i="7"/>
  <c r="F67" i="7"/>
  <c r="G67" i="7"/>
  <c r="H67" i="7"/>
  <c r="I67" i="7"/>
  <c r="F68" i="7"/>
  <c r="G68" i="7"/>
  <c r="H68" i="7"/>
  <c r="I68" i="7"/>
  <c r="F69" i="7"/>
  <c r="G69" i="7"/>
  <c r="H69" i="7"/>
  <c r="I69" i="7"/>
  <c r="F70" i="7"/>
  <c r="G70" i="7"/>
  <c r="H70" i="7"/>
  <c r="I70" i="7"/>
  <c r="F71" i="7"/>
  <c r="G71" i="7"/>
  <c r="H71" i="7"/>
  <c r="I71" i="7"/>
  <c r="F72" i="7"/>
  <c r="G72" i="7"/>
  <c r="H72" i="7"/>
  <c r="I72" i="7"/>
  <c r="F73" i="7"/>
  <c r="G73" i="7"/>
  <c r="H73" i="7"/>
  <c r="I73" i="7"/>
  <c r="F74" i="7"/>
  <c r="G74" i="7"/>
  <c r="H74" i="7"/>
  <c r="I74" i="7"/>
  <c r="F75" i="7"/>
  <c r="G75" i="7"/>
  <c r="H75" i="7"/>
  <c r="I75" i="7"/>
  <c r="F76" i="7"/>
  <c r="G76" i="7"/>
  <c r="H76" i="7"/>
  <c r="I76" i="7"/>
  <c r="F77" i="7"/>
  <c r="G77" i="7"/>
  <c r="H77" i="7"/>
  <c r="I77" i="7"/>
  <c r="F78" i="7"/>
  <c r="G78" i="7"/>
  <c r="H78" i="7"/>
  <c r="I78" i="7"/>
  <c r="F79" i="7"/>
  <c r="G79" i="7"/>
  <c r="H79" i="7"/>
  <c r="I79" i="7"/>
  <c r="F80" i="7"/>
  <c r="G80" i="7"/>
  <c r="H80" i="7"/>
  <c r="I80" i="7"/>
  <c r="F81" i="7"/>
  <c r="G81" i="7"/>
  <c r="H81" i="7"/>
  <c r="I81" i="7"/>
  <c r="F82" i="7"/>
  <c r="G82" i="7"/>
  <c r="H82" i="7"/>
  <c r="I82" i="7"/>
  <c r="F83" i="7"/>
  <c r="G83" i="7"/>
  <c r="H83" i="7"/>
  <c r="I83" i="7"/>
  <c r="F84" i="7"/>
  <c r="G84" i="7"/>
  <c r="H84" i="7"/>
  <c r="I84" i="7"/>
  <c r="F85" i="7"/>
  <c r="G85" i="7"/>
  <c r="H85" i="7"/>
  <c r="I85" i="7"/>
  <c r="F86" i="7"/>
  <c r="G86" i="7"/>
  <c r="H86" i="7"/>
  <c r="I86" i="7"/>
  <c r="F87" i="7"/>
  <c r="G87" i="7"/>
  <c r="H87" i="7"/>
  <c r="I87" i="7"/>
  <c r="F88" i="7"/>
  <c r="G88" i="7"/>
  <c r="H88" i="7"/>
  <c r="I88" i="7"/>
  <c r="F89" i="7"/>
  <c r="G89" i="7"/>
  <c r="H89" i="7"/>
  <c r="I89" i="7"/>
  <c r="F90" i="7"/>
  <c r="G90" i="7"/>
  <c r="H90" i="7"/>
  <c r="I90" i="7"/>
  <c r="F91" i="7"/>
  <c r="G91" i="7"/>
  <c r="H91" i="7"/>
  <c r="I91" i="7"/>
  <c r="F92" i="7"/>
  <c r="G92" i="7"/>
  <c r="H92" i="7"/>
  <c r="I92" i="7"/>
  <c r="F93" i="7"/>
  <c r="G93" i="7"/>
  <c r="H93" i="7"/>
  <c r="I93" i="7"/>
  <c r="F94" i="7"/>
  <c r="G94" i="7"/>
  <c r="H94" i="7"/>
  <c r="I94" i="7"/>
  <c r="F95" i="7"/>
  <c r="G95" i="7"/>
  <c r="H95" i="7"/>
  <c r="I95" i="7"/>
  <c r="F96" i="7"/>
  <c r="G96" i="7"/>
  <c r="H96" i="7"/>
  <c r="I96" i="7"/>
  <c r="F97" i="7"/>
  <c r="G97" i="7"/>
  <c r="H97" i="7"/>
  <c r="I97" i="7"/>
  <c r="F98" i="7"/>
  <c r="G98" i="7"/>
  <c r="H98" i="7"/>
  <c r="I98" i="7"/>
  <c r="F99" i="7"/>
  <c r="G99" i="7"/>
  <c r="H99" i="7"/>
  <c r="I99" i="7"/>
  <c r="F100" i="7"/>
  <c r="G100" i="7"/>
  <c r="H100" i="7"/>
  <c r="I100" i="7"/>
  <c r="F101" i="7"/>
  <c r="G101" i="7"/>
  <c r="H101" i="7"/>
  <c r="I101" i="7"/>
  <c r="F102" i="7"/>
  <c r="G102" i="7"/>
  <c r="H102" i="7"/>
  <c r="I102" i="7"/>
  <c r="F103" i="7"/>
  <c r="G103" i="7"/>
  <c r="H103" i="7"/>
  <c r="I103" i="7"/>
  <c r="F104" i="7"/>
  <c r="G104" i="7"/>
  <c r="H104" i="7"/>
  <c r="I104" i="7"/>
  <c r="F105" i="7"/>
  <c r="G105" i="7"/>
  <c r="H105" i="7"/>
  <c r="I105" i="7"/>
  <c r="F106" i="7"/>
  <c r="G106" i="7"/>
  <c r="H106" i="7"/>
  <c r="I106" i="7"/>
  <c r="F107" i="7"/>
  <c r="G107" i="7"/>
  <c r="H107" i="7"/>
  <c r="I107" i="7"/>
  <c r="F108" i="7"/>
  <c r="G108" i="7"/>
  <c r="H108" i="7"/>
  <c r="I108" i="7"/>
  <c r="F109" i="7"/>
  <c r="G109" i="7"/>
  <c r="H109" i="7"/>
  <c r="I109" i="7"/>
  <c r="F110" i="7"/>
  <c r="G110" i="7"/>
  <c r="H110" i="7"/>
  <c r="I110" i="7"/>
  <c r="F111" i="7"/>
  <c r="G111" i="7"/>
  <c r="H111" i="7"/>
  <c r="I111" i="7"/>
  <c r="F112" i="7"/>
  <c r="G112" i="7"/>
  <c r="H112" i="7"/>
  <c r="I112" i="7"/>
  <c r="F113" i="7"/>
  <c r="G113" i="7"/>
  <c r="H113" i="7"/>
  <c r="I113" i="7"/>
  <c r="F114" i="7"/>
  <c r="G114" i="7"/>
  <c r="H114" i="7"/>
  <c r="I114" i="7"/>
  <c r="F115" i="7"/>
  <c r="G115" i="7"/>
  <c r="H115" i="7"/>
  <c r="I115" i="7"/>
  <c r="F116" i="7"/>
  <c r="G116" i="7"/>
  <c r="H116" i="7"/>
  <c r="I116" i="7"/>
  <c r="F117" i="7"/>
  <c r="G117" i="7"/>
  <c r="H117" i="7"/>
  <c r="I117" i="7"/>
  <c r="F118" i="7"/>
  <c r="G118" i="7"/>
  <c r="H118" i="7"/>
  <c r="I118" i="7"/>
  <c r="F119" i="7"/>
  <c r="G119" i="7"/>
  <c r="H119" i="7"/>
  <c r="I119" i="7"/>
  <c r="F120" i="7"/>
  <c r="G120" i="7"/>
  <c r="H120" i="7"/>
  <c r="I120" i="7"/>
  <c r="F121" i="7"/>
  <c r="G121" i="7"/>
  <c r="H121" i="7"/>
  <c r="I121" i="7"/>
  <c r="F122" i="7"/>
  <c r="G122" i="7"/>
  <c r="H122" i="7"/>
  <c r="I122" i="7"/>
  <c r="F123" i="7"/>
  <c r="G123" i="7"/>
  <c r="H123" i="7"/>
  <c r="I123" i="7"/>
  <c r="F124" i="7"/>
  <c r="G124" i="7"/>
  <c r="H124" i="7"/>
  <c r="I124" i="7"/>
  <c r="F125" i="7"/>
  <c r="G125" i="7"/>
  <c r="H125" i="7"/>
  <c r="I125" i="7"/>
  <c r="F126" i="7"/>
  <c r="G126" i="7"/>
  <c r="H126" i="7"/>
  <c r="I126" i="7"/>
  <c r="F127" i="7"/>
  <c r="G127" i="7"/>
  <c r="H127" i="7"/>
  <c r="I127" i="7"/>
  <c r="F128" i="7"/>
  <c r="G128" i="7"/>
  <c r="H128" i="7"/>
  <c r="I128" i="7"/>
  <c r="F129" i="7"/>
  <c r="G129" i="7"/>
  <c r="H129" i="7"/>
  <c r="I129" i="7"/>
  <c r="F130" i="7"/>
  <c r="G130" i="7"/>
  <c r="H130" i="7"/>
  <c r="I130" i="7"/>
  <c r="F131" i="7"/>
  <c r="G131" i="7"/>
  <c r="H131" i="7"/>
  <c r="I131" i="7"/>
  <c r="F132" i="7"/>
  <c r="G132" i="7"/>
  <c r="H132" i="7"/>
  <c r="I132" i="7"/>
  <c r="F133" i="7"/>
  <c r="G133" i="7"/>
  <c r="H133" i="7"/>
  <c r="I133" i="7"/>
  <c r="F134" i="7"/>
  <c r="G134" i="7"/>
  <c r="H134" i="7"/>
  <c r="I134" i="7"/>
  <c r="F135" i="7"/>
  <c r="G135" i="7"/>
  <c r="H135" i="7"/>
  <c r="I135" i="7"/>
  <c r="F136" i="7"/>
  <c r="G136" i="7"/>
  <c r="H136" i="7"/>
  <c r="I136" i="7"/>
  <c r="F137" i="7"/>
  <c r="G137" i="7"/>
  <c r="H137" i="7"/>
  <c r="I137" i="7"/>
  <c r="F138" i="7"/>
  <c r="G138" i="7"/>
  <c r="H138" i="7"/>
  <c r="I138" i="7"/>
  <c r="F139" i="7"/>
  <c r="G139" i="7"/>
  <c r="H139" i="7"/>
  <c r="I139" i="7"/>
  <c r="F140" i="7"/>
  <c r="G140" i="7"/>
  <c r="H140" i="7"/>
  <c r="I140" i="7"/>
  <c r="F141" i="7"/>
  <c r="G141" i="7"/>
  <c r="H141" i="7"/>
  <c r="I141" i="7"/>
  <c r="F142" i="7"/>
  <c r="G142" i="7"/>
  <c r="H142" i="7"/>
  <c r="I142" i="7"/>
  <c r="F143" i="7"/>
  <c r="G143" i="7"/>
  <c r="H143" i="7"/>
  <c r="I143" i="7"/>
  <c r="F144" i="7"/>
  <c r="G144" i="7"/>
  <c r="H144" i="7"/>
  <c r="I144" i="7"/>
  <c r="F145" i="7"/>
  <c r="G145" i="7"/>
  <c r="H145" i="7"/>
  <c r="I145" i="7"/>
  <c r="F146" i="7"/>
  <c r="G146" i="7"/>
  <c r="H146" i="7"/>
  <c r="I146" i="7"/>
  <c r="F147" i="7"/>
  <c r="G147" i="7"/>
  <c r="H147" i="7"/>
  <c r="I147" i="7"/>
  <c r="F148" i="7"/>
  <c r="G148" i="7"/>
  <c r="H148" i="7"/>
  <c r="I148" i="7"/>
  <c r="F149" i="7"/>
  <c r="G149" i="7"/>
  <c r="H149" i="7"/>
  <c r="I149" i="7"/>
  <c r="F150" i="7"/>
  <c r="G150" i="7"/>
  <c r="H150" i="7"/>
  <c r="I150" i="7"/>
  <c r="F151" i="7"/>
  <c r="G151" i="7"/>
  <c r="H151" i="7"/>
  <c r="I151" i="7"/>
  <c r="F152" i="7"/>
  <c r="G152" i="7"/>
  <c r="H152" i="7"/>
  <c r="I152" i="7"/>
  <c r="F153" i="7"/>
  <c r="G153" i="7"/>
  <c r="H153" i="7"/>
  <c r="I153" i="7"/>
  <c r="F154" i="7"/>
  <c r="G154" i="7"/>
  <c r="H154" i="7"/>
  <c r="I154" i="7"/>
  <c r="F155" i="7"/>
  <c r="G155" i="7"/>
  <c r="H155" i="7"/>
  <c r="I155" i="7"/>
  <c r="F156" i="7"/>
  <c r="G156" i="7"/>
  <c r="H156" i="7"/>
  <c r="I156" i="7"/>
  <c r="F157" i="7"/>
  <c r="G157" i="7"/>
  <c r="H157" i="7"/>
  <c r="I157" i="7"/>
  <c r="F158" i="7"/>
  <c r="G158" i="7"/>
  <c r="H158" i="7"/>
  <c r="I158" i="7"/>
  <c r="F159" i="7"/>
  <c r="G159" i="7"/>
  <c r="H159" i="7"/>
  <c r="I159" i="7"/>
  <c r="F160" i="7"/>
  <c r="G160" i="7"/>
  <c r="H160" i="7"/>
  <c r="I160" i="7"/>
  <c r="F161" i="7"/>
  <c r="G161" i="7"/>
  <c r="H161" i="7"/>
  <c r="I161" i="7"/>
  <c r="F162" i="7"/>
  <c r="G162" i="7"/>
  <c r="H162" i="7"/>
  <c r="I162" i="7"/>
  <c r="F163" i="7"/>
  <c r="G163" i="7"/>
  <c r="H163" i="7"/>
  <c r="I163" i="7"/>
  <c r="F164" i="7"/>
  <c r="G164" i="7"/>
  <c r="H164" i="7"/>
  <c r="I164" i="7"/>
  <c r="F165" i="7"/>
  <c r="G165" i="7"/>
  <c r="H165" i="7"/>
  <c r="I165" i="7"/>
  <c r="F166" i="7"/>
  <c r="G166" i="7"/>
  <c r="H166" i="7"/>
  <c r="I166" i="7"/>
  <c r="F167" i="7"/>
  <c r="G167" i="7"/>
  <c r="H167" i="7"/>
  <c r="I167" i="7"/>
  <c r="F168" i="7"/>
  <c r="G168" i="7"/>
  <c r="H168" i="7"/>
  <c r="I168" i="7"/>
  <c r="F169" i="7"/>
  <c r="G169" i="7"/>
  <c r="H169" i="7"/>
  <c r="I169" i="7"/>
  <c r="F170" i="7"/>
  <c r="G170" i="7"/>
  <c r="H170" i="7"/>
  <c r="I170" i="7"/>
  <c r="F171" i="7"/>
  <c r="G171" i="7"/>
  <c r="H171" i="7"/>
  <c r="I171" i="7"/>
  <c r="F172" i="7"/>
  <c r="G172" i="7"/>
  <c r="H172" i="7"/>
  <c r="I172" i="7"/>
  <c r="F173" i="7"/>
  <c r="G173" i="7"/>
  <c r="H173" i="7"/>
  <c r="I173" i="7"/>
  <c r="F174" i="7"/>
  <c r="G174" i="7"/>
  <c r="H174" i="7"/>
  <c r="I174" i="7"/>
  <c r="F175" i="7"/>
  <c r="G175" i="7"/>
  <c r="H175" i="7"/>
  <c r="I175" i="7"/>
  <c r="F176" i="7"/>
  <c r="G176" i="7"/>
  <c r="H176" i="7"/>
  <c r="I176" i="7"/>
  <c r="F177" i="7"/>
  <c r="G177" i="7"/>
  <c r="H177" i="7"/>
  <c r="I177" i="7"/>
  <c r="F178" i="7"/>
  <c r="G178" i="7"/>
  <c r="H178" i="7"/>
  <c r="I178" i="7"/>
  <c r="F179" i="7"/>
  <c r="G179" i="7"/>
  <c r="H179" i="7"/>
  <c r="I179" i="7"/>
  <c r="F180" i="7"/>
  <c r="G180" i="7"/>
  <c r="H180" i="7"/>
  <c r="I180" i="7"/>
  <c r="F181" i="7"/>
  <c r="G181" i="7"/>
  <c r="H181" i="7"/>
  <c r="I181" i="7"/>
  <c r="F182" i="7"/>
  <c r="G182" i="7"/>
  <c r="H182" i="7"/>
  <c r="I182" i="7"/>
  <c r="F183" i="7"/>
  <c r="G183" i="7"/>
  <c r="H183" i="7"/>
  <c r="I183" i="7"/>
  <c r="F184" i="7"/>
  <c r="G184" i="7"/>
  <c r="H184" i="7"/>
  <c r="I184" i="7"/>
  <c r="F185" i="7"/>
  <c r="G185" i="7"/>
  <c r="H185" i="7"/>
  <c r="I185" i="7"/>
  <c r="F186" i="7"/>
  <c r="G186" i="7"/>
  <c r="H186" i="7"/>
  <c r="I186" i="7"/>
  <c r="F29" i="7"/>
  <c r="G29" i="7"/>
  <c r="H29" i="7"/>
  <c r="I29" i="7"/>
  <c r="J30" i="10"/>
  <c r="I30" i="10"/>
  <c r="H30" i="10"/>
  <c r="F27" i="110"/>
  <c r="G24" i="110" s="1"/>
  <c r="L16" i="87" l="1"/>
  <c r="O16" i="87"/>
  <c r="M16" i="87"/>
  <c r="N16" i="87"/>
  <c r="P16" i="87"/>
  <c r="Q16" i="87"/>
  <c r="Q7" i="116"/>
  <c r="H30" i="24"/>
  <c r="H29" i="24"/>
  <c r="I28" i="24" l="1"/>
  <c r="P27" i="101"/>
  <c r="O27" i="101"/>
  <c r="N27" i="101"/>
  <c r="M27" i="101"/>
  <c r="L27" i="101"/>
  <c r="K27" i="101"/>
  <c r="J27" i="101"/>
  <c r="I27" i="101"/>
  <c r="H27" i="101"/>
  <c r="G27" i="101"/>
  <c r="P27" i="93"/>
  <c r="O27" i="93"/>
  <c r="N27" i="93"/>
  <c r="M27" i="93"/>
  <c r="L27" i="93"/>
  <c r="K27" i="93"/>
  <c r="J27" i="93"/>
  <c r="I27" i="93"/>
  <c r="H27" i="93"/>
  <c r="G27" i="93"/>
  <c r="P27" i="91"/>
  <c r="O27" i="91"/>
  <c r="N27" i="91"/>
  <c r="M27" i="91"/>
  <c r="L27" i="91"/>
  <c r="K27" i="91"/>
  <c r="J27" i="91"/>
  <c r="I27" i="91"/>
  <c r="H27" i="91"/>
  <c r="G27" i="91"/>
  <c r="P28" i="101"/>
  <c r="O28" i="101"/>
  <c r="N28" i="101"/>
  <c r="M28" i="101"/>
  <c r="L28" i="101"/>
  <c r="K28" i="101"/>
  <c r="J28" i="101"/>
  <c r="I28" i="101"/>
  <c r="H28" i="101"/>
  <c r="G28" i="101"/>
  <c r="P28" i="93"/>
  <c r="O28" i="93"/>
  <c r="N28" i="93"/>
  <c r="M28" i="93"/>
  <c r="L28" i="93"/>
  <c r="K28" i="93"/>
  <c r="J28" i="93"/>
  <c r="I28" i="93"/>
  <c r="H28" i="93"/>
  <c r="G28" i="93"/>
  <c r="P28" i="91"/>
  <c r="O28" i="91"/>
  <c r="N28" i="91"/>
  <c r="M28" i="91"/>
  <c r="L28" i="91"/>
  <c r="K28" i="91"/>
  <c r="J28" i="91"/>
  <c r="I28" i="91"/>
  <c r="H28" i="91"/>
  <c r="G28" i="91"/>
  <c r="L28" i="106"/>
  <c r="F28" i="106"/>
  <c r="M19" i="106"/>
  <c r="G19" i="106"/>
  <c r="C17" i="89"/>
  <c r="F8" i="82"/>
  <c r="J32" i="24" s="1"/>
  <c r="E8" i="82"/>
  <c r="J33" i="24" s="1"/>
  <c r="R32" i="122"/>
  <c r="K30" i="44"/>
  <c r="J30" i="44"/>
  <c r="J19" i="44" s="1"/>
  <c r="C15" i="30"/>
  <c r="C16" i="30"/>
  <c r="I33" i="124"/>
  <c r="I30" i="110"/>
  <c r="H30" i="110"/>
  <c r="F30" i="110"/>
  <c r="G27" i="110" s="1"/>
  <c r="L31" i="106"/>
  <c r="U29" i="101"/>
  <c r="T29" i="101"/>
  <c r="S29" i="101"/>
  <c r="R29" i="101"/>
  <c r="Q29" i="101"/>
  <c r="P29" i="101"/>
  <c r="O29" i="101"/>
  <c r="N29" i="101"/>
  <c r="M29" i="101"/>
  <c r="L29" i="101"/>
  <c r="K29" i="101"/>
  <c r="J29" i="101"/>
  <c r="I29" i="101"/>
  <c r="H29" i="101"/>
  <c r="G29" i="101"/>
  <c r="I34" i="13"/>
  <c r="B7" i="10"/>
  <c r="C6" i="10"/>
  <c r="B6" i="10"/>
  <c r="H31" i="10"/>
  <c r="I31" i="10"/>
  <c r="J31" i="10"/>
  <c r="H32" i="10"/>
  <c r="I32" i="10"/>
  <c r="J32" i="10"/>
  <c r="H33" i="10"/>
  <c r="I33" i="10"/>
  <c r="J33" i="10"/>
  <c r="H34" i="10"/>
  <c r="I34" i="10"/>
  <c r="J34" i="10"/>
  <c r="P29" i="93"/>
  <c r="O29" i="93"/>
  <c r="N29" i="93"/>
  <c r="M29" i="93"/>
  <c r="L29" i="93"/>
  <c r="K29" i="93"/>
  <c r="J29" i="93"/>
  <c r="I29" i="93"/>
  <c r="H29" i="93"/>
  <c r="G29" i="93"/>
  <c r="U29" i="91"/>
  <c r="T29" i="91"/>
  <c r="S29" i="91"/>
  <c r="R29" i="91"/>
  <c r="Q29" i="91"/>
  <c r="P29" i="91"/>
  <c r="O29" i="91"/>
  <c r="N29" i="91"/>
  <c r="M29" i="91"/>
  <c r="L29" i="91"/>
  <c r="K29" i="91"/>
  <c r="J29" i="91"/>
  <c r="I29" i="91"/>
  <c r="H29" i="91"/>
  <c r="G29" i="91"/>
  <c r="J70" i="13"/>
  <c r="I70" i="13"/>
  <c r="J66" i="13"/>
  <c r="I66" i="13"/>
  <c r="J62" i="13"/>
  <c r="I62" i="13"/>
  <c r="J58" i="13"/>
  <c r="I58" i="13"/>
  <c r="J54" i="13"/>
  <c r="I54" i="13"/>
  <c r="J50" i="13"/>
  <c r="I50" i="13"/>
  <c r="H32" i="24" l="1"/>
  <c r="H33" i="24"/>
  <c r="K14" i="13"/>
  <c r="J46" i="13"/>
  <c r="J42" i="13"/>
  <c r="J38" i="13"/>
  <c r="J34" i="13"/>
  <c r="J30" i="13"/>
  <c r="J26" i="13"/>
  <c r="J22" i="13"/>
  <c r="J18" i="13"/>
  <c r="J14" i="13"/>
  <c r="I31" i="24" l="1"/>
  <c r="I46" i="13"/>
  <c r="I42" i="13"/>
  <c r="I38" i="13"/>
  <c r="K30" i="75" l="1"/>
  <c r="I30" i="75"/>
  <c r="H30" i="75"/>
  <c r="B8" i="8"/>
  <c r="B7" i="8"/>
  <c r="B6" i="8"/>
  <c r="Q8" i="82" l="1"/>
  <c r="C10" i="24" s="1"/>
  <c r="P9" i="82"/>
  <c r="J34" i="24" s="1"/>
  <c r="H34" i="24" s="1"/>
  <c r="R7" i="82" l="1"/>
  <c r="K31" i="75"/>
  <c r="R33" i="122"/>
  <c r="R34" i="122"/>
  <c r="R35" i="122"/>
  <c r="P30" i="101" l="1"/>
  <c r="O30" i="101"/>
  <c r="N30" i="101"/>
  <c r="M30" i="101"/>
  <c r="L30" i="101"/>
  <c r="K30" i="101"/>
  <c r="J30" i="101"/>
  <c r="I30" i="101"/>
  <c r="H30" i="101"/>
  <c r="G30" i="101"/>
  <c r="P30" i="93"/>
  <c r="O30" i="93"/>
  <c r="N30" i="93"/>
  <c r="M30" i="93"/>
  <c r="L30" i="93"/>
  <c r="K30" i="93"/>
  <c r="J30" i="93"/>
  <c r="I30" i="93"/>
  <c r="H30" i="93"/>
  <c r="G30" i="93"/>
  <c r="P30" i="91"/>
  <c r="O30" i="91"/>
  <c r="N30" i="91"/>
  <c r="M30" i="91"/>
  <c r="L30" i="91"/>
  <c r="K30" i="91"/>
  <c r="J30" i="91"/>
  <c r="I30" i="91"/>
  <c r="H30" i="91"/>
  <c r="G30" i="91"/>
  <c r="M43" i="113" l="1"/>
  <c r="P31" i="101" l="1"/>
  <c r="O31" i="101"/>
  <c r="N31" i="101"/>
  <c r="M31" i="101"/>
  <c r="L31" i="101"/>
  <c r="K31" i="101"/>
  <c r="J31" i="101"/>
  <c r="I31" i="101"/>
  <c r="H31" i="101"/>
  <c r="G31" i="101"/>
  <c r="P31" i="93"/>
  <c r="O31" i="93"/>
  <c r="N31" i="93"/>
  <c r="M31" i="93"/>
  <c r="L31" i="93"/>
  <c r="K31" i="93"/>
  <c r="J31" i="93"/>
  <c r="I31" i="93"/>
  <c r="H31" i="93"/>
  <c r="G31" i="93"/>
  <c r="P31" i="91"/>
  <c r="O31" i="91"/>
  <c r="N31" i="91"/>
  <c r="M31" i="91"/>
  <c r="L31" i="91"/>
  <c r="K31" i="91"/>
  <c r="J31" i="91"/>
  <c r="I31" i="91"/>
  <c r="H31" i="91"/>
  <c r="G31" i="91"/>
  <c r="O9" i="82" l="1"/>
  <c r="J35" i="24" s="1"/>
  <c r="H35" i="24" s="1"/>
  <c r="I17" i="87" l="1"/>
  <c r="I18" i="87"/>
  <c r="K32" i="75"/>
  <c r="K33" i="75"/>
  <c r="K34" i="75"/>
  <c r="I33" i="75"/>
  <c r="H33" i="75"/>
  <c r="F34" i="113"/>
  <c r="P18" i="87" l="1"/>
  <c r="O18" i="87"/>
  <c r="Q18" i="87"/>
  <c r="L18" i="87"/>
  <c r="M18" i="87"/>
  <c r="N18" i="87"/>
  <c r="N17" i="87"/>
  <c r="O17" i="87"/>
  <c r="Q17" i="87"/>
  <c r="P17" i="87"/>
  <c r="L17" i="87"/>
  <c r="M17" i="87"/>
  <c r="J16" i="87"/>
  <c r="J17" i="87"/>
  <c r="P32" i="101" l="1"/>
  <c r="O32" i="101"/>
  <c r="N32" i="101"/>
  <c r="M32" i="101"/>
  <c r="L32" i="101"/>
  <c r="K32" i="101"/>
  <c r="J32" i="101"/>
  <c r="I32" i="101"/>
  <c r="H32" i="101"/>
  <c r="G32" i="101"/>
  <c r="P32" i="93"/>
  <c r="O32" i="93"/>
  <c r="N32" i="93"/>
  <c r="M32" i="93"/>
  <c r="L32" i="93"/>
  <c r="K32" i="93"/>
  <c r="J32" i="93"/>
  <c r="I32" i="93"/>
  <c r="H32" i="93"/>
  <c r="G32" i="93"/>
  <c r="P32" i="91"/>
  <c r="O32" i="91"/>
  <c r="N32" i="91"/>
  <c r="M32" i="91"/>
  <c r="L32" i="91"/>
  <c r="K32" i="91"/>
  <c r="J32" i="91"/>
  <c r="I32" i="91"/>
  <c r="H32" i="91"/>
  <c r="G32" i="91"/>
  <c r="N9" i="82" l="1"/>
  <c r="J36" i="24" s="1"/>
  <c r="H36" i="24" s="1"/>
  <c r="I34" i="24" s="1"/>
  <c r="C6" i="81"/>
  <c r="C8" i="81"/>
  <c r="F33" i="110" l="1"/>
  <c r="L34" i="106"/>
  <c r="F34" i="106"/>
  <c r="G30" i="110" l="1"/>
  <c r="J35" i="10"/>
  <c r="I35" i="10"/>
  <c r="H35" i="10"/>
  <c r="H36" i="10"/>
  <c r="I36" i="10"/>
  <c r="G30" i="75" l="1"/>
  <c r="J18" i="75" s="1"/>
  <c r="L30" i="75" l="1"/>
  <c r="R36" i="122"/>
  <c r="M9" i="82" l="1"/>
  <c r="F33" i="70" l="1"/>
  <c r="G30" i="70" s="1"/>
  <c r="U32" i="101" l="1"/>
  <c r="T32" i="101"/>
  <c r="S32" i="101"/>
  <c r="R32" i="101"/>
  <c r="Q32" i="101"/>
  <c r="P33" i="101"/>
  <c r="O33" i="101"/>
  <c r="N33" i="101"/>
  <c r="M33" i="101"/>
  <c r="L33" i="101"/>
  <c r="K33" i="101"/>
  <c r="J33" i="101"/>
  <c r="I33" i="101"/>
  <c r="H33" i="101"/>
  <c r="G33" i="101"/>
  <c r="P33" i="93"/>
  <c r="O33" i="93"/>
  <c r="N33" i="93"/>
  <c r="M33" i="93"/>
  <c r="L33" i="93"/>
  <c r="K33" i="93"/>
  <c r="J33" i="93"/>
  <c r="I33" i="93"/>
  <c r="H33" i="93"/>
  <c r="G33" i="93"/>
  <c r="U32" i="91"/>
  <c r="T32" i="91"/>
  <c r="S32" i="91"/>
  <c r="R32" i="91"/>
  <c r="Q32" i="91"/>
  <c r="P33" i="91"/>
  <c r="O33" i="91"/>
  <c r="N33" i="91"/>
  <c r="M33" i="91"/>
  <c r="L33" i="91"/>
  <c r="K33" i="91"/>
  <c r="J33" i="91"/>
  <c r="I33" i="91"/>
  <c r="H33" i="91"/>
  <c r="G33" i="91"/>
  <c r="J37" i="24" l="1"/>
  <c r="H37" i="24" s="1"/>
  <c r="L9" i="82"/>
  <c r="P297" i="122" l="1"/>
  <c r="P285" i="122"/>
  <c r="P273" i="122"/>
  <c r="P261" i="122"/>
  <c r="P249" i="122"/>
  <c r="P237" i="122"/>
  <c r="P225" i="122"/>
  <c r="P213" i="122"/>
  <c r="P201" i="122"/>
  <c r="P189" i="122"/>
  <c r="P177" i="122"/>
  <c r="P165" i="122"/>
  <c r="P153" i="122"/>
  <c r="P141" i="122"/>
  <c r="P129" i="122"/>
  <c r="P117" i="122"/>
  <c r="P105" i="122"/>
  <c r="P93" i="122"/>
  <c r="P81" i="122"/>
  <c r="P69" i="122"/>
  <c r="P57" i="122"/>
  <c r="P45" i="122"/>
  <c r="P33" i="122"/>
  <c r="R37" i="122" l="1"/>
  <c r="C17" i="30"/>
  <c r="J36" i="10" l="1"/>
  <c r="H37" i="10"/>
  <c r="I37" i="10"/>
  <c r="J37" i="10"/>
  <c r="I36" i="124" l="1"/>
  <c r="I57" i="124"/>
  <c r="I54" i="124"/>
  <c r="I51" i="124"/>
  <c r="I48" i="124"/>
  <c r="I45" i="124"/>
  <c r="I42" i="124"/>
  <c r="I39" i="124"/>
  <c r="J57" i="124" l="1"/>
  <c r="J45" i="124"/>
  <c r="J33" i="124"/>
  <c r="J22" i="124" s="1"/>
  <c r="J46" i="124" l="1"/>
  <c r="J34" i="124"/>
  <c r="P34" i="101" l="1"/>
  <c r="O34" i="101"/>
  <c r="N34" i="101"/>
  <c r="M34" i="101"/>
  <c r="L34" i="101"/>
  <c r="K34" i="101"/>
  <c r="J34" i="101"/>
  <c r="I34" i="101"/>
  <c r="H34" i="101"/>
  <c r="G34" i="101"/>
  <c r="P34" i="93"/>
  <c r="O34" i="93"/>
  <c r="N34" i="93"/>
  <c r="M34" i="93"/>
  <c r="L34" i="93"/>
  <c r="K34" i="93"/>
  <c r="J34" i="93"/>
  <c r="I34" i="93"/>
  <c r="H34" i="93"/>
  <c r="G34" i="93"/>
  <c r="P34" i="91"/>
  <c r="O34" i="91"/>
  <c r="N34" i="91"/>
  <c r="M34" i="91"/>
  <c r="L34" i="91"/>
  <c r="K34" i="91"/>
  <c r="J34" i="91"/>
  <c r="I34" i="91"/>
  <c r="H34" i="91"/>
  <c r="G34" i="91"/>
  <c r="L97" i="123" l="1"/>
  <c r="F97" i="123"/>
  <c r="L94" i="123"/>
  <c r="F94" i="123"/>
  <c r="M91" i="123"/>
  <c r="L91" i="123"/>
  <c r="G91" i="123"/>
  <c r="F91" i="123"/>
  <c r="L88" i="123"/>
  <c r="F88" i="123"/>
  <c r="L85" i="123"/>
  <c r="F85" i="123"/>
  <c r="L82" i="123"/>
  <c r="F82" i="123"/>
  <c r="M79" i="123"/>
  <c r="L79" i="123"/>
  <c r="G79" i="123"/>
  <c r="F79" i="123"/>
  <c r="L76" i="123"/>
  <c r="F76" i="123"/>
  <c r="L73" i="123"/>
  <c r="F73" i="123"/>
  <c r="L70" i="123"/>
  <c r="F70" i="123"/>
  <c r="M67" i="123"/>
  <c r="L67" i="123"/>
  <c r="G67" i="123"/>
  <c r="F67" i="123"/>
  <c r="L64" i="123"/>
  <c r="F64" i="123"/>
  <c r="L61" i="123"/>
  <c r="F61" i="123"/>
  <c r="L58" i="123"/>
  <c r="F58" i="123"/>
  <c r="M55" i="123"/>
  <c r="L55" i="123"/>
  <c r="G55" i="123"/>
  <c r="F55" i="123"/>
  <c r="L52" i="123"/>
  <c r="F52" i="123"/>
  <c r="L49" i="123"/>
  <c r="F49" i="123"/>
  <c r="L46" i="123"/>
  <c r="F46" i="123"/>
  <c r="M43" i="123"/>
  <c r="L43" i="123"/>
  <c r="G43" i="123"/>
  <c r="F43" i="123"/>
  <c r="L40" i="123"/>
  <c r="F40" i="123"/>
  <c r="L37" i="123"/>
  <c r="F37" i="123"/>
  <c r="M31" i="123"/>
  <c r="M20" i="123" s="1"/>
  <c r="G31" i="123"/>
  <c r="G20" i="123" s="1"/>
  <c r="G32" i="123" l="1"/>
  <c r="M32" i="123"/>
  <c r="K33" i="44" l="1"/>
  <c r="C72" i="38" l="1"/>
  <c r="Q297" i="122"/>
  <c r="Q285" i="122"/>
  <c r="Q273" i="122"/>
  <c r="Q261" i="122"/>
  <c r="Q249" i="122"/>
  <c r="Q237" i="122"/>
  <c r="Q225" i="122"/>
  <c r="Q213" i="122"/>
  <c r="Q201" i="122"/>
  <c r="Q189" i="122"/>
  <c r="Q177" i="122"/>
  <c r="Q165" i="122"/>
  <c r="Q153" i="122"/>
  <c r="Q141" i="122"/>
  <c r="Q129" i="122"/>
  <c r="Q117" i="122"/>
  <c r="Q105" i="122"/>
  <c r="D70" i="38" s="1"/>
  <c r="Q93" i="122"/>
  <c r="D71" i="38" s="1"/>
  <c r="C71" i="38"/>
  <c r="Q81" i="122"/>
  <c r="D72" i="38" s="1"/>
  <c r="Q69" i="122"/>
  <c r="D73" i="38" s="1"/>
  <c r="C73" i="38"/>
  <c r="Q57" i="122"/>
  <c r="D74" i="38" s="1"/>
  <c r="C74" i="38"/>
  <c r="Q45" i="122"/>
  <c r="D75" i="38" s="1"/>
  <c r="C75" i="38"/>
  <c r="R43" i="122"/>
  <c r="R39" i="122"/>
  <c r="R40" i="122"/>
  <c r="R41" i="122"/>
  <c r="R42" i="122"/>
  <c r="R38" i="122"/>
  <c r="Q33" i="122"/>
  <c r="D76" i="38" s="1"/>
  <c r="C76" i="38"/>
  <c r="B76" i="38" s="1"/>
  <c r="K35" i="75"/>
  <c r="J38" i="24" l="1"/>
  <c r="H38" i="24" s="1"/>
  <c r="I19" i="87" l="1"/>
  <c r="M19" i="87" l="1"/>
  <c r="L19" i="87"/>
  <c r="N19" i="87"/>
  <c r="P19" i="87"/>
  <c r="O19" i="87"/>
  <c r="Q19" i="87"/>
  <c r="J18" i="87"/>
  <c r="G43" i="106"/>
  <c r="G20" i="106"/>
  <c r="M31" i="106"/>
  <c r="M20" i="106" s="1"/>
  <c r="G32" i="106" l="1"/>
  <c r="F36" i="70" l="1"/>
  <c r="G33" i="70" s="1"/>
  <c r="U98" i="101" l="1"/>
  <c r="T98" i="101"/>
  <c r="S98" i="101"/>
  <c r="R98" i="101"/>
  <c r="Q98" i="101"/>
  <c r="U95" i="101"/>
  <c r="T95" i="101"/>
  <c r="S95" i="101"/>
  <c r="R95" i="101"/>
  <c r="Q95" i="101"/>
  <c r="U92" i="101"/>
  <c r="T92" i="101"/>
  <c r="S92" i="101"/>
  <c r="R92" i="101"/>
  <c r="Q92" i="101"/>
  <c r="U89" i="101"/>
  <c r="T89" i="101"/>
  <c r="S89" i="101"/>
  <c r="R89" i="101"/>
  <c r="Q89" i="101"/>
  <c r="U86" i="101"/>
  <c r="T86" i="101"/>
  <c r="S86" i="101"/>
  <c r="R86" i="101"/>
  <c r="Q86" i="101"/>
  <c r="U83" i="101"/>
  <c r="T83" i="101"/>
  <c r="S83" i="101"/>
  <c r="R83" i="101"/>
  <c r="Q83" i="101"/>
  <c r="U80" i="101"/>
  <c r="T80" i="101"/>
  <c r="S80" i="101"/>
  <c r="R80" i="101"/>
  <c r="Q80" i="101"/>
  <c r="U77" i="101"/>
  <c r="T77" i="101"/>
  <c r="S77" i="101"/>
  <c r="R77" i="101"/>
  <c r="Q77" i="101"/>
  <c r="U74" i="101"/>
  <c r="T74" i="101"/>
  <c r="S74" i="101"/>
  <c r="R74" i="101"/>
  <c r="Q74" i="101"/>
  <c r="U71" i="101"/>
  <c r="T71" i="101"/>
  <c r="S71" i="101"/>
  <c r="R71" i="101"/>
  <c r="Q71" i="101"/>
  <c r="U68" i="101"/>
  <c r="T68" i="101"/>
  <c r="S68" i="101"/>
  <c r="R68" i="101"/>
  <c r="Q68" i="101"/>
  <c r="U65" i="101"/>
  <c r="T65" i="101"/>
  <c r="S65" i="101"/>
  <c r="R65" i="101"/>
  <c r="Q65" i="101"/>
  <c r="U62" i="101"/>
  <c r="T62" i="101"/>
  <c r="S62" i="101"/>
  <c r="R62" i="101"/>
  <c r="Q62" i="101"/>
  <c r="U59" i="101"/>
  <c r="T59" i="101"/>
  <c r="S59" i="101"/>
  <c r="R59" i="101"/>
  <c r="Q59" i="101"/>
  <c r="U56" i="101"/>
  <c r="T56" i="101"/>
  <c r="S56" i="101"/>
  <c r="R56" i="101"/>
  <c r="Q56" i="101"/>
  <c r="U53" i="101"/>
  <c r="T53" i="101"/>
  <c r="S53" i="101"/>
  <c r="R53" i="101"/>
  <c r="Q53" i="101"/>
  <c r="U50" i="101"/>
  <c r="T50" i="101"/>
  <c r="S50" i="101"/>
  <c r="R50" i="101"/>
  <c r="Q50" i="101"/>
  <c r="U47" i="101"/>
  <c r="T47" i="101"/>
  <c r="S47" i="101"/>
  <c r="R47" i="101"/>
  <c r="Q47" i="101"/>
  <c r="U44" i="101"/>
  <c r="T44" i="101"/>
  <c r="S44" i="101"/>
  <c r="R44" i="101"/>
  <c r="Q44" i="101"/>
  <c r="U41" i="101"/>
  <c r="T41" i="101"/>
  <c r="S41" i="101"/>
  <c r="R41" i="101"/>
  <c r="Q41" i="101"/>
  <c r="U38" i="101"/>
  <c r="T38" i="101"/>
  <c r="S38" i="101"/>
  <c r="R38" i="101"/>
  <c r="Q38" i="101"/>
  <c r="U35" i="101"/>
  <c r="T35" i="101"/>
  <c r="S35" i="101"/>
  <c r="R35" i="101"/>
  <c r="Q35" i="101"/>
  <c r="P35" i="101"/>
  <c r="O35" i="101"/>
  <c r="N35" i="101"/>
  <c r="M35" i="101"/>
  <c r="L35" i="101"/>
  <c r="K35" i="101"/>
  <c r="J35" i="101"/>
  <c r="I35" i="101"/>
  <c r="H35" i="101"/>
  <c r="G35" i="101"/>
  <c r="P35" i="93" l="1"/>
  <c r="O35" i="93"/>
  <c r="N35" i="93"/>
  <c r="M35" i="93"/>
  <c r="L35" i="93"/>
  <c r="K35" i="93"/>
  <c r="J35" i="93"/>
  <c r="I35" i="93"/>
  <c r="H35" i="93"/>
  <c r="G35" i="93"/>
  <c r="U35" i="91"/>
  <c r="T35" i="91"/>
  <c r="S35" i="91"/>
  <c r="R35" i="91"/>
  <c r="Q35" i="91"/>
  <c r="P35" i="91"/>
  <c r="O35" i="91"/>
  <c r="N35" i="91"/>
  <c r="M35" i="91"/>
  <c r="L35" i="91"/>
  <c r="K35" i="91"/>
  <c r="J35" i="91"/>
  <c r="I35" i="91"/>
  <c r="H35" i="91"/>
  <c r="G35" i="91"/>
  <c r="G33" i="69" l="1"/>
  <c r="K9" i="82" l="1"/>
  <c r="J39" i="24" s="1"/>
  <c r="H39" i="24" s="1"/>
  <c r="I37" i="24" s="1"/>
  <c r="K37" i="75"/>
  <c r="K38" i="75"/>
  <c r="K39" i="75"/>
  <c r="K40" i="75"/>
  <c r="K41" i="75"/>
  <c r="K42" i="75"/>
  <c r="K43" i="75"/>
  <c r="K44" i="75"/>
  <c r="K45" i="75"/>
  <c r="K46" i="75"/>
  <c r="K47" i="75"/>
  <c r="K48" i="75"/>
  <c r="K49" i="75"/>
  <c r="K50" i="75"/>
  <c r="K51" i="75"/>
  <c r="K52" i="75"/>
  <c r="K53" i="75"/>
  <c r="K54" i="75"/>
  <c r="K55" i="75"/>
  <c r="K56" i="75"/>
  <c r="K57" i="75"/>
  <c r="K58" i="75"/>
  <c r="K59" i="75"/>
  <c r="K60" i="75"/>
  <c r="K61" i="75"/>
  <c r="K62" i="75"/>
  <c r="K63" i="75"/>
  <c r="K64" i="75"/>
  <c r="K65" i="75"/>
  <c r="K66" i="75"/>
  <c r="K67" i="75"/>
  <c r="K68" i="75"/>
  <c r="K69" i="75"/>
  <c r="K70" i="75"/>
  <c r="K71" i="75"/>
  <c r="K72" i="75"/>
  <c r="K73" i="75"/>
  <c r="K74" i="75"/>
  <c r="K75" i="75"/>
  <c r="K76" i="75"/>
  <c r="K77" i="75"/>
  <c r="K78" i="75"/>
  <c r="K79" i="75"/>
  <c r="K80" i="75"/>
  <c r="K81" i="75"/>
  <c r="K82" i="75"/>
  <c r="K83" i="75"/>
  <c r="K84" i="75"/>
  <c r="K85" i="75"/>
  <c r="K86" i="75"/>
  <c r="K87" i="75"/>
  <c r="K88" i="75"/>
  <c r="K89" i="75"/>
  <c r="K90" i="75"/>
  <c r="K91" i="75"/>
  <c r="K92" i="75"/>
  <c r="K93" i="75"/>
  <c r="K94" i="75"/>
  <c r="K95" i="75"/>
  <c r="K96" i="75"/>
  <c r="K97" i="75"/>
  <c r="K98" i="75"/>
  <c r="K99" i="75"/>
  <c r="K100" i="75"/>
  <c r="K101" i="75"/>
  <c r="K102" i="75"/>
  <c r="K103" i="75"/>
  <c r="K104" i="75"/>
  <c r="K105" i="75"/>
  <c r="K106" i="75"/>
  <c r="K107" i="75"/>
  <c r="K108" i="75"/>
  <c r="K109" i="75"/>
  <c r="K110" i="75"/>
  <c r="K111" i="75"/>
  <c r="K112" i="75"/>
  <c r="K113" i="75"/>
  <c r="K114" i="75"/>
  <c r="K115" i="75"/>
  <c r="K116" i="75"/>
  <c r="K117" i="75"/>
  <c r="K118" i="75"/>
  <c r="K119" i="75"/>
  <c r="K120" i="75"/>
  <c r="K121" i="75"/>
  <c r="K122" i="75"/>
  <c r="K123" i="75"/>
  <c r="K124" i="75"/>
  <c r="K125" i="75"/>
  <c r="K126" i="75"/>
  <c r="K127" i="75"/>
  <c r="K128" i="75"/>
  <c r="K129" i="75"/>
  <c r="K130" i="75"/>
  <c r="K131" i="75"/>
  <c r="K132" i="75"/>
  <c r="K133" i="75"/>
  <c r="K134" i="75"/>
  <c r="K135" i="75"/>
  <c r="K136" i="75"/>
  <c r="K137" i="75"/>
  <c r="K138" i="75"/>
  <c r="K139" i="75"/>
  <c r="K140" i="75"/>
  <c r="K141" i="75"/>
  <c r="K142" i="75"/>
  <c r="K143" i="75"/>
  <c r="K144" i="75"/>
  <c r="K145" i="75"/>
  <c r="K146" i="75"/>
  <c r="K147" i="75"/>
  <c r="K148" i="75"/>
  <c r="K149" i="75"/>
  <c r="K150" i="75"/>
  <c r="K151" i="75"/>
  <c r="K152" i="75"/>
  <c r="K153" i="75"/>
  <c r="K154" i="75"/>
  <c r="K155" i="75"/>
  <c r="K156" i="75"/>
  <c r="K157" i="75"/>
  <c r="K158" i="75"/>
  <c r="K159" i="75"/>
  <c r="K160" i="75"/>
  <c r="K161" i="75"/>
  <c r="K162" i="75"/>
  <c r="K163" i="75"/>
  <c r="K164" i="75"/>
  <c r="K165" i="75"/>
  <c r="K166" i="75"/>
  <c r="K167" i="75"/>
  <c r="K168" i="75"/>
  <c r="K169" i="75"/>
  <c r="K170" i="75"/>
  <c r="K36" i="75"/>
  <c r="I36" i="75"/>
  <c r="H36" i="75"/>
  <c r="I39" i="75"/>
  <c r="H39" i="75"/>
  <c r="I42" i="75"/>
  <c r="H42" i="75"/>
  <c r="J38" i="10"/>
  <c r="I38" i="10"/>
  <c r="H38" i="10"/>
  <c r="L37" i="113"/>
  <c r="F37" i="113"/>
  <c r="L37" i="106"/>
  <c r="F37" i="106"/>
  <c r="C5" i="105" l="1"/>
  <c r="D5" i="105"/>
  <c r="E5" i="105"/>
  <c r="F5" i="105"/>
  <c r="G5" i="105"/>
  <c r="H5" i="105"/>
  <c r="I5" i="105"/>
  <c r="J5" i="105"/>
  <c r="K5" i="105"/>
  <c r="L5" i="105"/>
  <c r="M5" i="105"/>
  <c r="N5" i="105"/>
  <c r="O5" i="105"/>
  <c r="P5" i="105"/>
  <c r="Q5" i="105"/>
  <c r="R5" i="105"/>
  <c r="S5" i="105"/>
  <c r="T5" i="105"/>
  <c r="U5" i="105"/>
  <c r="C6" i="105"/>
  <c r="D6" i="105"/>
  <c r="E6" i="105"/>
  <c r="F6" i="105"/>
  <c r="G6" i="105"/>
  <c r="H6" i="105"/>
  <c r="I6" i="105"/>
  <c r="J6" i="105"/>
  <c r="K6" i="105"/>
  <c r="L6" i="105"/>
  <c r="M6" i="105"/>
  <c r="N6" i="105"/>
  <c r="O6" i="105"/>
  <c r="P6" i="105"/>
  <c r="Q6" i="105"/>
  <c r="R6" i="105"/>
  <c r="S6" i="105"/>
  <c r="T6" i="105"/>
  <c r="U6" i="105"/>
  <c r="C7" i="105"/>
  <c r="D7" i="105"/>
  <c r="E7" i="105"/>
  <c r="F7" i="105"/>
  <c r="G7" i="105"/>
  <c r="H7" i="105"/>
  <c r="I7" i="105"/>
  <c r="J7" i="105"/>
  <c r="K7" i="105"/>
  <c r="L7" i="105"/>
  <c r="M7" i="105"/>
  <c r="N7" i="105"/>
  <c r="O7" i="105"/>
  <c r="P7" i="105"/>
  <c r="Q7" i="105"/>
  <c r="R7" i="105"/>
  <c r="S7" i="105"/>
  <c r="T7" i="105"/>
  <c r="U7" i="105"/>
  <c r="B7" i="105"/>
  <c r="B6" i="105"/>
  <c r="B5" i="105"/>
  <c r="K36" i="44" l="1"/>
  <c r="J36" i="27"/>
  <c r="I36" i="27"/>
  <c r="F36" i="110"/>
  <c r="G33" i="110" s="1"/>
  <c r="P36" i="93" l="1"/>
  <c r="O36" i="93"/>
  <c r="N36" i="93"/>
  <c r="M36" i="93"/>
  <c r="L36" i="93"/>
  <c r="K36" i="93"/>
  <c r="J36" i="93"/>
  <c r="I36" i="93"/>
  <c r="H36" i="93"/>
  <c r="G36" i="93"/>
  <c r="P36" i="91"/>
  <c r="O36" i="91"/>
  <c r="N36" i="91"/>
  <c r="M36" i="91"/>
  <c r="L36" i="91"/>
  <c r="K36" i="91"/>
  <c r="J36" i="91"/>
  <c r="I36" i="91"/>
  <c r="H36" i="91"/>
  <c r="G36" i="91"/>
  <c r="G36" i="101"/>
  <c r="H36" i="101"/>
  <c r="I36" i="101"/>
  <c r="J36" i="101"/>
  <c r="K36" i="101"/>
  <c r="L36" i="101"/>
  <c r="M36" i="101"/>
  <c r="N36" i="101"/>
  <c r="O36" i="101"/>
  <c r="P36" i="101"/>
  <c r="C29" i="89" l="1"/>
  <c r="D17" i="89" s="1"/>
  <c r="J9" i="82"/>
  <c r="J40" i="24" s="1"/>
  <c r="H40" i="24" s="1"/>
  <c r="I9" i="82"/>
  <c r="J41" i="24" s="1"/>
  <c r="H41" i="24" s="1"/>
  <c r="M31" i="113"/>
  <c r="M20" i="113" s="1"/>
  <c r="G31" i="113"/>
  <c r="G20" i="113" s="1"/>
  <c r="L40" i="113"/>
  <c r="F40" i="113"/>
  <c r="J39" i="10" l="1"/>
  <c r="I39" i="10"/>
  <c r="H39" i="10"/>
  <c r="I42" i="69" l="1"/>
  <c r="I31" i="69" s="1"/>
  <c r="P37" i="101" l="1"/>
  <c r="O37" i="101"/>
  <c r="N37" i="101"/>
  <c r="M37" i="101"/>
  <c r="L37" i="101"/>
  <c r="K37" i="101"/>
  <c r="J37" i="101"/>
  <c r="I37" i="101"/>
  <c r="H37" i="101"/>
  <c r="G37" i="101"/>
  <c r="P37" i="93"/>
  <c r="O37" i="93"/>
  <c r="N37" i="93"/>
  <c r="M37" i="93"/>
  <c r="L37" i="93"/>
  <c r="K37" i="93"/>
  <c r="J37" i="93"/>
  <c r="I37" i="93"/>
  <c r="H37" i="93"/>
  <c r="G37" i="93"/>
  <c r="P37" i="91"/>
  <c r="O37" i="91"/>
  <c r="N37" i="91"/>
  <c r="M37" i="91"/>
  <c r="L37" i="91"/>
  <c r="K37" i="91"/>
  <c r="J37" i="91"/>
  <c r="I37" i="91"/>
  <c r="H37" i="91"/>
  <c r="G37" i="91"/>
  <c r="I30" i="117" l="1"/>
  <c r="I19" i="117" s="1"/>
  <c r="H30" i="117"/>
  <c r="G99" i="117"/>
  <c r="F99" i="117"/>
  <c r="G96" i="117"/>
  <c r="F96" i="117"/>
  <c r="G93" i="117"/>
  <c r="F93" i="117"/>
  <c r="I90" i="117"/>
  <c r="H90" i="117"/>
  <c r="G90" i="117"/>
  <c r="F90" i="117"/>
  <c r="G87" i="117"/>
  <c r="F87" i="117"/>
  <c r="G84" i="117"/>
  <c r="F84" i="117"/>
  <c r="G81" i="117"/>
  <c r="F81" i="117"/>
  <c r="I78" i="117"/>
  <c r="H78" i="117"/>
  <c r="G78" i="117"/>
  <c r="F78" i="117"/>
  <c r="G75" i="117"/>
  <c r="G72" i="117"/>
  <c r="G69" i="117"/>
  <c r="I66" i="117"/>
  <c r="H66" i="117"/>
  <c r="G66" i="117"/>
  <c r="G63" i="117"/>
  <c r="G60" i="117"/>
  <c r="G57" i="117"/>
  <c r="I54" i="117"/>
  <c r="H54" i="117"/>
  <c r="G54" i="117"/>
  <c r="G51" i="117"/>
  <c r="G48" i="117"/>
  <c r="H47" i="117"/>
  <c r="G45" i="117"/>
  <c r="I42" i="117"/>
  <c r="H42" i="117"/>
  <c r="G42" i="117"/>
  <c r="G39" i="117"/>
  <c r="I67" i="117" l="1"/>
  <c r="I55" i="117"/>
  <c r="I43" i="117"/>
  <c r="I31" i="117"/>
  <c r="G42" i="75" l="1"/>
  <c r="J30" i="75" s="1"/>
  <c r="G54" i="75"/>
  <c r="C382" i="8"/>
  <c r="B382" i="8"/>
  <c r="J40" i="10"/>
  <c r="I40" i="10"/>
  <c r="H40" i="10"/>
  <c r="J42" i="75" l="1"/>
  <c r="C18" i="30" l="1"/>
  <c r="I20" i="87"/>
  <c r="I39" i="87"/>
  <c r="K12" i="87" l="1"/>
  <c r="J15" i="87"/>
  <c r="L20" i="87"/>
  <c r="M20" i="87"/>
  <c r="O20" i="87"/>
  <c r="N20" i="87"/>
  <c r="P20" i="87"/>
  <c r="Q20" i="87"/>
  <c r="J19" i="87"/>
  <c r="K16" i="87"/>
  <c r="N39" i="87"/>
  <c r="O39" i="87"/>
  <c r="P39" i="87"/>
  <c r="M39" i="87"/>
  <c r="Q39" i="87"/>
  <c r="L39" i="87"/>
  <c r="J39" i="27"/>
  <c r="I39" i="27"/>
  <c r="H9" i="82"/>
  <c r="J42" i="24" s="1"/>
  <c r="H42" i="24" s="1"/>
  <c r="I40" i="24" s="1"/>
  <c r="J41" i="10"/>
  <c r="I41" i="10"/>
  <c r="H41" i="10"/>
  <c r="F39" i="110"/>
  <c r="G36" i="110" s="1"/>
  <c r="L40" i="106"/>
  <c r="F40" i="106"/>
  <c r="F43" i="106"/>
  <c r="F46" i="106"/>
  <c r="F49" i="106"/>
  <c r="F52" i="106"/>
  <c r="F55" i="106"/>
  <c r="G55" i="106"/>
  <c r="F58" i="106"/>
  <c r="F61" i="106"/>
  <c r="F64" i="106"/>
  <c r="F67" i="106"/>
  <c r="G67" i="106"/>
  <c r="F70" i="106"/>
  <c r="F73" i="106"/>
  <c r="F76" i="106"/>
  <c r="F79" i="106"/>
  <c r="G79" i="106"/>
  <c r="F82" i="106"/>
  <c r="F85" i="106"/>
  <c r="F88" i="106"/>
  <c r="F91" i="106"/>
  <c r="G91" i="106"/>
  <c r="F94" i="106"/>
  <c r="F97" i="106"/>
  <c r="F100" i="106"/>
  <c r="F103" i="106"/>
  <c r="G103" i="106"/>
  <c r="F39" i="70"/>
  <c r="G36" i="70" s="1"/>
  <c r="G36" i="69"/>
  <c r="P38" i="101"/>
  <c r="O38" i="101"/>
  <c r="N38" i="101"/>
  <c r="M38" i="101"/>
  <c r="L38" i="101"/>
  <c r="K38" i="101"/>
  <c r="J38" i="101"/>
  <c r="I38" i="101"/>
  <c r="H38" i="101"/>
  <c r="G38" i="101"/>
  <c r="U38" i="91"/>
  <c r="T38" i="91"/>
  <c r="S38" i="91"/>
  <c r="R38" i="91"/>
  <c r="Q38" i="91"/>
  <c r="P38" i="93"/>
  <c r="O38" i="93"/>
  <c r="N38" i="93"/>
  <c r="M38" i="93"/>
  <c r="L38" i="93"/>
  <c r="K38" i="93"/>
  <c r="J38" i="93"/>
  <c r="I38" i="93"/>
  <c r="H38" i="93"/>
  <c r="G38" i="93"/>
  <c r="P38" i="91"/>
  <c r="O38" i="91"/>
  <c r="N38" i="91"/>
  <c r="M38" i="91"/>
  <c r="L38" i="91"/>
  <c r="K38" i="91"/>
  <c r="J38" i="91"/>
  <c r="I38" i="91"/>
  <c r="H38" i="91"/>
  <c r="G38" i="91"/>
  <c r="G9" i="82" l="1"/>
  <c r="J43" i="24" s="1"/>
  <c r="H43" i="24" s="1"/>
  <c r="G39" i="101" l="1"/>
  <c r="H39" i="101"/>
  <c r="I39" i="101"/>
  <c r="J39" i="101"/>
  <c r="K39" i="101"/>
  <c r="L39" i="101"/>
  <c r="M39" i="101"/>
  <c r="N39" i="101"/>
  <c r="O39" i="101"/>
  <c r="P39" i="101"/>
  <c r="G40" i="101"/>
  <c r="H40" i="101"/>
  <c r="I40" i="101"/>
  <c r="J40" i="101"/>
  <c r="K40" i="101"/>
  <c r="L40" i="101"/>
  <c r="M40" i="101"/>
  <c r="N40" i="101"/>
  <c r="O40" i="101"/>
  <c r="P40" i="101"/>
  <c r="G39" i="93"/>
  <c r="H39" i="93"/>
  <c r="I39" i="93"/>
  <c r="J39" i="93"/>
  <c r="K39" i="93"/>
  <c r="L39" i="93"/>
  <c r="M39" i="93"/>
  <c r="N39" i="93"/>
  <c r="O39" i="93"/>
  <c r="P39" i="93"/>
  <c r="H40" i="93"/>
  <c r="I40" i="93"/>
  <c r="J40" i="93"/>
  <c r="K40" i="93"/>
  <c r="L40" i="93"/>
  <c r="M40" i="93"/>
  <c r="N40" i="93"/>
  <c r="O40" i="93"/>
  <c r="P40" i="93"/>
  <c r="G39" i="91"/>
  <c r="H39" i="91"/>
  <c r="I39" i="91"/>
  <c r="J39" i="91"/>
  <c r="K39" i="91"/>
  <c r="L39" i="91"/>
  <c r="M39" i="91"/>
  <c r="N39" i="91"/>
  <c r="O39" i="91"/>
  <c r="P39" i="91"/>
  <c r="K39" i="44" l="1"/>
  <c r="J42" i="10"/>
  <c r="I42" i="10" l="1"/>
  <c r="H42" i="10"/>
  <c r="G40" i="93" l="1"/>
  <c r="G40" i="91"/>
  <c r="H40" i="91"/>
  <c r="I40" i="91"/>
  <c r="J40" i="91"/>
  <c r="K40" i="91"/>
  <c r="L40" i="91"/>
  <c r="M40" i="91"/>
  <c r="N40" i="91"/>
  <c r="O40" i="91"/>
  <c r="P40" i="91"/>
  <c r="I42" i="110" l="1"/>
  <c r="H42" i="110"/>
  <c r="F42" i="110"/>
  <c r="G39" i="110" s="1"/>
  <c r="M32" i="113"/>
  <c r="L43" i="113"/>
  <c r="G43" i="113"/>
  <c r="G32" i="113" s="1"/>
  <c r="F43" i="113"/>
  <c r="M43" i="106"/>
  <c r="M32" i="106" s="1"/>
  <c r="L43" i="106"/>
  <c r="I42" i="70"/>
  <c r="I31" i="70" s="1"/>
  <c r="H42" i="70"/>
  <c r="F42" i="70"/>
  <c r="G39" i="70" s="1"/>
  <c r="G39" i="69"/>
  <c r="L43" i="116"/>
  <c r="Q31" i="116" s="1"/>
  <c r="K43" i="116"/>
  <c r="P31" i="116" s="1"/>
  <c r="J43" i="116"/>
  <c r="O31" i="116" s="1"/>
  <c r="I43" i="116"/>
  <c r="N31" i="116" s="1"/>
  <c r="H43" i="116"/>
  <c r="M31" i="116" s="1"/>
  <c r="G41" i="101" l="1"/>
  <c r="H41" i="101"/>
  <c r="I41" i="101"/>
  <c r="J41" i="101"/>
  <c r="K41" i="101"/>
  <c r="L41" i="101"/>
  <c r="M41" i="101"/>
  <c r="N41" i="101"/>
  <c r="O41" i="101"/>
  <c r="P41" i="101"/>
  <c r="G41" i="93"/>
  <c r="H41" i="93"/>
  <c r="I41" i="93"/>
  <c r="J41" i="93"/>
  <c r="K41" i="93"/>
  <c r="L41" i="93"/>
  <c r="M41" i="93"/>
  <c r="N41" i="93"/>
  <c r="O41" i="93"/>
  <c r="P41" i="93"/>
  <c r="U41" i="91"/>
  <c r="T41" i="91"/>
  <c r="S41" i="91"/>
  <c r="R41" i="91"/>
  <c r="Q41" i="91"/>
  <c r="G41" i="91"/>
  <c r="H41" i="91"/>
  <c r="I41" i="91"/>
  <c r="J41" i="91"/>
  <c r="K41" i="91"/>
  <c r="L41" i="91"/>
  <c r="M41" i="91"/>
  <c r="N41" i="91"/>
  <c r="O41" i="91"/>
  <c r="P41" i="91"/>
  <c r="C41" i="89" l="1"/>
  <c r="D29" i="89" s="1"/>
  <c r="F9" i="82"/>
  <c r="J44" i="24" s="1"/>
  <c r="H44" i="24" s="1"/>
  <c r="E9" i="82"/>
  <c r="J45" i="24" s="1"/>
  <c r="K78" i="27"/>
  <c r="K66" i="27"/>
  <c r="J42" i="27"/>
  <c r="I42" i="27"/>
  <c r="L42" i="75"/>
  <c r="J43" i="10"/>
  <c r="I43" i="10"/>
  <c r="H43" i="10"/>
  <c r="H45" i="24" l="1"/>
  <c r="I43" i="24" s="1"/>
  <c r="L211" i="116" l="1"/>
  <c r="K211" i="116"/>
  <c r="J211" i="116"/>
  <c r="I211" i="116"/>
  <c r="H211" i="116"/>
  <c r="L199" i="116"/>
  <c r="K199" i="116"/>
  <c r="J199" i="116"/>
  <c r="I199" i="116"/>
  <c r="H199" i="116"/>
  <c r="L187" i="116"/>
  <c r="K187" i="116"/>
  <c r="J187" i="116"/>
  <c r="I187" i="116"/>
  <c r="H187" i="116"/>
  <c r="L175" i="116"/>
  <c r="K175" i="116"/>
  <c r="J175" i="116"/>
  <c r="I175" i="116"/>
  <c r="H175" i="116"/>
  <c r="L163" i="116"/>
  <c r="K163" i="116"/>
  <c r="J163" i="116"/>
  <c r="I163" i="116"/>
  <c r="H163" i="116"/>
  <c r="L151" i="116"/>
  <c r="K151" i="116"/>
  <c r="J151" i="116"/>
  <c r="I151" i="116"/>
  <c r="H151" i="116"/>
  <c r="L139" i="116"/>
  <c r="K139" i="116"/>
  <c r="J139" i="116"/>
  <c r="I139" i="116"/>
  <c r="H139" i="116"/>
  <c r="L127" i="116"/>
  <c r="K127" i="116"/>
  <c r="J127" i="116"/>
  <c r="I127" i="116"/>
  <c r="H127" i="116"/>
  <c r="L115" i="116"/>
  <c r="K115" i="116"/>
  <c r="J115" i="116"/>
  <c r="I115" i="116"/>
  <c r="H115" i="116"/>
  <c r="L103" i="116"/>
  <c r="K103" i="116"/>
  <c r="J103" i="116"/>
  <c r="I103" i="116"/>
  <c r="H103" i="116"/>
  <c r="L91" i="116"/>
  <c r="K91" i="116"/>
  <c r="J91" i="116"/>
  <c r="I91" i="116"/>
  <c r="H91" i="116"/>
  <c r="L79" i="116"/>
  <c r="K79" i="116"/>
  <c r="J79" i="116"/>
  <c r="I79" i="116"/>
  <c r="H79" i="116"/>
  <c r="L67" i="116"/>
  <c r="K67" i="116"/>
  <c r="J67" i="116"/>
  <c r="I67" i="116"/>
  <c r="H67" i="116"/>
  <c r="L55" i="116"/>
  <c r="K55" i="116"/>
  <c r="P43" i="116" s="1"/>
  <c r="J55" i="116"/>
  <c r="I55" i="116"/>
  <c r="N43" i="116" s="1"/>
  <c r="H55" i="116"/>
  <c r="N115" i="116" l="1"/>
  <c r="P187" i="116"/>
  <c r="M199" i="116"/>
  <c r="P115" i="116"/>
  <c r="N163" i="116"/>
  <c r="M67" i="116"/>
  <c r="Q115" i="116"/>
  <c r="O199" i="116"/>
  <c r="N187" i="116"/>
  <c r="Q67" i="116"/>
  <c r="M115" i="116"/>
  <c r="P163" i="116"/>
  <c r="Q199" i="116"/>
  <c r="N67" i="116"/>
  <c r="P67" i="116"/>
  <c r="N91" i="116"/>
  <c r="P91" i="116"/>
  <c r="M103" i="116"/>
  <c r="O103" i="116"/>
  <c r="Q103" i="116"/>
  <c r="M139" i="116"/>
  <c r="Q139" i="116"/>
  <c r="M163" i="116"/>
  <c r="Q163" i="116"/>
  <c r="M55" i="116"/>
  <c r="M43" i="116"/>
  <c r="O55" i="116"/>
  <c r="O43" i="116"/>
  <c r="Q55" i="116"/>
  <c r="Q43" i="116"/>
  <c r="M91" i="116"/>
  <c r="Q91" i="116"/>
  <c r="N139" i="116"/>
  <c r="P139" i="116"/>
  <c r="M151" i="116"/>
  <c r="O151" i="116"/>
  <c r="Q151" i="116"/>
  <c r="M187" i="116"/>
  <c r="Q187" i="116"/>
  <c r="M79" i="116"/>
  <c r="O79" i="116"/>
  <c r="Q79" i="116"/>
  <c r="M127" i="116"/>
  <c r="O127" i="116"/>
  <c r="Q127" i="116"/>
  <c r="M175" i="116"/>
  <c r="O175" i="116"/>
  <c r="Q175" i="116"/>
  <c r="N55" i="116"/>
  <c r="P55" i="116"/>
  <c r="O67" i="116"/>
  <c r="N79" i="116"/>
  <c r="P79" i="116"/>
  <c r="O91" i="116"/>
  <c r="N103" i="116"/>
  <c r="P103" i="116"/>
  <c r="O115" i="116"/>
  <c r="N127" i="116"/>
  <c r="P127" i="116"/>
  <c r="O139" i="116"/>
  <c r="N151" i="116"/>
  <c r="P151" i="116"/>
  <c r="O163" i="116"/>
  <c r="N175" i="116"/>
  <c r="P175" i="116"/>
  <c r="O187" i="116"/>
  <c r="N199" i="116"/>
  <c r="P199" i="116"/>
  <c r="C19" i="30" l="1"/>
  <c r="C20" i="30"/>
  <c r="K42" i="44" l="1"/>
  <c r="J42" i="44"/>
  <c r="J31" i="44" s="1"/>
  <c r="B8" i="10" l="1"/>
  <c r="H44" i="10"/>
  <c r="I44" i="10"/>
  <c r="J44" i="10"/>
  <c r="H45" i="10"/>
  <c r="I45" i="10"/>
  <c r="J45" i="10"/>
  <c r="F29" i="81" l="1"/>
  <c r="F19" i="81"/>
  <c r="P42" i="101" l="1"/>
  <c r="O42" i="101"/>
  <c r="N42" i="101"/>
  <c r="M42" i="101"/>
  <c r="L42" i="101"/>
  <c r="K42" i="101"/>
  <c r="J42" i="101"/>
  <c r="I42" i="101"/>
  <c r="H42" i="101"/>
  <c r="G42" i="101"/>
  <c r="F45" i="70"/>
  <c r="G42" i="70" s="1"/>
  <c r="K48" i="44" l="1"/>
  <c r="P42" i="93" l="1"/>
  <c r="O42" i="93"/>
  <c r="N42" i="93"/>
  <c r="M42" i="93"/>
  <c r="L42" i="93"/>
  <c r="K42" i="93"/>
  <c r="J42" i="93"/>
  <c r="I42" i="93"/>
  <c r="H42" i="93"/>
  <c r="G42" i="93"/>
  <c r="P42" i="91"/>
  <c r="O42" i="91"/>
  <c r="N42" i="91"/>
  <c r="M42" i="91"/>
  <c r="L42" i="91"/>
  <c r="K42" i="91"/>
  <c r="J42" i="91"/>
  <c r="I42" i="91"/>
  <c r="H42" i="91"/>
  <c r="G42" i="91"/>
  <c r="Q9" i="82" l="1"/>
  <c r="P10" i="82"/>
  <c r="J46" i="24" s="1"/>
  <c r="H46" i="24" s="1"/>
  <c r="O10" i="82"/>
  <c r="R8" i="82" l="1"/>
  <c r="G43" i="101"/>
  <c r="H43" i="101"/>
  <c r="I43" i="101"/>
  <c r="J43" i="101"/>
  <c r="K43" i="101"/>
  <c r="L43" i="101"/>
  <c r="M43" i="101"/>
  <c r="N43" i="101"/>
  <c r="O43" i="101"/>
  <c r="P43" i="101"/>
  <c r="P43" i="93" l="1"/>
  <c r="O43" i="93"/>
  <c r="N43" i="93"/>
  <c r="M43" i="93"/>
  <c r="L43" i="93"/>
  <c r="K43" i="93"/>
  <c r="J43" i="93"/>
  <c r="I43" i="93"/>
  <c r="H43" i="93"/>
  <c r="G43" i="93"/>
  <c r="P43" i="91"/>
  <c r="O43" i="91"/>
  <c r="N43" i="91"/>
  <c r="M43" i="91"/>
  <c r="L43" i="91"/>
  <c r="K43" i="91"/>
  <c r="J43" i="91"/>
  <c r="I43" i="91"/>
  <c r="H43" i="91"/>
  <c r="G43" i="91"/>
  <c r="J47" i="24" l="1"/>
  <c r="H47" i="24" s="1"/>
  <c r="N10" i="82"/>
  <c r="F45" i="110"/>
  <c r="G42" i="110" s="1"/>
  <c r="F46" i="113"/>
  <c r="L46" i="113"/>
  <c r="J46" i="10" l="1"/>
  <c r="I46" i="10"/>
  <c r="H46" i="10"/>
  <c r="C57" i="81" l="1"/>
  <c r="C56" i="81"/>
  <c r="C55" i="81"/>
  <c r="C54" i="81"/>
  <c r="C53" i="81"/>
  <c r="C52" i="81"/>
  <c r="C51" i="81"/>
  <c r="C50" i="81"/>
  <c r="C49" i="81"/>
  <c r="C48" i="81"/>
  <c r="C47" i="81"/>
  <c r="C46" i="81"/>
  <c r="C45" i="81"/>
  <c r="C44" i="81"/>
  <c r="C43" i="81"/>
  <c r="C42" i="81"/>
  <c r="C41" i="81"/>
  <c r="C40" i="81"/>
  <c r="C39" i="81"/>
  <c r="C38" i="81"/>
  <c r="C37" i="81"/>
  <c r="C36" i="81"/>
  <c r="C35" i="81"/>
  <c r="C34" i="81"/>
  <c r="C33" i="81"/>
  <c r="C32" i="81"/>
  <c r="C31" i="81"/>
  <c r="C30" i="81"/>
  <c r="C29" i="81"/>
  <c r="C28" i="81"/>
  <c r="C27" i="81"/>
  <c r="C26" i="81"/>
  <c r="C25" i="81"/>
  <c r="C24" i="81"/>
  <c r="C23" i="81"/>
  <c r="C22" i="81"/>
  <c r="C21" i="81"/>
  <c r="C20" i="81"/>
  <c r="C19" i="81"/>
  <c r="C18" i="81"/>
  <c r="C17" i="81"/>
  <c r="C16" i="81"/>
  <c r="C15" i="81"/>
  <c r="C14" i="81"/>
  <c r="C13" i="81"/>
  <c r="C12" i="81"/>
  <c r="C11" i="81"/>
  <c r="C10" i="81"/>
  <c r="C9" i="81"/>
  <c r="I21" i="87" l="1"/>
  <c r="K13" i="87" s="1"/>
  <c r="K17" i="87" l="1"/>
  <c r="M21" i="87"/>
  <c r="N21" i="87"/>
  <c r="Q21" i="87"/>
  <c r="O21" i="87"/>
  <c r="P21" i="87"/>
  <c r="L21" i="87"/>
  <c r="J20" i="87"/>
  <c r="P44" i="101" l="1"/>
  <c r="O44" i="101"/>
  <c r="N44" i="101"/>
  <c r="M44" i="101"/>
  <c r="L44" i="101"/>
  <c r="K44" i="101"/>
  <c r="J44" i="101"/>
  <c r="I44" i="101"/>
  <c r="H44" i="101"/>
  <c r="G44" i="101"/>
  <c r="P44" i="93"/>
  <c r="O44" i="93"/>
  <c r="N44" i="93"/>
  <c r="M44" i="93"/>
  <c r="L44" i="93"/>
  <c r="K44" i="93"/>
  <c r="J44" i="93"/>
  <c r="I44" i="93"/>
  <c r="H44" i="93"/>
  <c r="G44" i="93"/>
  <c r="U44" i="91"/>
  <c r="T44" i="91"/>
  <c r="S44" i="91"/>
  <c r="R44" i="91"/>
  <c r="Q44" i="91"/>
  <c r="P44" i="91"/>
  <c r="O44" i="91"/>
  <c r="N44" i="91"/>
  <c r="M44" i="91"/>
  <c r="L44" i="91"/>
  <c r="K44" i="91"/>
  <c r="J44" i="91"/>
  <c r="I44" i="91"/>
  <c r="H44" i="91"/>
  <c r="G44" i="91"/>
  <c r="J47" i="10" l="1"/>
  <c r="I47" i="10"/>
  <c r="H47" i="10"/>
  <c r="P45" i="101"/>
  <c r="O45" i="101"/>
  <c r="N45" i="101"/>
  <c r="M45" i="101"/>
  <c r="L45" i="101"/>
  <c r="K45" i="101"/>
  <c r="J45" i="101"/>
  <c r="I45" i="101"/>
  <c r="H45" i="101"/>
  <c r="G45" i="101"/>
  <c r="P45" i="93"/>
  <c r="O45" i="93"/>
  <c r="N45" i="93"/>
  <c r="M45" i="93"/>
  <c r="L45" i="93"/>
  <c r="K45" i="93"/>
  <c r="J45" i="93"/>
  <c r="I45" i="93"/>
  <c r="H45" i="93"/>
  <c r="G45" i="93"/>
  <c r="P45" i="91"/>
  <c r="O45" i="91"/>
  <c r="N45" i="91"/>
  <c r="M45" i="91"/>
  <c r="L45" i="91"/>
  <c r="K45" i="91"/>
  <c r="J45" i="91"/>
  <c r="I45" i="91"/>
  <c r="H45" i="91"/>
  <c r="G45" i="91"/>
  <c r="J48" i="24" l="1"/>
  <c r="H48" i="24" s="1"/>
  <c r="I46" i="24" l="1"/>
  <c r="G42" i="69"/>
  <c r="K198" i="27" l="1"/>
  <c r="K186" i="27"/>
  <c r="K174" i="27"/>
  <c r="K162" i="27"/>
  <c r="K150" i="27"/>
  <c r="K138" i="27"/>
  <c r="K126" i="27"/>
  <c r="K114" i="27"/>
  <c r="K102" i="27"/>
  <c r="K90" i="27"/>
  <c r="J207" i="27"/>
  <c r="I207" i="27"/>
  <c r="J204" i="27"/>
  <c r="I204" i="27"/>
  <c r="J201" i="27"/>
  <c r="I201" i="27"/>
  <c r="J198" i="27"/>
  <c r="I198" i="27"/>
  <c r="J195" i="27"/>
  <c r="I195" i="27"/>
  <c r="J192" i="27"/>
  <c r="I192" i="27"/>
  <c r="J189" i="27"/>
  <c r="I189" i="27"/>
  <c r="J186" i="27"/>
  <c r="I186" i="27"/>
  <c r="J183" i="27"/>
  <c r="I183" i="27"/>
  <c r="J180" i="27"/>
  <c r="I180" i="27"/>
  <c r="J177" i="27"/>
  <c r="I177" i="27"/>
  <c r="J174" i="27"/>
  <c r="I174" i="27"/>
  <c r="J171" i="27"/>
  <c r="I171" i="27"/>
  <c r="J168" i="27"/>
  <c r="I168" i="27"/>
  <c r="J165" i="27"/>
  <c r="I165" i="27"/>
  <c r="J162" i="27"/>
  <c r="I162" i="27"/>
  <c r="J159" i="27"/>
  <c r="I159" i="27"/>
  <c r="J156" i="27"/>
  <c r="I156" i="27"/>
  <c r="J153" i="27"/>
  <c r="I153" i="27"/>
  <c r="J150" i="27"/>
  <c r="I150" i="27"/>
  <c r="I147" i="27"/>
  <c r="I144" i="27"/>
  <c r="I141" i="27"/>
  <c r="J147" i="27"/>
  <c r="J144" i="27"/>
  <c r="J141" i="27"/>
  <c r="J138" i="27"/>
  <c r="J135" i="27"/>
  <c r="J132" i="27"/>
  <c r="J129" i="27"/>
  <c r="J126" i="27"/>
  <c r="J123" i="27"/>
  <c r="J120" i="27"/>
  <c r="J117" i="27"/>
  <c r="J114" i="27"/>
  <c r="J111" i="27"/>
  <c r="J108" i="27"/>
  <c r="J105" i="27"/>
  <c r="J102" i="27"/>
  <c r="J99" i="27"/>
  <c r="J96" i="27"/>
  <c r="J93" i="27"/>
  <c r="J90" i="27"/>
  <c r="J87" i="27"/>
  <c r="J84" i="27"/>
  <c r="J81" i="27"/>
  <c r="J78" i="27"/>
  <c r="J75" i="27"/>
  <c r="J72" i="27"/>
  <c r="J69" i="27"/>
  <c r="J66" i="27"/>
  <c r="J63" i="27"/>
  <c r="J60" i="27"/>
  <c r="J57" i="27"/>
  <c r="J54" i="27"/>
  <c r="J51" i="27"/>
  <c r="J48" i="27"/>
  <c r="J45" i="27"/>
  <c r="I138" i="27"/>
  <c r="I135" i="27"/>
  <c r="I132" i="27"/>
  <c r="I129" i="27"/>
  <c r="I126" i="27"/>
  <c r="I123" i="27"/>
  <c r="I120" i="27"/>
  <c r="I117" i="27"/>
  <c r="I114" i="27"/>
  <c r="I111" i="27"/>
  <c r="I108" i="27"/>
  <c r="I105" i="27"/>
  <c r="I102" i="27"/>
  <c r="I99" i="27"/>
  <c r="I96" i="27"/>
  <c r="I93" i="27"/>
  <c r="I90" i="27"/>
  <c r="I87" i="27"/>
  <c r="I84" i="27"/>
  <c r="I81" i="27"/>
  <c r="I78" i="27"/>
  <c r="I75" i="27"/>
  <c r="I72" i="27"/>
  <c r="I69" i="27"/>
  <c r="I66" i="27"/>
  <c r="I63" i="27"/>
  <c r="I60" i="27"/>
  <c r="I57" i="27"/>
  <c r="I54" i="27"/>
  <c r="I51" i="27"/>
  <c r="I48" i="27"/>
  <c r="I45" i="27"/>
  <c r="R47" i="91" l="1"/>
  <c r="Q47" i="91"/>
  <c r="L46" i="106" l="1"/>
  <c r="I45" i="75" l="1"/>
  <c r="H45" i="75"/>
  <c r="M10" i="82" l="1"/>
  <c r="J49" i="24" s="1"/>
  <c r="H49" i="24" s="1"/>
  <c r="I22" i="87"/>
  <c r="K14" i="87" s="1"/>
  <c r="C21" i="30"/>
  <c r="P46" i="101"/>
  <c r="O46" i="101"/>
  <c r="N46" i="101"/>
  <c r="M46" i="101"/>
  <c r="L46" i="101"/>
  <c r="K46" i="101"/>
  <c r="J46" i="101"/>
  <c r="I46" i="101"/>
  <c r="H46" i="101"/>
  <c r="G46" i="101"/>
  <c r="K18" i="87" l="1"/>
  <c r="P22" i="87"/>
  <c r="Q22" i="87"/>
  <c r="L22" i="87"/>
  <c r="N22" i="87"/>
  <c r="M22" i="87"/>
  <c r="O22" i="87"/>
  <c r="J21" i="87"/>
  <c r="J48" i="10" l="1"/>
  <c r="I48" i="10"/>
  <c r="H48" i="10"/>
  <c r="P46" i="93" l="1"/>
  <c r="O46" i="93"/>
  <c r="N46" i="93"/>
  <c r="M46" i="93"/>
  <c r="L46" i="93"/>
  <c r="K46" i="93"/>
  <c r="J46" i="93"/>
  <c r="I46" i="93"/>
  <c r="H46" i="93"/>
  <c r="G46" i="93"/>
  <c r="P46" i="91"/>
  <c r="O46" i="91"/>
  <c r="N46" i="91"/>
  <c r="M46" i="91"/>
  <c r="L46" i="91"/>
  <c r="K46" i="91"/>
  <c r="J46" i="91"/>
  <c r="I46" i="91"/>
  <c r="H46" i="91"/>
  <c r="G46" i="91"/>
  <c r="L10" i="82" l="1"/>
  <c r="K45" i="44" l="1"/>
  <c r="M103" i="113"/>
  <c r="M91" i="113"/>
  <c r="M79" i="113"/>
  <c r="M67" i="113"/>
  <c r="M55" i="113"/>
  <c r="G103" i="113"/>
  <c r="G91" i="113"/>
  <c r="G79" i="113"/>
  <c r="G67" i="113"/>
  <c r="G55" i="113"/>
  <c r="M115" i="106"/>
  <c r="M103" i="106"/>
  <c r="M91" i="106"/>
  <c r="M79" i="106"/>
  <c r="M67" i="106"/>
  <c r="M55" i="106"/>
  <c r="G115" i="106"/>
  <c r="L49" i="113"/>
  <c r="F49" i="113"/>
  <c r="M68" i="113" l="1"/>
  <c r="M56" i="113"/>
  <c r="M44" i="113"/>
  <c r="J50" i="24"/>
  <c r="H50" i="24" s="1"/>
  <c r="K10" i="82"/>
  <c r="J49" i="10" l="1"/>
  <c r="I49" i="10"/>
  <c r="H49" i="10"/>
  <c r="F48" i="70"/>
  <c r="G45" i="70" s="1"/>
  <c r="G45" i="69"/>
  <c r="P47" i="101" l="1"/>
  <c r="O47" i="101"/>
  <c r="N47" i="101"/>
  <c r="M47" i="101"/>
  <c r="L47" i="101"/>
  <c r="K47" i="101"/>
  <c r="J47" i="101"/>
  <c r="I47" i="101"/>
  <c r="H47" i="101"/>
  <c r="G47" i="101"/>
  <c r="P47" i="93" l="1"/>
  <c r="O47" i="93"/>
  <c r="N47" i="93"/>
  <c r="M47" i="93"/>
  <c r="L47" i="93"/>
  <c r="K47" i="93"/>
  <c r="J47" i="93"/>
  <c r="I47" i="93"/>
  <c r="H47" i="93"/>
  <c r="G47" i="93"/>
  <c r="U47" i="91"/>
  <c r="T47" i="91"/>
  <c r="S47" i="91"/>
  <c r="P47" i="91"/>
  <c r="O47" i="91"/>
  <c r="N47" i="91"/>
  <c r="M47" i="91"/>
  <c r="L47" i="91"/>
  <c r="K47" i="91"/>
  <c r="J47" i="91"/>
  <c r="I47" i="91"/>
  <c r="H47" i="91"/>
  <c r="G47" i="91"/>
  <c r="L49" i="106" l="1"/>
  <c r="J51" i="24" l="1"/>
  <c r="H51" i="24" s="1"/>
  <c r="I49" i="24" s="1"/>
  <c r="F48" i="110"/>
  <c r="G45" i="110" s="1"/>
  <c r="J50" i="10" l="1"/>
  <c r="I50" i="10"/>
  <c r="H50" i="10"/>
  <c r="P48" i="101" l="1"/>
  <c r="O48" i="101"/>
  <c r="N48" i="101"/>
  <c r="M48" i="101"/>
  <c r="L48" i="101"/>
  <c r="K48" i="101"/>
  <c r="J48" i="101"/>
  <c r="I48" i="101"/>
  <c r="H48" i="101"/>
  <c r="G48" i="101"/>
  <c r="P48" i="93"/>
  <c r="O48" i="93"/>
  <c r="N48" i="93"/>
  <c r="M48" i="93"/>
  <c r="L48" i="93"/>
  <c r="K48" i="93"/>
  <c r="J48" i="93"/>
  <c r="I48" i="93"/>
  <c r="H48" i="93"/>
  <c r="G48" i="93"/>
  <c r="P48" i="91"/>
  <c r="O48" i="91"/>
  <c r="N48" i="91"/>
  <c r="M48" i="91"/>
  <c r="L48" i="91"/>
  <c r="K48" i="91"/>
  <c r="J48" i="91"/>
  <c r="I48" i="91"/>
  <c r="H48" i="91"/>
  <c r="G48" i="91"/>
  <c r="I48" i="75" l="1"/>
  <c r="H48" i="75"/>
  <c r="J51" i="10" l="1"/>
  <c r="I51" i="10"/>
  <c r="H51" i="10"/>
  <c r="J10" i="82" l="1"/>
  <c r="J52" i="24" s="1"/>
  <c r="H52" i="24" s="1"/>
  <c r="P49" i="101" l="1"/>
  <c r="O49" i="101"/>
  <c r="N49" i="101"/>
  <c r="M49" i="101"/>
  <c r="L49" i="101"/>
  <c r="K49" i="101"/>
  <c r="J49" i="101"/>
  <c r="I49" i="101"/>
  <c r="H49" i="101"/>
  <c r="G49" i="101"/>
  <c r="P49" i="93" l="1"/>
  <c r="O49" i="93"/>
  <c r="N49" i="93"/>
  <c r="M49" i="93"/>
  <c r="L49" i="93"/>
  <c r="K49" i="93"/>
  <c r="J49" i="93"/>
  <c r="I49" i="93"/>
  <c r="H49" i="93"/>
  <c r="G49" i="93"/>
  <c r="P49" i="91"/>
  <c r="O49" i="91"/>
  <c r="N49" i="91"/>
  <c r="M49" i="91"/>
  <c r="L49" i="91"/>
  <c r="K49" i="91"/>
  <c r="J49" i="91"/>
  <c r="I49" i="91"/>
  <c r="H49" i="91"/>
  <c r="G49" i="91"/>
  <c r="I10" i="82" l="1"/>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73" i="30"/>
  <c r="C74" i="30"/>
  <c r="C75" i="30"/>
  <c r="C76" i="30"/>
  <c r="C77" i="30"/>
  <c r="C78" i="30"/>
  <c r="C79" i="30"/>
  <c r="C80" i="30"/>
  <c r="C81" i="30"/>
  <c r="C82" i="30"/>
  <c r="C83" i="30"/>
  <c r="C84" i="30"/>
  <c r="C85" i="30"/>
  <c r="C86" i="30"/>
  <c r="C87" i="30"/>
  <c r="C88" i="30"/>
  <c r="C89" i="30"/>
  <c r="C90" i="30"/>
  <c r="C91" i="30"/>
  <c r="C92" i="30"/>
  <c r="C93" i="30"/>
  <c r="C94" i="30"/>
  <c r="C95" i="30"/>
  <c r="C96" i="30"/>
  <c r="C97" i="30"/>
  <c r="C98" i="30"/>
  <c r="C99" i="30"/>
  <c r="C100" i="30"/>
  <c r="C101" i="30"/>
  <c r="C102" i="30"/>
  <c r="C103" i="30"/>
  <c r="C104" i="30"/>
  <c r="C105" i="30"/>
  <c r="C106" i="30"/>
  <c r="C107" i="30"/>
  <c r="C108" i="30"/>
  <c r="C109" i="30"/>
  <c r="C110" i="30"/>
  <c r="C111" i="30"/>
  <c r="C112" i="30"/>
  <c r="C113" i="30"/>
  <c r="C114" i="30"/>
  <c r="C115" i="30"/>
  <c r="C116" i="30"/>
  <c r="C117" i="30"/>
  <c r="C118" i="30"/>
  <c r="C119" i="30"/>
  <c r="C120" i="30"/>
  <c r="C121" i="30"/>
  <c r="C122" i="30"/>
  <c r="C123" i="30"/>
  <c r="C124" i="30"/>
  <c r="C125" i="30"/>
  <c r="C126" i="30"/>
  <c r="C127" i="30"/>
  <c r="C128" i="30"/>
  <c r="C129" i="30"/>
  <c r="C130" i="30"/>
  <c r="C131" i="30"/>
  <c r="C132" i="30"/>
  <c r="C133" i="30"/>
  <c r="C134" i="30"/>
  <c r="C135" i="30"/>
  <c r="C136" i="30"/>
  <c r="C137" i="30"/>
  <c r="C138" i="30"/>
  <c r="C139" i="30"/>
  <c r="C140" i="30"/>
  <c r="C141" i="30"/>
  <c r="C142" i="30"/>
  <c r="C143" i="30"/>
  <c r="C144" i="30"/>
  <c r="C145" i="30"/>
  <c r="C146" i="30"/>
  <c r="C147" i="30"/>
  <c r="C148" i="30"/>
  <c r="C149" i="30"/>
  <c r="C150" i="30"/>
  <c r="C151" i="30"/>
  <c r="C152" i="30"/>
  <c r="C153" i="30"/>
  <c r="C154" i="30"/>
  <c r="C155" i="30"/>
  <c r="C156" i="30"/>
  <c r="C157" i="30"/>
  <c r="C158" i="30"/>
  <c r="C159" i="30"/>
  <c r="C22" i="30"/>
  <c r="L109" i="113"/>
  <c r="F109" i="113"/>
  <c r="L106" i="113"/>
  <c r="F106" i="113"/>
  <c r="L103" i="113"/>
  <c r="F103" i="113"/>
  <c r="L100" i="113"/>
  <c r="F100" i="113"/>
  <c r="L97" i="113"/>
  <c r="F97" i="113"/>
  <c r="L94" i="113"/>
  <c r="F94" i="113"/>
  <c r="L91" i="113"/>
  <c r="F91" i="113"/>
  <c r="L88" i="113"/>
  <c r="F88" i="113"/>
  <c r="L85" i="113"/>
  <c r="F85" i="113"/>
  <c r="L82" i="113"/>
  <c r="F82" i="113"/>
  <c r="L79" i="113"/>
  <c r="F79" i="113"/>
  <c r="L76" i="113"/>
  <c r="F76" i="113"/>
  <c r="L73" i="113"/>
  <c r="F73" i="113"/>
  <c r="L70" i="113"/>
  <c r="F70" i="113"/>
  <c r="L67" i="113"/>
  <c r="F67" i="113"/>
  <c r="L64" i="113"/>
  <c r="F64" i="113"/>
  <c r="L61" i="113"/>
  <c r="F61" i="113"/>
  <c r="L58" i="113"/>
  <c r="F58" i="113"/>
  <c r="L55" i="113"/>
  <c r="F55" i="113"/>
  <c r="L52" i="113"/>
  <c r="F52" i="113"/>
  <c r="J53" i="24" l="1"/>
  <c r="H53" i="24" s="1"/>
  <c r="J52" i="10" l="1"/>
  <c r="I52" i="10"/>
  <c r="H52" i="10"/>
  <c r="I267" i="75" l="1"/>
  <c r="I264" i="75"/>
  <c r="I261" i="75"/>
  <c r="I258" i="75"/>
  <c r="I255" i="75"/>
  <c r="I252" i="75"/>
  <c r="I249" i="75"/>
  <c r="I246" i="75"/>
  <c r="I243" i="75"/>
  <c r="I240" i="75"/>
  <c r="I237" i="75"/>
  <c r="I234" i="75"/>
  <c r="I231" i="75"/>
  <c r="I228" i="75"/>
  <c r="I225" i="75"/>
  <c r="I222" i="75"/>
  <c r="I219" i="75"/>
  <c r="I216" i="75"/>
  <c r="I213" i="75"/>
  <c r="I210" i="75"/>
  <c r="I207" i="75"/>
  <c r="I204" i="75"/>
  <c r="I201" i="75"/>
  <c r="I198" i="75"/>
  <c r="I195" i="75"/>
  <c r="I192" i="75"/>
  <c r="I189" i="75"/>
  <c r="I186" i="75"/>
  <c r="I183" i="75"/>
  <c r="I180" i="75"/>
  <c r="I177" i="75"/>
  <c r="I174" i="75"/>
  <c r="I171" i="75"/>
  <c r="I168" i="75"/>
  <c r="I165" i="75"/>
  <c r="I162" i="75"/>
  <c r="I159" i="75"/>
  <c r="I156" i="75"/>
  <c r="I153" i="75"/>
  <c r="I150" i="75"/>
  <c r="I147" i="75"/>
  <c r="I144" i="75"/>
  <c r="I141" i="75"/>
  <c r="I138" i="75"/>
  <c r="I135" i="75"/>
  <c r="I132" i="75"/>
  <c r="I129" i="75"/>
  <c r="I126" i="75"/>
  <c r="I123" i="75"/>
  <c r="I120" i="75"/>
  <c r="I117" i="75"/>
  <c r="I114" i="75"/>
  <c r="I111" i="75"/>
  <c r="I108" i="75"/>
  <c r="I105" i="75"/>
  <c r="I102" i="75"/>
  <c r="I99" i="75"/>
  <c r="I96" i="75"/>
  <c r="I93" i="75"/>
  <c r="I90" i="75"/>
  <c r="I87" i="75"/>
  <c r="I84" i="75"/>
  <c r="I81" i="75"/>
  <c r="I78" i="75"/>
  <c r="I75" i="75"/>
  <c r="I72" i="75"/>
  <c r="I69" i="75"/>
  <c r="I66" i="75"/>
  <c r="I63" i="75"/>
  <c r="I60" i="75"/>
  <c r="I57" i="75"/>
  <c r="I54" i="75"/>
  <c r="I51" i="75"/>
  <c r="H51" i="75"/>
  <c r="I27" i="87"/>
  <c r="I26" i="87"/>
  <c r="I25" i="87"/>
  <c r="I24" i="87"/>
  <c r="I23" i="87"/>
  <c r="K15" i="87" s="1"/>
  <c r="K19" i="87" l="1"/>
  <c r="Q23" i="87"/>
  <c r="M23" i="87"/>
  <c r="L23" i="87"/>
  <c r="N23" i="87"/>
  <c r="O23" i="87"/>
  <c r="P23" i="87"/>
  <c r="N25" i="87"/>
  <c r="Q25" i="87"/>
  <c r="O25" i="87"/>
  <c r="P25" i="87"/>
  <c r="L25" i="87"/>
  <c r="M25" i="87"/>
  <c r="P26" i="87"/>
  <c r="Q26" i="87"/>
  <c r="O26" i="87"/>
  <c r="L26" i="87"/>
  <c r="M26" i="87"/>
  <c r="N26" i="87"/>
  <c r="M27" i="87"/>
  <c r="L27" i="87"/>
  <c r="N27" i="87"/>
  <c r="P27" i="87"/>
  <c r="O27" i="87"/>
  <c r="Q27" i="87"/>
  <c r="L24" i="87"/>
  <c r="M24" i="87"/>
  <c r="N24" i="87"/>
  <c r="O24" i="87"/>
  <c r="P24" i="87"/>
  <c r="Q24" i="87"/>
  <c r="J25" i="87"/>
  <c r="K21" i="87"/>
  <c r="J24" i="87"/>
  <c r="K20" i="87"/>
  <c r="J26" i="87"/>
  <c r="K22" i="87"/>
  <c r="K23" i="87"/>
  <c r="J23" i="87"/>
  <c r="J22" i="87"/>
  <c r="F51" i="70" l="1"/>
  <c r="G48" i="70" s="1"/>
  <c r="G48" i="69"/>
  <c r="P50" i="101" l="1"/>
  <c r="O50" i="101"/>
  <c r="N50" i="101"/>
  <c r="M50" i="101"/>
  <c r="L50" i="101"/>
  <c r="K50" i="101"/>
  <c r="J50" i="101"/>
  <c r="I50" i="101"/>
  <c r="H50" i="101"/>
  <c r="G50" i="101"/>
  <c r="P50" i="93"/>
  <c r="O50" i="93"/>
  <c r="N50" i="93"/>
  <c r="M50" i="93"/>
  <c r="L50" i="93"/>
  <c r="K50" i="93"/>
  <c r="J50" i="93"/>
  <c r="I50" i="93"/>
  <c r="H50" i="93"/>
  <c r="G50" i="93"/>
  <c r="P50" i="91"/>
  <c r="O50" i="91"/>
  <c r="N50" i="91"/>
  <c r="M50" i="91"/>
  <c r="L50" i="91"/>
  <c r="K50" i="91"/>
  <c r="J50" i="91"/>
  <c r="I50" i="91"/>
  <c r="H50" i="91"/>
  <c r="G50" i="91"/>
  <c r="U98" i="91" l="1"/>
  <c r="T98" i="91"/>
  <c r="S98" i="91"/>
  <c r="R98" i="91"/>
  <c r="Q98" i="91"/>
  <c r="U95" i="91"/>
  <c r="T95" i="91"/>
  <c r="S95" i="91"/>
  <c r="R95" i="91"/>
  <c r="Q95" i="91"/>
  <c r="U92" i="91"/>
  <c r="T92" i="91"/>
  <c r="S92" i="91"/>
  <c r="R92" i="91"/>
  <c r="Q92" i="91"/>
  <c r="U89" i="91"/>
  <c r="T89" i="91"/>
  <c r="S89" i="91"/>
  <c r="R89" i="91"/>
  <c r="Q89" i="91"/>
  <c r="U86" i="91"/>
  <c r="T86" i="91"/>
  <c r="S86" i="91"/>
  <c r="R86" i="91"/>
  <c r="Q86" i="91"/>
  <c r="U83" i="91"/>
  <c r="T83" i="91"/>
  <c r="S83" i="91"/>
  <c r="R83" i="91"/>
  <c r="Q83" i="91"/>
  <c r="U80" i="91"/>
  <c r="T80" i="91"/>
  <c r="S80" i="91"/>
  <c r="R80" i="91"/>
  <c r="Q80" i="91"/>
  <c r="U77" i="91"/>
  <c r="T77" i="91"/>
  <c r="S77" i="91"/>
  <c r="R77" i="91"/>
  <c r="Q77" i="91"/>
  <c r="U74" i="91"/>
  <c r="T74" i="91"/>
  <c r="S74" i="91"/>
  <c r="R74" i="91"/>
  <c r="Q74" i="91"/>
  <c r="U71" i="91"/>
  <c r="T71" i="91"/>
  <c r="S71" i="91"/>
  <c r="R71" i="91"/>
  <c r="Q71" i="91"/>
  <c r="U68" i="91"/>
  <c r="T68" i="91"/>
  <c r="S68" i="91"/>
  <c r="R68" i="91"/>
  <c r="Q68" i="91"/>
  <c r="U65" i="91"/>
  <c r="T65" i="91"/>
  <c r="S65" i="91"/>
  <c r="R65" i="91"/>
  <c r="Q65" i="91"/>
  <c r="U62" i="91"/>
  <c r="T62" i="91"/>
  <c r="S62" i="91"/>
  <c r="R62" i="91"/>
  <c r="Q62" i="91"/>
  <c r="U59" i="91"/>
  <c r="T59" i="91"/>
  <c r="S59" i="91"/>
  <c r="R59" i="91"/>
  <c r="Q59" i="91"/>
  <c r="U56" i="91"/>
  <c r="T56" i="91"/>
  <c r="S56" i="91"/>
  <c r="R56" i="91"/>
  <c r="Q56" i="91"/>
  <c r="U53" i="91"/>
  <c r="T53" i="91"/>
  <c r="S53" i="91"/>
  <c r="R53" i="91"/>
  <c r="Q53" i="91"/>
  <c r="R50" i="91"/>
  <c r="S50" i="91"/>
  <c r="T50" i="91"/>
  <c r="U50" i="91"/>
  <c r="Q50" i="91"/>
  <c r="H10" i="82" l="1"/>
  <c r="B8" i="7"/>
  <c r="B7" i="7"/>
  <c r="L52" i="106"/>
  <c r="J54" i="24" l="1"/>
  <c r="H54" i="24" s="1"/>
  <c r="I52" i="24" s="1"/>
  <c r="G10" i="82"/>
  <c r="J55" i="24" s="1"/>
  <c r="H55" i="24" s="1"/>
  <c r="F10" i="82"/>
  <c r="E65" i="27"/>
  <c r="E64" i="27"/>
  <c r="E63" i="27"/>
  <c r="E62" i="27"/>
  <c r="E61" i="27"/>
  <c r="E60" i="27"/>
  <c r="E59" i="27"/>
  <c r="E58" i="27"/>
  <c r="E57" i="27"/>
  <c r="E56" i="27"/>
  <c r="E55" i="27"/>
  <c r="J53" i="10" l="1"/>
  <c r="I53" i="10"/>
  <c r="H53" i="10"/>
  <c r="B75" i="38" l="1"/>
  <c r="F51" i="110"/>
  <c r="G48" i="110" s="1"/>
  <c r="P51" i="101"/>
  <c r="O51" i="101"/>
  <c r="N51" i="101"/>
  <c r="M51" i="101"/>
  <c r="L51" i="101"/>
  <c r="K51" i="101"/>
  <c r="J51" i="101"/>
  <c r="I51" i="101"/>
  <c r="H51" i="101"/>
  <c r="G51" i="101"/>
  <c r="P51" i="93"/>
  <c r="O51" i="93"/>
  <c r="N51" i="93"/>
  <c r="M51" i="93"/>
  <c r="L51" i="93"/>
  <c r="K51" i="93"/>
  <c r="J51" i="93"/>
  <c r="I51" i="93"/>
  <c r="H51" i="93"/>
  <c r="G51" i="93"/>
  <c r="P51" i="91"/>
  <c r="O51" i="91"/>
  <c r="N51" i="91"/>
  <c r="M51" i="91"/>
  <c r="L51" i="91"/>
  <c r="K51" i="91"/>
  <c r="J51" i="91"/>
  <c r="I51" i="91"/>
  <c r="H51" i="91"/>
  <c r="G51" i="91"/>
  <c r="J54" i="10" l="1"/>
  <c r="I54" i="10"/>
  <c r="H54" i="10"/>
  <c r="I54" i="69" l="1"/>
  <c r="I43" i="69" s="1"/>
  <c r="H54" i="110" l="1"/>
  <c r="F54" i="110"/>
  <c r="H210" i="110"/>
  <c r="H198" i="110"/>
  <c r="H186" i="110"/>
  <c r="F183" i="110"/>
  <c r="G183" i="110" s="1"/>
  <c r="F180" i="110"/>
  <c r="F177" i="110"/>
  <c r="H174" i="110"/>
  <c r="F174" i="110"/>
  <c r="F171" i="110"/>
  <c r="F168" i="110"/>
  <c r="F165" i="110"/>
  <c r="H162" i="110"/>
  <c r="F162" i="110"/>
  <c r="F159" i="110"/>
  <c r="F156" i="110"/>
  <c r="F153" i="110"/>
  <c r="I152" i="110"/>
  <c r="H150" i="110"/>
  <c r="F150" i="110"/>
  <c r="F147" i="110"/>
  <c r="G147" i="110" s="1"/>
  <c r="F144" i="110"/>
  <c r="F141" i="110"/>
  <c r="G141" i="110" s="1"/>
  <c r="H138" i="110"/>
  <c r="F138" i="110"/>
  <c r="F135" i="110"/>
  <c r="F132" i="110"/>
  <c r="F129" i="110"/>
  <c r="H126" i="110"/>
  <c r="F126" i="110"/>
  <c r="G126" i="110" s="1"/>
  <c r="F123" i="110"/>
  <c r="G123" i="110" s="1"/>
  <c r="F120" i="110"/>
  <c r="F117" i="110"/>
  <c r="I114" i="110"/>
  <c r="H114" i="110"/>
  <c r="F114" i="110"/>
  <c r="F111" i="110"/>
  <c r="F108" i="110"/>
  <c r="F105" i="110"/>
  <c r="I102" i="110"/>
  <c r="H102" i="110"/>
  <c r="F102" i="110"/>
  <c r="F99" i="110"/>
  <c r="F96" i="110"/>
  <c r="F93" i="110"/>
  <c r="I90" i="110"/>
  <c r="H90" i="110"/>
  <c r="F90" i="110"/>
  <c r="F87" i="110"/>
  <c r="F84" i="110"/>
  <c r="F81" i="110"/>
  <c r="I78" i="110"/>
  <c r="H78" i="110"/>
  <c r="F78" i="110"/>
  <c r="F75" i="110"/>
  <c r="F72" i="110"/>
  <c r="F69" i="110"/>
  <c r="I66" i="110"/>
  <c r="H66" i="110"/>
  <c r="F66" i="110"/>
  <c r="F63" i="110"/>
  <c r="F60" i="110"/>
  <c r="F57" i="110"/>
  <c r="I54" i="110"/>
  <c r="G63" i="110" l="1"/>
  <c r="G159" i="110"/>
  <c r="G177" i="110"/>
  <c r="G162" i="110"/>
  <c r="G117" i="110"/>
  <c r="G153" i="110"/>
  <c r="G138" i="110"/>
  <c r="G174" i="110"/>
  <c r="G57" i="110"/>
  <c r="G114" i="110"/>
  <c r="G120" i="110"/>
  <c r="G144" i="110"/>
  <c r="G150" i="110"/>
  <c r="G156" i="110"/>
  <c r="G165" i="110"/>
  <c r="G171" i="110"/>
  <c r="G180" i="110"/>
  <c r="G69" i="110"/>
  <c r="G75" i="110"/>
  <c r="G111" i="110"/>
  <c r="G129" i="110"/>
  <c r="G135" i="110"/>
  <c r="G78" i="110"/>
  <c r="G84" i="110"/>
  <c r="G90" i="110"/>
  <c r="G96" i="110"/>
  <c r="G102" i="110"/>
  <c r="G108" i="110"/>
  <c r="G81" i="110"/>
  <c r="G87" i="110"/>
  <c r="G93" i="110"/>
  <c r="G99" i="110"/>
  <c r="G105" i="110"/>
  <c r="G60" i="110"/>
  <c r="G66" i="110"/>
  <c r="G72" i="110"/>
  <c r="G54" i="110"/>
  <c r="G51" i="110"/>
  <c r="G132" i="110"/>
  <c r="G168" i="110"/>
  <c r="G51" i="69"/>
  <c r="H54" i="70"/>
  <c r="I54" i="70"/>
  <c r="I43" i="70" s="1"/>
  <c r="F54" i="70"/>
  <c r="G51" i="70" s="1"/>
  <c r="P52" i="101"/>
  <c r="O52" i="101"/>
  <c r="N52" i="101"/>
  <c r="M52" i="101"/>
  <c r="L52" i="101"/>
  <c r="K52" i="101"/>
  <c r="J52" i="101"/>
  <c r="I52" i="101"/>
  <c r="H52" i="101"/>
  <c r="G52" i="101"/>
  <c r="P52" i="93"/>
  <c r="O52" i="93"/>
  <c r="N52" i="93"/>
  <c r="M52" i="93"/>
  <c r="L52" i="93"/>
  <c r="K52" i="93"/>
  <c r="J52" i="93"/>
  <c r="I52" i="93"/>
  <c r="H52" i="93"/>
  <c r="G52" i="93"/>
  <c r="P52" i="91"/>
  <c r="O52" i="91"/>
  <c r="N52" i="91"/>
  <c r="M52" i="91"/>
  <c r="K52" i="91"/>
  <c r="J52" i="91"/>
  <c r="I52" i="91"/>
  <c r="H52" i="91"/>
  <c r="K51" i="44" l="1"/>
  <c r="J55" i="10" l="1"/>
  <c r="I55" i="10"/>
  <c r="H55" i="10"/>
  <c r="CT7" i="102" l="1"/>
  <c r="ED7" i="102"/>
  <c r="CG7" i="102"/>
  <c r="EG7" i="102" s="1"/>
  <c r="CF7" i="102"/>
  <c r="EF7" i="102" s="1"/>
  <c r="CE7" i="102"/>
  <c r="EE7" i="102" s="1"/>
  <c r="CC7" i="102"/>
  <c r="EC7" i="102" s="1"/>
  <c r="CB7" i="102"/>
  <c r="EB7" i="102" s="1"/>
  <c r="CA7" i="102"/>
  <c r="EA7" i="102" s="1"/>
  <c r="BZ7" i="102"/>
  <c r="DZ7" i="102" s="1"/>
  <c r="BY7" i="102"/>
  <c r="DY7" i="102" s="1"/>
  <c r="BX7" i="102"/>
  <c r="DX7" i="102" s="1"/>
  <c r="BW7" i="102"/>
  <c r="DW7" i="102" s="1"/>
  <c r="BV7" i="102"/>
  <c r="DV7" i="102" s="1"/>
  <c r="BU7" i="102"/>
  <c r="DU7" i="102" s="1"/>
  <c r="BT7" i="102"/>
  <c r="DT7" i="102" s="1"/>
  <c r="BS7" i="102"/>
  <c r="DS7" i="102" s="1"/>
  <c r="BR7" i="102"/>
  <c r="DR7" i="102" s="1"/>
  <c r="BQ7" i="102"/>
  <c r="DQ7" i="102" s="1"/>
  <c r="BP7" i="102"/>
  <c r="DP7" i="102" s="1"/>
  <c r="BO7" i="102"/>
  <c r="DO7" i="102" s="1"/>
  <c r="BN7" i="102"/>
  <c r="DN7" i="102" s="1"/>
  <c r="BM7" i="102"/>
  <c r="DM7" i="102" s="1"/>
  <c r="BL7" i="102"/>
  <c r="DL7" i="102" s="1"/>
  <c r="BK7" i="102"/>
  <c r="DK7" i="102" s="1"/>
  <c r="BJ7" i="102"/>
  <c r="DJ7" i="102" s="1"/>
  <c r="BI7" i="102"/>
  <c r="DI7" i="102" s="1"/>
  <c r="BH7" i="102"/>
  <c r="DH7" i="102" s="1"/>
  <c r="BG7" i="102"/>
  <c r="DG7" i="102" s="1"/>
  <c r="BF7" i="102"/>
  <c r="DF7" i="102" s="1"/>
  <c r="BE7" i="102"/>
  <c r="DE7" i="102" s="1"/>
  <c r="BD7" i="102"/>
  <c r="DD7" i="102" s="1"/>
  <c r="BC7" i="102"/>
  <c r="DC7" i="102" s="1"/>
  <c r="BB7" i="102"/>
  <c r="DB7" i="102" s="1"/>
  <c r="BA7" i="102"/>
  <c r="DA7" i="102" s="1"/>
  <c r="AZ7" i="102"/>
  <c r="CZ7" i="102" s="1"/>
  <c r="AY7" i="102"/>
  <c r="CY7" i="102" s="1"/>
  <c r="AX7" i="102"/>
  <c r="CX7" i="102" s="1"/>
  <c r="AW7" i="102"/>
  <c r="CW7" i="102" s="1"/>
  <c r="AV7" i="102"/>
  <c r="CV7" i="102" s="1"/>
  <c r="AU7" i="102"/>
  <c r="CU7" i="102" s="1"/>
  <c r="AS7" i="102"/>
  <c r="CS7" i="102" s="1"/>
  <c r="AR7" i="102"/>
  <c r="CR7" i="102" s="1"/>
  <c r="AR19" i="102"/>
  <c r="J58" i="24" l="1"/>
  <c r="H58" i="24" s="1"/>
  <c r="C53" i="89"/>
  <c r="D41" i="89" s="1"/>
  <c r="J56" i="24"/>
  <c r="P53" i="101"/>
  <c r="O53" i="101"/>
  <c r="N53" i="101"/>
  <c r="M53" i="101"/>
  <c r="L53" i="101"/>
  <c r="K53" i="101"/>
  <c r="J53" i="101"/>
  <c r="I53" i="101"/>
  <c r="H53" i="101"/>
  <c r="G53" i="101"/>
  <c r="P53" i="93"/>
  <c r="O53" i="93"/>
  <c r="N53" i="93"/>
  <c r="M53" i="93"/>
  <c r="L53" i="93"/>
  <c r="K53" i="93"/>
  <c r="J53" i="93"/>
  <c r="I53" i="93"/>
  <c r="H53" i="93"/>
  <c r="G53" i="93"/>
  <c r="P53" i="91"/>
  <c r="O53" i="91"/>
  <c r="N53" i="91"/>
  <c r="M53" i="91"/>
  <c r="L53" i="91"/>
  <c r="K53" i="91"/>
  <c r="J53" i="91"/>
  <c r="I53" i="91"/>
  <c r="H53" i="91"/>
  <c r="G53" i="91"/>
  <c r="H56" i="24" l="1"/>
  <c r="K54" i="44"/>
  <c r="E10" i="82" l="1"/>
  <c r="J57" i="24" s="1"/>
  <c r="E8" i="7"/>
  <c r="D8" i="7"/>
  <c r="C8" i="7"/>
  <c r="E7" i="7"/>
  <c r="D7" i="7"/>
  <c r="C7" i="7"/>
  <c r="E6" i="7"/>
  <c r="D6" i="7"/>
  <c r="C6" i="7"/>
  <c r="L55" i="106"/>
  <c r="H57" i="24" l="1"/>
  <c r="I55" i="24" l="1"/>
  <c r="B12" i="24"/>
  <c r="C6" i="8"/>
  <c r="C7" i="8"/>
  <c r="C8" i="8"/>
  <c r="D6" i="10"/>
  <c r="E6" i="10"/>
  <c r="F6" i="10"/>
  <c r="G6" i="10"/>
  <c r="C7" i="10"/>
  <c r="D7" i="10"/>
  <c r="E7" i="10"/>
  <c r="F7" i="10"/>
  <c r="G7" i="10"/>
  <c r="C8" i="10"/>
  <c r="D8" i="10"/>
  <c r="E8" i="10"/>
  <c r="F8" i="10"/>
  <c r="G8" i="10"/>
  <c r="J56" i="10"/>
  <c r="I56" i="10"/>
  <c r="H56" i="10"/>
  <c r="H57" i="10"/>
  <c r="I57" i="10"/>
  <c r="J57" i="10"/>
  <c r="H54" i="75" l="1"/>
  <c r="Q10" i="82" l="1"/>
  <c r="P11" i="82"/>
  <c r="O11" i="82"/>
  <c r="P54" i="101"/>
  <c r="O54" i="101"/>
  <c r="N54" i="101"/>
  <c r="M54" i="101"/>
  <c r="L54" i="101"/>
  <c r="K54" i="101"/>
  <c r="J54" i="101"/>
  <c r="I54" i="101"/>
  <c r="H54" i="101"/>
  <c r="G54" i="101"/>
  <c r="P54" i="93"/>
  <c r="O54" i="93"/>
  <c r="N54" i="93"/>
  <c r="M54" i="93"/>
  <c r="L54" i="93"/>
  <c r="K54" i="93"/>
  <c r="J54" i="93"/>
  <c r="I54" i="93"/>
  <c r="H54" i="93"/>
  <c r="G54" i="93"/>
  <c r="P54" i="91"/>
  <c r="O54" i="91"/>
  <c r="N54" i="91"/>
  <c r="M54" i="91"/>
  <c r="L54" i="91"/>
  <c r="K54" i="91"/>
  <c r="J54" i="91"/>
  <c r="I54" i="91"/>
  <c r="H54" i="91"/>
  <c r="G54" i="91"/>
  <c r="C12" i="24" l="1"/>
  <c r="D12" i="24" s="1"/>
  <c r="R9" i="82"/>
  <c r="P55" i="101" l="1"/>
  <c r="O55" i="101"/>
  <c r="N55" i="101"/>
  <c r="M55" i="101"/>
  <c r="L55" i="101"/>
  <c r="K55" i="101"/>
  <c r="J55" i="101"/>
  <c r="I55" i="101"/>
  <c r="H55" i="101"/>
  <c r="G55" i="101"/>
  <c r="P55" i="93"/>
  <c r="O55" i="93"/>
  <c r="N55" i="93"/>
  <c r="M55" i="93"/>
  <c r="L55" i="93"/>
  <c r="K55" i="93"/>
  <c r="J55" i="93"/>
  <c r="I55" i="93"/>
  <c r="H55" i="93"/>
  <c r="G55" i="93"/>
  <c r="P55" i="91"/>
  <c r="O55" i="91"/>
  <c r="N55" i="91"/>
  <c r="M55" i="91"/>
  <c r="L55" i="91"/>
  <c r="K55" i="91"/>
  <c r="J55" i="91"/>
  <c r="I55" i="91"/>
  <c r="H55" i="91"/>
  <c r="G55" i="91"/>
  <c r="J58" i="10" l="1"/>
  <c r="I58" i="10"/>
  <c r="H58" i="10"/>
  <c r="J59" i="24" l="1"/>
  <c r="H59" i="24" s="1"/>
  <c r="N11" i="82"/>
  <c r="F57" i="70" l="1"/>
  <c r="G54" i="70" s="1"/>
  <c r="P56" i="101" l="1"/>
  <c r="O56" i="101"/>
  <c r="N56" i="101"/>
  <c r="M56" i="101"/>
  <c r="L56" i="101"/>
  <c r="K56" i="101"/>
  <c r="J56" i="101"/>
  <c r="I56" i="101"/>
  <c r="H56" i="101"/>
  <c r="G56" i="101"/>
  <c r="P56" i="93"/>
  <c r="O56" i="93"/>
  <c r="N56" i="93"/>
  <c r="M56" i="93"/>
  <c r="L56" i="93"/>
  <c r="K56" i="93"/>
  <c r="J56" i="93"/>
  <c r="I56" i="93"/>
  <c r="H56" i="93"/>
  <c r="G56" i="93"/>
  <c r="P56" i="91"/>
  <c r="O56" i="91"/>
  <c r="N56" i="91"/>
  <c r="M56" i="91"/>
  <c r="L56" i="91"/>
  <c r="K56" i="91"/>
  <c r="J56" i="91"/>
  <c r="I56" i="91"/>
  <c r="H56" i="91"/>
  <c r="G56" i="91"/>
  <c r="L58" i="106" l="1"/>
  <c r="H57" i="75" l="1"/>
  <c r="J60" i="24" l="1"/>
  <c r="H60" i="24" s="1"/>
  <c r="M11" i="82"/>
  <c r="I58" i="24" l="1"/>
  <c r="J59" i="10"/>
  <c r="I59" i="10"/>
  <c r="H59" i="10"/>
  <c r="F60" i="70" l="1"/>
  <c r="G57" i="70" s="1"/>
  <c r="G54" i="69"/>
  <c r="P57" i="101" l="1"/>
  <c r="O57" i="101"/>
  <c r="N57" i="101"/>
  <c r="M57" i="101"/>
  <c r="L57" i="101"/>
  <c r="K57" i="101"/>
  <c r="J57" i="101"/>
  <c r="I57" i="101"/>
  <c r="H57" i="101"/>
  <c r="G57" i="101"/>
  <c r="P57" i="93" l="1"/>
  <c r="O57" i="93"/>
  <c r="N57" i="93"/>
  <c r="M57" i="93"/>
  <c r="L57" i="93"/>
  <c r="K57" i="93"/>
  <c r="J57" i="93"/>
  <c r="I57" i="93"/>
  <c r="H57" i="93"/>
  <c r="G57" i="93"/>
  <c r="P57" i="91"/>
  <c r="O57" i="91"/>
  <c r="N57" i="91"/>
  <c r="M57" i="91"/>
  <c r="L57" i="91"/>
  <c r="K57" i="91"/>
  <c r="J57" i="91"/>
  <c r="I57" i="91"/>
  <c r="H57" i="91"/>
  <c r="G57" i="91"/>
  <c r="J61" i="24" l="1"/>
  <c r="H61" i="24" s="1"/>
  <c r="J60" i="10" l="1"/>
  <c r="I60" i="10"/>
  <c r="H60" i="10"/>
  <c r="P58" i="101" l="1"/>
  <c r="O58" i="101"/>
  <c r="N58" i="101"/>
  <c r="M58" i="101"/>
  <c r="L58" i="101"/>
  <c r="K58" i="101"/>
  <c r="J58" i="101"/>
  <c r="I58" i="101"/>
  <c r="H58" i="101"/>
  <c r="G58" i="101"/>
  <c r="P58" i="93"/>
  <c r="O58" i="93"/>
  <c r="N58" i="93"/>
  <c r="M58" i="93"/>
  <c r="L58" i="93"/>
  <c r="K58" i="93"/>
  <c r="J58" i="93"/>
  <c r="I58" i="93"/>
  <c r="H58" i="93"/>
  <c r="G58" i="93"/>
  <c r="P58" i="91"/>
  <c r="O58" i="91"/>
  <c r="N58" i="91"/>
  <c r="M58" i="91"/>
  <c r="L58" i="91"/>
  <c r="K58" i="91"/>
  <c r="J58" i="91"/>
  <c r="I58" i="91"/>
  <c r="H58" i="91"/>
  <c r="G58" i="91"/>
  <c r="L11" i="82" l="1"/>
  <c r="J62" i="24" s="1"/>
  <c r="H62" i="24" s="1"/>
  <c r="J61" i="10" l="1"/>
  <c r="I61" i="10"/>
  <c r="H61" i="10"/>
  <c r="L64" i="106"/>
  <c r="L61" i="106"/>
  <c r="G59" i="101" l="1"/>
  <c r="H59" i="101"/>
  <c r="I59" i="101"/>
  <c r="J59" i="101"/>
  <c r="K59" i="101"/>
  <c r="L59" i="101"/>
  <c r="M59" i="101"/>
  <c r="N59" i="101"/>
  <c r="O59" i="101"/>
  <c r="P59" i="101"/>
  <c r="G59" i="93" l="1"/>
  <c r="H59" i="93"/>
  <c r="I59" i="93"/>
  <c r="J59" i="93"/>
  <c r="K59" i="93"/>
  <c r="L59" i="93"/>
  <c r="M59" i="93"/>
  <c r="N59" i="93"/>
  <c r="O59" i="93"/>
  <c r="P59" i="93"/>
  <c r="G59" i="91"/>
  <c r="H59" i="91"/>
  <c r="I59" i="91"/>
  <c r="J59" i="91"/>
  <c r="K59" i="91"/>
  <c r="L59" i="91"/>
  <c r="M59" i="91"/>
  <c r="N59" i="91"/>
  <c r="O59" i="91"/>
  <c r="P59" i="91"/>
  <c r="G57" i="69" l="1"/>
  <c r="K11" i="82"/>
  <c r="K60" i="44"/>
  <c r="H60" i="75" l="1"/>
  <c r="J63" i="24" l="1"/>
  <c r="H63" i="24" s="1"/>
  <c r="I61" i="24" s="1"/>
  <c r="J11" i="82"/>
  <c r="J62" i="10" l="1"/>
  <c r="H62" i="10"/>
  <c r="I62" i="10"/>
  <c r="P60" i="101" l="1"/>
  <c r="O60" i="101"/>
  <c r="N60" i="101"/>
  <c r="M60" i="101"/>
  <c r="L60" i="101"/>
  <c r="K60" i="101"/>
  <c r="J60" i="101"/>
  <c r="I60" i="101"/>
  <c r="H60" i="101"/>
  <c r="G60" i="101"/>
  <c r="P60" i="93" l="1"/>
  <c r="O60" i="93"/>
  <c r="N60" i="93"/>
  <c r="M60" i="93"/>
  <c r="L60" i="93"/>
  <c r="K60" i="93"/>
  <c r="J60" i="93"/>
  <c r="I60" i="93"/>
  <c r="H60" i="93"/>
  <c r="G60" i="93"/>
  <c r="P60" i="91"/>
  <c r="O60" i="91"/>
  <c r="N60" i="91"/>
  <c r="M60" i="91"/>
  <c r="L60" i="91"/>
  <c r="K60" i="91"/>
  <c r="J60" i="91"/>
  <c r="I60" i="91"/>
  <c r="H60" i="91"/>
  <c r="G60" i="91"/>
  <c r="J63" i="10" l="1"/>
  <c r="I63" i="10"/>
  <c r="H63" i="10"/>
  <c r="J64" i="24" l="1"/>
  <c r="H64" i="24" s="1"/>
  <c r="P61" i="101" l="1"/>
  <c r="O61" i="101"/>
  <c r="N61" i="101"/>
  <c r="M61" i="101"/>
  <c r="L61" i="101"/>
  <c r="K61" i="101"/>
  <c r="J61" i="101"/>
  <c r="I61" i="101"/>
  <c r="H61" i="101"/>
  <c r="G61" i="101"/>
  <c r="P61" i="93"/>
  <c r="O61" i="93"/>
  <c r="N61" i="93"/>
  <c r="M61" i="93"/>
  <c r="L61" i="93"/>
  <c r="K61" i="93"/>
  <c r="J61" i="93"/>
  <c r="I61" i="93"/>
  <c r="H61" i="93"/>
  <c r="G61" i="93"/>
  <c r="P61" i="91"/>
  <c r="O61" i="91"/>
  <c r="N61" i="91"/>
  <c r="M61" i="91"/>
  <c r="L61" i="91"/>
  <c r="K61" i="91"/>
  <c r="J61" i="91"/>
  <c r="I61" i="91"/>
  <c r="H61" i="91"/>
  <c r="G61" i="91"/>
  <c r="I11" i="82" l="1"/>
  <c r="J64" i="10" l="1"/>
  <c r="I64" i="10"/>
  <c r="H64" i="10"/>
  <c r="J65" i="24" l="1"/>
  <c r="H65" i="24" s="1"/>
  <c r="F63" i="70" l="1"/>
  <c r="G60" i="70" s="1"/>
  <c r="G60" i="69" l="1"/>
  <c r="P62" i="101" l="1"/>
  <c r="O62" i="101"/>
  <c r="N62" i="101"/>
  <c r="M62" i="101"/>
  <c r="L62" i="101"/>
  <c r="K62" i="101"/>
  <c r="J62" i="101"/>
  <c r="I62" i="101"/>
  <c r="H62" i="101"/>
  <c r="G62" i="101"/>
  <c r="P62" i="93"/>
  <c r="O62" i="93"/>
  <c r="N62" i="93"/>
  <c r="M62" i="93"/>
  <c r="L62" i="93"/>
  <c r="K62" i="93"/>
  <c r="J62" i="93"/>
  <c r="I62" i="93"/>
  <c r="H62" i="93"/>
  <c r="G62" i="93"/>
  <c r="P62" i="91"/>
  <c r="O62" i="91"/>
  <c r="N62" i="91"/>
  <c r="M62" i="91"/>
  <c r="L62" i="91"/>
  <c r="K62" i="91"/>
  <c r="J62" i="91"/>
  <c r="I62" i="91"/>
  <c r="H62" i="91"/>
  <c r="G62" i="91"/>
  <c r="H65" i="10" l="1"/>
  <c r="L121" i="106" l="1"/>
  <c r="L118" i="106"/>
  <c r="L115" i="106"/>
  <c r="L112" i="106"/>
  <c r="L109" i="106"/>
  <c r="L106" i="106"/>
  <c r="L103" i="106"/>
  <c r="L100" i="106"/>
  <c r="L97" i="106"/>
  <c r="L94" i="106"/>
  <c r="L91" i="106"/>
  <c r="L88" i="106"/>
  <c r="L85" i="106"/>
  <c r="L82" i="106"/>
  <c r="L79" i="106"/>
  <c r="L76" i="106"/>
  <c r="L73" i="106"/>
  <c r="L70" i="106"/>
  <c r="L67" i="106"/>
  <c r="F121" i="106" l="1"/>
  <c r="F118" i="106"/>
  <c r="F115" i="106"/>
  <c r="F112" i="106"/>
  <c r="F109" i="106"/>
  <c r="F106" i="106"/>
  <c r="H11" i="82" l="1"/>
  <c r="J66" i="24" s="1"/>
  <c r="H66" i="24" s="1"/>
  <c r="I64" i="24" s="1"/>
  <c r="K63" i="44" l="1"/>
  <c r="J54" i="44"/>
  <c r="J65" i="10" l="1"/>
  <c r="I65" i="10"/>
  <c r="G11" i="82" l="1"/>
  <c r="J67" i="24" s="1"/>
  <c r="H67" i="24" s="1"/>
  <c r="J66" i="10" l="1"/>
  <c r="P63" i="101" l="1"/>
  <c r="O63" i="101"/>
  <c r="N63" i="101"/>
  <c r="M63" i="101"/>
  <c r="L63" i="101"/>
  <c r="K63" i="101"/>
  <c r="J63" i="101"/>
  <c r="I63" i="101"/>
  <c r="H63" i="101"/>
  <c r="G63" i="101"/>
  <c r="P63" i="93"/>
  <c r="O63" i="93"/>
  <c r="N63" i="93"/>
  <c r="M63" i="93"/>
  <c r="L63" i="93"/>
  <c r="K63" i="93"/>
  <c r="J63" i="93"/>
  <c r="I63" i="93"/>
  <c r="H63" i="93"/>
  <c r="G63" i="93"/>
  <c r="P63" i="91"/>
  <c r="O63" i="91"/>
  <c r="N63" i="91"/>
  <c r="M63" i="91"/>
  <c r="L63" i="91"/>
  <c r="K63" i="91"/>
  <c r="J63" i="91"/>
  <c r="I63" i="91"/>
  <c r="H63" i="91"/>
  <c r="G63" i="91"/>
  <c r="AR31" i="102" l="1"/>
  <c r="CR9" i="102" s="1"/>
  <c r="CG151" i="102"/>
  <c r="EG19" i="102" s="1"/>
  <c r="CF151" i="102"/>
  <c r="EF19" i="102" s="1"/>
  <c r="CE151" i="102"/>
  <c r="EE19" i="102" s="1"/>
  <c r="CC151" i="102"/>
  <c r="EC19" i="102" s="1"/>
  <c r="CB151" i="102"/>
  <c r="EB19" i="102" s="1"/>
  <c r="CA151" i="102"/>
  <c r="EA19" i="102" s="1"/>
  <c r="BZ151" i="102"/>
  <c r="DZ19" i="102" s="1"/>
  <c r="BY151" i="102"/>
  <c r="DY19" i="102" s="1"/>
  <c r="BX151" i="102"/>
  <c r="DX19" i="102" s="1"/>
  <c r="BW151" i="102"/>
  <c r="DW19" i="102" s="1"/>
  <c r="BV151" i="102"/>
  <c r="DV19" i="102" s="1"/>
  <c r="BU151" i="102"/>
  <c r="DU19" i="102" s="1"/>
  <c r="BT151" i="102"/>
  <c r="DT19" i="102" s="1"/>
  <c r="BS151" i="102"/>
  <c r="DS19" i="102" s="1"/>
  <c r="BR151" i="102"/>
  <c r="DR19" i="102" s="1"/>
  <c r="BQ151" i="102"/>
  <c r="DQ19" i="102" s="1"/>
  <c r="BP151" i="102"/>
  <c r="DP19" i="102" s="1"/>
  <c r="BO151" i="102"/>
  <c r="DO19" i="102" s="1"/>
  <c r="BN151" i="102"/>
  <c r="DN19" i="102" s="1"/>
  <c r="BM151" i="102"/>
  <c r="DM19" i="102" s="1"/>
  <c r="BL151" i="102"/>
  <c r="DL19" i="102" s="1"/>
  <c r="BK151" i="102"/>
  <c r="DK19" i="102" s="1"/>
  <c r="BJ151" i="102"/>
  <c r="DJ19" i="102" s="1"/>
  <c r="BI151" i="102"/>
  <c r="DI19" i="102" s="1"/>
  <c r="BH151" i="102"/>
  <c r="DH19" i="102" s="1"/>
  <c r="BG151" i="102"/>
  <c r="DG19" i="102" s="1"/>
  <c r="BF151" i="102"/>
  <c r="DF19" i="102" s="1"/>
  <c r="BE151" i="102"/>
  <c r="DE19" i="102" s="1"/>
  <c r="BD151" i="102"/>
  <c r="DD19" i="102" s="1"/>
  <c r="BC151" i="102"/>
  <c r="DC19" i="102" s="1"/>
  <c r="BB151" i="102"/>
  <c r="DB19" i="102" s="1"/>
  <c r="BA151" i="102"/>
  <c r="DA19" i="102" s="1"/>
  <c r="AZ151" i="102"/>
  <c r="CZ19" i="102" s="1"/>
  <c r="AY151" i="102"/>
  <c r="CY19" i="102" s="1"/>
  <c r="AX151" i="102"/>
  <c r="CX19" i="102" s="1"/>
  <c r="AW151" i="102"/>
  <c r="CW19" i="102" s="1"/>
  <c r="AV151" i="102"/>
  <c r="CV19" i="102" s="1"/>
  <c r="AU151" i="102"/>
  <c r="CU19" i="102" s="1"/>
  <c r="AS151" i="102"/>
  <c r="CS19" i="102" s="1"/>
  <c r="AR151" i="102"/>
  <c r="CR19" i="102" s="1"/>
  <c r="CG139" i="102"/>
  <c r="EG18" i="102" s="1"/>
  <c r="CF139" i="102"/>
  <c r="EF18" i="102" s="1"/>
  <c r="CE139" i="102"/>
  <c r="EE18" i="102" s="1"/>
  <c r="CC139" i="102"/>
  <c r="EC18" i="102" s="1"/>
  <c r="CB139" i="102"/>
  <c r="EB18" i="102" s="1"/>
  <c r="CA139" i="102"/>
  <c r="EA18" i="102" s="1"/>
  <c r="BZ139" i="102"/>
  <c r="DZ18" i="102" s="1"/>
  <c r="BY139" i="102"/>
  <c r="DY18" i="102" s="1"/>
  <c r="BX139" i="102"/>
  <c r="DX18" i="102" s="1"/>
  <c r="BW139" i="102"/>
  <c r="DW18" i="102" s="1"/>
  <c r="BV139" i="102"/>
  <c r="DV18" i="102" s="1"/>
  <c r="BU139" i="102"/>
  <c r="DU18" i="102" s="1"/>
  <c r="BT139" i="102"/>
  <c r="DT18" i="102" s="1"/>
  <c r="BS139" i="102"/>
  <c r="DS18" i="102" s="1"/>
  <c r="BR139" i="102"/>
  <c r="DR18" i="102" s="1"/>
  <c r="BQ139" i="102"/>
  <c r="DQ18" i="102" s="1"/>
  <c r="BP139" i="102"/>
  <c r="DP18" i="102" s="1"/>
  <c r="BO139" i="102"/>
  <c r="DO18" i="102" s="1"/>
  <c r="BN139" i="102"/>
  <c r="DN18" i="102" s="1"/>
  <c r="BM139" i="102"/>
  <c r="DM18" i="102" s="1"/>
  <c r="BL139" i="102"/>
  <c r="DL18" i="102" s="1"/>
  <c r="BK139" i="102"/>
  <c r="DK18" i="102" s="1"/>
  <c r="BJ139" i="102"/>
  <c r="DJ18" i="102" s="1"/>
  <c r="BI139" i="102"/>
  <c r="DI18" i="102" s="1"/>
  <c r="BH139" i="102"/>
  <c r="DH18" i="102" s="1"/>
  <c r="BG139" i="102"/>
  <c r="DG18" i="102" s="1"/>
  <c r="BF139" i="102"/>
  <c r="DF18" i="102" s="1"/>
  <c r="BE139" i="102"/>
  <c r="DE18" i="102" s="1"/>
  <c r="BD139" i="102"/>
  <c r="DD18" i="102" s="1"/>
  <c r="BC139" i="102"/>
  <c r="DC18" i="102" s="1"/>
  <c r="BB139" i="102"/>
  <c r="DB18" i="102" s="1"/>
  <c r="BA139" i="102"/>
  <c r="DA18" i="102" s="1"/>
  <c r="AZ139" i="102"/>
  <c r="CZ18" i="102" s="1"/>
  <c r="AY139" i="102"/>
  <c r="CY18" i="102" s="1"/>
  <c r="AX139" i="102"/>
  <c r="CX18" i="102" s="1"/>
  <c r="AW139" i="102"/>
  <c r="CW18" i="102" s="1"/>
  <c r="AV139" i="102"/>
  <c r="CV18" i="102" s="1"/>
  <c r="AU139" i="102"/>
  <c r="CU18" i="102" s="1"/>
  <c r="AS139" i="102"/>
  <c r="CS18" i="102" s="1"/>
  <c r="AR139" i="102"/>
  <c r="CR18" i="102" s="1"/>
  <c r="CG127" i="102"/>
  <c r="EG17" i="102" s="1"/>
  <c r="CF127" i="102"/>
  <c r="EF17" i="102" s="1"/>
  <c r="CE127" i="102"/>
  <c r="EE17" i="102" s="1"/>
  <c r="CC127" i="102"/>
  <c r="EC17" i="102" s="1"/>
  <c r="CB127" i="102"/>
  <c r="EB17" i="102" s="1"/>
  <c r="CA127" i="102"/>
  <c r="EA17" i="102" s="1"/>
  <c r="BZ127" i="102"/>
  <c r="DZ17" i="102" s="1"/>
  <c r="BY127" i="102"/>
  <c r="DY17" i="102" s="1"/>
  <c r="BX127" i="102"/>
  <c r="DX17" i="102" s="1"/>
  <c r="BW127" i="102"/>
  <c r="DW17" i="102" s="1"/>
  <c r="BV127" i="102"/>
  <c r="DV17" i="102" s="1"/>
  <c r="BU127" i="102"/>
  <c r="DU17" i="102" s="1"/>
  <c r="BT127" i="102"/>
  <c r="DT17" i="102" s="1"/>
  <c r="BS127" i="102"/>
  <c r="DS17" i="102" s="1"/>
  <c r="BR127" i="102"/>
  <c r="DR17" i="102" s="1"/>
  <c r="BQ127" i="102"/>
  <c r="DQ17" i="102" s="1"/>
  <c r="BP127" i="102"/>
  <c r="DP17" i="102" s="1"/>
  <c r="BO127" i="102"/>
  <c r="DO17" i="102" s="1"/>
  <c r="BN127" i="102"/>
  <c r="DN17" i="102" s="1"/>
  <c r="BM127" i="102"/>
  <c r="DM17" i="102" s="1"/>
  <c r="BL127" i="102"/>
  <c r="DL17" i="102" s="1"/>
  <c r="BK127" i="102"/>
  <c r="DK17" i="102" s="1"/>
  <c r="BJ127" i="102"/>
  <c r="DJ17" i="102" s="1"/>
  <c r="BI127" i="102"/>
  <c r="DI17" i="102" s="1"/>
  <c r="BH127" i="102"/>
  <c r="DH17" i="102" s="1"/>
  <c r="BG127" i="102"/>
  <c r="DG17" i="102" s="1"/>
  <c r="BF127" i="102"/>
  <c r="DF17" i="102" s="1"/>
  <c r="BE127" i="102"/>
  <c r="DE17" i="102" s="1"/>
  <c r="BD127" i="102"/>
  <c r="DD17" i="102" s="1"/>
  <c r="BC127" i="102"/>
  <c r="DC17" i="102" s="1"/>
  <c r="BB127" i="102"/>
  <c r="DB17" i="102" s="1"/>
  <c r="BA127" i="102"/>
  <c r="DA17" i="102" s="1"/>
  <c r="AZ127" i="102"/>
  <c r="CZ17" i="102" s="1"/>
  <c r="AY127" i="102"/>
  <c r="CY17" i="102" s="1"/>
  <c r="AX127" i="102"/>
  <c r="CX17" i="102" s="1"/>
  <c r="AW127" i="102"/>
  <c r="CW17" i="102" s="1"/>
  <c r="AV127" i="102"/>
  <c r="CV17" i="102" s="1"/>
  <c r="AU127" i="102"/>
  <c r="CU17" i="102" s="1"/>
  <c r="AS127" i="102"/>
  <c r="CS17" i="102" s="1"/>
  <c r="AR127" i="102"/>
  <c r="CR17" i="102" s="1"/>
  <c r="CG115" i="102"/>
  <c r="EG16" i="102" s="1"/>
  <c r="CF115" i="102"/>
  <c r="EF16" i="102" s="1"/>
  <c r="CE115" i="102"/>
  <c r="EE16" i="102" s="1"/>
  <c r="CC115" i="102"/>
  <c r="EC16" i="102" s="1"/>
  <c r="CB115" i="102"/>
  <c r="EB16" i="102" s="1"/>
  <c r="CA115" i="102"/>
  <c r="EA16" i="102" s="1"/>
  <c r="BZ115" i="102"/>
  <c r="DZ16" i="102" s="1"/>
  <c r="BY115" i="102"/>
  <c r="DY16" i="102" s="1"/>
  <c r="BX115" i="102"/>
  <c r="DX16" i="102" s="1"/>
  <c r="BW115" i="102"/>
  <c r="DW16" i="102" s="1"/>
  <c r="BV115" i="102"/>
  <c r="DV16" i="102" s="1"/>
  <c r="BU115" i="102"/>
  <c r="DU16" i="102" s="1"/>
  <c r="BT115" i="102"/>
  <c r="DT16" i="102" s="1"/>
  <c r="BS115" i="102"/>
  <c r="DS16" i="102" s="1"/>
  <c r="BR115" i="102"/>
  <c r="DR16" i="102" s="1"/>
  <c r="BQ115" i="102"/>
  <c r="DQ16" i="102" s="1"/>
  <c r="BP115" i="102"/>
  <c r="DP16" i="102" s="1"/>
  <c r="BO115" i="102"/>
  <c r="DO16" i="102" s="1"/>
  <c r="BN115" i="102"/>
  <c r="DN16" i="102" s="1"/>
  <c r="BM115" i="102"/>
  <c r="DM16" i="102" s="1"/>
  <c r="BL115" i="102"/>
  <c r="DL16" i="102" s="1"/>
  <c r="BK115" i="102"/>
  <c r="DK16" i="102" s="1"/>
  <c r="BJ115" i="102"/>
  <c r="DJ16" i="102" s="1"/>
  <c r="BI115" i="102"/>
  <c r="DI16" i="102" s="1"/>
  <c r="BH115" i="102"/>
  <c r="DH16" i="102" s="1"/>
  <c r="BG115" i="102"/>
  <c r="DG16" i="102" s="1"/>
  <c r="BF115" i="102"/>
  <c r="DF16" i="102" s="1"/>
  <c r="BE115" i="102"/>
  <c r="DE16" i="102" s="1"/>
  <c r="BD115" i="102"/>
  <c r="DD16" i="102" s="1"/>
  <c r="BC115" i="102"/>
  <c r="DC16" i="102" s="1"/>
  <c r="BB115" i="102"/>
  <c r="DB16" i="102" s="1"/>
  <c r="BA115" i="102"/>
  <c r="DA16" i="102" s="1"/>
  <c r="AZ115" i="102"/>
  <c r="CZ16" i="102" s="1"/>
  <c r="AY115" i="102"/>
  <c r="CY16" i="102" s="1"/>
  <c r="AX115" i="102"/>
  <c r="CX16" i="102" s="1"/>
  <c r="AW115" i="102"/>
  <c r="CW16" i="102" s="1"/>
  <c r="AV115" i="102"/>
  <c r="CV16" i="102" s="1"/>
  <c r="AU115" i="102"/>
  <c r="CU16" i="102" s="1"/>
  <c r="AS115" i="102"/>
  <c r="CS16" i="102" s="1"/>
  <c r="AR115" i="102"/>
  <c r="CR16" i="102" s="1"/>
  <c r="CG103" i="102"/>
  <c r="EG15" i="102" s="1"/>
  <c r="CF103" i="102"/>
  <c r="EF15" i="102" s="1"/>
  <c r="CE103" i="102"/>
  <c r="EE15" i="102" s="1"/>
  <c r="CC103" i="102"/>
  <c r="EC15" i="102" s="1"/>
  <c r="CB103" i="102"/>
  <c r="EB15" i="102" s="1"/>
  <c r="CA103" i="102"/>
  <c r="EA15" i="102" s="1"/>
  <c r="BZ103" i="102"/>
  <c r="DZ15" i="102" s="1"/>
  <c r="BY103" i="102"/>
  <c r="DY15" i="102" s="1"/>
  <c r="BX103" i="102"/>
  <c r="DX15" i="102" s="1"/>
  <c r="BW103" i="102"/>
  <c r="DW15" i="102" s="1"/>
  <c r="BV103" i="102"/>
  <c r="DV15" i="102" s="1"/>
  <c r="BU103" i="102"/>
  <c r="DU15" i="102" s="1"/>
  <c r="BT103" i="102"/>
  <c r="DT15" i="102" s="1"/>
  <c r="BS103" i="102"/>
  <c r="DS15" i="102" s="1"/>
  <c r="BR103" i="102"/>
  <c r="DR15" i="102" s="1"/>
  <c r="BQ103" i="102"/>
  <c r="DQ15" i="102" s="1"/>
  <c r="BP103" i="102"/>
  <c r="DP15" i="102" s="1"/>
  <c r="BO103" i="102"/>
  <c r="DO15" i="102" s="1"/>
  <c r="BN103" i="102"/>
  <c r="DN15" i="102" s="1"/>
  <c r="BM103" i="102"/>
  <c r="DM15" i="102" s="1"/>
  <c r="BL103" i="102"/>
  <c r="DL15" i="102" s="1"/>
  <c r="BK103" i="102"/>
  <c r="DK15" i="102" s="1"/>
  <c r="BJ103" i="102"/>
  <c r="DJ15" i="102" s="1"/>
  <c r="BI103" i="102"/>
  <c r="DI15" i="102" s="1"/>
  <c r="BH103" i="102"/>
  <c r="DH15" i="102" s="1"/>
  <c r="BG103" i="102"/>
  <c r="DG15" i="102" s="1"/>
  <c r="BF103" i="102"/>
  <c r="DF15" i="102" s="1"/>
  <c r="BE103" i="102"/>
  <c r="DE15" i="102" s="1"/>
  <c r="BD103" i="102"/>
  <c r="DD15" i="102" s="1"/>
  <c r="BC103" i="102"/>
  <c r="DC15" i="102" s="1"/>
  <c r="BB103" i="102"/>
  <c r="DB15" i="102" s="1"/>
  <c r="BA103" i="102"/>
  <c r="DA15" i="102" s="1"/>
  <c r="AZ103" i="102"/>
  <c r="CZ15" i="102" s="1"/>
  <c r="AY103" i="102"/>
  <c r="CY15" i="102" s="1"/>
  <c r="AX103" i="102"/>
  <c r="CX15" i="102" s="1"/>
  <c r="AW103" i="102"/>
  <c r="CW15" i="102" s="1"/>
  <c r="AV103" i="102"/>
  <c r="CV15" i="102" s="1"/>
  <c r="AU103" i="102"/>
  <c r="CU15" i="102" s="1"/>
  <c r="AS103" i="102"/>
  <c r="CS15" i="102" s="1"/>
  <c r="AR103" i="102"/>
  <c r="CR15" i="102" s="1"/>
  <c r="CG91" i="102"/>
  <c r="EG14" i="102" s="1"/>
  <c r="CF91" i="102"/>
  <c r="EF14" i="102" s="1"/>
  <c r="CE91" i="102"/>
  <c r="EE14" i="102" s="1"/>
  <c r="CC91" i="102"/>
  <c r="EC14" i="102" s="1"/>
  <c r="CB91" i="102"/>
  <c r="EB14" i="102" s="1"/>
  <c r="CA91" i="102"/>
  <c r="EA14" i="102" s="1"/>
  <c r="BZ91" i="102"/>
  <c r="DZ14" i="102" s="1"/>
  <c r="BY91" i="102"/>
  <c r="DY14" i="102" s="1"/>
  <c r="BX91" i="102"/>
  <c r="DX14" i="102" s="1"/>
  <c r="BW91" i="102"/>
  <c r="DW14" i="102" s="1"/>
  <c r="BV91" i="102"/>
  <c r="DV14" i="102" s="1"/>
  <c r="BU91" i="102"/>
  <c r="DU14" i="102" s="1"/>
  <c r="BT91" i="102"/>
  <c r="DT14" i="102" s="1"/>
  <c r="BS91" i="102"/>
  <c r="DS14" i="102" s="1"/>
  <c r="BR91" i="102"/>
  <c r="DR14" i="102" s="1"/>
  <c r="BQ91" i="102"/>
  <c r="DQ14" i="102" s="1"/>
  <c r="BP91" i="102"/>
  <c r="DP14" i="102" s="1"/>
  <c r="BO91" i="102"/>
  <c r="DO14" i="102" s="1"/>
  <c r="BN91" i="102"/>
  <c r="DN14" i="102" s="1"/>
  <c r="BM91" i="102"/>
  <c r="DM14" i="102" s="1"/>
  <c r="BL91" i="102"/>
  <c r="DL14" i="102" s="1"/>
  <c r="BK91" i="102"/>
  <c r="DK14" i="102" s="1"/>
  <c r="BJ91" i="102"/>
  <c r="DJ14" i="102" s="1"/>
  <c r="BI91" i="102"/>
  <c r="DI14" i="102" s="1"/>
  <c r="BH91" i="102"/>
  <c r="DH14" i="102" s="1"/>
  <c r="BG91" i="102"/>
  <c r="DG14" i="102" s="1"/>
  <c r="BF91" i="102"/>
  <c r="DF14" i="102" s="1"/>
  <c r="BE91" i="102"/>
  <c r="DE14" i="102" s="1"/>
  <c r="BD91" i="102"/>
  <c r="DD14" i="102" s="1"/>
  <c r="BC91" i="102"/>
  <c r="DC14" i="102" s="1"/>
  <c r="BB91" i="102"/>
  <c r="DB14" i="102" s="1"/>
  <c r="BA91" i="102"/>
  <c r="DA14" i="102" s="1"/>
  <c r="AZ91" i="102"/>
  <c r="CZ14" i="102" s="1"/>
  <c r="AY91" i="102"/>
  <c r="CY14" i="102" s="1"/>
  <c r="AX91" i="102"/>
  <c r="CX14" i="102" s="1"/>
  <c r="AW91" i="102"/>
  <c r="CW14" i="102" s="1"/>
  <c r="AV91" i="102"/>
  <c r="CV14" i="102" s="1"/>
  <c r="AU91" i="102"/>
  <c r="CU14" i="102" s="1"/>
  <c r="AS91" i="102"/>
  <c r="CS14" i="102" s="1"/>
  <c r="AR91" i="102"/>
  <c r="CR14" i="102" s="1"/>
  <c r="CG79" i="102"/>
  <c r="EG13" i="102" s="1"/>
  <c r="CF79" i="102"/>
  <c r="EF13" i="102" s="1"/>
  <c r="CE79" i="102"/>
  <c r="EE13" i="102" s="1"/>
  <c r="CC79" i="102"/>
  <c r="EC13" i="102" s="1"/>
  <c r="CB79" i="102"/>
  <c r="EB13" i="102" s="1"/>
  <c r="CA79" i="102"/>
  <c r="EA13" i="102" s="1"/>
  <c r="BZ79" i="102"/>
  <c r="DZ13" i="102" s="1"/>
  <c r="BY79" i="102"/>
  <c r="DY13" i="102" s="1"/>
  <c r="BX79" i="102"/>
  <c r="DX13" i="102" s="1"/>
  <c r="BW79" i="102"/>
  <c r="DW13" i="102" s="1"/>
  <c r="BV79" i="102"/>
  <c r="DV13" i="102" s="1"/>
  <c r="BU79" i="102"/>
  <c r="DU13" i="102" s="1"/>
  <c r="BT79" i="102"/>
  <c r="DT13" i="102" s="1"/>
  <c r="BS79" i="102"/>
  <c r="DS13" i="102" s="1"/>
  <c r="BR79" i="102"/>
  <c r="DR13" i="102" s="1"/>
  <c r="BQ79" i="102"/>
  <c r="DQ13" i="102" s="1"/>
  <c r="BP79" i="102"/>
  <c r="DP13" i="102" s="1"/>
  <c r="BO79" i="102"/>
  <c r="DO13" i="102" s="1"/>
  <c r="BN79" i="102"/>
  <c r="DN13" i="102" s="1"/>
  <c r="BM79" i="102"/>
  <c r="DM13" i="102" s="1"/>
  <c r="BL79" i="102"/>
  <c r="DL13" i="102" s="1"/>
  <c r="BK79" i="102"/>
  <c r="DK13" i="102" s="1"/>
  <c r="BJ79" i="102"/>
  <c r="DJ13" i="102" s="1"/>
  <c r="BI79" i="102"/>
  <c r="DI13" i="102" s="1"/>
  <c r="BH79" i="102"/>
  <c r="DH13" i="102" s="1"/>
  <c r="BG79" i="102"/>
  <c r="DG13" i="102" s="1"/>
  <c r="BF79" i="102"/>
  <c r="DF13" i="102" s="1"/>
  <c r="BE79" i="102"/>
  <c r="DE13" i="102" s="1"/>
  <c r="BD79" i="102"/>
  <c r="DD13" i="102" s="1"/>
  <c r="BC79" i="102"/>
  <c r="DC13" i="102" s="1"/>
  <c r="BB79" i="102"/>
  <c r="DB13" i="102" s="1"/>
  <c r="BA79" i="102"/>
  <c r="DA13" i="102" s="1"/>
  <c r="AZ79" i="102"/>
  <c r="CZ13" i="102" s="1"/>
  <c r="AY79" i="102"/>
  <c r="CY13" i="102" s="1"/>
  <c r="AX79" i="102"/>
  <c r="CX13" i="102" s="1"/>
  <c r="AW79" i="102"/>
  <c r="CW13" i="102" s="1"/>
  <c r="AV79" i="102"/>
  <c r="CV13" i="102" s="1"/>
  <c r="AU79" i="102"/>
  <c r="CU13" i="102" s="1"/>
  <c r="AS79" i="102"/>
  <c r="CS13" i="102" s="1"/>
  <c r="AR79" i="102"/>
  <c r="CR13" i="102" s="1"/>
  <c r="CG67" i="102"/>
  <c r="EG12" i="102" s="1"/>
  <c r="CF67" i="102"/>
  <c r="EF12" i="102" s="1"/>
  <c r="CE67" i="102"/>
  <c r="EE12" i="102" s="1"/>
  <c r="CC67" i="102"/>
  <c r="EC12" i="102" s="1"/>
  <c r="CB67" i="102"/>
  <c r="EB12" i="102" s="1"/>
  <c r="CA67" i="102"/>
  <c r="EA12" i="102" s="1"/>
  <c r="BZ67" i="102"/>
  <c r="DZ12" i="102" s="1"/>
  <c r="BY67" i="102"/>
  <c r="DY12" i="102" s="1"/>
  <c r="BX67" i="102"/>
  <c r="DX12" i="102" s="1"/>
  <c r="BW67" i="102"/>
  <c r="DW12" i="102" s="1"/>
  <c r="BV67" i="102"/>
  <c r="DV12" i="102" s="1"/>
  <c r="BU67" i="102"/>
  <c r="DU12" i="102" s="1"/>
  <c r="BT67" i="102"/>
  <c r="DT12" i="102" s="1"/>
  <c r="BS67" i="102"/>
  <c r="DS12" i="102" s="1"/>
  <c r="BR67" i="102"/>
  <c r="DR12" i="102" s="1"/>
  <c r="BQ67" i="102"/>
  <c r="DQ12" i="102" s="1"/>
  <c r="BP67" i="102"/>
  <c r="DP12" i="102" s="1"/>
  <c r="BO67" i="102"/>
  <c r="DO12" i="102" s="1"/>
  <c r="BN67" i="102"/>
  <c r="DN12" i="102" s="1"/>
  <c r="BM67" i="102"/>
  <c r="DM12" i="102" s="1"/>
  <c r="BL67" i="102"/>
  <c r="DL12" i="102" s="1"/>
  <c r="BK67" i="102"/>
  <c r="DK12" i="102" s="1"/>
  <c r="BJ67" i="102"/>
  <c r="DJ12" i="102" s="1"/>
  <c r="BI67" i="102"/>
  <c r="DI12" i="102" s="1"/>
  <c r="BH67" i="102"/>
  <c r="DH12" i="102" s="1"/>
  <c r="BG67" i="102"/>
  <c r="DG12" i="102" s="1"/>
  <c r="BF67" i="102"/>
  <c r="DF12" i="102" s="1"/>
  <c r="BE67" i="102"/>
  <c r="DE12" i="102" s="1"/>
  <c r="BD67" i="102"/>
  <c r="DD12" i="102" s="1"/>
  <c r="BC67" i="102"/>
  <c r="DC12" i="102" s="1"/>
  <c r="BB67" i="102"/>
  <c r="DB12" i="102" s="1"/>
  <c r="BA67" i="102"/>
  <c r="DA12" i="102" s="1"/>
  <c r="AZ67" i="102"/>
  <c r="CZ12" i="102" s="1"/>
  <c r="AY67" i="102"/>
  <c r="CY12" i="102" s="1"/>
  <c r="AX67" i="102"/>
  <c r="CX12" i="102" s="1"/>
  <c r="AW67" i="102"/>
  <c r="CW12" i="102" s="1"/>
  <c r="AV67" i="102"/>
  <c r="CV12" i="102" s="1"/>
  <c r="AU67" i="102"/>
  <c r="CU12" i="102" s="1"/>
  <c r="AS67" i="102"/>
  <c r="CS12" i="102" s="1"/>
  <c r="AR67" i="102"/>
  <c r="CR12" i="102" s="1"/>
  <c r="CG55" i="102"/>
  <c r="EG11" i="102" s="1"/>
  <c r="CF55" i="102"/>
  <c r="EF11" i="102" s="1"/>
  <c r="CE55" i="102"/>
  <c r="EE11" i="102" s="1"/>
  <c r="CC55" i="102"/>
  <c r="EC11" i="102" s="1"/>
  <c r="CB55" i="102"/>
  <c r="EB11" i="102" s="1"/>
  <c r="CA55" i="102"/>
  <c r="EA11" i="102" s="1"/>
  <c r="BZ55" i="102"/>
  <c r="DZ11" i="102" s="1"/>
  <c r="BY55" i="102"/>
  <c r="DY11" i="102" s="1"/>
  <c r="BX55" i="102"/>
  <c r="DX11" i="102" s="1"/>
  <c r="BW55" i="102"/>
  <c r="DW11" i="102" s="1"/>
  <c r="BV55" i="102"/>
  <c r="DV11" i="102" s="1"/>
  <c r="BU55" i="102"/>
  <c r="DU11" i="102" s="1"/>
  <c r="BT55" i="102"/>
  <c r="DT11" i="102" s="1"/>
  <c r="BS55" i="102"/>
  <c r="DS11" i="102" s="1"/>
  <c r="BR55" i="102"/>
  <c r="DR11" i="102" s="1"/>
  <c r="BQ55" i="102"/>
  <c r="DQ11" i="102" s="1"/>
  <c r="BP55" i="102"/>
  <c r="DP11" i="102" s="1"/>
  <c r="BO55" i="102"/>
  <c r="DO11" i="102" s="1"/>
  <c r="BN55" i="102"/>
  <c r="DN11" i="102" s="1"/>
  <c r="BM55" i="102"/>
  <c r="DM11" i="102" s="1"/>
  <c r="BL55" i="102"/>
  <c r="DL11" i="102" s="1"/>
  <c r="BK55" i="102"/>
  <c r="DK11" i="102" s="1"/>
  <c r="BJ55" i="102"/>
  <c r="DJ11" i="102" s="1"/>
  <c r="BI55" i="102"/>
  <c r="DI11" i="102" s="1"/>
  <c r="BH55" i="102"/>
  <c r="DH11" i="102" s="1"/>
  <c r="BG55" i="102"/>
  <c r="DG11" i="102" s="1"/>
  <c r="BF55" i="102"/>
  <c r="DF11" i="102" s="1"/>
  <c r="BE55" i="102"/>
  <c r="DE11" i="102" s="1"/>
  <c r="BD55" i="102"/>
  <c r="DD11" i="102" s="1"/>
  <c r="BC55" i="102"/>
  <c r="DC11" i="102" s="1"/>
  <c r="BB55" i="102"/>
  <c r="DB11" i="102" s="1"/>
  <c r="BA55" i="102"/>
  <c r="DA11" i="102" s="1"/>
  <c r="AZ55" i="102"/>
  <c r="CZ11" i="102" s="1"/>
  <c r="AY55" i="102"/>
  <c r="CY11" i="102" s="1"/>
  <c r="AX55" i="102"/>
  <c r="CX11" i="102" s="1"/>
  <c r="AW55" i="102"/>
  <c r="CW11" i="102" s="1"/>
  <c r="AV55" i="102"/>
  <c r="CV11" i="102" s="1"/>
  <c r="AU55" i="102"/>
  <c r="CU11" i="102" s="1"/>
  <c r="AS55" i="102"/>
  <c r="CS11" i="102" s="1"/>
  <c r="AR55" i="102"/>
  <c r="CR11" i="102" s="1"/>
  <c r="CG43" i="102"/>
  <c r="EG10" i="102" s="1"/>
  <c r="CF43" i="102"/>
  <c r="EF10" i="102" s="1"/>
  <c r="CE43" i="102"/>
  <c r="EE10" i="102" s="1"/>
  <c r="CC43" i="102"/>
  <c r="EC10" i="102" s="1"/>
  <c r="CB43" i="102"/>
  <c r="EB10" i="102" s="1"/>
  <c r="CA43" i="102"/>
  <c r="EA10" i="102" s="1"/>
  <c r="BZ43" i="102"/>
  <c r="DZ10" i="102" s="1"/>
  <c r="BY43" i="102"/>
  <c r="DY10" i="102" s="1"/>
  <c r="BX43" i="102"/>
  <c r="DX10" i="102" s="1"/>
  <c r="BW43" i="102"/>
  <c r="DW10" i="102" s="1"/>
  <c r="BV43" i="102"/>
  <c r="DV10" i="102" s="1"/>
  <c r="BU43" i="102"/>
  <c r="DU10" i="102" s="1"/>
  <c r="BT43" i="102"/>
  <c r="DT10" i="102" s="1"/>
  <c r="BS43" i="102"/>
  <c r="DS10" i="102" s="1"/>
  <c r="BR43" i="102"/>
  <c r="DR10" i="102" s="1"/>
  <c r="BQ43" i="102"/>
  <c r="DQ10" i="102" s="1"/>
  <c r="BP43" i="102"/>
  <c r="DP10" i="102" s="1"/>
  <c r="BO43" i="102"/>
  <c r="DO10" i="102" s="1"/>
  <c r="BN43" i="102"/>
  <c r="DN10" i="102" s="1"/>
  <c r="BM43" i="102"/>
  <c r="DM10" i="102" s="1"/>
  <c r="BL43" i="102"/>
  <c r="DL10" i="102" s="1"/>
  <c r="BK43" i="102"/>
  <c r="DK10" i="102" s="1"/>
  <c r="BJ43" i="102"/>
  <c r="DJ10" i="102" s="1"/>
  <c r="BI43" i="102"/>
  <c r="DI10" i="102" s="1"/>
  <c r="BH43" i="102"/>
  <c r="DH10" i="102" s="1"/>
  <c r="BG43" i="102"/>
  <c r="DG10" i="102" s="1"/>
  <c r="BF43" i="102"/>
  <c r="DF10" i="102" s="1"/>
  <c r="BE43" i="102"/>
  <c r="DE10" i="102" s="1"/>
  <c r="BD43" i="102"/>
  <c r="DD10" i="102" s="1"/>
  <c r="BC43" i="102"/>
  <c r="DC10" i="102" s="1"/>
  <c r="BB43" i="102"/>
  <c r="DB10" i="102" s="1"/>
  <c r="BA43" i="102"/>
  <c r="DA10" i="102" s="1"/>
  <c r="AZ43" i="102"/>
  <c r="CZ10" i="102" s="1"/>
  <c r="AY43" i="102"/>
  <c r="CY10" i="102" s="1"/>
  <c r="AX43" i="102"/>
  <c r="CX10" i="102" s="1"/>
  <c r="AW43" i="102"/>
  <c r="CW10" i="102" s="1"/>
  <c r="AV43" i="102"/>
  <c r="CV10" i="102" s="1"/>
  <c r="AU43" i="102"/>
  <c r="CU10" i="102" s="1"/>
  <c r="AS43" i="102"/>
  <c r="CS10" i="102" s="1"/>
  <c r="AR43" i="102"/>
  <c r="CR10" i="102" s="1"/>
  <c r="CG31" i="102"/>
  <c r="EG9" i="102" s="1"/>
  <c r="CF31" i="102"/>
  <c r="EF9" i="102" s="1"/>
  <c r="CE31" i="102"/>
  <c r="EE9" i="102" s="1"/>
  <c r="CC31" i="102"/>
  <c r="EC9" i="102" s="1"/>
  <c r="CB31" i="102"/>
  <c r="EB9" i="102" s="1"/>
  <c r="CA31" i="102"/>
  <c r="EA9" i="102" s="1"/>
  <c r="BZ31" i="102"/>
  <c r="DZ9" i="102" s="1"/>
  <c r="BY31" i="102"/>
  <c r="DY9" i="102" s="1"/>
  <c r="BX31" i="102"/>
  <c r="DX9" i="102" s="1"/>
  <c r="BW31" i="102"/>
  <c r="DW9" i="102" s="1"/>
  <c r="BV31" i="102"/>
  <c r="DV9" i="102" s="1"/>
  <c r="BU31" i="102"/>
  <c r="DU9" i="102" s="1"/>
  <c r="BT31" i="102"/>
  <c r="DT9" i="102" s="1"/>
  <c r="BS31" i="102"/>
  <c r="DS9" i="102" s="1"/>
  <c r="BR31" i="102"/>
  <c r="DR9" i="102" s="1"/>
  <c r="BQ31" i="102"/>
  <c r="DQ9" i="102" s="1"/>
  <c r="BP31" i="102"/>
  <c r="DP9" i="102" s="1"/>
  <c r="BO31" i="102"/>
  <c r="DO9" i="102" s="1"/>
  <c r="BN31" i="102"/>
  <c r="DN9" i="102" s="1"/>
  <c r="BM31" i="102"/>
  <c r="DM9" i="102" s="1"/>
  <c r="BL31" i="102"/>
  <c r="DL9" i="102" s="1"/>
  <c r="BK31" i="102"/>
  <c r="DK9" i="102" s="1"/>
  <c r="BJ31" i="102"/>
  <c r="DJ9" i="102" s="1"/>
  <c r="BI31" i="102"/>
  <c r="DI9" i="102" s="1"/>
  <c r="BH31" i="102"/>
  <c r="DH9" i="102" s="1"/>
  <c r="BG31" i="102"/>
  <c r="DG9" i="102" s="1"/>
  <c r="BF31" i="102"/>
  <c r="DF9" i="102" s="1"/>
  <c r="BE31" i="102"/>
  <c r="DE9" i="102" s="1"/>
  <c r="BD31" i="102"/>
  <c r="DD9" i="102" s="1"/>
  <c r="BC31" i="102"/>
  <c r="DC9" i="102" s="1"/>
  <c r="BB31" i="102"/>
  <c r="DB9" i="102" s="1"/>
  <c r="BA31" i="102"/>
  <c r="DA9" i="102" s="1"/>
  <c r="AZ31" i="102"/>
  <c r="CZ9" i="102" s="1"/>
  <c r="AY31" i="102"/>
  <c r="CY9" i="102" s="1"/>
  <c r="AX31" i="102"/>
  <c r="CX9" i="102" s="1"/>
  <c r="AW31" i="102"/>
  <c r="CW9" i="102" s="1"/>
  <c r="AV31" i="102"/>
  <c r="CV9" i="102" s="1"/>
  <c r="AU31" i="102"/>
  <c r="CU9" i="102" s="1"/>
  <c r="AS31" i="102"/>
  <c r="CS9" i="102" s="1"/>
  <c r="AS19" i="102"/>
  <c r="CS8" i="102" s="1"/>
  <c r="AU19" i="102"/>
  <c r="CU8" i="102" s="1"/>
  <c r="AV19" i="102"/>
  <c r="CV8" i="102" s="1"/>
  <c r="AW19" i="102"/>
  <c r="CW8" i="102" s="1"/>
  <c r="AX19" i="102"/>
  <c r="CX8" i="102" s="1"/>
  <c r="AY19" i="102"/>
  <c r="CY8" i="102" s="1"/>
  <c r="AZ19" i="102"/>
  <c r="CZ8" i="102" s="1"/>
  <c r="BA19" i="102"/>
  <c r="DA8" i="102" s="1"/>
  <c r="BB19" i="102"/>
  <c r="DB8" i="102" s="1"/>
  <c r="BC19" i="102"/>
  <c r="DC8" i="102" s="1"/>
  <c r="BD19" i="102"/>
  <c r="DD8" i="102" s="1"/>
  <c r="BE19" i="102"/>
  <c r="DE8" i="102" s="1"/>
  <c r="BF19" i="102"/>
  <c r="DF8" i="102" s="1"/>
  <c r="BG19" i="102"/>
  <c r="DG8" i="102" s="1"/>
  <c r="BH19" i="102"/>
  <c r="DH8" i="102" s="1"/>
  <c r="BI19" i="102"/>
  <c r="DI8" i="102" s="1"/>
  <c r="BJ19" i="102"/>
  <c r="DJ8" i="102" s="1"/>
  <c r="BK19" i="102"/>
  <c r="DK8" i="102" s="1"/>
  <c r="BL19" i="102"/>
  <c r="DL8" i="102" s="1"/>
  <c r="BM19" i="102"/>
  <c r="DM8" i="102" s="1"/>
  <c r="BN19" i="102"/>
  <c r="DN8" i="102" s="1"/>
  <c r="BO19" i="102"/>
  <c r="DO8" i="102" s="1"/>
  <c r="BP19" i="102"/>
  <c r="DP8" i="102" s="1"/>
  <c r="BQ19" i="102"/>
  <c r="DQ8" i="102" s="1"/>
  <c r="BR19" i="102"/>
  <c r="DR8" i="102" s="1"/>
  <c r="BS19" i="102"/>
  <c r="DS8" i="102" s="1"/>
  <c r="BT19" i="102"/>
  <c r="DT8" i="102" s="1"/>
  <c r="BU19" i="102"/>
  <c r="DU8" i="102" s="1"/>
  <c r="BV19" i="102"/>
  <c r="DV8" i="102" s="1"/>
  <c r="BW19" i="102"/>
  <c r="DW8" i="102" s="1"/>
  <c r="BX19" i="102"/>
  <c r="DX8" i="102" s="1"/>
  <c r="BY19" i="102"/>
  <c r="DY8" i="102" s="1"/>
  <c r="BZ19" i="102"/>
  <c r="DZ8" i="102" s="1"/>
  <c r="CA19" i="102"/>
  <c r="EA8" i="102" s="1"/>
  <c r="CB19" i="102"/>
  <c r="EB8" i="102" s="1"/>
  <c r="CC19" i="102"/>
  <c r="EC8" i="102" s="1"/>
  <c r="CE19" i="102"/>
  <c r="EE8" i="102" s="1"/>
  <c r="CF19" i="102"/>
  <c r="EF8" i="102" s="1"/>
  <c r="CG19" i="102"/>
  <c r="EG8" i="102" s="1"/>
  <c r="CR8" i="102"/>
  <c r="H66" i="10"/>
  <c r="I66" i="10"/>
  <c r="EG20" i="102" l="1"/>
  <c r="EE20" i="102"/>
  <c r="EB20" i="102"/>
  <c r="DZ20" i="102"/>
  <c r="DX20" i="102"/>
  <c r="DV20" i="102"/>
  <c r="DT20" i="102"/>
  <c r="DR20" i="102"/>
  <c r="DP20" i="102"/>
  <c r="DN20" i="102"/>
  <c r="DL20" i="102"/>
  <c r="DJ20" i="102"/>
  <c r="DH20" i="102"/>
  <c r="DF20" i="102"/>
  <c r="DD20" i="102"/>
  <c r="DB20" i="102"/>
  <c r="CZ20" i="102"/>
  <c r="CX20" i="102"/>
  <c r="CV20" i="102"/>
  <c r="CS20" i="102"/>
  <c r="EC20" i="102"/>
  <c r="DY20" i="102"/>
  <c r="DU20" i="102"/>
  <c r="DQ20" i="102"/>
  <c r="DM20" i="102"/>
  <c r="DI20" i="102"/>
  <c r="DE20" i="102"/>
  <c r="DA20" i="102"/>
  <c r="CW20" i="102"/>
  <c r="CR20" i="102"/>
  <c r="EF20" i="102"/>
  <c r="EA20" i="102"/>
  <c r="DW20" i="102"/>
  <c r="DS20" i="102"/>
  <c r="DO20" i="102"/>
  <c r="DK20" i="102"/>
  <c r="DG20" i="102"/>
  <c r="DC20" i="102"/>
  <c r="CY20" i="102"/>
  <c r="CU20" i="102"/>
  <c r="P64" i="101" l="1"/>
  <c r="O64" i="101"/>
  <c r="N64" i="101"/>
  <c r="M64" i="101"/>
  <c r="L64" i="101"/>
  <c r="K64" i="101"/>
  <c r="J64" i="101"/>
  <c r="I64" i="101"/>
  <c r="H64" i="101"/>
  <c r="G64" i="101"/>
  <c r="P64" i="93"/>
  <c r="O64" i="93"/>
  <c r="N64" i="93"/>
  <c r="M64" i="93"/>
  <c r="L64" i="93"/>
  <c r="K64" i="93"/>
  <c r="J64" i="93"/>
  <c r="I64" i="93"/>
  <c r="H64" i="93"/>
  <c r="G64" i="93"/>
  <c r="P64" i="91"/>
  <c r="O64" i="91"/>
  <c r="N64" i="91"/>
  <c r="M64" i="91"/>
  <c r="L64" i="91"/>
  <c r="K64" i="91"/>
  <c r="J64" i="91"/>
  <c r="I64" i="91"/>
  <c r="H64" i="91"/>
  <c r="G64" i="91"/>
  <c r="F11" i="82" l="1"/>
  <c r="J68" i="24" s="1"/>
  <c r="H68" i="24" s="1"/>
  <c r="H63" i="75" l="1"/>
  <c r="J67" i="10"/>
  <c r="I67" i="10"/>
  <c r="H67" i="10"/>
  <c r="L54" i="75" l="1"/>
  <c r="I28" i="87"/>
  <c r="L28" i="87" l="1"/>
  <c r="M28" i="87"/>
  <c r="O28" i="87"/>
  <c r="N28" i="87"/>
  <c r="P28" i="87"/>
  <c r="Q28" i="87"/>
  <c r="J27" i="87"/>
  <c r="K24" i="87"/>
  <c r="P65" i="101" l="1"/>
  <c r="O65" i="101"/>
  <c r="N65" i="101"/>
  <c r="M65" i="101"/>
  <c r="L65" i="101"/>
  <c r="K65" i="101"/>
  <c r="J65" i="101"/>
  <c r="I65" i="101"/>
  <c r="H65" i="101"/>
  <c r="G65" i="101"/>
  <c r="P65" i="93"/>
  <c r="O65" i="93"/>
  <c r="N65" i="93"/>
  <c r="M65" i="93"/>
  <c r="L65" i="93"/>
  <c r="K65" i="93"/>
  <c r="J65" i="93"/>
  <c r="I65" i="93"/>
  <c r="H65" i="93"/>
  <c r="G65" i="93"/>
  <c r="P65" i="91"/>
  <c r="O65" i="91"/>
  <c r="N65" i="91"/>
  <c r="M65" i="91"/>
  <c r="L65" i="91"/>
  <c r="K65" i="91"/>
  <c r="J65" i="91"/>
  <c r="I65" i="91"/>
  <c r="H65" i="91"/>
  <c r="G65" i="91"/>
  <c r="C65" i="89" l="1"/>
  <c r="D53" i="89" s="1"/>
  <c r="E11" i="82"/>
  <c r="J69" i="24" s="1"/>
  <c r="H69" i="24" l="1"/>
  <c r="I67" i="24" l="1"/>
  <c r="B13" i="24"/>
  <c r="E12" i="24" s="1"/>
  <c r="B74" i="38" l="1"/>
  <c r="H68" i="10" l="1"/>
  <c r="I68" i="10"/>
  <c r="J68" i="10"/>
  <c r="P66" i="101" l="1"/>
  <c r="O66" i="101"/>
  <c r="N66" i="101"/>
  <c r="M66" i="101"/>
  <c r="L66" i="101"/>
  <c r="K66" i="101"/>
  <c r="J66" i="101"/>
  <c r="I66" i="101"/>
  <c r="H66" i="101"/>
  <c r="G66" i="101"/>
  <c r="P66" i="93"/>
  <c r="O66" i="93"/>
  <c r="N66" i="93"/>
  <c r="M66" i="93"/>
  <c r="L66" i="93"/>
  <c r="K66" i="93"/>
  <c r="J66" i="93"/>
  <c r="I66" i="93"/>
  <c r="H66" i="93"/>
  <c r="G66" i="93"/>
  <c r="P66" i="91"/>
  <c r="O66" i="91"/>
  <c r="N66" i="91"/>
  <c r="M66" i="91"/>
  <c r="L66" i="91"/>
  <c r="K66" i="91"/>
  <c r="J66" i="91"/>
  <c r="I66" i="91"/>
  <c r="H66" i="91"/>
  <c r="G66" i="91"/>
  <c r="F66" i="27" l="1"/>
  <c r="P12" i="82" l="1"/>
  <c r="J70" i="24" s="1"/>
  <c r="Q11" i="82"/>
  <c r="C13" i="24" l="1"/>
  <c r="D13" i="24" s="1"/>
  <c r="F12" i="24" s="1"/>
  <c r="R10" i="82"/>
  <c r="H70" i="24"/>
  <c r="J69" i="10" l="1"/>
  <c r="I69" i="10"/>
  <c r="H69" i="10"/>
  <c r="P67" i="101" l="1"/>
  <c r="O67" i="101"/>
  <c r="N67" i="101"/>
  <c r="M67" i="101"/>
  <c r="L67" i="101"/>
  <c r="K67" i="101"/>
  <c r="J67" i="101"/>
  <c r="I67" i="101"/>
  <c r="H67" i="101"/>
  <c r="G67" i="101"/>
  <c r="P67" i="93" l="1"/>
  <c r="O67" i="93"/>
  <c r="N67" i="93"/>
  <c r="M67" i="93"/>
  <c r="L67" i="93"/>
  <c r="K67" i="93"/>
  <c r="J67" i="93"/>
  <c r="I67" i="93"/>
  <c r="H67" i="93"/>
  <c r="G67" i="93"/>
  <c r="G67" i="91"/>
  <c r="H67" i="91"/>
  <c r="I67" i="91"/>
  <c r="J67" i="91"/>
  <c r="K67" i="91"/>
  <c r="L67" i="91"/>
  <c r="M67" i="91"/>
  <c r="N67" i="91"/>
  <c r="O67" i="91"/>
  <c r="P67" i="91"/>
  <c r="F67" i="27" l="1"/>
  <c r="O12" i="82" l="1"/>
  <c r="J71" i="24" s="1"/>
  <c r="I29" i="87"/>
  <c r="N29" i="87" l="1"/>
  <c r="Q29" i="87"/>
  <c r="M29" i="87"/>
  <c r="O29" i="87"/>
  <c r="P29" i="87"/>
  <c r="L29" i="87"/>
  <c r="K25" i="87"/>
  <c r="J28" i="87"/>
  <c r="H71" i="24"/>
  <c r="H70" i="10"/>
  <c r="I70" i="10"/>
  <c r="J70" i="10"/>
  <c r="G68" i="101"/>
  <c r="H68" i="101"/>
  <c r="I68" i="101"/>
  <c r="J68" i="101"/>
  <c r="K68" i="101"/>
  <c r="L68" i="101"/>
  <c r="M68" i="101"/>
  <c r="N68" i="101"/>
  <c r="O68" i="101"/>
  <c r="P68" i="101"/>
  <c r="P68" i="93" l="1"/>
  <c r="O68" i="93"/>
  <c r="N68" i="93"/>
  <c r="M68" i="93"/>
  <c r="L68" i="93"/>
  <c r="K68" i="93"/>
  <c r="J68" i="93"/>
  <c r="I68" i="93"/>
  <c r="H68" i="93"/>
  <c r="G68" i="93"/>
  <c r="P68" i="91" l="1"/>
  <c r="O68" i="91"/>
  <c r="N68" i="91"/>
  <c r="M68" i="91"/>
  <c r="L68" i="91"/>
  <c r="K68" i="91"/>
  <c r="J68" i="91"/>
  <c r="I68" i="91"/>
  <c r="H68" i="91"/>
  <c r="G68" i="91"/>
  <c r="F68" i="27" l="1"/>
  <c r="N12" i="82" l="1"/>
  <c r="J72" i="24" s="1"/>
  <c r="H72" i="24" l="1"/>
  <c r="I70" i="24" s="1"/>
  <c r="J71" i="10" l="1"/>
  <c r="I71" i="10"/>
  <c r="H71" i="10"/>
  <c r="M12" i="82" l="1"/>
  <c r="J73" i="24" s="1"/>
  <c r="H73" i="24" l="1"/>
  <c r="F69" i="27" l="1"/>
  <c r="F70" i="27"/>
  <c r="L245" i="91" l="1"/>
  <c r="M245" i="91"/>
  <c r="N245" i="91"/>
  <c r="L246" i="91"/>
  <c r="M246" i="91"/>
  <c r="N246" i="91"/>
  <c r="L247" i="91"/>
  <c r="M247" i="91"/>
  <c r="N247" i="91"/>
  <c r="L248" i="91"/>
  <c r="M248" i="91"/>
  <c r="N248" i="91"/>
  <c r="L249" i="91"/>
  <c r="M249" i="91"/>
  <c r="N249" i="91"/>
  <c r="L250" i="91"/>
  <c r="M250" i="91"/>
  <c r="N250" i="91"/>
  <c r="L251" i="91"/>
  <c r="M251" i="91"/>
  <c r="N251" i="91"/>
  <c r="L252" i="91"/>
  <c r="M252" i="91"/>
  <c r="N252" i="91"/>
  <c r="L253" i="91"/>
  <c r="M253" i="91"/>
  <c r="N253" i="91"/>
  <c r="L254" i="91"/>
  <c r="M254" i="91"/>
  <c r="N254" i="91"/>
  <c r="L255" i="91"/>
  <c r="M255" i="91"/>
  <c r="N255" i="91"/>
  <c r="L256" i="91"/>
  <c r="M256" i="91"/>
  <c r="N256" i="91"/>
  <c r="L257" i="91"/>
  <c r="M257" i="91"/>
  <c r="N257" i="91"/>
  <c r="L258" i="91"/>
  <c r="M258" i="91"/>
  <c r="N258" i="91"/>
  <c r="L259" i="91"/>
  <c r="M259" i="91"/>
  <c r="N259" i="91"/>
  <c r="L260" i="91"/>
  <c r="M260" i="91"/>
  <c r="N260" i="91"/>
  <c r="L261" i="91"/>
  <c r="M261" i="91"/>
  <c r="N261" i="91"/>
  <c r="L262" i="91"/>
  <c r="M262" i="91"/>
  <c r="N262" i="91"/>
  <c r="L263" i="91"/>
  <c r="M263" i="91"/>
  <c r="N263" i="91"/>
  <c r="L264" i="91"/>
  <c r="M264" i="91"/>
  <c r="N264" i="91"/>
  <c r="L265" i="91"/>
  <c r="M265" i="91"/>
  <c r="N265" i="91"/>
  <c r="L266" i="91"/>
  <c r="M266" i="91"/>
  <c r="N266" i="91"/>
  <c r="L267" i="91"/>
  <c r="M267" i="91"/>
  <c r="N267" i="91"/>
  <c r="L268" i="91"/>
  <c r="M268" i="91"/>
  <c r="N268" i="91"/>
  <c r="L269" i="91"/>
  <c r="M269" i="91"/>
  <c r="N269" i="91"/>
  <c r="L270" i="91"/>
  <c r="M270" i="91"/>
  <c r="N270" i="91"/>
  <c r="L271" i="91"/>
  <c r="M271" i="91"/>
  <c r="N271" i="91"/>
  <c r="L272" i="91"/>
  <c r="M272" i="91"/>
  <c r="N272" i="91"/>
  <c r="L273" i="91"/>
  <c r="M273" i="91"/>
  <c r="N273" i="91"/>
  <c r="L274" i="91"/>
  <c r="M274" i="91"/>
  <c r="N274" i="91"/>
  <c r="L275" i="91"/>
  <c r="M275" i="91"/>
  <c r="N275" i="91"/>
  <c r="L276" i="91"/>
  <c r="M276" i="91"/>
  <c r="N276" i="91"/>
  <c r="L277" i="91"/>
  <c r="M277" i="91"/>
  <c r="N277" i="91"/>
  <c r="L278" i="91"/>
  <c r="M278" i="91"/>
  <c r="N278" i="91"/>
  <c r="L279" i="91"/>
  <c r="M279" i="91"/>
  <c r="N279" i="91"/>
  <c r="L280" i="91"/>
  <c r="M280" i="91"/>
  <c r="N280" i="91"/>
  <c r="L281" i="91"/>
  <c r="M281" i="91"/>
  <c r="N281" i="91"/>
  <c r="L282" i="91"/>
  <c r="M282" i="91"/>
  <c r="N282" i="91"/>
  <c r="L283" i="91"/>
  <c r="M283" i="91"/>
  <c r="N283" i="91"/>
  <c r="L284" i="91"/>
  <c r="M284" i="91"/>
  <c r="N284" i="91"/>
  <c r="L285" i="91"/>
  <c r="M285" i="91"/>
  <c r="N285" i="91"/>
  <c r="L286" i="91"/>
  <c r="M286" i="91"/>
  <c r="N286" i="91"/>
  <c r="L287" i="91"/>
  <c r="M287" i="91"/>
  <c r="N287" i="91"/>
  <c r="L288" i="91"/>
  <c r="M288" i="91"/>
  <c r="N288" i="91"/>
  <c r="L289" i="91"/>
  <c r="M289" i="91"/>
  <c r="N289" i="91"/>
  <c r="L290" i="91"/>
  <c r="M290" i="91"/>
  <c r="N290" i="91"/>
  <c r="L291" i="91"/>
  <c r="M291" i="91"/>
  <c r="N291" i="91"/>
  <c r="L292" i="91"/>
  <c r="M292" i="91"/>
  <c r="N292" i="91"/>
  <c r="L293" i="91"/>
  <c r="M293" i="91"/>
  <c r="N293" i="91"/>
  <c r="L294" i="91"/>
  <c r="M294" i="91"/>
  <c r="N294" i="91"/>
  <c r="L295" i="91"/>
  <c r="M295" i="91"/>
  <c r="N295" i="91"/>
  <c r="L296" i="91"/>
  <c r="M296" i="91"/>
  <c r="N296" i="91"/>
  <c r="L297" i="91"/>
  <c r="M297" i="91"/>
  <c r="N297" i="91"/>
  <c r="L298" i="91"/>
  <c r="M298" i="91"/>
  <c r="N298" i="91"/>
  <c r="L299" i="91"/>
  <c r="M299" i="91"/>
  <c r="N299" i="91"/>
  <c r="L300" i="91"/>
  <c r="M300" i="91"/>
  <c r="N300" i="91"/>
  <c r="L301" i="91"/>
  <c r="M301" i="91"/>
  <c r="N301" i="91"/>
  <c r="L302" i="91"/>
  <c r="M302" i="91"/>
  <c r="N302" i="91"/>
  <c r="L303" i="91"/>
  <c r="M303" i="91"/>
  <c r="N303" i="91"/>
  <c r="L304" i="91"/>
  <c r="M304" i="91"/>
  <c r="N304" i="91"/>
  <c r="L305" i="91"/>
  <c r="M305" i="91"/>
  <c r="N305" i="91"/>
  <c r="L306" i="91"/>
  <c r="M306" i="91"/>
  <c r="N306" i="91"/>
  <c r="L307" i="91"/>
  <c r="M307" i="91"/>
  <c r="N307" i="91"/>
  <c r="L308" i="91"/>
  <c r="M308" i="91"/>
  <c r="N308" i="91"/>
  <c r="L309" i="91"/>
  <c r="M309" i="91"/>
  <c r="N309" i="91"/>
  <c r="L310" i="91"/>
  <c r="M310" i="91"/>
  <c r="N310" i="91"/>
  <c r="L311" i="91"/>
  <c r="M311" i="91"/>
  <c r="N311" i="91"/>
  <c r="L312" i="91"/>
  <c r="M312" i="91"/>
  <c r="N312" i="91"/>
  <c r="L313" i="91"/>
  <c r="M313" i="91"/>
  <c r="N313" i="91"/>
  <c r="L314" i="91"/>
  <c r="M314" i="91"/>
  <c r="N314" i="91"/>
  <c r="L315" i="91"/>
  <c r="M315" i="91"/>
  <c r="N315" i="91"/>
  <c r="L316" i="91"/>
  <c r="M316" i="91"/>
  <c r="N316" i="91"/>
  <c r="L317" i="91"/>
  <c r="M317" i="91"/>
  <c r="N317" i="91"/>
  <c r="L318" i="91"/>
  <c r="M318" i="91"/>
  <c r="N318" i="91"/>
  <c r="L319" i="91"/>
  <c r="M319" i="91"/>
  <c r="N319" i="91"/>
  <c r="L320" i="91"/>
  <c r="M320" i="91"/>
  <c r="N320" i="91"/>
  <c r="L321" i="91"/>
  <c r="M321" i="91"/>
  <c r="N321" i="91"/>
  <c r="L322" i="91"/>
  <c r="M322" i="91"/>
  <c r="N322" i="91"/>
  <c r="L323" i="91"/>
  <c r="M323" i="91"/>
  <c r="N323" i="91"/>
  <c r="L324" i="91"/>
  <c r="M324" i="91"/>
  <c r="N324" i="91"/>
  <c r="L325" i="91"/>
  <c r="M325" i="91"/>
  <c r="N325" i="91"/>
  <c r="L326" i="91"/>
  <c r="M326" i="91"/>
  <c r="N326" i="91"/>
  <c r="L327" i="91"/>
  <c r="M327" i="91"/>
  <c r="N327" i="91"/>
  <c r="L328" i="91"/>
  <c r="M328" i="91"/>
  <c r="N328" i="91"/>
  <c r="L329" i="91"/>
  <c r="M329" i="91"/>
  <c r="N329" i="91"/>
  <c r="L330" i="91"/>
  <c r="M330" i="91"/>
  <c r="N330" i="91"/>
  <c r="L331" i="91"/>
  <c r="M331" i="91"/>
  <c r="N331" i="91"/>
  <c r="L332" i="91"/>
  <c r="M332" i="91"/>
  <c r="N332" i="91"/>
  <c r="L333" i="91"/>
  <c r="M333" i="91"/>
  <c r="N333" i="91"/>
  <c r="L334" i="91"/>
  <c r="M334" i="91"/>
  <c r="N334" i="91"/>
  <c r="L335" i="91"/>
  <c r="M335" i="91"/>
  <c r="N335" i="91"/>
  <c r="L336" i="91"/>
  <c r="M336" i="91"/>
  <c r="N336" i="91"/>
  <c r="L337" i="91"/>
  <c r="M337" i="91"/>
  <c r="N337" i="91"/>
  <c r="L338" i="91"/>
  <c r="M338" i="91"/>
  <c r="N338" i="91"/>
  <c r="L339" i="91"/>
  <c r="M339" i="91"/>
  <c r="N339" i="91"/>
  <c r="L340" i="91"/>
  <c r="M340" i="91"/>
  <c r="N340" i="91"/>
  <c r="L341" i="91"/>
  <c r="M341" i="91"/>
  <c r="N341" i="91"/>
  <c r="L342" i="91"/>
  <c r="M342" i="91"/>
  <c r="N342" i="91"/>
  <c r="L343" i="91"/>
  <c r="M343" i="91"/>
  <c r="N343" i="91"/>
  <c r="L344" i="91"/>
  <c r="M344" i="91"/>
  <c r="N344" i="91"/>
  <c r="L345" i="91"/>
  <c r="M345" i="91"/>
  <c r="N345" i="91"/>
  <c r="L346" i="91"/>
  <c r="M346" i="91"/>
  <c r="N346" i="91"/>
  <c r="L347" i="91"/>
  <c r="M347" i="91"/>
  <c r="N347" i="91"/>
  <c r="L348" i="91"/>
  <c r="M348" i="91"/>
  <c r="N348" i="91"/>
  <c r="L349" i="91"/>
  <c r="M349" i="91"/>
  <c r="N349" i="91"/>
  <c r="L350" i="91"/>
  <c r="M350" i="91"/>
  <c r="N350" i="91"/>
  <c r="L351" i="91"/>
  <c r="M351" i="91"/>
  <c r="N351" i="91"/>
  <c r="L352" i="91"/>
  <c r="M352" i="91"/>
  <c r="N352" i="91"/>
  <c r="L353" i="91"/>
  <c r="M353" i="91"/>
  <c r="N353" i="91"/>
  <c r="L354" i="91"/>
  <c r="M354" i="91"/>
  <c r="N354" i="91"/>
  <c r="L355" i="91"/>
  <c r="M355" i="91"/>
  <c r="N355" i="91"/>
  <c r="L356" i="91"/>
  <c r="M356" i="91"/>
  <c r="N356" i="91"/>
  <c r="L357" i="91"/>
  <c r="M357" i="91"/>
  <c r="N357" i="91"/>
  <c r="L358" i="91"/>
  <c r="M358" i="91"/>
  <c r="N358" i="91"/>
  <c r="L359" i="91"/>
  <c r="M359" i="91"/>
  <c r="N359" i="91"/>
  <c r="L360" i="91"/>
  <c r="M360" i="91"/>
  <c r="N360" i="91"/>
  <c r="L361" i="91"/>
  <c r="M361" i="91"/>
  <c r="N361" i="91"/>
  <c r="L362" i="91"/>
  <c r="M362" i="91"/>
  <c r="N362" i="91"/>
  <c r="L363" i="91"/>
  <c r="M363" i="91"/>
  <c r="N363" i="91"/>
  <c r="L364" i="91"/>
  <c r="M364" i="91"/>
  <c r="N364" i="91"/>
  <c r="L365" i="91"/>
  <c r="M365" i="91"/>
  <c r="N365" i="91"/>
  <c r="L366" i="91"/>
  <c r="M366" i="91"/>
  <c r="N366" i="91"/>
  <c r="L367" i="91"/>
  <c r="M367" i="91"/>
  <c r="N367" i="91"/>
  <c r="L368" i="91"/>
  <c r="M368" i="91"/>
  <c r="N368" i="91"/>
  <c r="L369" i="91"/>
  <c r="M369" i="91"/>
  <c r="N369" i="91"/>
  <c r="L370" i="91"/>
  <c r="M370" i="91"/>
  <c r="N370" i="91"/>
  <c r="L371" i="91"/>
  <c r="M371" i="91"/>
  <c r="N371" i="91"/>
  <c r="L372" i="91"/>
  <c r="M372" i="91"/>
  <c r="N372" i="91"/>
  <c r="L373" i="91"/>
  <c r="M373" i="91"/>
  <c r="N373" i="91"/>
  <c r="L374" i="91"/>
  <c r="M374" i="91"/>
  <c r="N374" i="91"/>
  <c r="L375" i="91"/>
  <c r="M375" i="91"/>
  <c r="N375" i="91"/>
  <c r="L376" i="91"/>
  <c r="M376" i="91"/>
  <c r="N376" i="91"/>
  <c r="G387" i="91"/>
  <c r="H387" i="91"/>
  <c r="I387" i="91"/>
  <c r="G245" i="91"/>
  <c r="H245" i="91"/>
  <c r="I245" i="91"/>
  <c r="G246" i="91"/>
  <c r="H246" i="91"/>
  <c r="I246" i="91"/>
  <c r="G247" i="91"/>
  <c r="H247" i="91"/>
  <c r="I247" i="91"/>
  <c r="G248" i="91"/>
  <c r="H248" i="91"/>
  <c r="I248" i="91"/>
  <c r="G249" i="91"/>
  <c r="H249" i="91"/>
  <c r="I249" i="91"/>
  <c r="G250" i="91"/>
  <c r="H250" i="91"/>
  <c r="I250" i="91"/>
  <c r="G251" i="91"/>
  <c r="H251" i="91"/>
  <c r="I251" i="91"/>
  <c r="G252" i="91"/>
  <c r="H252" i="91"/>
  <c r="I252" i="91"/>
  <c r="G253" i="91"/>
  <c r="H253" i="91"/>
  <c r="I253" i="91"/>
  <c r="G254" i="91"/>
  <c r="H254" i="91"/>
  <c r="I254" i="91"/>
  <c r="G255" i="91"/>
  <c r="H255" i="91"/>
  <c r="I255" i="91"/>
  <c r="G256" i="91"/>
  <c r="H256" i="91"/>
  <c r="I256" i="91"/>
  <c r="G257" i="91"/>
  <c r="H257" i="91"/>
  <c r="I257" i="91"/>
  <c r="G258" i="91"/>
  <c r="H258" i="91"/>
  <c r="I258" i="91"/>
  <c r="G259" i="91"/>
  <c r="H259" i="91"/>
  <c r="I259" i="91"/>
  <c r="G260" i="91"/>
  <c r="H260" i="91"/>
  <c r="I260" i="91"/>
  <c r="G261" i="91"/>
  <c r="H261" i="91"/>
  <c r="I261" i="91"/>
  <c r="G262" i="91"/>
  <c r="H262" i="91"/>
  <c r="I262" i="91"/>
  <c r="G263" i="91"/>
  <c r="H263" i="91"/>
  <c r="I263" i="91"/>
  <c r="G264" i="91"/>
  <c r="H264" i="91"/>
  <c r="I264" i="91"/>
  <c r="G265" i="91"/>
  <c r="H265" i="91"/>
  <c r="I265" i="91"/>
  <c r="G266" i="91"/>
  <c r="H266" i="91"/>
  <c r="I266" i="91"/>
  <c r="G267" i="91"/>
  <c r="H267" i="91"/>
  <c r="I267" i="91"/>
  <c r="G268" i="91"/>
  <c r="H268" i="91"/>
  <c r="I268" i="91"/>
  <c r="G269" i="91"/>
  <c r="H269" i="91"/>
  <c r="I269" i="91"/>
  <c r="G270" i="91"/>
  <c r="H270" i="91"/>
  <c r="I270" i="91"/>
  <c r="G271" i="91"/>
  <c r="H271" i="91"/>
  <c r="I271" i="91"/>
  <c r="G272" i="91"/>
  <c r="H272" i="91"/>
  <c r="I272" i="91"/>
  <c r="G273" i="91"/>
  <c r="H273" i="91"/>
  <c r="I273" i="91"/>
  <c r="G274" i="91"/>
  <c r="H274" i="91"/>
  <c r="I274" i="91"/>
  <c r="G275" i="91"/>
  <c r="H275" i="91"/>
  <c r="I275" i="91"/>
  <c r="G276" i="91"/>
  <c r="H276" i="91"/>
  <c r="I276" i="91"/>
  <c r="G277" i="91"/>
  <c r="H277" i="91"/>
  <c r="I277" i="91"/>
  <c r="G278" i="91"/>
  <c r="H278" i="91"/>
  <c r="I278" i="91"/>
  <c r="G279" i="91"/>
  <c r="H279" i="91"/>
  <c r="I279" i="91"/>
  <c r="G280" i="91"/>
  <c r="H280" i="91"/>
  <c r="I280" i="91"/>
  <c r="G281" i="91"/>
  <c r="H281" i="91"/>
  <c r="I281" i="91"/>
  <c r="G282" i="91"/>
  <c r="H282" i="91"/>
  <c r="I282" i="91"/>
  <c r="G283" i="91"/>
  <c r="H283" i="91"/>
  <c r="I283" i="91"/>
  <c r="G284" i="91"/>
  <c r="H284" i="91"/>
  <c r="I284" i="91"/>
  <c r="G285" i="91"/>
  <c r="H285" i="91"/>
  <c r="I285" i="91"/>
  <c r="G286" i="91"/>
  <c r="H286" i="91"/>
  <c r="I286" i="91"/>
  <c r="G287" i="91"/>
  <c r="H287" i="91"/>
  <c r="I287" i="91"/>
  <c r="G288" i="91"/>
  <c r="H288" i="91"/>
  <c r="I288" i="91"/>
  <c r="G289" i="91"/>
  <c r="H289" i="91"/>
  <c r="I289" i="91"/>
  <c r="G290" i="91"/>
  <c r="H290" i="91"/>
  <c r="I290" i="91"/>
  <c r="G291" i="91"/>
  <c r="H291" i="91"/>
  <c r="I291" i="91"/>
  <c r="G292" i="91"/>
  <c r="H292" i="91"/>
  <c r="I292" i="91"/>
  <c r="G293" i="91"/>
  <c r="H293" i="91"/>
  <c r="I293" i="91"/>
  <c r="G294" i="91"/>
  <c r="H294" i="91"/>
  <c r="I294" i="91"/>
  <c r="G295" i="91"/>
  <c r="H295" i="91"/>
  <c r="I295" i="91"/>
  <c r="G296" i="91"/>
  <c r="H296" i="91"/>
  <c r="I296" i="91"/>
  <c r="G297" i="91"/>
  <c r="H297" i="91"/>
  <c r="I297" i="91"/>
  <c r="G298" i="91"/>
  <c r="H298" i="91"/>
  <c r="I298" i="91"/>
  <c r="G299" i="91"/>
  <c r="H299" i="91"/>
  <c r="I299" i="91"/>
  <c r="G300" i="91"/>
  <c r="H300" i="91"/>
  <c r="I300" i="91"/>
  <c r="G301" i="91"/>
  <c r="H301" i="91"/>
  <c r="I301" i="91"/>
  <c r="G302" i="91"/>
  <c r="H302" i="91"/>
  <c r="I302" i="91"/>
  <c r="G303" i="91"/>
  <c r="H303" i="91"/>
  <c r="I303" i="91"/>
  <c r="G304" i="91"/>
  <c r="H304" i="91"/>
  <c r="I304" i="91"/>
  <c r="G305" i="91"/>
  <c r="H305" i="91"/>
  <c r="I305" i="91"/>
  <c r="G306" i="91"/>
  <c r="H306" i="91"/>
  <c r="I306" i="91"/>
  <c r="G307" i="91"/>
  <c r="H307" i="91"/>
  <c r="I307" i="91"/>
  <c r="G308" i="91"/>
  <c r="H308" i="91"/>
  <c r="I308" i="91"/>
  <c r="G309" i="91"/>
  <c r="H309" i="91"/>
  <c r="I309" i="91"/>
  <c r="G310" i="91"/>
  <c r="H310" i="91"/>
  <c r="I310" i="91"/>
  <c r="G311" i="91"/>
  <c r="H311" i="91"/>
  <c r="I311" i="91"/>
  <c r="G312" i="91"/>
  <c r="H312" i="91"/>
  <c r="I312" i="91"/>
  <c r="G313" i="91"/>
  <c r="H313" i="91"/>
  <c r="I313" i="91"/>
  <c r="G314" i="91"/>
  <c r="H314" i="91"/>
  <c r="I314" i="91"/>
  <c r="G315" i="91"/>
  <c r="H315" i="91"/>
  <c r="I315" i="91"/>
  <c r="G316" i="91"/>
  <c r="H316" i="91"/>
  <c r="I316" i="91"/>
  <c r="G317" i="91"/>
  <c r="H317" i="91"/>
  <c r="I317" i="91"/>
  <c r="G318" i="91"/>
  <c r="H318" i="91"/>
  <c r="I318" i="91"/>
  <c r="G319" i="91"/>
  <c r="H319" i="91"/>
  <c r="I319" i="91"/>
  <c r="G320" i="91"/>
  <c r="H320" i="91"/>
  <c r="I320" i="91"/>
  <c r="G321" i="91"/>
  <c r="H321" i="91"/>
  <c r="I321" i="91"/>
  <c r="G322" i="91"/>
  <c r="H322" i="91"/>
  <c r="I322" i="91"/>
  <c r="G323" i="91"/>
  <c r="H323" i="91"/>
  <c r="I323" i="91"/>
  <c r="G324" i="91"/>
  <c r="H324" i="91"/>
  <c r="I324" i="91"/>
  <c r="G325" i="91"/>
  <c r="H325" i="91"/>
  <c r="I325" i="91"/>
  <c r="G326" i="91"/>
  <c r="H326" i="91"/>
  <c r="I326" i="91"/>
  <c r="G327" i="91"/>
  <c r="H327" i="91"/>
  <c r="I327" i="91"/>
  <c r="G328" i="91"/>
  <c r="H328" i="91"/>
  <c r="I328" i="91"/>
  <c r="G329" i="91"/>
  <c r="H329" i="91"/>
  <c r="I329" i="91"/>
  <c r="G330" i="91"/>
  <c r="H330" i="91"/>
  <c r="I330" i="91"/>
  <c r="G331" i="91"/>
  <c r="H331" i="91"/>
  <c r="I331" i="91"/>
  <c r="G332" i="91"/>
  <c r="H332" i="91"/>
  <c r="I332" i="91"/>
  <c r="G333" i="91"/>
  <c r="H333" i="91"/>
  <c r="I333" i="91"/>
  <c r="G334" i="91"/>
  <c r="H334" i="91"/>
  <c r="I334" i="91"/>
  <c r="G335" i="91"/>
  <c r="H335" i="91"/>
  <c r="I335" i="91"/>
  <c r="G336" i="91"/>
  <c r="H336" i="91"/>
  <c r="I336" i="91"/>
  <c r="G337" i="91"/>
  <c r="H337" i="91"/>
  <c r="I337" i="91"/>
  <c r="G338" i="91"/>
  <c r="H338" i="91"/>
  <c r="I338" i="91"/>
  <c r="G339" i="91"/>
  <c r="H339" i="91"/>
  <c r="I339" i="91"/>
  <c r="G340" i="91"/>
  <c r="H340" i="91"/>
  <c r="I340" i="91"/>
  <c r="G341" i="91"/>
  <c r="H341" i="91"/>
  <c r="I341" i="91"/>
  <c r="G342" i="91"/>
  <c r="H342" i="91"/>
  <c r="I342" i="91"/>
  <c r="G343" i="91"/>
  <c r="H343" i="91"/>
  <c r="I343" i="91"/>
  <c r="G344" i="91"/>
  <c r="H344" i="91"/>
  <c r="I344" i="91"/>
  <c r="G345" i="91"/>
  <c r="H345" i="91"/>
  <c r="I345" i="91"/>
  <c r="G346" i="91"/>
  <c r="H346" i="91"/>
  <c r="I346" i="91"/>
  <c r="G347" i="91"/>
  <c r="H347" i="91"/>
  <c r="I347" i="91"/>
  <c r="G348" i="91"/>
  <c r="H348" i="91"/>
  <c r="I348" i="91"/>
  <c r="G349" i="91"/>
  <c r="H349" i="91"/>
  <c r="I349" i="91"/>
  <c r="G350" i="91"/>
  <c r="H350" i="91"/>
  <c r="I350" i="91"/>
  <c r="G351" i="91"/>
  <c r="H351" i="91"/>
  <c r="I351" i="91"/>
  <c r="G352" i="91"/>
  <c r="H352" i="91"/>
  <c r="I352" i="91"/>
  <c r="G353" i="91"/>
  <c r="H353" i="91"/>
  <c r="I353" i="91"/>
  <c r="G354" i="91"/>
  <c r="H354" i="91"/>
  <c r="I354" i="91"/>
  <c r="G355" i="91"/>
  <c r="H355" i="91"/>
  <c r="I355" i="91"/>
  <c r="G356" i="91"/>
  <c r="H356" i="91"/>
  <c r="I356" i="91"/>
  <c r="G357" i="91"/>
  <c r="H357" i="91"/>
  <c r="I357" i="91"/>
  <c r="G358" i="91"/>
  <c r="H358" i="91"/>
  <c r="I358" i="91"/>
  <c r="G359" i="91"/>
  <c r="H359" i="91"/>
  <c r="I359" i="91"/>
  <c r="G360" i="91"/>
  <c r="H360" i="91"/>
  <c r="I360" i="91"/>
  <c r="G361" i="91"/>
  <c r="H361" i="91"/>
  <c r="I361" i="91"/>
  <c r="G362" i="91"/>
  <c r="H362" i="91"/>
  <c r="I362" i="91"/>
  <c r="G363" i="91"/>
  <c r="H363" i="91"/>
  <c r="I363" i="91"/>
  <c r="G364" i="91"/>
  <c r="H364" i="91"/>
  <c r="I364" i="91"/>
  <c r="G365" i="91"/>
  <c r="H365" i="91"/>
  <c r="I365" i="91"/>
  <c r="G366" i="91"/>
  <c r="H366" i="91"/>
  <c r="I366" i="91"/>
  <c r="G367" i="91"/>
  <c r="H367" i="91"/>
  <c r="I367" i="91"/>
  <c r="G368" i="91"/>
  <c r="H368" i="91"/>
  <c r="I368" i="91"/>
  <c r="G369" i="91"/>
  <c r="H369" i="91"/>
  <c r="I369" i="91"/>
  <c r="G370" i="91"/>
  <c r="H370" i="91"/>
  <c r="I370" i="91"/>
  <c r="G371" i="91"/>
  <c r="H371" i="91"/>
  <c r="I371" i="91"/>
  <c r="G372" i="91"/>
  <c r="H372" i="91"/>
  <c r="I372" i="91"/>
  <c r="G373" i="91"/>
  <c r="H373" i="91"/>
  <c r="I373" i="91"/>
  <c r="G374" i="91"/>
  <c r="H374" i="91"/>
  <c r="I374" i="91"/>
  <c r="G375" i="91"/>
  <c r="H375" i="91"/>
  <c r="I375" i="91"/>
  <c r="G376" i="91"/>
  <c r="H376" i="91"/>
  <c r="I376" i="91"/>
  <c r="G377" i="91"/>
  <c r="H377" i="91"/>
  <c r="I377" i="91"/>
  <c r="G378" i="91"/>
  <c r="H378" i="91"/>
  <c r="I378" i="91"/>
  <c r="G379" i="91"/>
  <c r="H379" i="91"/>
  <c r="I379" i="91"/>
  <c r="G380" i="91"/>
  <c r="H380" i="91"/>
  <c r="I380" i="91"/>
  <c r="G381" i="91"/>
  <c r="H381" i="91"/>
  <c r="I381" i="91"/>
  <c r="G382" i="91"/>
  <c r="H382" i="91"/>
  <c r="I382" i="91"/>
  <c r="G383" i="91"/>
  <c r="H383" i="91"/>
  <c r="I383" i="91"/>
  <c r="G384" i="91"/>
  <c r="H384" i="91"/>
  <c r="I384" i="91"/>
  <c r="G385" i="91"/>
  <c r="H385" i="91"/>
  <c r="I385" i="91"/>
  <c r="G386" i="91"/>
  <c r="H386" i="91"/>
  <c r="I386" i="91"/>
  <c r="L245" i="101"/>
  <c r="M245" i="101"/>
  <c r="N245" i="101"/>
  <c r="L246" i="101"/>
  <c r="M246" i="101"/>
  <c r="N246" i="101"/>
  <c r="L247" i="101"/>
  <c r="M247" i="101"/>
  <c r="N247" i="101"/>
  <c r="L248" i="101"/>
  <c r="M248" i="101"/>
  <c r="N248" i="101"/>
  <c r="L249" i="101"/>
  <c r="M249" i="101"/>
  <c r="N249" i="101"/>
  <c r="L250" i="101"/>
  <c r="M250" i="101"/>
  <c r="N250" i="101"/>
  <c r="L251" i="101"/>
  <c r="M251" i="101"/>
  <c r="N251" i="101"/>
  <c r="L252" i="101"/>
  <c r="M252" i="101"/>
  <c r="N252" i="101"/>
  <c r="L253" i="101"/>
  <c r="M253" i="101"/>
  <c r="N253" i="101"/>
  <c r="L254" i="101"/>
  <c r="M254" i="101"/>
  <c r="N254" i="101"/>
  <c r="L255" i="101"/>
  <c r="M255" i="101"/>
  <c r="N255" i="101"/>
  <c r="L256" i="101"/>
  <c r="M256" i="101"/>
  <c r="N256" i="101"/>
  <c r="L257" i="101"/>
  <c r="M257" i="101"/>
  <c r="N257" i="101"/>
  <c r="L258" i="101"/>
  <c r="M258" i="101"/>
  <c r="N258" i="101"/>
  <c r="L259" i="101"/>
  <c r="M259" i="101"/>
  <c r="N259" i="101"/>
  <c r="L260" i="101"/>
  <c r="M260" i="101"/>
  <c r="N260" i="101"/>
  <c r="L261" i="101"/>
  <c r="M261" i="101"/>
  <c r="N261" i="101"/>
  <c r="L262" i="101"/>
  <c r="M262" i="101"/>
  <c r="N262" i="101"/>
  <c r="L263" i="101"/>
  <c r="M263" i="101"/>
  <c r="N263" i="101"/>
  <c r="L264" i="101"/>
  <c r="M264" i="101"/>
  <c r="N264" i="101"/>
  <c r="L265" i="101"/>
  <c r="M265" i="101"/>
  <c r="N265" i="101"/>
  <c r="L266" i="101"/>
  <c r="M266" i="101"/>
  <c r="N266" i="101"/>
  <c r="L267" i="101"/>
  <c r="M267" i="101"/>
  <c r="N267" i="101"/>
  <c r="L268" i="101"/>
  <c r="M268" i="101"/>
  <c r="N268" i="101"/>
  <c r="L269" i="101"/>
  <c r="M269" i="101"/>
  <c r="N269" i="101"/>
  <c r="L270" i="101"/>
  <c r="M270" i="101"/>
  <c r="N270" i="101"/>
  <c r="L271" i="101"/>
  <c r="M271" i="101"/>
  <c r="N271" i="101"/>
  <c r="L272" i="101"/>
  <c r="M272" i="101"/>
  <c r="N272" i="101"/>
  <c r="L273" i="101"/>
  <c r="M273" i="101"/>
  <c r="N273" i="101"/>
  <c r="L274" i="101"/>
  <c r="M274" i="101"/>
  <c r="N274" i="101"/>
  <c r="L275" i="101"/>
  <c r="M275" i="101"/>
  <c r="N275" i="101"/>
  <c r="L276" i="101"/>
  <c r="M276" i="101"/>
  <c r="N276" i="101"/>
  <c r="L277" i="101"/>
  <c r="M277" i="101"/>
  <c r="N277" i="101"/>
  <c r="L278" i="101"/>
  <c r="M278" i="101"/>
  <c r="N278" i="101"/>
  <c r="L279" i="101"/>
  <c r="M279" i="101"/>
  <c r="N279" i="101"/>
  <c r="L280" i="101"/>
  <c r="M280" i="101"/>
  <c r="N280" i="101"/>
  <c r="L281" i="101"/>
  <c r="M281" i="101"/>
  <c r="N281" i="101"/>
  <c r="L282" i="101"/>
  <c r="M282" i="101"/>
  <c r="N282" i="101"/>
  <c r="L283" i="101"/>
  <c r="M283" i="101"/>
  <c r="N283" i="101"/>
  <c r="L284" i="101"/>
  <c r="M284" i="101"/>
  <c r="N284" i="101"/>
  <c r="L285" i="101"/>
  <c r="M285" i="101"/>
  <c r="N285" i="101"/>
  <c r="L286" i="101"/>
  <c r="M286" i="101"/>
  <c r="N286" i="101"/>
  <c r="L287" i="101"/>
  <c r="M287" i="101"/>
  <c r="N287" i="101"/>
  <c r="L288" i="101"/>
  <c r="M288" i="101"/>
  <c r="N288" i="101"/>
  <c r="L289" i="101"/>
  <c r="M289" i="101"/>
  <c r="N289" i="101"/>
  <c r="L290" i="101"/>
  <c r="M290" i="101"/>
  <c r="N290" i="101"/>
  <c r="L291" i="101"/>
  <c r="M291" i="101"/>
  <c r="N291" i="101"/>
  <c r="L292" i="101"/>
  <c r="M292" i="101"/>
  <c r="N292" i="101"/>
  <c r="L293" i="101"/>
  <c r="M293" i="101"/>
  <c r="N293" i="101"/>
  <c r="L294" i="101"/>
  <c r="M294" i="101"/>
  <c r="N294" i="101"/>
  <c r="L295" i="101"/>
  <c r="M295" i="101"/>
  <c r="N295" i="101"/>
  <c r="L296" i="101"/>
  <c r="M296" i="101"/>
  <c r="N296" i="101"/>
  <c r="L297" i="101"/>
  <c r="M297" i="101"/>
  <c r="N297" i="101"/>
  <c r="L298" i="101"/>
  <c r="M298" i="101"/>
  <c r="N298" i="101"/>
  <c r="L299" i="101"/>
  <c r="M299" i="101"/>
  <c r="N299" i="101"/>
  <c r="L300" i="101"/>
  <c r="M300" i="101"/>
  <c r="N300" i="101"/>
  <c r="L301" i="101"/>
  <c r="M301" i="101"/>
  <c r="N301" i="101"/>
  <c r="L302" i="101"/>
  <c r="M302" i="101"/>
  <c r="N302" i="101"/>
  <c r="L303" i="101"/>
  <c r="M303" i="101"/>
  <c r="N303" i="101"/>
  <c r="L304" i="101"/>
  <c r="M304" i="101"/>
  <c r="N304" i="101"/>
  <c r="L305" i="101"/>
  <c r="M305" i="101"/>
  <c r="N305" i="101"/>
  <c r="L306" i="101"/>
  <c r="M306" i="101"/>
  <c r="N306" i="101"/>
  <c r="L307" i="101"/>
  <c r="M307" i="101"/>
  <c r="N307" i="101"/>
  <c r="L308" i="101"/>
  <c r="M308" i="101"/>
  <c r="N308" i="101"/>
  <c r="L309" i="101"/>
  <c r="M309" i="101"/>
  <c r="N309" i="101"/>
  <c r="L310" i="101"/>
  <c r="M310" i="101"/>
  <c r="N310" i="101"/>
  <c r="L311" i="101"/>
  <c r="M311" i="101"/>
  <c r="N311" i="101"/>
  <c r="L312" i="101"/>
  <c r="M312" i="101"/>
  <c r="N312" i="101"/>
  <c r="L313" i="101"/>
  <c r="M313" i="101"/>
  <c r="N313" i="101"/>
  <c r="L314" i="101"/>
  <c r="M314" i="101"/>
  <c r="N314" i="101"/>
  <c r="L315" i="101"/>
  <c r="M315" i="101"/>
  <c r="N315" i="101"/>
  <c r="L316" i="101"/>
  <c r="M316" i="101"/>
  <c r="N316" i="101"/>
  <c r="L317" i="101"/>
  <c r="M317" i="101"/>
  <c r="N317" i="101"/>
  <c r="L318" i="101"/>
  <c r="M318" i="101"/>
  <c r="N318" i="101"/>
  <c r="L319" i="101"/>
  <c r="M319" i="101"/>
  <c r="N319" i="101"/>
  <c r="L320" i="101"/>
  <c r="M320" i="101"/>
  <c r="N320" i="101"/>
  <c r="L321" i="101"/>
  <c r="M321" i="101"/>
  <c r="N321" i="101"/>
  <c r="L322" i="101"/>
  <c r="M322" i="101"/>
  <c r="N322" i="101"/>
  <c r="L323" i="101"/>
  <c r="M323" i="101"/>
  <c r="N323" i="101"/>
  <c r="L324" i="101"/>
  <c r="M324" i="101"/>
  <c r="N324" i="101"/>
  <c r="L325" i="101"/>
  <c r="M325" i="101"/>
  <c r="N325" i="101"/>
  <c r="L326" i="101"/>
  <c r="M326" i="101"/>
  <c r="N326" i="101"/>
  <c r="L327" i="101"/>
  <c r="M327" i="101"/>
  <c r="N327" i="101"/>
  <c r="L328" i="101"/>
  <c r="M328" i="101"/>
  <c r="N328" i="101"/>
  <c r="L329" i="101"/>
  <c r="M329" i="101"/>
  <c r="N329" i="101"/>
  <c r="L330" i="101"/>
  <c r="M330" i="101"/>
  <c r="N330" i="101"/>
  <c r="L331" i="101"/>
  <c r="M331" i="101"/>
  <c r="N331" i="101"/>
  <c r="L332" i="101"/>
  <c r="M332" i="101"/>
  <c r="N332" i="101"/>
  <c r="L333" i="101"/>
  <c r="M333" i="101"/>
  <c r="N333" i="101"/>
  <c r="L334" i="101"/>
  <c r="M334" i="101"/>
  <c r="N334" i="101"/>
  <c r="L335" i="101"/>
  <c r="M335" i="101"/>
  <c r="N335" i="101"/>
  <c r="L336" i="101"/>
  <c r="M336" i="101"/>
  <c r="N336" i="101"/>
  <c r="L337" i="101"/>
  <c r="M337" i="101"/>
  <c r="N337" i="101"/>
  <c r="L338" i="101"/>
  <c r="M338" i="101"/>
  <c r="N338" i="101"/>
  <c r="L339" i="101"/>
  <c r="M339" i="101"/>
  <c r="N339" i="101"/>
  <c r="L340" i="101"/>
  <c r="M340" i="101"/>
  <c r="N340" i="101"/>
  <c r="L341" i="101"/>
  <c r="M341" i="101"/>
  <c r="N341" i="101"/>
  <c r="L342" i="101"/>
  <c r="M342" i="101"/>
  <c r="N342" i="101"/>
  <c r="L343" i="101"/>
  <c r="M343" i="101"/>
  <c r="N343" i="101"/>
  <c r="L344" i="101"/>
  <c r="M344" i="101"/>
  <c r="N344" i="101"/>
  <c r="L345" i="101"/>
  <c r="M345" i="101"/>
  <c r="N345" i="101"/>
  <c r="L346" i="101"/>
  <c r="M346" i="101"/>
  <c r="N346" i="101"/>
  <c r="L347" i="101"/>
  <c r="M347" i="101"/>
  <c r="N347" i="101"/>
  <c r="L348" i="101"/>
  <c r="M348" i="101"/>
  <c r="N348" i="101"/>
  <c r="L349" i="101"/>
  <c r="M349" i="101"/>
  <c r="N349" i="101"/>
  <c r="L350" i="101"/>
  <c r="M350" i="101"/>
  <c r="N350" i="101"/>
  <c r="L351" i="101"/>
  <c r="M351" i="101"/>
  <c r="N351" i="101"/>
  <c r="L352" i="101"/>
  <c r="M352" i="101"/>
  <c r="N352" i="101"/>
  <c r="L353" i="101"/>
  <c r="M353" i="101"/>
  <c r="N353" i="101"/>
  <c r="L354" i="101"/>
  <c r="M354" i="101"/>
  <c r="N354" i="101"/>
  <c r="L355" i="101"/>
  <c r="M355" i="101"/>
  <c r="N355" i="101"/>
  <c r="L356" i="101"/>
  <c r="M356" i="101"/>
  <c r="N356" i="101"/>
  <c r="L357" i="101"/>
  <c r="M357" i="101"/>
  <c r="N357" i="101"/>
  <c r="L358" i="101"/>
  <c r="M358" i="101"/>
  <c r="N358" i="101"/>
  <c r="L359" i="101"/>
  <c r="M359" i="101"/>
  <c r="N359" i="101"/>
  <c r="L360" i="101"/>
  <c r="M360" i="101"/>
  <c r="N360" i="101"/>
  <c r="L361" i="101"/>
  <c r="M361" i="101"/>
  <c r="N361" i="101"/>
  <c r="L362" i="101"/>
  <c r="M362" i="101"/>
  <c r="N362" i="101"/>
  <c r="L363" i="101"/>
  <c r="M363" i="101"/>
  <c r="N363" i="101"/>
  <c r="L364" i="101"/>
  <c r="M364" i="101"/>
  <c r="N364" i="101"/>
  <c r="L365" i="101"/>
  <c r="M365" i="101"/>
  <c r="N365" i="101"/>
  <c r="L366" i="101"/>
  <c r="M366" i="101"/>
  <c r="N366" i="101"/>
  <c r="L367" i="101"/>
  <c r="M367" i="101"/>
  <c r="N367" i="101"/>
  <c r="L368" i="101"/>
  <c r="M368" i="101"/>
  <c r="N368" i="101"/>
  <c r="L369" i="101"/>
  <c r="M369" i="101"/>
  <c r="N369" i="101"/>
  <c r="L370" i="101"/>
  <c r="M370" i="101"/>
  <c r="N370" i="101"/>
  <c r="L371" i="101"/>
  <c r="M371" i="101"/>
  <c r="N371" i="101"/>
  <c r="L372" i="101"/>
  <c r="M372" i="101"/>
  <c r="N372" i="101"/>
  <c r="L373" i="101"/>
  <c r="M373" i="101"/>
  <c r="N373" i="101"/>
  <c r="L374" i="101"/>
  <c r="M374" i="101"/>
  <c r="N374" i="101"/>
  <c r="L375" i="101"/>
  <c r="M375" i="101"/>
  <c r="N375" i="101"/>
  <c r="L376" i="101"/>
  <c r="M376" i="101"/>
  <c r="N376"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262" i="101"/>
  <c r="H262" i="101"/>
  <c r="I262" i="101"/>
  <c r="G263" i="101"/>
  <c r="H263" i="101"/>
  <c r="I263" i="101"/>
  <c r="G264" i="101"/>
  <c r="H264" i="101"/>
  <c r="I264" i="101"/>
  <c r="G265" i="101"/>
  <c r="H265" i="101"/>
  <c r="I265" i="101"/>
  <c r="G266" i="101"/>
  <c r="H266" i="101"/>
  <c r="I266" i="101"/>
  <c r="G267" i="101"/>
  <c r="H267" i="101"/>
  <c r="I267" i="101"/>
  <c r="G268" i="101"/>
  <c r="H268" i="101"/>
  <c r="I268" i="101"/>
  <c r="G269" i="101"/>
  <c r="H269" i="101"/>
  <c r="I269" i="101"/>
  <c r="G270" i="101"/>
  <c r="H270" i="101"/>
  <c r="I270" i="101"/>
  <c r="G271" i="101"/>
  <c r="H271" i="101"/>
  <c r="I271" i="101"/>
  <c r="G272" i="101"/>
  <c r="H272" i="101"/>
  <c r="I272" i="101"/>
  <c r="G273" i="101"/>
  <c r="H273" i="101"/>
  <c r="I273" i="101"/>
  <c r="G274" i="101"/>
  <c r="H274" i="101"/>
  <c r="I274" i="101"/>
  <c r="G275" i="101"/>
  <c r="H275" i="101"/>
  <c r="I275" i="101"/>
  <c r="G276" i="101"/>
  <c r="H276" i="101"/>
  <c r="I276" i="101"/>
  <c r="G277" i="101"/>
  <c r="H277" i="101"/>
  <c r="I277" i="101"/>
  <c r="G278" i="101"/>
  <c r="H278" i="101"/>
  <c r="I278" i="101"/>
  <c r="G279" i="101"/>
  <c r="H279" i="101"/>
  <c r="I279" i="101"/>
  <c r="G280" i="101"/>
  <c r="H280" i="101"/>
  <c r="I280" i="101"/>
  <c r="G281" i="101"/>
  <c r="H281" i="101"/>
  <c r="I281" i="101"/>
  <c r="G282" i="101"/>
  <c r="H282" i="101"/>
  <c r="I282" i="101"/>
  <c r="G283" i="101"/>
  <c r="H283" i="101"/>
  <c r="I283" i="101"/>
  <c r="G284" i="101"/>
  <c r="H284" i="101"/>
  <c r="I284" i="101"/>
  <c r="G285" i="101"/>
  <c r="H285" i="101"/>
  <c r="I285" i="101"/>
  <c r="G286" i="101"/>
  <c r="H286" i="101"/>
  <c r="I286" i="101"/>
  <c r="G287" i="101"/>
  <c r="H287" i="101"/>
  <c r="I287" i="101"/>
  <c r="G288" i="101"/>
  <c r="H288" i="101"/>
  <c r="I288" i="101"/>
  <c r="G289" i="101"/>
  <c r="H289" i="101"/>
  <c r="I289" i="101"/>
  <c r="G290" i="101"/>
  <c r="H290" i="101"/>
  <c r="I290" i="101"/>
  <c r="G291" i="101"/>
  <c r="H291" i="101"/>
  <c r="I291" i="101"/>
  <c r="G292" i="101"/>
  <c r="H292" i="101"/>
  <c r="I292" i="101"/>
  <c r="G293" i="101"/>
  <c r="H293" i="101"/>
  <c r="I293" i="101"/>
  <c r="G294" i="101"/>
  <c r="H294" i="101"/>
  <c r="I294" i="101"/>
  <c r="G295" i="101"/>
  <c r="H295" i="101"/>
  <c r="I295" i="101"/>
  <c r="G296" i="101"/>
  <c r="H296" i="101"/>
  <c r="I296" i="101"/>
  <c r="G297" i="101"/>
  <c r="H297" i="101"/>
  <c r="I297" i="101"/>
  <c r="G298" i="101"/>
  <c r="H298" i="101"/>
  <c r="I298" i="101"/>
  <c r="G299" i="101"/>
  <c r="H299" i="101"/>
  <c r="I299" i="101"/>
  <c r="G300" i="101"/>
  <c r="H300" i="101"/>
  <c r="I300" i="101"/>
  <c r="G301" i="101"/>
  <c r="H301" i="101"/>
  <c r="I301" i="101"/>
  <c r="G302" i="101"/>
  <c r="H302" i="101"/>
  <c r="I302" i="101"/>
  <c r="G303" i="101"/>
  <c r="H303" i="101"/>
  <c r="I303" i="101"/>
  <c r="G304" i="101"/>
  <c r="H304" i="101"/>
  <c r="I304" i="101"/>
  <c r="G305" i="101"/>
  <c r="H305" i="101"/>
  <c r="I305" i="101"/>
  <c r="G306" i="101"/>
  <c r="H306" i="101"/>
  <c r="I306" i="101"/>
  <c r="G307" i="101"/>
  <c r="H307" i="101"/>
  <c r="I307" i="101"/>
  <c r="G308" i="101"/>
  <c r="H308" i="101"/>
  <c r="I308" i="101"/>
  <c r="G309" i="101"/>
  <c r="H309" i="101"/>
  <c r="I309" i="101"/>
  <c r="G310" i="101"/>
  <c r="H310" i="101"/>
  <c r="I310" i="101"/>
  <c r="G311" i="101"/>
  <c r="H311" i="101"/>
  <c r="I311" i="101"/>
  <c r="G312" i="101"/>
  <c r="H312" i="101"/>
  <c r="I312" i="101"/>
  <c r="G313" i="101"/>
  <c r="H313" i="101"/>
  <c r="I313" i="101"/>
  <c r="G314" i="101"/>
  <c r="H314" i="101"/>
  <c r="I314" i="101"/>
  <c r="G315" i="101"/>
  <c r="H315" i="101"/>
  <c r="I315" i="101"/>
  <c r="G316" i="101"/>
  <c r="H316" i="101"/>
  <c r="I316" i="101"/>
  <c r="G317" i="101"/>
  <c r="H317" i="101"/>
  <c r="I317" i="101"/>
  <c r="G318" i="101"/>
  <c r="H318" i="101"/>
  <c r="I318" i="101"/>
  <c r="G319" i="101"/>
  <c r="H319" i="101"/>
  <c r="I319" i="101"/>
  <c r="G320" i="101"/>
  <c r="H320" i="101"/>
  <c r="I320" i="101"/>
  <c r="G321" i="101"/>
  <c r="H321" i="101"/>
  <c r="I321" i="101"/>
  <c r="G322" i="101"/>
  <c r="H322" i="101"/>
  <c r="I322" i="101"/>
  <c r="G323" i="101"/>
  <c r="H323" i="101"/>
  <c r="I323" i="101"/>
  <c r="G324" i="101"/>
  <c r="H324" i="101"/>
  <c r="I324" i="101"/>
  <c r="G325" i="101"/>
  <c r="H325" i="101"/>
  <c r="I325" i="101"/>
  <c r="G326" i="101"/>
  <c r="H326" i="101"/>
  <c r="I326" i="101"/>
  <c r="G327" i="101"/>
  <c r="H327" i="101"/>
  <c r="I327" i="101"/>
  <c r="G328" i="101"/>
  <c r="H328" i="101"/>
  <c r="I328" i="101"/>
  <c r="G329" i="101"/>
  <c r="H329" i="101"/>
  <c r="I329" i="101"/>
  <c r="G330" i="101"/>
  <c r="H330" i="101"/>
  <c r="I330" i="101"/>
  <c r="G331" i="101"/>
  <c r="H331" i="101"/>
  <c r="I331" i="101"/>
  <c r="G332" i="101"/>
  <c r="H332" i="101"/>
  <c r="I332" i="101"/>
  <c r="G333" i="101"/>
  <c r="H333" i="101"/>
  <c r="I333" i="101"/>
  <c r="G334" i="101"/>
  <c r="H334" i="101"/>
  <c r="I334" i="101"/>
  <c r="G335" i="101"/>
  <c r="H335" i="101"/>
  <c r="I335" i="101"/>
  <c r="G336" i="101"/>
  <c r="H336" i="101"/>
  <c r="I336" i="101"/>
  <c r="G337" i="101"/>
  <c r="H337" i="101"/>
  <c r="I337" i="101"/>
  <c r="G338" i="101"/>
  <c r="H338" i="101"/>
  <c r="I338" i="101"/>
  <c r="G339" i="101"/>
  <c r="H339" i="101"/>
  <c r="I339" i="101"/>
  <c r="G340" i="101"/>
  <c r="H340" i="101"/>
  <c r="I340" i="101"/>
  <c r="G341" i="101"/>
  <c r="H341" i="101"/>
  <c r="I341" i="101"/>
  <c r="G342" i="101"/>
  <c r="H342" i="101"/>
  <c r="I342" i="101"/>
  <c r="G343" i="101"/>
  <c r="H343" i="101"/>
  <c r="I343" i="101"/>
  <c r="G344" i="101"/>
  <c r="H344" i="101"/>
  <c r="I344" i="101"/>
  <c r="G345" i="101"/>
  <c r="H345" i="101"/>
  <c r="I345" i="101"/>
  <c r="G346" i="101"/>
  <c r="H346" i="101"/>
  <c r="I346" i="101"/>
  <c r="G347" i="101"/>
  <c r="H347" i="101"/>
  <c r="I347" i="101"/>
  <c r="G348" i="101"/>
  <c r="H348" i="101"/>
  <c r="I348" i="101"/>
  <c r="G349" i="101"/>
  <c r="H349" i="101"/>
  <c r="I349" i="101"/>
  <c r="G350" i="101"/>
  <c r="H350" i="101"/>
  <c r="I350" i="101"/>
  <c r="G351" i="101"/>
  <c r="H351" i="101"/>
  <c r="I351" i="101"/>
  <c r="G352" i="101"/>
  <c r="H352" i="101"/>
  <c r="I352" i="101"/>
  <c r="G353" i="101"/>
  <c r="H353" i="101"/>
  <c r="I353" i="101"/>
  <c r="G354" i="101"/>
  <c r="H354" i="101"/>
  <c r="I354" i="101"/>
  <c r="G355" i="101"/>
  <c r="H355" i="101"/>
  <c r="I355" i="101"/>
  <c r="G356" i="101"/>
  <c r="H356" i="101"/>
  <c r="I356" i="101"/>
  <c r="G357" i="101"/>
  <c r="H357" i="101"/>
  <c r="I357" i="101"/>
  <c r="G358" i="101"/>
  <c r="H358" i="101"/>
  <c r="I358" i="101"/>
  <c r="G359" i="101"/>
  <c r="H359" i="101"/>
  <c r="I359" i="101"/>
  <c r="G360" i="101"/>
  <c r="H360" i="101"/>
  <c r="I360" i="101"/>
  <c r="G361" i="101"/>
  <c r="H361" i="101"/>
  <c r="I361" i="101"/>
  <c r="G362" i="101"/>
  <c r="H362" i="101"/>
  <c r="I362" i="101"/>
  <c r="G363" i="101"/>
  <c r="H363" i="101"/>
  <c r="I363" i="101"/>
  <c r="G364" i="101"/>
  <c r="H364" i="101"/>
  <c r="I364" i="101"/>
  <c r="G365" i="101"/>
  <c r="H365" i="101"/>
  <c r="I365" i="101"/>
  <c r="G366" i="101"/>
  <c r="H366" i="101"/>
  <c r="I366" i="101"/>
  <c r="G367" i="101"/>
  <c r="H367" i="101"/>
  <c r="I367" i="101"/>
  <c r="G368" i="101"/>
  <c r="H368" i="101"/>
  <c r="I368" i="101"/>
  <c r="G369" i="101"/>
  <c r="H369" i="101"/>
  <c r="I369" i="101"/>
  <c r="G370" i="101"/>
  <c r="H370" i="101"/>
  <c r="I370" i="101"/>
  <c r="G371" i="101"/>
  <c r="H371" i="101"/>
  <c r="I371" i="101"/>
  <c r="G372" i="101"/>
  <c r="H372" i="101"/>
  <c r="I372" i="101"/>
  <c r="G373" i="101"/>
  <c r="H373" i="101"/>
  <c r="I373" i="101"/>
  <c r="G374" i="101"/>
  <c r="H374" i="101"/>
  <c r="I374" i="101"/>
  <c r="G375" i="101"/>
  <c r="H375" i="101"/>
  <c r="I375" i="101"/>
  <c r="G376" i="101"/>
  <c r="H376" i="101"/>
  <c r="I376" i="101"/>
  <c r="G377" i="101"/>
  <c r="H377" i="101"/>
  <c r="I377" i="101"/>
  <c r="G378" i="101"/>
  <c r="H378" i="101"/>
  <c r="I378" i="101"/>
  <c r="G379" i="101"/>
  <c r="H379" i="101"/>
  <c r="I379" i="101"/>
  <c r="G380" i="101"/>
  <c r="H380" i="101"/>
  <c r="I380" i="101"/>
  <c r="G381" i="101"/>
  <c r="H381" i="101"/>
  <c r="I381" i="101"/>
  <c r="G382" i="101"/>
  <c r="H382" i="101"/>
  <c r="I382" i="101"/>
  <c r="G383" i="101"/>
  <c r="H383" i="101"/>
  <c r="I383" i="101"/>
  <c r="G384" i="101"/>
  <c r="H384" i="101"/>
  <c r="I384" i="101"/>
  <c r="G385" i="101"/>
  <c r="H385" i="101"/>
  <c r="I385" i="101"/>
  <c r="G386" i="101"/>
  <c r="H386" i="101"/>
  <c r="I386" i="101"/>
  <c r="G387" i="101"/>
  <c r="H387" i="101"/>
  <c r="I387" i="101"/>
  <c r="N244" i="101"/>
  <c r="M244" i="101"/>
  <c r="L244" i="101"/>
  <c r="I244" i="101"/>
  <c r="H244" i="101"/>
  <c r="G244" i="101"/>
  <c r="N243" i="101"/>
  <c r="M243" i="101"/>
  <c r="L243" i="101"/>
  <c r="K243" i="101"/>
  <c r="J243" i="101"/>
  <c r="I243" i="101"/>
  <c r="H243" i="101"/>
  <c r="G243" i="101"/>
  <c r="N242" i="101"/>
  <c r="M242" i="101"/>
  <c r="L242" i="101"/>
  <c r="K242" i="101"/>
  <c r="J242" i="101"/>
  <c r="I242" i="101"/>
  <c r="H242" i="101"/>
  <c r="G242" i="101"/>
  <c r="N241" i="101"/>
  <c r="M241" i="101"/>
  <c r="L241" i="101"/>
  <c r="K241" i="101"/>
  <c r="J241" i="101"/>
  <c r="I241" i="101"/>
  <c r="H241" i="101"/>
  <c r="G241" i="101"/>
  <c r="N240" i="101"/>
  <c r="M240" i="101"/>
  <c r="L240" i="101"/>
  <c r="K240" i="101"/>
  <c r="J240" i="101"/>
  <c r="I240" i="101"/>
  <c r="H240" i="101"/>
  <c r="G240" i="101"/>
  <c r="N239" i="101"/>
  <c r="M239" i="101"/>
  <c r="L239" i="101"/>
  <c r="K239" i="101"/>
  <c r="J239" i="101"/>
  <c r="I239" i="101"/>
  <c r="H239" i="101"/>
  <c r="G239" i="101"/>
  <c r="N238" i="101"/>
  <c r="M238" i="101"/>
  <c r="L238" i="101"/>
  <c r="K238" i="101"/>
  <c r="J238" i="101"/>
  <c r="I238" i="101"/>
  <c r="H238" i="101"/>
  <c r="G238" i="101"/>
  <c r="N237" i="101"/>
  <c r="M237" i="101"/>
  <c r="L237" i="101"/>
  <c r="K237" i="101"/>
  <c r="J237" i="101"/>
  <c r="I237" i="101"/>
  <c r="H237" i="101"/>
  <c r="G237" i="101"/>
  <c r="N236" i="101"/>
  <c r="M236" i="101"/>
  <c r="L236" i="101"/>
  <c r="K236" i="101"/>
  <c r="J236" i="101"/>
  <c r="I236" i="101"/>
  <c r="H236" i="101"/>
  <c r="G236" i="101"/>
  <c r="N235" i="101"/>
  <c r="M235" i="101"/>
  <c r="L235" i="101"/>
  <c r="K235" i="101"/>
  <c r="J235" i="101"/>
  <c r="I235" i="101"/>
  <c r="H235" i="101"/>
  <c r="G235" i="101"/>
  <c r="N234" i="101"/>
  <c r="M234" i="101"/>
  <c r="L234" i="101"/>
  <c r="K234" i="101"/>
  <c r="J234" i="101"/>
  <c r="I234" i="101"/>
  <c r="H234" i="101"/>
  <c r="G234" i="101"/>
  <c r="N233" i="101"/>
  <c r="M233" i="101"/>
  <c r="L233" i="101"/>
  <c r="K233" i="101"/>
  <c r="J233" i="101"/>
  <c r="I233" i="101"/>
  <c r="H233" i="101"/>
  <c r="G233" i="101"/>
  <c r="P232" i="101"/>
  <c r="O232" i="101"/>
  <c r="N232" i="101"/>
  <c r="M232" i="101"/>
  <c r="L232" i="101"/>
  <c r="K232" i="101"/>
  <c r="J232" i="101"/>
  <c r="I232" i="101"/>
  <c r="H232" i="101"/>
  <c r="G232" i="101"/>
  <c r="P231" i="101"/>
  <c r="O231" i="101"/>
  <c r="N231" i="101"/>
  <c r="M231" i="101"/>
  <c r="L231" i="101"/>
  <c r="K231" i="101"/>
  <c r="J231" i="101"/>
  <c r="I231" i="101"/>
  <c r="H231" i="101"/>
  <c r="G231" i="101"/>
  <c r="P230" i="101"/>
  <c r="O230" i="101"/>
  <c r="N230" i="101"/>
  <c r="M230" i="101"/>
  <c r="L230" i="101"/>
  <c r="K230" i="101"/>
  <c r="J230" i="101"/>
  <c r="I230" i="101"/>
  <c r="H230" i="101"/>
  <c r="G230" i="101"/>
  <c r="P229" i="101"/>
  <c r="O229" i="101"/>
  <c r="N229" i="101"/>
  <c r="M229" i="101"/>
  <c r="L229" i="101"/>
  <c r="K229" i="101"/>
  <c r="J229" i="101"/>
  <c r="I229" i="101"/>
  <c r="H229" i="101"/>
  <c r="G229" i="101"/>
  <c r="P228" i="101"/>
  <c r="O228" i="101"/>
  <c r="N228" i="101"/>
  <c r="M228" i="101"/>
  <c r="L228" i="101"/>
  <c r="K228" i="101"/>
  <c r="J228" i="101"/>
  <c r="I228" i="101"/>
  <c r="H228" i="101"/>
  <c r="G228" i="101"/>
  <c r="P227" i="101"/>
  <c r="O227" i="101"/>
  <c r="N227" i="101"/>
  <c r="M227" i="101"/>
  <c r="L227" i="101"/>
  <c r="K227" i="101"/>
  <c r="J227" i="101"/>
  <c r="I227" i="101"/>
  <c r="H227" i="101"/>
  <c r="G227" i="101"/>
  <c r="P226" i="101"/>
  <c r="O226" i="101"/>
  <c r="N226" i="101"/>
  <c r="M226" i="101"/>
  <c r="L226" i="101"/>
  <c r="K226" i="101"/>
  <c r="J226" i="101"/>
  <c r="I226" i="101"/>
  <c r="H226" i="101"/>
  <c r="G226" i="101"/>
  <c r="P225" i="101"/>
  <c r="O225" i="101"/>
  <c r="N225" i="101"/>
  <c r="M225" i="101"/>
  <c r="L225" i="101"/>
  <c r="K225" i="101"/>
  <c r="J225" i="101"/>
  <c r="I225" i="101"/>
  <c r="H225" i="101"/>
  <c r="G225" i="101"/>
  <c r="P224" i="101"/>
  <c r="O224" i="101"/>
  <c r="N224" i="101"/>
  <c r="M224" i="101"/>
  <c r="L224" i="101"/>
  <c r="K224" i="101"/>
  <c r="J224" i="101"/>
  <c r="I224" i="101"/>
  <c r="H224" i="101"/>
  <c r="G224" i="101"/>
  <c r="P223" i="101"/>
  <c r="O223" i="101"/>
  <c r="N223" i="101"/>
  <c r="M223" i="101"/>
  <c r="L223" i="101"/>
  <c r="K223" i="101"/>
  <c r="J223" i="101"/>
  <c r="I223" i="101"/>
  <c r="H223" i="101"/>
  <c r="G223" i="101"/>
  <c r="P222" i="101"/>
  <c r="O222" i="101"/>
  <c r="N222" i="101"/>
  <c r="M222" i="101"/>
  <c r="L222" i="101"/>
  <c r="K222" i="101"/>
  <c r="J222" i="101"/>
  <c r="I222" i="101"/>
  <c r="H222" i="101"/>
  <c r="G222" i="101"/>
  <c r="P221" i="101"/>
  <c r="O221" i="101"/>
  <c r="N221" i="101"/>
  <c r="M221" i="101"/>
  <c r="L221" i="101"/>
  <c r="K221" i="101"/>
  <c r="J221" i="101"/>
  <c r="I221" i="101"/>
  <c r="H221" i="101"/>
  <c r="G221" i="101"/>
  <c r="P220" i="101"/>
  <c r="O220" i="101"/>
  <c r="N220" i="101"/>
  <c r="M220" i="101"/>
  <c r="L220" i="101"/>
  <c r="K220" i="101"/>
  <c r="J220" i="101"/>
  <c r="I220" i="101"/>
  <c r="H220" i="101"/>
  <c r="G220" i="101"/>
  <c r="P219" i="101"/>
  <c r="O219" i="101"/>
  <c r="N219" i="101"/>
  <c r="M219" i="101"/>
  <c r="L219" i="101"/>
  <c r="K219" i="101"/>
  <c r="J219" i="101"/>
  <c r="I219" i="101"/>
  <c r="H219" i="101"/>
  <c r="G219" i="101"/>
  <c r="P218" i="101"/>
  <c r="O218" i="101"/>
  <c r="N218" i="101"/>
  <c r="M218" i="101"/>
  <c r="L218" i="101"/>
  <c r="K218" i="101"/>
  <c r="J218" i="101"/>
  <c r="I218" i="101"/>
  <c r="H218" i="101"/>
  <c r="G218" i="101"/>
  <c r="P217" i="101"/>
  <c r="O217" i="101"/>
  <c r="N217" i="101"/>
  <c r="M217" i="101"/>
  <c r="L217" i="101"/>
  <c r="K217" i="101"/>
  <c r="J217" i="101"/>
  <c r="I217" i="101"/>
  <c r="H217" i="101"/>
  <c r="G217" i="101"/>
  <c r="P216" i="101"/>
  <c r="O216" i="101"/>
  <c r="N216" i="101"/>
  <c r="M216" i="101"/>
  <c r="L216" i="101"/>
  <c r="K216" i="101"/>
  <c r="J216" i="101"/>
  <c r="I216" i="101"/>
  <c r="H216" i="101"/>
  <c r="G216" i="101"/>
  <c r="P215" i="101"/>
  <c r="O215" i="101"/>
  <c r="N215" i="101"/>
  <c r="M215" i="101"/>
  <c r="L215" i="101"/>
  <c r="K215" i="101"/>
  <c r="J215" i="101"/>
  <c r="I215" i="101"/>
  <c r="H215" i="101"/>
  <c r="G215" i="101"/>
  <c r="P214" i="101"/>
  <c r="O214" i="101"/>
  <c r="N214" i="101"/>
  <c r="M214" i="101"/>
  <c r="L214" i="101"/>
  <c r="K214" i="101"/>
  <c r="J214" i="101"/>
  <c r="I214" i="101"/>
  <c r="H214" i="101"/>
  <c r="G214" i="101"/>
  <c r="P213" i="101"/>
  <c r="O213" i="101"/>
  <c r="N213" i="101"/>
  <c r="M213" i="101"/>
  <c r="L213" i="101"/>
  <c r="K213" i="101"/>
  <c r="J213" i="101"/>
  <c r="I213" i="101"/>
  <c r="H213" i="101"/>
  <c r="G213" i="101"/>
  <c r="P212" i="101"/>
  <c r="O212" i="101"/>
  <c r="N212" i="101"/>
  <c r="M212" i="101"/>
  <c r="L212" i="101"/>
  <c r="K212" i="101"/>
  <c r="J212" i="101"/>
  <c r="I212" i="101"/>
  <c r="H212" i="101"/>
  <c r="G212" i="101"/>
  <c r="P211" i="101"/>
  <c r="O211" i="101"/>
  <c r="N211" i="101"/>
  <c r="M211" i="101"/>
  <c r="L211" i="101"/>
  <c r="K211" i="101"/>
  <c r="J211" i="101"/>
  <c r="I211" i="101"/>
  <c r="H211" i="101"/>
  <c r="G211" i="101"/>
  <c r="P210" i="101"/>
  <c r="O210" i="101"/>
  <c r="N210" i="101"/>
  <c r="M210" i="101"/>
  <c r="L210" i="101"/>
  <c r="K210" i="101"/>
  <c r="J210" i="101"/>
  <c r="I210" i="101"/>
  <c r="H210" i="101"/>
  <c r="G210" i="101"/>
  <c r="P209" i="101"/>
  <c r="O209" i="101"/>
  <c r="N209" i="101"/>
  <c r="M209" i="101"/>
  <c r="L209" i="101"/>
  <c r="K209" i="101"/>
  <c r="J209" i="101"/>
  <c r="I209" i="101"/>
  <c r="H209" i="101"/>
  <c r="G209" i="101"/>
  <c r="P208" i="101"/>
  <c r="O208" i="101"/>
  <c r="N208" i="101"/>
  <c r="M208" i="101"/>
  <c r="L208" i="101"/>
  <c r="K208" i="101"/>
  <c r="J208" i="101"/>
  <c r="I208" i="101"/>
  <c r="H208" i="101"/>
  <c r="G208" i="101"/>
  <c r="P207" i="101"/>
  <c r="O207" i="101"/>
  <c r="N207" i="101"/>
  <c r="M207" i="101"/>
  <c r="L207" i="101"/>
  <c r="K207" i="101"/>
  <c r="J207" i="101"/>
  <c r="I207" i="101"/>
  <c r="H207" i="101"/>
  <c r="G207" i="101"/>
  <c r="P206" i="101"/>
  <c r="O206" i="101"/>
  <c r="N206" i="101"/>
  <c r="M206" i="101"/>
  <c r="L206" i="101"/>
  <c r="K206" i="101"/>
  <c r="J206" i="101"/>
  <c r="I206" i="101"/>
  <c r="H206" i="101"/>
  <c r="G206" i="101"/>
  <c r="P205" i="101"/>
  <c r="O205" i="101"/>
  <c r="N205" i="101"/>
  <c r="M205" i="101"/>
  <c r="L205" i="101"/>
  <c r="K205" i="101"/>
  <c r="J205" i="101"/>
  <c r="I205" i="101"/>
  <c r="H205" i="101"/>
  <c r="G205" i="101"/>
  <c r="P204" i="101"/>
  <c r="O204" i="101"/>
  <c r="N204" i="101"/>
  <c r="M204" i="101"/>
  <c r="L204" i="101"/>
  <c r="K204" i="101"/>
  <c r="J204" i="101"/>
  <c r="I204" i="101"/>
  <c r="H204" i="101"/>
  <c r="G204" i="101"/>
  <c r="P203" i="101"/>
  <c r="O203" i="101"/>
  <c r="N203" i="101"/>
  <c r="M203" i="101"/>
  <c r="L203" i="101"/>
  <c r="K203" i="101"/>
  <c r="J203" i="101"/>
  <c r="I203" i="101"/>
  <c r="H203" i="101"/>
  <c r="G203" i="101"/>
  <c r="P202" i="101"/>
  <c r="O202" i="101"/>
  <c r="N202" i="101"/>
  <c r="M202" i="101"/>
  <c r="L202" i="101"/>
  <c r="K202" i="101"/>
  <c r="J202" i="101"/>
  <c r="I202" i="101"/>
  <c r="H202" i="101"/>
  <c r="G202" i="101"/>
  <c r="P201" i="101"/>
  <c r="O201" i="101"/>
  <c r="N201" i="101"/>
  <c r="M201" i="101"/>
  <c r="L201" i="101"/>
  <c r="K201" i="101"/>
  <c r="J201" i="101"/>
  <c r="I201" i="101"/>
  <c r="H201" i="101"/>
  <c r="G201" i="101"/>
  <c r="P200" i="101"/>
  <c r="O200" i="101"/>
  <c r="N200" i="101"/>
  <c r="M200" i="101"/>
  <c r="L200" i="101"/>
  <c r="K200" i="101"/>
  <c r="J200" i="101"/>
  <c r="I200" i="101"/>
  <c r="H200" i="101"/>
  <c r="G200" i="101"/>
  <c r="P199" i="101"/>
  <c r="O199" i="101"/>
  <c r="N199" i="101"/>
  <c r="M199" i="101"/>
  <c r="L199" i="101"/>
  <c r="K199" i="101"/>
  <c r="J199" i="101"/>
  <c r="I199" i="101"/>
  <c r="H199" i="101"/>
  <c r="G199" i="101"/>
  <c r="P198" i="101"/>
  <c r="O198" i="101"/>
  <c r="N198" i="101"/>
  <c r="M198" i="101"/>
  <c r="L198" i="101"/>
  <c r="K198" i="101"/>
  <c r="J198" i="101"/>
  <c r="I198" i="101"/>
  <c r="H198" i="101"/>
  <c r="G198" i="101"/>
  <c r="P197" i="101"/>
  <c r="O197" i="101"/>
  <c r="N197" i="101"/>
  <c r="M197" i="101"/>
  <c r="L197" i="101"/>
  <c r="K197" i="101"/>
  <c r="J197" i="101"/>
  <c r="I197" i="101"/>
  <c r="H197" i="101"/>
  <c r="G197" i="101"/>
  <c r="P196" i="101"/>
  <c r="O196" i="101"/>
  <c r="N196" i="101"/>
  <c r="M196" i="101"/>
  <c r="L196" i="101"/>
  <c r="K196" i="101"/>
  <c r="J196" i="101"/>
  <c r="I196" i="101"/>
  <c r="H196" i="101"/>
  <c r="G196" i="101"/>
  <c r="P195" i="101"/>
  <c r="O195" i="101"/>
  <c r="N195" i="101"/>
  <c r="M195" i="101"/>
  <c r="L195" i="101"/>
  <c r="K195" i="101"/>
  <c r="J195" i="101"/>
  <c r="I195" i="101"/>
  <c r="H195" i="101"/>
  <c r="G195" i="101"/>
  <c r="P194" i="101"/>
  <c r="O194" i="101"/>
  <c r="N194" i="101"/>
  <c r="M194" i="101"/>
  <c r="L194" i="101"/>
  <c r="K194" i="101"/>
  <c r="J194" i="101"/>
  <c r="I194" i="101"/>
  <c r="H194" i="101"/>
  <c r="G194" i="101"/>
  <c r="P193" i="101"/>
  <c r="O193" i="101"/>
  <c r="N193" i="101"/>
  <c r="M193" i="101"/>
  <c r="L193" i="101"/>
  <c r="K193" i="101"/>
  <c r="J193" i="101"/>
  <c r="I193" i="101"/>
  <c r="H193" i="101"/>
  <c r="G193" i="101"/>
  <c r="P192" i="101"/>
  <c r="O192" i="101"/>
  <c r="N192" i="101"/>
  <c r="M192" i="101"/>
  <c r="L192" i="101"/>
  <c r="K192" i="101"/>
  <c r="J192" i="101"/>
  <c r="I192" i="101"/>
  <c r="H192" i="101"/>
  <c r="G192" i="101"/>
  <c r="P191" i="101"/>
  <c r="O191" i="101"/>
  <c r="N191" i="101"/>
  <c r="M191" i="101"/>
  <c r="L191" i="101"/>
  <c r="K191" i="101"/>
  <c r="J191" i="101"/>
  <c r="I191" i="101"/>
  <c r="H191" i="101"/>
  <c r="G191" i="101"/>
  <c r="P190" i="101"/>
  <c r="O190" i="101"/>
  <c r="N190" i="101"/>
  <c r="M190" i="101"/>
  <c r="L190" i="101"/>
  <c r="K190" i="101"/>
  <c r="J190" i="101"/>
  <c r="I190" i="101"/>
  <c r="H190" i="101"/>
  <c r="G190" i="101"/>
  <c r="P189" i="101"/>
  <c r="O189" i="101"/>
  <c r="N189" i="101"/>
  <c r="M189" i="101"/>
  <c r="L189" i="101"/>
  <c r="K189" i="101"/>
  <c r="J189" i="101"/>
  <c r="I189" i="101"/>
  <c r="H189" i="101"/>
  <c r="G189" i="101"/>
  <c r="P188" i="101"/>
  <c r="O188" i="101"/>
  <c r="N188" i="101"/>
  <c r="M188" i="101"/>
  <c r="L188" i="101"/>
  <c r="K188" i="101"/>
  <c r="J188" i="101"/>
  <c r="I188" i="101"/>
  <c r="H188" i="101"/>
  <c r="G188" i="101"/>
  <c r="P187" i="101"/>
  <c r="O187" i="101"/>
  <c r="N187" i="101"/>
  <c r="M187" i="101"/>
  <c r="L187" i="101"/>
  <c r="K187" i="101"/>
  <c r="J187" i="101"/>
  <c r="I187" i="101"/>
  <c r="H187" i="101"/>
  <c r="G187" i="101"/>
  <c r="P186" i="101"/>
  <c r="O186" i="101"/>
  <c r="N186" i="101"/>
  <c r="M186" i="101"/>
  <c r="L186" i="101"/>
  <c r="K186" i="101"/>
  <c r="J186" i="101"/>
  <c r="I186" i="101"/>
  <c r="H186" i="101"/>
  <c r="G186" i="101"/>
  <c r="P185" i="101"/>
  <c r="O185" i="101"/>
  <c r="N185" i="101"/>
  <c r="M185" i="101"/>
  <c r="L185" i="101"/>
  <c r="K185" i="101"/>
  <c r="J185" i="101"/>
  <c r="I185" i="101"/>
  <c r="H185" i="101"/>
  <c r="G185" i="101"/>
  <c r="P184" i="101"/>
  <c r="O184" i="101"/>
  <c r="N184" i="101"/>
  <c r="M184" i="101"/>
  <c r="L184" i="101"/>
  <c r="K184" i="101"/>
  <c r="J184" i="101"/>
  <c r="I184" i="101"/>
  <c r="H184" i="101"/>
  <c r="G184" i="101"/>
  <c r="P183" i="101"/>
  <c r="O183" i="101"/>
  <c r="N183" i="101"/>
  <c r="M183" i="101"/>
  <c r="L183" i="101"/>
  <c r="K183" i="101"/>
  <c r="J183" i="101"/>
  <c r="I183" i="101"/>
  <c r="H183" i="101"/>
  <c r="G183" i="101"/>
  <c r="P182" i="101"/>
  <c r="O182" i="101"/>
  <c r="N182" i="101"/>
  <c r="M182" i="101"/>
  <c r="L182" i="101"/>
  <c r="K182" i="101"/>
  <c r="J182" i="101"/>
  <c r="I182" i="101"/>
  <c r="H182" i="101"/>
  <c r="G182" i="101"/>
  <c r="P181" i="101"/>
  <c r="O181" i="101"/>
  <c r="N181" i="101"/>
  <c r="M181" i="101"/>
  <c r="L181" i="101"/>
  <c r="K181" i="101"/>
  <c r="J181" i="101"/>
  <c r="I181" i="101"/>
  <c r="H181" i="101"/>
  <c r="G181" i="101"/>
  <c r="P180" i="101"/>
  <c r="O180" i="101"/>
  <c r="N180" i="101"/>
  <c r="M180" i="101"/>
  <c r="L180" i="101"/>
  <c r="K180" i="101"/>
  <c r="J180" i="101"/>
  <c r="I180" i="101"/>
  <c r="H180" i="101"/>
  <c r="G180" i="101"/>
  <c r="P179" i="101"/>
  <c r="O179" i="101"/>
  <c r="N179" i="101"/>
  <c r="M179" i="101"/>
  <c r="L179" i="101"/>
  <c r="K179" i="101"/>
  <c r="J179" i="101"/>
  <c r="I179" i="101"/>
  <c r="H179" i="101"/>
  <c r="G179" i="101"/>
  <c r="P178" i="101"/>
  <c r="O178" i="101"/>
  <c r="N178" i="101"/>
  <c r="M178" i="101"/>
  <c r="L178" i="101"/>
  <c r="K178" i="101"/>
  <c r="J178" i="101"/>
  <c r="I178" i="101"/>
  <c r="H178" i="101"/>
  <c r="G178" i="101"/>
  <c r="P177" i="101"/>
  <c r="O177" i="101"/>
  <c r="N177" i="101"/>
  <c r="M177" i="101"/>
  <c r="L177" i="101"/>
  <c r="K177" i="101"/>
  <c r="J177" i="101"/>
  <c r="I177" i="101"/>
  <c r="H177" i="101"/>
  <c r="G177" i="101"/>
  <c r="P176" i="101"/>
  <c r="O176" i="101"/>
  <c r="N176" i="101"/>
  <c r="M176" i="101"/>
  <c r="L176" i="101"/>
  <c r="K176" i="101"/>
  <c r="J176" i="101"/>
  <c r="I176" i="101"/>
  <c r="H176" i="101"/>
  <c r="G176" i="101"/>
  <c r="P175" i="101"/>
  <c r="O175" i="101"/>
  <c r="N175" i="101"/>
  <c r="M175" i="101"/>
  <c r="L175" i="101"/>
  <c r="K175" i="101"/>
  <c r="J175" i="101"/>
  <c r="I175" i="101"/>
  <c r="H175" i="101"/>
  <c r="G175" i="101"/>
  <c r="P174" i="101"/>
  <c r="O174" i="101"/>
  <c r="N174" i="101"/>
  <c r="M174" i="101"/>
  <c r="L174" i="101"/>
  <c r="K174" i="101"/>
  <c r="J174" i="101"/>
  <c r="I174" i="101"/>
  <c r="H174" i="101"/>
  <c r="G174" i="101"/>
  <c r="P173" i="101"/>
  <c r="O173" i="101"/>
  <c r="N173" i="101"/>
  <c r="M173" i="101"/>
  <c r="L173" i="101"/>
  <c r="K173" i="101"/>
  <c r="J173" i="101"/>
  <c r="I173" i="101"/>
  <c r="H173" i="101"/>
  <c r="G173" i="101"/>
  <c r="P172" i="101"/>
  <c r="O172" i="101"/>
  <c r="N172" i="101"/>
  <c r="M172" i="101"/>
  <c r="L172" i="101"/>
  <c r="K172" i="101"/>
  <c r="J172" i="101"/>
  <c r="I172" i="101"/>
  <c r="H172" i="101"/>
  <c r="G172" i="101"/>
  <c r="P171" i="101"/>
  <c r="O171" i="101"/>
  <c r="N171" i="101"/>
  <c r="M171" i="101"/>
  <c r="L171" i="101"/>
  <c r="K171" i="101"/>
  <c r="J171" i="101"/>
  <c r="I171" i="101"/>
  <c r="H171" i="101"/>
  <c r="G171" i="101"/>
  <c r="P170" i="101"/>
  <c r="O170" i="101"/>
  <c r="N170" i="101"/>
  <c r="M170" i="101"/>
  <c r="L170" i="101"/>
  <c r="K170" i="101"/>
  <c r="J170" i="101"/>
  <c r="I170" i="101"/>
  <c r="H170" i="101"/>
  <c r="G170" i="101"/>
  <c r="P169" i="101"/>
  <c r="O169" i="101"/>
  <c r="N169" i="101"/>
  <c r="M169" i="101"/>
  <c r="L169" i="101"/>
  <c r="K169" i="101"/>
  <c r="J169" i="101"/>
  <c r="I169" i="101"/>
  <c r="H169" i="101"/>
  <c r="G169" i="101"/>
  <c r="P168" i="101"/>
  <c r="O168" i="101"/>
  <c r="N168" i="101"/>
  <c r="M168" i="101"/>
  <c r="L168" i="101"/>
  <c r="K168" i="101"/>
  <c r="J168" i="101"/>
  <c r="I168" i="101"/>
  <c r="H168" i="101"/>
  <c r="G168" i="101"/>
  <c r="P167" i="101"/>
  <c r="O167" i="101"/>
  <c r="N167" i="101"/>
  <c r="M167" i="101"/>
  <c r="L167" i="101"/>
  <c r="K167" i="101"/>
  <c r="J167" i="101"/>
  <c r="I167" i="101"/>
  <c r="H167" i="101"/>
  <c r="G167" i="101"/>
  <c r="P166" i="101"/>
  <c r="O166" i="101"/>
  <c r="N166" i="101"/>
  <c r="M166" i="101"/>
  <c r="L166" i="101"/>
  <c r="K166" i="101"/>
  <c r="J166" i="101"/>
  <c r="I166" i="101"/>
  <c r="H166" i="101"/>
  <c r="G166" i="101"/>
  <c r="P165" i="101"/>
  <c r="O165" i="101"/>
  <c r="N165" i="101"/>
  <c r="M165" i="101"/>
  <c r="L165" i="101"/>
  <c r="K165" i="101"/>
  <c r="J165" i="101"/>
  <c r="I165" i="101"/>
  <c r="H165" i="101"/>
  <c r="G165" i="101"/>
  <c r="P164" i="101"/>
  <c r="O164" i="101"/>
  <c r="N164" i="101"/>
  <c r="M164" i="101"/>
  <c r="L164" i="101"/>
  <c r="K164" i="101"/>
  <c r="J164" i="101"/>
  <c r="I164" i="101"/>
  <c r="H164" i="101"/>
  <c r="G164" i="101"/>
  <c r="P163" i="101"/>
  <c r="O163" i="101"/>
  <c r="N163" i="101"/>
  <c r="M163" i="101"/>
  <c r="L163" i="101"/>
  <c r="K163" i="101"/>
  <c r="J163" i="101"/>
  <c r="I163" i="101"/>
  <c r="H163" i="101"/>
  <c r="G163" i="101"/>
  <c r="P162" i="101"/>
  <c r="O162" i="101"/>
  <c r="N162" i="101"/>
  <c r="M162" i="101"/>
  <c r="L162" i="101"/>
  <c r="K162" i="101"/>
  <c r="J162" i="101"/>
  <c r="I162" i="101"/>
  <c r="H162" i="101"/>
  <c r="G162" i="101"/>
  <c r="P161" i="101"/>
  <c r="O161" i="101"/>
  <c r="N161" i="101"/>
  <c r="M161" i="101"/>
  <c r="L161" i="101"/>
  <c r="K161" i="101"/>
  <c r="J161" i="101"/>
  <c r="I161" i="101"/>
  <c r="H161" i="101"/>
  <c r="G161" i="101"/>
  <c r="P160" i="101"/>
  <c r="O160" i="101"/>
  <c r="N160" i="101"/>
  <c r="M160" i="101"/>
  <c r="L160" i="101"/>
  <c r="K160" i="101"/>
  <c r="J160" i="101"/>
  <c r="I160" i="101"/>
  <c r="H160" i="101"/>
  <c r="G160" i="101"/>
  <c r="P159" i="101"/>
  <c r="O159" i="101"/>
  <c r="N159" i="101"/>
  <c r="M159" i="101"/>
  <c r="L159" i="101"/>
  <c r="K159" i="101"/>
  <c r="J159" i="101"/>
  <c r="I159" i="101"/>
  <c r="H159" i="101"/>
  <c r="G159" i="101"/>
  <c r="P158" i="101"/>
  <c r="O158" i="101"/>
  <c r="N158" i="101"/>
  <c r="M158" i="101"/>
  <c r="L158" i="101"/>
  <c r="K158" i="101"/>
  <c r="J158" i="101"/>
  <c r="I158" i="101"/>
  <c r="H158" i="101"/>
  <c r="G158" i="101"/>
  <c r="P157" i="101"/>
  <c r="O157" i="101"/>
  <c r="N157" i="101"/>
  <c r="M157" i="101"/>
  <c r="L157" i="101"/>
  <c r="K157" i="101"/>
  <c r="J157" i="101"/>
  <c r="I157" i="101"/>
  <c r="H157" i="101"/>
  <c r="G157" i="101"/>
  <c r="P156" i="101"/>
  <c r="O156" i="101"/>
  <c r="N156" i="101"/>
  <c r="M156" i="101"/>
  <c r="L156" i="101"/>
  <c r="K156" i="101"/>
  <c r="J156" i="101"/>
  <c r="I156" i="101"/>
  <c r="H156" i="101"/>
  <c r="G156" i="101"/>
  <c r="P155" i="101"/>
  <c r="O155" i="101"/>
  <c r="N155" i="101"/>
  <c r="M155" i="101"/>
  <c r="L155" i="101"/>
  <c r="K155" i="101"/>
  <c r="J155" i="101"/>
  <c r="I155" i="101"/>
  <c r="H155" i="101"/>
  <c r="G155" i="101"/>
  <c r="P154" i="101"/>
  <c r="O154" i="101"/>
  <c r="N154" i="101"/>
  <c r="M154" i="101"/>
  <c r="L154" i="101"/>
  <c r="K154" i="101"/>
  <c r="J154" i="101"/>
  <c r="I154" i="101"/>
  <c r="H154" i="101"/>
  <c r="G154" i="101"/>
  <c r="P153" i="101"/>
  <c r="O153" i="101"/>
  <c r="N153" i="101"/>
  <c r="M153" i="101"/>
  <c r="L153" i="101"/>
  <c r="K153" i="101"/>
  <c r="J153" i="101"/>
  <c r="I153" i="101"/>
  <c r="H153" i="101"/>
  <c r="G153" i="101"/>
  <c r="P152" i="101"/>
  <c r="O152" i="101"/>
  <c r="N152" i="101"/>
  <c r="M152" i="101"/>
  <c r="L152" i="101"/>
  <c r="K152" i="101"/>
  <c r="J152" i="101"/>
  <c r="I152" i="101"/>
  <c r="H152" i="101"/>
  <c r="G152" i="101"/>
  <c r="P151" i="101"/>
  <c r="O151" i="101"/>
  <c r="N151" i="101"/>
  <c r="M151" i="101"/>
  <c r="L151" i="101"/>
  <c r="K151" i="101"/>
  <c r="J151" i="101"/>
  <c r="I151" i="101"/>
  <c r="H151" i="101"/>
  <c r="G151" i="101"/>
  <c r="P150" i="101"/>
  <c r="O150" i="101"/>
  <c r="N150" i="101"/>
  <c r="M150" i="101"/>
  <c r="L150" i="101"/>
  <c r="K150" i="101"/>
  <c r="J150" i="101"/>
  <c r="I150" i="101"/>
  <c r="H150" i="101"/>
  <c r="G150" i="101"/>
  <c r="P149" i="101"/>
  <c r="O149" i="101"/>
  <c r="N149" i="101"/>
  <c r="M149" i="101"/>
  <c r="L149" i="101"/>
  <c r="K149" i="101"/>
  <c r="J149" i="101"/>
  <c r="I149" i="101"/>
  <c r="H149" i="101"/>
  <c r="G149" i="101"/>
  <c r="P148" i="101"/>
  <c r="O148" i="101"/>
  <c r="N148" i="101"/>
  <c r="M148" i="101"/>
  <c r="L148" i="101"/>
  <c r="K148" i="101"/>
  <c r="J148" i="101"/>
  <c r="I148" i="101"/>
  <c r="H148" i="101"/>
  <c r="G148" i="101"/>
  <c r="P147" i="101"/>
  <c r="O147" i="101"/>
  <c r="N147" i="101"/>
  <c r="M147" i="101"/>
  <c r="L147" i="101"/>
  <c r="K147" i="101"/>
  <c r="J147" i="101"/>
  <c r="I147" i="101"/>
  <c r="H147" i="101"/>
  <c r="G147" i="101"/>
  <c r="P146" i="101"/>
  <c r="O146" i="101"/>
  <c r="N146" i="101"/>
  <c r="M146" i="101"/>
  <c r="L146" i="101"/>
  <c r="K146" i="101"/>
  <c r="J146" i="101"/>
  <c r="I146" i="101"/>
  <c r="H146" i="101"/>
  <c r="G146" i="101"/>
  <c r="P145" i="101"/>
  <c r="O145" i="101"/>
  <c r="N145" i="101"/>
  <c r="M145" i="101"/>
  <c r="L145" i="101"/>
  <c r="K145" i="101"/>
  <c r="J145" i="101"/>
  <c r="I145" i="101"/>
  <c r="H145" i="101"/>
  <c r="G145" i="101"/>
  <c r="P144" i="101"/>
  <c r="O144" i="101"/>
  <c r="N144" i="101"/>
  <c r="M144" i="101"/>
  <c r="L144" i="101"/>
  <c r="K144" i="101"/>
  <c r="J144" i="101"/>
  <c r="I144" i="101"/>
  <c r="H144" i="101"/>
  <c r="G144" i="101"/>
  <c r="P143" i="101"/>
  <c r="O143" i="101"/>
  <c r="N143" i="101"/>
  <c r="M143" i="101"/>
  <c r="L143" i="101"/>
  <c r="K143" i="101"/>
  <c r="J143" i="101"/>
  <c r="I143" i="101"/>
  <c r="H143" i="101"/>
  <c r="G143" i="101"/>
  <c r="P142" i="101"/>
  <c r="O142" i="101"/>
  <c r="N142" i="101"/>
  <c r="M142" i="101"/>
  <c r="L142" i="101"/>
  <c r="K142" i="101"/>
  <c r="J142" i="101"/>
  <c r="I142" i="101"/>
  <c r="H142" i="101"/>
  <c r="G142" i="101"/>
  <c r="P141" i="101"/>
  <c r="O141" i="101"/>
  <c r="N141" i="101"/>
  <c r="M141" i="101"/>
  <c r="L141" i="101"/>
  <c r="K141" i="101"/>
  <c r="J141" i="101"/>
  <c r="I141" i="101"/>
  <c r="H141" i="101"/>
  <c r="G141" i="101"/>
  <c r="P140" i="101"/>
  <c r="O140" i="101"/>
  <c r="N140" i="101"/>
  <c r="M140" i="101"/>
  <c r="L140" i="101"/>
  <c r="K140" i="101"/>
  <c r="J140" i="101"/>
  <c r="I140" i="101"/>
  <c r="H140" i="101"/>
  <c r="G140" i="101"/>
  <c r="P139" i="101"/>
  <c r="O139" i="101"/>
  <c r="N139" i="101"/>
  <c r="M139" i="101"/>
  <c r="L139" i="101"/>
  <c r="K139" i="101"/>
  <c r="J139" i="101"/>
  <c r="I139" i="101"/>
  <c r="H139" i="101"/>
  <c r="G139" i="101"/>
  <c r="P138" i="101"/>
  <c r="O138" i="101"/>
  <c r="N138" i="101"/>
  <c r="M138" i="101"/>
  <c r="L138" i="101"/>
  <c r="K138" i="101"/>
  <c r="J138" i="101"/>
  <c r="I138" i="101"/>
  <c r="H138" i="101"/>
  <c r="G138" i="101"/>
  <c r="P137" i="101"/>
  <c r="O137" i="101"/>
  <c r="N137" i="101"/>
  <c r="M137" i="101"/>
  <c r="L137" i="101"/>
  <c r="K137" i="101"/>
  <c r="J137" i="101"/>
  <c r="I137" i="101"/>
  <c r="H137" i="101"/>
  <c r="G137" i="101"/>
  <c r="P136" i="101"/>
  <c r="O136" i="101"/>
  <c r="N136" i="101"/>
  <c r="M136" i="101"/>
  <c r="L136" i="101"/>
  <c r="K136" i="101"/>
  <c r="J136" i="101"/>
  <c r="I136" i="101"/>
  <c r="H136" i="101"/>
  <c r="G136" i="101"/>
  <c r="P135" i="101"/>
  <c r="O135" i="101"/>
  <c r="N135" i="101"/>
  <c r="M135" i="101"/>
  <c r="L135" i="101"/>
  <c r="K135" i="101"/>
  <c r="J135" i="101"/>
  <c r="I135" i="101"/>
  <c r="H135" i="101"/>
  <c r="G135" i="101"/>
  <c r="P134" i="101"/>
  <c r="O134" i="101"/>
  <c r="N134" i="101"/>
  <c r="M134" i="101"/>
  <c r="L134" i="101"/>
  <c r="K134" i="101"/>
  <c r="J134" i="101"/>
  <c r="I134" i="101"/>
  <c r="H134" i="101"/>
  <c r="G134" i="101"/>
  <c r="P133" i="101"/>
  <c r="O133" i="101"/>
  <c r="N133" i="101"/>
  <c r="M133" i="101"/>
  <c r="L133" i="101"/>
  <c r="K133" i="101"/>
  <c r="J133" i="101"/>
  <c r="I133" i="101"/>
  <c r="H133" i="101"/>
  <c r="G133" i="101"/>
  <c r="P132" i="101"/>
  <c r="O132" i="101"/>
  <c r="N132" i="101"/>
  <c r="M132" i="101"/>
  <c r="L132" i="101"/>
  <c r="K132" i="101"/>
  <c r="J132" i="101"/>
  <c r="I132" i="101"/>
  <c r="H132" i="101"/>
  <c r="G132" i="101"/>
  <c r="P131" i="101"/>
  <c r="O131" i="101"/>
  <c r="N131" i="101"/>
  <c r="M131" i="101"/>
  <c r="L131" i="101"/>
  <c r="K131" i="101"/>
  <c r="J131" i="101"/>
  <c r="I131" i="101"/>
  <c r="H131" i="101"/>
  <c r="G131" i="101"/>
  <c r="P130" i="101"/>
  <c r="O130" i="101"/>
  <c r="N130" i="101"/>
  <c r="M130" i="101"/>
  <c r="L130" i="101"/>
  <c r="K130" i="101"/>
  <c r="J130" i="101"/>
  <c r="I130" i="101"/>
  <c r="H130" i="101"/>
  <c r="G130" i="101"/>
  <c r="P129" i="101"/>
  <c r="O129" i="101"/>
  <c r="N129" i="101"/>
  <c r="M129" i="101"/>
  <c r="L129" i="101"/>
  <c r="K129" i="101"/>
  <c r="J129" i="101"/>
  <c r="I129" i="101"/>
  <c r="H129" i="101"/>
  <c r="G129" i="101"/>
  <c r="P128" i="101"/>
  <c r="O128" i="101"/>
  <c r="N128" i="101"/>
  <c r="M128" i="101"/>
  <c r="L128" i="101"/>
  <c r="K128" i="101"/>
  <c r="J128" i="101"/>
  <c r="I128" i="101"/>
  <c r="H128" i="101"/>
  <c r="G128" i="101"/>
  <c r="P127" i="101"/>
  <c r="O127" i="101"/>
  <c r="N127" i="101"/>
  <c r="M127" i="101"/>
  <c r="L127" i="101"/>
  <c r="K127" i="101"/>
  <c r="J127" i="101"/>
  <c r="I127" i="101"/>
  <c r="H127" i="101"/>
  <c r="G127" i="101"/>
  <c r="P126" i="101"/>
  <c r="O126" i="101"/>
  <c r="N126" i="101"/>
  <c r="M126" i="101"/>
  <c r="L126" i="101"/>
  <c r="K126" i="101"/>
  <c r="J126" i="101"/>
  <c r="I126" i="101"/>
  <c r="H126" i="101"/>
  <c r="G126" i="101"/>
  <c r="P125" i="101"/>
  <c r="O125" i="101"/>
  <c r="N125" i="101"/>
  <c r="M125" i="101"/>
  <c r="L125" i="101"/>
  <c r="K125" i="101"/>
  <c r="J125" i="101"/>
  <c r="I125" i="101"/>
  <c r="H125" i="101"/>
  <c r="G125" i="101"/>
  <c r="P124" i="101"/>
  <c r="O124" i="101"/>
  <c r="N124" i="101"/>
  <c r="M124" i="101"/>
  <c r="L124" i="101"/>
  <c r="K124" i="101"/>
  <c r="J124" i="101"/>
  <c r="I124" i="101"/>
  <c r="H124" i="101"/>
  <c r="G124" i="101"/>
  <c r="P123" i="101"/>
  <c r="O123" i="101"/>
  <c r="N123" i="101"/>
  <c r="M123" i="101"/>
  <c r="L123" i="101"/>
  <c r="K123" i="101"/>
  <c r="J123" i="101"/>
  <c r="I123" i="101"/>
  <c r="H123" i="101"/>
  <c r="G123" i="101"/>
  <c r="P122" i="101"/>
  <c r="O122" i="101"/>
  <c r="N122" i="101"/>
  <c r="M122" i="101"/>
  <c r="L122" i="101"/>
  <c r="K122" i="101"/>
  <c r="J122" i="101"/>
  <c r="I122" i="101"/>
  <c r="H122" i="101"/>
  <c r="G122" i="101"/>
  <c r="P121" i="101"/>
  <c r="O121" i="101"/>
  <c r="N121" i="101"/>
  <c r="M121" i="101"/>
  <c r="L121" i="101"/>
  <c r="K121" i="101"/>
  <c r="J121" i="101"/>
  <c r="I121" i="101"/>
  <c r="H121" i="101"/>
  <c r="G121" i="101"/>
  <c r="P120" i="101"/>
  <c r="O120" i="101"/>
  <c r="N120" i="101"/>
  <c r="M120" i="101"/>
  <c r="L120" i="101"/>
  <c r="K120" i="101"/>
  <c r="J120" i="101"/>
  <c r="I120" i="101"/>
  <c r="H120" i="101"/>
  <c r="G120" i="101"/>
  <c r="P119" i="101"/>
  <c r="O119" i="101"/>
  <c r="N119" i="101"/>
  <c r="M119" i="101"/>
  <c r="L119" i="101"/>
  <c r="K119" i="101"/>
  <c r="J119" i="101"/>
  <c r="I119" i="101"/>
  <c r="H119" i="101"/>
  <c r="G119" i="101"/>
  <c r="P118" i="101"/>
  <c r="O118" i="101"/>
  <c r="N118" i="101"/>
  <c r="M118" i="101"/>
  <c r="L118" i="101"/>
  <c r="K118" i="101"/>
  <c r="J118" i="101"/>
  <c r="I118" i="101"/>
  <c r="H118" i="101"/>
  <c r="G118" i="101"/>
  <c r="P117" i="101"/>
  <c r="O117" i="101"/>
  <c r="N117" i="101"/>
  <c r="M117" i="101"/>
  <c r="L117" i="101"/>
  <c r="K117" i="101"/>
  <c r="J117" i="101"/>
  <c r="I117" i="101"/>
  <c r="H117" i="101"/>
  <c r="G117" i="101"/>
  <c r="P116" i="101"/>
  <c r="O116" i="101"/>
  <c r="N116" i="101"/>
  <c r="M116" i="101"/>
  <c r="L116" i="101"/>
  <c r="K116" i="101"/>
  <c r="J116" i="101"/>
  <c r="I116" i="101"/>
  <c r="H116" i="101"/>
  <c r="G116" i="101"/>
  <c r="P115" i="101"/>
  <c r="O115" i="101"/>
  <c r="N115" i="101"/>
  <c r="M115" i="101"/>
  <c r="L115" i="101"/>
  <c r="K115" i="101"/>
  <c r="J115" i="101"/>
  <c r="I115" i="101"/>
  <c r="H115" i="101"/>
  <c r="G115" i="101"/>
  <c r="P114" i="101"/>
  <c r="O114" i="101"/>
  <c r="N114" i="101"/>
  <c r="M114" i="101"/>
  <c r="L114" i="101"/>
  <c r="K114" i="101"/>
  <c r="J114" i="101"/>
  <c r="I114" i="101"/>
  <c r="H114" i="101"/>
  <c r="G114" i="101"/>
  <c r="P113" i="101"/>
  <c r="O113" i="101"/>
  <c r="N113" i="101"/>
  <c r="M113" i="101"/>
  <c r="L113" i="101"/>
  <c r="K113" i="101"/>
  <c r="J113" i="101"/>
  <c r="I113" i="101"/>
  <c r="H113" i="101"/>
  <c r="G113" i="101"/>
  <c r="P112" i="101"/>
  <c r="O112" i="101"/>
  <c r="N112" i="101"/>
  <c r="M112" i="101"/>
  <c r="L112" i="101"/>
  <c r="K112" i="101"/>
  <c r="J112" i="101"/>
  <c r="I112" i="101"/>
  <c r="H112" i="101"/>
  <c r="G112" i="101"/>
  <c r="P111" i="101"/>
  <c r="O111" i="101"/>
  <c r="N111" i="101"/>
  <c r="M111" i="101"/>
  <c r="L111" i="101"/>
  <c r="K111" i="101"/>
  <c r="J111" i="101"/>
  <c r="I111" i="101"/>
  <c r="H111" i="101"/>
  <c r="G111" i="101"/>
  <c r="P110" i="101"/>
  <c r="O110" i="101"/>
  <c r="N110" i="101"/>
  <c r="M110" i="101"/>
  <c r="L110" i="101"/>
  <c r="K110" i="101"/>
  <c r="J110" i="101"/>
  <c r="I110" i="101"/>
  <c r="H110" i="101"/>
  <c r="G110" i="101"/>
  <c r="P109" i="101"/>
  <c r="O109" i="101"/>
  <c r="N109" i="101"/>
  <c r="M109" i="101"/>
  <c r="L109" i="101"/>
  <c r="K109" i="101"/>
  <c r="J109" i="101"/>
  <c r="I109" i="101"/>
  <c r="H109" i="101"/>
  <c r="G109" i="101"/>
  <c r="P108" i="101"/>
  <c r="O108" i="101"/>
  <c r="N108" i="101"/>
  <c r="M108" i="101"/>
  <c r="L108" i="101"/>
  <c r="K108" i="101"/>
  <c r="J108" i="101"/>
  <c r="I108" i="101"/>
  <c r="H108" i="101"/>
  <c r="G108" i="101"/>
  <c r="P107" i="101"/>
  <c r="O107" i="101"/>
  <c r="N107" i="101"/>
  <c r="M107" i="101"/>
  <c r="L107" i="101"/>
  <c r="K107" i="101"/>
  <c r="J107" i="101"/>
  <c r="I107" i="101"/>
  <c r="H107" i="101"/>
  <c r="G107" i="101"/>
  <c r="P106" i="101"/>
  <c r="O106" i="101"/>
  <c r="N106" i="101"/>
  <c r="M106" i="101"/>
  <c r="L106" i="101"/>
  <c r="K106" i="101"/>
  <c r="J106" i="101"/>
  <c r="I106" i="101"/>
  <c r="H106" i="101"/>
  <c r="G106" i="101"/>
  <c r="P105" i="101"/>
  <c r="O105" i="101"/>
  <c r="N105" i="101"/>
  <c r="M105" i="101"/>
  <c r="L105" i="101"/>
  <c r="K105" i="101"/>
  <c r="J105" i="101"/>
  <c r="I105" i="101"/>
  <c r="H105" i="101"/>
  <c r="G105" i="101"/>
  <c r="P104" i="101"/>
  <c r="O104" i="101"/>
  <c r="N104" i="101"/>
  <c r="M104" i="101"/>
  <c r="L104" i="101"/>
  <c r="K104" i="101"/>
  <c r="J104" i="101"/>
  <c r="I104" i="101"/>
  <c r="H104" i="101"/>
  <c r="G104" i="101"/>
  <c r="P103" i="101"/>
  <c r="O103" i="101"/>
  <c r="N103" i="101"/>
  <c r="M103" i="101"/>
  <c r="L103" i="101"/>
  <c r="K103" i="101"/>
  <c r="J103" i="101"/>
  <c r="I103" i="101"/>
  <c r="H103" i="101"/>
  <c r="G103" i="101"/>
  <c r="P102" i="101"/>
  <c r="O102" i="101"/>
  <c r="N102" i="101"/>
  <c r="M102" i="101"/>
  <c r="L102" i="101"/>
  <c r="K102" i="101"/>
  <c r="J102" i="101"/>
  <c r="I102" i="101"/>
  <c r="H102" i="101"/>
  <c r="G102" i="101"/>
  <c r="P101" i="101"/>
  <c r="O101" i="101"/>
  <c r="N101" i="101"/>
  <c r="M101" i="101"/>
  <c r="L101" i="101"/>
  <c r="K101" i="101"/>
  <c r="J101" i="101"/>
  <c r="I101" i="101"/>
  <c r="H101" i="101"/>
  <c r="G101" i="101"/>
  <c r="P100" i="101"/>
  <c r="O100" i="101"/>
  <c r="N100" i="101"/>
  <c r="M100" i="101"/>
  <c r="L100" i="101"/>
  <c r="K100" i="101"/>
  <c r="J100" i="101"/>
  <c r="I100" i="101"/>
  <c r="H100" i="101"/>
  <c r="G100" i="101"/>
  <c r="P99" i="101"/>
  <c r="O99" i="101"/>
  <c r="N99" i="101"/>
  <c r="M99" i="101"/>
  <c r="L99" i="101"/>
  <c r="K99" i="101"/>
  <c r="J99" i="101"/>
  <c r="I99" i="101"/>
  <c r="H99" i="101"/>
  <c r="G99" i="101"/>
  <c r="P98" i="101"/>
  <c r="O98" i="101"/>
  <c r="N98" i="101"/>
  <c r="M98" i="101"/>
  <c r="L98" i="101"/>
  <c r="K98" i="101"/>
  <c r="J98" i="101"/>
  <c r="I98" i="101"/>
  <c r="H98" i="101"/>
  <c r="G98" i="101"/>
  <c r="P97" i="101"/>
  <c r="O97" i="101"/>
  <c r="N97" i="101"/>
  <c r="M97" i="101"/>
  <c r="L97" i="101"/>
  <c r="K97" i="101"/>
  <c r="J97" i="101"/>
  <c r="I97" i="101"/>
  <c r="H97" i="101"/>
  <c r="G97" i="101"/>
  <c r="P96" i="101"/>
  <c r="O96" i="101"/>
  <c r="N96" i="101"/>
  <c r="M96" i="101"/>
  <c r="L96" i="101"/>
  <c r="K96" i="101"/>
  <c r="J96" i="101"/>
  <c r="I96" i="101"/>
  <c r="H96" i="101"/>
  <c r="G96" i="101"/>
  <c r="P95" i="101"/>
  <c r="O95" i="101"/>
  <c r="N95" i="101"/>
  <c r="M95" i="101"/>
  <c r="L95" i="101"/>
  <c r="K95" i="101"/>
  <c r="J95" i="101"/>
  <c r="I95" i="101"/>
  <c r="H95" i="101"/>
  <c r="G95" i="101"/>
  <c r="P94" i="101"/>
  <c r="O94" i="101"/>
  <c r="N94" i="101"/>
  <c r="M94" i="101"/>
  <c r="L94" i="101"/>
  <c r="K94" i="101"/>
  <c r="J94" i="101"/>
  <c r="I94" i="101"/>
  <c r="H94" i="101"/>
  <c r="G94" i="101"/>
  <c r="P93" i="101"/>
  <c r="O93" i="101"/>
  <c r="N93" i="101"/>
  <c r="M93" i="101"/>
  <c r="L93" i="101"/>
  <c r="K93" i="101"/>
  <c r="J93" i="101"/>
  <c r="I93" i="101"/>
  <c r="H93" i="101"/>
  <c r="G93" i="101"/>
  <c r="P92" i="101"/>
  <c r="O92" i="101"/>
  <c r="N92" i="101"/>
  <c r="M92" i="101"/>
  <c r="L92" i="101"/>
  <c r="K92" i="101"/>
  <c r="J92" i="101"/>
  <c r="I92" i="101"/>
  <c r="H92" i="101"/>
  <c r="G92" i="101"/>
  <c r="P91" i="101"/>
  <c r="O91" i="101"/>
  <c r="N91" i="101"/>
  <c r="M91" i="101"/>
  <c r="L91" i="101"/>
  <c r="K91" i="101"/>
  <c r="J91" i="101"/>
  <c r="I91" i="101"/>
  <c r="H91" i="101"/>
  <c r="G91" i="101"/>
  <c r="P90" i="101"/>
  <c r="O90" i="101"/>
  <c r="N90" i="101"/>
  <c r="M90" i="101"/>
  <c r="L90" i="101"/>
  <c r="K90" i="101"/>
  <c r="J90" i="101"/>
  <c r="I90" i="101"/>
  <c r="H90" i="101"/>
  <c r="G90" i="101"/>
  <c r="P89" i="101"/>
  <c r="O89" i="101"/>
  <c r="N89" i="101"/>
  <c r="M89" i="101"/>
  <c r="L89" i="101"/>
  <c r="K89" i="101"/>
  <c r="J89" i="101"/>
  <c r="I89" i="101"/>
  <c r="H89" i="101"/>
  <c r="G89" i="101"/>
  <c r="P88" i="101"/>
  <c r="O88" i="101"/>
  <c r="N88" i="101"/>
  <c r="M88" i="101"/>
  <c r="L88" i="101"/>
  <c r="K88" i="101"/>
  <c r="J88" i="101"/>
  <c r="I88" i="101"/>
  <c r="H88" i="101"/>
  <c r="G88" i="101"/>
  <c r="P87" i="101"/>
  <c r="O87" i="101"/>
  <c r="N87" i="101"/>
  <c r="M87" i="101"/>
  <c r="L87" i="101"/>
  <c r="K87" i="101"/>
  <c r="J87" i="101"/>
  <c r="I87" i="101"/>
  <c r="H87" i="101"/>
  <c r="G87" i="101"/>
  <c r="P86" i="101"/>
  <c r="O86" i="101"/>
  <c r="N86" i="101"/>
  <c r="M86" i="101"/>
  <c r="L86" i="101"/>
  <c r="K86" i="101"/>
  <c r="J86" i="101"/>
  <c r="I86" i="101"/>
  <c r="H86" i="101"/>
  <c r="G86" i="101"/>
  <c r="P85" i="101"/>
  <c r="O85" i="101"/>
  <c r="N85" i="101"/>
  <c r="M85" i="101"/>
  <c r="L85" i="101"/>
  <c r="K85" i="101"/>
  <c r="J85" i="101"/>
  <c r="I85" i="101"/>
  <c r="H85" i="101"/>
  <c r="G85" i="101"/>
  <c r="P84" i="101"/>
  <c r="O84" i="101"/>
  <c r="N84" i="101"/>
  <c r="M84" i="101"/>
  <c r="L84" i="101"/>
  <c r="K84" i="101"/>
  <c r="J84" i="101"/>
  <c r="I84" i="101"/>
  <c r="H84" i="101"/>
  <c r="G84" i="101"/>
  <c r="P83" i="101"/>
  <c r="O83" i="101"/>
  <c r="N83" i="101"/>
  <c r="M83" i="101"/>
  <c r="L83" i="101"/>
  <c r="K83" i="101"/>
  <c r="J83" i="101"/>
  <c r="I83" i="101"/>
  <c r="H83" i="101"/>
  <c r="G83" i="101"/>
  <c r="P82" i="101"/>
  <c r="O82" i="101"/>
  <c r="N82" i="101"/>
  <c r="M82" i="101"/>
  <c r="L82" i="101"/>
  <c r="K82" i="101"/>
  <c r="J82" i="101"/>
  <c r="I82" i="101"/>
  <c r="H82" i="101"/>
  <c r="G82" i="101"/>
  <c r="P81" i="101"/>
  <c r="O81" i="101"/>
  <c r="N81" i="101"/>
  <c r="M81" i="101"/>
  <c r="L81" i="101"/>
  <c r="K81" i="101"/>
  <c r="J81" i="101"/>
  <c r="I81" i="101"/>
  <c r="H81" i="101"/>
  <c r="G81" i="101"/>
  <c r="P80" i="101"/>
  <c r="O80" i="101"/>
  <c r="N80" i="101"/>
  <c r="M80" i="101"/>
  <c r="L80" i="101"/>
  <c r="K80" i="101"/>
  <c r="J80" i="101"/>
  <c r="I80" i="101"/>
  <c r="H80" i="101"/>
  <c r="G80" i="101"/>
  <c r="P79" i="101"/>
  <c r="O79" i="101"/>
  <c r="N79" i="101"/>
  <c r="M79" i="101"/>
  <c r="L79" i="101"/>
  <c r="K79" i="101"/>
  <c r="J79" i="101"/>
  <c r="I79" i="101"/>
  <c r="H79" i="101"/>
  <c r="G79" i="101"/>
  <c r="P78" i="101"/>
  <c r="O78" i="101"/>
  <c r="N78" i="101"/>
  <c r="M78" i="101"/>
  <c r="L78" i="101"/>
  <c r="K78" i="101"/>
  <c r="J78" i="101"/>
  <c r="I78" i="101"/>
  <c r="H78" i="101"/>
  <c r="G78" i="101"/>
  <c r="P77" i="101"/>
  <c r="O77" i="101"/>
  <c r="N77" i="101"/>
  <c r="M77" i="101"/>
  <c r="L77" i="101"/>
  <c r="K77" i="101"/>
  <c r="J77" i="101"/>
  <c r="I77" i="101"/>
  <c r="H77" i="101"/>
  <c r="G77" i="101"/>
  <c r="P76" i="101"/>
  <c r="O76" i="101"/>
  <c r="N76" i="101"/>
  <c r="M76" i="101"/>
  <c r="L76" i="101"/>
  <c r="K76" i="101"/>
  <c r="J76" i="101"/>
  <c r="I76" i="101"/>
  <c r="H76" i="101"/>
  <c r="G76" i="101"/>
  <c r="P75" i="101"/>
  <c r="O75" i="101"/>
  <c r="N75" i="101"/>
  <c r="M75" i="101"/>
  <c r="L75" i="101"/>
  <c r="K75" i="101"/>
  <c r="J75" i="101"/>
  <c r="I75" i="101"/>
  <c r="H75" i="101"/>
  <c r="G75" i="101"/>
  <c r="P74" i="101"/>
  <c r="O74" i="101"/>
  <c r="N74" i="101"/>
  <c r="M74" i="101"/>
  <c r="L74" i="101"/>
  <c r="K74" i="101"/>
  <c r="J74" i="101"/>
  <c r="I74" i="101"/>
  <c r="H74" i="101"/>
  <c r="G74" i="101"/>
  <c r="P73" i="101"/>
  <c r="O73" i="101"/>
  <c r="N73" i="101"/>
  <c r="M73" i="101"/>
  <c r="L73" i="101"/>
  <c r="K73" i="101"/>
  <c r="J73" i="101"/>
  <c r="I73" i="101"/>
  <c r="H73" i="101"/>
  <c r="G73" i="101"/>
  <c r="P72" i="101"/>
  <c r="O72" i="101"/>
  <c r="N72" i="101"/>
  <c r="M72" i="101"/>
  <c r="L72" i="101"/>
  <c r="K72" i="101"/>
  <c r="J72" i="101"/>
  <c r="I72" i="101"/>
  <c r="H72" i="101"/>
  <c r="G72" i="101"/>
  <c r="P71" i="101"/>
  <c r="O71" i="101"/>
  <c r="N71" i="101"/>
  <c r="M71" i="101"/>
  <c r="L71" i="101"/>
  <c r="K71" i="101"/>
  <c r="J71" i="101"/>
  <c r="I71" i="101"/>
  <c r="H71" i="101"/>
  <c r="G71" i="101"/>
  <c r="P70" i="101"/>
  <c r="O70" i="101"/>
  <c r="N70" i="101"/>
  <c r="M70" i="101"/>
  <c r="L70" i="101"/>
  <c r="K70" i="101"/>
  <c r="J70" i="101"/>
  <c r="I70" i="101"/>
  <c r="H70" i="101"/>
  <c r="G70" i="101"/>
  <c r="P69" i="101"/>
  <c r="O69" i="101"/>
  <c r="N69" i="101"/>
  <c r="M69" i="101"/>
  <c r="L69" i="101"/>
  <c r="K69" i="101"/>
  <c r="J69" i="101"/>
  <c r="I69" i="101"/>
  <c r="H69" i="101"/>
  <c r="G69" i="101"/>
  <c r="P69" i="93" l="1"/>
  <c r="O69" i="93"/>
  <c r="N69" i="93"/>
  <c r="M69" i="93"/>
  <c r="L69" i="93"/>
  <c r="K69" i="93"/>
  <c r="J69" i="93"/>
  <c r="I69" i="93"/>
  <c r="H69" i="93"/>
  <c r="G69" i="93"/>
  <c r="P69" i="91"/>
  <c r="O69" i="91"/>
  <c r="N69" i="91"/>
  <c r="M69" i="91"/>
  <c r="L69" i="91"/>
  <c r="K69" i="91"/>
  <c r="J69" i="91"/>
  <c r="I69" i="91"/>
  <c r="H69" i="91"/>
  <c r="G69" i="91"/>
  <c r="H72" i="10" l="1"/>
  <c r="I72" i="10"/>
  <c r="J72" i="10"/>
  <c r="P70" i="93" l="1"/>
  <c r="O70" i="93"/>
  <c r="N70" i="93"/>
  <c r="M70" i="93"/>
  <c r="L70" i="93"/>
  <c r="K70" i="93"/>
  <c r="J70" i="93"/>
  <c r="I70" i="93"/>
  <c r="H70" i="93"/>
  <c r="G70" i="93"/>
  <c r="P70" i="91"/>
  <c r="O70" i="91"/>
  <c r="N70" i="91"/>
  <c r="M70" i="91"/>
  <c r="L70" i="91"/>
  <c r="K70" i="91"/>
  <c r="J70" i="91"/>
  <c r="I70" i="91"/>
  <c r="H70" i="91"/>
  <c r="G70" i="91"/>
  <c r="P15" i="82" l="1"/>
  <c r="L12" i="82" l="1"/>
  <c r="J74" i="24" s="1"/>
  <c r="H74" i="24" l="1"/>
  <c r="I30" i="87"/>
  <c r="J73" i="10"/>
  <c r="I73" i="10"/>
  <c r="H73" i="10"/>
  <c r="P30" i="87" l="1"/>
  <c r="Q30" i="87"/>
  <c r="L30" i="87"/>
  <c r="N30" i="87"/>
  <c r="O30" i="87"/>
  <c r="M30" i="87"/>
  <c r="K26" i="87"/>
  <c r="J29" i="87"/>
  <c r="K12" i="82" l="1"/>
  <c r="J75" i="24" s="1"/>
  <c r="F71" i="27"/>
  <c r="P71" i="93"/>
  <c r="O71" i="93"/>
  <c r="N71" i="93"/>
  <c r="M71" i="93"/>
  <c r="L71" i="93"/>
  <c r="K71" i="93"/>
  <c r="J71" i="93"/>
  <c r="I71" i="93"/>
  <c r="H71" i="93"/>
  <c r="G71" i="93"/>
  <c r="P71" i="91"/>
  <c r="O71" i="91"/>
  <c r="N71" i="91"/>
  <c r="M71" i="91"/>
  <c r="L71" i="91"/>
  <c r="K71" i="91"/>
  <c r="J71" i="91"/>
  <c r="I71" i="91"/>
  <c r="H71" i="91"/>
  <c r="G71" i="91"/>
  <c r="H75" i="24" l="1"/>
  <c r="I73" i="24" s="1"/>
  <c r="F72" i="27" l="1"/>
  <c r="J74" i="10"/>
  <c r="I74" i="10"/>
  <c r="H74" i="10"/>
  <c r="J12" i="82" l="1"/>
  <c r="J76" i="24" s="1"/>
  <c r="H76" i="24" l="1"/>
  <c r="P72" i="93"/>
  <c r="O72" i="93"/>
  <c r="N72" i="93"/>
  <c r="M72" i="93"/>
  <c r="L72" i="93"/>
  <c r="K72" i="93"/>
  <c r="J72" i="93"/>
  <c r="I72" i="93"/>
  <c r="H72" i="93"/>
  <c r="G72" i="93"/>
  <c r="P72" i="91"/>
  <c r="O72" i="91"/>
  <c r="N72" i="91"/>
  <c r="M72" i="91"/>
  <c r="L72" i="91"/>
  <c r="K72" i="91"/>
  <c r="J72" i="91"/>
  <c r="I72" i="91"/>
  <c r="H72" i="91"/>
  <c r="G72" i="91"/>
  <c r="J75" i="10" l="1"/>
  <c r="I75" i="10"/>
  <c r="H75" i="10"/>
  <c r="P73" i="93" l="1"/>
  <c r="O73" i="93"/>
  <c r="N73" i="93"/>
  <c r="M73" i="93"/>
  <c r="L73" i="93"/>
  <c r="K73" i="93"/>
  <c r="J73" i="93"/>
  <c r="I73" i="93"/>
  <c r="H73" i="93"/>
  <c r="G73" i="93"/>
  <c r="P73" i="91"/>
  <c r="O73" i="91"/>
  <c r="N73" i="91"/>
  <c r="M73" i="91"/>
  <c r="L73" i="91"/>
  <c r="K73" i="91"/>
  <c r="J73" i="91"/>
  <c r="I73" i="91"/>
  <c r="H73" i="91"/>
  <c r="G73" i="91"/>
  <c r="F73" i="27" l="1"/>
  <c r="I12" i="82" l="1"/>
  <c r="J77" i="24" s="1"/>
  <c r="H77" i="24" l="1"/>
  <c r="J76" i="10"/>
  <c r="I76" i="10"/>
  <c r="H76" i="10"/>
  <c r="I31" i="87" l="1"/>
  <c r="L31" i="87" l="1"/>
  <c r="M31" i="87"/>
  <c r="N31" i="87"/>
  <c r="O31" i="87"/>
  <c r="P31" i="87"/>
  <c r="Q31" i="87"/>
  <c r="K27" i="87"/>
  <c r="J30" i="87"/>
  <c r="P74" i="93"/>
  <c r="O74" i="93"/>
  <c r="N74" i="93"/>
  <c r="M74" i="93"/>
  <c r="L74" i="93"/>
  <c r="K74" i="93"/>
  <c r="J74" i="93"/>
  <c r="I74" i="93"/>
  <c r="H74" i="93"/>
  <c r="G74" i="93"/>
  <c r="P74" i="91"/>
  <c r="O74" i="91"/>
  <c r="N74" i="91"/>
  <c r="M74" i="91"/>
  <c r="L74" i="91"/>
  <c r="K74" i="91"/>
  <c r="J74" i="91"/>
  <c r="I74" i="91"/>
  <c r="H74" i="91"/>
  <c r="G74" i="91"/>
  <c r="F74" i="27" l="1"/>
  <c r="H12" i="82" l="1"/>
  <c r="J78" i="24" s="1"/>
  <c r="F75" i="27"/>
  <c r="H78" i="24" l="1"/>
  <c r="I76" i="24" s="1"/>
  <c r="J77" i="10"/>
  <c r="I77" i="10"/>
  <c r="H77" i="10"/>
  <c r="P75" i="93" l="1"/>
  <c r="O75" i="93"/>
  <c r="N75" i="93"/>
  <c r="M75" i="93"/>
  <c r="L75" i="93"/>
  <c r="K75" i="93"/>
  <c r="J75" i="93"/>
  <c r="I75" i="93"/>
  <c r="H75" i="93"/>
  <c r="G75" i="93"/>
  <c r="P75" i="91"/>
  <c r="O75" i="91"/>
  <c r="N75" i="91"/>
  <c r="M75" i="91"/>
  <c r="L75" i="91"/>
  <c r="K75" i="91"/>
  <c r="J75" i="91"/>
  <c r="I75" i="91"/>
  <c r="H75" i="91"/>
  <c r="G75" i="91"/>
  <c r="G12" i="82" l="1"/>
  <c r="J79" i="24" s="1"/>
  <c r="F12" i="82"/>
  <c r="J80" i="24" s="1"/>
  <c r="H79" i="24" l="1"/>
  <c r="H80" i="24"/>
  <c r="J78" i="10" l="1"/>
  <c r="I78" i="10"/>
  <c r="H78" i="10"/>
  <c r="K159" i="93" l="1"/>
  <c r="J159" i="93"/>
  <c r="I159" i="93"/>
  <c r="H159" i="93"/>
  <c r="G159" i="93"/>
  <c r="K158" i="93"/>
  <c r="J158" i="93"/>
  <c r="I158" i="93"/>
  <c r="H158" i="93"/>
  <c r="G158" i="93"/>
  <c r="K157" i="93"/>
  <c r="J157" i="93"/>
  <c r="I157" i="93"/>
  <c r="H157" i="93"/>
  <c r="G157" i="93"/>
  <c r="K156" i="93"/>
  <c r="J156" i="93"/>
  <c r="I156" i="93"/>
  <c r="H156" i="93"/>
  <c r="G156" i="93"/>
  <c r="K155" i="93"/>
  <c r="J155" i="93"/>
  <c r="I155" i="93"/>
  <c r="H155" i="93"/>
  <c r="G155" i="93"/>
  <c r="K154" i="93"/>
  <c r="J154" i="93"/>
  <c r="I154" i="93"/>
  <c r="H154" i="93"/>
  <c r="G154" i="93"/>
  <c r="K153" i="93"/>
  <c r="J153" i="93"/>
  <c r="I153" i="93"/>
  <c r="H153" i="93"/>
  <c r="G153" i="93"/>
  <c r="K152" i="93"/>
  <c r="J152" i="93"/>
  <c r="I152" i="93"/>
  <c r="H152" i="93"/>
  <c r="G152" i="93"/>
  <c r="K151" i="93"/>
  <c r="J151" i="93"/>
  <c r="I151" i="93"/>
  <c r="H151" i="93"/>
  <c r="G151" i="93"/>
  <c r="K150" i="93"/>
  <c r="J150" i="93"/>
  <c r="I150" i="93"/>
  <c r="H150" i="93"/>
  <c r="G150" i="93"/>
  <c r="K149" i="93"/>
  <c r="J149" i="93"/>
  <c r="I149" i="93"/>
  <c r="H149" i="93"/>
  <c r="G149" i="93"/>
  <c r="P148" i="93"/>
  <c r="O148" i="93"/>
  <c r="N148" i="93"/>
  <c r="M148" i="93"/>
  <c r="L148" i="93"/>
  <c r="K148" i="93"/>
  <c r="J148" i="93"/>
  <c r="I148" i="93"/>
  <c r="H148" i="93"/>
  <c r="G148" i="93"/>
  <c r="P147" i="93"/>
  <c r="O147" i="93"/>
  <c r="N147" i="93"/>
  <c r="M147" i="93"/>
  <c r="L147" i="93"/>
  <c r="K147" i="93"/>
  <c r="J147" i="93"/>
  <c r="I147" i="93"/>
  <c r="H147" i="93"/>
  <c r="G147" i="93"/>
  <c r="P146" i="93"/>
  <c r="O146" i="93"/>
  <c r="N146" i="93"/>
  <c r="M146" i="93"/>
  <c r="L146" i="93"/>
  <c r="K146" i="93"/>
  <c r="J146" i="93"/>
  <c r="I146" i="93"/>
  <c r="H146" i="93"/>
  <c r="G146" i="93"/>
  <c r="P145" i="93"/>
  <c r="O145" i="93"/>
  <c r="N145" i="93"/>
  <c r="M145" i="93"/>
  <c r="L145" i="93"/>
  <c r="K145" i="93"/>
  <c r="J145" i="93"/>
  <c r="I145" i="93"/>
  <c r="H145" i="93"/>
  <c r="G145" i="93"/>
  <c r="P144" i="93"/>
  <c r="O144" i="93"/>
  <c r="N144" i="93"/>
  <c r="M144" i="93"/>
  <c r="L144" i="93"/>
  <c r="K144" i="93"/>
  <c r="J144" i="93"/>
  <c r="I144" i="93"/>
  <c r="H144" i="93"/>
  <c r="G144" i="93"/>
  <c r="P143" i="93"/>
  <c r="O143" i="93"/>
  <c r="N143" i="93"/>
  <c r="M143" i="93"/>
  <c r="L143" i="93"/>
  <c r="K143" i="93"/>
  <c r="J143" i="93"/>
  <c r="I143" i="93"/>
  <c r="H143" i="93"/>
  <c r="G143" i="93"/>
  <c r="P142" i="93"/>
  <c r="O142" i="93"/>
  <c r="N142" i="93"/>
  <c r="M142" i="93"/>
  <c r="L142" i="93"/>
  <c r="K142" i="93"/>
  <c r="J142" i="93"/>
  <c r="I142" i="93"/>
  <c r="H142" i="93"/>
  <c r="G142" i="93"/>
  <c r="P141" i="93"/>
  <c r="O141" i="93"/>
  <c r="N141" i="93"/>
  <c r="M141" i="93"/>
  <c r="L141" i="93"/>
  <c r="K141" i="93"/>
  <c r="J141" i="93"/>
  <c r="I141" i="93"/>
  <c r="H141" i="93"/>
  <c r="G141" i="93"/>
  <c r="P140" i="93"/>
  <c r="O140" i="93"/>
  <c r="N140" i="93"/>
  <c r="M140" i="93"/>
  <c r="L140" i="93"/>
  <c r="K140" i="93"/>
  <c r="J140" i="93"/>
  <c r="I140" i="93"/>
  <c r="H140" i="93"/>
  <c r="G140" i="93"/>
  <c r="P139" i="93"/>
  <c r="O139" i="93"/>
  <c r="N139" i="93"/>
  <c r="M139" i="93"/>
  <c r="L139" i="93"/>
  <c r="K139" i="93"/>
  <c r="J139" i="93"/>
  <c r="I139" i="93"/>
  <c r="H139" i="93"/>
  <c r="G139" i="93"/>
  <c r="P138" i="93"/>
  <c r="O138" i="93"/>
  <c r="N138" i="93"/>
  <c r="M138" i="93"/>
  <c r="L138" i="93"/>
  <c r="K138" i="93"/>
  <c r="J138" i="93"/>
  <c r="I138" i="93"/>
  <c r="H138" i="93"/>
  <c r="G138" i="93"/>
  <c r="P137" i="93"/>
  <c r="O137" i="93"/>
  <c r="N137" i="93"/>
  <c r="M137" i="93"/>
  <c r="L137" i="93"/>
  <c r="K137" i="93"/>
  <c r="J137" i="93"/>
  <c r="I137" i="93"/>
  <c r="H137" i="93"/>
  <c r="G137" i="93"/>
  <c r="P136" i="93"/>
  <c r="O136" i="93"/>
  <c r="N136" i="93"/>
  <c r="M136" i="93"/>
  <c r="L136" i="93"/>
  <c r="K136" i="93"/>
  <c r="J136" i="93"/>
  <c r="I136" i="93"/>
  <c r="H136" i="93"/>
  <c r="G136" i="93"/>
  <c r="P135" i="93"/>
  <c r="O135" i="93"/>
  <c r="N135" i="93"/>
  <c r="M135" i="93"/>
  <c r="L135" i="93"/>
  <c r="K135" i="93"/>
  <c r="J135" i="93"/>
  <c r="I135" i="93"/>
  <c r="H135" i="93"/>
  <c r="G135" i="93"/>
  <c r="P134" i="93"/>
  <c r="O134" i="93"/>
  <c r="N134" i="93"/>
  <c r="M134" i="93"/>
  <c r="L134" i="93"/>
  <c r="K134" i="93"/>
  <c r="J134" i="93"/>
  <c r="I134" i="93"/>
  <c r="H134" i="93"/>
  <c r="G134" i="93"/>
  <c r="P133" i="93"/>
  <c r="O133" i="93"/>
  <c r="N133" i="93"/>
  <c r="M133" i="93"/>
  <c r="L133" i="93"/>
  <c r="K133" i="93"/>
  <c r="J133" i="93"/>
  <c r="I133" i="93"/>
  <c r="H133" i="93"/>
  <c r="G133" i="93"/>
  <c r="P132" i="93"/>
  <c r="O132" i="93"/>
  <c r="N132" i="93"/>
  <c r="M132" i="93"/>
  <c r="L132" i="93"/>
  <c r="K132" i="93"/>
  <c r="J132" i="93"/>
  <c r="I132" i="93"/>
  <c r="H132" i="93"/>
  <c r="G132" i="93"/>
  <c r="P131" i="93"/>
  <c r="O131" i="93"/>
  <c r="N131" i="93"/>
  <c r="M131" i="93"/>
  <c r="L131" i="93"/>
  <c r="K131" i="93"/>
  <c r="J131" i="93"/>
  <c r="I131" i="93"/>
  <c r="H131" i="93"/>
  <c r="G131" i="93"/>
  <c r="P130" i="93"/>
  <c r="O130" i="93"/>
  <c r="N130" i="93"/>
  <c r="M130" i="93"/>
  <c r="L130" i="93"/>
  <c r="K130" i="93"/>
  <c r="J130" i="93"/>
  <c r="I130" i="93"/>
  <c r="H130" i="93"/>
  <c r="G130" i="93"/>
  <c r="P129" i="93"/>
  <c r="O129" i="93"/>
  <c r="N129" i="93"/>
  <c r="M129" i="93"/>
  <c r="L129" i="93"/>
  <c r="K129" i="93"/>
  <c r="J129" i="93"/>
  <c r="I129" i="93"/>
  <c r="H129" i="93"/>
  <c r="G129" i="93"/>
  <c r="P128" i="93"/>
  <c r="O128" i="93"/>
  <c r="N128" i="93"/>
  <c r="M128" i="93"/>
  <c r="L128" i="93"/>
  <c r="K128" i="93"/>
  <c r="J128" i="93"/>
  <c r="I128" i="93"/>
  <c r="H128" i="93"/>
  <c r="G128" i="93"/>
  <c r="P127" i="93"/>
  <c r="O127" i="93"/>
  <c r="N127" i="93"/>
  <c r="M127" i="93"/>
  <c r="L127" i="93"/>
  <c r="K127" i="93"/>
  <c r="J127" i="93"/>
  <c r="I127" i="93"/>
  <c r="H127" i="93"/>
  <c r="G127" i="93"/>
  <c r="P126" i="93"/>
  <c r="O126" i="93"/>
  <c r="N126" i="93"/>
  <c r="M126" i="93"/>
  <c r="L126" i="93"/>
  <c r="K126" i="93"/>
  <c r="J126" i="93"/>
  <c r="I126" i="93"/>
  <c r="H126" i="93"/>
  <c r="G126" i="93"/>
  <c r="P125" i="93"/>
  <c r="O125" i="93"/>
  <c r="N125" i="93"/>
  <c r="M125" i="93"/>
  <c r="L125" i="93"/>
  <c r="K125" i="93"/>
  <c r="J125" i="93"/>
  <c r="I125" i="93"/>
  <c r="H125" i="93"/>
  <c r="G125" i="93"/>
  <c r="P124" i="93"/>
  <c r="O124" i="93"/>
  <c r="N124" i="93"/>
  <c r="M124" i="93"/>
  <c r="L124" i="93"/>
  <c r="K124" i="93"/>
  <c r="J124" i="93"/>
  <c r="I124" i="93"/>
  <c r="H124" i="93"/>
  <c r="G124" i="93"/>
  <c r="P123" i="93"/>
  <c r="O123" i="93"/>
  <c r="N123" i="93"/>
  <c r="M123" i="93"/>
  <c r="L123" i="93"/>
  <c r="K123" i="93"/>
  <c r="J123" i="93"/>
  <c r="I123" i="93"/>
  <c r="H123" i="93"/>
  <c r="G123" i="93"/>
  <c r="P122" i="93"/>
  <c r="O122" i="93"/>
  <c r="N122" i="93"/>
  <c r="M122" i="93"/>
  <c r="L122" i="93"/>
  <c r="K122" i="93"/>
  <c r="J122" i="93"/>
  <c r="I122" i="93"/>
  <c r="H122" i="93"/>
  <c r="G122" i="93"/>
  <c r="P121" i="93"/>
  <c r="O121" i="93"/>
  <c r="N121" i="93"/>
  <c r="M121" i="93"/>
  <c r="L121" i="93"/>
  <c r="K121" i="93"/>
  <c r="J121" i="93"/>
  <c r="I121" i="93"/>
  <c r="H121" i="93"/>
  <c r="G121" i="93"/>
  <c r="P120" i="93"/>
  <c r="O120" i="93"/>
  <c r="N120" i="93"/>
  <c r="M120" i="93"/>
  <c r="L120" i="93"/>
  <c r="K120" i="93"/>
  <c r="J120" i="93"/>
  <c r="I120" i="93"/>
  <c r="H120" i="93"/>
  <c r="G120" i="93"/>
  <c r="P119" i="93"/>
  <c r="O119" i="93"/>
  <c r="N119" i="93"/>
  <c r="M119" i="93"/>
  <c r="L119" i="93"/>
  <c r="K119" i="93"/>
  <c r="J119" i="93"/>
  <c r="I119" i="93"/>
  <c r="H119" i="93"/>
  <c r="G119" i="93"/>
  <c r="P118" i="93"/>
  <c r="O118" i="93"/>
  <c r="N118" i="93"/>
  <c r="M118" i="93"/>
  <c r="L118" i="93"/>
  <c r="K118" i="93"/>
  <c r="J118" i="93"/>
  <c r="I118" i="93"/>
  <c r="H118" i="93"/>
  <c r="G118" i="93"/>
  <c r="P117" i="93"/>
  <c r="O117" i="93"/>
  <c r="N117" i="93"/>
  <c r="M117" i="93"/>
  <c r="L117" i="93"/>
  <c r="K117" i="93"/>
  <c r="J117" i="93"/>
  <c r="I117" i="93"/>
  <c r="H117" i="93"/>
  <c r="G117" i="93"/>
  <c r="P116" i="93"/>
  <c r="O116" i="93"/>
  <c r="N116" i="93"/>
  <c r="M116" i="93"/>
  <c r="L116" i="93"/>
  <c r="K116" i="93"/>
  <c r="J116" i="93"/>
  <c r="I116" i="93"/>
  <c r="H116" i="93"/>
  <c r="G116" i="93"/>
  <c r="P115" i="93"/>
  <c r="O115" i="93"/>
  <c r="N115" i="93"/>
  <c r="M115" i="93"/>
  <c r="L115" i="93"/>
  <c r="K115" i="93"/>
  <c r="J115" i="93"/>
  <c r="I115" i="93"/>
  <c r="H115" i="93"/>
  <c r="G115" i="93"/>
  <c r="P114" i="93"/>
  <c r="O114" i="93"/>
  <c r="N114" i="93"/>
  <c r="M114" i="93"/>
  <c r="L114" i="93"/>
  <c r="K114" i="93"/>
  <c r="J114" i="93"/>
  <c r="I114" i="93"/>
  <c r="H114" i="93"/>
  <c r="G114" i="93"/>
  <c r="P113" i="93"/>
  <c r="O113" i="93"/>
  <c r="N113" i="93"/>
  <c r="M113" i="93"/>
  <c r="L113" i="93"/>
  <c r="K113" i="93"/>
  <c r="J113" i="93"/>
  <c r="I113" i="93"/>
  <c r="H113" i="93"/>
  <c r="G113" i="93"/>
  <c r="P112" i="93"/>
  <c r="O112" i="93"/>
  <c r="N112" i="93"/>
  <c r="M112" i="93"/>
  <c r="L112" i="93"/>
  <c r="K112" i="93"/>
  <c r="J112" i="93"/>
  <c r="I112" i="93"/>
  <c r="H112" i="93"/>
  <c r="G112" i="93"/>
  <c r="P111" i="93"/>
  <c r="O111" i="93"/>
  <c r="N111" i="93"/>
  <c r="M111" i="93"/>
  <c r="L111" i="93"/>
  <c r="K111" i="93"/>
  <c r="J111" i="93"/>
  <c r="I111" i="93"/>
  <c r="H111" i="93"/>
  <c r="G111" i="93"/>
  <c r="P110" i="93"/>
  <c r="O110" i="93"/>
  <c r="N110" i="93"/>
  <c r="M110" i="93"/>
  <c r="L110" i="93"/>
  <c r="K110" i="93"/>
  <c r="J110" i="93"/>
  <c r="I110" i="93"/>
  <c r="H110" i="93"/>
  <c r="G110" i="93"/>
  <c r="P109" i="93"/>
  <c r="O109" i="93"/>
  <c r="N109" i="93"/>
  <c r="M109" i="93"/>
  <c r="L109" i="93"/>
  <c r="K109" i="93"/>
  <c r="J109" i="93"/>
  <c r="I109" i="93"/>
  <c r="H109" i="93"/>
  <c r="G109" i="93"/>
  <c r="P108" i="93"/>
  <c r="O108" i="93"/>
  <c r="N108" i="93"/>
  <c r="M108" i="93"/>
  <c r="L108" i="93"/>
  <c r="K108" i="93"/>
  <c r="J108" i="93"/>
  <c r="I108" i="93"/>
  <c r="H108" i="93"/>
  <c r="G108" i="93"/>
  <c r="P107" i="93"/>
  <c r="O107" i="93"/>
  <c r="N107" i="93"/>
  <c r="M107" i="93"/>
  <c r="L107" i="93"/>
  <c r="K107" i="93"/>
  <c r="J107" i="93"/>
  <c r="I107" i="93"/>
  <c r="H107" i="93"/>
  <c r="G107" i="93"/>
  <c r="P106" i="93"/>
  <c r="O106" i="93"/>
  <c r="N106" i="93"/>
  <c r="M106" i="93"/>
  <c r="L106" i="93"/>
  <c r="K106" i="93"/>
  <c r="J106" i="93"/>
  <c r="I106" i="93"/>
  <c r="H106" i="93"/>
  <c r="G106" i="93"/>
  <c r="P105" i="93"/>
  <c r="O105" i="93"/>
  <c r="N105" i="93"/>
  <c r="M105" i="93"/>
  <c r="L105" i="93"/>
  <c r="K105" i="93"/>
  <c r="J105" i="93"/>
  <c r="I105" i="93"/>
  <c r="H105" i="93"/>
  <c r="G105" i="93"/>
  <c r="P104" i="93"/>
  <c r="O104" i="93"/>
  <c r="N104" i="93"/>
  <c r="M104" i="93"/>
  <c r="L104" i="93"/>
  <c r="K104" i="93"/>
  <c r="J104" i="93"/>
  <c r="I104" i="93"/>
  <c r="H104" i="93"/>
  <c r="G104" i="93"/>
  <c r="P103" i="93"/>
  <c r="O103" i="93"/>
  <c r="N103" i="93"/>
  <c r="M103" i="93"/>
  <c r="L103" i="93"/>
  <c r="K103" i="93"/>
  <c r="J103" i="93"/>
  <c r="I103" i="93"/>
  <c r="H103" i="93"/>
  <c r="G103" i="93"/>
  <c r="P102" i="93"/>
  <c r="O102" i="93"/>
  <c r="N102" i="93"/>
  <c r="M102" i="93"/>
  <c r="L102" i="93"/>
  <c r="K102" i="93"/>
  <c r="J102" i="93"/>
  <c r="I102" i="93"/>
  <c r="H102" i="93"/>
  <c r="G102" i="93"/>
  <c r="P101" i="93"/>
  <c r="O101" i="93"/>
  <c r="N101" i="93"/>
  <c r="M101" i="93"/>
  <c r="L101" i="93"/>
  <c r="K101" i="93"/>
  <c r="J101" i="93"/>
  <c r="I101" i="93"/>
  <c r="H101" i="93"/>
  <c r="G101" i="93"/>
  <c r="P100" i="93"/>
  <c r="O100" i="93"/>
  <c r="N100" i="93"/>
  <c r="M100" i="93"/>
  <c r="L100" i="93"/>
  <c r="K100" i="93"/>
  <c r="J100" i="93"/>
  <c r="I100" i="93"/>
  <c r="H100" i="93"/>
  <c r="G100" i="93"/>
  <c r="P99" i="93"/>
  <c r="O99" i="93"/>
  <c r="N99" i="93"/>
  <c r="M99" i="93"/>
  <c r="L99" i="93"/>
  <c r="K99" i="93"/>
  <c r="J99" i="93"/>
  <c r="I99" i="93"/>
  <c r="H99" i="93"/>
  <c r="G99" i="93"/>
  <c r="P98" i="93"/>
  <c r="O98" i="93"/>
  <c r="N98" i="93"/>
  <c r="M98" i="93"/>
  <c r="L98" i="93"/>
  <c r="K98" i="93"/>
  <c r="J98" i="93"/>
  <c r="I98" i="93"/>
  <c r="H98" i="93"/>
  <c r="G98" i="93"/>
  <c r="P97" i="93"/>
  <c r="O97" i="93"/>
  <c r="N97" i="93"/>
  <c r="M97" i="93"/>
  <c r="L97" i="93"/>
  <c r="K97" i="93"/>
  <c r="J97" i="93"/>
  <c r="I97" i="93"/>
  <c r="H97" i="93"/>
  <c r="G97" i="93"/>
  <c r="P96" i="93"/>
  <c r="O96" i="93"/>
  <c r="N96" i="93"/>
  <c r="M96" i="93"/>
  <c r="L96" i="93"/>
  <c r="K96" i="93"/>
  <c r="J96" i="93"/>
  <c r="I96" i="93"/>
  <c r="H96" i="93"/>
  <c r="G96" i="93"/>
  <c r="P95" i="93"/>
  <c r="O95" i="93"/>
  <c r="N95" i="93"/>
  <c r="M95" i="93"/>
  <c r="L95" i="93"/>
  <c r="K95" i="93"/>
  <c r="J95" i="93"/>
  <c r="I95" i="93"/>
  <c r="H95" i="93"/>
  <c r="G95" i="93"/>
  <c r="P94" i="93"/>
  <c r="O94" i="93"/>
  <c r="N94" i="93"/>
  <c r="M94" i="93"/>
  <c r="L94" i="93"/>
  <c r="K94" i="93"/>
  <c r="J94" i="93"/>
  <c r="I94" i="93"/>
  <c r="H94" i="93"/>
  <c r="G94" i="93"/>
  <c r="P93" i="93"/>
  <c r="O93" i="93"/>
  <c r="N93" i="93"/>
  <c r="M93" i="93"/>
  <c r="L93" i="93"/>
  <c r="K93" i="93"/>
  <c r="J93" i="93"/>
  <c r="I93" i="93"/>
  <c r="H93" i="93"/>
  <c r="G93" i="93"/>
  <c r="P92" i="93"/>
  <c r="O92" i="93"/>
  <c r="N92" i="93"/>
  <c r="M92" i="93"/>
  <c r="L92" i="93"/>
  <c r="K92" i="93"/>
  <c r="J92" i="93"/>
  <c r="I92" i="93"/>
  <c r="H92" i="93"/>
  <c r="G92" i="93"/>
  <c r="P91" i="93"/>
  <c r="O91" i="93"/>
  <c r="N91" i="93"/>
  <c r="M91" i="93"/>
  <c r="L91" i="93"/>
  <c r="K91" i="93"/>
  <c r="J91" i="93"/>
  <c r="I91" i="93"/>
  <c r="H91" i="93"/>
  <c r="G91" i="93"/>
  <c r="P90" i="93"/>
  <c r="O90" i="93"/>
  <c r="N90" i="93"/>
  <c r="M90" i="93"/>
  <c r="L90" i="93"/>
  <c r="K90" i="93"/>
  <c r="J90" i="93"/>
  <c r="I90" i="93"/>
  <c r="H90" i="93"/>
  <c r="G90" i="93"/>
  <c r="P89" i="93"/>
  <c r="O89" i="93"/>
  <c r="N89" i="93"/>
  <c r="M89" i="93"/>
  <c r="L89" i="93"/>
  <c r="K89" i="93"/>
  <c r="J89" i="93"/>
  <c r="I89" i="93"/>
  <c r="H89" i="93"/>
  <c r="G89" i="93"/>
  <c r="P88" i="93"/>
  <c r="O88" i="93"/>
  <c r="N88" i="93"/>
  <c r="M88" i="93"/>
  <c r="L88" i="93"/>
  <c r="K88" i="93"/>
  <c r="J88" i="93"/>
  <c r="I88" i="93"/>
  <c r="H88" i="93"/>
  <c r="G88" i="93"/>
  <c r="P87" i="93"/>
  <c r="O87" i="93"/>
  <c r="N87" i="93"/>
  <c r="M87" i="93"/>
  <c r="L87" i="93"/>
  <c r="K87" i="93"/>
  <c r="J87" i="93"/>
  <c r="I87" i="93"/>
  <c r="H87" i="93"/>
  <c r="G87" i="93"/>
  <c r="P86" i="93"/>
  <c r="O86" i="93"/>
  <c r="N86" i="93"/>
  <c r="M86" i="93"/>
  <c r="L86" i="93"/>
  <c r="K86" i="93"/>
  <c r="J86" i="93"/>
  <c r="I86" i="93"/>
  <c r="H86" i="93"/>
  <c r="G86" i="93"/>
  <c r="P85" i="93"/>
  <c r="O85" i="93"/>
  <c r="N85" i="93"/>
  <c r="M85" i="93"/>
  <c r="L85" i="93"/>
  <c r="K85" i="93"/>
  <c r="J85" i="93"/>
  <c r="I85" i="93"/>
  <c r="H85" i="93"/>
  <c r="G85" i="93"/>
  <c r="P84" i="93"/>
  <c r="O84" i="93"/>
  <c r="N84" i="93"/>
  <c r="M84" i="93"/>
  <c r="L84" i="93"/>
  <c r="K84" i="93"/>
  <c r="J84" i="93"/>
  <c r="I84" i="93"/>
  <c r="H84" i="93"/>
  <c r="G84" i="93"/>
  <c r="P83" i="93"/>
  <c r="O83" i="93"/>
  <c r="N83" i="93"/>
  <c r="M83" i="93"/>
  <c r="L83" i="93"/>
  <c r="K83" i="93"/>
  <c r="J83" i="93"/>
  <c r="I83" i="93"/>
  <c r="H83" i="93"/>
  <c r="G83" i="93"/>
  <c r="P82" i="93"/>
  <c r="O82" i="93"/>
  <c r="N82" i="93"/>
  <c r="M82" i="93"/>
  <c r="L82" i="93"/>
  <c r="K82" i="93"/>
  <c r="J82" i="93"/>
  <c r="I82" i="93"/>
  <c r="H82" i="93"/>
  <c r="G82" i="93"/>
  <c r="P81" i="93"/>
  <c r="O81" i="93"/>
  <c r="N81" i="93"/>
  <c r="M81" i="93"/>
  <c r="L81" i="93"/>
  <c r="K81" i="93"/>
  <c r="J81" i="93"/>
  <c r="I81" i="93"/>
  <c r="H81" i="93"/>
  <c r="G81" i="93"/>
  <c r="P80" i="93"/>
  <c r="O80" i="93"/>
  <c r="N80" i="93"/>
  <c r="M80" i="93"/>
  <c r="L80" i="93"/>
  <c r="K80" i="93"/>
  <c r="J80" i="93"/>
  <c r="I80" i="93"/>
  <c r="H80" i="93"/>
  <c r="G80" i="93"/>
  <c r="P79" i="93"/>
  <c r="O79" i="93"/>
  <c r="N79" i="93"/>
  <c r="M79" i="93"/>
  <c r="L79" i="93"/>
  <c r="K79" i="93"/>
  <c r="J79" i="93"/>
  <c r="I79" i="93"/>
  <c r="H79" i="93"/>
  <c r="G79" i="93"/>
  <c r="P78" i="93"/>
  <c r="O78" i="93"/>
  <c r="N78" i="93"/>
  <c r="M78" i="93"/>
  <c r="L78" i="93"/>
  <c r="K78" i="93"/>
  <c r="J78" i="93"/>
  <c r="I78" i="93"/>
  <c r="H78" i="93"/>
  <c r="G78" i="93"/>
  <c r="P77" i="93"/>
  <c r="O77" i="93"/>
  <c r="N77" i="93"/>
  <c r="M77" i="93"/>
  <c r="L77" i="93"/>
  <c r="K77" i="93"/>
  <c r="J77" i="93"/>
  <c r="I77" i="93"/>
  <c r="H77" i="93"/>
  <c r="G77" i="93"/>
  <c r="P76" i="93"/>
  <c r="O76" i="93"/>
  <c r="N76" i="93"/>
  <c r="M76" i="93"/>
  <c r="L76" i="93"/>
  <c r="K76" i="93"/>
  <c r="J76" i="93"/>
  <c r="I76" i="93"/>
  <c r="H76" i="93"/>
  <c r="G76" i="93"/>
  <c r="F75" i="70" l="1"/>
  <c r="F72" i="70"/>
  <c r="F69" i="70"/>
  <c r="I66" i="70"/>
  <c r="H66" i="70"/>
  <c r="F66" i="70"/>
  <c r="G63" i="70" s="1"/>
  <c r="I66" i="69"/>
  <c r="G63" i="69"/>
  <c r="G69" i="70" l="1"/>
  <c r="G66" i="70"/>
  <c r="G72" i="70"/>
  <c r="G69" i="69"/>
  <c r="G66" i="69"/>
  <c r="G72" i="69"/>
  <c r="P76" i="91"/>
  <c r="O76" i="91"/>
  <c r="N76" i="91"/>
  <c r="M76" i="91"/>
  <c r="L76" i="91"/>
  <c r="K76" i="91"/>
  <c r="J76" i="91"/>
  <c r="I76" i="91"/>
  <c r="H76" i="91"/>
  <c r="G76" i="91"/>
  <c r="H76" i="27" l="1"/>
  <c r="H77" i="27"/>
  <c r="F76" i="27"/>
  <c r="J79" i="10" l="1"/>
  <c r="I79" i="10"/>
  <c r="H79" i="10"/>
  <c r="I32" i="87" l="1"/>
  <c r="L32" i="87" l="1"/>
  <c r="M32" i="87"/>
  <c r="O32" i="87"/>
  <c r="N32" i="87"/>
  <c r="P32" i="87"/>
  <c r="Q32" i="87"/>
  <c r="K28" i="87"/>
  <c r="J31" i="87"/>
  <c r="E12" i="82"/>
  <c r="J81" i="24" s="1"/>
  <c r="H81" i="24" l="1"/>
  <c r="I79" i="24" s="1"/>
  <c r="P77" i="91"/>
  <c r="O77" i="91"/>
  <c r="N77" i="91"/>
  <c r="M77" i="91"/>
  <c r="L77" i="91"/>
  <c r="K77" i="91"/>
  <c r="J77" i="91"/>
  <c r="I77" i="91"/>
  <c r="H77" i="91"/>
  <c r="G77" i="91"/>
  <c r="B14" i="24" l="1"/>
  <c r="E13" i="24" s="1"/>
  <c r="F77" i="27"/>
  <c r="E78" i="27"/>
  <c r="B73" i="38" l="1"/>
  <c r="H72" i="75" l="1"/>
  <c r="H69" i="75"/>
  <c r="H66" i="75"/>
  <c r="G66" i="75"/>
  <c r="K75" i="44"/>
  <c r="K72" i="44"/>
  <c r="K69" i="44"/>
  <c r="K66" i="44"/>
  <c r="J66" i="44"/>
  <c r="L66" i="75" l="1"/>
  <c r="J54" i="75"/>
  <c r="H80" i="10"/>
  <c r="I80" i="10"/>
  <c r="J80" i="10"/>
  <c r="P78" i="91" l="1"/>
  <c r="O78" i="91"/>
  <c r="N78" i="91"/>
  <c r="M78" i="91"/>
  <c r="L78" i="91"/>
  <c r="K78" i="91"/>
  <c r="J78" i="91"/>
  <c r="I78" i="91"/>
  <c r="H78" i="91"/>
  <c r="G78" i="91"/>
  <c r="Q12" i="82" l="1"/>
  <c r="P13" i="82"/>
  <c r="J82" i="24" s="1"/>
  <c r="H82" i="24" s="1"/>
  <c r="O13" i="82"/>
  <c r="J83" i="24" s="1"/>
  <c r="H83" i="24" s="1"/>
  <c r="E79" i="27"/>
  <c r="K78" i="44"/>
  <c r="J78" i="44"/>
  <c r="C14" i="24" l="1"/>
  <c r="D14" i="24" s="1"/>
  <c r="F13" i="24" s="1"/>
  <c r="R11" i="82"/>
  <c r="H81" i="10"/>
  <c r="I81" i="10"/>
  <c r="J81" i="10"/>
  <c r="P79" i="91" l="1"/>
  <c r="O79" i="91"/>
  <c r="N79" i="91"/>
  <c r="M79" i="91"/>
  <c r="L79" i="91"/>
  <c r="K79" i="91"/>
  <c r="J79" i="91"/>
  <c r="I79" i="91"/>
  <c r="H79" i="91"/>
  <c r="G79" i="91"/>
  <c r="J82" i="10" l="1"/>
  <c r="I82" i="10"/>
  <c r="H82" i="10"/>
  <c r="I33" i="87" l="1"/>
  <c r="N33" i="87" l="1"/>
  <c r="Q33" i="87"/>
  <c r="O33" i="87"/>
  <c r="M33" i="87"/>
  <c r="P33" i="87"/>
  <c r="L33" i="87"/>
  <c r="K29" i="87"/>
  <c r="J32" i="87"/>
  <c r="P80" i="91"/>
  <c r="O80" i="91"/>
  <c r="N80" i="91"/>
  <c r="M80" i="91"/>
  <c r="L80" i="91"/>
  <c r="K80" i="91"/>
  <c r="J80" i="91"/>
  <c r="I80" i="91"/>
  <c r="H80" i="91"/>
  <c r="G80" i="91"/>
  <c r="E80" i="27" l="1"/>
  <c r="N13" i="82" l="1"/>
  <c r="H84" i="24" s="1"/>
  <c r="M13" i="82"/>
  <c r="I82" i="24" l="1"/>
  <c r="H85" i="24"/>
  <c r="J83" i="10"/>
  <c r="I83" i="10"/>
  <c r="H83" i="10"/>
  <c r="I114" i="70" l="1"/>
  <c r="I102" i="70"/>
  <c r="I90" i="70"/>
  <c r="I114" i="69"/>
  <c r="I102" i="69"/>
  <c r="I90" i="69"/>
  <c r="I78" i="70" l="1"/>
  <c r="I78" i="69"/>
  <c r="E81" i="27" l="1"/>
  <c r="P81" i="91" l="1"/>
  <c r="O81" i="91"/>
  <c r="N81" i="91"/>
  <c r="M81" i="91"/>
  <c r="L81" i="91"/>
  <c r="K81" i="91"/>
  <c r="J81" i="91"/>
  <c r="I81" i="91"/>
  <c r="H81" i="91"/>
  <c r="G81" i="91"/>
  <c r="K81" i="44" l="1"/>
  <c r="E82" i="27" l="1"/>
  <c r="H84" i="10" l="1"/>
  <c r="I84" i="10"/>
  <c r="J84" i="10"/>
  <c r="H101" i="24" l="1"/>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00" i="24"/>
  <c r="H201" i="24"/>
  <c r="H202" i="24"/>
  <c r="H203" i="24"/>
  <c r="H204" i="24"/>
  <c r="H205" i="24"/>
  <c r="H206" i="24"/>
  <c r="H207" i="24"/>
  <c r="H208" i="24"/>
  <c r="H209" i="24"/>
  <c r="H210" i="24"/>
  <c r="H211" i="24"/>
  <c r="H212" i="24"/>
  <c r="H213" i="24"/>
  <c r="H214" i="24"/>
  <c r="H215" i="24"/>
  <c r="H216" i="24"/>
  <c r="H217" i="24"/>
  <c r="H218" i="24"/>
  <c r="H219" i="24"/>
  <c r="H220" i="24"/>
  <c r="H221" i="24"/>
  <c r="H222" i="24"/>
  <c r="H223" i="24"/>
  <c r="H224" i="24"/>
  <c r="H225" i="24"/>
  <c r="H226"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H268" i="24"/>
  <c r="H269" i="24"/>
  <c r="H270" i="24"/>
  <c r="H271" i="24"/>
  <c r="H272" i="24"/>
  <c r="H273" i="24"/>
  <c r="H274" i="24"/>
  <c r="H275" i="24"/>
  <c r="H276" i="24"/>
  <c r="H277" i="24"/>
  <c r="H278" i="24"/>
  <c r="H279" i="24"/>
  <c r="H280" i="24"/>
  <c r="H281" i="24"/>
  <c r="H282" i="24"/>
  <c r="H283" i="24"/>
  <c r="H284" i="24"/>
  <c r="H285" i="24"/>
  <c r="H286" i="24"/>
  <c r="H287" i="24"/>
  <c r="H288" i="24"/>
  <c r="H289" i="24"/>
  <c r="H290" i="24"/>
  <c r="H291" i="24"/>
  <c r="H292" i="24"/>
  <c r="H293" i="24"/>
  <c r="H294" i="24"/>
  <c r="H295" i="24"/>
  <c r="H296" i="24"/>
  <c r="H297" i="24"/>
  <c r="H94" i="24"/>
  <c r="H95" i="24"/>
  <c r="H96" i="24"/>
  <c r="H97" i="24"/>
  <c r="H98" i="24"/>
  <c r="H99" i="24"/>
  <c r="H100" i="24"/>
  <c r="L13" i="82"/>
  <c r="I100" i="24" l="1"/>
  <c r="I94" i="24"/>
  <c r="I142" i="24"/>
  <c r="I136" i="24"/>
  <c r="I130" i="24"/>
  <c r="I124" i="24"/>
  <c r="I118" i="24"/>
  <c r="I112" i="24"/>
  <c r="I106" i="24"/>
  <c r="I97" i="24"/>
  <c r="I145" i="24"/>
  <c r="I139" i="24"/>
  <c r="I133" i="24"/>
  <c r="I127" i="24"/>
  <c r="I121" i="24"/>
  <c r="I115" i="24"/>
  <c r="I109" i="24"/>
  <c r="I103" i="24"/>
  <c r="P82" i="91" l="1"/>
  <c r="O82" i="91"/>
  <c r="N82" i="91"/>
  <c r="M82" i="91"/>
  <c r="L82" i="91"/>
  <c r="K82" i="91"/>
  <c r="J82" i="91"/>
  <c r="I82" i="91"/>
  <c r="H82" i="91"/>
  <c r="G82" i="91"/>
  <c r="H86" i="24" l="1"/>
  <c r="K13" i="82"/>
  <c r="I34" i="87"/>
  <c r="P83" i="91"/>
  <c r="O83" i="91"/>
  <c r="N83" i="91"/>
  <c r="M83" i="91"/>
  <c r="L83" i="91"/>
  <c r="K83" i="91"/>
  <c r="J83" i="91"/>
  <c r="I83" i="91"/>
  <c r="H83" i="91"/>
  <c r="G83" i="91"/>
  <c r="O34" i="87" l="1"/>
  <c r="P34" i="87"/>
  <c r="Q34" i="87"/>
  <c r="L34" i="87"/>
  <c r="M34" i="87"/>
  <c r="N34" i="87"/>
  <c r="K30" i="87"/>
  <c r="J33" i="87"/>
  <c r="H85" i="10"/>
  <c r="I85" i="10"/>
  <c r="J85" i="10"/>
  <c r="C77" i="89" l="1"/>
  <c r="D65" i="89" s="1"/>
  <c r="E83" i="27" l="1"/>
  <c r="K84" i="44" l="1"/>
  <c r="K87" i="44"/>
  <c r="E84" i="27"/>
  <c r="H86" i="10" l="1"/>
  <c r="I86" i="10"/>
  <c r="J86" i="10"/>
  <c r="J13" i="82" l="1"/>
  <c r="G84" i="91" l="1"/>
  <c r="H84" i="91"/>
  <c r="I84" i="91"/>
  <c r="J84" i="91"/>
  <c r="K84" i="91"/>
  <c r="L84" i="91"/>
  <c r="M84" i="91"/>
  <c r="N84" i="91"/>
  <c r="O84" i="91"/>
  <c r="P84" i="91"/>
  <c r="H87" i="10" l="1"/>
  <c r="I87" i="10"/>
  <c r="J87" i="10"/>
  <c r="G85" i="91" l="1"/>
  <c r="H85" i="91"/>
  <c r="I85" i="91"/>
  <c r="J85" i="91"/>
  <c r="K85" i="91"/>
  <c r="L85" i="91"/>
  <c r="M85" i="91"/>
  <c r="N85" i="91"/>
  <c r="O85" i="91"/>
  <c r="P85" i="91"/>
  <c r="E85" i="27" l="1"/>
  <c r="I13" i="82" l="1"/>
  <c r="G114" i="75" l="1"/>
  <c r="G102" i="75"/>
  <c r="G90" i="75"/>
  <c r="L90" i="75" s="1"/>
  <c r="H88" i="10" l="1"/>
  <c r="I88" i="10"/>
  <c r="J88" i="10"/>
  <c r="I35" i="87" l="1"/>
  <c r="Q35" i="87" l="1"/>
  <c r="M35" i="87"/>
  <c r="L35" i="87"/>
  <c r="N35" i="87"/>
  <c r="P35" i="87"/>
  <c r="O35" i="87"/>
  <c r="K35" i="87"/>
  <c r="K31" i="87"/>
  <c r="J34" i="87"/>
  <c r="H87" i="75"/>
  <c r="H13" i="82" l="1"/>
  <c r="G86" i="91" l="1"/>
  <c r="H86" i="91"/>
  <c r="I86" i="91"/>
  <c r="J86" i="91"/>
  <c r="K86" i="91"/>
  <c r="L86" i="91"/>
  <c r="M86" i="91"/>
  <c r="N86" i="91"/>
  <c r="O86" i="91"/>
  <c r="P86" i="91"/>
  <c r="H84" i="75" l="1"/>
  <c r="E86" i="27"/>
  <c r="H81" i="75" l="1"/>
  <c r="H89" i="10"/>
  <c r="I89" i="10"/>
  <c r="J89" i="10"/>
  <c r="E87" i="27" l="1"/>
  <c r="G13" i="82" l="1"/>
  <c r="H78" i="75" l="1"/>
  <c r="G78" i="75"/>
  <c r="G87" i="91"/>
  <c r="H87" i="91"/>
  <c r="I87" i="91"/>
  <c r="J87" i="91"/>
  <c r="K87" i="91"/>
  <c r="L87" i="91"/>
  <c r="M87" i="91"/>
  <c r="N87" i="91"/>
  <c r="O87" i="91"/>
  <c r="P87" i="91"/>
  <c r="L78" i="75" l="1"/>
  <c r="J66" i="75"/>
  <c r="J78" i="75"/>
  <c r="J90" i="10" l="1"/>
  <c r="I90" i="10"/>
  <c r="H90" i="10"/>
  <c r="F87" i="70" l="1"/>
  <c r="F84" i="70"/>
  <c r="F81" i="70"/>
  <c r="H78" i="70"/>
  <c r="F78" i="70"/>
  <c r="G75" i="69"/>
  <c r="G78" i="70" l="1"/>
  <c r="G75" i="70"/>
  <c r="G78" i="69"/>
  <c r="G81" i="69"/>
  <c r="G84" i="70"/>
  <c r="G84" i="69"/>
  <c r="G81" i="70"/>
  <c r="F13" i="82"/>
  <c r="G88" i="91" l="1"/>
  <c r="H88" i="91"/>
  <c r="I88" i="91"/>
  <c r="J88" i="91"/>
  <c r="K88" i="91"/>
  <c r="L88" i="91"/>
  <c r="M88" i="91"/>
  <c r="N88" i="91"/>
  <c r="O88" i="91"/>
  <c r="P88" i="91"/>
  <c r="E88" i="27" l="1"/>
  <c r="G88" i="27"/>
  <c r="H78" i="27" s="1"/>
  <c r="H80" i="27" l="1"/>
  <c r="H79" i="27"/>
  <c r="H82" i="27"/>
  <c r="H81" i="27"/>
  <c r="H84" i="27"/>
  <c r="H83" i="27"/>
  <c r="H86" i="27"/>
  <c r="H85" i="27"/>
  <c r="H88" i="27"/>
  <c r="H87" i="27"/>
  <c r="H91" i="10" l="1"/>
  <c r="I91" i="10"/>
  <c r="J91" i="10"/>
  <c r="H90" i="75" l="1"/>
  <c r="I36" i="87"/>
  <c r="P36" i="87" l="1"/>
  <c r="O36" i="87"/>
  <c r="Q36" i="87"/>
  <c r="N36" i="87"/>
  <c r="L36" i="87"/>
  <c r="M36" i="87"/>
  <c r="K32" i="87"/>
  <c r="J35" i="87"/>
  <c r="G89" i="91"/>
  <c r="H89" i="91"/>
  <c r="I89" i="91"/>
  <c r="J89" i="91"/>
  <c r="K89" i="91"/>
  <c r="L89" i="91"/>
  <c r="M89" i="91"/>
  <c r="N89" i="91"/>
  <c r="O89" i="91"/>
  <c r="P89" i="91"/>
  <c r="E13" i="82" l="1"/>
  <c r="H89" i="27"/>
  <c r="H93" i="24" l="1"/>
  <c r="Q13" i="82"/>
  <c r="E89" i="27"/>
  <c r="C15" i="24" l="1"/>
  <c r="R12" i="82"/>
  <c r="G91" i="91" l="1"/>
  <c r="H91" i="91"/>
  <c r="I91" i="91"/>
  <c r="J91" i="91"/>
  <c r="K91" i="91"/>
  <c r="L91" i="91"/>
  <c r="M91" i="91"/>
  <c r="N91" i="91"/>
  <c r="O91" i="91"/>
  <c r="P91" i="91"/>
  <c r="G92" i="91"/>
  <c r="H92" i="91"/>
  <c r="I92" i="91"/>
  <c r="J92" i="91"/>
  <c r="K92" i="91"/>
  <c r="L92" i="91"/>
  <c r="M92" i="91"/>
  <c r="N92" i="91"/>
  <c r="O92" i="91"/>
  <c r="P92" i="91"/>
  <c r="G93" i="91"/>
  <c r="H93" i="91"/>
  <c r="I93" i="91"/>
  <c r="J93" i="91"/>
  <c r="K93" i="91"/>
  <c r="L93" i="91"/>
  <c r="M93" i="91"/>
  <c r="N93" i="91"/>
  <c r="O93" i="91"/>
  <c r="P93" i="91"/>
  <c r="G94" i="91"/>
  <c r="H94" i="91"/>
  <c r="I94" i="91"/>
  <c r="J94" i="91"/>
  <c r="K94" i="91"/>
  <c r="L94" i="91"/>
  <c r="M94" i="91"/>
  <c r="N94" i="91"/>
  <c r="O94" i="91"/>
  <c r="P94" i="91"/>
  <c r="G95" i="91"/>
  <c r="H95" i="91"/>
  <c r="I95" i="91"/>
  <c r="J95" i="91"/>
  <c r="K95" i="91"/>
  <c r="L95" i="91"/>
  <c r="M95" i="91"/>
  <c r="N95" i="91"/>
  <c r="O95" i="91"/>
  <c r="P95" i="91"/>
  <c r="G96" i="91"/>
  <c r="H96" i="91"/>
  <c r="I96" i="91"/>
  <c r="J96" i="91"/>
  <c r="K96" i="91"/>
  <c r="L96" i="91"/>
  <c r="M96" i="91"/>
  <c r="N96" i="91"/>
  <c r="O96" i="91"/>
  <c r="P96" i="91"/>
  <c r="G97" i="91"/>
  <c r="H97" i="91"/>
  <c r="I97" i="91"/>
  <c r="J97" i="91"/>
  <c r="K97" i="91"/>
  <c r="L97" i="91"/>
  <c r="M97" i="91"/>
  <c r="N97" i="91"/>
  <c r="O97" i="91"/>
  <c r="P97" i="91"/>
  <c r="G98" i="91"/>
  <c r="H98" i="91"/>
  <c r="I98" i="91"/>
  <c r="J98" i="91"/>
  <c r="K98" i="91"/>
  <c r="L98" i="91"/>
  <c r="M98" i="91"/>
  <c r="N98" i="91"/>
  <c r="O98" i="91"/>
  <c r="P98" i="91"/>
  <c r="G99" i="91"/>
  <c r="H99" i="91"/>
  <c r="I99" i="91"/>
  <c r="J99" i="91"/>
  <c r="K99" i="91"/>
  <c r="L99" i="91"/>
  <c r="M99" i="91"/>
  <c r="N99" i="91"/>
  <c r="O99" i="91"/>
  <c r="P99" i="91"/>
  <c r="G100" i="91"/>
  <c r="H100" i="91"/>
  <c r="I100" i="91"/>
  <c r="J100" i="91"/>
  <c r="K100" i="91"/>
  <c r="L100" i="91"/>
  <c r="M100" i="91"/>
  <c r="N100" i="91"/>
  <c r="O100" i="91"/>
  <c r="P100" i="91"/>
  <c r="G101" i="91"/>
  <c r="H101" i="91"/>
  <c r="I101" i="91"/>
  <c r="J101" i="91"/>
  <c r="K101" i="91"/>
  <c r="L101" i="91"/>
  <c r="M101" i="91"/>
  <c r="N101" i="91"/>
  <c r="O101" i="91"/>
  <c r="P101" i="91"/>
  <c r="G102" i="91"/>
  <c r="H102" i="91"/>
  <c r="I102" i="91"/>
  <c r="J102" i="91"/>
  <c r="K102" i="91"/>
  <c r="L102" i="91"/>
  <c r="M102" i="91"/>
  <c r="N102" i="91"/>
  <c r="O102" i="91"/>
  <c r="P102" i="91"/>
  <c r="G103" i="91"/>
  <c r="H103" i="91"/>
  <c r="I103" i="91"/>
  <c r="J103" i="91"/>
  <c r="K103" i="91"/>
  <c r="L103" i="91"/>
  <c r="M103" i="91"/>
  <c r="N103" i="91"/>
  <c r="O103" i="91"/>
  <c r="P103" i="91"/>
  <c r="G104" i="91"/>
  <c r="H104" i="91"/>
  <c r="I104" i="91"/>
  <c r="J104" i="91"/>
  <c r="K104" i="91"/>
  <c r="L104" i="91"/>
  <c r="M104" i="91"/>
  <c r="N104" i="91"/>
  <c r="O104" i="91"/>
  <c r="P104" i="91"/>
  <c r="G105" i="91"/>
  <c r="H105" i="91"/>
  <c r="I105" i="91"/>
  <c r="J105" i="91"/>
  <c r="K105" i="91"/>
  <c r="L105" i="91"/>
  <c r="M105" i="91"/>
  <c r="N105" i="91"/>
  <c r="O105" i="91"/>
  <c r="P105" i="91"/>
  <c r="G106" i="91"/>
  <c r="H106" i="91"/>
  <c r="I106" i="91"/>
  <c r="J106" i="91"/>
  <c r="K106" i="91"/>
  <c r="L106" i="91"/>
  <c r="M106" i="91"/>
  <c r="N106" i="91"/>
  <c r="O106" i="91"/>
  <c r="P106" i="91"/>
  <c r="G107" i="91"/>
  <c r="H107" i="91"/>
  <c r="I107" i="91"/>
  <c r="J107" i="91"/>
  <c r="K107" i="91"/>
  <c r="L107" i="91"/>
  <c r="M107" i="91"/>
  <c r="N107" i="91"/>
  <c r="O107" i="91"/>
  <c r="P107" i="91"/>
  <c r="G108" i="91"/>
  <c r="H108" i="91"/>
  <c r="I108" i="91"/>
  <c r="J108" i="91"/>
  <c r="K108" i="91"/>
  <c r="L108" i="91"/>
  <c r="M108" i="91"/>
  <c r="N108" i="91"/>
  <c r="O108" i="91"/>
  <c r="P108" i="91"/>
  <c r="G109" i="91"/>
  <c r="H109" i="91"/>
  <c r="I109" i="91"/>
  <c r="J109" i="91"/>
  <c r="K109" i="91"/>
  <c r="L109" i="91"/>
  <c r="M109" i="91"/>
  <c r="N109" i="91"/>
  <c r="O109" i="91"/>
  <c r="P109" i="91"/>
  <c r="G110" i="91"/>
  <c r="H110" i="91"/>
  <c r="I110" i="91"/>
  <c r="J110" i="91"/>
  <c r="K110" i="91"/>
  <c r="L110" i="91"/>
  <c r="M110" i="91"/>
  <c r="N110" i="91"/>
  <c r="O110" i="91"/>
  <c r="P110" i="91"/>
  <c r="G111" i="91"/>
  <c r="H111" i="91"/>
  <c r="I111" i="91"/>
  <c r="J111" i="91"/>
  <c r="K111" i="91"/>
  <c r="L111" i="91"/>
  <c r="M111" i="91"/>
  <c r="N111" i="91"/>
  <c r="O111" i="91"/>
  <c r="P111" i="91"/>
  <c r="G112" i="91"/>
  <c r="H112" i="91"/>
  <c r="I112" i="91"/>
  <c r="J112" i="91"/>
  <c r="K112" i="91"/>
  <c r="L112" i="91"/>
  <c r="M112" i="91"/>
  <c r="N112" i="91"/>
  <c r="O112" i="91"/>
  <c r="P112" i="91"/>
  <c r="G113" i="91"/>
  <c r="H113" i="91"/>
  <c r="I113" i="91"/>
  <c r="J113" i="91"/>
  <c r="K113" i="91"/>
  <c r="L113" i="91"/>
  <c r="M113" i="91"/>
  <c r="N113" i="91"/>
  <c r="O113" i="91"/>
  <c r="P113" i="91"/>
  <c r="G114" i="91"/>
  <c r="H114" i="91"/>
  <c r="I114" i="91"/>
  <c r="J114" i="91"/>
  <c r="K114" i="91"/>
  <c r="L114" i="91"/>
  <c r="M114" i="91"/>
  <c r="N114" i="91"/>
  <c r="O114" i="91"/>
  <c r="P114" i="91"/>
  <c r="G115" i="91"/>
  <c r="H115" i="91"/>
  <c r="I115" i="91"/>
  <c r="J115" i="91"/>
  <c r="K115" i="91"/>
  <c r="L115" i="91"/>
  <c r="M115" i="91"/>
  <c r="N115" i="91"/>
  <c r="O115" i="91"/>
  <c r="P115" i="91"/>
  <c r="G116" i="91"/>
  <c r="H116" i="91"/>
  <c r="I116" i="91"/>
  <c r="J116" i="91"/>
  <c r="K116" i="91"/>
  <c r="L116" i="91"/>
  <c r="M116" i="91"/>
  <c r="N116" i="91"/>
  <c r="O116" i="91"/>
  <c r="P116" i="91"/>
  <c r="G117" i="91"/>
  <c r="H117" i="91"/>
  <c r="I117" i="91"/>
  <c r="J117" i="91"/>
  <c r="K117" i="91"/>
  <c r="L117" i="91"/>
  <c r="M117" i="91"/>
  <c r="N117" i="91"/>
  <c r="O117" i="91"/>
  <c r="P117" i="91"/>
  <c r="G118" i="91"/>
  <c r="H118" i="91"/>
  <c r="I118" i="91"/>
  <c r="J118" i="91"/>
  <c r="K118" i="91"/>
  <c r="L118" i="91"/>
  <c r="M118" i="91"/>
  <c r="N118" i="91"/>
  <c r="O118" i="91"/>
  <c r="P118" i="91"/>
  <c r="G119" i="91"/>
  <c r="H119" i="91"/>
  <c r="I119" i="91"/>
  <c r="J119" i="91"/>
  <c r="K119" i="91"/>
  <c r="L119" i="91"/>
  <c r="M119" i="91"/>
  <c r="N119" i="91"/>
  <c r="O119" i="91"/>
  <c r="P119" i="91"/>
  <c r="G120" i="91"/>
  <c r="H120" i="91"/>
  <c r="I120" i="91"/>
  <c r="J120" i="91"/>
  <c r="K120" i="91"/>
  <c r="L120" i="91"/>
  <c r="M120" i="91"/>
  <c r="N120" i="91"/>
  <c r="O120" i="91"/>
  <c r="P120" i="91"/>
  <c r="G121" i="91"/>
  <c r="H121" i="91"/>
  <c r="I121" i="91"/>
  <c r="J121" i="91"/>
  <c r="K121" i="91"/>
  <c r="L121" i="91"/>
  <c r="M121" i="91"/>
  <c r="N121" i="91"/>
  <c r="O121" i="91"/>
  <c r="P121" i="91"/>
  <c r="G122" i="91"/>
  <c r="H122" i="91"/>
  <c r="I122" i="91"/>
  <c r="J122" i="91"/>
  <c r="K122" i="91"/>
  <c r="L122" i="91"/>
  <c r="M122" i="91"/>
  <c r="N122" i="91"/>
  <c r="O122" i="91"/>
  <c r="P122" i="91"/>
  <c r="G123" i="91"/>
  <c r="H123" i="91"/>
  <c r="I123" i="91"/>
  <c r="J123" i="91"/>
  <c r="K123" i="91"/>
  <c r="L123" i="91"/>
  <c r="M123" i="91"/>
  <c r="N123" i="91"/>
  <c r="O123" i="91"/>
  <c r="P123" i="91"/>
  <c r="G124" i="91"/>
  <c r="H124" i="91"/>
  <c r="I124" i="91"/>
  <c r="J124" i="91"/>
  <c r="K124" i="91"/>
  <c r="L124" i="91"/>
  <c r="M124" i="91"/>
  <c r="N124" i="91"/>
  <c r="O124" i="91"/>
  <c r="P124" i="91"/>
  <c r="G125" i="91"/>
  <c r="H125" i="91"/>
  <c r="I125" i="91"/>
  <c r="J125" i="91"/>
  <c r="K125" i="91"/>
  <c r="L125" i="91"/>
  <c r="M125" i="91"/>
  <c r="N125" i="91"/>
  <c r="O125" i="91"/>
  <c r="P125" i="91"/>
  <c r="G126" i="91"/>
  <c r="H126" i="91"/>
  <c r="I126" i="91"/>
  <c r="J126" i="91"/>
  <c r="K126" i="91"/>
  <c r="L126" i="91"/>
  <c r="M126" i="91"/>
  <c r="N126" i="91"/>
  <c r="O126" i="91"/>
  <c r="P126" i="91"/>
  <c r="G127" i="91"/>
  <c r="H127" i="91"/>
  <c r="I127" i="91"/>
  <c r="J127" i="91"/>
  <c r="K127" i="91"/>
  <c r="L127" i="91"/>
  <c r="M127" i="91"/>
  <c r="N127" i="91"/>
  <c r="O127" i="91"/>
  <c r="P127" i="91"/>
  <c r="G128" i="91"/>
  <c r="H128" i="91"/>
  <c r="I128" i="91"/>
  <c r="J128" i="91"/>
  <c r="K128" i="91"/>
  <c r="L128" i="91"/>
  <c r="M128" i="91"/>
  <c r="N128" i="91"/>
  <c r="O128" i="91"/>
  <c r="P128" i="91"/>
  <c r="G129" i="91"/>
  <c r="H129" i="91"/>
  <c r="I129" i="91"/>
  <c r="J129" i="91"/>
  <c r="K129" i="91"/>
  <c r="L129" i="91"/>
  <c r="M129" i="91"/>
  <c r="N129" i="91"/>
  <c r="O129" i="91"/>
  <c r="P129" i="91"/>
  <c r="G130" i="91"/>
  <c r="H130" i="91"/>
  <c r="I130" i="91"/>
  <c r="J130" i="91"/>
  <c r="K130" i="91"/>
  <c r="L130" i="91"/>
  <c r="M130" i="91"/>
  <c r="N130" i="91"/>
  <c r="O130" i="91"/>
  <c r="P130" i="91"/>
  <c r="G131" i="91"/>
  <c r="H131" i="91"/>
  <c r="I131" i="91"/>
  <c r="J131" i="91"/>
  <c r="K131" i="91"/>
  <c r="L131" i="91"/>
  <c r="M131" i="91"/>
  <c r="N131" i="91"/>
  <c r="O131" i="91"/>
  <c r="P131" i="91"/>
  <c r="G132" i="91"/>
  <c r="H132" i="91"/>
  <c r="I132" i="91"/>
  <c r="J132" i="91"/>
  <c r="K132" i="91"/>
  <c r="L132" i="91"/>
  <c r="M132" i="91"/>
  <c r="N132" i="91"/>
  <c r="O132" i="91"/>
  <c r="P132" i="91"/>
  <c r="G133" i="91"/>
  <c r="H133" i="91"/>
  <c r="I133" i="91"/>
  <c r="J133" i="91"/>
  <c r="K133" i="91"/>
  <c r="L133" i="91"/>
  <c r="M133" i="91"/>
  <c r="N133" i="91"/>
  <c r="O133" i="91"/>
  <c r="P133" i="91"/>
  <c r="G134" i="91"/>
  <c r="H134" i="91"/>
  <c r="I134" i="91"/>
  <c r="J134" i="91"/>
  <c r="K134" i="91"/>
  <c r="L134" i="91"/>
  <c r="M134" i="91"/>
  <c r="N134" i="91"/>
  <c r="O134" i="91"/>
  <c r="P134" i="91"/>
  <c r="G135" i="91"/>
  <c r="H135" i="91"/>
  <c r="I135" i="91"/>
  <c r="J135" i="91"/>
  <c r="K135" i="91"/>
  <c r="L135" i="91"/>
  <c r="M135" i="91"/>
  <c r="N135" i="91"/>
  <c r="O135" i="91"/>
  <c r="P135" i="91"/>
  <c r="G136" i="91"/>
  <c r="H136" i="91"/>
  <c r="I136" i="91"/>
  <c r="J136" i="91"/>
  <c r="K136" i="91"/>
  <c r="L136" i="91"/>
  <c r="M136" i="91"/>
  <c r="N136" i="91"/>
  <c r="O136" i="91"/>
  <c r="P136" i="91"/>
  <c r="G137" i="91"/>
  <c r="H137" i="91"/>
  <c r="I137" i="91"/>
  <c r="J137" i="91"/>
  <c r="K137" i="91"/>
  <c r="L137" i="91"/>
  <c r="M137" i="91"/>
  <c r="N137" i="91"/>
  <c r="O137" i="91"/>
  <c r="P137" i="91"/>
  <c r="G138" i="91"/>
  <c r="H138" i="91"/>
  <c r="I138" i="91"/>
  <c r="J138" i="91"/>
  <c r="K138" i="91"/>
  <c r="L138" i="91"/>
  <c r="M138" i="91"/>
  <c r="N138" i="91"/>
  <c r="O138" i="91"/>
  <c r="P138" i="91"/>
  <c r="G139" i="91"/>
  <c r="H139" i="91"/>
  <c r="I139" i="91"/>
  <c r="J139" i="91"/>
  <c r="K139" i="91"/>
  <c r="L139" i="91"/>
  <c r="M139" i="91"/>
  <c r="N139" i="91"/>
  <c r="O139" i="91"/>
  <c r="P139" i="91"/>
  <c r="G140" i="91"/>
  <c r="H140" i="91"/>
  <c r="I140" i="91"/>
  <c r="J140" i="91"/>
  <c r="K140" i="91"/>
  <c r="L140" i="91"/>
  <c r="M140" i="91"/>
  <c r="N140" i="91"/>
  <c r="O140" i="91"/>
  <c r="P140" i="91"/>
  <c r="G141" i="91"/>
  <c r="H141" i="91"/>
  <c r="I141" i="91"/>
  <c r="J141" i="91"/>
  <c r="K141" i="91"/>
  <c r="L141" i="91"/>
  <c r="M141" i="91"/>
  <c r="N141" i="91"/>
  <c r="O141" i="91"/>
  <c r="P141" i="91"/>
  <c r="G142" i="91"/>
  <c r="H142" i="91"/>
  <c r="I142" i="91"/>
  <c r="J142" i="91"/>
  <c r="K142" i="91"/>
  <c r="L142" i="91"/>
  <c r="M142" i="91"/>
  <c r="N142" i="91"/>
  <c r="O142" i="91"/>
  <c r="P142" i="91"/>
  <c r="G143" i="91"/>
  <c r="H143" i="91"/>
  <c r="I143" i="91"/>
  <c r="J143" i="91"/>
  <c r="K143" i="91"/>
  <c r="L143" i="91"/>
  <c r="M143" i="91"/>
  <c r="N143" i="91"/>
  <c r="O143" i="91"/>
  <c r="P143" i="91"/>
  <c r="G144" i="91"/>
  <c r="H144" i="91"/>
  <c r="I144" i="91"/>
  <c r="J144" i="91"/>
  <c r="K144" i="91"/>
  <c r="L144" i="91"/>
  <c r="M144" i="91"/>
  <c r="N144" i="91"/>
  <c r="O144" i="91"/>
  <c r="P144" i="91"/>
  <c r="G145" i="91"/>
  <c r="H145" i="91"/>
  <c r="I145" i="91"/>
  <c r="J145" i="91"/>
  <c r="K145" i="91"/>
  <c r="L145" i="91"/>
  <c r="M145" i="91"/>
  <c r="N145" i="91"/>
  <c r="O145" i="91"/>
  <c r="P145" i="91"/>
  <c r="G146" i="91"/>
  <c r="H146" i="91"/>
  <c r="I146" i="91"/>
  <c r="J146" i="91"/>
  <c r="K146" i="91"/>
  <c r="L146" i="91"/>
  <c r="M146" i="91"/>
  <c r="N146" i="91"/>
  <c r="O146" i="91"/>
  <c r="P146" i="91"/>
  <c r="G147" i="91"/>
  <c r="H147" i="91"/>
  <c r="I147" i="91"/>
  <c r="J147" i="91"/>
  <c r="K147" i="91"/>
  <c r="L147" i="91"/>
  <c r="M147" i="91"/>
  <c r="N147" i="91"/>
  <c r="O147" i="91"/>
  <c r="P147" i="91"/>
  <c r="G148" i="91"/>
  <c r="H148" i="91"/>
  <c r="I148" i="91"/>
  <c r="J148" i="91"/>
  <c r="K148" i="91"/>
  <c r="L148" i="91"/>
  <c r="M148" i="91"/>
  <c r="N148" i="91"/>
  <c r="O148" i="91"/>
  <c r="P148" i="91"/>
  <c r="G149" i="91"/>
  <c r="H149" i="91"/>
  <c r="I149" i="91"/>
  <c r="J149" i="91"/>
  <c r="K149" i="91"/>
  <c r="L149" i="91"/>
  <c r="M149" i="91"/>
  <c r="N149" i="91"/>
  <c r="O149" i="91"/>
  <c r="P149" i="91"/>
  <c r="G150" i="91"/>
  <c r="H150" i="91"/>
  <c r="I150" i="91"/>
  <c r="J150" i="91"/>
  <c r="K150" i="91"/>
  <c r="L150" i="91"/>
  <c r="M150" i="91"/>
  <c r="N150" i="91"/>
  <c r="O150" i="91"/>
  <c r="P150" i="91"/>
  <c r="G151" i="91"/>
  <c r="H151" i="91"/>
  <c r="I151" i="91"/>
  <c r="J151" i="91"/>
  <c r="K151" i="91"/>
  <c r="L151" i="91"/>
  <c r="M151" i="91"/>
  <c r="N151" i="91"/>
  <c r="O151" i="91"/>
  <c r="P151" i="91"/>
  <c r="G152" i="91"/>
  <c r="H152" i="91"/>
  <c r="I152" i="91"/>
  <c r="J152" i="91"/>
  <c r="K152" i="91"/>
  <c r="L152" i="91"/>
  <c r="M152" i="91"/>
  <c r="N152" i="91"/>
  <c r="O152" i="91"/>
  <c r="P152" i="91"/>
  <c r="G153" i="91"/>
  <c r="H153" i="91"/>
  <c r="I153" i="91"/>
  <c r="J153" i="91"/>
  <c r="K153" i="91"/>
  <c r="L153" i="91"/>
  <c r="M153" i="91"/>
  <c r="N153" i="91"/>
  <c r="O153" i="91"/>
  <c r="P153" i="91"/>
  <c r="G154" i="91"/>
  <c r="H154" i="91"/>
  <c r="I154" i="91"/>
  <c r="J154" i="91"/>
  <c r="K154" i="91"/>
  <c r="L154" i="91"/>
  <c r="M154" i="91"/>
  <c r="N154" i="91"/>
  <c r="O154" i="91"/>
  <c r="P154" i="91"/>
  <c r="G155" i="91"/>
  <c r="H155" i="91"/>
  <c r="I155" i="91"/>
  <c r="J155" i="91"/>
  <c r="K155" i="91"/>
  <c r="L155" i="91"/>
  <c r="M155" i="91"/>
  <c r="N155" i="91"/>
  <c r="O155" i="91"/>
  <c r="P155" i="91"/>
  <c r="G156" i="91"/>
  <c r="H156" i="91"/>
  <c r="I156" i="91"/>
  <c r="J156" i="91"/>
  <c r="K156" i="91"/>
  <c r="L156" i="91"/>
  <c r="M156" i="91"/>
  <c r="N156" i="91"/>
  <c r="O156" i="91"/>
  <c r="P156" i="91"/>
  <c r="G157" i="91"/>
  <c r="H157" i="91"/>
  <c r="I157" i="91"/>
  <c r="J157" i="91"/>
  <c r="K157" i="91"/>
  <c r="L157" i="91"/>
  <c r="M157" i="91"/>
  <c r="N157" i="91"/>
  <c r="O157" i="91"/>
  <c r="P157" i="91"/>
  <c r="G158" i="91"/>
  <c r="H158" i="91"/>
  <c r="I158" i="91"/>
  <c r="J158" i="91"/>
  <c r="K158" i="91"/>
  <c r="L158" i="91"/>
  <c r="M158" i="91"/>
  <c r="N158" i="91"/>
  <c r="O158" i="91"/>
  <c r="P158" i="91"/>
  <c r="G159" i="91"/>
  <c r="H159" i="91"/>
  <c r="I159" i="91"/>
  <c r="J159" i="91"/>
  <c r="K159" i="91"/>
  <c r="L159" i="91"/>
  <c r="M159" i="91"/>
  <c r="N159" i="91"/>
  <c r="O159" i="91"/>
  <c r="P159" i="91"/>
  <c r="G160" i="91"/>
  <c r="H160" i="91"/>
  <c r="I160" i="91"/>
  <c r="J160" i="91"/>
  <c r="K160" i="91"/>
  <c r="L160" i="91"/>
  <c r="M160" i="91"/>
  <c r="N160" i="91"/>
  <c r="O160" i="91"/>
  <c r="P160" i="91"/>
  <c r="G161" i="91"/>
  <c r="H161" i="91"/>
  <c r="I161" i="91"/>
  <c r="J161" i="91"/>
  <c r="K161" i="91"/>
  <c r="L161" i="91"/>
  <c r="M161" i="91"/>
  <c r="N161" i="91"/>
  <c r="O161" i="91"/>
  <c r="P161" i="91"/>
  <c r="G162" i="91"/>
  <c r="H162" i="91"/>
  <c r="I162" i="91"/>
  <c r="J162" i="91"/>
  <c r="K162" i="91"/>
  <c r="L162" i="91"/>
  <c r="M162" i="91"/>
  <c r="N162" i="91"/>
  <c r="O162" i="91"/>
  <c r="P162" i="91"/>
  <c r="G163" i="91"/>
  <c r="H163" i="91"/>
  <c r="I163" i="91"/>
  <c r="J163" i="91"/>
  <c r="K163" i="91"/>
  <c r="L163" i="91"/>
  <c r="M163" i="91"/>
  <c r="N163" i="91"/>
  <c r="O163" i="91"/>
  <c r="P163" i="91"/>
  <c r="G164" i="91"/>
  <c r="H164" i="91"/>
  <c r="I164" i="91"/>
  <c r="J164" i="91"/>
  <c r="K164" i="91"/>
  <c r="L164" i="91"/>
  <c r="M164" i="91"/>
  <c r="N164" i="91"/>
  <c r="O164" i="91"/>
  <c r="P164" i="91"/>
  <c r="G165" i="91"/>
  <c r="H165" i="91"/>
  <c r="I165" i="91"/>
  <c r="J165" i="91"/>
  <c r="K165" i="91"/>
  <c r="L165" i="91"/>
  <c r="M165" i="91"/>
  <c r="N165" i="91"/>
  <c r="O165" i="91"/>
  <c r="P165" i="91"/>
  <c r="G166" i="91"/>
  <c r="H166" i="91"/>
  <c r="I166" i="91"/>
  <c r="J166" i="91"/>
  <c r="K166" i="91"/>
  <c r="L166" i="91"/>
  <c r="M166" i="91"/>
  <c r="N166" i="91"/>
  <c r="O166" i="91"/>
  <c r="P166" i="91"/>
  <c r="G167" i="91"/>
  <c r="H167" i="91"/>
  <c r="I167" i="91"/>
  <c r="J167" i="91"/>
  <c r="K167" i="91"/>
  <c r="L167" i="91"/>
  <c r="M167" i="91"/>
  <c r="N167" i="91"/>
  <c r="O167" i="91"/>
  <c r="P167" i="91"/>
  <c r="G168" i="91"/>
  <c r="H168" i="91"/>
  <c r="I168" i="91"/>
  <c r="J168" i="91"/>
  <c r="K168" i="91"/>
  <c r="L168" i="91"/>
  <c r="M168" i="91"/>
  <c r="N168" i="91"/>
  <c r="O168" i="91"/>
  <c r="P168" i="91"/>
  <c r="G169" i="91"/>
  <c r="H169" i="91"/>
  <c r="I169" i="91"/>
  <c r="J169" i="91"/>
  <c r="K169" i="91"/>
  <c r="L169" i="91"/>
  <c r="M169" i="91"/>
  <c r="N169" i="91"/>
  <c r="O169" i="91"/>
  <c r="P169" i="91"/>
  <c r="G170" i="91"/>
  <c r="H170" i="91"/>
  <c r="I170" i="91"/>
  <c r="J170" i="91"/>
  <c r="K170" i="91"/>
  <c r="L170" i="91"/>
  <c r="M170" i="91"/>
  <c r="N170" i="91"/>
  <c r="O170" i="91"/>
  <c r="P170" i="91"/>
  <c r="G171" i="91"/>
  <c r="H171" i="91"/>
  <c r="I171" i="91"/>
  <c r="J171" i="91"/>
  <c r="K171" i="91"/>
  <c r="L171" i="91"/>
  <c r="M171" i="91"/>
  <c r="N171" i="91"/>
  <c r="O171" i="91"/>
  <c r="P171" i="91"/>
  <c r="G172" i="91"/>
  <c r="H172" i="91"/>
  <c r="I172" i="91"/>
  <c r="J172" i="91"/>
  <c r="K172" i="91"/>
  <c r="L172" i="91"/>
  <c r="M172" i="91"/>
  <c r="N172" i="91"/>
  <c r="O172" i="91"/>
  <c r="P172" i="91"/>
  <c r="G173" i="91"/>
  <c r="H173" i="91"/>
  <c r="I173" i="91"/>
  <c r="J173" i="91"/>
  <c r="K173" i="91"/>
  <c r="L173" i="91"/>
  <c r="M173" i="91"/>
  <c r="N173" i="91"/>
  <c r="O173" i="91"/>
  <c r="P173" i="91"/>
  <c r="G174" i="91"/>
  <c r="H174" i="91"/>
  <c r="I174" i="91"/>
  <c r="J174" i="91"/>
  <c r="K174" i="91"/>
  <c r="L174" i="91"/>
  <c r="M174" i="91"/>
  <c r="N174" i="91"/>
  <c r="O174" i="91"/>
  <c r="P174" i="91"/>
  <c r="G175" i="91"/>
  <c r="H175" i="91"/>
  <c r="I175" i="91"/>
  <c r="J175" i="91"/>
  <c r="K175" i="91"/>
  <c r="L175" i="91"/>
  <c r="M175" i="91"/>
  <c r="N175" i="91"/>
  <c r="O175" i="91"/>
  <c r="P175" i="91"/>
  <c r="G176" i="91"/>
  <c r="H176" i="91"/>
  <c r="I176" i="91"/>
  <c r="J176" i="91"/>
  <c r="K176" i="91"/>
  <c r="L176" i="91"/>
  <c r="M176" i="91"/>
  <c r="N176" i="91"/>
  <c r="O176" i="91"/>
  <c r="P176" i="91"/>
  <c r="G177" i="91"/>
  <c r="H177" i="91"/>
  <c r="I177" i="91"/>
  <c r="J177" i="91"/>
  <c r="K177" i="91"/>
  <c r="L177" i="91"/>
  <c r="M177" i="91"/>
  <c r="N177" i="91"/>
  <c r="O177" i="91"/>
  <c r="P177" i="91"/>
  <c r="G178" i="91"/>
  <c r="H178" i="91"/>
  <c r="I178" i="91"/>
  <c r="J178" i="91"/>
  <c r="K178" i="91"/>
  <c r="L178" i="91"/>
  <c r="M178" i="91"/>
  <c r="N178" i="91"/>
  <c r="O178" i="91"/>
  <c r="P178" i="91"/>
  <c r="G179" i="91"/>
  <c r="H179" i="91"/>
  <c r="I179" i="91"/>
  <c r="J179" i="91"/>
  <c r="K179" i="91"/>
  <c r="L179" i="91"/>
  <c r="M179" i="91"/>
  <c r="N179" i="91"/>
  <c r="O179" i="91"/>
  <c r="P179" i="91"/>
  <c r="G180" i="91"/>
  <c r="H180" i="91"/>
  <c r="I180" i="91"/>
  <c r="J180" i="91"/>
  <c r="K180" i="91"/>
  <c r="L180" i="91"/>
  <c r="M180" i="91"/>
  <c r="N180" i="91"/>
  <c r="O180" i="91"/>
  <c r="P180" i="91"/>
  <c r="G181" i="91"/>
  <c r="H181" i="91"/>
  <c r="I181" i="91"/>
  <c r="J181" i="91"/>
  <c r="K181" i="91"/>
  <c r="L181" i="91"/>
  <c r="M181" i="91"/>
  <c r="N181" i="91"/>
  <c r="O181" i="91"/>
  <c r="P181" i="91"/>
  <c r="G182" i="91"/>
  <c r="H182" i="91"/>
  <c r="I182" i="91"/>
  <c r="J182" i="91"/>
  <c r="K182" i="91"/>
  <c r="L182" i="91"/>
  <c r="M182" i="91"/>
  <c r="N182" i="91"/>
  <c r="O182" i="91"/>
  <c r="P182" i="91"/>
  <c r="G183" i="91"/>
  <c r="H183" i="91"/>
  <c r="I183" i="91"/>
  <c r="J183" i="91"/>
  <c r="K183" i="91"/>
  <c r="L183" i="91"/>
  <c r="M183" i="91"/>
  <c r="N183" i="91"/>
  <c r="O183" i="91"/>
  <c r="P183" i="91"/>
  <c r="G184" i="91"/>
  <c r="H184" i="91"/>
  <c r="I184" i="91"/>
  <c r="J184" i="91"/>
  <c r="K184" i="91"/>
  <c r="L184" i="91"/>
  <c r="M184" i="91"/>
  <c r="N184" i="91"/>
  <c r="O184" i="91"/>
  <c r="P184" i="91"/>
  <c r="G185" i="91"/>
  <c r="H185" i="91"/>
  <c r="I185" i="91"/>
  <c r="J185" i="91"/>
  <c r="K185" i="91"/>
  <c r="L185" i="91"/>
  <c r="M185" i="91"/>
  <c r="N185" i="91"/>
  <c r="O185" i="91"/>
  <c r="P185" i="91"/>
  <c r="G186" i="91"/>
  <c r="H186" i="91"/>
  <c r="I186" i="91"/>
  <c r="J186" i="91"/>
  <c r="K186" i="91"/>
  <c r="L186" i="91"/>
  <c r="M186" i="91"/>
  <c r="N186" i="91"/>
  <c r="O186" i="91"/>
  <c r="P186" i="91"/>
  <c r="G187" i="91"/>
  <c r="H187" i="91"/>
  <c r="I187" i="91"/>
  <c r="J187" i="91"/>
  <c r="K187" i="91"/>
  <c r="L187" i="91"/>
  <c r="M187" i="91"/>
  <c r="N187" i="91"/>
  <c r="O187" i="91"/>
  <c r="P187" i="91"/>
  <c r="G188" i="91"/>
  <c r="H188" i="91"/>
  <c r="I188" i="91"/>
  <c r="J188" i="91"/>
  <c r="K188" i="91"/>
  <c r="L188" i="91"/>
  <c r="M188" i="91"/>
  <c r="N188" i="91"/>
  <c r="O188" i="91"/>
  <c r="P188" i="91"/>
  <c r="G189" i="91"/>
  <c r="H189" i="91"/>
  <c r="I189" i="91"/>
  <c r="J189" i="91"/>
  <c r="K189" i="91"/>
  <c r="L189" i="91"/>
  <c r="M189" i="91"/>
  <c r="N189" i="91"/>
  <c r="O189" i="91"/>
  <c r="P189" i="91"/>
  <c r="G190" i="91"/>
  <c r="H190" i="91"/>
  <c r="I190" i="91"/>
  <c r="J190" i="91"/>
  <c r="K190" i="91"/>
  <c r="L190" i="91"/>
  <c r="M190" i="91"/>
  <c r="N190" i="91"/>
  <c r="O190" i="91"/>
  <c r="P190" i="91"/>
  <c r="G191" i="91"/>
  <c r="H191" i="91"/>
  <c r="I191" i="91"/>
  <c r="J191" i="91"/>
  <c r="K191" i="91"/>
  <c r="L191" i="91"/>
  <c r="M191" i="91"/>
  <c r="N191" i="91"/>
  <c r="O191" i="91"/>
  <c r="P191" i="91"/>
  <c r="G192" i="91"/>
  <c r="H192" i="91"/>
  <c r="I192" i="91"/>
  <c r="J192" i="91"/>
  <c r="K192" i="91"/>
  <c r="L192" i="91"/>
  <c r="M192" i="91"/>
  <c r="N192" i="91"/>
  <c r="O192" i="91"/>
  <c r="P192" i="91"/>
  <c r="G193" i="91"/>
  <c r="H193" i="91"/>
  <c r="I193" i="91"/>
  <c r="J193" i="91"/>
  <c r="K193" i="91"/>
  <c r="L193" i="91"/>
  <c r="M193" i="91"/>
  <c r="N193" i="91"/>
  <c r="O193" i="91"/>
  <c r="P193" i="91"/>
  <c r="G194" i="91"/>
  <c r="H194" i="91"/>
  <c r="I194" i="91"/>
  <c r="J194" i="91"/>
  <c r="K194" i="91"/>
  <c r="L194" i="91"/>
  <c r="M194" i="91"/>
  <c r="N194" i="91"/>
  <c r="O194" i="91"/>
  <c r="P194" i="91"/>
  <c r="G195" i="91"/>
  <c r="H195" i="91"/>
  <c r="I195" i="91"/>
  <c r="J195" i="91"/>
  <c r="K195" i="91"/>
  <c r="L195" i="91"/>
  <c r="M195" i="91"/>
  <c r="N195" i="91"/>
  <c r="O195" i="91"/>
  <c r="P195" i="91"/>
  <c r="G196" i="91"/>
  <c r="H196" i="91"/>
  <c r="I196" i="91"/>
  <c r="J196" i="91"/>
  <c r="K196" i="91"/>
  <c r="L196" i="91"/>
  <c r="M196" i="91"/>
  <c r="N196" i="91"/>
  <c r="O196" i="91"/>
  <c r="P196" i="91"/>
  <c r="G197" i="91"/>
  <c r="H197" i="91"/>
  <c r="I197" i="91"/>
  <c r="J197" i="91"/>
  <c r="K197" i="91"/>
  <c r="L197" i="91"/>
  <c r="M197" i="91"/>
  <c r="N197" i="91"/>
  <c r="O197" i="91"/>
  <c r="P197" i="91"/>
  <c r="G198" i="91"/>
  <c r="H198" i="91"/>
  <c r="I198" i="91"/>
  <c r="J198" i="91"/>
  <c r="K198" i="91"/>
  <c r="L198" i="91"/>
  <c r="M198" i="91"/>
  <c r="N198" i="91"/>
  <c r="O198" i="91"/>
  <c r="P198" i="91"/>
  <c r="G199" i="91"/>
  <c r="H199" i="91"/>
  <c r="I199" i="91"/>
  <c r="J199" i="91"/>
  <c r="K199" i="91"/>
  <c r="L199" i="91"/>
  <c r="M199" i="91"/>
  <c r="N199" i="91"/>
  <c r="O199" i="91"/>
  <c r="P199" i="91"/>
  <c r="G200" i="91"/>
  <c r="H200" i="91"/>
  <c r="I200" i="91"/>
  <c r="J200" i="91"/>
  <c r="K200" i="91"/>
  <c r="L200" i="91"/>
  <c r="M200" i="91"/>
  <c r="N200" i="91"/>
  <c r="O200" i="91"/>
  <c r="P200" i="91"/>
  <c r="G201" i="91"/>
  <c r="H201" i="91"/>
  <c r="I201" i="91"/>
  <c r="J201" i="91"/>
  <c r="K201" i="91"/>
  <c r="L201" i="91"/>
  <c r="M201" i="91"/>
  <c r="N201" i="91"/>
  <c r="O201" i="91"/>
  <c r="P201" i="91"/>
  <c r="G202" i="91"/>
  <c r="H202" i="91"/>
  <c r="I202" i="91"/>
  <c r="J202" i="91"/>
  <c r="K202" i="91"/>
  <c r="L202" i="91"/>
  <c r="M202" i="91"/>
  <c r="N202" i="91"/>
  <c r="O202" i="91"/>
  <c r="P202" i="91"/>
  <c r="G203" i="91"/>
  <c r="H203" i="91"/>
  <c r="I203" i="91"/>
  <c r="J203" i="91"/>
  <c r="K203" i="91"/>
  <c r="L203" i="91"/>
  <c r="M203" i="91"/>
  <c r="N203" i="91"/>
  <c r="O203" i="91"/>
  <c r="P203" i="91"/>
  <c r="G204" i="91"/>
  <c r="H204" i="91"/>
  <c r="I204" i="91"/>
  <c r="J204" i="91"/>
  <c r="K204" i="91"/>
  <c r="L204" i="91"/>
  <c r="M204" i="91"/>
  <c r="N204" i="91"/>
  <c r="O204" i="91"/>
  <c r="P204" i="91"/>
  <c r="G205" i="91"/>
  <c r="H205" i="91"/>
  <c r="I205" i="91"/>
  <c r="J205" i="91"/>
  <c r="K205" i="91"/>
  <c r="L205" i="91"/>
  <c r="M205" i="91"/>
  <c r="N205" i="91"/>
  <c r="O205" i="91"/>
  <c r="P205" i="91"/>
  <c r="G206" i="91"/>
  <c r="H206" i="91"/>
  <c r="I206" i="91"/>
  <c r="J206" i="91"/>
  <c r="K206" i="91"/>
  <c r="L206" i="91"/>
  <c r="M206" i="91"/>
  <c r="N206" i="91"/>
  <c r="O206" i="91"/>
  <c r="P206" i="91"/>
  <c r="G207" i="91"/>
  <c r="H207" i="91"/>
  <c r="I207" i="91"/>
  <c r="J207" i="91"/>
  <c r="K207" i="91"/>
  <c r="L207" i="91"/>
  <c r="M207" i="91"/>
  <c r="N207" i="91"/>
  <c r="O207" i="91"/>
  <c r="P207" i="91"/>
  <c r="G208" i="91"/>
  <c r="H208" i="91"/>
  <c r="I208" i="91"/>
  <c r="J208" i="91"/>
  <c r="K208" i="91"/>
  <c r="L208" i="91"/>
  <c r="M208" i="91"/>
  <c r="N208" i="91"/>
  <c r="O208" i="91"/>
  <c r="P208" i="91"/>
  <c r="G209" i="91"/>
  <c r="H209" i="91"/>
  <c r="I209" i="91"/>
  <c r="J209" i="91"/>
  <c r="K209" i="91"/>
  <c r="L209" i="91"/>
  <c r="M209" i="91"/>
  <c r="N209" i="91"/>
  <c r="O209" i="91"/>
  <c r="P209" i="91"/>
  <c r="G210" i="91"/>
  <c r="H210" i="91"/>
  <c r="I210" i="91"/>
  <c r="J210" i="91"/>
  <c r="K210" i="91"/>
  <c r="L210" i="91"/>
  <c r="M210" i="91"/>
  <c r="N210" i="91"/>
  <c r="O210" i="91"/>
  <c r="P210" i="91"/>
  <c r="G211" i="91"/>
  <c r="H211" i="91"/>
  <c r="I211" i="91"/>
  <c r="J211" i="91"/>
  <c r="K211" i="91"/>
  <c r="L211" i="91"/>
  <c r="M211" i="91"/>
  <c r="N211" i="91"/>
  <c r="O211" i="91"/>
  <c r="P211" i="91"/>
  <c r="G212" i="91"/>
  <c r="H212" i="91"/>
  <c r="I212" i="91"/>
  <c r="J212" i="91"/>
  <c r="K212" i="91"/>
  <c r="L212" i="91"/>
  <c r="M212" i="91"/>
  <c r="N212" i="91"/>
  <c r="O212" i="91"/>
  <c r="P212" i="91"/>
  <c r="G213" i="91"/>
  <c r="H213" i="91"/>
  <c r="I213" i="91"/>
  <c r="J213" i="91"/>
  <c r="K213" i="91"/>
  <c r="L213" i="91"/>
  <c r="M213" i="91"/>
  <c r="N213" i="91"/>
  <c r="O213" i="91"/>
  <c r="P213" i="91"/>
  <c r="G214" i="91"/>
  <c r="H214" i="91"/>
  <c r="I214" i="91"/>
  <c r="J214" i="91"/>
  <c r="K214" i="91"/>
  <c r="L214" i="91"/>
  <c r="M214" i="91"/>
  <c r="N214" i="91"/>
  <c r="O214" i="91"/>
  <c r="P214" i="91"/>
  <c r="G215" i="91"/>
  <c r="H215" i="91"/>
  <c r="I215" i="91"/>
  <c r="J215" i="91"/>
  <c r="K215" i="91"/>
  <c r="L215" i="91"/>
  <c r="M215" i="91"/>
  <c r="N215" i="91"/>
  <c r="O215" i="91"/>
  <c r="P215" i="91"/>
  <c r="G216" i="91"/>
  <c r="H216" i="91"/>
  <c r="I216" i="91"/>
  <c r="J216" i="91"/>
  <c r="K216" i="91"/>
  <c r="L216" i="91"/>
  <c r="M216" i="91"/>
  <c r="N216" i="91"/>
  <c r="O216" i="91"/>
  <c r="P216" i="91"/>
  <c r="G217" i="91"/>
  <c r="H217" i="91"/>
  <c r="I217" i="91"/>
  <c r="J217" i="91"/>
  <c r="K217" i="91"/>
  <c r="L217" i="91"/>
  <c r="M217" i="91"/>
  <c r="N217" i="91"/>
  <c r="O217" i="91"/>
  <c r="P217" i="91"/>
  <c r="G218" i="91"/>
  <c r="H218" i="91"/>
  <c r="I218" i="91"/>
  <c r="J218" i="91"/>
  <c r="K218" i="91"/>
  <c r="L218" i="91"/>
  <c r="M218" i="91"/>
  <c r="N218" i="91"/>
  <c r="O218" i="91"/>
  <c r="P218" i="91"/>
  <c r="G219" i="91"/>
  <c r="H219" i="91"/>
  <c r="I219" i="91"/>
  <c r="J219" i="91"/>
  <c r="K219" i="91"/>
  <c r="L219" i="91"/>
  <c r="M219" i="91"/>
  <c r="N219" i="91"/>
  <c r="O219" i="91"/>
  <c r="P219" i="91"/>
  <c r="G220" i="91"/>
  <c r="H220" i="91"/>
  <c r="I220" i="91"/>
  <c r="J220" i="91"/>
  <c r="K220" i="91"/>
  <c r="L220" i="91"/>
  <c r="M220" i="91"/>
  <c r="N220" i="91"/>
  <c r="O220" i="91"/>
  <c r="P220" i="91"/>
  <c r="G221" i="91"/>
  <c r="H221" i="91"/>
  <c r="I221" i="91"/>
  <c r="J221" i="91"/>
  <c r="K221" i="91"/>
  <c r="L221" i="91"/>
  <c r="M221" i="91"/>
  <c r="N221" i="91"/>
  <c r="O221" i="91"/>
  <c r="P221" i="91"/>
  <c r="G222" i="91"/>
  <c r="H222" i="91"/>
  <c r="I222" i="91"/>
  <c r="J222" i="91"/>
  <c r="K222" i="91"/>
  <c r="L222" i="91"/>
  <c r="M222" i="91"/>
  <c r="N222" i="91"/>
  <c r="O222" i="91"/>
  <c r="P222" i="91"/>
  <c r="G223" i="91"/>
  <c r="H223" i="91"/>
  <c r="I223" i="91"/>
  <c r="J223" i="91"/>
  <c r="K223" i="91"/>
  <c r="L223" i="91"/>
  <c r="M223" i="91"/>
  <c r="N223" i="91"/>
  <c r="O223" i="91"/>
  <c r="P223" i="91"/>
  <c r="G224" i="91"/>
  <c r="H224" i="91"/>
  <c r="I224" i="91"/>
  <c r="J224" i="91"/>
  <c r="K224" i="91"/>
  <c r="L224" i="91"/>
  <c r="M224" i="91"/>
  <c r="N224" i="91"/>
  <c r="O224" i="91"/>
  <c r="P224" i="91"/>
  <c r="G225" i="91"/>
  <c r="H225" i="91"/>
  <c r="I225" i="91"/>
  <c r="J225" i="91"/>
  <c r="K225" i="91"/>
  <c r="L225" i="91"/>
  <c r="M225" i="91"/>
  <c r="N225" i="91"/>
  <c r="O225" i="91"/>
  <c r="P225" i="91"/>
  <c r="G226" i="91"/>
  <c r="H226" i="91"/>
  <c r="I226" i="91"/>
  <c r="J226" i="91"/>
  <c r="K226" i="91"/>
  <c r="L226" i="91"/>
  <c r="M226" i="91"/>
  <c r="N226" i="91"/>
  <c r="O226" i="91"/>
  <c r="P226" i="91"/>
  <c r="G227" i="91"/>
  <c r="H227" i="91"/>
  <c r="I227" i="91"/>
  <c r="J227" i="91"/>
  <c r="K227" i="91"/>
  <c r="L227" i="91"/>
  <c r="M227" i="91"/>
  <c r="N227" i="91"/>
  <c r="O227" i="91"/>
  <c r="P227" i="91"/>
  <c r="G228" i="91"/>
  <c r="H228" i="91"/>
  <c r="I228" i="91"/>
  <c r="J228" i="91"/>
  <c r="K228" i="91"/>
  <c r="L228" i="91"/>
  <c r="M228" i="91"/>
  <c r="N228" i="91"/>
  <c r="O228" i="91"/>
  <c r="P228" i="91"/>
  <c r="G229" i="91"/>
  <c r="H229" i="91"/>
  <c r="I229" i="91"/>
  <c r="J229" i="91"/>
  <c r="K229" i="91"/>
  <c r="L229" i="91"/>
  <c r="M229" i="91"/>
  <c r="N229" i="91"/>
  <c r="O229" i="91"/>
  <c r="P229" i="91"/>
  <c r="G230" i="91"/>
  <c r="H230" i="91"/>
  <c r="I230" i="91"/>
  <c r="J230" i="91"/>
  <c r="K230" i="91"/>
  <c r="L230" i="91"/>
  <c r="M230" i="91"/>
  <c r="N230" i="91"/>
  <c r="O230" i="91"/>
  <c r="P230" i="91"/>
  <c r="G231" i="91"/>
  <c r="H231" i="91"/>
  <c r="I231" i="91"/>
  <c r="J231" i="91"/>
  <c r="K231" i="91"/>
  <c r="L231" i="91"/>
  <c r="M231" i="91"/>
  <c r="N231" i="91"/>
  <c r="O231" i="91"/>
  <c r="P231" i="91"/>
  <c r="G232" i="91"/>
  <c r="H232" i="91"/>
  <c r="I232" i="91"/>
  <c r="J232" i="91"/>
  <c r="K232" i="91"/>
  <c r="L232" i="91"/>
  <c r="M232" i="91"/>
  <c r="N232" i="91"/>
  <c r="O232" i="91"/>
  <c r="P232" i="91"/>
  <c r="G233" i="91"/>
  <c r="H233" i="91"/>
  <c r="I233" i="91"/>
  <c r="J233" i="91"/>
  <c r="K233" i="91"/>
  <c r="L233" i="91"/>
  <c r="M233" i="91"/>
  <c r="N233" i="91"/>
  <c r="G234" i="91"/>
  <c r="H234" i="91"/>
  <c r="I234" i="91"/>
  <c r="J234" i="91"/>
  <c r="K234" i="91"/>
  <c r="L234" i="91"/>
  <c r="M234" i="91"/>
  <c r="N234" i="91"/>
  <c r="G235" i="91"/>
  <c r="H235" i="91"/>
  <c r="I235" i="91"/>
  <c r="J235" i="91"/>
  <c r="K235" i="91"/>
  <c r="L235" i="91"/>
  <c r="M235" i="91"/>
  <c r="N235" i="91"/>
  <c r="G236" i="91"/>
  <c r="H236" i="91"/>
  <c r="I236" i="91"/>
  <c r="J236" i="91"/>
  <c r="K236" i="91"/>
  <c r="L236" i="91"/>
  <c r="M236" i="91"/>
  <c r="N236" i="91"/>
  <c r="G237" i="91"/>
  <c r="H237" i="91"/>
  <c r="I237" i="91"/>
  <c r="J237" i="91"/>
  <c r="K237" i="91"/>
  <c r="L237" i="91"/>
  <c r="M237" i="91"/>
  <c r="N237" i="91"/>
  <c r="G238" i="91"/>
  <c r="H238" i="91"/>
  <c r="I238" i="91"/>
  <c r="J238" i="91"/>
  <c r="K238" i="91"/>
  <c r="L238" i="91"/>
  <c r="M238" i="91"/>
  <c r="N238" i="91"/>
  <c r="G239" i="91"/>
  <c r="H239" i="91"/>
  <c r="I239" i="91"/>
  <c r="J239" i="91"/>
  <c r="K239" i="91"/>
  <c r="L239" i="91"/>
  <c r="M239" i="91"/>
  <c r="N239" i="91"/>
  <c r="G240" i="91"/>
  <c r="H240" i="91"/>
  <c r="I240" i="91"/>
  <c r="J240" i="91"/>
  <c r="K240" i="91"/>
  <c r="L240" i="91"/>
  <c r="M240" i="91"/>
  <c r="N240" i="91"/>
  <c r="G241" i="91"/>
  <c r="H241" i="91"/>
  <c r="I241" i="91"/>
  <c r="J241" i="91"/>
  <c r="K241" i="91"/>
  <c r="L241" i="91"/>
  <c r="M241" i="91"/>
  <c r="N241" i="91"/>
  <c r="G242" i="91"/>
  <c r="H242" i="91"/>
  <c r="I242" i="91"/>
  <c r="J242" i="91"/>
  <c r="K242" i="91"/>
  <c r="L242" i="91"/>
  <c r="M242" i="91"/>
  <c r="N242" i="91"/>
  <c r="G243" i="91"/>
  <c r="H243" i="91"/>
  <c r="I243" i="91"/>
  <c r="J243" i="91"/>
  <c r="K243" i="91"/>
  <c r="L243" i="91"/>
  <c r="M243" i="91"/>
  <c r="N243" i="91"/>
  <c r="G244" i="91"/>
  <c r="H244" i="91"/>
  <c r="I244" i="91"/>
  <c r="L244" i="91"/>
  <c r="M244" i="91"/>
  <c r="N244" i="91"/>
  <c r="M90" i="91"/>
  <c r="N90" i="91"/>
  <c r="O90" i="91"/>
  <c r="P90" i="91"/>
  <c r="L90" i="91"/>
  <c r="H90" i="91"/>
  <c r="I90" i="91"/>
  <c r="J90" i="91"/>
  <c r="K90" i="91"/>
  <c r="G90" i="91"/>
  <c r="J90" i="44" l="1"/>
  <c r="H92" i="10" l="1"/>
  <c r="I92" i="10"/>
  <c r="J92" i="10"/>
  <c r="F90" i="27" l="1"/>
  <c r="H92" i="27"/>
  <c r="H93" i="27"/>
  <c r="H94" i="27"/>
  <c r="H95" i="27"/>
  <c r="H96" i="27"/>
  <c r="H97" i="27"/>
  <c r="H98" i="27"/>
  <c r="H99" i="27"/>
  <c r="H100" i="27"/>
  <c r="H101" i="27"/>
  <c r="H91" i="27"/>
  <c r="F90" i="70"/>
  <c r="G87" i="70" s="1"/>
  <c r="G87" i="69"/>
  <c r="K90" i="44" l="1"/>
  <c r="P14" i="82"/>
  <c r="H93" i="10" l="1"/>
  <c r="I93" i="10"/>
  <c r="J93" i="10"/>
  <c r="F91" i="27" l="1"/>
  <c r="O14" i="82" l="1"/>
  <c r="N14" i="82"/>
  <c r="H94" i="10" l="1"/>
  <c r="I94" i="10"/>
  <c r="J94" i="10"/>
  <c r="K240" i="44" l="1"/>
  <c r="K237" i="44"/>
  <c r="K234" i="44"/>
  <c r="K231" i="44"/>
  <c r="K228" i="44"/>
  <c r="K225" i="44"/>
  <c r="K222" i="44"/>
  <c r="K219" i="44"/>
  <c r="K216" i="44"/>
  <c r="K213" i="44"/>
  <c r="K210" i="44"/>
  <c r="K207" i="44"/>
  <c r="K204" i="44"/>
  <c r="K201" i="44"/>
  <c r="K198" i="44"/>
  <c r="K195" i="44"/>
  <c r="K192" i="44"/>
  <c r="K189" i="44"/>
  <c r="K186" i="44"/>
  <c r="K183" i="44"/>
  <c r="K180" i="44"/>
  <c r="K177" i="44"/>
  <c r="K174" i="44"/>
  <c r="K171" i="44"/>
  <c r="K168" i="44"/>
  <c r="K165" i="44"/>
  <c r="K162" i="44"/>
  <c r="K159" i="44"/>
  <c r="K156" i="44"/>
  <c r="K153" i="44"/>
  <c r="K150" i="44"/>
  <c r="K147" i="44"/>
  <c r="K144" i="44"/>
  <c r="K141" i="44"/>
  <c r="K138" i="44"/>
  <c r="K135" i="44"/>
  <c r="K132" i="44"/>
  <c r="K129" i="44"/>
  <c r="K126" i="44"/>
  <c r="K123" i="44"/>
  <c r="K120" i="44"/>
  <c r="K117" i="44"/>
  <c r="K114" i="44"/>
  <c r="K111" i="44"/>
  <c r="K108" i="44"/>
  <c r="K105" i="44"/>
  <c r="K102" i="44"/>
  <c r="K99" i="44"/>
  <c r="K96" i="44"/>
  <c r="K93" i="44"/>
  <c r="H276" i="75"/>
  <c r="H273" i="75"/>
  <c r="H270" i="75"/>
  <c r="H267" i="75"/>
  <c r="H264" i="75"/>
  <c r="H261" i="75"/>
  <c r="H258" i="75"/>
  <c r="H255" i="75"/>
  <c r="H252" i="75"/>
  <c r="H249" i="75"/>
  <c r="H246" i="75"/>
  <c r="H243" i="75"/>
  <c r="H240" i="75"/>
  <c r="H237" i="75"/>
  <c r="H234" i="75"/>
  <c r="H231" i="75"/>
  <c r="H228" i="75"/>
  <c r="H225" i="75"/>
  <c r="H222" i="75"/>
  <c r="H219" i="75"/>
  <c r="H216" i="75"/>
  <c r="H213" i="75"/>
  <c r="H210" i="75"/>
  <c r="H207" i="75"/>
  <c r="H204" i="75"/>
  <c r="H201" i="75"/>
  <c r="H198" i="75"/>
  <c r="H195" i="75"/>
  <c r="H192" i="75"/>
  <c r="H189" i="75"/>
  <c r="H186" i="75"/>
  <c r="H183" i="75"/>
  <c r="H180" i="75"/>
  <c r="H177" i="75"/>
  <c r="H174" i="75"/>
  <c r="H171" i="75"/>
  <c r="H168" i="75"/>
  <c r="H165" i="75"/>
  <c r="H162" i="75"/>
  <c r="H159" i="75"/>
  <c r="H156" i="75"/>
  <c r="H153" i="75"/>
  <c r="H150" i="75"/>
  <c r="H147" i="75"/>
  <c r="H144" i="75"/>
  <c r="H141" i="75"/>
  <c r="H138" i="75"/>
  <c r="H135" i="75"/>
  <c r="H132" i="75"/>
  <c r="H129" i="75"/>
  <c r="H126" i="75"/>
  <c r="H123" i="75"/>
  <c r="H120" i="75"/>
  <c r="H117" i="75"/>
  <c r="H114" i="75"/>
  <c r="H111" i="75"/>
  <c r="H108" i="75"/>
  <c r="H105" i="75"/>
  <c r="H102" i="75"/>
  <c r="H99" i="75"/>
  <c r="H96" i="75"/>
  <c r="H93" i="75"/>
  <c r="M138" i="75"/>
  <c r="I37" i="87" l="1"/>
  <c r="P37" i="87" l="1"/>
  <c r="L37" i="87"/>
  <c r="M37" i="87"/>
  <c r="Q37" i="87"/>
  <c r="N37" i="87"/>
  <c r="O37" i="87"/>
  <c r="K33" i="87"/>
  <c r="J36" i="87"/>
  <c r="F92" i="27"/>
  <c r="H95" i="10" l="1"/>
  <c r="I95" i="10"/>
  <c r="J95" i="10"/>
  <c r="F93" i="70" l="1"/>
  <c r="G90" i="70" s="1"/>
  <c r="G90" i="69"/>
  <c r="H90" i="70"/>
  <c r="F93" i="27" l="1"/>
  <c r="M14" i="82" l="1"/>
  <c r="H96" i="10" l="1"/>
  <c r="I96" i="10"/>
  <c r="J96" i="10"/>
  <c r="G94" i="27" l="1"/>
  <c r="F94" i="27" l="1"/>
  <c r="L14" i="82" l="1"/>
  <c r="K14" i="82"/>
  <c r="I38" i="87" l="1"/>
  <c r="H97" i="10"/>
  <c r="I97" i="10"/>
  <c r="J97" i="10"/>
  <c r="G93" i="69"/>
  <c r="L38" i="87" l="1"/>
  <c r="M38" i="87"/>
  <c r="N38" i="87"/>
  <c r="O38" i="87"/>
  <c r="P38" i="87"/>
  <c r="Q38" i="87"/>
  <c r="J38" i="87"/>
  <c r="K34" i="87"/>
  <c r="J37" i="87"/>
  <c r="F96" i="70" l="1"/>
  <c r="G93" i="70" s="1"/>
  <c r="F95" i="27" l="1"/>
  <c r="J14" i="82" l="1"/>
  <c r="H98" i="10" l="1"/>
  <c r="I98" i="10"/>
  <c r="J98" i="10"/>
  <c r="H113" i="27" l="1"/>
  <c r="H112" i="27"/>
  <c r="H111" i="27"/>
  <c r="H110" i="27"/>
  <c r="H109" i="27"/>
  <c r="H108" i="27"/>
  <c r="H107" i="27"/>
  <c r="H106" i="27"/>
  <c r="H105" i="27"/>
  <c r="H104" i="27"/>
  <c r="H103" i="27"/>
  <c r="H116" i="27"/>
  <c r="H117" i="27"/>
  <c r="H118" i="27"/>
  <c r="H119" i="27"/>
  <c r="H120" i="27"/>
  <c r="H121" i="27"/>
  <c r="H122" i="27"/>
  <c r="H123" i="27"/>
  <c r="H124" i="27"/>
  <c r="H125" i="27"/>
  <c r="H115" i="27"/>
  <c r="H128" i="27"/>
  <c r="H129" i="27"/>
  <c r="H130" i="27"/>
  <c r="H131" i="27"/>
  <c r="H132" i="27"/>
  <c r="H133" i="27"/>
  <c r="H134" i="27"/>
  <c r="H135" i="27"/>
  <c r="H136" i="27"/>
  <c r="H137" i="27"/>
  <c r="H127" i="27"/>
  <c r="H140" i="27"/>
  <c r="H141" i="27"/>
  <c r="H142" i="27"/>
  <c r="H143" i="27"/>
  <c r="H144" i="27"/>
  <c r="H145" i="27"/>
  <c r="H146" i="27"/>
  <c r="H147" i="27"/>
  <c r="H148" i="27"/>
  <c r="H149" i="27"/>
  <c r="H139" i="27"/>
  <c r="F96" i="27" l="1"/>
  <c r="I14" i="82" l="1"/>
  <c r="H99" i="10" l="1"/>
  <c r="I99" i="10"/>
  <c r="J99" i="10"/>
  <c r="F97" i="27" l="1"/>
  <c r="F99" i="70" l="1"/>
  <c r="G96" i="70" s="1"/>
  <c r="H100" i="10" l="1"/>
  <c r="I100" i="10"/>
  <c r="J100" i="10"/>
  <c r="G96" i="69" l="1"/>
  <c r="F98" i="27" l="1"/>
  <c r="H14" i="82" l="1"/>
  <c r="H101" i="10" l="1"/>
  <c r="I101" i="10"/>
  <c r="J101" i="10"/>
  <c r="R20" i="82" l="1"/>
  <c r="R21" i="82"/>
  <c r="R22" i="82"/>
  <c r="R23" i="82"/>
  <c r="R24" i="82"/>
  <c r="R25" i="82"/>
  <c r="R26" i="82"/>
  <c r="R27" i="82"/>
  <c r="R28" i="82"/>
  <c r="R29" i="82"/>
  <c r="R30" i="82"/>
  <c r="R31" i="82"/>
  <c r="R32" i="82"/>
  <c r="R33" i="82"/>
  <c r="R34" i="82"/>
  <c r="R35" i="82"/>
  <c r="R36" i="82"/>
  <c r="R37" i="82"/>
  <c r="R38" i="82"/>
  <c r="R39" i="82"/>
  <c r="R40" i="82"/>
  <c r="R41" i="82"/>
  <c r="R42" i="82"/>
  <c r="R43" i="82"/>
  <c r="R44" i="82"/>
  <c r="R45" i="82"/>
  <c r="R46" i="82"/>
  <c r="R47" i="82"/>
  <c r="R48" i="82"/>
  <c r="R49" i="82"/>
  <c r="R50" i="82"/>
  <c r="R51" i="82"/>
  <c r="R52" i="82"/>
  <c r="R53" i="82"/>
  <c r="R54" i="82"/>
  <c r="R55" i="82"/>
  <c r="R56" i="82"/>
  <c r="R57" i="82"/>
  <c r="R58" i="82"/>
  <c r="R59" i="82"/>
  <c r="R60" i="82"/>
  <c r="R61" i="82"/>
  <c r="R62" i="82"/>
  <c r="R63" i="82"/>
  <c r="R64" i="82"/>
  <c r="R65" i="82"/>
  <c r="R66" i="82"/>
  <c r="R67" i="82"/>
  <c r="R68" i="82"/>
  <c r="R69" i="82"/>
  <c r="R70" i="82"/>
  <c r="R71" i="82"/>
  <c r="C89" i="89"/>
  <c r="D77" i="89" s="1"/>
  <c r="C497" i="89"/>
  <c r="C485" i="89"/>
  <c r="C473" i="89"/>
  <c r="C461" i="89"/>
  <c r="C449" i="89"/>
  <c r="C437" i="89"/>
  <c r="C425" i="89"/>
  <c r="C413" i="89"/>
  <c r="C401" i="89"/>
  <c r="C389" i="89"/>
  <c r="C377" i="89"/>
  <c r="C365" i="89"/>
  <c r="C353" i="89"/>
  <c r="C341" i="89"/>
  <c r="C329" i="89"/>
  <c r="C317" i="89"/>
  <c r="C305" i="89"/>
  <c r="C293" i="89"/>
  <c r="C281" i="89"/>
  <c r="C269" i="89"/>
  <c r="C257" i="89"/>
  <c r="C245" i="89"/>
  <c r="C233" i="89"/>
  <c r="C221" i="89"/>
  <c r="C209" i="89"/>
  <c r="C197" i="89"/>
  <c r="C185" i="89"/>
  <c r="C173" i="89"/>
  <c r="C161" i="89"/>
  <c r="C149" i="89"/>
  <c r="C137" i="89"/>
  <c r="C125" i="89"/>
  <c r="C113" i="89"/>
  <c r="C101" i="89"/>
  <c r="D101" i="89" l="1"/>
  <c r="D125" i="89"/>
  <c r="D149" i="89"/>
  <c r="D173" i="89"/>
  <c r="D197" i="89"/>
  <c r="D221" i="89"/>
  <c r="D245" i="89"/>
  <c r="D269" i="89"/>
  <c r="D293" i="89"/>
  <c r="D317" i="89"/>
  <c r="D341" i="89"/>
  <c r="D365" i="89"/>
  <c r="D389" i="89"/>
  <c r="D413" i="89"/>
  <c r="D437" i="89"/>
  <c r="D461" i="89"/>
  <c r="D485" i="89"/>
  <c r="D113" i="89"/>
  <c r="D137" i="89"/>
  <c r="D161" i="89"/>
  <c r="D185" i="89"/>
  <c r="D209" i="89"/>
  <c r="D233" i="89"/>
  <c r="D257" i="89"/>
  <c r="D281" i="89"/>
  <c r="D305" i="89"/>
  <c r="D329" i="89"/>
  <c r="D353" i="89"/>
  <c r="D377" i="89"/>
  <c r="D401" i="89"/>
  <c r="D425" i="89"/>
  <c r="D449" i="89"/>
  <c r="D473" i="89"/>
  <c r="D89" i="89"/>
  <c r="G14" i="82" l="1"/>
  <c r="F99" i="27" l="1"/>
  <c r="H102" i="10" l="1"/>
  <c r="I102" i="10"/>
  <c r="J102" i="10"/>
  <c r="F14" i="82" l="1"/>
  <c r="F100" i="27" l="1"/>
  <c r="F101" i="27"/>
  <c r="H103" i="10" l="1"/>
  <c r="I103" i="10"/>
  <c r="J103" i="10"/>
  <c r="I40" i="87" l="1"/>
  <c r="J39" i="87" l="1"/>
  <c r="K36" i="87"/>
  <c r="L40" i="87"/>
  <c r="N40" i="87"/>
  <c r="M40" i="87"/>
  <c r="O40" i="87"/>
  <c r="Q40" i="87"/>
  <c r="P40" i="87"/>
  <c r="H102" i="70" l="1"/>
  <c r="E14" i="82" l="1"/>
  <c r="H104" i="10" l="1"/>
  <c r="I104" i="10"/>
  <c r="J104" i="10"/>
  <c r="O15" i="82" l="1"/>
  <c r="Q14" i="82" l="1"/>
  <c r="H105" i="10"/>
  <c r="I105" i="10"/>
  <c r="J105" i="10"/>
  <c r="R13" i="82" l="1"/>
  <c r="N15" i="82" l="1"/>
  <c r="H106" i="10" l="1"/>
  <c r="I106" i="10"/>
  <c r="J106" i="10"/>
  <c r="I41" i="87" l="1"/>
  <c r="I42" i="87"/>
  <c r="I43" i="87"/>
  <c r="I44" i="87"/>
  <c r="I45" i="87"/>
  <c r="I46" i="87"/>
  <c r="I47" i="87"/>
  <c r="I48" i="87"/>
  <c r="I49" i="87"/>
  <c r="I50" i="87"/>
  <c r="I51" i="87"/>
  <c r="I52" i="87"/>
  <c r="I53" i="87"/>
  <c r="I54" i="87"/>
  <c r="I55" i="87"/>
  <c r="I56" i="87"/>
  <c r="I57" i="87"/>
  <c r="I58" i="87"/>
  <c r="I59" i="87"/>
  <c r="I60" i="87"/>
  <c r="I61" i="87"/>
  <c r="I62" i="87"/>
  <c r="I63" i="87"/>
  <c r="I64" i="87"/>
  <c r="I65" i="87"/>
  <c r="I66" i="87"/>
  <c r="I67" i="87"/>
  <c r="I68" i="87"/>
  <c r="I69" i="87"/>
  <c r="I70" i="87"/>
  <c r="I71" i="87"/>
  <c r="I72" i="87"/>
  <c r="I73" i="87"/>
  <c r="I74" i="87"/>
  <c r="I75" i="87"/>
  <c r="I76" i="87"/>
  <c r="I77" i="87"/>
  <c r="I78" i="87"/>
  <c r="I79" i="87"/>
  <c r="I80" i="87"/>
  <c r="I81" i="87"/>
  <c r="I82" i="87"/>
  <c r="I83" i="87"/>
  <c r="I84" i="87"/>
  <c r="I85" i="87"/>
  <c r="I86" i="87"/>
  <c r="I87" i="87"/>
  <c r="I88" i="87"/>
  <c r="I89" i="87"/>
  <c r="I90" i="87"/>
  <c r="I91" i="87"/>
  <c r="I92" i="87"/>
  <c r="I93" i="87"/>
  <c r="I94" i="87"/>
  <c r="I95" i="87"/>
  <c r="I96" i="87"/>
  <c r="I97" i="87"/>
  <c r="I98" i="87"/>
  <c r="I99" i="87"/>
  <c r="J97" i="87" l="1"/>
  <c r="J96" i="87"/>
  <c r="J80" i="87"/>
  <c r="K80" i="87"/>
  <c r="J72" i="87"/>
  <c r="K72" i="87"/>
  <c r="J64" i="87"/>
  <c r="K64" i="87"/>
  <c r="J56" i="87"/>
  <c r="K56" i="87"/>
  <c r="J48" i="87"/>
  <c r="K48" i="87"/>
  <c r="K63" i="87"/>
  <c r="J63" i="87"/>
  <c r="K55" i="87"/>
  <c r="J55" i="87"/>
  <c r="K47" i="87"/>
  <c r="J47" i="87"/>
  <c r="J86" i="87"/>
  <c r="K86" i="87"/>
  <c r="J62" i="87"/>
  <c r="K62" i="87"/>
  <c r="J54" i="87"/>
  <c r="K54" i="87"/>
  <c r="J46" i="87"/>
  <c r="K46" i="87"/>
  <c r="K71" i="87"/>
  <c r="J71" i="87"/>
  <c r="J85" i="87"/>
  <c r="K85" i="87"/>
  <c r="J69" i="87"/>
  <c r="K69" i="87"/>
  <c r="K61" i="87"/>
  <c r="J61" i="87"/>
  <c r="K53" i="87"/>
  <c r="J53" i="87"/>
  <c r="K45" i="87"/>
  <c r="J45" i="87"/>
  <c r="K87" i="87"/>
  <c r="J87" i="87"/>
  <c r="J70" i="87"/>
  <c r="K70" i="87"/>
  <c r="K92" i="87"/>
  <c r="J92" i="87"/>
  <c r="J84" i="87"/>
  <c r="K84" i="87"/>
  <c r="J76" i="87"/>
  <c r="K76" i="87"/>
  <c r="J68" i="87"/>
  <c r="K68" i="87"/>
  <c r="J60" i="87"/>
  <c r="K60" i="87"/>
  <c r="J52" i="87"/>
  <c r="K52" i="87"/>
  <c r="J44" i="87"/>
  <c r="K44" i="87"/>
  <c r="K40" i="87"/>
  <c r="K95" i="87"/>
  <c r="J95" i="87"/>
  <c r="J94" i="87"/>
  <c r="K94" i="87"/>
  <c r="J93" i="87"/>
  <c r="K93" i="87"/>
  <c r="J91" i="87"/>
  <c r="K91" i="87"/>
  <c r="K83" i="87"/>
  <c r="J83" i="87"/>
  <c r="J75" i="87"/>
  <c r="K75" i="87"/>
  <c r="K67" i="87"/>
  <c r="J67" i="87"/>
  <c r="J59" i="87"/>
  <c r="K59" i="87"/>
  <c r="K51" i="87"/>
  <c r="J51" i="87"/>
  <c r="K43" i="87"/>
  <c r="J43" i="87"/>
  <c r="K39" i="87"/>
  <c r="K88" i="87"/>
  <c r="J88" i="87"/>
  <c r="J78" i="87"/>
  <c r="K78" i="87"/>
  <c r="J98" i="87"/>
  <c r="J90" i="87"/>
  <c r="K90" i="87"/>
  <c r="J82" i="87"/>
  <c r="K82" i="87"/>
  <c r="J74" i="87"/>
  <c r="K74" i="87"/>
  <c r="J66" i="87"/>
  <c r="K66" i="87"/>
  <c r="J58" i="87"/>
  <c r="K58" i="87"/>
  <c r="J50" i="87"/>
  <c r="K50" i="87"/>
  <c r="J42" i="87"/>
  <c r="K42" i="87"/>
  <c r="K38" i="87"/>
  <c r="K79" i="87"/>
  <c r="J79" i="87"/>
  <c r="J77" i="87"/>
  <c r="K77" i="87"/>
  <c r="J89" i="87"/>
  <c r="K89" i="87"/>
  <c r="K81" i="87"/>
  <c r="J81" i="87"/>
  <c r="K73" i="87"/>
  <c r="J73" i="87"/>
  <c r="K65" i="87"/>
  <c r="J65" i="87"/>
  <c r="J57" i="87"/>
  <c r="K57" i="87"/>
  <c r="J49" i="87"/>
  <c r="K49" i="87"/>
  <c r="J41" i="87"/>
  <c r="K41" i="87"/>
  <c r="K37" i="87"/>
  <c r="J40" i="87"/>
  <c r="L98" i="87"/>
  <c r="N98" i="87"/>
  <c r="M98" i="87"/>
  <c r="O98" i="87"/>
  <c r="L96" i="87"/>
  <c r="N96" i="87"/>
  <c r="O96" i="87"/>
  <c r="M96" i="87"/>
  <c r="M94" i="87"/>
  <c r="O94" i="87"/>
  <c r="N94" i="87"/>
  <c r="L94" i="87"/>
  <c r="M92" i="87"/>
  <c r="O92" i="87"/>
  <c r="N92" i="87"/>
  <c r="L92" i="87"/>
  <c r="M90" i="87"/>
  <c r="O90" i="87"/>
  <c r="N90" i="87"/>
  <c r="L90" i="87"/>
  <c r="M88" i="87"/>
  <c r="O88" i="87"/>
  <c r="N88" i="87"/>
  <c r="L88" i="87"/>
  <c r="M86" i="87"/>
  <c r="O86" i="87"/>
  <c r="N86" i="87"/>
  <c r="L86" i="87"/>
  <c r="M84" i="87"/>
  <c r="O84" i="87"/>
  <c r="N84" i="87"/>
  <c r="L84" i="87"/>
  <c r="M82" i="87"/>
  <c r="O82" i="87"/>
  <c r="N82" i="87"/>
  <c r="L82" i="87"/>
  <c r="M80" i="87"/>
  <c r="O80" i="87"/>
  <c r="N80" i="87"/>
  <c r="L80" i="87"/>
  <c r="M78" i="87"/>
  <c r="O78" i="87"/>
  <c r="N78" i="87"/>
  <c r="L78" i="87"/>
  <c r="M76" i="87"/>
  <c r="O76" i="87"/>
  <c r="N76" i="87"/>
  <c r="L76" i="87"/>
  <c r="M74" i="87"/>
  <c r="O74" i="87"/>
  <c r="N74" i="87"/>
  <c r="L74" i="87"/>
  <c r="M72" i="87"/>
  <c r="O72" i="87"/>
  <c r="N72" i="87"/>
  <c r="L72" i="87"/>
  <c r="M70" i="87"/>
  <c r="O70" i="87"/>
  <c r="N70" i="87"/>
  <c r="L70" i="87"/>
  <c r="M68" i="87"/>
  <c r="O68" i="87"/>
  <c r="N68" i="87"/>
  <c r="L68" i="87"/>
  <c r="M66" i="87"/>
  <c r="O66" i="87"/>
  <c r="N66" i="87"/>
  <c r="L66" i="87"/>
  <c r="M64" i="87"/>
  <c r="O64" i="87"/>
  <c r="N64" i="87"/>
  <c r="L64" i="87"/>
  <c r="L62" i="87"/>
  <c r="N62" i="87"/>
  <c r="M62" i="87"/>
  <c r="O62" i="87"/>
  <c r="L60" i="87"/>
  <c r="N60" i="87"/>
  <c r="M60" i="87"/>
  <c r="O60" i="87"/>
  <c r="L58" i="87"/>
  <c r="N58" i="87"/>
  <c r="M58" i="87"/>
  <c r="O58" i="87"/>
  <c r="L56" i="87"/>
  <c r="N56" i="87"/>
  <c r="M56" i="87"/>
  <c r="O56" i="87"/>
  <c r="L54" i="87"/>
  <c r="N54" i="87"/>
  <c r="M54" i="87"/>
  <c r="O54" i="87"/>
  <c r="L52" i="87"/>
  <c r="N52" i="87"/>
  <c r="M52" i="87"/>
  <c r="O52" i="87"/>
  <c r="L50" i="87"/>
  <c r="N50" i="87"/>
  <c r="M50" i="87"/>
  <c r="O50" i="87"/>
  <c r="L48" i="87"/>
  <c r="N48" i="87"/>
  <c r="M48" i="87"/>
  <c r="O48" i="87"/>
  <c r="L46" i="87"/>
  <c r="N46" i="87"/>
  <c r="M46" i="87"/>
  <c r="O46" i="87"/>
  <c r="L44" i="87"/>
  <c r="N44" i="87"/>
  <c r="M44" i="87"/>
  <c r="O44" i="87"/>
  <c r="L42" i="87"/>
  <c r="N42" i="87"/>
  <c r="M42" i="87"/>
  <c r="O42" i="87"/>
  <c r="L99" i="87"/>
  <c r="N99" i="87"/>
  <c r="M99" i="87"/>
  <c r="O99" i="87"/>
  <c r="M97" i="87"/>
  <c r="O97" i="87"/>
  <c r="N97" i="87"/>
  <c r="L97" i="87"/>
  <c r="M95" i="87"/>
  <c r="O95" i="87"/>
  <c r="L95" i="87"/>
  <c r="N95" i="87"/>
  <c r="M93" i="87"/>
  <c r="O93" i="87"/>
  <c r="L93" i="87"/>
  <c r="N93" i="87"/>
  <c r="M91" i="87"/>
  <c r="O91" i="87"/>
  <c r="L91" i="87"/>
  <c r="N91" i="87"/>
  <c r="M89" i="87"/>
  <c r="O89" i="87"/>
  <c r="L89" i="87"/>
  <c r="N89" i="87"/>
  <c r="M87" i="87"/>
  <c r="O87" i="87"/>
  <c r="L87" i="87"/>
  <c r="N87" i="87"/>
  <c r="M85" i="87"/>
  <c r="O85" i="87"/>
  <c r="L85" i="87"/>
  <c r="N85" i="87"/>
  <c r="M83" i="87"/>
  <c r="O83" i="87"/>
  <c r="L83" i="87"/>
  <c r="N83" i="87"/>
  <c r="M81" i="87"/>
  <c r="O81" i="87"/>
  <c r="L81" i="87"/>
  <c r="N81" i="87"/>
  <c r="M79" i="87"/>
  <c r="O79" i="87"/>
  <c r="L79" i="87"/>
  <c r="N79" i="87"/>
  <c r="M77" i="87"/>
  <c r="O77" i="87"/>
  <c r="L77" i="87"/>
  <c r="N77" i="87"/>
  <c r="M75" i="87"/>
  <c r="O75" i="87"/>
  <c r="L75" i="87"/>
  <c r="N75" i="87"/>
  <c r="M73" i="87"/>
  <c r="O73" i="87"/>
  <c r="L73" i="87"/>
  <c r="N73" i="87"/>
  <c r="M71" i="87"/>
  <c r="O71" i="87"/>
  <c r="L71" i="87"/>
  <c r="N71" i="87"/>
  <c r="M69" i="87"/>
  <c r="O69" i="87"/>
  <c r="L69" i="87"/>
  <c r="N69" i="87"/>
  <c r="M67" i="87"/>
  <c r="O67" i="87"/>
  <c r="L67" i="87"/>
  <c r="N67" i="87"/>
  <c r="M65" i="87"/>
  <c r="O65" i="87"/>
  <c r="L65" i="87"/>
  <c r="N65" i="87"/>
  <c r="M63" i="87"/>
  <c r="O63" i="87"/>
  <c r="L63" i="87"/>
  <c r="N63" i="87"/>
  <c r="L61" i="87"/>
  <c r="N61" i="87"/>
  <c r="O61" i="87"/>
  <c r="M61" i="87"/>
  <c r="L59" i="87"/>
  <c r="N59" i="87"/>
  <c r="O59" i="87"/>
  <c r="M59" i="87"/>
  <c r="L57" i="87"/>
  <c r="N57" i="87"/>
  <c r="O57" i="87"/>
  <c r="M57" i="87"/>
  <c r="L55" i="87"/>
  <c r="N55" i="87"/>
  <c r="O55" i="87"/>
  <c r="M55" i="87"/>
  <c r="L53" i="87"/>
  <c r="N53" i="87"/>
  <c r="O53" i="87"/>
  <c r="M53" i="87"/>
  <c r="L51" i="87"/>
  <c r="N51" i="87"/>
  <c r="O51" i="87"/>
  <c r="M51" i="87"/>
  <c r="L49" i="87"/>
  <c r="N49" i="87"/>
  <c r="O49" i="87"/>
  <c r="M49" i="87"/>
  <c r="L47" i="87"/>
  <c r="N47" i="87"/>
  <c r="O47" i="87"/>
  <c r="M47" i="87"/>
  <c r="L45" i="87"/>
  <c r="N45" i="87"/>
  <c r="O45" i="87"/>
  <c r="M45" i="87"/>
  <c r="L43" i="87"/>
  <c r="N43" i="87"/>
  <c r="O43" i="87"/>
  <c r="M43" i="87"/>
  <c r="L41" i="87"/>
  <c r="N41" i="87"/>
  <c r="O41" i="87"/>
  <c r="M41" i="87"/>
  <c r="P82" i="87"/>
  <c r="Q82" i="87"/>
  <c r="P81" i="87"/>
  <c r="Q81" i="87"/>
  <c r="P80" i="87"/>
  <c r="Q80" i="87"/>
  <c r="P79" i="87"/>
  <c r="Q79" i="87"/>
  <c r="P78" i="87"/>
  <c r="Q78" i="87"/>
  <c r="P77" i="87"/>
  <c r="Q77" i="87"/>
  <c r="P76" i="87"/>
  <c r="Q76" i="87"/>
  <c r="P75" i="87"/>
  <c r="Q75" i="87"/>
  <c r="P74" i="87"/>
  <c r="Q74" i="87"/>
  <c r="P73" i="87"/>
  <c r="Q73" i="87"/>
  <c r="P72" i="87"/>
  <c r="Q72" i="87"/>
  <c r="P71" i="87"/>
  <c r="Q71" i="87"/>
  <c r="P70" i="87"/>
  <c r="Q70" i="87"/>
  <c r="P69" i="87"/>
  <c r="Q69" i="87"/>
  <c r="P68" i="87"/>
  <c r="Q68" i="87"/>
  <c r="P67" i="87"/>
  <c r="Q67" i="87"/>
  <c r="P66" i="87"/>
  <c r="Q66" i="87"/>
  <c r="P65" i="87"/>
  <c r="Q65" i="87"/>
  <c r="P64" i="87"/>
  <c r="Q64" i="87"/>
  <c r="P63" i="87"/>
  <c r="Q63" i="87"/>
  <c r="P62" i="87"/>
  <c r="Q62" i="87"/>
  <c r="P61" i="87"/>
  <c r="Q61" i="87"/>
  <c r="P60" i="87"/>
  <c r="Q60" i="87"/>
  <c r="P59" i="87"/>
  <c r="Q59" i="87"/>
  <c r="P58" i="87"/>
  <c r="Q58" i="87"/>
  <c r="P57" i="87"/>
  <c r="Q57" i="87"/>
  <c r="P56" i="87"/>
  <c r="Q56" i="87"/>
  <c r="P55" i="87"/>
  <c r="Q55" i="87"/>
  <c r="P54" i="87"/>
  <c r="Q54" i="87"/>
  <c r="P53" i="87"/>
  <c r="Q53" i="87"/>
  <c r="P52" i="87"/>
  <c r="Q52" i="87"/>
  <c r="P51" i="87"/>
  <c r="Q51" i="87"/>
  <c r="P50" i="87"/>
  <c r="Q50" i="87"/>
  <c r="P49" i="87"/>
  <c r="Q49" i="87"/>
  <c r="P48" i="87"/>
  <c r="Q48" i="87"/>
  <c r="P47" i="87"/>
  <c r="Q47" i="87"/>
  <c r="P46" i="87"/>
  <c r="Q46" i="87"/>
  <c r="P45" i="87"/>
  <c r="Q45" i="87"/>
  <c r="P44" i="87"/>
  <c r="Q44" i="87"/>
  <c r="P43" i="87"/>
  <c r="Q43" i="87"/>
  <c r="P41" i="87"/>
  <c r="Q41" i="87"/>
  <c r="Q42" i="87"/>
  <c r="P42" i="87"/>
  <c r="Q99" i="87"/>
  <c r="P99" i="87"/>
  <c r="Q98" i="87"/>
  <c r="P98" i="87"/>
  <c r="Q97" i="87"/>
  <c r="P97" i="87"/>
  <c r="Q96" i="87"/>
  <c r="P96" i="87"/>
  <c r="Q95" i="87"/>
  <c r="P95" i="87"/>
  <c r="Q94" i="87"/>
  <c r="P94" i="87"/>
  <c r="Q93" i="87"/>
  <c r="P93" i="87"/>
  <c r="Q92" i="87"/>
  <c r="P92" i="87"/>
  <c r="Q91" i="87"/>
  <c r="P91" i="87"/>
  <c r="Q90" i="87"/>
  <c r="P90" i="87"/>
  <c r="Q89" i="87"/>
  <c r="P89" i="87"/>
  <c r="Q88" i="87"/>
  <c r="P88" i="87"/>
  <c r="Q87" i="87"/>
  <c r="P87" i="87"/>
  <c r="Q86" i="87"/>
  <c r="P86" i="87"/>
  <c r="Q85" i="87"/>
  <c r="P85" i="87"/>
  <c r="Q84" i="87"/>
  <c r="P84" i="87"/>
  <c r="Q83" i="87"/>
  <c r="P83" i="87"/>
  <c r="J90" i="75" l="1"/>
  <c r="L102" i="75" l="1"/>
  <c r="H107" i="10" l="1"/>
  <c r="I107" i="10"/>
  <c r="J107" i="10"/>
  <c r="G126" i="75" l="1"/>
  <c r="J114" i="44"/>
  <c r="J114" i="75" l="1"/>
  <c r="Q16" i="82"/>
  <c r="M15" i="82"/>
  <c r="Q15" i="82" l="1"/>
  <c r="R15" i="82" l="1"/>
  <c r="R14" i="82"/>
  <c r="H108" i="10" l="1"/>
  <c r="I108" i="10"/>
  <c r="J108" i="10"/>
  <c r="C22" i="24"/>
  <c r="D22" i="24" s="1"/>
  <c r="C23" i="24"/>
  <c r="D23" i="24" s="1"/>
  <c r="C24" i="24"/>
  <c r="D24" i="24" s="1"/>
  <c r="C25" i="24"/>
  <c r="D25" i="24" s="1"/>
  <c r="C26" i="24"/>
  <c r="D26" i="24" s="1"/>
  <c r="C27" i="24"/>
  <c r="D27" i="24" s="1"/>
  <c r="C28" i="24"/>
  <c r="D28" i="24" s="1"/>
  <c r="C29" i="24"/>
  <c r="D29" i="24" s="1"/>
  <c r="C30" i="24"/>
  <c r="D30" i="24" s="1"/>
  <c r="C31" i="24"/>
  <c r="D31" i="24" s="1"/>
  <c r="C32" i="24"/>
  <c r="D32" i="24" s="1"/>
  <c r="C18" i="24"/>
  <c r="D18" i="24" s="1"/>
  <c r="Q17" i="82"/>
  <c r="Q18" i="82"/>
  <c r="Q19" i="82"/>
  <c r="G270" i="75"/>
  <c r="G258" i="75"/>
  <c r="G246" i="75"/>
  <c r="G234" i="75"/>
  <c r="G222" i="75"/>
  <c r="G210" i="75"/>
  <c r="G198" i="75"/>
  <c r="G186" i="75"/>
  <c r="L185" i="75"/>
  <c r="L184" i="75"/>
  <c r="G174" i="75"/>
  <c r="G162" i="75"/>
  <c r="G150" i="75"/>
  <c r="G138" i="75"/>
  <c r="L138" i="75" s="1"/>
  <c r="L126" i="75"/>
  <c r="J102" i="44"/>
  <c r="H110" i="10"/>
  <c r="I110" i="10"/>
  <c r="J110" i="10"/>
  <c r="H111" i="10"/>
  <c r="I111" i="10"/>
  <c r="J111" i="10"/>
  <c r="H112" i="10"/>
  <c r="I112" i="10"/>
  <c r="J112" i="10"/>
  <c r="H113" i="10"/>
  <c r="I113" i="10"/>
  <c r="J113" i="10"/>
  <c r="H114" i="10"/>
  <c r="I114" i="10"/>
  <c r="J114" i="10"/>
  <c r="H115" i="10"/>
  <c r="I115" i="10"/>
  <c r="J115" i="10"/>
  <c r="H116" i="10"/>
  <c r="I116" i="10"/>
  <c r="J116" i="10"/>
  <c r="H117" i="10"/>
  <c r="I117" i="10"/>
  <c r="J117" i="10"/>
  <c r="H118" i="10"/>
  <c r="I118" i="10"/>
  <c r="J118" i="10"/>
  <c r="H119" i="10"/>
  <c r="I119" i="10"/>
  <c r="J119" i="10"/>
  <c r="H120" i="10"/>
  <c r="I120" i="10"/>
  <c r="J120" i="10"/>
  <c r="H121" i="10"/>
  <c r="I121" i="10"/>
  <c r="J121" i="10"/>
  <c r="H122" i="10"/>
  <c r="I122" i="10"/>
  <c r="J122" i="10"/>
  <c r="H123" i="10"/>
  <c r="I123" i="10"/>
  <c r="J123" i="10"/>
  <c r="H124" i="10"/>
  <c r="I124" i="10"/>
  <c r="J124" i="10"/>
  <c r="H125" i="10"/>
  <c r="I125" i="10"/>
  <c r="J125" i="10"/>
  <c r="H126" i="10"/>
  <c r="I126" i="10"/>
  <c r="J126" i="10"/>
  <c r="H127" i="10"/>
  <c r="I127" i="10"/>
  <c r="J127" i="10"/>
  <c r="H128" i="10"/>
  <c r="I128" i="10"/>
  <c r="J128" i="10"/>
  <c r="H129" i="10"/>
  <c r="I129" i="10"/>
  <c r="J129" i="10"/>
  <c r="H130" i="10"/>
  <c r="I130" i="10"/>
  <c r="J130" i="10"/>
  <c r="H131" i="10"/>
  <c r="I131" i="10"/>
  <c r="J131" i="10"/>
  <c r="H132" i="10"/>
  <c r="I132" i="10"/>
  <c r="J132" i="10"/>
  <c r="H133" i="10"/>
  <c r="I133" i="10"/>
  <c r="J133" i="10"/>
  <c r="H134" i="10"/>
  <c r="I134" i="10"/>
  <c r="J134" i="10"/>
  <c r="H135" i="10"/>
  <c r="I135" i="10"/>
  <c r="J135" i="10"/>
  <c r="H136" i="10"/>
  <c r="I136" i="10"/>
  <c r="J136" i="10"/>
  <c r="H137" i="10"/>
  <c r="I137" i="10"/>
  <c r="J137" i="10"/>
  <c r="H138" i="10"/>
  <c r="I138" i="10"/>
  <c r="J138" i="10"/>
  <c r="H139" i="10"/>
  <c r="I139" i="10"/>
  <c r="J139" i="10"/>
  <c r="H140" i="10"/>
  <c r="I140" i="10"/>
  <c r="J140" i="10"/>
  <c r="H141" i="10"/>
  <c r="I141" i="10"/>
  <c r="J141" i="10"/>
  <c r="H142" i="10"/>
  <c r="I142" i="10"/>
  <c r="J142" i="10"/>
  <c r="H143" i="10"/>
  <c r="I143" i="10"/>
  <c r="J143" i="10"/>
  <c r="H144" i="10"/>
  <c r="I144" i="10"/>
  <c r="J144" i="10"/>
  <c r="H145" i="10"/>
  <c r="I145" i="10"/>
  <c r="J145" i="10"/>
  <c r="H146" i="10"/>
  <c r="I146" i="10"/>
  <c r="J146" i="10"/>
  <c r="H147" i="10"/>
  <c r="I147" i="10"/>
  <c r="J147" i="10"/>
  <c r="H148" i="10"/>
  <c r="I148" i="10"/>
  <c r="J148" i="10"/>
  <c r="H149" i="10"/>
  <c r="I149" i="10"/>
  <c r="J149" i="10"/>
  <c r="H150" i="10"/>
  <c r="I150" i="10"/>
  <c r="J150" i="10"/>
  <c r="H151" i="10"/>
  <c r="I151" i="10"/>
  <c r="J151" i="10"/>
  <c r="H152" i="10"/>
  <c r="I152" i="10"/>
  <c r="J152" i="10"/>
  <c r="H153" i="10"/>
  <c r="I153" i="10"/>
  <c r="J153" i="10"/>
  <c r="H154" i="10"/>
  <c r="I154" i="10"/>
  <c r="J154" i="10"/>
  <c r="H155" i="10"/>
  <c r="I155" i="10"/>
  <c r="J155" i="10"/>
  <c r="H156" i="10"/>
  <c r="I156" i="10"/>
  <c r="J156" i="10"/>
  <c r="H157" i="10"/>
  <c r="I157" i="10"/>
  <c r="J157" i="10"/>
  <c r="H158" i="10"/>
  <c r="I158" i="10"/>
  <c r="J158" i="10"/>
  <c r="H159" i="10"/>
  <c r="I159" i="10"/>
  <c r="J159" i="10"/>
  <c r="H160" i="10"/>
  <c r="I160" i="10"/>
  <c r="J160" i="10"/>
  <c r="H161" i="10"/>
  <c r="I161" i="10"/>
  <c r="J161" i="10"/>
  <c r="H162" i="10"/>
  <c r="I162" i="10"/>
  <c r="J162" i="10"/>
  <c r="H163" i="10"/>
  <c r="I163" i="10"/>
  <c r="J163" i="10"/>
  <c r="H164" i="10"/>
  <c r="I164" i="10"/>
  <c r="J164" i="10"/>
  <c r="H165" i="10"/>
  <c r="I165" i="10"/>
  <c r="J165" i="10"/>
  <c r="H166" i="10"/>
  <c r="I166" i="10"/>
  <c r="J166" i="10"/>
  <c r="H167" i="10"/>
  <c r="I167" i="10"/>
  <c r="J167" i="10"/>
  <c r="H168" i="10"/>
  <c r="I168" i="10"/>
  <c r="J168" i="10"/>
  <c r="H169" i="10"/>
  <c r="I169" i="10"/>
  <c r="J169" i="10"/>
  <c r="H170" i="10"/>
  <c r="I170" i="10"/>
  <c r="J170" i="10"/>
  <c r="H171" i="10"/>
  <c r="I171" i="10"/>
  <c r="J171" i="10"/>
  <c r="H172" i="10"/>
  <c r="I172" i="10"/>
  <c r="J172" i="10"/>
  <c r="H173" i="10"/>
  <c r="I173" i="10"/>
  <c r="J173" i="10"/>
  <c r="H174" i="10"/>
  <c r="I174" i="10"/>
  <c r="J174" i="10"/>
  <c r="H175" i="10"/>
  <c r="I175" i="10"/>
  <c r="J175" i="10"/>
  <c r="H176" i="10"/>
  <c r="I176" i="10"/>
  <c r="J176" i="10"/>
  <c r="H177" i="10"/>
  <c r="I177" i="10"/>
  <c r="J177" i="10"/>
  <c r="H178" i="10"/>
  <c r="I178" i="10"/>
  <c r="J178" i="10"/>
  <c r="H179" i="10"/>
  <c r="I179" i="10"/>
  <c r="J179" i="10"/>
  <c r="H180" i="10"/>
  <c r="I180" i="10"/>
  <c r="J180" i="10"/>
  <c r="H181" i="10"/>
  <c r="I181" i="10"/>
  <c r="J181" i="10"/>
  <c r="H182" i="10"/>
  <c r="I182" i="10"/>
  <c r="J182" i="10"/>
  <c r="H183" i="10"/>
  <c r="I183" i="10"/>
  <c r="J183" i="10"/>
  <c r="H184" i="10"/>
  <c r="I184" i="10"/>
  <c r="J184" i="10"/>
  <c r="H185" i="10"/>
  <c r="I185" i="10"/>
  <c r="J185" i="10"/>
  <c r="H186" i="10"/>
  <c r="I186" i="10"/>
  <c r="J186" i="10"/>
  <c r="H187" i="10"/>
  <c r="I187" i="10"/>
  <c r="J187" i="10"/>
  <c r="H188" i="10"/>
  <c r="I188" i="10"/>
  <c r="J188" i="10"/>
  <c r="H189" i="10"/>
  <c r="I189" i="10"/>
  <c r="J189" i="10"/>
  <c r="H190" i="10"/>
  <c r="I190" i="10"/>
  <c r="J190" i="10"/>
  <c r="H191" i="10"/>
  <c r="I191" i="10"/>
  <c r="J191" i="10"/>
  <c r="H192" i="10"/>
  <c r="I192" i="10"/>
  <c r="J192" i="10"/>
  <c r="H193" i="10"/>
  <c r="I193" i="10"/>
  <c r="J193" i="10"/>
  <c r="H194" i="10"/>
  <c r="I194" i="10"/>
  <c r="J194" i="10"/>
  <c r="H195" i="10"/>
  <c r="I195" i="10"/>
  <c r="J195" i="10"/>
  <c r="H196" i="10"/>
  <c r="I196" i="10"/>
  <c r="J196" i="10"/>
  <c r="H197" i="10"/>
  <c r="I197" i="10"/>
  <c r="J197" i="10"/>
  <c r="H198" i="10"/>
  <c r="I198" i="10"/>
  <c r="J198" i="10"/>
  <c r="H199" i="10"/>
  <c r="I199" i="10"/>
  <c r="J199" i="10"/>
  <c r="H200" i="10"/>
  <c r="I200" i="10"/>
  <c r="J200" i="10"/>
  <c r="H201" i="10"/>
  <c r="I201" i="10"/>
  <c r="J201" i="10"/>
  <c r="H202" i="10"/>
  <c r="I202" i="10"/>
  <c r="J202" i="10"/>
  <c r="H203" i="10"/>
  <c r="I203" i="10"/>
  <c r="J203" i="10"/>
  <c r="H204" i="10"/>
  <c r="I204" i="10"/>
  <c r="J204" i="10"/>
  <c r="H205" i="10"/>
  <c r="I205" i="10"/>
  <c r="J205" i="10"/>
  <c r="H206" i="10"/>
  <c r="I206" i="10"/>
  <c r="J206" i="10"/>
  <c r="H207" i="10"/>
  <c r="I207" i="10"/>
  <c r="J207" i="10"/>
  <c r="H208" i="10"/>
  <c r="I208" i="10"/>
  <c r="J208" i="10"/>
  <c r="H209" i="10"/>
  <c r="I209" i="10"/>
  <c r="J209" i="10"/>
  <c r="H210" i="10"/>
  <c r="I210" i="10"/>
  <c r="J210" i="10"/>
  <c r="H211" i="10"/>
  <c r="I211" i="10"/>
  <c r="J211" i="10"/>
  <c r="H212" i="10"/>
  <c r="I212" i="10"/>
  <c r="J212" i="10"/>
  <c r="H213" i="10"/>
  <c r="I213" i="10"/>
  <c r="J213" i="10"/>
  <c r="H214" i="10"/>
  <c r="I214" i="10"/>
  <c r="J214" i="10"/>
  <c r="H215" i="10"/>
  <c r="I215" i="10"/>
  <c r="J215" i="10"/>
  <c r="H216" i="10"/>
  <c r="I216" i="10"/>
  <c r="J216" i="10"/>
  <c r="H217" i="10"/>
  <c r="I217" i="10"/>
  <c r="J217" i="10"/>
  <c r="H218" i="10"/>
  <c r="I218" i="10"/>
  <c r="J218" i="10"/>
  <c r="H219" i="10"/>
  <c r="I219" i="10"/>
  <c r="J219" i="10"/>
  <c r="H220" i="10"/>
  <c r="I220" i="10"/>
  <c r="J220" i="10"/>
  <c r="H221" i="10"/>
  <c r="I221" i="10"/>
  <c r="J221" i="10"/>
  <c r="H222" i="10"/>
  <c r="I222" i="10"/>
  <c r="J222" i="10"/>
  <c r="H223" i="10"/>
  <c r="I223" i="10"/>
  <c r="J223" i="10"/>
  <c r="H224" i="10"/>
  <c r="I224" i="10"/>
  <c r="J224" i="10"/>
  <c r="H225" i="10"/>
  <c r="I225" i="10"/>
  <c r="J225" i="10"/>
  <c r="H226" i="10"/>
  <c r="I226" i="10"/>
  <c r="J226" i="10"/>
  <c r="H227" i="10"/>
  <c r="I227" i="10"/>
  <c r="J227" i="10"/>
  <c r="H228" i="10"/>
  <c r="I228" i="10"/>
  <c r="J228" i="10"/>
  <c r="H229" i="10"/>
  <c r="I229" i="10"/>
  <c r="J229" i="10"/>
  <c r="H230" i="10"/>
  <c r="I230" i="10"/>
  <c r="J230" i="10"/>
  <c r="H231" i="10"/>
  <c r="I231" i="10"/>
  <c r="J231" i="10"/>
  <c r="H232" i="10"/>
  <c r="I232" i="10"/>
  <c r="J232" i="10"/>
  <c r="H233" i="10"/>
  <c r="I233" i="10"/>
  <c r="J233" i="10"/>
  <c r="H234" i="10"/>
  <c r="I234" i="10"/>
  <c r="J234" i="10"/>
  <c r="H235" i="10"/>
  <c r="I235" i="10"/>
  <c r="J235" i="10"/>
  <c r="H236" i="10"/>
  <c r="I236" i="10"/>
  <c r="J236" i="10"/>
  <c r="H237" i="10"/>
  <c r="I237" i="10"/>
  <c r="J237" i="10"/>
  <c r="H238" i="10"/>
  <c r="I238" i="10"/>
  <c r="J238" i="10"/>
  <c r="H239" i="10"/>
  <c r="I239" i="10"/>
  <c r="J239" i="10"/>
  <c r="H240" i="10"/>
  <c r="I240" i="10"/>
  <c r="J240" i="10"/>
  <c r="H241" i="10"/>
  <c r="I241" i="10"/>
  <c r="J241" i="10"/>
  <c r="H242" i="10"/>
  <c r="I242" i="10"/>
  <c r="J242" i="10"/>
  <c r="H243" i="10"/>
  <c r="I243" i="10"/>
  <c r="J243" i="10"/>
  <c r="H244" i="10"/>
  <c r="I244" i="10"/>
  <c r="J244" i="10"/>
  <c r="H245" i="10"/>
  <c r="I245" i="10"/>
  <c r="J245" i="10"/>
  <c r="H246" i="10"/>
  <c r="I246" i="10"/>
  <c r="J246" i="10"/>
  <c r="H247" i="10"/>
  <c r="I247" i="10"/>
  <c r="J247" i="10"/>
  <c r="H248" i="10"/>
  <c r="I248" i="10"/>
  <c r="J248" i="10"/>
  <c r="H249" i="10"/>
  <c r="I249" i="10"/>
  <c r="J249" i="10"/>
  <c r="H250" i="10"/>
  <c r="I250" i="10"/>
  <c r="J250" i="10"/>
  <c r="H251" i="10"/>
  <c r="I251" i="10"/>
  <c r="J251" i="10"/>
  <c r="H252" i="10"/>
  <c r="I252" i="10"/>
  <c r="J252" i="10"/>
  <c r="H253" i="10"/>
  <c r="I253" i="10"/>
  <c r="J253" i="10"/>
  <c r="H254" i="10"/>
  <c r="I254" i="10"/>
  <c r="J254" i="10"/>
  <c r="H255" i="10"/>
  <c r="I255" i="10"/>
  <c r="J255" i="10"/>
  <c r="H256" i="10"/>
  <c r="I256" i="10"/>
  <c r="J256" i="10"/>
  <c r="H257" i="10"/>
  <c r="I257" i="10"/>
  <c r="J257" i="10"/>
  <c r="H258" i="10"/>
  <c r="I258" i="10"/>
  <c r="J258" i="10"/>
  <c r="H259" i="10"/>
  <c r="I259" i="10"/>
  <c r="J259" i="10"/>
  <c r="H260" i="10"/>
  <c r="I260" i="10"/>
  <c r="J260" i="10"/>
  <c r="H261" i="10"/>
  <c r="I261" i="10"/>
  <c r="J261" i="10"/>
  <c r="H262" i="10"/>
  <c r="I262" i="10"/>
  <c r="J262" i="10"/>
  <c r="H263" i="10"/>
  <c r="I263" i="10"/>
  <c r="J263" i="10"/>
  <c r="H264" i="10"/>
  <c r="I264" i="10"/>
  <c r="J264" i="10"/>
  <c r="H265" i="10"/>
  <c r="I265" i="10"/>
  <c r="J265" i="10"/>
  <c r="H266" i="10"/>
  <c r="I266" i="10"/>
  <c r="J266" i="10"/>
  <c r="H267" i="10"/>
  <c r="I267" i="10"/>
  <c r="J267" i="10"/>
  <c r="H268" i="10"/>
  <c r="I268" i="10"/>
  <c r="J268" i="10"/>
  <c r="H269" i="10"/>
  <c r="I269" i="10"/>
  <c r="J269" i="10"/>
  <c r="H270" i="10"/>
  <c r="I270" i="10"/>
  <c r="J270" i="10"/>
  <c r="H271" i="10"/>
  <c r="I271" i="10"/>
  <c r="J271" i="10"/>
  <c r="H272" i="10"/>
  <c r="I272" i="10"/>
  <c r="J272" i="10"/>
  <c r="H273" i="10"/>
  <c r="I273" i="10"/>
  <c r="J273" i="10"/>
  <c r="H274" i="10"/>
  <c r="I274" i="10"/>
  <c r="J274" i="10"/>
  <c r="H275" i="10"/>
  <c r="I275" i="10"/>
  <c r="J275" i="10"/>
  <c r="H276" i="10"/>
  <c r="I276" i="10"/>
  <c r="J276" i="10"/>
  <c r="H277" i="10"/>
  <c r="I277" i="10"/>
  <c r="J277" i="10"/>
  <c r="H278" i="10"/>
  <c r="I278" i="10"/>
  <c r="J278" i="10"/>
  <c r="H279" i="10"/>
  <c r="I279" i="10"/>
  <c r="J279" i="10"/>
  <c r="H280" i="10"/>
  <c r="I280" i="10"/>
  <c r="J280" i="10"/>
  <c r="H281" i="10"/>
  <c r="I281" i="10"/>
  <c r="J281" i="10"/>
  <c r="H282" i="10"/>
  <c r="I282" i="10"/>
  <c r="J282" i="10"/>
  <c r="H283" i="10"/>
  <c r="I283" i="10"/>
  <c r="J283" i="10"/>
  <c r="H284" i="10"/>
  <c r="I284" i="10"/>
  <c r="J284" i="10"/>
  <c r="H285" i="10"/>
  <c r="I285" i="10"/>
  <c r="J285" i="10"/>
  <c r="H286" i="10"/>
  <c r="I286" i="10"/>
  <c r="J286" i="10"/>
  <c r="H287" i="10"/>
  <c r="I287" i="10"/>
  <c r="J287" i="10"/>
  <c r="H288" i="10"/>
  <c r="I288" i="10"/>
  <c r="J288" i="10"/>
  <c r="H289" i="10"/>
  <c r="I289" i="10"/>
  <c r="J289" i="10"/>
  <c r="H290" i="10"/>
  <c r="I290" i="10"/>
  <c r="J290" i="10"/>
  <c r="H291" i="10"/>
  <c r="I291" i="10"/>
  <c r="J291" i="10"/>
  <c r="H292" i="10"/>
  <c r="I292" i="10"/>
  <c r="J292" i="10"/>
  <c r="H293" i="10"/>
  <c r="I293" i="10"/>
  <c r="J293" i="10"/>
  <c r="H294" i="10"/>
  <c r="I294" i="10"/>
  <c r="J294" i="10"/>
  <c r="H295" i="10"/>
  <c r="I295" i="10"/>
  <c r="J295" i="10"/>
  <c r="H296" i="10"/>
  <c r="I296" i="10"/>
  <c r="J296" i="10"/>
  <c r="H297" i="10"/>
  <c r="I297" i="10"/>
  <c r="J297" i="10"/>
  <c r="H298" i="10"/>
  <c r="I298" i="10"/>
  <c r="J298" i="10"/>
  <c r="H299" i="10"/>
  <c r="I299" i="10"/>
  <c r="J299" i="10"/>
  <c r="H300" i="10"/>
  <c r="I300" i="10"/>
  <c r="J300" i="10"/>
  <c r="H301" i="10"/>
  <c r="I301" i="10"/>
  <c r="J301" i="10"/>
  <c r="H302" i="10"/>
  <c r="I302" i="10"/>
  <c r="J302" i="10"/>
  <c r="H303" i="10"/>
  <c r="I303" i="10"/>
  <c r="J303" i="10"/>
  <c r="H304" i="10"/>
  <c r="I304" i="10"/>
  <c r="J304" i="10"/>
  <c r="H305" i="10"/>
  <c r="I305" i="10"/>
  <c r="J305" i="10"/>
  <c r="H306" i="10"/>
  <c r="I306" i="10"/>
  <c r="J306" i="10"/>
  <c r="H307" i="10"/>
  <c r="I307" i="10"/>
  <c r="J307" i="10"/>
  <c r="H308" i="10"/>
  <c r="I308" i="10"/>
  <c r="J308" i="10"/>
  <c r="H309" i="10"/>
  <c r="I309" i="10"/>
  <c r="J309" i="10"/>
  <c r="H310" i="10"/>
  <c r="I310" i="10"/>
  <c r="J310" i="10"/>
  <c r="H311" i="10"/>
  <c r="I311" i="10"/>
  <c r="J311" i="10"/>
  <c r="H312" i="10"/>
  <c r="I312" i="10"/>
  <c r="J312" i="10"/>
  <c r="H313" i="10"/>
  <c r="I313" i="10"/>
  <c r="J313" i="10"/>
  <c r="H314" i="10"/>
  <c r="I314" i="10"/>
  <c r="J314" i="10"/>
  <c r="H315" i="10"/>
  <c r="I315" i="10"/>
  <c r="J315" i="10"/>
  <c r="H316" i="10"/>
  <c r="I316" i="10"/>
  <c r="J316" i="10"/>
  <c r="H317" i="10"/>
  <c r="I317" i="10"/>
  <c r="J317" i="10"/>
  <c r="H318" i="10"/>
  <c r="I318" i="10"/>
  <c r="J318" i="10"/>
  <c r="H319" i="10"/>
  <c r="I319" i="10"/>
  <c r="J319" i="10"/>
  <c r="H320" i="10"/>
  <c r="I320" i="10"/>
  <c r="J320" i="10"/>
  <c r="H321" i="10"/>
  <c r="I321" i="10"/>
  <c r="J321" i="10"/>
  <c r="H322" i="10"/>
  <c r="I322" i="10"/>
  <c r="J322" i="10"/>
  <c r="H323" i="10"/>
  <c r="I323" i="10"/>
  <c r="J323" i="10"/>
  <c r="H324" i="10"/>
  <c r="I324" i="10"/>
  <c r="J324" i="10"/>
  <c r="H325" i="10"/>
  <c r="I325" i="10"/>
  <c r="J325" i="10"/>
  <c r="H326" i="10"/>
  <c r="I326" i="10"/>
  <c r="J326" i="10"/>
  <c r="H327" i="10"/>
  <c r="I327" i="10"/>
  <c r="J327" i="10"/>
  <c r="H328" i="10"/>
  <c r="I328" i="10"/>
  <c r="J328" i="10"/>
  <c r="H329" i="10"/>
  <c r="I329" i="10"/>
  <c r="J329" i="10"/>
  <c r="H330" i="10"/>
  <c r="I330" i="10"/>
  <c r="J330" i="10"/>
  <c r="H331" i="10"/>
  <c r="I331" i="10"/>
  <c r="J331" i="10"/>
  <c r="H332" i="10"/>
  <c r="I332" i="10"/>
  <c r="J332" i="10"/>
  <c r="H333" i="10"/>
  <c r="I333" i="10"/>
  <c r="J333" i="10"/>
  <c r="H334" i="10"/>
  <c r="I334" i="10"/>
  <c r="J334" i="10"/>
  <c r="H335" i="10"/>
  <c r="I335" i="10"/>
  <c r="J335" i="10"/>
  <c r="H336" i="10"/>
  <c r="I336" i="10"/>
  <c r="J336" i="10"/>
  <c r="H337" i="10"/>
  <c r="I337" i="10"/>
  <c r="J337" i="10"/>
  <c r="H338" i="10"/>
  <c r="I338" i="10"/>
  <c r="J338" i="10"/>
  <c r="H339" i="10"/>
  <c r="I339" i="10"/>
  <c r="J339" i="10"/>
  <c r="H340" i="10"/>
  <c r="I340" i="10"/>
  <c r="J340" i="10"/>
  <c r="H341" i="10"/>
  <c r="I341" i="10"/>
  <c r="J341" i="10"/>
  <c r="H342" i="10"/>
  <c r="I342" i="10"/>
  <c r="J342" i="10"/>
  <c r="H343" i="10"/>
  <c r="I343" i="10"/>
  <c r="J343" i="10"/>
  <c r="H344" i="10"/>
  <c r="I344" i="10"/>
  <c r="J344" i="10"/>
  <c r="H345" i="10"/>
  <c r="I345" i="10"/>
  <c r="J345" i="10"/>
  <c r="H346" i="10"/>
  <c r="I346" i="10"/>
  <c r="J346" i="10"/>
  <c r="H347" i="10"/>
  <c r="I347" i="10"/>
  <c r="J347" i="10"/>
  <c r="H348" i="10"/>
  <c r="I348" i="10"/>
  <c r="J348" i="10"/>
  <c r="H349" i="10"/>
  <c r="I349" i="10"/>
  <c r="J349" i="10"/>
  <c r="H350" i="10"/>
  <c r="I350" i="10"/>
  <c r="J350" i="10"/>
  <c r="H351" i="10"/>
  <c r="I351" i="10"/>
  <c r="J351" i="10"/>
  <c r="H352" i="10"/>
  <c r="I352" i="10"/>
  <c r="J352" i="10"/>
  <c r="H353" i="10"/>
  <c r="I353" i="10"/>
  <c r="J353" i="10"/>
  <c r="H354" i="10"/>
  <c r="I354" i="10"/>
  <c r="J354" i="10"/>
  <c r="H355" i="10"/>
  <c r="I355" i="10"/>
  <c r="J355" i="10"/>
  <c r="H356" i="10"/>
  <c r="I356" i="10"/>
  <c r="J356" i="10"/>
  <c r="H357" i="10"/>
  <c r="I357" i="10"/>
  <c r="J357" i="10"/>
  <c r="H358" i="10"/>
  <c r="I358" i="10"/>
  <c r="J358" i="10"/>
  <c r="H359" i="10"/>
  <c r="I359" i="10"/>
  <c r="J359" i="10"/>
  <c r="H360" i="10"/>
  <c r="I360" i="10"/>
  <c r="J360" i="10"/>
  <c r="H361" i="10"/>
  <c r="I361" i="10"/>
  <c r="J361" i="10"/>
  <c r="H362" i="10"/>
  <c r="I362" i="10"/>
  <c r="J362" i="10"/>
  <c r="H363" i="10"/>
  <c r="I363" i="10"/>
  <c r="J363" i="10"/>
  <c r="H364" i="10"/>
  <c r="I364" i="10"/>
  <c r="J364" i="10"/>
  <c r="H365" i="10"/>
  <c r="I365" i="10"/>
  <c r="J365" i="10"/>
  <c r="H366" i="10"/>
  <c r="I366" i="10"/>
  <c r="J366" i="10"/>
  <c r="H367" i="10"/>
  <c r="I367" i="10"/>
  <c r="J367" i="10"/>
  <c r="H368" i="10"/>
  <c r="I368" i="10"/>
  <c r="J368" i="10"/>
  <c r="H369" i="10"/>
  <c r="I369" i="10"/>
  <c r="J369" i="10"/>
  <c r="H370" i="10"/>
  <c r="I370" i="10"/>
  <c r="J370" i="10"/>
  <c r="H371" i="10"/>
  <c r="I371" i="10"/>
  <c r="J371" i="10"/>
  <c r="H372" i="10"/>
  <c r="I372" i="10"/>
  <c r="J372" i="10"/>
  <c r="H373" i="10"/>
  <c r="I373" i="10"/>
  <c r="J373" i="10"/>
  <c r="H374" i="10"/>
  <c r="I374" i="10"/>
  <c r="J374" i="10"/>
  <c r="H375" i="10"/>
  <c r="I375" i="10"/>
  <c r="J375" i="10"/>
  <c r="H376" i="10"/>
  <c r="I376" i="10"/>
  <c r="J376" i="10"/>
  <c r="H377" i="10"/>
  <c r="I377" i="10"/>
  <c r="J377" i="10"/>
  <c r="H378" i="10"/>
  <c r="I378" i="10"/>
  <c r="J378" i="10"/>
  <c r="H379" i="10"/>
  <c r="I379" i="10"/>
  <c r="J379" i="10"/>
  <c r="H380" i="10"/>
  <c r="I380" i="10"/>
  <c r="J380" i="10"/>
  <c r="H381" i="10"/>
  <c r="I381" i="10"/>
  <c r="J381" i="10"/>
  <c r="H382" i="10"/>
  <c r="I382" i="10"/>
  <c r="J382" i="10"/>
  <c r="H383" i="10"/>
  <c r="I383" i="10"/>
  <c r="J383" i="10"/>
  <c r="H384" i="10"/>
  <c r="I384" i="10"/>
  <c r="J384" i="10"/>
  <c r="H385" i="10"/>
  <c r="I385" i="10"/>
  <c r="J385" i="10"/>
  <c r="H386" i="10"/>
  <c r="I386" i="10"/>
  <c r="J386" i="10"/>
  <c r="H387" i="10"/>
  <c r="I387" i="10"/>
  <c r="J387" i="10"/>
  <c r="H388" i="10"/>
  <c r="I388" i="10"/>
  <c r="J388" i="10"/>
  <c r="H389" i="10"/>
  <c r="I389" i="10"/>
  <c r="J389" i="10"/>
  <c r="H390" i="10"/>
  <c r="I390" i="10"/>
  <c r="J390" i="10"/>
  <c r="H391" i="10"/>
  <c r="I391" i="10"/>
  <c r="J391" i="10"/>
  <c r="I109" i="10"/>
  <c r="J109" i="10"/>
  <c r="H109" i="10"/>
  <c r="H258" i="70"/>
  <c r="H246" i="70"/>
  <c r="H234" i="70"/>
  <c r="H222" i="70"/>
  <c r="H210" i="70"/>
  <c r="H198" i="70"/>
  <c r="H186" i="70"/>
  <c r="F183" i="70"/>
  <c r="G183" i="70" s="1"/>
  <c r="F180" i="70"/>
  <c r="F177" i="70"/>
  <c r="H174" i="70"/>
  <c r="F174" i="70"/>
  <c r="F171" i="70"/>
  <c r="F168" i="70"/>
  <c r="F165" i="70"/>
  <c r="H162" i="70"/>
  <c r="F162" i="70"/>
  <c r="F159" i="70"/>
  <c r="F156" i="70"/>
  <c r="F153" i="70"/>
  <c r="I152" i="70"/>
  <c r="H150" i="70"/>
  <c r="F150" i="70"/>
  <c r="F147" i="70"/>
  <c r="F144" i="70"/>
  <c r="F141" i="70"/>
  <c r="H138" i="70"/>
  <c r="F138" i="70"/>
  <c r="F135" i="70"/>
  <c r="F132" i="70"/>
  <c r="F129" i="70"/>
  <c r="H126" i="70"/>
  <c r="F126" i="70"/>
  <c r="F123" i="70"/>
  <c r="F120" i="70"/>
  <c r="F117" i="70"/>
  <c r="H114" i="70"/>
  <c r="F114" i="70"/>
  <c r="F111" i="70"/>
  <c r="F108" i="70"/>
  <c r="I152" i="69"/>
  <c r="F183" i="69"/>
  <c r="G183" i="69" s="1"/>
  <c r="F180" i="69"/>
  <c r="F177" i="69"/>
  <c r="F174" i="69"/>
  <c r="F171" i="69"/>
  <c r="F168" i="69"/>
  <c r="F165" i="69"/>
  <c r="F162" i="69"/>
  <c r="F159" i="69"/>
  <c r="F156" i="69"/>
  <c r="F153" i="69"/>
  <c r="F150" i="69"/>
  <c r="F147" i="69"/>
  <c r="F144" i="69"/>
  <c r="F141" i="69"/>
  <c r="F138" i="69"/>
  <c r="F135" i="69"/>
  <c r="F132" i="69"/>
  <c r="F129" i="69"/>
  <c r="F126" i="69"/>
  <c r="F123" i="69"/>
  <c r="F120" i="69"/>
  <c r="F117" i="69"/>
  <c r="F114" i="69"/>
  <c r="F111" i="69"/>
  <c r="F108" i="69"/>
  <c r="E103" i="27"/>
  <c r="E104" i="27"/>
  <c r="E105" i="27"/>
  <c r="E106" i="27"/>
  <c r="E107" i="27"/>
  <c r="E108" i="27"/>
  <c r="E109" i="27"/>
  <c r="E110" i="27"/>
  <c r="E111" i="27"/>
  <c r="E112" i="27"/>
  <c r="E113" i="27"/>
  <c r="E102" i="27"/>
  <c r="E126" i="27"/>
  <c r="E18" i="24"/>
  <c r="J138" i="44"/>
  <c r="J126" i="44"/>
  <c r="F125" i="27"/>
  <c r="E20" i="24"/>
  <c r="F124" i="27"/>
  <c r="F115" i="27"/>
  <c r="F116" i="27"/>
  <c r="F117" i="27"/>
  <c r="F118" i="27"/>
  <c r="F119" i="27"/>
  <c r="F120" i="27"/>
  <c r="F121" i="27"/>
  <c r="F122" i="27"/>
  <c r="F123" i="27"/>
  <c r="F114" i="27"/>
  <c r="C68" i="38"/>
  <c r="C69" i="38"/>
  <c r="E127" i="27"/>
  <c r="E128" i="27"/>
  <c r="E129" i="27"/>
  <c r="E130" i="27"/>
  <c r="E131" i="27"/>
  <c r="E132" i="27"/>
  <c r="E133" i="27"/>
  <c r="E134" i="27"/>
  <c r="E135" i="27"/>
  <c r="E137" i="27"/>
  <c r="E136" i="27"/>
  <c r="C47" i="38"/>
  <c r="C48" i="38"/>
  <c r="C49" i="38"/>
  <c r="C50" i="38"/>
  <c r="C51" i="38"/>
  <c r="C52" i="38"/>
  <c r="C53" i="38"/>
  <c r="C54" i="38"/>
  <c r="C55" i="38"/>
  <c r="C56" i="38"/>
  <c r="C57" i="38"/>
  <c r="C58" i="38"/>
  <c r="C59" i="38"/>
  <c r="C60" i="38"/>
  <c r="C61" i="38"/>
  <c r="C62" i="38"/>
  <c r="C63" i="38"/>
  <c r="C64" i="38"/>
  <c r="C65" i="38"/>
  <c r="C66" i="38"/>
  <c r="C67" i="38"/>
  <c r="F138" i="27"/>
  <c r="F147" i="27" s="1"/>
  <c r="E161" i="27"/>
  <c r="E152" i="27" s="1"/>
  <c r="E33" i="24"/>
  <c r="E34" i="24"/>
  <c r="E35" i="24"/>
  <c r="E36" i="24"/>
  <c r="E37" i="24"/>
  <c r="E38" i="24"/>
  <c r="E39" i="24"/>
  <c r="E40" i="24"/>
  <c r="E41" i="24"/>
  <c r="E42" i="24"/>
  <c r="E43" i="24"/>
  <c r="E44" i="24"/>
  <c r="E21" i="24"/>
  <c r="E22" i="24"/>
  <c r="E23" i="24"/>
  <c r="E24" i="24"/>
  <c r="E25" i="24"/>
  <c r="E26" i="24"/>
  <c r="E27" i="24"/>
  <c r="E28" i="24"/>
  <c r="E29" i="24"/>
  <c r="E30" i="24"/>
  <c r="E31" i="24"/>
  <c r="E32" i="24"/>
  <c r="F162" i="27"/>
  <c r="F172" i="27" s="1"/>
  <c r="E174" i="27"/>
  <c r="E185" i="27" s="1"/>
  <c r="C7" i="38"/>
  <c r="C8" i="38"/>
  <c r="C9" i="38"/>
  <c r="C10" i="38"/>
  <c r="C11" i="38"/>
  <c r="C12" i="38"/>
  <c r="C13" i="38"/>
  <c r="C14" i="38"/>
  <c r="C15" i="38"/>
  <c r="C16" i="38"/>
  <c r="C17" i="38"/>
  <c r="C18" i="38"/>
  <c r="C19" i="38"/>
  <c r="C20" i="38"/>
  <c r="C21" i="38"/>
  <c r="C22" i="38"/>
  <c r="C23" i="38"/>
  <c r="C24" i="38"/>
  <c r="C25" i="38"/>
  <c r="C26" i="38"/>
  <c r="C27" i="38"/>
  <c r="C28" i="38"/>
  <c r="C29" i="38"/>
  <c r="C30" i="38"/>
  <c r="C31" i="38"/>
  <c r="C32" i="38"/>
  <c r="C33" i="38"/>
  <c r="C34" i="38"/>
  <c r="C35" i="38"/>
  <c r="C36" i="38"/>
  <c r="C37" i="38"/>
  <c r="C38" i="38"/>
  <c r="C39" i="38"/>
  <c r="C40" i="38"/>
  <c r="C41" i="38"/>
  <c r="C42" i="38"/>
  <c r="C43" i="38"/>
  <c r="C44" i="38"/>
  <c r="C45" i="38"/>
  <c r="C46" i="38"/>
  <c r="C6" i="38"/>
  <c r="F210" i="27"/>
  <c r="F211" i="27" s="1"/>
  <c r="E198" i="27"/>
  <c r="E200" i="27" s="1"/>
  <c r="F186" i="27"/>
  <c r="F193" i="27" s="1"/>
  <c r="E19" i="24"/>
  <c r="F102" i="70"/>
  <c r="G99" i="70" s="1"/>
  <c r="F105" i="70"/>
  <c r="F102" i="69"/>
  <c r="G99" i="69" s="1"/>
  <c r="F105" i="69"/>
  <c r="S12" i="82" l="1"/>
  <c r="S21" i="82"/>
  <c r="S14" i="82"/>
  <c r="S17" i="82"/>
  <c r="S20" i="82"/>
  <c r="S13" i="82"/>
  <c r="S28" i="82"/>
  <c r="S22" i="82"/>
  <c r="S25" i="82"/>
  <c r="S9" i="82"/>
  <c r="S8" i="82"/>
  <c r="S29" i="82"/>
  <c r="S30" i="82"/>
  <c r="S27" i="82"/>
  <c r="S24" i="82"/>
  <c r="S23" i="82"/>
  <c r="S11" i="82"/>
  <c r="S18" i="82"/>
  <c r="S7" i="82"/>
  <c r="S15" i="82"/>
  <c r="S19" i="82"/>
  <c r="S26" i="82"/>
  <c r="S16" i="82"/>
  <c r="S10" i="82"/>
  <c r="J162" i="75"/>
  <c r="E157" i="27"/>
  <c r="G114" i="70"/>
  <c r="G126" i="70"/>
  <c r="F7" i="7"/>
  <c r="F8" i="7"/>
  <c r="F6" i="7"/>
  <c r="I8" i="7"/>
  <c r="I7" i="7"/>
  <c r="I6" i="7"/>
  <c r="H7" i="7"/>
  <c r="H8" i="7"/>
  <c r="H6" i="7"/>
  <c r="G7" i="7"/>
  <c r="G8" i="7"/>
  <c r="G6" i="7"/>
  <c r="E7" i="8"/>
  <c r="E8" i="8"/>
  <c r="E6" i="8"/>
  <c r="D6" i="8"/>
  <c r="D8" i="8"/>
  <c r="D7" i="8"/>
  <c r="I6" i="10"/>
  <c r="I7" i="10"/>
  <c r="I8" i="10"/>
  <c r="J6" i="10"/>
  <c r="J8" i="10"/>
  <c r="J7" i="10"/>
  <c r="H6" i="10"/>
  <c r="H7" i="10"/>
  <c r="H8" i="10"/>
  <c r="R19" i="82"/>
  <c r="H159" i="69"/>
  <c r="H77" i="69"/>
  <c r="H75" i="69"/>
  <c r="H76" i="69"/>
  <c r="G105" i="70"/>
  <c r="H125" i="69"/>
  <c r="E184" i="27"/>
  <c r="E183" i="27"/>
  <c r="F192" i="27"/>
  <c r="E178" i="27"/>
  <c r="F171" i="27"/>
  <c r="F140" i="27"/>
  <c r="F212" i="27"/>
  <c r="E180" i="27"/>
  <c r="F189" i="27"/>
  <c r="F141" i="27"/>
  <c r="F144" i="27"/>
  <c r="E181" i="27"/>
  <c r="E175" i="27"/>
  <c r="F221" i="27"/>
  <c r="H143" i="69"/>
  <c r="E179" i="27"/>
  <c r="E155" i="27"/>
  <c r="E159" i="27"/>
  <c r="H147" i="69"/>
  <c r="F173" i="27"/>
  <c r="H108" i="69"/>
  <c r="H176" i="69"/>
  <c r="F145" i="27"/>
  <c r="F148" i="27"/>
  <c r="F142" i="27"/>
  <c r="J186" i="75"/>
  <c r="J222" i="75"/>
  <c r="H146" i="69"/>
  <c r="F216" i="27"/>
  <c r="E182" i="27"/>
  <c r="E177" i="27"/>
  <c r="F217" i="27"/>
  <c r="F213" i="27"/>
  <c r="H126" i="69"/>
  <c r="F146" i="27"/>
  <c r="F149" i="27"/>
  <c r="F215" i="27"/>
  <c r="F143" i="27"/>
  <c r="E176" i="27"/>
  <c r="F220" i="27"/>
  <c r="F139" i="27"/>
  <c r="G144" i="70"/>
  <c r="G159" i="70"/>
  <c r="G180" i="70"/>
  <c r="J138" i="75"/>
  <c r="E206" i="27"/>
  <c r="F167" i="27"/>
  <c r="E201" i="27"/>
  <c r="E150" i="27"/>
  <c r="E202" i="27"/>
  <c r="E153" i="27"/>
  <c r="G108" i="69"/>
  <c r="G114" i="69"/>
  <c r="G120" i="69"/>
  <c r="G162" i="69"/>
  <c r="G180" i="69"/>
  <c r="G156" i="70"/>
  <c r="G165" i="70"/>
  <c r="G171" i="70"/>
  <c r="J210" i="75"/>
  <c r="J234" i="75"/>
  <c r="J258" i="75"/>
  <c r="G102" i="70"/>
  <c r="G153" i="70"/>
  <c r="J174" i="75"/>
  <c r="J126" i="75"/>
  <c r="J150" i="75"/>
  <c r="F169" i="27"/>
  <c r="E205" i="27"/>
  <c r="F166" i="27"/>
  <c r="F168" i="27"/>
  <c r="G129" i="69"/>
  <c r="G135" i="69"/>
  <c r="G141" i="69"/>
  <c r="G165" i="69"/>
  <c r="G177" i="69"/>
  <c r="G120" i="70"/>
  <c r="G129" i="70"/>
  <c r="F26" i="24"/>
  <c r="F25" i="24"/>
  <c r="F22" i="24"/>
  <c r="C21" i="24"/>
  <c r="D21" i="24" s="1"/>
  <c r="F21" i="24" s="1"/>
  <c r="G102" i="69"/>
  <c r="G123" i="69"/>
  <c r="G132" i="69"/>
  <c r="G150" i="69"/>
  <c r="G156" i="69"/>
  <c r="G168" i="69"/>
  <c r="G174" i="69"/>
  <c r="G162" i="70"/>
  <c r="G168" i="70"/>
  <c r="L150" i="75"/>
  <c r="G105" i="69"/>
  <c r="F187" i="27"/>
  <c r="F188" i="27"/>
  <c r="F195" i="27"/>
  <c r="F197" i="27"/>
  <c r="E156" i="27"/>
  <c r="G144" i="69"/>
  <c r="G108" i="70"/>
  <c r="G117" i="70"/>
  <c r="G123" i="70"/>
  <c r="G141" i="70"/>
  <c r="H89" i="69"/>
  <c r="H88" i="69"/>
  <c r="H87" i="69"/>
  <c r="H99" i="69"/>
  <c r="H100" i="69"/>
  <c r="H101" i="69"/>
  <c r="H184" i="69"/>
  <c r="C20" i="24"/>
  <c r="D20" i="24" s="1"/>
  <c r="R18" i="82"/>
  <c r="R17" i="82"/>
  <c r="R16" i="82"/>
  <c r="C19" i="24"/>
  <c r="D19" i="24" s="1"/>
  <c r="F18" i="24" s="1"/>
  <c r="J102" i="75"/>
  <c r="F24" i="24"/>
  <c r="G126" i="69"/>
  <c r="G147" i="69"/>
  <c r="G159" i="69"/>
  <c r="G132" i="70"/>
  <c r="G147" i="70"/>
  <c r="G174" i="70"/>
  <c r="J246" i="75"/>
  <c r="F31" i="24"/>
  <c r="F30" i="24"/>
  <c r="F29" i="24"/>
  <c r="F23" i="24"/>
  <c r="H123" i="69"/>
  <c r="H130" i="69"/>
  <c r="H109" i="69"/>
  <c r="H112" i="69"/>
  <c r="H129" i="69"/>
  <c r="H145" i="69"/>
  <c r="H164" i="69"/>
  <c r="H182" i="69"/>
  <c r="E204" i="27"/>
  <c r="G111" i="69"/>
  <c r="G138" i="69"/>
  <c r="H115" i="69"/>
  <c r="H122" i="69"/>
  <c r="H181" i="69"/>
  <c r="H116" i="69"/>
  <c r="H132" i="69"/>
  <c r="H150" i="69"/>
  <c r="H167" i="69"/>
  <c r="H183" i="69"/>
  <c r="E199" i="27"/>
  <c r="F163" i="27"/>
  <c r="F164" i="27"/>
  <c r="G153" i="69"/>
  <c r="G111" i="70"/>
  <c r="G135" i="70"/>
  <c r="L114" i="75"/>
  <c r="L162" i="75"/>
  <c r="J198" i="75"/>
  <c r="H106" i="69"/>
  <c r="H173" i="69"/>
  <c r="G177" i="70"/>
  <c r="H118" i="69"/>
  <c r="H134" i="69"/>
  <c r="H151" i="69"/>
  <c r="H168" i="69"/>
  <c r="E203" i="27"/>
  <c r="F165" i="27"/>
  <c r="F190" i="27"/>
  <c r="F191" i="27"/>
  <c r="F196" i="27"/>
  <c r="F194" i="27"/>
  <c r="H177" i="69"/>
  <c r="H166" i="69"/>
  <c r="H152" i="69"/>
  <c r="H140" i="69"/>
  <c r="H127" i="69"/>
  <c r="H113" i="69"/>
  <c r="H133" i="69"/>
  <c r="H154" i="69"/>
  <c r="H107" i="69"/>
  <c r="H171" i="69"/>
  <c r="H102" i="69"/>
  <c r="H174" i="69"/>
  <c r="H160" i="69"/>
  <c r="H148" i="69"/>
  <c r="H135" i="69"/>
  <c r="H121" i="69"/>
  <c r="H110" i="69"/>
  <c r="H157" i="69"/>
  <c r="H114" i="69"/>
  <c r="H178" i="69"/>
  <c r="H131" i="69"/>
  <c r="H139" i="69"/>
  <c r="H138" i="69"/>
  <c r="H117" i="69"/>
  <c r="H111" i="69"/>
  <c r="H128" i="69"/>
  <c r="H144" i="69"/>
  <c r="H161" i="69"/>
  <c r="H180" i="69"/>
  <c r="H165" i="69"/>
  <c r="H119" i="69"/>
  <c r="H153" i="69"/>
  <c r="E209" i="27"/>
  <c r="E207" i="27"/>
  <c r="E208" i="27"/>
  <c r="F28" i="24"/>
  <c r="G171" i="69"/>
  <c r="H136" i="69"/>
  <c r="H169" i="69"/>
  <c r="H163" i="69"/>
  <c r="H170" i="69"/>
  <c r="H149" i="69"/>
  <c r="H104" i="69"/>
  <c r="H120" i="69"/>
  <c r="H137" i="69"/>
  <c r="H156" i="69"/>
  <c r="H172" i="69"/>
  <c r="F27" i="24"/>
  <c r="E158" i="27"/>
  <c r="E154" i="27"/>
  <c r="G117" i="69"/>
  <c r="H103" i="69"/>
  <c r="G138" i="70"/>
  <c r="G150" i="70"/>
  <c r="H155" i="69"/>
  <c r="H162" i="69"/>
  <c r="H141" i="69"/>
  <c r="H105" i="69"/>
  <c r="H124" i="69"/>
  <c r="H142" i="69"/>
  <c r="H158" i="69"/>
  <c r="H175" i="69"/>
  <c r="F170" i="27"/>
  <c r="E160" i="27"/>
  <c r="E151" i="27"/>
  <c r="F214" i="27"/>
  <c r="F219" i="27"/>
  <c r="F218" i="27"/>
  <c r="H179" i="69"/>
  <c r="F20" i="24" l="1"/>
  <c r="F19" i="24"/>
  <c r="H92" i="24" l="1"/>
  <c r="H91" i="24"/>
  <c r="H90" i="24"/>
  <c r="H88" i="24"/>
  <c r="H87" i="24"/>
  <c r="H89" i="24"/>
  <c r="I85" i="24" l="1"/>
  <c r="B15" i="24"/>
  <c r="E14" i="24" s="1"/>
  <c r="I91" i="24"/>
  <c r="I88" i="24"/>
  <c r="E15" i="24" l="1"/>
  <c r="D15" i="24"/>
  <c r="F15" i="24" l="1"/>
  <c r="F14" i="24"/>
  <c r="H16" i="131" l="1"/>
  <c r="C14" i="131" l="1"/>
  <c r="J16" i="131"/>
  <c r="I16" i="131"/>
  <c r="C13" i="131" l="1"/>
  <c r="C12" i="131" l="1"/>
  <c r="D12" i="131" s="1"/>
  <c r="H13" i="131"/>
  <c r="J13" i="131" l="1"/>
  <c r="I13" i="131"/>
  <c r="C11" i="131"/>
  <c r="D11" i="131" s="1"/>
  <c r="C10" i="131" l="1"/>
  <c r="D10" i="131" s="1"/>
  <c r="C9" i="131" l="1"/>
  <c r="D9" i="131" s="1"/>
  <c r="H10" i="131"/>
  <c r="J10" i="131" l="1"/>
  <c r="I10" i="131"/>
  <c r="C8" i="131"/>
  <c r="D8" i="131" l="1"/>
  <c r="C7" i="131"/>
  <c r="D7" i="131" s="1"/>
  <c r="G16" i="131" l="1"/>
  <c r="M16" i="131" s="1"/>
  <c r="H7" i="131"/>
  <c r="G9" i="131" l="1"/>
  <c r="M9" i="131" s="1"/>
  <c r="G10" i="131"/>
  <c r="M10" i="131" s="1"/>
  <c r="G11" i="131"/>
  <c r="M11" i="131" s="1"/>
  <c r="G15" i="131"/>
  <c r="M15" i="131" s="1"/>
  <c r="G7" i="131"/>
  <c r="M7" i="131" s="1"/>
  <c r="G8" i="131"/>
  <c r="M8" i="131" s="1"/>
  <c r="G12" i="131"/>
  <c r="M12" i="131" s="1"/>
  <c r="G17" i="131"/>
  <c r="M17" i="131" s="1"/>
  <c r="G18" i="131"/>
  <c r="M18" i="131" s="1"/>
  <c r="G13" i="131"/>
  <c r="M13" i="131" s="1"/>
  <c r="G14" i="131"/>
  <c r="M14" i="131" s="1"/>
  <c r="I7" i="131"/>
  <c r="J7" i="131"/>
</calcChain>
</file>

<file path=xl/sharedStrings.xml><?xml version="1.0" encoding="utf-8"?>
<sst xmlns="http://schemas.openxmlformats.org/spreadsheetml/2006/main" count="4752" uniqueCount="1260">
  <si>
    <t>Übersicht und Quellen</t>
  </si>
  <si>
    <t xml:space="preserve"> </t>
  </si>
  <si>
    <t>Auftragseingang Industrie</t>
  </si>
  <si>
    <t>https//www.destatis.de/DE/Themen/Wirtschaft/Konjunkturindikatoren/Auftragseingang/kae211.html</t>
  </si>
  <si>
    <t>Auftragseingang Absatzrichtung Industrie</t>
  </si>
  <si>
    <t>https://www-genesis.destatis.de/genesis/online/data?operation=find&amp;suchanweisung_language=de&amp;query=42151-0004</t>
  </si>
  <si>
    <t>Auftragseingang Absatzrichtung ohne Großaufträge Industrie</t>
  </si>
  <si>
    <t>https://www-genesis.destatis.de/genesis/online/data?operation=find&amp;suchanweisung_language=de&amp;query=42151-0008</t>
  </si>
  <si>
    <t>Auftragsbestand</t>
  </si>
  <si>
    <t>https://www-genesis.destatis.de/genesis/online/data?operation=find&amp;suchanweisung_language=de&amp;query=42155-0004</t>
  </si>
  <si>
    <t>Auftragseingang Branchen</t>
  </si>
  <si>
    <t>https://www-genesis.destatis.de/genesis/online?operation=find&amp;suchanweisung_language=de&amp;query=42151#abreadcrumb</t>
  </si>
  <si>
    <t>Umsatz im Verarbeitenden Gewerbe (Volumenindex)</t>
  </si>
  <si>
    <t>https://www-genesis.destatis.de/genesis/online/data?operation=find&amp;suchanweisung_language=de&amp;query=42152-0004</t>
  </si>
  <si>
    <t>Auftragseingang Bauhauptgewerbe</t>
  </si>
  <si>
    <t>https://www.destatis.de/DE/Themen/Wirtschaft/Konjunkturindikatoren/Baugewerbe/kae261.html</t>
  </si>
  <si>
    <t>Produktionsindex</t>
  </si>
  <si>
    <t>https//www.destatis.de/DE/Themen/Wirtschaft/Konjunkturindikatoren/Produktion/kpi111.html</t>
  </si>
  <si>
    <t>Produktionsindex Branchen</t>
  </si>
  <si>
    <t>https://www-genesis.destatis.de/genesis/online?operation=find&amp;suchanweisung_language=de&amp;query=42153#abreadcrumb</t>
  </si>
  <si>
    <t>Beschäftigte im Verarbeitenden Gewerbe</t>
  </si>
  <si>
    <t>https://www-genesis.destatis.de/genesis/online/data?operation=find&amp;suchanweisung_language=de&amp;query=42111-0002</t>
  </si>
  <si>
    <t>Export</t>
  </si>
  <si>
    <t>https//www.destatis.de/DE/Themen/Wirtschaft/Konjunkturindikatoren/Aussenhandel/kah612.html</t>
  </si>
  <si>
    <t>Import</t>
  </si>
  <si>
    <t>https//www.destatis.de/DE/Themen/Wirtschaft/Konjunkturindikatoren/Aussenhandel/kah611.html</t>
  </si>
  <si>
    <t>Außenhandelssaldo</t>
  </si>
  <si>
    <t>https//www.destatis.de/DE/Themen/Wirtschaft/Konjunkturindikatoren/Aussenhandel/kah613.html</t>
  </si>
  <si>
    <t>Umsatz im Einzelhandel</t>
  </si>
  <si>
    <t>https//www.destatis.de/DE/Themen/Wirtschaft/Konjunkturindikatoren/Einzelhandel/keh331.html</t>
  </si>
  <si>
    <t>Umsatz im Großhandel</t>
  </si>
  <si>
    <t>https://www.destatis.de/DE/Themen/Wirtschaft/Konjunkturindikatoren/Grosshandel/kgh321.html</t>
  </si>
  <si>
    <t>Umsatz Gastgewerbe</t>
  </si>
  <si>
    <t>https//www.destatis.de/DE/Themen/Wirtschaft/Konjunkturindikatoren/Gastgewerbe-Tourismus/kgg341.html</t>
  </si>
  <si>
    <t>Umsatz Dienstleistungsbereich</t>
  </si>
  <si>
    <t>Lkw-Maut-Fahrleistungsindex</t>
  </si>
  <si>
    <t>https//www.destatis.de/DE/Themen/Wirtschaft/Konjunkturindikatoren/Lkw-Maut-Fahrleistungsindex/kmau110.html</t>
  </si>
  <si>
    <t>ifo-Index</t>
  </si>
  <si>
    <t>https//www.ifo.de/sites/default/files/2019-07/gsk-d-201907.xlsx</t>
  </si>
  <si>
    <t>ZEW-Index</t>
  </si>
  <si>
    <t>http//www.zew.de/de/publikationen/Konjunkturerwartungen/Konjunkturerwartungen.php3</t>
  </si>
  <si>
    <t>GfK-Index</t>
  </si>
  <si>
    <t>http//www.gfk.com/de/presse/press-releases/</t>
  </si>
  <si>
    <t>(über Pressemeldung)</t>
  </si>
  <si>
    <t>RWI/ISL-Containerumschlag-Index</t>
  </si>
  <si>
    <t>https://www.rwi-essen.de/forschung-und-beratung/wachstum-konjunktur-oeffentliche-finanzen/projekte/containerumschlagindex/</t>
  </si>
  <si>
    <t>Kapazitätsauslastung DE</t>
  </si>
  <si>
    <t>Eurostat Tabelle [ei_bsin_q_r2]</t>
  </si>
  <si>
    <t>DeStatis-Arbeitslosenstatistik</t>
  </si>
  <si>
    <t>https//www.destatis.de/DE/Themen/Wirtschaft/Konjunkturindikatoren/Arbeitsmarkt/karb820.html</t>
  </si>
  <si>
    <t>Arbeitslosenstatistik BA</t>
  </si>
  <si>
    <t>https//statistik.arbeitsagentur.de/nn_31892/SiteGlobals/Forms/Rubrikensuche/Rubrikensuche_Form.html?view=processForm&amp;resourceId=210368&amp;input_=&amp;pageLocale=de&amp;topicId=17722&amp;year_month=aktuell&amp;year_month.GROUP=1&amp;search=Suchen</t>
  </si>
  <si>
    <t>Arbeitslose ab 1950</t>
  </si>
  <si>
    <t>https//www.destatis.de/DE/ZahlenFakten/Indikatoren/LangeReihen/Arbeitsmarkt/lrarb003.html</t>
  </si>
  <si>
    <t>Erwerbstätige (Arbeitsort Deutschland)</t>
  </si>
  <si>
    <t>https//www.destatis.de/DE/Themen/Wirtschaft/Konjunkturindikatoren/Arbeitsmarkt/karb812.html</t>
  </si>
  <si>
    <t>Erwerbstätige (Wohnort Deutschland)</t>
  </si>
  <si>
    <t>https://www.destatis.de/DE/Themen/Wirtschaft/Konjunkturindikatoren/Arbeitsmarkt/karb811.html</t>
  </si>
  <si>
    <t>Erwerbstätige, Wirtschaftsbereiche</t>
  </si>
  <si>
    <t>https//www.destatis.de/DE/Themen/Wirtschaft/Konjunkturindikatoren/Volkswirtschaftliche-Gesamtrechnungen/vgr010.html</t>
  </si>
  <si>
    <t>Kurzarbeiter und kurzarbeitende Betriebe</t>
  </si>
  <si>
    <t>https://statistik.arbeitsagentur.de/Statistikdaten/Detail/Aktuell/iiia7/kurzarbeit-hr/kurzarbeit-hr-d-0-xlsx.xlsx</t>
  </si>
  <si>
    <t>Verbraucherpreise mtl. Deutschland</t>
  </si>
  <si>
    <t>https://www-genesis.destatis.de/genesis/online/data?operation=find&amp;suchanweisung_language=de&amp;query=61121-0002</t>
  </si>
  <si>
    <t>Insolvenzverfahren, Deutschland, monatlich</t>
  </si>
  <si>
    <t>https://www-genesis.destatis.de/genesis/online?operation=previous&amp;levelindex=2&amp;step=1&amp;titel=Tabellenaufbau&amp;levelid=1597748873667&amp;levelid=1597748833281#abreadcrumb</t>
  </si>
  <si>
    <t>EZB-Zinsen</t>
  </si>
  <si>
    <t>http//de.global-rates.com/zinssatze/zentralbanken/zentralbank-europa/ezb-zinssatz.aspx</t>
  </si>
  <si>
    <t>BIP-DE-Quartal</t>
  </si>
  <si>
    <t>https//www.destatis.de/DE/Themen/Wirtschaft/Volkswirtschaftliche-Gesamtrechnungen-Inlandsprodukt/Tabellen/bruttoinlandsprodukt-viertel-jahr-bip.html</t>
  </si>
  <si>
    <t>BIP-DE-jährl.</t>
  </si>
  <si>
    <t>https//www.destatis.de/DE/ZahlenFakten/GesamtwirtschaftUmwelt/VGR/Inlandsprodukt/Tabellen/BruttoinlandVierteljahresdaten_xls.xlsx?__blob=publicationFile</t>
  </si>
  <si>
    <t>BIP-DE-mtl. Komponenten</t>
  </si>
  <si>
    <t>https//www.destatis.de/DE/Publikationen/Thematisch/VolkswirtschaftlicheGesamtrechnungen/ThemaVGR.html</t>
  </si>
  <si>
    <t>BIP-DE-jährl. Komponenten</t>
  </si>
  <si>
    <t>Kfz-Neuzulassungen</t>
  </si>
  <si>
    <t>http//www.kba.de/DE/Statistik/Fahrzeuge/Neuzulassungen/MonatlicheNeuzulassungen/monatl_neuzulassungen_node.html</t>
  </si>
  <si>
    <t>Euro_Dollar Kurs</t>
  </si>
  <si>
    <t>http//sdw.ecb.europa.eu/quickview.do?SERIES_KEY=120.EXR.D.USD.EUR.SP00.A</t>
  </si>
  <si>
    <t>Handelsgewichteter Wechselkurs</t>
  </si>
  <si>
    <t>http//sdw.ecb.europa.eu/quickview.do;jsessionid=9F0E0F3D88745682428EE3FBA5E4F59F?SERIES_KEY=120.EXR.M.E0.EUR.EN00.A</t>
  </si>
  <si>
    <t>preisl Wettbewerbsfähigkeit auf Basis der Verbraucherpreise</t>
  </si>
  <si>
    <t>https//www.bundesbank.de/dynamic/action/de/statistiken/zeitreihen-datenbanken/zeitreihen-datenbank/745532/745532?listId=hci_1</t>
  </si>
  <si>
    <t>preisl Wettbewerbsfähigkeit auf Basis der Lohnstückkosten</t>
  </si>
  <si>
    <t>https//www.bundesbank.de/dynamic/action/de/statistiken/zeitreihen-datenbanken/zeitreihen-datenbank/745532/745532?listId=hci_ulct_1</t>
  </si>
  <si>
    <t>Öl-Preis Monat_Jahr</t>
  </si>
  <si>
    <t>http//sdw.ecb.europa.eu/browseTable.do;jsessionid=0BBB450C979EFE78DD45068A5DE23E28?node=2120782&amp;start=&amp;end=&amp;trans=N&amp;vf=&amp;dvfreq=</t>
  </si>
  <si>
    <t>Kraftstoffpreise</t>
  </si>
  <si>
    <t>http//benzinpreis.de/statistik.phtml?o=7&amp;display=superbenzin2012</t>
  </si>
  <si>
    <t>Anleihen 10j-Staatsanleihen</t>
  </si>
  <si>
    <t>EZB und investing.com</t>
  </si>
  <si>
    <t>weitere Konjunktur- und Wirtschaftsdaten</t>
  </si>
  <si>
    <t>Statistisches Bundesamt</t>
  </si>
  <si>
    <t>Deutsche Bundesbank</t>
  </si>
  <si>
    <t>Institut für Arbeitsmarkt- und Berufsforschung (IAB)</t>
  </si>
  <si>
    <t>Bundesagentur für Arbeit</t>
  </si>
  <si>
    <t>Eurostat</t>
  </si>
  <si>
    <t>OECD</t>
  </si>
  <si>
    <t>IWF World Economic Outlook Databases</t>
  </si>
  <si>
    <t xml:space="preserve">Weltbank - World Development Indicators </t>
  </si>
  <si>
    <t>UNCTAD Stat</t>
  </si>
  <si>
    <t>DIHK-Umfragen</t>
  </si>
  <si>
    <t>http//www.dihk.de/konjunktur</t>
  </si>
  <si>
    <t>IHK-Umfragen</t>
  </si>
  <si>
    <t>W</t>
  </si>
  <si>
    <t xml:space="preserve">Aachen </t>
  </si>
  <si>
    <t>http//www.aachen.ihk.de/produktmarken/standortpolitik/Konjunktur/</t>
  </si>
  <si>
    <t>w</t>
  </si>
  <si>
    <t xml:space="preserve">Arnsberg </t>
  </si>
  <si>
    <t>http//www.ihk-arnsberg.de/Bereiche_Liste___Konjunktur_und_Statistik.htm?ActiveID=1027</t>
  </si>
  <si>
    <t>s</t>
  </si>
  <si>
    <t xml:space="preserve">Aschaffenburg </t>
  </si>
  <si>
    <t>http//www.aschaffenburg.ihk.de/produktmarken/standortpolitik/Konjunktur_und_Wirtschaftsdaten/Konjunktur</t>
  </si>
  <si>
    <t>Augsburg</t>
  </si>
  <si>
    <t>http//www.schwaben.ihk.de/standortpolitik/Konjunktur_in_Schwaben</t>
  </si>
  <si>
    <t xml:space="preserve">Baden-Württemberg </t>
  </si>
  <si>
    <t>https//www.bw.ihk.de/veroeffentlichungen/konjunkturberichte</t>
  </si>
  <si>
    <t xml:space="preserve">Bayreuth </t>
  </si>
  <si>
    <t>http//www.bayreuth.ihk.de/Konjunkturberichte.htm</t>
  </si>
  <si>
    <t>o</t>
  </si>
  <si>
    <t xml:space="preserve">Berlin </t>
  </si>
  <si>
    <t>https//www.ihk-berlin.de/politische-positionen-und-statistiken_channel/ZahlenundFakten/Highcharts_Berliner_Wirtschaft_in_Zahlen/Konjunkturumfrage/3662452</t>
  </si>
  <si>
    <t xml:space="preserve">Bielefeld </t>
  </si>
  <si>
    <t xml:space="preserve">https//www.ostwestfalen.ihk.de/standort-foerdern/statistik/konjunktur/ </t>
  </si>
  <si>
    <t xml:space="preserve">Bochum </t>
  </si>
  <si>
    <t>http//www.bochum.ihk.de/unternehmensfoerderung/standort-u-konjunktur/konjunktur.html</t>
  </si>
  <si>
    <t xml:space="preserve">Bonn </t>
  </si>
  <si>
    <t>https//www.ihk-bonn.de/fachbereiche/standortpolitik/konjunktur.html</t>
  </si>
  <si>
    <t>n</t>
  </si>
  <si>
    <t xml:space="preserve">Braunschweig </t>
  </si>
  <si>
    <t>https//www.braunschweig.ihk.de/geschaeftsfelder/standortpolitik/statistik/konjunkturumfragen.html</t>
  </si>
  <si>
    <t xml:space="preserve">Bremen </t>
  </si>
  <si>
    <t>https//www.handelskammer-bremen.de/Standort_Bremen_Bremerhaven/zahlen_fakten?param=zahlen_fakten</t>
  </si>
  <si>
    <t xml:space="preserve">Chemnitz </t>
  </si>
  <si>
    <t xml:space="preserve">https//www.chemnitz.ihk24.de/standortpolitik/Konjunktur?param=Konjunktur  </t>
  </si>
  <si>
    <t xml:space="preserve">Coburg </t>
  </si>
  <si>
    <t>https//www.coburg.ihk.de/36-0-Konjunktur.html</t>
  </si>
  <si>
    <t xml:space="preserve">Cottbus </t>
  </si>
  <si>
    <t>https//www.cottbus.ihk.de/standortpolitik/Konjunkturanalysen/Konjunkturumfrage/364234</t>
  </si>
  <si>
    <t xml:space="preserve">Darmstadt </t>
  </si>
  <si>
    <t>https//www.darmstadt.ihk.de/produktmarken/standortpolitik?param=Konjunktur</t>
  </si>
  <si>
    <t xml:space="preserve">Detmold </t>
  </si>
  <si>
    <t>https//www.detmold.ihk.de/hauptnavigation/lippe-staerken/zahlen-und-fakten/konjunkturlageberichte/konjunkturberichte/4300062</t>
  </si>
  <si>
    <t>Dillenburg</t>
  </si>
  <si>
    <t>http//www.ihk-lahndill.de/produktmarken/standortpolitik/Konjunkturberichterstattung/</t>
  </si>
  <si>
    <t xml:space="preserve">Dortmund </t>
  </si>
  <si>
    <t>https//www.dortmund.ihk24.de/produktmarken/Beratung-und-Service?param=zahlen_daten_fakten</t>
  </si>
  <si>
    <t xml:space="preserve">Dresden </t>
  </si>
  <si>
    <t>http//www.dresden.ihk.de/servlet/pool?knoten_id=2709&amp;ref_detail=portal&amp;ref_knoten_id=6462&amp;ref_sprache=deu</t>
  </si>
  <si>
    <t xml:space="preserve">Duisburg </t>
  </si>
  <si>
    <t>https//www.ihk-niederrhein.de/hauptnavigation/wirtschaftsstandort?param=konjunktur2</t>
  </si>
  <si>
    <t xml:space="preserve">Düsseldorf </t>
  </si>
  <si>
    <t>https//www.duesseldorf.ihk.de/Standort/IHK_Umfragen/Konjunkturberichte/Konjunkturbericht/2598562</t>
  </si>
  <si>
    <t xml:space="preserve">Emden </t>
  </si>
  <si>
    <t>http//www.ihk-emden.de/produktmarken/standortpolitik/Zahlen_und_Fakten/Konjunktur/</t>
  </si>
  <si>
    <t xml:space="preserve">Erfurt </t>
  </si>
  <si>
    <t>https//www.erfurt.ihk.de/service/Konjunktur_und_Statistik/Konjunkturumfragen-und-Analysen/Konjunkturentwicklung-im-IHK-Bezirk-Erfurt/3277946</t>
  </si>
  <si>
    <t xml:space="preserve">Essen </t>
  </si>
  <si>
    <t>http//www.essen.ihk24.de/servicemarken/Presse?param=Publikationen,IHK-Publikationen,Konjunkturberichte</t>
  </si>
  <si>
    <t xml:space="preserve">Flensburg </t>
  </si>
  <si>
    <t>http//www.ihk-schleswig-holstein.de/produktmarken/standortpolitik/konjunktur_statistik/konjunktur/index.jsp</t>
  </si>
  <si>
    <t xml:space="preserve">Frankfurt (Oder) </t>
  </si>
  <si>
    <t>https//www.ihk-ostbrandenburg.de/produktmarken/Standortpolitik?param=Konjunktur---Statistik,Konjunkturanalysen</t>
  </si>
  <si>
    <t xml:space="preserve">Frankfurt am Main </t>
  </si>
  <si>
    <t>http//www.frankfurt-main.ihk.de/standortpolitik/konjunktur_statistik/konjunktur/konjunkturbericht/index.html</t>
  </si>
  <si>
    <t xml:space="preserve">Freiburg </t>
  </si>
  <si>
    <t>http//www.suedlicher-oberrhein.ihk.de/standortpolitik?param=Konjunktur--Zahlen--Fakten</t>
  </si>
  <si>
    <t xml:space="preserve">Fulda </t>
  </si>
  <si>
    <t>http//www.ihk-fulda.de/produktmarken/standortpolitik/Konjunktur_Zahlen_Fakten/;jsessionid=48A074A55A3A078BAED2E1DDED2BA839.repl20</t>
  </si>
  <si>
    <t xml:space="preserve">Gera </t>
  </si>
  <si>
    <t>www.gera.ihk.de/konjunktur</t>
  </si>
  <si>
    <t xml:space="preserve">Gießen </t>
  </si>
  <si>
    <t>https//www.giessen-friedberg.ihk.de/Geschaeftsbereiche/Standortpolitik/Wirtschaftsdaten_von_A_bis_Z/Konjunktur/3178434</t>
  </si>
  <si>
    <t xml:space="preserve">Hagen </t>
  </si>
  <si>
    <t>http//www.sihk.de/konjunktur</t>
  </si>
  <si>
    <t xml:space="preserve">Halle </t>
  </si>
  <si>
    <t>https//www.halle.ihk.de/standortpolitik?param=Konjunktur_und_Strukturberichte,Konjunkturberichte,IHK_Bezirk_Halle_Dessau</t>
  </si>
  <si>
    <t xml:space="preserve">Hamburg </t>
  </si>
  <si>
    <t>https//www.hk24.de/produktmarken/beratung-service/konjunktur-statistik/hamburger-konjunkturbarometer/1153212</t>
  </si>
  <si>
    <t xml:space="preserve">Hanau </t>
  </si>
  <si>
    <t>http//www.hanau.ihk.de/produktmarken/standort/Standortentwicklung/3011112/Konjunktur.html</t>
  </si>
  <si>
    <t xml:space="preserve">Hannover </t>
  </si>
  <si>
    <t>http//www.hannover.ihk.de/ihk-themen/konjunktur-statistik/konjunkturumfrage2/konjunktur2.html</t>
  </si>
  <si>
    <t xml:space="preserve">Heidenheim </t>
  </si>
  <si>
    <t>https//www.ostwuerttemberg.ihk.de/produktmarken/Standortpolitik/Konjunktur-und-Arbeitsmarkt/Konjunktur</t>
  </si>
  <si>
    <t xml:space="preserve">Heilbronn </t>
  </si>
  <si>
    <t>www.heilbronn.ihk.de/konjunkturbericht</t>
  </si>
  <si>
    <t xml:space="preserve">Karlsruhe </t>
  </si>
  <si>
    <t>https//www.karlsruhe.ihk.de/international?param=standortpolitik,konjunktur</t>
  </si>
  <si>
    <t xml:space="preserve">Kassel </t>
  </si>
  <si>
    <t>https//www.ihk-kassel.de/statistik-und-konjunktur</t>
  </si>
  <si>
    <t xml:space="preserve">Kiel </t>
  </si>
  <si>
    <t xml:space="preserve">Koblenz </t>
  </si>
  <si>
    <t>https//www.ihk-koblenz.de/standortpolitik/Zahlen-und-Fakten_neu/Konjunkturbericht/3711468</t>
  </si>
  <si>
    <t xml:space="preserve">Köln </t>
  </si>
  <si>
    <t>http//www.ihk-koeln.de/Konjunkturbericht.AxCMS?ActiveID=1238</t>
  </si>
  <si>
    <t xml:space="preserve">Konstanz </t>
  </si>
  <si>
    <t>http//www.konstanz.ihk.de/produktmarken/standortpolitik/netze/Wirtschaftsberichte/index.jsp</t>
  </si>
  <si>
    <t xml:space="preserve">Krefeld </t>
  </si>
  <si>
    <t>http//www.ihk-krefeld.de/de/standortpolitik/konjunktur-und-statistik/konjunkturberichterstattung.html</t>
  </si>
  <si>
    <t xml:space="preserve">Leipzig </t>
  </si>
  <si>
    <t>http//www.leipzig.ihk.de/unternehmen/geschaeftsfelder/standortpolitik/konjunkturwirtschaftsstatistik.html</t>
  </si>
  <si>
    <t xml:space="preserve">Limburg </t>
  </si>
  <si>
    <t>http//www.ihk-limburg.de/produktmarken/standortpolitik/Konjunktur_und_Wirtschaftsdaten</t>
  </si>
  <si>
    <t xml:space="preserve">Lübeck </t>
  </si>
  <si>
    <t xml:space="preserve">Ludwigshafen </t>
  </si>
  <si>
    <t>https//www.pfalz.ihk24.de/standortpolitik/wirtschaftspolitik/konjunkturberichte/1272616</t>
  </si>
  <si>
    <t xml:space="preserve">Lüneburg </t>
  </si>
  <si>
    <t>http//www.ihk-lueneburg.de/standortpolitik/zahlen_fakten/konjunktuberichte</t>
  </si>
  <si>
    <t xml:space="preserve">Magdeburg </t>
  </si>
  <si>
    <t>http//www.magdeburg.ihk24.de/produktmarken/standortpolitik/ZahlenundFakten/Konjunkturberichte/index.jsp</t>
  </si>
  <si>
    <t xml:space="preserve">Mainz </t>
  </si>
  <si>
    <t>https//www.rheinhessen.ihk24.de/standortpolitik/Konjunktur</t>
  </si>
  <si>
    <t xml:space="preserve">Mannheim </t>
  </si>
  <si>
    <t>https//www.rhein-neckar.ihk24.de/wirtschaftstandort?param=konjunktur-statistik</t>
  </si>
  <si>
    <t xml:space="preserve">München </t>
  </si>
  <si>
    <t>https//www.ihk-muenchen.de/de/Wirtschaftsstandort/Konjunktur/konjunktur-fruehjahr-2018/</t>
  </si>
  <si>
    <t xml:space="preserve">Münster </t>
  </si>
  <si>
    <t>http//www.ihk-nordwestfalen.de/konjunktur</t>
  </si>
  <si>
    <t xml:space="preserve">Neubrandenburg </t>
  </si>
  <si>
    <t>https//www.neubrandenburg.ihk.de/standortpolitik/konjunktur-und-statistik/konjunktur/</t>
  </si>
  <si>
    <t xml:space="preserve">Nürnberg </t>
  </si>
  <si>
    <t>http//www.ihk-nuernberg.de/de/Geschaeftsbereiche/Standortpolitik-und-Unternehmensfoerderung/standort-statistik/statistik/konjunktur/</t>
  </si>
  <si>
    <t xml:space="preserve">Offenbach am Main </t>
  </si>
  <si>
    <t>http//www.offenbach.ihk.de/standortpolitik/konjunktur</t>
  </si>
  <si>
    <t xml:space="preserve">Oldenburg </t>
  </si>
  <si>
    <t>http//ihk-oldenburg.de/geschaeftsfelder/unsereregion/Wirtschaft/Konjunktur/Konjunktur-in-unserer-Region/3183944</t>
  </si>
  <si>
    <t xml:space="preserve">Osnabrück </t>
  </si>
  <si>
    <t>http//www.osnabrueck.ihk24.de/konjunktur</t>
  </si>
  <si>
    <t xml:space="preserve">Passau </t>
  </si>
  <si>
    <t xml:space="preserve">https//www.ihk-niederbayern.de/Wirtschaftsstandort-Niederbayern/Konjunktur?param=Konjunktur </t>
  </si>
  <si>
    <t xml:space="preserve">Pforzheim </t>
  </si>
  <si>
    <t>https//www.nordschwarzwald.ihk24.de/produktmarken/standort/WFG_-_Wirtschaftsfoerderung_Nordschwarzwald/kojuzafa/Konjunkturberichte</t>
  </si>
  <si>
    <t xml:space="preserve">Potsdam </t>
  </si>
  <si>
    <t>https//www.ihk-potsdam.de/ihk-service-und-beratung/Konjunkturumfrage-Kammerbezirk/3312756</t>
  </si>
  <si>
    <t xml:space="preserve">Regensburg </t>
  </si>
  <si>
    <t>https//www.ihk-regensburg.de/region/Standortinformationen/Konjunktur</t>
  </si>
  <si>
    <t xml:space="preserve">Reutlingen </t>
  </si>
  <si>
    <t>https//www.reutlingen.ihk.de/header/region-neckar-alb/zahlen-und-fakten/konjunktur-in-der-region/</t>
  </si>
  <si>
    <t xml:space="preserve">Rostock </t>
  </si>
  <si>
    <t>http//www.rostock.ihk24.de/produktmarken/standortpolitik/zahlen_und_fakten/konjunktur/index.jsp</t>
  </si>
  <si>
    <t xml:space="preserve">Saarbrücken </t>
  </si>
  <si>
    <t>http//www.saarland.ihk.de/p/Konjunktur_und_Arbeitsmarkt-1853.html</t>
  </si>
  <si>
    <t xml:space="preserve">Schwerin </t>
  </si>
  <si>
    <t>http//www.ihkzuschwerin.de/standortpolitik/Wirtschaftsdaten_und_Konjunktur/Konjunkturberichte/Konjunkturberichte_der_IHK_zu_Schwerin</t>
  </si>
  <si>
    <t xml:space="preserve">Siegen </t>
  </si>
  <si>
    <t>https//www.ihk-siegen.de/konjunktur-arbeitsmarkt-und-statistik/konjunkturdaten/</t>
  </si>
  <si>
    <t xml:space="preserve">Stade </t>
  </si>
  <si>
    <t>http//www.stade.ihk24.de/standortpolitik/Wirtschaftsstruktur/konjunkturlage</t>
  </si>
  <si>
    <t xml:space="preserve">Stuttgart </t>
  </si>
  <si>
    <t>https//www.stuttgart.ihk24.de/standort_region_stuttgart/Konjunktur-Stuttgart?param=Konjunktur-Stuttgart</t>
  </si>
  <si>
    <t xml:space="preserve">Suhl </t>
  </si>
  <si>
    <t>http//www.ihk-suhl.de/www/ihkst/navi-main/standortpolitik/konjunktur/</t>
  </si>
  <si>
    <t xml:space="preserve">Trier </t>
  </si>
  <si>
    <t>http//www.ihk-trier.de/p/Konjunkturberichte-185.html</t>
  </si>
  <si>
    <t xml:space="preserve">Ulm </t>
  </si>
  <si>
    <t>https//www.ulm.ihk24.de/standortpolitik/Wirtschaftsstatistik_und_Wirtschaftsanalysen/konjunktur</t>
  </si>
  <si>
    <t xml:space="preserve">Villingen-Schwenningen </t>
  </si>
  <si>
    <t>https//www.schwarzwald-baar-heuberg.ihk.de/Unternehmer/Standortpolitik/aktuelle-wirtschaftslage</t>
  </si>
  <si>
    <t xml:space="preserve">Weingarten </t>
  </si>
  <si>
    <t>https//www.weingarten.ihk.de/servicemarken/Wirtschaftsstandort-Bodensee-Oberschwaben/Konjunktur/Bodensee_Oberschwaben</t>
  </si>
  <si>
    <t xml:space="preserve">Wiesbaden </t>
  </si>
  <si>
    <t>http//www.ihk-wiesbaden.de/p/standort/Zahlen/Konjunktur/</t>
  </si>
  <si>
    <t xml:space="preserve">Wuppertal </t>
  </si>
  <si>
    <t>http//www.wuppertal.ihk24.de/standortpolitik/zahlen_und_fakten/Regionale_Konjunktur/Konjunkturlageberichte/</t>
  </si>
  <si>
    <t xml:space="preserve">Würzburg </t>
  </si>
  <si>
    <t>http//www.wuerzburg.ihk.de/standortpolitik/konjunktur/aktuelle-konjunkturanalyse.html</t>
  </si>
  <si>
    <t>Volumenindex des Auftragseingangs (Verarbeitendes Gewerbe)</t>
  </si>
  <si>
    <t>zurück zur Übersicht</t>
  </si>
  <si>
    <t>Quelle</t>
  </si>
  <si>
    <t>Quelle 2 Genesis Tabelle 42151-0004</t>
  </si>
  <si>
    <t>2015 = 100</t>
  </si>
  <si>
    <t>Originalwert</t>
  </si>
  <si>
    <t>X13 JDemetra+  kalender- und saisonbereinigt</t>
  </si>
  <si>
    <t>Wert</t>
  </si>
  <si>
    <t>Veränderung gegenüber Vorjahresmonat in %</t>
  </si>
  <si>
    <t>Veränderung gegenüber Vormonat in %</t>
  </si>
  <si>
    <t>Q</t>
  </si>
  <si>
    <t>stat ÜH</t>
  </si>
  <si>
    <t>Jahres-wert</t>
  </si>
  <si>
    <t>Jahres-wert (saisonbereinigt)</t>
  </si>
  <si>
    <t>Auftragseingang im Verarbeitenden Gewerbe (Volumenindex)</t>
  </si>
  <si>
    <t>Tabelle 42151-0004</t>
  </si>
  <si>
    <t>X13 JDemetra+ arbeitstäglich- und saisonbereinigt
Index 2015=100 (Volumenindex)</t>
  </si>
  <si>
    <t>Veränderung ggü. Vormonat</t>
  </si>
  <si>
    <t>Veränderung ggü. Vorjahresmonat</t>
  </si>
  <si>
    <t>Veränderung ggü. Vorquartal</t>
  </si>
  <si>
    <t>Insgesamt</t>
  </si>
  <si>
    <t>Inland</t>
  </si>
  <si>
    <t>Ausland</t>
  </si>
  <si>
    <t>Eurozone</t>
  </si>
  <si>
    <t>Ausland (Nicht-Eurozone)</t>
  </si>
  <si>
    <t>-</t>
  </si>
  <si>
    <t>Auftragseingang im Verarbeitenden Gewerbe (ohne Großaufträge; Volumenindex)</t>
  </si>
  <si>
    <t>Tabelle 42151-0008</t>
  </si>
  <si>
    <t>Quellen: DeStatis Genesis Tabellen 42151-0004 und 42151-0005</t>
  </si>
  <si>
    <t xml:space="preserve">Werte kalender- und saisonbereinigt nach X13 JDemetra+  </t>
  </si>
  <si>
    <t>Absatzrichtung: Insgesamt</t>
  </si>
  <si>
    <t>Verarbeitendes Gewerbe</t>
  </si>
  <si>
    <t>Vorleistungsgüter</t>
  </si>
  <si>
    <t>Investitionsgüter</t>
  </si>
  <si>
    <t>Konsumgüter</t>
  </si>
  <si>
    <t>Gebrauchsgüter</t>
  </si>
  <si>
    <t>Verbrauchsgüter</t>
  </si>
  <si>
    <t>Herstellung von Textilien</t>
  </si>
  <si>
    <t>Herstellung von Bekleidung</t>
  </si>
  <si>
    <t>Herstellung von Papier, Pappe und Waren daraus</t>
  </si>
  <si>
    <t>Herstellung von chemischen Erzeugnissen</t>
  </si>
  <si>
    <t>Herstellung von pharmazeutischen Erzeugnissen</t>
  </si>
  <si>
    <t>Metallerzeugung und -bearbeitung</t>
  </si>
  <si>
    <t>Herstellung von Metallerzeugnissen</t>
  </si>
  <si>
    <t>H.v. DV-Geräten, elektron. u. opt. Erzeugnissen</t>
  </si>
  <si>
    <t>Herstellung von elektrischen Ausrüstungen</t>
  </si>
  <si>
    <t>Maschinenbau</t>
  </si>
  <si>
    <t>Herstellung von Kraftwagen und Kraftwagenteilen</t>
  </si>
  <si>
    <t>Sonstiger Fahrzeugbau</t>
  </si>
  <si>
    <t>Mittel 2018</t>
  </si>
  <si>
    <t>Mittel 2019</t>
  </si>
  <si>
    <t>Mittel 2020</t>
  </si>
  <si>
    <t>Mittel 2021</t>
  </si>
  <si>
    <t>Mittel 2022</t>
  </si>
  <si>
    <t>Veränderung 2020 ggü. Vorjahr</t>
  </si>
  <si>
    <t>Veränderung 2021 ggü. Vorjahr</t>
  </si>
  <si>
    <t>Veränderung 2022 ggü. Vorjahr</t>
  </si>
  <si>
    <t>Veränderung Q1 ggü. Vorjahr</t>
  </si>
  <si>
    <t>Veränderung Q2 ggü. Vorjahr</t>
  </si>
  <si>
    <t>Veränderung Q3 ggü. Vorjahr</t>
  </si>
  <si>
    <t>Veränderung Q4 ggü. Vorjahr</t>
  </si>
  <si>
    <t>Veränderung 2022 ggü. Vorjahreszeitraum</t>
  </si>
  <si>
    <t>Auftragsbestand im Verarbeitenden Gewerbe (Volumenindex)</t>
  </si>
  <si>
    <t>Quelle Auftragsbestand: DeStatis Genesis Tabelle 42155-0004</t>
  </si>
  <si>
    <t>Quelle Reichweite DeStatis Genesis Tabelle 42113-0001</t>
  </si>
  <si>
    <r>
      <rPr>
        <b/>
        <u/>
        <sz val="10"/>
        <rFont val="Calibri Light"/>
        <family val="2"/>
      </rPr>
      <t>Auftragsbestand</t>
    </r>
    <r>
      <rPr>
        <b/>
        <sz val="10"/>
        <rFont val="Calibri Light"/>
        <family val="2"/>
      </rPr>
      <t xml:space="preserve"> X13 JDemetra+ arbeitstäglich- und saisonbereinigt
Index 2015=100 (Volumenindex)</t>
    </r>
  </si>
  <si>
    <r>
      <rPr>
        <b/>
        <u/>
        <sz val="10"/>
        <rFont val="Calibri Light"/>
        <family val="2"/>
      </rPr>
      <t>Reichweiten</t>
    </r>
    <r>
      <rPr>
        <b/>
        <sz val="10"/>
        <rFont val="Calibri Light"/>
        <family val="2"/>
      </rPr>
      <t xml:space="preserve"> der Auftragsbestände (Monate)</t>
    </r>
  </si>
  <si>
    <t>Tabelle: 42152-0004</t>
  </si>
  <si>
    <t>X13 JDemetra+  kalender- und saisonbereinigt 
Index 2015=100 (Volumenindex)</t>
  </si>
  <si>
    <t>Produktionsindex (Produzierendes Gewerbe)</t>
  </si>
  <si>
    <t>Quelle Gesamt</t>
  </si>
  <si>
    <t>Quelle (Tabelle 42153-0001; 2-Stellen)</t>
  </si>
  <si>
    <t>Produzierendes Gewerbe insgesamt</t>
  </si>
  <si>
    <t>darunter Verarbeitendes Gewerbe (WZ08-C)</t>
  </si>
  <si>
    <t>darunter Baugewerbe (WZ08-F)</t>
  </si>
  <si>
    <t>X13 JDemetra+</t>
  </si>
  <si>
    <t>X13 JDemetra+  kalender- und saisonbereinigt (Index 2015 = 100)</t>
  </si>
  <si>
    <t>Aufhol-prozess (ggü. 2007)</t>
  </si>
  <si>
    <t>Veränderung gegenüber Vorquartal in %</t>
  </si>
  <si>
    <t>...</t>
  </si>
  <si>
    <t>Quelle: DeStatis Genesis Tabelle 42111-0002</t>
  </si>
  <si>
    <t>Beschäftigte</t>
  </si>
  <si>
    <t>Jahresmittel</t>
  </si>
  <si>
    <t>Veränderung ggü. Vorjahr</t>
  </si>
  <si>
    <t>Jahr</t>
  </si>
  <si>
    <t>Monat</t>
  </si>
  <si>
    <t>2019</t>
  </si>
  <si>
    <t>2018</t>
  </si>
  <si>
    <t>2017</t>
  </si>
  <si>
    <t>2016</t>
  </si>
  <si>
    <t>2015</t>
  </si>
  <si>
    <t>2014</t>
  </si>
  <si>
    <t>2013</t>
  </si>
  <si>
    <t>2012</t>
  </si>
  <si>
    <t>2011</t>
  </si>
  <si>
    <t>2010</t>
  </si>
  <si>
    <t>2009</t>
  </si>
  <si>
    <t>2008</t>
  </si>
  <si>
    <t>2007</t>
  </si>
  <si>
    <t>2006</t>
  </si>
  <si>
    <t>2005</t>
  </si>
  <si>
    <t>Mrd. Euro</t>
  </si>
  <si>
    <t>Saison- und kalenderbereinigte Werte nach X 13 JDemetra+</t>
  </si>
  <si>
    <t>Quartaldurchschnitt</t>
  </si>
  <si>
    <t>Aufhol-prozess</t>
  </si>
  <si>
    <t>- 1,3</t>
  </si>
  <si>
    <t>- 7,7</t>
  </si>
  <si>
    <t>- 1,0</t>
  </si>
  <si>
    <t>- 6,3</t>
  </si>
  <si>
    <t>- 3,7</t>
  </si>
  <si>
    <t>- 10,2</t>
  </si>
  <si>
    <t>- 10,6</t>
  </si>
  <si>
    <t>- 9,6</t>
  </si>
  <si>
    <t>- 29,5</t>
  </si>
  <si>
    <t>- 31,0</t>
  </si>
  <si>
    <t>- 7,6</t>
  </si>
  <si>
    <t>- 2,1</t>
  </si>
  <si>
    <t>- 2,6</t>
  </si>
  <si>
    <t>- 3,6</t>
  </si>
  <si>
    <t>- 7,9</t>
  </si>
  <si>
    <t>- 0,3</t>
  </si>
  <si>
    <t>- 4,7</t>
  </si>
  <si>
    <t>Quartals-durchschnitt</t>
  </si>
  <si>
    <t>Jahreswert</t>
  </si>
  <si>
    <t xml:space="preserve">Jahres-wert </t>
  </si>
  <si>
    <t>- 57,7</t>
  </si>
  <si>
    <t>- 31,4</t>
  </si>
  <si>
    <t>- 35,9</t>
  </si>
  <si>
    <t>- 19,4</t>
  </si>
  <si>
    <t>- 3,1</t>
  </si>
  <si>
    <t>- 9,2</t>
  </si>
  <si>
    <t>- 11,7</t>
  </si>
  <si>
    <t>Volumenindex des Auftragseingangs (Bauhauptgewerbe)</t>
  </si>
  <si>
    <t>Produktionsindex Deutschland</t>
  </si>
  <si>
    <t>Index (2015=100)</t>
  </si>
  <si>
    <t>Quellen: DeStatis Genesis Tabellen 42153-0001 und 42153-0002</t>
  </si>
  <si>
    <t>Alle Werte X13 JDemetra+  kalender- und saisonbereinigt</t>
  </si>
  <si>
    <t>Produzierendes Gewerbe</t>
  </si>
  <si>
    <t>Vorleister</t>
  </si>
  <si>
    <t>Baugewerbe</t>
  </si>
  <si>
    <t>Chemie</t>
  </si>
  <si>
    <t>Pharma</t>
  </si>
  <si>
    <t>Metallerzeugung und Bearbeitung</t>
  </si>
  <si>
    <t>Metallerzeugnisse</t>
  </si>
  <si>
    <t>Elektrische Ausrüstungen</t>
  </si>
  <si>
    <t>1991</t>
  </si>
  <si>
    <t>Januar</t>
  </si>
  <si>
    <t>Februar</t>
  </si>
  <si>
    <t>März</t>
  </si>
  <si>
    <t>April</t>
  </si>
  <si>
    <t>Mai</t>
  </si>
  <si>
    <t>Juni</t>
  </si>
  <si>
    <t>Juli</t>
  </si>
  <si>
    <t>August</t>
  </si>
  <si>
    <t>September</t>
  </si>
  <si>
    <t>Oktober</t>
  </si>
  <si>
    <t>November</t>
  </si>
  <si>
    <t>Dezember</t>
  </si>
  <si>
    <t>1992</t>
  </si>
  <si>
    <t>1993</t>
  </si>
  <si>
    <t>1994</t>
  </si>
  <si>
    <t>1995</t>
  </si>
  <si>
    <t>1996</t>
  </si>
  <si>
    <t>1997</t>
  </si>
  <si>
    <t>1998</t>
  </si>
  <si>
    <t>1999</t>
  </si>
  <si>
    <t>2000</t>
  </si>
  <si>
    <t>2001</t>
  </si>
  <si>
    <t>2002</t>
  </si>
  <si>
    <t>2003</t>
  </si>
  <si>
    <t>2004</t>
  </si>
  <si>
    <t>2020</t>
  </si>
  <si>
    <t>2021</t>
  </si>
  <si>
    <t>Veränderungen</t>
  </si>
  <si>
    <t>Q1 2021</t>
  </si>
  <si>
    <t>Q2 2021</t>
  </si>
  <si>
    <t>Q3 2021</t>
  </si>
  <si>
    <t>Q4 2021</t>
  </si>
  <si>
    <t>Vormonat</t>
  </si>
  <si>
    <t>Vorjahresmonat</t>
  </si>
  <si>
    <t>aktuelles Niveau zu Vorkrise (Februar 2020)</t>
  </si>
  <si>
    <t>Vorquartal</t>
  </si>
  <si>
    <t>Umsatz im Einzelhandel (preisbereinigt)</t>
  </si>
  <si>
    <t>Quelle real</t>
  </si>
  <si>
    <t>Quelle nominal</t>
  </si>
  <si>
    <t>(preisbereinigt (real))</t>
  </si>
  <si>
    <t>nominal</t>
  </si>
  <si>
    <t>X13 JDemetra+ kalender- und saisonbereinigt</t>
  </si>
  <si>
    <t>Umsatz im Großhandel (preisbereinigt)</t>
  </si>
  <si>
    <t>Umsatz im Gastgewerbe (preisbereinigt)</t>
  </si>
  <si>
    <t>preisbereinigt (real)</t>
  </si>
  <si>
    <t>Veränderung Vorquartal</t>
  </si>
  <si>
    <t>2015=100</t>
  </si>
  <si>
    <t>in Prozent</t>
  </si>
  <si>
    <t>Jahr, Quartal</t>
  </si>
  <si>
    <t>Verkehr und Lagerei</t>
  </si>
  <si>
    <t>Information und Kommunikation</t>
  </si>
  <si>
    <t>Freiberufliche, wissenschaftliche und technische Dienstleistungen</t>
  </si>
  <si>
    <t>sonstige wirtschaftliche Dienstleistungen</t>
  </si>
  <si>
    <t>Q1 2022</t>
  </si>
  <si>
    <t>Q4 2020</t>
  </si>
  <si>
    <t>Q3 2020</t>
  </si>
  <si>
    <t>Q2 2020</t>
  </si>
  <si>
    <t>Q1 2020</t>
  </si>
  <si>
    <t>Q4 2019</t>
  </si>
  <si>
    <t>Q3 2019</t>
  </si>
  <si>
    <t>Q2 2019</t>
  </si>
  <si>
    <t>Q1 2019</t>
  </si>
  <si>
    <t>Q4 2018</t>
  </si>
  <si>
    <t>Q3 2018</t>
  </si>
  <si>
    <t>Q2 2018</t>
  </si>
  <si>
    <t>Q1 2018</t>
  </si>
  <si>
    <t>Q4 2017</t>
  </si>
  <si>
    <t>Q3 2017</t>
  </si>
  <si>
    <t>Q2 2017</t>
  </si>
  <si>
    <t>Q1 2017</t>
  </si>
  <si>
    <t>Q4 2016</t>
  </si>
  <si>
    <t>Q3 2016</t>
  </si>
  <si>
    <t>Q2 2016</t>
  </si>
  <si>
    <t>Q1 2016</t>
  </si>
  <si>
    <t>Q4 2015</t>
  </si>
  <si>
    <t>Q3 2015</t>
  </si>
  <si>
    <t>Q2 2015</t>
  </si>
  <si>
    <t>Q1 2015</t>
  </si>
  <si>
    <t>Q4 2014</t>
  </si>
  <si>
    <t>Q3 2014</t>
  </si>
  <si>
    <t>Q2 2014</t>
  </si>
  <si>
    <t>Q1 2014</t>
  </si>
  <si>
    <t>Q4 2013</t>
  </si>
  <si>
    <t>Q3 2013</t>
  </si>
  <si>
    <t>Q2 2013</t>
  </si>
  <si>
    <t>Q1 2013</t>
  </si>
  <si>
    <t>Kalender und saisonbereinigt und nach X13 JDemetra+</t>
  </si>
  <si>
    <t>ifo Geschäftsklima für die Gewerbliche Wirtschaft  </t>
  </si>
  <si>
    <t>Index</t>
  </si>
  <si>
    <t>Saldo</t>
  </si>
  <si>
    <t>Veränderung Index</t>
  </si>
  <si>
    <t>Zeit</t>
  </si>
  <si>
    <t>ifo-Geschäftsklima</t>
  </si>
  <si>
    <t>Geschäftslage</t>
  </si>
  <si>
    <t>Geschäftserwartungen</t>
  </si>
  <si>
    <t>ifo-Geschäftslage</t>
  </si>
  <si>
    <t>ifo-Geschäftserwartungen</t>
  </si>
  <si>
    <t>Maximum</t>
  </si>
  <si>
    <t>Minimum</t>
  </si>
  <si>
    <t>Mittelwert</t>
  </si>
  <si>
    <t>Lange Zeitreihen für das ifo Geschäftsklima in der gewerblichen Wirtschaft Deutschlands</t>
  </si>
  <si>
    <t xml:space="preserve">und seine beiden Komponenten Geschäftslage und -erwartungen </t>
  </si>
  <si>
    <t>Indexwerte  (2015=100, Gewerbliche Wirtschaft, Deutschland, saisonbereinigt)</t>
  </si>
  <si>
    <t>R 1 : Geschäftsklima</t>
  </si>
  <si>
    <t xml:space="preserve">R 2 : Geschäftslagebeurteilung </t>
  </si>
  <si>
    <t>R 3 : Geschäftserwartungen</t>
  </si>
  <si>
    <t>Salden  (Gewerbliche Wirtschaft, Deutschland, saisonbereinigt)</t>
  </si>
  <si>
    <t>R 4 :Geschäftsklima</t>
  </si>
  <si>
    <t>R 5 :Geschäftslagebeurteilung</t>
  </si>
  <si>
    <t>R 6 :Geschäftserwartungen</t>
  </si>
  <si>
    <t xml:space="preserve">Konjunkturerwartungen </t>
  </si>
  <si>
    <t>Konjunkturlage</t>
  </si>
  <si>
    <t>Veränderung Erwwartungen ggü. Vormonat</t>
  </si>
  <si>
    <t>Veränderung Lage ggü. Vormonat</t>
  </si>
  <si>
    <t>GfK-Konsumklima-Indikator</t>
  </si>
  <si>
    <t>Veränderungen Vorjahr</t>
  </si>
  <si>
    <t>Konjunkturerwartungen</t>
  </si>
  <si>
    <t>Einkommenserwartungen</t>
  </si>
  <si>
    <t>Anschaffungsneigung</t>
  </si>
  <si>
    <t>Konsum-klima</t>
  </si>
  <si>
    <t>Konjunktur-erwartungen</t>
  </si>
  <si>
    <t>Einkommens-erwartungen</t>
  </si>
  <si>
    <t>Anschaffungs-neigung</t>
  </si>
  <si>
    <t>Insgesamt/Total</t>
  </si>
  <si>
    <t>Nordrange/North range</t>
  </si>
  <si>
    <t>saison- und arbeitstäglich bereinigt</t>
  </si>
  <si>
    <t>Trend-Zyklus-Komponente</t>
  </si>
  <si>
    <t xml:space="preserve">original </t>
  </si>
  <si>
    <t xml:space="preserve">seasonally and working day adjusted </t>
  </si>
  <si>
    <t>Trend-Cycle-Component</t>
  </si>
  <si>
    <t>M/M</t>
  </si>
  <si>
    <t>Q/Q</t>
  </si>
  <si>
    <t>J/J</t>
  </si>
  <si>
    <t>Berechnungen des RWI und des ISL nach Angaben für 91 Häfen; Juni 2020: Schnellschätzung.</t>
  </si>
  <si>
    <t>Computations of RWI and ISL based on Data from 91 ports; June 2020: flash estimate</t>
  </si>
  <si>
    <t>Kapazitätsauslastung in der Industrie</t>
  </si>
  <si>
    <t>Quelle der Daten</t>
  </si>
  <si>
    <t>European Commission - Directorate general for economic and financial affairs (DG ECFIN)</t>
  </si>
  <si>
    <t>Laufendes Niveau der Kapazitätsauslastung (%); Saisonbereinigte Daten, nicht kalenderbereinigte Daten</t>
  </si>
  <si>
    <t>Kapazitätsauslastung</t>
  </si>
  <si>
    <t>Die Produktionstätigkeit behindernde Faktoren</t>
  </si>
  <si>
    <t>Durchschnitt seit 1985</t>
  </si>
  <si>
    <t>Nachfragemangel</t>
  </si>
  <si>
    <t>Arbeitskräftemangel</t>
  </si>
  <si>
    <t>Materialmangel/Kapazitätsengpässe</t>
  </si>
  <si>
    <t>Andere</t>
  </si>
  <si>
    <t>2022 4.Q</t>
  </si>
  <si>
    <t>2022 3.Q</t>
  </si>
  <si>
    <t>2022 2.Q</t>
  </si>
  <si>
    <t>2022 1.Q</t>
  </si>
  <si>
    <t>2021 4.Q</t>
  </si>
  <si>
    <t>2021 3.Q</t>
  </si>
  <si>
    <t>2021 2.Q</t>
  </si>
  <si>
    <t>2021 1.Q</t>
  </si>
  <si>
    <t>2020 4.Q</t>
  </si>
  <si>
    <t>2020 3.Q</t>
  </si>
  <si>
    <t>2020 2.Q</t>
  </si>
  <si>
    <t>2020 1.Q</t>
  </si>
  <si>
    <t>2019 4.Q</t>
  </si>
  <si>
    <t>2019 3.Q</t>
  </si>
  <si>
    <t>2019 2.Q</t>
  </si>
  <si>
    <t>2019 1.Q</t>
  </si>
  <si>
    <t>2018 4.Q</t>
  </si>
  <si>
    <t>2018 3.Q</t>
  </si>
  <si>
    <t>2018 2.Q</t>
  </si>
  <si>
    <t>2018 1.Q</t>
  </si>
  <si>
    <t>2017 4.Q</t>
  </si>
  <si>
    <t>2017 3.Q</t>
  </si>
  <si>
    <t>2017 2.Q</t>
  </si>
  <si>
    <t>2017 1.Q</t>
  </si>
  <si>
    <t>2016 4.Q</t>
  </si>
  <si>
    <t>2016 3.Q</t>
  </si>
  <si>
    <t>2016 2.Q</t>
  </si>
  <si>
    <t>2016 1.Q</t>
  </si>
  <si>
    <t>2015 4.Q</t>
  </si>
  <si>
    <t>2015 3.Q</t>
  </si>
  <si>
    <t>2015 2.Q</t>
  </si>
  <si>
    <t>2015 1.Q</t>
  </si>
  <si>
    <t>2014 4.Q</t>
  </si>
  <si>
    <t>2014 3.Q</t>
  </si>
  <si>
    <t>2014 2.Q</t>
  </si>
  <si>
    <t>2014 1.Q</t>
  </si>
  <si>
    <t>2013 4.Q</t>
  </si>
  <si>
    <t>2013 3.Q</t>
  </si>
  <si>
    <t>2013 2.Q</t>
  </si>
  <si>
    <t>2013 1.Q</t>
  </si>
  <si>
    <t>2012 4.Q</t>
  </si>
  <si>
    <t>2012 3.Q</t>
  </si>
  <si>
    <t>2012 2.Q</t>
  </si>
  <si>
    <t>2012 1.Q</t>
  </si>
  <si>
    <t>2011 4.Q</t>
  </si>
  <si>
    <t>2011 3.Q</t>
  </si>
  <si>
    <t>2011 2.Q</t>
  </si>
  <si>
    <t>2011 1.Q</t>
  </si>
  <si>
    <t>2010 4.Q</t>
  </si>
  <si>
    <t>2010 3.Q</t>
  </si>
  <si>
    <t>2010 2.Q</t>
  </si>
  <si>
    <t>2010 1.Q</t>
  </si>
  <si>
    <t>2009 4.Q</t>
  </si>
  <si>
    <t>2009 3.Q</t>
  </si>
  <si>
    <t>2009 2.Q</t>
  </si>
  <si>
    <t>2009 1.Q</t>
  </si>
  <si>
    <t>2008 4.Q</t>
  </si>
  <si>
    <t>2008 3.Q</t>
  </si>
  <si>
    <t>2008 2.Q</t>
  </si>
  <si>
    <t>2008 1.Q</t>
  </si>
  <si>
    <t>2007 4.Q</t>
  </si>
  <si>
    <t>2007 3.Q</t>
  </si>
  <si>
    <t>2007 2.Q</t>
  </si>
  <si>
    <t>2007 1.Q</t>
  </si>
  <si>
    <t>2006 4.Q</t>
  </si>
  <si>
    <t>2006 3.Q</t>
  </si>
  <si>
    <t>2006 2.Q</t>
  </si>
  <si>
    <t>2006 1.Q</t>
  </si>
  <si>
    <t>2005 4.Q</t>
  </si>
  <si>
    <t>2005 3.Q</t>
  </si>
  <si>
    <t>2005 2.Q</t>
  </si>
  <si>
    <t>2005 1.Q</t>
  </si>
  <si>
    <t>2004 4.Q</t>
  </si>
  <si>
    <t>2004 3.Q</t>
  </si>
  <si>
    <t>2004 2.Q</t>
  </si>
  <si>
    <t>2004 1.Q</t>
  </si>
  <si>
    <t>2003 4.Q</t>
  </si>
  <si>
    <t>2003 3.Q</t>
  </si>
  <si>
    <t>2003 2.Q</t>
  </si>
  <si>
    <t>2003 1.Q</t>
  </si>
  <si>
    <t>2002 4.Q</t>
  </si>
  <si>
    <t>2002 3.Q</t>
  </si>
  <si>
    <t>2002 2.Q</t>
  </si>
  <si>
    <t>2002 1.Q</t>
  </si>
  <si>
    <t>2001 4.Q</t>
  </si>
  <si>
    <t>2001 3.Q</t>
  </si>
  <si>
    <t>2001 2.Q</t>
  </si>
  <si>
    <t>2001 1.Q</t>
  </si>
  <si>
    <t>2000 4.Q</t>
  </si>
  <si>
    <t>2000 3.Q</t>
  </si>
  <si>
    <t>2000 2.Q</t>
  </si>
  <si>
    <t>2000 1.Q</t>
  </si>
  <si>
    <t>1999 4.Q</t>
  </si>
  <si>
    <t>1999 3.Q</t>
  </si>
  <si>
    <t>1999 2.Q</t>
  </si>
  <si>
    <t>1999 1.Q</t>
  </si>
  <si>
    <t>1998 4.Q</t>
  </si>
  <si>
    <t>1998 3.Q</t>
  </si>
  <si>
    <t>1998 2.Q</t>
  </si>
  <si>
    <t>1998 1.Q</t>
  </si>
  <si>
    <t>1997 4.Q</t>
  </si>
  <si>
    <t>1997 3.Q</t>
  </si>
  <si>
    <t>1997 2.Q</t>
  </si>
  <si>
    <t>1997 1.Q</t>
  </si>
  <si>
    <t>1996 4.Q</t>
  </si>
  <si>
    <t>1996 3.Q</t>
  </si>
  <si>
    <t>1996 2.Q</t>
  </si>
  <si>
    <t>1996 1.Q</t>
  </si>
  <si>
    <t>1995 4.Q</t>
  </si>
  <si>
    <t>:</t>
  </si>
  <si>
    <t>1995 3.Q</t>
  </si>
  <si>
    <t>1995 2.Q</t>
  </si>
  <si>
    <t>1995 1.Q</t>
  </si>
  <si>
    <t>1994 4.Q</t>
  </si>
  <si>
    <t>1994 3.Q</t>
  </si>
  <si>
    <t>1994 2.Q</t>
  </si>
  <si>
    <t>1994 1.Q</t>
  </si>
  <si>
    <t>1993 4.Q</t>
  </si>
  <si>
    <t>1993 3.Q</t>
  </si>
  <si>
    <t>1993 2.Q</t>
  </si>
  <si>
    <t>1993 1.Q</t>
  </si>
  <si>
    <t>1992 4.Q</t>
  </si>
  <si>
    <t>1992 3.Q</t>
  </si>
  <si>
    <t>1992 2.Q</t>
  </si>
  <si>
    <t>1992 1.Q</t>
  </si>
  <si>
    <t>1991 4.Q</t>
  </si>
  <si>
    <t>1991 3.Q</t>
  </si>
  <si>
    <t>1991 2.Q</t>
  </si>
  <si>
    <t>1991 1.Q</t>
  </si>
  <si>
    <t>1990 4.Q</t>
  </si>
  <si>
    <t>1990 3.Q</t>
  </si>
  <si>
    <t>1990 2.Q</t>
  </si>
  <si>
    <t>1990 1.Q</t>
  </si>
  <si>
    <t>1989 4.Q</t>
  </si>
  <si>
    <t>1989 3.Q</t>
  </si>
  <si>
    <t>1989 2.Q</t>
  </si>
  <si>
    <t>1989 1.Q</t>
  </si>
  <si>
    <t>1988 4.Q</t>
  </si>
  <si>
    <t>1988 3.Q</t>
  </si>
  <si>
    <t>1988 2.Q</t>
  </si>
  <si>
    <t>1988 1.Q</t>
  </si>
  <si>
    <t>1987 4.Q</t>
  </si>
  <si>
    <t>1987 3.Q</t>
  </si>
  <si>
    <t>1987 2.Q</t>
  </si>
  <si>
    <t>1987 1.Q</t>
  </si>
  <si>
    <t>1986 4.Q</t>
  </si>
  <si>
    <t>1986 3.Q</t>
  </si>
  <si>
    <t>1986 2.Q</t>
  </si>
  <si>
    <t>1986 1.Q</t>
  </si>
  <si>
    <t>1985 4.Q</t>
  </si>
  <si>
    <t>1985 3.Q</t>
  </si>
  <si>
    <t>1985 2.Q</t>
  </si>
  <si>
    <t>1985 1.Q</t>
  </si>
  <si>
    <t>Registrierte Arbeitslose in Tsd. (Statistisches Bundesamt)</t>
  </si>
  <si>
    <t>Trend-Konjunktur-Komponente (BV4.1)</t>
  </si>
  <si>
    <t>Kalender- und saisonbereinigter Wert (BV4.1)</t>
  </si>
  <si>
    <t>Restkompo-nente (BV4.1)</t>
  </si>
  <si>
    <t>Wert in 1000</t>
  </si>
  <si>
    <t>Veränderung gegenüber Vorjahresmonat absolut</t>
  </si>
  <si>
    <t>Arbeitslose - Saisonbereinigte Zeitreihen - Monatszahlen in Tsd. (Bundesagentur für Arbeit)</t>
  </si>
  <si>
    <t>Saisonbereinigter Bestand an Arbeitslosen in Tausend</t>
  </si>
  <si>
    <t>Männer</t>
  </si>
  <si>
    <t>Frauen</t>
  </si>
  <si>
    <t>15 bis unter 25 Jahre</t>
  </si>
  <si>
    <t>Veränderung gegenüber Vormonat</t>
  </si>
  <si>
    <t>Arbeits-losen-quote</t>
  </si>
  <si>
    <t>Jahresschnitt</t>
  </si>
  <si>
    <t>Durchschnittliche Quote</t>
  </si>
  <si>
    <t>Ansteig seit Januar 2020</t>
  </si>
  <si>
    <t>absolut</t>
  </si>
  <si>
    <t>in %</t>
  </si>
  <si>
    <t>in Mio.</t>
  </si>
  <si>
    <t>Arbeitslose (Jahreszahlen)</t>
  </si>
  <si>
    <t>Registrierte Arbeitslose (Mio.)</t>
  </si>
  <si>
    <t>Arbeitslosenquote in %</t>
  </si>
  <si>
    <t>Anzahl</t>
  </si>
  <si>
    <t>Erwerbstätigkeit im Inland (mit Arbeitsort in Deutschland)</t>
  </si>
  <si>
    <t>Genesis-Tabelle 13321-0001</t>
  </si>
  <si>
    <t>in 1000</t>
  </si>
  <si>
    <t>Vorjahres-
quartal</t>
  </si>
  <si>
    <t>Jahresveränderung</t>
  </si>
  <si>
    <t>Vorjahres-monatsveränderung</t>
  </si>
  <si>
    <t>Über-hang</t>
  </si>
  <si>
    <t>Erwerbstätigkeit im Inland (mit Wohnort in Deutschland)</t>
  </si>
  <si>
    <t>Erwerbstätigkeit, Wirtschaftsbereiche</t>
  </si>
  <si>
    <t>Absolut in 1000</t>
  </si>
  <si>
    <t>Summe</t>
  </si>
  <si>
    <t xml:space="preserve">Veränderung </t>
  </si>
  <si>
    <t>Anteil an Gesamt</t>
  </si>
  <si>
    <t>Land- und Forstwirtschaft, Fischerei</t>
  </si>
  <si>
    <t>Produzierendes Gewerbe ohne Baugewerbe</t>
  </si>
  <si>
    <t>Handel, Verkehr und Gastgewerbe</t>
  </si>
  <si>
    <t>Unternehmensdienstleister</t>
  </si>
  <si>
    <t>Übrige Dienstleistungsbereiche</t>
  </si>
  <si>
    <t>Vorjahresquartal</t>
  </si>
  <si>
    <r>
      <t>1</t>
    </r>
    <r>
      <rPr>
        <sz val="10"/>
        <rFont val="Calibri Light"/>
        <family val="2"/>
      </rPr>
      <t xml:space="preserve"> Klassifikation der Wirtschaftszweige, Ausgabe 2008 (WZ 2008).</t>
    </r>
  </si>
  <si>
    <r>
      <t>2</t>
    </r>
    <r>
      <rPr>
        <sz val="10"/>
        <rFont val="Calibri Light"/>
        <family val="2"/>
      </rPr>
      <t xml:space="preserve"> Information und Kommunikation, Finanz- und Versicherungsdienstleister, Grundstücks- und Wohnungswesen, Öffentliche Dienstleister, Erziehung, Gesundheit sowie sonstige Dienstleister.</t>
    </r>
  </si>
  <si>
    <t>IV</t>
  </si>
  <si>
    <t>III</t>
  </si>
  <si>
    <t>II</t>
  </si>
  <si>
    <t>I</t>
  </si>
  <si>
    <t>Kurzarbeiter und kurzarbeitende Betriebe - Deutschland - (Konjunkturelles Kurzarbeitergeld)</t>
  </si>
  <si>
    <t>Quelle: Bundesagentur für Arbeit</t>
  </si>
  <si>
    <t>https://statistik.arbeitsagentur.de/SiteGlobals/Forms/Suche/Einzelheftsuche_Formular.html?topic_f=kurzarbeit-hr</t>
  </si>
  <si>
    <t>Berichtsmonate</t>
  </si>
  <si>
    <t>Betriebe</t>
  </si>
  <si>
    <t>Kurzarbeiter</t>
  </si>
  <si>
    <t xml:space="preserve">Insgesamt </t>
  </si>
  <si>
    <t xml:space="preserve">dar. verarbeitendes Gewerbe </t>
  </si>
  <si>
    <t xml:space="preserve">dav. </t>
  </si>
  <si>
    <r>
      <t xml:space="preserve">Beschäftigungs-äquivalent </t>
    </r>
    <r>
      <rPr>
        <vertAlign val="superscript"/>
        <sz val="10"/>
        <rFont val="Calibri Light"/>
        <family val="2"/>
      </rPr>
      <t>1)</t>
    </r>
  </si>
  <si>
    <t>Männlich</t>
  </si>
  <si>
    <t>Weiblich</t>
  </si>
  <si>
    <t>© Statistik der Bundesagentur für Arbeit</t>
  </si>
  <si>
    <t xml:space="preserve">EKA1, EKA2, EKA3: :Schätzwerte der erwarteten Kurzarbeit, wobei EKA3 den Vormonat (0-Monatswert), EKA2 den aktuellen Berichtsmonat (-1-Monatswert) und EKA1 den folgenden Kalendermonat (-2-Monatswert) darstellt. Zur Vorhersage der Kurzarbeit auf Bundesebene für die aktuellen Monate werden alle eingegangenen und bereits bewilligten Anzeigen für Kurzarbeit nach § 95 Satz 1 SGB III, deren Zeitraum in diesen Monaten liegt, herangezogen. </t>
  </si>
  <si>
    <t xml:space="preserve">HR1: Durchschnittsberechnung der Hochrechnungsergebnisse aus den Abrechnungen (die Daten haben eine Wartezeit von 1 Monat) und der erwarteten Kurzarbeit aus den Anzeigen für diesen Monat auf Bundesebene. </t>
  </si>
  <si>
    <t>HR2: Die HR1, die im Vormonat berechnet wurde, wird durch eine zweite Hochrechnung ersetzt. Die aktuell gültige Hochrechnung zu diesem Monat ist die HR2 (Die Daten haben eine Wartezeit von 2 Monaten)</t>
  </si>
  <si>
    <t>HR3: Die HR2, die im Vormonat berechnet wurde, wird durch eine dritte Hochrechnung ersetzt. Die aktuell gültige Hochrechnung zu diesem Monat ist die HR3 (Die Daten haben eine Wartezeit von 3 Monaten)</t>
  </si>
  <si>
    <t>HR4: Die HR3, die im Vormonat berechnet wurde, wird durch eine vierte Hochrechnung ersetzt. Die aktuell gültige Hochrechnung zu diesem Monat ist die HR4 (Die Daten haben eine Wartezeit von 4 Monaten)</t>
  </si>
  <si>
    <t>Erstellungsdatum: 29.04.2021, Zentraler Statistik Sevice</t>
  </si>
  <si>
    <t>1) Zur Ermittlung des hochgerechneten Beschäftigungsäquivalents wird der vorläufige Wert des durchschnittlichen Arbeitsausfalls in % mit dem hochgerechneten Kurzarbeiterwert multipliziert.</t>
  </si>
  <si>
    <t>Verbraucherpreisindex Deutschland</t>
  </si>
  <si>
    <t>Verbraucherpreisindex</t>
  </si>
  <si>
    <t>Quelle: DeStatis Genesis Tabelle 61111-0002</t>
  </si>
  <si>
    <t>Jahr
Monate</t>
  </si>
  <si>
    <t>Inflation</t>
  </si>
  <si>
    <t>Veränderungsrate zum Vorjahresmonat</t>
  </si>
  <si>
    <t>Veränderungsrate zum Vormonat</t>
  </si>
  <si>
    <t>Jahreswert
2021</t>
  </si>
  <si>
    <t>Jahreswert
2020</t>
  </si>
  <si>
    <t>Jahreswert
2022</t>
  </si>
  <si>
    <t>Prozent</t>
  </si>
  <si>
    <t>Jahresmittel Inflation</t>
  </si>
  <si>
    <t>Quartalsmittel</t>
  </si>
  <si>
    <t>.</t>
  </si>
  <si>
    <t>Harmonisierter Verbraucherpreisindex</t>
  </si>
  <si>
    <t>Quelle: DeStatis Genesis Tabelle 61121-0002</t>
  </si>
  <si>
    <t>Verbraucherpreisindex der EU-Staaten</t>
  </si>
  <si>
    <t>Quelle Eurostat, Tabelle "prc_hicp_manr"</t>
  </si>
  <si>
    <t>HVPI (2015 = 100) - Monatliche Daten (jährliche Veränderungsrate)</t>
  </si>
  <si>
    <t>Monatlich</t>
  </si>
  <si>
    <t>Europäische Union (EU6-1972, EU9-1980, EU10-1985, EU12-1994, EU15-2004, EU25-2006, EU27-2013, EU28)</t>
  </si>
  <si>
    <t>GEO/TIME</t>
  </si>
  <si>
    <t>EU28</t>
  </si>
  <si>
    <t>Europäische Union (ohne Vereinigtes Königreich)</t>
  </si>
  <si>
    <t>Euroraum (EA11-2000, EA12-2006, EA13-2007, EA15-2008, EA16-2010, EA17-2013, EA18-2014, EA19)</t>
  </si>
  <si>
    <t>EU19</t>
  </si>
  <si>
    <t>Euroraum (18 Länder)</t>
  </si>
  <si>
    <t>Belgien</t>
  </si>
  <si>
    <t>Bulgarien</t>
  </si>
  <si>
    <t>Tschechische Republik</t>
  </si>
  <si>
    <t>Dänemark</t>
  </si>
  <si>
    <t>Deutschland (bis 1990 früheres Gebiet der BRD)</t>
  </si>
  <si>
    <t>Estland</t>
  </si>
  <si>
    <t>Irland</t>
  </si>
  <si>
    <t>Griechenland</t>
  </si>
  <si>
    <t>Spanien</t>
  </si>
  <si>
    <t>Frankreich</t>
  </si>
  <si>
    <t>Kroatien</t>
  </si>
  <si>
    <t>Italien</t>
  </si>
  <si>
    <t>Zypern</t>
  </si>
  <si>
    <t>Lettland</t>
  </si>
  <si>
    <t>Litauen</t>
  </si>
  <si>
    <t>Luxemburg</t>
  </si>
  <si>
    <t>Ungarn</t>
  </si>
  <si>
    <t>Malta</t>
  </si>
  <si>
    <t>Niederlande</t>
  </si>
  <si>
    <t>Österreich</t>
  </si>
  <si>
    <t>Polen</t>
  </si>
  <si>
    <t>Portugal</t>
  </si>
  <si>
    <t>Rumänien</t>
  </si>
  <si>
    <t>Slowenien</t>
  </si>
  <si>
    <t>Slowakei</t>
  </si>
  <si>
    <t>Finnland</t>
  </si>
  <si>
    <t>Schweden</t>
  </si>
  <si>
    <t>Vereinigtes Königreich</t>
  </si>
  <si>
    <t>Europäischer Wirtschaftsraum (EWR) (EEA18-2004, EEA28-2006, EEA30-2013, EEA31)</t>
  </si>
  <si>
    <t>Island</t>
  </si>
  <si>
    <t>Norwegen</t>
  </si>
  <si>
    <t>Schweiz</t>
  </si>
  <si>
    <t>Die ehemalige jugoslawische Republik Mazedonien</t>
  </si>
  <si>
    <t>Serbien</t>
  </si>
  <si>
    <t>Türkei</t>
  </si>
  <si>
    <t>USA</t>
  </si>
  <si>
    <t>Deutschland</t>
  </si>
  <si>
    <t>10-Jahres-Schnitt</t>
  </si>
  <si>
    <t>Kerninflation (HVPI - Angaben ohne Energie, Nahrungsmittel, Alkohol und Tabakwaren)</t>
  </si>
  <si>
    <t>Wachstumsrate (t/t-12), Code: CP-HI00XEF</t>
  </si>
  <si>
    <t>Unbereinigte Daten (d.h. weder saisonbereinigte noch kalenderbereinigte Daten)</t>
  </si>
  <si>
    <t>Quelle: Eurostat Tabelle ei_cphi_m</t>
  </si>
  <si>
    <t>Euroraum (19 Länder)</t>
  </si>
  <si>
    <t>Europäische Union (28 Länder)</t>
  </si>
  <si>
    <t>Vereinigte Staaten</t>
  </si>
  <si>
    <t>Insolvenzverfahren</t>
  </si>
  <si>
    <t>Deutschland, Monate, Beantragte</t>
  </si>
  <si>
    <t>Quelle: DeStatis, Genesis Tabelle 52411-0002</t>
  </si>
  <si>
    <t>Beantragte Verfahren</t>
  </si>
  <si>
    <t>eröffnet</t>
  </si>
  <si>
    <t>mangels Masse abgewiesen</t>
  </si>
  <si>
    <t>Schuldenbereinigungsplan angenommen</t>
  </si>
  <si>
    <t>Insolvenzverfahren (Unternehmen)</t>
  </si>
  <si>
    <t>Insolvenzverfahren (Übrige Schuldner)</t>
  </si>
  <si>
    <t>x</t>
  </si>
  <si>
    <t xml:space="preserve">Zinssatz der EZB </t>
  </si>
  <si>
    <t>Bruttoinlandsprodukt Deutschland (Quartal)</t>
  </si>
  <si>
    <t>Ursprungs­werte in jeweiligen Preisen</t>
  </si>
  <si>
    <t>Ursprungs­werte, preisbereinigt, verkettet</t>
  </si>
  <si>
    <t>Saison- und
kalender­bereinigte Werte
nach Census X-13</t>
  </si>
  <si>
    <t>Jahresschnitt Saison- und
kalender­bereinigt</t>
  </si>
  <si>
    <t>Über/unterhang</t>
  </si>
  <si>
    <t>Jahresschnitt preisbereinigt</t>
  </si>
  <si>
    <t>in jeweiligen Preisen, Mrd. Euro</t>
  </si>
  <si>
    <t>Veränderung gegenüber Vorjahresquartal in %</t>
  </si>
  <si>
    <t>Indexwert</t>
  </si>
  <si>
    <t>Q4 2012</t>
  </si>
  <si>
    <t>Q3 2012</t>
  </si>
  <si>
    <t>Q2 2012</t>
  </si>
  <si>
    <t>Q1 2012</t>
  </si>
  <si>
    <t>Q4 2011</t>
  </si>
  <si>
    <t>Q3 2011</t>
  </si>
  <si>
    <t>Q2 2011</t>
  </si>
  <si>
    <t>Q1 2011</t>
  </si>
  <si>
    <t>Q4 2010</t>
  </si>
  <si>
    <t>Q3 2010</t>
  </si>
  <si>
    <t>Q2 2010</t>
  </si>
  <si>
    <t>Q1 2010</t>
  </si>
  <si>
    <t>Q4 2009</t>
  </si>
  <si>
    <t>Q3 2009</t>
  </si>
  <si>
    <t>Q2 2009</t>
  </si>
  <si>
    <t>Q1 2009</t>
  </si>
  <si>
    <t>Q4 2008</t>
  </si>
  <si>
    <t>Q3 2008</t>
  </si>
  <si>
    <t>Q2 2008</t>
  </si>
  <si>
    <t>Q1 2008</t>
  </si>
  <si>
    <t>Q4 2007</t>
  </si>
  <si>
    <t>Q3 2007</t>
  </si>
  <si>
    <t>Q2 2007</t>
  </si>
  <si>
    <t>Q1 2007</t>
  </si>
  <si>
    <t>Q4 2006</t>
  </si>
  <si>
    <t>Q3 2006</t>
  </si>
  <si>
    <t>Q2 2006</t>
  </si>
  <si>
    <t>Q1 2006</t>
  </si>
  <si>
    <t>Q4 2005</t>
  </si>
  <si>
    <t>Q3 2005</t>
  </si>
  <si>
    <t>Q2 2005</t>
  </si>
  <si>
    <t>Q1 2005</t>
  </si>
  <si>
    <t>Q4 2004</t>
  </si>
  <si>
    <t>Q3 2004</t>
  </si>
  <si>
    <t>Q2 2004</t>
  </si>
  <si>
    <t>Q1 2004</t>
  </si>
  <si>
    <t>Q4 2003</t>
  </si>
  <si>
    <t>Q3 2003</t>
  </si>
  <si>
    <t>Q2 2003</t>
  </si>
  <si>
    <t>Q1 2003</t>
  </si>
  <si>
    <t>Q4 2002</t>
  </si>
  <si>
    <t>Q3 2002</t>
  </si>
  <si>
    <t>Q2 2002</t>
  </si>
  <si>
    <t>Q1 2002</t>
  </si>
  <si>
    <t>Q4 2001</t>
  </si>
  <si>
    <t>Q3 2001</t>
  </si>
  <si>
    <t>Q2 2001</t>
  </si>
  <si>
    <t>Q1 2001</t>
  </si>
  <si>
    <t>Q4 2000</t>
  </si>
  <si>
    <t>Q3 2000</t>
  </si>
  <si>
    <t>Q2 2000</t>
  </si>
  <si>
    <t>Q1 2000</t>
  </si>
  <si>
    <t xml:space="preserve">X  </t>
  </si>
  <si>
    <t>Bruttoinlandsprodukt Deutschland (jährlich)</t>
  </si>
  <si>
    <t>VGR</t>
  </si>
  <si>
    <t>Werte preisbereinigt</t>
  </si>
  <si>
    <t>Veränderung gegenüber dem Vorjahr in %</t>
  </si>
  <si>
    <t>Durchschnitt</t>
  </si>
  <si>
    <t>EU</t>
  </si>
  <si>
    <t>DIHK-Prognose</t>
  </si>
  <si>
    <t>Prognose EUKOM</t>
  </si>
  <si>
    <t>Bruttoinlandsprodukt Deutschland (Komponenten Quartal)</t>
  </si>
  <si>
    <t>Quelle: VGR-Fahreihe 18, Reihe 1.3, Tabellenblatt 2.3.2 und 2.3.9</t>
  </si>
  <si>
    <t>2.3.2 Verwendung des Bruttoinlandsprodukts, preisbereinigt</t>
  </si>
  <si>
    <t>2.3.9 Bruttoanlageinvestitionen, preisbereinigt</t>
  </si>
  <si>
    <t>Saison- und kalenderbereinigte Ergebnisse nach Census X-12-ARIMA</t>
  </si>
  <si>
    <t>Vierteljahr</t>
  </si>
  <si>
    <t>Brutto-
inlands-
produkt</t>
  </si>
  <si>
    <t>Inländische Verwendung</t>
  </si>
  <si>
    <t>Außen-
beitrag 2)</t>
  </si>
  <si>
    <t>Exporte</t>
  </si>
  <si>
    <t>Importe</t>
  </si>
  <si>
    <t>Bauinvestitionen</t>
  </si>
  <si>
    <t>Ausrüstungsinvestitionen</t>
  </si>
  <si>
    <t>Sonstige Anlagen</t>
  </si>
  <si>
    <t>insgesamt</t>
  </si>
  <si>
    <t>Konsumausgaben</t>
  </si>
  <si>
    <t>Bruttoinvestitionen</t>
  </si>
  <si>
    <t>zusammen</t>
  </si>
  <si>
    <t>Wohnbauten</t>
  </si>
  <si>
    <t>Nichtwohn-
bauten</t>
  </si>
  <si>
    <t>zusammen 2)</t>
  </si>
  <si>
    <t>Maschinen
und Geräte 2)</t>
  </si>
  <si>
    <t>Fahrzeuge</t>
  </si>
  <si>
    <t>private
Konsum-
ausgaben</t>
  </si>
  <si>
    <t>Konsum-
ausgaben
des Staates</t>
  </si>
  <si>
    <t>Brutto-
anlage-
investi-tionen</t>
  </si>
  <si>
    <t>Vorrats-
verände-
rungen 1)</t>
  </si>
  <si>
    <t>Kettenindex  (2015 = 100)</t>
  </si>
  <si>
    <t>1.Vj</t>
  </si>
  <si>
    <t>2.Vj</t>
  </si>
  <si>
    <t>3.Vj</t>
  </si>
  <si>
    <t>4.Vj</t>
  </si>
  <si>
    <t>Q1</t>
  </si>
  <si>
    <t>Q2</t>
  </si>
  <si>
    <t>Q3</t>
  </si>
  <si>
    <t>Q4</t>
  </si>
  <si>
    <t xml:space="preserve">… </t>
  </si>
  <si>
    <t>Veränderung gegenüber dem Vorquartal</t>
  </si>
  <si>
    <t>Veränderung gegenüber dem Vorquartal in %</t>
  </si>
  <si>
    <t>Wachstumsbeitrag 3)</t>
  </si>
  <si>
    <t>Bruttoinlandsprodukt Deutschland (Komponenten jährlich)</t>
  </si>
  <si>
    <t>Quelle: VGR-Fahreihe 18, Reihe 1.4, Tabellenblatt 2.3.2 und 2.3.10</t>
  </si>
  <si>
    <t>2.3 Tabellen zur Verwendung des Bruttoinlandsprodukts</t>
  </si>
  <si>
    <t>2.3.10 Bruttoanlageinvestitionen, preisbereinigt</t>
  </si>
  <si>
    <t>Brutto-inlands-produkt</t>
  </si>
  <si>
    <t>Außen-beitrag (Sp.10–11)</t>
  </si>
  <si>
    <t>Sonstige
Anlagen 1)</t>
  </si>
  <si>
    <t>Wohn-
bauten</t>
  </si>
  <si>
    <t>Nichtwohnbauten</t>
  </si>
  <si>
    <t>Maschinen
u. Geräte 2)</t>
  </si>
  <si>
    <t>private Konsum-ausgaben</t>
  </si>
  <si>
    <t>Konsum-ausgaben des Staates</t>
  </si>
  <si>
    <t>Brutto-
anlage-investi-tionen</t>
  </si>
  <si>
    <t>Vorrats-verände-rungen 1)</t>
  </si>
  <si>
    <t>Hochbau</t>
  </si>
  <si>
    <t>Tiefbau</t>
  </si>
  <si>
    <t>Kettenindex (2015 = 100)</t>
  </si>
  <si>
    <t xml:space="preserve">X </t>
  </si>
  <si>
    <t xml:space="preserve">. . .    </t>
  </si>
  <si>
    <t>Pkw-Neuzulassungen</t>
  </si>
  <si>
    <t>aus Pressemeldungen</t>
  </si>
  <si>
    <t>Neuzulassungen</t>
  </si>
  <si>
    <t>Vorjahres-monats-vergleich</t>
  </si>
  <si>
    <t>2-Jahres-vergleich</t>
  </si>
  <si>
    <t>Jahres-mittel</t>
  </si>
  <si>
    <t>Anteil Privat in %</t>
  </si>
  <si>
    <t>Q/Q Vorjahr</t>
  </si>
  <si>
    <t>Veränderung 
Jahresschnitt</t>
  </si>
  <si>
    <t>41,9</t>
  </si>
  <si>
    <t>61,9</t>
  </si>
  <si>
    <t>Euro-Dollar-Kurs</t>
  </si>
  <si>
    <t>Quelle (täglich)</t>
  </si>
  <si>
    <t>Quelle (mtl)</t>
  </si>
  <si>
    <t>Datum</t>
  </si>
  <si>
    <t>EUR/USD täglich</t>
  </si>
  <si>
    <t>Spalte1</t>
  </si>
  <si>
    <t>Monatsdurchschnitt</t>
  </si>
  <si>
    <t>Jahresdurchschnitt</t>
  </si>
  <si>
    <t>%</t>
  </si>
  <si>
    <t>Schnitt ab 1999</t>
  </si>
  <si>
    <t>Jan</t>
  </si>
  <si>
    <t>Feb</t>
  </si>
  <si>
    <t>Mrz</t>
  </si>
  <si>
    <t>Apr</t>
  </si>
  <si>
    <t>Jun</t>
  </si>
  <si>
    <t>Jul</t>
  </si>
  <si>
    <t>Aug</t>
  </si>
  <si>
    <t>Sep</t>
  </si>
  <si>
    <t>Okt</t>
  </si>
  <si>
    <t>Nov</t>
  </si>
  <si>
    <t>Dez</t>
  </si>
  <si>
    <t>ECB Nominal effective exch. rate of the Euro against, EER-12 group of trading partners (of the euro area moving composition): AU,CA,DK,HK,JP,NO,SG,KR,SE,CH,GB,US excluding the Euro
99q1 = 100</t>
  </si>
  <si>
    <t>Risiko "Wechselkurs" DIHK Konjunkturumfrage</t>
  </si>
  <si>
    <t>(Exchange Rates )</t>
  </si>
  <si>
    <t>Harmonisieter EZB-Indikator der preislichen Wettbewerbsfähigkeit</t>
  </si>
  <si>
    <r>
      <t xml:space="preserve">Harmonisierte Indikatoren der preislichen Wettbewerbsfähigkeit auf Basis der </t>
    </r>
    <r>
      <rPr>
        <b/>
        <sz val="10"/>
        <rFont val="Calibri Light"/>
        <family val="2"/>
      </rPr>
      <t>Verbraucherpreise</t>
    </r>
  </si>
  <si>
    <t>1999 Q1 = 100</t>
  </si>
  <si>
    <t>Euro area</t>
  </si>
  <si>
    <t>BE</t>
  </si>
  <si>
    <t>DE</t>
  </si>
  <si>
    <t>EE</t>
  </si>
  <si>
    <t>IE</t>
  </si>
  <si>
    <t>GR</t>
  </si>
  <si>
    <t>ES</t>
  </si>
  <si>
    <t>FR</t>
  </si>
  <si>
    <t>IT</t>
  </si>
  <si>
    <t>CY</t>
  </si>
  <si>
    <t>LV</t>
  </si>
  <si>
    <t>LT</t>
  </si>
  <si>
    <t>LU</t>
  </si>
  <si>
    <t>MT</t>
  </si>
  <si>
    <t>NL</t>
  </si>
  <si>
    <t>AT</t>
  </si>
  <si>
    <t>PT</t>
  </si>
  <si>
    <t>SI</t>
  </si>
  <si>
    <t>SK</t>
  </si>
  <si>
    <t>FI</t>
  </si>
  <si>
    <r>
      <t xml:space="preserve">Harmonisierte Indikatoren der preislichen Wettbewerbsfähigkeit auf Basis der </t>
    </r>
    <r>
      <rPr>
        <b/>
        <sz val="10"/>
        <rFont val="Calibri Light"/>
        <family val="2"/>
      </rPr>
      <t>Lohnstückkosten</t>
    </r>
    <r>
      <rPr>
        <sz val="10"/>
        <rFont val="Calibri Light"/>
        <family val="2"/>
      </rPr>
      <t xml:space="preserve"> in der Gesamtwirtschaft </t>
    </r>
  </si>
  <si>
    <t>Ölpreis</t>
  </si>
  <si>
    <t>täglicher Ölpreis</t>
  </si>
  <si>
    <t>https://www.finanzen.net/rohstoffe/oelpreis/historisch?type=Brent</t>
  </si>
  <si>
    <t>Monatlicher/Jährlicher Ölpreis</t>
  </si>
  <si>
    <t>bis 1861</t>
  </si>
  <si>
    <t>http://www.bp.com/en/global/corporate/energy-economics/statistical-review-of-world-energy/downloads.html</t>
  </si>
  <si>
    <t>Jahresdurchschnitt (Brent, je Barrel)</t>
  </si>
  <si>
    <t>Veränderung</t>
  </si>
  <si>
    <t>Monatsdurchschnitt (Brent; Euro/Dollar)</t>
  </si>
  <si>
    <t>Ölpreis Euro</t>
  </si>
  <si>
    <t>Wechselkurs</t>
  </si>
  <si>
    <t>Ölpreis Dollar</t>
  </si>
  <si>
    <t>Euro</t>
  </si>
  <si>
    <t>Dollar</t>
  </si>
  <si>
    <t>Period ↓</t>
  </si>
  <si>
    <t>Monthly</t>
  </si>
  <si>
    <t>Quarterly</t>
  </si>
  <si>
    <t>Dollar/Euro</t>
  </si>
  <si>
    <t>(Euro)</t>
  </si>
  <si>
    <t xml:space="preserve">Öl- und Benzinpreise </t>
  </si>
  <si>
    <t>Quelle: http://www.eia.gov/dnav/pet/pet_pri_spt_s1_m.htm</t>
  </si>
  <si>
    <t>Diesel</t>
  </si>
  <si>
    <t>Normalbenzin</t>
  </si>
  <si>
    <t>Superbenzin</t>
  </si>
  <si>
    <t>Ölpreis (Brent)</t>
  </si>
  <si>
    <t>Gesamtpreis 
in Euro</t>
  </si>
  <si>
    <t>in Cent</t>
  </si>
  <si>
    <t>Rohöl/Dollarkurs/
Steuern in Euro</t>
  </si>
  <si>
    <t>1,422 </t>
  </si>
  <si>
    <t>1,382 </t>
  </si>
  <si>
    <t>1,338 </t>
  </si>
  <si>
    <t>1,336 </t>
  </si>
  <si>
    <t>1,340 </t>
  </si>
  <si>
    <t>1,366 </t>
  </si>
  <si>
    <t>1,368 </t>
  </si>
  <si>
    <t>1,192 </t>
  </si>
  <si>
    <t>1,417 </t>
  </si>
  <si>
    <t>1,217 </t>
  </si>
  <si>
    <t>1,194 </t>
  </si>
  <si>
    <t>1,170 </t>
  </si>
  <si>
    <t>1,129 </t>
  </si>
  <si>
    <t>1,139 </t>
  </si>
  <si>
    <t>1,091 </t>
  </si>
  <si>
    <t>1,077 </t>
  </si>
  <si>
    <t>1,058 </t>
  </si>
  <si>
    <t>1,079 </t>
  </si>
  <si>
    <t>1,083 </t>
  </si>
  <si>
    <t>1,099 </t>
  </si>
  <si>
    <t>1,104 </t>
  </si>
  <si>
    <t>1,095 </t>
  </si>
  <si>
    <t>1,071 </t>
  </si>
  <si>
    <t>1,040 </t>
  </si>
  <si>
    <t>1,033 </t>
  </si>
  <si>
    <t>1,025 </t>
  </si>
  <si>
    <t>1,010 </t>
  </si>
  <si>
    <t>1,002 </t>
  </si>
  <si>
    <t>0,974 </t>
  </si>
  <si>
    <t>1,005 </t>
  </si>
  <si>
    <t>0,996 </t>
  </si>
  <si>
    <t>0,984 </t>
  </si>
  <si>
    <t>0,937 </t>
  </si>
  <si>
    <t>0,912 </t>
  </si>
  <si>
    <t>0,909 </t>
  </si>
  <si>
    <t>0,903 </t>
  </si>
  <si>
    <t>0,869 </t>
  </si>
  <si>
    <t>0,901 </t>
  </si>
  <si>
    <t>0,993 </t>
  </si>
  <si>
    <t>1,081 </t>
  </si>
  <si>
    <t>1,198 </t>
  </si>
  <si>
    <t>1,232 </t>
  </si>
  <si>
    <t>1,275 </t>
  </si>
  <si>
    <t>1,288 </t>
  </si>
  <si>
    <t>1,228 </t>
  </si>
  <si>
    <t>1,166 </t>
  </si>
  <si>
    <t>1,144 </t>
  </si>
  <si>
    <t>1,120 </t>
  </si>
  <si>
    <t>1,112 </t>
  </si>
  <si>
    <t>1,116 </t>
  </si>
  <si>
    <t>1,074 </t>
  </si>
  <si>
    <t>1,032 </t>
  </si>
  <si>
    <t>1,042 </t>
  </si>
  <si>
    <t>1,019 </t>
  </si>
  <si>
    <t>1,015 </t>
  </si>
  <si>
    <t>1,008 </t>
  </si>
  <si>
    <t>0,982 </t>
  </si>
  <si>
    <t>0,961 </t>
  </si>
  <si>
    <t>0,963 </t>
  </si>
  <si>
    <t>0,956 </t>
  </si>
  <si>
    <t>0,942 </t>
  </si>
  <si>
    <t>0,953 </t>
  </si>
  <si>
    <t>0,990 </t>
  </si>
  <si>
    <t>1,035 </t>
  </si>
  <si>
    <t>1,012 </t>
  </si>
  <si>
    <t>0,994 </t>
  </si>
  <si>
    <t>0,999 </t>
  </si>
  <si>
    <t>0,972 </t>
  </si>
  <si>
    <t>1,001 </t>
  </si>
  <si>
    <t>1,026 </t>
  </si>
  <si>
    <t>0,991 </t>
  </si>
  <si>
    <t>0,971 </t>
  </si>
  <si>
    <t>0,952 </t>
  </si>
  <si>
    <t>0,922 </t>
  </si>
  <si>
    <t>0,906 </t>
  </si>
  <si>
    <t>0,876 </t>
  </si>
  <si>
    <t>0,861 </t>
  </si>
  <si>
    <t>0,847 </t>
  </si>
  <si>
    <t>0,886 </t>
  </si>
  <si>
    <t>0,883 </t>
  </si>
  <si>
    <t>0,868 </t>
  </si>
  <si>
    <t>0,853 </t>
  </si>
  <si>
    <t>0,842 </t>
  </si>
  <si>
    <t>0,839 </t>
  </si>
  <si>
    <t>0,823 </t>
  </si>
  <si>
    <t>0,818 </t>
  </si>
  <si>
    <t>0,805 </t>
  </si>
  <si>
    <t>0,797 </t>
  </si>
  <si>
    <t>0,786 </t>
  </si>
  <si>
    <t>0,788 </t>
  </si>
  <si>
    <t>0,790 </t>
  </si>
  <si>
    <t>0,815 </t>
  </si>
  <si>
    <t>0,799 </t>
  </si>
  <si>
    <t>0,772 </t>
  </si>
  <si>
    <t>0,791 </t>
  </si>
  <si>
    <t>0,846 </t>
  </si>
  <si>
    <t>0,824 </t>
  </si>
  <si>
    <t>0,781 </t>
  </si>
  <si>
    <t>0,770 </t>
  </si>
  <si>
    <t>0,774 </t>
  </si>
  <si>
    <t>0,769 </t>
  </si>
  <si>
    <t>0,766 </t>
  </si>
  <si>
    <t>0,775 </t>
  </si>
  <si>
    <t>0,792 </t>
  </si>
  <si>
    <t>0,747 </t>
  </si>
  <si>
    <t>Q2 2022</t>
  </si>
  <si>
    <t>Q3 2022</t>
  </si>
  <si>
    <t>Q4 2022</t>
  </si>
  <si>
    <t>- 3,0</t>
  </si>
  <si>
    <t>Veränderung Apr 2022 ggü. Vormonat</t>
  </si>
  <si>
    <t>Veränderung Apr 2022 ggü. Vorjahresmonat</t>
  </si>
  <si>
    <t>Veranderung Vormonat in %</t>
  </si>
  <si>
    <t>Veränderung Vormonat in %</t>
  </si>
  <si>
    <t>Jan-Apr ggü. Vorjahreszeitraum</t>
  </si>
  <si>
    <t>Produktionsindex im Dienstleistungsbereich nach Wirtschaftszweigen</t>
  </si>
  <si>
    <t>Dienstleistungen insgesamt</t>
  </si>
  <si>
    <t>Kalender- und saisonbereinigt (X13 JDemetra +), Index 2015 = 100</t>
  </si>
  <si>
    <t>Grundstücks- und Wohnungswesen</t>
  </si>
  <si>
    <t>https://www.destatis.de/DE/Themen/Wirtschaft/Konjunkturindikatoren/Dienstleistungen/dlp120.html</t>
  </si>
  <si>
    <t>Quelle (3.1.Alo-SB-Tab)</t>
  </si>
  <si>
    <t>März 2022 (HR1)</t>
  </si>
  <si>
    <t>Februar 2022 (HR2)</t>
  </si>
  <si>
    <t>Januar 2022 (HR3)</t>
  </si>
  <si>
    <t>Dezember 2021 (HR4)</t>
  </si>
  <si>
    <t>Erzeugerpreise</t>
  </si>
  <si>
    <t>Veränderung Vorjahr %</t>
  </si>
  <si>
    <t>Index 2015 = 100</t>
  </si>
  <si>
    <t>Verbraucherpreisindex Jährlich</t>
  </si>
  <si>
    <t>Erzeugerpreise gewerblicher Produkte im Inlandsabsatz (Jährlich)</t>
  </si>
  <si>
    <t>Verbraucherpreise: Gebietsstand: Bis 1994 Westdeutschland (bis 1959 ohne Saarland und bis 1961 ohne West-Berlin), danach Deutschland (verkettet über Januar 1995 in der Monatsreihe).  Bis 1961: Preisindex für die Lebenshaltung von 4-Personen-Haushalten von Arbeitern und Angestellten mit mittlerem Einkommen, 1962-1999: Preisindex für die Lebenshaltung aller privaten Haushalte, ab 2000: Verbraucherpreisindex</t>
  </si>
  <si>
    <t>Erzeugerpreise: Ohne Mehrwertsteuer</t>
  </si>
  <si>
    <t>Quelle: Deutsche Bundesbank</t>
  </si>
  <si>
    <t>2022*</t>
  </si>
  <si>
    <t>Inflation historisch</t>
  </si>
  <si>
    <t>https://www.bundesbank.de/dynamic/action/de/statistiken/zeitreihen-datenbanken/zeitreihen-datenbank/723444/723444?openNodeId=1671109&amp;treeAnchor=KONJUNKTUR</t>
  </si>
  <si>
    <t>Gesamtindex Erzeugerpreise</t>
  </si>
  <si>
    <t>Veränderung zum Vormonat</t>
  </si>
  <si>
    <t>Veränderung zum Vorjahresmonat</t>
  </si>
  <si>
    <t>in (%)</t>
  </si>
  <si>
    <t>Erdöl und Erdgas</t>
  </si>
  <si>
    <t>Nahrungsmittel und Futtermittel</t>
  </si>
  <si>
    <t>Bekleidung</t>
  </si>
  <si>
    <t>Holzwaren</t>
  </si>
  <si>
    <t>Papier, Pappe</t>
  </si>
  <si>
    <t>Chemische Erzeugnisse</t>
  </si>
  <si>
    <t>Pharmazeutische Erzeugnisse</t>
  </si>
  <si>
    <t>Metalle</t>
  </si>
  <si>
    <t>Maschinen</t>
  </si>
  <si>
    <t>Kraftwagen und Kraftwagenteile</t>
  </si>
  <si>
    <t>Sonstige Fahrzeuge</t>
  </si>
  <si>
    <t>Energieversorgung</t>
  </si>
  <si>
    <t>______________</t>
  </si>
  <si>
    <t>Veränderung Vormonat</t>
  </si>
  <si>
    <t>Veränderung Vorjahresmonat</t>
  </si>
  <si>
    <t>Quelle:</t>
  </si>
  <si>
    <t>61241-0002</t>
  </si>
  <si>
    <t>61241-0004</t>
  </si>
  <si>
    <t>Erzeugerpreisindex gewerblicher Produkte</t>
  </si>
  <si>
    <t>Quelle: DeStatis-Genesis Tabellen</t>
  </si>
  <si>
    <t>https://www-genesis.destatis.de/genesis/online?operation=table&amp;code=61241-0002&amp;bypass=true&amp;levelindex=0&amp;levelid=1656573648834#abreadcrumb</t>
  </si>
  <si>
    <t>- 95,8</t>
  </si>
  <si>
    <t>- 131,1</t>
  </si>
  <si>
    <t>- 94,5</t>
  </si>
  <si>
    <t>- 39,3</t>
  </si>
  <si>
    <t>Rendite 10-jährige Staatsanleihen</t>
  </si>
  <si>
    <t>Quellen</t>
  </si>
  <si>
    <t>Rendite 10-jährige Staatsanleihen in %</t>
  </si>
  <si>
    <t>Spreads</t>
  </si>
  <si>
    <t>Großbritannien</t>
  </si>
  <si>
    <t>Basilien</t>
  </si>
  <si>
    <t>China</t>
  </si>
  <si>
    <t>Russland</t>
  </si>
  <si>
    <t>SPA-DE</t>
  </si>
  <si>
    <t>FR-DE</t>
  </si>
  <si>
    <t>GRE-DE</t>
  </si>
  <si>
    <t>ITA-DE</t>
  </si>
  <si>
    <t>POR-DE</t>
  </si>
  <si>
    <t>UK-DE</t>
  </si>
  <si>
    <t>USA-DE</t>
  </si>
  <si>
    <t>https://de.investing.com/commodities/brent-oil-historical-data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</si>
</sst>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4" formatCode="_-* #,##0.00\ &quot;€&quot;_-;\-* #,##0.00\ &quot;€&quot;_-;_-* &quot;-&quot;??\ &quot;€&quot;_-;_-@_-"/>
    <numFmt numFmtId="43" formatCode="_-* #,##0.00_-;\-* #,##0.00_-;_-* &quot;-&quot;??_-;_-@_-"/>
    <numFmt numFmtId="164" formatCode="0\ "/>
    <numFmt numFmtId="165" formatCode="0.0"/>
    <numFmt numFmtId="166" formatCode="0.000"/>
    <numFmt numFmtId="167" formatCode="0.0000"/>
    <numFmt numFmtId="168" formatCode="#,##0\ "/>
    <numFmt numFmtId="169" formatCode="0.0%"/>
    <numFmt numFmtId="170" formatCode="[$-407]mmm/\ yy;@"/>
    <numFmt numFmtId="171" formatCode="#\ ##0.0;\–#\ ##0.0"/>
    <numFmt numFmtId="172" formatCode="mm/yy"/>
    <numFmt numFmtId="173" formatCode="#,##0.0"/>
    <numFmt numFmtId="174" formatCode="#\ ##0.00\ ;\–#\ ##0.00\ "/>
    <numFmt numFmtId="175" formatCode="#\ ##0.00\ \ \ "/>
    <numFmt numFmtId="176" formatCode="#\ ##0.00\ \ ;\–#\ ##0.00\ \ "/>
    <numFmt numFmtId="177" formatCode="#\ ##0.0\ \ ;\–#\ ##0.0\ \ "/>
    <numFmt numFmtId="178" formatCode="#\ ##0.0\ ;\–#\ ##0.0\ "/>
    <numFmt numFmtId="179" formatCode="&quot;   &quot;0"/>
    <numFmt numFmtId="180" formatCode="#\ ##0.00;\–#\ ##0.00"/>
    <numFmt numFmtId="181" formatCode="#\ ##0.0;\–#\ ##0.0;\–"/>
    <numFmt numFmtId="182" formatCode="#\ ##0.00"/>
    <numFmt numFmtId="183" formatCode="#,##0.0000"/>
    <numFmt numFmtId="184" formatCode="#,##0.000"/>
    <numFmt numFmtId="185" formatCode="yyyy"/>
    <numFmt numFmtId="186" formatCode="mm/yyyy"/>
    <numFmt numFmtId="187" formatCode="@\ *."/>
    <numFmt numFmtId="188" formatCode="0.0_)"/>
    <numFmt numFmtId="189" formatCode="\ @\ *."/>
    <numFmt numFmtId="190" formatCode="\+#\ ###\ ##0;\-\ #\ ###\ ##0;\-"/>
    <numFmt numFmtId="191" formatCode="* &quot;[&quot;#0&quot;]&quot;"/>
    <numFmt numFmtId="192" formatCode="*+\ #\ ###\ ###\ ##0.0;\-\ #\ ###\ ###\ ##0.0;* &quot;&quot;\-&quot;&quot;"/>
    <numFmt numFmtId="193" formatCode="\+\ #\ ###\ ###\ ##0.0;\-\ #\ ###\ ###\ ##0.0;* &quot;&quot;\-&quot;&quot;"/>
    <numFmt numFmtId="194" formatCode="* &quot;[&quot;#0\ \ &quot;]&quot;"/>
    <numFmt numFmtId="195" formatCode="##\ ###\ ##0"/>
    <numFmt numFmtId="196" formatCode="#\ ###\ ###"/>
    <numFmt numFmtId="197" formatCode="#\ ###\ ##0.0;\-\ #\ ###\ ##0.0;\-"/>
    <numFmt numFmtId="198" formatCode="###\ ##0.00\ ;\–###\ ##0.00\ "/>
    <numFmt numFmtId="199" formatCode="#0.0\ \ \ ;[&lt;=-0.05]\–\ #0.0\ \ \ ;0.0\ \ \ "/>
    <numFmt numFmtId="200" formatCode="#\ ##0.000;\–#\ ##0.000"/>
    <numFmt numFmtId="201" formatCode="#0.0\ ;[&lt;=-0.05]\–\ #0.0\ ;0.0\ "/>
    <numFmt numFmtId="202" formatCode="mmmm\ yyyy"/>
    <numFmt numFmtId="203" formatCode="* #,##0;* \-_ #,##0;\-"/>
    <numFmt numFmtId="204" formatCode="###\ ##0.0;\–###\ ##0.0;\–"/>
    <numFmt numFmtId="205" formatCode="#,##0,\ "/>
    <numFmt numFmtId="206" formatCode="#,##0,;\-#,##0,;\-"/>
    <numFmt numFmtId="207" formatCode="#,##0.0;\-#,##0.0;\-"/>
    <numFmt numFmtId="208" formatCode="mmmm"/>
    <numFmt numFmtId="209" formatCode="_-* #,##0.000_-;\-* #,##0.000_-;_-* &quot;-&quot;??_-;_-@_-"/>
    <numFmt numFmtId="210" formatCode="_-* #,##0.0_-;\-* #,##0.0_-;_-* &quot;-&quot;??_-;_-@_-"/>
    <numFmt numFmtId="211" formatCode="#,##0.0_ ;\-#,##0.0\ "/>
    <numFmt numFmtId="212" formatCode="\ \ \ \ \ \ \ \ \ \ @\ *."/>
    <numFmt numFmtId="213" formatCode="\ \ \ @\ *."/>
    <numFmt numFmtId="214" formatCode="\ \ \ @"/>
    <numFmt numFmtId="215" formatCode="\ \ \ \ @\ *."/>
    <numFmt numFmtId="216" formatCode="\ \ \ \ \ \ @\ *."/>
    <numFmt numFmtId="217" formatCode="\ \ \ \ \ \ @"/>
    <numFmt numFmtId="218" formatCode="\ \ \ \ \ \ \ @\ *."/>
    <numFmt numFmtId="219" formatCode="\ \ \ \ \ \ \ \ \ @\ *."/>
    <numFmt numFmtId="220" formatCode="\ \ \ \ \ \ \ \ \ @"/>
  </numFmts>
  <fonts count="11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name val="Arial"/>
      <family val="2"/>
    </font>
    <font>
      <b/>
      <u/>
      <sz val="14"/>
      <color indexed="12"/>
      <name val="Arial"/>
      <family val="2"/>
    </font>
    <font>
      <sz val="10"/>
      <name val="Arial"/>
      <family val="2"/>
    </font>
    <font>
      <sz val="10"/>
      <name val="Arial"/>
      <family val="2"/>
    </font>
    <font>
      <u/>
      <sz val="16"/>
      <color indexed="12"/>
      <name val="Arial"/>
      <family val="2"/>
    </font>
    <font>
      <sz val="16"/>
      <name val="Arial"/>
      <family val="2"/>
    </font>
    <font>
      <sz val="11"/>
      <name val="Arial"/>
      <family val="2"/>
    </font>
    <font>
      <sz val="10"/>
      <name val="Arial"/>
      <family val="2"/>
    </font>
    <font>
      <sz val="10"/>
      <name val="Arial"/>
      <family val="2"/>
    </font>
    <font>
      <b/>
      <sz val="18"/>
      <name val="Arial"/>
      <family val="2"/>
    </font>
    <font>
      <b/>
      <sz val="20"/>
      <name val="Arial"/>
      <family val="2"/>
    </font>
    <font>
      <u/>
      <sz val="11"/>
      <color theme="10"/>
      <name val="Calibri"/>
      <family val="2"/>
      <scheme val="minor"/>
    </font>
    <font>
      <b/>
      <sz val="16"/>
      <name val="Arial"/>
      <family val="2"/>
    </font>
    <font>
      <b/>
      <sz val="12"/>
      <name val="Arial"/>
      <family val="2"/>
    </font>
    <font>
      <sz val="11"/>
      <color theme="1"/>
      <name val="Arial"/>
      <family val="2"/>
    </font>
    <font>
      <u/>
      <sz val="8"/>
      <color indexed="12"/>
      <name val="Tahoma"/>
      <family val="2"/>
    </font>
    <font>
      <sz val="6"/>
      <name val="Arial"/>
      <family val="2"/>
    </font>
    <font>
      <sz val="8"/>
      <name val="Tahoma"/>
      <family val="2"/>
    </font>
    <font>
      <sz val="7.5"/>
      <name val="Arial"/>
      <family val="2"/>
    </font>
    <font>
      <u/>
      <sz val="8"/>
      <color indexed="12"/>
      <name val="Arial"/>
      <family val="2"/>
    </font>
    <font>
      <u/>
      <sz val="11"/>
      <color theme="10"/>
      <name val="Arial"/>
      <family val="2"/>
    </font>
    <font>
      <u/>
      <sz val="8"/>
      <color theme="10"/>
      <name val="Arial"/>
      <family val="2"/>
    </font>
    <font>
      <u/>
      <sz val="10"/>
      <color theme="10"/>
      <name val="Arial"/>
      <family val="2"/>
    </font>
    <font>
      <sz val="9"/>
      <color theme="1"/>
      <name val="Arial"/>
      <family val="2"/>
    </font>
    <font>
      <sz val="8"/>
      <name val="Arial"/>
      <family val="2"/>
    </font>
    <font>
      <sz val="10"/>
      <name val="Arial"/>
      <family val="2"/>
    </font>
    <font>
      <sz val="10"/>
      <color indexed="8"/>
      <name val="Calibri"/>
      <family val="2"/>
      <scheme val="minor"/>
    </font>
    <font>
      <b/>
      <sz val="20"/>
      <name val="Calibri Light"/>
      <family val="2"/>
    </font>
    <font>
      <sz val="10"/>
      <name val="Calibri Light"/>
      <family val="2"/>
    </font>
    <font>
      <b/>
      <u/>
      <sz val="14"/>
      <color indexed="12"/>
      <name val="Calibri Light"/>
      <family val="2"/>
    </font>
    <font>
      <u/>
      <sz val="10"/>
      <color indexed="12"/>
      <name val="Calibri Light"/>
      <family val="2"/>
    </font>
    <font>
      <b/>
      <sz val="10"/>
      <name val="Calibri Light"/>
      <family val="2"/>
    </font>
    <font>
      <i/>
      <sz val="10"/>
      <name val="Calibri Light"/>
      <family val="2"/>
    </font>
    <font>
      <sz val="11"/>
      <color theme="1"/>
      <name val="Calibri Light"/>
      <family val="2"/>
    </font>
    <font>
      <u/>
      <sz val="11"/>
      <color theme="10"/>
      <name val="Calibri Light"/>
      <family val="2"/>
    </font>
    <font>
      <b/>
      <u/>
      <sz val="10"/>
      <name val="Calibri Light"/>
      <family val="2"/>
    </font>
    <font>
      <sz val="11"/>
      <color rgb="FF333333"/>
      <name val="Calibri Light"/>
      <family val="2"/>
    </font>
    <font>
      <sz val="10"/>
      <color theme="5" tint="-0.249977111117893"/>
      <name val="Calibri Light"/>
      <family val="2"/>
    </font>
    <font>
      <b/>
      <sz val="10"/>
      <color theme="0" tint="-0.34998626667073579"/>
      <name val="Calibri Light"/>
      <family val="2"/>
    </font>
    <font>
      <sz val="10"/>
      <color theme="0" tint="-0.34998626667073579"/>
      <name val="Calibri Light"/>
      <family val="2"/>
    </font>
    <font>
      <sz val="24"/>
      <color rgb="FFFFFFFF"/>
      <name val="Calibri Light"/>
      <family val="2"/>
    </font>
    <font>
      <b/>
      <sz val="11"/>
      <color theme="1"/>
      <name val="Calibri Light"/>
      <family val="2"/>
    </font>
    <font>
      <sz val="10"/>
      <color indexed="63"/>
      <name val="Calibri Light"/>
      <family val="2"/>
    </font>
    <font>
      <sz val="11"/>
      <color indexed="63"/>
      <name val="Calibri Light"/>
      <family val="2"/>
    </font>
    <font>
      <b/>
      <sz val="10"/>
      <color rgb="FF333333"/>
      <name val="Calibri Light"/>
      <family val="2"/>
    </font>
    <font>
      <b/>
      <sz val="11"/>
      <name val="Calibri Light"/>
      <family val="2"/>
    </font>
    <font>
      <sz val="10"/>
      <color indexed="8"/>
      <name val="Calibri Light"/>
      <family val="2"/>
    </font>
    <font>
      <sz val="14"/>
      <name val="Calibri Light"/>
      <family val="2"/>
    </font>
    <font>
      <sz val="10"/>
      <color theme="1"/>
      <name val="Calibri Light"/>
      <family val="2"/>
    </font>
    <font>
      <b/>
      <sz val="18"/>
      <name val="Calibri Light"/>
      <family val="2"/>
    </font>
    <font>
      <u/>
      <sz val="10"/>
      <name val="Calibri Light"/>
      <family val="2"/>
    </font>
    <font>
      <sz val="10"/>
      <color indexed="10"/>
      <name val="Calibri Light"/>
      <family val="2"/>
    </font>
    <font>
      <vertAlign val="superscript"/>
      <sz val="10"/>
      <color theme="1"/>
      <name val="Calibri Light"/>
      <family val="2"/>
    </font>
    <font>
      <b/>
      <sz val="10"/>
      <color theme="1"/>
      <name val="Calibri Light"/>
      <family val="2"/>
    </font>
    <font>
      <sz val="8"/>
      <name val="Calibri Light"/>
      <family val="2"/>
    </font>
    <font>
      <vertAlign val="superscript"/>
      <sz val="10"/>
      <name val="Calibri Light"/>
      <family val="2"/>
    </font>
    <font>
      <sz val="7"/>
      <name val="Calibri Light"/>
      <family val="2"/>
    </font>
    <font>
      <sz val="10"/>
      <color theme="0" tint="-0.499984740745262"/>
      <name val="Calibri Light"/>
      <family val="2"/>
    </font>
    <font>
      <b/>
      <sz val="14"/>
      <name val="Calibri Light"/>
      <family val="2"/>
    </font>
    <font>
      <sz val="10"/>
      <color rgb="FF333333"/>
      <name val="Calibri Light"/>
      <family val="2"/>
    </font>
    <font>
      <b/>
      <sz val="18"/>
      <color rgb="FF000000"/>
      <name val="Calibri Light"/>
      <family val="2"/>
    </font>
    <font>
      <sz val="10"/>
      <color indexed="12"/>
      <name val="Calibri Light"/>
      <family val="2"/>
    </font>
    <font>
      <sz val="11"/>
      <color rgb="FF191919"/>
      <name val="Calibri Light"/>
      <family val="2"/>
    </font>
    <font>
      <sz val="7.5"/>
      <name val="Calibri Light"/>
      <family val="2"/>
    </font>
    <font>
      <sz val="9"/>
      <color rgb="FF000000"/>
      <name val="Calibri Light"/>
      <family val="2"/>
    </font>
    <font>
      <b/>
      <sz val="10"/>
      <color rgb="FFFF0000"/>
      <name val="Calibri Light"/>
      <family val="2"/>
    </font>
    <font>
      <b/>
      <sz val="8"/>
      <name val="Calibri Light"/>
      <family val="2"/>
    </font>
    <font>
      <b/>
      <sz val="7"/>
      <name val="Calibri Light"/>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8"/>
      <color theme="1"/>
      <name val="Calibri"/>
      <family val="2"/>
      <scheme val="minor"/>
    </font>
    <font>
      <sz val="10"/>
      <name val="Cambria"/>
      <family val="2"/>
      <scheme val="major"/>
    </font>
    <font>
      <sz val="11"/>
      <color rgb="FF0D4080"/>
      <name val="Cambria"/>
      <family val="2"/>
      <scheme val="major"/>
    </font>
    <font>
      <b/>
      <sz val="18"/>
      <color theme="3"/>
      <name val="Cambria"/>
      <family val="2"/>
      <scheme val="major"/>
    </font>
    <font>
      <sz val="11"/>
      <color rgb="FF9C6500"/>
      <name val="Calibri"/>
      <family val="2"/>
      <scheme val="minor"/>
    </font>
    <font>
      <sz val="10"/>
      <name val="Times New Roman"/>
      <family val="1"/>
    </font>
    <font>
      <sz val="10"/>
      <color theme="9" tint="-0.499984740745262"/>
      <name val="Calibri Light"/>
      <family val="2"/>
    </font>
    <font>
      <sz val="10"/>
      <color indexed="8"/>
      <name val="Segoe UI"/>
      <family val="2"/>
    </font>
    <font>
      <sz val="10"/>
      <name val="Arial"/>
      <family val="2"/>
    </font>
    <font>
      <sz val="9"/>
      <color rgb="FF191919"/>
      <name val="Verdana"/>
      <family val="2"/>
    </font>
    <font>
      <sz val="11"/>
      <name val="Calibri"/>
      <family val="2"/>
      <scheme val="minor"/>
    </font>
    <font>
      <b/>
      <sz val="16"/>
      <name val="Calibri"/>
      <family val="2"/>
      <scheme val="minor"/>
    </font>
    <font>
      <sz val="11"/>
      <name val="Calibri Light"/>
      <family val="2"/>
    </font>
    <font>
      <b/>
      <sz val="12"/>
      <name val="Calibri Light"/>
      <family val="2"/>
    </font>
    <font>
      <sz val="10"/>
      <name val="MS Sans Serif"/>
      <family val="2"/>
    </font>
    <font>
      <sz val="10"/>
      <name val="Calibri"/>
      <family val="2"/>
      <scheme val="minor"/>
    </font>
  </fonts>
  <fills count="43">
    <fill>
      <patternFill patternType="none"/>
    </fill>
    <fill>
      <patternFill patternType="gray125"/>
    </fill>
    <fill>
      <patternFill patternType="solid">
        <fgColor theme="2" tint="-9.9978637043366805E-2"/>
        <bgColor indexed="64"/>
      </patternFill>
    </fill>
    <fill>
      <patternFill patternType="solid">
        <fgColor indexed="9"/>
        <bgColor indexed="64"/>
      </patternFill>
    </fill>
    <fill>
      <patternFill patternType="solid">
        <fgColor rgb="FFF0F0F0"/>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7F7F7"/>
        <bgColor indexed="64"/>
      </patternFill>
    </fill>
    <fill>
      <patternFill patternType="solid">
        <fgColor rgb="FFFEFEFE"/>
        <bgColor indexed="64"/>
      </patternFill>
    </fill>
    <fill>
      <patternFill patternType="solid">
        <fgColor rgb="FFFCFEF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88">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hair">
        <color indexed="22"/>
      </left>
      <right style="hair">
        <color indexed="22"/>
      </right>
      <top style="hair">
        <color indexed="22"/>
      </top>
      <bottom/>
      <diagonal/>
    </border>
    <border>
      <left style="hair">
        <color indexed="22"/>
      </left>
      <right style="hair">
        <color indexed="22"/>
      </right>
      <top/>
      <bottom/>
      <diagonal/>
    </border>
    <border>
      <left/>
      <right style="medium">
        <color indexed="64"/>
      </right>
      <top/>
      <bottom/>
      <diagonal/>
    </border>
    <border>
      <left/>
      <right/>
      <top/>
      <bottom style="medium">
        <color indexed="64"/>
      </bottom>
      <diagonal/>
    </border>
    <border>
      <left style="medium">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22"/>
      </left>
      <right/>
      <top/>
      <bottom style="hair">
        <color indexed="22"/>
      </bottom>
      <diagonal/>
    </border>
    <border>
      <left/>
      <right/>
      <top/>
      <bottom style="hair">
        <color indexed="22"/>
      </bottom>
      <diagonal/>
    </border>
    <border>
      <left/>
      <right style="hair">
        <color indexed="22"/>
      </right>
      <top/>
      <bottom style="hair">
        <color indexed="22"/>
      </bottom>
      <diagonal/>
    </border>
    <border>
      <left/>
      <right/>
      <top style="hair">
        <color indexed="22"/>
      </top>
      <bottom/>
      <diagonal/>
    </border>
    <border>
      <left/>
      <right style="hair">
        <color indexed="22"/>
      </right>
      <top style="hair">
        <color indexed="22"/>
      </top>
      <bottom/>
      <diagonal/>
    </border>
    <border>
      <left style="hair">
        <color indexed="22"/>
      </left>
      <right/>
      <top style="hair">
        <color indexed="22"/>
      </top>
      <bottom style="hair">
        <color indexed="22"/>
      </bottom>
      <diagonal/>
    </border>
    <border>
      <left/>
      <right style="hair">
        <color indexed="22"/>
      </right>
      <top style="hair">
        <color indexed="22"/>
      </top>
      <bottom style="hair">
        <color indexed="22"/>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hair">
        <color indexed="22"/>
      </left>
      <right style="hair">
        <color indexed="22"/>
      </right>
      <top/>
      <bottom style="hair">
        <color indexed="22"/>
      </bottom>
      <diagonal/>
    </border>
    <border>
      <left style="thin">
        <color indexed="8"/>
      </left>
      <right style="thin">
        <color indexed="8"/>
      </right>
      <top style="medium">
        <color indexed="8"/>
      </top>
      <bottom style="thin">
        <color indexed="8"/>
      </bottom>
      <diagonal/>
    </border>
    <border>
      <left style="hair">
        <color indexed="22"/>
      </left>
      <right style="hair">
        <color indexed="22"/>
      </right>
      <top style="hair">
        <color indexed="22"/>
      </top>
      <bottom style="hair">
        <color indexed="22"/>
      </bottom>
      <diagonal/>
    </border>
    <border>
      <left style="hair">
        <color indexed="22"/>
      </left>
      <right style="medium">
        <color theme="1"/>
      </right>
      <top style="hair">
        <color indexed="22"/>
      </top>
      <bottom/>
      <diagonal/>
    </border>
    <border>
      <left style="hair">
        <color indexed="22"/>
      </left>
      <right style="medium">
        <color theme="1"/>
      </right>
      <top style="hair">
        <color indexed="22"/>
      </top>
      <bottom style="hair">
        <color indexed="22"/>
      </bottom>
      <diagonal/>
    </border>
    <border>
      <left style="hair">
        <color indexed="22"/>
      </left>
      <right style="medium">
        <color theme="1"/>
      </right>
      <top/>
      <bottom style="hair">
        <color indexed="22"/>
      </bottom>
      <diagonal/>
    </border>
    <border>
      <left style="hair">
        <color indexed="22"/>
      </left>
      <right/>
      <top/>
      <bottom/>
      <diagonal/>
    </border>
    <border>
      <left/>
      <right style="medium">
        <color theme="1"/>
      </right>
      <top/>
      <bottom/>
      <diagonal/>
    </border>
    <border>
      <left style="hair">
        <color indexed="22"/>
      </left>
      <right style="hair">
        <color indexed="22"/>
      </right>
      <top style="hair">
        <color indexed="22"/>
      </top>
      <bottom style="medium">
        <color theme="1"/>
      </bottom>
      <diagonal/>
    </border>
    <border>
      <left style="hair">
        <color indexed="22"/>
      </left>
      <right style="hair">
        <color indexed="22"/>
      </right>
      <top/>
      <bottom style="medium">
        <color theme="1"/>
      </bottom>
      <diagonal/>
    </border>
    <border>
      <left style="hair">
        <color indexed="22"/>
      </left>
      <right style="medium">
        <color theme="1"/>
      </right>
      <top/>
      <bottom style="medium">
        <color theme="1"/>
      </bottom>
      <diagonal/>
    </border>
    <border>
      <left/>
      <right style="hair">
        <color indexed="22"/>
      </right>
      <top/>
      <bottom style="medium">
        <color theme="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top/>
      <bottom/>
      <diagonal/>
    </border>
    <border>
      <left/>
      <right style="hair">
        <color theme="0" tint="-0.24994659260841701"/>
      </right>
      <top/>
      <bottom/>
      <diagonal/>
    </border>
    <border>
      <left style="hair">
        <color theme="0" tint="-0.24994659260841701"/>
      </left>
      <right/>
      <top/>
      <bottom style="hair">
        <color indexed="22"/>
      </bottom>
      <diagonal/>
    </border>
    <border>
      <left/>
      <right style="hair">
        <color theme="0" tint="-0.24994659260841701"/>
      </right>
      <top/>
      <bottom style="hair">
        <color indexed="22"/>
      </bottom>
      <diagonal/>
    </border>
    <border>
      <left style="hair">
        <color theme="0" tint="-0.24994659260841701"/>
      </left>
      <right/>
      <top style="hair">
        <color indexed="22"/>
      </top>
      <bottom/>
      <diagonal/>
    </border>
    <border>
      <left/>
      <right style="hair">
        <color theme="0" tint="-0.24994659260841701"/>
      </right>
      <top style="hair">
        <color indexed="22"/>
      </top>
      <bottom/>
      <diagonal/>
    </border>
    <border>
      <left/>
      <right style="medium">
        <color rgb="FFCCCCCC"/>
      </right>
      <top/>
      <bottom/>
      <diagonal/>
    </border>
    <border>
      <left/>
      <right style="medium">
        <color rgb="FFCCCCCC"/>
      </right>
      <top/>
      <bottom style="medium">
        <color rgb="FFBDBDBD"/>
      </bottom>
      <diagonal/>
    </border>
    <border>
      <left/>
      <right/>
      <top/>
      <bottom style="medium">
        <color rgb="FFBDBDBD"/>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style="thin">
        <color indexed="64"/>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thin">
        <color indexed="64"/>
      </right>
      <top style="thin">
        <color indexed="8"/>
      </top>
      <bottom style="medium">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hair">
        <color indexed="22"/>
      </right>
      <top/>
      <bottom/>
      <diagonal/>
    </border>
    <border>
      <left style="medium">
        <color rgb="FFFFFFFF"/>
      </left>
      <right/>
      <top style="medium">
        <color rgb="FFFFFFFF"/>
      </top>
      <bottom/>
      <diagonal/>
    </border>
    <border>
      <left style="thin">
        <color indexed="64"/>
      </left>
      <right style="thin">
        <color indexed="64"/>
      </right>
      <top style="thin">
        <color indexed="64"/>
      </top>
      <bottom style="thin">
        <color indexed="64"/>
      </bottom>
      <diagonal/>
    </border>
  </borders>
  <cellStyleXfs count="209">
    <xf numFmtId="0" fontId="0" fillId="0" borderId="0"/>
    <xf numFmtId="0" fontId="11" fillId="0" borderId="0" applyNumberFormat="0" applyFill="0" applyBorder="0" applyAlignment="0" applyProtection="0">
      <alignment vertical="top"/>
      <protection locked="0"/>
    </xf>
    <xf numFmtId="9" fontId="9"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0" fontId="14" fillId="0" borderId="0"/>
    <xf numFmtId="0" fontId="14" fillId="0" borderId="0"/>
    <xf numFmtId="0" fontId="8" fillId="0" borderId="0"/>
    <xf numFmtId="0" fontId="23" fillId="0" borderId="0" applyNumberFormat="0" applyFill="0" applyBorder="0" applyAlignment="0" applyProtection="0"/>
    <xf numFmtId="0" fontId="9" fillId="0" borderId="0"/>
    <xf numFmtId="0" fontId="9" fillId="0" borderId="0"/>
    <xf numFmtId="0" fontId="7" fillId="0" borderId="0"/>
    <xf numFmtId="0" fontId="9" fillId="0" borderId="0"/>
    <xf numFmtId="0" fontId="26" fillId="0" borderId="0"/>
    <xf numFmtId="0" fontId="6" fillId="0" borderId="0"/>
    <xf numFmtId="0" fontId="9" fillId="0" borderId="0"/>
    <xf numFmtId="0" fontId="18" fillId="0" borderId="0"/>
    <xf numFmtId="0" fontId="5" fillId="0" borderId="0"/>
    <xf numFmtId="0" fontId="23" fillId="0" borderId="0" applyNumberFormat="0" applyFill="0" applyBorder="0" applyAlignment="0" applyProtection="0"/>
    <xf numFmtId="187" fontId="10" fillId="0" borderId="0"/>
    <xf numFmtId="187" fontId="10" fillId="0" borderId="0"/>
    <xf numFmtId="49" fontId="10" fillId="0" borderId="0"/>
    <xf numFmtId="49" fontId="10" fillId="0" borderId="0"/>
    <xf numFmtId="188" fontId="9" fillId="0" borderId="0">
      <alignment horizontal="center"/>
    </xf>
    <xf numFmtId="188" fontId="9" fillId="0" borderId="0">
      <alignment horizontal="center"/>
    </xf>
    <xf numFmtId="189" fontId="10" fillId="0" borderId="0"/>
    <xf numFmtId="189" fontId="10" fillId="0" borderId="0"/>
    <xf numFmtId="190" fontId="9" fillId="0" borderId="0"/>
    <xf numFmtId="190" fontId="9" fillId="0" borderId="0"/>
    <xf numFmtId="191" fontId="9" fillId="0" borderId="0"/>
    <xf numFmtId="191" fontId="9" fillId="0" borderId="0"/>
    <xf numFmtId="192" fontId="9" fillId="0" borderId="0"/>
    <xf numFmtId="192" fontId="9" fillId="0" borderId="0"/>
    <xf numFmtId="193" fontId="9" fillId="0" borderId="0">
      <alignment horizontal="center"/>
    </xf>
    <xf numFmtId="193" fontId="9" fillId="0" borderId="0">
      <alignment horizontal="center"/>
    </xf>
    <xf numFmtId="194" fontId="9" fillId="0" borderId="0">
      <alignment horizontal="center"/>
    </xf>
    <xf numFmtId="194" fontId="9" fillId="0" borderId="0">
      <alignment horizontal="center"/>
    </xf>
    <xf numFmtId="195" fontId="9" fillId="0" borderId="0">
      <alignment horizontal="center"/>
    </xf>
    <xf numFmtId="195" fontId="9" fillId="0" borderId="0">
      <alignment horizontal="center"/>
    </xf>
    <xf numFmtId="196" fontId="9" fillId="0" borderId="0">
      <alignment horizontal="center"/>
    </xf>
    <xf numFmtId="196" fontId="9" fillId="0" borderId="0">
      <alignment horizontal="center"/>
    </xf>
    <xf numFmtId="197" fontId="9" fillId="0" borderId="0">
      <alignment horizontal="center"/>
    </xf>
    <xf numFmtId="197" fontId="9" fillId="0" borderId="0">
      <alignment horizontal="center"/>
    </xf>
    <xf numFmtId="44" fontId="9" fillId="0" borderId="0" applyFont="0" applyFill="0" applyBorder="0" applyAlignment="0" applyProtection="0"/>
    <xf numFmtId="44" fontId="9" fillId="0" borderId="0" applyFont="0" applyFill="0" applyBorder="0" applyAlignment="0" applyProtection="0"/>
    <xf numFmtId="0" fontId="11"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32" fillId="0" borderId="0" applyNumberFormat="0" applyFill="0" applyBorder="0" applyAlignment="0" applyProtection="0"/>
    <xf numFmtId="0" fontId="3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0" borderId="25" applyFont="0" applyBorder="0" applyAlignment="0"/>
    <xf numFmtId="1" fontId="12" fillId="3" borderId="29">
      <alignment horizontal="right"/>
    </xf>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0" fontId="9" fillId="0" borderId="0"/>
    <xf numFmtId="0" fontId="26" fillId="0" borderId="0"/>
    <xf numFmtId="0" fontId="9" fillId="0" borderId="0"/>
    <xf numFmtId="0" fontId="26" fillId="0" borderId="0"/>
    <xf numFmtId="0" fontId="35" fillId="0" borderId="0"/>
    <xf numFmtId="0" fontId="26" fillId="0" borderId="0"/>
    <xf numFmtId="0" fontId="9" fillId="0" borderId="0"/>
    <xf numFmtId="0" fontId="26" fillId="0" borderId="0"/>
    <xf numFmtId="0" fontId="26" fillId="0" borderId="0"/>
    <xf numFmtId="0" fontId="26"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26" fillId="0" borderId="0"/>
    <xf numFmtId="0" fontId="9" fillId="0" borderId="0"/>
    <xf numFmtId="0" fontId="10" fillId="0" borderId="0"/>
    <xf numFmtId="0" fontId="10" fillId="0" borderId="0"/>
    <xf numFmtId="0" fontId="10" fillId="0" borderId="0"/>
    <xf numFmtId="0" fontId="35" fillId="0" borderId="0"/>
    <xf numFmtId="0" fontId="9" fillId="0" borderId="0"/>
    <xf numFmtId="0" fontId="9" fillId="0" borderId="0"/>
    <xf numFmtId="0" fontId="29" fillId="0" borderId="0"/>
    <xf numFmtId="0" fontId="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73" fontId="30" fillId="0" borderId="0">
      <alignment horizontal="center" vertical="center"/>
    </xf>
    <xf numFmtId="0" fontId="26" fillId="0" borderId="0"/>
    <xf numFmtId="0" fontId="9" fillId="0" borderId="0"/>
    <xf numFmtId="0" fontId="11" fillId="0" borderId="0" applyNumberFormat="0" applyFill="0" applyBorder="0" applyAlignment="0" applyProtection="0">
      <alignment vertical="top"/>
      <protection locked="0"/>
    </xf>
    <xf numFmtId="0" fontId="26" fillId="0" borderId="0"/>
    <xf numFmtId="0" fontId="34" fillId="0" borderId="0" applyNumberFormat="0" applyFill="0" applyBorder="0" applyAlignment="0" applyProtection="0"/>
    <xf numFmtId="0" fontId="4" fillId="0" borderId="0"/>
    <xf numFmtId="0" fontId="10" fillId="0" borderId="0"/>
    <xf numFmtId="43" fontId="37" fillId="0" borderId="0" applyFont="0" applyFill="0" applyBorder="0" applyAlignment="0" applyProtection="0"/>
    <xf numFmtId="0" fontId="3" fillId="0" borderId="0"/>
    <xf numFmtId="0" fontId="38" fillId="0" borderId="0"/>
    <xf numFmtId="0" fontId="80" fillId="0" borderId="62" applyNumberFormat="0" applyFill="0" applyAlignment="0" applyProtection="0"/>
    <xf numFmtId="0" fontId="81" fillId="0" borderId="63" applyNumberFormat="0" applyFill="0" applyAlignment="0" applyProtection="0"/>
    <xf numFmtId="0" fontId="82" fillId="0" borderId="64" applyNumberFormat="0" applyFill="0" applyAlignment="0" applyProtection="0"/>
    <xf numFmtId="0" fontId="82" fillId="0" borderId="0" applyNumberFormat="0" applyFill="0" applyBorder="0" applyAlignment="0" applyProtection="0"/>
    <xf numFmtId="0" fontId="92" fillId="0" borderId="70" applyNumberFormat="0" applyFill="0" applyAlignment="0" applyProtection="0"/>
    <xf numFmtId="0" fontId="94" fillId="0" borderId="0" applyNumberFormat="0">
      <alignment vertical="center"/>
    </xf>
    <xf numFmtId="0" fontId="97" fillId="0" borderId="2" applyNumberFormat="0" applyFill="0" applyProtection="0">
      <alignment horizontal="left" vertical="center"/>
    </xf>
    <xf numFmtId="0" fontId="95" fillId="0" borderId="5" applyNumberFormat="0">
      <alignment horizontal="left" vertical="top" wrapText="1"/>
    </xf>
    <xf numFmtId="0" fontId="96" fillId="0" borderId="71" applyFill="0" applyProtection="0">
      <alignment horizontal="center" vertical="center"/>
    </xf>
    <xf numFmtId="0" fontId="2" fillId="0" borderId="0"/>
    <xf numFmtId="0" fontId="98" fillId="0" borderId="0" applyNumberFormat="0" applyFill="0" applyBorder="0" applyAlignment="0" applyProtection="0"/>
    <xf numFmtId="0" fontId="83" fillId="12" borderId="0" applyNumberFormat="0" applyBorder="0" applyAlignment="0" applyProtection="0"/>
    <xf numFmtId="0" fontId="84" fillId="13" borderId="0" applyNumberFormat="0" applyBorder="0" applyAlignment="0" applyProtection="0"/>
    <xf numFmtId="0" fontId="99" fillId="14" borderId="0" applyNumberFormat="0" applyBorder="0" applyAlignment="0" applyProtection="0"/>
    <xf numFmtId="0" fontId="85" fillId="15" borderId="65" applyNumberFormat="0" applyAlignment="0" applyProtection="0"/>
    <xf numFmtId="0" fontId="86" fillId="16" borderId="66" applyNumberFormat="0" applyAlignment="0" applyProtection="0"/>
    <xf numFmtId="0" fontId="87" fillId="16" borderId="65" applyNumberFormat="0" applyAlignment="0" applyProtection="0"/>
    <xf numFmtId="0" fontId="88" fillId="0" borderId="67" applyNumberFormat="0" applyFill="0" applyAlignment="0" applyProtection="0"/>
    <xf numFmtId="0" fontId="89" fillId="17" borderId="68" applyNumberFormat="0" applyAlignment="0" applyProtection="0"/>
    <xf numFmtId="0" fontId="90" fillId="0" borderId="0" applyNumberFormat="0" applyFill="0" applyBorder="0" applyAlignment="0" applyProtection="0"/>
    <xf numFmtId="0" fontId="2" fillId="18" borderId="69" applyNumberFormat="0" applyFont="0" applyAlignment="0" applyProtection="0"/>
    <xf numFmtId="0" fontId="91" fillId="0" borderId="0" applyNumberFormat="0" applyFill="0" applyBorder="0" applyAlignment="0" applyProtection="0"/>
    <xf numFmtId="0" fontId="93"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93" fillId="22" borderId="0" applyNumberFormat="0" applyBorder="0" applyAlignment="0" applyProtection="0"/>
    <xf numFmtId="0" fontId="93"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93" fillId="26" borderId="0" applyNumberFormat="0" applyBorder="0" applyAlignment="0" applyProtection="0"/>
    <xf numFmtId="0" fontId="93"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93" fillId="30" borderId="0" applyNumberFormat="0" applyBorder="0" applyAlignment="0" applyProtection="0"/>
    <xf numFmtId="0" fontId="93"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93" fillId="34" borderId="0" applyNumberFormat="0" applyBorder="0" applyAlignment="0" applyProtection="0"/>
    <xf numFmtId="0" fontId="93"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93" fillId="38" borderId="0" applyNumberFormat="0" applyBorder="0" applyAlignment="0" applyProtection="0"/>
    <xf numFmtId="0" fontId="93"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93" fillId="42" borderId="0" applyNumberFormat="0" applyBorder="0" applyAlignment="0" applyProtection="0"/>
    <xf numFmtId="0" fontId="9" fillId="0" borderId="0" applyNumberFormat="0" applyFont="0" applyFill="0" applyBorder="0" applyAlignment="0" applyProtection="0"/>
    <xf numFmtId="212" fontId="10" fillId="0" borderId="0">
      <alignment horizontal="center"/>
    </xf>
    <xf numFmtId="213" fontId="10" fillId="0" borderId="0"/>
    <xf numFmtId="214" fontId="10" fillId="0" borderId="0"/>
    <xf numFmtId="215" fontId="10" fillId="0" borderId="0"/>
    <xf numFmtId="216" fontId="10" fillId="0" borderId="0">
      <alignment horizontal="center"/>
    </xf>
    <xf numFmtId="217" fontId="10" fillId="0" borderId="0">
      <alignment horizontal="center"/>
    </xf>
    <xf numFmtId="218" fontId="10" fillId="0" borderId="0">
      <alignment horizontal="center"/>
    </xf>
    <xf numFmtId="219" fontId="10" fillId="0" borderId="0">
      <alignment horizontal="center"/>
    </xf>
    <xf numFmtId="220" fontId="10" fillId="0" borderId="0">
      <alignment horizontal="center"/>
    </xf>
    <xf numFmtId="0" fontId="100" fillId="0" borderId="0"/>
    <xf numFmtId="0" fontId="26" fillId="0" borderId="0"/>
    <xf numFmtId="0" fontId="34" fillId="0" borderId="0" applyNumberFormat="0" applyFill="0" applyBorder="0" applyAlignment="0" applyProtection="0">
      <alignment vertical="top"/>
      <protection locked="0"/>
    </xf>
    <xf numFmtId="0" fontId="26" fillId="0" borderId="0"/>
    <xf numFmtId="0" fontId="32" fillId="0" borderId="0" applyNumberFormat="0" applyFill="0" applyBorder="0" applyAlignment="0" applyProtection="0"/>
    <xf numFmtId="0" fontId="26" fillId="0" borderId="0"/>
    <xf numFmtId="0" fontId="38" fillId="0" borderId="0"/>
    <xf numFmtId="0" fontId="38" fillId="0" borderId="0"/>
    <xf numFmtId="0" fontId="38" fillId="0" borderId="0"/>
    <xf numFmtId="0" fontId="109" fillId="0" borderId="0"/>
    <xf numFmtId="0" fontId="1" fillId="0" borderId="0"/>
    <xf numFmtId="0" fontId="1" fillId="0" borderId="0"/>
    <xf numFmtId="0" fontId="26" fillId="0" borderId="0"/>
    <xf numFmtId="0" fontId="26" fillId="0" borderId="0"/>
    <xf numFmtId="0" fontId="26" fillId="0" borderId="0"/>
  </cellStyleXfs>
  <cellXfs count="676">
    <xf numFmtId="0" fontId="0" fillId="0" borderId="0" xfId="0"/>
    <xf numFmtId="0" fontId="11" fillId="0" borderId="0" xfId="1" applyAlignment="1" applyProtection="1"/>
    <xf numFmtId="165" fontId="0" fillId="0" borderId="0" xfId="0" applyNumberFormat="1"/>
    <xf numFmtId="0" fontId="12" fillId="0" borderId="0" xfId="0" applyFont="1"/>
    <xf numFmtId="0" fontId="13" fillId="0" borderId="0" xfId="1" applyFont="1" applyAlignment="1" applyProtection="1">
      <alignment horizontal="center"/>
    </xf>
    <xf numFmtId="0" fontId="15" fillId="0" borderId="0" xfId="0" applyFont="1"/>
    <xf numFmtId="0" fontId="12" fillId="0" borderId="0" xfId="0" applyFont="1" applyAlignment="1">
      <alignment horizontal="center" vertical="center" wrapText="1"/>
    </xf>
    <xf numFmtId="0" fontId="16" fillId="0" borderId="0" xfId="1" applyFont="1" applyAlignment="1" applyProtection="1"/>
    <xf numFmtId="0" fontId="17" fillId="0" borderId="0" xfId="0" applyFont="1"/>
    <xf numFmtId="0" fontId="13" fillId="0" borderId="0" xfId="1" applyFont="1" applyAlignment="1" applyProtection="1"/>
    <xf numFmtId="0" fontId="22" fillId="0" borderId="0" xfId="0" applyFont="1"/>
    <xf numFmtId="0" fontId="21" fillId="0" borderId="0" xfId="0" applyFont="1" applyAlignment="1">
      <alignment horizontal="left"/>
    </xf>
    <xf numFmtId="0" fontId="9" fillId="0" borderId="0" xfId="0" applyFont="1"/>
    <xf numFmtId="0" fontId="24" fillId="0" borderId="0" xfId="0" applyFont="1"/>
    <xf numFmtId="169" fontId="9" fillId="0" borderId="0" xfId="2" applyNumberFormat="1" applyAlignment="1">
      <alignment horizontal="center" vertical="center" wrapText="1"/>
    </xf>
    <xf numFmtId="170" fontId="9" fillId="0" borderId="0" xfId="0" applyNumberFormat="1" applyFont="1" applyAlignment="1">
      <alignment horizontal="left" vertical="center" wrapText="1"/>
    </xf>
    <xf numFmtId="0" fontId="25" fillId="0" borderId="0" xfId="0" applyFont="1"/>
    <xf numFmtId="0" fontId="0" fillId="0" borderId="4" xfId="0" applyBorder="1"/>
    <xf numFmtId="0" fontId="12" fillId="0" borderId="4" xfId="0" applyFont="1" applyBorder="1"/>
    <xf numFmtId="185" fontId="0" fillId="0" borderId="4" xfId="0" applyNumberFormat="1" applyBorder="1"/>
    <xf numFmtId="0" fontId="9" fillId="0" borderId="4" xfId="0" applyFont="1" applyBorder="1"/>
    <xf numFmtId="165" fontId="0" fillId="0" borderId="4" xfId="0" applyNumberFormat="1" applyBorder="1"/>
    <xf numFmtId="186" fontId="0" fillId="0" borderId="0" xfId="0" applyNumberFormat="1" applyAlignment="1">
      <alignment horizontal="left"/>
    </xf>
    <xf numFmtId="0" fontId="12" fillId="0" borderId="1" xfId="0" applyFont="1" applyBorder="1" applyAlignment="1">
      <alignment horizontal="center" vertical="center" wrapText="1"/>
    </xf>
    <xf numFmtId="169" fontId="9" fillId="0" borderId="0" xfId="2" applyNumberFormat="1" applyBorder="1" applyAlignment="1">
      <alignment horizontal="center" vertical="center" wrapText="1"/>
    </xf>
    <xf numFmtId="169" fontId="9" fillId="0" borderId="0" xfId="2" applyNumberFormat="1" applyFill="1" applyBorder="1" applyAlignment="1">
      <alignment horizontal="center" vertical="center" wrapText="1"/>
    </xf>
    <xf numFmtId="165" fontId="9" fillId="0" borderId="0" xfId="2" applyNumberFormat="1" applyFill="1" applyBorder="1" applyAlignment="1">
      <alignment horizontal="center" vertical="center" wrapText="1"/>
    </xf>
    <xf numFmtId="0" fontId="12" fillId="0" borderId="6" xfId="0" applyFont="1" applyBorder="1" applyAlignment="1">
      <alignment horizontal="center" vertical="center" wrapText="1"/>
    </xf>
    <xf numFmtId="0" fontId="39" fillId="0" borderId="0" xfId="0" applyFont="1"/>
    <xf numFmtId="165" fontId="40" fillId="0" borderId="0" xfId="0" applyNumberFormat="1" applyFont="1"/>
    <xf numFmtId="0" fontId="40" fillId="0" borderId="0" xfId="0" applyFont="1"/>
    <xf numFmtId="0" fontId="41" fillId="0" borderId="0" xfId="1" applyFont="1" applyAlignment="1" applyProtection="1">
      <alignment horizontal="center"/>
    </xf>
    <xf numFmtId="0" fontId="42" fillId="0" borderId="0" xfId="1" applyFont="1" applyAlignment="1" applyProtection="1"/>
    <xf numFmtId="0" fontId="43" fillId="0" borderId="0" xfId="0" applyFont="1" applyAlignment="1">
      <alignment horizontal="center" vertical="center" wrapText="1"/>
    </xf>
    <xf numFmtId="0" fontId="43" fillId="0" borderId="0" xfId="0" applyFont="1" applyAlignment="1">
      <alignment horizontal="left"/>
    </xf>
    <xf numFmtId="0" fontId="43" fillId="0" borderId="0" xfId="0" applyFont="1" applyAlignment="1">
      <alignment vertical="center" wrapText="1"/>
    </xf>
    <xf numFmtId="165" fontId="43" fillId="0" borderId="0" xfId="0" applyNumberFormat="1" applyFont="1" applyAlignment="1">
      <alignment horizontal="center" vertical="center" wrapText="1"/>
    </xf>
    <xf numFmtId="170" fontId="40" fillId="0" borderId="0" xfId="0" applyNumberFormat="1" applyFont="1" applyAlignment="1">
      <alignment horizontal="left" vertical="center" wrapText="1"/>
    </xf>
    <xf numFmtId="0" fontId="40" fillId="0" borderId="0" xfId="0" applyFont="1" applyAlignment="1">
      <alignment vertical="center" wrapText="1"/>
    </xf>
    <xf numFmtId="165" fontId="40" fillId="0" borderId="0" xfId="0" applyNumberFormat="1" applyFont="1" applyAlignment="1">
      <alignment horizontal="center"/>
    </xf>
    <xf numFmtId="169" fontId="40" fillId="0" borderId="0" xfId="2" applyNumberFormat="1" applyFont="1" applyAlignment="1">
      <alignment horizontal="right" vertical="center" wrapText="1"/>
    </xf>
    <xf numFmtId="0" fontId="40" fillId="0" borderId="0" xfId="0" applyFont="1" applyAlignment="1">
      <alignment horizontal="center"/>
    </xf>
    <xf numFmtId="9" fontId="40" fillId="0" borderId="0" xfId="2" applyFont="1" applyAlignment="1">
      <alignment horizontal="right" vertical="center" wrapText="1"/>
    </xf>
    <xf numFmtId="165" fontId="40" fillId="0" borderId="0" xfId="0" applyNumberFormat="1" applyFont="1" applyAlignment="1">
      <alignment horizontal="right"/>
    </xf>
    <xf numFmtId="165" fontId="40" fillId="0" borderId="0" xfId="0" applyNumberFormat="1" applyFont="1" applyAlignment="1">
      <alignment vertical="center" wrapText="1"/>
    </xf>
    <xf numFmtId="0" fontId="40" fillId="0" borderId="0" xfId="0" applyFont="1" applyAlignment="1">
      <alignment horizontal="right" vertical="center" wrapText="1"/>
    </xf>
    <xf numFmtId="0" fontId="40" fillId="0" borderId="0" xfId="0" applyFont="1" applyAlignment="1">
      <alignment wrapText="1"/>
    </xf>
    <xf numFmtId="2" fontId="40" fillId="0" borderId="0" xfId="0" applyNumberFormat="1" applyFont="1"/>
    <xf numFmtId="0" fontId="40" fillId="0" borderId="0" xfId="0" applyFont="1" applyAlignment="1">
      <alignment horizontal="center" vertical="top" wrapText="1"/>
    </xf>
    <xf numFmtId="0" fontId="40" fillId="0" borderId="0" xfId="6" applyFont="1" applyAlignment="1">
      <alignment horizontal="centerContinuous"/>
    </xf>
    <xf numFmtId="174" fontId="40" fillId="0" borderId="0" xfId="0" applyNumberFormat="1" applyFont="1"/>
    <xf numFmtId="199" fontId="44" fillId="0" borderId="0" xfId="0" applyNumberFormat="1" applyFont="1" applyAlignment="1">
      <alignment horizontal="center"/>
    </xf>
    <xf numFmtId="0" fontId="40" fillId="0" borderId="0" xfId="0" applyFont="1" applyAlignment="1">
      <alignment horizontal="center" vertical="center" wrapText="1"/>
    </xf>
    <xf numFmtId="0" fontId="40" fillId="0" borderId="0" xfId="66" applyFont="1"/>
    <xf numFmtId="1" fontId="40" fillId="0" borderId="0" xfId="0" applyNumberFormat="1" applyFont="1" applyAlignment="1">
      <alignment vertical="center" wrapText="1"/>
    </xf>
    <xf numFmtId="207" fontId="40" fillId="0" borderId="0" xfId="0" applyNumberFormat="1" applyFont="1" applyAlignment="1">
      <alignment horizontal="right"/>
    </xf>
    <xf numFmtId="165" fontId="40" fillId="0" borderId="6" xfId="0" applyNumberFormat="1" applyFont="1" applyBorder="1" applyAlignment="1">
      <alignment vertical="center" wrapText="1"/>
    </xf>
    <xf numFmtId="165" fontId="40" fillId="0" borderId="0" xfId="0" applyNumberFormat="1" applyFont="1" applyAlignment="1">
      <alignment horizontal="center" vertical="center" wrapText="1"/>
    </xf>
    <xf numFmtId="3" fontId="40" fillId="0" borderId="0" xfId="133" applyNumberFormat="1" applyFont="1"/>
    <xf numFmtId="0" fontId="43" fillId="0" borderId="0" xfId="15" applyFont="1" applyAlignment="1">
      <alignment horizontal="center" vertical="center" wrapText="1"/>
    </xf>
    <xf numFmtId="169" fontId="40" fillId="0" borderId="0" xfId="2" applyNumberFormat="1" applyFont="1" applyAlignment="1">
      <alignment horizontal="center" vertical="center" wrapText="1"/>
    </xf>
    <xf numFmtId="0" fontId="40" fillId="0" borderId="1" xfId="0" applyFont="1" applyBorder="1" applyAlignment="1">
      <alignment horizontal="right"/>
    </xf>
    <xf numFmtId="0" fontId="40" fillId="0" borderId="0" xfId="136" applyFont="1" applyAlignment="1">
      <alignment horizontal="center"/>
    </xf>
    <xf numFmtId="0" fontId="41" fillId="0" borderId="0" xfId="1" applyFont="1" applyAlignment="1" applyProtection="1"/>
    <xf numFmtId="0" fontId="43" fillId="0" borderId="6" xfId="0" applyFont="1" applyBorder="1" applyAlignment="1">
      <alignment horizontal="center" vertical="center" wrapText="1"/>
    </xf>
    <xf numFmtId="0" fontId="43" fillId="0" borderId="1" xfId="0" applyFont="1" applyBorder="1" applyAlignment="1">
      <alignment horizontal="center" vertical="center" wrapText="1"/>
    </xf>
    <xf numFmtId="0" fontId="40" fillId="0" borderId="0" xfId="0" applyFont="1" applyAlignment="1">
      <alignment horizontal="right"/>
    </xf>
    <xf numFmtId="169" fontId="40" fillId="0" borderId="6" xfId="2" applyNumberFormat="1" applyFont="1" applyBorder="1" applyAlignment="1">
      <alignment horizontal="center" vertical="center" wrapText="1"/>
    </xf>
    <xf numFmtId="169" fontId="40" fillId="0" borderId="1" xfId="2" applyNumberFormat="1" applyFont="1" applyBorder="1" applyAlignment="1">
      <alignment horizontal="center" vertical="center" wrapText="1"/>
    </xf>
    <xf numFmtId="0" fontId="40" fillId="0" borderId="1" xfId="0" applyFont="1" applyBorder="1"/>
    <xf numFmtId="0" fontId="40" fillId="0" borderId="6" xfId="0" applyFont="1" applyBorder="1"/>
    <xf numFmtId="0" fontId="43" fillId="0" borderId="7" xfId="0" applyFont="1" applyBorder="1" applyAlignment="1">
      <alignment horizontal="center" vertical="center" wrapText="1"/>
    </xf>
    <xf numFmtId="0" fontId="43" fillId="0" borderId="2" xfId="0" applyFont="1" applyBorder="1" applyAlignment="1">
      <alignment horizontal="center" vertical="center" wrapText="1"/>
    </xf>
    <xf numFmtId="0" fontId="40" fillId="0" borderId="2" xfId="0" applyFont="1" applyBorder="1"/>
    <xf numFmtId="0" fontId="40" fillId="0" borderId="3" xfId="0" applyFont="1" applyBorder="1"/>
    <xf numFmtId="0" fontId="40" fillId="0" borderId="7" xfId="0" applyFont="1" applyBorder="1"/>
    <xf numFmtId="0" fontId="39" fillId="0" borderId="0" xfId="136" applyFont="1"/>
    <xf numFmtId="0" fontId="45" fillId="0" borderId="0" xfId="136" applyFont="1" applyAlignment="1">
      <alignment horizontal="center"/>
    </xf>
    <xf numFmtId="0" fontId="45" fillId="0" borderId="0" xfId="136" applyFont="1"/>
    <xf numFmtId="0" fontId="46" fillId="0" borderId="0" xfId="18" applyFont="1" applyAlignment="1" applyProtection="1"/>
    <xf numFmtId="0" fontId="45" fillId="0" borderId="0" xfId="136" applyFont="1" applyAlignment="1">
      <alignment horizontal="center" wrapText="1"/>
    </xf>
    <xf numFmtId="170" fontId="45" fillId="0" borderId="0" xfId="136" applyNumberFormat="1" applyFont="1"/>
    <xf numFmtId="165" fontId="40" fillId="0" borderId="4" xfId="66" applyNumberFormat="1" applyFont="1" applyBorder="1" applyAlignment="1">
      <alignment horizontal="center"/>
    </xf>
    <xf numFmtId="0" fontId="43" fillId="0" borderId="28" xfId="0" applyFont="1" applyBorder="1" applyAlignment="1">
      <alignment horizontal="left"/>
    </xf>
    <xf numFmtId="0" fontId="43" fillId="0" borderId="28" xfId="0" applyFont="1" applyBorder="1" applyAlignment="1">
      <alignment vertical="center" wrapText="1"/>
    </xf>
    <xf numFmtId="170" fontId="40" fillId="0" borderId="28" xfId="0" applyNumberFormat="1" applyFont="1" applyBorder="1" applyAlignment="1">
      <alignment horizontal="left" vertical="center" wrapText="1"/>
    </xf>
    <xf numFmtId="0" fontId="40" fillId="0" borderId="6" xfId="0" applyFont="1" applyBorder="1" applyAlignment="1">
      <alignment horizontal="right"/>
    </xf>
    <xf numFmtId="169" fontId="40" fillId="0" borderId="0" xfId="2" applyNumberFormat="1" applyFont="1" applyBorder="1" applyAlignment="1">
      <alignment horizontal="center" vertical="center" wrapText="1"/>
    </xf>
    <xf numFmtId="170" fontId="40" fillId="0" borderId="30" xfId="0" applyNumberFormat="1" applyFont="1" applyBorder="1" applyAlignment="1">
      <alignment horizontal="left" vertical="center" wrapText="1"/>
    </xf>
    <xf numFmtId="0" fontId="40" fillId="0" borderId="7" xfId="0" applyFont="1" applyBorder="1" applyAlignment="1">
      <alignment horizontal="right"/>
    </xf>
    <xf numFmtId="0" fontId="40" fillId="0" borderId="2" xfId="0" applyFont="1" applyBorder="1" applyAlignment="1">
      <alignment horizontal="right"/>
    </xf>
    <xf numFmtId="0" fontId="40" fillId="0" borderId="3" xfId="0" applyFont="1" applyBorder="1" applyAlignment="1">
      <alignment horizontal="right"/>
    </xf>
    <xf numFmtId="169" fontId="40" fillId="0" borderId="7" xfId="2" applyNumberFormat="1" applyFont="1" applyBorder="1" applyAlignment="1">
      <alignment horizontal="center" vertical="center" wrapText="1"/>
    </xf>
    <xf numFmtId="169" fontId="40" fillId="0" borderId="2" xfId="2" applyNumberFormat="1" applyFont="1" applyBorder="1" applyAlignment="1">
      <alignment horizontal="center" vertical="center" wrapText="1"/>
    </xf>
    <xf numFmtId="169" fontId="40" fillId="0" borderId="3" xfId="2" applyNumberFormat="1" applyFont="1" applyBorder="1" applyAlignment="1">
      <alignment horizontal="center" vertical="center" wrapText="1"/>
    </xf>
    <xf numFmtId="0" fontId="39" fillId="0" borderId="0" xfId="15" applyFont="1"/>
    <xf numFmtId="165" fontId="40" fillId="0" borderId="0" xfId="15" applyNumberFormat="1" applyFont="1"/>
    <xf numFmtId="0" fontId="40" fillId="0" borderId="0" xfId="15" applyFont="1"/>
    <xf numFmtId="165" fontId="42" fillId="0" borderId="0" xfId="1" applyNumberFormat="1" applyFont="1" applyAlignment="1" applyProtection="1"/>
    <xf numFmtId="0" fontId="40" fillId="0" borderId="0" xfId="15" applyFont="1" applyAlignment="1">
      <alignment horizontal="center" wrapText="1"/>
    </xf>
    <xf numFmtId="0" fontId="43" fillId="0" borderId="0" xfId="15" applyFont="1" applyAlignment="1">
      <alignment horizontal="left"/>
    </xf>
    <xf numFmtId="0" fontId="43" fillId="0" borderId="0" xfId="15" applyFont="1" applyAlignment="1">
      <alignment vertical="center" wrapText="1"/>
    </xf>
    <xf numFmtId="165" fontId="43" fillId="0" borderId="0" xfId="15" applyNumberFormat="1" applyFont="1" applyAlignment="1">
      <alignment horizontal="center" vertical="center" wrapText="1"/>
    </xf>
    <xf numFmtId="0" fontId="43" fillId="0" borderId="1" xfId="15" applyFont="1" applyBorder="1" applyAlignment="1">
      <alignment horizontal="center" vertical="center" wrapText="1"/>
    </xf>
    <xf numFmtId="165" fontId="43" fillId="0" borderId="6" xfId="15" applyNumberFormat="1" applyFont="1" applyBorder="1" applyAlignment="1">
      <alignment horizontal="center" vertical="center" wrapText="1"/>
    </xf>
    <xf numFmtId="170" fontId="40" fillId="0" borderId="0" xfId="15" applyNumberFormat="1" applyFont="1" applyAlignment="1">
      <alignment horizontal="left" vertical="center" wrapText="1"/>
    </xf>
    <xf numFmtId="0" fontId="40" fillId="0" borderId="0" xfId="15" applyFont="1" applyAlignment="1">
      <alignment vertical="center" wrapText="1"/>
    </xf>
    <xf numFmtId="165" fontId="40" fillId="0" borderId="1" xfId="15" applyNumberFormat="1" applyFont="1" applyBorder="1" applyAlignment="1">
      <alignment horizontal="center"/>
    </xf>
    <xf numFmtId="0" fontId="48" fillId="0" borderId="0" xfId="15" applyFont="1" applyAlignment="1">
      <alignment horizontal="right" vertical="top" wrapText="1"/>
    </xf>
    <xf numFmtId="0" fontId="48" fillId="10" borderId="0" xfId="15" applyFont="1" applyFill="1" applyAlignment="1">
      <alignment horizontal="right" vertical="top" wrapText="1"/>
    </xf>
    <xf numFmtId="165" fontId="40" fillId="0" borderId="0" xfId="15" applyNumberFormat="1" applyFont="1" applyAlignment="1">
      <alignment horizontal="right"/>
    </xf>
    <xf numFmtId="169" fontId="40" fillId="0" borderId="0" xfId="63" applyNumberFormat="1" applyFont="1" applyAlignment="1">
      <alignment horizontal="right" vertical="center" wrapText="1"/>
    </xf>
    <xf numFmtId="169" fontId="40" fillId="0" borderId="1" xfId="63" applyNumberFormat="1" applyFont="1" applyBorder="1" applyAlignment="1">
      <alignment horizontal="right" vertical="center" wrapText="1"/>
    </xf>
    <xf numFmtId="0" fontId="49" fillId="0" borderId="0" xfId="15" applyFont="1"/>
    <xf numFmtId="165" fontId="40" fillId="0" borderId="0" xfId="15" applyNumberFormat="1" applyFont="1" applyAlignment="1">
      <alignment horizontal="center"/>
    </xf>
    <xf numFmtId="0" fontId="40" fillId="0" borderId="0" xfId="15" applyFont="1" applyAlignment="1">
      <alignment horizontal="right"/>
    </xf>
    <xf numFmtId="165" fontId="40" fillId="0" borderId="1" xfId="15" applyNumberFormat="1" applyFont="1" applyBorder="1" applyAlignment="1">
      <alignment horizontal="right"/>
    </xf>
    <xf numFmtId="165" fontId="50" fillId="0" borderId="0" xfId="15" applyNumberFormat="1" applyFont="1" applyAlignment="1">
      <alignment vertical="center" wrapText="1"/>
    </xf>
    <xf numFmtId="165" fontId="51" fillId="0" borderId="1" xfId="15" applyNumberFormat="1" applyFont="1" applyBorder="1"/>
    <xf numFmtId="0" fontId="40" fillId="0" borderId="0" xfId="15" applyFont="1" applyAlignment="1">
      <alignment horizontal="center"/>
    </xf>
    <xf numFmtId="9" fontId="40" fillId="0" borderId="0" xfId="63" applyFont="1" applyAlignment="1">
      <alignment horizontal="right" vertical="center" wrapText="1"/>
    </xf>
    <xf numFmtId="0" fontId="40" fillId="0" borderId="1" xfId="15" applyFont="1" applyBorder="1" applyAlignment="1">
      <alignment horizontal="center"/>
    </xf>
    <xf numFmtId="0" fontId="48" fillId="9" borderId="0" xfId="15" applyFont="1" applyFill="1" applyAlignment="1">
      <alignment horizontal="right" vertical="top" wrapText="1"/>
    </xf>
    <xf numFmtId="0" fontId="40" fillId="0" borderId="1" xfId="15" applyFont="1" applyBorder="1"/>
    <xf numFmtId="9" fontId="40" fillId="0" borderId="1" xfId="63" applyFont="1" applyBorder="1" applyAlignment="1">
      <alignment horizontal="right" vertical="center" wrapText="1"/>
    </xf>
    <xf numFmtId="0" fontId="40" fillId="0" borderId="6" xfId="15" applyFont="1" applyBorder="1" applyAlignment="1">
      <alignment horizontal="right"/>
    </xf>
    <xf numFmtId="0" fontId="40" fillId="0" borderId="0" xfId="15" applyFont="1" applyAlignment="1">
      <alignment horizontal="right" vertical="center" wrapText="1"/>
    </xf>
    <xf numFmtId="0" fontId="40" fillId="0" borderId="1" xfId="15" applyFont="1" applyBorder="1" applyAlignment="1">
      <alignment horizontal="right" vertical="center" wrapText="1"/>
    </xf>
    <xf numFmtId="165" fontId="40" fillId="0" borderId="0" xfId="15" applyNumberFormat="1" applyFont="1" applyAlignment="1">
      <alignment vertical="center" wrapText="1"/>
    </xf>
    <xf numFmtId="0" fontId="40" fillId="0" borderId="1" xfId="15" applyFont="1" applyBorder="1" applyAlignment="1">
      <alignment horizontal="right"/>
    </xf>
    <xf numFmtId="0" fontId="52" fillId="0" borderId="0" xfId="0" applyFont="1" applyAlignment="1">
      <alignment horizontal="center" vertical="center" wrapText="1"/>
    </xf>
    <xf numFmtId="0" fontId="40" fillId="0" borderId="0" xfId="0" applyFont="1" applyAlignment="1">
      <alignment horizontal="left" vertical="top"/>
    </xf>
    <xf numFmtId="0" fontId="42" fillId="0" borderId="0" xfId="1" applyNumberFormat="1" applyFont="1" applyAlignment="1" applyProtection="1">
      <alignment horizontal="left" vertical="center"/>
    </xf>
    <xf numFmtId="0" fontId="43" fillId="0" borderId="0" xfId="0" applyFont="1"/>
    <xf numFmtId="0" fontId="43" fillId="0" borderId="0" xfId="0" applyFont="1" applyAlignment="1">
      <alignment horizontal="center"/>
    </xf>
    <xf numFmtId="49" fontId="40" fillId="0" borderId="0" xfId="0" applyNumberFormat="1" applyFont="1" applyAlignment="1">
      <alignment horizontal="left"/>
    </xf>
    <xf numFmtId="49" fontId="40" fillId="0" borderId="10" xfId="0" applyNumberFormat="1" applyFont="1" applyBorder="1" applyAlignment="1">
      <alignment horizontal="left"/>
    </xf>
    <xf numFmtId="0" fontId="40" fillId="0" borderId="0" xfId="0" applyFont="1" applyAlignment="1">
      <alignment horizontal="left"/>
    </xf>
    <xf numFmtId="9" fontId="40" fillId="0" borderId="0" xfId="2" applyFont="1" applyAlignment="1">
      <alignment horizontal="center"/>
    </xf>
    <xf numFmtId="0" fontId="45" fillId="0" borderId="0" xfId="133" applyFont="1"/>
    <xf numFmtId="0" fontId="40" fillId="0" borderId="0" xfId="133" applyFont="1"/>
    <xf numFmtId="170" fontId="40" fillId="0" borderId="0" xfId="133" applyNumberFormat="1" applyFont="1" applyAlignment="1">
      <alignment horizontal="left" vertical="center" wrapText="1"/>
    </xf>
    <xf numFmtId="3" fontId="40" fillId="0" borderId="0" xfId="133" applyNumberFormat="1" applyFont="1" applyAlignment="1">
      <alignment horizontal="right"/>
    </xf>
    <xf numFmtId="3" fontId="45" fillId="0" borderId="0" xfId="133" applyNumberFormat="1" applyFont="1"/>
    <xf numFmtId="173" fontId="45" fillId="0" borderId="0" xfId="133" applyNumberFormat="1" applyFont="1"/>
    <xf numFmtId="4" fontId="45" fillId="0" borderId="0" xfId="133" applyNumberFormat="1" applyFont="1"/>
    <xf numFmtId="49" fontId="40" fillId="0" borderId="0" xfId="133" applyNumberFormat="1" applyFont="1" applyAlignment="1">
      <alignment horizontal="left"/>
    </xf>
    <xf numFmtId="165" fontId="43" fillId="0" borderId="0" xfId="0" applyNumberFormat="1" applyFont="1" applyAlignment="1">
      <alignment vertical="center" wrapText="1"/>
    </xf>
    <xf numFmtId="165" fontId="40" fillId="0" borderId="0" xfId="0" applyNumberFormat="1" applyFont="1" applyAlignment="1">
      <alignment horizontal="left" vertical="center" wrapText="1" indent="1"/>
    </xf>
    <xf numFmtId="0" fontId="43" fillId="0" borderId="0" xfId="0" applyFont="1" applyAlignment="1">
      <alignment horizontal="center" vertical="center"/>
    </xf>
    <xf numFmtId="165" fontId="43" fillId="0" borderId="0" xfId="0" applyNumberFormat="1" applyFont="1" applyAlignment="1">
      <alignment horizontal="center"/>
    </xf>
    <xf numFmtId="165" fontId="40" fillId="0" borderId="0" xfId="0" applyNumberFormat="1" applyFont="1" applyAlignment="1">
      <alignment horizontal="right" vertical="center"/>
    </xf>
    <xf numFmtId="9" fontId="40" fillId="0" borderId="0" xfId="2" applyFont="1"/>
    <xf numFmtId="0" fontId="40" fillId="0" borderId="0" xfId="0" applyFont="1" applyAlignment="1">
      <alignment horizontal="center" vertical="center"/>
    </xf>
    <xf numFmtId="0" fontId="54" fillId="0" borderId="0" xfId="0" applyFont="1" applyAlignment="1">
      <alignment horizontal="right" wrapText="1"/>
    </xf>
    <xf numFmtId="0" fontId="55" fillId="0" borderId="0" xfId="0" applyFont="1" applyAlignment="1">
      <alignment horizontal="right" vertical="center" wrapText="1"/>
    </xf>
    <xf numFmtId="0" fontId="43" fillId="0" borderId="25" xfId="0" applyFont="1" applyBorder="1" applyAlignment="1">
      <alignment horizontal="left"/>
    </xf>
    <xf numFmtId="0" fontId="43" fillId="0" borderId="26" xfId="0" applyFont="1" applyBorder="1" applyAlignment="1">
      <alignment vertical="center" wrapText="1"/>
    </xf>
    <xf numFmtId="0" fontId="43" fillId="0" borderId="4" xfId="0" applyFont="1" applyBorder="1" applyAlignment="1">
      <alignment horizontal="center" vertical="center" wrapText="1"/>
    </xf>
    <xf numFmtId="0" fontId="43" fillId="0" borderId="10" xfId="0" applyFont="1" applyBorder="1" applyAlignment="1">
      <alignment horizontal="center" vertical="center" wrapText="1"/>
    </xf>
    <xf numFmtId="170" fontId="40" fillId="0" borderId="26" xfId="0" applyNumberFormat="1" applyFont="1" applyBorder="1" applyAlignment="1">
      <alignment horizontal="left" vertical="center" wrapText="1"/>
    </xf>
    <xf numFmtId="0" fontId="40" fillId="0" borderId="4" xfId="0" applyFont="1" applyBorder="1" applyAlignment="1">
      <alignment vertical="center" wrapText="1"/>
    </xf>
    <xf numFmtId="0" fontId="40" fillId="0" borderId="10" xfId="0" applyFont="1" applyBorder="1" applyAlignment="1">
      <alignment vertical="center" wrapText="1"/>
    </xf>
    <xf numFmtId="0" fontId="55" fillId="0" borderId="4" xfId="0" applyFont="1" applyBorder="1" applyAlignment="1">
      <alignment horizontal="right" vertical="center" wrapText="1"/>
    </xf>
    <xf numFmtId="0" fontId="55" fillId="0" borderId="10" xfId="0" applyFont="1" applyBorder="1" applyAlignment="1">
      <alignment horizontal="right" vertical="center" wrapText="1"/>
    </xf>
    <xf numFmtId="0" fontId="40" fillId="0" borderId="4" xfId="0" applyFont="1" applyBorder="1" applyAlignment="1">
      <alignment horizontal="right" vertical="center" wrapText="1"/>
    </xf>
    <xf numFmtId="0" fontId="40" fillId="0" borderId="10" xfId="0" applyFont="1" applyBorder="1" applyAlignment="1">
      <alignment horizontal="right" vertical="center" wrapText="1"/>
    </xf>
    <xf numFmtId="170" fontId="40" fillId="0" borderId="27" xfId="0" applyNumberFormat="1" applyFont="1" applyBorder="1" applyAlignment="1">
      <alignment horizontal="left" vertical="center" wrapText="1"/>
    </xf>
    <xf numFmtId="0" fontId="40" fillId="0" borderId="23" xfId="0" applyFont="1" applyBorder="1" applyAlignment="1">
      <alignment horizontal="right" vertical="center" wrapText="1"/>
    </xf>
    <xf numFmtId="0" fontId="40" fillId="0" borderId="11" xfId="0" applyFont="1" applyBorder="1" applyAlignment="1">
      <alignment horizontal="right" vertical="center" wrapText="1"/>
    </xf>
    <xf numFmtId="0" fontId="40" fillId="0" borderId="24" xfId="0" applyFont="1" applyBorder="1" applyAlignment="1">
      <alignment horizontal="right" vertical="center" wrapText="1"/>
    </xf>
    <xf numFmtId="165" fontId="40" fillId="0" borderId="1" xfId="0" applyNumberFormat="1" applyFont="1" applyBorder="1"/>
    <xf numFmtId="165" fontId="43" fillId="0" borderId="1" xfId="0" applyNumberFormat="1" applyFont="1" applyBorder="1" applyAlignment="1">
      <alignment horizontal="center" vertical="center" wrapText="1"/>
    </xf>
    <xf numFmtId="165" fontId="40" fillId="0" borderId="0" xfId="0" applyNumberFormat="1" applyFont="1" applyAlignment="1">
      <alignment horizontal="right" vertical="center" wrapText="1"/>
    </xf>
    <xf numFmtId="165" fontId="59" fillId="0" borderId="0" xfId="0" applyNumberFormat="1" applyFont="1"/>
    <xf numFmtId="2" fontId="43" fillId="0" borderId="0" xfId="0" applyNumberFormat="1" applyFont="1" applyAlignment="1">
      <alignment horizontal="left"/>
    </xf>
    <xf numFmtId="165" fontId="43" fillId="0" borderId="0" xfId="0" applyNumberFormat="1" applyFont="1" applyAlignment="1">
      <alignment horizontal="left" wrapText="1"/>
    </xf>
    <xf numFmtId="165" fontId="43" fillId="0" borderId="0" xfId="0" applyNumberFormat="1" applyFont="1" applyAlignment="1">
      <alignment horizontal="center" wrapText="1"/>
    </xf>
    <xf numFmtId="165" fontId="40" fillId="0" borderId="2" xfId="0" applyNumberFormat="1" applyFont="1" applyBorder="1"/>
    <xf numFmtId="0" fontId="43" fillId="0" borderId="2" xfId="0" applyFont="1" applyBorder="1"/>
    <xf numFmtId="165" fontId="60" fillId="0" borderId="0" xfId="0" applyNumberFormat="1" applyFont="1" applyAlignment="1">
      <alignment vertical="center"/>
    </xf>
    <xf numFmtId="2" fontId="43" fillId="0" borderId="0" xfId="0" applyNumberFormat="1" applyFont="1"/>
    <xf numFmtId="0" fontId="42" fillId="0" borderId="0" xfId="1" applyFont="1" applyAlignment="1" applyProtection="1">
      <alignment horizontal="left"/>
    </xf>
    <xf numFmtId="17" fontId="40" fillId="0" borderId="0" xfId="0" applyNumberFormat="1" applyFont="1" applyAlignment="1">
      <alignment horizontal="left" wrapText="1"/>
    </xf>
    <xf numFmtId="17" fontId="40" fillId="0" borderId="0" xfId="0" applyNumberFormat="1" applyFont="1" applyAlignment="1">
      <alignment horizontal="center"/>
    </xf>
    <xf numFmtId="17" fontId="40" fillId="0" borderId="0" xfId="0" applyNumberFormat="1" applyFont="1" applyAlignment="1">
      <alignment horizontal="left"/>
    </xf>
    <xf numFmtId="0" fontId="43" fillId="0" borderId="6" xfId="0" applyFont="1" applyBorder="1" applyAlignment="1">
      <alignment wrapText="1"/>
    </xf>
    <xf numFmtId="0" fontId="43" fillId="0" borderId="0" xfId="0" applyFont="1" applyAlignment="1">
      <alignment wrapText="1"/>
    </xf>
    <xf numFmtId="0" fontId="43" fillId="0" borderId="1" xfId="0" applyFont="1" applyBorder="1" applyAlignment="1">
      <alignment wrapText="1"/>
    </xf>
    <xf numFmtId="0" fontId="40" fillId="0" borderId="28" xfId="0" applyFont="1" applyBorder="1"/>
    <xf numFmtId="165" fontId="40" fillId="0" borderId="6" xfId="0" applyNumberFormat="1" applyFont="1" applyBorder="1"/>
    <xf numFmtId="0" fontId="40" fillId="0" borderId="30" xfId="0" applyFont="1" applyBorder="1"/>
    <xf numFmtId="165" fontId="40" fillId="0" borderId="7" xfId="0" applyNumberFormat="1" applyFont="1" applyBorder="1"/>
    <xf numFmtId="165" fontId="40" fillId="0" borderId="3" xfId="0" applyNumberFormat="1" applyFont="1" applyBorder="1"/>
    <xf numFmtId="0" fontId="40" fillId="0" borderId="6" xfId="0" applyFont="1" applyBorder="1" applyAlignment="1">
      <alignment wrapText="1"/>
    </xf>
    <xf numFmtId="0" fontId="40" fillId="0" borderId="1" xfId="0" applyFont="1" applyBorder="1" applyAlignment="1">
      <alignment wrapText="1"/>
    </xf>
    <xf numFmtId="0" fontId="40" fillId="0" borderId="6" xfId="0" applyFont="1" applyBorder="1" applyAlignment="1">
      <alignment horizontal="right" vertical="center" wrapText="1"/>
    </xf>
    <xf numFmtId="0" fontId="40" fillId="0" borderId="1" xfId="0" applyFont="1" applyBorder="1" applyAlignment="1">
      <alignment horizontal="right" vertical="center" wrapText="1"/>
    </xf>
    <xf numFmtId="0" fontId="40" fillId="0" borderId="7" xfId="0" applyFont="1" applyBorder="1" applyAlignment="1">
      <alignment horizontal="right" vertical="center" wrapText="1"/>
    </xf>
    <xf numFmtId="0" fontId="40" fillId="0" borderId="2" xfId="0" applyFont="1" applyBorder="1" applyAlignment="1">
      <alignment horizontal="right" vertical="center" wrapText="1"/>
    </xf>
    <xf numFmtId="0" fontId="40" fillId="0" borderId="3" xfId="0" applyFont="1" applyBorder="1" applyAlignment="1">
      <alignment horizontal="right" vertical="center" wrapText="1"/>
    </xf>
    <xf numFmtId="0" fontId="40" fillId="0" borderId="0" xfId="0" applyFont="1" applyAlignment="1">
      <alignment vertical="top" wrapText="1"/>
    </xf>
    <xf numFmtId="0" fontId="40" fillId="6" borderId="0" xfId="0" applyFont="1" applyFill="1" applyAlignment="1">
      <alignment vertical="top" wrapText="1"/>
    </xf>
    <xf numFmtId="17" fontId="40" fillId="0" borderId="0" xfId="0" applyNumberFormat="1" applyFont="1"/>
    <xf numFmtId="0" fontId="61" fillId="0" borderId="0" xfId="0" applyFont="1" applyAlignment="1">
      <alignment vertical="center"/>
    </xf>
    <xf numFmtId="0" fontId="42" fillId="0" borderId="0" xfId="1" applyFont="1" applyAlignment="1" applyProtection="1">
      <alignment horizontal="right"/>
    </xf>
    <xf numFmtId="0" fontId="45" fillId="0" borderId="0" xfId="17" applyFont="1"/>
    <xf numFmtId="0" fontId="40" fillId="0" borderId="0" xfId="0" applyFont="1" applyAlignment="1">
      <alignment horizontal="right" wrapText="1"/>
    </xf>
    <xf numFmtId="0" fontId="62" fillId="0" borderId="0" xfId="1" applyFont="1" applyAlignment="1" applyProtection="1"/>
    <xf numFmtId="3" fontId="40" fillId="0" borderId="0" xfId="0" applyNumberFormat="1" applyFont="1" applyAlignment="1">
      <alignment horizontal="right"/>
    </xf>
    <xf numFmtId="0" fontId="40" fillId="0" borderId="2" xfId="0" applyFont="1" applyBorder="1" applyAlignment="1">
      <alignment horizontal="center"/>
    </xf>
    <xf numFmtId="3" fontId="40" fillId="0" borderId="2" xfId="0" applyNumberFormat="1" applyFont="1" applyBorder="1" applyAlignment="1">
      <alignment horizontal="right"/>
    </xf>
    <xf numFmtId="2" fontId="40" fillId="0" borderId="2" xfId="0" applyNumberFormat="1" applyFont="1" applyBorder="1"/>
    <xf numFmtId="0" fontId="63" fillId="0" borderId="0" xfId="0" applyFont="1"/>
    <xf numFmtId="165" fontId="40" fillId="0" borderId="0" xfId="0" applyNumberFormat="1" applyFont="1" applyAlignment="1">
      <alignment horizontal="right" wrapText="1"/>
    </xf>
    <xf numFmtId="0" fontId="43" fillId="0" borderId="0" xfId="0" applyFont="1" applyAlignment="1">
      <alignment vertical="center"/>
    </xf>
    <xf numFmtId="1" fontId="40" fillId="0" borderId="0" xfId="0" applyNumberFormat="1" applyFont="1"/>
    <xf numFmtId="1" fontId="43" fillId="0" borderId="0" xfId="0" applyNumberFormat="1" applyFont="1" applyAlignment="1">
      <alignment vertical="center"/>
    </xf>
    <xf numFmtId="0" fontId="54" fillId="0" borderId="0" xfId="0" applyFont="1" applyAlignment="1">
      <alignment horizontal="left"/>
    </xf>
    <xf numFmtId="0" fontId="45" fillId="0" borderId="59" xfId="0" applyFont="1" applyBorder="1" applyAlignment="1">
      <alignment horizontal="right" vertical="top" wrapText="1" indent="1"/>
    </xf>
    <xf numFmtId="0" fontId="45" fillId="0" borderId="0" xfId="0" applyFont="1" applyAlignment="1">
      <alignment horizontal="right" vertical="top" wrapText="1" indent="1"/>
    </xf>
    <xf numFmtId="0" fontId="45" fillId="0" borderId="60" xfId="0" applyFont="1" applyBorder="1" applyAlignment="1">
      <alignment horizontal="right" vertical="top" wrapText="1" indent="1"/>
    </xf>
    <xf numFmtId="0" fontId="45" fillId="0" borderId="61" xfId="0" applyFont="1" applyBorder="1" applyAlignment="1">
      <alignment horizontal="right" vertical="top" wrapText="1" indent="1"/>
    </xf>
    <xf numFmtId="0" fontId="40" fillId="0" borderId="0" xfId="0" applyFont="1" applyAlignment="1">
      <alignment vertical="center"/>
    </xf>
    <xf numFmtId="0" fontId="64" fillId="0" borderId="0" xfId="7" applyFont="1" applyAlignment="1">
      <alignment vertical="center" wrapText="1"/>
    </xf>
    <xf numFmtId="0" fontId="65" fillId="0" borderId="0" xfId="7" applyFont="1" applyAlignment="1">
      <alignment horizontal="center" vertical="center" wrapText="1"/>
    </xf>
    <xf numFmtId="169" fontId="40" fillId="0" borderId="0" xfId="2" applyNumberFormat="1" applyFont="1"/>
    <xf numFmtId="169" fontId="60" fillId="0" borderId="0" xfId="2" applyNumberFormat="1" applyFont="1" applyAlignment="1">
      <alignment vertical="center" wrapText="1"/>
    </xf>
    <xf numFmtId="169" fontId="51" fillId="0" borderId="0" xfId="2" applyNumberFormat="1" applyFont="1" applyAlignment="1">
      <alignment vertical="center" wrapText="1"/>
    </xf>
    <xf numFmtId="0" fontId="65" fillId="0" borderId="0" xfId="7" applyFont="1" applyAlignment="1">
      <alignment vertical="center" wrapText="1"/>
    </xf>
    <xf numFmtId="202" fontId="42" fillId="0" borderId="17" xfId="1" applyNumberFormat="1" applyFont="1" applyBorder="1" applyAlignment="1" applyProtection="1">
      <alignment vertical="center"/>
      <protection hidden="1"/>
    </xf>
    <xf numFmtId="202" fontId="66" fillId="0" borderId="17" xfId="0" applyNumberFormat="1" applyFont="1" applyBorder="1" applyAlignment="1" applyProtection="1">
      <alignment vertical="center" wrapText="1"/>
      <protection hidden="1"/>
    </xf>
    <xf numFmtId="202" fontId="66" fillId="0" borderId="0" xfId="0" applyNumberFormat="1" applyFont="1" applyAlignment="1" applyProtection="1">
      <alignment vertical="center" wrapText="1"/>
      <protection hidden="1"/>
    </xf>
    <xf numFmtId="0" fontId="40" fillId="0" borderId="46" xfId="134" applyFont="1" applyBorder="1" applyAlignment="1" applyProtection="1">
      <alignment vertical="center" wrapText="1"/>
      <protection hidden="1"/>
    </xf>
    <xf numFmtId="17" fontId="40" fillId="0" borderId="46" xfId="134" applyNumberFormat="1" applyFont="1" applyBorder="1" applyAlignment="1" applyProtection="1">
      <alignment vertical="center" wrapText="1"/>
      <protection hidden="1"/>
    </xf>
    <xf numFmtId="3" fontId="40" fillId="0" borderId="38" xfId="134" applyNumberFormat="1" applyFont="1" applyBorder="1" applyAlignment="1" applyProtection="1">
      <alignment vertical="center" wrapText="1"/>
      <protection hidden="1"/>
    </xf>
    <xf numFmtId="3" fontId="40" fillId="0" borderId="43" xfId="134" applyNumberFormat="1" applyFont="1" applyBorder="1" applyAlignment="1" applyProtection="1">
      <alignment vertical="center" wrapText="1"/>
      <protection hidden="1"/>
    </xf>
    <xf numFmtId="3" fontId="40" fillId="0" borderId="18" xfId="134" applyNumberFormat="1" applyFont="1" applyBorder="1" applyAlignment="1" applyProtection="1">
      <alignment vertical="center" wrapText="1"/>
      <protection hidden="1"/>
    </xf>
    <xf numFmtId="202" fontId="66" fillId="0" borderId="9" xfId="0" applyNumberFormat="1" applyFont="1" applyBorder="1" applyAlignment="1" applyProtection="1">
      <alignment horizontal="left"/>
      <protection hidden="1"/>
    </xf>
    <xf numFmtId="203" fontId="66" fillId="0" borderId="9" xfId="134" applyNumberFormat="1" applyFont="1" applyBorder="1" applyAlignment="1" applyProtection="1">
      <alignment horizontal="right"/>
      <protection hidden="1"/>
    </xf>
    <xf numFmtId="211" fontId="66" fillId="0" borderId="9" xfId="134" applyNumberFormat="1" applyFont="1" applyBorder="1" applyAlignment="1" applyProtection="1">
      <alignment horizontal="right"/>
      <protection hidden="1"/>
    </xf>
    <xf numFmtId="0" fontId="40" fillId="0" borderId="19" xfId="134" applyFont="1" applyBorder="1" applyAlignment="1" applyProtection="1">
      <alignment horizontal="left" vertical="center"/>
      <protection hidden="1"/>
    </xf>
    <xf numFmtId="0" fontId="40" fillId="0" borderId="19" xfId="134" applyFont="1" applyBorder="1" applyAlignment="1" applyProtection="1">
      <alignment vertical="center"/>
      <protection hidden="1"/>
    </xf>
    <xf numFmtId="0" fontId="40" fillId="0" borderId="0" xfId="134" applyFont="1" applyAlignment="1" applyProtection="1">
      <alignment vertical="center"/>
      <protection hidden="1"/>
    </xf>
    <xf numFmtId="168" fontId="40" fillId="0" borderId="0" xfId="134" applyNumberFormat="1" applyFont="1" applyAlignment="1" applyProtection="1">
      <alignment vertical="center"/>
      <protection hidden="1"/>
    </xf>
    <xf numFmtId="0" fontId="40" fillId="0" borderId="0" xfId="0" applyFont="1" applyAlignment="1" applyProtection="1">
      <alignment horizontal="right" vertical="center"/>
      <protection hidden="1"/>
    </xf>
    <xf numFmtId="203" fontId="66" fillId="0" borderId="38" xfId="134" applyNumberFormat="1" applyFont="1" applyBorder="1" applyAlignment="1" applyProtection="1">
      <alignment horizontal="right"/>
      <protection hidden="1"/>
    </xf>
    <xf numFmtId="0" fontId="40" fillId="0" borderId="0" xfId="0" applyFont="1" applyProtection="1">
      <protection hidden="1"/>
    </xf>
    <xf numFmtId="0" fontId="68" fillId="0" borderId="19" xfId="134" applyFont="1" applyBorder="1" applyAlignment="1" applyProtection="1">
      <alignment horizontal="left" vertical="center"/>
      <protection hidden="1"/>
    </xf>
    <xf numFmtId="0" fontId="40" fillId="0" borderId="44" xfId="0" applyFont="1" applyBorder="1"/>
    <xf numFmtId="0" fontId="40" fillId="0" borderId="45" xfId="0" applyFont="1" applyBorder="1"/>
    <xf numFmtId="202" fontId="40" fillId="0" borderId="9" xfId="0" applyNumberFormat="1" applyFont="1" applyBorder="1" applyAlignment="1" applyProtection="1">
      <alignment horizontal="left"/>
      <protection hidden="1"/>
    </xf>
    <xf numFmtId="170" fontId="69" fillId="0" borderId="0" xfId="0" applyNumberFormat="1" applyFont="1" applyAlignment="1">
      <alignment horizontal="left" vertical="center" wrapText="1"/>
    </xf>
    <xf numFmtId="0" fontId="39" fillId="0" borderId="0" xfId="66" applyFont="1"/>
    <xf numFmtId="0" fontId="43" fillId="0" borderId="35" xfId="66" applyFont="1" applyBorder="1" applyAlignment="1">
      <alignment horizontal="center" vertical="center" wrapText="1"/>
    </xf>
    <xf numFmtId="0" fontId="40" fillId="0" borderId="36" xfId="66" applyFont="1" applyBorder="1" applyAlignment="1">
      <alignment horizontal="center" vertical="center" wrapText="1"/>
    </xf>
    <xf numFmtId="0" fontId="40" fillId="0" borderId="37" xfId="66" applyFont="1" applyBorder="1" applyAlignment="1">
      <alignment horizontal="center" vertical="center" wrapText="1"/>
    </xf>
    <xf numFmtId="0" fontId="51" fillId="0" borderId="0" xfId="66" applyFont="1" applyAlignment="1">
      <alignment horizontal="left" vertical="center" wrapText="1"/>
    </xf>
    <xf numFmtId="165" fontId="40" fillId="0" borderId="0" xfId="66" applyNumberFormat="1" applyFont="1" applyAlignment="1">
      <alignment horizontal="right" vertical="center" wrapText="1"/>
    </xf>
    <xf numFmtId="0" fontId="40" fillId="0" borderId="0" xfId="66" applyFont="1" applyAlignment="1">
      <alignment horizontal="right" vertical="center" wrapText="1"/>
    </xf>
    <xf numFmtId="165" fontId="40" fillId="0" borderId="0" xfId="66" applyNumberFormat="1" applyFont="1"/>
    <xf numFmtId="0" fontId="51" fillId="0" borderId="0" xfId="66" applyFont="1"/>
    <xf numFmtId="49" fontId="40" fillId="0" borderId="0" xfId="66" applyNumberFormat="1" applyFont="1" applyAlignment="1">
      <alignment horizontal="left"/>
    </xf>
    <xf numFmtId="0" fontId="70" fillId="0" borderId="0" xfId="0" applyFont="1"/>
    <xf numFmtId="0" fontId="40" fillId="0" borderId="0" xfId="0" applyFont="1" applyAlignment="1">
      <alignment horizontal="left" vertical="center" wrapText="1"/>
    </xf>
    <xf numFmtId="49" fontId="44" fillId="0" borderId="0" xfId="0" applyNumberFormat="1" applyFont="1" applyAlignment="1">
      <alignment horizontal="left"/>
    </xf>
    <xf numFmtId="0" fontId="61" fillId="0" borderId="0" xfId="0" applyFont="1"/>
    <xf numFmtId="0" fontId="61" fillId="0" borderId="0" xfId="0" applyFont="1" applyAlignment="1">
      <alignment horizontal="center"/>
    </xf>
    <xf numFmtId="0" fontId="42" fillId="0" borderId="0" xfId="1" applyFont="1" applyAlignment="1" applyProtection="1">
      <alignment horizontal="center"/>
    </xf>
    <xf numFmtId="3" fontId="71" fillId="0" borderId="0" xfId="0" applyNumberFormat="1" applyFont="1" applyAlignment="1">
      <alignment horizontal="right" vertical="top" wrapText="1" indent="2"/>
    </xf>
    <xf numFmtId="201" fontId="44" fillId="0" borderId="0" xfId="0" applyNumberFormat="1" applyFont="1" applyAlignment="1">
      <alignment horizontal="center"/>
    </xf>
    <xf numFmtId="180" fontId="40" fillId="0" borderId="0" xfId="0" applyNumberFormat="1" applyFont="1" applyAlignment="1">
      <alignment horizontal="center"/>
    </xf>
    <xf numFmtId="174" fontId="40" fillId="0" borderId="0" xfId="0" applyNumberFormat="1" applyFont="1" applyAlignment="1">
      <alignment horizontal="center"/>
    </xf>
    <xf numFmtId="200" fontId="40" fillId="0" borderId="0" xfId="0" applyNumberFormat="1" applyFont="1" applyAlignment="1">
      <alignment horizontal="center"/>
    </xf>
    <xf numFmtId="0" fontId="58" fillId="0" borderId="0" xfId="0" applyFont="1" applyAlignment="1">
      <alignment horizontal="left" vertical="center"/>
    </xf>
    <xf numFmtId="0" fontId="58" fillId="0" borderId="0" xfId="0" applyFont="1" applyAlignment="1">
      <alignment horizontal="center" vertical="center"/>
    </xf>
    <xf numFmtId="171" fontId="40" fillId="0" borderId="0" xfId="0" applyNumberFormat="1" applyFont="1" applyAlignment="1">
      <alignment horizontal="center"/>
    </xf>
    <xf numFmtId="178" fontId="44" fillId="0" borderId="0" xfId="0" applyNumberFormat="1" applyFont="1" applyAlignment="1">
      <alignment horizontal="center"/>
    </xf>
    <xf numFmtId="0" fontId="58" fillId="0" borderId="0" xfId="0" applyFont="1" applyAlignment="1">
      <alignment horizontal="centerContinuous" vertical="center"/>
    </xf>
    <xf numFmtId="0" fontId="58" fillId="7" borderId="0" xfId="0" applyFont="1" applyFill="1" applyAlignment="1">
      <alignment horizontal="centerContinuous" vertical="center"/>
    </xf>
    <xf numFmtId="0" fontId="58" fillId="7" borderId="0" xfId="0" applyFont="1" applyFill="1" applyAlignment="1">
      <alignment horizontal="center" vertical="center"/>
    </xf>
    <xf numFmtId="171" fontId="40" fillId="7" borderId="0" xfId="0" applyNumberFormat="1" applyFont="1" applyFill="1" applyAlignment="1">
      <alignment horizontal="center"/>
    </xf>
    <xf numFmtId="0" fontId="40" fillId="7" borderId="0" xfId="0" applyFont="1" applyFill="1" applyAlignment="1">
      <alignment horizontal="center"/>
    </xf>
    <xf numFmtId="0" fontId="40" fillId="7" borderId="0" xfId="0" applyFont="1" applyFill="1"/>
    <xf numFmtId="165" fontId="58" fillId="0" borderId="0" xfId="0" applyNumberFormat="1" applyFont="1" applyAlignment="1">
      <alignment horizontal="center" vertical="center"/>
    </xf>
    <xf numFmtId="0" fontId="40" fillId="2" borderId="0" xfId="0" applyFont="1" applyFill="1" applyAlignment="1">
      <alignment horizontal="center"/>
    </xf>
    <xf numFmtId="0" fontId="58" fillId="0" borderId="0" xfId="0" applyFont="1" applyAlignment="1">
      <alignment horizontal="center"/>
    </xf>
    <xf numFmtId="0" fontId="40" fillId="0" borderId="4" xfId="0" applyFont="1" applyBorder="1" applyAlignment="1">
      <alignment horizontal="center" vertical="center"/>
    </xf>
    <xf numFmtId="0" fontId="40" fillId="0" borderId="10" xfId="0" applyFont="1" applyBorder="1" applyAlignment="1">
      <alignment horizontal="center" vertical="center"/>
    </xf>
    <xf numFmtId="0" fontId="40" fillId="0" borderId="10" xfId="0" applyFont="1" applyBorder="1"/>
    <xf numFmtId="0" fontId="40" fillId="0" borderId="4" xfId="0" applyFont="1" applyBorder="1"/>
    <xf numFmtId="0" fontId="40" fillId="0" borderId="0" xfId="0" applyFont="1" applyAlignment="1">
      <alignment horizontal="centerContinuous" vertical="center"/>
    </xf>
    <xf numFmtId="0" fontId="40" fillId="0" borderId="0" xfId="0" applyFont="1" applyAlignment="1">
      <alignment horizontal="centerContinuous" vertical="center" wrapText="1"/>
    </xf>
    <xf numFmtId="0" fontId="40" fillId="0" borderId="0" xfId="0" applyFont="1" applyAlignment="1">
      <alignment horizontal="centerContinuous"/>
    </xf>
    <xf numFmtId="0" fontId="40" fillId="0" borderId="4" xfId="0" applyFont="1" applyBorder="1" applyAlignment="1">
      <alignment vertical="center"/>
    </xf>
    <xf numFmtId="0" fontId="40" fillId="0" borderId="10" xfId="0" applyFont="1" applyBorder="1" applyAlignment="1">
      <alignment vertical="center"/>
    </xf>
    <xf numFmtId="0" fontId="43" fillId="0" borderId="10" xfId="0" applyFont="1" applyBorder="1" applyAlignment="1">
      <alignment vertical="center"/>
    </xf>
    <xf numFmtId="164" fontId="40" fillId="0" borderId="4" xfId="0" applyNumberFormat="1" applyFont="1" applyBorder="1" applyAlignment="1">
      <alignment horizontal="right"/>
    </xf>
    <xf numFmtId="175" fontId="40" fillId="0" borderId="0" xfId="0" applyNumberFormat="1" applyFont="1" applyAlignment="1">
      <alignment horizontal="right"/>
    </xf>
    <xf numFmtId="174" fontId="40" fillId="0" borderId="10" xfId="0" applyNumberFormat="1" applyFont="1" applyBorder="1"/>
    <xf numFmtId="176" fontId="40" fillId="0" borderId="0" xfId="0" applyNumberFormat="1" applyFont="1"/>
    <xf numFmtId="176" fontId="40" fillId="0" borderId="10" xfId="0" applyNumberFormat="1" applyFont="1" applyBorder="1"/>
    <xf numFmtId="49" fontId="44" fillId="0" borderId="0" xfId="0" quotePrefix="1" applyNumberFormat="1" applyFont="1" applyAlignment="1">
      <alignment horizontal="right"/>
    </xf>
    <xf numFmtId="178" fontId="44" fillId="0" borderId="0" xfId="0" applyNumberFormat="1" applyFont="1"/>
    <xf numFmtId="178" fontId="44" fillId="0" borderId="10" xfId="0" applyNumberFormat="1" applyFont="1" applyBorder="1"/>
    <xf numFmtId="177" fontId="44" fillId="0" borderId="0" xfId="0" applyNumberFormat="1" applyFont="1"/>
    <xf numFmtId="177" fontId="44" fillId="0" borderId="10" xfId="0" applyNumberFormat="1" applyFont="1" applyBorder="1"/>
    <xf numFmtId="198" fontId="40" fillId="0" borderId="0" xfId="0" applyNumberFormat="1" applyFont="1"/>
    <xf numFmtId="0" fontId="43" fillId="0" borderId="13" xfId="0" applyFont="1" applyBorder="1" applyAlignment="1">
      <alignment horizontal="center"/>
    </xf>
    <xf numFmtId="0" fontId="43" fillId="0" borderId="14" xfId="0" applyFont="1" applyBorder="1"/>
    <xf numFmtId="0" fontId="43" fillId="0" borderId="14" xfId="0" applyFont="1" applyBorder="1" applyAlignment="1">
      <alignment vertical="center"/>
    </xf>
    <xf numFmtId="0" fontId="43" fillId="0" borderId="14" xfId="0" applyFont="1" applyBorder="1" applyAlignment="1">
      <alignment horizontal="center" vertical="center"/>
    </xf>
    <xf numFmtId="0" fontId="43" fillId="0" borderId="15" xfId="0" applyFont="1" applyBorder="1" applyAlignment="1">
      <alignment horizontal="center" vertical="center"/>
    </xf>
    <xf numFmtId="0" fontId="43" fillId="0" borderId="15" xfId="0" applyFont="1" applyBorder="1" applyAlignment="1">
      <alignment vertical="center"/>
    </xf>
    <xf numFmtId="0" fontId="43" fillId="0" borderId="4" xfId="0" applyFont="1" applyBorder="1" applyAlignment="1">
      <alignment horizontal="center" vertical="center"/>
    </xf>
    <xf numFmtId="0" fontId="43" fillId="0" borderId="10" xfId="0" applyFont="1" applyBorder="1" applyAlignment="1">
      <alignment horizontal="centerContinuous" vertical="center"/>
    </xf>
    <xf numFmtId="177" fontId="44" fillId="0" borderId="0" xfId="0" applyNumberFormat="1" applyFont="1" applyAlignment="1">
      <alignment horizontal="right"/>
    </xf>
    <xf numFmtId="177" fontId="44" fillId="0" borderId="10" xfId="0" applyNumberFormat="1" applyFont="1" applyBorder="1" applyAlignment="1">
      <alignment horizontal="right"/>
    </xf>
    <xf numFmtId="0" fontId="40" fillId="0" borderId="4" xfId="6" applyFont="1" applyBorder="1"/>
    <xf numFmtId="0" fontId="40" fillId="0" borderId="0" xfId="6" applyFont="1"/>
    <xf numFmtId="0" fontId="40" fillId="0" borderId="10" xfId="6" applyFont="1" applyBorder="1"/>
    <xf numFmtId="0" fontId="43" fillId="0" borderId="4" xfId="6" applyFont="1" applyBorder="1" applyAlignment="1">
      <alignment horizontal="centerContinuous"/>
    </xf>
    <xf numFmtId="0" fontId="40" fillId="0" borderId="10" xfId="6" applyFont="1" applyBorder="1" applyAlignment="1">
      <alignment horizontal="centerContinuous"/>
    </xf>
    <xf numFmtId="0" fontId="40" fillId="0" borderId="0" xfId="6" applyFont="1" applyAlignment="1">
      <alignment horizontal="centerContinuous" vertical="center"/>
    </xf>
    <xf numFmtId="0" fontId="40" fillId="0" borderId="0" xfId="15" applyFont="1" applyAlignment="1">
      <alignment horizontal="centerContinuous" vertical="center"/>
    </xf>
    <xf numFmtId="0" fontId="40" fillId="0" borderId="0" xfId="15" applyFont="1" applyAlignment="1">
      <alignment horizontal="centerContinuous" vertical="center" wrapText="1"/>
    </xf>
    <xf numFmtId="0" fontId="40" fillId="0" borderId="0" xfId="6" applyFont="1" applyAlignment="1">
      <alignment horizontal="center" vertical="center" wrapText="1"/>
    </xf>
    <xf numFmtId="0" fontId="40" fillId="0" borderId="0" xfId="6" applyFont="1" applyAlignment="1">
      <alignment horizontal="center" vertical="top" wrapText="1"/>
    </xf>
    <xf numFmtId="0" fontId="40" fillId="0" borderId="10" xfId="6" applyFont="1" applyBorder="1" applyAlignment="1">
      <alignment horizontal="center" vertical="center" wrapText="1"/>
    </xf>
    <xf numFmtId="0" fontId="40" fillId="0" borderId="4" xfId="6" applyFont="1" applyBorder="1" applyAlignment="1">
      <alignment horizontal="centerContinuous" vertical="center"/>
    </xf>
    <xf numFmtId="0" fontId="40" fillId="0" borderId="0" xfId="6" applyFont="1" applyAlignment="1">
      <alignment horizontal="left" vertical="center"/>
    </xf>
    <xf numFmtId="179" fontId="40" fillId="0" borderId="4" xfId="6" applyNumberFormat="1" applyFont="1" applyBorder="1" applyAlignment="1">
      <alignment horizontal="left"/>
    </xf>
    <xf numFmtId="180" fontId="40" fillId="0" borderId="0" xfId="6" applyNumberFormat="1" applyFont="1"/>
    <xf numFmtId="180" fontId="40" fillId="0" borderId="10" xfId="6" applyNumberFormat="1" applyFont="1" applyBorder="1"/>
    <xf numFmtId="182" fontId="40" fillId="0" borderId="0" xfId="6" applyNumberFormat="1" applyFont="1"/>
    <xf numFmtId="182" fontId="40" fillId="0" borderId="10" xfId="6" applyNumberFormat="1" applyFont="1" applyBorder="1"/>
    <xf numFmtId="182" fontId="40" fillId="0" borderId="11" xfId="6" applyNumberFormat="1" applyFont="1" applyBorder="1"/>
    <xf numFmtId="0" fontId="40" fillId="0" borderId="13" xfId="6" applyFont="1" applyBorder="1" applyAlignment="1">
      <alignment horizontal="center"/>
    </xf>
    <xf numFmtId="0" fontId="40" fillId="0" borderId="14" xfId="6" applyFont="1" applyBorder="1"/>
    <xf numFmtId="0" fontId="40" fillId="0" borderId="15" xfId="6" applyFont="1" applyBorder="1"/>
    <xf numFmtId="179" fontId="40" fillId="0" borderId="13" xfId="6" applyNumberFormat="1" applyFont="1" applyBorder="1" applyAlignment="1">
      <alignment horizontal="left"/>
    </xf>
    <xf numFmtId="182" fontId="40" fillId="0" borderId="14" xfId="6" applyNumberFormat="1" applyFont="1" applyBorder="1"/>
    <xf numFmtId="182" fontId="43" fillId="0" borderId="14" xfId="6" applyNumberFormat="1" applyFont="1" applyBorder="1" applyAlignment="1">
      <alignment horizontal="right"/>
    </xf>
    <xf numFmtId="182" fontId="40" fillId="0" borderId="15" xfId="6" applyNumberFormat="1" applyFont="1" applyBorder="1"/>
    <xf numFmtId="179" fontId="40" fillId="0" borderId="12" xfId="6" applyNumberFormat="1" applyFont="1" applyBorder="1" applyAlignment="1">
      <alignment horizontal="left"/>
    </xf>
    <xf numFmtId="204" fontId="44" fillId="0" borderId="0" xfId="6" applyNumberFormat="1" applyFont="1"/>
    <xf numFmtId="204" fontId="44" fillId="0" borderId="10" xfId="6" applyNumberFormat="1" applyFont="1" applyBorder="1"/>
    <xf numFmtId="171" fontId="40" fillId="0" borderId="0" xfId="6" applyNumberFormat="1" applyFont="1"/>
    <xf numFmtId="171" fontId="40" fillId="0" borderId="10" xfId="6" applyNumberFormat="1" applyFont="1" applyBorder="1"/>
    <xf numFmtId="204" fontId="40" fillId="0" borderId="0" xfId="6" applyNumberFormat="1" applyFont="1"/>
    <xf numFmtId="182" fontId="40" fillId="0" borderId="0" xfId="6" applyNumberFormat="1" applyFont="1" applyAlignment="1">
      <alignment horizontal="right"/>
    </xf>
    <xf numFmtId="165" fontId="40" fillId="0" borderId="0" xfId="6" applyNumberFormat="1" applyFont="1"/>
    <xf numFmtId="181" fontId="40" fillId="0" borderId="0" xfId="6" applyNumberFormat="1" applyFont="1"/>
    <xf numFmtId="181" fontId="40" fillId="0" borderId="10" xfId="6" applyNumberFormat="1" applyFont="1" applyBorder="1"/>
    <xf numFmtId="165" fontId="40" fillId="0" borderId="0" xfId="6" applyNumberFormat="1" applyFont="1" applyAlignment="1">
      <alignment horizontal="right"/>
    </xf>
    <xf numFmtId="165" fontId="40" fillId="0" borderId="10" xfId="6" applyNumberFormat="1" applyFont="1" applyBorder="1"/>
    <xf numFmtId="0" fontId="72" fillId="0" borderId="0" xfId="0" applyFont="1"/>
    <xf numFmtId="0" fontId="73" fillId="0" borderId="0" xfId="1" applyFont="1" applyAlignment="1" applyProtection="1"/>
    <xf numFmtId="0" fontId="43" fillId="0" borderId="0" xfId="0" applyFont="1" applyAlignment="1">
      <alignment horizontal="center" wrapText="1"/>
    </xf>
    <xf numFmtId="0" fontId="43" fillId="0" borderId="0" xfId="0" applyFont="1" applyAlignment="1">
      <alignment horizontal="center" vertical="top" wrapText="1"/>
    </xf>
    <xf numFmtId="0" fontId="40" fillId="0" borderId="0" xfId="0" applyFont="1" applyAlignment="1">
      <alignment horizontal="center" wrapText="1"/>
    </xf>
    <xf numFmtId="17" fontId="40" fillId="0" borderId="0" xfId="0" applyNumberFormat="1" applyFont="1" applyAlignment="1">
      <alignment horizontal="left" vertical="center" wrapText="1"/>
    </xf>
    <xf numFmtId="0" fontId="40" fillId="0" borderId="0" xfId="2" applyNumberFormat="1" applyFont="1"/>
    <xf numFmtId="14" fontId="61" fillId="0" borderId="0" xfId="0" applyNumberFormat="1" applyFont="1" applyProtection="1">
      <protection locked="0"/>
    </xf>
    <xf numFmtId="167" fontId="40" fillId="0" borderId="0" xfId="0" applyNumberFormat="1" applyFont="1" applyProtection="1">
      <protection locked="0"/>
    </xf>
    <xf numFmtId="14" fontId="42" fillId="0" borderId="0" xfId="1" applyNumberFormat="1" applyFont="1" applyAlignment="1">
      <protection locked="0"/>
    </xf>
    <xf numFmtId="14" fontId="40" fillId="0" borderId="0" xfId="0" applyNumberFormat="1" applyFont="1" applyProtection="1">
      <protection locked="0"/>
    </xf>
    <xf numFmtId="14" fontId="43" fillId="0" borderId="0" xfId="0" applyNumberFormat="1" applyFont="1" applyProtection="1">
      <protection locked="0"/>
    </xf>
    <xf numFmtId="167" fontId="43" fillId="0" borderId="0" xfId="0" applyNumberFormat="1" applyFont="1" applyProtection="1">
      <protection locked="0"/>
    </xf>
    <xf numFmtId="0" fontId="43" fillId="0" borderId="0" xfId="0" applyFont="1" applyAlignment="1">
      <alignment horizontal="center" vertical="top"/>
    </xf>
    <xf numFmtId="2" fontId="40" fillId="0" borderId="0" xfId="0" applyNumberFormat="1" applyFont="1" applyAlignment="1">
      <alignment horizontal="center"/>
    </xf>
    <xf numFmtId="166" fontId="43" fillId="0" borderId="0" xfId="0" applyNumberFormat="1" applyFont="1"/>
    <xf numFmtId="169" fontId="43" fillId="0" borderId="0" xfId="2" applyNumberFormat="1" applyFont="1"/>
    <xf numFmtId="14" fontId="74" fillId="11" borderId="0" xfId="0" applyNumberFormat="1" applyFont="1" applyFill="1" applyAlignment="1">
      <alignment horizontal="left" vertical="top" wrapText="1"/>
    </xf>
    <xf numFmtId="0" fontId="74" fillId="11" borderId="0" xfId="0" applyFont="1" applyFill="1" applyAlignment="1">
      <alignment horizontal="center" vertical="top" wrapText="1"/>
    </xf>
    <xf numFmtId="14" fontId="40" fillId="0" borderId="0" xfId="0" applyNumberFormat="1" applyFont="1"/>
    <xf numFmtId="167" fontId="40" fillId="0" borderId="0" xfId="0" applyNumberFormat="1" applyFont="1" applyAlignment="1" applyProtection="1">
      <alignment horizontal="right"/>
      <protection locked="0"/>
    </xf>
    <xf numFmtId="0" fontId="40" fillId="0" borderId="0" xfId="0" applyFont="1" applyAlignment="1" applyProtection="1">
      <alignment horizontal="right"/>
      <protection locked="0"/>
    </xf>
    <xf numFmtId="14" fontId="40" fillId="0" borderId="0" xfId="0" applyNumberFormat="1" applyFont="1" applyAlignment="1">
      <alignment vertical="center" wrapText="1"/>
    </xf>
    <xf numFmtId="14" fontId="40" fillId="0" borderId="0" xfId="0" applyNumberFormat="1" applyFont="1" applyAlignment="1" applyProtection="1">
      <alignment vertical="center" wrapText="1"/>
      <protection locked="0"/>
    </xf>
    <xf numFmtId="183" fontId="40" fillId="0" borderId="0" xfId="0" applyNumberFormat="1" applyFont="1" applyAlignment="1">
      <alignment horizontal="right" vertical="center" wrapText="1"/>
    </xf>
    <xf numFmtId="167" fontId="40" fillId="0" borderId="0" xfId="0" applyNumberFormat="1" applyFont="1" applyAlignment="1" applyProtection="1">
      <alignment horizontal="right" vertical="center" wrapText="1"/>
      <protection locked="0"/>
    </xf>
    <xf numFmtId="1" fontId="40" fillId="0" borderId="0" xfId="0" applyNumberFormat="1" applyFont="1" applyProtection="1">
      <protection locked="0"/>
    </xf>
    <xf numFmtId="165" fontId="40" fillId="0" borderId="0" xfId="0" applyNumberFormat="1" applyFont="1" applyProtection="1">
      <protection locked="0"/>
    </xf>
    <xf numFmtId="0" fontId="40" fillId="0" borderId="0" xfId="0" applyFont="1" applyAlignment="1" applyProtection="1">
      <alignment horizontal="right" vertical="center" wrapText="1"/>
      <protection locked="0"/>
    </xf>
    <xf numFmtId="183" fontId="40" fillId="0" borderId="0" xfId="0" applyNumberFormat="1" applyFont="1" applyProtection="1">
      <protection locked="0"/>
    </xf>
    <xf numFmtId="167" fontId="40" fillId="0" borderId="0" xfId="11" applyNumberFormat="1" applyFont="1" applyAlignment="1" applyProtection="1">
      <alignment horizontal="right" vertical="center" wrapText="1"/>
      <protection locked="0"/>
    </xf>
    <xf numFmtId="183" fontId="40" fillId="0" borderId="0" xfId="0" applyNumberFormat="1" applyFont="1"/>
    <xf numFmtId="167" fontId="40" fillId="0" borderId="0" xfId="0" applyNumberFormat="1" applyFont="1"/>
    <xf numFmtId="167" fontId="40" fillId="0" borderId="0" xfId="0" applyNumberFormat="1" applyFont="1" applyAlignment="1">
      <alignment horizontal="right" vertical="center" wrapText="1"/>
    </xf>
    <xf numFmtId="14" fontId="45" fillId="0" borderId="0" xfId="11" applyNumberFormat="1" applyFont="1" applyAlignment="1">
      <alignment vertical="center" wrapText="1"/>
    </xf>
    <xf numFmtId="167" fontId="45" fillId="0" borderId="0" xfId="11" applyNumberFormat="1" applyFont="1" applyAlignment="1">
      <alignment horizontal="right" vertical="center" wrapText="1"/>
    </xf>
    <xf numFmtId="183" fontId="40" fillId="0" borderId="0" xfId="0" applyNumberFormat="1" applyFont="1" applyAlignment="1" applyProtection="1">
      <alignment horizontal="right" vertical="center" wrapText="1"/>
      <protection locked="0"/>
    </xf>
    <xf numFmtId="0" fontId="40" fillId="0" borderId="0" xfId="0" applyFont="1" applyProtection="1">
      <protection locked="0"/>
    </xf>
    <xf numFmtId="14" fontId="40" fillId="0" borderId="0" xfId="0" applyNumberFormat="1" applyFont="1" applyAlignment="1" applyProtection="1">
      <alignment horizontal="right"/>
      <protection locked="0"/>
    </xf>
    <xf numFmtId="167" fontId="40" fillId="0" borderId="0" xfId="0" applyNumberFormat="1" applyFont="1" applyAlignment="1" applyProtection="1">
      <alignment wrapText="1"/>
      <protection locked="0"/>
    </xf>
    <xf numFmtId="170" fontId="40" fillId="0" borderId="0" xfId="0" applyNumberFormat="1" applyFont="1" applyAlignment="1">
      <alignment vertical="center" wrapText="1"/>
    </xf>
    <xf numFmtId="0" fontId="75" fillId="0" borderId="0" xfId="0" applyFont="1" applyAlignment="1">
      <alignment horizontal="center" vertical="center" wrapText="1"/>
    </xf>
    <xf numFmtId="9" fontId="75" fillId="0" borderId="0" xfId="2" applyFont="1" applyAlignment="1">
      <alignment horizontal="center" vertical="center" wrapText="1"/>
    </xf>
    <xf numFmtId="184" fontId="40" fillId="0" borderId="0" xfId="0" applyNumberFormat="1" applyFont="1"/>
    <xf numFmtId="0" fontId="46" fillId="0" borderId="0" xfId="8" applyFont="1" applyAlignment="1">
      <alignment horizontal="center" vertical="center" wrapText="1"/>
    </xf>
    <xf numFmtId="0" fontId="40" fillId="0" borderId="2" xfId="0" applyFont="1" applyBorder="1" applyAlignment="1">
      <alignment horizontal="left"/>
    </xf>
    <xf numFmtId="17" fontId="40" fillId="0" borderId="2" xfId="0" applyNumberFormat="1" applyFont="1" applyBorder="1" applyAlignment="1">
      <alignment horizontal="left"/>
    </xf>
    <xf numFmtId="0" fontId="43" fillId="0" borderId="1" xfId="0" applyFont="1" applyBorder="1"/>
    <xf numFmtId="14" fontId="40" fillId="0" borderId="0" xfId="0" applyNumberFormat="1" applyFont="1" applyAlignment="1">
      <alignment horizontal="right"/>
    </xf>
    <xf numFmtId="172" fontId="40" fillId="0" borderId="0" xfId="0" applyNumberFormat="1" applyFont="1"/>
    <xf numFmtId="2" fontId="58" fillId="0" borderId="0" xfId="0" applyNumberFormat="1" applyFont="1"/>
    <xf numFmtId="0" fontId="76" fillId="0" borderId="0" xfId="0" applyFont="1"/>
    <xf numFmtId="0" fontId="58" fillId="0" borderId="0" xfId="0" applyFont="1" applyAlignment="1">
      <alignment horizontal="right" vertical="top" wrapText="1"/>
    </xf>
    <xf numFmtId="2" fontId="58" fillId="0" borderId="0" xfId="0" applyNumberFormat="1" applyFont="1" applyAlignment="1">
      <alignment horizontal="right" vertical="top" wrapText="1"/>
    </xf>
    <xf numFmtId="0" fontId="77" fillId="0" borderId="0" xfId="0" applyFont="1"/>
    <xf numFmtId="0" fontId="51" fillId="0" borderId="0" xfId="0" applyFont="1"/>
    <xf numFmtId="165" fontId="40" fillId="0" borderId="0" xfId="0" applyNumberFormat="1" applyFont="1" applyAlignment="1">
      <alignment wrapText="1"/>
    </xf>
    <xf numFmtId="184" fontId="40" fillId="0" borderId="0" xfId="0" applyNumberFormat="1" applyFont="1" applyAlignment="1">
      <alignment wrapText="1"/>
    </xf>
    <xf numFmtId="4" fontId="40" fillId="0" borderId="0" xfId="0" applyNumberFormat="1" applyFont="1"/>
    <xf numFmtId="4" fontId="40" fillId="0" borderId="0" xfId="0" applyNumberFormat="1" applyFont="1" applyAlignment="1">
      <alignment wrapText="1"/>
    </xf>
    <xf numFmtId="173" fontId="40" fillId="0" borderId="0" xfId="0" applyNumberFormat="1" applyFont="1"/>
    <xf numFmtId="184" fontId="40" fillId="0" borderId="0" xfId="0" applyNumberFormat="1" applyFont="1" applyAlignment="1">
      <alignment horizontal="right" wrapText="1"/>
    </xf>
    <xf numFmtId="3" fontId="40" fillId="0" borderId="0" xfId="0" applyNumberFormat="1" applyFont="1" applyAlignment="1">
      <alignment wrapText="1"/>
    </xf>
    <xf numFmtId="0" fontId="69" fillId="0" borderId="0" xfId="0" applyFont="1" applyAlignment="1">
      <alignment horizontal="left"/>
    </xf>
    <xf numFmtId="0" fontId="78" fillId="5" borderId="50" xfId="0" applyFont="1" applyFill="1" applyBorder="1" applyAlignment="1">
      <alignment horizontal="center" vertical="center" wrapText="1"/>
    </xf>
    <xf numFmtId="205" fontId="66" fillId="0" borderId="55" xfId="0" applyNumberFormat="1" applyFont="1" applyBorder="1" applyAlignment="1">
      <alignment horizontal="right"/>
    </xf>
    <xf numFmtId="206" fontId="66" fillId="0" borderId="17" xfId="0" applyNumberFormat="1" applyFont="1" applyBorder="1" applyAlignment="1">
      <alignment horizontal="right"/>
    </xf>
    <xf numFmtId="207" fontId="66" fillId="0" borderId="17" xfId="0" applyNumberFormat="1" applyFont="1" applyBorder="1" applyAlignment="1">
      <alignment horizontal="right"/>
    </xf>
    <xf numFmtId="173" fontId="66" fillId="0" borderId="56" xfId="0" applyNumberFormat="1" applyFont="1" applyBorder="1" applyAlignment="1">
      <alignment horizontal="right"/>
    </xf>
    <xf numFmtId="205" fontId="66" fillId="0" borderId="17" xfId="0" applyNumberFormat="1" applyFont="1" applyBorder="1" applyAlignment="1">
      <alignment horizontal="right"/>
    </xf>
    <xf numFmtId="207" fontId="66" fillId="0" borderId="56" xfId="0" applyNumberFormat="1" applyFont="1" applyBorder="1" applyAlignment="1">
      <alignment horizontal="right"/>
    </xf>
    <xf numFmtId="209" fontId="40" fillId="0" borderId="0" xfId="135" applyNumberFormat="1" applyFont="1"/>
    <xf numFmtId="210" fontId="40" fillId="0" borderId="0" xfId="135" applyNumberFormat="1" applyFont="1"/>
    <xf numFmtId="168" fontId="40" fillId="0" borderId="0" xfId="0" applyNumberFormat="1" applyFont="1"/>
    <xf numFmtId="205" fontId="66" fillId="0" borderId="57" xfId="0" applyNumberFormat="1" applyFont="1" applyBorder="1" applyAlignment="1">
      <alignment horizontal="right"/>
    </xf>
    <xf numFmtId="206" fontId="66" fillId="0" borderId="19" xfId="0" applyNumberFormat="1" applyFont="1" applyBorder="1" applyAlignment="1">
      <alignment horizontal="right"/>
    </xf>
    <xf numFmtId="207" fontId="66" fillId="0" borderId="19" xfId="0" applyNumberFormat="1" applyFont="1" applyBorder="1" applyAlignment="1">
      <alignment horizontal="right"/>
    </xf>
    <xf numFmtId="173" fontId="66" fillId="0" borderId="58" xfId="0" applyNumberFormat="1" applyFont="1" applyBorder="1" applyAlignment="1">
      <alignment horizontal="right"/>
    </xf>
    <xf numFmtId="205" fontId="66" fillId="0" borderId="19" xfId="0" applyNumberFormat="1" applyFont="1" applyBorder="1" applyAlignment="1">
      <alignment horizontal="right"/>
    </xf>
    <xf numFmtId="207" fontId="66" fillId="0" borderId="58" xfId="0" applyNumberFormat="1" applyFont="1" applyBorder="1" applyAlignment="1">
      <alignment horizontal="right"/>
    </xf>
    <xf numFmtId="205" fontId="66" fillId="0" borderId="53" xfId="0" applyNumberFormat="1" applyFont="1" applyBorder="1" applyAlignment="1">
      <alignment horizontal="right"/>
    </xf>
    <xf numFmtId="206" fontId="66" fillId="0" borderId="0" xfId="0" applyNumberFormat="1" applyFont="1" applyAlignment="1">
      <alignment horizontal="right"/>
    </xf>
    <xf numFmtId="207" fontId="66" fillId="0" borderId="0" xfId="0" applyNumberFormat="1" applyFont="1" applyAlignment="1">
      <alignment horizontal="right"/>
    </xf>
    <xf numFmtId="173" fontId="66" fillId="0" borderId="54" xfId="0" applyNumberFormat="1" applyFont="1" applyBorder="1" applyAlignment="1">
      <alignment horizontal="right"/>
    </xf>
    <xf numFmtId="205" fontId="66" fillId="0" borderId="0" xfId="0" applyNumberFormat="1" applyFont="1" applyAlignment="1">
      <alignment horizontal="right"/>
    </xf>
    <xf numFmtId="207" fontId="66" fillId="0" borderId="54" xfId="0" applyNumberFormat="1" applyFont="1" applyBorder="1" applyAlignment="1">
      <alignment horizontal="right"/>
    </xf>
    <xf numFmtId="208" fontId="66" fillId="0" borderId="16" xfId="0" applyNumberFormat="1" applyFont="1" applyBorder="1" applyAlignment="1">
      <alignment horizontal="left"/>
    </xf>
    <xf numFmtId="0" fontId="78" fillId="5" borderId="50" xfId="0" applyFont="1" applyFill="1" applyBorder="1" applyAlignment="1">
      <alignment horizontal="centerContinuous" vertical="center" wrapText="1"/>
    </xf>
    <xf numFmtId="0" fontId="79" fillId="5" borderId="50" xfId="0" applyFont="1" applyFill="1" applyBorder="1" applyAlignment="1">
      <alignment horizontal="center" vertical="center"/>
    </xf>
    <xf numFmtId="0" fontId="79" fillId="5" borderId="52" xfId="0" applyFont="1" applyFill="1" applyBorder="1" applyAlignment="1">
      <alignment horizontal="center" vertical="center"/>
    </xf>
    <xf numFmtId="0" fontId="79" fillId="5" borderId="51" xfId="0" applyFont="1" applyFill="1" applyBorder="1" applyAlignment="1">
      <alignment horizontal="center" vertical="center"/>
    </xf>
    <xf numFmtId="0" fontId="0" fillId="0" borderId="0" xfId="0" applyAlignment="1">
      <alignment horizontal="center"/>
    </xf>
    <xf numFmtId="166" fontId="51" fillId="0" borderId="0" xfId="66" applyNumberFormat="1" applyFont="1"/>
    <xf numFmtId="165" fontId="51" fillId="0" borderId="0" xfId="66" applyNumberFormat="1" applyFont="1"/>
    <xf numFmtId="170" fontId="101" fillId="0" borderId="0" xfId="0" applyNumberFormat="1" applyFont="1" applyAlignment="1">
      <alignment horizontal="left" vertical="center" wrapText="1"/>
    </xf>
    <xf numFmtId="165" fontId="101" fillId="0" borderId="0" xfId="66" applyNumberFormat="1" applyFont="1" applyAlignment="1">
      <alignment horizontal="right" vertical="center" wrapText="1"/>
    </xf>
    <xf numFmtId="0" fontId="101" fillId="0" borderId="0" xfId="66" applyFont="1" applyAlignment="1">
      <alignment horizontal="right" vertical="center" wrapText="1"/>
    </xf>
    <xf numFmtId="165" fontId="101" fillId="0" borderId="0" xfId="66" applyNumberFormat="1" applyFont="1"/>
    <xf numFmtId="0" fontId="40" fillId="0" borderId="0" xfId="66" applyFont="1" applyAlignment="1">
      <alignment horizontal="center" vertical="center" wrapText="1"/>
    </xf>
    <xf numFmtId="211" fontId="10" fillId="0" borderId="9" xfId="134" applyNumberFormat="1" applyBorder="1" applyAlignment="1" applyProtection="1">
      <alignment horizontal="right"/>
      <protection hidden="1"/>
    </xf>
    <xf numFmtId="173" fontId="40" fillId="0" borderId="0" xfId="0" applyNumberFormat="1" applyFont="1" applyAlignment="1">
      <alignment horizontal="center" vertical="center" wrapText="1"/>
    </xf>
    <xf numFmtId="0" fontId="63" fillId="0" borderId="0" xfId="0" applyFont="1" applyAlignment="1">
      <alignment horizontal="center"/>
    </xf>
    <xf numFmtId="0" fontId="26" fillId="0" borderId="0" xfId="0" applyFont="1" applyAlignment="1">
      <alignment horizontal="right" vertical="top" wrapText="1"/>
    </xf>
    <xf numFmtId="0" fontId="40" fillId="0" borderId="72" xfId="0" applyFont="1" applyBorder="1"/>
    <xf numFmtId="0" fontId="40" fillId="0" borderId="72" xfId="0" applyFont="1" applyBorder="1" applyAlignment="1">
      <alignment horizontal="left"/>
    </xf>
    <xf numFmtId="0" fontId="40" fillId="0" borderId="74" xfId="0" applyFont="1" applyBorder="1"/>
    <xf numFmtId="0" fontId="40" fillId="0" borderId="75" xfId="0" applyFont="1" applyBorder="1"/>
    <xf numFmtId="0" fontId="40" fillId="0" borderId="76" xfId="0" applyFont="1" applyBorder="1"/>
    <xf numFmtId="0" fontId="40" fillId="0" borderId="79" xfId="66" applyFont="1" applyBorder="1" applyAlignment="1">
      <alignment horizontal="center" vertical="center" wrapText="1"/>
    </xf>
    <xf numFmtId="0" fontId="40" fillId="0" borderId="80" xfId="66" applyFont="1" applyBorder="1" applyAlignment="1">
      <alignment horizontal="center" vertical="center" wrapText="1"/>
    </xf>
    <xf numFmtId="0" fontId="40" fillId="0" borderId="81" xfId="66" applyFont="1" applyBorder="1" applyAlignment="1">
      <alignment horizontal="center" vertical="center" wrapText="1"/>
    </xf>
    <xf numFmtId="0" fontId="40" fillId="0" borderId="83" xfId="0" applyFont="1" applyBorder="1" applyAlignment="1">
      <alignment horizontal="center" vertical="center" wrapText="1"/>
    </xf>
    <xf numFmtId="0" fontId="40" fillId="0" borderId="84" xfId="0" applyFont="1" applyBorder="1" applyAlignment="1">
      <alignment horizontal="center" vertical="center" wrapText="1"/>
    </xf>
    <xf numFmtId="0" fontId="40" fillId="0" borderId="80" xfId="0" applyFont="1" applyBorder="1" applyAlignment="1">
      <alignment horizontal="center" vertical="center" wrapText="1"/>
    </xf>
    <xf numFmtId="0" fontId="40" fillId="0" borderId="78" xfId="0" applyFont="1" applyBorder="1" applyAlignment="1">
      <alignment horizontal="center" vertical="center" wrapText="1"/>
    </xf>
    <xf numFmtId="0" fontId="40" fillId="6" borderId="0" xfId="0" applyFont="1" applyFill="1" applyAlignment="1">
      <alignment horizontal="center" vertical="top" wrapText="1"/>
    </xf>
    <xf numFmtId="0" fontId="40" fillId="0" borderId="0" xfId="66" applyFont="1" applyAlignment="1">
      <alignment horizontal="left"/>
    </xf>
    <xf numFmtId="0" fontId="43" fillId="0" borderId="0" xfId="0" applyFont="1" applyAlignment="1">
      <alignment horizontal="center" vertical="center" wrapText="1"/>
    </xf>
    <xf numFmtId="0" fontId="40" fillId="0" borderId="0" xfId="0" applyFont="1" applyAlignment="1">
      <alignment horizontal="center" vertical="center" wrapText="1"/>
    </xf>
    <xf numFmtId="0" fontId="43" fillId="0" borderId="0" xfId="0" applyFont="1" applyAlignment="1">
      <alignment horizontal="center" vertical="center" wrapText="1"/>
    </xf>
    <xf numFmtId="0" fontId="42" fillId="0" borderId="0" xfId="1" applyFont="1" applyAlignment="1" applyProtection="1"/>
    <xf numFmtId="0" fontId="43" fillId="0" borderId="0" xfId="15" applyFont="1" applyAlignment="1">
      <alignment horizontal="center" vertical="center" wrapText="1"/>
    </xf>
    <xf numFmtId="0" fontId="43" fillId="0" borderId="0" xfId="0" applyFont="1" applyAlignment="1">
      <alignment horizontal="center"/>
    </xf>
    <xf numFmtId="0" fontId="40" fillId="0" borderId="0" xfId="0" applyFont="1" applyAlignment="1">
      <alignment horizontal="center"/>
    </xf>
    <xf numFmtId="0" fontId="43" fillId="0" borderId="0" xfId="0" applyFont="1" applyAlignment="1">
      <alignment horizontal="center" vertical="center" wrapText="1"/>
    </xf>
    <xf numFmtId="0" fontId="40" fillId="0" borderId="0" xfId="0" applyFont="1" applyAlignment="1">
      <alignment horizontal="center" vertical="top" wrapText="1"/>
    </xf>
    <xf numFmtId="0" fontId="40" fillId="0" borderId="9" xfId="0" applyFont="1" applyBorder="1" applyAlignment="1" applyProtection="1">
      <alignment horizontal="center" vertical="center" wrapText="1"/>
      <protection hidden="1"/>
    </xf>
    <xf numFmtId="0" fontId="40" fillId="0" borderId="0" xfId="0" applyFont="1" applyAlignment="1">
      <alignment horizontal="center"/>
    </xf>
    <xf numFmtId="165" fontId="40" fillId="0" borderId="0" xfId="136" applyNumberFormat="1" applyFont="1" applyAlignment="1">
      <alignment horizontal="center"/>
    </xf>
    <xf numFmtId="0" fontId="40" fillId="0" borderId="0" xfId="0" applyFont="1" applyFill="1" applyAlignment="1">
      <alignment horizontal="left"/>
    </xf>
    <xf numFmtId="0" fontId="40" fillId="0" borderId="0" xfId="0" applyFont="1" applyFill="1"/>
    <xf numFmtId="165" fontId="40" fillId="0" borderId="0" xfId="0" applyNumberFormat="1" applyFont="1" applyFill="1" applyAlignment="1">
      <alignment horizontal="center"/>
    </xf>
    <xf numFmtId="0" fontId="56" fillId="0" borderId="0" xfId="0" applyFont="1" applyAlignment="1">
      <alignment wrapText="1"/>
    </xf>
    <xf numFmtId="0" fontId="43" fillId="0" borderId="0" xfId="0" applyFont="1" applyBorder="1" applyAlignment="1">
      <alignment horizontal="center" vertical="center" wrapText="1"/>
    </xf>
    <xf numFmtId="170" fontId="40" fillId="0" borderId="0" xfId="0" applyNumberFormat="1" applyFont="1" applyBorder="1" applyAlignment="1">
      <alignment horizontal="left" vertical="center" wrapText="1"/>
    </xf>
    <xf numFmtId="0" fontId="56" fillId="0" borderId="0" xfId="0" applyFont="1" applyBorder="1" applyAlignment="1">
      <alignment wrapText="1"/>
    </xf>
    <xf numFmtId="165" fontId="43" fillId="0" borderId="0" xfId="0" applyNumberFormat="1" applyFont="1" applyBorder="1" applyAlignment="1">
      <alignment horizontal="center" vertical="center" wrapText="1"/>
    </xf>
    <xf numFmtId="0" fontId="45" fillId="0" borderId="0" xfId="0" applyFont="1" applyBorder="1" applyAlignment="1">
      <alignment horizontal="right" vertical="top" wrapText="1" indent="1"/>
    </xf>
    <xf numFmtId="165" fontId="45" fillId="0" borderId="0" xfId="0" applyNumberFormat="1" applyFont="1" applyBorder="1" applyAlignment="1">
      <alignment horizontal="right" vertical="top" wrapText="1" indent="1"/>
    </xf>
    <xf numFmtId="0" fontId="56" fillId="0" borderId="6" xfId="0" applyFont="1" applyBorder="1" applyAlignment="1">
      <alignment wrapText="1"/>
    </xf>
    <xf numFmtId="165" fontId="45" fillId="0" borderId="6" xfId="0" applyNumberFormat="1" applyFont="1" applyBorder="1" applyAlignment="1">
      <alignment horizontal="right" vertical="top" wrapText="1" indent="1"/>
    </xf>
    <xf numFmtId="0" fontId="45" fillId="0" borderId="6" xfId="0" applyFont="1" applyBorder="1" applyAlignment="1">
      <alignment horizontal="right" vertical="top" wrapText="1" indent="1"/>
    </xf>
    <xf numFmtId="3" fontId="40" fillId="0" borderId="9" xfId="134" applyNumberFormat="1" applyFont="1" applyBorder="1" applyAlignment="1" applyProtection="1">
      <alignment vertical="center" wrapText="1"/>
      <protection hidden="1"/>
    </xf>
    <xf numFmtId="3" fontId="40" fillId="0" borderId="44" xfId="134" applyNumberFormat="1" applyFont="1" applyBorder="1" applyAlignment="1" applyProtection="1">
      <alignment vertical="center" wrapText="1"/>
      <protection hidden="1"/>
    </xf>
    <xf numFmtId="3" fontId="40" fillId="0" borderId="85" xfId="134" applyNumberFormat="1" applyFont="1" applyBorder="1" applyAlignment="1" applyProtection="1">
      <alignment vertical="center" wrapText="1"/>
      <protection hidden="1"/>
    </xf>
    <xf numFmtId="0" fontId="102" fillId="4" borderId="86" xfId="0" applyFont="1" applyFill="1" applyBorder="1" applyAlignment="1">
      <alignment horizontal="right" vertical="top" wrapText="1"/>
    </xf>
    <xf numFmtId="4" fontId="40" fillId="0" borderId="0" xfId="0" applyNumberFormat="1" applyFont="1" applyAlignment="1">
      <alignment horizontal="center"/>
    </xf>
    <xf numFmtId="167" fontId="40" fillId="0" borderId="0" xfId="0" applyNumberFormat="1" applyFont="1" applyFill="1" applyProtection="1">
      <protection locked="0"/>
    </xf>
    <xf numFmtId="0" fontId="10" fillId="8" borderId="9" xfId="66" applyNumberFormat="1" applyFont="1" applyFill="1" applyBorder="1" applyAlignment="1" applyProtection="1">
      <alignment horizontal="left"/>
      <protection hidden="1"/>
    </xf>
    <xf numFmtId="203" fontId="10" fillId="8" borderId="9" xfId="134" applyNumberFormat="1" applyFont="1" applyFill="1" applyBorder="1" applyAlignment="1" applyProtection="1">
      <alignment horizontal="right"/>
      <protection hidden="1"/>
    </xf>
    <xf numFmtId="202" fontId="10" fillId="0" borderId="9" xfId="66" applyNumberFormat="1" applyFont="1" applyFill="1" applyBorder="1" applyAlignment="1" applyProtection="1">
      <alignment horizontal="left"/>
      <protection hidden="1"/>
    </xf>
    <xf numFmtId="203" fontId="10" fillId="0" borderId="9" xfId="134" applyNumberFormat="1" applyFont="1" applyFill="1" applyBorder="1" applyAlignment="1" applyProtection="1">
      <alignment horizontal="right"/>
      <protection hidden="1"/>
    </xf>
    <xf numFmtId="0" fontId="103" fillId="0" borderId="0" xfId="137" applyFont="1" applyAlignment="1">
      <alignment horizontal="right"/>
    </xf>
    <xf numFmtId="14" fontId="40" fillId="0" borderId="0" xfId="0" applyNumberFormat="1" applyFont="1" applyFill="1" applyProtection="1">
      <protection locked="0"/>
    </xf>
    <xf numFmtId="183" fontId="104" fillId="0" borderId="0" xfId="0" applyNumberFormat="1" applyFont="1"/>
    <xf numFmtId="0" fontId="43" fillId="0" borderId="0" xfId="0" applyFont="1" applyAlignment="1">
      <alignment horizontal="center" vertical="center" wrapText="1"/>
    </xf>
    <xf numFmtId="0" fontId="43" fillId="0" borderId="1" xfId="0" applyFont="1" applyBorder="1" applyAlignment="1">
      <alignment horizontal="center" vertical="center" wrapText="1"/>
    </xf>
    <xf numFmtId="0" fontId="42" fillId="0" borderId="0" xfId="1" applyFont="1" applyAlignment="1" applyProtection="1"/>
    <xf numFmtId="0" fontId="105" fillId="0" borderId="0" xfId="0" applyFont="1"/>
    <xf numFmtId="165" fontId="105" fillId="0" borderId="0" xfId="0" applyNumberFormat="1" applyFont="1"/>
    <xf numFmtId="0" fontId="106" fillId="0" borderId="0" xfId="0" applyFont="1"/>
    <xf numFmtId="0" fontId="107" fillId="0" borderId="0" xfId="137" applyFont="1"/>
    <xf numFmtId="0" fontId="40" fillId="0" borderId="0" xfId="137" applyFont="1"/>
    <xf numFmtId="0" fontId="107" fillId="0" borderId="0" xfId="137" applyFont="1" applyAlignment="1">
      <alignment horizontal="left" vertical="top" wrapText="1"/>
    </xf>
    <xf numFmtId="0" fontId="107" fillId="0" borderId="87" xfId="137" applyFont="1" applyBorder="1" applyAlignment="1">
      <alignment horizontal="center" vertical="center" wrapText="1"/>
    </xf>
    <xf numFmtId="0" fontId="107" fillId="0" borderId="87" xfId="137" applyFont="1" applyBorder="1"/>
    <xf numFmtId="49" fontId="107" fillId="0" borderId="87" xfId="137" applyNumberFormat="1" applyFont="1" applyBorder="1" applyAlignment="1">
      <alignment horizontal="left"/>
    </xf>
    <xf numFmtId="170" fontId="107" fillId="0" borderId="87" xfId="137" applyNumberFormat="1" applyFont="1" applyBorder="1" applyAlignment="1">
      <alignment horizontal="left" vertical="center" wrapText="1"/>
    </xf>
    <xf numFmtId="0" fontId="107" fillId="0" borderId="87" xfId="137" applyFont="1" applyBorder="1" applyAlignment="1">
      <alignment horizontal="right"/>
    </xf>
    <xf numFmtId="165" fontId="107" fillId="0" borderId="87" xfId="137" applyNumberFormat="1" applyFont="1" applyBorder="1" applyAlignment="1">
      <alignment horizontal="right"/>
    </xf>
    <xf numFmtId="0" fontId="107" fillId="0" borderId="87" xfId="200" applyFont="1" applyBorder="1" applyAlignment="1">
      <alignment horizontal="right"/>
    </xf>
    <xf numFmtId="0" fontId="107" fillId="0" borderId="87" xfId="201" applyFont="1" applyBorder="1" applyAlignment="1">
      <alignment horizontal="right"/>
    </xf>
    <xf numFmtId="49" fontId="107" fillId="0" borderId="0" xfId="137" applyNumberFormat="1" applyFont="1" applyAlignment="1">
      <alignment horizontal="left"/>
    </xf>
    <xf numFmtId="49" fontId="40" fillId="0" borderId="0" xfId="137" applyNumberFormat="1" applyFont="1" applyAlignment="1">
      <alignment horizontal="left"/>
    </xf>
    <xf numFmtId="165" fontId="40" fillId="0" borderId="0" xfId="137" applyNumberFormat="1" applyFont="1"/>
    <xf numFmtId="0" fontId="40" fillId="0" borderId="0" xfId="202" applyFont="1" applyAlignment="1">
      <alignment horizontal="right"/>
    </xf>
    <xf numFmtId="0" fontId="40" fillId="0" borderId="0" xfId="0" applyFont="1" applyAlignment="1">
      <alignment horizontal="center"/>
    </xf>
    <xf numFmtId="0" fontId="42" fillId="0" borderId="0" xfId="1" applyFont="1" applyAlignment="1" applyProtection="1">
      <alignment horizontal="center"/>
    </xf>
    <xf numFmtId="0" fontId="61" fillId="0" borderId="0" xfId="66" applyFont="1"/>
    <xf numFmtId="0" fontId="40" fillId="0" borderId="0" xfId="66" applyFont="1" applyAlignment="1">
      <alignment horizontal="center"/>
    </xf>
    <xf numFmtId="0" fontId="40" fillId="0" borderId="10" xfId="66" applyFont="1" applyBorder="1" applyAlignment="1">
      <alignment horizontal="center"/>
    </xf>
    <xf numFmtId="0" fontId="42" fillId="0" borderId="10" xfId="1" applyFont="1" applyBorder="1" applyAlignment="1" applyProtection="1">
      <alignment horizontal="center"/>
    </xf>
    <xf numFmtId="14" fontId="40" fillId="0" borderId="0" xfId="66" applyNumberFormat="1" applyFont="1"/>
    <xf numFmtId="2" fontId="40" fillId="0" borderId="0" xfId="66" applyNumberFormat="1" applyFont="1" applyAlignment="1">
      <alignment horizontal="center"/>
    </xf>
    <xf numFmtId="3" fontId="40" fillId="0" borderId="0" xfId="66" applyNumberFormat="1" applyFont="1" applyAlignment="1">
      <alignment horizontal="center"/>
    </xf>
    <xf numFmtId="2" fontId="40" fillId="0" borderId="10" xfId="66" applyNumberFormat="1" applyFont="1" applyBorder="1" applyAlignment="1">
      <alignment horizontal="center"/>
    </xf>
    <xf numFmtId="2" fontId="40" fillId="0" borderId="0" xfId="66" applyNumberFormat="1" applyFont="1" applyAlignment="1">
      <alignment horizontal="center" vertical="center" wrapText="1"/>
    </xf>
    <xf numFmtId="166" fontId="40" fillId="0" borderId="0" xfId="66" applyNumberFormat="1" applyFont="1"/>
    <xf numFmtId="0" fontId="40" fillId="0" borderId="4" xfId="66" applyFont="1" applyFill="1" applyBorder="1" applyAlignment="1">
      <alignment horizontal="center"/>
    </xf>
    <xf numFmtId="0" fontId="40" fillId="0" borderId="4" xfId="66" applyFont="1" applyFill="1" applyBorder="1" applyAlignment="1">
      <alignment horizontal="left"/>
    </xf>
    <xf numFmtId="0" fontId="42" fillId="0" borderId="4" xfId="1" applyFont="1" applyFill="1" applyBorder="1" applyAlignment="1" applyProtection="1">
      <alignment horizontal="center"/>
    </xf>
    <xf numFmtId="0" fontId="40" fillId="0" borderId="0" xfId="66" applyFont="1" applyFill="1" applyAlignment="1">
      <alignment horizontal="center"/>
    </xf>
    <xf numFmtId="2" fontId="40" fillId="0" borderId="0" xfId="66" applyNumberFormat="1" applyFont="1" applyFill="1" applyAlignment="1">
      <alignment horizontal="center"/>
    </xf>
    <xf numFmtId="2" fontId="40" fillId="0" borderId="0" xfId="66" applyNumberFormat="1" applyFont="1" applyFill="1" applyAlignment="1">
      <alignment horizontal="center" vertical="center" wrapText="1"/>
    </xf>
    <xf numFmtId="2" fontId="40" fillId="0" borderId="4" xfId="66" applyNumberFormat="1" applyFont="1" applyFill="1" applyBorder="1" applyAlignment="1">
      <alignment horizontal="center"/>
    </xf>
    <xf numFmtId="0" fontId="43" fillId="0" borderId="0" xfId="0" applyFont="1" applyAlignment="1">
      <alignment horizontal="center" vertical="center" wrapText="1"/>
    </xf>
    <xf numFmtId="0" fontId="41" fillId="0" borderId="0" xfId="1" applyFont="1" applyAlignment="1" applyProtection="1">
      <alignment horizontal="center"/>
    </xf>
    <xf numFmtId="0" fontId="43" fillId="0" borderId="6"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74" xfId="0" applyFont="1" applyBorder="1" applyAlignment="1">
      <alignment horizontal="center" vertical="center" wrapText="1"/>
    </xf>
    <xf numFmtId="0" fontId="43" fillId="0" borderId="75" xfId="0" applyFont="1" applyBorder="1" applyAlignment="1">
      <alignment horizontal="center" vertical="center" wrapText="1"/>
    </xf>
    <xf numFmtId="0" fontId="43" fillId="0" borderId="76" xfId="0" applyFont="1" applyBorder="1" applyAlignment="1">
      <alignment horizontal="center" vertical="center" wrapText="1"/>
    </xf>
    <xf numFmtId="0" fontId="42" fillId="0" borderId="31" xfId="1" applyFont="1" applyBorder="1" applyAlignment="1" applyProtection="1">
      <alignment horizontal="center"/>
    </xf>
    <xf numFmtId="0" fontId="42" fillId="0" borderId="73" xfId="1" applyFont="1" applyBorder="1" applyAlignment="1" applyProtection="1">
      <alignment horizontal="center"/>
    </xf>
    <xf numFmtId="0" fontId="42" fillId="0" borderId="32" xfId="1" applyFont="1" applyBorder="1" applyAlignment="1" applyProtection="1">
      <alignment horizontal="center"/>
    </xf>
    <xf numFmtId="0" fontId="43" fillId="0" borderId="0" xfId="15" applyFont="1" applyAlignment="1">
      <alignment horizontal="center" vertical="center" wrapText="1"/>
    </xf>
    <xf numFmtId="0" fontId="40" fillId="0" borderId="0" xfId="15" applyFont="1" applyAlignment="1">
      <alignment horizontal="center" wrapText="1"/>
    </xf>
    <xf numFmtId="0" fontId="53" fillId="0" borderId="0" xfId="133" applyFont="1" applyAlignment="1">
      <alignment horizontal="center"/>
    </xf>
    <xf numFmtId="0" fontId="43" fillId="0" borderId="0" xfId="0" applyFont="1" applyAlignment="1">
      <alignment horizontal="center" vertical="center"/>
    </xf>
    <xf numFmtId="0" fontId="43" fillId="0" borderId="13" xfId="0" applyFont="1" applyBorder="1" applyAlignment="1">
      <alignment horizontal="center" vertical="center" wrapText="1"/>
    </xf>
    <xf numFmtId="0" fontId="43" fillId="0" borderId="14" xfId="0" applyFont="1" applyBorder="1" applyAlignment="1">
      <alignment horizontal="center" vertical="center" wrapText="1"/>
    </xf>
    <xf numFmtId="0" fontId="43" fillId="0" borderId="15" xfId="0" applyFont="1" applyBorder="1" applyAlignment="1">
      <alignment horizontal="center" vertical="center" wrapText="1"/>
    </xf>
    <xf numFmtId="0" fontId="56" fillId="0" borderId="11" xfId="0" applyFont="1" applyBorder="1" applyAlignment="1">
      <alignment horizontal="center" wrapText="1"/>
    </xf>
    <xf numFmtId="165" fontId="57" fillId="0" borderId="0" xfId="0" applyNumberFormat="1" applyFont="1" applyAlignment="1">
      <alignment horizontal="center"/>
    </xf>
    <xf numFmtId="165" fontId="57" fillId="0" borderId="1" xfId="0" applyNumberFormat="1" applyFont="1" applyBorder="1" applyAlignment="1">
      <alignment horizontal="center"/>
    </xf>
    <xf numFmtId="165" fontId="57" fillId="0" borderId="6" xfId="0" applyNumberFormat="1" applyFont="1" applyBorder="1" applyAlignment="1">
      <alignment horizontal="center"/>
    </xf>
    <xf numFmtId="165" fontId="57" fillId="0" borderId="0" xfId="0" applyNumberFormat="1" applyFont="1" applyBorder="1" applyAlignment="1">
      <alignment horizontal="center"/>
    </xf>
    <xf numFmtId="0" fontId="43" fillId="0" borderId="6" xfId="0" applyFont="1" applyBorder="1" applyAlignment="1">
      <alignment horizontal="center" wrapText="1"/>
    </xf>
    <xf numFmtId="0" fontId="43" fillId="0" borderId="0" xfId="0" applyFont="1" applyBorder="1" applyAlignment="1">
      <alignment horizontal="center" wrapText="1"/>
    </xf>
    <xf numFmtId="0" fontId="43" fillId="0" borderId="1" xfId="0" applyFont="1" applyBorder="1" applyAlignment="1">
      <alignment horizontal="center" wrapText="1"/>
    </xf>
    <xf numFmtId="0" fontId="43" fillId="0" borderId="0" xfId="0" applyFont="1" applyAlignment="1">
      <alignment horizontal="center" wrapText="1"/>
    </xf>
    <xf numFmtId="165" fontId="43" fillId="0" borderId="0" xfId="0" applyNumberFormat="1" applyFont="1" applyAlignment="1">
      <alignment horizontal="center"/>
    </xf>
    <xf numFmtId="0" fontId="43" fillId="0" borderId="0" xfId="0" applyFont="1" applyAlignment="1">
      <alignment horizontal="center"/>
    </xf>
    <xf numFmtId="0" fontId="43" fillId="0" borderId="74" xfId="0" applyFont="1" applyBorder="1" applyAlignment="1">
      <alignment horizontal="center"/>
    </xf>
    <xf numFmtId="0" fontId="43" fillId="0" borderId="75" xfId="0" applyFont="1" applyBorder="1" applyAlignment="1">
      <alignment horizontal="center"/>
    </xf>
    <xf numFmtId="0" fontId="43" fillId="0" borderId="76" xfId="0" applyFont="1" applyBorder="1" applyAlignment="1">
      <alignment horizontal="center"/>
    </xf>
    <xf numFmtId="0" fontId="43" fillId="6" borderId="0" xfId="0" applyFont="1" applyFill="1" applyAlignment="1">
      <alignment horizontal="left"/>
    </xf>
    <xf numFmtId="0" fontId="40" fillId="0" borderId="0" xfId="0" applyFont="1" applyAlignment="1">
      <alignment horizontal="center" vertical="top" wrapText="1"/>
    </xf>
    <xf numFmtId="0" fontId="40" fillId="6" borderId="0" xfId="0" applyFont="1" applyFill="1" applyAlignment="1">
      <alignment horizontal="center" vertical="top" wrapText="1"/>
    </xf>
    <xf numFmtId="0" fontId="42" fillId="0" borderId="0" xfId="1" applyFont="1" applyAlignment="1" applyProtection="1">
      <alignment horizontal="left"/>
    </xf>
    <xf numFmtId="0" fontId="78" fillId="5" borderId="50" xfId="0" applyFont="1" applyFill="1" applyBorder="1" applyAlignment="1">
      <alignment horizontal="center" vertical="center"/>
    </xf>
    <xf numFmtId="0" fontId="78" fillId="5" borderId="51" xfId="0" applyFont="1" applyFill="1" applyBorder="1" applyAlignment="1">
      <alignment horizontal="center" vertical="center"/>
    </xf>
    <xf numFmtId="0" fontId="78" fillId="5" borderId="50" xfId="0" quotePrefix="1" applyFont="1" applyFill="1" applyBorder="1" applyAlignment="1">
      <alignment horizontal="center" vertical="center" wrapText="1"/>
    </xf>
    <xf numFmtId="0" fontId="78" fillId="5" borderId="50" xfId="0" applyFont="1" applyFill="1" applyBorder="1" applyAlignment="1">
      <alignment horizontal="center" vertical="center" wrapText="1"/>
    </xf>
    <xf numFmtId="0" fontId="64" fillId="0" borderId="0" xfId="7" applyFont="1" applyAlignment="1">
      <alignment vertical="center" wrapText="1"/>
    </xf>
    <xf numFmtId="0" fontId="43" fillId="0" borderId="0" xfId="0" applyFont="1" applyAlignment="1">
      <alignment horizontal="center" vertical="top"/>
    </xf>
    <xf numFmtId="0" fontId="40" fillId="0" borderId="8" xfId="134" applyFont="1" applyBorder="1" applyAlignment="1" applyProtection="1">
      <alignment horizontal="center" vertical="center" wrapText="1"/>
      <protection hidden="1"/>
    </xf>
    <xf numFmtId="0" fontId="40" fillId="0" borderId="9" xfId="134" applyFont="1" applyBorder="1" applyAlignment="1" applyProtection="1">
      <alignment horizontal="center" vertical="center" wrapText="1"/>
      <protection hidden="1"/>
    </xf>
    <xf numFmtId="0" fontId="40" fillId="0" borderId="9" xfId="0" applyFont="1" applyBorder="1" applyAlignment="1" applyProtection="1">
      <alignment horizontal="center" vertical="center" wrapText="1"/>
      <protection hidden="1"/>
    </xf>
    <xf numFmtId="0" fontId="40" fillId="0" borderId="38" xfId="0" applyFont="1" applyBorder="1" applyAlignment="1" applyProtection="1">
      <alignment horizontal="center" vertical="center" wrapText="1"/>
      <protection hidden="1"/>
    </xf>
    <xf numFmtId="1" fontId="40" fillId="0" borderId="40" xfId="134" applyNumberFormat="1" applyFont="1" applyBorder="1" applyAlignment="1" applyProtection="1">
      <alignment vertical="center" wrapText="1"/>
      <protection hidden="1"/>
    </xf>
    <xf numFmtId="0" fontId="40" fillId="0" borderId="42" xfId="0" applyFont="1" applyBorder="1" applyAlignment="1" applyProtection="1">
      <alignment vertical="center" wrapText="1"/>
      <protection hidden="1"/>
    </xf>
    <xf numFmtId="168" fontId="40" fillId="0" borderId="22" xfId="134" applyNumberFormat="1" applyFont="1" applyBorder="1" applyAlignment="1" applyProtection="1">
      <alignment vertical="center" wrapText="1"/>
      <protection hidden="1"/>
    </xf>
    <xf numFmtId="168" fontId="40" fillId="0" borderId="40" xfId="134" applyNumberFormat="1" applyFont="1" applyBorder="1" applyAlignment="1" applyProtection="1">
      <alignment vertical="center" wrapText="1"/>
      <protection hidden="1"/>
    </xf>
    <xf numFmtId="0" fontId="40" fillId="0" borderId="8" xfId="134" applyFont="1" applyBorder="1" applyAlignment="1" applyProtection="1">
      <alignment vertical="center" wrapText="1"/>
      <protection hidden="1"/>
    </xf>
    <xf numFmtId="0" fontId="40" fillId="0" borderId="47" xfId="0" applyFont="1" applyBorder="1" applyAlignment="1" applyProtection="1">
      <alignment vertical="center" wrapText="1"/>
      <protection hidden="1"/>
    </xf>
    <xf numFmtId="17" fontId="40" fillId="0" borderId="41" xfId="134" applyNumberFormat="1" applyFont="1" applyBorder="1" applyAlignment="1" applyProtection="1">
      <alignment vertical="center" wrapText="1"/>
      <protection hidden="1"/>
    </xf>
    <xf numFmtId="0" fontId="40" fillId="0" borderId="48" xfId="0" applyFont="1" applyBorder="1" applyAlignment="1" applyProtection="1">
      <alignment vertical="center" wrapText="1"/>
      <protection hidden="1"/>
    </xf>
    <xf numFmtId="0" fontId="40" fillId="0" borderId="20" xfId="134" applyFont="1" applyBorder="1" applyAlignment="1" applyProtection="1">
      <alignment vertical="center" wrapText="1"/>
      <protection hidden="1"/>
    </xf>
    <xf numFmtId="0" fontId="40" fillId="0" borderId="49" xfId="0" applyFont="1" applyBorder="1" applyAlignment="1" applyProtection="1">
      <alignment vertical="center" wrapText="1"/>
      <protection hidden="1"/>
    </xf>
    <xf numFmtId="0" fontId="40" fillId="0" borderId="21" xfId="0" applyFont="1" applyBorder="1" applyAlignment="1" applyProtection="1">
      <alignment vertical="center" wrapText="1"/>
      <protection hidden="1"/>
    </xf>
    <xf numFmtId="0" fontId="40" fillId="0" borderId="22" xfId="0" applyFont="1" applyBorder="1" applyAlignment="1" applyProtection="1">
      <alignment vertical="center" wrapText="1"/>
      <protection hidden="1"/>
    </xf>
    <xf numFmtId="17" fontId="40" fillId="0" borderId="8" xfId="134" applyNumberFormat="1" applyFont="1" applyBorder="1" applyAlignment="1" applyProtection="1">
      <alignment vertical="center" wrapText="1"/>
      <protection hidden="1"/>
    </xf>
    <xf numFmtId="0" fontId="40" fillId="0" borderId="0" xfId="0" applyFont="1" applyAlignment="1" applyProtection="1">
      <alignment wrapText="1"/>
      <protection hidden="1"/>
    </xf>
    <xf numFmtId="0" fontId="40" fillId="0" borderId="0" xfId="134" applyFont="1" applyAlignment="1" applyProtection="1">
      <alignment horizontal="left" vertical="center" wrapText="1"/>
      <protection hidden="1"/>
    </xf>
    <xf numFmtId="0" fontId="40" fillId="0" borderId="0" xfId="0" applyFont="1" applyAlignment="1" applyProtection="1">
      <alignment vertical="center" wrapText="1"/>
      <protection hidden="1"/>
    </xf>
    <xf numFmtId="0" fontId="11" fillId="0" borderId="0" xfId="1" applyFill="1" applyAlignment="1" applyProtection="1">
      <alignment horizontal="center"/>
    </xf>
    <xf numFmtId="0" fontId="40" fillId="0" borderId="33" xfId="66" applyFont="1" applyBorder="1" applyAlignment="1">
      <alignment horizontal="center" vertical="center" wrapText="1"/>
    </xf>
    <xf numFmtId="0" fontId="40" fillId="0" borderId="34" xfId="66" applyFont="1" applyBorder="1" applyAlignment="1">
      <alignment horizontal="left" vertical="center" wrapText="1"/>
    </xf>
    <xf numFmtId="0" fontId="40" fillId="0" borderId="77" xfId="66" applyFont="1" applyBorder="1" applyAlignment="1">
      <alignment horizontal="left" vertical="center" wrapText="1"/>
    </xf>
    <xf numFmtId="0" fontId="40" fillId="0" borderId="78" xfId="66" applyFont="1" applyBorder="1" applyAlignment="1">
      <alignment horizontal="left" vertical="center" wrapText="1"/>
    </xf>
    <xf numFmtId="0" fontId="42" fillId="0" borderId="0" xfId="1" applyFont="1" applyAlignment="1" applyProtection="1">
      <alignment horizontal="center"/>
    </xf>
    <xf numFmtId="0" fontId="13" fillId="0" borderId="0" xfId="1" applyFont="1" applyAlignment="1" applyProtection="1">
      <alignment horizontal="center"/>
    </xf>
    <xf numFmtId="0" fontId="12" fillId="0" borderId="0" xfId="0" applyFont="1" applyAlignment="1">
      <alignment horizontal="center"/>
    </xf>
    <xf numFmtId="0" fontId="70" fillId="0" borderId="0" xfId="137" applyFont="1" applyAlignment="1">
      <alignment horizontal="left" vertical="top" wrapText="1"/>
    </xf>
    <xf numFmtId="0" fontId="70" fillId="0" borderId="0" xfId="137" applyFont="1"/>
    <xf numFmtId="0" fontId="107" fillId="0" borderId="0" xfId="137" applyFont="1" applyAlignment="1">
      <alignment horizontal="left" vertical="top" wrapText="1"/>
    </xf>
    <xf numFmtId="0" fontId="107" fillId="0" borderId="0" xfId="137" applyFont="1"/>
    <xf numFmtId="0" fontId="107" fillId="0" borderId="87" xfId="137" applyFont="1" applyBorder="1" applyAlignment="1">
      <alignment horizontal="center" vertical="center" wrapText="1"/>
    </xf>
    <xf numFmtId="0" fontId="107" fillId="0" borderId="87" xfId="137" applyFont="1" applyBorder="1" applyAlignment="1">
      <alignment horizontal="left" vertical="center" wrapText="1"/>
    </xf>
    <xf numFmtId="0" fontId="42" fillId="0" borderId="0" xfId="1" applyFont="1" applyAlignment="1" applyProtection="1">
      <alignment horizontal="left" vertical="top" wrapText="1"/>
    </xf>
    <xf numFmtId="0" fontId="42" fillId="0" borderId="0" xfId="1" applyFont="1" applyAlignment="1" applyProtection="1"/>
    <xf numFmtId="0" fontId="40" fillId="0" borderId="0" xfId="0" applyFont="1" applyAlignment="1">
      <alignment horizontal="left" vertical="top" wrapText="1"/>
    </xf>
    <xf numFmtId="0" fontId="40" fillId="0" borderId="0" xfId="0" applyFont="1" applyAlignment="1"/>
    <xf numFmtId="0" fontId="40" fillId="0" borderId="33" xfId="0" applyFont="1" applyBorder="1" applyAlignment="1">
      <alignment horizontal="center" vertical="center" wrapText="1"/>
    </xf>
    <xf numFmtId="0" fontId="40" fillId="0" borderId="39" xfId="0" applyFont="1" applyBorder="1" applyAlignment="1">
      <alignment horizontal="left" vertical="center" wrapText="1"/>
    </xf>
    <xf numFmtId="0" fontId="40" fillId="0" borderId="82" xfId="0" applyFont="1" applyBorder="1" applyAlignment="1">
      <alignment horizontal="left" vertical="center" wrapText="1"/>
    </xf>
    <xf numFmtId="0" fontId="40" fillId="0" borderId="83" xfId="0" applyFont="1" applyBorder="1" applyAlignment="1">
      <alignment horizontal="left" vertical="center" wrapText="1"/>
    </xf>
    <xf numFmtId="0" fontId="40" fillId="0" borderId="77" xfId="0" applyFont="1" applyBorder="1" applyAlignment="1">
      <alignment horizontal="left" vertical="center" wrapText="1"/>
    </xf>
    <xf numFmtId="0" fontId="40" fillId="0" borderId="80" xfId="0" applyFont="1" applyBorder="1" applyAlignment="1">
      <alignment horizontal="left" vertical="center" wrapText="1"/>
    </xf>
    <xf numFmtId="0" fontId="40" fillId="0" borderId="39" xfId="0" applyFont="1" applyBorder="1" applyAlignment="1">
      <alignment horizontal="center" vertical="center" wrapText="1"/>
    </xf>
    <xf numFmtId="0" fontId="40" fillId="0" borderId="34" xfId="0" applyFont="1" applyBorder="1" applyAlignment="1">
      <alignment horizontal="left" vertical="center" wrapText="1"/>
    </xf>
    <xf numFmtId="0" fontId="40" fillId="0" borderId="83" xfId="0" applyFont="1" applyBorder="1" applyAlignment="1">
      <alignment horizontal="center" vertical="center" wrapText="1"/>
    </xf>
    <xf numFmtId="0" fontId="40" fillId="0" borderId="84" xfId="0" applyFont="1" applyBorder="1" applyAlignment="1">
      <alignment horizontal="left" vertical="center" wrapText="1"/>
    </xf>
    <xf numFmtId="0" fontId="40" fillId="0" borderId="0" xfId="0" applyFont="1" applyAlignment="1">
      <alignment horizontal="center"/>
    </xf>
    <xf numFmtId="0" fontId="40" fillId="0" borderId="4" xfId="0" applyFont="1" applyBorder="1" applyAlignment="1">
      <alignment horizontal="center" vertical="center" wrapText="1"/>
    </xf>
    <xf numFmtId="0" fontId="40" fillId="0" borderId="0" xfId="0" applyFont="1" applyAlignment="1">
      <alignment vertical="center"/>
    </xf>
    <xf numFmtId="0" fontId="40" fillId="0" borderId="4" xfId="0" applyFont="1" applyBorder="1" applyAlignment="1">
      <alignment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15" xfId="0" applyFont="1" applyBorder="1" applyAlignment="1">
      <alignment horizontal="center" vertical="center"/>
    </xf>
    <xf numFmtId="0" fontId="40" fillId="0" borderId="4" xfId="0" applyFont="1" applyBorder="1" applyAlignment="1">
      <alignment horizontal="center" vertical="center"/>
    </xf>
    <xf numFmtId="0" fontId="40" fillId="0" borderId="0" xfId="0" applyFont="1" applyAlignment="1">
      <alignment horizontal="center" vertical="center"/>
    </xf>
    <xf numFmtId="0" fontId="40" fillId="0" borderId="10" xfId="0" applyFont="1" applyBorder="1" applyAlignment="1">
      <alignment horizontal="center" vertical="center"/>
    </xf>
    <xf numFmtId="0" fontId="43" fillId="0" borderId="10" xfId="0" applyFont="1" applyBorder="1" applyAlignment="1">
      <alignment horizontal="center" vertical="center"/>
    </xf>
    <xf numFmtId="0" fontId="40" fillId="0" borderId="0" xfId="0" applyFont="1" applyAlignment="1">
      <alignment horizontal="center" vertical="center" wrapText="1"/>
    </xf>
    <xf numFmtId="0" fontId="40" fillId="0" borderId="10" xfId="0" applyFont="1" applyBorder="1" applyAlignment="1">
      <alignment vertical="center"/>
    </xf>
    <xf numFmtId="0" fontId="40" fillId="0" borderId="0" xfId="6" applyFont="1" applyAlignment="1">
      <alignment horizontal="center" vertical="center" wrapText="1"/>
    </xf>
    <xf numFmtId="0" fontId="40" fillId="0" borderId="10" xfId="6" applyFont="1" applyBorder="1" applyAlignment="1">
      <alignment horizontal="center" vertical="center" wrapText="1"/>
    </xf>
    <xf numFmtId="0" fontId="40" fillId="0" borderId="0" xfId="15" applyFont="1" applyAlignment="1">
      <alignment horizontal="center" vertical="center" wrapText="1"/>
    </xf>
    <xf numFmtId="0" fontId="40" fillId="0" borderId="0" xfId="15" applyFont="1" applyAlignment="1">
      <alignment horizontal="center" vertical="center"/>
    </xf>
    <xf numFmtId="0" fontId="40" fillId="0" borderId="4" xfId="6" applyFont="1" applyBorder="1" applyAlignment="1">
      <alignment horizontal="center" vertical="center"/>
    </xf>
    <xf numFmtId="0" fontId="43" fillId="0" borderId="13" xfId="6" applyFont="1" applyBorder="1" applyAlignment="1">
      <alignment horizontal="center"/>
    </xf>
    <xf numFmtId="0" fontId="43" fillId="0" borderId="14" xfId="6" applyFont="1" applyBorder="1" applyAlignment="1">
      <alignment horizontal="center"/>
    </xf>
    <xf numFmtId="0" fontId="43" fillId="0" borderId="15" xfId="6" applyFont="1" applyBorder="1" applyAlignment="1">
      <alignment horizontal="center"/>
    </xf>
    <xf numFmtId="0" fontId="43" fillId="0" borderId="4" xfId="6" applyFont="1" applyBorder="1" applyAlignment="1">
      <alignment horizontal="center"/>
    </xf>
    <xf numFmtId="0" fontId="43" fillId="0" borderId="0" xfId="6" applyFont="1" applyAlignment="1">
      <alignment horizontal="center"/>
    </xf>
    <xf numFmtId="0" fontId="43" fillId="0" borderId="10" xfId="6" applyFont="1" applyBorder="1" applyAlignment="1">
      <alignment horizontal="center"/>
    </xf>
    <xf numFmtId="0" fontId="43" fillId="0" borderId="0" xfId="0" applyFont="1" applyAlignment="1">
      <alignment horizontal="center" vertical="top" wrapText="1"/>
    </xf>
    <xf numFmtId="0" fontId="40" fillId="0" borderId="0" xfId="0" applyFont="1" applyAlignment="1">
      <alignment horizontal="center" vertical="top"/>
    </xf>
    <xf numFmtId="0" fontId="75" fillId="0" borderId="0" xfId="0" applyFont="1" applyAlignment="1">
      <alignment horizontal="left" vertical="center" wrapText="1"/>
    </xf>
    <xf numFmtId="0" fontId="75" fillId="0" borderId="0" xfId="0" applyFont="1" applyAlignment="1">
      <alignment horizontal="center" vertical="center" wrapText="1"/>
    </xf>
    <xf numFmtId="0" fontId="43" fillId="0" borderId="1" xfId="0" applyFont="1" applyBorder="1" applyAlignment="1">
      <alignment horizontal="center"/>
    </xf>
    <xf numFmtId="0" fontId="43" fillId="0" borderId="6" xfId="0" applyFont="1" applyBorder="1" applyAlignment="1">
      <alignment horizontal="center"/>
    </xf>
    <xf numFmtId="0" fontId="108" fillId="0" borderId="4" xfId="66" applyFont="1" applyBorder="1" applyAlignment="1">
      <alignment horizontal="center"/>
    </xf>
    <xf numFmtId="0" fontId="108" fillId="0" borderId="0" xfId="66" applyFont="1" applyAlignment="1">
      <alignment horizontal="center"/>
    </xf>
    <xf numFmtId="0" fontId="108" fillId="0" borderId="10" xfId="66" applyFont="1" applyBorder="1" applyAlignment="1">
      <alignment horizontal="center"/>
    </xf>
    <xf numFmtId="165" fontId="110" fillId="0" borderId="0" xfId="203" applyNumberFormat="1" applyFont="1"/>
    <xf numFmtId="165" fontId="110" fillId="6" borderId="0" xfId="203" applyNumberFormat="1" applyFont="1" applyFill="1"/>
    <xf numFmtId="0" fontId="9" fillId="0" borderId="0" xfId="200" applyFont="1" applyAlignment="1">
      <alignment horizontal="right"/>
    </xf>
  </cellXfs>
  <cellStyles count="209">
    <cellStyle name="0mitP" xfId="19" xr:uid="{00000000-0005-0000-0000-000000000000}"/>
    <cellStyle name="0mitP 2" xfId="20" xr:uid="{00000000-0005-0000-0000-000001000000}"/>
    <cellStyle name="0ohneP" xfId="21" xr:uid="{00000000-0005-0000-0000-000002000000}"/>
    <cellStyle name="0ohneP 2" xfId="22" xr:uid="{00000000-0005-0000-0000-000003000000}"/>
    <cellStyle name="10mitP" xfId="23" xr:uid="{00000000-0005-0000-0000-000004000000}"/>
    <cellStyle name="10mitP 2" xfId="24" xr:uid="{00000000-0005-0000-0000-000005000000}"/>
    <cellStyle name="10mitP 3" xfId="185" xr:uid="{0308D1EB-CE11-460C-9E49-B2C0ADB9F629}"/>
    <cellStyle name="1mitP" xfId="25" xr:uid="{00000000-0005-0000-0000-000006000000}"/>
    <cellStyle name="1mitP 2" xfId="26" xr:uid="{00000000-0005-0000-0000-000007000000}"/>
    <cellStyle name="20 % - Akzent1 2" xfId="161" xr:uid="{05B7444D-9EBB-4618-9E1E-886B87726821}"/>
    <cellStyle name="20 % - Akzent2 2" xfId="165" xr:uid="{A66ABDEB-0534-411C-97E4-DB3AE8F38C95}"/>
    <cellStyle name="20 % - Akzent3 2" xfId="169" xr:uid="{DE5CB965-1065-472C-A576-FA56B2165754}"/>
    <cellStyle name="20 % - Akzent4 2" xfId="173" xr:uid="{86CCB583-DD38-49BC-A633-65B9FF84D304}"/>
    <cellStyle name="20 % - Akzent5 2" xfId="177" xr:uid="{63D761A1-BE2B-4B6A-9DF6-8D46BBAC9B4F}"/>
    <cellStyle name="20 % - Akzent6 2" xfId="181" xr:uid="{4C291D02-60DD-4FC0-958E-C26B74FFE623}"/>
    <cellStyle name="3mitP" xfId="27" xr:uid="{00000000-0005-0000-0000-000008000000}"/>
    <cellStyle name="3mitP 2" xfId="28" xr:uid="{00000000-0005-0000-0000-000009000000}"/>
    <cellStyle name="3mitP 3" xfId="186" xr:uid="{DCB85122-4E02-44AE-AAF1-5AA3D3CC55C3}"/>
    <cellStyle name="3ohneP" xfId="29" xr:uid="{00000000-0005-0000-0000-00000A000000}"/>
    <cellStyle name="3ohneP 2" xfId="30" xr:uid="{00000000-0005-0000-0000-00000B000000}"/>
    <cellStyle name="3ohneP 3" xfId="187" xr:uid="{2BFAE648-6A03-4F18-992F-CBE74367231A}"/>
    <cellStyle name="40 % - Akzent1 2" xfId="162" xr:uid="{C901DB56-3A15-442E-AC24-2CE3BF825E1B}"/>
    <cellStyle name="40 % - Akzent2 2" xfId="166" xr:uid="{5AE14CF7-2DEF-4ACC-836A-48594ADBFAA1}"/>
    <cellStyle name="40 % - Akzent3 2" xfId="170" xr:uid="{FA9C15FE-DC8A-4976-AECE-B9052029247F}"/>
    <cellStyle name="40 % - Akzent4 2" xfId="174" xr:uid="{C0318906-4675-48B3-ABC3-F93F539FF223}"/>
    <cellStyle name="40 % - Akzent5 2" xfId="178" xr:uid="{A94F58A5-4E03-4CB2-97E0-5E2296CB9978}"/>
    <cellStyle name="40 % - Akzent6 2" xfId="182" xr:uid="{0962093D-9207-412B-916B-517CDD49F74A}"/>
    <cellStyle name="4mitP" xfId="31" xr:uid="{00000000-0005-0000-0000-00000C000000}"/>
    <cellStyle name="4mitP 2" xfId="32" xr:uid="{00000000-0005-0000-0000-00000D000000}"/>
    <cellStyle name="4mitP 3" xfId="188" xr:uid="{26ABE618-233B-44CD-85CE-D8AB8B400BED}"/>
    <cellStyle name="60 % - Akzent1 2" xfId="163" xr:uid="{6BC3A38D-793D-4EC5-B3A7-30B6E3AB9E3D}"/>
    <cellStyle name="60 % - Akzent2 2" xfId="167" xr:uid="{3839570A-0D98-4353-BBEB-98709191E861}"/>
    <cellStyle name="60 % - Akzent3 2" xfId="171" xr:uid="{65C442F7-389A-4E33-BBC0-59285E917DCF}"/>
    <cellStyle name="60 % - Akzent4 2" xfId="175" xr:uid="{BBFB9625-38BF-4C04-8EAB-A2343DCAFA32}"/>
    <cellStyle name="60 % - Akzent5 2" xfId="179" xr:uid="{67A0F941-4F29-4DB3-ACCC-35742D12BACE}"/>
    <cellStyle name="60 % - Akzent6 2" xfId="183" xr:uid="{39C3B1CB-0D02-43C9-B81A-AE18D82D3CC7}"/>
    <cellStyle name="6mitP" xfId="33" xr:uid="{00000000-0005-0000-0000-00000E000000}"/>
    <cellStyle name="6mitP 2" xfId="34" xr:uid="{00000000-0005-0000-0000-00000F000000}"/>
    <cellStyle name="6mitP 3" xfId="189" xr:uid="{0F270354-B4CB-4D66-9036-C39B5348CF1F}"/>
    <cellStyle name="6ohneP" xfId="35" xr:uid="{00000000-0005-0000-0000-000010000000}"/>
    <cellStyle name="6ohneP 2" xfId="36" xr:uid="{00000000-0005-0000-0000-000011000000}"/>
    <cellStyle name="6ohneP 3" xfId="190" xr:uid="{188A2241-2E08-4F8C-A7CF-90D0AAC1F578}"/>
    <cellStyle name="7mitP" xfId="37" xr:uid="{00000000-0005-0000-0000-000012000000}"/>
    <cellStyle name="7mitP 2" xfId="38" xr:uid="{00000000-0005-0000-0000-000013000000}"/>
    <cellStyle name="7mitP 3" xfId="191" xr:uid="{94E33FE5-E3A8-4A0D-8FB2-F23397159A03}"/>
    <cellStyle name="9mitP" xfId="39" xr:uid="{00000000-0005-0000-0000-000014000000}"/>
    <cellStyle name="9mitP 2" xfId="40" xr:uid="{00000000-0005-0000-0000-000015000000}"/>
    <cellStyle name="9mitP 3" xfId="192" xr:uid="{F170CE1C-CAC8-4A12-8A86-022CBED99093}"/>
    <cellStyle name="9ohneP" xfId="41" xr:uid="{00000000-0005-0000-0000-000016000000}"/>
    <cellStyle name="9ohneP 2" xfId="42" xr:uid="{00000000-0005-0000-0000-000017000000}"/>
    <cellStyle name="9ohneP 3" xfId="193" xr:uid="{658EB3C3-E351-4F2A-A0CE-BF5A8C7A86FA}"/>
    <cellStyle name="Akzent1 2" xfId="160" xr:uid="{1FD77410-E0AC-4100-BF96-6FB5A6310550}"/>
    <cellStyle name="Akzent2 2" xfId="164" xr:uid="{04571945-06E6-45F7-BE73-67E805FA2BB4}"/>
    <cellStyle name="Akzent3 2" xfId="168" xr:uid="{0CE1E601-DA75-4540-A40C-0B6B02CDF852}"/>
    <cellStyle name="Akzent4 2" xfId="172" xr:uid="{1B354A89-03EA-453B-9C0D-3A587F86BFCA}"/>
    <cellStyle name="Akzent5 2" xfId="176" xr:uid="{34FE6AD9-0381-468E-A4DB-D9C1F7AF32AE}"/>
    <cellStyle name="Akzent6 2" xfId="180" xr:uid="{207D28FB-6E9A-45DC-8CE2-DD4B0C16BD82}"/>
    <cellStyle name="Ausgabe 2" xfId="153" xr:uid="{73BD511A-5C40-43DF-AECB-D434F03028D2}"/>
    <cellStyle name="Berechnung 2" xfId="154" xr:uid="{F524F624-E0A5-4DD4-86D5-7A3956C706C7}"/>
    <cellStyle name="Eingabe 2" xfId="152" xr:uid="{BE2E2B20-4B2D-4FC4-88F4-152FFE4AC8DA}"/>
    <cellStyle name="Ergebnis" xfId="142" builtinId="25" customBuiltin="1"/>
    <cellStyle name="Erklärender Text 2" xfId="159" xr:uid="{49229D8A-58FC-4DA2-AF0C-300EBF8F7F9D}"/>
    <cellStyle name="Euro" xfId="43" xr:uid="{00000000-0005-0000-0000-000018000000}"/>
    <cellStyle name="Euro 2" xfId="44" xr:uid="{00000000-0005-0000-0000-000019000000}"/>
    <cellStyle name="Gut 2" xfId="149" xr:uid="{15748619-F30F-4A3E-AB27-724F2A67999D}"/>
    <cellStyle name="Hyperlink 2" xfId="8" xr:uid="{00000000-0005-0000-0000-00001A000000}"/>
    <cellStyle name="Hyperlink 2 2" xfId="46" xr:uid="{00000000-0005-0000-0000-00001B000000}"/>
    <cellStyle name="Hyperlink 2 3" xfId="47" xr:uid="{00000000-0005-0000-0000-00001C000000}"/>
    <cellStyle name="Hyperlink 2 4" xfId="48" xr:uid="{00000000-0005-0000-0000-00001D000000}"/>
    <cellStyle name="Hyperlink 2 5" xfId="45" xr:uid="{00000000-0005-0000-0000-00001E000000}"/>
    <cellStyle name="Hyperlink 3" xfId="49" xr:uid="{00000000-0005-0000-0000-00001F000000}"/>
    <cellStyle name="Hyperlink 3 2" xfId="50" xr:uid="{00000000-0005-0000-0000-000020000000}"/>
    <cellStyle name="Hyperlink 3 3" xfId="198" xr:uid="{9F690864-B696-4C3E-BAFB-B891237265C2}"/>
    <cellStyle name="Hyperlink 4" xfId="51" xr:uid="{00000000-0005-0000-0000-000021000000}"/>
    <cellStyle name="Hyperlink 5" xfId="52" xr:uid="{00000000-0005-0000-0000-000022000000}"/>
    <cellStyle name="Hyperlink 6" xfId="53" xr:uid="{00000000-0005-0000-0000-000023000000}"/>
    <cellStyle name="Hyperlink 6 2" xfId="54" xr:uid="{00000000-0005-0000-0000-000024000000}"/>
    <cellStyle name="Hyperlink 7" xfId="55" xr:uid="{00000000-0005-0000-0000-000025000000}"/>
    <cellStyle name="Hyperlink 8" xfId="56" xr:uid="{00000000-0005-0000-0000-000026000000}"/>
    <cellStyle name="Hyperlink 9" xfId="57" xr:uid="{00000000-0005-0000-0000-000027000000}"/>
    <cellStyle name="Hyperlink_Info-Seite" xfId="58" xr:uid="{00000000-0005-0000-0000-000028000000}"/>
    <cellStyle name="Komma" xfId="135" builtinId="3"/>
    <cellStyle name="Link" xfId="1" builtinId="8"/>
    <cellStyle name="Link 2" xfId="18" xr:uid="{00000000-0005-0000-0000-00002A000000}"/>
    <cellStyle name="Link 2 2" xfId="130" xr:uid="{00000000-0005-0000-0000-00002B000000}"/>
    <cellStyle name="Link 3" xfId="59" xr:uid="{00000000-0005-0000-0000-00002C000000}"/>
    <cellStyle name="Link 4" xfId="132" xr:uid="{59A65153-1209-410D-8411-8791D777A804}"/>
    <cellStyle name="Link 4 2" xfId="196" xr:uid="{5D856109-E975-4988-9B78-112ABD641640}"/>
    <cellStyle name="Neutral 2" xfId="151" xr:uid="{7B410DC2-FAD2-4E66-980F-02CE333041B5}"/>
    <cellStyle name="nf2" xfId="60" xr:uid="{00000000-0005-0000-0000-00002D000000}"/>
    <cellStyle name="Normal_040831_KapaBedarf-AA_Hochfahrlogik_A2LL_KT" xfId="61" xr:uid="{00000000-0005-0000-0000-00002E000000}"/>
    <cellStyle name="Note" xfId="145" xr:uid="{8518B317-44AE-4A6D-ADE2-0AE44385D72C}"/>
    <cellStyle name="Notiz 2" xfId="158" xr:uid="{DAAB4DA8-1CF2-4CCC-B73F-1792F92F7F19}"/>
    <cellStyle name="Prozent" xfId="2" builtinId="5"/>
    <cellStyle name="Prozent 2" xfId="3" xr:uid="{00000000-0005-0000-0000-000030000000}"/>
    <cellStyle name="Prozent 2 2" xfId="63" xr:uid="{00000000-0005-0000-0000-000031000000}"/>
    <cellStyle name="Prozent 2 3" xfId="62" xr:uid="{00000000-0005-0000-0000-000032000000}"/>
    <cellStyle name="Prozent 3" xfId="4" xr:uid="{00000000-0005-0000-0000-000033000000}"/>
    <cellStyle name="Prozent 3 2" xfId="64" xr:uid="{00000000-0005-0000-0000-000034000000}"/>
    <cellStyle name="Prozent 4" xfId="65" xr:uid="{00000000-0005-0000-0000-000035000000}"/>
    <cellStyle name="Schlecht 2" xfId="150" xr:uid="{22A60883-E082-4DC5-8075-DD9122ACFDE3}"/>
    <cellStyle name="Standard" xfId="0" builtinId="0"/>
    <cellStyle name="Standard 10" xfId="66" xr:uid="{00000000-0005-0000-0000-000037000000}"/>
    <cellStyle name="Standard 11" xfId="10" xr:uid="{00000000-0005-0000-0000-000038000000}"/>
    <cellStyle name="Standard 11 2" xfId="67" xr:uid="{00000000-0005-0000-0000-000039000000}"/>
    <cellStyle name="Standard 12" xfId="68" xr:uid="{00000000-0005-0000-0000-00003A000000}"/>
    <cellStyle name="Standard 13" xfId="69" xr:uid="{00000000-0005-0000-0000-00003B000000}"/>
    <cellStyle name="Standard 13 2" xfId="70" xr:uid="{00000000-0005-0000-0000-00003C000000}"/>
    <cellStyle name="Standard 14" xfId="71" xr:uid="{00000000-0005-0000-0000-00003D000000}"/>
    <cellStyle name="Standard 14 2" xfId="72" xr:uid="{00000000-0005-0000-0000-00003E000000}"/>
    <cellStyle name="Standard 15" xfId="73" xr:uid="{00000000-0005-0000-0000-00003F000000}"/>
    <cellStyle name="Standard 15 2" xfId="74" xr:uid="{00000000-0005-0000-0000-000040000000}"/>
    <cellStyle name="Standard 16" xfId="75" xr:uid="{00000000-0005-0000-0000-000041000000}"/>
    <cellStyle name="Standard 17" xfId="76" xr:uid="{00000000-0005-0000-0000-000042000000}"/>
    <cellStyle name="Standard 18" xfId="129" xr:uid="{00000000-0005-0000-0000-000043000000}"/>
    <cellStyle name="Standard 19" xfId="133" xr:uid="{D7E65A01-99A7-43D0-961B-B75A03A0F6E4}"/>
    <cellStyle name="Standard 2" xfId="5" xr:uid="{00000000-0005-0000-0000-000044000000}"/>
    <cellStyle name="Standard 2 10" xfId="199" xr:uid="{375E0C92-FFE7-40B5-8582-DB7449ADB5CA}"/>
    <cellStyle name="Standard 2 2" xfId="6" xr:uid="{00000000-0005-0000-0000-000045000000}"/>
    <cellStyle name="Standard 2 2 2" xfId="15" xr:uid="{00000000-0005-0000-0000-000046000000}"/>
    <cellStyle name="Standard 2 2 3" xfId="77" xr:uid="{00000000-0005-0000-0000-000047000000}"/>
    <cellStyle name="Standard 2 2 4" xfId="78" xr:uid="{00000000-0005-0000-0000-000048000000}"/>
    <cellStyle name="Standard 2 2 5" xfId="194" xr:uid="{645E8C3B-B906-47C1-A395-B5C1B78C8794}"/>
    <cellStyle name="Standard 2 2 6" xfId="206" xr:uid="{6A797FB4-DF44-4778-8BA6-85A7145BD7D6}"/>
    <cellStyle name="Standard 2 3" xfId="79" xr:uid="{00000000-0005-0000-0000-000049000000}"/>
    <cellStyle name="Standard 2 3 2" xfId="208" xr:uid="{2D6E5387-83BB-4102-88EC-8D0D3B940BFC}"/>
    <cellStyle name="Standard 2 3 3" xfId="13" xr:uid="{00000000-0005-0000-0000-00004A000000}"/>
    <cellStyle name="Standard 2 4" xfId="80" xr:uid="{00000000-0005-0000-0000-00004B000000}"/>
    <cellStyle name="Standard 2 4 2" xfId="81" xr:uid="{00000000-0005-0000-0000-00004C000000}"/>
    <cellStyle name="Standard 2 5" xfId="82" xr:uid="{00000000-0005-0000-0000-00004D000000}"/>
    <cellStyle name="Standard 2 5 2" xfId="207" xr:uid="{E686F077-D693-4380-BB7E-8ED45F99980A}"/>
    <cellStyle name="Standard 2 6" xfId="131" xr:uid="{00000000-0005-0000-0000-00004E000000}"/>
    <cellStyle name="Standard 2 7" xfId="200" xr:uid="{103C2957-C0E6-4A4C-A306-AAB51189A5D1}"/>
    <cellStyle name="Standard 2 8" xfId="204" xr:uid="{718B7540-BB70-4073-9336-FC8F5CDB2269}"/>
    <cellStyle name="Standard 20" xfId="136" xr:uid="{22848CB9-65A7-4025-A579-EC95C63DDA36}"/>
    <cellStyle name="Standard 21" xfId="137" xr:uid="{13A43C97-693A-4FC4-A426-6A1E146E826C}"/>
    <cellStyle name="Standard 22" xfId="143" xr:uid="{6BE71D4E-C760-45F0-9F1F-15215235EF5F}"/>
    <cellStyle name="Standard 23" xfId="203" xr:uid="{A2ED20D5-8651-4831-AF2C-CFDAB5A2557B}"/>
    <cellStyle name="Standard 24 4" xfId="197" xr:uid="{C1C71946-04F0-428A-AC22-68B0FC67F442}"/>
    <cellStyle name="Standard 3" xfId="7" xr:uid="{00000000-0005-0000-0000-00004F000000}"/>
    <cellStyle name="Standard 3 2" xfId="12" xr:uid="{00000000-0005-0000-0000-000050000000}"/>
    <cellStyle name="Standard 3 3" xfId="14" xr:uid="{00000000-0005-0000-0000-000051000000}"/>
    <cellStyle name="Standard 3 4" xfId="184" xr:uid="{37DC0A60-FCD9-4F81-B8E5-F10DFB60C40C}"/>
    <cellStyle name="Standard 3 5" xfId="195" xr:uid="{CCEB163F-AA9F-4403-A347-059CEA36D09A}"/>
    <cellStyle name="Standard 4" xfId="9" xr:uid="{00000000-0005-0000-0000-000052000000}"/>
    <cellStyle name="Standard 4 2" xfId="84" xr:uid="{00000000-0005-0000-0000-000053000000}"/>
    <cellStyle name="Standard 4 3" xfId="83" xr:uid="{00000000-0005-0000-0000-000054000000}"/>
    <cellStyle name="Standard 4 4" xfId="147" xr:uid="{B106517B-2194-411E-AF0A-AB64E4616B26}"/>
    <cellStyle name="Standard 4 5" xfId="201" xr:uid="{A69D2612-1857-4627-83A7-8A9A0597DCD8}"/>
    <cellStyle name="Standard 4 6" xfId="205" xr:uid="{B27951B2-AD5A-4C0C-8BF4-7F6D63E8A50B}"/>
    <cellStyle name="Standard 5" xfId="11" xr:uid="{00000000-0005-0000-0000-000055000000}"/>
    <cellStyle name="Standard 5 2" xfId="86" xr:uid="{00000000-0005-0000-0000-000056000000}"/>
    <cellStyle name="Standard 5 3" xfId="87" xr:uid="{00000000-0005-0000-0000-000057000000}"/>
    <cellStyle name="Standard 5 4" xfId="88" xr:uid="{00000000-0005-0000-0000-000058000000}"/>
    <cellStyle name="Standard 5 5" xfId="85" xr:uid="{00000000-0005-0000-0000-000059000000}"/>
    <cellStyle name="Standard 5 6" xfId="202" xr:uid="{93905A14-7B1F-40CB-9F42-314ECAFE753C}"/>
    <cellStyle name="Standard 6" xfId="16" xr:uid="{00000000-0005-0000-0000-00005A000000}"/>
    <cellStyle name="Standard 6 2" xfId="90" xr:uid="{00000000-0005-0000-0000-00005B000000}"/>
    <cellStyle name="Standard 6 3" xfId="89" xr:uid="{00000000-0005-0000-0000-00005C000000}"/>
    <cellStyle name="Standard 7" xfId="17" xr:uid="{00000000-0005-0000-0000-00005D000000}"/>
    <cellStyle name="Standard 7 2" xfId="92" xr:uid="{00000000-0005-0000-0000-00005E000000}"/>
    <cellStyle name="Standard 7 3" xfId="91" xr:uid="{00000000-0005-0000-0000-00005F000000}"/>
    <cellStyle name="Standard 8" xfId="93" xr:uid="{00000000-0005-0000-0000-000060000000}"/>
    <cellStyle name="Standard 8 2" xfId="94" xr:uid="{00000000-0005-0000-0000-000061000000}"/>
    <cellStyle name="Standard 8 2 2" xfId="95" xr:uid="{00000000-0005-0000-0000-000062000000}"/>
    <cellStyle name="Standard 8 2 2 10" xfId="96" xr:uid="{00000000-0005-0000-0000-000063000000}"/>
    <cellStyle name="Standard 8 2 2 11" xfId="97" xr:uid="{00000000-0005-0000-0000-000064000000}"/>
    <cellStyle name="Standard 8 2 2 11 2" xfId="98" xr:uid="{00000000-0005-0000-0000-000065000000}"/>
    <cellStyle name="Standard 8 2 2 12" xfId="99" xr:uid="{00000000-0005-0000-0000-000066000000}"/>
    <cellStyle name="Standard 8 2 2 13" xfId="100" xr:uid="{00000000-0005-0000-0000-000067000000}"/>
    <cellStyle name="Standard 8 2 2 14" xfId="101" xr:uid="{00000000-0005-0000-0000-000068000000}"/>
    <cellStyle name="Standard 8 2 2 15" xfId="102" xr:uid="{00000000-0005-0000-0000-000069000000}"/>
    <cellStyle name="Standard 8 2 2 16" xfId="103" xr:uid="{00000000-0005-0000-0000-00006A000000}"/>
    <cellStyle name="Standard 8 2 2 2" xfId="104" xr:uid="{00000000-0005-0000-0000-00006B000000}"/>
    <cellStyle name="Standard 8 2 2 3" xfId="105" xr:uid="{00000000-0005-0000-0000-00006C000000}"/>
    <cellStyle name="Standard 8 2 2 4" xfId="106" xr:uid="{00000000-0005-0000-0000-00006D000000}"/>
    <cellStyle name="Standard 8 2 2 5" xfId="107" xr:uid="{00000000-0005-0000-0000-00006E000000}"/>
    <cellStyle name="Standard 8 2 2 5 2" xfId="108" xr:uid="{00000000-0005-0000-0000-00006F000000}"/>
    <cellStyle name="Standard 8 2 2 5 3" xfId="109" xr:uid="{00000000-0005-0000-0000-000070000000}"/>
    <cellStyle name="Standard 8 2 2 5 4" xfId="110" xr:uid="{00000000-0005-0000-0000-000071000000}"/>
    <cellStyle name="Standard 8 2 2 6" xfId="111" xr:uid="{00000000-0005-0000-0000-000072000000}"/>
    <cellStyle name="Standard 8 2 2 7" xfId="112" xr:uid="{00000000-0005-0000-0000-000073000000}"/>
    <cellStyle name="Standard 8 2 2 8" xfId="113" xr:uid="{00000000-0005-0000-0000-000074000000}"/>
    <cellStyle name="Standard 8 2 2 9" xfId="114" xr:uid="{00000000-0005-0000-0000-000075000000}"/>
    <cellStyle name="Standard 8 2 3" xfId="128" xr:uid="{00000000-0005-0000-0000-000076000000}"/>
    <cellStyle name="Standard 9" xfId="115" xr:uid="{00000000-0005-0000-0000-000077000000}"/>
    <cellStyle name="Standard 9 2" xfId="116" xr:uid="{00000000-0005-0000-0000-000078000000}"/>
    <cellStyle name="Standard 9 2 2" xfId="117" xr:uid="{00000000-0005-0000-0000-000079000000}"/>
    <cellStyle name="Standard 9 3" xfId="118" xr:uid="{00000000-0005-0000-0000-00007A000000}"/>
    <cellStyle name="Standard 9 3 2" xfId="119" xr:uid="{00000000-0005-0000-0000-00007B000000}"/>
    <cellStyle name="Standard 9 3 2 2" xfId="120" xr:uid="{00000000-0005-0000-0000-00007C000000}"/>
    <cellStyle name="Standard 9 4" xfId="121" xr:uid="{00000000-0005-0000-0000-00007D000000}"/>
    <cellStyle name="Standard 9 5" xfId="122" xr:uid="{00000000-0005-0000-0000-00007E000000}"/>
    <cellStyle name="Standard 9 6" xfId="123" xr:uid="{00000000-0005-0000-0000-00007F000000}"/>
    <cellStyle name="Standard 9 6 2" xfId="124" xr:uid="{00000000-0005-0000-0000-000080000000}"/>
    <cellStyle name="Standard 9 7" xfId="125" xr:uid="{00000000-0005-0000-0000-000081000000}"/>
    <cellStyle name="Standard 9 8" xfId="126" xr:uid="{00000000-0005-0000-0000-000082000000}"/>
    <cellStyle name="Standard_s001d" xfId="134" xr:uid="{925A1CD5-AE7F-4576-BFA7-BEE86FBBE785}"/>
    <cellStyle name="Tabellenkopf" xfId="146" xr:uid="{BE653308-D537-4669-B917-CEB5AFBFA485}"/>
    <cellStyle name="Tsd" xfId="127" xr:uid="{00000000-0005-0000-0000-000085000000}"/>
    <cellStyle name="Überschrift 1" xfId="138" builtinId="16" customBuiltin="1"/>
    <cellStyle name="Überschrift 2" xfId="139" builtinId="17" customBuiltin="1"/>
    <cellStyle name="Überschrift 3" xfId="140" builtinId="18" customBuiltin="1"/>
    <cellStyle name="Überschrift 4" xfId="141" builtinId="19" customBuiltin="1"/>
    <cellStyle name="Überschrift 5" xfId="148" xr:uid="{2A3530E1-9F13-4869-965F-E8618DDFEDC1}"/>
    <cellStyle name="Überschrift 6" xfId="144" xr:uid="{682DD55E-320A-456E-8912-4D6B871C7BC1}"/>
    <cellStyle name="Verknüpfte Zelle 2" xfId="155" xr:uid="{6C1289C4-6B08-4E75-B477-A930947B48E8}"/>
    <cellStyle name="Warnender Text 2" xfId="157" xr:uid="{DD86FEA3-74A9-4A1C-B041-6E5D1A6D980C}"/>
    <cellStyle name="Zelle überprüfen 2" xfId="156" xr:uid="{7ADFFB72-B95E-4AD9-A61C-682CE59D0BBF}"/>
  </cellStyles>
  <dxfs count="1068">
    <dxf>
      <font>
        <color theme="0"/>
      </font>
    </dxf>
    <dxf>
      <font>
        <color theme="0"/>
      </font>
    </dxf>
    <dxf>
      <font>
        <color rgb="FF00B050"/>
      </font>
    </dxf>
    <dxf>
      <font>
        <color rgb="FF9C0006"/>
      </font>
    </dxf>
    <dxf>
      <font>
        <color theme="0"/>
      </font>
    </dxf>
    <dxf>
      <font>
        <color theme="0"/>
      </font>
    </dxf>
    <dxf>
      <font>
        <color theme="0"/>
      </font>
    </dxf>
    <dxf>
      <font>
        <color theme="0"/>
      </font>
    </dxf>
    <dxf>
      <font>
        <color theme="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39994506668294322"/>
        </patternFill>
      </fill>
    </dxf>
    <dxf>
      <fill>
        <patternFill>
          <bgColor theme="6" tint="0.59996337778862885"/>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B050"/>
      </font>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B050"/>
      </font>
    </dxf>
    <dxf>
      <font>
        <color rgb="FFC0000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val="0"/>
        <strike val="0"/>
        <condense val="0"/>
        <extend val="0"/>
        <outline val="0"/>
        <shadow val="0"/>
        <u val="none"/>
        <vertAlign val="baseline"/>
        <sz val="10"/>
        <color auto="1"/>
        <name val="Calibri Light"/>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auto="1"/>
        <name val="Calibri Light"/>
        <family val="2"/>
        <scheme val="none"/>
      </font>
      <numFmt numFmtId="167" formatCode="0.0000"/>
      <fill>
        <patternFill patternType="none">
          <fgColor indexed="64"/>
          <bgColor indexed="65"/>
        </patternFill>
      </fill>
      <protection locked="0" hidden="0"/>
    </dxf>
    <dxf>
      <font>
        <b val="0"/>
        <i val="0"/>
        <strike val="0"/>
        <condense val="0"/>
        <extend val="0"/>
        <outline val="0"/>
        <shadow val="0"/>
        <u val="none"/>
        <vertAlign val="baseline"/>
        <sz val="10"/>
        <color auto="1"/>
        <name val="Calibri Light"/>
        <family val="2"/>
        <scheme val="none"/>
      </font>
      <numFmt numFmtId="19" formatCode="dd/mm/yyyy"/>
      <fill>
        <patternFill patternType="none">
          <fgColor indexed="64"/>
          <bgColor indexed="65"/>
        </patternFill>
      </fill>
      <protection locked="0" hidden="0"/>
    </dxf>
    <dxf>
      <font>
        <b val="0"/>
        <i val="0"/>
        <strike val="0"/>
        <condense val="0"/>
        <extend val="0"/>
        <outline val="0"/>
        <shadow val="0"/>
        <u val="none"/>
        <vertAlign val="baseline"/>
        <sz val="10"/>
        <color auto="1"/>
        <name val="Calibri Light"/>
        <family val="2"/>
        <scheme val="none"/>
      </font>
      <numFmt numFmtId="221" formatCode="00,000"/>
      <fill>
        <patternFill patternType="none">
          <fgColor indexed="64"/>
          <bgColor indexed="65"/>
        </patternFill>
      </fill>
      <protection locked="0" hidden="0"/>
    </dxf>
    <dxf>
      <font>
        <b/>
        <i val="0"/>
        <strike val="0"/>
        <condense val="0"/>
        <extend val="0"/>
        <outline val="0"/>
        <shadow val="0"/>
        <u val="none"/>
        <vertAlign val="baseline"/>
        <sz val="10"/>
        <color auto="1"/>
        <name val="Calibri Light"/>
        <family val="2"/>
        <scheme val="none"/>
      </font>
      <numFmt numFmtId="167" formatCode="0.0000"/>
      <fill>
        <patternFill patternType="none">
          <fgColor indexed="64"/>
          <bgColor indexed="65"/>
        </patternFill>
      </fill>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04.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105.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106.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107.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10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10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11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11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11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11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11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1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3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4.xml"/><Relationship Id="rId1" Type="http://schemas.microsoft.com/office/2011/relationships/chartStyle" Target="style1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6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6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17.xml"/><Relationship Id="rId1" Type="http://schemas.microsoft.com/office/2011/relationships/chartStyle" Target="style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18.xml"/><Relationship Id="rId1" Type="http://schemas.microsoft.com/office/2011/relationships/chartStyle" Target="style18.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19.xml"/><Relationship Id="rId1" Type="http://schemas.microsoft.com/office/2011/relationships/chartStyle" Target="style19.xml"/></Relationships>
</file>

<file path=xl/charts/_rels/chart86.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20.xml"/><Relationship Id="rId1" Type="http://schemas.microsoft.com/office/2011/relationships/chartStyle" Target="style20.xml"/></Relationships>
</file>

<file path=xl/charts/_rels/chart87.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21.xml"/><Relationship Id="rId1" Type="http://schemas.microsoft.com/office/2011/relationships/chartStyle" Target="style21.xml"/></Relationships>
</file>

<file path=xl/charts/_rels/chart8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8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9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9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9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9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9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9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96.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400" b="1"/>
              <a:t>Volumenindex des Auftragseingangs </a:t>
            </a:r>
          </a:p>
          <a:p>
            <a:pPr algn="l">
              <a:defRPr/>
            </a:pPr>
            <a:r>
              <a:rPr lang="de-DE" sz="1100"/>
              <a:t>(Kalender- und saisonbereinigter Wert nach X13 JDemetra+; 2015=100)</a:t>
            </a:r>
          </a:p>
        </c:rich>
      </c:tx>
      <c:layout>
        <c:manualLayout>
          <c:xMode val="edge"/>
          <c:yMode val="edge"/>
          <c:x val="9.1257823541288118E-4"/>
          <c:y val="1.7320539228356623E-4"/>
        </c:manualLayout>
      </c:layout>
      <c:overlay val="0"/>
      <c:spPr>
        <a:noFill/>
        <a:ln w="25400">
          <a:noFill/>
        </a:ln>
      </c:spPr>
    </c:title>
    <c:autoTitleDeleted val="0"/>
    <c:plotArea>
      <c:layout>
        <c:manualLayout>
          <c:layoutTarget val="inner"/>
          <c:xMode val="edge"/>
          <c:yMode val="edge"/>
          <c:x val="6.4661094286291132E-2"/>
          <c:y val="0.14436609399140859"/>
          <c:w val="0.90133204134366918"/>
          <c:h val="0.75086029825729517"/>
        </c:manualLayout>
      </c:layout>
      <c:lineChart>
        <c:grouping val="standard"/>
        <c:varyColors val="0"/>
        <c:ser>
          <c:idx val="0"/>
          <c:order val="0"/>
          <c:spPr>
            <a:ln w="25400">
              <a:solidFill>
                <a:srgbClr val="002060"/>
              </a:solidFill>
              <a:prstDash val="solid"/>
            </a:ln>
          </c:spPr>
          <c:marker>
            <c:symbol val="none"/>
          </c:marker>
          <c:cat>
            <c:numRef>
              <c:f>'Auftragseingang Industrie'!$A$6:$A$101</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'Auftragseingang Industrie'!$D$6:$D$101</c:f>
              <c:numCache>
                <c:formatCode>General</c:formatCode>
                <c:ptCount val="96"/>
                <c:pt idx="7">
                  <c:v>106.6</c:v>
                </c:pt>
                <c:pt idx="8">
                  <c:v>106.5</c:v>
                </c:pt>
                <c:pt idx="9">
                  <c:v>108.4</c:v>
                </c:pt>
                <c:pt idx="10">
                  <c:v>113.1</c:v>
                </c:pt>
                <c:pt idx="11">
                  <c:v>114.6</c:v>
                </c:pt>
                <c:pt idx="12">
                  <c:v>112.1</c:v>
                </c:pt>
                <c:pt idx="13">
                  <c:v>109.5</c:v>
                </c:pt>
                <c:pt idx="14">
                  <c:v>106.1</c:v>
                </c:pt>
                <c:pt idx="15">
                  <c:v>112.8</c:v>
                </c:pt>
                <c:pt idx="16">
                  <c:v>109.7</c:v>
                </c:pt>
                <c:pt idx="17">
                  <c:v>121.1</c:v>
                </c:pt>
                <c:pt idx="18">
                  <c:v>116</c:v>
                </c:pt>
                <c:pt idx="19">
                  <c:v>109.9</c:v>
                </c:pt>
                <c:pt idx="20">
                  <c:v>112.5</c:v>
                </c:pt>
                <c:pt idx="21">
                  <c:v>111.7</c:v>
                </c:pt>
                <c:pt idx="22">
                  <c:v>108.2</c:v>
                </c:pt>
                <c:pt idx="23">
                  <c:v>105.4</c:v>
                </c:pt>
                <c:pt idx="24">
                  <c:v>106.1</c:v>
                </c:pt>
                <c:pt idx="25">
                  <c:v>107.4</c:v>
                </c:pt>
                <c:pt idx="26">
                  <c:v>105.8</c:v>
                </c:pt>
                <c:pt idx="27">
                  <c:v>101.9</c:v>
                </c:pt>
                <c:pt idx="28">
                  <c:v>99.7</c:v>
                </c:pt>
                <c:pt idx="29">
                  <c:v>95.4</c:v>
                </c:pt>
                <c:pt idx="30">
                  <c:v>91.1</c:v>
                </c:pt>
                <c:pt idx="31">
                  <c:v>71</c:v>
                </c:pt>
                <c:pt idx="32">
                  <c:v>62.7</c:v>
                </c:pt>
                <c:pt idx="33">
                  <c:v>86.2</c:v>
                </c:pt>
                <c:pt idx="34">
                  <c:v>102.4</c:v>
                </c:pt>
                <c:pt idx="35">
                  <c:v>104.8</c:v>
                </c:pt>
                <c:pt idx="36">
                  <c:v>99.2</c:v>
                </c:pt>
                <c:pt idx="37">
                  <c:v>100</c:v>
                </c:pt>
                <c:pt idx="38">
                  <c:v>102.2</c:v>
                </c:pt>
                <c:pt idx="39">
                  <c:v>102.6</c:v>
                </c:pt>
                <c:pt idx="40">
                  <c:v>101.2</c:v>
                </c:pt>
                <c:pt idx="41">
                  <c:v>101.8</c:v>
                </c:pt>
                <c:pt idx="42">
                  <c:v>102.3</c:v>
                </c:pt>
                <c:pt idx="43">
                  <c:v>100.8</c:v>
                </c:pt>
                <c:pt idx="44">
                  <c:v>102</c:v>
                </c:pt>
                <c:pt idx="45">
                  <c:v>102.2</c:v>
                </c:pt>
                <c:pt idx="46">
                  <c:v>101</c:v>
                </c:pt>
                <c:pt idx="47">
                  <c:v>104.9</c:v>
                </c:pt>
                <c:pt idx="48">
                  <c:v>108.7</c:v>
                </c:pt>
                <c:pt idx="49">
                  <c:v>106.3</c:v>
                </c:pt>
                <c:pt idx="50">
                  <c:v>108.2</c:v>
                </c:pt>
                <c:pt idx="51">
                  <c:v>107.5</c:v>
                </c:pt>
                <c:pt idx="52">
                  <c:v>107.8</c:v>
                </c:pt>
                <c:pt idx="53">
                  <c:v>106.4</c:v>
                </c:pt>
                <c:pt idx="54">
                  <c:v>106.4</c:v>
                </c:pt>
                <c:pt idx="55">
                  <c:v>109.9</c:v>
                </c:pt>
                <c:pt idx="56">
                  <c:v>107.5</c:v>
                </c:pt>
                <c:pt idx="57">
                  <c:v>108</c:v>
                </c:pt>
                <c:pt idx="58">
                  <c:v>110.1</c:v>
                </c:pt>
                <c:pt idx="59">
                  <c:v>108.8</c:v>
                </c:pt>
                <c:pt idx="60">
                  <c:v>113.6</c:v>
                </c:pt>
                <c:pt idx="61">
                  <c:v>110.4</c:v>
                </c:pt>
                <c:pt idx="62">
                  <c:v>111.1</c:v>
                </c:pt>
                <c:pt idx="63">
                  <c:v>109.8</c:v>
                </c:pt>
                <c:pt idx="64">
                  <c:v>109.7</c:v>
                </c:pt>
                <c:pt idx="65">
                  <c:v>106.1</c:v>
                </c:pt>
                <c:pt idx="66">
                  <c:v>106.4</c:v>
                </c:pt>
                <c:pt idx="67">
                  <c:v>105.2</c:v>
                </c:pt>
                <c:pt idx="68">
                  <c:v>106.4</c:v>
                </c:pt>
                <c:pt idx="69">
                  <c:v>104.9</c:v>
                </c:pt>
                <c:pt idx="70">
                  <c:v>106.4</c:v>
                </c:pt>
                <c:pt idx="71">
                  <c:v>100.6</c:v>
                </c:pt>
                <c:pt idx="72">
                  <c:v>106</c:v>
                </c:pt>
                <c:pt idx="73">
                  <c:v>101.1</c:v>
                </c:pt>
                <c:pt idx="74">
                  <c:v>103.3</c:v>
                </c:pt>
                <c:pt idx="75">
                  <c:v>100</c:v>
                </c:pt>
                <c:pt idx="76">
                  <c:v>101.2</c:v>
                </c:pt>
                <c:pt idx="77">
                  <c:v>100.9</c:v>
                </c:pt>
                <c:pt idx="78">
                  <c:v>100.2</c:v>
                </c:pt>
                <c:pt idx="79">
                  <c:v>100.6</c:v>
                </c:pt>
                <c:pt idx="80">
                  <c:v>100.5</c:v>
                </c:pt>
                <c:pt idx="81">
                  <c:v>101.5</c:v>
                </c:pt>
                <c:pt idx="82">
                  <c:v>99.6</c:v>
                </c:pt>
                <c:pt idx="83">
                  <c:v>100.3</c:v>
                </c:pt>
                <c:pt idx="84">
                  <c:v>97.9</c:v>
                </c:pt>
                <c:pt idx="85">
                  <c:v>99.4</c:v>
                </c:pt>
                <c:pt idx="86">
                  <c:v>98.6</c:v>
                </c:pt>
                <c:pt idx="87">
                  <c:v>97.8</c:v>
                </c:pt>
                <c:pt idx="88">
                  <c:v>99.7</c:v>
                </c:pt>
                <c:pt idx="89">
                  <c:v>101.7</c:v>
                </c:pt>
                <c:pt idx="90">
                  <c:v>103.1</c:v>
                </c:pt>
                <c:pt idx="91">
                  <c:v>100</c:v>
                </c:pt>
                <c:pt idx="92">
                  <c:v>101.2</c:v>
                </c:pt>
                <c:pt idx="93">
                  <c:v>99.5</c:v>
                </c:pt>
                <c:pt idx="94">
                  <c:v>98.6</c:v>
                </c:pt>
                <c:pt idx="95">
                  <c:v>100</c:v>
                </c:pt>
              </c:numCache>
            </c:numRef>
          </c:val>
          <c:smooth val="0"/>
          <c:extLst>
            <c:ext xmlns:c16="http://schemas.microsoft.com/office/drawing/2014/chart" uri="{C3380CC4-5D6E-409C-BE32-E72D297353CC}">
              <c16:uniqueId val="{00000000-0BC1-4308-97AE-3FF9DF32B207}"/>
            </c:ext>
          </c:extLst>
        </c:ser>
        <c:dLbls>
          <c:showLegendKey val="0"/>
          <c:showVal val="0"/>
          <c:showCatName val="0"/>
          <c:showSerName val="0"/>
          <c:showPercent val="0"/>
          <c:showBubbleSize val="0"/>
        </c:dLbls>
        <c:smooth val="0"/>
        <c:axId val="122541568"/>
        <c:axId val="122543104"/>
      </c:lineChart>
      <c:dateAx>
        <c:axId val="12254156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sz="1100"/>
            </a:pPr>
            <a:endParaRPr lang="de-DE"/>
          </a:p>
        </c:txPr>
        <c:crossAx val="122543104"/>
        <c:crosses val="autoZero"/>
        <c:auto val="1"/>
        <c:lblOffset val="100"/>
        <c:baseTimeUnit val="months"/>
        <c:majorUnit val="12"/>
        <c:majorTimeUnit val="months"/>
        <c:minorUnit val="6"/>
        <c:minorTimeUnit val="months"/>
      </c:dateAx>
      <c:valAx>
        <c:axId val="122543104"/>
        <c:scaling>
          <c:orientation val="minMax"/>
          <c:min val="60"/>
        </c:scaling>
        <c:delete val="0"/>
        <c:axPos val="l"/>
        <c:majorGridlines>
          <c:spPr>
            <a:ln w="3175">
              <a:solidFill>
                <a:schemeClr val="bg1">
                  <a:lumMod val="50000"/>
                  <a:alpha val="35000"/>
                </a:schemeClr>
              </a:solidFill>
              <a:prstDash val="solid"/>
            </a:ln>
          </c:spPr>
        </c:majorGridlines>
        <c:numFmt formatCode="0" sourceLinked="0"/>
        <c:majorTickMark val="none"/>
        <c:minorTickMark val="none"/>
        <c:tickLblPos val="nextTo"/>
        <c:spPr>
          <a:ln w="9525">
            <a:noFill/>
          </a:ln>
        </c:spPr>
        <c:txPr>
          <a:bodyPr rot="0" vert="horz"/>
          <a:lstStyle/>
          <a:p>
            <a:pPr>
              <a:defRPr sz="1100"/>
            </a:pPr>
            <a:endParaRPr lang="de-DE"/>
          </a:p>
        </c:txPr>
        <c:crossAx val="122541568"/>
        <c:crosses val="autoZero"/>
        <c:crossBetween val="between"/>
        <c:majorUnit val="5"/>
      </c:valAx>
      <c:spPr>
        <a:solidFill>
          <a:srgbClr val="FFFFFF"/>
        </a:solidFill>
        <a:ln w="25400">
          <a:noFill/>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Calibri Light" panose="020F0302020204030204" pitchFamily="34" charset="0"/>
          <a:ea typeface="Agfa Rotis Sans Serif"/>
          <a:cs typeface="Calibri Light" panose="020F0302020204030204" pitchFamily="34" charset="0"/>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'Auftragseingang Branchen'!$C$6</c:f>
              <c:strCache>
                <c:ptCount val="1"/>
                <c:pt idx="0">
                  <c:v>Vorleistungsgüter</c:v>
                </c:pt>
              </c:strCache>
            </c:strRef>
          </c:tx>
          <c:spPr>
            <a:ln w="12700" cap="rnd">
              <a:solidFill>
                <a:schemeClr val="accent1"/>
              </a:solidFill>
              <a:round/>
            </a:ln>
            <a:effectLst/>
          </c:spPr>
          <c:marker>
            <c:symbol val="none"/>
          </c:marker>
          <c:cat>
            <c:numRef>
              <c:f>'Auftragseingang Branchen'!$A$7:$A$390</c:f>
              <c:numCache>
                <c:formatCode>[$-407]mmm/\ yy;@</c:formatCode>
                <c:ptCount val="384"/>
                <c:pt idx="0">
                  <c:v>33239</c:v>
                </c:pt>
                <c:pt idx="1">
                  <c:v>33270</c:v>
                </c:pt>
                <c:pt idx="2">
                  <c:v>33298</c:v>
                </c:pt>
                <c:pt idx="3">
                  <c:v>33329</c:v>
                </c:pt>
                <c:pt idx="4">
                  <c:v>33359</c:v>
                </c:pt>
                <c:pt idx="5">
                  <c:v>33390</c:v>
                </c:pt>
                <c:pt idx="6">
                  <c:v>33420</c:v>
                </c:pt>
                <c:pt idx="7">
                  <c:v>33451</c:v>
                </c:pt>
                <c:pt idx="8">
                  <c:v>33482</c:v>
                </c:pt>
                <c:pt idx="9">
                  <c:v>33512</c:v>
                </c:pt>
                <c:pt idx="10">
                  <c:v>33543</c:v>
                </c:pt>
                <c:pt idx="11">
                  <c:v>33573</c:v>
                </c:pt>
                <c:pt idx="12">
                  <c:v>33604</c:v>
                </c:pt>
                <c:pt idx="13">
                  <c:v>33635</c:v>
                </c:pt>
                <c:pt idx="14">
                  <c:v>33664</c:v>
                </c:pt>
                <c:pt idx="15">
                  <c:v>33695</c:v>
                </c:pt>
                <c:pt idx="16">
                  <c:v>33725</c:v>
                </c:pt>
                <c:pt idx="17">
                  <c:v>33756</c:v>
                </c:pt>
                <c:pt idx="18">
                  <c:v>33786</c:v>
                </c:pt>
                <c:pt idx="19">
                  <c:v>33817</c:v>
                </c:pt>
                <c:pt idx="20">
                  <c:v>33848</c:v>
                </c:pt>
                <c:pt idx="21">
                  <c:v>33878</c:v>
                </c:pt>
                <c:pt idx="22">
                  <c:v>33909</c:v>
                </c:pt>
                <c:pt idx="23">
                  <c:v>33939</c:v>
                </c:pt>
                <c:pt idx="24">
                  <c:v>33970</c:v>
                </c:pt>
                <c:pt idx="25">
                  <c:v>34001</c:v>
                </c:pt>
                <c:pt idx="26">
                  <c:v>34029</c:v>
                </c:pt>
                <c:pt idx="27">
                  <c:v>34060</c:v>
                </c:pt>
                <c:pt idx="28">
                  <c:v>34090</c:v>
                </c:pt>
                <c:pt idx="29">
                  <c:v>34121</c:v>
                </c:pt>
                <c:pt idx="30">
                  <c:v>34151</c:v>
                </c:pt>
                <c:pt idx="31">
                  <c:v>34182</c:v>
                </c:pt>
                <c:pt idx="32">
                  <c:v>34213</c:v>
                </c:pt>
                <c:pt idx="33">
                  <c:v>34243</c:v>
                </c:pt>
                <c:pt idx="34">
                  <c:v>34274</c:v>
                </c:pt>
                <c:pt idx="35">
                  <c:v>34304</c:v>
                </c:pt>
                <c:pt idx="36">
                  <c:v>34335</c:v>
                </c:pt>
                <c:pt idx="37">
                  <c:v>34366</c:v>
                </c:pt>
                <c:pt idx="38">
                  <c:v>34394</c:v>
                </c:pt>
                <c:pt idx="39">
                  <c:v>34425</c:v>
                </c:pt>
                <c:pt idx="40">
                  <c:v>34455</c:v>
                </c:pt>
                <c:pt idx="41">
                  <c:v>34486</c:v>
                </c:pt>
                <c:pt idx="42">
                  <c:v>34516</c:v>
                </c:pt>
                <c:pt idx="43">
                  <c:v>34547</c:v>
                </c:pt>
                <c:pt idx="44">
                  <c:v>34578</c:v>
                </c:pt>
                <c:pt idx="45">
                  <c:v>34608</c:v>
                </c:pt>
                <c:pt idx="46">
                  <c:v>34639</c:v>
                </c:pt>
                <c:pt idx="47">
                  <c:v>34669</c:v>
                </c:pt>
                <c:pt idx="48">
                  <c:v>34700</c:v>
                </c:pt>
                <c:pt idx="49">
                  <c:v>34731</c:v>
                </c:pt>
                <c:pt idx="50">
                  <c:v>34759</c:v>
                </c:pt>
                <c:pt idx="51">
                  <c:v>34790</c:v>
                </c:pt>
                <c:pt idx="52">
                  <c:v>34820</c:v>
                </c:pt>
                <c:pt idx="53">
                  <c:v>34851</c:v>
                </c:pt>
                <c:pt idx="54">
                  <c:v>34881</c:v>
                </c:pt>
                <c:pt idx="55">
                  <c:v>34912</c:v>
                </c:pt>
                <c:pt idx="56">
                  <c:v>34943</c:v>
                </c:pt>
                <c:pt idx="57">
                  <c:v>34973</c:v>
                </c:pt>
                <c:pt idx="58">
                  <c:v>35004</c:v>
                </c:pt>
                <c:pt idx="59">
                  <c:v>35034</c:v>
                </c:pt>
                <c:pt idx="60">
                  <c:v>35065</c:v>
                </c:pt>
                <c:pt idx="61">
                  <c:v>35096</c:v>
                </c:pt>
                <c:pt idx="62">
                  <c:v>35125</c:v>
                </c:pt>
                <c:pt idx="63">
                  <c:v>35156</c:v>
                </c:pt>
                <c:pt idx="64">
                  <c:v>35186</c:v>
                </c:pt>
                <c:pt idx="65">
                  <c:v>35217</c:v>
                </c:pt>
                <c:pt idx="66">
                  <c:v>35247</c:v>
                </c:pt>
                <c:pt idx="67">
                  <c:v>35278</c:v>
                </c:pt>
                <c:pt idx="68">
                  <c:v>35309</c:v>
                </c:pt>
                <c:pt idx="69">
                  <c:v>35339</c:v>
                </c:pt>
                <c:pt idx="70">
                  <c:v>35370</c:v>
                </c:pt>
                <c:pt idx="71">
                  <c:v>35400</c:v>
                </c:pt>
                <c:pt idx="72">
                  <c:v>35431</c:v>
                </c:pt>
                <c:pt idx="73">
                  <c:v>35462</c:v>
                </c:pt>
                <c:pt idx="74">
                  <c:v>35490</c:v>
                </c:pt>
                <c:pt idx="75">
                  <c:v>35521</c:v>
                </c:pt>
                <c:pt idx="76">
                  <c:v>35551</c:v>
                </c:pt>
                <c:pt idx="77">
                  <c:v>35582</c:v>
                </c:pt>
                <c:pt idx="78">
                  <c:v>35612</c:v>
                </c:pt>
                <c:pt idx="79">
                  <c:v>35643</c:v>
                </c:pt>
                <c:pt idx="80">
                  <c:v>35674</c:v>
                </c:pt>
                <c:pt idx="81">
                  <c:v>35704</c:v>
                </c:pt>
                <c:pt idx="82">
                  <c:v>35735</c:v>
                </c:pt>
                <c:pt idx="83">
                  <c:v>35765</c:v>
                </c:pt>
                <c:pt idx="84">
                  <c:v>35796</c:v>
                </c:pt>
                <c:pt idx="85">
                  <c:v>35827</c:v>
                </c:pt>
                <c:pt idx="86">
                  <c:v>35855</c:v>
                </c:pt>
                <c:pt idx="87">
                  <c:v>35886</c:v>
                </c:pt>
                <c:pt idx="88">
                  <c:v>35916</c:v>
                </c:pt>
                <c:pt idx="89">
                  <c:v>35947</c:v>
                </c:pt>
                <c:pt idx="90">
                  <c:v>35977</c:v>
                </c:pt>
                <c:pt idx="91">
                  <c:v>36008</c:v>
                </c:pt>
                <c:pt idx="92">
                  <c:v>36039</c:v>
                </c:pt>
                <c:pt idx="93">
                  <c:v>36069</c:v>
                </c:pt>
                <c:pt idx="94">
                  <c:v>36100</c:v>
                </c:pt>
                <c:pt idx="95">
                  <c:v>36130</c:v>
                </c:pt>
                <c:pt idx="96">
                  <c:v>36161</c:v>
                </c:pt>
                <c:pt idx="97">
                  <c:v>36192</c:v>
                </c:pt>
                <c:pt idx="98">
                  <c:v>36220</c:v>
                </c:pt>
                <c:pt idx="99">
                  <c:v>36251</c:v>
                </c:pt>
                <c:pt idx="100">
                  <c:v>36281</c:v>
                </c:pt>
                <c:pt idx="101">
                  <c:v>36312</c:v>
                </c:pt>
                <c:pt idx="102">
                  <c:v>36342</c:v>
                </c:pt>
                <c:pt idx="103">
                  <c:v>36373</c:v>
                </c:pt>
                <c:pt idx="104">
                  <c:v>36404</c:v>
                </c:pt>
                <c:pt idx="105">
                  <c:v>36434</c:v>
                </c:pt>
                <c:pt idx="106">
                  <c:v>36465</c:v>
                </c:pt>
                <c:pt idx="107">
                  <c:v>36495</c:v>
                </c:pt>
                <c:pt idx="108">
                  <c:v>36526</c:v>
                </c:pt>
                <c:pt idx="109">
                  <c:v>36557</c:v>
                </c:pt>
                <c:pt idx="110">
                  <c:v>36586</c:v>
                </c:pt>
                <c:pt idx="111">
                  <c:v>36617</c:v>
                </c:pt>
                <c:pt idx="112">
                  <c:v>36647</c:v>
                </c:pt>
                <c:pt idx="113">
                  <c:v>36678</c:v>
                </c:pt>
                <c:pt idx="114">
                  <c:v>36708</c:v>
                </c:pt>
                <c:pt idx="115">
                  <c:v>36739</c:v>
                </c:pt>
                <c:pt idx="116">
                  <c:v>36770</c:v>
                </c:pt>
                <c:pt idx="117">
                  <c:v>36800</c:v>
                </c:pt>
                <c:pt idx="118">
                  <c:v>36831</c:v>
                </c:pt>
                <c:pt idx="119">
                  <c:v>36861</c:v>
                </c:pt>
                <c:pt idx="120">
                  <c:v>36892</c:v>
                </c:pt>
                <c:pt idx="121">
                  <c:v>36923</c:v>
                </c:pt>
                <c:pt idx="122">
                  <c:v>36951</c:v>
                </c:pt>
                <c:pt idx="123">
                  <c:v>36982</c:v>
                </c:pt>
                <c:pt idx="124">
                  <c:v>37012</c:v>
                </c:pt>
                <c:pt idx="125">
                  <c:v>37043</c:v>
                </c:pt>
                <c:pt idx="126">
                  <c:v>37073</c:v>
                </c:pt>
                <c:pt idx="127">
                  <c:v>37104</c:v>
                </c:pt>
                <c:pt idx="128">
                  <c:v>37135</c:v>
                </c:pt>
                <c:pt idx="129">
                  <c:v>37165</c:v>
                </c:pt>
                <c:pt idx="130">
                  <c:v>37196</c:v>
                </c:pt>
                <c:pt idx="131">
                  <c:v>37226</c:v>
                </c:pt>
                <c:pt idx="132">
                  <c:v>37257</c:v>
                </c:pt>
                <c:pt idx="133">
                  <c:v>37288</c:v>
                </c:pt>
                <c:pt idx="134">
                  <c:v>37316</c:v>
                </c:pt>
                <c:pt idx="135">
                  <c:v>37347</c:v>
                </c:pt>
                <c:pt idx="136">
                  <c:v>37377</c:v>
                </c:pt>
                <c:pt idx="137">
                  <c:v>37408</c:v>
                </c:pt>
                <c:pt idx="138">
                  <c:v>37438</c:v>
                </c:pt>
                <c:pt idx="139">
                  <c:v>37469</c:v>
                </c:pt>
                <c:pt idx="140">
                  <c:v>37500</c:v>
                </c:pt>
                <c:pt idx="141">
                  <c:v>37530</c:v>
                </c:pt>
                <c:pt idx="142">
                  <c:v>37561</c:v>
                </c:pt>
                <c:pt idx="143">
                  <c:v>37591</c:v>
                </c:pt>
                <c:pt idx="144">
                  <c:v>37622</c:v>
                </c:pt>
                <c:pt idx="145">
                  <c:v>37653</c:v>
                </c:pt>
                <c:pt idx="146">
                  <c:v>37681</c:v>
                </c:pt>
                <c:pt idx="147">
                  <c:v>37712</c:v>
                </c:pt>
                <c:pt idx="148">
                  <c:v>37742</c:v>
                </c:pt>
                <c:pt idx="149">
                  <c:v>37773</c:v>
                </c:pt>
                <c:pt idx="150">
                  <c:v>37803</c:v>
                </c:pt>
                <c:pt idx="151">
                  <c:v>37834</c:v>
                </c:pt>
                <c:pt idx="152">
                  <c:v>37865</c:v>
                </c:pt>
                <c:pt idx="153">
                  <c:v>37895</c:v>
                </c:pt>
                <c:pt idx="154">
                  <c:v>37926</c:v>
                </c:pt>
                <c:pt idx="155">
                  <c:v>37956</c:v>
                </c:pt>
                <c:pt idx="156">
                  <c:v>37987</c:v>
                </c:pt>
                <c:pt idx="157">
                  <c:v>38018</c:v>
                </c:pt>
                <c:pt idx="158">
                  <c:v>38047</c:v>
                </c:pt>
                <c:pt idx="159">
                  <c:v>38078</c:v>
                </c:pt>
                <c:pt idx="160">
                  <c:v>38108</c:v>
                </c:pt>
                <c:pt idx="161">
                  <c:v>38139</c:v>
                </c:pt>
                <c:pt idx="162">
                  <c:v>38169</c:v>
                </c:pt>
                <c:pt idx="163">
                  <c:v>38200</c:v>
                </c:pt>
                <c:pt idx="164">
                  <c:v>38231</c:v>
                </c:pt>
                <c:pt idx="165">
                  <c:v>38261</c:v>
                </c:pt>
                <c:pt idx="166">
                  <c:v>38292</c:v>
                </c:pt>
                <c:pt idx="167">
                  <c:v>38322</c:v>
                </c:pt>
                <c:pt idx="168">
                  <c:v>38353</c:v>
                </c:pt>
                <c:pt idx="169">
                  <c:v>38384</c:v>
                </c:pt>
                <c:pt idx="170">
                  <c:v>38412</c:v>
                </c:pt>
                <c:pt idx="171">
                  <c:v>38443</c:v>
                </c:pt>
                <c:pt idx="172">
                  <c:v>38473</c:v>
                </c:pt>
                <c:pt idx="173">
                  <c:v>38504</c:v>
                </c:pt>
                <c:pt idx="174">
                  <c:v>38534</c:v>
                </c:pt>
                <c:pt idx="175">
                  <c:v>38565</c:v>
                </c:pt>
                <c:pt idx="176">
                  <c:v>38596</c:v>
                </c:pt>
                <c:pt idx="177">
                  <c:v>38626</c:v>
                </c:pt>
                <c:pt idx="178">
                  <c:v>38657</c:v>
                </c:pt>
                <c:pt idx="179">
                  <c:v>38687</c:v>
                </c:pt>
                <c:pt idx="180">
                  <c:v>38718</c:v>
                </c:pt>
                <c:pt idx="181">
                  <c:v>38749</c:v>
                </c:pt>
                <c:pt idx="182">
                  <c:v>38777</c:v>
                </c:pt>
                <c:pt idx="183">
                  <c:v>38808</c:v>
                </c:pt>
                <c:pt idx="184">
                  <c:v>38838</c:v>
                </c:pt>
                <c:pt idx="185">
                  <c:v>38869</c:v>
                </c:pt>
                <c:pt idx="186">
                  <c:v>38899</c:v>
                </c:pt>
                <c:pt idx="187">
                  <c:v>38930</c:v>
                </c:pt>
                <c:pt idx="188">
                  <c:v>38961</c:v>
                </c:pt>
                <c:pt idx="189">
                  <c:v>38991</c:v>
                </c:pt>
                <c:pt idx="190">
                  <c:v>39022</c:v>
                </c:pt>
                <c:pt idx="191">
                  <c:v>39052</c:v>
                </c:pt>
                <c:pt idx="192">
                  <c:v>39083</c:v>
                </c:pt>
                <c:pt idx="193">
                  <c:v>39114</c:v>
                </c:pt>
                <c:pt idx="194">
                  <c:v>39142</c:v>
                </c:pt>
                <c:pt idx="195">
                  <c:v>39173</c:v>
                </c:pt>
                <c:pt idx="196">
                  <c:v>39203</c:v>
                </c:pt>
                <c:pt idx="197">
                  <c:v>39234</c:v>
                </c:pt>
                <c:pt idx="198">
                  <c:v>39264</c:v>
                </c:pt>
                <c:pt idx="199">
                  <c:v>39295</c:v>
                </c:pt>
                <c:pt idx="200">
                  <c:v>39326</c:v>
                </c:pt>
                <c:pt idx="201">
                  <c:v>39356</c:v>
                </c:pt>
                <c:pt idx="202">
                  <c:v>39387</c:v>
                </c:pt>
                <c:pt idx="203">
                  <c:v>39417</c:v>
                </c:pt>
                <c:pt idx="204">
                  <c:v>39448</c:v>
                </c:pt>
                <c:pt idx="205">
                  <c:v>39479</c:v>
                </c:pt>
                <c:pt idx="206">
                  <c:v>39508</c:v>
                </c:pt>
                <c:pt idx="207">
                  <c:v>39539</c:v>
                </c:pt>
                <c:pt idx="208">
                  <c:v>39569</c:v>
                </c:pt>
                <c:pt idx="209">
                  <c:v>39600</c:v>
                </c:pt>
                <c:pt idx="210">
                  <c:v>39630</c:v>
                </c:pt>
                <c:pt idx="211">
                  <c:v>39661</c:v>
                </c:pt>
                <c:pt idx="212">
                  <c:v>39692</c:v>
                </c:pt>
                <c:pt idx="213">
                  <c:v>39722</c:v>
                </c:pt>
                <c:pt idx="214">
                  <c:v>39753</c:v>
                </c:pt>
                <c:pt idx="215">
                  <c:v>39783</c:v>
                </c:pt>
                <c:pt idx="216">
                  <c:v>39814</c:v>
                </c:pt>
                <c:pt idx="217">
                  <c:v>39845</c:v>
                </c:pt>
                <c:pt idx="218">
                  <c:v>39873</c:v>
                </c:pt>
                <c:pt idx="219">
                  <c:v>39904</c:v>
                </c:pt>
                <c:pt idx="220">
                  <c:v>39934</c:v>
                </c:pt>
                <c:pt idx="221">
                  <c:v>39965</c:v>
                </c:pt>
                <c:pt idx="222">
                  <c:v>39995</c:v>
                </c:pt>
                <c:pt idx="223">
                  <c:v>40026</c:v>
                </c:pt>
                <c:pt idx="224">
                  <c:v>40057</c:v>
                </c:pt>
                <c:pt idx="225">
                  <c:v>40087</c:v>
                </c:pt>
                <c:pt idx="226">
                  <c:v>40118</c:v>
                </c:pt>
                <c:pt idx="227">
                  <c:v>40148</c:v>
                </c:pt>
                <c:pt idx="228">
                  <c:v>40179</c:v>
                </c:pt>
                <c:pt idx="229">
                  <c:v>40210</c:v>
                </c:pt>
                <c:pt idx="230">
                  <c:v>40238</c:v>
                </c:pt>
                <c:pt idx="231">
                  <c:v>40269</c:v>
                </c:pt>
                <c:pt idx="232">
                  <c:v>40299</c:v>
                </c:pt>
                <c:pt idx="233">
                  <c:v>40330</c:v>
                </c:pt>
                <c:pt idx="234">
                  <c:v>40360</c:v>
                </c:pt>
                <c:pt idx="235">
                  <c:v>40391</c:v>
                </c:pt>
                <c:pt idx="236">
                  <c:v>40422</c:v>
                </c:pt>
                <c:pt idx="237">
                  <c:v>40452</c:v>
                </c:pt>
                <c:pt idx="238">
                  <c:v>40483</c:v>
                </c:pt>
                <c:pt idx="239">
                  <c:v>40513</c:v>
                </c:pt>
                <c:pt idx="240">
                  <c:v>40544</c:v>
                </c:pt>
                <c:pt idx="241">
                  <c:v>40575</c:v>
                </c:pt>
                <c:pt idx="242">
                  <c:v>40603</c:v>
                </c:pt>
                <c:pt idx="243">
                  <c:v>40634</c:v>
                </c:pt>
                <c:pt idx="244">
                  <c:v>40664</c:v>
                </c:pt>
                <c:pt idx="245">
                  <c:v>40695</c:v>
                </c:pt>
                <c:pt idx="246">
                  <c:v>40725</c:v>
                </c:pt>
                <c:pt idx="247">
                  <c:v>40756</c:v>
                </c:pt>
                <c:pt idx="248">
                  <c:v>40787</c:v>
                </c:pt>
                <c:pt idx="249">
                  <c:v>40817</c:v>
                </c:pt>
                <c:pt idx="250">
                  <c:v>40848</c:v>
                </c:pt>
                <c:pt idx="251">
                  <c:v>40878</c:v>
                </c:pt>
                <c:pt idx="252">
                  <c:v>40909</c:v>
                </c:pt>
                <c:pt idx="253">
                  <c:v>40940</c:v>
                </c:pt>
                <c:pt idx="254">
                  <c:v>40969</c:v>
                </c:pt>
                <c:pt idx="255">
                  <c:v>41000</c:v>
                </c:pt>
                <c:pt idx="256">
                  <c:v>41030</c:v>
                </c:pt>
                <c:pt idx="257">
                  <c:v>41061</c:v>
                </c:pt>
                <c:pt idx="258">
                  <c:v>41091</c:v>
                </c:pt>
                <c:pt idx="259">
                  <c:v>41122</c:v>
                </c:pt>
                <c:pt idx="260">
                  <c:v>41153</c:v>
                </c:pt>
                <c:pt idx="261">
                  <c:v>41183</c:v>
                </c:pt>
                <c:pt idx="262">
                  <c:v>41214</c:v>
                </c:pt>
                <c:pt idx="263">
                  <c:v>41244</c:v>
                </c:pt>
                <c:pt idx="264">
                  <c:v>41275</c:v>
                </c:pt>
                <c:pt idx="265">
                  <c:v>41306</c:v>
                </c:pt>
                <c:pt idx="266">
                  <c:v>41334</c:v>
                </c:pt>
                <c:pt idx="267">
                  <c:v>41365</c:v>
                </c:pt>
                <c:pt idx="268">
                  <c:v>41395</c:v>
                </c:pt>
                <c:pt idx="269">
                  <c:v>41426</c:v>
                </c:pt>
                <c:pt idx="270">
                  <c:v>41456</c:v>
                </c:pt>
                <c:pt idx="271">
                  <c:v>41487</c:v>
                </c:pt>
                <c:pt idx="272">
                  <c:v>41518</c:v>
                </c:pt>
                <c:pt idx="273">
                  <c:v>41548</c:v>
                </c:pt>
                <c:pt idx="274">
                  <c:v>41579</c:v>
                </c:pt>
                <c:pt idx="275">
                  <c:v>41609</c:v>
                </c:pt>
                <c:pt idx="276">
                  <c:v>41640</c:v>
                </c:pt>
                <c:pt idx="277">
                  <c:v>41671</c:v>
                </c:pt>
                <c:pt idx="278">
                  <c:v>41699</c:v>
                </c:pt>
                <c:pt idx="279">
                  <c:v>41730</c:v>
                </c:pt>
                <c:pt idx="280">
                  <c:v>41760</c:v>
                </c:pt>
                <c:pt idx="281">
                  <c:v>41791</c:v>
                </c:pt>
                <c:pt idx="282">
                  <c:v>41821</c:v>
                </c:pt>
                <c:pt idx="283">
                  <c:v>41852</c:v>
                </c:pt>
                <c:pt idx="284">
                  <c:v>41883</c:v>
                </c:pt>
                <c:pt idx="285">
                  <c:v>41913</c:v>
                </c:pt>
                <c:pt idx="286">
                  <c:v>41944</c:v>
                </c:pt>
                <c:pt idx="287">
                  <c:v>41974</c:v>
                </c:pt>
                <c:pt idx="288">
                  <c:v>42005</c:v>
                </c:pt>
                <c:pt idx="289">
                  <c:v>42036</c:v>
                </c:pt>
                <c:pt idx="290">
                  <c:v>42064</c:v>
                </c:pt>
                <c:pt idx="291">
                  <c:v>42095</c:v>
                </c:pt>
                <c:pt idx="292">
                  <c:v>42125</c:v>
                </c:pt>
                <c:pt idx="293">
                  <c:v>42156</c:v>
                </c:pt>
                <c:pt idx="294">
                  <c:v>42186</c:v>
                </c:pt>
                <c:pt idx="295">
                  <c:v>42217</c:v>
                </c:pt>
                <c:pt idx="296">
                  <c:v>42248</c:v>
                </c:pt>
                <c:pt idx="297">
                  <c:v>42278</c:v>
                </c:pt>
                <c:pt idx="298">
                  <c:v>42309</c:v>
                </c:pt>
                <c:pt idx="299">
                  <c:v>42339</c:v>
                </c:pt>
                <c:pt idx="300">
                  <c:v>42370</c:v>
                </c:pt>
                <c:pt idx="301">
                  <c:v>42401</c:v>
                </c:pt>
                <c:pt idx="302">
                  <c:v>42430</c:v>
                </c:pt>
                <c:pt idx="303">
                  <c:v>42461</c:v>
                </c:pt>
                <c:pt idx="304">
                  <c:v>42491</c:v>
                </c:pt>
                <c:pt idx="305">
                  <c:v>42522</c:v>
                </c:pt>
                <c:pt idx="306">
                  <c:v>42552</c:v>
                </c:pt>
                <c:pt idx="307">
                  <c:v>42583</c:v>
                </c:pt>
                <c:pt idx="308">
                  <c:v>42614</c:v>
                </c:pt>
                <c:pt idx="309">
                  <c:v>42644</c:v>
                </c:pt>
                <c:pt idx="310">
                  <c:v>42675</c:v>
                </c:pt>
                <c:pt idx="311">
                  <c:v>42705</c:v>
                </c:pt>
                <c:pt idx="312">
                  <c:v>42736</c:v>
                </c:pt>
                <c:pt idx="313">
                  <c:v>42767</c:v>
                </c:pt>
                <c:pt idx="314">
                  <c:v>42795</c:v>
                </c:pt>
                <c:pt idx="315">
                  <c:v>42826</c:v>
                </c:pt>
                <c:pt idx="316">
                  <c:v>42856</c:v>
                </c:pt>
                <c:pt idx="317">
                  <c:v>42887</c:v>
                </c:pt>
                <c:pt idx="318">
                  <c:v>42917</c:v>
                </c:pt>
                <c:pt idx="319">
                  <c:v>42948</c:v>
                </c:pt>
                <c:pt idx="320">
                  <c:v>42979</c:v>
                </c:pt>
                <c:pt idx="321">
                  <c:v>43009</c:v>
                </c:pt>
                <c:pt idx="322">
                  <c:v>43040</c:v>
                </c:pt>
                <c:pt idx="323">
                  <c:v>43070</c:v>
                </c:pt>
                <c:pt idx="324">
                  <c:v>43101</c:v>
                </c:pt>
                <c:pt idx="325">
                  <c:v>43132</c:v>
                </c:pt>
                <c:pt idx="326">
                  <c:v>43160</c:v>
                </c:pt>
                <c:pt idx="327">
                  <c:v>43191</c:v>
                </c:pt>
                <c:pt idx="328">
                  <c:v>43221</c:v>
                </c:pt>
                <c:pt idx="329">
                  <c:v>43252</c:v>
                </c:pt>
                <c:pt idx="330">
                  <c:v>43282</c:v>
                </c:pt>
                <c:pt idx="331">
                  <c:v>43313</c:v>
                </c:pt>
                <c:pt idx="332">
                  <c:v>43344</c:v>
                </c:pt>
                <c:pt idx="333">
                  <c:v>43374</c:v>
                </c:pt>
                <c:pt idx="334">
                  <c:v>43405</c:v>
                </c:pt>
                <c:pt idx="335">
                  <c:v>43435</c:v>
                </c:pt>
                <c:pt idx="336">
                  <c:v>43466</c:v>
                </c:pt>
                <c:pt idx="337">
                  <c:v>43497</c:v>
                </c:pt>
                <c:pt idx="338">
                  <c:v>43525</c:v>
                </c:pt>
                <c:pt idx="339">
                  <c:v>43556</c:v>
                </c:pt>
                <c:pt idx="340">
                  <c:v>43586</c:v>
                </c:pt>
                <c:pt idx="341">
                  <c:v>43617</c:v>
                </c:pt>
                <c:pt idx="342">
                  <c:v>43647</c:v>
                </c:pt>
                <c:pt idx="343">
                  <c:v>43678</c:v>
                </c:pt>
                <c:pt idx="344">
                  <c:v>43709</c:v>
                </c:pt>
                <c:pt idx="345">
                  <c:v>43739</c:v>
                </c:pt>
                <c:pt idx="346">
                  <c:v>43770</c:v>
                </c:pt>
                <c:pt idx="347">
                  <c:v>43800</c:v>
                </c:pt>
                <c:pt idx="348">
                  <c:v>43831</c:v>
                </c:pt>
                <c:pt idx="349">
                  <c:v>43862</c:v>
                </c:pt>
                <c:pt idx="350">
                  <c:v>43891</c:v>
                </c:pt>
                <c:pt idx="351">
                  <c:v>43922</c:v>
                </c:pt>
                <c:pt idx="352">
                  <c:v>43952</c:v>
                </c:pt>
                <c:pt idx="353">
                  <c:v>43983</c:v>
                </c:pt>
                <c:pt idx="354">
                  <c:v>44013</c:v>
                </c:pt>
                <c:pt idx="355">
                  <c:v>44044</c:v>
                </c:pt>
                <c:pt idx="356">
                  <c:v>44075</c:v>
                </c:pt>
                <c:pt idx="357">
                  <c:v>44105</c:v>
                </c:pt>
                <c:pt idx="358">
                  <c:v>44136</c:v>
                </c:pt>
                <c:pt idx="359">
                  <c:v>44166</c:v>
                </c:pt>
                <c:pt idx="360">
                  <c:v>44197</c:v>
                </c:pt>
                <c:pt idx="361">
                  <c:v>44228</c:v>
                </c:pt>
                <c:pt idx="362">
                  <c:v>44256</c:v>
                </c:pt>
                <c:pt idx="363">
                  <c:v>44287</c:v>
                </c:pt>
                <c:pt idx="364">
                  <c:v>44317</c:v>
                </c:pt>
                <c:pt idx="365">
                  <c:v>44348</c:v>
                </c:pt>
                <c:pt idx="366">
                  <c:v>44378</c:v>
                </c:pt>
                <c:pt idx="367">
                  <c:v>44409</c:v>
                </c:pt>
                <c:pt idx="368">
                  <c:v>44440</c:v>
                </c:pt>
                <c:pt idx="369">
                  <c:v>44470</c:v>
                </c:pt>
                <c:pt idx="370">
                  <c:v>44501</c:v>
                </c:pt>
                <c:pt idx="371">
                  <c:v>44531</c:v>
                </c:pt>
                <c:pt idx="372">
                  <c:v>44562</c:v>
                </c:pt>
                <c:pt idx="373">
                  <c:v>44593</c:v>
                </c:pt>
                <c:pt idx="374">
                  <c:v>44621</c:v>
                </c:pt>
                <c:pt idx="375">
                  <c:v>44652</c:v>
                </c:pt>
                <c:pt idx="376">
                  <c:v>44682</c:v>
                </c:pt>
                <c:pt idx="377">
                  <c:v>44713</c:v>
                </c:pt>
                <c:pt idx="378">
                  <c:v>44743</c:v>
                </c:pt>
                <c:pt idx="379">
                  <c:v>44774</c:v>
                </c:pt>
                <c:pt idx="380">
                  <c:v>44805</c:v>
                </c:pt>
                <c:pt idx="381">
                  <c:v>44835</c:v>
                </c:pt>
                <c:pt idx="382">
                  <c:v>44866</c:v>
                </c:pt>
                <c:pt idx="383">
                  <c:v>44896</c:v>
                </c:pt>
              </c:numCache>
            </c:numRef>
          </c:cat>
          <c:val>
            <c:numRef>
              <c:f>'Auftragseingang Branchen'!$C$7:$C$390</c:f>
              <c:numCache>
                <c:formatCode>General</c:formatCode>
                <c:ptCount val="384"/>
                <c:pt idx="0">
                  <c:v>69.099999999999994</c:v>
                </c:pt>
                <c:pt idx="1">
                  <c:v>67.7</c:v>
                </c:pt>
                <c:pt idx="2">
                  <c:v>66.8</c:v>
                </c:pt>
                <c:pt idx="3">
                  <c:v>67.400000000000006</c:v>
                </c:pt>
                <c:pt idx="4">
                  <c:v>65.599999999999994</c:v>
                </c:pt>
                <c:pt idx="5">
                  <c:v>65.900000000000006</c:v>
                </c:pt>
                <c:pt idx="6">
                  <c:v>65.2</c:v>
                </c:pt>
                <c:pt idx="7">
                  <c:v>65.099999999999994</c:v>
                </c:pt>
                <c:pt idx="8">
                  <c:v>65.099999999999994</c:v>
                </c:pt>
                <c:pt idx="9">
                  <c:v>66.7</c:v>
                </c:pt>
                <c:pt idx="10">
                  <c:v>67</c:v>
                </c:pt>
                <c:pt idx="11">
                  <c:v>67.900000000000006</c:v>
                </c:pt>
                <c:pt idx="12">
                  <c:v>68.400000000000006</c:v>
                </c:pt>
                <c:pt idx="13">
                  <c:v>67</c:v>
                </c:pt>
                <c:pt idx="14">
                  <c:v>68.2</c:v>
                </c:pt>
                <c:pt idx="15">
                  <c:v>65.599999999999994</c:v>
                </c:pt>
                <c:pt idx="16">
                  <c:v>65.400000000000006</c:v>
                </c:pt>
                <c:pt idx="17">
                  <c:v>64.400000000000006</c:v>
                </c:pt>
                <c:pt idx="18">
                  <c:v>62.7</c:v>
                </c:pt>
                <c:pt idx="19">
                  <c:v>63</c:v>
                </c:pt>
                <c:pt idx="20">
                  <c:v>61.8</c:v>
                </c:pt>
                <c:pt idx="21">
                  <c:v>60.2</c:v>
                </c:pt>
                <c:pt idx="22">
                  <c:v>60.9</c:v>
                </c:pt>
                <c:pt idx="23">
                  <c:v>59.4</c:v>
                </c:pt>
                <c:pt idx="24">
                  <c:v>61.4</c:v>
                </c:pt>
                <c:pt idx="25">
                  <c:v>60.9</c:v>
                </c:pt>
                <c:pt idx="26">
                  <c:v>59</c:v>
                </c:pt>
                <c:pt idx="27">
                  <c:v>59.9</c:v>
                </c:pt>
                <c:pt idx="28">
                  <c:v>58.9</c:v>
                </c:pt>
                <c:pt idx="29">
                  <c:v>59.8</c:v>
                </c:pt>
                <c:pt idx="30">
                  <c:v>60.5</c:v>
                </c:pt>
                <c:pt idx="31">
                  <c:v>59.5</c:v>
                </c:pt>
                <c:pt idx="32">
                  <c:v>60.4</c:v>
                </c:pt>
                <c:pt idx="33">
                  <c:v>60.4</c:v>
                </c:pt>
                <c:pt idx="34">
                  <c:v>60.8</c:v>
                </c:pt>
                <c:pt idx="35">
                  <c:v>63</c:v>
                </c:pt>
                <c:pt idx="36">
                  <c:v>63.4</c:v>
                </c:pt>
                <c:pt idx="37">
                  <c:v>64.7</c:v>
                </c:pt>
                <c:pt idx="38">
                  <c:v>65.400000000000006</c:v>
                </c:pt>
                <c:pt idx="39">
                  <c:v>65.2</c:v>
                </c:pt>
                <c:pt idx="40">
                  <c:v>65.8</c:v>
                </c:pt>
                <c:pt idx="41">
                  <c:v>66.400000000000006</c:v>
                </c:pt>
                <c:pt idx="42">
                  <c:v>65.5</c:v>
                </c:pt>
                <c:pt idx="43">
                  <c:v>66.400000000000006</c:v>
                </c:pt>
                <c:pt idx="44">
                  <c:v>70.5</c:v>
                </c:pt>
                <c:pt idx="45">
                  <c:v>69.3</c:v>
                </c:pt>
                <c:pt idx="46">
                  <c:v>69.7</c:v>
                </c:pt>
                <c:pt idx="47">
                  <c:v>74.8</c:v>
                </c:pt>
                <c:pt idx="48">
                  <c:v>68</c:v>
                </c:pt>
                <c:pt idx="49">
                  <c:v>69.400000000000006</c:v>
                </c:pt>
                <c:pt idx="50">
                  <c:v>68.400000000000006</c:v>
                </c:pt>
                <c:pt idx="51">
                  <c:v>67.900000000000006</c:v>
                </c:pt>
                <c:pt idx="52">
                  <c:v>66.2</c:v>
                </c:pt>
                <c:pt idx="53">
                  <c:v>66.2</c:v>
                </c:pt>
                <c:pt idx="54">
                  <c:v>65.2</c:v>
                </c:pt>
                <c:pt idx="55">
                  <c:v>63.7</c:v>
                </c:pt>
                <c:pt idx="56">
                  <c:v>65.5</c:v>
                </c:pt>
                <c:pt idx="57">
                  <c:v>62</c:v>
                </c:pt>
                <c:pt idx="58">
                  <c:v>61.2</c:v>
                </c:pt>
                <c:pt idx="59">
                  <c:v>64</c:v>
                </c:pt>
                <c:pt idx="60">
                  <c:v>64.099999999999994</c:v>
                </c:pt>
                <c:pt idx="61">
                  <c:v>62.4</c:v>
                </c:pt>
                <c:pt idx="62">
                  <c:v>63.9</c:v>
                </c:pt>
                <c:pt idx="63">
                  <c:v>63.3</c:v>
                </c:pt>
                <c:pt idx="64">
                  <c:v>64.099999999999994</c:v>
                </c:pt>
                <c:pt idx="65">
                  <c:v>65</c:v>
                </c:pt>
                <c:pt idx="66">
                  <c:v>65.5</c:v>
                </c:pt>
                <c:pt idx="67">
                  <c:v>66.3</c:v>
                </c:pt>
                <c:pt idx="68">
                  <c:v>67.099999999999994</c:v>
                </c:pt>
                <c:pt idx="69">
                  <c:v>66.7</c:v>
                </c:pt>
                <c:pt idx="70">
                  <c:v>67</c:v>
                </c:pt>
                <c:pt idx="71">
                  <c:v>66.900000000000006</c:v>
                </c:pt>
                <c:pt idx="72">
                  <c:v>67.5</c:v>
                </c:pt>
                <c:pt idx="73">
                  <c:v>69.400000000000006</c:v>
                </c:pt>
                <c:pt idx="74">
                  <c:v>70.099999999999994</c:v>
                </c:pt>
                <c:pt idx="75">
                  <c:v>70.099999999999994</c:v>
                </c:pt>
                <c:pt idx="76">
                  <c:v>69.900000000000006</c:v>
                </c:pt>
                <c:pt idx="77">
                  <c:v>72</c:v>
                </c:pt>
                <c:pt idx="78">
                  <c:v>71.7</c:v>
                </c:pt>
                <c:pt idx="79">
                  <c:v>72.2</c:v>
                </c:pt>
                <c:pt idx="80">
                  <c:v>72.8</c:v>
                </c:pt>
                <c:pt idx="81">
                  <c:v>73.400000000000006</c:v>
                </c:pt>
                <c:pt idx="82">
                  <c:v>73.5</c:v>
                </c:pt>
                <c:pt idx="83">
                  <c:v>73.599999999999994</c:v>
                </c:pt>
                <c:pt idx="84">
                  <c:v>73.2</c:v>
                </c:pt>
                <c:pt idx="85">
                  <c:v>72.2</c:v>
                </c:pt>
                <c:pt idx="86">
                  <c:v>72.3</c:v>
                </c:pt>
                <c:pt idx="87">
                  <c:v>72.5</c:v>
                </c:pt>
                <c:pt idx="88">
                  <c:v>72</c:v>
                </c:pt>
                <c:pt idx="89">
                  <c:v>71.8</c:v>
                </c:pt>
                <c:pt idx="90">
                  <c:v>70.400000000000006</c:v>
                </c:pt>
                <c:pt idx="91">
                  <c:v>70.7</c:v>
                </c:pt>
                <c:pt idx="92">
                  <c:v>69.900000000000006</c:v>
                </c:pt>
                <c:pt idx="93">
                  <c:v>68.2</c:v>
                </c:pt>
                <c:pt idx="94">
                  <c:v>68.2</c:v>
                </c:pt>
                <c:pt idx="95">
                  <c:v>68.400000000000006</c:v>
                </c:pt>
                <c:pt idx="96">
                  <c:v>69.599999999999994</c:v>
                </c:pt>
                <c:pt idx="97">
                  <c:v>68.400000000000006</c:v>
                </c:pt>
                <c:pt idx="98">
                  <c:v>70.599999999999994</c:v>
                </c:pt>
                <c:pt idx="99">
                  <c:v>69.8</c:v>
                </c:pt>
                <c:pt idx="100">
                  <c:v>71.5</c:v>
                </c:pt>
                <c:pt idx="101">
                  <c:v>71.900000000000006</c:v>
                </c:pt>
                <c:pt idx="102">
                  <c:v>74.5</c:v>
                </c:pt>
                <c:pt idx="103">
                  <c:v>76.099999999999994</c:v>
                </c:pt>
                <c:pt idx="104">
                  <c:v>75.599999999999994</c:v>
                </c:pt>
                <c:pt idx="105">
                  <c:v>76.5</c:v>
                </c:pt>
                <c:pt idx="106">
                  <c:v>78.2</c:v>
                </c:pt>
                <c:pt idx="107">
                  <c:v>80</c:v>
                </c:pt>
                <c:pt idx="108">
                  <c:v>75.3</c:v>
                </c:pt>
                <c:pt idx="109">
                  <c:v>79.099999999999994</c:v>
                </c:pt>
                <c:pt idx="110">
                  <c:v>81.400000000000006</c:v>
                </c:pt>
                <c:pt idx="111">
                  <c:v>80.599999999999994</c:v>
                </c:pt>
                <c:pt idx="112">
                  <c:v>82.3</c:v>
                </c:pt>
                <c:pt idx="113">
                  <c:v>82.5</c:v>
                </c:pt>
                <c:pt idx="114">
                  <c:v>83.1</c:v>
                </c:pt>
                <c:pt idx="115">
                  <c:v>85.9</c:v>
                </c:pt>
                <c:pt idx="116">
                  <c:v>84.1</c:v>
                </c:pt>
                <c:pt idx="117">
                  <c:v>82.6</c:v>
                </c:pt>
                <c:pt idx="118">
                  <c:v>81.5</c:v>
                </c:pt>
                <c:pt idx="119">
                  <c:v>82.5</c:v>
                </c:pt>
                <c:pt idx="120">
                  <c:v>80.3</c:v>
                </c:pt>
                <c:pt idx="121">
                  <c:v>79.599999999999994</c:v>
                </c:pt>
                <c:pt idx="122">
                  <c:v>78.900000000000006</c:v>
                </c:pt>
                <c:pt idx="123">
                  <c:v>76.3</c:v>
                </c:pt>
                <c:pt idx="124">
                  <c:v>79.8</c:v>
                </c:pt>
                <c:pt idx="125">
                  <c:v>78.900000000000006</c:v>
                </c:pt>
                <c:pt idx="126">
                  <c:v>76.8</c:v>
                </c:pt>
                <c:pt idx="127">
                  <c:v>77.599999999999994</c:v>
                </c:pt>
                <c:pt idx="128">
                  <c:v>75</c:v>
                </c:pt>
                <c:pt idx="129">
                  <c:v>74.400000000000006</c:v>
                </c:pt>
                <c:pt idx="130">
                  <c:v>72.8</c:v>
                </c:pt>
                <c:pt idx="131">
                  <c:v>77.3</c:v>
                </c:pt>
                <c:pt idx="132">
                  <c:v>75.8</c:v>
                </c:pt>
                <c:pt idx="133">
                  <c:v>77.8</c:v>
                </c:pt>
                <c:pt idx="134">
                  <c:v>77.2</c:v>
                </c:pt>
                <c:pt idx="135">
                  <c:v>79.2</c:v>
                </c:pt>
                <c:pt idx="136">
                  <c:v>78.7</c:v>
                </c:pt>
                <c:pt idx="137">
                  <c:v>79.3</c:v>
                </c:pt>
                <c:pt idx="138">
                  <c:v>78</c:v>
                </c:pt>
                <c:pt idx="139">
                  <c:v>77.8</c:v>
                </c:pt>
                <c:pt idx="140">
                  <c:v>79.599999999999994</c:v>
                </c:pt>
                <c:pt idx="141">
                  <c:v>78.2</c:v>
                </c:pt>
                <c:pt idx="142">
                  <c:v>79.7</c:v>
                </c:pt>
                <c:pt idx="143">
                  <c:v>78.099999999999994</c:v>
                </c:pt>
                <c:pt idx="144">
                  <c:v>79</c:v>
                </c:pt>
                <c:pt idx="145">
                  <c:v>78.8</c:v>
                </c:pt>
                <c:pt idx="146">
                  <c:v>78.599999999999994</c:v>
                </c:pt>
                <c:pt idx="147">
                  <c:v>77.7</c:v>
                </c:pt>
                <c:pt idx="148">
                  <c:v>75.7</c:v>
                </c:pt>
                <c:pt idx="149">
                  <c:v>77.7</c:v>
                </c:pt>
                <c:pt idx="150">
                  <c:v>78.7</c:v>
                </c:pt>
                <c:pt idx="151">
                  <c:v>78.099999999999994</c:v>
                </c:pt>
                <c:pt idx="152">
                  <c:v>79.599999999999994</c:v>
                </c:pt>
                <c:pt idx="153">
                  <c:v>80.8</c:v>
                </c:pt>
                <c:pt idx="154">
                  <c:v>82</c:v>
                </c:pt>
                <c:pt idx="155">
                  <c:v>83.9</c:v>
                </c:pt>
                <c:pt idx="156">
                  <c:v>82.9</c:v>
                </c:pt>
                <c:pt idx="157">
                  <c:v>84</c:v>
                </c:pt>
                <c:pt idx="158">
                  <c:v>84.1</c:v>
                </c:pt>
                <c:pt idx="159">
                  <c:v>84.8</c:v>
                </c:pt>
                <c:pt idx="160">
                  <c:v>85</c:v>
                </c:pt>
                <c:pt idx="161">
                  <c:v>83.9</c:v>
                </c:pt>
                <c:pt idx="162">
                  <c:v>84.9</c:v>
                </c:pt>
                <c:pt idx="163">
                  <c:v>85</c:v>
                </c:pt>
                <c:pt idx="164">
                  <c:v>84.7</c:v>
                </c:pt>
                <c:pt idx="165">
                  <c:v>83.5</c:v>
                </c:pt>
                <c:pt idx="166">
                  <c:v>83.1</c:v>
                </c:pt>
                <c:pt idx="167">
                  <c:v>84</c:v>
                </c:pt>
                <c:pt idx="168">
                  <c:v>85.3</c:v>
                </c:pt>
                <c:pt idx="169">
                  <c:v>83.7</c:v>
                </c:pt>
                <c:pt idx="170">
                  <c:v>83.4</c:v>
                </c:pt>
                <c:pt idx="171">
                  <c:v>83.5</c:v>
                </c:pt>
                <c:pt idx="172">
                  <c:v>84.5</c:v>
                </c:pt>
                <c:pt idx="173">
                  <c:v>85.7</c:v>
                </c:pt>
                <c:pt idx="174">
                  <c:v>89.7</c:v>
                </c:pt>
                <c:pt idx="175">
                  <c:v>88</c:v>
                </c:pt>
                <c:pt idx="176">
                  <c:v>89.2</c:v>
                </c:pt>
                <c:pt idx="177">
                  <c:v>90.7</c:v>
                </c:pt>
                <c:pt idx="178">
                  <c:v>91.2</c:v>
                </c:pt>
                <c:pt idx="179">
                  <c:v>93.1</c:v>
                </c:pt>
                <c:pt idx="180">
                  <c:v>91.6</c:v>
                </c:pt>
                <c:pt idx="181">
                  <c:v>93.4</c:v>
                </c:pt>
                <c:pt idx="182">
                  <c:v>92.4</c:v>
                </c:pt>
                <c:pt idx="183">
                  <c:v>95.4</c:v>
                </c:pt>
                <c:pt idx="184">
                  <c:v>95.5</c:v>
                </c:pt>
                <c:pt idx="185">
                  <c:v>97.2</c:v>
                </c:pt>
                <c:pt idx="186">
                  <c:v>96.5</c:v>
                </c:pt>
                <c:pt idx="187">
                  <c:v>97.9</c:v>
                </c:pt>
                <c:pt idx="188">
                  <c:v>98</c:v>
                </c:pt>
                <c:pt idx="189">
                  <c:v>99.5</c:v>
                </c:pt>
                <c:pt idx="190">
                  <c:v>100.3</c:v>
                </c:pt>
                <c:pt idx="191">
                  <c:v>99.8</c:v>
                </c:pt>
                <c:pt idx="192">
                  <c:v>99.8</c:v>
                </c:pt>
                <c:pt idx="193">
                  <c:v>100.3</c:v>
                </c:pt>
                <c:pt idx="194">
                  <c:v>103.3</c:v>
                </c:pt>
                <c:pt idx="195">
                  <c:v>100</c:v>
                </c:pt>
                <c:pt idx="196">
                  <c:v>102.9</c:v>
                </c:pt>
                <c:pt idx="197">
                  <c:v>105.3</c:v>
                </c:pt>
                <c:pt idx="198">
                  <c:v>101.9</c:v>
                </c:pt>
                <c:pt idx="199">
                  <c:v>103.1</c:v>
                </c:pt>
                <c:pt idx="200">
                  <c:v>104.7</c:v>
                </c:pt>
                <c:pt idx="201">
                  <c:v>105.2</c:v>
                </c:pt>
                <c:pt idx="202">
                  <c:v>111.3</c:v>
                </c:pt>
                <c:pt idx="203">
                  <c:v>109.5</c:v>
                </c:pt>
                <c:pt idx="204">
                  <c:v>105.5</c:v>
                </c:pt>
                <c:pt idx="205">
                  <c:v>104.8</c:v>
                </c:pt>
                <c:pt idx="206">
                  <c:v>106</c:v>
                </c:pt>
                <c:pt idx="207">
                  <c:v>104.4</c:v>
                </c:pt>
                <c:pt idx="208">
                  <c:v>105</c:v>
                </c:pt>
                <c:pt idx="209">
                  <c:v>102.9</c:v>
                </c:pt>
                <c:pt idx="210">
                  <c:v>101.8</c:v>
                </c:pt>
                <c:pt idx="211">
                  <c:v>102.6</c:v>
                </c:pt>
                <c:pt idx="212">
                  <c:v>97.6</c:v>
                </c:pt>
                <c:pt idx="213">
                  <c:v>93.2</c:v>
                </c:pt>
                <c:pt idx="214">
                  <c:v>84.1</c:v>
                </c:pt>
                <c:pt idx="215">
                  <c:v>78.7</c:v>
                </c:pt>
                <c:pt idx="216">
                  <c:v>73.3</c:v>
                </c:pt>
                <c:pt idx="217">
                  <c:v>69.7</c:v>
                </c:pt>
                <c:pt idx="218">
                  <c:v>71</c:v>
                </c:pt>
                <c:pt idx="219">
                  <c:v>74.400000000000006</c:v>
                </c:pt>
                <c:pt idx="220">
                  <c:v>76.8</c:v>
                </c:pt>
                <c:pt idx="221">
                  <c:v>81.2</c:v>
                </c:pt>
                <c:pt idx="222">
                  <c:v>83.3</c:v>
                </c:pt>
                <c:pt idx="223">
                  <c:v>86.5</c:v>
                </c:pt>
                <c:pt idx="224">
                  <c:v>88.7</c:v>
                </c:pt>
                <c:pt idx="225">
                  <c:v>89.1</c:v>
                </c:pt>
                <c:pt idx="226">
                  <c:v>90</c:v>
                </c:pt>
                <c:pt idx="227">
                  <c:v>88</c:v>
                </c:pt>
                <c:pt idx="228">
                  <c:v>91.1</c:v>
                </c:pt>
                <c:pt idx="229">
                  <c:v>93.1</c:v>
                </c:pt>
                <c:pt idx="230">
                  <c:v>95.7</c:v>
                </c:pt>
                <c:pt idx="231">
                  <c:v>99.7</c:v>
                </c:pt>
                <c:pt idx="232">
                  <c:v>97.3</c:v>
                </c:pt>
                <c:pt idx="233">
                  <c:v>98.2</c:v>
                </c:pt>
                <c:pt idx="234">
                  <c:v>99.8</c:v>
                </c:pt>
                <c:pt idx="235">
                  <c:v>99.4</c:v>
                </c:pt>
                <c:pt idx="236">
                  <c:v>99.2</c:v>
                </c:pt>
                <c:pt idx="237">
                  <c:v>99.9</c:v>
                </c:pt>
                <c:pt idx="238">
                  <c:v>100.7</c:v>
                </c:pt>
                <c:pt idx="239">
                  <c:v>101.4</c:v>
                </c:pt>
                <c:pt idx="240">
                  <c:v>106.1</c:v>
                </c:pt>
                <c:pt idx="241">
                  <c:v>104.4</c:v>
                </c:pt>
                <c:pt idx="242">
                  <c:v>105.3</c:v>
                </c:pt>
                <c:pt idx="243">
                  <c:v>104.1</c:v>
                </c:pt>
                <c:pt idx="244">
                  <c:v>104.8</c:v>
                </c:pt>
                <c:pt idx="245">
                  <c:v>102.1</c:v>
                </c:pt>
                <c:pt idx="246">
                  <c:v>104.8</c:v>
                </c:pt>
                <c:pt idx="247">
                  <c:v>104.8</c:v>
                </c:pt>
                <c:pt idx="248">
                  <c:v>100.6</c:v>
                </c:pt>
                <c:pt idx="249">
                  <c:v>100.1</c:v>
                </c:pt>
                <c:pt idx="250">
                  <c:v>97.3</c:v>
                </c:pt>
                <c:pt idx="251">
                  <c:v>99.6</c:v>
                </c:pt>
                <c:pt idx="252">
                  <c:v>100.6</c:v>
                </c:pt>
                <c:pt idx="253">
                  <c:v>100.2</c:v>
                </c:pt>
                <c:pt idx="254">
                  <c:v>98.3</c:v>
                </c:pt>
                <c:pt idx="255">
                  <c:v>99.2</c:v>
                </c:pt>
                <c:pt idx="256">
                  <c:v>99.9</c:v>
                </c:pt>
                <c:pt idx="257">
                  <c:v>96.9</c:v>
                </c:pt>
                <c:pt idx="258">
                  <c:v>97.6</c:v>
                </c:pt>
                <c:pt idx="259">
                  <c:v>99.3</c:v>
                </c:pt>
                <c:pt idx="260">
                  <c:v>95.5</c:v>
                </c:pt>
                <c:pt idx="261">
                  <c:v>97.3</c:v>
                </c:pt>
                <c:pt idx="262">
                  <c:v>95.9</c:v>
                </c:pt>
                <c:pt idx="263">
                  <c:v>95.8</c:v>
                </c:pt>
                <c:pt idx="264">
                  <c:v>96</c:v>
                </c:pt>
                <c:pt idx="265">
                  <c:v>96.4</c:v>
                </c:pt>
                <c:pt idx="266">
                  <c:v>100</c:v>
                </c:pt>
                <c:pt idx="267">
                  <c:v>96.9</c:v>
                </c:pt>
                <c:pt idx="268">
                  <c:v>97.4</c:v>
                </c:pt>
                <c:pt idx="269">
                  <c:v>97.1</c:v>
                </c:pt>
                <c:pt idx="270">
                  <c:v>97.9</c:v>
                </c:pt>
                <c:pt idx="271">
                  <c:v>99.3</c:v>
                </c:pt>
                <c:pt idx="272">
                  <c:v>99.1</c:v>
                </c:pt>
                <c:pt idx="273">
                  <c:v>102.3</c:v>
                </c:pt>
                <c:pt idx="274">
                  <c:v>100</c:v>
                </c:pt>
                <c:pt idx="275">
                  <c:v>98.7</c:v>
                </c:pt>
                <c:pt idx="276">
                  <c:v>101.4</c:v>
                </c:pt>
                <c:pt idx="277">
                  <c:v>100.8</c:v>
                </c:pt>
                <c:pt idx="278">
                  <c:v>100.3</c:v>
                </c:pt>
                <c:pt idx="279">
                  <c:v>101.2</c:v>
                </c:pt>
                <c:pt idx="280">
                  <c:v>98.4</c:v>
                </c:pt>
                <c:pt idx="281">
                  <c:v>100</c:v>
                </c:pt>
                <c:pt idx="282">
                  <c:v>100.8</c:v>
                </c:pt>
                <c:pt idx="283">
                  <c:v>98.9</c:v>
                </c:pt>
                <c:pt idx="284">
                  <c:v>99.9</c:v>
                </c:pt>
                <c:pt idx="285">
                  <c:v>102</c:v>
                </c:pt>
                <c:pt idx="286">
                  <c:v>98.4</c:v>
                </c:pt>
                <c:pt idx="287">
                  <c:v>102.3</c:v>
                </c:pt>
                <c:pt idx="288">
                  <c:v>101.3</c:v>
                </c:pt>
                <c:pt idx="289">
                  <c:v>99.9</c:v>
                </c:pt>
                <c:pt idx="290">
                  <c:v>100.5</c:v>
                </c:pt>
                <c:pt idx="291">
                  <c:v>99.1</c:v>
                </c:pt>
                <c:pt idx="292">
                  <c:v>100.2</c:v>
                </c:pt>
                <c:pt idx="293">
                  <c:v>100.6</c:v>
                </c:pt>
                <c:pt idx="294">
                  <c:v>99.8</c:v>
                </c:pt>
                <c:pt idx="295">
                  <c:v>98</c:v>
                </c:pt>
                <c:pt idx="296">
                  <c:v>98.7</c:v>
                </c:pt>
                <c:pt idx="297">
                  <c:v>99</c:v>
                </c:pt>
                <c:pt idx="298">
                  <c:v>100.6</c:v>
                </c:pt>
                <c:pt idx="299">
                  <c:v>99.5</c:v>
                </c:pt>
                <c:pt idx="300">
                  <c:v>99.6</c:v>
                </c:pt>
                <c:pt idx="301">
                  <c:v>101.4</c:v>
                </c:pt>
                <c:pt idx="302">
                  <c:v>99.2</c:v>
                </c:pt>
                <c:pt idx="303">
                  <c:v>103.1</c:v>
                </c:pt>
                <c:pt idx="304">
                  <c:v>100.2</c:v>
                </c:pt>
                <c:pt idx="305">
                  <c:v>99.7</c:v>
                </c:pt>
                <c:pt idx="306">
                  <c:v>99.5</c:v>
                </c:pt>
                <c:pt idx="307">
                  <c:v>99.5</c:v>
                </c:pt>
                <c:pt idx="308">
                  <c:v>100.9</c:v>
                </c:pt>
                <c:pt idx="309">
                  <c:v>102.4</c:v>
                </c:pt>
                <c:pt idx="310">
                  <c:v>102.8</c:v>
                </c:pt>
                <c:pt idx="311">
                  <c:v>102.4</c:v>
                </c:pt>
                <c:pt idx="312">
                  <c:v>101.2</c:v>
                </c:pt>
                <c:pt idx="313">
                  <c:v>108.9</c:v>
                </c:pt>
                <c:pt idx="314">
                  <c:v>105.6</c:v>
                </c:pt>
                <c:pt idx="315">
                  <c:v>105.4</c:v>
                </c:pt>
                <c:pt idx="316">
                  <c:v>104.7</c:v>
                </c:pt>
                <c:pt idx="317">
                  <c:v>107.5</c:v>
                </c:pt>
                <c:pt idx="318">
                  <c:v>106.6</c:v>
                </c:pt>
                <c:pt idx="319">
                  <c:v>112.7</c:v>
                </c:pt>
                <c:pt idx="320">
                  <c:v>109.5</c:v>
                </c:pt>
                <c:pt idx="321">
                  <c:v>110.1</c:v>
                </c:pt>
                <c:pt idx="322">
                  <c:v>113.3</c:v>
                </c:pt>
                <c:pt idx="323">
                  <c:v>113.4</c:v>
                </c:pt>
                <c:pt idx="324">
                  <c:v>108.4</c:v>
                </c:pt>
                <c:pt idx="325">
                  <c:v>107.7</c:v>
                </c:pt>
                <c:pt idx="326">
                  <c:v>107.6</c:v>
                </c:pt>
                <c:pt idx="327">
                  <c:v>109.1</c:v>
                </c:pt>
                <c:pt idx="328">
                  <c:v>108.2</c:v>
                </c:pt>
                <c:pt idx="329">
                  <c:v>107.1</c:v>
                </c:pt>
                <c:pt idx="330">
                  <c:v>107.3</c:v>
                </c:pt>
                <c:pt idx="331">
                  <c:v>107.1</c:v>
                </c:pt>
                <c:pt idx="332">
                  <c:v>106.6</c:v>
                </c:pt>
                <c:pt idx="333">
                  <c:v>107.4</c:v>
                </c:pt>
                <c:pt idx="334">
                  <c:v>103.8</c:v>
                </c:pt>
                <c:pt idx="335">
                  <c:v>103.7</c:v>
                </c:pt>
                <c:pt idx="336">
                  <c:v>103.1</c:v>
                </c:pt>
                <c:pt idx="337">
                  <c:v>101.5</c:v>
                </c:pt>
                <c:pt idx="338">
                  <c:v>99.9</c:v>
                </c:pt>
                <c:pt idx="339">
                  <c:v>99</c:v>
                </c:pt>
                <c:pt idx="340">
                  <c:v>97.9</c:v>
                </c:pt>
                <c:pt idx="341">
                  <c:v>98.8</c:v>
                </c:pt>
                <c:pt idx="342">
                  <c:v>98</c:v>
                </c:pt>
                <c:pt idx="343">
                  <c:v>100.7</c:v>
                </c:pt>
                <c:pt idx="344">
                  <c:v>98.4</c:v>
                </c:pt>
                <c:pt idx="345">
                  <c:v>99.1</c:v>
                </c:pt>
                <c:pt idx="346">
                  <c:v>98</c:v>
                </c:pt>
                <c:pt idx="347">
                  <c:v>100.2</c:v>
                </c:pt>
                <c:pt idx="348">
                  <c:v>104.1</c:v>
                </c:pt>
                <c:pt idx="349">
                  <c:v>103.7</c:v>
                </c:pt>
                <c:pt idx="350">
                  <c:v>96.6</c:v>
                </c:pt>
                <c:pt idx="351">
                  <c:v>74.7</c:v>
                </c:pt>
                <c:pt idx="352">
                  <c:v>75.2</c:v>
                </c:pt>
                <c:pt idx="353">
                  <c:v>82.9</c:v>
                </c:pt>
                <c:pt idx="354">
                  <c:v>92.2</c:v>
                </c:pt>
                <c:pt idx="355">
                  <c:v>96.3</c:v>
                </c:pt>
                <c:pt idx="356">
                  <c:v>102</c:v>
                </c:pt>
                <c:pt idx="357">
                  <c:v>105.1</c:v>
                </c:pt>
                <c:pt idx="358">
                  <c:v>109.7</c:v>
                </c:pt>
                <c:pt idx="359">
                  <c:v>111.4</c:v>
                </c:pt>
                <c:pt idx="360">
                  <c:v>111.6</c:v>
                </c:pt>
                <c:pt idx="361">
                  <c:v>113.3</c:v>
                </c:pt>
                <c:pt idx="362">
                  <c:v>116.3</c:v>
                </c:pt>
                <c:pt idx="363">
                  <c:v>116</c:v>
                </c:pt>
                <c:pt idx="364">
                  <c:v>111.9</c:v>
                </c:pt>
                <c:pt idx="365">
                  <c:v>114.1</c:v>
                </c:pt>
                <c:pt idx="366">
                  <c:v>113.5</c:v>
                </c:pt>
                <c:pt idx="367">
                  <c:v>111.5</c:v>
                </c:pt>
                <c:pt idx="368">
                  <c:v>111.2</c:v>
                </c:pt>
                <c:pt idx="369">
                  <c:v>107.7</c:v>
                </c:pt>
                <c:pt idx="370">
                  <c:v>110.3</c:v>
                </c:pt>
                <c:pt idx="371">
                  <c:v>112.4</c:v>
                </c:pt>
                <c:pt idx="372">
                  <c:v>111.6</c:v>
                </c:pt>
                <c:pt idx="373">
                  <c:v>109.9</c:v>
                </c:pt>
                <c:pt idx="374">
                  <c:v>108.2</c:v>
                </c:pt>
                <c:pt idx="375">
                  <c:v>107.9</c:v>
                </c:pt>
                <c:pt idx="376">
                  <c:v>104.4</c:v>
                </c:pt>
              </c:numCache>
            </c:numRef>
          </c:val>
          <c:smooth val="0"/>
          <c:extLst>
            <c:ext xmlns:c16="http://schemas.microsoft.com/office/drawing/2014/chart" uri="{C3380CC4-5D6E-409C-BE32-E72D297353CC}">
              <c16:uniqueId val="{00000000-1B1D-450F-A5A5-7B0E68916712}"/>
            </c:ext>
          </c:extLst>
        </c:ser>
        <c:ser>
          <c:idx val="1"/>
          <c:order val="1"/>
          <c:tx>
            <c:strRef>
              <c:f>'Auftragseingang Branchen'!$D$6</c:f>
              <c:strCache>
                <c:ptCount val="1"/>
                <c:pt idx="0">
                  <c:v>Investitionsgüter</c:v>
                </c:pt>
              </c:strCache>
            </c:strRef>
          </c:tx>
          <c:spPr>
            <a:ln w="12700" cap="rnd">
              <a:solidFill>
                <a:schemeClr val="accent2"/>
              </a:solidFill>
              <a:round/>
            </a:ln>
            <a:effectLst/>
          </c:spPr>
          <c:marker>
            <c:symbol val="none"/>
          </c:marker>
          <c:cat>
            <c:numRef>
              <c:f>'Auftragseingang Branchen'!$A$7:$A$390</c:f>
              <c:numCache>
                <c:formatCode>[$-407]mmm/\ yy;@</c:formatCode>
                <c:ptCount val="384"/>
                <c:pt idx="0">
                  <c:v>33239</c:v>
                </c:pt>
                <c:pt idx="1">
                  <c:v>33270</c:v>
                </c:pt>
                <c:pt idx="2">
                  <c:v>33298</c:v>
                </c:pt>
                <c:pt idx="3">
                  <c:v>33329</c:v>
                </c:pt>
                <c:pt idx="4">
                  <c:v>33359</c:v>
                </c:pt>
                <c:pt idx="5">
                  <c:v>33390</c:v>
                </c:pt>
                <c:pt idx="6">
                  <c:v>33420</c:v>
                </c:pt>
                <c:pt idx="7">
                  <c:v>33451</c:v>
                </c:pt>
                <c:pt idx="8">
                  <c:v>33482</c:v>
                </c:pt>
                <c:pt idx="9">
                  <c:v>33512</c:v>
                </c:pt>
                <c:pt idx="10">
                  <c:v>33543</c:v>
                </c:pt>
                <c:pt idx="11">
                  <c:v>33573</c:v>
                </c:pt>
                <c:pt idx="12">
                  <c:v>33604</c:v>
                </c:pt>
                <c:pt idx="13">
                  <c:v>33635</c:v>
                </c:pt>
                <c:pt idx="14">
                  <c:v>33664</c:v>
                </c:pt>
                <c:pt idx="15">
                  <c:v>33695</c:v>
                </c:pt>
                <c:pt idx="16">
                  <c:v>33725</c:v>
                </c:pt>
                <c:pt idx="17">
                  <c:v>33756</c:v>
                </c:pt>
                <c:pt idx="18">
                  <c:v>33786</c:v>
                </c:pt>
                <c:pt idx="19">
                  <c:v>33817</c:v>
                </c:pt>
                <c:pt idx="20">
                  <c:v>33848</c:v>
                </c:pt>
                <c:pt idx="21">
                  <c:v>33878</c:v>
                </c:pt>
                <c:pt idx="22">
                  <c:v>33909</c:v>
                </c:pt>
                <c:pt idx="23">
                  <c:v>33939</c:v>
                </c:pt>
                <c:pt idx="24">
                  <c:v>33970</c:v>
                </c:pt>
                <c:pt idx="25">
                  <c:v>34001</c:v>
                </c:pt>
                <c:pt idx="26">
                  <c:v>34029</c:v>
                </c:pt>
                <c:pt idx="27">
                  <c:v>34060</c:v>
                </c:pt>
                <c:pt idx="28">
                  <c:v>34090</c:v>
                </c:pt>
                <c:pt idx="29">
                  <c:v>34121</c:v>
                </c:pt>
                <c:pt idx="30">
                  <c:v>34151</c:v>
                </c:pt>
                <c:pt idx="31">
                  <c:v>34182</c:v>
                </c:pt>
                <c:pt idx="32">
                  <c:v>34213</c:v>
                </c:pt>
                <c:pt idx="33">
                  <c:v>34243</c:v>
                </c:pt>
                <c:pt idx="34">
                  <c:v>34274</c:v>
                </c:pt>
                <c:pt idx="35">
                  <c:v>34304</c:v>
                </c:pt>
                <c:pt idx="36">
                  <c:v>34335</c:v>
                </c:pt>
                <c:pt idx="37">
                  <c:v>34366</c:v>
                </c:pt>
                <c:pt idx="38">
                  <c:v>34394</c:v>
                </c:pt>
                <c:pt idx="39">
                  <c:v>34425</c:v>
                </c:pt>
                <c:pt idx="40">
                  <c:v>34455</c:v>
                </c:pt>
                <c:pt idx="41">
                  <c:v>34486</c:v>
                </c:pt>
                <c:pt idx="42">
                  <c:v>34516</c:v>
                </c:pt>
                <c:pt idx="43">
                  <c:v>34547</c:v>
                </c:pt>
                <c:pt idx="44">
                  <c:v>34578</c:v>
                </c:pt>
                <c:pt idx="45">
                  <c:v>34608</c:v>
                </c:pt>
                <c:pt idx="46">
                  <c:v>34639</c:v>
                </c:pt>
                <c:pt idx="47">
                  <c:v>34669</c:v>
                </c:pt>
                <c:pt idx="48">
                  <c:v>34700</c:v>
                </c:pt>
                <c:pt idx="49">
                  <c:v>34731</c:v>
                </c:pt>
                <c:pt idx="50">
                  <c:v>34759</c:v>
                </c:pt>
                <c:pt idx="51">
                  <c:v>34790</c:v>
                </c:pt>
                <c:pt idx="52">
                  <c:v>34820</c:v>
                </c:pt>
                <c:pt idx="53">
                  <c:v>34851</c:v>
                </c:pt>
                <c:pt idx="54">
                  <c:v>34881</c:v>
                </c:pt>
                <c:pt idx="55">
                  <c:v>34912</c:v>
                </c:pt>
                <c:pt idx="56">
                  <c:v>34943</c:v>
                </c:pt>
                <c:pt idx="57">
                  <c:v>34973</c:v>
                </c:pt>
                <c:pt idx="58">
                  <c:v>35004</c:v>
                </c:pt>
                <c:pt idx="59">
                  <c:v>35034</c:v>
                </c:pt>
                <c:pt idx="60">
                  <c:v>35065</c:v>
                </c:pt>
                <c:pt idx="61">
                  <c:v>35096</c:v>
                </c:pt>
                <c:pt idx="62">
                  <c:v>35125</c:v>
                </c:pt>
                <c:pt idx="63">
                  <c:v>35156</c:v>
                </c:pt>
                <c:pt idx="64">
                  <c:v>35186</c:v>
                </c:pt>
                <c:pt idx="65">
                  <c:v>35217</c:v>
                </c:pt>
                <c:pt idx="66">
                  <c:v>35247</c:v>
                </c:pt>
                <c:pt idx="67">
                  <c:v>35278</c:v>
                </c:pt>
                <c:pt idx="68">
                  <c:v>35309</c:v>
                </c:pt>
                <c:pt idx="69">
                  <c:v>35339</c:v>
                </c:pt>
                <c:pt idx="70">
                  <c:v>35370</c:v>
                </c:pt>
                <c:pt idx="71">
                  <c:v>35400</c:v>
                </c:pt>
                <c:pt idx="72">
                  <c:v>35431</c:v>
                </c:pt>
                <c:pt idx="73">
                  <c:v>35462</c:v>
                </c:pt>
                <c:pt idx="74">
                  <c:v>35490</c:v>
                </c:pt>
                <c:pt idx="75">
                  <c:v>35521</c:v>
                </c:pt>
                <c:pt idx="76">
                  <c:v>35551</c:v>
                </c:pt>
                <c:pt idx="77">
                  <c:v>35582</c:v>
                </c:pt>
                <c:pt idx="78">
                  <c:v>35612</c:v>
                </c:pt>
                <c:pt idx="79">
                  <c:v>35643</c:v>
                </c:pt>
                <c:pt idx="80">
                  <c:v>35674</c:v>
                </c:pt>
                <c:pt idx="81">
                  <c:v>35704</c:v>
                </c:pt>
                <c:pt idx="82">
                  <c:v>35735</c:v>
                </c:pt>
                <c:pt idx="83">
                  <c:v>35765</c:v>
                </c:pt>
                <c:pt idx="84">
                  <c:v>35796</c:v>
                </c:pt>
                <c:pt idx="85">
                  <c:v>35827</c:v>
                </c:pt>
                <c:pt idx="86">
                  <c:v>35855</c:v>
                </c:pt>
                <c:pt idx="87">
                  <c:v>35886</c:v>
                </c:pt>
                <c:pt idx="88">
                  <c:v>35916</c:v>
                </c:pt>
                <c:pt idx="89">
                  <c:v>35947</c:v>
                </c:pt>
                <c:pt idx="90">
                  <c:v>35977</c:v>
                </c:pt>
                <c:pt idx="91">
                  <c:v>36008</c:v>
                </c:pt>
                <c:pt idx="92">
                  <c:v>36039</c:v>
                </c:pt>
                <c:pt idx="93">
                  <c:v>36069</c:v>
                </c:pt>
                <c:pt idx="94">
                  <c:v>36100</c:v>
                </c:pt>
                <c:pt idx="95">
                  <c:v>36130</c:v>
                </c:pt>
                <c:pt idx="96">
                  <c:v>36161</c:v>
                </c:pt>
                <c:pt idx="97">
                  <c:v>36192</c:v>
                </c:pt>
                <c:pt idx="98">
                  <c:v>36220</c:v>
                </c:pt>
                <c:pt idx="99">
                  <c:v>36251</c:v>
                </c:pt>
                <c:pt idx="100">
                  <c:v>36281</c:v>
                </c:pt>
                <c:pt idx="101">
                  <c:v>36312</c:v>
                </c:pt>
                <c:pt idx="102">
                  <c:v>36342</c:v>
                </c:pt>
                <c:pt idx="103">
                  <c:v>36373</c:v>
                </c:pt>
                <c:pt idx="104">
                  <c:v>36404</c:v>
                </c:pt>
                <c:pt idx="105">
                  <c:v>36434</c:v>
                </c:pt>
                <c:pt idx="106">
                  <c:v>36465</c:v>
                </c:pt>
                <c:pt idx="107">
                  <c:v>36495</c:v>
                </c:pt>
                <c:pt idx="108">
                  <c:v>36526</c:v>
                </c:pt>
                <c:pt idx="109">
                  <c:v>36557</c:v>
                </c:pt>
                <c:pt idx="110">
                  <c:v>36586</c:v>
                </c:pt>
                <c:pt idx="111">
                  <c:v>36617</c:v>
                </c:pt>
                <c:pt idx="112">
                  <c:v>36647</c:v>
                </c:pt>
                <c:pt idx="113">
                  <c:v>36678</c:v>
                </c:pt>
                <c:pt idx="114">
                  <c:v>36708</c:v>
                </c:pt>
                <c:pt idx="115">
                  <c:v>36739</c:v>
                </c:pt>
                <c:pt idx="116">
                  <c:v>36770</c:v>
                </c:pt>
                <c:pt idx="117">
                  <c:v>36800</c:v>
                </c:pt>
                <c:pt idx="118">
                  <c:v>36831</c:v>
                </c:pt>
                <c:pt idx="119">
                  <c:v>36861</c:v>
                </c:pt>
                <c:pt idx="120">
                  <c:v>36892</c:v>
                </c:pt>
                <c:pt idx="121">
                  <c:v>36923</c:v>
                </c:pt>
                <c:pt idx="122">
                  <c:v>36951</c:v>
                </c:pt>
                <c:pt idx="123">
                  <c:v>36982</c:v>
                </c:pt>
                <c:pt idx="124">
                  <c:v>37012</c:v>
                </c:pt>
                <c:pt idx="125">
                  <c:v>37043</c:v>
                </c:pt>
                <c:pt idx="126">
                  <c:v>37073</c:v>
                </c:pt>
                <c:pt idx="127">
                  <c:v>37104</c:v>
                </c:pt>
                <c:pt idx="128">
                  <c:v>37135</c:v>
                </c:pt>
                <c:pt idx="129">
                  <c:v>37165</c:v>
                </c:pt>
                <c:pt idx="130">
                  <c:v>37196</c:v>
                </c:pt>
                <c:pt idx="131">
                  <c:v>37226</c:v>
                </c:pt>
                <c:pt idx="132">
                  <c:v>37257</c:v>
                </c:pt>
                <c:pt idx="133">
                  <c:v>37288</c:v>
                </c:pt>
                <c:pt idx="134">
                  <c:v>37316</c:v>
                </c:pt>
                <c:pt idx="135">
                  <c:v>37347</c:v>
                </c:pt>
                <c:pt idx="136">
                  <c:v>37377</c:v>
                </c:pt>
                <c:pt idx="137">
                  <c:v>37408</c:v>
                </c:pt>
                <c:pt idx="138">
                  <c:v>37438</c:v>
                </c:pt>
                <c:pt idx="139">
                  <c:v>37469</c:v>
                </c:pt>
                <c:pt idx="140">
                  <c:v>37500</c:v>
                </c:pt>
                <c:pt idx="141">
                  <c:v>37530</c:v>
                </c:pt>
                <c:pt idx="142">
                  <c:v>37561</c:v>
                </c:pt>
                <c:pt idx="143">
                  <c:v>37591</c:v>
                </c:pt>
                <c:pt idx="144">
                  <c:v>37622</c:v>
                </c:pt>
                <c:pt idx="145">
                  <c:v>37653</c:v>
                </c:pt>
                <c:pt idx="146">
                  <c:v>37681</c:v>
                </c:pt>
                <c:pt idx="147">
                  <c:v>37712</c:v>
                </c:pt>
                <c:pt idx="148">
                  <c:v>37742</c:v>
                </c:pt>
                <c:pt idx="149">
                  <c:v>37773</c:v>
                </c:pt>
                <c:pt idx="150">
                  <c:v>37803</c:v>
                </c:pt>
                <c:pt idx="151">
                  <c:v>37834</c:v>
                </c:pt>
                <c:pt idx="152">
                  <c:v>37865</c:v>
                </c:pt>
                <c:pt idx="153">
                  <c:v>37895</c:v>
                </c:pt>
                <c:pt idx="154">
                  <c:v>37926</c:v>
                </c:pt>
                <c:pt idx="155">
                  <c:v>37956</c:v>
                </c:pt>
                <c:pt idx="156">
                  <c:v>37987</c:v>
                </c:pt>
                <c:pt idx="157">
                  <c:v>38018</c:v>
                </c:pt>
                <c:pt idx="158">
                  <c:v>38047</c:v>
                </c:pt>
                <c:pt idx="159">
                  <c:v>38078</c:v>
                </c:pt>
                <c:pt idx="160">
                  <c:v>38108</c:v>
                </c:pt>
                <c:pt idx="161">
                  <c:v>38139</c:v>
                </c:pt>
                <c:pt idx="162">
                  <c:v>38169</c:v>
                </c:pt>
                <c:pt idx="163">
                  <c:v>38200</c:v>
                </c:pt>
                <c:pt idx="164">
                  <c:v>38231</c:v>
                </c:pt>
                <c:pt idx="165">
                  <c:v>38261</c:v>
                </c:pt>
                <c:pt idx="166">
                  <c:v>38292</c:v>
                </c:pt>
                <c:pt idx="167">
                  <c:v>38322</c:v>
                </c:pt>
                <c:pt idx="168">
                  <c:v>38353</c:v>
                </c:pt>
                <c:pt idx="169">
                  <c:v>38384</c:v>
                </c:pt>
                <c:pt idx="170">
                  <c:v>38412</c:v>
                </c:pt>
                <c:pt idx="171">
                  <c:v>38443</c:v>
                </c:pt>
                <c:pt idx="172">
                  <c:v>38473</c:v>
                </c:pt>
                <c:pt idx="173">
                  <c:v>38504</c:v>
                </c:pt>
                <c:pt idx="174">
                  <c:v>38534</c:v>
                </c:pt>
                <c:pt idx="175">
                  <c:v>38565</c:v>
                </c:pt>
                <c:pt idx="176">
                  <c:v>38596</c:v>
                </c:pt>
                <c:pt idx="177">
                  <c:v>38626</c:v>
                </c:pt>
                <c:pt idx="178">
                  <c:v>38657</c:v>
                </c:pt>
                <c:pt idx="179">
                  <c:v>38687</c:v>
                </c:pt>
                <c:pt idx="180">
                  <c:v>38718</c:v>
                </c:pt>
                <c:pt idx="181">
                  <c:v>38749</c:v>
                </c:pt>
                <c:pt idx="182">
                  <c:v>38777</c:v>
                </c:pt>
                <c:pt idx="183">
                  <c:v>38808</c:v>
                </c:pt>
                <c:pt idx="184">
                  <c:v>38838</c:v>
                </c:pt>
                <c:pt idx="185">
                  <c:v>38869</c:v>
                </c:pt>
                <c:pt idx="186">
                  <c:v>38899</c:v>
                </c:pt>
                <c:pt idx="187">
                  <c:v>38930</c:v>
                </c:pt>
                <c:pt idx="188">
                  <c:v>38961</c:v>
                </c:pt>
                <c:pt idx="189">
                  <c:v>38991</c:v>
                </c:pt>
                <c:pt idx="190">
                  <c:v>39022</c:v>
                </c:pt>
                <c:pt idx="191">
                  <c:v>39052</c:v>
                </c:pt>
                <c:pt idx="192">
                  <c:v>39083</c:v>
                </c:pt>
                <c:pt idx="193">
                  <c:v>39114</c:v>
                </c:pt>
                <c:pt idx="194">
                  <c:v>39142</c:v>
                </c:pt>
                <c:pt idx="195">
                  <c:v>39173</c:v>
                </c:pt>
                <c:pt idx="196">
                  <c:v>39203</c:v>
                </c:pt>
                <c:pt idx="197">
                  <c:v>39234</c:v>
                </c:pt>
                <c:pt idx="198">
                  <c:v>39264</c:v>
                </c:pt>
                <c:pt idx="199">
                  <c:v>39295</c:v>
                </c:pt>
                <c:pt idx="200">
                  <c:v>39326</c:v>
                </c:pt>
                <c:pt idx="201">
                  <c:v>39356</c:v>
                </c:pt>
                <c:pt idx="202">
                  <c:v>39387</c:v>
                </c:pt>
                <c:pt idx="203">
                  <c:v>39417</c:v>
                </c:pt>
                <c:pt idx="204">
                  <c:v>39448</c:v>
                </c:pt>
                <c:pt idx="205">
                  <c:v>39479</c:v>
                </c:pt>
                <c:pt idx="206">
                  <c:v>39508</c:v>
                </c:pt>
                <c:pt idx="207">
                  <c:v>39539</c:v>
                </c:pt>
                <c:pt idx="208">
                  <c:v>39569</c:v>
                </c:pt>
                <c:pt idx="209">
                  <c:v>39600</c:v>
                </c:pt>
                <c:pt idx="210">
                  <c:v>39630</c:v>
                </c:pt>
                <c:pt idx="211">
                  <c:v>39661</c:v>
                </c:pt>
                <c:pt idx="212">
                  <c:v>39692</c:v>
                </c:pt>
                <c:pt idx="213">
                  <c:v>39722</c:v>
                </c:pt>
                <c:pt idx="214">
                  <c:v>39753</c:v>
                </c:pt>
                <c:pt idx="215">
                  <c:v>39783</c:v>
                </c:pt>
                <c:pt idx="216">
                  <c:v>39814</c:v>
                </c:pt>
                <c:pt idx="217">
                  <c:v>39845</c:v>
                </c:pt>
                <c:pt idx="218">
                  <c:v>39873</c:v>
                </c:pt>
                <c:pt idx="219">
                  <c:v>39904</c:v>
                </c:pt>
                <c:pt idx="220">
                  <c:v>39934</c:v>
                </c:pt>
                <c:pt idx="221">
                  <c:v>39965</c:v>
                </c:pt>
                <c:pt idx="222">
                  <c:v>39995</c:v>
                </c:pt>
                <c:pt idx="223">
                  <c:v>40026</c:v>
                </c:pt>
                <c:pt idx="224">
                  <c:v>40057</c:v>
                </c:pt>
                <c:pt idx="225">
                  <c:v>40087</c:v>
                </c:pt>
                <c:pt idx="226">
                  <c:v>40118</c:v>
                </c:pt>
                <c:pt idx="227">
                  <c:v>40148</c:v>
                </c:pt>
                <c:pt idx="228">
                  <c:v>40179</c:v>
                </c:pt>
                <c:pt idx="229">
                  <c:v>40210</c:v>
                </c:pt>
                <c:pt idx="230">
                  <c:v>40238</c:v>
                </c:pt>
                <c:pt idx="231">
                  <c:v>40269</c:v>
                </c:pt>
                <c:pt idx="232">
                  <c:v>40299</c:v>
                </c:pt>
                <c:pt idx="233">
                  <c:v>40330</c:v>
                </c:pt>
                <c:pt idx="234">
                  <c:v>40360</c:v>
                </c:pt>
                <c:pt idx="235">
                  <c:v>40391</c:v>
                </c:pt>
                <c:pt idx="236">
                  <c:v>40422</c:v>
                </c:pt>
                <c:pt idx="237">
                  <c:v>40452</c:v>
                </c:pt>
                <c:pt idx="238">
                  <c:v>40483</c:v>
                </c:pt>
                <c:pt idx="239">
                  <c:v>40513</c:v>
                </c:pt>
                <c:pt idx="240">
                  <c:v>40544</c:v>
                </c:pt>
                <c:pt idx="241">
                  <c:v>40575</c:v>
                </c:pt>
                <c:pt idx="242">
                  <c:v>40603</c:v>
                </c:pt>
                <c:pt idx="243">
                  <c:v>40634</c:v>
                </c:pt>
                <c:pt idx="244">
                  <c:v>40664</c:v>
                </c:pt>
                <c:pt idx="245">
                  <c:v>40695</c:v>
                </c:pt>
                <c:pt idx="246">
                  <c:v>40725</c:v>
                </c:pt>
                <c:pt idx="247">
                  <c:v>40756</c:v>
                </c:pt>
                <c:pt idx="248">
                  <c:v>40787</c:v>
                </c:pt>
                <c:pt idx="249">
                  <c:v>40817</c:v>
                </c:pt>
                <c:pt idx="250">
                  <c:v>40848</c:v>
                </c:pt>
                <c:pt idx="251">
                  <c:v>40878</c:v>
                </c:pt>
                <c:pt idx="252">
                  <c:v>40909</c:v>
                </c:pt>
                <c:pt idx="253">
                  <c:v>40940</c:v>
                </c:pt>
                <c:pt idx="254">
                  <c:v>40969</c:v>
                </c:pt>
                <c:pt idx="255">
                  <c:v>41000</c:v>
                </c:pt>
                <c:pt idx="256">
                  <c:v>41030</c:v>
                </c:pt>
                <c:pt idx="257">
                  <c:v>41061</c:v>
                </c:pt>
                <c:pt idx="258">
                  <c:v>41091</c:v>
                </c:pt>
                <c:pt idx="259">
                  <c:v>41122</c:v>
                </c:pt>
                <c:pt idx="260">
                  <c:v>41153</c:v>
                </c:pt>
                <c:pt idx="261">
                  <c:v>41183</c:v>
                </c:pt>
                <c:pt idx="262">
                  <c:v>41214</c:v>
                </c:pt>
                <c:pt idx="263">
                  <c:v>41244</c:v>
                </c:pt>
                <c:pt idx="264">
                  <c:v>41275</c:v>
                </c:pt>
                <c:pt idx="265">
                  <c:v>41306</c:v>
                </c:pt>
                <c:pt idx="266">
                  <c:v>41334</c:v>
                </c:pt>
                <c:pt idx="267">
                  <c:v>41365</c:v>
                </c:pt>
                <c:pt idx="268">
                  <c:v>41395</c:v>
                </c:pt>
                <c:pt idx="269">
                  <c:v>41426</c:v>
                </c:pt>
                <c:pt idx="270">
                  <c:v>41456</c:v>
                </c:pt>
                <c:pt idx="271">
                  <c:v>41487</c:v>
                </c:pt>
                <c:pt idx="272">
                  <c:v>41518</c:v>
                </c:pt>
                <c:pt idx="273">
                  <c:v>41548</c:v>
                </c:pt>
                <c:pt idx="274">
                  <c:v>41579</c:v>
                </c:pt>
                <c:pt idx="275">
                  <c:v>41609</c:v>
                </c:pt>
                <c:pt idx="276">
                  <c:v>41640</c:v>
                </c:pt>
                <c:pt idx="277">
                  <c:v>41671</c:v>
                </c:pt>
                <c:pt idx="278">
                  <c:v>41699</c:v>
                </c:pt>
                <c:pt idx="279">
                  <c:v>41730</c:v>
                </c:pt>
                <c:pt idx="280">
                  <c:v>41760</c:v>
                </c:pt>
                <c:pt idx="281">
                  <c:v>41791</c:v>
                </c:pt>
                <c:pt idx="282">
                  <c:v>41821</c:v>
                </c:pt>
                <c:pt idx="283">
                  <c:v>41852</c:v>
                </c:pt>
                <c:pt idx="284">
                  <c:v>41883</c:v>
                </c:pt>
                <c:pt idx="285">
                  <c:v>41913</c:v>
                </c:pt>
                <c:pt idx="286">
                  <c:v>41944</c:v>
                </c:pt>
                <c:pt idx="287">
                  <c:v>41974</c:v>
                </c:pt>
                <c:pt idx="288">
                  <c:v>42005</c:v>
                </c:pt>
                <c:pt idx="289">
                  <c:v>42036</c:v>
                </c:pt>
                <c:pt idx="290">
                  <c:v>42064</c:v>
                </c:pt>
                <c:pt idx="291">
                  <c:v>42095</c:v>
                </c:pt>
                <c:pt idx="292">
                  <c:v>42125</c:v>
                </c:pt>
                <c:pt idx="293">
                  <c:v>42156</c:v>
                </c:pt>
                <c:pt idx="294">
                  <c:v>42186</c:v>
                </c:pt>
                <c:pt idx="295">
                  <c:v>42217</c:v>
                </c:pt>
                <c:pt idx="296">
                  <c:v>42248</c:v>
                </c:pt>
                <c:pt idx="297">
                  <c:v>42278</c:v>
                </c:pt>
                <c:pt idx="298">
                  <c:v>42309</c:v>
                </c:pt>
                <c:pt idx="299">
                  <c:v>42339</c:v>
                </c:pt>
                <c:pt idx="300">
                  <c:v>42370</c:v>
                </c:pt>
                <c:pt idx="301">
                  <c:v>42401</c:v>
                </c:pt>
                <c:pt idx="302">
                  <c:v>42430</c:v>
                </c:pt>
                <c:pt idx="303">
                  <c:v>42461</c:v>
                </c:pt>
                <c:pt idx="304">
                  <c:v>42491</c:v>
                </c:pt>
                <c:pt idx="305">
                  <c:v>42522</c:v>
                </c:pt>
                <c:pt idx="306">
                  <c:v>42552</c:v>
                </c:pt>
                <c:pt idx="307">
                  <c:v>42583</c:v>
                </c:pt>
                <c:pt idx="308">
                  <c:v>42614</c:v>
                </c:pt>
                <c:pt idx="309">
                  <c:v>42644</c:v>
                </c:pt>
                <c:pt idx="310">
                  <c:v>42675</c:v>
                </c:pt>
                <c:pt idx="311">
                  <c:v>42705</c:v>
                </c:pt>
                <c:pt idx="312">
                  <c:v>42736</c:v>
                </c:pt>
                <c:pt idx="313">
                  <c:v>42767</c:v>
                </c:pt>
                <c:pt idx="314">
                  <c:v>42795</c:v>
                </c:pt>
                <c:pt idx="315">
                  <c:v>42826</c:v>
                </c:pt>
                <c:pt idx="316">
                  <c:v>42856</c:v>
                </c:pt>
                <c:pt idx="317">
                  <c:v>42887</c:v>
                </c:pt>
                <c:pt idx="318">
                  <c:v>42917</c:v>
                </c:pt>
                <c:pt idx="319">
                  <c:v>42948</c:v>
                </c:pt>
                <c:pt idx="320">
                  <c:v>42979</c:v>
                </c:pt>
                <c:pt idx="321">
                  <c:v>43009</c:v>
                </c:pt>
                <c:pt idx="322">
                  <c:v>43040</c:v>
                </c:pt>
                <c:pt idx="323">
                  <c:v>43070</c:v>
                </c:pt>
                <c:pt idx="324">
                  <c:v>43101</c:v>
                </c:pt>
                <c:pt idx="325">
                  <c:v>43132</c:v>
                </c:pt>
                <c:pt idx="326">
                  <c:v>43160</c:v>
                </c:pt>
                <c:pt idx="327">
                  <c:v>43191</c:v>
                </c:pt>
                <c:pt idx="328">
                  <c:v>43221</c:v>
                </c:pt>
                <c:pt idx="329">
                  <c:v>43252</c:v>
                </c:pt>
                <c:pt idx="330">
                  <c:v>43282</c:v>
                </c:pt>
                <c:pt idx="331">
                  <c:v>43313</c:v>
                </c:pt>
                <c:pt idx="332">
                  <c:v>43344</c:v>
                </c:pt>
                <c:pt idx="333">
                  <c:v>43374</c:v>
                </c:pt>
                <c:pt idx="334">
                  <c:v>43405</c:v>
                </c:pt>
                <c:pt idx="335">
                  <c:v>43435</c:v>
                </c:pt>
                <c:pt idx="336">
                  <c:v>43466</c:v>
                </c:pt>
                <c:pt idx="337">
                  <c:v>43497</c:v>
                </c:pt>
                <c:pt idx="338">
                  <c:v>43525</c:v>
                </c:pt>
                <c:pt idx="339">
                  <c:v>43556</c:v>
                </c:pt>
                <c:pt idx="340">
                  <c:v>43586</c:v>
                </c:pt>
                <c:pt idx="341">
                  <c:v>43617</c:v>
                </c:pt>
                <c:pt idx="342">
                  <c:v>43647</c:v>
                </c:pt>
                <c:pt idx="343">
                  <c:v>43678</c:v>
                </c:pt>
                <c:pt idx="344">
                  <c:v>43709</c:v>
                </c:pt>
                <c:pt idx="345">
                  <c:v>43739</c:v>
                </c:pt>
                <c:pt idx="346">
                  <c:v>43770</c:v>
                </c:pt>
                <c:pt idx="347">
                  <c:v>43800</c:v>
                </c:pt>
                <c:pt idx="348">
                  <c:v>43831</c:v>
                </c:pt>
                <c:pt idx="349">
                  <c:v>43862</c:v>
                </c:pt>
                <c:pt idx="350">
                  <c:v>43891</c:v>
                </c:pt>
                <c:pt idx="351">
                  <c:v>43922</c:v>
                </c:pt>
                <c:pt idx="352">
                  <c:v>43952</c:v>
                </c:pt>
                <c:pt idx="353">
                  <c:v>43983</c:v>
                </c:pt>
                <c:pt idx="354">
                  <c:v>44013</c:v>
                </c:pt>
                <c:pt idx="355">
                  <c:v>44044</c:v>
                </c:pt>
                <c:pt idx="356">
                  <c:v>44075</c:v>
                </c:pt>
                <c:pt idx="357">
                  <c:v>44105</c:v>
                </c:pt>
                <c:pt idx="358">
                  <c:v>44136</c:v>
                </c:pt>
                <c:pt idx="359">
                  <c:v>44166</c:v>
                </c:pt>
                <c:pt idx="360">
                  <c:v>44197</c:v>
                </c:pt>
                <c:pt idx="361">
                  <c:v>44228</c:v>
                </c:pt>
                <c:pt idx="362">
                  <c:v>44256</c:v>
                </c:pt>
                <c:pt idx="363">
                  <c:v>44287</c:v>
                </c:pt>
                <c:pt idx="364">
                  <c:v>44317</c:v>
                </c:pt>
                <c:pt idx="365">
                  <c:v>44348</c:v>
                </c:pt>
                <c:pt idx="366">
                  <c:v>44378</c:v>
                </c:pt>
                <c:pt idx="367">
                  <c:v>44409</c:v>
                </c:pt>
                <c:pt idx="368">
                  <c:v>44440</c:v>
                </c:pt>
                <c:pt idx="369">
                  <c:v>44470</c:v>
                </c:pt>
                <c:pt idx="370">
                  <c:v>44501</c:v>
                </c:pt>
                <c:pt idx="371">
                  <c:v>44531</c:v>
                </c:pt>
                <c:pt idx="372">
                  <c:v>44562</c:v>
                </c:pt>
                <c:pt idx="373">
                  <c:v>44593</c:v>
                </c:pt>
                <c:pt idx="374">
                  <c:v>44621</c:v>
                </c:pt>
                <c:pt idx="375">
                  <c:v>44652</c:v>
                </c:pt>
                <c:pt idx="376">
                  <c:v>44682</c:v>
                </c:pt>
                <c:pt idx="377">
                  <c:v>44713</c:v>
                </c:pt>
                <c:pt idx="378">
                  <c:v>44743</c:v>
                </c:pt>
                <c:pt idx="379">
                  <c:v>44774</c:v>
                </c:pt>
                <c:pt idx="380">
                  <c:v>44805</c:v>
                </c:pt>
                <c:pt idx="381">
                  <c:v>44835</c:v>
                </c:pt>
                <c:pt idx="382">
                  <c:v>44866</c:v>
                </c:pt>
                <c:pt idx="383">
                  <c:v>44896</c:v>
                </c:pt>
              </c:numCache>
            </c:numRef>
          </c:cat>
          <c:val>
            <c:numRef>
              <c:f>'Auftragseingang Branchen'!$D$7:$D$390</c:f>
              <c:numCache>
                <c:formatCode>General</c:formatCode>
                <c:ptCount val="384"/>
                <c:pt idx="0">
                  <c:v>60.4</c:v>
                </c:pt>
                <c:pt idx="1">
                  <c:v>56.2</c:v>
                </c:pt>
                <c:pt idx="2">
                  <c:v>58.7</c:v>
                </c:pt>
                <c:pt idx="3">
                  <c:v>56</c:v>
                </c:pt>
                <c:pt idx="4">
                  <c:v>56.2</c:v>
                </c:pt>
                <c:pt idx="5">
                  <c:v>57.2</c:v>
                </c:pt>
                <c:pt idx="6">
                  <c:v>55.9</c:v>
                </c:pt>
                <c:pt idx="7">
                  <c:v>61.6</c:v>
                </c:pt>
                <c:pt idx="8">
                  <c:v>56.1</c:v>
                </c:pt>
                <c:pt idx="9">
                  <c:v>56.9</c:v>
                </c:pt>
                <c:pt idx="10">
                  <c:v>58.3</c:v>
                </c:pt>
                <c:pt idx="11">
                  <c:v>59.5</c:v>
                </c:pt>
                <c:pt idx="12">
                  <c:v>57.8</c:v>
                </c:pt>
                <c:pt idx="13">
                  <c:v>59.1</c:v>
                </c:pt>
                <c:pt idx="14">
                  <c:v>57.7</c:v>
                </c:pt>
                <c:pt idx="15">
                  <c:v>56.1</c:v>
                </c:pt>
                <c:pt idx="16">
                  <c:v>53.8</c:v>
                </c:pt>
                <c:pt idx="17">
                  <c:v>52.3</c:v>
                </c:pt>
                <c:pt idx="18">
                  <c:v>51.4</c:v>
                </c:pt>
                <c:pt idx="19">
                  <c:v>52</c:v>
                </c:pt>
                <c:pt idx="20">
                  <c:v>53.4</c:v>
                </c:pt>
                <c:pt idx="21">
                  <c:v>48.6</c:v>
                </c:pt>
                <c:pt idx="22">
                  <c:v>49</c:v>
                </c:pt>
                <c:pt idx="23">
                  <c:v>52</c:v>
                </c:pt>
                <c:pt idx="24">
                  <c:v>49.1</c:v>
                </c:pt>
                <c:pt idx="25">
                  <c:v>47.1</c:v>
                </c:pt>
                <c:pt idx="26">
                  <c:v>46.1</c:v>
                </c:pt>
                <c:pt idx="27">
                  <c:v>45.9</c:v>
                </c:pt>
                <c:pt idx="28">
                  <c:v>48.2</c:v>
                </c:pt>
                <c:pt idx="29">
                  <c:v>46.7</c:v>
                </c:pt>
                <c:pt idx="30">
                  <c:v>47.4</c:v>
                </c:pt>
                <c:pt idx="31">
                  <c:v>46.8</c:v>
                </c:pt>
                <c:pt idx="32">
                  <c:v>50.8</c:v>
                </c:pt>
                <c:pt idx="33">
                  <c:v>49.8</c:v>
                </c:pt>
                <c:pt idx="34">
                  <c:v>49.1</c:v>
                </c:pt>
                <c:pt idx="35">
                  <c:v>51.5</c:v>
                </c:pt>
                <c:pt idx="36">
                  <c:v>46.4</c:v>
                </c:pt>
                <c:pt idx="37">
                  <c:v>49</c:v>
                </c:pt>
                <c:pt idx="38">
                  <c:v>51.7</c:v>
                </c:pt>
                <c:pt idx="39">
                  <c:v>51.1</c:v>
                </c:pt>
                <c:pt idx="40">
                  <c:v>49.8</c:v>
                </c:pt>
                <c:pt idx="41">
                  <c:v>52.1</c:v>
                </c:pt>
                <c:pt idx="42">
                  <c:v>51.8</c:v>
                </c:pt>
                <c:pt idx="43">
                  <c:v>50.3</c:v>
                </c:pt>
                <c:pt idx="44">
                  <c:v>52.6</c:v>
                </c:pt>
                <c:pt idx="45">
                  <c:v>53.8</c:v>
                </c:pt>
                <c:pt idx="46">
                  <c:v>54.3</c:v>
                </c:pt>
                <c:pt idx="47">
                  <c:v>55.5</c:v>
                </c:pt>
                <c:pt idx="48">
                  <c:v>51.4</c:v>
                </c:pt>
                <c:pt idx="49">
                  <c:v>52.8</c:v>
                </c:pt>
                <c:pt idx="50">
                  <c:v>53.4</c:v>
                </c:pt>
                <c:pt idx="51">
                  <c:v>51.6</c:v>
                </c:pt>
                <c:pt idx="52">
                  <c:v>55</c:v>
                </c:pt>
                <c:pt idx="53">
                  <c:v>51.4</c:v>
                </c:pt>
                <c:pt idx="54">
                  <c:v>55.2</c:v>
                </c:pt>
                <c:pt idx="55">
                  <c:v>51.5</c:v>
                </c:pt>
                <c:pt idx="56">
                  <c:v>53.6</c:v>
                </c:pt>
                <c:pt idx="57">
                  <c:v>51.1</c:v>
                </c:pt>
                <c:pt idx="58">
                  <c:v>54.7</c:v>
                </c:pt>
                <c:pt idx="59">
                  <c:v>53.9</c:v>
                </c:pt>
                <c:pt idx="60">
                  <c:v>51.7</c:v>
                </c:pt>
                <c:pt idx="61">
                  <c:v>51.7</c:v>
                </c:pt>
                <c:pt idx="62">
                  <c:v>54.3</c:v>
                </c:pt>
                <c:pt idx="63">
                  <c:v>53.9</c:v>
                </c:pt>
                <c:pt idx="64">
                  <c:v>53.5</c:v>
                </c:pt>
                <c:pt idx="65">
                  <c:v>55.3</c:v>
                </c:pt>
                <c:pt idx="66">
                  <c:v>54.6</c:v>
                </c:pt>
                <c:pt idx="67">
                  <c:v>54.4</c:v>
                </c:pt>
                <c:pt idx="68">
                  <c:v>53.4</c:v>
                </c:pt>
                <c:pt idx="69">
                  <c:v>55.5</c:v>
                </c:pt>
                <c:pt idx="70">
                  <c:v>54.6</c:v>
                </c:pt>
                <c:pt idx="71">
                  <c:v>53.8</c:v>
                </c:pt>
                <c:pt idx="72">
                  <c:v>55.2</c:v>
                </c:pt>
                <c:pt idx="73">
                  <c:v>54</c:v>
                </c:pt>
                <c:pt idx="74">
                  <c:v>57.2</c:v>
                </c:pt>
                <c:pt idx="75">
                  <c:v>58.4</c:v>
                </c:pt>
                <c:pt idx="76">
                  <c:v>56.8</c:v>
                </c:pt>
                <c:pt idx="77">
                  <c:v>57.2</c:v>
                </c:pt>
                <c:pt idx="78">
                  <c:v>57.2</c:v>
                </c:pt>
                <c:pt idx="79">
                  <c:v>58.3</c:v>
                </c:pt>
                <c:pt idx="80">
                  <c:v>60.2</c:v>
                </c:pt>
                <c:pt idx="81">
                  <c:v>58.9</c:v>
                </c:pt>
                <c:pt idx="82">
                  <c:v>58.4</c:v>
                </c:pt>
                <c:pt idx="83">
                  <c:v>59.5</c:v>
                </c:pt>
                <c:pt idx="84">
                  <c:v>61.9</c:v>
                </c:pt>
                <c:pt idx="85">
                  <c:v>61.4</c:v>
                </c:pt>
                <c:pt idx="86">
                  <c:v>63.4</c:v>
                </c:pt>
                <c:pt idx="87">
                  <c:v>63.4</c:v>
                </c:pt>
                <c:pt idx="88">
                  <c:v>61.9</c:v>
                </c:pt>
                <c:pt idx="89">
                  <c:v>61.5</c:v>
                </c:pt>
                <c:pt idx="90">
                  <c:v>63.2</c:v>
                </c:pt>
                <c:pt idx="91">
                  <c:v>59.8</c:v>
                </c:pt>
                <c:pt idx="92">
                  <c:v>63.4</c:v>
                </c:pt>
                <c:pt idx="93">
                  <c:v>60.7</c:v>
                </c:pt>
                <c:pt idx="94">
                  <c:v>59.6</c:v>
                </c:pt>
                <c:pt idx="95">
                  <c:v>62.2</c:v>
                </c:pt>
                <c:pt idx="96">
                  <c:v>60</c:v>
                </c:pt>
                <c:pt idx="97">
                  <c:v>60.9</c:v>
                </c:pt>
                <c:pt idx="98">
                  <c:v>60.3</c:v>
                </c:pt>
                <c:pt idx="99">
                  <c:v>61.4</c:v>
                </c:pt>
                <c:pt idx="100">
                  <c:v>60.6</c:v>
                </c:pt>
                <c:pt idx="101">
                  <c:v>64.3</c:v>
                </c:pt>
                <c:pt idx="102">
                  <c:v>63.3</c:v>
                </c:pt>
                <c:pt idx="103">
                  <c:v>67.7</c:v>
                </c:pt>
                <c:pt idx="104">
                  <c:v>66.2</c:v>
                </c:pt>
                <c:pt idx="105">
                  <c:v>66.400000000000006</c:v>
                </c:pt>
                <c:pt idx="106">
                  <c:v>66.7</c:v>
                </c:pt>
                <c:pt idx="107">
                  <c:v>66.599999999999994</c:v>
                </c:pt>
                <c:pt idx="108">
                  <c:v>65.099999999999994</c:v>
                </c:pt>
                <c:pt idx="109">
                  <c:v>69.8</c:v>
                </c:pt>
                <c:pt idx="110">
                  <c:v>71</c:v>
                </c:pt>
                <c:pt idx="111">
                  <c:v>72.7</c:v>
                </c:pt>
                <c:pt idx="112">
                  <c:v>72</c:v>
                </c:pt>
                <c:pt idx="113">
                  <c:v>74.599999999999994</c:v>
                </c:pt>
                <c:pt idx="114">
                  <c:v>74.400000000000006</c:v>
                </c:pt>
                <c:pt idx="115">
                  <c:v>73.2</c:v>
                </c:pt>
                <c:pt idx="116">
                  <c:v>73.2</c:v>
                </c:pt>
                <c:pt idx="117">
                  <c:v>75.099999999999994</c:v>
                </c:pt>
                <c:pt idx="118">
                  <c:v>76</c:v>
                </c:pt>
                <c:pt idx="119">
                  <c:v>77.3</c:v>
                </c:pt>
                <c:pt idx="120">
                  <c:v>73.7</c:v>
                </c:pt>
                <c:pt idx="121">
                  <c:v>75.3</c:v>
                </c:pt>
                <c:pt idx="122">
                  <c:v>74.599999999999994</c:v>
                </c:pt>
                <c:pt idx="123">
                  <c:v>71.599999999999994</c:v>
                </c:pt>
                <c:pt idx="124">
                  <c:v>73.400000000000006</c:v>
                </c:pt>
                <c:pt idx="125">
                  <c:v>74</c:v>
                </c:pt>
                <c:pt idx="126">
                  <c:v>71.599999999999994</c:v>
                </c:pt>
                <c:pt idx="127">
                  <c:v>72.2</c:v>
                </c:pt>
                <c:pt idx="128">
                  <c:v>70</c:v>
                </c:pt>
                <c:pt idx="129">
                  <c:v>68.599999999999994</c:v>
                </c:pt>
                <c:pt idx="130">
                  <c:v>69.5</c:v>
                </c:pt>
                <c:pt idx="131">
                  <c:v>72.400000000000006</c:v>
                </c:pt>
                <c:pt idx="132">
                  <c:v>70.3</c:v>
                </c:pt>
                <c:pt idx="133">
                  <c:v>68.8</c:v>
                </c:pt>
                <c:pt idx="134">
                  <c:v>71.3</c:v>
                </c:pt>
                <c:pt idx="135">
                  <c:v>70.900000000000006</c:v>
                </c:pt>
                <c:pt idx="136">
                  <c:v>75</c:v>
                </c:pt>
                <c:pt idx="137">
                  <c:v>73.5</c:v>
                </c:pt>
                <c:pt idx="138">
                  <c:v>72</c:v>
                </c:pt>
                <c:pt idx="139">
                  <c:v>75.099999999999994</c:v>
                </c:pt>
                <c:pt idx="140">
                  <c:v>71.8</c:v>
                </c:pt>
                <c:pt idx="141">
                  <c:v>72.2</c:v>
                </c:pt>
                <c:pt idx="142">
                  <c:v>73.099999999999994</c:v>
                </c:pt>
                <c:pt idx="143">
                  <c:v>70</c:v>
                </c:pt>
                <c:pt idx="144">
                  <c:v>73.099999999999994</c:v>
                </c:pt>
                <c:pt idx="145">
                  <c:v>72.900000000000006</c:v>
                </c:pt>
                <c:pt idx="146">
                  <c:v>70.400000000000006</c:v>
                </c:pt>
                <c:pt idx="147">
                  <c:v>71.2</c:v>
                </c:pt>
                <c:pt idx="148">
                  <c:v>69.599999999999994</c:v>
                </c:pt>
                <c:pt idx="149">
                  <c:v>72.900000000000006</c:v>
                </c:pt>
                <c:pt idx="150">
                  <c:v>71.099999999999994</c:v>
                </c:pt>
                <c:pt idx="151">
                  <c:v>71.900000000000006</c:v>
                </c:pt>
                <c:pt idx="152">
                  <c:v>73.400000000000006</c:v>
                </c:pt>
                <c:pt idx="153">
                  <c:v>74.099999999999994</c:v>
                </c:pt>
                <c:pt idx="154">
                  <c:v>74.2</c:v>
                </c:pt>
                <c:pt idx="155">
                  <c:v>75.900000000000006</c:v>
                </c:pt>
                <c:pt idx="156">
                  <c:v>74.099999999999994</c:v>
                </c:pt>
                <c:pt idx="157">
                  <c:v>74.5</c:v>
                </c:pt>
                <c:pt idx="158">
                  <c:v>76.3</c:v>
                </c:pt>
                <c:pt idx="159">
                  <c:v>77.3</c:v>
                </c:pt>
                <c:pt idx="160">
                  <c:v>78</c:v>
                </c:pt>
                <c:pt idx="161">
                  <c:v>77.7</c:v>
                </c:pt>
                <c:pt idx="162">
                  <c:v>78</c:v>
                </c:pt>
                <c:pt idx="163">
                  <c:v>75.7</c:v>
                </c:pt>
                <c:pt idx="164">
                  <c:v>78.2</c:v>
                </c:pt>
                <c:pt idx="165">
                  <c:v>78.2</c:v>
                </c:pt>
                <c:pt idx="166">
                  <c:v>75.7</c:v>
                </c:pt>
                <c:pt idx="167">
                  <c:v>84.3</c:v>
                </c:pt>
                <c:pt idx="168">
                  <c:v>79.3</c:v>
                </c:pt>
                <c:pt idx="169">
                  <c:v>77.5</c:v>
                </c:pt>
                <c:pt idx="170">
                  <c:v>80.400000000000006</c:v>
                </c:pt>
                <c:pt idx="171">
                  <c:v>79.2</c:v>
                </c:pt>
                <c:pt idx="172">
                  <c:v>79.5</c:v>
                </c:pt>
                <c:pt idx="173">
                  <c:v>83.4</c:v>
                </c:pt>
                <c:pt idx="174">
                  <c:v>84.1</c:v>
                </c:pt>
                <c:pt idx="175">
                  <c:v>81.8</c:v>
                </c:pt>
                <c:pt idx="176">
                  <c:v>85.8</c:v>
                </c:pt>
                <c:pt idx="177">
                  <c:v>86.9</c:v>
                </c:pt>
                <c:pt idx="178">
                  <c:v>88.3</c:v>
                </c:pt>
                <c:pt idx="179">
                  <c:v>86.5</c:v>
                </c:pt>
                <c:pt idx="180">
                  <c:v>88.7</c:v>
                </c:pt>
                <c:pt idx="181">
                  <c:v>87.8</c:v>
                </c:pt>
                <c:pt idx="182">
                  <c:v>87.3</c:v>
                </c:pt>
                <c:pt idx="183">
                  <c:v>89.4</c:v>
                </c:pt>
                <c:pt idx="184">
                  <c:v>89.8</c:v>
                </c:pt>
                <c:pt idx="185">
                  <c:v>86.8</c:v>
                </c:pt>
                <c:pt idx="186">
                  <c:v>91.1</c:v>
                </c:pt>
                <c:pt idx="187">
                  <c:v>95.4</c:v>
                </c:pt>
                <c:pt idx="188">
                  <c:v>92.8</c:v>
                </c:pt>
                <c:pt idx="189">
                  <c:v>91.1</c:v>
                </c:pt>
                <c:pt idx="190">
                  <c:v>90.8</c:v>
                </c:pt>
                <c:pt idx="191">
                  <c:v>92.8</c:v>
                </c:pt>
                <c:pt idx="192">
                  <c:v>94.8</c:v>
                </c:pt>
                <c:pt idx="193">
                  <c:v>99.3</c:v>
                </c:pt>
                <c:pt idx="194">
                  <c:v>97.3</c:v>
                </c:pt>
                <c:pt idx="195">
                  <c:v>97.2</c:v>
                </c:pt>
                <c:pt idx="196">
                  <c:v>101</c:v>
                </c:pt>
                <c:pt idx="197">
                  <c:v>105.7</c:v>
                </c:pt>
                <c:pt idx="198">
                  <c:v>99.4</c:v>
                </c:pt>
                <c:pt idx="199">
                  <c:v>99.7</c:v>
                </c:pt>
                <c:pt idx="200">
                  <c:v>98.7</c:v>
                </c:pt>
                <c:pt idx="201">
                  <c:v>105.8</c:v>
                </c:pt>
                <c:pt idx="202">
                  <c:v>106.1</c:v>
                </c:pt>
                <c:pt idx="203">
                  <c:v>105.4</c:v>
                </c:pt>
                <c:pt idx="204">
                  <c:v>103.5</c:v>
                </c:pt>
                <c:pt idx="205">
                  <c:v>104.5</c:v>
                </c:pt>
                <c:pt idx="206">
                  <c:v>101.2</c:v>
                </c:pt>
                <c:pt idx="207">
                  <c:v>102.9</c:v>
                </c:pt>
                <c:pt idx="208">
                  <c:v>98.2</c:v>
                </c:pt>
                <c:pt idx="209">
                  <c:v>93.3</c:v>
                </c:pt>
                <c:pt idx="210">
                  <c:v>92.8</c:v>
                </c:pt>
                <c:pt idx="211">
                  <c:v>95.4</c:v>
                </c:pt>
                <c:pt idx="212">
                  <c:v>87.2</c:v>
                </c:pt>
                <c:pt idx="213">
                  <c:v>79.900000000000006</c:v>
                </c:pt>
                <c:pt idx="214">
                  <c:v>74.3</c:v>
                </c:pt>
                <c:pt idx="215">
                  <c:v>69.099999999999994</c:v>
                </c:pt>
                <c:pt idx="216">
                  <c:v>63.3</c:v>
                </c:pt>
                <c:pt idx="217">
                  <c:v>62.5</c:v>
                </c:pt>
                <c:pt idx="218">
                  <c:v>66.2</c:v>
                </c:pt>
                <c:pt idx="219">
                  <c:v>63.3</c:v>
                </c:pt>
                <c:pt idx="220">
                  <c:v>66.400000000000006</c:v>
                </c:pt>
                <c:pt idx="221">
                  <c:v>68.400000000000006</c:v>
                </c:pt>
                <c:pt idx="222">
                  <c:v>72.2</c:v>
                </c:pt>
                <c:pt idx="223">
                  <c:v>71.7</c:v>
                </c:pt>
                <c:pt idx="224">
                  <c:v>74.3</c:v>
                </c:pt>
                <c:pt idx="225">
                  <c:v>70.7</c:v>
                </c:pt>
                <c:pt idx="226">
                  <c:v>74.099999999999994</c:v>
                </c:pt>
                <c:pt idx="227">
                  <c:v>73.2</c:v>
                </c:pt>
                <c:pt idx="228">
                  <c:v>76.3</c:v>
                </c:pt>
                <c:pt idx="229">
                  <c:v>75.900000000000006</c:v>
                </c:pt>
                <c:pt idx="230">
                  <c:v>80.5</c:v>
                </c:pt>
                <c:pt idx="231">
                  <c:v>82.7</c:v>
                </c:pt>
                <c:pt idx="232">
                  <c:v>84.7</c:v>
                </c:pt>
                <c:pt idx="233">
                  <c:v>87.4</c:v>
                </c:pt>
                <c:pt idx="234">
                  <c:v>85.3</c:v>
                </c:pt>
                <c:pt idx="235">
                  <c:v>90.1</c:v>
                </c:pt>
                <c:pt idx="236">
                  <c:v>87.6</c:v>
                </c:pt>
                <c:pt idx="237">
                  <c:v>87.7</c:v>
                </c:pt>
                <c:pt idx="238">
                  <c:v>95.9</c:v>
                </c:pt>
                <c:pt idx="239">
                  <c:v>90.3</c:v>
                </c:pt>
                <c:pt idx="240">
                  <c:v>94.4</c:v>
                </c:pt>
                <c:pt idx="241">
                  <c:v>97.2</c:v>
                </c:pt>
                <c:pt idx="242">
                  <c:v>91.2</c:v>
                </c:pt>
                <c:pt idx="243">
                  <c:v>94.2</c:v>
                </c:pt>
                <c:pt idx="244">
                  <c:v>99.4</c:v>
                </c:pt>
                <c:pt idx="245">
                  <c:v>100.4</c:v>
                </c:pt>
                <c:pt idx="246">
                  <c:v>94</c:v>
                </c:pt>
                <c:pt idx="247">
                  <c:v>94.2</c:v>
                </c:pt>
                <c:pt idx="248">
                  <c:v>90.3</c:v>
                </c:pt>
                <c:pt idx="249">
                  <c:v>93.2</c:v>
                </c:pt>
                <c:pt idx="250">
                  <c:v>89.6</c:v>
                </c:pt>
                <c:pt idx="251">
                  <c:v>91.3</c:v>
                </c:pt>
                <c:pt idx="252">
                  <c:v>88.5</c:v>
                </c:pt>
                <c:pt idx="253">
                  <c:v>90.2</c:v>
                </c:pt>
                <c:pt idx="254">
                  <c:v>94.6</c:v>
                </c:pt>
                <c:pt idx="255">
                  <c:v>90.8</c:v>
                </c:pt>
                <c:pt idx="256">
                  <c:v>92.7</c:v>
                </c:pt>
                <c:pt idx="257">
                  <c:v>90.4</c:v>
                </c:pt>
                <c:pt idx="258">
                  <c:v>91.2</c:v>
                </c:pt>
                <c:pt idx="259">
                  <c:v>89.8</c:v>
                </c:pt>
                <c:pt idx="260">
                  <c:v>88.5</c:v>
                </c:pt>
                <c:pt idx="261">
                  <c:v>92.7</c:v>
                </c:pt>
                <c:pt idx="262">
                  <c:v>89.2</c:v>
                </c:pt>
                <c:pt idx="263">
                  <c:v>90.2</c:v>
                </c:pt>
                <c:pt idx="264">
                  <c:v>90.2</c:v>
                </c:pt>
                <c:pt idx="265">
                  <c:v>93</c:v>
                </c:pt>
                <c:pt idx="266">
                  <c:v>94.1</c:v>
                </c:pt>
                <c:pt idx="267">
                  <c:v>91</c:v>
                </c:pt>
                <c:pt idx="268">
                  <c:v>91.5</c:v>
                </c:pt>
                <c:pt idx="269">
                  <c:v>99.1</c:v>
                </c:pt>
                <c:pt idx="270">
                  <c:v>94.2</c:v>
                </c:pt>
                <c:pt idx="271">
                  <c:v>95.2</c:v>
                </c:pt>
                <c:pt idx="272">
                  <c:v>99</c:v>
                </c:pt>
                <c:pt idx="273">
                  <c:v>95</c:v>
                </c:pt>
                <c:pt idx="274">
                  <c:v>98</c:v>
                </c:pt>
                <c:pt idx="275">
                  <c:v>97.5</c:v>
                </c:pt>
                <c:pt idx="276">
                  <c:v>98.1</c:v>
                </c:pt>
                <c:pt idx="277">
                  <c:v>98.7</c:v>
                </c:pt>
                <c:pt idx="278">
                  <c:v>95.9</c:v>
                </c:pt>
                <c:pt idx="279">
                  <c:v>98.6</c:v>
                </c:pt>
                <c:pt idx="280">
                  <c:v>94.7</c:v>
                </c:pt>
                <c:pt idx="281">
                  <c:v>93.2</c:v>
                </c:pt>
                <c:pt idx="282">
                  <c:v>103.9</c:v>
                </c:pt>
                <c:pt idx="283">
                  <c:v>95.8</c:v>
                </c:pt>
                <c:pt idx="284">
                  <c:v>97.9</c:v>
                </c:pt>
                <c:pt idx="285">
                  <c:v>99.9</c:v>
                </c:pt>
                <c:pt idx="286">
                  <c:v>98.1</c:v>
                </c:pt>
                <c:pt idx="287">
                  <c:v>101.8</c:v>
                </c:pt>
                <c:pt idx="288">
                  <c:v>99.6</c:v>
                </c:pt>
                <c:pt idx="289">
                  <c:v>98</c:v>
                </c:pt>
                <c:pt idx="290">
                  <c:v>99.1</c:v>
                </c:pt>
                <c:pt idx="291">
                  <c:v>102.6</c:v>
                </c:pt>
                <c:pt idx="292">
                  <c:v>100</c:v>
                </c:pt>
                <c:pt idx="293">
                  <c:v>104.7</c:v>
                </c:pt>
                <c:pt idx="294">
                  <c:v>103.2</c:v>
                </c:pt>
                <c:pt idx="295">
                  <c:v>100.6</c:v>
                </c:pt>
                <c:pt idx="296">
                  <c:v>97.1</c:v>
                </c:pt>
                <c:pt idx="297">
                  <c:v>97.7</c:v>
                </c:pt>
                <c:pt idx="298">
                  <c:v>99</c:v>
                </c:pt>
                <c:pt idx="299">
                  <c:v>96.2</c:v>
                </c:pt>
                <c:pt idx="300">
                  <c:v>100.4</c:v>
                </c:pt>
                <c:pt idx="301">
                  <c:v>98.9</c:v>
                </c:pt>
                <c:pt idx="302">
                  <c:v>102.9</c:v>
                </c:pt>
                <c:pt idx="303">
                  <c:v>99.1</c:v>
                </c:pt>
                <c:pt idx="304">
                  <c:v>100.5</c:v>
                </c:pt>
                <c:pt idx="305">
                  <c:v>100.6</c:v>
                </c:pt>
                <c:pt idx="306">
                  <c:v>102</c:v>
                </c:pt>
                <c:pt idx="307">
                  <c:v>102.3</c:v>
                </c:pt>
                <c:pt idx="308">
                  <c:v>99.6</c:v>
                </c:pt>
                <c:pt idx="309">
                  <c:v>104.2</c:v>
                </c:pt>
                <c:pt idx="310">
                  <c:v>100.4</c:v>
                </c:pt>
                <c:pt idx="311">
                  <c:v>108.6</c:v>
                </c:pt>
                <c:pt idx="312">
                  <c:v>100.7</c:v>
                </c:pt>
                <c:pt idx="313">
                  <c:v>105.1</c:v>
                </c:pt>
                <c:pt idx="314">
                  <c:v>105.3</c:v>
                </c:pt>
                <c:pt idx="315">
                  <c:v>107.3</c:v>
                </c:pt>
                <c:pt idx="316">
                  <c:v>105</c:v>
                </c:pt>
                <c:pt idx="317">
                  <c:v>105.7</c:v>
                </c:pt>
                <c:pt idx="318">
                  <c:v>105.9</c:v>
                </c:pt>
                <c:pt idx="319">
                  <c:v>107.7</c:v>
                </c:pt>
                <c:pt idx="320">
                  <c:v>110</c:v>
                </c:pt>
                <c:pt idx="321">
                  <c:v>111.6</c:v>
                </c:pt>
                <c:pt idx="322">
                  <c:v>109.5</c:v>
                </c:pt>
                <c:pt idx="323">
                  <c:v>115.2</c:v>
                </c:pt>
                <c:pt idx="324">
                  <c:v>109.6</c:v>
                </c:pt>
                <c:pt idx="325">
                  <c:v>112.1</c:v>
                </c:pt>
                <c:pt idx="326">
                  <c:v>108.8</c:v>
                </c:pt>
                <c:pt idx="327">
                  <c:v>106.7</c:v>
                </c:pt>
                <c:pt idx="328">
                  <c:v>110.2</c:v>
                </c:pt>
                <c:pt idx="329">
                  <c:v>104.2</c:v>
                </c:pt>
                <c:pt idx="330">
                  <c:v>104.2</c:v>
                </c:pt>
                <c:pt idx="331">
                  <c:v>107.5</c:v>
                </c:pt>
                <c:pt idx="332">
                  <c:v>106.8</c:v>
                </c:pt>
                <c:pt idx="333">
                  <c:v>108.1</c:v>
                </c:pt>
                <c:pt idx="334">
                  <c:v>109.2</c:v>
                </c:pt>
                <c:pt idx="335">
                  <c:v>112</c:v>
                </c:pt>
                <c:pt idx="336">
                  <c:v>106.8</c:v>
                </c:pt>
                <c:pt idx="337">
                  <c:v>100.9</c:v>
                </c:pt>
                <c:pt idx="338">
                  <c:v>103.9</c:v>
                </c:pt>
                <c:pt idx="339">
                  <c:v>103.3</c:v>
                </c:pt>
                <c:pt idx="340">
                  <c:v>101.2</c:v>
                </c:pt>
                <c:pt idx="341">
                  <c:v>103.4</c:v>
                </c:pt>
                <c:pt idx="342">
                  <c:v>103.2</c:v>
                </c:pt>
                <c:pt idx="343">
                  <c:v>100.7</c:v>
                </c:pt>
                <c:pt idx="344">
                  <c:v>104.2</c:v>
                </c:pt>
                <c:pt idx="345">
                  <c:v>102.4</c:v>
                </c:pt>
                <c:pt idx="346">
                  <c:v>101.2</c:v>
                </c:pt>
                <c:pt idx="347">
                  <c:v>98.2</c:v>
                </c:pt>
                <c:pt idx="348">
                  <c:v>106.1</c:v>
                </c:pt>
                <c:pt idx="349">
                  <c:v>101.2</c:v>
                </c:pt>
                <c:pt idx="350">
                  <c:v>78.099999999999994</c:v>
                </c:pt>
                <c:pt idx="351">
                  <c:v>51.3</c:v>
                </c:pt>
                <c:pt idx="352">
                  <c:v>64.7</c:v>
                </c:pt>
                <c:pt idx="353">
                  <c:v>94.8</c:v>
                </c:pt>
                <c:pt idx="354">
                  <c:v>96.5</c:v>
                </c:pt>
                <c:pt idx="355">
                  <c:v>100.9</c:v>
                </c:pt>
                <c:pt idx="356">
                  <c:v>100.7</c:v>
                </c:pt>
                <c:pt idx="357">
                  <c:v>105.5</c:v>
                </c:pt>
                <c:pt idx="358">
                  <c:v>105.7</c:v>
                </c:pt>
                <c:pt idx="359">
                  <c:v>102.4</c:v>
                </c:pt>
                <c:pt idx="360">
                  <c:v>101.4</c:v>
                </c:pt>
                <c:pt idx="361">
                  <c:v>105.6</c:v>
                </c:pt>
                <c:pt idx="362">
                  <c:v>108.9</c:v>
                </c:pt>
                <c:pt idx="363">
                  <c:v>110.8</c:v>
                </c:pt>
                <c:pt idx="364">
                  <c:v>107.8</c:v>
                </c:pt>
                <c:pt idx="365">
                  <c:v>115.4</c:v>
                </c:pt>
                <c:pt idx="366">
                  <c:v>125.8</c:v>
                </c:pt>
                <c:pt idx="367">
                  <c:v>108.3</c:v>
                </c:pt>
                <c:pt idx="368">
                  <c:v>114.1</c:v>
                </c:pt>
                <c:pt idx="369">
                  <c:v>104.3</c:v>
                </c:pt>
                <c:pt idx="370">
                  <c:v>108.1</c:v>
                </c:pt>
                <c:pt idx="371">
                  <c:v>110.8</c:v>
                </c:pt>
                <c:pt idx="372">
                  <c:v>116.1</c:v>
                </c:pt>
                <c:pt idx="373">
                  <c:v>114.2</c:v>
                </c:pt>
                <c:pt idx="374">
                  <c:v>106.4</c:v>
                </c:pt>
                <c:pt idx="375">
                  <c:v>102.4</c:v>
                </c:pt>
                <c:pt idx="376">
                  <c:v>105.8</c:v>
                </c:pt>
              </c:numCache>
            </c:numRef>
          </c:val>
          <c:smooth val="0"/>
          <c:extLst>
            <c:ext xmlns:c16="http://schemas.microsoft.com/office/drawing/2014/chart" uri="{C3380CC4-5D6E-409C-BE32-E72D297353CC}">
              <c16:uniqueId val="{00000001-1B1D-450F-A5A5-7B0E68916712}"/>
            </c:ext>
          </c:extLst>
        </c:ser>
        <c:ser>
          <c:idx val="2"/>
          <c:order val="2"/>
          <c:tx>
            <c:strRef>
              <c:f>'Auftragseingang Branchen'!$E$6</c:f>
              <c:strCache>
                <c:ptCount val="1"/>
                <c:pt idx="0">
                  <c:v>Konsumgüter</c:v>
                </c:pt>
              </c:strCache>
            </c:strRef>
          </c:tx>
          <c:spPr>
            <a:ln w="12700" cap="rnd">
              <a:solidFill>
                <a:schemeClr val="accent3"/>
              </a:solidFill>
              <a:round/>
            </a:ln>
            <a:effectLst/>
          </c:spPr>
          <c:marker>
            <c:symbol val="none"/>
          </c:marker>
          <c:cat>
            <c:numRef>
              <c:f>'Auftragseingang Branchen'!$A$7:$A$390</c:f>
              <c:numCache>
                <c:formatCode>[$-407]mmm/\ yy;@</c:formatCode>
                <c:ptCount val="384"/>
                <c:pt idx="0">
                  <c:v>33239</c:v>
                </c:pt>
                <c:pt idx="1">
                  <c:v>33270</c:v>
                </c:pt>
                <c:pt idx="2">
                  <c:v>33298</c:v>
                </c:pt>
                <c:pt idx="3">
                  <c:v>33329</c:v>
                </c:pt>
                <c:pt idx="4">
                  <c:v>33359</c:v>
                </c:pt>
                <c:pt idx="5">
                  <c:v>33390</c:v>
                </c:pt>
                <c:pt idx="6">
                  <c:v>33420</c:v>
                </c:pt>
                <c:pt idx="7">
                  <c:v>33451</c:v>
                </c:pt>
                <c:pt idx="8">
                  <c:v>33482</c:v>
                </c:pt>
                <c:pt idx="9">
                  <c:v>33512</c:v>
                </c:pt>
                <c:pt idx="10">
                  <c:v>33543</c:v>
                </c:pt>
                <c:pt idx="11">
                  <c:v>33573</c:v>
                </c:pt>
                <c:pt idx="12">
                  <c:v>33604</c:v>
                </c:pt>
                <c:pt idx="13">
                  <c:v>33635</c:v>
                </c:pt>
                <c:pt idx="14">
                  <c:v>33664</c:v>
                </c:pt>
                <c:pt idx="15">
                  <c:v>33695</c:v>
                </c:pt>
                <c:pt idx="16">
                  <c:v>33725</c:v>
                </c:pt>
                <c:pt idx="17">
                  <c:v>33756</c:v>
                </c:pt>
                <c:pt idx="18">
                  <c:v>33786</c:v>
                </c:pt>
                <c:pt idx="19">
                  <c:v>33817</c:v>
                </c:pt>
                <c:pt idx="20">
                  <c:v>33848</c:v>
                </c:pt>
                <c:pt idx="21">
                  <c:v>33878</c:v>
                </c:pt>
                <c:pt idx="22">
                  <c:v>33909</c:v>
                </c:pt>
                <c:pt idx="23">
                  <c:v>33939</c:v>
                </c:pt>
                <c:pt idx="24">
                  <c:v>33970</c:v>
                </c:pt>
                <c:pt idx="25">
                  <c:v>34001</c:v>
                </c:pt>
                <c:pt idx="26">
                  <c:v>34029</c:v>
                </c:pt>
                <c:pt idx="27">
                  <c:v>34060</c:v>
                </c:pt>
                <c:pt idx="28">
                  <c:v>34090</c:v>
                </c:pt>
                <c:pt idx="29">
                  <c:v>34121</c:v>
                </c:pt>
                <c:pt idx="30">
                  <c:v>34151</c:v>
                </c:pt>
                <c:pt idx="31">
                  <c:v>34182</c:v>
                </c:pt>
                <c:pt idx="32">
                  <c:v>34213</c:v>
                </c:pt>
                <c:pt idx="33">
                  <c:v>34243</c:v>
                </c:pt>
                <c:pt idx="34">
                  <c:v>34274</c:v>
                </c:pt>
                <c:pt idx="35">
                  <c:v>34304</c:v>
                </c:pt>
                <c:pt idx="36">
                  <c:v>34335</c:v>
                </c:pt>
                <c:pt idx="37">
                  <c:v>34366</c:v>
                </c:pt>
                <c:pt idx="38">
                  <c:v>34394</c:v>
                </c:pt>
                <c:pt idx="39">
                  <c:v>34425</c:v>
                </c:pt>
                <c:pt idx="40">
                  <c:v>34455</c:v>
                </c:pt>
                <c:pt idx="41">
                  <c:v>34486</c:v>
                </c:pt>
                <c:pt idx="42">
                  <c:v>34516</c:v>
                </c:pt>
                <c:pt idx="43">
                  <c:v>34547</c:v>
                </c:pt>
                <c:pt idx="44">
                  <c:v>34578</c:v>
                </c:pt>
                <c:pt idx="45">
                  <c:v>34608</c:v>
                </c:pt>
                <c:pt idx="46">
                  <c:v>34639</c:v>
                </c:pt>
                <c:pt idx="47">
                  <c:v>34669</c:v>
                </c:pt>
                <c:pt idx="48">
                  <c:v>34700</c:v>
                </c:pt>
                <c:pt idx="49">
                  <c:v>34731</c:v>
                </c:pt>
                <c:pt idx="50">
                  <c:v>34759</c:v>
                </c:pt>
                <c:pt idx="51">
                  <c:v>34790</c:v>
                </c:pt>
                <c:pt idx="52">
                  <c:v>34820</c:v>
                </c:pt>
                <c:pt idx="53">
                  <c:v>34851</c:v>
                </c:pt>
                <c:pt idx="54">
                  <c:v>34881</c:v>
                </c:pt>
                <c:pt idx="55">
                  <c:v>34912</c:v>
                </c:pt>
                <c:pt idx="56">
                  <c:v>34943</c:v>
                </c:pt>
                <c:pt idx="57">
                  <c:v>34973</c:v>
                </c:pt>
                <c:pt idx="58">
                  <c:v>35004</c:v>
                </c:pt>
                <c:pt idx="59">
                  <c:v>35034</c:v>
                </c:pt>
                <c:pt idx="60">
                  <c:v>35065</c:v>
                </c:pt>
                <c:pt idx="61">
                  <c:v>35096</c:v>
                </c:pt>
                <c:pt idx="62">
                  <c:v>35125</c:v>
                </c:pt>
                <c:pt idx="63">
                  <c:v>35156</c:v>
                </c:pt>
                <c:pt idx="64">
                  <c:v>35186</c:v>
                </c:pt>
                <c:pt idx="65">
                  <c:v>35217</c:v>
                </c:pt>
                <c:pt idx="66">
                  <c:v>35247</c:v>
                </c:pt>
                <c:pt idx="67">
                  <c:v>35278</c:v>
                </c:pt>
                <c:pt idx="68">
                  <c:v>35309</c:v>
                </c:pt>
                <c:pt idx="69">
                  <c:v>35339</c:v>
                </c:pt>
                <c:pt idx="70">
                  <c:v>35370</c:v>
                </c:pt>
                <c:pt idx="71">
                  <c:v>35400</c:v>
                </c:pt>
                <c:pt idx="72">
                  <c:v>35431</c:v>
                </c:pt>
                <c:pt idx="73">
                  <c:v>35462</c:v>
                </c:pt>
                <c:pt idx="74">
                  <c:v>35490</c:v>
                </c:pt>
                <c:pt idx="75">
                  <c:v>35521</c:v>
                </c:pt>
                <c:pt idx="76">
                  <c:v>35551</c:v>
                </c:pt>
                <c:pt idx="77">
                  <c:v>35582</c:v>
                </c:pt>
                <c:pt idx="78">
                  <c:v>35612</c:v>
                </c:pt>
                <c:pt idx="79">
                  <c:v>35643</c:v>
                </c:pt>
                <c:pt idx="80">
                  <c:v>35674</c:v>
                </c:pt>
                <c:pt idx="81">
                  <c:v>35704</c:v>
                </c:pt>
                <c:pt idx="82">
                  <c:v>35735</c:v>
                </c:pt>
                <c:pt idx="83">
                  <c:v>35765</c:v>
                </c:pt>
                <c:pt idx="84">
                  <c:v>35796</c:v>
                </c:pt>
                <c:pt idx="85">
                  <c:v>35827</c:v>
                </c:pt>
                <c:pt idx="86">
                  <c:v>35855</c:v>
                </c:pt>
                <c:pt idx="87">
                  <c:v>35886</c:v>
                </c:pt>
                <c:pt idx="88">
                  <c:v>35916</c:v>
                </c:pt>
                <c:pt idx="89">
                  <c:v>35947</c:v>
                </c:pt>
                <c:pt idx="90">
                  <c:v>35977</c:v>
                </c:pt>
                <c:pt idx="91">
                  <c:v>36008</c:v>
                </c:pt>
                <c:pt idx="92">
                  <c:v>36039</c:v>
                </c:pt>
                <c:pt idx="93">
                  <c:v>36069</c:v>
                </c:pt>
                <c:pt idx="94">
                  <c:v>36100</c:v>
                </c:pt>
                <c:pt idx="95">
                  <c:v>36130</c:v>
                </c:pt>
                <c:pt idx="96">
                  <c:v>36161</c:v>
                </c:pt>
                <c:pt idx="97">
                  <c:v>36192</c:v>
                </c:pt>
                <c:pt idx="98">
                  <c:v>36220</c:v>
                </c:pt>
                <c:pt idx="99">
                  <c:v>36251</c:v>
                </c:pt>
                <c:pt idx="100">
                  <c:v>36281</c:v>
                </c:pt>
                <c:pt idx="101">
                  <c:v>36312</c:v>
                </c:pt>
                <c:pt idx="102">
                  <c:v>36342</c:v>
                </c:pt>
                <c:pt idx="103">
                  <c:v>36373</c:v>
                </c:pt>
                <c:pt idx="104">
                  <c:v>36404</c:v>
                </c:pt>
                <c:pt idx="105">
                  <c:v>36434</c:v>
                </c:pt>
                <c:pt idx="106">
                  <c:v>36465</c:v>
                </c:pt>
                <c:pt idx="107">
                  <c:v>36495</c:v>
                </c:pt>
                <c:pt idx="108">
                  <c:v>36526</c:v>
                </c:pt>
                <c:pt idx="109">
                  <c:v>36557</c:v>
                </c:pt>
                <c:pt idx="110">
                  <c:v>36586</c:v>
                </c:pt>
                <c:pt idx="111">
                  <c:v>36617</c:v>
                </c:pt>
                <c:pt idx="112">
                  <c:v>36647</c:v>
                </c:pt>
                <c:pt idx="113">
                  <c:v>36678</c:v>
                </c:pt>
                <c:pt idx="114">
                  <c:v>36708</c:v>
                </c:pt>
                <c:pt idx="115">
                  <c:v>36739</c:v>
                </c:pt>
                <c:pt idx="116">
                  <c:v>36770</c:v>
                </c:pt>
                <c:pt idx="117">
                  <c:v>36800</c:v>
                </c:pt>
                <c:pt idx="118">
                  <c:v>36831</c:v>
                </c:pt>
                <c:pt idx="119">
                  <c:v>36861</c:v>
                </c:pt>
                <c:pt idx="120">
                  <c:v>36892</c:v>
                </c:pt>
                <c:pt idx="121">
                  <c:v>36923</c:v>
                </c:pt>
                <c:pt idx="122">
                  <c:v>36951</c:v>
                </c:pt>
                <c:pt idx="123">
                  <c:v>36982</c:v>
                </c:pt>
                <c:pt idx="124">
                  <c:v>37012</c:v>
                </c:pt>
                <c:pt idx="125">
                  <c:v>37043</c:v>
                </c:pt>
                <c:pt idx="126">
                  <c:v>37073</c:v>
                </c:pt>
                <c:pt idx="127">
                  <c:v>37104</c:v>
                </c:pt>
                <c:pt idx="128">
                  <c:v>37135</c:v>
                </c:pt>
                <c:pt idx="129">
                  <c:v>37165</c:v>
                </c:pt>
                <c:pt idx="130">
                  <c:v>37196</c:v>
                </c:pt>
                <c:pt idx="131">
                  <c:v>37226</c:v>
                </c:pt>
                <c:pt idx="132">
                  <c:v>37257</c:v>
                </c:pt>
                <c:pt idx="133">
                  <c:v>37288</c:v>
                </c:pt>
                <c:pt idx="134">
                  <c:v>37316</c:v>
                </c:pt>
                <c:pt idx="135">
                  <c:v>37347</c:v>
                </c:pt>
                <c:pt idx="136">
                  <c:v>37377</c:v>
                </c:pt>
                <c:pt idx="137">
                  <c:v>37408</c:v>
                </c:pt>
                <c:pt idx="138">
                  <c:v>37438</c:v>
                </c:pt>
                <c:pt idx="139">
                  <c:v>37469</c:v>
                </c:pt>
                <c:pt idx="140">
                  <c:v>37500</c:v>
                </c:pt>
                <c:pt idx="141">
                  <c:v>37530</c:v>
                </c:pt>
                <c:pt idx="142">
                  <c:v>37561</c:v>
                </c:pt>
                <c:pt idx="143">
                  <c:v>37591</c:v>
                </c:pt>
                <c:pt idx="144">
                  <c:v>37622</c:v>
                </c:pt>
                <c:pt idx="145">
                  <c:v>37653</c:v>
                </c:pt>
                <c:pt idx="146">
                  <c:v>37681</c:v>
                </c:pt>
                <c:pt idx="147">
                  <c:v>37712</c:v>
                </c:pt>
                <c:pt idx="148">
                  <c:v>37742</c:v>
                </c:pt>
                <c:pt idx="149">
                  <c:v>37773</c:v>
                </c:pt>
                <c:pt idx="150">
                  <c:v>37803</c:v>
                </c:pt>
                <c:pt idx="151">
                  <c:v>37834</c:v>
                </c:pt>
                <c:pt idx="152">
                  <c:v>37865</c:v>
                </c:pt>
                <c:pt idx="153">
                  <c:v>37895</c:v>
                </c:pt>
                <c:pt idx="154">
                  <c:v>37926</c:v>
                </c:pt>
                <c:pt idx="155">
                  <c:v>37956</c:v>
                </c:pt>
                <c:pt idx="156">
                  <c:v>37987</c:v>
                </c:pt>
                <c:pt idx="157">
                  <c:v>38018</c:v>
                </c:pt>
                <c:pt idx="158">
                  <c:v>38047</c:v>
                </c:pt>
                <c:pt idx="159">
                  <c:v>38078</c:v>
                </c:pt>
                <c:pt idx="160">
                  <c:v>38108</c:v>
                </c:pt>
                <c:pt idx="161">
                  <c:v>38139</c:v>
                </c:pt>
                <c:pt idx="162">
                  <c:v>38169</c:v>
                </c:pt>
                <c:pt idx="163">
                  <c:v>38200</c:v>
                </c:pt>
                <c:pt idx="164">
                  <c:v>38231</c:v>
                </c:pt>
                <c:pt idx="165">
                  <c:v>38261</c:v>
                </c:pt>
                <c:pt idx="166">
                  <c:v>38292</c:v>
                </c:pt>
                <c:pt idx="167">
                  <c:v>38322</c:v>
                </c:pt>
                <c:pt idx="168">
                  <c:v>38353</c:v>
                </c:pt>
                <c:pt idx="169">
                  <c:v>38384</c:v>
                </c:pt>
                <c:pt idx="170">
                  <c:v>38412</c:v>
                </c:pt>
                <c:pt idx="171">
                  <c:v>38443</c:v>
                </c:pt>
                <c:pt idx="172">
                  <c:v>38473</c:v>
                </c:pt>
                <c:pt idx="173">
                  <c:v>38504</c:v>
                </c:pt>
                <c:pt idx="174">
                  <c:v>38534</c:v>
                </c:pt>
                <c:pt idx="175">
                  <c:v>38565</c:v>
                </c:pt>
                <c:pt idx="176">
                  <c:v>38596</c:v>
                </c:pt>
                <c:pt idx="177">
                  <c:v>38626</c:v>
                </c:pt>
                <c:pt idx="178">
                  <c:v>38657</c:v>
                </c:pt>
                <c:pt idx="179">
                  <c:v>38687</c:v>
                </c:pt>
                <c:pt idx="180">
                  <c:v>38718</c:v>
                </c:pt>
                <c:pt idx="181">
                  <c:v>38749</c:v>
                </c:pt>
                <c:pt idx="182">
                  <c:v>38777</c:v>
                </c:pt>
                <c:pt idx="183">
                  <c:v>38808</c:v>
                </c:pt>
                <c:pt idx="184">
                  <c:v>38838</c:v>
                </c:pt>
                <c:pt idx="185">
                  <c:v>38869</c:v>
                </c:pt>
                <c:pt idx="186">
                  <c:v>38899</c:v>
                </c:pt>
                <c:pt idx="187">
                  <c:v>38930</c:v>
                </c:pt>
                <c:pt idx="188">
                  <c:v>38961</c:v>
                </c:pt>
                <c:pt idx="189">
                  <c:v>38991</c:v>
                </c:pt>
                <c:pt idx="190">
                  <c:v>39022</c:v>
                </c:pt>
                <c:pt idx="191">
                  <c:v>39052</c:v>
                </c:pt>
                <c:pt idx="192">
                  <c:v>39083</c:v>
                </c:pt>
                <c:pt idx="193">
                  <c:v>39114</c:v>
                </c:pt>
                <c:pt idx="194">
                  <c:v>39142</c:v>
                </c:pt>
                <c:pt idx="195">
                  <c:v>39173</c:v>
                </c:pt>
                <c:pt idx="196">
                  <c:v>39203</c:v>
                </c:pt>
                <c:pt idx="197">
                  <c:v>39234</c:v>
                </c:pt>
                <c:pt idx="198">
                  <c:v>39264</c:v>
                </c:pt>
                <c:pt idx="199">
                  <c:v>39295</c:v>
                </c:pt>
                <c:pt idx="200">
                  <c:v>39326</c:v>
                </c:pt>
                <c:pt idx="201">
                  <c:v>39356</c:v>
                </c:pt>
                <c:pt idx="202">
                  <c:v>39387</c:v>
                </c:pt>
                <c:pt idx="203">
                  <c:v>39417</c:v>
                </c:pt>
                <c:pt idx="204">
                  <c:v>39448</c:v>
                </c:pt>
                <c:pt idx="205">
                  <c:v>39479</c:v>
                </c:pt>
                <c:pt idx="206">
                  <c:v>39508</c:v>
                </c:pt>
                <c:pt idx="207">
                  <c:v>39539</c:v>
                </c:pt>
                <c:pt idx="208">
                  <c:v>39569</c:v>
                </c:pt>
                <c:pt idx="209">
                  <c:v>39600</c:v>
                </c:pt>
                <c:pt idx="210">
                  <c:v>39630</c:v>
                </c:pt>
                <c:pt idx="211">
                  <c:v>39661</c:v>
                </c:pt>
                <c:pt idx="212">
                  <c:v>39692</c:v>
                </c:pt>
                <c:pt idx="213">
                  <c:v>39722</c:v>
                </c:pt>
                <c:pt idx="214">
                  <c:v>39753</c:v>
                </c:pt>
                <c:pt idx="215">
                  <c:v>39783</c:v>
                </c:pt>
                <c:pt idx="216">
                  <c:v>39814</c:v>
                </c:pt>
                <c:pt idx="217">
                  <c:v>39845</c:v>
                </c:pt>
                <c:pt idx="218">
                  <c:v>39873</c:v>
                </c:pt>
                <c:pt idx="219">
                  <c:v>39904</c:v>
                </c:pt>
                <c:pt idx="220">
                  <c:v>39934</c:v>
                </c:pt>
                <c:pt idx="221">
                  <c:v>39965</c:v>
                </c:pt>
                <c:pt idx="222">
                  <c:v>39995</c:v>
                </c:pt>
                <c:pt idx="223">
                  <c:v>40026</c:v>
                </c:pt>
                <c:pt idx="224">
                  <c:v>40057</c:v>
                </c:pt>
                <c:pt idx="225">
                  <c:v>40087</c:v>
                </c:pt>
                <c:pt idx="226">
                  <c:v>40118</c:v>
                </c:pt>
                <c:pt idx="227">
                  <c:v>40148</c:v>
                </c:pt>
                <c:pt idx="228">
                  <c:v>40179</c:v>
                </c:pt>
                <c:pt idx="229">
                  <c:v>40210</c:v>
                </c:pt>
                <c:pt idx="230">
                  <c:v>40238</c:v>
                </c:pt>
                <c:pt idx="231">
                  <c:v>40269</c:v>
                </c:pt>
                <c:pt idx="232">
                  <c:v>40299</c:v>
                </c:pt>
                <c:pt idx="233">
                  <c:v>40330</c:v>
                </c:pt>
                <c:pt idx="234">
                  <c:v>40360</c:v>
                </c:pt>
                <c:pt idx="235">
                  <c:v>40391</c:v>
                </c:pt>
                <c:pt idx="236">
                  <c:v>40422</c:v>
                </c:pt>
                <c:pt idx="237">
                  <c:v>40452</c:v>
                </c:pt>
                <c:pt idx="238">
                  <c:v>40483</c:v>
                </c:pt>
                <c:pt idx="239">
                  <c:v>40513</c:v>
                </c:pt>
                <c:pt idx="240">
                  <c:v>40544</c:v>
                </c:pt>
                <c:pt idx="241">
                  <c:v>40575</c:v>
                </c:pt>
                <c:pt idx="242">
                  <c:v>40603</c:v>
                </c:pt>
                <c:pt idx="243">
                  <c:v>40634</c:v>
                </c:pt>
                <c:pt idx="244">
                  <c:v>40664</c:v>
                </c:pt>
                <c:pt idx="245">
                  <c:v>40695</c:v>
                </c:pt>
                <c:pt idx="246">
                  <c:v>40725</c:v>
                </c:pt>
                <c:pt idx="247">
                  <c:v>40756</c:v>
                </c:pt>
                <c:pt idx="248">
                  <c:v>40787</c:v>
                </c:pt>
                <c:pt idx="249">
                  <c:v>40817</c:v>
                </c:pt>
                <c:pt idx="250">
                  <c:v>40848</c:v>
                </c:pt>
                <c:pt idx="251">
                  <c:v>40878</c:v>
                </c:pt>
                <c:pt idx="252">
                  <c:v>40909</c:v>
                </c:pt>
                <c:pt idx="253">
                  <c:v>40940</c:v>
                </c:pt>
                <c:pt idx="254">
                  <c:v>40969</c:v>
                </c:pt>
                <c:pt idx="255">
                  <c:v>41000</c:v>
                </c:pt>
                <c:pt idx="256">
                  <c:v>41030</c:v>
                </c:pt>
                <c:pt idx="257">
                  <c:v>41061</c:v>
                </c:pt>
                <c:pt idx="258">
                  <c:v>41091</c:v>
                </c:pt>
                <c:pt idx="259">
                  <c:v>41122</c:v>
                </c:pt>
                <c:pt idx="260">
                  <c:v>41153</c:v>
                </c:pt>
                <c:pt idx="261">
                  <c:v>41183</c:v>
                </c:pt>
                <c:pt idx="262">
                  <c:v>41214</c:v>
                </c:pt>
                <c:pt idx="263">
                  <c:v>41244</c:v>
                </c:pt>
                <c:pt idx="264">
                  <c:v>41275</c:v>
                </c:pt>
                <c:pt idx="265">
                  <c:v>41306</c:v>
                </c:pt>
                <c:pt idx="266">
                  <c:v>41334</c:v>
                </c:pt>
                <c:pt idx="267">
                  <c:v>41365</c:v>
                </c:pt>
                <c:pt idx="268">
                  <c:v>41395</c:v>
                </c:pt>
                <c:pt idx="269">
                  <c:v>41426</c:v>
                </c:pt>
                <c:pt idx="270">
                  <c:v>41456</c:v>
                </c:pt>
                <c:pt idx="271">
                  <c:v>41487</c:v>
                </c:pt>
                <c:pt idx="272">
                  <c:v>41518</c:v>
                </c:pt>
                <c:pt idx="273">
                  <c:v>41548</c:v>
                </c:pt>
                <c:pt idx="274">
                  <c:v>41579</c:v>
                </c:pt>
                <c:pt idx="275">
                  <c:v>41609</c:v>
                </c:pt>
                <c:pt idx="276">
                  <c:v>41640</c:v>
                </c:pt>
                <c:pt idx="277">
                  <c:v>41671</c:v>
                </c:pt>
                <c:pt idx="278">
                  <c:v>41699</c:v>
                </c:pt>
                <c:pt idx="279">
                  <c:v>41730</c:v>
                </c:pt>
                <c:pt idx="280">
                  <c:v>41760</c:v>
                </c:pt>
                <c:pt idx="281">
                  <c:v>41791</c:v>
                </c:pt>
                <c:pt idx="282">
                  <c:v>41821</c:v>
                </c:pt>
                <c:pt idx="283">
                  <c:v>41852</c:v>
                </c:pt>
                <c:pt idx="284">
                  <c:v>41883</c:v>
                </c:pt>
                <c:pt idx="285">
                  <c:v>41913</c:v>
                </c:pt>
                <c:pt idx="286">
                  <c:v>41944</c:v>
                </c:pt>
                <c:pt idx="287">
                  <c:v>41974</c:v>
                </c:pt>
                <c:pt idx="288">
                  <c:v>42005</c:v>
                </c:pt>
                <c:pt idx="289">
                  <c:v>42036</c:v>
                </c:pt>
                <c:pt idx="290">
                  <c:v>42064</c:v>
                </c:pt>
                <c:pt idx="291">
                  <c:v>42095</c:v>
                </c:pt>
                <c:pt idx="292">
                  <c:v>42125</c:v>
                </c:pt>
                <c:pt idx="293">
                  <c:v>42156</c:v>
                </c:pt>
                <c:pt idx="294">
                  <c:v>42186</c:v>
                </c:pt>
                <c:pt idx="295">
                  <c:v>42217</c:v>
                </c:pt>
                <c:pt idx="296">
                  <c:v>42248</c:v>
                </c:pt>
                <c:pt idx="297">
                  <c:v>42278</c:v>
                </c:pt>
                <c:pt idx="298">
                  <c:v>42309</c:v>
                </c:pt>
                <c:pt idx="299">
                  <c:v>42339</c:v>
                </c:pt>
                <c:pt idx="300">
                  <c:v>42370</c:v>
                </c:pt>
                <c:pt idx="301">
                  <c:v>42401</c:v>
                </c:pt>
                <c:pt idx="302">
                  <c:v>42430</c:v>
                </c:pt>
                <c:pt idx="303">
                  <c:v>42461</c:v>
                </c:pt>
                <c:pt idx="304">
                  <c:v>42491</c:v>
                </c:pt>
                <c:pt idx="305">
                  <c:v>42522</c:v>
                </c:pt>
                <c:pt idx="306">
                  <c:v>42552</c:v>
                </c:pt>
                <c:pt idx="307">
                  <c:v>42583</c:v>
                </c:pt>
                <c:pt idx="308">
                  <c:v>42614</c:v>
                </c:pt>
                <c:pt idx="309">
                  <c:v>42644</c:v>
                </c:pt>
                <c:pt idx="310">
                  <c:v>42675</c:v>
                </c:pt>
                <c:pt idx="311">
                  <c:v>42705</c:v>
                </c:pt>
                <c:pt idx="312">
                  <c:v>42736</c:v>
                </c:pt>
                <c:pt idx="313">
                  <c:v>42767</c:v>
                </c:pt>
                <c:pt idx="314">
                  <c:v>42795</c:v>
                </c:pt>
                <c:pt idx="315">
                  <c:v>42826</c:v>
                </c:pt>
                <c:pt idx="316">
                  <c:v>42856</c:v>
                </c:pt>
                <c:pt idx="317">
                  <c:v>42887</c:v>
                </c:pt>
                <c:pt idx="318">
                  <c:v>42917</c:v>
                </c:pt>
                <c:pt idx="319">
                  <c:v>42948</c:v>
                </c:pt>
                <c:pt idx="320">
                  <c:v>42979</c:v>
                </c:pt>
                <c:pt idx="321">
                  <c:v>43009</c:v>
                </c:pt>
                <c:pt idx="322">
                  <c:v>43040</c:v>
                </c:pt>
                <c:pt idx="323">
                  <c:v>43070</c:v>
                </c:pt>
                <c:pt idx="324">
                  <c:v>43101</c:v>
                </c:pt>
                <c:pt idx="325">
                  <c:v>43132</c:v>
                </c:pt>
                <c:pt idx="326">
                  <c:v>43160</c:v>
                </c:pt>
                <c:pt idx="327">
                  <c:v>43191</c:v>
                </c:pt>
                <c:pt idx="328">
                  <c:v>43221</c:v>
                </c:pt>
                <c:pt idx="329">
                  <c:v>43252</c:v>
                </c:pt>
                <c:pt idx="330">
                  <c:v>43282</c:v>
                </c:pt>
                <c:pt idx="331">
                  <c:v>43313</c:v>
                </c:pt>
                <c:pt idx="332">
                  <c:v>43344</c:v>
                </c:pt>
                <c:pt idx="333">
                  <c:v>43374</c:v>
                </c:pt>
                <c:pt idx="334">
                  <c:v>43405</c:v>
                </c:pt>
                <c:pt idx="335">
                  <c:v>43435</c:v>
                </c:pt>
                <c:pt idx="336">
                  <c:v>43466</c:v>
                </c:pt>
                <c:pt idx="337">
                  <c:v>43497</c:v>
                </c:pt>
                <c:pt idx="338">
                  <c:v>43525</c:v>
                </c:pt>
                <c:pt idx="339">
                  <c:v>43556</c:v>
                </c:pt>
                <c:pt idx="340">
                  <c:v>43586</c:v>
                </c:pt>
                <c:pt idx="341">
                  <c:v>43617</c:v>
                </c:pt>
                <c:pt idx="342">
                  <c:v>43647</c:v>
                </c:pt>
                <c:pt idx="343">
                  <c:v>43678</c:v>
                </c:pt>
                <c:pt idx="344">
                  <c:v>43709</c:v>
                </c:pt>
                <c:pt idx="345">
                  <c:v>43739</c:v>
                </c:pt>
                <c:pt idx="346">
                  <c:v>43770</c:v>
                </c:pt>
                <c:pt idx="347">
                  <c:v>43800</c:v>
                </c:pt>
                <c:pt idx="348">
                  <c:v>43831</c:v>
                </c:pt>
                <c:pt idx="349">
                  <c:v>43862</c:v>
                </c:pt>
                <c:pt idx="350">
                  <c:v>43891</c:v>
                </c:pt>
                <c:pt idx="351">
                  <c:v>43922</c:v>
                </c:pt>
                <c:pt idx="352">
                  <c:v>43952</c:v>
                </c:pt>
                <c:pt idx="353">
                  <c:v>43983</c:v>
                </c:pt>
                <c:pt idx="354">
                  <c:v>44013</c:v>
                </c:pt>
                <c:pt idx="355">
                  <c:v>44044</c:v>
                </c:pt>
                <c:pt idx="356">
                  <c:v>44075</c:v>
                </c:pt>
                <c:pt idx="357">
                  <c:v>44105</c:v>
                </c:pt>
                <c:pt idx="358">
                  <c:v>44136</c:v>
                </c:pt>
                <c:pt idx="359">
                  <c:v>44166</c:v>
                </c:pt>
                <c:pt idx="360">
                  <c:v>44197</c:v>
                </c:pt>
                <c:pt idx="361">
                  <c:v>44228</c:v>
                </c:pt>
                <c:pt idx="362">
                  <c:v>44256</c:v>
                </c:pt>
                <c:pt idx="363">
                  <c:v>44287</c:v>
                </c:pt>
                <c:pt idx="364">
                  <c:v>44317</c:v>
                </c:pt>
                <c:pt idx="365">
                  <c:v>44348</c:v>
                </c:pt>
                <c:pt idx="366">
                  <c:v>44378</c:v>
                </c:pt>
                <c:pt idx="367">
                  <c:v>44409</c:v>
                </c:pt>
                <c:pt idx="368">
                  <c:v>44440</c:v>
                </c:pt>
                <c:pt idx="369">
                  <c:v>44470</c:v>
                </c:pt>
                <c:pt idx="370">
                  <c:v>44501</c:v>
                </c:pt>
                <c:pt idx="371">
                  <c:v>44531</c:v>
                </c:pt>
                <c:pt idx="372">
                  <c:v>44562</c:v>
                </c:pt>
                <c:pt idx="373">
                  <c:v>44593</c:v>
                </c:pt>
                <c:pt idx="374">
                  <c:v>44621</c:v>
                </c:pt>
                <c:pt idx="375">
                  <c:v>44652</c:v>
                </c:pt>
                <c:pt idx="376">
                  <c:v>44682</c:v>
                </c:pt>
                <c:pt idx="377">
                  <c:v>44713</c:v>
                </c:pt>
                <c:pt idx="378">
                  <c:v>44743</c:v>
                </c:pt>
                <c:pt idx="379">
                  <c:v>44774</c:v>
                </c:pt>
                <c:pt idx="380">
                  <c:v>44805</c:v>
                </c:pt>
                <c:pt idx="381">
                  <c:v>44835</c:v>
                </c:pt>
                <c:pt idx="382">
                  <c:v>44866</c:v>
                </c:pt>
                <c:pt idx="383">
                  <c:v>44896</c:v>
                </c:pt>
              </c:numCache>
            </c:numRef>
          </c:cat>
          <c:val>
            <c:numRef>
              <c:f>'Auftragseingang Branchen'!$E$7:$E$390</c:f>
              <c:numCache>
                <c:formatCode>General</c:formatCode>
                <c:ptCount val="384"/>
                <c:pt idx="0">
                  <c:v>96.7</c:v>
                </c:pt>
                <c:pt idx="1">
                  <c:v>95.9</c:v>
                </c:pt>
                <c:pt idx="2">
                  <c:v>95.7</c:v>
                </c:pt>
                <c:pt idx="3">
                  <c:v>94.6</c:v>
                </c:pt>
                <c:pt idx="4">
                  <c:v>94.1</c:v>
                </c:pt>
                <c:pt idx="5">
                  <c:v>98.3</c:v>
                </c:pt>
                <c:pt idx="6">
                  <c:v>91.5</c:v>
                </c:pt>
                <c:pt idx="7">
                  <c:v>92.3</c:v>
                </c:pt>
                <c:pt idx="8">
                  <c:v>92.5</c:v>
                </c:pt>
                <c:pt idx="9">
                  <c:v>95.6</c:v>
                </c:pt>
                <c:pt idx="10">
                  <c:v>97.6</c:v>
                </c:pt>
                <c:pt idx="11">
                  <c:v>93.3</c:v>
                </c:pt>
                <c:pt idx="12">
                  <c:v>96.3</c:v>
                </c:pt>
                <c:pt idx="13">
                  <c:v>95.5</c:v>
                </c:pt>
                <c:pt idx="14">
                  <c:v>91.6</c:v>
                </c:pt>
                <c:pt idx="15">
                  <c:v>91.3</c:v>
                </c:pt>
                <c:pt idx="16">
                  <c:v>91.1</c:v>
                </c:pt>
                <c:pt idx="17">
                  <c:v>91.1</c:v>
                </c:pt>
                <c:pt idx="18">
                  <c:v>87.2</c:v>
                </c:pt>
                <c:pt idx="19">
                  <c:v>90.4</c:v>
                </c:pt>
                <c:pt idx="20">
                  <c:v>89.2</c:v>
                </c:pt>
                <c:pt idx="21">
                  <c:v>89.4</c:v>
                </c:pt>
                <c:pt idx="22">
                  <c:v>89.5</c:v>
                </c:pt>
                <c:pt idx="23">
                  <c:v>90.3</c:v>
                </c:pt>
                <c:pt idx="24">
                  <c:v>90.8</c:v>
                </c:pt>
                <c:pt idx="25">
                  <c:v>85.3</c:v>
                </c:pt>
                <c:pt idx="26">
                  <c:v>86.2</c:v>
                </c:pt>
                <c:pt idx="27">
                  <c:v>84.9</c:v>
                </c:pt>
                <c:pt idx="28">
                  <c:v>88.4</c:v>
                </c:pt>
                <c:pt idx="29">
                  <c:v>84</c:v>
                </c:pt>
                <c:pt idx="30">
                  <c:v>86.1</c:v>
                </c:pt>
                <c:pt idx="31">
                  <c:v>89.3</c:v>
                </c:pt>
                <c:pt idx="32">
                  <c:v>85.5</c:v>
                </c:pt>
                <c:pt idx="33">
                  <c:v>84.9</c:v>
                </c:pt>
                <c:pt idx="34">
                  <c:v>87.2</c:v>
                </c:pt>
                <c:pt idx="35">
                  <c:v>86.4</c:v>
                </c:pt>
                <c:pt idx="36">
                  <c:v>87.1</c:v>
                </c:pt>
                <c:pt idx="37">
                  <c:v>86.8</c:v>
                </c:pt>
                <c:pt idx="38">
                  <c:v>87.9</c:v>
                </c:pt>
                <c:pt idx="39">
                  <c:v>88.4</c:v>
                </c:pt>
                <c:pt idx="40">
                  <c:v>86.5</c:v>
                </c:pt>
                <c:pt idx="41">
                  <c:v>84.8</c:v>
                </c:pt>
                <c:pt idx="42">
                  <c:v>86.8</c:v>
                </c:pt>
                <c:pt idx="43">
                  <c:v>87.3</c:v>
                </c:pt>
                <c:pt idx="44">
                  <c:v>88.4</c:v>
                </c:pt>
                <c:pt idx="45">
                  <c:v>89.3</c:v>
                </c:pt>
                <c:pt idx="46">
                  <c:v>87.4</c:v>
                </c:pt>
                <c:pt idx="47">
                  <c:v>87.6</c:v>
                </c:pt>
                <c:pt idx="48">
                  <c:v>89</c:v>
                </c:pt>
                <c:pt idx="49">
                  <c:v>87.4</c:v>
                </c:pt>
                <c:pt idx="50">
                  <c:v>86.9</c:v>
                </c:pt>
                <c:pt idx="51">
                  <c:v>90.9</c:v>
                </c:pt>
                <c:pt idx="52">
                  <c:v>90.2</c:v>
                </c:pt>
                <c:pt idx="53">
                  <c:v>89.2</c:v>
                </c:pt>
                <c:pt idx="54">
                  <c:v>89.5</c:v>
                </c:pt>
                <c:pt idx="55">
                  <c:v>88.1</c:v>
                </c:pt>
                <c:pt idx="56">
                  <c:v>90.9</c:v>
                </c:pt>
                <c:pt idx="57">
                  <c:v>92.3</c:v>
                </c:pt>
                <c:pt idx="58">
                  <c:v>87.4</c:v>
                </c:pt>
                <c:pt idx="59">
                  <c:v>88.4</c:v>
                </c:pt>
                <c:pt idx="60">
                  <c:v>87.6</c:v>
                </c:pt>
                <c:pt idx="61">
                  <c:v>85</c:v>
                </c:pt>
                <c:pt idx="62">
                  <c:v>88.1</c:v>
                </c:pt>
                <c:pt idx="63">
                  <c:v>87.9</c:v>
                </c:pt>
                <c:pt idx="64">
                  <c:v>88.5</c:v>
                </c:pt>
                <c:pt idx="65">
                  <c:v>86.4</c:v>
                </c:pt>
                <c:pt idx="66">
                  <c:v>84.9</c:v>
                </c:pt>
                <c:pt idx="67">
                  <c:v>85.1</c:v>
                </c:pt>
                <c:pt idx="68">
                  <c:v>87.3</c:v>
                </c:pt>
                <c:pt idx="69">
                  <c:v>86.2</c:v>
                </c:pt>
                <c:pt idx="70">
                  <c:v>84.9</c:v>
                </c:pt>
                <c:pt idx="71">
                  <c:v>88.1</c:v>
                </c:pt>
                <c:pt idx="72">
                  <c:v>86.1</c:v>
                </c:pt>
                <c:pt idx="73">
                  <c:v>88.3</c:v>
                </c:pt>
                <c:pt idx="74">
                  <c:v>89.6</c:v>
                </c:pt>
                <c:pt idx="75">
                  <c:v>88.1</c:v>
                </c:pt>
                <c:pt idx="76">
                  <c:v>87.2</c:v>
                </c:pt>
                <c:pt idx="77">
                  <c:v>89</c:v>
                </c:pt>
                <c:pt idx="78">
                  <c:v>88.3</c:v>
                </c:pt>
                <c:pt idx="79">
                  <c:v>87.5</c:v>
                </c:pt>
                <c:pt idx="80">
                  <c:v>89.3</c:v>
                </c:pt>
                <c:pt idx="81">
                  <c:v>88.9</c:v>
                </c:pt>
                <c:pt idx="82">
                  <c:v>86.8</c:v>
                </c:pt>
                <c:pt idx="83">
                  <c:v>92.9</c:v>
                </c:pt>
                <c:pt idx="84">
                  <c:v>88</c:v>
                </c:pt>
                <c:pt idx="85">
                  <c:v>88.9</c:v>
                </c:pt>
                <c:pt idx="86">
                  <c:v>91.1</c:v>
                </c:pt>
                <c:pt idx="87">
                  <c:v>87.8</c:v>
                </c:pt>
                <c:pt idx="88">
                  <c:v>88.9</c:v>
                </c:pt>
                <c:pt idx="89">
                  <c:v>91.7</c:v>
                </c:pt>
                <c:pt idx="90">
                  <c:v>88.8</c:v>
                </c:pt>
                <c:pt idx="91">
                  <c:v>86.5</c:v>
                </c:pt>
                <c:pt idx="92">
                  <c:v>87.6</c:v>
                </c:pt>
                <c:pt idx="93">
                  <c:v>84</c:v>
                </c:pt>
                <c:pt idx="94">
                  <c:v>83.8</c:v>
                </c:pt>
                <c:pt idx="95">
                  <c:v>87.1</c:v>
                </c:pt>
                <c:pt idx="96">
                  <c:v>86.6</c:v>
                </c:pt>
                <c:pt idx="97">
                  <c:v>86</c:v>
                </c:pt>
                <c:pt idx="98">
                  <c:v>85.6</c:v>
                </c:pt>
                <c:pt idx="99">
                  <c:v>88.5</c:v>
                </c:pt>
                <c:pt idx="100">
                  <c:v>89.3</c:v>
                </c:pt>
                <c:pt idx="101">
                  <c:v>86.9</c:v>
                </c:pt>
                <c:pt idx="102">
                  <c:v>89.4</c:v>
                </c:pt>
                <c:pt idx="103">
                  <c:v>88.9</c:v>
                </c:pt>
                <c:pt idx="104">
                  <c:v>87.8</c:v>
                </c:pt>
                <c:pt idx="105">
                  <c:v>88.3</c:v>
                </c:pt>
                <c:pt idx="106">
                  <c:v>92.2</c:v>
                </c:pt>
                <c:pt idx="107">
                  <c:v>88</c:v>
                </c:pt>
                <c:pt idx="108">
                  <c:v>85.7</c:v>
                </c:pt>
                <c:pt idx="109">
                  <c:v>88.4</c:v>
                </c:pt>
                <c:pt idx="110">
                  <c:v>89.7</c:v>
                </c:pt>
                <c:pt idx="111">
                  <c:v>89.4</c:v>
                </c:pt>
                <c:pt idx="112">
                  <c:v>90.7</c:v>
                </c:pt>
                <c:pt idx="113">
                  <c:v>91.2</c:v>
                </c:pt>
                <c:pt idx="114">
                  <c:v>90.6</c:v>
                </c:pt>
                <c:pt idx="115">
                  <c:v>90.9</c:v>
                </c:pt>
                <c:pt idx="116">
                  <c:v>93.5</c:v>
                </c:pt>
                <c:pt idx="117">
                  <c:v>90.5</c:v>
                </c:pt>
                <c:pt idx="118">
                  <c:v>91.7</c:v>
                </c:pt>
                <c:pt idx="119">
                  <c:v>93.5</c:v>
                </c:pt>
                <c:pt idx="120">
                  <c:v>93.8</c:v>
                </c:pt>
                <c:pt idx="121">
                  <c:v>91.9</c:v>
                </c:pt>
                <c:pt idx="122">
                  <c:v>91.5</c:v>
                </c:pt>
                <c:pt idx="123">
                  <c:v>92.2</c:v>
                </c:pt>
                <c:pt idx="124">
                  <c:v>93.1</c:v>
                </c:pt>
                <c:pt idx="125">
                  <c:v>95</c:v>
                </c:pt>
                <c:pt idx="126">
                  <c:v>93.5</c:v>
                </c:pt>
                <c:pt idx="127">
                  <c:v>93.4</c:v>
                </c:pt>
                <c:pt idx="128">
                  <c:v>89.8</c:v>
                </c:pt>
                <c:pt idx="129">
                  <c:v>92.1</c:v>
                </c:pt>
                <c:pt idx="130">
                  <c:v>91.9</c:v>
                </c:pt>
                <c:pt idx="131">
                  <c:v>92.5</c:v>
                </c:pt>
                <c:pt idx="132">
                  <c:v>93.6</c:v>
                </c:pt>
                <c:pt idx="133">
                  <c:v>89.5</c:v>
                </c:pt>
                <c:pt idx="134">
                  <c:v>94.1</c:v>
                </c:pt>
                <c:pt idx="135">
                  <c:v>92.2</c:v>
                </c:pt>
                <c:pt idx="136">
                  <c:v>89.7</c:v>
                </c:pt>
                <c:pt idx="137">
                  <c:v>89.1</c:v>
                </c:pt>
                <c:pt idx="138">
                  <c:v>90.5</c:v>
                </c:pt>
                <c:pt idx="139">
                  <c:v>90.2</c:v>
                </c:pt>
                <c:pt idx="140">
                  <c:v>93.1</c:v>
                </c:pt>
                <c:pt idx="141">
                  <c:v>91.4</c:v>
                </c:pt>
                <c:pt idx="142">
                  <c:v>92.8</c:v>
                </c:pt>
                <c:pt idx="143">
                  <c:v>89</c:v>
                </c:pt>
                <c:pt idx="144">
                  <c:v>91.1</c:v>
                </c:pt>
                <c:pt idx="145">
                  <c:v>90.5</c:v>
                </c:pt>
                <c:pt idx="146">
                  <c:v>88.3</c:v>
                </c:pt>
                <c:pt idx="147">
                  <c:v>89.1</c:v>
                </c:pt>
                <c:pt idx="148">
                  <c:v>88.3</c:v>
                </c:pt>
                <c:pt idx="149">
                  <c:v>88.8</c:v>
                </c:pt>
                <c:pt idx="150">
                  <c:v>89.5</c:v>
                </c:pt>
                <c:pt idx="151">
                  <c:v>88.7</c:v>
                </c:pt>
                <c:pt idx="152">
                  <c:v>89.6</c:v>
                </c:pt>
                <c:pt idx="153">
                  <c:v>92.9</c:v>
                </c:pt>
                <c:pt idx="154">
                  <c:v>88.9</c:v>
                </c:pt>
                <c:pt idx="155">
                  <c:v>93.5</c:v>
                </c:pt>
                <c:pt idx="156">
                  <c:v>88.9</c:v>
                </c:pt>
                <c:pt idx="157">
                  <c:v>89.3</c:v>
                </c:pt>
                <c:pt idx="158">
                  <c:v>89.3</c:v>
                </c:pt>
                <c:pt idx="159">
                  <c:v>91.9</c:v>
                </c:pt>
                <c:pt idx="160">
                  <c:v>90</c:v>
                </c:pt>
                <c:pt idx="161">
                  <c:v>88.2</c:v>
                </c:pt>
                <c:pt idx="162">
                  <c:v>92.1</c:v>
                </c:pt>
                <c:pt idx="163">
                  <c:v>88.3</c:v>
                </c:pt>
                <c:pt idx="164">
                  <c:v>89.5</c:v>
                </c:pt>
                <c:pt idx="165">
                  <c:v>89.4</c:v>
                </c:pt>
                <c:pt idx="166">
                  <c:v>89.4</c:v>
                </c:pt>
                <c:pt idx="167">
                  <c:v>90.9</c:v>
                </c:pt>
                <c:pt idx="168">
                  <c:v>94.2</c:v>
                </c:pt>
                <c:pt idx="169">
                  <c:v>94.6</c:v>
                </c:pt>
                <c:pt idx="170">
                  <c:v>95.3</c:v>
                </c:pt>
                <c:pt idx="171">
                  <c:v>93.9</c:v>
                </c:pt>
                <c:pt idx="172">
                  <c:v>93.4</c:v>
                </c:pt>
                <c:pt idx="173">
                  <c:v>94.3</c:v>
                </c:pt>
                <c:pt idx="174">
                  <c:v>95.9</c:v>
                </c:pt>
                <c:pt idx="175">
                  <c:v>95</c:v>
                </c:pt>
                <c:pt idx="176">
                  <c:v>94.5</c:v>
                </c:pt>
                <c:pt idx="177">
                  <c:v>95.6</c:v>
                </c:pt>
                <c:pt idx="178">
                  <c:v>95.9</c:v>
                </c:pt>
                <c:pt idx="179">
                  <c:v>96.1</c:v>
                </c:pt>
                <c:pt idx="180">
                  <c:v>95.5</c:v>
                </c:pt>
                <c:pt idx="181">
                  <c:v>97.5</c:v>
                </c:pt>
                <c:pt idx="182">
                  <c:v>96.9</c:v>
                </c:pt>
                <c:pt idx="183">
                  <c:v>98.6</c:v>
                </c:pt>
                <c:pt idx="184">
                  <c:v>99.2</c:v>
                </c:pt>
                <c:pt idx="185">
                  <c:v>95.3</c:v>
                </c:pt>
                <c:pt idx="186">
                  <c:v>100.4</c:v>
                </c:pt>
                <c:pt idx="187">
                  <c:v>101.2</c:v>
                </c:pt>
                <c:pt idx="188">
                  <c:v>100</c:v>
                </c:pt>
                <c:pt idx="189">
                  <c:v>101.1</c:v>
                </c:pt>
                <c:pt idx="190">
                  <c:v>104</c:v>
                </c:pt>
                <c:pt idx="191">
                  <c:v>100.3</c:v>
                </c:pt>
                <c:pt idx="192">
                  <c:v>101.6</c:v>
                </c:pt>
                <c:pt idx="193">
                  <c:v>104.4</c:v>
                </c:pt>
                <c:pt idx="194">
                  <c:v>103.8</c:v>
                </c:pt>
                <c:pt idx="195">
                  <c:v>104.2</c:v>
                </c:pt>
                <c:pt idx="196">
                  <c:v>105.8</c:v>
                </c:pt>
                <c:pt idx="197">
                  <c:v>106.7</c:v>
                </c:pt>
                <c:pt idx="198">
                  <c:v>105.7</c:v>
                </c:pt>
                <c:pt idx="199">
                  <c:v>106.4</c:v>
                </c:pt>
                <c:pt idx="200">
                  <c:v>105.6</c:v>
                </c:pt>
                <c:pt idx="201">
                  <c:v>110.3</c:v>
                </c:pt>
                <c:pt idx="202">
                  <c:v>105.8</c:v>
                </c:pt>
                <c:pt idx="203">
                  <c:v>104.3</c:v>
                </c:pt>
                <c:pt idx="204">
                  <c:v>104.4</c:v>
                </c:pt>
                <c:pt idx="205">
                  <c:v>104</c:v>
                </c:pt>
                <c:pt idx="206">
                  <c:v>101.8</c:v>
                </c:pt>
                <c:pt idx="207">
                  <c:v>102.5</c:v>
                </c:pt>
                <c:pt idx="208">
                  <c:v>100.5</c:v>
                </c:pt>
                <c:pt idx="209">
                  <c:v>101</c:v>
                </c:pt>
                <c:pt idx="210">
                  <c:v>99.4</c:v>
                </c:pt>
                <c:pt idx="211">
                  <c:v>101.6</c:v>
                </c:pt>
                <c:pt idx="212">
                  <c:v>99.5</c:v>
                </c:pt>
                <c:pt idx="213">
                  <c:v>97.8</c:v>
                </c:pt>
                <c:pt idx="214">
                  <c:v>97.1</c:v>
                </c:pt>
                <c:pt idx="215">
                  <c:v>94</c:v>
                </c:pt>
                <c:pt idx="216">
                  <c:v>88.5</c:v>
                </c:pt>
                <c:pt idx="217">
                  <c:v>83.4</c:v>
                </c:pt>
                <c:pt idx="218">
                  <c:v>83.5</c:v>
                </c:pt>
                <c:pt idx="219">
                  <c:v>85.2</c:v>
                </c:pt>
                <c:pt idx="220">
                  <c:v>86.3</c:v>
                </c:pt>
                <c:pt idx="221">
                  <c:v>86.4</c:v>
                </c:pt>
                <c:pt idx="222">
                  <c:v>86.3</c:v>
                </c:pt>
                <c:pt idx="223">
                  <c:v>84.2</c:v>
                </c:pt>
                <c:pt idx="224">
                  <c:v>89.6</c:v>
                </c:pt>
                <c:pt idx="225">
                  <c:v>88.5</c:v>
                </c:pt>
                <c:pt idx="226">
                  <c:v>90.3</c:v>
                </c:pt>
                <c:pt idx="227">
                  <c:v>90</c:v>
                </c:pt>
                <c:pt idx="228">
                  <c:v>90.4</c:v>
                </c:pt>
                <c:pt idx="229">
                  <c:v>86.4</c:v>
                </c:pt>
                <c:pt idx="230">
                  <c:v>90.6</c:v>
                </c:pt>
                <c:pt idx="231">
                  <c:v>89</c:v>
                </c:pt>
                <c:pt idx="232">
                  <c:v>91.5</c:v>
                </c:pt>
                <c:pt idx="233">
                  <c:v>92.3</c:v>
                </c:pt>
                <c:pt idx="234">
                  <c:v>90.8</c:v>
                </c:pt>
                <c:pt idx="235">
                  <c:v>90.8</c:v>
                </c:pt>
                <c:pt idx="236">
                  <c:v>91</c:v>
                </c:pt>
                <c:pt idx="237">
                  <c:v>92.2</c:v>
                </c:pt>
                <c:pt idx="238">
                  <c:v>92.4</c:v>
                </c:pt>
                <c:pt idx="239">
                  <c:v>91</c:v>
                </c:pt>
                <c:pt idx="240">
                  <c:v>92.1</c:v>
                </c:pt>
                <c:pt idx="241">
                  <c:v>95.3</c:v>
                </c:pt>
                <c:pt idx="242">
                  <c:v>92.9</c:v>
                </c:pt>
                <c:pt idx="243">
                  <c:v>94.4</c:v>
                </c:pt>
                <c:pt idx="244">
                  <c:v>93.6</c:v>
                </c:pt>
                <c:pt idx="245">
                  <c:v>91.8</c:v>
                </c:pt>
                <c:pt idx="246">
                  <c:v>97.1</c:v>
                </c:pt>
                <c:pt idx="247">
                  <c:v>92.6</c:v>
                </c:pt>
                <c:pt idx="248">
                  <c:v>94.1</c:v>
                </c:pt>
                <c:pt idx="249">
                  <c:v>93.4</c:v>
                </c:pt>
                <c:pt idx="250">
                  <c:v>93</c:v>
                </c:pt>
                <c:pt idx="251">
                  <c:v>92.3</c:v>
                </c:pt>
                <c:pt idx="252">
                  <c:v>90.8</c:v>
                </c:pt>
                <c:pt idx="253">
                  <c:v>90.5</c:v>
                </c:pt>
                <c:pt idx="254">
                  <c:v>95</c:v>
                </c:pt>
                <c:pt idx="255">
                  <c:v>89.5</c:v>
                </c:pt>
                <c:pt idx="256">
                  <c:v>94</c:v>
                </c:pt>
                <c:pt idx="257">
                  <c:v>93.2</c:v>
                </c:pt>
                <c:pt idx="258">
                  <c:v>93.4</c:v>
                </c:pt>
                <c:pt idx="259">
                  <c:v>94.1</c:v>
                </c:pt>
                <c:pt idx="260">
                  <c:v>93.7</c:v>
                </c:pt>
                <c:pt idx="261">
                  <c:v>94.1</c:v>
                </c:pt>
                <c:pt idx="262">
                  <c:v>92.5</c:v>
                </c:pt>
                <c:pt idx="263">
                  <c:v>92.5</c:v>
                </c:pt>
                <c:pt idx="264">
                  <c:v>89.7</c:v>
                </c:pt>
                <c:pt idx="265">
                  <c:v>91.8</c:v>
                </c:pt>
                <c:pt idx="266">
                  <c:v>91.2</c:v>
                </c:pt>
                <c:pt idx="267">
                  <c:v>94.8</c:v>
                </c:pt>
                <c:pt idx="268">
                  <c:v>93.6</c:v>
                </c:pt>
                <c:pt idx="269">
                  <c:v>92.6</c:v>
                </c:pt>
                <c:pt idx="270">
                  <c:v>94.5</c:v>
                </c:pt>
                <c:pt idx="271">
                  <c:v>93</c:v>
                </c:pt>
                <c:pt idx="272">
                  <c:v>98.3</c:v>
                </c:pt>
                <c:pt idx="273">
                  <c:v>97.4</c:v>
                </c:pt>
                <c:pt idx="274">
                  <c:v>100</c:v>
                </c:pt>
                <c:pt idx="275">
                  <c:v>94.5</c:v>
                </c:pt>
                <c:pt idx="276">
                  <c:v>100.6</c:v>
                </c:pt>
                <c:pt idx="277">
                  <c:v>99.8</c:v>
                </c:pt>
                <c:pt idx="278">
                  <c:v>93.4</c:v>
                </c:pt>
                <c:pt idx="279">
                  <c:v>98.2</c:v>
                </c:pt>
                <c:pt idx="280">
                  <c:v>97</c:v>
                </c:pt>
                <c:pt idx="281">
                  <c:v>96.9</c:v>
                </c:pt>
                <c:pt idx="282">
                  <c:v>96.3</c:v>
                </c:pt>
                <c:pt idx="283">
                  <c:v>98.1</c:v>
                </c:pt>
                <c:pt idx="284">
                  <c:v>97.8</c:v>
                </c:pt>
                <c:pt idx="285">
                  <c:v>98.7</c:v>
                </c:pt>
                <c:pt idx="286">
                  <c:v>99.5</c:v>
                </c:pt>
                <c:pt idx="287">
                  <c:v>96.5</c:v>
                </c:pt>
                <c:pt idx="288">
                  <c:v>98.8</c:v>
                </c:pt>
                <c:pt idx="289">
                  <c:v>100.6</c:v>
                </c:pt>
                <c:pt idx="290">
                  <c:v>96.7</c:v>
                </c:pt>
                <c:pt idx="291">
                  <c:v>99.6</c:v>
                </c:pt>
                <c:pt idx="292">
                  <c:v>100.6</c:v>
                </c:pt>
                <c:pt idx="293">
                  <c:v>100.7</c:v>
                </c:pt>
                <c:pt idx="294">
                  <c:v>99.7</c:v>
                </c:pt>
                <c:pt idx="295">
                  <c:v>97.6</c:v>
                </c:pt>
                <c:pt idx="296">
                  <c:v>98.5</c:v>
                </c:pt>
                <c:pt idx="297">
                  <c:v>102.1</c:v>
                </c:pt>
                <c:pt idx="298">
                  <c:v>99.1</c:v>
                </c:pt>
                <c:pt idx="299">
                  <c:v>104.3</c:v>
                </c:pt>
                <c:pt idx="300">
                  <c:v>104.6</c:v>
                </c:pt>
                <c:pt idx="301">
                  <c:v>98.1</c:v>
                </c:pt>
                <c:pt idx="302">
                  <c:v>99.6</c:v>
                </c:pt>
                <c:pt idx="303">
                  <c:v>98.8</c:v>
                </c:pt>
                <c:pt idx="304">
                  <c:v>100.5</c:v>
                </c:pt>
                <c:pt idx="305">
                  <c:v>100.4</c:v>
                </c:pt>
                <c:pt idx="306">
                  <c:v>98.5</c:v>
                </c:pt>
                <c:pt idx="307">
                  <c:v>101.1</c:v>
                </c:pt>
                <c:pt idx="308">
                  <c:v>99.3</c:v>
                </c:pt>
                <c:pt idx="309">
                  <c:v>100.3</c:v>
                </c:pt>
                <c:pt idx="310">
                  <c:v>101.5</c:v>
                </c:pt>
                <c:pt idx="311">
                  <c:v>101.5</c:v>
                </c:pt>
                <c:pt idx="312">
                  <c:v>99.8</c:v>
                </c:pt>
                <c:pt idx="313">
                  <c:v>105</c:v>
                </c:pt>
                <c:pt idx="314">
                  <c:v>103.4</c:v>
                </c:pt>
                <c:pt idx="315">
                  <c:v>104.5</c:v>
                </c:pt>
                <c:pt idx="316">
                  <c:v>104.6</c:v>
                </c:pt>
                <c:pt idx="317">
                  <c:v>104.2</c:v>
                </c:pt>
                <c:pt idx="318">
                  <c:v>103.2</c:v>
                </c:pt>
                <c:pt idx="319">
                  <c:v>109.2</c:v>
                </c:pt>
                <c:pt idx="320">
                  <c:v>105.1</c:v>
                </c:pt>
                <c:pt idx="321">
                  <c:v>106.2</c:v>
                </c:pt>
                <c:pt idx="322">
                  <c:v>109.1</c:v>
                </c:pt>
                <c:pt idx="323">
                  <c:v>105.3</c:v>
                </c:pt>
                <c:pt idx="324">
                  <c:v>109.1</c:v>
                </c:pt>
                <c:pt idx="325">
                  <c:v>107.1</c:v>
                </c:pt>
                <c:pt idx="326">
                  <c:v>109.5</c:v>
                </c:pt>
                <c:pt idx="327">
                  <c:v>107.8</c:v>
                </c:pt>
                <c:pt idx="328">
                  <c:v>110.2</c:v>
                </c:pt>
                <c:pt idx="329">
                  <c:v>116.3</c:v>
                </c:pt>
                <c:pt idx="330">
                  <c:v>116.5</c:v>
                </c:pt>
                <c:pt idx="331">
                  <c:v>112</c:v>
                </c:pt>
                <c:pt idx="332">
                  <c:v>112</c:v>
                </c:pt>
                <c:pt idx="333">
                  <c:v>105.5</c:v>
                </c:pt>
                <c:pt idx="334">
                  <c:v>103.2</c:v>
                </c:pt>
                <c:pt idx="335">
                  <c:v>107.1</c:v>
                </c:pt>
                <c:pt idx="336">
                  <c:v>105.2</c:v>
                </c:pt>
                <c:pt idx="337">
                  <c:v>102</c:v>
                </c:pt>
                <c:pt idx="338">
                  <c:v>107.8</c:v>
                </c:pt>
                <c:pt idx="339">
                  <c:v>107.8</c:v>
                </c:pt>
                <c:pt idx="340">
                  <c:v>106.6</c:v>
                </c:pt>
                <c:pt idx="341">
                  <c:v>105.2</c:v>
                </c:pt>
                <c:pt idx="342">
                  <c:v>105.9</c:v>
                </c:pt>
                <c:pt idx="343">
                  <c:v>104.8</c:v>
                </c:pt>
                <c:pt idx="344">
                  <c:v>105.5</c:v>
                </c:pt>
                <c:pt idx="345">
                  <c:v>107.7</c:v>
                </c:pt>
                <c:pt idx="346">
                  <c:v>108.2</c:v>
                </c:pt>
                <c:pt idx="347">
                  <c:v>103.7</c:v>
                </c:pt>
                <c:pt idx="348">
                  <c:v>106.5</c:v>
                </c:pt>
                <c:pt idx="349">
                  <c:v>108.2</c:v>
                </c:pt>
                <c:pt idx="350">
                  <c:v>106.1</c:v>
                </c:pt>
                <c:pt idx="351">
                  <c:v>93.1</c:v>
                </c:pt>
                <c:pt idx="352">
                  <c:v>97.5</c:v>
                </c:pt>
                <c:pt idx="353">
                  <c:v>98.6</c:v>
                </c:pt>
                <c:pt idx="354">
                  <c:v>100.5</c:v>
                </c:pt>
                <c:pt idx="355">
                  <c:v>104.9</c:v>
                </c:pt>
                <c:pt idx="356">
                  <c:v>108.3</c:v>
                </c:pt>
                <c:pt idx="357">
                  <c:v>106.8</c:v>
                </c:pt>
                <c:pt idx="358">
                  <c:v>106.1</c:v>
                </c:pt>
                <c:pt idx="359">
                  <c:v>112.6</c:v>
                </c:pt>
                <c:pt idx="360">
                  <c:v>106.1</c:v>
                </c:pt>
                <c:pt idx="361">
                  <c:v>103.8</c:v>
                </c:pt>
                <c:pt idx="362">
                  <c:v>110.8</c:v>
                </c:pt>
                <c:pt idx="363">
                  <c:v>108.9</c:v>
                </c:pt>
                <c:pt idx="364">
                  <c:v>115.2</c:v>
                </c:pt>
                <c:pt idx="365">
                  <c:v>129.6</c:v>
                </c:pt>
                <c:pt idx="366">
                  <c:v>119.9</c:v>
                </c:pt>
                <c:pt idx="367">
                  <c:v>111.9</c:v>
                </c:pt>
                <c:pt idx="368">
                  <c:v>110.3</c:v>
                </c:pt>
                <c:pt idx="369">
                  <c:v>113.3</c:v>
                </c:pt>
                <c:pt idx="370">
                  <c:v>117.2</c:v>
                </c:pt>
                <c:pt idx="371">
                  <c:v>120.7</c:v>
                </c:pt>
                <c:pt idx="372">
                  <c:v>117.8</c:v>
                </c:pt>
                <c:pt idx="373">
                  <c:v>119.8</c:v>
                </c:pt>
                <c:pt idx="374">
                  <c:v>125.3</c:v>
                </c:pt>
                <c:pt idx="375">
                  <c:v>130.30000000000001</c:v>
                </c:pt>
                <c:pt idx="376">
                  <c:v>124.4</c:v>
                </c:pt>
              </c:numCache>
            </c:numRef>
          </c:val>
          <c:smooth val="0"/>
          <c:extLst>
            <c:ext xmlns:c16="http://schemas.microsoft.com/office/drawing/2014/chart" uri="{C3380CC4-5D6E-409C-BE32-E72D297353CC}">
              <c16:uniqueId val="{00000002-1B1D-450F-A5A5-7B0E68916712}"/>
            </c:ext>
          </c:extLst>
        </c:ser>
        <c:ser>
          <c:idx val="3"/>
          <c:order val="3"/>
          <c:tx>
            <c:strRef>
              <c:f>'Auftragseingang Branchen'!$F$6</c:f>
              <c:strCache>
                <c:ptCount val="1"/>
                <c:pt idx="0">
                  <c:v>Gebrauchsgüter</c:v>
                </c:pt>
              </c:strCache>
            </c:strRef>
          </c:tx>
          <c:spPr>
            <a:ln w="12700" cap="rnd">
              <a:solidFill>
                <a:schemeClr val="accent4"/>
              </a:solidFill>
              <a:round/>
            </a:ln>
            <a:effectLst/>
          </c:spPr>
          <c:marker>
            <c:symbol val="none"/>
          </c:marker>
          <c:cat>
            <c:numRef>
              <c:f>'Auftragseingang Branchen'!$A$7:$A$390</c:f>
              <c:numCache>
                <c:formatCode>[$-407]mmm/\ yy;@</c:formatCode>
                <c:ptCount val="384"/>
                <c:pt idx="0">
                  <c:v>33239</c:v>
                </c:pt>
                <c:pt idx="1">
                  <c:v>33270</c:v>
                </c:pt>
                <c:pt idx="2">
                  <c:v>33298</c:v>
                </c:pt>
                <c:pt idx="3">
                  <c:v>33329</c:v>
                </c:pt>
                <c:pt idx="4">
                  <c:v>33359</c:v>
                </c:pt>
                <c:pt idx="5">
                  <c:v>33390</c:v>
                </c:pt>
                <c:pt idx="6">
                  <c:v>33420</c:v>
                </c:pt>
                <c:pt idx="7">
                  <c:v>33451</c:v>
                </c:pt>
                <c:pt idx="8">
                  <c:v>33482</c:v>
                </c:pt>
                <c:pt idx="9">
                  <c:v>33512</c:v>
                </c:pt>
                <c:pt idx="10">
                  <c:v>33543</c:v>
                </c:pt>
                <c:pt idx="11">
                  <c:v>33573</c:v>
                </c:pt>
                <c:pt idx="12">
                  <c:v>33604</c:v>
                </c:pt>
                <c:pt idx="13">
                  <c:v>33635</c:v>
                </c:pt>
                <c:pt idx="14">
                  <c:v>33664</c:v>
                </c:pt>
                <c:pt idx="15">
                  <c:v>33695</c:v>
                </c:pt>
                <c:pt idx="16">
                  <c:v>33725</c:v>
                </c:pt>
                <c:pt idx="17">
                  <c:v>33756</c:v>
                </c:pt>
                <c:pt idx="18">
                  <c:v>33786</c:v>
                </c:pt>
                <c:pt idx="19">
                  <c:v>33817</c:v>
                </c:pt>
                <c:pt idx="20">
                  <c:v>33848</c:v>
                </c:pt>
                <c:pt idx="21">
                  <c:v>33878</c:v>
                </c:pt>
                <c:pt idx="22">
                  <c:v>33909</c:v>
                </c:pt>
                <c:pt idx="23">
                  <c:v>33939</c:v>
                </c:pt>
                <c:pt idx="24">
                  <c:v>33970</c:v>
                </c:pt>
                <c:pt idx="25">
                  <c:v>34001</c:v>
                </c:pt>
                <c:pt idx="26">
                  <c:v>34029</c:v>
                </c:pt>
                <c:pt idx="27">
                  <c:v>34060</c:v>
                </c:pt>
                <c:pt idx="28">
                  <c:v>34090</c:v>
                </c:pt>
                <c:pt idx="29">
                  <c:v>34121</c:v>
                </c:pt>
                <c:pt idx="30">
                  <c:v>34151</c:v>
                </c:pt>
                <c:pt idx="31">
                  <c:v>34182</c:v>
                </c:pt>
                <c:pt idx="32">
                  <c:v>34213</c:v>
                </c:pt>
                <c:pt idx="33">
                  <c:v>34243</c:v>
                </c:pt>
                <c:pt idx="34">
                  <c:v>34274</c:v>
                </c:pt>
                <c:pt idx="35">
                  <c:v>34304</c:v>
                </c:pt>
                <c:pt idx="36">
                  <c:v>34335</c:v>
                </c:pt>
                <c:pt idx="37">
                  <c:v>34366</c:v>
                </c:pt>
                <c:pt idx="38">
                  <c:v>34394</c:v>
                </c:pt>
                <c:pt idx="39">
                  <c:v>34425</c:v>
                </c:pt>
                <c:pt idx="40">
                  <c:v>34455</c:v>
                </c:pt>
                <c:pt idx="41">
                  <c:v>34486</c:v>
                </c:pt>
                <c:pt idx="42">
                  <c:v>34516</c:v>
                </c:pt>
                <c:pt idx="43">
                  <c:v>34547</c:v>
                </c:pt>
                <c:pt idx="44">
                  <c:v>34578</c:v>
                </c:pt>
                <c:pt idx="45">
                  <c:v>34608</c:v>
                </c:pt>
                <c:pt idx="46">
                  <c:v>34639</c:v>
                </c:pt>
                <c:pt idx="47">
                  <c:v>34669</c:v>
                </c:pt>
                <c:pt idx="48">
                  <c:v>34700</c:v>
                </c:pt>
                <c:pt idx="49">
                  <c:v>34731</c:v>
                </c:pt>
                <c:pt idx="50">
                  <c:v>34759</c:v>
                </c:pt>
                <c:pt idx="51">
                  <c:v>34790</c:v>
                </c:pt>
                <c:pt idx="52">
                  <c:v>34820</c:v>
                </c:pt>
                <c:pt idx="53">
                  <c:v>34851</c:v>
                </c:pt>
                <c:pt idx="54">
                  <c:v>34881</c:v>
                </c:pt>
                <c:pt idx="55">
                  <c:v>34912</c:v>
                </c:pt>
                <c:pt idx="56">
                  <c:v>34943</c:v>
                </c:pt>
                <c:pt idx="57">
                  <c:v>34973</c:v>
                </c:pt>
                <c:pt idx="58">
                  <c:v>35004</c:v>
                </c:pt>
                <c:pt idx="59">
                  <c:v>35034</c:v>
                </c:pt>
                <c:pt idx="60">
                  <c:v>35065</c:v>
                </c:pt>
                <c:pt idx="61">
                  <c:v>35096</c:v>
                </c:pt>
                <c:pt idx="62">
                  <c:v>35125</c:v>
                </c:pt>
                <c:pt idx="63">
                  <c:v>35156</c:v>
                </c:pt>
                <c:pt idx="64">
                  <c:v>35186</c:v>
                </c:pt>
                <c:pt idx="65">
                  <c:v>35217</c:v>
                </c:pt>
                <c:pt idx="66">
                  <c:v>35247</c:v>
                </c:pt>
                <c:pt idx="67">
                  <c:v>35278</c:v>
                </c:pt>
                <c:pt idx="68">
                  <c:v>35309</c:v>
                </c:pt>
                <c:pt idx="69">
                  <c:v>35339</c:v>
                </c:pt>
                <c:pt idx="70">
                  <c:v>35370</c:v>
                </c:pt>
                <c:pt idx="71">
                  <c:v>35400</c:v>
                </c:pt>
                <c:pt idx="72">
                  <c:v>35431</c:v>
                </c:pt>
                <c:pt idx="73">
                  <c:v>35462</c:v>
                </c:pt>
                <c:pt idx="74">
                  <c:v>35490</c:v>
                </c:pt>
                <c:pt idx="75">
                  <c:v>35521</c:v>
                </c:pt>
                <c:pt idx="76">
                  <c:v>35551</c:v>
                </c:pt>
                <c:pt idx="77">
                  <c:v>35582</c:v>
                </c:pt>
                <c:pt idx="78">
                  <c:v>35612</c:v>
                </c:pt>
                <c:pt idx="79">
                  <c:v>35643</c:v>
                </c:pt>
                <c:pt idx="80">
                  <c:v>35674</c:v>
                </c:pt>
                <c:pt idx="81">
                  <c:v>35704</c:v>
                </c:pt>
                <c:pt idx="82">
                  <c:v>35735</c:v>
                </c:pt>
                <c:pt idx="83">
                  <c:v>35765</c:v>
                </c:pt>
                <c:pt idx="84">
                  <c:v>35796</c:v>
                </c:pt>
                <c:pt idx="85">
                  <c:v>35827</c:v>
                </c:pt>
                <c:pt idx="86">
                  <c:v>35855</c:v>
                </c:pt>
                <c:pt idx="87">
                  <c:v>35886</c:v>
                </c:pt>
                <c:pt idx="88">
                  <c:v>35916</c:v>
                </c:pt>
                <c:pt idx="89">
                  <c:v>35947</c:v>
                </c:pt>
                <c:pt idx="90">
                  <c:v>35977</c:v>
                </c:pt>
                <c:pt idx="91">
                  <c:v>36008</c:v>
                </c:pt>
                <c:pt idx="92">
                  <c:v>36039</c:v>
                </c:pt>
                <c:pt idx="93">
                  <c:v>36069</c:v>
                </c:pt>
                <c:pt idx="94">
                  <c:v>36100</c:v>
                </c:pt>
                <c:pt idx="95">
                  <c:v>36130</c:v>
                </c:pt>
                <c:pt idx="96">
                  <c:v>36161</c:v>
                </c:pt>
                <c:pt idx="97">
                  <c:v>36192</c:v>
                </c:pt>
                <c:pt idx="98">
                  <c:v>36220</c:v>
                </c:pt>
                <c:pt idx="99">
                  <c:v>36251</c:v>
                </c:pt>
                <c:pt idx="100">
                  <c:v>36281</c:v>
                </c:pt>
                <c:pt idx="101">
                  <c:v>36312</c:v>
                </c:pt>
                <c:pt idx="102">
                  <c:v>36342</c:v>
                </c:pt>
                <c:pt idx="103">
                  <c:v>36373</c:v>
                </c:pt>
                <c:pt idx="104">
                  <c:v>36404</c:v>
                </c:pt>
                <c:pt idx="105">
                  <c:v>36434</c:v>
                </c:pt>
                <c:pt idx="106">
                  <c:v>36465</c:v>
                </c:pt>
                <c:pt idx="107">
                  <c:v>36495</c:v>
                </c:pt>
                <c:pt idx="108">
                  <c:v>36526</c:v>
                </c:pt>
                <c:pt idx="109">
                  <c:v>36557</c:v>
                </c:pt>
                <c:pt idx="110">
                  <c:v>36586</c:v>
                </c:pt>
                <c:pt idx="111">
                  <c:v>36617</c:v>
                </c:pt>
                <c:pt idx="112">
                  <c:v>36647</c:v>
                </c:pt>
                <c:pt idx="113">
                  <c:v>36678</c:v>
                </c:pt>
                <c:pt idx="114">
                  <c:v>36708</c:v>
                </c:pt>
                <c:pt idx="115">
                  <c:v>36739</c:v>
                </c:pt>
                <c:pt idx="116">
                  <c:v>36770</c:v>
                </c:pt>
                <c:pt idx="117">
                  <c:v>36800</c:v>
                </c:pt>
                <c:pt idx="118">
                  <c:v>36831</c:v>
                </c:pt>
                <c:pt idx="119">
                  <c:v>36861</c:v>
                </c:pt>
                <c:pt idx="120">
                  <c:v>36892</c:v>
                </c:pt>
                <c:pt idx="121">
                  <c:v>36923</c:v>
                </c:pt>
                <c:pt idx="122">
                  <c:v>36951</c:v>
                </c:pt>
                <c:pt idx="123">
                  <c:v>36982</c:v>
                </c:pt>
                <c:pt idx="124">
                  <c:v>37012</c:v>
                </c:pt>
                <c:pt idx="125">
                  <c:v>37043</c:v>
                </c:pt>
                <c:pt idx="126">
                  <c:v>37073</c:v>
                </c:pt>
                <c:pt idx="127">
                  <c:v>37104</c:v>
                </c:pt>
                <c:pt idx="128">
                  <c:v>37135</c:v>
                </c:pt>
                <c:pt idx="129">
                  <c:v>37165</c:v>
                </c:pt>
                <c:pt idx="130">
                  <c:v>37196</c:v>
                </c:pt>
                <c:pt idx="131">
                  <c:v>37226</c:v>
                </c:pt>
                <c:pt idx="132">
                  <c:v>37257</c:v>
                </c:pt>
                <c:pt idx="133">
                  <c:v>37288</c:v>
                </c:pt>
                <c:pt idx="134">
                  <c:v>37316</c:v>
                </c:pt>
                <c:pt idx="135">
                  <c:v>37347</c:v>
                </c:pt>
                <c:pt idx="136">
                  <c:v>37377</c:v>
                </c:pt>
                <c:pt idx="137">
                  <c:v>37408</c:v>
                </c:pt>
                <c:pt idx="138">
                  <c:v>37438</c:v>
                </c:pt>
                <c:pt idx="139">
                  <c:v>37469</c:v>
                </c:pt>
                <c:pt idx="140">
                  <c:v>37500</c:v>
                </c:pt>
                <c:pt idx="141">
                  <c:v>37530</c:v>
                </c:pt>
                <c:pt idx="142">
                  <c:v>37561</c:v>
                </c:pt>
                <c:pt idx="143">
                  <c:v>37591</c:v>
                </c:pt>
                <c:pt idx="144">
                  <c:v>37622</c:v>
                </c:pt>
                <c:pt idx="145">
                  <c:v>37653</c:v>
                </c:pt>
                <c:pt idx="146">
                  <c:v>37681</c:v>
                </c:pt>
                <c:pt idx="147">
                  <c:v>37712</c:v>
                </c:pt>
                <c:pt idx="148">
                  <c:v>37742</c:v>
                </c:pt>
                <c:pt idx="149">
                  <c:v>37773</c:v>
                </c:pt>
                <c:pt idx="150">
                  <c:v>37803</c:v>
                </c:pt>
                <c:pt idx="151">
                  <c:v>37834</c:v>
                </c:pt>
                <c:pt idx="152">
                  <c:v>37865</c:v>
                </c:pt>
                <c:pt idx="153">
                  <c:v>37895</c:v>
                </c:pt>
                <c:pt idx="154">
                  <c:v>37926</c:v>
                </c:pt>
                <c:pt idx="155">
                  <c:v>37956</c:v>
                </c:pt>
                <c:pt idx="156">
                  <c:v>37987</c:v>
                </c:pt>
                <c:pt idx="157">
                  <c:v>38018</c:v>
                </c:pt>
                <c:pt idx="158">
                  <c:v>38047</c:v>
                </c:pt>
                <c:pt idx="159">
                  <c:v>38078</c:v>
                </c:pt>
                <c:pt idx="160">
                  <c:v>38108</c:v>
                </c:pt>
                <c:pt idx="161">
                  <c:v>38139</c:v>
                </c:pt>
                <c:pt idx="162">
                  <c:v>38169</c:v>
                </c:pt>
                <c:pt idx="163">
                  <c:v>38200</c:v>
                </c:pt>
                <c:pt idx="164">
                  <c:v>38231</c:v>
                </c:pt>
                <c:pt idx="165">
                  <c:v>38261</c:v>
                </c:pt>
                <c:pt idx="166">
                  <c:v>38292</c:v>
                </c:pt>
                <c:pt idx="167">
                  <c:v>38322</c:v>
                </c:pt>
                <c:pt idx="168">
                  <c:v>38353</c:v>
                </c:pt>
                <c:pt idx="169">
                  <c:v>38384</c:v>
                </c:pt>
                <c:pt idx="170">
                  <c:v>38412</c:v>
                </c:pt>
                <c:pt idx="171">
                  <c:v>38443</c:v>
                </c:pt>
                <c:pt idx="172">
                  <c:v>38473</c:v>
                </c:pt>
                <c:pt idx="173">
                  <c:v>38504</c:v>
                </c:pt>
                <c:pt idx="174">
                  <c:v>38534</c:v>
                </c:pt>
                <c:pt idx="175">
                  <c:v>38565</c:v>
                </c:pt>
                <c:pt idx="176">
                  <c:v>38596</c:v>
                </c:pt>
                <c:pt idx="177">
                  <c:v>38626</c:v>
                </c:pt>
                <c:pt idx="178">
                  <c:v>38657</c:v>
                </c:pt>
                <c:pt idx="179">
                  <c:v>38687</c:v>
                </c:pt>
                <c:pt idx="180">
                  <c:v>38718</c:v>
                </c:pt>
                <c:pt idx="181">
                  <c:v>38749</c:v>
                </c:pt>
                <c:pt idx="182">
                  <c:v>38777</c:v>
                </c:pt>
                <c:pt idx="183">
                  <c:v>38808</c:v>
                </c:pt>
                <c:pt idx="184">
                  <c:v>38838</c:v>
                </c:pt>
                <c:pt idx="185">
                  <c:v>38869</c:v>
                </c:pt>
                <c:pt idx="186">
                  <c:v>38899</c:v>
                </c:pt>
                <c:pt idx="187">
                  <c:v>38930</c:v>
                </c:pt>
                <c:pt idx="188">
                  <c:v>38961</c:v>
                </c:pt>
                <c:pt idx="189">
                  <c:v>38991</c:v>
                </c:pt>
                <c:pt idx="190">
                  <c:v>39022</c:v>
                </c:pt>
                <c:pt idx="191">
                  <c:v>39052</c:v>
                </c:pt>
                <c:pt idx="192">
                  <c:v>39083</c:v>
                </c:pt>
                <c:pt idx="193">
                  <c:v>39114</c:v>
                </c:pt>
                <c:pt idx="194">
                  <c:v>39142</c:v>
                </c:pt>
                <c:pt idx="195">
                  <c:v>39173</c:v>
                </c:pt>
                <c:pt idx="196">
                  <c:v>39203</c:v>
                </c:pt>
                <c:pt idx="197">
                  <c:v>39234</c:v>
                </c:pt>
                <c:pt idx="198">
                  <c:v>39264</c:v>
                </c:pt>
                <c:pt idx="199">
                  <c:v>39295</c:v>
                </c:pt>
                <c:pt idx="200">
                  <c:v>39326</c:v>
                </c:pt>
                <c:pt idx="201">
                  <c:v>39356</c:v>
                </c:pt>
                <c:pt idx="202">
                  <c:v>39387</c:v>
                </c:pt>
                <c:pt idx="203">
                  <c:v>39417</c:v>
                </c:pt>
                <c:pt idx="204">
                  <c:v>39448</c:v>
                </c:pt>
                <c:pt idx="205">
                  <c:v>39479</c:v>
                </c:pt>
                <c:pt idx="206">
                  <c:v>39508</c:v>
                </c:pt>
                <c:pt idx="207">
                  <c:v>39539</c:v>
                </c:pt>
                <c:pt idx="208">
                  <c:v>39569</c:v>
                </c:pt>
                <c:pt idx="209">
                  <c:v>39600</c:v>
                </c:pt>
                <c:pt idx="210">
                  <c:v>39630</c:v>
                </c:pt>
                <c:pt idx="211">
                  <c:v>39661</c:v>
                </c:pt>
                <c:pt idx="212">
                  <c:v>39692</c:v>
                </c:pt>
                <c:pt idx="213">
                  <c:v>39722</c:v>
                </c:pt>
                <c:pt idx="214">
                  <c:v>39753</c:v>
                </c:pt>
                <c:pt idx="215">
                  <c:v>39783</c:v>
                </c:pt>
                <c:pt idx="216">
                  <c:v>39814</c:v>
                </c:pt>
                <c:pt idx="217">
                  <c:v>39845</c:v>
                </c:pt>
                <c:pt idx="218">
                  <c:v>39873</c:v>
                </c:pt>
                <c:pt idx="219">
                  <c:v>39904</c:v>
                </c:pt>
                <c:pt idx="220">
                  <c:v>39934</c:v>
                </c:pt>
                <c:pt idx="221">
                  <c:v>39965</c:v>
                </c:pt>
                <c:pt idx="222">
                  <c:v>39995</c:v>
                </c:pt>
                <c:pt idx="223">
                  <c:v>40026</c:v>
                </c:pt>
                <c:pt idx="224">
                  <c:v>40057</c:v>
                </c:pt>
                <c:pt idx="225">
                  <c:v>40087</c:v>
                </c:pt>
                <c:pt idx="226">
                  <c:v>40118</c:v>
                </c:pt>
                <c:pt idx="227">
                  <c:v>40148</c:v>
                </c:pt>
                <c:pt idx="228">
                  <c:v>40179</c:v>
                </c:pt>
                <c:pt idx="229">
                  <c:v>40210</c:v>
                </c:pt>
                <c:pt idx="230">
                  <c:v>40238</c:v>
                </c:pt>
                <c:pt idx="231">
                  <c:v>40269</c:v>
                </c:pt>
                <c:pt idx="232">
                  <c:v>40299</c:v>
                </c:pt>
                <c:pt idx="233">
                  <c:v>40330</c:v>
                </c:pt>
                <c:pt idx="234">
                  <c:v>40360</c:v>
                </c:pt>
                <c:pt idx="235">
                  <c:v>40391</c:v>
                </c:pt>
                <c:pt idx="236">
                  <c:v>40422</c:v>
                </c:pt>
                <c:pt idx="237">
                  <c:v>40452</c:v>
                </c:pt>
                <c:pt idx="238">
                  <c:v>40483</c:v>
                </c:pt>
                <c:pt idx="239">
                  <c:v>40513</c:v>
                </c:pt>
                <c:pt idx="240">
                  <c:v>40544</c:v>
                </c:pt>
                <c:pt idx="241">
                  <c:v>40575</c:v>
                </c:pt>
                <c:pt idx="242">
                  <c:v>40603</c:v>
                </c:pt>
                <c:pt idx="243">
                  <c:v>40634</c:v>
                </c:pt>
                <c:pt idx="244">
                  <c:v>40664</c:v>
                </c:pt>
                <c:pt idx="245">
                  <c:v>40695</c:v>
                </c:pt>
                <c:pt idx="246">
                  <c:v>40725</c:v>
                </c:pt>
                <c:pt idx="247">
                  <c:v>40756</c:v>
                </c:pt>
                <c:pt idx="248">
                  <c:v>40787</c:v>
                </c:pt>
                <c:pt idx="249">
                  <c:v>40817</c:v>
                </c:pt>
                <c:pt idx="250">
                  <c:v>40848</c:v>
                </c:pt>
                <c:pt idx="251">
                  <c:v>40878</c:v>
                </c:pt>
                <c:pt idx="252">
                  <c:v>40909</c:v>
                </c:pt>
                <c:pt idx="253">
                  <c:v>40940</c:v>
                </c:pt>
                <c:pt idx="254">
                  <c:v>40969</c:v>
                </c:pt>
                <c:pt idx="255">
                  <c:v>41000</c:v>
                </c:pt>
                <c:pt idx="256">
                  <c:v>41030</c:v>
                </c:pt>
                <c:pt idx="257">
                  <c:v>41061</c:v>
                </c:pt>
                <c:pt idx="258">
                  <c:v>41091</c:v>
                </c:pt>
                <c:pt idx="259">
                  <c:v>41122</c:v>
                </c:pt>
                <c:pt idx="260">
                  <c:v>41153</c:v>
                </c:pt>
                <c:pt idx="261">
                  <c:v>41183</c:v>
                </c:pt>
                <c:pt idx="262">
                  <c:v>41214</c:v>
                </c:pt>
                <c:pt idx="263">
                  <c:v>41244</c:v>
                </c:pt>
                <c:pt idx="264">
                  <c:v>41275</c:v>
                </c:pt>
                <c:pt idx="265">
                  <c:v>41306</c:v>
                </c:pt>
                <c:pt idx="266">
                  <c:v>41334</c:v>
                </c:pt>
                <c:pt idx="267">
                  <c:v>41365</c:v>
                </c:pt>
                <c:pt idx="268">
                  <c:v>41395</c:v>
                </c:pt>
                <c:pt idx="269">
                  <c:v>41426</c:v>
                </c:pt>
                <c:pt idx="270">
                  <c:v>41456</c:v>
                </c:pt>
                <c:pt idx="271">
                  <c:v>41487</c:v>
                </c:pt>
                <c:pt idx="272">
                  <c:v>41518</c:v>
                </c:pt>
                <c:pt idx="273">
                  <c:v>41548</c:v>
                </c:pt>
                <c:pt idx="274">
                  <c:v>41579</c:v>
                </c:pt>
                <c:pt idx="275">
                  <c:v>41609</c:v>
                </c:pt>
                <c:pt idx="276">
                  <c:v>41640</c:v>
                </c:pt>
                <c:pt idx="277">
                  <c:v>41671</c:v>
                </c:pt>
                <c:pt idx="278">
                  <c:v>41699</c:v>
                </c:pt>
                <c:pt idx="279">
                  <c:v>41730</c:v>
                </c:pt>
                <c:pt idx="280">
                  <c:v>41760</c:v>
                </c:pt>
                <c:pt idx="281">
                  <c:v>41791</c:v>
                </c:pt>
                <c:pt idx="282">
                  <c:v>41821</c:v>
                </c:pt>
                <c:pt idx="283">
                  <c:v>41852</c:v>
                </c:pt>
                <c:pt idx="284">
                  <c:v>41883</c:v>
                </c:pt>
                <c:pt idx="285">
                  <c:v>41913</c:v>
                </c:pt>
                <c:pt idx="286">
                  <c:v>41944</c:v>
                </c:pt>
                <c:pt idx="287">
                  <c:v>41974</c:v>
                </c:pt>
                <c:pt idx="288">
                  <c:v>42005</c:v>
                </c:pt>
                <c:pt idx="289">
                  <c:v>42036</c:v>
                </c:pt>
                <c:pt idx="290">
                  <c:v>42064</c:v>
                </c:pt>
                <c:pt idx="291">
                  <c:v>42095</c:v>
                </c:pt>
                <c:pt idx="292">
                  <c:v>42125</c:v>
                </c:pt>
                <c:pt idx="293">
                  <c:v>42156</c:v>
                </c:pt>
                <c:pt idx="294">
                  <c:v>42186</c:v>
                </c:pt>
                <c:pt idx="295">
                  <c:v>42217</c:v>
                </c:pt>
                <c:pt idx="296">
                  <c:v>42248</c:v>
                </c:pt>
                <c:pt idx="297">
                  <c:v>42278</c:v>
                </c:pt>
                <c:pt idx="298">
                  <c:v>42309</c:v>
                </c:pt>
                <c:pt idx="299">
                  <c:v>42339</c:v>
                </c:pt>
                <c:pt idx="300">
                  <c:v>42370</c:v>
                </c:pt>
                <c:pt idx="301">
                  <c:v>42401</c:v>
                </c:pt>
                <c:pt idx="302">
                  <c:v>42430</c:v>
                </c:pt>
                <c:pt idx="303">
                  <c:v>42461</c:v>
                </c:pt>
                <c:pt idx="304">
                  <c:v>42491</c:v>
                </c:pt>
                <c:pt idx="305">
                  <c:v>42522</c:v>
                </c:pt>
                <c:pt idx="306">
                  <c:v>42552</c:v>
                </c:pt>
                <c:pt idx="307">
                  <c:v>42583</c:v>
                </c:pt>
                <c:pt idx="308">
                  <c:v>42614</c:v>
                </c:pt>
                <c:pt idx="309">
                  <c:v>42644</c:v>
                </c:pt>
                <c:pt idx="310">
                  <c:v>42675</c:v>
                </c:pt>
                <c:pt idx="311">
                  <c:v>42705</c:v>
                </c:pt>
                <c:pt idx="312">
                  <c:v>42736</c:v>
                </c:pt>
                <c:pt idx="313">
                  <c:v>42767</c:v>
                </c:pt>
                <c:pt idx="314">
                  <c:v>42795</c:v>
                </c:pt>
                <c:pt idx="315">
                  <c:v>42826</c:v>
                </c:pt>
                <c:pt idx="316">
                  <c:v>42856</c:v>
                </c:pt>
                <c:pt idx="317">
                  <c:v>42887</c:v>
                </c:pt>
                <c:pt idx="318">
                  <c:v>42917</c:v>
                </c:pt>
                <c:pt idx="319">
                  <c:v>42948</c:v>
                </c:pt>
                <c:pt idx="320">
                  <c:v>42979</c:v>
                </c:pt>
                <c:pt idx="321">
                  <c:v>43009</c:v>
                </c:pt>
                <c:pt idx="322">
                  <c:v>43040</c:v>
                </c:pt>
                <c:pt idx="323">
                  <c:v>43070</c:v>
                </c:pt>
                <c:pt idx="324">
                  <c:v>43101</c:v>
                </c:pt>
                <c:pt idx="325">
                  <c:v>43132</c:v>
                </c:pt>
                <c:pt idx="326">
                  <c:v>43160</c:v>
                </c:pt>
                <c:pt idx="327">
                  <c:v>43191</c:v>
                </c:pt>
                <c:pt idx="328">
                  <c:v>43221</c:v>
                </c:pt>
                <c:pt idx="329">
                  <c:v>43252</c:v>
                </c:pt>
                <c:pt idx="330">
                  <c:v>43282</c:v>
                </c:pt>
                <c:pt idx="331">
                  <c:v>43313</c:v>
                </c:pt>
                <c:pt idx="332">
                  <c:v>43344</c:v>
                </c:pt>
                <c:pt idx="333">
                  <c:v>43374</c:v>
                </c:pt>
                <c:pt idx="334">
                  <c:v>43405</c:v>
                </c:pt>
                <c:pt idx="335">
                  <c:v>43435</c:v>
                </c:pt>
                <c:pt idx="336">
                  <c:v>43466</c:v>
                </c:pt>
                <c:pt idx="337">
                  <c:v>43497</c:v>
                </c:pt>
                <c:pt idx="338">
                  <c:v>43525</c:v>
                </c:pt>
                <c:pt idx="339">
                  <c:v>43556</c:v>
                </c:pt>
                <c:pt idx="340">
                  <c:v>43586</c:v>
                </c:pt>
                <c:pt idx="341">
                  <c:v>43617</c:v>
                </c:pt>
                <c:pt idx="342">
                  <c:v>43647</c:v>
                </c:pt>
                <c:pt idx="343">
                  <c:v>43678</c:v>
                </c:pt>
                <c:pt idx="344">
                  <c:v>43709</c:v>
                </c:pt>
                <c:pt idx="345">
                  <c:v>43739</c:v>
                </c:pt>
                <c:pt idx="346">
                  <c:v>43770</c:v>
                </c:pt>
                <c:pt idx="347">
                  <c:v>43800</c:v>
                </c:pt>
                <c:pt idx="348">
                  <c:v>43831</c:v>
                </c:pt>
                <c:pt idx="349">
                  <c:v>43862</c:v>
                </c:pt>
                <c:pt idx="350">
                  <c:v>43891</c:v>
                </c:pt>
                <c:pt idx="351">
                  <c:v>43922</c:v>
                </c:pt>
                <c:pt idx="352">
                  <c:v>43952</c:v>
                </c:pt>
                <c:pt idx="353">
                  <c:v>43983</c:v>
                </c:pt>
                <c:pt idx="354">
                  <c:v>44013</c:v>
                </c:pt>
                <c:pt idx="355">
                  <c:v>44044</c:v>
                </c:pt>
                <c:pt idx="356">
                  <c:v>44075</c:v>
                </c:pt>
                <c:pt idx="357">
                  <c:v>44105</c:v>
                </c:pt>
                <c:pt idx="358">
                  <c:v>44136</c:v>
                </c:pt>
                <c:pt idx="359">
                  <c:v>44166</c:v>
                </c:pt>
                <c:pt idx="360">
                  <c:v>44197</c:v>
                </c:pt>
                <c:pt idx="361">
                  <c:v>44228</c:v>
                </c:pt>
                <c:pt idx="362">
                  <c:v>44256</c:v>
                </c:pt>
                <c:pt idx="363">
                  <c:v>44287</c:v>
                </c:pt>
                <c:pt idx="364">
                  <c:v>44317</c:v>
                </c:pt>
                <c:pt idx="365">
                  <c:v>44348</c:v>
                </c:pt>
                <c:pt idx="366">
                  <c:v>44378</c:v>
                </c:pt>
                <c:pt idx="367">
                  <c:v>44409</c:v>
                </c:pt>
                <c:pt idx="368">
                  <c:v>44440</c:v>
                </c:pt>
                <c:pt idx="369">
                  <c:v>44470</c:v>
                </c:pt>
                <c:pt idx="370">
                  <c:v>44501</c:v>
                </c:pt>
                <c:pt idx="371">
                  <c:v>44531</c:v>
                </c:pt>
                <c:pt idx="372">
                  <c:v>44562</c:v>
                </c:pt>
                <c:pt idx="373">
                  <c:v>44593</c:v>
                </c:pt>
                <c:pt idx="374">
                  <c:v>44621</c:v>
                </c:pt>
                <c:pt idx="375">
                  <c:v>44652</c:v>
                </c:pt>
                <c:pt idx="376">
                  <c:v>44682</c:v>
                </c:pt>
                <c:pt idx="377">
                  <c:v>44713</c:v>
                </c:pt>
                <c:pt idx="378">
                  <c:v>44743</c:v>
                </c:pt>
                <c:pt idx="379">
                  <c:v>44774</c:v>
                </c:pt>
                <c:pt idx="380">
                  <c:v>44805</c:v>
                </c:pt>
                <c:pt idx="381">
                  <c:v>44835</c:v>
                </c:pt>
                <c:pt idx="382">
                  <c:v>44866</c:v>
                </c:pt>
                <c:pt idx="383">
                  <c:v>44896</c:v>
                </c:pt>
              </c:numCache>
            </c:numRef>
          </c:cat>
          <c:val>
            <c:numRef>
              <c:f>'Auftragseingang Branchen'!$F$7:$F$390</c:f>
              <c:numCache>
                <c:formatCode>General</c:formatCode>
                <c:ptCount val="384"/>
                <c:pt idx="0">
                  <c:v>99.1</c:v>
                </c:pt>
                <c:pt idx="1">
                  <c:v>100.4</c:v>
                </c:pt>
                <c:pt idx="2">
                  <c:v>96.3</c:v>
                </c:pt>
                <c:pt idx="3">
                  <c:v>93.5</c:v>
                </c:pt>
                <c:pt idx="4">
                  <c:v>90.3</c:v>
                </c:pt>
                <c:pt idx="5">
                  <c:v>99.1</c:v>
                </c:pt>
                <c:pt idx="6">
                  <c:v>89.1</c:v>
                </c:pt>
                <c:pt idx="7">
                  <c:v>89.5</c:v>
                </c:pt>
                <c:pt idx="8">
                  <c:v>91.4</c:v>
                </c:pt>
                <c:pt idx="9">
                  <c:v>93.1</c:v>
                </c:pt>
                <c:pt idx="10">
                  <c:v>93.9</c:v>
                </c:pt>
                <c:pt idx="11">
                  <c:v>91.2</c:v>
                </c:pt>
                <c:pt idx="12">
                  <c:v>95.5</c:v>
                </c:pt>
                <c:pt idx="13">
                  <c:v>95.9</c:v>
                </c:pt>
                <c:pt idx="14">
                  <c:v>93.6</c:v>
                </c:pt>
                <c:pt idx="15">
                  <c:v>94.7</c:v>
                </c:pt>
                <c:pt idx="16">
                  <c:v>92.2</c:v>
                </c:pt>
                <c:pt idx="17">
                  <c:v>90.1</c:v>
                </c:pt>
                <c:pt idx="18">
                  <c:v>87.6</c:v>
                </c:pt>
                <c:pt idx="19">
                  <c:v>90.3</c:v>
                </c:pt>
                <c:pt idx="20">
                  <c:v>88.2</c:v>
                </c:pt>
                <c:pt idx="21">
                  <c:v>89.9</c:v>
                </c:pt>
                <c:pt idx="22">
                  <c:v>88.8</c:v>
                </c:pt>
                <c:pt idx="23">
                  <c:v>93.1</c:v>
                </c:pt>
                <c:pt idx="24">
                  <c:v>89.4</c:v>
                </c:pt>
                <c:pt idx="25">
                  <c:v>84.8</c:v>
                </c:pt>
                <c:pt idx="26">
                  <c:v>82.2</c:v>
                </c:pt>
                <c:pt idx="27">
                  <c:v>82.6</c:v>
                </c:pt>
                <c:pt idx="28">
                  <c:v>94.3</c:v>
                </c:pt>
                <c:pt idx="29">
                  <c:v>83.9</c:v>
                </c:pt>
                <c:pt idx="30">
                  <c:v>82.1</c:v>
                </c:pt>
                <c:pt idx="31">
                  <c:v>86.3</c:v>
                </c:pt>
                <c:pt idx="32">
                  <c:v>83.7</c:v>
                </c:pt>
                <c:pt idx="33">
                  <c:v>83.3</c:v>
                </c:pt>
                <c:pt idx="34">
                  <c:v>83.1</c:v>
                </c:pt>
                <c:pt idx="35">
                  <c:v>87.9</c:v>
                </c:pt>
                <c:pt idx="36">
                  <c:v>85.7</c:v>
                </c:pt>
                <c:pt idx="37">
                  <c:v>84</c:v>
                </c:pt>
                <c:pt idx="38">
                  <c:v>87.5</c:v>
                </c:pt>
                <c:pt idx="39">
                  <c:v>91</c:v>
                </c:pt>
                <c:pt idx="40">
                  <c:v>86</c:v>
                </c:pt>
                <c:pt idx="41">
                  <c:v>88</c:v>
                </c:pt>
                <c:pt idx="42">
                  <c:v>86</c:v>
                </c:pt>
                <c:pt idx="43">
                  <c:v>86.6</c:v>
                </c:pt>
                <c:pt idx="44">
                  <c:v>87.6</c:v>
                </c:pt>
                <c:pt idx="45">
                  <c:v>92</c:v>
                </c:pt>
                <c:pt idx="46">
                  <c:v>90.8</c:v>
                </c:pt>
                <c:pt idx="47">
                  <c:v>89.5</c:v>
                </c:pt>
                <c:pt idx="48">
                  <c:v>87.2</c:v>
                </c:pt>
                <c:pt idx="49">
                  <c:v>88.1</c:v>
                </c:pt>
                <c:pt idx="50">
                  <c:v>85.6</c:v>
                </c:pt>
                <c:pt idx="51">
                  <c:v>93.4</c:v>
                </c:pt>
                <c:pt idx="52">
                  <c:v>91.3</c:v>
                </c:pt>
                <c:pt idx="53">
                  <c:v>90.7</c:v>
                </c:pt>
                <c:pt idx="54">
                  <c:v>92.1</c:v>
                </c:pt>
                <c:pt idx="55">
                  <c:v>90</c:v>
                </c:pt>
                <c:pt idx="56">
                  <c:v>96.3</c:v>
                </c:pt>
                <c:pt idx="57">
                  <c:v>93.3</c:v>
                </c:pt>
                <c:pt idx="58">
                  <c:v>95.7</c:v>
                </c:pt>
                <c:pt idx="59">
                  <c:v>92.7</c:v>
                </c:pt>
                <c:pt idx="60">
                  <c:v>85.7</c:v>
                </c:pt>
                <c:pt idx="61">
                  <c:v>85.2</c:v>
                </c:pt>
                <c:pt idx="62">
                  <c:v>85.6</c:v>
                </c:pt>
                <c:pt idx="63">
                  <c:v>87</c:v>
                </c:pt>
                <c:pt idx="64">
                  <c:v>88.2</c:v>
                </c:pt>
                <c:pt idx="65">
                  <c:v>86.3</c:v>
                </c:pt>
                <c:pt idx="66">
                  <c:v>85.7</c:v>
                </c:pt>
                <c:pt idx="67">
                  <c:v>83.7</c:v>
                </c:pt>
                <c:pt idx="68">
                  <c:v>84.6</c:v>
                </c:pt>
                <c:pt idx="69">
                  <c:v>83.7</c:v>
                </c:pt>
                <c:pt idx="70">
                  <c:v>85.4</c:v>
                </c:pt>
                <c:pt idx="71">
                  <c:v>88.5</c:v>
                </c:pt>
                <c:pt idx="72">
                  <c:v>87.2</c:v>
                </c:pt>
                <c:pt idx="73">
                  <c:v>89.1</c:v>
                </c:pt>
                <c:pt idx="74">
                  <c:v>88.3</c:v>
                </c:pt>
                <c:pt idx="75">
                  <c:v>86</c:v>
                </c:pt>
                <c:pt idx="76">
                  <c:v>87.2</c:v>
                </c:pt>
                <c:pt idx="77">
                  <c:v>88.6</c:v>
                </c:pt>
                <c:pt idx="78">
                  <c:v>93.1</c:v>
                </c:pt>
                <c:pt idx="79">
                  <c:v>91.9</c:v>
                </c:pt>
                <c:pt idx="80">
                  <c:v>91.4</c:v>
                </c:pt>
                <c:pt idx="81">
                  <c:v>92.3</c:v>
                </c:pt>
                <c:pt idx="82">
                  <c:v>90.8</c:v>
                </c:pt>
                <c:pt idx="83">
                  <c:v>92.8</c:v>
                </c:pt>
                <c:pt idx="84">
                  <c:v>90.5</c:v>
                </c:pt>
                <c:pt idx="85">
                  <c:v>90.9</c:v>
                </c:pt>
                <c:pt idx="86">
                  <c:v>94.7</c:v>
                </c:pt>
                <c:pt idx="87">
                  <c:v>89.3</c:v>
                </c:pt>
                <c:pt idx="88">
                  <c:v>96.7</c:v>
                </c:pt>
                <c:pt idx="89">
                  <c:v>90</c:v>
                </c:pt>
                <c:pt idx="90">
                  <c:v>89.4</c:v>
                </c:pt>
                <c:pt idx="91">
                  <c:v>84.6</c:v>
                </c:pt>
                <c:pt idx="92">
                  <c:v>88</c:v>
                </c:pt>
                <c:pt idx="93">
                  <c:v>85</c:v>
                </c:pt>
                <c:pt idx="94">
                  <c:v>85.7</c:v>
                </c:pt>
                <c:pt idx="95">
                  <c:v>91</c:v>
                </c:pt>
                <c:pt idx="96">
                  <c:v>86.2</c:v>
                </c:pt>
                <c:pt idx="97">
                  <c:v>85.9</c:v>
                </c:pt>
                <c:pt idx="98">
                  <c:v>86.5</c:v>
                </c:pt>
                <c:pt idx="99">
                  <c:v>87.2</c:v>
                </c:pt>
                <c:pt idx="100">
                  <c:v>91</c:v>
                </c:pt>
                <c:pt idx="101">
                  <c:v>94</c:v>
                </c:pt>
                <c:pt idx="102">
                  <c:v>92.7</c:v>
                </c:pt>
                <c:pt idx="103">
                  <c:v>89.1</c:v>
                </c:pt>
                <c:pt idx="104">
                  <c:v>92.7</c:v>
                </c:pt>
                <c:pt idx="105">
                  <c:v>93.7</c:v>
                </c:pt>
                <c:pt idx="106">
                  <c:v>97</c:v>
                </c:pt>
                <c:pt idx="107">
                  <c:v>95.3</c:v>
                </c:pt>
                <c:pt idx="108">
                  <c:v>93.9</c:v>
                </c:pt>
                <c:pt idx="109">
                  <c:v>96.9</c:v>
                </c:pt>
                <c:pt idx="110">
                  <c:v>100.9</c:v>
                </c:pt>
                <c:pt idx="111">
                  <c:v>102.7</c:v>
                </c:pt>
                <c:pt idx="112">
                  <c:v>100.2</c:v>
                </c:pt>
                <c:pt idx="113">
                  <c:v>101.4</c:v>
                </c:pt>
                <c:pt idx="114">
                  <c:v>101.6</c:v>
                </c:pt>
                <c:pt idx="115">
                  <c:v>100.4</c:v>
                </c:pt>
                <c:pt idx="116">
                  <c:v>101</c:v>
                </c:pt>
                <c:pt idx="117">
                  <c:v>102.5</c:v>
                </c:pt>
                <c:pt idx="118">
                  <c:v>105.6</c:v>
                </c:pt>
                <c:pt idx="119">
                  <c:v>103.9</c:v>
                </c:pt>
                <c:pt idx="120">
                  <c:v>106.2</c:v>
                </c:pt>
                <c:pt idx="121">
                  <c:v>105.9</c:v>
                </c:pt>
                <c:pt idx="122">
                  <c:v>105.4</c:v>
                </c:pt>
                <c:pt idx="123">
                  <c:v>103.7</c:v>
                </c:pt>
                <c:pt idx="124">
                  <c:v>105.4</c:v>
                </c:pt>
                <c:pt idx="125">
                  <c:v>103.3</c:v>
                </c:pt>
                <c:pt idx="126">
                  <c:v>103.9</c:v>
                </c:pt>
                <c:pt idx="127">
                  <c:v>103.4</c:v>
                </c:pt>
                <c:pt idx="128">
                  <c:v>101.5</c:v>
                </c:pt>
                <c:pt idx="129">
                  <c:v>102.7</c:v>
                </c:pt>
                <c:pt idx="130">
                  <c:v>100.2</c:v>
                </c:pt>
                <c:pt idx="131">
                  <c:v>99.3</c:v>
                </c:pt>
                <c:pt idx="132">
                  <c:v>105.6</c:v>
                </c:pt>
                <c:pt idx="133">
                  <c:v>103.2</c:v>
                </c:pt>
                <c:pt idx="134">
                  <c:v>102.4</c:v>
                </c:pt>
                <c:pt idx="135">
                  <c:v>100.1</c:v>
                </c:pt>
                <c:pt idx="136">
                  <c:v>100.6</c:v>
                </c:pt>
                <c:pt idx="137">
                  <c:v>99.1</c:v>
                </c:pt>
                <c:pt idx="138">
                  <c:v>97.1</c:v>
                </c:pt>
                <c:pt idx="139">
                  <c:v>96.9</c:v>
                </c:pt>
                <c:pt idx="140">
                  <c:v>100.9</c:v>
                </c:pt>
                <c:pt idx="141">
                  <c:v>100.7</c:v>
                </c:pt>
                <c:pt idx="142">
                  <c:v>101.5</c:v>
                </c:pt>
                <c:pt idx="143">
                  <c:v>99.4</c:v>
                </c:pt>
                <c:pt idx="144">
                  <c:v>98.7</c:v>
                </c:pt>
                <c:pt idx="145">
                  <c:v>96.6</c:v>
                </c:pt>
                <c:pt idx="146">
                  <c:v>96.8</c:v>
                </c:pt>
                <c:pt idx="147">
                  <c:v>94.2</c:v>
                </c:pt>
                <c:pt idx="148">
                  <c:v>93.2</c:v>
                </c:pt>
                <c:pt idx="149">
                  <c:v>94.2</c:v>
                </c:pt>
                <c:pt idx="150">
                  <c:v>99.5</c:v>
                </c:pt>
                <c:pt idx="151">
                  <c:v>91.2</c:v>
                </c:pt>
                <c:pt idx="152">
                  <c:v>100.5</c:v>
                </c:pt>
                <c:pt idx="153">
                  <c:v>99.4</c:v>
                </c:pt>
                <c:pt idx="154">
                  <c:v>98.3</c:v>
                </c:pt>
                <c:pt idx="155">
                  <c:v>101.3</c:v>
                </c:pt>
                <c:pt idx="156">
                  <c:v>97.5</c:v>
                </c:pt>
                <c:pt idx="157">
                  <c:v>96.8</c:v>
                </c:pt>
                <c:pt idx="158">
                  <c:v>96.3</c:v>
                </c:pt>
                <c:pt idx="159">
                  <c:v>97</c:v>
                </c:pt>
                <c:pt idx="160">
                  <c:v>99.2</c:v>
                </c:pt>
                <c:pt idx="161">
                  <c:v>94.9</c:v>
                </c:pt>
                <c:pt idx="162">
                  <c:v>97.7</c:v>
                </c:pt>
                <c:pt idx="163">
                  <c:v>86.8</c:v>
                </c:pt>
                <c:pt idx="164">
                  <c:v>93.6</c:v>
                </c:pt>
                <c:pt idx="165">
                  <c:v>92.9</c:v>
                </c:pt>
                <c:pt idx="166">
                  <c:v>90.8</c:v>
                </c:pt>
                <c:pt idx="167">
                  <c:v>94.1</c:v>
                </c:pt>
                <c:pt idx="168">
                  <c:v>92.6</c:v>
                </c:pt>
                <c:pt idx="169">
                  <c:v>94.1</c:v>
                </c:pt>
                <c:pt idx="170">
                  <c:v>93</c:v>
                </c:pt>
                <c:pt idx="171">
                  <c:v>93.1</c:v>
                </c:pt>
                <c:pt idx="172">
                  <c:v>91.4</c:v>
                </c:pt>
                <c:pt idx="173">
                  <c:v>93.9</c:v>
                </c:pt>
                <c:pt idx="174">
                  <c:v>93.3</c:v>
                </c:pt>
                <c:pt idx="175">
                  <c:v>92.4</c:v>
                </c:pt>
                <c:pt idx="176">
                  <c:v>93.4</c:v>
                </c:pt>
                <c:pt idx="177">
                  <c:v>93.6</c:v>
                </c:pt>
                <c:pt idx="178">
                  <c:v>97.2</c:v>
                </c:pt>
                <c:pt idx="179">
                  <c:v>96</c:v>
                </c:pt>
                <c:pt idx="180">
                  <c:v>98.9</c:v>
                </c:pt>
                <c:pt idx="181">
                  <c:v>101.1</c:v>
                </c:pt>
                <c:pt idx="182">
                  <c:v>101.6</c:v>
                </c:pt>
                <c:pt idx="183">
                  <c:v>101.8</c:v>
                </c:pt>
                <c:pt idx="184">
                  <c:v>105.2</c:v>
                </c:pt>
                <c:pt idx="185">
                  <c:v>99.8</c:v>
                </c:pt>
                <c:pt idx="186">
                  <c:v>101.8</c:v>
                </c:pt>
                <c:pt idx="187">
                  <c:v>104.7</c:v>
                </c:pt>
                <c:pt idx="188">
                  <c:v>101</c:v>
                </c:pt>
                <c:pt idx="189">
                  <c:v>103.9</c:v>
                </c:pt>
                <c:pt idx="190">
                  <c:v>105.1</c:v>
                </c:pt>
                <c:pt idx="191">
                  <c:v>102.1</c:v>
                </c:pt>
                <c:pt idx="192">
                  <c:v>100.3</c:v>
                </c:pt>
                <c:pt idx="193">
                  <c:v>103.8</c:v>
                </c:pt>
                <c:pt idx="194">
                  <c:v>103.1</c:v>
                </c:pt>
                <c:pt idx="195">
                  <c:v>103.1</c:v>
                </c:pt>
                <c:pt idx="196">
                  <c:v>103.1</c:v>
                </c:pt>
                <c:pt idx="197">
                  <c:v>104.2</c:v>
                </c:pt>
                <c:pt idx="198">
                  <c:v>105.2</c:v>
                </c:pt>
                <c:pt idx="199">
                  <c:v>106.2</c:v>
                </c:pt>
                <c:pt idx="200">
                  <c:v>103.3</c:v>
                </c:pt>
                <c:pt idx="201">
                  <c:v>122.3</c:v>
                </c:pt>
                <c:pt idx="202">
                  <c:v>101.2</c:v>
                </c:pt>
                <c:pt idx="203">
                  <c:v>100</c:v>
                </c:pt>
                <c:pt idx="204">
                  <c:v>101.8</c:v>
                </c:pt>
                <c:pt idx="205">
                  <c:v>100.3</c:v>
                </c:pt>
                <c:pt idx="206">
                  <c:v>102.7</c:v>
                </c:pt>
                <c:pt idx="207">
                  <c:v>103.5</c:v>
                </c:pt>
                <c:pt idx="208">
                  <c:v>99</c:v>
                </c:pt>
                <c:pt idx="209">
                  <c:v>101</c:v>
                </c:pt>
                <c:pt idx="210">
                  <c:v>95</c:v>
                </c:pt>
                <c:pt idx="211">
                  <c:v>103.3</c:v>
                </c:pt>
                <c:pt idx="212">
                  <c:v>98.2</c:v>
                </c:pt>
                <c:pt idx="213">
                  <c:v>93.7</c:v>
                </c:pt>
                <c:pt idx="214">
                  <c:v>91</c:v>
                </c:pt>
                <c:pt idx="215">
                  <c:v>86.9</c:v>
                </c:pt>
                <c:pt idx="216">
                  <c:v>81.400000000000006</c:v>
                </c:pt>
                <c:pt idx="217">
                  <c:v>77.5</c:v>
                </c:pt>
                <c:pt idx="218">
                  <c:v>77.599999999999994</c:v>
                </c:pt>
                <c:pt idx="219">
                  <c:v>77.3</c:v>
                </c:pt>
                <c:pt idx="220">
                  <c:v>79.900000000000006</c:v>
                </c:pt>
                <c:pt idx="221">
                  <c:v>81.7</c:v>
                </c:pt>
                <c:pt idx="222">
                  <c:v>82.7</c:v>
                </c:pt>
                <c:pt idx="223">
                  <c:v>80.7</c:v>
                </c:pt>
                <c:pt idx="224">
                  <c:v>93.6</c:v>
                </c:pt>
                <c:pt idx="225">
                  <c:v>85.6</c:v>
                </c:pt>
                <c:pt idx="226">
                  <c:v>87.6</c:v>
                </c:pt>
                <c:pt idx="227">
                  <c:v>91.4</c:v>
                </c:pt>
                <c:pt idx="228">
                  <c:v>88.4</c:v>
                </c:pt>
                <c:pt idx="229">
                  <c:v>90.9</c:v>
                </c:pt>
                <c:pt idx="230">
                  <c:v>92.8</c:v>
                </c:pt>
                <c:pt idx="231">
                  <c:v>93.5</c:v>
                </c:pt>
                <c:pt idx="232">
                  <c:v>98.5</c:v>
                </c:pt>
                <c:pt idx="233">
                  <c:v>98</c:v>
                </c:pt>
                <c:pt idx="234">
                  <c:v>97</c:v>
                </c:pt>
                <c:pt idx="235">
                  <c:v>94.9</c:v>
                </c:pt>
                <c:pt idx="236">
                  <c:v>95.8</c:v>
                </c:pt>
                <c:pt idx="237">
                  <c:v>99.3</c:v>
                </c:pt>
                <c:pt idx="238">
                  <c:v>98.7</c:v>
                </c:pt>
                <c:pt idx="239">
                  <c:v>94.2</c:v>
                </c:pt>
                <c:pt idx="240">
                  <c:v>100.8</c:v>
                </c:pt>
                <c:pt idx="241">
                  <c:v>102.4</c:v>
                </c:pt>
                <c:pt idx="242">
                  <c:v>99.1</c:v>
                </c:pt>
                <c:pt idx="243">
                  <c:v>101.2</c:v>
                </c:pt>
                <c:pt idx="244">
                  <c:v>100.3</c:v>
                </c:pt>
                <c:pt idx="245">
                  <c:v>97.5</c:v>
                </c:pt>
                <c:pt idx="246">
                  <c:v>107</c:v>
                </c:pt>
                <c:pt idx="247">
                  <c:v>100.4</c:v>
                </c:pt>
                <c:pt idx="248">
                  <c:v>104.1</c:v>
                </c:pt>
                <c:pt idx="249">
                  <c:v>99</c:v>
                </c:pt>
                <c:pt idx="250">
                  <c:v>97.7</c:v>
                </c:pt>
                <c:pt idx="251">
                  <c:v>96.4</c:v>
                </c:pt>
                <c:pt idx="252">
                  <c:v>96.3</c:v>
                </c:pt>
                <c:pt idx="253">
                  <c:v>94.5</c:v>
                </c:pt>
                <c:pt idx="254">
                  <c:v>97.1</c:v>
                </c:pt>
                <c:pt idx="255">
                  <c:v>94.5</c:v>
                </c:pt>
                <c:pt idx="256">
                  <c:v>97</c:v>
                </c:pt>
                <c:pt idx="257">
                  <c:v>93.6</c:v>
                </c:pt>
                <c:pt idx="258">
                  <c:v>97.2</c:v>
                </c:pt>
                <c:pt idx="259">
                  <c:v>97.5</c:v>
                </c:pt>
                <c:pt idx="260">
                  <c:v>96.2</c:v>
                </c:pt>
                <c:pt idx="261">
                  <c:v>89.9</c:v>
                </c:pt>
                <c:pt idx="262">
                  <c:v>89.8</c:v>
                </c:pt>
                <c:pt idx="263">
                  <c:v>90.1</c:v>
                </c:pt>
                <c:pt idx="264">
                  <c:v>94.7</c:v>
                </c:pt>
                <c:pt idx="265">
                  <c:v>94.5</c:v>
                </c:pt>
                <c:pt idx="266">
                  <c:v>95.3</c:v>
                </c:pt>
                <c:pt idx="267">
                  <c:v>95.9</c:v>
                </c:pt>
                <c:pt idx="268">
                  <c:v>96.1</c:v>
                </c:pt>
                <c:pt idx="269">
                  <c:v>100.2</c:v>
                </c:pt>
                <c:pt idx="270">
                  <c:v>95.5</c:v>
                </c:pt>
                <c:pt idx="271">
                  <c:v>95.3</c:v>
                </c:pt>
                <c:pt idx="272">
                  <c:v>96</c:v>
                </c:pt>
                <c:pt idx="273">
                  <c:v>96.5</c:v>
                </c:pt>
                <c:pt idx="274">
                  <c:v>98.6</c:v>
                </c:pt>
                <c:pt idx="275">
                  <c:v>95.2</c:v>
                </c:pt>
                <c:pt idx="276">
                  <c:v>96.2</c:v>
                </c:pt>
                <c:pt idx="277">
                  <c:v>95</c:v>
                </c:pt>
                <c:pt idx="278">
                  <c:v>96.2</c:v>
                </c:pt>
                <c:pt idx="279">
                  <c:v>102.1</c:v>
                </c:pt>
                <c:pt idx="280">
                  <c:v>95.4</c:v>
                </c:pt>
                <c:pt idx="281">
                  <c:v>97</c:v>
                </c:pt>
                <c:pt idx="282">
                  <c:v>94.2</c:v>
                </c:pt>
                <c:pt idx="283">
                  <c:v>97.1</c:v>
                </c:pt>
                <c:pt idx="284">
                  <c:v>93.5</c:v>
                </c:pt>
                <c:pt idx="285">
                  <c:v>95.2</c:v>
                </c:pt>
                <c:pt idx="286">
                  <c:v>95.8</c:v>
                </c:pt>
                <c:pt idx="287">
                  <c:v>98.9</c:v>
                </c:pt>
                <c:pt idx="288">
                  <c:v>99.8</c:v>
                </c:pt>
                <c:pt idx="289">
                  <c:v>99.3</c:v>
                </c:pt>
                <c:pt idx="290">
                  <c:v>98.1</c:v>
                </c:pt>
                <c:pt idx="291">
                  <c:v>98</c:v>
                </c:pt>
                <c:pt idx="292">
                  <c:v>99.8</c:v>
                </c:pt>
                <c:pt idx="293">
                  <c:v>98.9</c:v>
                </c:pt>
                <c:pt idx="294">
                  <c:v>101.7</c:v>
                </c:pt>
                <c:pt idx="295">
                  <c:v>100.3</c:v>
                </c:pt>
                <c:pt idx="296">
                  <c:v>100.4</c:v>
                </c:pt>
                <c:pt idx="297">
                  <c:v>100.3</c:v>
                </c:pt>
                <c:pt idx="298">
                  <c:v>97.9</c:v>
                </c:pt>
                <c:pt idx="299">
                  <c:v>102.3</c:v>
                </c:pt>
                <c:pt idx="300">
                  <c:v>109.5</c:v>
                </c:pt>
                <c:pt idx="301">
                  <c:v>101.1</c:v>
                </c:pt>
                <c:pt idx="302">
                  <c:v>101.1</c:v>
                </c:pt>
                <c:pt idx="303">
                  <c:v>111.3</c:v>
                </c:pt>
                <c:pt idx="304">
                  <c:v>98.4</c:v>
                </c:pt>
                <c:pt idx="305">
                  <c:v>101.3</c:v>
                </c:pt>
                <c:pt idx="306">
                  <c:v>104.2</c:v>
                </c:pt>
                <c:pt idx="307">
                  <c:v>101.2</c:v>
                </c:pt>
                <c:pt idx="308">
                  <c:v>102.3</c:v>
                </c:pt>
                <c:pt idx="309">
                  <c:v>113.6</c:v>
                </c:pt>
                <c:pt idx="310">
                  <c:v>105.9</c:v>
                </c:pt>
                <c:pt idx="311">
                  <c:v>105.5</c:v>
                </c:pt>
                <c:pt idx="312">
                  <c:v>106.6</c:v>
                </c:pt>
                <c:pt idx="313">
                  <c:v>112.8</c:v>
                </c:pt>
                <c:pt idx="314">
                  <c:v>116.2</c:v>
                </c:pt>
                <c:pt idx="315">
                  <c:v>111.1</c:v>
                </c:pt>
                <c:pt idx="316">
                  <c:v>114.9</c:v>
                </c:pt>
                <c:pt idx="317">
                  <c:v>114.6</c:v>
                </c:pt>
                <c:pt idx="318">
                  <c:v>109.7</c:v>
                </c:pt>
                <c:pt idx="319">
                  <c:v>122.7</c:v>
                </c:pt>
                <c:pt idx="320">
                  <c:v>116.5</c:v>
                </c:pt>
                <c:pt idx="321">
                  <c:v>119.4</c:v>
                </c:pt>
                <c:pt idx="322">
                  <c:v>124</c:v>
                </c:pt>
                <c:pt idx="323">
                  <c:v>117.3</c:v>
                </c:pt>
                <c:pt idx="324">
                  <c:v>113.7</c:v>
                </c:pt>
                <c:pt idx="325">
                  <c:v>115.1</c:v>
                </c:pt>
                <c:pt idx="326">
                  <c:v>113.3</c:v>
                </c:pt>
                <c:pt idx="327">
                  <c:v>113.1</c:v>
                </c:pt>
                <c:pt idx="328">
                  <c:v>125.8</c:v>
                </c:pt>
                <c:pt idx="329">
                  <c:v>119.2</c:v>
                </c:pt>
                <c:pt idx="330">
                  <c:v>120.1</c:v>
                </c:pt>
                <c:pt idx="331">
                  <c:v>122.9</c:v>
                </c:pt>
                <c:pt idx="332">
                  <c:v>115</c:v>
                </c:pt>
                <c:pt idx="333">
                  <c:v>118.3</c:v>
                </c:pt>
                <c:pt idx="334">
                  <c:v>114.2</c:v>
                </c:pt>
                <c:pt idx="335">
                  <c:v>117.2</c:v>
                </c:pt>
                <c:pt idx="336">
                  <c:v>116.9</c:v>
                </c:pt>
                <c:pt idx="337">
                  <c:v>117.6</c:v>
                </c:pt>
                <c:pt idx="338">
                  <c:v>117.5</c:v>
                </c:pt>
                <c:pt idx="339">
                  <c:v>113.3</c:v>
                </c:pt>
                <c:pt idx="340">
                  <c:v>116.4</c:v>
                </c:pt>
                <c:pt idx="341">
                  <c:v>116.8</c:v>
                </c:pt>
                <c:pt idx="342">
                  <c:v>121.2</c:v>
                </c:pt>
                <c:pt idx="343">
                  <c:v>127.1</c:v>
                </c:pt>
                <c:pt idx="344">
                  <c:v>127.3</c:v>
                </c:pt>
                <c:pt idx="345">
                  <c:v>117.5</c:v>
                </c:pt>
                <c:pt idx="346">
                  <c:v>128.6</c:v>
                </c:pt>
                <c:pt idx="347">
                  <c:v>127.3</c:v>
                </c:pt>
                <c:pt idx="348">
                  <c:v>126.8</c:v>
                </c:pt>
                <c:pt idx="349">
                  <c:v>123.3</c:v>
                </c:pt>
                <c:pt idx="350">
                  <c:v>112.6</c:v>
                </c:pt>
                <c:pt idx="351">
                  <c:v>86.1</c:v>
                </c:pt>
                <c:pt idx="352">
                  <c:v>113.1</c:v>
                </c:pt>
                <c:pt idx="353">
                  <c:v>110.9</c:v>
                </c:pt>
                <c:pt idx="354">
                  <c:v>119</c:v>
                </c:pt>
                <c:pt idx="355">
                  <c:v>129.5</c:v>
                </c:pt>
                <c:pt idx="356">
                  <c:v>133.69999999999999</c:v>
                </c:pt>
                <c:pt idx="357">
                  <c:v>133.1</c:v>
                </c:pt>
                <c:pt idx="358">
                  <c:v>128.1</c:v>
                </c:pt>
                <c:pt idx="359">
                  <c:v>136.9</c:v>
                </c:pt>
                <c:pt idx="360">
                  <c:v>137.19999999999999</c:v>
                </c:pt>
                <c:pt idx="361">
                  <c:v>133</c:v>
                </c:pt>
                <c:pt idx="362">
                  <c:v>132.19999999999999</c:v>
                </c:pt>
                <c:pt idx="363">
                  <c:v>155.30000000000001</c:v>
                </c:pt>
                <c:pt idx="364">
                  <c:v>159</c:v>
                </c:pt>
                <c:pt idx="365">
                  <c:v>145.30000000000001</c:v>
                </c:pt>
                <c:pt idx="366">
                  <c:v>149.6</c:v>
                </c:pt>
                <c:pt idx="367">
                  <c:v>142.30000000000001</c:v>
                </c:pt>
                <c:pt idx="368">
                  <c:v>128.1</c:v>
                </c:pt>
                <c:pt idx="369">
                  <c:v>131.6</c:v>
                </c:pt>
                <c:pt idx="370">
                  <c:v>137.9</c:v>
                </c:pt>
                <c:pt idx="371">
                  <c:v>148.69999999999999</c:v>
                </c:pt>
                <c:pt idx="372">
                  <c:v>143.19999999999999</c:v>
                </c:pt>
                <c:pt idx="373">
                  <c:v>146.6</c:v>
                </c:pt>
                <c:pt idx="374">
                  <c:v>156.30000000000001</c:v>
                </c:pt>
                <c:pt idx="375">
                  <c:v>168.6</c:v>
                </c:pt>
                <c:pt idx="376">
                  <c:v>167.8</c:v>
                </c:pt>
              </c:numCache>
            </c:numRef>
          </c:val>
          <c:smooth val="0"/>
          <c:extLst>
            <c:ext xmlns:c16="http://schemas.microsoft.com/office/drawing/2014/chart" uri="{C3380CC4-5D6E-409C-BE32-E72D297353CC}">
              <c16:uniqueId val="{00000003-1B1D-450F-A5A5-7B0E68916712}"/>
            </c:ext>
          </c:extLst>
        </c:ser>
        <c:ser>
          <c:idx val="4"/>
          <c:order val="4"/>
          <c:tx>
            <c:strRef>
              <c:f>'Auftragseingang Branchen'!$G$6</c:f>
              <c:strCache>
                <c:ptCount val="1"/>
                <c:pt idx="0">
                  <c:v>Verbrauchsgüter</c:v>
                </c:pt>
              </c:strCache>
            </c:strRef>
          </c:tx>
          <c:spPr>
            <a:ln w="12700" cap="rnd">
              <a:solidFill>
                <a:schemeClr val="accent5"/>
              </a:solidFill>
              <a:round/>
            </a:ln>
            <a:effectLst/>
          </c:spPr>
          <c:marker>
            <c:symbol val="none"/>
          </c:marker>
          <c:cat>
            <c:numRef>
              <c:f>'Auftragseingang Branchen'!$A$7:$A$390</c:f>
              <c:numCache>
                <c:formatCode>[$-407]mmm/\ yy;@</c:formatCode>
                <c:ptCount val="384"/>
                <c:pt idx="0">
                  <c:v>33239</c:v>
                </c:pt>
                <c:pt idx="1">
                  <c:v>33270</c:v>
                </c:pt>
                <c:pt idx="2">
                  <c:v>33298</c:v>
                </c:pt>
                <c:pt idx="3">
                  <c:v>33329</c:v>
                </c:pt>
                <c:pt idx="4">
                  <c:v>33359</c:v>
                </c:pt>
                <c:pt idx="5">
                  <c:v>33390</c:v>
                </c:pt>
                <c:pt idx="6">
                  <c:v>33420</c:v>
                </c:pt>
                <c:pt idx="7">
                  <c:v>33451</c:v>
                </c:pt>
                <c:pt idx="8">
                  <c:v>33482</c:v>
                </c:pt>
                <c:pt idx="9">
                  <c:v>33512</c:v>
                </c:pt>
                <c:pt idx="10">
                  <c:v>33543</c:v>
                </c:pt>
                <c:pt idx="11">
                  <c:v>33573</c:v>
                </c:pt>
                <c:pt idx="12">
                  <c:v>33604</c:v>
                </c:pt>
                <c:pt idx="13">
                  <c:v>33635</c:v>
                </c:pt>
                <c:pt idx="14">
                  <c:v>33664</c:v>
                </c:pt>
                <c:pt idx="15">
                  <c:v>33695</c:v>
                </c:pt>
                <c:pt idx="16">
                  <c:v>33725</c:v>
                </c:pt>
                <c:pt idx="17">
                  <c:v>33756</c:v>
                </c:pt>
                <c:pt idx="18">
                  <c:v>33786</c:v>
                </c:pt>
                <c:pt idx="19">
                  <c:v>33817</c:v>
                </c:pt>
                <c:pt idx="20">
                  <c:v>33848</c:v>
                </c:pt>
                <c:pt idx="21">
                  <c:v>33878</c:v>
                </c:pt>
                <c:pt idx="22">
                  <c:v>33909</c:v>
                </c:pt>
                <c:pt idx="23">
                  <c:v>33939</c:v>
                </c:pt>
                <c:pt idx="24">
                  <c:v>33970</c:v>
                </c:pt>
                <c:pt idx="25">
                  <c:v>34001</c:v>
                </c:pt>
                <c:pt idx="26">
                  <c:v>34029</c:v>
                </c:pt>
                <c:pt idx="27">
                  <c:v>34060</c:v>
                </c:pt>
                <c:pt idx="28">
                  <c:v>34090</c:v>
                </c:pt>
                <c:pt idx="29">
                  <c:v>34121</c:v>
                </c:pt>
                <c:pt idx="30">
                  <c:v>34151</c:v>
                </c:pt>
                <c:pt idx="31">
                  <c:v>34182</c:v>
                </c:pt>
                <c:pt idx="32">
                  <c:v>34213</c:v>
                </c:pt>
                <c:pt idx="33">
                  <c:v>34243</c:v>
                </c:pt>
                <c:pt idx="34">
                  <c:v>34274</c:v>
                </c:pt>
                <c:pt idx="35">
                  <c:v>34304</c:v>
                </c:pt>
                <c:pt idx="36">
                  <c:v>34335</c:v>
                </c:pt>
                <c:pt idx="37">
                  <c:v>34366</c:v>
                </c:pt>
                <c:pt idx="38">
                  <c:v>34394</c:v>
                </c:pt>
                <c:pt idx="39">
                  <c:v>34425</c:v>
                </c:pt>
                <c:pt idx="40">
                  <c:v>34455</c:v>
                </c:pt>
                <c:pt idx="41">
                  <c:v>34486</c:v>
                </c:pt>
                <c:pt idx="42">
                  <c:v>34516</c:v>
                </c:pt>
                <c:pt idx="43">
                  <c:v>34547</c:v>
                </c:pt>
                <c:pt idx="44">
                  <c:v>34578</c:v>
                </c:pt>
                <c:pt idx="45">
                  <c:v>34608</c:v>
                </c:pt>
                <c:pt idx="46">
                  <c:v>34639</c:v>
                </c:pt>
                <c:pt idx="47">
                  <c:v>34669</c:v>
                </c:pt>
                <c:pt idx="48">
                  <c:v>34700</c:v>
                </c:pt>
                <c:pt idx="49">
                  <c:v>34731</c:v>
                </c:pt>
                <c:pt idx="50">
                  <c:v>34759</c:v>
                </c:pt>
                <c:pt idx="51">
                  <c:v>34790</c:v>
                </c:pt>
                <c:pt idx="52">
                  <c:v>34820</c:v>
                </c:pt>
                <c:pt idx="53">
                  <c:v>34851</c:v>
                </c:pt>
                <c:pt idx="54">
                  <c:v>34881</c:v>
                </c:pt>
                <c:pt idx="55">
                  <c:v>34912</c:v>
                </c:pt>
                <c:pt idx="56">
                  <c:v>34943</c:v>
                </c:pt>
                <c:pt idx="57">
                  <c:v>34973</c:v>
                </c:pt>
                <c:pt idx="58">
                  <c:v>35004</c:v>
                </c:pt>
                <c:pt idx="59">
                  <c:v>35034</c:v>
                </c:pt>
                <c:pt idx="60">
                  <c:v>35065</c:v>
                </c:pt>
                <c:pt idx="61">
                  <c:v>35096</c:v>
                </c:pt>
                <c:pt idx="62">
                  <c:v>35125</c:v>
                </c:pt>
                <c:pt idx="63">
                  <c:v>35156</c:v>
                </c:pt>
                <c:pt idx="64">
                  <c:v>35186</c:v>
                </c:pt>
                <c:pt idx="65">
                  <c:v>35217</c:v>
                </c:pt>
                <c:pt idx="66">
                  <c:v>35247</c:v>
                </c:pt>
                <c:pt idx="67">
                  <c:v>35278</c:v>
                </c:pt>
                <c:pt idx="68">
                  <c:v>35309</c:v>
                </c:pt>
                <c:pt idx="69">
                  <c:v>35339</c:v>
                </c:pt>
                <c:pt idx="70">
                  <c:v>35370</c:v>
                </c:pt>
                <c:pt idx="71">
                  <c:v>35400</c:v>
                </c:pt>
                <c:pt idx="72">
                  <c:v>35431</c:v>
                </c:pt>
                <c:pt idx="73">
                  <c:v>35462</c:v>
                </c:pt>
                <c:pt idx="74">
                  <c:v>35490</c:v>
                </c:pt>
                <c:pt idx="75">
                  <c:v>35521</c:v>
                </c:pt>
                <c:pt idx="76">
                  <c:v>35551</c:v>
                </c:pt>
                <c:pt idx="77">
                  <c:v>35582</c:v>
                </c:pt>
                <c:pt idx="78">
                  <c:v>35612</c:v>
                </c:pt>
                <c:pt idx="79">
                  <c:v>35643</c:v>
                </c:pt>
                <c:pt idx="80">
                  <c:v>35674</c:v>
                </c:pt>
                <c:pt idx="81">
                  <c:v>35704</c:v>
                </c:pt>
                <c:pt idx="82">
                  <c:v>35735</c:v>
                </c:pt>
                <c:pt idx="83">
                  <c:v>35765</c:v>
                </c:pt>
                <c:pt idx="84">
                  <c:v>35796</c:v>
                </c:pt>
                <c:pt idx="85">
                  <c:v>35827</c:v>
                </c:pt>
                <c:pt idx="86">
                  <c:v>35855</c:v>
                </c:pt>
                <c:pt idx="87">
                  <c:v>35886</c:v>
                </c:pt>
                <c:pt idx="88">
                  <c:v>35916</c:v>
                </c:pt>
                <c:pt idx="89">
                  <c:v>35947</c:v>
                </c:pt>
                <c:pt idx="90">
                  <c:v>35977</c:v>
                </c:pt>
                <c:pt idx="91">
                  <c:v>36008</c:v>
                </c:pt>
                <c:pt idx="92">
                  <c:v>36039</c:v>
                </c:pt>
                <c:pt idx="93">
                  <c:v>36069</c:v>
                </c:pt>
                <c:pt idx="94">
                  <c:v>36100</c:v>
                </c:pt>
                <c:pt idx="95">
                  <c:v>36130</c:v>
                </c:pt>
                <c:pt idx="96">
                  <c:v>36161</c:v>
                </c:pt>
                <c:pt idx="97">
                  <c:v>36192</c:v>
                </c:pt>
                <c:pt idx="98">
                  <c:v>36220</c:v>
                </c:pt>
                <c:pt idx="99">
                  <c:v>36251</c:v>
                </c:pt>
                <c:pt idx="100">
                  <c:v>36281</c:v>
                </c:pt>
                <c:pt idx="101">
                  <c:v>36312</c:v>
                </c:pt>
                <c:pt idx="102">
                  <c:v>36342</c:v>
                </c:pt>
                <c:pt idx="103">
                  <c:v>36373</c:v>
                </c:pt>
                <c:pt idx="104">
                  <c:v>36404</c:v>
                </c:pt>
                <c:pt idx="105">
                  <c:v>36434</c:v>
                </c:pt>
                <c:pt idx="106">
                  <c:v>36465</c:v>
                </c:pt>
                <c:pt idx="107">
                  <c:v>36495</c:v>
                </c:pt>
                <c:pt idx="108">
                  <c:v>36526</c:v>
                </c:pt>
                <c:pt idx="109">
                  <c:v>36557</c:v>
                </c:pt>
                <c:pt idx="110">
                  <c:v>36586</c:v>
                </c:pt>
                <c:pt idx="111">
                  <c:v>36617</c:v>
                </c:pt>
                <c:pt idx="112">
                  <c:v>36647</c:v>
                </c:pt>
                <c:pt idx="113">
                  <c:v>36678</c:v>
                </c:pt>
                <c:pt idx="114">
                  <c:v>36708</c:v>
                </c:pt>
                <c:pt idx="115">
                  <c:v>36739</c:v>
                </c:pt>
                <c:pt idx="116">
                  <c:v>36770</c:v>
                </c:pt>
                <c:pt idx="117">
                  <c:v>36800</c:v>
                </c:pt>
                <c:pt idx="118">
                  <c:v>36831</c:v>
                </c:pt>
                <c:pt idx="119">
                  <c:v>36861</c:v>
                </c:pt>
                <c:pt idx="120">
                  <c:v>36892</c:v>
                </c:pt>
                <c:pt idx="121">
                  <c:v>36923</c:v>
                </c:pt>
                <c:pt idx="122">
                  <c:v>36951</c:v>
                </c:pt>
                <c:pt idx="123">
                  <c:v>36982</c:v>
                </c:pt>
                <c:pt idx="124">
                  <c:v>37012</c:v>
                </c:pt>
                <c:pt idx="125">
                  <c:v>37043</c:v>
                </c:pt>
                <c:pt idx="126">
                  <c:v>37073</c:v>
                </c:pt>
                <c:pt idx="127">
                  <c:v>37104</c:v>
                </c:pt>
                <c:pt idx="128">
                  <c:v>37135</c:v>
                </c:pt>
                <c:pt idx="129">
                  <c:v>37165</c:v>
                </c:pt>
                <c:pt idx="130">
                  <c:v>37196</c:v>
                </c:pt>
                <c:pt idx="131">
                  <c:v>37226</c:v>
                </c:pt>
                <c:pt idx="132">
                  <c:v>37257</c:v>
                </c:pt>
                <c:pt idx="133">
                  <c:v>37288</c:v>
                </c:pt>
                <c:pt idx="134">
                  <c:v>37316</c:v>
                </c:pt>
                <c:pt idx="135">
                  <c:v>37347</c:v>
                </c:pt>
                <c:pt idx="136">
                  <c:v>37377</c:v>
                </c:pt>
                <c:pt idx="137">
                  <c:v>37408</c:v>
                </c:pt>
                <c:pt idx="138">
                  <c:v>37438</c:v>
                </c:pt>
                <c:pt idx="139">
                  <c:v>37469</c:v>
                </c:pt>
                <c:pt idx="140">
                  <c:v>37500</c:v>
                </c:pt>
                <c:pt idx="141">
                  <c:v>37530</c:v>
                </c:pt>
                <c:pt idx="142">
                  <c:v>37561</c:v>
                </c:pt>
                <c:pt idx="143">
                  <c:v>37591</c:v>
                </c:pt>
                <c:pt idx="144">
                  <c:v>37622</c:v>
                </c:pt>
                <c:pt idx="145">
                  <c:v>37653</c:v>
                </c:pt>
                <c:pt idx="146">
                  <c:v>37681</c:v>
                </c:pt>
                <c:pt idx="147">
                  <c:v>37712</c:v>
                </c:pt>
                <c:pt idx="148">
                  <c:v>37742</c:v>
                </c:pt>
                <c:pt idx="149">
                  <c:v>37773</c:v>
                </c:pt>
                <c:pt idx="150">
                  <c:v>37803</c:v>
                </c:pt>
                <c:pt idx="151">
                  <c:v>37834</c:v>
                </c:pt>
                <c:pt idx="152">
                  <c:v>37865</c:v>
                </c:pt>
                <c:pt idx="153">
                  <c:v>37895</c:v>
                </c:pt>
                <c:pt idx="154">
                  <c:v>37926</c:v>
                </c:pt>
                <c:pt idx="155">
                  <c:v>37956</c:v>
                </c:pt>
                <c:pt idx="156">
                  <c:v>37987</c:v>
                </c:pt>
                <c:pt idx="157">
                  <c:v>38018</c:v>
                </c:pt>
                <c:pt idx="158">
                  <c:v>38047</c:v>
                </c:pt>
                <c:pt idx="159">
                  <c:v>38078</c:v>
                </c:pt>
                <c:pt idx="160">
                  <c:v>38108</c:v>
                </c:pt>
                <c:pt idx="161">
                  <c:v>38139</c:v>
                </c:pt>
                <c:pt idx="162">
                  <c:v>38169</c:v>
                </c:pt>
                <c:pt idx="163">
                  <c:v>38200</c:v>
                </c:pt>
                <c:pt idx="164">
                  <c:v>38231</c:v>
                </c:pt>
                <c:pt idx="165">
                  <c:v>38261</c:v>
                </c:pt>
                <c:pt idx="166">
                  <c:v>38292</c:v>
                </c:pt>
                <c:pt idx="167">
                  <c:v>38322</c:v>
                </c:pt>
                <c:pt idx="168">
                  <c:v>38353</c:v>
                </c:pt>
                <c:pt idx="169">
                  <c:v>38384</c:v>
                </c:pt>
                <c:pt idx="170">
                  <c:v>38412</c:v>
                </c:pt>
                <c:pt idx="171">
                  <c:v>38443</c:v>
                </c:pt>
                <c:pt idx="172">
                  <c:v>38473</c:v>
                </c:pt>
                <c:pt idx="173">
                  <c:v>38504</c:v>
                </c:pt>
                <c:pt idx="174">
                  <c:v>38534</c:v>
                </c:pt>
                <c:pt idx="175">
                  <c:v>38565</c:v>
                </c:pt>
                <c:pt idx="176">
                  <c:v>38596</c:v>
                </c:pt>
                <c:pt idx="177">
                  <c:v>38626</c:v>
                </c:pt>
                <c:pt idx="178">
                  <c:v>38657</c:v>
                </c:pt>
                <c:pt idx="179">
                  <c:v>38687</c:v>
                </c:pt>
                <c:pt idx="180">
                  <c:v>38718</c:v>
                </c:pt>
                <c:pt idx="181">
                  <c:v>38749</c:v>
                </c:pt>
                <c:pt idx="182">
                  <c:v>38777</c:v>
                </c:pt>
                <c:pt idx="183">
                  <c:v>38808</c:v>
                </c:pt>
                <c:pt idx="184">
                  <c:v>38838</c:v>
                </c:pt>
                <c:pt idx="185">
                  <c:v>38869</c:v>
                </c:pt>
                <c:pt idx="186">
                  <c:v>38899</c:v>
                </c:pt>
                <c:pt idx="187">
                  <c:v>38930</c:v>
                </c:pt>
                <c:pt idx="188">
                  <c:v>38961</c:v>
                </c:pt>
                <c:pt idx="189">
                  <c:v>38991</c:v>
                </c:pt>
                <c:pt idx="190">
                  <c:v>39022</c:v>
                </c:pt>
                <c:pt idx="191">
                  <c:v>39052</c:v>
                </c:pt>
                <c:pt idx="192">
                  <c:v>39083</c:v>
                </c:pt>
                <c:pt idx="193">
                  <c:v>39114</c:v>
                </c:pt>
                <c:pt idx="194">
                  <c:v>39142</c:v>
                </c:pt>
                <c:pt idx="195">
                  <c:v>39173</c:v>
                </c:pt>
                <c:pt idx="196">
                  <c:v>39203</c:v>
                </c:pt>
                <c:pt idx="197">
                  <c:v>39234</c:v>
                </c:pt>
                <c:pt idx="198">
                  <c:v>39264</c:v>
                </c:pt>
                <c:pt idx="199">
                  <c:v>39295</c:v>
                </c:pt>
                <c:pt idx="200">
                  <c:v>39326</c:v>
                </c:pt>
                <c:pt idx="201">
                  <c:v>39356</c:v>
                </c:pt>
                <c:pt idx="202">
                  <c:v>39387</c:v>
                </c:pt>
                <c:pt idx="203">
                  <c:v>39417</c:v>
                </c:pt>
                <c:pt idx="204">
                  <c:v>39448</c:v>
                </c:pt>
                <c:pt idx="205">
                  <c:v>39479</c:v>
                </c:pt>
                <c:pt idx="206">
                  <c:v>39508</c:v>
                </c:pt>
                <c:pt idx="207">
                  <c:v>39539</c:v>
                </c:pt>
                <c:pt idx="208">
                  <c:v>39569</c:v>
                </c:pt>
                <c:pt idx="209">
                  <c:v>39600</c:v>
                </c:pt>
                <c:pt idx="210">
                  <c:v>39630</c:v>
                </c:pt>
                <c:pt idx="211">
                  <c:v>39661</c:v>
                </c:pt>
                <c:pt idx="212">
                  <c:v>39692</c:v>
                </c:pt>
                <c:pt idx="213">
                  <c:v>39722</c:v>
                </c:pt>
                <c:pt idx="214">
                  <c:v>39753</c:v>
                </c:pt>
                <c:pt idx="215">
                  <c:v>39783</c:v>
                </c:pt>
                <c:pt idx="216">
                  <c:v>39814</c:v>
                </c:pt>
                <c:pt idx="217">
                  <c:v>39845</c:v>
                </c:pt>
                <c:pt idx="218">
                  <c:v>39873</c:v>
                </c:pt>
                <c:pt idx="219">
                  <c:v>39904</c:v>
                </c:pt>
                <c:pt idx="220">
                  <c:v>39934</c:v>
                </c:pt>
                <c:pt idx="221">
                  <c:v>39965</c:v>
                </c:pt>
                <c:pt idx="222">
                  <c:v>39995</c:v>
                </c:pt>
                <c:pt idx="223">
                  <c:v>40026</c:v>
                </c:pt>
                <c:pt idx="224">
                  <c:v>40057</c:v>
                </c:pt>
                <c:pt idx="225">
                  <c:v>40087</c:v>
                </c:pt>
                <c:pt idx="226">
                  <c:v>40118</c:v>
                </c:pt>
                <c:pt idx="227">
                  <c:v>40148</c:v>
                </c:pt>
                <c:pt idx="228">
                  <c:v>40179</c:v>
                </c:pt>
                <c:pt idx="229">
                  <c:v>40210</c:v>
                </c:pt>
                <c:pt idx="230">
                  <c:v>40238</c:v>
                </c:pt>
                <c:pt idx="231">
                  <c:v>40269</c:v>
                </c:pt>
                <c:pt idx="232">
                  <c:v>40299</c:v>
                </c:pt>
                <c:pt idx="233">
                  <c:v>40330</c:v>
                </c:pt>
                <c:pt idx="234">
                  <c:v>40360</c:v>
                </c:pt>
                <c:pt idx="235">
                  <c:v>40391</c:v>
                </c:pt>
                <c:pt idx="236">
                  <c:v>40422</c:v>
                </c:pt>
                <c:pt idx="237">
                  <c:v>40452</c:v>
                </c:pt>
                <c:pt idx="238">
                  <c:v>40483</c:v>
                </c:pt>
                <c:pt idx="239">
                  <c:v>40513</c:v>
                </c:pt>
                <c:pt idx="240">
                  <c:v>40544</c:v>
                </c:pt>
                <c:pt idx="241">
                  <c:v>40575</c:v>
                </c:pt>
                <c:pt idx="242">
                  <c:v>40603</c:v>
                </c:pt>
                <c:pt idx="243">
                  <c:v>40634</c:v>
                </c:pt>
                <c:pt idx="244">
                  <c:v>40664</c:v>
                </c:pt>
                <c:pt idx="245">
                  <c:v>40695</c:v>
                </c:pt>
                <c:pt idx="246">
                  <c:v>40725</c:v>
                </c:pt>
                <c:pt idx="247">
                  <c:v>40756</c:v>
                </c:pt>
                <c:pt idx="248">
                  <c:v>40787</c:v>
                </c:pt>
                <c:pt idx="249">
                  <c:v>40817</c:v>
                </c:pt>
                <c:pt idx="250">
                  <c:v>40848</c:v>
                </c:pt>
                <c:pt idx="251">
                  <c:v>40878</c:v>
                </c:pt>
                <c:pt idx="252">
                  <c:v>40909</c:v>
                </c:pt>
                <c:pt idx="253">
                  <c:v>40940</c:v>
                </c:pt>
                <c:pt idx="254">
                  <c:v>40969</c:v>
                </c:pt>
                <c:pt idx="255">
                  <c:v>41000</c:v>
                </c:pt>
                <c:pt idx="256">
                  <c:v>41030</c:v>
                </c:pt>
                <c:pt idx="257">
                  <c:v>41061</c:v>
                </c:pt>
                <c:pt idx="258">
                  <c:v>41091</c:v>
                </c:pt>
                <c:pt idx="259">
                  <c:v>41122</c:v>
                </c:pt>
                <c:pt idx="260">
                  <c:v>41153</c:v>
                </c:pt>
                <c:pt idx="261">
                  <c:v>41183</c:v>
                </c:pt>
                <c:pt idx="262">
                  <c:v>41214</c:v>
                </c:pt>
                <c:pt idx="263">
                  <c:v>41244</c:v>
                </c:pt>
                <c:pt idx="264">
                  <c:v>41275</c:v>
                </c:pt>
                <c:pt idx="265">
                  <c:v>41306</c:v>
                </c:pt>
                <c:pt idx="266">
                  <c:v>41334</c:v>
                </c:pt>
                <c:pt idx="267">
                  <c:v>41365</c:v>
                </c:pt>
                <c:pt idx="268">
                  <c:v>41395</c:v>
                </c:pt>
                <c:pt idx="269">
                  <c:v>41426</c:v>
                </c:pt>
                <c:pt idx="270">
                  <c:v>41456</c:v>
                </c:pt>
                <c:pt idx="271">
                  <c:v>41487</c:v>
                </c:pt>
                <c:pt idx="272">
                  <c:v>41518</c:v>
                </c:pt>
                <c:pt idx="273">
                  <c:v>41548</c:v>
                </c:pt>
                <c:pt idx="274">
                  <c:v>41579</c:v>
                </c:pt>
                <c:pt idx="275">
                  <c:v>41609</c:v>
                </c:pt>
                <c:pt idx="276">
                  <c:v>41640</c:v>
                </c:pt>
                <c:pt idx="277">
                  <c:v>41671</c:v>
                </c:pt>
                <c:pt idx="278">
                  <c:v>41699</c:v>
                </c:pt>
                <c:pt idx="279">
                  <c:v>41730</c:v>
                </c:pt>
                <c:pt idx="280">
                  <c:v>41760</c:v>
                </c:pt>
                <c:pt idx="281">
                  <c:v>41791</c:v>
                </c:pt>
                <c:pt idx="282">
                  <c:v>41821</c:v>
                </c:pt>
                <c:pt idx="283">
                  <c:v>41852</c:v>
                </c:pt>
                <c:pt idx="284">
                  <c:v>41883</c:v>
                </c:pt>
                <c:pt idx="285">
                  <c:v>41913</c:v>
                </c:pt>
                <c:pt idx="286">
                  <c:v>41944</c:v>
                </c:pt>
                <c:pt idx="287">
                  <c:v>41974</c:v>
                </c:pt>
                <c:pt idx="288">
                  <c:v>42005</c:v>
                </c:pt>
                <c:pt idx="289">
                  <c:v>42036</c:v>
                </c:pt>
                <c:pt idx="290">
                  <c:v>42064</c:v>
                </c:pt>
                <c:pt idx="291">
                  <c:v>42095</c:v>
                </c:pt>
                <c:pt idx="292">
                  <c:v>42125</c:v>
                </c:pt>
                <c:pt idx="293">
                  <c:v>42156</c:v>
                </c:pt>
                <c:pt idx="294">
                  <c:v>42186</c:v>
                </c:pt>
                <c:pt idx="295">
                  <c:v>42217</c:v>
                </c:pt>
                <c:pt idx="296">
                  <c:v>42248</c:v>
                </c:pt>
                <c:pt idx="297">
                  <c:v>42278</c:v>
                </c:pt>
                <c:pt idx="298">
                  <c:v>42309</c:v>
                </c:pt>
                <c:pt idx="299">
                  <c:v>42339</c:v>
                </c:pt>
                <c:pt idx="300">
                  <c:v>42370</c:v>
                </c:pt>
                <c:pt idx="301">
                  <c:v>42401</c:v>
                </c:pt>
                <c:pt idx="302">
                  <c:v>42430</c:v>
                </c:pt>
                <c:pt idx="303">
                  <c:v>42461</c:v>
                </c:pt>
                <c:pt idx="304">
                  <c:v>42491</c:v>
                </c:pt>
                <c:pt idx="305">
                  <c:v>42522</c:v>
                </c:pt>
                <c:pt idx="306">
                  <c:v>42552</c:v>
                </c:pt>
                <c:pt idx="307">
                  <c:v>42583</c:v>
                </c:pt>
                <c:pt idx="308">
                  <c:v>42614</c:v>
                </c:pt>
                <c:pt idx="309">
                  <c:v>42644</c:v>
                </c:pt>
                <c:pt idx="310">
                  <c:v>42675</c:v>
                </c:pt>
                <c:pt idx="311">
                  <c:v>42705</c:v>
                </c:pt>
                <c:pt idx="312">
                  <c:v>42736</c:v>
                </c:pt>
                <c:pt idx="313">
                  <c:v>42767</c:v>
                </c:pt>
                <c:pt idx="314">
                  <c:v>42795</c:v>
                </c:pt>
                <c:pt idx="315">
                  <c:v>42826</c:v>
                </c:pt>
                <c:pt idx="316">
                  <c:v>42856</c:v>
                </c:pt>
                <c:pt idx="317">
                  <c:v>42887</c:v>
                </c:pt>
                <c:pt idx="318">
                  <c:v>42917</c:v>
                </c:pt>
                <c:pt idx="319">
                  <c:v>42948</c:v>
                </c:pt>
                <c:pt idx="320">
                  <c:v>42979</c:v>
                </c:pt>
                <c:pt idx="321">
                  <c:v>43009</c:v>
                </c:pt>
                <c:pt idx="322">
                  <c:v>43040</c:v>
                </c:pt>
                <c:pt idx="323">
                  <c:v>43070</c:v>
                </c:pt>
                <c:pt idx="324">
                  <c:v>43101</c:v>
                </c:pt>
                <c:pt idx="325">
                  <c:v>43132</c:v>
                </c:pt>
                <c:pt idx="326">
                  <c:v>43160</c:v>
                </c:pt>
                <c:pt idx="327">
                  <c:v>43191</c:v>
                </c:pt>
                <c:pt idx="328">
                  <c:v>43221</c:v>
                </c:pt>
                <c:pt idx="329">
                  <c:v>43252</c:v>
                </c:pt>
                <c:pt idx="330">
                  <c:v>43282</c:v>
                </c:pt>
                <c:pt idx="331">
                  <c:v>43313</c:v>
                </c:pt>
                <c:pt idx="332">
                  <c:v>43344</c:v>
                </c:pt>
                <c:pt idx="333">
                  <c:v>43374</c:v>
                </c:pt>
                <c:pt idx="334">
                  <c:v>43405</c:v>
                </c:pt>
                <c:pt idx="335">
                  <c:v>43435</c:v>
                </c:pt>
                <c:pt idx="336">
                  <c:v>43466</c:v>
                </c:pt>
                <c:pt idx="337">
                  <c:v>43497</c:v>
                </c:pt>
                <c:pt idx="338">
                  <c:v>43525</c:v>
                </c:pt>
                <c:pt idx="339">
                  <c:v>43556</c:v>
                </c:pt>
                <c:pt idx="340">
                  <c:v>43586</c:v>
                </c:pt>
                <c:pt idx="341">
                  <c:v>43617</c:v>
                </c:pt>
                <c:pt idx="342">
                  <c:v>43647</c:v>
                </c:pt>
                <c:pt idx="343">
                  <c:v>43678</c:v>
                </c:pt>
                <c:pt idx="344">
                  <c:v>43709</c:v>
                </c:pt>
                <c:pt idx="345">
                  <c:v>43739</c:v>
                </c:pt>
                <c:pt idx="346">
                  <c:v>43770</c:v>
                </c:pt>
                <c:pt idx="347">
                  <c:v>43800</c:v>
                </c:pt>
                <c:pt idx="348">
                  <c:v>43831</c:v>
                </c:pt>
                <c:pt idx="349">
                  <c:v>43862</c:v>
                </c:pt>
                <c:pt idx="350">
                  <c:v>43891</c:v>
                </c:pt>
                <c:pt idx="351">
                  <c:v>43922</c:v>
                </c:pt>
                <c:pt idx="352">
                  <c:v>43952</c:v>
                </c:pt>
                <c:pt idx="353">
                  <c:v>43983</c:v>
                </c:pt>
                <c:pt idx="354">
                  <c:v>44013</c:v>
                </c:pt>
                <c:pt idx="355">
                  <c:v>44044</c:v>
                </c:pt>
                <c:pt idx="356">
                  <c:v>44075</c:v>
                </c:pt>
                <c:pt idx="357">
                  <c:v>44105</c:v>
                </c:pt>
                <c:pt idx="358">
                  <c:v>44136</c:v>
                </c:pt>
                <c:pt idx="359">
                  <c:v>44166</c:v>
                </c:pt>
                <c:pt idx="360">
                  <c:v>44197</c:v>
                </c:pt>
                <c:pt idx="361">
                  <c:v>44228</c:v>
                </c:pt>
                <c:pt idx="362">
                  <c:v>44256</c:v>
                </c:pt>
                <c:pt idx="363">
                  <c:v>44287</c:v>
                </c:pt>
                <c:pt idx="364">
                  <c:v>44317</c:v>
                </c:pt>
                <c:pt idx="365">
                  <c:v>44348</c:v>
                </c:pt>
                <c:pt idx="366">
                  <c:v>44378</c:v>
                </c:pt>
                <c:pt idx="367">
                  <c:v>44409</c:v>
                </c:pt>
                <c:pt idx="368">
                  <c:v>44440</c:v>
                </c:pt>
                <c:pt idx="369">
                  <c:v>44470</c:v>
                </c:pt>
                <c:pt idx="370">
                  <c:v>44501</c:v>
                </c:pt>
                <c:pt idx="371">
                  <c:v>44531</c:v>
                </c:pt>
                <c:pt idx="372">
                  <c:v>44562</c:v>
                </c:pt>
                <c:pt idx="373">
                  <c:v>44593</c:v>
                </c:pt>
                <c:pt idx="374">
                  <c:v>44621</c:v>
                </c:pt>
                <c:pt idx="375">
                  <c:v>44652</c:v>
                </c:pt>
                <c:pt idx="376">
                  <c:v>44682</c:v>
                </c:pt>
                <c:pt idx="377">
                  <c:v>44713</c:v>
                </c:pt>
                <c:pt idx="378">
                  <c:v>44743</c:v>
                </c:pt>
                <c:pt idx="379">
                  <c:v>44774</c:v>
                </c:pt>
                <c:pt idx="380">
                  <c:v>44805</c:v>
                </c:pt>
                <c:pt idx="381">
                  <c:v>44835</c:v>
                </c:pt>
                <c:pt idx="382">
                  <c:v>44866</c:v>
                </c:pt>
                <c:pt idx="383">
                  <c:v>44896</c:v>
                </c:pt>
              </c:numCache>
            </c:numRef>
          </c:cat>
          <c:val>
            <c:numRef>
              <c:f>'Auftragseingang Branchen'!$G$7:$G$390</c:f>
              <c:numCache>
                <c:formatCode>General</c:formatCode>
                <c:ptCount val="384"/>
                <c:pt idx="0">
                  <c:v>95.8</c:v>
                </c:pt>
                <c:pt idx="1">
                  <c:v>94.7</c:v>
                </c:pt>
                <c:pt idx="2">
                  <c:v>95.7</c:v>
                </c:pt>
                <c:pt idx="3">
                  <c:v>95.2</c:v>
                </c:pt>
                <c:pt idx="4">
                  <c:v>95.8</c:v>
                </c:pt>
                <c:pt idx="5">
                  <c:v>98.3</c:v>
                </c:pt>
                <c:pt idx="6">
                  <c:v>92.6</c:v>
                </c:pt>
                <c:pt idx="7">
                  <c:v>93.5</c:v>
                </c:pt>
                <c:pt idx="8">
                  <c:v>93.1</c:v>
                </c:pt>
                <c:pt idx="9">
                  <c:v>96.4</c:v>
                </c:pt>
                <c:pt idx="10">
                  <c:v>99.3</c:v>
                </c:pt>
                <c:pt idx="11">
                  <c:v>94.2</c:v>
                </c:pt>
                <c:pt idx="12">
                  <c:v>96.8</c:v>
                </c:pt>
                <c:pt idx="13">
                  <c:v>95.7</c:v>
                </c:pt>
                <c:pt idx="14">
                  <c:v>91</c:v>
                </c:pt>
                <c:pt idx="15">
                  <c:v>90.4</c:v>
                </c:pt>
                <c:pt idx="16">
                  <c:v>90.9</c:v>
                </c:pt>
                <c:pt idx="17">
                  <c:v>91.7</c:v>
                </c:pt>
                <c:pt idx="18">
                  <c:v>87.2</c:v>
                </c:pt>
                <c:pt idx="19">
                  <c:v>90.6</c:v>
                </c:pt>
                <c:pt idx="20">
                  <c:v>89.5</c:v>
                </c:pt>
                <c:pt idx="21">
                  <c:v>89.4</c:v>
                </c:pt>
                <c:pt idx="22">
                  <c:v>89.9</c:v>
                </c:pt>
                <c:pt idx="23">
                  <c:v>89.3</c:v>
                </c:pt>
                <c:pt idx="24">
                  <c:v>91.3</c:v>
                </c:pt>
                <c:pt idx="25">
                  <c:v>85.5</c:v>
                </c:pt>
                <c:pt idx="26">
                  <c:v>87.8</c:v>
                </c:pt>
                <c:pt idx="27">
                  <c:v>85.9</c:v>
                </c:pt>
                <c:pt idx="28">
                  <c:v>86.4</c:v>
                </c:pt>
                <c:pt idx="29">
                  <c:v>84.1</c:v>
                </c:pt>
                <c:pt idx="30">
                  <c:v>87.6</c:v>
                </c:pt>
                <c:pt idx="31">
                  <c:v>90.5</c:v>
                </c:pt>
                <c:pt idx="32">
                  <c:v>86.3</c:v>
                </c:pt>
                <c:pt idx="33">
                  <c:v>85.6</c:v>
                </c:pt>
                <c:pt idx="34">
                  <c:v>88.8</c:v>
                </c:pt>
                <c:pt idx="35">
                  <c:v>86</c:v>
                </c:pt>
                <c:pt idx="36">
                  <c:v>87.8</c:v>
                </c:pt>
                <c:pt idx="37">
                  <c:v>87.8</c:v>
                </c:pt>
                <c:pt idx="38">
                  <c:v>88.1</c:v>
                </c:pt>
                <c:pt idx="39">
                  <c:v>87.7</c:v>
                </c:pt>
                <c:pt idx="40">
                  <c:v>86.7</c:v>
                </c:pt>
                <c:pt idx="41">
                  <c:v>83.8</c:v>
                </c:pt>
                <c:pt idx="42">
                  <c:v>87.2</c:v>
                </c:pt>
                <c:pt idx="43">
                  <c:v>87.6</c:v>
                </c:pt>
                <c:pt idx="44">
                  <c:v>88.9</c:v>
                </c:pt>
                <c:pt idx="45">
                  <c:v>88.6</c:v>
                </c:pt>
                <c:pt idx="46">
                  <c:v>86.4</c:v>
                </c:pt>
                <c:pt idx="47">
                  <c:v>87.2</c:v>
                </c:pt>
                <c:pt idx="48">
                  <c:v>89.7</c:v>
                </c:pt>
                <c:pt idx="49">
                  <c:v>87.3</c:v>
                </c:pt>
                <c:pt idx="50">
                  <c:v>87.4</c:v>
                </c:pt>
                <c:pt idx="51">
                  <c:v>90.2</c:v>
                </c:pt>
                <c:pt idx="52">
                  <c:v>90.2</c:v>
                </c:pt>
                <c:pt idx="53">
                  <c:v>88.7</c:v>
                </c:pt>
                <c:pt idx="54">
                  <c:v>88.6</c:v>
                </c:pt>
                <c:pt idx="55">
                  <c:v>87.4</c:v>
                </c:pt>
                <c:pt idx="56">
                  <c:v>89.1</c:v>
                </c:pt>
                <c:pt idx="57">
                  <c:v>91.9</c:v>
                </c:pt>
                <c:pt idx="58">
                  <c:v>84.6</c:v>
                </c:pt>
                <c:pt idx="59">
                  <c:v>87.1</c:v>
                </c:pt>
                <c:pt idx="60">
                  <c:v>88.3</c:v>
                </c:pt>
                <c:pt idx="61">
                  <c:v>85.1</c:v>
                </c:pt>
                <c:pt idx="62">
                  <c:v>88.9</c:v>
                </c:pt>
                <c:pt idx="63">
                  <c:v>88.3</c:v>
                </c:pt>
                <c:pt idx="64">
                  <c:v>89</c:v>
                </c:pt>
                <c:pt idx="65">
                  <c:v>86.4</c:v>
                </c:pt>
                <c:pt idx="66">
                  <c:v>84.7</c:v>
                </c:pt>
                <c:pt idx="67">
                  <c:v>85.7</c:v>
                </c:pt>
                <c:pt idx="68">
                  <c:v>88.2</c:v>
                </c:pt>
                <c:pt idx="69">
                  <c:v>87.1</c:v>
                </c:pt>
                <c:pt idx="70">
                  <c:v>84.9</c:v>
                </c:pt>
                <c:pt idx="71">
                  <c:v>88.1</c:v>
                </c:pt>
                <c:pt idx="72">
                  <c:v>85.8</c:v>
                </c:pt>
                <c:pt idx="73">
                  <c:v>88.1</c:v>
                </c:pt>
                <c:pt idx="74">
                  <c:v>90.2</c:v>
                </c:pt>
                <c:pt idx="75">
                  <c:v>88.8</c:v>
                </c:pt>
                <c:pt idx="76">
                  <c:v>87.3</c:v>
                </c:pt>
                <c:pt idx="77">
                  <c:v>89.3</c:v>
                </c:pt>
                <c:pt idx="78">
                  <c:v>86.7</c:v>
                </c:pt>
                <c:pt idx="79">
                  <c:v>86</c:v>
                </c:pt>
                <c:pt idx="80">
                  <c:v>88.6</c:v>
                </c:pt>
                <c:pt idx="81">
                  <c:v>87.9</c:v>
                </c:pt>
                <c:pt idx="82">
                  <c:v>85.4</c:v>
                </c:pt>
                <c:pt idx="83">
                  <c:v>93</c:v>
                </c:pt>
                <c:pt idx="84">
                  <c:v>87.2</c:v>
                </c:pt>
                <c:pt idx="85">
                  <c:v>88.4</c:v>
                </c:pt>
                <c:pt idx="86">
                  <c:v>89.9</c:v>
                </c:pt>
                <c:pt idx="87">
                  <c:v>87.4</c:v>
                </c:pt>
                <c:pt idx="88">
                  <c:v>86.6</c:v>
                </c:pt>
                <c:pt idx="89">
                  <c:v>92.1</c:v>
                </c:pt>
                <c:pt idx="90">
                  <c:v>88.5</c:v>
                </c:pt>
                <c:pt idx="91">
                  <c:v>87.3</c:v>
                </c:pt>
                <c:pt idx="92">
                  <c:v>87.6</c:v>
                </c:pt>
                <c:pt idx="93">
                  <c:v>83.8</c:v>
                </c:pt>
                <c:pt idx="94">
                  <c:v>83.4</c:v>
                </c:pt>
                <c:pt idx="95">
                  <c:v>86.1</c:v>
                </c:pt>
                <c:pt idx="96">
                  <c:v>86.9</c:v>
                </c:pt>
                <c:pt idx="97">
                  <c:v>86</c:v>
                </c:pt>
                <c:pt idx="98">
                  <c:v>85.5</c:v>
                </c:pt>
                <c:pt idx="99">
                  <c:v>88.9</c:v>
                </c:pt>
                <c:pt idx="100">
                  <c:v>88.8</c:v>
                </c:pt>
                <c:pt idx="101">
                  <c:v>84.4</c:v>
                </c:pt>
                <c:pt idx="102">
                  <c:v>88.6</c:v>
                </c:pt>
                <c:pt idx="103">
                  <c:v>89.1</c:v>
                </c:pt>
                <c:pt idx="104">
                  <c:v>86.2</c:v>
                </c:pt>
                <c:pt idx="105">
                  <c:v>86.4</c:v>
                </c:pt>
                <c:pt idx="106">
                  <c:v>90.6</c:v>
                </c:pt>
                <c:pt idx="107">
                  <c:v>85.4</c:v>
                </c:pt>
                <c:pt idx="108">
                  <c:v>83.1</c:v>
                </c:pt>
                <c:pt idx="109">
                  <c:v>85.5</c:v>
                </c:pt>
                <c:pt idx="110">
                  <c:v>85.9</c:v>
                </c:pt>
                <c:pt idx="111">
                  <c:v>84.9</c:v>
                </c:pt>
                <c:pt idx="112">
                  <c:v>87.4</c:v>
                </c:pt>
                <c:pt idx="113">
                  <c:v>87.7</c:v>
                </c:pt>
                <c:pt idx="114">
                  <c:v>87</c:v>
                </c:pt>
                <c:pt idx="115">
                  <c:v>87.5</c:v>
                </c:pt>
                <c:pt idx="116">
                  <c:v>90.8</c:v>
                </c:pt>
                <c:pt idx="117">
                  <c:v>86.6</c:v>
                </c:pt>
                <c:pt idx="118">
                  <c:v>86.9</c:v>
                </c:pt>
                <c:pt idx="119">
                  <c:v>90.1</c:v>
                </c:pt>
                <c:pt idx="120">
                  <c:v>89.6</c:v>
                </c:pt>
                <c:pt idx="121">
                  <c:v>87.4</c:v>
                </c:pt>
                <c:pt idx="122">
                  <c:v>86.8</c:v>
                </c:pt>
                <c:pt idx="123">
                  <c:v>88.1</c:v>
                </c:pt>
                <c:pt idx="124">
                  <c:v>89.1</c:v>
                </c:pt>
                <c:pt idx="125">
                  <c:v>92.3</c:v>
                </c:pt>
                <c:pt idx="126">
                  <c:v>90</c:v>
                </c:pt>
                <c:pt idx="127">
                  <c:v>90.2</c:v>
                </c:pt>
                <c:pt idx="128">
                  <c:v>85.9</c:v>
                </c:pt>
                <c:pt idx="129">
                  <c:v>88.5</c:v>
                </c:pt>
                <c:pt idx="130">
                  <c:v>89.3</c:v>
                </c:pt>
                <c:pt idx="131">
                  <c:v>90.4</c:v>
                </c:pt>
                <c:pt idx="132">
                  <c:v>89.6</c:v>
                </c:pt>
                <c:pt idx="133">
                  <c:v>84.8</c:v>
                </c:pt>
                <c:pt idx="134">
                  <c:v>91.1</c:v>
                </c:pt>
                <c:pt idx="135">
                  <c:v>89.7</c:v>
                </c:pt>
                <c:pt idx="136">
                  <c:v>85.9</c:v>
                </c:pt>
                <c:pt idx="137">
                  <c:v>85.7</c:v>
                </c:pt>
                <c:pt idx="138">
                  <c:v>88.2</c:v>
                </c:pt>
                <c:pt idx="139">
                  <c:v>87.9</c:v>
                </c:pt>
                <c:pt idx="140">
                  <c:v>90.7</c:v>
                </c:pt>
                <c:pt idx="141">
                  <c:v>88.4</c:v>
                </c:pt>
                <c:pt idx="142">
                  <c:v>89.7</c:v>
                </c:pt>
                <c:pt idx="143">
                  <c:v>85.6</c:v>
                </c:pt>
                <c:pt idx="144">
                  <c:v>88.5</c:v>
                </c:pt>
                <c:pt idx="145">
                  <c:v>88.4</c:v>
                </c:pt>
                <c:pt idx="146">
                  <c:v>85.6</c:v>
                </c:pt>
                <c:pt idx="147">
                  <c:v>87.5</c:v>
                </c:pt>
                <c:pt idx="148">
                  <c:v>86.7</c:v>
                </c:pt>
                <c:pt idx="149">
                  <c:v>87</c:v>
                </c:pt>
                <c:pt idx="150">
                  <c:v>86.1</c:v>
                </c:pt>
                <c:pt idx="151">
                  <c:v>87.9</c:v>
                </c:pt>
                <c:pt idx="152">
                  <c:v>86.1</c:v>
                </c:pt>
                <c:pt idx="153">
                  <c:v>90.7</c:v>
                </c:pt>
                <c:pt idx="154">
                  <c:v>85.7</c:v>
                </c:pt>
                <c:pt idx="155">
                  <c:v>90.9</c:v>
                </c:pt>
                <c:pt idx="156">
                  <c:v>85.8</c:v>
                </c:pt>
                <c:pt idx="157">
                  <c:v>86.7</c:v>
                </c:pt>
                <c:pt idx="158">
                  <c:v>87</c:v>
                </c:pt>
                <c:pt idx="159">
                  <c:v>90.1</c:v>
                </c:pt>
                <c:pt idx="160">
                  <c:v>87</c:v>
                </c:pt>
                <c:pt idx="161">
                  <c:v>85.9</c:v>
                </c:pt>
                <c:pt idx="162">
                  <c:v>90</c:v>
                </c:pt>
                <c:pt idx="163">
                  <c:v>88.9</c:v>
                </c:pt>
                <c:pt idx="164">
                  <c:v>88.1</c:v>
                </c:pt>
                <c:pt idx="165">
                  <c:v>88.4</c:v>
                </c:pt>
                <c:pt idx="166">
                  <c:v>89</c:v>
                </c:pt>
                <c:pt idx="167">
                  <c:v>89.9</c:v>
                </c:pt>
                <c:pt idx="168">
                  <c:v>95</c:v>
                </c:pt>
                <c:pt idx="169">
                  <c:v>94.8</c:v>
                </c:pt>
                <c:pt idx="170">
                  <c:v>96.1</c:v>
                </c:pt>
                <c:pt idx="171">
                  <c:v>94.3</c:v>
                </c:pt>
                <c:pt idx="172">
                  <c:v>94.3</c:v>
                </c:pt>
                <c:pt idx="173">
                  <c:v>94.5</c:v>
                </c:pt>
                <c:pt idx="174">
                  <c:v>97</c:v>
                </c:pt>
                <c:pt idx="175">
                  <c:v>96.1</c:v>
                </c:pt>
                <c:pt idx="176">
                  <c:v>95</c:v>
                </c:pt>
                <c:pt idx="177">
                  <c:v>96.2</c:v>
                </c:pt>
                <c:pt idx="178">
                  <c:v>95.4</c:v>
                </c:pt>
                <c:pt idx="179">
                  <c:v>96.3</c:v>
                </c:pt>
                <c:pt idx="180">
                  <c:v>94.6</c:v>
                </c:pt>
                <c:pt idx="181">
                  <c:v>96.5</c:v>
                </c:pt>
                <c:pt idx="182">
                  <c:v>95.4</c:v>
                </c:pt>
                <c:pt idx="183">
                  <c:v>97.7</c:v>
                </c:pt>
                <c:pt idx="184">
                  <c:v>97.3</c:v>
                </c:pt>
                <c:pt idx="185">
                  <c:v>93.7</c:v>
                </c:pt>
                <c:pt idx="186">
                  <c:v>100.1</c:v>
                </c:pt>
                <c:pt idx="187">
                  <c:v>100.3</c:v>
                </c:pt>
                <c:pt idx="188">
                  <c:v>99.9</c:v>
                </c:pt>
                <c:pt idx="189">
                  <c:v>100.3</c:v>
                </c:pt>
                <c:pt idx="190">
                  <c:v>103.7</c:v>
                </c:pt>
                <c:pt idx="191">
                  <c:v>99.7</c:v>
                </c:pt>
                <c:pt idx="192">
                  <c:v>102.3</c:v>
                </c:pt>
                <c:pt idx="193">
                  <c:v>104.8</c:v>
                </c:pt>
                <c:pt idx="194">
                  <c:v>104</c:v>
                </c:pt>
                <c:pt idx="195">
                  <c:v>104.5</c:v>
                </c:pt>
                <c:pt idx="196">
                  <c:v>106.8</c:v>
                </c:pt>
                <c:pt idx="197">
                  <c:v>107.7</c:v>
                </c:pt>
                <c:pt idx="198">
                  <c:v>105.8</c:v>
                </c:pt>
                <c:pt idx="199">
                  <c:v>106.5</c:v>
                </c:pt>
                <c:pt idx="200">
                  <c:v>106.7</c:v>
                </c:pt>
                <c:pt idx="201">
                  <c:v>106.3</c:v>
                </c:pt>
                <c:pt idx="202">
                  <c:v>107.3</c:v>
                </c:pt>
                <c:pt idx="203">
                  <c:v>106</c:v>
                </c:pt>
                <c:pt idx="204">
                  <c:v>105.5</c:v>
                </c:pt>
                <c:pt idx="205">
                  <c:v>105.4</c:v>
                </c:pt>
                <c:pt idx="206">
                  <c:v>101.7</c:v>
                </c:pt>
                <c:pt idx="207">
                  <c:v>102.2</c:v>
                </c:pt>
                <c:pt idx="208">
                  <c:v>101.2</c:v>
                </c:pt>
                <c:pt idx="209">
                  <c:v>101.2</c:v>
                </c:pt>
                <c:pt idx="210">
                  <c:v>101.1</c:v>
                </c:pt>
                <c:pt idx="211">
                  <c:v>101.4</c:v>
                </c:pt>
                <c:pt idx="212">
                  <c:v>100</c:v>
                </c:pt>
                <c:pt idx="213">
                  <c:v>99.4</c:v>
                </c:pt>
                <c:pt idx="214">
                  <c:v>99.4</c:v>
                </c:pt>
                <c:pt idx="215">
                  <c:v>96.6</c:v>
                </c:pt>
                <c:pt idx="216">
                  <c:v>91.1</c:v>
                </c:pt>
                <c:pt idx="217">
                  <c:v>85.6</c:v>
                </c:pt>
                <c:pt idx="218">
                  <c:v>85.7</c:v>
                </c:pt>
                <c:pt idx="219">
                  <c:v>88</c:v>
                </c:pt>
                <c:pt idx="220">
                  <c:v>88.7</c:v>
                </c:pt>
                <c:pt idx="221">
                  <c:v>88</c:v>
                </c:pt>
                <c:pt idx="222">
                  <c:v>87.7</c:v>
                </c:pt>
                <c:pt idx="223">
                  <c:v>85.5</c:v>
                </c:pt>
                <c:pt idx="224">
                  <c:v>88.2</c:v>
                </c:pt>
                <c:pt idx="225">
                  <c:v>89.7</c:v>
                </c:pt>
                <c:pt idx="226">
                  <c:v>91.3</c:v>
                </c:pt>
                <c:pt idx="227">
                  <c:v>89.7</c:v>
                </c:pt>
                <c:pt idx="228">
                  <c:v>90.9</c:v>
                </c:pt>
                <c:pt idx="229">
                  <c:v>85</c:v>
                </c:pt>
                <c:pt idx="230">
                  <c:v>89.9</c:v>
                </c:pt>
                <c:pt idx="231">
                  <c:v>87.5</c:v>
                </c:pt>
                <c:pt idx="232">
                  <c:v>89</c:v>
                </c:pt>
                <c:pt idx="233">
                  <c:v>90.5</c:v>
                </c:pt>
                <c:pt idx="234">
                  <c:v>88.8</c:v>
                </c:pt>
                <c:pt idx="235">
                  <c:v>89.2</c:v>
                </c:pt>
                <c:pt idx="236">
                  <c:v>89.4</c:v>
                </c:pt>
                <c:pt idx="237">
                  <c:v>90</c:v>
                </c:pt>
                <c:pt idx="238">
                  <c:v>90.3</c:v>
                </c:pt>
                <c:pt idx="239">
                  <c:v>89.8</c:v>
                </c:pt>
                <c:pt idx="240">
                  <c:v>89.2</c:v>
                </c:pt>
                <c:pt idx="241">
                  <c:v>92.9</c:v>
                </c:pt>
                <c:pt idx="242">
                  <c:v>90.9</c:v>
                </c:pt>
                <c:pt idx="243">
                  <c:v>92.3</c:v>
                </c:pt>
                <c:pt idx="244">
                  <c:v>91.5</c:v>
                </c:pt>
                <c:pt idx="245">
                  <c:v>90</c:v>
                </c:pt>
                <c:pt idx="246">
                  <c:v>93.8</c:v>
                </c:pt>
                <c:pt idx="247">
                  <c:v>90</c:v>
                </c:pt>
                <c:pt idx="248">
                  <c:v>91</c:v>
                </c:pt>
                <c:pt idx="249">
                  <c:v>91.6</c:v>
                </c:pt>
                <c:pt idx="250">
                  <c:v>91.5</c:v>
                </c:pt>
                <c:pt idx="251">
                  <c:v>90.9</c:v>
                </c:pt>
                <c:pt idx="252">
                  <c:v>89</c:v>
                </c:pt>
                <c:pt idx="253">
                  <c:v>89.2</c:v>
                </c:pt>
                <c:pt idx="254">
                  <c:v>94.2</c:v>
                </c:pt>
                <c:pt idx="255">
                  <c:v>87.8</c:v>
                </c:pt>
                <c:pt idx="256">
                  <c:v>92.9</c:v>
                </c:pt>
                <c:pt idx="257">
                  <c:v>93</c:v>
                </c:pt>
                <c:pt idx="258">
                  <c:v>92.1</c:v>
                </c:pt>
                <c:pt idx="259">
                  <c:v>92.9</c:v>
                </c:pt>
                <c:pt idx="260">
                  <c:v>92.8</c:v>
                </c:pt>
                <c:pt idx="261">
                  <c:v>95.6</c:v>
                </c:pt>
                <c:pt idx="262">
                  <c:v>93.2</c:v>
                </c:pt>
                <c:pt idx="263">
                  <c:v>93.2</c:v>
                </c:pt>
                <c:pt idx="264">
                  <c:v>88</c:v>
                </c:pt>
                <c:pt idx="265">
                  <c:v>91</c:v>
                </c:pt>
                <c:pt idx="266">
                  <c:v>89.8</c:v>
                </c:pt>
                <c:pt idx="267">
                  <c:v>94.4</c:v>
                </c:pt>
                <c:pt idx="268">
                  <c:v>92.8</c:v>
                </c:pt>
                <c:pt idx="269">
                  <c:v>90</c:v>
                </c:pt>
                <c:pt idx="270">
                  <c:v>94.1</c:v>
                </c:pt>
                <c:pt idx="271">
                  <c:v>92.3</c:v>
                </c:pt>
                <c:pt idx="272">
                  <c:v>99</c:v>
                </c:pt>
                <c:pt idx="273">
                  <c:v>97.5</c:v>
                </c:pt>
                <c:pt idx="274">
                  <c:v>100.4</c:v>
                </c:pt>
                <c:pt idx="275">
                  <c:v>94.3</c:v>
                </c:pt>
                <c:pt idx="276">
                  <c:v>102</c:v>
                </c:pt>
                <c:pt idx="277">
                  <c:v>101.4</c:v>
                </c:pt>
                <c:pt idx="278">
                  <c:v>92.5</c:v>
                </c:pt>
                <c:pt idx="279">
                  <c:v>96.9</c:v>
                </c:pt>
                <c:pt idx="280">
                  <c:v>97.4</c:v>
                </c:pt>
                <c:pt idx="281">
                  <c:v>97</c:v>
                </c:pt>
                <c:pt idx="282">
                  <c:v>96.9</c:v>
                </c:pt>
                <c:pt idx="283">
                  <c:v>98.4</c:v>
                </c:pt>
                <c:pt idx="284">
                  <c:v>99.3</c:v>
                </c:pt>
                <c:pt idx="285">
                  <c:v>99.8</c:v>
                </c:pt>
                <c:pt idx="286">
                  <c:v>100.6</c:v>
                </c:pt>
                <c:pt idx="287">
                  <c:v>95.5</c:v>
                </c:pt>
                <c:pt idx="288">
                  <c:v>98.5</c:v>
                </c:pt>
                <c:pt idx="289">
                  <c:v>101</c:v>
                </c:pt>
                <c:pt idx="290">
                  <c:v>96.2</c:v>
                </c:pt>
                <c:pt idx="291">
                  <c:v>100.2</c:v>
                </c:pt>
                <c:pt idx="292">
                  <c:v>101</c:v>
                </c:pt>
                <c:pt idx="293">
                  <c:v>101.4</c:v>
                </c:pt>
                <c:pt idx="294">
                  <c:v>99.1</c:v>
                </c:pt>
                <c:pt idx="295">
                  <c:v>96.7</c:v>
                </c:pt>
                <c:pt idx="296">
                  <c:v>97.9</c:v>
                </c:pt>
                <c:pt idx="297">
                  <c:v>102.7</c:v>
                </c:pt>
                <c:pt idx="298">
                  <c:v>99.5</c:v>
                </c:pt>
                <c:pt idx="299">
                  <c:v>104.9</c:v>
                </c:pt>
                <c:pt idx="300">
                  <c:v>102.9</c:v>
                </c:pt>
                <c:pt idx="301">
                  <c:v>97.1</c:v>
                </c:pt>
                <c:pt idx="302">
                  <c:v>99</c:v>
                </c:pt>
                <c:pt idx="303">
                  <c:v>94.7</c:v>
                </c:pt>
                <c:pt idx="304">
                  <c:v>101.1</c:v>
                </c:pt>
                <c:pt idx="305">
                  <c:v>100.1</c:v>
                </c:pt>
                <c:pt idx="306">
                  <c:v>96.7</c:v>
                </c:pt>
                <c:pt idx="307">
                  <c:v>101.1</c:v>
                </c:pt>
                <c:pt idx="308">
                  <c:v>98.4</c:v>
                </c:pt>
                <c:pt idx="309">
                  <c:v>96</c:v>
                </c:pt>
                <c:pt idx="310">
                  <c:v>100.1</c:v>
                </c:pt>
                <c:pt idx="311">
                  <c:v>100.2</c:v>
                </c:pt>
                <c:pt idx="312">
                  <c:v>97.5</c:v>
                </c:pt>
                <c:pt idx="313">
                  <c:v>102.4</c:v>
                </c:pt>
                <c:pt idx="314">
                  <c:v>99.1</c:v>
                </c:pt>
                <c:pt idx="315">
                  <c:v>102.3</c:v>
                </c:pt>
                <c:pt idx="316">
                  <c:v>101.2</c:v>
                </c:pt>
                <c:pt idx="317">
                  <c:v>100.7</c:v>
                </c:pt>
                <c:pt idx="318">
                  <c:v>101</c:v>
                </c:pt>
                <c:pt idx="319">
                  <c:v>104.8</c:v>
                </c:pt>
                <c:pt idx="320">
                  <c:v>101.3</c:v>
                </c:pt>
                <c:pt idx="321">
                  <c:v>101.8</c:v>
                </c:pt>
                <c:pt idx="322">
                  <c:v>104.2</c:v>
                </c:pt>
                <c:pt idx="323">
                  <c:v>101.4</c:v>
                </c:pt>
                <c:pt idx="324">
                  <c:v>107.6</c:v>
                </c:pt>
                <c:pt idx="325">
                  <c:v>104.5</c:v>
                </c:pt>
                <c:pt idx="326">
                  <c:v>108.4</c:v>
                </c:pt>
                <c:pt idx="327">
                  <c:v>106.1</c:v>
                </c:pt>
                <c:pt idx="328">
                  <c:v>105.1</c:v>
                </c:pt>
                <c:pt idx="329">
                  <c:v>115.3</c:v>
                </c:pt>
                <c:pt idx="330">
                  <c:v>115.3</c:v>
                </c:pt>
                <c:pt idx="331">
                  <c:v>108.4</c:v>
                </c:pt>
                <c:pt idx="332">
                  <c:v>111</c:v>
                </c:pt>
                <c:pt idx="333">
                  <c:v>101.3</c:v>
                </c:pt>
                <c:pt idx="334">
                  <c:v>99.6</c:v>
                </c:pt>
                <c:pt idx="335">
                  <c:v>103.8</c:v>
                </c:pt>
                <c:pt idx="336">
                  <c:v>101.3</c:v>
                </c:pt>
                <c:pt idx="337">
                  <c:v>96.8</c:v>
                </c:pt>
                <c:pt idx="338">
                  <c:v>104.6</c:v>
                </c:pt>
                <c:pt idx="339">
                  <c:v>106</c:v>
                </c:pt>
                <c:pt idx="340">
                  <c:v>103.3</c:v>
                </c:pt>
                <c:pt idx="341">
                  <c:v>101.5</c:v>
                </c:pt>
                <c:pt idx="342">
                  <c:v>101</c:v>
                </c:pt>
                <c:pt idx="343">
                  <c:v>97.5</c:v>
                </c:pt>
                <c:pt idx="344">
                  <c:v>98.4</c:v>
                </c:pt>
                <c:pt idx="345">
                  <c:v>104.6</c:v>
                </c:pt>
                <c:pt idx="346">
                  <c:v>101.5</c:v>
                </c:pt>
                <c:pt idx="347">
                  <c:v>95.9</c:v>
                </c:pt>
                <c:pt idx="348">
                  <c:v>99.8</c:v>
                </c:pt>
                <c:pt idx="349">
                  <c:v>103.2</c:v>
                </c:pt>
                <c:pt idx="350">
                  <c:v>103.9</c:v>
                </c:pt>
                <c:pt idx="351">
                  <c:v>95.4</c:v>
                </c:pt>
                <c:pt idx="352">
                  <c:v>92.4</c:v>
                </c:pt>
                <c:pt idx="353">
                  <c:v>94.6</c:v>
                </c:pt>
                <c:pt idx="354">
                  <c:v>94.5</c:v>
                </c:pt>
                <c:pt idx="355">
                  <c:v>96.7</c:v>
                </c:pt>
                <c:pt idx="356">
                  <c:v>99.9</c:v>
                </c:pt>
                <c:pt idx="357">
                  <c:v>98</c:v>
                </c:pt>
                <c:pt idx="358">
                  <c:v>98.9</c:v>
                </c:pt>
                <c:pt idx="359">
                  <c:v>104.6</c:v>
                </c:pt>
                <c:pt idx="360">
                  <c:v>95.8</c:v>
                </c:pt>
                <c:pt idx="361">
                  <c:v>94.3</c:v>
                </c:pt>
                <c:pt idx="362">
                  <c:v>103.8</c:v>
                </c:pt>
                <c:pt idx="363">
                  <c:v>93.6</c:v>
                </c:pt>
                <c:pt idx="364">
                  <c:v>100.9</c:v>
                </c:pt>
                <c:pt idx="365">
                  <c:v>124.5</c:v>
                </c:pt>
                <c:pt idx="366">
                  <c:v>110</c:v>
                </c:pt>
                <c:pt idx="367">
                  <c:v>101.8</c:v>
                </c:pt>
                <c:pt idx="368">
                  <c:v>104.4</c:v>
                </c:pt>
                <c:pt idx="369">
                  <c:v>107.3</c:v>
                </c:pt>
                <c:pt idx="370">
                  <c:v>110.4</c:v>
                </c:pt>
                <c:pt idx="371">
                  <c:v>111.4</c:v>
                </c:pt>
                <c:pt idx="372">
                  <c:v>109.5</c:v>
                </c:pt>
                <c:pt idx="373">
                  <c:v>111.1</c:v>
                </c:pt>
                <c:pt idx="374">
                  <c:v>115.1</c:v>
                </c:pt>
                <c:pt idx="375">
                  <c:v>117.7</c:v>
                </c:pt>
                <c:pt idx="376">
                  <c:v>110.1</c:v>
                </c:pt>
              </c:numCache>
            </c:numRef>
          </c:val>
          <c:smooth val="0"/>
          <c:extLst>
            <c:ext xmlns:c16="http://schemas.microsoft.com/office/drawing/2014/chart" uri="{C3380CC4-5D6E-409C-BE32-E72D297353CC}">
              <c16:uniqueId val="{00000004-1B1D-450F-A5A5-7B0E68916712}"/>
            </c:ext>
          </c:extLst>
        </c:ser>
        <c:dLbls>
          <c:showLegendKey val="0"/>
          <c:showVal val="0"/>
          <c:showCatName val="0"/>
          <c:showSerName val="0"/>
          <c:showPercent val="0"/>
          <c:showBubbleSize val="0"/>
        </c:dLbls>
        <c:smooth val="0"/>
        <c:axId val="1364199288"/>
        <c:axId val="1364198632"/>
      </c:lineChart>
      <c:dateAx>
        <c:axId val="1364199288"/>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64198632"/>
        <c:crosses val="autoZero"/>
        <c:auto val="1"/>
        <c:lblOffset val="100"/>
        <c:baseTimeUnit val="months"/>
        <c:majorUnit val="1"/>
        <c:majorTimeUnit val="years"/>
      </c:dateAx>
      <c:valAx>
        <c:axId val="1364198632"/>
        <c:scaling>
          <c:orientation val="minMax"/>
        </c:scaling>
        <c:delete val="0"/>
        <c:axPos val="l"/>
        <c:majorGridlines>
          <c:spPr>
            <a:ln w="317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64199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Bruttoinlandsprodukt Deutschland</a:t>
            </a:r>
          </a:p>
          <a:p>
            <a:pPr algn="l">
              <a:defRPr/>
            </a:pPr>
            <a:r>
              <a:rPr lang="de-DE" sz="1200"/>
              <a:t>(Original-Wert; Veränderung gegenüber Vorjahresquartal in %)</a:t>
            </a:r>
          </a:p>
        </c:rich>
      </c:tx>
      <c:layout>
        <c:manualLayout>
          <c:xMode val="edge"/>
          <c:yMode val="edge"/>
          <c:x val="1.5271552594387243E-2"/>
          <c:y val="2.0478246670779063E-2"/>
        </c:manualLayout>
      </c:layout>
      <c:overlay val="0"/>
      <c:spPr>
        <a:noFill/>
        <a:ln w="25400">
          <a:noFill/>
        </a:ln>
      </c:spPr>
    </c:title>
    <c:autoTitleDeleted val="0"/>
    <c:plotArea>
      <c:layout>
        <c:manualLayout>
          <c:layoutTarget val="inner"/>
          <c:xMode val="edge"/>
          <c:yMode val="edge"/>
          <c:x val="7.4917474160206762E-2"/>
          <c:y val="0.24560888493898592"/>
          <c:w val="0.90133204134366918"/>
          <c:h val="0.60288297363268972"/>
        </c:manualLayout>
      </c:layout>
      <c:barChart>
        <c:barDir val="col"/>
        <c:grouping val="clustered"/>
        <c:varyColors val="0"/>
        <c:ser>
          <c:idx val="0"/>
          <c:order val="0"/>
          <c:spPr>
            <a:solidFill>
              <a:srgbClr val="00B0F0">
                <a:alpha val="60000"/>
              </a:srgbClr>
            </a:solidFill>
            <a:ln w="38100">
              <a:noFill/>
              <a:prstDash val="solid"/>
            </a:ln>
          </c:spPr>
          <c:invertIfNegative val="0"/>
          <c:dPt>
            <c:idx val="7"/>
            <c:invertIfNegative val="0"/>
            <c:bubble3D val="0"/>
            <c:extLst>
              <c:ext xmlns:c16="http://schemas.microsoft.com/office/drawing/2014/chart" uri="{C3380CC4-5D6E-409C-BE32-E72D297353CC}">
                <c16:uniqueId val="{00000000-309F-4796-B13A-4B4BF607EC46}"/>
              </c:ext>
            </c:extLst>
          </c:dPt>
          <c:dPt>
            <c:idx val="20"/>
            <c:invertIfNegative val="0"/>
            <c:bubble3D val="0"/>
            <c:extLst>
              <c:ext xmlns:c16="http://schemas.microsoft.com/office/drawing/2014/chart" uri="{C3380CC4-5D6E-409C-BE32-E72D297353CC}">
                <c16:uniqueId val="{00000001-309F-4796-B13A-4B4BF607EC46}"/>
              </c:ext>
            </c:extLst>
          </c:dPt>
          <c:dPt>
            <c:idx val="21"/>
            <c:invertIfNegative val="0"/>
            <c:bubble3D val="0"/>
            <c:extLst>
              <c:ext xmlns:c16="http://schemas.microsoft.com/office/drawing/2014/chart" uri="{C3380CC4-5D6E-409C-BE32-E72D297353CC}">
                <c16:uniqueId val="{00000002-309F-4796-B13A-4B4BF607EC46}"/>
              </c:ext>
            </c:extLst>
          </c:dPt>
          <c:dPt>
            <c:idx val="22"/>
            <c:invertIfNegative val="0"/>
            <c:bubble3D val="0"/>
            <c:extLst>
              <c:ext xmlns:c16="http://schemas.microsoft.com/office/drawing/2014/chart" uri="{C3380CC4-5D6E-409C-BE32-E72D297353CC}">
                <c16:uniqueId val="{00000003-309F-4796-B13A-4B4BF607EC46}"/>
              </c:ext>
            </c:extLst>
          </c:dPt>
          <c:dPt>
            <c:idx val="23"/>
            <c:invertIfNegative val="0"/>
            <c:bubble3D val="0"/>
            <c:extLst>
              <c:ext xmlns:c16="http://schemas.microsoft.com/office/drawing/2014/chart" uri="{C3380CC4-5D6E-409C-BE32-E72D297353CC}">
                <c16:uniqueId val="{00000004-309F-4796-B13A-4B4BF607EC46}"/>
              </c:ext>
            </c:extLst>
          </c:dPt>
          <c:dPt>
            <c:idx val="24"/>
            <c:invertIfNegative val="0"/>
            <c:bubble3D val="0"/>
            <c:extLst>
              <c:ext xmlns:c16="http://schemas.microsoft.com/office/drawing/2014/chart" uri="{C3380CC4-5D6E-409C-BE32-E72D297353CC}">
                <c16:uniqueId val="{00000005-309F-4796-B13A-4B4BF607EC46}"/>
              </c:ext>
            </c:extLst>
          </c:dPt>
          <c:dPt>
            <c:idx val="39"/>
            <c:invertIfNegative val="0"/>
            <c:bubble3D val="0"/>
            <c:extLst>
              <c:ext xmlns:c16="http://schemas.microsoft.com/office/drawing/2014/chart" uri="{C3380CC4-5D6E-409C-BE32-E72D297353CC}">
                <c16:uniqueId val="{00000006-309F-4796-B13A-4B4BF607EC46}"/>
              </c:ext>
            </c:extLst>
          </c:dPt>
          <c:dPt>
            <c:idx val="45"/>
            <c:invertIfNegative val="0"/>
            <c:bubble3D val="0"/>
            <c:extLst>
              <c:ext xmlns:c16="http://schemas.microsoft.com/office/drawing/2014/chart" uri="{C3380CC4-5D6E-409C-BE32-E72D297353CC}">
                <c16:uniqueId val="{00000007-309F-4796-B13A-4B4BF607EC46}"/>
              </c:ext>
            </c:extLst>
          </c:dPt>
          <c:dPt>
            <c:idx val="46"/>
            <c:invertIfNegative val="0"/>
            <c:bubble3D val="0"/>
            <c:extLst>
              <c:ext xmlns:c16="http://schemas.microsoft.com/office/drawing/2014/chart" uri="{C3380CC4-5D6E-409C-BE32-E72D297353CC}">
                <c16:uniqueId val="{00000008-309F-4796-B13A-4B4BF607EC46}"/>
              </c:ext>
            </c:extLst>
          </c:dPt>
          <c:dPt>
            <c:idx val="48"/>
            <c:invertIfNegative val="0"/>
            <c:bubble3D val="0"/>
            <c:extLst>
              <c:ext xmlns:c16="http://schemas.microsoft.com/office/drawing/2014/chart" uri="{C3380CC4-5D6E-409C-BE32-E72D297353CC}">
                <c16:uniqueId val="{00000009-309F-4796-B13A-4B4BF607EC46}"/>
              </c:ext>
            </c:extLst>
          </c:dPt>
          <c:dPt>
            <c:idx val="51"/>
            <c:invertIfNegative val="0"/>
            <c:bubble3D val="0"/>
            <c:extLst>
              <c:ext xmlns:c16="http://schemas.microsoft.com/office/drawing/2014/chart" uri="{C3380CC4-5D6E-409C-BE32-E72D297353CC}">
                <c16:uniqueId val="{0000000A-309F-4796-B13A-4B4BF607EC46}"/>
              </c:ext>
            </c:extLst>
          </c:dPt>
          <c:cat>
            <c:strRef>
              <c:f>'BIP-DE-Quartal'!$A$6:$A$97</c:f>
              <c:strCache>
                <c:ptCount val="92"/>
                <c:pt idx="0">
                  <c:v>Q4 2022</c:v>
                </c:pt>
                <c:pt idx="1">
                  <c:v>Q3 2022</c:v>
                </c:pt>
                <c:pt idx="2">
                  <c:v>Q2 2022</c:v>
                </c:pt>
                <c:pt idx="3">
                  <c:v>Q1 2022</c:v>
                </c:pt>
                <c:pt idx="4">
                  <c:v>Q4 2021</c:v>
                </c:pt>
                <c:pt idx="5">
                  <c:v>Q3 2021</c:v>
                </c:pt>
                <c:pt idx="6">
                  <c:v>Q2 2021</c:v>
                </c:pt>
                <c:pt idx="7">
                  <c:v>Q1 2021</c:v>
                </c:pt>
                <c:pt idx="8">
                  <c:v>Q4 2020</c:v>
                </c:pt>
                <c:pt idx="9">
                  <c:v>Q3 2020</c:v>
                </c:pt>
                <c:pt idx="10">
                  <c:v>Q2 2020</c:v>
                </c:pt>
                <c:pt idx="11">
                  <c:v>Q1 2020</c:v>
                </c:pt>
                <c:pt idx="12">
                  <c:v>Q4 2019</c:v>
                </c:pt>
                <c:pt idx="13">
                  <c:v>Q3 2019</c:v>
                </c:pt>
                <c:pt idx="14">
                  <c:v>Q2 2019</c:v>
                </c:pt>
                <c:pt idx="15">
                  <c:v>Q1 2019</c:v>
                </c:pt>
                <c:pt idx="16">
                  <c:v>Q4 2018</c:v>
                </c:pt>
                <c:pt idx="17">
                  <c:v>Q3 2018</c:v>
                </c:pt>
                <c:pt idx="18">
                  <c:v>Q2 2018</c:v>
                </c:pt>
                <c:pt idx="19">
                  <c:v>Q1 2018</c:v>
                </c:pt>
                <c:pt idx="20">
                  <c:v>Q4 2017</c:v>
                </c:pt>
                <c:pt idx="21">
                  <c:v>Q3 2017</c:v>
                </c:pt>
                <c:pt idx="22">
                  <c:v>Q2 2017</c:v>
                </c:pt>
                <c:pt idx="23">
                  <c:v>Q1 2017</c:v>
                </c:pt>
                <c:pt idx="24">
                  <c:v>Q4 2016</c:v>
                </c:pt>
                <c:pt idx="25">
                  <c:v>Q3 2016</c:v>
                </c:pt>
                <c:pt idx="26">
                  <c:v>Q2 2016</c:v>
                </c:pt>
                <c:pt idx="27">
                  <c:v>Q1 2016</c:v>
                </c:pt>
                <c:pt idx="28">
                  <c:v>Q4 2015</c:v>
                </c:pt>
                <c:pt idx="29">
                  <c:v>Q3 2015</c:v>
                </c:pt>
                <c:pt idx="30">
                  <c:v>Q2 2015</c:v>
                </c:pt>
                <c:pt idx="31">
                  <c:v>Q1 2015</c:v>
                </c:pt>
                <c:pt idx="32">
                  <c:v>Q4 2014</c:v>
                </c:pt>
                <c:pt idx="33">
                  <c:v>Q3 2014</c:v>
                </c:pt>
                <c:pt idx="34">
                  <c:v>Q2 2014</c:v>
                </c:pt>
                <c:pt idx="35">
                  <c:v>Q1 2014</c:v>
                </c:pt>
                <c:pt idx="36">
                  <c:v>Q4 2013</c:v>
                </c:pt>
                <c:pt idx="37">
                  <c:v>Q3 2013</c:v>
                </c:pt>
                <c:pt idx="38">
                  <c:v>Q2 2013</c:v>
                </c:pt>
                <c:pt idx="39">
                  <c:v>Q1 2013</c:v>
                </c:pt>
                <c:pt idx="40">
                  <c:v>Q4 2012</c:v>
                </c:pt>
                <c:pt idx="41">
                  <c:v>Q3 2012</c:v>
                </c:pt>
                <c:pt idx="42">
                  <c:v>Q2 2012</c:v>
                </c:pt>
                <c:pt idx="43">
                  <c:v>Q1 2012</c:v>
                </c:pt>
                <c:pt idx="44">
                  <c:v>Q4 2011</c:v>
                </c:pt>
                <c:pt idx="45">
                  <c:v>Q3 2011</c:v>
                </c:pt>
                <c:pt idx="46">
                  <c:v>Q2 2011</c:v>
                </c:pt>
                <c:pt idx="47">
                  <c:v>Q1 2011</c:v>
                </c:pt>
                <c:pt idx="48">
                  <c:v>Q4 2010</c:v>
                </c:pt>
                <c:pt idx="49">
                  <c:v>Q3 2010</c:v>
                </c:pt>
                <c:pt idx="50">
                  <c:v>Q2 2010</c:v>
                </c:pt>
                <c:pt idx="51">
                  <c:v>Q1 2010</c:v>
                </c:pt>
                <c:pt idx="52">
                  <c:v>Q4 2009</c:v>
                </c:pt>
                <c:pt idx="53">
                  <c:v>Q3 2009</c:v>
                </c:pt>
                <c:pt idx="54">
                  <c:v>Q2 2009</c:v>
                </c:pt>
                <c:pt idx="55">
                  <c:v>Q1 2009</c:v>
                </c:pt>
                <c:pt idx="56">
                  <c:v>Q4 2008</c:v>
                </c:pt>
                <c:pt idx="57">
                  <c:v>Q3 2008</c:v>
                </c:pt>
                <c:pt idx="58">
                  <c:v>Q2 2008</c:v>
                </c:pt>
                <c:pt idx="59">
                  <c:v>Q1 2008</c:v>
                </c:pt>
                <c:pt idx="60">
                  <c:v>Q4 2007</c:v>
                </c:pt>
                <c:pt idx="61">
                  <c:v>Q3 2007</c:v>
                </c:pt>
                <c:pt idx="62">
                  <c:v>Q2 2007</c:v>
                </c:pt>
                <c:pt idx="63">
                  <c:v>Q1 2007</c:v>
                </c:pt>
                <c:pt idx="64">
                  <c:v>Q4 2006</c:v>
                </c:pt>
                <c:pt idx="65">
                  <c:v>Q3 2006</c:v>
                </c:pt>
                <c:pt idx="66">
                  <c:v>Q2 2006</c:v>
                </c:pt>
                <c:pt idx="67">
                  <c:v>Q1 2006</c:v>
                </c:pt>
                <c:pt idx="68">
                  <c:v>Q4 2005</c:v>
                </c:pt>
                <c:pt idx="69">
                  <c:v>Q3 2005</c:v>
                </c:pt>
                <c:pt idx="70">
                  <c:v>Q2 2005</c:v>
                </c:pt>
                <c:pt idx="71">
                  <c:v>Q1 2005</c:v>
                </c:pt>
                <c:pt idx="72">
                  <c:v>Q4 2004</c:v>
                </c:pt>
                <c:pt idx="73">
                  <c:v>Q3 2004</c:v>
                </c:pt>
                <c:pt idx="74">
                  <c:v>Q2 2004</c:v>
                </c:pt>
                <c:pt idx="75">
                  <c:v>Q1 2004</c:v>
                </c:pt>
                <c:pt idx="76">
                  <c:v>Q4 2003</c:v>
                </c:pt>
                <c:pt idx="77">
                  <c:v>Q3 2003</c:v>
                </c:pt>
                <c:pt idx="78">
                  <c:v>Q2 2003</c:v>
                </c:pt>
                <c:pt idx="79">
                  <c:v>Q1 2003</c:v>
                </c:pt>
                <c:pt idx="80">
                  <c:v>Q4 2002</c:v>
                </c:pt>
                <c:pt idx="81">
                  <c:v>Q3 2002</c:v>
                </c:pt>
                <c:pt idx="82">
                  <c:v>Q2 2002</c:v>
                </c:pt>
                <c:pt idx="83">
                  <c:v>Q1 2002</c:v>
                </c:pt>
                <c:pt idx="84">
                  <c:v>Q4 2001</c:v>
                </c:pt>
                <c:pt idx="85">
                  <c:v>Q3 2001</c:v>
                </c:pt>
                <c:pt idx="86">
                  <c:v>Q2 2001</c:v>
                </c:pt>
                <c:pt idx="87">
                  <c:v>Q1 2001</c:v>
                </c:pt>
                <c:pt idx="88">
                  <c:v>Q4 2000</c:v>
                </c:pt>
                <c:pt idx="89">
                  <c:v>Q3 2000</c:v>
                </c:pt>
                <c:pt idx="90">
                  <c:v>Q2 2000</c:v>
                </c:pt>
                <c:pt idx="91">
                  <c:v>Q1 2000</c:v>
                </c:pt>
              </c:strCache>
            </c:strRef>
          </c:cat>
          <c:val>
            <c:numRef>
              <c:f>'BIP-DE-Quartal'!$E$6:$E$97</c:f>
              <c:numCache>
                <c:formatCode>#0.0\ ;[&lt;=-0.05]\–\ #0.0\ ;0.0\ </c:formatCode>
                <c:ptCount val="92"/>
                <c:pt idx="3">
                  <c:v>4</c:v>
                </c:pt>
                <c:pt idx="4">
                  <c:v>1.8</c:v>
                </c:pt>
                <c:pt idx="5">
                  <c:v>2.8</c:v>
                </c:pt>
                <c:pt idx="6">
                  <c:v>10.8</c:v>
                </c:pt>
                <c:pt idx="7">
                  <c:v>-3</c:v>
                </c:pt>
                <c:pt idx="8">
                  <c:v>-1.9</c:v>
                </c:pt>
                <c:pt idx="9">
                  <c:v>-3.6</c:v>
                </c:pt>
                <c:pt idx="10">
                  <c:v>-11.3</c:v>
                </c:pt>
                <c:pt idx="11">
                  <c:v>-1.5</c:v>
                </c:pt>
                <c:pt idx="12">
                  <c:v>0.7</c:v>
                </c:pt>
                <c:pt idx="13">
                  <c:v>1.8</c:v>
                </c:pt>
                <c:pt idx="14">
                  <c:v>0.1</c:v>
                </c:pt>
                <c:pt idx="15">
                  <c:v>1.5</c:v>
                </c:pt>
                <c:pt idx="16">
                  <c:v>0.3</c:v>
                </c:pt>
                <c:pt idx="17">
                  <c:v>0.4</c:v>
                </c:pt>
                <c:pt idx="18">
                  <c:v>2.2000000000000002</c:v>
                </c:pt>
                <c:pt idx="19">
                  <c:v>1.4</c:v>
                </c:pt>
                <c:pt idx="20">
                  <c:v>3.1</c:v>
                </c:pt>
                <c:pt idx="21">
                  <c:v>2.7</c:v>
                </c:pt>
                <c:pt idx="22">
                  <c:v>1.3</c:v>
                </c:pt>
                <c:pt idx="23">
                  <c:v>3.6</c:v>
                </c:pt>
                <c:pt idx="24">
                  <c:v>1.4</c:v>
                </c:pt>
                <c:pt idx="25">
                  <c:v>1.9</c:v>
                </c:pt>
                <c:pt idx="26">
                  <c:v>3.6</c:v>
                </c:pt>
                <c:pt idx="27">
                  <c:v>2.2000000000000002</c:v>
                </c:pt>
                <c:pt idx="28">
                  <c:v>1.9</c:v>
                </c:pt>
                <c:pt idx="29">
                  <c:v>1.5</c:v>
                </c:pt>
                <c:pt idx="30">
                  <c:v>1.5</c:v>
                </c:pt>
                <c:pt idx="31">
                  <c:v>1</c:v>
                </c:pt>
                <c:pt idx="32">
                  <c:v>2.4305555555555571</c:v>
                </c:pt>
                <c:pt idx="33">
                  <c:v>1.8254537996103011</c:v>
                </c:pt>
                <c:pt idx="34">
                  <c:v>1.4146494812952</c:v>
                </c:pt>
                <c:pt idx="35">
                  <c:v>3.2209897610921558</c:v>
                </c:pt>
                <c:pt idx="36">
                  <c:v>1.2406947890818856</c:v>
                </c:pt>
                <c:pt idx="37">
                  <c:v>1.1724424154388942</c:v>
                </c:pt>
                <c:pt idx="38">
                  <c:v>0.82408874801902243</c:v>
                </c:pt>
                <c:pt idx="39">
                  <c:v>-1.5332913253518115</c:v>
                </c:pt>
                <c:pt idx="40">
                  <c:v>-0.1032844453625188</c:v>
                </c:pt>
                <c:pt idx="41">
                  <c:v>-6.2214848610537388E-2</c:v>
                </c:pt>
                <c:pt idx="42">
                  <c:v>0.41374920432846807</c:v>
                </c:pt>
                <c:pt idx="43">
                  <c:v>1.4922191430398755</c:v>
                </c:pt>
                <c:pt idx="44">
                  <c:v>1.9801980198019749</c:v>
                </c:pt>
                <c:pt idx="45">
                  <c:v>3.6654842523917068</c:v>
                </c:pt>
                <c:pt idx="46">
                  <c:v>3.7877119577185852</c:v>
                </c:pt>
                <c:pt idx="47">
                  <c:v>6.3839437577956772</c:v>
                </c:pt>
                <c:pt idx="48">
                  <c:v>4.7093856843498401</c:v>
                </c:pt>
                <c:pt idx="49">
                  <c:v>4.6927751519243657</c:v>
                </c:pt>
                <c:pt idx="50">
                  <c:v>4.7641019725458449</c:v>
                </c:pt>
                <c:pt idx="51">
                  <c:v>2.5226691467100721</c:v>
                </c:pt>
                <c:pt idx="52">
                  <c:v>-2.683267146077057</c:v>
                </c:pt>
                <c:pt idx="53">
                  <c:v>-5.4781406233379499</c:v>
                </c:pt>
                <c:pt idx="54">
                  <c:v>-7.9235262878385697</c:v>
                </c:pt>
                <c:pt idx="55">
                  <c:v>-6.6825775656324709</c:v>
                </c:pt>
                <c:pt idx="56">
                  <c:v>-1.9056643503895572</c:v>
                </c:pt>
                <c:pt idx="57">
                  <c:v>0.97744360902257199</c:v>
                </c:pt>
                <c:pt idx="58">
                  <c:v>2.9299223789220719</c:v>
                </c:pt>
                <c:pt idx="59">
                  <c:v>1.9803075561456041</c:v>
                </c:pt>
                <c:pt idx="60">
                  <c:v>1.8880068654795252</c:v>
                </c:pt>
                <c:pt idx="61">
                  <c:v>2.941176470588232</c:v>
                </c:pt>
                <c:pt idx="62">
                  <c:v>3.1228861330326936</c:v>
                </c:pt>
                <c:pt idx="63">
                  <c:v>4.0280814823339739</c:v>
                </c:pt>
                <c:pt idx="64">
                  <c:v>4.7298056398157513</c:v>
                </c:pt>
                <c:pt idx="65">
                  <c:v>3.5374928448769367</c:v>
                </c:pt>
                <c:pt idx="66">
                  <c:v>2.6976959592451237</c:v>
                </c:pt>
                <c:pt idx="67">
                  <c:v>4.2846855496879499</c:v>
                </c:pt>
                <c:pt idx="68">
                  <c:v>1.2167386854673623</c:v>
                </c:pt>
                <c:pt idx="69">
                  <c:v>1.1815127997219861</c:v>
                </c:pt>
                <c:pt idx="70">
                  <c:v>1.1476753718234107</c:v>
                </c:pt>
                <c:pt idx="71">
                  <c:v>-0.67946119918941861</c:v>
                </c:pt>
                <c:pt idx="72">
                  <c:v>0.82549873882136637</c:v>
                </c:pt>
                <c:pt idx="73">
                  <c:v>0.4421175101803243</c:v>
                </c:pt>
                <c:pt idx="74">
                  <c:v>1.8609089824645082</c:v>
                </c:pt>
                <c:pt idx="75">
                  <c:v>1.6602035870092209</c:v>
                </c:pt>
                <c:pt idx="76">
                  <c:v>-0.24019215372298675</c:v>
                </c:pt>
                <c:pt idx="77">
                  <c:v>-0.75057736720552271</c:v>
                </c:pt>
                <c:pt idx="78">
                  <c:v>-1.3880719915304098</c:v>
                </c:pt>
                <c:pt idx="79">
                  <c:v>-0.45838359469240686</c:v>
                </c:pt>
                <c:pt idx="80">
                  <c:v>3.4324942791769786E-2</c:v>
                </c:pt>
                <c:pt idx="81">
                  <c:v>0.81490104772990435</c:v>
                </c:pt>
                <c:pt idx="82">
                  <c:v>1.1764705882356452E-2</c:v>
                </c:pt>
                <c:pt idx="83">
                  <c:v>-1.6957191983872804</c:v>
                </c:pt>
                <c:pt idx="84">
                  <c:v>1.5452538631346613</c:v>
                </c:pt>
                <c:pt idx="85">
                  <c:v>1.4407179971658053</c:v>
                </c:pt>
                <c:pt idx="86">
                  <c:v>1.5895781044579849</c:v>
                </c:pt>
                <c:pt idx="87">
                  <c:v>2.1934076587494076</c:v>
                </c:pt>
                <c:pt idx="88">
                  <c:v>1.0448462080300516</c:v>
                </c:pt>
                <c:pt idx="89">
                  <c:v>2.5305727085603564</c:v>
                </c:pt>
                <c:pt idx="90">
                  <c:v>3.9378881987577614</c:v>
                </c:pt>
                <c:pt idx="91">
                  <c:v>4.2445679636179818</c:v>
                </c:pt>
              </c:numCache>
            </c:numRef>
          </c:val>
          <c:extLst>
            <c:ext xmlns:c16="http://schemas.microsoft.com/office/drawing/2014/chart" uri="{C3380CC4-5D6E-409C-BE32-E72D297353CC}">
              <c16:uniqueId val="{0000000B-309F-4796-B13A-4B4BF607EC46}"/>
            </c:ext>
          </c:extLst>
        </c:ser>
        <c:dLbls>
          <c:showLegendKey val="0"/>
          <c:showVal val="0"/>
          <c:showCatName val="0"/>
          <c:showSerName val="0"/>
          <c:showPercent val="0"/>
          <c:showBubbleSize val="0"/>
        </c:dLbls>
        <c:gapWidth val="43"/>
        <c:axId val="148395904"/>
        <c:axId val="148397440"/>
      </c:barChart>
      <c:catAx>
        <c:axId val="148395904"/>
        <c:scaling>
          <c:orientation val="maxMin"/>
        </c:scaling>
        <c:delete val="0"/>
        <c:axPos val="b"/>
        <c:numFmt formatCode="yyyy" sourceLinked="0"/>
        <c:majorTickMark val="none"/>
        <c:minorTickMark val="none"/>
        <c:tickLblPos val="low"/>
        <c:spPr>
          <a:ln w="25400">
            <a:solidFill>
              <a:schemeClr val="tx1"/>
            </a:solidFill>
            <a:prstDash val="solid"/>
          </a:ln>
        </c:spPr>
        <c:txPr>
          <a:bodyPr rot="-5400000" vert="horz"/>
          <a:lstStyle/>
          <a:p>
            <a:pPr>
              <a:defRPr sz="1100"/>
            </a:pPr>
            <a:endParaRPr lang="de-DE"/>
          </a:p>
        </c:txPr>
        <c:crossAx val="148397440"/>
        <c:crosses val="autoZero"/>
        <c:auto val="1"/>
        <c:lblAlgn val="ctr"/>
        <c:lblOffset val="100"/>
        <c:tickLblSkip val="3"/>
        <c:tickMarkSkip val="1"/>
        <c:noMultiLvlLbl val="0"/>
      </c:catAx>
      <c:valAx>
        <c:axId val="148397440"/>
        <c:scaling>
          <c:orientation val="minMax"/>
          <c:max val="6"/>
          <c:min val="-12"/>
        </c:scaling>
        <c:delete val="0"/>
        <c:axPos val="r"/>
        <c:majorGridlines>
          <c:spPr>
            <a:ln w="12700">
              <a:solidFill>
                <a:schemeClr val="bg1">
                  <a:lumMod val="50000"/>
                  <a:alpha val="35000"/>
                </a:schemeClr>
              </a:solidFill>
              <a:prstDash val="solid"/>
            </a:ln>
          </c:spPr>
        </c:majorGridlines>
        <c:numFmt formatCode="0" sourceLinked="0"/>
        <c:majorTickMark val="none"/>
        <c:minorTickMark val="none"/>
        <c:tickLblPos val="high"/>
        <c:spPr>
          <a:ln w="9525">
            <a:noFill/>
          </a:ln>
        </c:spPr>
        <c:txPr>
          <a:bodyPr rot="0" vert="horz"/>
          <a:lstStyle/>
          <a:p>
            <a:pPr>
              <a:defRPr/>
            </a:pPr>
            <a:endParaRPr lang="de-DE"/>
          </a:p>
        </c:txPr>
        <c:crossAx val="148395904"/>
        <c:crosses val="autoZero"/>
        <c:crossBetween val="between"/>
        <c:majorUnit val="2"/>
      </c:valAx>
      <c:spPr>
        <a:solidFill>
          <a:srgbClr val="FFFFFF"/>
        </a:solidFill>
        <a:ln w="25400">
          <a:noFill/>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Bruttoinlandsprodukt Deutschland</a:t>
            </a:r>
          </a:p>
          <a:p>
            <a:pPr algn="l">
              <a:defRPr/>
            </a:pPr>
            <a:r>
              <a:rPr lang="de-DE" sz="1200"/>
              <a:t>Werte nach Census X-12-ARIMA saison- und kalenderbereinigt;</a:t>
            </a:r>
          </a:p>
          <a:p>
            <a:pPr algn="l">
              <a:defRPr/>
            </a:pPr>
            <a:r>
              <a:rPr lang="de-DE" sz="1200"/>
              <a:t>Veränderung gegenüber Vorjahr in %;</a:t>
            </a:r>
            <a:r>
              <a:rPr lang="de-DE" sz="1200" baseline="0"/>
              <a:t> </a:t>
            </a:r>
            <a:r>
              <a:rPr lang="de-DE" sz="1200"/>
              <a:t>2022 DIHK-Prognose</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6.2609812235009096E-2"/>
          <c:y val="0.21771716921779483"/>
          <c:w val="0.91363973349485172"/>
          <c:h val="0.64320153774378985"/>
        </c:manualLayout>
      </c:layout>
      <c:barChart>
        <c:barDir val="col"/>
        <c:grouping val="clustered"/>
        <c:varyColors val="0"/>
        <c:ser>
          <c:idx val="0"/>
          <c:order val="0"/>
          <c:spPr>
            <a:solidFill>
              <a:srgbClr val="00B0F0">
                <a:alpha val="60000"/>
              </a:srgbClr>
            </a:solidFill>
            <a:ln w="38100">
              <a:noFill/>
              <a:prstDash val="solid"/>
            </a:ln>
          </c:spPr>
          <c:invertIfNegative val="0"/>
          <c:dPt>
            <c:idx val="0"/>
            <c:invertIfNegative val="0"/>
            <c:bubble3D val="0"/>
            <c:extLst>
              <c:ext xmlns:c16="http://schemas.microsoft.com/office/drawing/2014/chart" uri="{C3380CC4-5D6E-409C-BE32-E72D297353CC}">
                <c16:uniqueId val="{00000001-E8D3-4A4E-AAF0-0D3997F0D4D6}"/>
              </c:ext>
            </c:extLst>
          </c:dPt>
          <c:dPt>
            <c:idx val="1"/>
            <c:invertIfNegative val="0"/>
            <c:bubble3D val="0"/>
            <c:extLst>
              <c:ext xmlns:c16="http://schemas.microsoft.com/office/drawing/2014/chart" uri="{C3380CC4-5D6E-409C-BE32-E72D297353CC}">
                <c16:uniqueId val="{00000002-E8D3-4A4E-AAF0-0D3997F0D4D6}"/>
              </c:ext>
            </c:extLst>
          </c:dPt>
          <c:dPt>
            <c:idx val="7"/>
            <c:invertIfNegative val="0"/>
            <c:bubble3D val="0"/>
            <c:extLst>
              <c:ext xmlns:c16="http://schemas.microsoft.com/office/drawing/2014/chart" uri="{C3380CC4-5D6E-409C-BE32-E72D297353CC}">
                <c16:uniqueId val="{00000004-E8D3-4A4E-AAF0-0D3997F0D4D6}"/>
              </c:ext>
            </c:extLst>
          </c:dPt>
          <c:dPt>
            <c:idx val="13"/>
            <c:invertIfNegative val="0"/>
            <c:bubble3D val="0"/>
            <c:extLst>
              <c:ext xmlns:c16="http://schemas.microsoft.com/office/drawing/2014/chart" uri="{C3380CC4-5D6E-409C-BE32-E72D297353CC}">
                <c16:uniqueId val="{00000006-E8D3-4A4E-AAF0-0D3997F0D4D6}"/>
              </c:ext>
            </c:extLst>
          </c:dPt>
          <c:dPt>
            <c:idx val="23"/>
            <c:invertIfNegative val="0"/>
            <c:bubble3D val="0"/>
            <c:extLst>
              <c:ext xmlns:c16="http://schemas.microsoft.com/office/drawing/2014/chart" uri="{C3380CC4-5D6E-409C-BE32-E72D297353CC}">
                <c16:uniqueId val="{00000008-E8D3-4A4E-AAF0-0D3997F0D4D6}"/>
              </c:ext>
            </c:extLst>
          </c:dPt>
          <c:dPt>
            <c:idx val="34"/>
            <c:invertIfNegative val="0"/>
            <c:bubble3D val="0"/>
            <c:extLst>
              <c:ext xmlns:c16="http://schemas.microsoft.com/office/drawing/2014/chart" uri="{C3380CC4-5D6E-409C-BE32-E72D297353CC}">
                <c16:uniqueId val="{0000000A-E8D3-4A4E-AAF0-0D3997F0D4D6}"/>
              </c:ext>
            </c:extLst>
          </c:dPt>
          <c:dPt>
            <c:idx val="41"/>
            <c:invertIfNegative val="0"/>
            <c:bubble3D val="0"/>
            <c:extLst>
              <c:ext xmlns:c16="http://schemas.microsoft.com/office/drawing/2014/chart" uri="{C3380CC4-5D6E-409C-BE32-E72D297353CC}">
                <c16:uniqueId val="{0000000C-E8D3-4A4E-AAF0-0D3997F0D4D6}"/>
              </c:ext>
            </c:extLst>
          </c:dPt>
          <c:cat>
            <c:numRef>
              <c:f>'BIP-DE-jährl.'!$A$6:$A$57</c:f>
              <c:numCache>
                <c:formatCode>General</c:formatCode>
                <c:ptCount val="52"/>
                <c:pt idx="0">
                  <c:v>2022</c:v>
                </c:pt>
                <c:pt idx="1">
                  <c:v>2021</c:v>
                </c:pt>
                <c:pt idx="2">
                  <c:v>2020</c:v>
                </c:pt>
                <c:pt idx="3">
                  <c:v>2019</c:v>
                </c:pt>
                <c:pt idx="4">
                  <c:v>2018</c:v>
                </c:pt>
                <c:pt idx="5">
                  <c:v>2017</c:v>
                </c:pt>
                <c:pt idx="6">
                  <c:v>2016</c:v>
                </c:pt>
                <c:pt idx="7">
                  <c:v>2015</c:v>
                </c:pt>
                <c:pt idx="8">
                  <c:v>2014</c:v>
                </c:pt>
                <c:pt idx="9">
                  <c:v>2013</c:v>
                </c:pt>
                <c:pt idx="10">
                  <c:v>2012</c:v>
                </c:pt>
                <c:pt idx="11">
                  <c:v>2011</c:v>
                </c:pt>
                <c:pt idx="12">
                  <c:v>2010</c:v>
                </c:pt>
                <c:pt idx="13">
                  <c:v>2009</c:v>
                </c:pt>
                <c:pt idx="14">
                  <c:v>2008</c:v>
                </c:pt>
                <c:pt idx="15">
                  <c:v>2007</c:v>
                </c:pt>
                <c:pt idx="16">
                  <c:v>2006</c:v>
                </c:pt>
                <c:pt idx="17">
                  <c:v>2005</c:v>
                </c:pt>
                <c:pt idx="18">
                  <c:v>2004</c:v>
                </c:pt>
                <c:pt idx="19">
                  <c:v>2003</c:v>
                </c:pt>
                <c:pt idx="20">
                  <c:v>2002</c:v>
                </c:pt>
                <c:pt idx="21">
                  <c:v>2001</c:v>
                </c:pt>
                <c:pt idx="22">
                  <c:v>2000</c:v>
                </c:pt>
                <c:pt idx="23">
                  <c:v>1999</c:v>
                </c:pt>
                <c:pt idx="24">
                  <c:v>1998</c:v>
                </c:pt>
                <c:pt idx="25">
                  <c:v>1997</c:v>
                </c:pt>
                <c:pt idx="26">
                  <c:v>1996</c:v>
                </c:pt>
                <c:pt idx="27">
                  <c:v>1995</c:v>
                </c:pt>
                <c:pt idx="28">
                  <c:v>1994</c:v>
                </c:pt>
                <c:pt idx="29">
                  <c:v>1993</c:v>
                </c:pt>
                <c:pt idx="30">
                  <c:v>1992</c:v>
                </c:pt>
                <c:pt idx="31">
                  <c:v>1991</c:v>
                </c:pt>
                <c:pt idx="32">
                  <c:v>1990</c:v>
                </c:pt>
                <c:pt idx="33">
                  <c:v>1989</c:v>
                </c:pt>
                <c:pt idx="34">
                  <c:v>1988</c:v>
                </c:pt>
                <c:pt idx="35">
                  <c:v>1987</c:v>
                </c:pt>
                <c:pt idx="36">
                  <c:v>1986</c:v>
                </c:pt>
                <c:pt idx="37">
                  <c:v>1985</c:v>
                </c:pt>
                <c:pt idx="38">
                  <c:v>1984</c:v>
                </c:pt>
                <c:pt idx="39">
                  <c:v>1983</c:v>
                </c:pt>
                <c:pt idx="40">
                  <c:v>1982</c:v>
                </c:pt>
                <c:pt idx="41">
                  <c:v>1981</c:v>
                </c:pt>
                <c:pt idx="42">
                  <c:v>1980</c:v>
                </c:pt>
                <c:pt idx="43">
                  <c:v>1979</c:v>
                </c:pt>
                <c:pt idx="44">
                  <c:v>1978</c:v>
                </c:pt>
                <c:pt idx="45">
                  <c:v>1977</c:v>
                </c:pt>
                <c:pt idx="46">
                  <c:v>1976</c:v>
                </c:pt>
                <c:pt idx="47">
                  <c:v>1975</c:v>
                </c:pt>
                <c:pt idx="48">
                  <c:v>1974</c:v>
                </c:pt>
                <c:pt idx="49">
                  <c:v>1973</c:v>
                </c:pt>
                <c:pt idx="50">
                  <c:v>1972</c:v>
                </c:pt>
                <c:pt idx="51">
                  <c:v>1971</c:v>
                </c:pt>
              </c:numCache>
            </c:numRef>
          </c:cat>
          <c:val>
            <c:numRef>
              <c:f>'BIP-DE-jährl.'!$B$6:$B$57</c:f>
              <c:numCache>
                <c:formatCode>General</c:formatCode>
                <c:ptCount val="52"/>
                <c:pt idx="0">
                  <c:v>1.5</c:v>
                </c:pt>
                <c:pt idx="1">
                  <c:v>2.9</c:v>
                </c:pt>
                <c:pt idx="2" formatCode="0.0">
                  <c:v>-4.5999999999999996</c:v>
                </c:pt>
                <c:pt idx="3" formatCode="0.0">
                  <c:v>1.1000000000000001</c:v>
                </c:pt>
                <c:pt idx="4" formatCode="0.0">
                  <c:v>1.1000000000000001</c:v>
                </c:pt>
                <c:pt idx="5" formatCode="0.0">
                  <c:v>2.7</c:v>
                </c:pt>
                <c:pt idx="6" formatCode="0.0">
                  <c:v>2.230000000000004</c:v>
                </c:pt>
                <c:pt idx="7" formatCode="0.0">
                  <c:v>1.4919313914543864</c:v>
                </c:pt>
                <c:pt idx="8" formatCode="0.0">
                  <c:v>2.2095435684647242</c:v>
                </c:pt>
                <c:pt idx="9" formatCode="0.0">
                  <c:v>0.43759116482600291</c:v>
                </c:pt>
                <c:pt idx="10" formatCode="0.0">
                  <c:v>0.41849759363883265</c:v>
                </c:pt>
                <c:pt idx="11" formatCode="0.0">
                  <c:v>3.9251929977166498</c:v>
                </c:pt>
                <c:pt idx="12" formatCode="0.0">
                  <c:v>4.1798821930221948</c:v>
                </c:pt>
                <c:pt idx="13" formatCode="0.0">
                  <c:v>-5.6938361286187273</c:v>
                </c:pt>
                <c:pt idx="14" formatCode="0.0">
                  <c:v>0.95987920621224987</c:v>
                </c:pt>
                <c:pt idx="15" formatCode="0.0">
                  <c:v>2.9764549089293553</c:v>
                </c:pt>
                <c:pt idx="16" formatCode="0.0">
                  <c:v>3.8164418309696799</c:v>
                </c:pt>
                <c:pt idx="17" formatCode="0.0">
                  <c:v>0.73170731707317316</c:v>
                </c:pt>
                <c:pt idx="18" formatCode="0.0">
                  <c:v>1.1750881316098685</c:v>
                </c:pt>
                <c:pt idx="19" formatCode="0.0">
                  <c:v>-0.70011668611435596</c:v>
                </c:pt>
                <c:pt idx="20" formatCode="0.0">
                  <c:v>-0.19797368114592473</c:v>
                </c:pt>
                <c:pt idx="21" formatCode="0.0">
                  <c:v>1.6814683244523536</c:v>
                </c:pt>
                <c:pt idx="22" formatCode="0.0">
                  <c:v>2.9125030465513078</c:v>
                </c:pt>
                <c:pt idx="23" formatCode="0.0">
                  <c:v>1.8872609883287623</c:v>
                </c:pt>
                <c:pt idx="24" formatCode="0.0">
                  <c:v>2.0139328689043623</c:v>
                </c:pt>
                <c:pt idx="25" formatCode="0.0">
                  <c:v>1.7921609076843765</c:v>
                </c:pt>
                <c:pt idx="26" formatCode="0.0">
                  <c:v>0.80582271900182434</c:v>
                </c:pt>
                <c:pt idx="27" formatCode="0.0">
                  <c:v>1.5441467599313796</c:v>
                </c:pt>
                <c:pt idx="28" formatCode="0.0">
                  <c:v>2.3918918918918877</c:v>
                </c:pt>
                <c:pt idx="29" formatCode="0.0">
                  <c:v>-0.97684999330924427</c:v>
                </c:pt>
                <c:pt idx="30" formatCode="0.0">
                  <c:v>1.923076923076934</c:v>
                </c:pt>
                <c:pt idx="31" formatCode="0.0">
                  <c:v>5.1082615093546337</c:v>
                </c:pt>
                <c:pt idx="32" formatCode="0.0">
                  <c:v>5.2550060847438971</c:v>
                </c:pt>
                <c:pt idx="33" formatCode="0.0">
                  <c:v>3.8965517241379359</c:v>
                </c:pt>
                <c:pt idx="34" formatCode="0.0">
                  <c:v>3.7072356657527763</c:v>
                </c:pt>
                <c:pt idx="35" formatCode="0.0">
                  <c:v>1.4021515774205113</c:v>
                </c:pt>
                <c:pt idx="36" formatCode="0.0">
                  <c:v>2.2873392680514542</c:v>
                </c:pt>
                <c:pt idx="37" formatCode="0.0">
                  <c:v>2.3279352226720533</c:v>
                </c:pt>
                <c:pt idx="38" formatCode="0.0">
                  <c:v>2.8229478340054754</c:v>
                </c:pt>
                <c:pt idx="39" formatCode="0.0">
                  <c:v>1.5724101479915475</c:v>
                </c:pt>
                <c:pt idx="40" formatCode="0.0">
                  <c:v>-0.39484074756514076</c:v>
                </c:pt>
                <c:pt idx="41" formatCode="0.0">
                  <c:v>0.52924053982535213</c:v>
                </c:pt>
                <c:pt idx="42" formatCode="0.0">
                  <c:v>1.4088286596001467</c:v>
                </c:pt>
                <c:pt idx="43" formatCode="0.0">
                  <c:v>4.1503633314701034</c:v>
                </c:pt>
                <c:pt idx="44" formatCode="0.0">
                  <c:v>3.0084928746221493</c:v>
                </c:pt>
                <c:pt idx="45" formatCode="0.0">
                  <c:v>3.3472180898542092</c:v>
                </c:pt>
                <c:pt idx="46" formatCode="0.0">
                  <c:v>4.9492583918813438</c:v>
                </c:pt>
                <c:pt idx="47" formatCode="0.0">
                  <c:v>-0.86673889490791112</c:v>
                </c:pt>
                <c:pt idx="48" formatCode="0.0">
                  <c:v>0.89006870705807728</c:v>
                </c:pt>
                <c:pt idx="49" formatCode="0.0">
                  <c:v>4.7774869109947815</c:v>
                </c:pt>
                <c:pt idx="50" formatCode="0.0">
                  <c:v>4.300341296928309</c:v>
                </c:pt>
                <c:pt idx="51" formatCode="0.0">
                  <c:v>3.1326997536078807</c:v>
                </c:pt>
              </c:numCache>
            </c:numRef>
          </c:val>
          <c:extLst>
            <c:ext xmlns:c16="http://schemas.microsoft.com/office/drawing/2014/chart" uri="{C3380CC4-5D6E-409C-BE32-E72D297353CC}">
              <c16:uniqueId val="{0000000D-E8D3-4A4E-AAF0-0D3997F0D4D6}"/>
            </c:ext>
          </c:extLst>
        </c:ser>
        <c:dLbls>
          <c:showLegendKey val="0"/>
          <c:showVal val="0"/>
          <c:showCatName val="0"/>
          <c:showSerName val="0"/>
          <c:showPercent val="0"/>
          <c:showBubbleSize val="0"/>
        </c:dLbls>
        <c:gapWidth val="43"/>
        <c:axId val="148731776"/>
        <c:axId val="148733312"/>
      </c:barChart>
      <c:catAx>
        <c:axId val="148731776"/>
        <c:scaling>
          <c:orientation val="maxMin"/>
        </c:scaling>
        <c:delete val="0"/>
        <c:axPos val="b"/>
        <c:numFmt formatCode="0" sourceLinked="0"/>
        <c:majorTickMark val="none"/>
        <c:minorTickMark val="none"/>
        <c:tickLblPos val="low"/>
        <c:spPr>
          <a:ln w="25400">
            <a:solidFill>
              <a:schemeClr val="tx1"/>
            </a:solidFill>
            <a:prstDash val="solid"/>
          </a:ln>
        </c:spPr>
        <c:txPr>
          <a:bodyPr rot="-5400000" vert="horz"/>
          <a:lstStyle/>
          <a:p>
            <a:pPr>
              <a:defRPr sz="1000"/>
            </a:pPr>
            <a:endParaRPr lang="de-DE"/>
          </a:p>
        </c:txPr>
        <c:crossAx val="148733312"/>
        <c:crosses val="autoZero"/>
        <c:auto val="1"/>
        <c:lblAlgn val="ctr"/>
        <c:lblOffset val="100"/>
        <c:tickLblSkip val="1"/>
        <c:tickMarkSkip val="1"/>
        <c:noMultiLvlLbl val="0"/>
      </c:catAx>
      <c:valAx>
        <c:axId val="148733312"/>
        <c:scaling>
          <c:orientation val="minMax"/>
          <c:max val="6"/>
          <c:min val="-10"/>
        </c:scaling>
        <c:delete val="0"/>
        <c:axPos val="r"/>
        <c:majorGridlines>
          <c:spPr>
            <a:ln w="12700">
              <a:solidFill>
                <a:schemeClr val="bg1">
                  <a:lumMod val="50000"/>
                  <a:alpha val="35000"/>
                </a:schemeClr>
              </a:solidFill>
              <a:prstDash val="solid"/>
            </a:ln>
          </c:spPr>
        </c:majorGridlines>
        <c:numFmt formatCode="0" sourceLinked="0"/>
        <c:majorTickMark val="none"/>
        <c:minorTickMark val="none"/>
        <c:tickLblPos val="high"/>
        <c:spPr>
          <a:ln w="9525">
            <a:noFill/>
          </a:ln>
        </c:spPr>
        <c:txPr>
          <a:bodyPr rot="0" vert="horz"/>
          <a:lstStyle/>
          <a:p>
            <a:pPr>
              <a:defRPr/>
            </a:pPr>
            <a:endParaRPr lang="de-DE"/>
          </a:p>
        </c:txPr>
        <c:crossAx val="148731776"/>
        <c:crosses val="autoZero"/>
        <c:crossBetween val="between"/>
        <c:majorUnit val="2"/>
      </c:valAx>
      <c:spPr>
        <a:solidFill>
          <a:srgbClr val="FFFFFF"/>
        </a:solidFill>
        <a:ln w="25400">
          <a:noFill/>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Bruttoinlandsprodukt</a:t>
            </a:r>
          </a:p>
          <a:p>
            <a:pPr algn="l">
              <a:defRPr/>
            </a:pPr>
            <a:r>
              <a:rPr lang="de-DE" sz="1200"/>
              <a:t>Veränderung gegenüber Vorjahr in %;</a:t>
            </a:r>
            <a:r>
              <a:rPr lang="de-DE" sz="1200" baseline="0"/>
              <a:t> </a:t>
            </a:r>
            <a:r>
              <a:rPr lang="de-DE" sz="1200"/>
              <a:t>2022 DIHK-Prognose</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6.2609812235009096E-2"/>
          <c:y val="0.21771716921779483"/>
          <c:w val="0.91363973349485172"/>
          <c:h val="0.68342366445595593"/>
        </c:manualLayout>
      </c:layout>
      <c:barChart>
        <c:barDir val="col"/>
        <c:grouping val="clustered"/>
        <c:varyColors val="0"/>
        <c:ser>
          <c:idx val="0"/>
          <c:order val="0"/>
          <c:tx>
            <c:strRef>
              <c:f>'BIP-DE-jährl.'!$B$5</c:f>
              <c:strCache>
                <c:ptCount val="1"/>
                <c:pt idx="0">
                  <c:v>Deutschland</c:v>
                </c:pt>
              </c:strCache>
            </c:strRef>
          </c:tx>
          <c:spPr>
            <a:solidFill>
              <a:srgbClr val="00B0F0">
                <a:alpha val="60000"/>
              </a:srgbClr>
            </a:solidFill>
            <a:ln w="38100">
              <a:noFill/>
              <a:prstDash val="solid"/>
            </a:ln>
          </c:spPr>
          <c:invertIfNegative val="0"/>
          <c:dPt>
            <c:idx val="0"/>
            <c:invertIfNegative val="0"/>
            <c:bubble3D val="0"/>
            <c:extLst>
              <c:ext xmlns:c16="http://schemas.microsoft.com/office/drawing/2014/chart" uri="{C3380CC4-5D6E-409C-BE32-E72D297353CC}">
                <c16:uniqueId val="{00000000-1923-46AF-8F5D-2AB305AD3562}"/>
              </c:ext>
            </c:extLst>
          </c:dPt>
          <c:dPt>
            <c:idx val="1"/>
            <c:invertIfNegative val="0"/>
            <c:bubble3D val="0"/>
            <c:extLst>
              <c:ext xmlns:c16="http://schemas.microsoft.com/office/drawing/2014/chart" uri="{C3380CC4-5D6E-409C-BE32-E72D297353CC}">
                <c16:uniqueId val="{00000001-1923-46AF-8F5D-2AB305AD3562}"/>
              </c:ext>
            </c:extLst>
          </c:dPt>
          <c:dPt>
            <c:idx val="7"/>
            <c:invertIfNegative val="0"/>
            <c:bubble3D val="0"/>
            <c:extLst>
              <c:ext xmlns:c16="http://schemas.microsoft.com/office/drawing/2014/chart" uri="{C3380CC4-5D6E-409C-BE32-E72D297353CC}">
                <c16:uniqueId val="{00000002-1923-46AF-8F5D-2AB305AD3562}"/>
              </c:ext>
            </c:extLst>
          </c:dPt>
          <c:dPt>
            <c:idx val="13"/>
            <c:invertIfNegative val="0"/>
            <c:bubble3D val="0"/>
            <c:extLst>
              <c:ext xmlns:c16="http://schemas.microsoft.com/office/drawing/2014/chart" uri="{C3380CC4-5D6E-409C-BE32-E72D297353CC}">
                <c16:uniqueId val="{00000003-1923-46AF-8F5D-2AB305AD3562}"/>
              </c:ext>
            </c:extLst>
          </c:dPt>
          <c:dPt>
            <c:idx val="23"/>
            <c:invertIfNegative val="0"/>
            <c:bubble3D val="0"/>
            <c:extLst>
              <c:ext xmlns:c16="http://schemas.microsoft.com/office/drawing/2014/chart" uri="{C3380CC4-5D6E-409C-BE32-E72D297353CC}">
                <c16:uniqueId val="{00000004-1923-46AF-8F5D-2AB305AD3562}"/>
              </c:ext>
            </c:extLst>
          </c:dPt>
          <c:dPt>
            <c:idx val="34"/>
            <c:invertIfNegative val="0"/>
            <c:bubble3D val="0"/>
            <c:extLst>
              <c:ext xmlns:c16="http://schemas.microsoft.com/office/drawing/2014/chart" uri="{C3380CC4-5D6E-409C-BE32-E72D297353CC}">
                <c16:uniqueId val="{00000005-1923-46AF-8F5D-2AB305AD3562}"/>
              </c:ext>
            </c:extLst>
          </c:dPt>
          <c:dPt>
            <c:idx val="41"/>
            <c:invertIfNegative val="0"/>
            <c:bubble3D val="0"/>
            <c:extLst>
              <c:ext xmlns:c16="http://schemas.microsoft.com/office/drawing/2014/chart" uri="{C3380CC4-5D6E-409C-BE32-E72D297353CC}">
                <c16:uniqueId val="{00000006-1923-46AF-8F5D-2AB305AD3562}"/>
              </c:ext>
            </c:extLst>
          </c:dPt>
          <c:cat>
            <c:numRef>
              <c:f>'BIP-DE-jährl.'!$A$6:$A$32</c:f>
              <c:numCache>
                <c:formatCode>General</c:formatCode>
                <c:ptCount val="27"/>
                <c:pt idx="0">
                  <c:v>2022</c:v>
                </c:pt>
                <c:pt idx="1">
                  <c:v>2021</c:v>
                </c:pt>
                <c:pt idx="2">
                  <c:v>2020</c:v>
                </c:pt>
                <c:pt idx="3">
                  <c:v>2019</c:v>
                </c:pt>
                <c:pt idx="4">
                  <c:v>2018</c:v>
                </c:pt>
                <c:pt idx="5">
                  <c:v>2017</c:v>
                </c:pt>
                <c:pt idx="6">
                  <c:v>2016</c:v>
                </c:pt>
                <c:pt idx="7">
                  <c:v>2015</c:v>
                </c:pt>
                <c:pt idx="8">
                  <c:v>2014</c:v>
                </c:pt>
                <c:pt idx="9">
                  <c:v>2013</c:v>
                </c:pt>
                <c:pt idx="10">
                  <c:v>2012</c:v>
                </c:pt>
                <c:pt idx="11">
                  <c:v>2011</c:v>
                </c:pt>
                <c:pt idx="12">
                  <c:v>2010</c:v>
                </c:pt>
                <c:pt idx="13">
                  <c:v>2009</c:v>
                </c:pt>
                <c:pt idx="14">
                  <c:v>2008</c:v>
                </c:pt>
                <c:pt idx="15">
                  <c:v>2007</c:v>
                </c:pt>
                <c:pt idx="16">
                  <c:v>2006</c:v>
                </c:pt>
                <c:pt idx="17">
                  <c:v>2005</c:v>
                </c:pt>
                <c:pt idx="18">
                  <c:v>2004</c:v>
                </c:pt>
                <c:pt idx="19">
                  <c:v>2003</c:v>
                </c:pt>
                <c:pt idx="20">
                  <c:v>2002</c:v>
                </c:pt>
                <c:pt idx="21">
                  <c:v>2001</c:v>
                </c:pt>
                <c:pt idx="22">
                  <c:v>2000</c:v>
                </c:pt>
                <c:pt idx="23">
                  <c:v>1999</c:v>
                </c:pt>
                <c:pt idx="24">
                  <c:v>1998</c:v>
                </c:pt>
                <c:pt idx="25">
                  <c:v>1997</c:v>
                </c:pt>
                <c:pt idx="26">
                  <c:v>1996</c:v>
                </c:pt>
              </c:numCache>
            </c:numRef>
          </c:cat>
          <c:val>
            <c:numRef>
              <c:f>'BIP-DE-jährl.'!$B$6:$B$32</c:f>
              <c:numCache>
                <c:formatCode>General</c:formatCode>
                <c:ptCount val="27"/>
                <c:pt idx="0">
                  <c:v>1.5</c:v>
                </c:pt>
                <c:pt idx="1">
                  <c:v>2.9</c:v>
                </c:pt>
                <c:pt idx="2" formatCode="0.0">
                  <c:v>-4.5999999999999996</c:v>
                </c:pt>
                <c:pt idx="3" formatCode="0.0">
                  <c:v>1.1000000000000001</c:v>
                </c:pt>
                <c:pt idx="4" formatCode="0.0">
                  <c:v>1.1000000000000001</c:v>
                </c:pt>
                <c:pt idx="5" formatCode="0.0">
                  <c:v>2.7</c:v>
                </c:pt>
                <c:pt idx="6" formatCode="0.0">
                  <c:v>2.230000000000004</c:v>
                </c:pt>
                <c:pt idx="7" formatCode="0.0">
                  <c:v>1.4919313914543864</c:v>
                </c:pt>
                <c:pt idx="8" formatCode="0.0">
                  <c:v>2.2095435684647242</c:v>
                </c:pt>
                <c:pt idx="9" formatCode="0.0">
                  <c:v>0.43759116482600291</c:v>
                </c:pt>
                <c:pt idx="10" formatCode="0.0">
                  <c:v>0.41849759363883265</c:v>
                </c:pt>
                <c:pt idx="11" formatCode="0.0">
                  <c:v>3.9251929977166498</c:v>
                </c:pt>
                <c:pt idx="12" formatCode="0.0">
                  <c:v>4.1798821930221948</c:v>
                </c:pt>
                <c:pt idx="13" formatCode="0.0">
                  <c:v>-5.6938361286187273</c:v>
                </c:pt>
                <c:pt idx="14" formatCode="0.0">
                  <c:v>0.95987920621224987</c:v>
                </c:pt>
                <c:pt idx="15" formatCode="0.0">
                  <c:v>2.9764549089293553</c:v>
                </c:pt>
                <c:pt idx="16" formatCode="0.0">
                  <c:v>3.8164418309696799</c:v>
                </c:pt>
                <c:pt idx="17" formatCode="0.0">
                  <c:v>0.73170731707317316</c:v>
                </c:pt>
                <c:pt idx="18" formatCode="0.0">
                  <c:v>1.1750881316098685</c:v>
                </c:pt>
                <c:pt idx="19" formatCode="0.0">
                  <c:v>-0.70011668611435596</c:v>
                </c:pt>
                <c:pt idx="20" formatCode="0.0">
                  <c:v>-0.19797368114592473</c:v>
                </c:pt>
                <c:pt idx="21" formatCode="0.0">
                  <c:v>1.6814683244523536</c:v>
                </c:pt>
                <c:pt idx="22" formatCode="0.0">
                  <c:v>2.9125030465513078</c:v>
                </c:pt>
                <c:pt idx="23" formatCode="0.0">
                  <c:v>1.8872609883287623</c:v>
                </c:pt>
                <c:pt idx="24" formatCode="0.0">
                  <c:v>2.0139328689043623</c:v>
                </c:pt>
                <c:pt idx="25" formatCode="0.0">
                  <c:v>1.7921609076843765</c:v>
                </c:pt>
                <c:pt idx="26" formatCode="0.0">
                  <c:v>0.80582271900182434</c:v>
                </c:pt>
              </c:numCache>
            </c:numRef>
          </c:val>
          <c:extLst>
            <c:ext xmlns:c16="http://schemas.microsoft.com/office/drawing/2014/chart" uri="{C3380CC4-5D6E-409C-BE32-E72D297353CC}">
              <c16:uniqueId val="{00000007-1923-46AF-8F5D-2AB305AD3562}"/>
            </c:ext>
          </c:extLst>
        </c:ser>
        <c:ser>
          <c:idx val="1"/>
          <c:order val="1"/>
          <c:tx>
            <c:strRef>
              <c:f>'BIP-DE-jährl.'!$D$5</c:f>
              <c:strCache>
                <c:ptCount val="1"/>
                <c:pt idx="0">
                  <c:v>EU</c:v>
                </c:pt>
              </c:strCache>
            </c:strRef>
          </c:tx>
          <c:invertIfNegative val="0"/>
          <c:cat>
            <c:numRef>
              <c:f>'BIP-DE-jährl.'!$A$6:$A$32</c:f>
              <c:numCache>
                <c:formatCode>General</c:formatCode>
                <c:ptCount val="27"/>
                <c:pt idx="0">
                  <c:v>2022</c:v>
                </c:pt>
                <c:pt idx="1">
                  <c:v>2021</c:v>
                </c:pt>
                <c:pt idx="2">
                  <c:v>2020</c:v>
                </c:pt>
                <c:pt idx="3">
                  <c:v>2019</c:v>
                </c:pt>
                <c:pt idx="4">
                  <c:v>2018</c:v>
                </c:pt>
                <c:pt idx="5">
                  <c:v>2017</c:v>
                </c:pt>
                <c:pt idx="6">
                  <c:v>2016</c:v>
                </c:pt>
                <c:pt idx="7">
                  <c:v>2015</c:v>
                </c:pt>
                <c:pt idx="8">
                  <c:v>2014</c:v>
                </c:pt>
                <c:pt idx="9">
                  <c:v>2013</c:v>
                </c:pt>
                <c:pt idx="10">
                  <c:v>2012</c:v>
                </c:pt>
                <c:pt idx="11">
                  <c:v>2011</c:v>
                </c:pt>
                <c:pt idx="12">
                  <c:v>2010</c:v>
                </c:pt>
                <c:pt idx="13">
                  <c:v>2009</c:v>
                </c:pt>
                <c:pt idx="14">
                  <c:v>2008</c:v>
                </c:pt>
                <c:pt idx="15">
                  <c:v>2007</c:v>
                </c:pt>
                <c:pt idx="16">
                  <c:v>2006</c:v>
                </c:pt>
                <c:pt idx="17">
                  <c:v>2005</c:v>
                </c:pt>
                <c:pt idx="18">
                  <c:v>2004</c:v>
                </c:pt>
                <c:pt idx="19">
                  <c:v>2003</c:v>
                </c:pt>
                <c:pt idx="20">
                  <c:v>2002</c:v>
                </c:pt>
                <c:pt idx="21">
                  <c:v>2001</c:v>
                </c:pt>
                <c:pt idx="22">
                  <c:v>2000</c:v>
                </c:pt>
                <c:pt idx="23">
                  <c:v>1999</c:v>
                </c:pt>
                <c:pt idx="24">
                  <c:v>1998</c:v>
                </c:pt>
                <c:pt idx="25">
                  <c:v>1997</c:v>
                </c:pt>
                <c:pt idx="26">
                  <c:v>1996</c:v>
                </c:pt>
              </c:numCache>
            </c:numRef>
          </c:cat>
          <c:val>
            <c:numRef>
              <c:f>'BIP-DE-jährl.'!$D$11:$D$32</c:f>
            </c:numRef>
          </c:val>
          <c:extLst>
            <c:ext xmlns:c16="http://schemas.microsoft.com/office/drawing/2014/chart" uri="{C3380CC4-5D6E-409C-BE32-E72D297353CC}">
              <c16:uniqueId val="{00000008-1923-46AF-8F5D-2AB305AD3562}"/>
            </c:ext>
          </c:extLst>
        </c:ser>
        <c:dLbls>
          <c:showLegendKey val="0"/>
          <c:showVal val="0"/>
          <c:showCatName val="0"/>
          <c:showSerName val="0"/>
          <c:showPercent val="0"/>
          <c:showBubbleSize val="0"/>
        </c:dLbls>
        <c:gapWidth val="43"/>
        <c:axId val="148731776"/>
        <c:axId val="148733312"/>
      </c:barChart>
      <c:catAx>
        <c:axId val="148731776"/>
        <c:scaling>
          <c:orientation val="maxMin"/>
        </c:scaling>
        <c:delete val="0"/>
        <c:axPos val="b"/>
        <c:numFmt formatCode="0" sourceLinked="0"/>
        <c:majorTickMark val="none"/>
        <c:minorTickMark val="none"/>
        <c:tickLblPos val="low"/>
        <c:spPr>
          <a:ln w="25400">
            <a:solidFill>
              <a:schemeClr val="tx1"/>
            </a:solidFill>
            <a:prstDash val="solid"/>
          </a:ln>
        </c:spPr>
        <c:txPr>
          <a:bodyPr rot="-5400000" vert="horz"/>
          <a:lstStyle/>
          <a:p>
            <a:pPr>
              <a:defRPr sz="1000"/>
            </a:pPr>
            <a:endParaRPr lang="de-DE"/>
          </a:p>
        </c:txPr>
        <c:crossAx val="148733312"/>
        <c:crosses val="autoZero"/>
        <c:auto val="1"/>
        <c:lblAlgn val="ctr"/>
        <c:lblOffset val="100"/>
        <c:tickLblSkip val="1"/>
        <c:tickMarkSkip val="1"/>
        <c:noMultiLvlLbl val="0"/>
      </c:catAx>
      <c:valAx>
        <c:axId val="148733312"/>
        <c:scaling>
          <c:orientation val="minMax"/>
          <c:max val="6"/>
          <c:min val="-10"/>
        </c:scaling>
        <c:delete val="0"/>
        <c:axPos val="r"/>
        <c:majorGridlines>
          <c:spPr>
            <a:ln w="12700">
              <a:solidFill>
                <a:schemeClr val="bg1">
                  <a:lumMod val="50000"/>
                  <a:alpha val="35000"/>
                </a:schemeClr>
              </a:solidFill>
              <a:prstDash val="solid"/>
            </a:ln>
          </c:spPr>
        </c:majorGridlines>
        <c:numFmt formatCode="0" sourceLinked="0"/>
        <c:majorTickMark val="none"/>
        <c:minorTickMark val="none"/>
        <c:tickLblPos val="high"/>
        <c:spPr>
          <a:ln w="9525">
            <a:noFill/>
          </a:ln>
        </c:spPr>
        <c:txPr>
          <a:bodyPr rot="0" vert="horz"/>
          <a:lstStyle/>
          <a:p>
            <a:pPr>
              <a:defRPr/>
            </a:pPr>
            <a:endParaRPr lang="de-DE"/>
          </a:p>
        </c:txPr>
        <c:crossAx val="148731776"/>
        <c:crosses val="autoZero"/>
        <c:crossBetween val="between"/>
        <c:majorUnit val="2"/>
      </c:valAx>
      <c:spPr>
        <a:solidFill>
          <a:srgbClr val="FFFFFF"/>
        </a:solidFill>
        <a:ln w="25400">
          <a:noFill/>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Bruttoinlandsprodukt</a:t>
            </a:r>
          </a:p>
          <a:p>
            <a:pPr algn="l">
              <a:defRPr/>
            </a:pPr>
            <a:r>
              <a:rPr lang="de-DE" sz="1200"/>
              <a:t>Veränderung gegenüber Vorjahr in %;</a:t>
            </a:r>
            <a:r>
              <a:rPr lang="de-DE" sz="1200" baseline="0"/>
              <a:t> </a:t>
            </a:r>
            <a:r>
              <a:rPr lang="de-DE" sz="1200"/>
              <a:t>2022 DIHK-Prognose</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6.2609812235009096E-2"/>
          <c:y val="0.21771716921779483"/>
          <c:w val="0.91363973349485172"/>
          <c:h val="0.68342366445595593"/>
        </c:manualLayout>
      </c:layout>
      <c:barChart>
        <c:barDir val="col"/>
        <c:grouping val="clustered"/>
        <c:varyColors val="0"/>
        <c:ser>
          <c:idx val="0"/>
          <c:order val="0"/>
          <c:tx>
            <c:strRef>
              <c:f>'BIP-DE-jährl.'!$B$5</c:f>
              <c:strCache>
                <c:ptCount val="1"/>
                <c:pt idx="0">
                  <c:v>Deutschland</c:v>
                </c:pt>
              </c:strCache>
            </c:strRef>
          </c:tx>
          <c:spPr>
            <a:solidFill>
              <a:srgbClr val="00B0F0">
                <a:alpha val="60000"/>
              </a:srgbClr>
            </a:solidFill>
            <a:ln w="38100">
              <a:noFill/>
              <a:prstDash val="solid"/>
            </a:ln>
          </c:spPr>
          <c:invertIfNegative val="0"/>
          <c:dPt>
            <c:idx val="0"/>
            <c:invertIfNegative val="0"/>
            <c:bubble3D val="0"/>
            <c:extLst>
              <c:ext xmlns:c16="http://schemas.microsoft.com/office/drawing/2014/chart" uri="{C3380CC4-5D6E-409C-BE32-E72D297353CC}">
                <c16:uniqueId val="{00000000-0ED8-42EC-84F6-B7709E0B5DF9}"/>
              </c:ext>
            </c:extLst>
          </c:dPt>
          <c:dPt>
            <c:idx val="1"/>
            <c:invertIfNegative val="0"/>
            <c:bubble3D val="0"/>
            <c:spPr>
              <a:solidFill>
                <a:srgbClr val="00B0F0">
                  <a:alpha val="60000"/>
                </a:srgbClr>
              </a:solidFill>
              <a:ln w="38100">
                <a:noFill/>
                <a:prstDash val="solid"/>
              </a:ln>
            </c:spPr>
            <c:extLst>
              <c:ext xmlns:c16="http://schemas.microsoft.com/office/drawing/2014/chart" uri="{C3380CC4-5D6E-409C-BE32-E72D297353CC}">
                <c16:uniqueId val="{00000001-0ED8-42EC-84F6-B7709E0B5DF9}"/>
              </c:ext>
            </c:extLst>
          </c:dPt>
          <c:dPt>
            <c:idx val="7"/>
            <c:invertIfNegative val="0"/>
            <c:bubble3D val="0"/>
            <c:extLst>
              <c:ext xmlns:c16="http://schemas.microsoft.com/office/drawing/2014/chart" uri="{C3380CC4-5D6E-409C-BE32-E72D297353CC}">
                <c16:uniqueId val="{00000002-0ED8-42EC-84F6-B7709E0B5DF9}"/>
              </c:ext>
            </c:extLst>
          </c:dPt>
          <c:dPt>
            <c:idx val="13"/>
            <c:invertIfNegative val="0"/>
            <c:bubble3D val="0"/>
            <c:extLst>
              <c:ext xmlns:c16="http://schemas.microsoft.com/office/drawing/2014/chart" uri="{C3380CC4-5D6E-409C-BE32-E72D297353CC}">
                <c16:uniqueId val="{00000003-0ED8-42EC-84F6-B7709E0B5DF9}"/>
              </c:ext>
            </c:extLst>
          </c:dPt>
          <c:dPt>
            <c:idx val="23"/>
            <c:invertIfNegative val="0"/>
            <c:bubble3D val="0"/>
            <c:extLst>
              <c:ext xmlns:c16="http://schemas.microsoft.com/office/drawing/2014/chart" uri="{C3380CC4-5D6E-409C-BE32-E72D297353CC}">
                <c16:uniqueId val="{00000004-0ED8-42EC-84F6-B7709E0B5DF9}"/>
              </c:ext>
            </c:extLst>
          </c:dPt>
          <c:dPt>
            <c:idx val="34"/>
            <c:invertIfNegative val="0"/>
            <c:bubble3D val="0"/>
            <c:extLst>
              <c:ext xmlns:c16="http://schemas.microsoft.com/office/drawing/2014/chart" uri="{C3380CC4-5D6E-409C-BE32-E72D297353CC}">
                <c16:uniqueId val="{00000005-0ED8-42EC-84F6-B7709E0B5DF9}"/>
              </c:ext>
            </c:extLst>
          </c:dPt>
          <c:dPt>
            <c:idx val="41"/>
            <c:invertIfNegative val="0"/>
            <c:bubble3D val="0"/>
            <c:extLst>
              <c:ext xmlns:c16="http://schemas.microsoft.com/office/drawing/2014/chart" uri="{C3380CC4-5D6E-409C-BE32-E72D297353CC}">
                <c16:uniqueId val="{00000006-0ED8-42EC-84F6-B7709E0B5DF9}"/>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'BIP-DE-jährl.'!$A$6:$A$18</c:f>
              <c:numCache>
                <c:formatCode>General</c:formatCode>
                <c:ptCount val="13"/>
                <c:pt idx="0">
                  <c:v>2022</c:v>
                </c:pt>
                <c:pt idx="1">
                  <c:v>2021</c:v>
                </c:pt>
                <c:pt idx="2">
                  <c:v>2020</c:v>
                </c:pt>
                <c:pt idx="3">
                  <c:v>2019</c:v>
                </c:pt>
                <c:pt idx="4">
                  <c:v>2018</c:v>
                </c:pt>
                <c:pt idx="5">
                  <c:v>2017</c:v>
                </c:pt>
                <c:pt idx="6">
                  <c:v>2016</c:v>
                </c:pt>
                <c:pt idx="7">
                  <c:v>2015</c:v>
                </c:pt>
                <c:pt idx="8">
                  <c:v>2014</c:v>
                </c:pt>
                <c:pt idx="9">
                  <c:v>2013</c:v>
                </c:pt>
                <c:pt idx="10">
                  <c:v>2012</c:v>
                </c:pt>
                <c:pt idx="11">
                  <c:v>2011</c:v>
                </c:pt>
                <c:pt idx="12">
                  <c:v>2010</c:v>
                </c:pt>
              </c:numCache>
            </c:numRef>
          </c:cat>
          <c:val>
            <c:numRef>
              <c:f>'BIP-DE-jährl.'!$B$6:$B$18</c:f>
              <c:numCache>
                <c:formatCode>General</c:formatCode>
                <c:ptCount val="13"/>
                <c:pt idx="0">
                  <c:v>1.5</c:v>
                </c:pt>
                <c:pt idx="1">
                  <c:v>2.9</c:v>
                </c:pt>
                <c:pt idx="2" formatCode="0.0">
                  <c:v>-4.5999999999999996</c:v>
                </c:pt>
                <c:pt idx="3" formatCode="0.0">
                  <c:v>1.1000000000000001</c:v>
                </c:pt>
                <c:pt idx="4" formatCode="0.0">
                  <c:v>1.1000000000000001</c:v>
                </c:pt>
                <c:pt idx="5" formatCode="0.0">
                  <c:v>2.7</c:v>
                </c:pt>
                <c:pt idx="6" formatCode="0.0">
                  <c:v>2.230000000000004</c:v>
                </c:pt>
                <c:pt idx="7" formatCode="0.0">
                  <c:v>1.4919313914543864</c:v>
                </c:pt>
                <c:pt idx="8" formatCode="0.0">
                  <c:v>2.2095435684647242</c:v>
                </c:pt>
                <c:pt idx="9" formatCode="0.0">
                  <c:v>0.43759116482600291</c:v>
                </c:pt>
                <c:pt idx="10" formatCode="0.0">
                  <c:v>0.41849759363883265</c:v>
                </c:pt>
                <c:pt idx="11" formatCode="0.0">
                  <c:v>3.9251929977166498</c:v>
                </c:pt>
                <c:pt idx="12" formatCode="0.0">
                  <c:v>4.1798821930221948</c:v>
                </c:pt>
              </c:numCache>
            </c:numRef>
          </c:val>
          <c:extLst>
            <c:ext xmlns:c16="http://schemas.microsoft.com/office/drawing/2014/chart" uri="{C3380CC4-5D6E-409C-BE32-E72D297353CC}">
              <c16:uniqueId val="{00000007-0ED8-42EC-84F6-B7709E0B5DF9}"/>
            </c:ext>
          </c:extLst>
        </c:ser>
        <c:ser>
          <c:idx val="1"/>
          <c:order val="1"/>
          <c:tx>
            <c:strRef>
              <c:f>'BIP-DE-jährl.'!$D$5</c:f>
              <c:strCache>
                <c:ptCount val="1"/>
                <c:pt idx="0">
                  <c:v>EU</c:v>
                </c:pt>
              </c:strCache>
            </c:strRef>
          </c:tx>
          <c:invertIfNegative val="0"/>
          <c:cat>
            <c:numRef>
              <c:f>'BIP-DE-jährl.'!$A$6:$A$18</c:f>
              <c:numCache>
                <c:formatCode>General</c:formatCode>
                <c:ptCount val="13"/>
                <c:pt idx="0">
                  <c:v>2022</c:v>
                </c:pt>
                <c:pt idx="1">
                  <c:v>2021</c:v>
                </c:pt>
                <c:pt idx="2">
                  <c:v>2020</c:v>
                </c:pt>
                <c:pt idx="3">
                  <c:v>2019</c:v>
                </c:pt>
                <c:pt idx="4">
                  <c:v>2018</c:v>
                </c:pt>
                <c:pt idx="5">
                  <c:v>2017</c:v>
                </c:pt>
                <c:pt idx="6">
                  <c:v>2016</c:v>
                </c:pt>
                <c:pt idx="7">
                  <c:v>2015</c:v>
                </c:pt>
                <c:pt idx="8">
                  <c:v>2014</c:v>
                </c:pt>
                <c:pt idx="9">
                  <c:v>2013</c:v>
                </c:pt>
                <c:pt idx="10">
                  <c:v>2012</c:v>
                </c:pt>
                <c:pt idx="11">
                  <c:v>2011</c:v>
                </c:pt>
                <c:pt idx="12">
                  <c:v>2010</c:v>
                </c:pt>
              </c:numCache>
            </c:numRef>
          </c:cat>
          <c:val>
            <c:numRef>
              <c:f>'BIP-DE-jährl.'!$D$11:$D$32</c:f>
            </c:numRef>
          </c:val>
          <c:extLst>
            <c:ext xmlns:c16="http://schemas.microsoft.com/office/drawing/2014/chart" uri="{C3380CC4-5D6E-409C-BE32-E72D297353CC}">
              <c16:uniqueId val="{00000008-0ED8-42EC-84F6-B7709E0B5DF9}"/>
            </c:ext>
          </c:extLst>
        </c:ser>
        <c:dLbls>
          <c:showLegendKey val="0"/>
          <c:showVal val="0"/>
          <c:showCatName val="0"/>
          <c:showSerName val="0"/>
          <c:showPercent val="0"/>
          <c:showBubbleSize val="0"/>
        </c:dLbls>
        <c:gapWidth val="43"/>
        <c:axId val="148731776"/>
        <c:axId val="148733312"/>
      </c:barChart>
      <c:catAx>
        <c:axId val="148731776"/>
        <c:scaling>
          <c:orientation val="maxMin"/>
        </c:scaling>
        <c:delete val="0"/>
        <c:axPos val="b"/>
        <c:numFmt formatCode="0" sourceLinked="0"/>
        <c:majorTickMark val="out"/>
        <c:minorTickMark val="none"/>
        <c:tickLblPos val="nextTo"/>
        <c:spPr>
          <a:ln w="25400">
            <a:solidFill>
              <a:schemeClr val="tx1"/>
            </a:solidFill>
            <a:prstDash val="solid"/>
          </a:ln>
        </c:spPr>
        <c:txPr>
          <a:bodyPr rot="0" vert="horz"/>
          <a:lstStyle/>
          <a:p>
            <a:pPr>
              <a:defRPr sz="1000"/>
            </a:pPr>
            <a:endParaRPr lang="de-DE"/>
          </a:p>
        </c:txPr>
        <c:crossAx val="148733312"/>
        <c:crosses val="autoZero"/>
        <c:auto val="1"/>
        <c:lblAlgn val="ctr"/>
        <c:lblOffset val="100"/>
        <c:tickLblSkip val="1"/>
        <c:tickMarkSkip val="1"/>
        <c:noMultiLvlLbl val="0"/>
      </c:catAx>
      <c:valAx>
        <c:axId val="148733312"/>
        <c:scaling>
          <c:orientation val="minMax"/>
          <c:max val="6"/>
          <c:min val="-10"/>
        </c:scaling>
        <c:delete val="1"/>
        <c:axPos val="r"/>
        <c:numFmt formatCode="0" sourceLinked="0"/>
        <c:majorTickMark val="out"/>
        <c:minorTickMark val="none"/>
        <c:tickLblPos val="nextTo"/>
        <c:crossAx val="148731776"/>
        <c:crosses val="autoZero"/>
        <c:crossBetween val="between"/>
        <c:majorUnit val="2"/>
      </c:valAx>
      <c:spPr>
        <a:solidFill>
          <a:srgbClr val="FFFFFF"/>
        </a:solidFill>
        <a:ln w="25400">
          <a:noFill/>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r>
              <a:rPr lang="de-DE"/>
              <a:t>BIP</a:t>
            </a:r>
          </a:p>
          <a:p>
            <a:pPr>
              <a:defRPr/>
            </a:pP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endParaRPr lang="de-DE"/>
        </a:p>
      </c:txPr>
    </c:title>
    <c:autoTitleDeleted val="0"/>
    <c:plotArea>
      <c:layout>
        <c:manualLayout>
          <c:layoutTarget val="inner"/>
          <c:xMode val="edge"/>
          <c:yMode val="edge"/>
          <c:x val="0.23395022951498534"/>
          <c:y val="0.18271627496633933"/>
          <c:w val="0.70060790202363876"/>
          <c:h val="0.58348814009481265"/>
        </c:manualLayout>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'BIP-DE-Quartal Komponenten'!$A$263:$B$270</c:f>
              <c:multiLvlStrCache>
                <c:ptCount val="8"/>
                <c:lvl>
                  <c:pt idx="0">
                    <c:v>Q1</c:v>
                  </c:pt>
                  <c:pt idx="1">
                    <c:v>Q2</c:v>
                  </c:pt>
                  <c:pt idx="2">
                    <c:v>Q3</c:v>
                  </c:pt>
                  <c:pt idx="3">
                    <c:v>Q4</c:v>
                  </c:pt>
                  <c:pt idx="4">
                    <c:v>Q1</c:v>
                  </c:pt>
                  <c:pt idx="5">
                    <c:v>Q2</c:v>
                  </c:pt>
                  <c:pt idx="6">
                    <c:v>Q3</c:v>
                  </c:pt>
                  <c:pt idx="7">
                    <c:v>Q4</c:v>
                  </c:pt>
                </c:lvl>
                <c:lvl>
                  <c:pt idx="0">
                    <c:v>2021 </c:v>
                  </c:pt>
                  <c:pt idx="4">
                    <c:v>2022 </c:v>
                  </c:pt>
                </c:lvl>
              </c:multiLvlStrCache>
            </c:multiLvlStrRef>
          </c:cat>
          <c:val>
            <c:numRef>
              <c:f>'BIP-DE-Quartal Komponenten'!$C$263:$C$270</c:f>
              <c:numCache>
                <c:formatCode>#\ ##0.0\ ;\–#\ ##0.0\ </c:formatCode>
                <c:ptCount val="8"/>
                <c:pt idx="0">
                  <c:v>-1.686631528509821</c:v>
                </c:pt>
                <c:pt idx="1">
                  <c:v>2.173701140462029</c:v>
                </c:pt>
                <c:pt idx="2">
                  <c:v>1.669528715893918</c:v>
                </c:pt>
                <c:pt idx="3">
                  <c:v>-0.34718964061180202</c:v>
                </c:pt>
                <c:pt idx="4">
                  <c:v>0.2354048964218407</c:v>
                </c:pt>
              </c:numCache>
            </c:numRef>
          </c:val>
          <c:extLst>
            <c:ext xmlns:c16="http://schemas.microsoft.com/office/drawing/2014/chart" uri="{C3380CC4-5D6E-409C-BE32-E72D297353CC}">
              <c16:uniqueId val="{00000000-069C-4195-95B7-2E46CF8CB9B9}"/>
            </c:ext>
          </c:extLst>
        </c:ser>
        <c:dLbls>
          <c:showLegendKey val="0"/>
          <c:showVal val="0"/>
          <c:showCatName val="0"/>
          <c:showSerName val="0"/>
          <c:showPercent val="0"/>
          <c:showBubbleSize val="0"/>
        </c:dLbls>
        <c:gapWidth val="69"/>
        <c:overlap val="-27"/>
        <c:axId val="864128632"/>
        <c:axId val="864126992"/>
      </c:barChart>
      <c:catAx>
        <c:axId val="864128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6992"/>
        <c:crosses val="autoZero"/>
        <c:auto val="1"/>
        <c:lblAlgn val="ctr"/>
        <c:lblOffset val="100"/>
        <c:noMultiLvlLbl val="0"/>
      </c:catAx>
      <c:valAx>
        <c:axId val="864126992"/>
        <c:scaling>
          <c:orientation val="minMax"/>
        </c:scaling>
        <c:delete val="0"/>
        <c:axPos val="l"/>
        <c:majorGridlines>
          <c:spPr>
            <a:ln w="9525" cap="flat" cmpd="sng" algn="ctr">
              <a:solidFill>
                <a:schemeClr val="tx1">
                  <a:lumMod val="15000"/>
                  <a:lumOff val="85000"/>
                </a:schemeClr>
              </a:solidFill>
              <a:round/>
            </a:ln>
            <a:effectLst/>
          </c:spPr>
        </c:majorGridlines>
        <c:numFmt formatCode="#\ ##0.0\ ;\–#\ ##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8632"/>
        <c:crosses val="autoZero"/>
        <c:crossBetween val="between"/>
      </c:valAx>
      <c:spPr>
        <a:noFill/>
        <a:ln>
          <a:noFill/>
        </a:ln>
        <a:effectLst/>
      </c:spPr>
    </c:plotArea>
    <c:plotVisOnly val="1"/>
    <c:dispBlanksAs val="gap"/>
    <c:showDLblsOverMax val="0"/>
  </c:chart>
  <c:spPr>
    <a:solidFill>
      <a:schemeClr val="bg1"/>
    </a:solidFill>
    <a:ln w="3175" cap="flat" cmpd="sng" algn="ctr">
      <a:noFill/>
      <a:round/>
    </a:ln>
    <a:effectLst/>
  </c:spPr>
  <c:txPr>
    <a:bodyPr/>
    <a:lstStyle/>
    <a:p>
      <a:pPr>
        <a:defRPr>
          <a:solidFill>
            <a:schemeClr val="tx2"/>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r>
              <a:rPr lang="de-DE"/>
              <a:t>Privater</a:t>
            </a:r>
            <a:r>
              <a:rPr lang="de-DE" baseline="0"/>
              <a:t> Konsum</a:t>
            </a:r>
            <a:endParaRPr lang="de-DE"/>
          </a:p>
          <a:p>
            <a:pPr>
              <a:defRPr/>
            </a:pP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endParaRPr lang="de-DE"/>
        </a:p>
      </c:txPr>
    </c:title>
    <c:autoTitleDeleted val="0"/>
    <c:plotArea>
      <c:layout>
        <c:manualLayout>
          <c:layoutTarget val="inner"/>
          <c:xMode val="edge"/>
          <c:yMode val="edge"/>
          <c:x val="0.23395022951498534"/>
          <c:y val="0.18271627496633933"/>
          <c:w val="0.70060790202363876"/>
          <c:h val="0.58348814009481265"/>
        </c:manualLayout>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'BIP-DE-Quartal Komponenten'!$A$263:$B$270</c:f>
              <c:multiLvlStrCache>
                <c:ptCount val="8"/>
                <c:lvl>
                  <c:pt idx="0">
                    <c:v>Q1</c:v>
                  </c:pt>
                  <c:pt idx="1">
                    <c:v>Q2</c:v>
                  </c:pt>
                  <c:pt idx="2">
                    <c:v>Q3</c:v>
                  </c:pt>
                  <c:pt idx="3">
                    <c:v>Q4</c:v>
                  </c:pt>
                  <c:pt idx="4">
                    <c:v>Q1</c:v>
                  </c:pt>
                  <c:pt idx="5">
                    <c:v>Q2</c:v>
                  </c:pt>
                  <c:pt idx="6">
                    <c:v>Q3</c:v>
                  </c:pt>
                  <c:pt idx="7">
                    <c:v>Q4</c:v>
                  </c:pt>
                </c:lvl>
                <c:lvl>
                  <c:pt idx="0">
                    <c:v>2021 </c:v>
                  </c:pt>
                  <c:pt idx="4">
                    <c:v>2022 </c:v>
                  </c:pt>
                </c:lvl>
              </c:multiLvlStrCache>
            </c:multiLvlStrRef>
          </c:cat>
          <c:val>
            <c:numRef>
              <c:f>'BIP-DE-Quartal Komponenten'!$F$263:$F$270</c:f>
              <c:numCache>
                <c:formatCode>#\ ##0.0\ ;\–#\ ##0.0\ </c:formatCode>
                <c:ptCount val="8"/>
                <c:pt idx="0">
                  <c:v>-5.405673477484612</c:v>
                </c:pt>
                <c:pt idx="1">
                  <c:v>3.9425395826779805</c:v>
                </c:pt>
                <c:pt idx="2">
                  <c:v>6.2846766871784467</c:v>
                </c:pt>
                <c:pt idx="3">
                  <c:v>-1.3477600607441218</c:v>
                </c:pt>
                <c:pt idx="4">
                  <c:v>-0.13469309216856118</c:v>
                </c:pt>
              </c:numCache>
            </c:numRef>
          </c:val>
          <c:extLst>
            <c:ext xmlns:c16="http://schemas.microsoft.com/office/drawing/2014/chart" uri="{C3380CC4-5D6E-409C-BE32-E72D297353CC}">
              <c16:uniqueId val="{00000000-C934-4316-9357-460D5B697109}"/>
            </c:ext>
          </c:extLst>
        </c:ser>
        <c:dLbls>
          <c:showLegendKey val="0"/>
          <c:showVal val="0"/>
          <c:showCatName val="0"/>
          <c:showSerName val="0"/>
          <c:showPercent val="0"/>
          <c:showBubbleSize val="0"/>
        </c:dLbls>
        <c:gapWidth val="69"/>
        <c:overlap val="-27"/>
        <c:axId val="864128632"/>
        <c:axId val="864126992"/>
      </c:barChart>
      <c:catAx>
        <c:axId val="864128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6992"/>
        <c:crosses val="autoZero"/>
        <c:auto val="1"/>
        <c:lblAlgn val="ctr"/>
        <c:lblOffset val="100"/>
        <c:noMultiLvlLbl val="0"/>
      </c:catAx>
      <c:valAx>
        <c:axId val="864126992"/>
        <c:scaling>
          <c:orientation val="minMax"/>
        </c:scaling>
        <c:delete val="0"/>
        <c:axPos val="l"/>
        <c:majorGridlines>
          <c:spPr>
            <a:ln w="9525" cap="flat" cmpd="sng" algn="ctr">
              <a:solidFill>
                <a:schemeClr val="tx1">
                  <a:lumMod val="15000"/>
                  <a:lumOff val="85000"/>
                </a:schemeClr>
              </a:solidFill>
              <a:round/>
            </a:ln>
            <a:effectLst/>
          </c:spPr>
        </c:majorGridlines>
        <c:numFmt formatCode="#\ ##0.0\ ;\–#\ ##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8632"/>
        <c:crosses val="autoZero"/>
        <c:crossBetween val="between"/>
      </c:valAx>
      <c:spPr>
        <a:noFill/>
        <a:ln>
          <a:noFill/>
        </a:ln>
        <a:effectLst/>
      </c:spPr>
    </c:plotArea>
    <c:plotVisOnly val="1"/>
    <c:dispBlanksAs val="gap"/>
    <c:showDLblsOverMax val="0"/>
  </c:chart>
  <c:spPr>
    <a:solidFill>
      <a:schemeClr val="bg1"/>
    </a:solidFill>
    <a:ln w="3175" cap="flat" cmpd="sng" algn="ctr">
      <a:noFill/>
      <a:round/>
    </a:ln>
    <a:effectLst/>
  </c:spPr>
  <c:txPr>
    <a:bodyPr/>
    <a:lstStyle/>
    <a:p>
      <a:pPr>
        <a:defRPr>
          <a:solidFill>
            <a:schemeClr val="tx2"/>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r>
              <a:rPr lang="de-DE"/>
              <a:t>Staatsk</a:t>
            </a:r>
            <a:r>
              <a:rPr lang="de-DE" baseline="0"/>
              <a:t>onsum</a:t>
            </a:r>
            <a:endParaRPr lang="de-DE"/>
          </a:p>
          <a:p>
            <a:pPr>
              <a:defRPr/>
            </a:pP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endParaRPr lang="de-DE"/>
        </a:p>
      </c:txPr>
    </c:title>
    <c:autoTitleDeleted val="0"/>
    <c:plotArea>
      <c:layout>
        <c:manualLayout>
          <c:layoutTarget val="inner"/>
          <c:xMode val="edge"/>
          <c:yMode val="edge"/>
          <c:x val="0.23395022951498534"/>
          <c:y val="0.18271627496633933"/>
          <c:w val="0.70060790202363876"/>
          <c:h val="0.58348814009481265"/>
        </c:manualLayout>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'BIP-DE-Quartal Komponenten'!$A$263:$B$270</c:f>
              <c:multiLvlStrCache>
                <c:ptCount val="8"/>
                <c:lvl>
                  <c:pt idx="0">
                    <c:v>Q1</c:v>
                  </c:pt>
                  <c:pt idx="1">
                    <c:v>Q2</c:v>
                  </c:pt>
                  <c:pt idx="2">
                    <c:v>Q3</c:v>
                  </c:pt>
                  <c:pt idx="3">
                    <c:v>Q4</c:v>
                  </c:pt>
                  <c:pt idx="4">
                    <c:v>Q1</c:v>
                  </c:pt>
                  <c:pt idx="5">
                    <c:v>Q2</c:v>
                  </c:pt>
                  <c:pt idx="6">
                    <c:v>Q3</c:v>
                  </c:pt>
                  <c:pt idx="7">
                    <c:v>Q4</c:v>
                  </c:pt>
                </c:lvl>
                <c:lvl>
                  <c:pt idx="0">
                    <c:v>2021 </c:v>
                  </c:pt>
                  <c:pt idx="4">
                    <c:v>2022 </c:v>
                  </c:pt>
                </c:lvl>
              </c:multiLvlStrCache>
            </c:multiLvlStrRef>
          </c:cat>
          <c:val>
            <c:numRef>
              <c:f>'BIP-DE-Quartal Komponenten'!$G$263:$G$270</c:f>
              <c:numCache>
                <c:formatCode>#\ ##0.0\ ;\–#\ ##0.0\ </c:formatCode>
                <c:ptCount val="8"/>
                <c:pt idx="0">
                  <c:v>-0.70044967139398295</c:v>
                </c:pt>
                <c:pt idx="1">
                  <c:v>4.9028999390403101</c:v>
                </c:pt>
                <c:pt idx="2">
                  <c:v>-3.1379711107421429</c:v>
                </c:pt>
                <c:pt idx="3">
                  <c:v>0.1542680836475796</c:v>
                </c:pt>
                <c:pt idx="4">
                  <c:v>6.8457983912367126E-2</c:v>
                </c:pt>
              </c:numCache>
            </c:numRef>
          </c:val>
          <c:extLst>
            <c:ext xmlns:c16="http://schemas.microsoft.com/office/drawing/2014/chart" uri="{C3380CC4-5D6E-409C-BE32-E72D297353CC}">
              <c16:uniqueId val="{00000000-5C75-4533-B6D3-F744BBF0C52E}"/>
            </c:ext>
          </c:extLst>
        </c:ser>
        <c:dLbls>
          <c:showLegendKey val="0"/>
          <c:showVal val="0"/>
          <c:showCatName val="0"/>
          <c:showSerName val="0"/>
          <c:showPercent val="0"/>
          <c:showBubbleSize val="0"/>
        </c:dLbls>
        <c:gapWidth val="69"/>
        <c:overlap val="-27"/>
        <c:axId val="864128632"/>
        <c:axId val="864126992"/>
      </c:barChart>
      <c:catAx>
        <c:axId val="864128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6992"/>
        <c:crosses val="autoZero"/>
        <c:auto val="1"/>
        <c:lblAlgn val="ctr"/>
        <c:lblOffset val="100"/>
        <c:noMultiLvlLbl val="0"/>
      </c:catAx>
      <c:valAx>
        <c:axId val="864126992"/>
        <c:scaling>
          <c:orientation val="minMax"/>
        </c:scaling>
        <c:delete val="0"/>
        <c:axPos val="l"/>
        <c:majorGridlines>
          <c:spPr>
            <a:ln w="9525" cap="flat" cmpd="sng" algn="ctr">
              <a:solidFill>
                <a:schemeClr val="tx1">
                  <a:lumMod val="15000"/>
                  <a:lumOff val="85000"/>
                </a:schemeClr>
              </a:solidFill>
              <a:round/>
            </a:ln>
            <a:effectLst/>
          </c:spPr>
        </c:majorGridlines>
        <c:numFmt formatCode="#\ ##0.0\ ;\–#\ ##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8632"/>
        <c:crosses val="autoZero"/>
        <c:crossBetween val="between"/>
      </c:valAx>
      <c:spPr>
        <a:noFill/>
        <a:ln>
          <a:noFill/>
        </a:ln>
        <a:effectLst/>
      </c:spPr>
    </c:plotArea>
    <c:plotVisOnly val="1"/>
    <c:dispBlanksAs val="gap"/>
    <c:showDLblsOverMax val="0"/>
  </c:chart>
  <c:spPr>
    <a:solidFill>
      <a:schemeClr val="bg1"/>
    </a:solidFill>
    <a:ln w="3175" cap="flat" cmpd="sng" algn="ctr">
      <a:noFill/>
      <a:round/>
    </a:ln>
    <a:effectLst/>
  </c:spPr>
  <c:txPr>
    <a:bodyPr/>
    <a:lstStyle/>
    <a:p>
      <a:pPr>
        <a:defRPr>
          <a:solidFill>
            <a:schemeClr val="tx2"/>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r>
              <a:rPr lang="de-DE"/>
              <a:t>Export</a:t>
            </a:r>
          </a:p>
          <a:p>
            <a:pPr>
              <a:defRPr/>
            </a:pP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endParaRPr lang="de-DE"/>
        </a:p>
      </c:txPr>
    </c:title>
    <c:autoTitleDeleted val="0"/>
    <c:plotArea>
      <c:layout>
        <c:manualLayout>
          <c:layoutTarget val="inner"/>
          <c:xMode val="edge"/>
          <c:yMode val="edge"/>
          <c:x val="0.23395022951498534"/>
          <c:y val="0.18271627496633933"/>
          <c:w val="0.70060790202363876"/>
          <c:h val="0.58348814009481265"/>
        </c:manualLayout>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'BIP-DE-Quartal Komponenten'!$A$263:$B$270</c:f>
              <c:multiLvlStrCache>
                <c:ptCount val="8"/>
                <c:lvl>
                  <c:pt idx="0">
                    <c:v>Q1</c:v>
                  </c:pt>
                  <c:pt idx="1">
                    <c:v>Q2</c:v>
                  </c:pt>
                  <c:pt idx="2">
                    <c:v>Q3</c:v>
                  </c:pt>
                  <c:pt idx="3">
                    <c:v>Q4</c:v>
                  </c:pt>
                  <c:pt idx="4">
                    <c:v>Q1</c:v>
                  </c:pt>
                  <c:pt idx="5">
                    <c:v>Q2</c:v>
                  </c:pt>
                  <c:pt idx="6">
                    <c:v>Q3</c:v>
                  </c:pt>
                  <c:pt idx="7">
                    <c:v>Q4</c:v>
                  </c:pt>
                </c:lvl>
                <c:lvl>
                  <c:pt idx="0">
                    <c:v>2021 </c:v>
                  </c:pt>
                  <c:pt idx="4">
                    <c:v>2022 </c:v>
                  </c:pt>
                </c:lvl>
              </c:multiLvlStrCache>
            </c:multiLvlStrRef>
          </c:cat>
          <c:val>
            <c:numRef>
              <c:f>'BIP-DE-Quartal Komponenten'!$L$263:$L$270</c:f>
              <c:numCache>
                <c:formatCode>#\ ##0.0\ ;\–#\ ##0.0\ </c:formatCode>
                <c:ptCount val="8"/>
                <c:pt idx="0">
                  <c:v>1.7558765222316595</c:v>
                </c:pt>
                <c:pt idx="1">
                  <c:v>1.6513591242230063</c:v>
                </c:pt>
                <c:pt idx="2">
                  <c:v>-0.60235465912201391</c:v>
                </c:pt>
                <c:pt idx="3">
                  <c:v>3.7737581489303125</c:v>
                </c:pt>
                <c:pt idx="4">
                  <c:v>-2.1235179614227491</c:v>
                </c:pt>
              </c:numCache>
            </c:numRef>
          </c:val>
          <c:extLst>
            <c:ext xmlns:c16="http://schemas.microsoft.com/office/drawing/2014/chart" uri="{C3380CC4-5D6E-409C-BE32-E72D297353CC}">
              <c16:uniqueId val="{00000000-E7E0-4722-90BF-B10CA8E0921A}"/>
            </c:ext>
          </c:extLst>
        </c:ser>
        <c:dLbls>
          <c:showLegendKey val="0"/>
          <c:showVal val="0"/>
          <c:showCatName val="0"/>
          <c:showSerName val="0"/>
          <c:showPercent val="0"/>
          <c:showBubbleSize val="0"/>
        </c:dLbls>
        <c:gapWidth val="69"/>
        <c:overlap val="-27"/>
        <c:axId val="864128632"/>
        <c:axId val="864126992"/>
      </c:barChart>
      <c:catAx>
        <c:axId val="864128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6992"/>
        <c:crosses val="autoZero"/>
        <c:auto val="1"/>
        <c:lblAlgn val="ctr"/>
        <c:lblOffset val="100"/>
        <c:noMultiLvlLbl val="0"/>
      </c:catAx>
      <c:valAx>
        <c:axId val="864126992"/>
        <c:scaling>
          <c:orientation val="minMax"/>
        </c:scaling>
        <c:delete val="0"/>
        <c:axPos val="l"/>
        <c:majorGridlines>
          <c:spPr>
            <a:ln w="9525" cap="flat" cmpd="sng" algn="ctr">
              <a:solidFill>
                <a:schemeClr val="tx1">
                  <a:lumMod val="15000"/>
                  <a:lumOff val="85000"/>
                </a:schemeClr>
              </a:solidFill>
              <a:round/>
            </a:ln>
            <a:effectLst/>
          </c:spPr>
        </c:majorGridlines>
        <c:numFmt formatCode="#\ ##0.0\ ;\–#\ ##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8632"/>
        <c:crosses val="autoZero"/>
        <c:crossBetween val="between"/>
      </c:valAx>
      <c:spPr>
        <a:noFill/>
        <a:ln>
          <a:noFill/>
        </a:ln>
        <a:effectLst/>
      </c:spPr>
    </c:plotArea>
    <c:plotVisOnly val="1"/>
    <c:dispBlanksAs val="gap"/>
    <c:showDLblsOverMax val="0"/>
  </c:chart>
  <c:spPr>
    <a:solidFill>
      <a:schemeClr val="bg1"/>
    </a:solidFill>
    <a:ln w="3175" cap="flat" cmpd="sng" algn="ctr">
      <a:noFill/>
      <a:round/>
    </a:ln>
    <a:effectLst/>
  </c:spPr>
  <c:txPr>
    <a:bodyPr/>
    <a:lstStyle/>
    <a:p>
      <a:pPr>
        <a:defRPr>
          <a:solidFill>
            <a:schemeClr val="tx2"/>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r>
              <a:rPr lang="de-DE"/>
              <a:t>Import</a:t>
            </a:r>
          </a:p>
          <a:p>
            <a:pPr>
              <a:defRPr/>
            </a:pP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endParaRPr lang="de-DE"/>
        </a:p>
      </c:txPr>
    </c:title>
    <c:autoTitleDeleted val="0"/>
    <c:plotArea>
      <c:layout>
        <c:manualLayout>
          <c:layoutTarget val="inner"/>
          <c:xMode val="edge"/>
          <c:yMode val="edge"/>
          <c:x val="0.23395022951498534"/>
          <c:y val="0.18271627496633933"/>
          <c:w val="0.70060790202363876"/>
          <c:h val="0.58348814009481265"/>
        </c:manualLayout>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'BIP-DE-Quartal Komponenten'!$A$263:$B$270</c:f>
              <c:multiLvlStrCache>
                <c:ptCount val="8"/>
                <c:lvl>
                  <c:pt idx="0">
                    <c:v>Q1</c:v>
                  </c:pt>
                  <c:pt idx="1">
                    <c:v>Q2</c:v>
                  </c:pt>
                  <c:pt idx="2">
                    <c:v>Q3</c:v>
                  </c:pt>
                  <c:pt idx="3">
                    <c:v>Q4</c:v>
                  </c:pt>
                  <c:pt idx="4">
                    <c:v>Q1</c:v>
                  </c:pt>
                  <c:pt idx="5">
                    <c:v>Q2</c:v>
                  </c:pt>
                  <c:pt idx="6">
                    <c:v>Q3</c:v>
                  </c:pt>
                  <c:pt idx="7">
                    <c:v>Q4</c:v>
                  </c:pt>
                </c:lvl>
                <c:lvl>
                  <c:pt idx="0">
                    <c:v>2021 </c:v>
                  </c:pt>
                  <c:pt idx="4">
                    <c:v>2022 </c:v>
                  </c:pt>
                </c:lvl>
              </c:multiLvlStrCache>
            </c:multiLvlStrRef>
          </c:cat>
          <c:val>
            <c:numRef>
              <c:f>'BIP-DE-Quartal Komponenten'!$M$263:$M$270</c:f>
              <c:numCache>
                <c:formatCode>#\ ##0.0\ ;\–#\ ##0.0\ </c:formatCode>
                <c:ptCount val="8"/>
                <c:pt idx="0">
                  <c:v>4.4325915026669236</c:v>
                </c:pt>
                <c:pt idx="1">
                  <c:v>2.5096865093342728</c:v>
                </c:pt>
                <c:pt idx="2">
                  <c:v>-0.43810669186494522</c:v>
                </c:pt>
                <c:pt idx="3">
                  <c:v>4.1069887834339909</c:v>
                </c:pt>
                <c:pt idx="4">
                  <c:v>0.92822807889938019</c:v>
                </c:pt>
              </c:numCache>
            </c:numRef>
          </c:val>
          <c:extLst>
            <c:ext xmlns:c16="http://schemas.microsoft.com/office/drawing/2014/chart" uri="{C3380CC4-5D6E-409C-BE32-E72D297353CC}">
              <c16:uniqueId val="{00000000-16DC-420D-9F21-38B7EAB4B9F7}"/>
            </c:ext>
          </c:extLst>
        </c:ser>
        <c:dLbls>
          <c:showLegendKey val="0"/>
          <c:showVal val="0"/>
          <c:showCatName val="0"/>
          <c:showSerName val="0"/>
          <c:showPercent val="0"/>
          <c:showBubbleSize val="0"/>
        </c:dLbls>
        <c:gapWidth val="69"/>
        <c:overlap val="-27"/>
        <c:axId val="864128632"/>
        <c:axId val="864126992"/>
      </c:barChart>
      <c:catAx>
        <c:axId val="864128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6992"/>
        <c:crosses val="autoZero"/>
        <c:auto val="1"/>
        <c:lblAlgn val="ctr"/>
        <c:lblOffset val="100"/>
        <c:noMultiLvlLbl val="0"/>
      </c:catAx>
      <c:valAx>
        <c:axId val="864126992"/>
        <c:scaling>
          <c:orientation val="minMax"/>
        </c:scaling>
        <c:delete val="0"/>
        <c:axPos val="l"/>
        <c:majorGridlines>
          <c:spPr>
            <a:ln w="9525" cap="flat" cmpd="sng" algn="ctr">
              <a:solidFill>
                <a:schemeClr val="tx1">
                  <a:lumMod val="15000"/>
                  <a:lumOff val="85000"/>
                </a:schemeClr>
              </a:solidFill>
              <a:round/>
            </a:ln>
            <a:effectLst/>
          </c:spPr>
        </c:majorGridlines>
        <c:numFmt formatCode="#\ ##0.0\ ;\–#\ ##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8632"/>
        <c:crosses val="autoZero"/>
        <c:crossBetween val="between"/>
      </c:valAx>
      <c:spPr>
        <a:noFill/>
        <a:ln>
          <a:noFill/>
        </a:ln>
        <a:effectLst/>
      </c:spPr>
    </c:plotArea>
    <c:plotVisOnly val="1"/>
    <c:dispBlanksAs val="gap"/>
    <c:showDLblsOverMax val="0"/>
  </c:chart>
  <c:spPr>
    <a:solidFill>
      <a:schemeClr val="bg1"/>
    </a:solidFill>
    <a:ln w="3175" cap="flat" cmpd="sng" algn="ctr">
      <a:noFill/>
      <a:round/>
    </a:ln>
    <a:effectLst/>
  </c:spPr>
  <c:txPr>
    <a:bodyPr/>
    <a:lstStyle/>
    <a:p>
      <a:pPr>
        <a:defRPr>
          <a:solidFill>
            <a:schemeClr val="tx2"/>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r>
              <a:rPr lang="de-DE"/>
              <a:t>Bauinvestitionen</a:t>
            </a:r>
          </a:p>
          <a:p>
            <a:pPr>
              <a:defRPr/>
            </a:pP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endParaRPr lang="de-DE"/>
        </a:p>
      </c:txPr>
    </c:title>
    <c:autoTitleDeleted val="0"/>
    <c:plotArea>
      <c:layout>
        <c:manualLayout>
          <c:layoutTarget val="inner"/>
          <c:xMode val="edge"/>
          <c:yMode val="edge"/>
          <c:x val="0.23395022951498534"/>
          <c:y val="0.18271627496633933"/>
          <c:w val="0.70060790202363876"/>
          <c:h val="0.58348814009481265"/>
        </c:manualLayout>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'BIP-DE-Quartal Komponenten'!$A$263:$B$270</c:f>
              <c:multiLvlStrCache>
                <c:ptCount val="8"/>
                <c:lvl>
                  <c:pt idx="0">
                    <c:v>Q1</c:v>
                  </c:pt>
                  <c:pt idx="1">
                    <c:v>Q2</c:v>
                  </c:pt>
                  <c:pt idx="2">
                    <c:v>Q3</c:v>
                  </c:pt>
                  <c:pt idx="3">
                    <c:v>Q4</c:v>
                  </c:pt>
                  <c:pt idx="4">
                    <c:v>Q1</c:v>
                  </c:pt>
                  <c:pt idx="5">
                    <c:v>Q2</c:v>
                  </c:pt>
                  <c:pt idx="6">
                    <c:v>Q3</c:v>
                  </c:pt>
                  <c:pt idx="7">
                    <c:v>Q4</c:v>
                  </c:pt>
                </c:lvl>
                <c:lvl>
                  <c:pt idx="0">
                    <c:v>2021 </c:v>
                  </c:pt>
                  <c:pt idx="4">
                    <c:v>2022 </c:v>
                  </c:pt>
                </c:lvl>
              </c:multiLvlStrCache>
            </c:multiLvlStrRef>
          </c:cat>
          <c:val>
            <c:numRef>
              <c:f>'BIP-DE-Quartal Komponenten'!$O$263:$O$270</c:f>
              <c:numCache>
                <c:formatCode>#\ ##0.0\ \ ;\–#\ ##0.0\ \ </c:formatCode>
                <c:ptCount val="8"/>
                <c:pt idx="0">
                  <c:v>-8.0493694660589199E-2</c:v>
                </c:pt>
                <c:pt idx="1">
                  <c:v>1.6201217329036837</c:v>
                </c:pt>
                <c:pt idx="2">
                  <c:v>-3.6201884964326609</c:v>
                </c:pt>
                <c:pt idx="3">
                  <c:v>-0.95960519100712816</c:v>
                </c:pt>
                <c:pt idx="4">
                  <c:v>4.6230506597766805</c:v>
                </c:pt>
              </c:numCache>
            </c:numRef>
          </c:val>
          <c:extLst>
            <c:ext xmlns:c16="http://schemas.microsoft.com/office/drawing/2014/chart" uri="{C3380CC4-5D6E-409C-BE32-E72D297353CC}">
              <c16:uniqueId val="{00000000-7D72-40F1-91E7-2CE04B5BF790}"/>
            </c:ext>
          </c:extLst>
        </c:ser>
        <c:dLbls>
          <c:showLegendKey val="0"/>
          <c:showVal val="0"/>
          <c:showCatName val="0"/>
          <c:showSerName val="0"/>
          <c:showPercent val="0"/>
          <c:showBubbleSize val="0"/>
        </c:dLbls>
        <c:gapWidth val="69"/>
        <c:overlap val="-27"/>
        <c:axId val="864128632"/>
        <c:axId val="864126992"/>
      </c:barChart>
      <c:catAx>
        <c:axId val="864128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6992"/>
        <c:crosses val="autoZero"/>
        <c:auto val="1"/>
        <c:lblAlgn val="ctr"/>
        <c:lblOffset val="100"/>
        <c:noMultiLvlLbl val="0"/>
      </c:catAx>
      <c:valAx>
        <c:axId val="864126992"/>
        <c:scaling>
          <c:orientation val="minMax"/>
        </c:scaling>
        <c:delete val="0"/>
        <c:axPos val="l"/>
        <c:majorGridlines>
          <c:spPr>
            <a:ln w="9525" cap="flat" cmpd="sng" algn="ctr">
              <a:solidFill>
                <a:schemeClr val="tx1">
                  <a:lumMod val="15000"/>
                  <a:lumOff val="85000"/>
                </a:schemeClr>
              </a:solidFill>
              <a:round/>
            </a:ln>
            <a:effectLst/>
          </c:spPr>
        </c:majorGridlines>
        <c:numFmt formatCode="#\ ##0.0\ \ ;\–#\ ##0.0\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8632"/>
        <c:crosses val="autoZero"/>
        <c:crossBetween val="between"/>
      </c:valAx>
      <c:spPr>
        <a:noFill/>
        <a:ln>
          <a:noFill/>
        </a:ln>
        <a:effectLst/>
      </c:spPr>
    </c:plotArea>
    <c:plotVisOnly val="1"/>
    <c:dispBlanksAs val="gap"/>
    <c:showDLblsOverMax val="0"/>
  </c:chart>
  <c:spPr>
    <a:solidFill>
      <a:schemeClr val="bg1"/>
    </a:solidFill>
    <a:ln w="3175" cap="flat" cmpd="sng" algn="ctr">
      <a:noFill/>
      <a:round/>
    </a:ln>
    <a:effectLst/>
  </c:spPr>
  <c:txPr>
    <a:bodyPr/>
    <a:lstStyle/>
    <a:p>
      <a:pPr>
        <a:defRPr>
          <a:solidFill>
            <a:schemeClr val="tx2"/>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'Auftragseingang Branchen'!$H$6</c:f>
              <c:strCache>
                <c:ptCount val="1"/>
                <c:pt idx="0">
                  <c:v>Herstellung von Textilien</c:v>
                </c:pt>
              </c:strCache>
            </c:strRef>
          </c:tx>
          <c:spPr>
            <a:ln w="12700" cap="rnd">
              <a:solidFill>
                <a:schemeClr val="accent1"/>
              </a:solidFill>
              <a:round/>
            </a:ln>
            <a:effectLst/>
          </c:spPr>
          <c:marker>
            <c:symbol val="none"/>
          </c:marker>
          <c:cat>
            <c:numRef>
              <c:f>'Auftragseingang Branchen'!$A$7:$A$390</c:f>
              <c:numCache>
                <c:formatCode>[$-407]mmm/\ yy;@</c:formatCode>
                <c:ptCount val="384"/>
                <c:pt idx="0">
                  <c:v>33239</c:v>
                </c:pt>
                <c:pt idx="1">
                  <c:v>33270</c:v>
                </c:pt>
                <c:pt idx="2">
                  <c:v>33298</c:v>
                </c:pt>
                <c:pt idx="3">
                  <c:v>33329</c:v>
                </c:pt>
                <c:pt idx="4">
                  <c:v>33359</c:v>
                </c:pt>
                <c:pt idx="5">
                  <c:v>33390</c:v>
                </c:pt>
                <c:pt idx="6">
                  <c:v>33420</c:v>
                </c:pt>
                <c:pt idx="7">
                  <c:v>33451</c:v>
                </c:pt>
                <c:pt idx="8">
                  <c:v>33482</c:v>
                </c:pt>
                <c:pt idx="9">
                  <c:v>33512</c:v>
                </c:pt>
                <c:pt idx="10">
                  <c:v>33543</c:v>
                </c:pt>
                <c:pt idx="11">
                  <c:v>33573</c:v>
                </c:pt>
                <c:pt idx="12">
                  <c:v>33604</c:v>
                </c:pt>
                <c:pt idx="13">
                  <c:v>33635</c:v>
                </c:pt>
                <c:pt idx="14">
                  <c:v>33664</c:v>
                </c:pt>
                <c:pt idx="15">
                  <c:v>33695</c:v>
                </c:pt>
                <c:pt idx="16">
                  <c:v>33725</c:v>
                </c:pt>
                <c:pt idx="17">
                  <c:v>33756</c:v>
                </c:pt>
                <c:pt idx="18">
                  <c:v>33786</c:v>
                </c:pt>
                <c:pt idx="19">
                  <c:v>33817</c:v>
                </c:pt>
                <c:pt idx="20">
                  <c:v>33848</c:v>
                </c:pt>
                <c:pt idx="21">
                  <c:v>33878</c:v>
                </c:pt>
                <c:pt idx="22">
                  <c:v>33909</c:v>
                </c:pt>
                <c:pt idx="23">
                  <c:v>33939</c:v>
                </c:pt>
                <c:pt idx="24">
                  <c:v>33970</c:v>
                </c:pt>
                <c:pt idx="25">
                  <c:v>34001</c:v>
                </c:pt>
                <c:pt idx="26">
                  <c:v>34029</c:v>
                </c:pt>
                <c:pt idx="27">
                  <c:v>34060</c:v>
                </c:pt>
                <c:pt idx="28">
                  <c:v>34090</c:v>
                </c:pt>
                <c:pt idx="29">
                  <c:v>34121</c:v>
                </c:pt>
                <c:pt idx="30">
                  <c:v>34151</c:v>
                </c:pt>
                <c:pt idx="31">
                  <c:v>34182</c:v>
                </c:pt>
                <c:pt idx="32">
                  <c:v>34213</c:v>
                </c:pt>
                <c:pt idx="33">
                  <c:v>34243</c:v>
                </c:pt>
                <c:pt idx="34">
                  <c:v>34274</c:v>
                </c:pt>
                <c:pt idx="35">
                  <c:v>34304</c:v>
                </c:pt>
                <c:pt idx="36">
                  <c:v>34335</c:v>
                </c:pt>
                <c:pt idx="37">
                  <c:v>34366</c:v>
                </c:pt>
                <c:pt idx="38">
                  <c:v>34394</c:v>
                </c:pt>
                <c:pt idx="39">
                  <c:v>34425</c:v>
                </c:pt>
                <c:pt idx="40">
                  <c:v>34455</c:v>
                </c:pt>
                <c:pt idx="41">
                  <c:v>34486</c:v>
                </c:pt>
                <c:pt idx="42">
                  <c:v>34516</c:v>
                </c:pt>
                <c:pt idx="43">
                  <c:v>34547</c:v>
                </c:pt>
                <c:pt idx="44">
                  <c:v>34578</c:v>
                </c:pt>
                <c:pt idx="45">
                  <c:v>34608</c:v>
                </c:pt>
                <c:pt idx="46">
                  <c:v>34639</c:v>
                </c:pt>
                <c:pt idx="47">
                  <c:v>34669</c:v>
                </c:pt>
                <c:pt idx="48">
                  <c:v>34700</c:v>
                </c:pt>
                <c:pt idx="49">
                  <c:v>34731</c:v>
                </c:pt>
                <c:pt idx="50">
                  <c:v>34759</c:v>
                </c:pt>
                <c:pt idx="51">
                  <c:v>34790</c:v>
                </c:pt>
                <c:pt idx="52">
                  <c:v>34820</c:v>
                </c:pt>
                <c:pt idx="53">
                  <c:v>34851</c:v>
                </c:pt>
                <c:pt idx="54">
                  <c:v>34881</c:v>
                </c:pt>
                <c:pt idx="55">
                  <c:v>34912</c:v>
                </c:pt>
                <c:pt idx="56">
                  <c:v>34943</c:v>
                </c:pt>
                <c:pt idx="57">
                  <c:v>34973</c:v>
                </c:pt>
                <c:pt idx="58">
                  <c:v>35004</c:v>
                </c:pt>
                <c:pt idx="59">
                  <c:v>35034</c:v>
                </c:pt>
                <c:pt idx="60">
                  <c:v>35065</c:v>
                </c:pt>
                <c:pt idx="61">
                  <c:v>35096</c:v>
                </c:pt>
                <c:pt idx="62">
                  <c:v>35125</c:v>
                </c:pt>
                <c:pt idx="63">
                  <c:v>35156</c:v>
                </c:pt>
                <c:pt idx="64">
                  <c:v>35186</c:v>
                </c:pt>
                <c:pt idx="65">
                  <c:v>35217</c:v>
                </c:pt>
                <c:pt idx="66">
                  <c:v>35247</c:v>
                </c:pt>
                <c:pt idx="67">
                  <c:v>35278</c:v>
                </c:pt>
                <c:pt idx="68">
                  <c:v>35309</c:v>
                </c:pt>
                <c:pt idx="69">
                  <c:v>35339</c:v>
                </c:pt>
                <c:pt idx="70">
                  <c:v>35370</c:v>
                </c:pt>
                <c:pt idx="71">
                  <c:v>35400</c:v>
                </c:pt>
                <c:pt idx="72">
                  <c:v>35431</c:v>
                </c:pt>
                <c:pt idx="73">
                  <c:v>35462</c:v>
                </c:pt>
                <c:pt idx="74">
                  <c:v>35490</c:v>
                </c:pt>
                <c:pt idx="75">
                  <c:v>35521</c:v>
                </c:pt>
                <c:pt idx="76">
                  <c:v>35551</c:v>
                </c:pt>
                <c:pt idx="77">
                  <c:v>35582</c:v>
                </c:pt>
                <c:pt idx="78">
                  <c:v>35612</c:v>
                </c:pt>
                <c:pt idx="79">
                  <c:v>35643</c:v>
                </c:pt>
                <c:pt idx="80">
                  <c:v>35674</c:v>
                </c:pt>
                <c:pt idx="81">
                  <c:v>35704</c:v>
                </c:pt>
                <c:pt idx="82">
                  <c:v>35735</c:v>
                </c:pt>
                <c:pt idx="83">
                  <c:v>35765</c:v>
                </c:pt>
                <c:pt idx="84">
                  <c:v>35796</c:v>
                </c:pt>
                <c:pt idx="85">
                  <c:v>35827</c:v>
                </c:pt>
                <c:pt idx="86">
                  <c:v>35855</c:v>
                </c:pt>
                <c:pt idx="87">
                  <c:v>35886</c:v>
                </c:pt>
                <c:pt idx="88">
                  <c:v>35916</c:v>
                </c:pt>
                <c:pt idx="89">
                  <c:v>35947</c:v>
                </c:pt>
                <c:pt idx="90">
                  <c:v>35977</c:v>
                </c:pt>
                <c:pt idx="91">
                  <c:v>36008</c:v>
                </c:pt>
                <c:pt idx="92">
                  <c:v>36039</c:v>
                </c:pt>
                <c:pt idx="93">
                  <c:v>36069</c:v>
                </c:pt>
                <c:pt idx="94">
                  <c:v>36100</c:v>
                </c:pt>
                <c:pt idx="95">
                  <c:v>36130</c:v>
                </c:pt>
                <c:pt idx="96">
                  <c:v>36161</c:v>
                </c:pt>
                <c:pt idx="97">
                  <c:v>36192</c:v>
                </c:pt>
                <c:pt idx="98">
                  <c:v>36220</c:v>
                </c:pt>
                <c:pt idx="99">
                  <c:v>36251</c:v>
                </c:pt>
                <c:pt idx="100">
                  <c:v>36281</c:v>
                </c:pt>
                <c:pt idx="101">
                  <c:v>36312</c:v>
                </c:pt>
                <c:pt idx="102">
                  <c:v>36342</c:v>
                </c:pt>
                <c:pt idx="103">
                  <c:v>36373</c:v>
                </c:pt>
                <c:pt idx="104">
                  <c:v>36404</c:v>
                </c:pt>
                <c:pt idx="105">
                  <c:v>36434</c:v>
                </c:pt>
                <c:pt idx="106">
                  <c:v>36465</c:v>
                </c:pt>
                <c:pt idx="107">
                  <c:v>36495</c:v>
                </c:pt>
                <c:pt idx="108">
                  <c:v>36526</c:v>
                </c:pt>
                <c:pt idx="109">
                  <c:v>36557</c:v>
                </c:pt>
                <c:pt idx="110">
                  <c:v>36586</c:v>
                </c:pt>
                <c:pt idx="111">
                  <c:v>36617</c:v>
                </c:pt>
                <c:pt idx="112">
                  <c:v>36647</c:v>
                </c:pt>
                <c:pt idx="113">
                  <c:v>36678</c:v>
                </c:pt>
                <c:pt idx="114">
                  <c:v>36708</c:v>
                </c:pt>
                <c:pt idx="115">
                  <c:v>36739</c:v>
                </c:pt>
                <c:pt idx="116">
                  <c:v>36770</c:v>
                </c:pt>
                <c:pt idx="117">
                  <c:v>36800</c:v>
                </c:pt>
                <c:pt idx="118">
                  <c:v>36831</c:v>
                </c:pt>
                <c:pt idx="119">
                  <c:v>36861</c:v>
                </c:pt>
                <c:pt idx="120">
                  <c:v>36892</c:v>
                </c:pt>
                <c:pt idx="121">
                  <c:v>36923</c:v>
                </c:pt>
                <c:pt idx="122">
                  <c:v>36951</c:v>
                </c:pt>
                <c:pt idx="123">
                  <c:v>36982</c:v>
                </c:pt>
                <c:pt idx="124">
                  <c:v>37012</c:v>
                </c:pt>
                <c:pt idx="125">
                  <c:v>37043</c:v>
                </c:pt>
                <c:pt idx="126">
                  <c:v>37073</c:v>
                </c:pt>
                <c:pt idx="127">
                  <c:v>37104</c:v>
                </c:pt>
                <c:pt idx="128">
                  <c:v>37135</c:v>
                </c:pt>
                <c:pt idx="129">
                  <c:v>37165</c:v>
                </c:pt>
                <c:pt idx="130">
                  <c:v>37196</c:v>
                </c:pt>
                <c:pt idx="131">
                  <c:v>37226</c:v>
                </c:pt>
                <c:pt idx="132">
                  <c:v>37257</c:v>
                </c:pt>
                <c:pt idx="133">
                  <c:v>37288</c:v>
                </c:pt>
                <c:pt idx="134">
                  <c:v>37316</c:v>
                </c:pt>
                <c:pt idx="135">
                  <c:v>37347</c:v>
                </c:pt>
                <c:pt idx="136">
                  <c:v>37377</c:v>
                </c:pt>
                <c:pt idx="137">
                  <c:v>37408</c:v>
                </c:pt>
                <c:pt idx="138">
                  <c:v>37438</c:v>
                </c:pt>
                <c:pt idx="139">
                  <c:v>37469</c:v>
                </c:pt>
                <c:pt idx="140">
                  <c:v>37500</c:v>
                </c:pt>
                <c:pt idx="141">
                  <c:v>37530</c:v>
                </c:pt>
                <c:pt idx="142">
                  <c:v>37561</c:v>
                </c:pt>
                <c:pt idx="143">
                  <c:v>37591</c:v>
                </c:pt>
                <c:pt idx="144">
                  <c:v>37622</c:v>
                </c:pt>
                <c:pt idx="145">
                  <c:v>37653</c:v>
                </c:pt>
                <c:pt idx="146">
                  <c:v>37681</c:v>
                </c:pt>
                <c:pt idx="147">
                  <c:v>37712</c:v>
                </c:pt>
                <c:pt idx="148">
                  <c:v>37742</c:v>
                </c:pt>
                <c:pt idx="149">
                  <c:v>37773</c:v>
                </c:pt>
                <c:pt idx="150">
                  <c:v>37803</c:v>
                </c:pt>
                <c:pt idx="151">
                  <c:v>37834</c:v>
                </c:pt>
                <c:pt idx="152">
                  <c:v>37865</c:v>
                </c:pt>
                <c:pt idx="153">
                  <c:v>37895</c:v>
                </c:pt>
                <c:pt idx="154">
                  <c:v>37926</c:v>
                </c:pt>
                <c:pt idx="155">
                  <c:v>37956</c:v>
                </c:pt>
                <c:pt idx="156">
                  <c:v>37987</c:v>
                </c:pt>
                <c:pt idx="157">
                  <c:v>38018</c:v>
                </c:pt>
                <c:pt idx="158">
                  <c:v>38047</c:v>
                </c:pt>
                <c:pt idx="159">
                  <c:v>38078</c:v>
                </c:pt>
                <c:pt idx="160">
                  <c:v>38108</c:v>
                </c:pt>
                <c:pt idx="161">
                  <c:v>38139</c:v>
                </c:pt>
                <c:pt idx="162">
                  <c:v>38169</c:v>
                </c:pt>
                <c:pt idx="163">
                  <c:v>38200</c:v>
                </c:pt>
                <c:pt idx="164">
                  <c:v>38231</c:v>
                </c:pt>
                <c:pt idx="165">
                  <c:v>38261</c:v>
                </c:pt>
                <c:pt idx="166">
                  <c:v>38292</c:v>
                </c:pt>
                <c:pt idx="167">
                  <c:v>38322</c:v>
                </c:pt>
                <c:pt idx="168">
                  <c:v>38353</c:v>
                </c:pt>
                <c:pt idx="169">
                  <c:v>38384</c:v>
                </c:pt>
                <c:pt idx="170">
                  <c:v>38412</c:v>
                </c:pt>
                <c:pt idx="171">
                  <c:v>38443</c:v>
                </c:pt>
                <c:pt idx="172">
                  <c:v>38473</c:v>
                </c:pt>
                <c:pt idx="173">
                  <c:v>38504</c:v>
                </c:pt>
                <c:pt idx="174">
                  <c:v>38534</c:v>
                </c:pt>
                <c:pt idx="175">
                  <c:v>38565</c:v>
                </c:pt>
                <c:pt idx="176">
                  <c:v>38596</c:v>
                </c:pt>
                <c:pt idx="177">
                  <c:v>38626</c:v>
                </c:pt>
                <c:pt idx="178">
                  <c:v>38657</c:v>
                </c:pt>
                <c:pt idx="179">
                  <c:v>38687</c:v>
                </c:pt>
                <c:pt idx="180">
                  <c:v>38718</c:v>
                </c:pt>
                <c:pt idx="181">
                  <c:v>38749</c:v>
                </c:pt>
                <c:pt idx="182">
                  <c:v>38777</c:v>
                </c:pt>
                <c:pt idx="183">
                  <c:v>38808</c:v>
                </c:pt>
                <c:pt idx="184">
                  <c:v>38838</c:v>
                </c:pt>
                <c:pt idx="185">
                  <c:v>38869</c:v>
                </c:pt>
                <c:pt idx="186">
                  <c:v>38899</c:v>
                </c:pt>
                <c:pt idx="187">
                  <c:v>38930</c:v>
                </c:pt>
                <c:pt idx="188">
                  <c:v>38961</c:v>
                </c:pt>
                <c:pt idx="189">
                  <c:v>38991</c:v>
                </c:pt>
                <c:pt idx="190">
                  <c:v>39022</c:v>
                </c:pt>
                <c:pt idx="191">
                  <c:v>39052</c:v>
                </c:pt>
                <c:pt idx="192">
                  <c:v>39083</c:v>
                </c:pt>
                <c:pt idx="193">
                  <c:v>39114</c:v>
                </c:pt>
                <c:pt idx="194">
                  <c:v>39142</c:v>
                </c:pt>
                <c:pt idx="195">
                  <c:v>39173</c:v>
                </c:pt>
                <c:pt idx="196">
                  <c:v>39203</c:v>
                </c:pt>
                <c:pt idx="197">
                  <c:v>39234</c:v>
                </c:pt>
                <c:pt idx="198">
                  <c:v>39264</c:v>
                </c:pt>
                <c:pt idx="199">
                  <c:v>39295</c:v>
                </c:pt>
                <c:pt idx="200">
                  <c:v>39326</c:v>
                </c:pt>
                <c:pt idx="201">
                  <c:v>39356</c:v>
                </c:pt>
                <c:pt idx="202">
                  <c:v>39387</c:v>
                </c:pt>
                <c:pt idx="203">
                  <c:v>39417</c:v>
                </c:pt>
                <c:pt idx="204">
                  <c:v>39448</c:v>
                </c:pt>
                <c:pt idx="205">
                  <c:v>39479</c:v>
                </c:pt>
                <c:pt idx="206">
                  <c:v>39508</c:v>
                </c:pt>
                <c:pt idx="207">
                  <c:v>39539</c:v>
                </c:pt>
                <c:pt idx="208">
                  <c:v>39569</c:v>
                </c:pt>
                <c:pt idx="209">
                  <c:v>39600</c:v>
                </c:pt>
                <c:pt idx="210">
                  <c:v>39630</c:v>
                </c:pt>
                <c:pt idx="211">
                  <c:v>39661</c:v>
                </c:pt>
                <c:pt idx="212">
                  <c:v>39692</c:v>
                </c:pt>
                <c:pt idx="213">
                  <c:v>39722</c:v>
                </c:pt>
                <c:pt idx="214">
                  <c:v>39753</c:v>
                </c:pt>
                <c:pt idx="215">
                  <c:v>39783</c:v>
                </c:pt>
                <c:pt idx="216">
                  <c:v>39814</c:v>
                </c:pt>
                <c:pt idx="217">
                  <c:v>39845</c:v>
                </c:pt>
                <c:pt idx="218">
                  <c:v>39873</c:v>
                </c:pt>
                <c:pt idx="219">
                  <c:v>39904</c:v>
                </c:pt>
                <c:pt idx="220">
                  <c:v>39934</c:v>
                </c:pt>
                <c:pt idx="221">
                  <c:v>39965</c:v>
                </c:pt>
                <c:pt idx="222">
                  <c:v>39995</c:v>
                </c:pt>
                <c:pt idx="223">
                  <c:v>40026</c:v>
                </c:pt>
                <c:pt idx="224">
                  <c:v>40057</c:v>
                </c:pt>
                <c:pt idx="225">
                  <c:v>40087</c:v>
                </c:pt>
                <c:pt idx="226">
                  <c:v>40118</c:v>
                </c:pt>
                <c:pt idx="227">
                  <c:v>40148</c:v>
                </c:pt>
                <c:pt idx="228">
                  <c:v>40179</c:v>
                </c:pt>
                <c:pt idx="229">
                  <c:v>40210</c:v>
                </c:pt>
                <c:pt idx="230">
                  <c:v>40238</c:v>
                </c:pt>
                <c:pt idx="231">
                  <c:v>40269</c:v>
                </c:pt>
                <c:pt idx="232">
                  <c:v>40299</c:v>
                </c:pt>
                <c:pt idx="233">
                  <c:v>40330</c:v>
                </c:pt>
                <c:pt idx="234">
                  <c:v>40360</c:v>
                </c:pt>
                <c:pt idx="235">
                  <c:v>40391</c:v>
                </c:pt>
                <c:pt idx="236">
                  <c:v>40422</c:v>
                </c:pt>
                <c:pt idx="237">
                  <c:v>40452</c:v>
                </c:pt>
                <c:pt idx="238">
                  <c:v>40483</c:v>
                </c:pt>
                <c:pt idx="239">
                  <c:v>40513</c:v>
                </c:pt>
                <c:pt idx="240">
                  <c:v>40544</c:v>
                </c:pt>
                <c:pt idx="241">
                  <c:v>40575</c:v>
                </c:pt>
                <c:pt idx="242">
                  <c:v>40603</c:v>
                </c:pt>
                <c:pt idx="243">
                  <c:v>40634</c:v>
                </c:pt>
                <c:pt idx="244">
                  <c:v>40664</c:v>
                </c:pt>
                <c:pt idx="245">
                  <c:v>40695</c:v>
                </c:pt>
                <c:pt idx="246">
                  <c:v>40725</c:v>
                </c:pt>
                <c:pt idx="247">
                  <c:v>40756</c:v>
                </c:pt>
                <c:pt idx="248">
                  <c:v>40787</c:v>
                </c:pt>
                <c:pt idx="249">
                  <c:v>40817</c:v>
                </c:pt>
                <c:pt idx="250">
                  <c:v>40848</c:v>
                </c:pt>
                <c:pt idx="251">
                  <c:v>40878</c:v>
                </c:pt>
                <c:pt idx="252">
                  <c:v>40909</c:v>
                </c:pt>
                <c:pt idx="253">
                  <c:v>40940</c:v>
                </c:pt>
                <c:pt idx="254">
                  <c:v>40969</c:v>
                </c:pt>
                <c:pt idx="255">
                  <c:v>41000</c:v>
                </c:pt>
                <c:pt idx="256">
                  <c:v>41030</c:v>
                </c:pt>
                <c:pt idx="257">
                  <c:v>41061</c:v>
                </c:pt>
                <c:pt idx="258">
                  <c:v>41091</c:v>
                </c:pt>
                <c:pt idx="259">
                  <c:v>41122</c:v>
                </c:pt>
                <c:pt idx="260">
                  <c:v>41153</c:v>
                </c:pt>
                <c:pt idx="261">
                  <c:v>41183</c:v>
                </c:pt>
                <c:pt idx="262">
                  <c:v>41214</c:v>
                </c:pt>
                <c:pt idx="263">
                  <c:v>41244</c:v>
                </c:pt>
                <c:pt idx="264">
                  <c:v>41275</c:v>
                </c:pt>
                <c:pt idx="265">
                  <c:v>41306</c:v>
                </c:pt>
                <c:pt idx="266">
                  <c:v>41334</c:v>
                </c:pt>
                <c:pt idx="267">
                  <c:v>41365</c:v>
                </c:pt>
                <c:pt idx="268">
                  <c:v>41395</c:v>
                </c:pt>
                <c:pt idx="269">
                  <c:v>41426</c:v>
                </c:pt>
                <c:pt idx="270">
                  <c:v>41456</c:v>
                </c:pt>
                <c:pt idx="271">
                  <c:v>41487</c:v>
                </c:pt>
                <c:pt idx="272">
                  <c:v>41518</c:v>
                </c:pt>
                <c:pt idx="273">
                  <c:v>41548</c:v>
                </c:pt>
                <c:pt idx="274">
                  <c:v>41579</c:v>
                </c:pt>
                <c:pt idx="275">
                  <c:v>41609</c:v>
                </c:pt>
                <c:pt idx="276">
                  <c:v>41640</c:v>
                </c:pt>
                <c:pt idx="277">
                  <c:v>41671</c:v>
                </c:pt>
                <c:pt idx="278">
                  <c:v>41699</c:v>
                </c:pt>
                <c:pt idx="279">
                  <c:v>41730</c:v>
                </c:pt>
                <c:pt idx="280">
                  <c:v>41760</c:v>
                </c:pt>
                <c:pt idx="281">
                  <c:v>41791</c:v>
                </c:pt>
                <c:pt idx="282">
                  <c:v>41821</c:v>
                </c:pt>
                <c:pt idx="283">
                  <c:v>41852</c:v>
                </c:pt>
                <c:pt idx="284">
                  <c:v>41883</c:v>
                </c:pt>
                <c:pt idx="285">
                  <c:v>41913</c:v>
                </c:pt>
                <c:pt idx="286">
                  <c:v>41944</c:v>
                </c:pt>
                <c:pt idx="287">
                  <c:v>41974</c:v>
                </c:pt>
                <c:pt idx="288">
                  <c:v>42005</c:v>
                </c:pt>
                <c:pt idx="289">
                  <c:v>42036</c:v>
                </c:pt>
                <c:pt idx="290">
                  <c:v>42064</c:v>
                </c:pt>
                <c:pt idx="291">
                  <c:v>42095</c:v>
                </c:pt>
                <c:pt idx="292">
                  <c:v>42125</c:v>
                </c:pt>
                <c:pt idx="293">
                  <c:v>42156</c:v>
                </c:pt>
                <c:pt idx="294">
                  <c:v>42186</c:v>
                </c:pt>
                <c:pt idx="295">
                  <c:v>42217</c:v>
                </c:pt>
                <c:pt idx="296">
                  <c:v>42248</c:v>
                </c:pt>
                <c:pt idx="297">
                  <c:v>42278</c:v>
                </c:pt>
                <c:pt idx="298">
                  <c:v>42309</c:v>
                </c:pt>
                <c:pt idx="299">
                  <c:v>42339</c:v>
                </c:pt>
                <c:pt idx="300">
                  <c:v>42370</c:v>
                </c:pt>
                <c:pt idx="301">
                  <c:v>42401</c:v>
                </c:pt>
                <c:pt idx="302">
                  <c:v>42430</c:v>
                </c:pt>
                <c:pt idx="303">
                  <c:v>42461</c:v>
                </c:pt>
                <c:pt idx="304">
                  <c:v>42491</c:v>
                </c:pt>
                <c:pt idx="305">
                  <c:v>42522</c:v>
                </c:pt>
                <c:pt idx="306">
                  <c:v>42552</c:v>
                </c:pt>
                <c:pt idx="307">
                  <c:v>42583</c:v>
                </c:pt>
                <c:pt idx="308">
                  <c:v>42614</c:v>
                </c:pt>
                <c:pt idx="309">
                  <c:v>42644</c:v>
                </c:pt>
                <c:pt idx="310">
                  <c:v>42675</c:v>
                </c:pt>
                <c:pt idx="311">
                  <c:v>42705</c:v>
                </c:pt>
                <c:pt idx="312">
                  <c:v>42736</c:v>
                </c:pt>
                <c:pt idx="313">
                  <c:v>42767</c:v>
                </c:pt>
                <c:pt idx="314">
                  <c:v>42795</c:v>
                </c:pt>
                <c:pt idx="315">
                  <c:v>42826</c:v>
                </c:pt>
                <c:pt idx="316">
                  <c:v>42856</c:v>
                </c:pt>
                <c:pt idx="317">
                  <c:v>42887</c:v>
                </c:pt>
                <c:pt idx="318">
                  <c:v>42917</c:v>
                </c:pt>
                <c:pt idx="319">
                  <c:v>42948</c:v>
                </c:pt>
                <c:pt idx="320">
                  <c:v>42979</c:v>
                </c:pt>
                <c:pt idx="321">
                  <c:v>43009</c:v>
                </c:pt>
                <c:pt idx="322">
                  <c:v>43040</c:v>
                </c:pt>
                <c:pt idx="323">
                  <c:v>43070</c:v>
                </c:pt>
                <c:pt idx="324">
                  <c:v>43101</c:v>
                </c:pt>
                <c:pt idx="325">
                  <c:v>43132</c:v>
                </c:pt>
                <c:pt idx="326">
                  <c:v>43160</c:v>
                </c:pt>
                <c:pt idx="327">
                  <c:v>43191</c:v>
                </c:pt>
                <c:pt idx="328">
                  <c:v>43221</c:v>
                </c:pt>
                <c:pt idx="329">
                  <c:v>43252</c:v>
                </c:pt>
                <c:pt idx="330">
                  <c:v>43282</c:v>
                </c:pt>
                <c:pt idx="331">
                  <c:v>43313</c:v>
                </c:pt>
                <c:pt idx="332">
                  <c:v>43344</c:v>
                </c:pt>
                <c:pt idx="333">
                  <c:v>43374</c:v>
                </c:pt>
                <c:pt idx="334">
                  <c:v>43405</c:v>
                </c:pt>
                <c:pt idx="335">
                  <c:v>43435</c:v>
                </c:pt>
                <c:pt idx="336">
                  <c:v>43466</c:v>
                </c:pt>
                <c:pt idx="337">
                  <c:v>43497</c:v>
                </c:pt>
                <c:pt idx="338">
                  <c:v>43525</c:v>
                </c:pt>
                <c:pt idx="339">
                  <c:v>43556</c:v>
                </c:pt>
                <c:pt idx="340">
                  <c:v>43586</c:v>
                </c:pt>
                <c:pt idx="341">
                  <c:v>43617</c:v>
                </c:pt>
                <c:pt idx="342">
                  <c:v>43647</c:v>
                </c:pt>
                <c:pt idx="343">
                  <c:v>43678</c:v>
                </c:pt>
                <c:pt idx="344">
                  <c:v>43709</c:v>
                </c:pt>
                <c:pt idx="345">
                  <c:v>43739</c:v>
                </c:pt>
                <c:pt idx="346">
                  <c:v>43770</c:v>
                </c:pt>
                <c:pt idx="347">
                  <c:v>43800</c:v>
                </c:pt>
                <c:pt idx="348">
                  <c:v>43831</c:v>
                </c:pt>
                <c:pt idx="349">
                  <c:v>43862</c:v>
                </c:pt>
                <c:pt idx="350">
                  <c:v>43891</c:v>
                </c:pt>
                <c:pt idx="351">
                  <c:v>43922</c:v>
                </c:pt>
                <c:pt idx="352">
                  <c:v>43952</c:v>
                </c:pt>
                <c:pt idx="353">
                  <c:v>43983</c:v>
                </c:pt>
                <c:pt idx="354">
                  <c:v>44013</c:v>
                </c:pt>
                <c:pt idx="355">
                  <c:v>44044</c:v>
                </c:pt>
                <c:pt idx="356">
                  <c:v>44075</c:v>
                </c:pt>
                <c:pt idx="357">
                  <c:v>44105</c:v>
                </c:pt>
                <c:pt idx="358">
                  <c:v>44136</c:v>
                </c:pt>
                <c:pt idx="359">
                  <c:v>44166</c:v>
                </c:pt>
                <c:pt idx="360">
                  <c:v>44197</c:v>
                </c:pt>
                <c:pt idx="361">
                  <c:v>44228</c:v>
                </c:pt>
                <c:pt idx="362">
                  <c:v>44256</c:v>
                </c:pt>
                <c:pt idx="363">
                  <c:v>44287</c:v>
                </c:pt>
                <c:pt idx="364">
                  <c:v>44317</c:v>
                </c:pt>
                <c:pt idx="365">
                  <c:v>44348</c:v>
                </c:pt>
                <c:pt idx="366">
                  <c:v>44378</c:v>
                </c:pt>
                <c:pt idx="367">
                  <c:v>44409</c:v>
                </c:pt>
                <c:pt idx="368">
                  <c:v>44440</c:v>
                </c:pt>
                <c:pt idx="369">
                  <c:v>44470</c:v>
                </c:pt>
                <c:pt idx="370">
                  <c:v>44501</c:v>
                </c:pt>
                <c:pt idx="371">
                  <c:v>44531</c:v>
                </c:pt>
                <c:pt idx="372">
                  <c:v>44562</c:v>
                </c:pt>
                <c:pt idx="373">
                  <c:v>44593</c:v>
                </c:pt>
                <c:pt idx="374">
                  <c:v>44621</c:v>
                </c:pt>
                <c:pt idx="375">
                  <c:v>44652</c:v>
                </c:pt>
                <c:pt idx="376">
                  <c:v>44682</c:v>
                </c:pt>
                <c:pt idx="377">
                  <c:v>44713</c:v>
                </c:pt>
                <c:pt idx="378">
                  <c:v>44743</c:v>
                </c:pt>
                <c:pt idx="379">
                  <c:v>44774</c:v>
                </c:pt>
                <c:pt idx="380">
                  <c:v>44805</c:v>
                </c:pt>
                <c:pt idx="381">
                  <c:v>44835</c:v>
                </c:pt>
                <c:pt idx="382">
                  <c:v>44866</c:v>
                </c:pt>
                <c:pt idx="383">
                  <c:v>44896</c:v>
                </c:pt>
              </c:numCache>
            </c:numRef>
          </c:cat>
          <c:val>
            <c:numRef>
              <c:f>'Auftragseingang Branchen'!$H$7:$H$390</c:f>
              <c:numCache>
                <c:formatCode>General</c:formatCode>
                <c:ptCount val="384"/>
                <c:pt idx="0">
                  <c:v>197.4</c:v>
                </c:pt>
                <c:pt idx="1">
                  <c:v>192.8</c:v>
                </c:pt>
                <c:pt idx="2">
                  <c:v>194</c:v>
                </c:pt>
                <c:pt idx="3">
                  <c:v>194.1</c:v>
                </c:pt>
                <c:pt idx="4">
                  <c:v>187.3</c:v>
                </c:pt>
                <c:pt idx="5">
                  <c:v>192.4</c:v>
                </c:pt>
                <c:pt idx="6">
                  <c:v>184.6</c:v>
                </c:pt>
                <c:pt idx="7">
                  <c:v>183.5</c:v>
                </c:pt>
                <c:pt idx="8">
                  <c:v>179.6</c:v>
                </c:pt>
                <c:pt idx="9">
                  <c:v>186.5</c:v>
                </c:pt>
                <c:pt idx="10">
                  <c:v>185.2</c:v>
                </c:pt>
                <c:pt idx="11">
                  <c:v>185.3</c:v>
                </c:pt>
                <c:pt idx="12">
                  <c:v>186.9</c:v>
                </c:pt>
                <c:pt idx="13">
                  <c:v>181.4</c:v>
                </c:pt>
                <c:pt idx="14">
                  <c:v>174.8</c:v>
                </c:pt>
                <c:pt idx="15">
                  <c:v>175.4</c:v>
                </c:pt>
                <c:pt idx="16">
                  <c:v>172.1</c:v>
                </c:pt>
                <c:pt idx="17">
                  <c:v>172.2</c:v>
                </c:pt>
                <c:pt idx="18">
                  <c:v>167</c:v>
                </c:pt>
                <c:pt idx="19">
                  <c:v>168.9</c:v>
                </c:pt>
                <c:pt idx="20">
                  <c:v>168.3</c:v>
                </c:pt>
                <c:pt idx="21">
                  <c:v>162.5</c:v>
                </c:pt>
                <c:pt idx="22">
                  <c:v>161.1</c:v>
                </c:pt>
                <c:pt idx="23">
                  <c:v>161.4</c:v>
                </c:pt>
                <c:pt idx="24">
                  <c:v>164.6</c:v>
                </c:pt>
                <c:pt idx="25">
                  <c:v>153.69999999999999</c:v>
                </c:pt>
                <c:pt idx="26">
                  <c:v>157.4</c:v>
                </c:pt>
                <c:pt idx="27">
                  <c:v>153.80000000000001</c:v>
                </c:pt>
                <c:pt idx="28">
                  <c:v>156.69999999999999</c:v>
                </c:pt>
                <c:pt idx="29">
                  <c:v>155.30000000000001</c:v>
                </c:pt>
                <c:pt idx="30">
                  <c:v>156</c:v>
                </c:pt>
                <c:pt idx="31">
                  <c:v>159.6</c:v>
                </c:pt>
                <c:pt idx="32">
                  <c:v>158.6</c:v>
                </c:pt>
                <c:pt idx="33">
                  <c:v>157.69999999999999</c:v>
                </c:pt>
                <c:pt idx="34">
                  <c:v>155</c:v>
                </c:pt>
                <c:pt idx="35">
                  <c:v>150.80000000000001</c:v>
                </c:pt>
                <c:pt idx="36">
                  <c:v>156.5</c:v>
                </c:pt>
                <c:pt idx="37">
                  <c:v>162.4</c:v>
                </c:pt>
                <c:pt idx="38">
                  <c:v>152.6</c:v>
                </c:pt>
                <c:pt idx="39">
                  <c:v>156.30000000000001</c:v>
                </c:pt>
                <c:pt idx="40">
                  <c:v>151.19999999999999</c:v>
                </c:pt>
                <c:pt idx="41">
                  <c:v>147.9</c:v>
                </c:pt>
                <c:pt idx="42">
                  <c:v>146.5</c:v>
                </c:pt>
                <c:pt idx="43">
                  <c:v>153.4</c:v>
                </c:pt>
                <c:pt idx="44">
                  <c:v>151.4</c:v>
                </c:pt>
                <c:pt idx="45">
                  <c:v>155.9</c:v>
                </c:pt>
                <c:pt idx="46">
                  <c:v>155.6</c:v>
                </c:pt>
                <c:pt idx="47">
                  <c:v>151.1</c:v>
                </c:pt>
                <c:pt idx="48">
                  <c:v>151.5</c:v>
                </c:pt>
                <c:pt idx="49">
                  <c:v>151.4</c:v>
                </c:pt>
                <c:pt idx="50">
                  <c:v>148</c:v>
                </c:pt>
                <c:pt idx="51">
                  <c:v>150.1</c:v>
                </c:pt>
                <c:pt idx="52">
                  <c:v>150.4</c:v>
                </c:pt>
                <c:pt idx="53">
                  <c:v>143.80000000000001</c:v>
                </c:pt>
                <c:pt idx="54">
                  <c:v>144.6</c:v>
                </c:pt>
                <c:pt idx="55">
                  <c:v>147</c:v>
                </c:pt>
                <c:pt idx="56">
                  <c:v>144.9</c:v>
                </c:pt>
                <c:pt idx="57">
                  <c:v>142.9</c:v>
                </c:pt>
                <c:pt idx="58">
                  <c:v>140.4</c:v>
                </c:pt>
                <c:pt idx="59">
                  <c:v>139.1</c:v>
                </c:pt>
                <c:pt idx="60">
                  <c:v>139.6</c:v>
                </c:pt>
                <c:pt idx="61">
                  <c:v>140.4</c:v>
                </c:pt>
                <c:pt idx="62">
                  <c:v>149.19999999999999</c:v>
                </c:pt>
                <c:pt idx="63">
                  <c:v>145.9</c:v>
                </c:pt>
                <c:pt idx="64">
                  <c:v>148.4</c:v>
                </c:pt>
                <c:pt idx="65">
                  <c:v>147.1</c:v>
                </c:pt>
                <c:pt idx="66">
                  <c:v>140.9</c:v>
                </c:pt>
                <c:pt idx="67">
                  <c:v>144.69999999999999</c:v>
                </c:pt>
                <c:pt idx="68">
                  <c:v>143.5</c:v>
                </c:pt>
                <c:pt idx="69">
                  <c:v>144.4</c:v>
                </c:pt>
                <c:pt idx="70">
                  <c:v>144.4</c:v>
                </c:pt>
                <c:pt idx="71">
                  <c:v>148.1</c:v>
                </c:pt>
                <c:pt idx="72">
                  <c:v>144.19999999999999</c:v>
                </c:pt>
                <c:pt idx="73">
                  <c:v>145.9</c:v>
                </c:pt>
                <c:pt idx="74">
                  <c:v>147.80000000000001</c:v>
                </c:pt>
                <c:pt idx="75">
                  <c:v>142.1</c:v>
                </c:pt>
                <c:pt idx="76">
                  <c:v>143.30000000000001</c:v>
                </c:pt>
                <c:pt idx="77">
                  <c:v>147</c:v>
                </c:pt>
                <c:pt idx="78">
                  <c:v>148.6</c:v>
                </c:pt>
                <c:pt idx="79">
                  <c:v>145.1</c:v>
                </c:pt>
                <c:pt idx="80">
                  <c:v>142.69999999999999</c:v>
                </c:pt>
                <c:pt idx="81">
                  <c:v>146</c:v>
                </c:pt>
                <c:pt idx="82">
                  <c:v>145.6</c:v>
                </c:pt>
                <c:pt idx="83">
                  <c:v>145.9</c:v>
                </c:pt>
                <c:pt idx="84">
                  <c:v>148.5</c:v>
                </c:pt>
                <c:pt idx="85">
                  <c:v>149.6</c:v>
                </c:pt>
                <c:pt idx="86">
                  <c:v>146.6</c:v>
                </c:pt>
                <c:pt idx="87">
                  <c:v>149.5</c:v>
                </c:pt>
                <c:pt idx="88">
                  <c:v>148</c:v>
                </c:pt>
                <c:pt idx="89">
                  <c:v>146.1</c:v>
                </c:pt>
                <c:pt idx="90">
                  <c:v>147.5</c:v>
                </c:pt>
                <c:pt idx="91">
                  <c:v>142.69999999999999</c:v>
                </c:pt>
                <c:pt idx="92">
                  <c:v>143</c:v>
                </c:pt>
                <c:pt idx="93">
                  <c:v>141.80000000000001</c:v>
                </c:pt>
                <c:pt idx="94">
                  <c:v>139.80000000000001</c:v>
                </c:pt>
                <c:pt idx="95">
                  <c:v>140.4</c:v>
                </c:pt>
                <c:pt idx="96">
                  <c:v>138.19999999999999</c:v>
                </c:pt>
                <c:pt idx="97">
                  <c:v>136.19999999999999</c:v>
                </c:pt>
                <c:pt idx="98">
                  <c:v>134</c:v>
                </c:pt>
                <c:pt idx="99">
                  <c:v>136.69999999999999</c:v>
                </c:pt>
                <c:pt idx="100">
                  <c:v>132.9</c:v>
                </c:pt>
                <c:pt idx="101">
                  <c:v>132.80000000000001</c:v>
                </c:pt>
                <c:pt idx="102">
                  <c:v>135.4</c:v>
                </c:pt>
                <c:pt idx="103">
                  <c:v>136.6</c:v>
                </c:pt>
                <c:pt idx="104">
                  <c:v>137.4</c:v>
                </c:pt>
                <c:pt idx="105">
                  <c:v>134.5</c:v>
                </c:pt>
                <c:pt idx="106">
                  <c:v>136.80000000000001</c:v>
                </c:pt>
                <c:pt idx="107">
                  <c:v>135.30000000000001</c:v>
                </c:pt>
                <c:pt idx="108">
                  <c:v>135.80000000000001</c:v>
                </c:pt>
                <c:pt idx="109">
                  <c:v>142.4</c:v>
                </c:pt>
                <c:pt idx="110">
                  <c:v>142.5</c:v>
                </c:pt>
                <c:pt idx="111">
                  <c:v>140.1</c:v>
                </c:pt>
                <c:pt idx="112">
                  <c:v>145.4</c:v>
                </c:pt>
                <c:pt idx="113">
                  <c:v>140.80000000000001</c:v>
                </c:pt>
                <c:pt idx="114">
                  <c:v>143</c:v>
                </c:pt>
                <c:pt idx="115">
                  <c:v>145.5</c:v>
                </c:pt>
                <c:pt idx="116">
                  <c:v>144.9</c:v>
                </c:pt>
                <c:pt idx="117">
                  <c:v>144.80000000000001</c:v>
                </c:pt>
                <c:pt idx="118">
                  <c:v>142.9</c:v>
                </c:pt>
                <c:pt idx="119">
                  <c:v>147.5</c:v>
                </c:pt>
                <c:pt idx="120">
                  <c:v>142.30000000000001</c:v>
                </c:pt>
                <c:pt idx="121">
                  <c:v>139.69999999999999</c:v>
                </c:pt>
                <c:pt idx="122">
                  <c:v>137.69999999999999</c:v>
                </c:pt>
                <c:pt idx="123">
                  <c:v>133.19999999999999</c:v>
                </c:pt>
                <c:pt idx="124">
                  <c:v>136.1</c:v>
                </c:pt>
                <c:pt idx="125">
                  <c:v>140</c:v>
                </c:pt>
                <c:pt idx="126">
                  <c:v>133.5</c:v>
                </c:pt>
                <c:pt idx="127">
                  <c:v>133.1</c:v>
                </c:pt>
                <c:pt idx="128">
                  <c:v>131.5</c:v>
                </c:pt>
                <c:pt idx="129">
                  <c:v>130.69999999999999</c:v>
                </c:pt>
                <c:pt idx="130">
                  <c:v>131.30000000000001</c:v>
                </c:pt>
                <c:pt idx="131">
                  <c:v>128.9</c:v>
                </c:pt>
                <c:pt idx="132">
                  <c:v>125.6</c:v>
                </c:pt>
                <c:pt idx="133">
                  <c:v>128.1</c:v>
                </c:pt>
                <c:pt idx="134">
                  <c:v>129.9</c:v>
                </c:pt>
                <c:pt idx="135">
                  <c:v>128.80000000000001</c:v>
                </c:pt>
                <c:pt idx="136">
                  <c:v>128</c:v>
                </c:pt>
                <c:pt idx="137">
                  <c:v>127.3</c:v>
                </c:pt>
                <c:pt idx="138">
                  <c:v>125.9</c:v>
                </c:pt>
                <c:pt idx="139">
                  <c:v>125.6</c:v>
                </c:pt>
                <c:pt idx="140">
                  <c:v>122.9</c:v>
                </c:pt>
                <c:pt idx="141">
                  <c:v>125.6</c:v>
                </c:pt>
                <c:pt idx="142">
                  <c:v>126.2</c:v>
                </c:pt>
                <c:pt idx="143">
                  <c:v>124.2</c:v>
                </c:pt>
                <c:pt idx="144">
                  <c:v>128.19999999999999</c:v>
                </c:pt>
                <c:pt idx="145">
                  <c:v>125</c:v>
                </c:pt>
                <c:pt idx="146">
                  <c:v>125.4</c:v>
                </c:pt>
                <c:pt idx="147">
                  <c:v>126.7</c:v>
                </c:pt>
                <c:pt idx="148">
                  <c:v>120.3</c:v>
                </c:pt>
                <c:pt idx="149">
                  <c:v>119.9</c:v>
                </c:pt>
                <c:pt idx="150">
                  <c:v>124.8</c:v>
                </c:pt>
                <c:pt idx="151">
                  <c:v>118.6</c:v>
                </c:pt>
                <c:pt idx="152">
                  <c:v>116.9</c:v>
                </c:pt>
                <c:pt idx="153">
                  <c:v>121.6</c:v>
                </c:pt>
                <c:pt idx="154">
                  <c:v>118.2</c:v>
                </c:pt>
                <c:pt idx="155">
                  <c:v>114.9</c:v>
                </c:pt>
                <c:pt idx="156">
                  <c:v>121.2</c:v>
                </c:pt>
                <c:pt idx="157">
                  <c:v>120.7</c:v>
                </c:pt>
                <c:pt idx="158">
                  <c:v>121.7</c:v>
                </c:pt>
                <c:pt idx="159">
                  <c:v>120.9</c:v>
                </c:pt>
                <c:pt idx="160">
                  <c:v>120.9</c:v>
                </c:pt>
                <c:pt idx="161">
                  <c:v>120</c:v>
                </c:pt>
                <c:pt idx="162">
                  <c:v>125</c:v>
                </c:pt>
                <c:pt idx="163">
                  <c:v>118.4</c:v>
                </c:pt>
                <c:pt idx="164">
                  <c:v>120.1</c:v>
                </c:pt>
                <c:pt idx="165">
                  <c:v>117.1</c:v>
                </c:pt>
                <c:pt idx="166">
                  <c:v>116.3</c:v>
                </c:pt>
                <c:pt idx="167">
                  <c:v>118.3</c:v>
                </c:pt>
                <c:pt idx="168">
                  <c:v>116.9</c:v>
                </c:pt>
                <c:pt idx="169">
                  <c:v>117.6</c:v>
                </c:pt>
                <c:pt idx="170">
                  <c:v>117.9</c:v>
                </c:pt>
                <c:pt idx="171">
                  <c:v>117.4</c:v>
                </c:pt>
                <c:pt idx="172">
                  <c:v>114.8</c:v>
                </c:pt>
                <c:pt idx="173">
                  <c:v>115.3</c:v>
                </c:pt>
                <c:pt idx="174">
                  <c:v>115.4</c:v>
                </c:pt>
                <c:pt idx="175">
                  <c:v>113.8</c:v>
                </c:pt>
                <c:pt idx="176">
                  <c:v>115.3</c:v>
                </c:pt>
                <c:pt idx="177">
                  <c:v>117</c:v>
                </c:pt>
                <c:pt idx="178">
                  <c:v>113.9</c:v>
                </c:pt>
                <c:pt idx="179">
                  <c:v>115.5</c:v>
                </c:pt>
                <c:pt idx="180">
                  <c:v>114.1</c:v>
                </c:pt>
                <c:pt idx="181">
                  <c:v>114.5</c:v>
                </c:pt>
                <c:pt idx="182">
                  <c:v>114.6</c:v>
                </c:pt>
                <c:pt idx="183">
                  <c:v>114.6</c:v>
                </c:pt>
                <c:pt idx="184">
                  <c:v>118.2</c:v>
                </c:pt>
                <c:pt idx="185">
                  <c:v>117.6</c:v>
                </c:pt>
                <c:pt idx="186">
                  <c:v>119.5</c:v>
                </c:pt>
                <c:pt idx="187">
                  <c:v>119.7</c:v>
                </c:pt>
                <c:pt idx="188">
                  <c:v>117.8</c:v>
                </c:pt>
                <c:pt idx="189">
                  <c:v>117.7</c:v>
                </c:pt>
                <c:pt idx="190">
                  <c:v>120</c:v>
                </c:pt>
                <c:pt idx="191">
                  <c:v>120.2</c:v>
                </c:pt>
                <c:pt idx="192">
                  <c:v>120.9</c:v>
                </c:pt>
                <c:pt idx="193">
                  <c:v>118.7</c:v>
                </c:pt>
                <c:pt idx="194">
                  <c:v>118</c:v>
                </c:pt>
                <c:pt idx="195">
                  <c:v>120.4</c:v>
                </c:pt>
                <c:pt idx="196">
                  <c:v>121.5</c:v>
                </c:pt>
                <c:pt idx="197">
                  <c:v>124.1</c:v>
                </c:pt>
                <c:pt idx="198">
                  <c:v>119.9</c:v>
                </c:pt>
                <c:pt idx="199">
                  <c:v>122.1</c:v>
                </c:pt>
                <c:pt idx="200">
                  <c:v>118.6</c:v>
                </c:pt>
                <c:pt idx="201">
                  <c:v>118.8</c:v>
                </c:pt>
                <c:pt idx="202">
                  <c:v>120.7</c:v>
                </c:pt>
                <c:pt idx="203">
                  <c:v>117.9</c:v>
                </c:pt>
                <c:pt idx="204">
                  <c:v>121.4</c:v>
                </c:pt>
                <c:pt idx="205">
                  <c:v>120.5</c:v>
                </c:pt>
                <c:pt idx="206">
                  <c:v>117</c:v>
                </c:pt>
                <c:pt idx="207">
                  <c:v>117</c:v>
                </c:pt>
                <c:pt idx="208">
                  <c:v>114.4</c:v>
                </c:pt>
                <c:pt idx="209">
                  <c:v>115</c:v>
                </c:pt>
                <c:pt idx="210">
                  <c:v>110.9</c:v>
                </c:pt>
                <c:pt idx="211">
                  <c:v>116.6</c:v>
                </c:pt>
                <c:pt idx="212">
                  <c:v>105.6</c:v>
                </c:pt>
                <c:pt idx="213">
                  <c:v>105.9</c:v>
                </c:pt>
                <c:pt idx="214">
                  <c:v>98.2</c:v>
                </c:pt>
                <c:pt idx="215">
                  <c:v>96.2</c:v>
                </c:pt>
                <c:pt idx="216">
                  <c:v>89.4</c:v>
                </c:pt>
                <c:pt idx="217">
                  <c:v>87.5</c:v>
                </c:pt>
                <c:pt idx="218">
                  <c:v>87.2</c:v>
                </c:pt>
                <c:pt idx="219">
                  <c:v>87.5</c:v>
                </c:pt>
                <c:pt idx="220">
                  <c:v>89.4</c:v>
                </c:pt>
                <c:pt idx="221">
                  <c:v>90.7</c:v>
                </c:pt>
                <c:pt idx="222">
                  <c:v>91.9</c:v>
                </c:pt>
                <c:pt idx="223">
                  <c:v>92.4</c:v>
                </c:pt>
                <c:pt idx="224">
                  <c:v>94.1</c:v>
                </c:pt>
                <c:pt idx="225">
                  <c:v>91.8</c:v>
                </c:pt>
                <c:pt idx="226">
                  <c:v>93.3</c:v>
                </c:pt>
                <c:pt idx="227">
                  <c:v>95</c:v>
                </c:pt>
                <c:pt idx="228">
                  <c:v>95.4</c:v>
                </c:pt>
                <c:pt idx="229">
                  <c:v>95.4</c:v>
                </c:pt>
                <c:pt idx="230">
                  <c:v>99.4</c:v>
                </c:pt>
                <c:pt idx="231">
                  <c:v>98.8</c:v>
                </c:pt>
                <c:pt idx="232">
                  <c:v>102.7</c:v>
                </c:pt>
                <c:pt idx="233">
                  <c:v>101.9</c:v>
                </c:pt>
                <c:pt idx="234">
                  <c:v>102.5</c:v>
                </c:pt>
                <c:pt idx="235">
                  <c:v>101.4</c:v>
                </c:pt>
                <c:pt idx="236">
                  <c:v>103.3</c:v>
                </c:pt>
                <c:pt idx="237">
                  <c:v>102.6</c:v>
                </c:pt>
                <c:pt idx="238">
                  <c:v>103.5</c:v>
                </c:pt>
                <c:pt idx="239">
                  <c:v>104</c:v>
                </c:pt>
                <c:pt idx="240">
                  <c:v>99.7</c:v>
                </c:pt>
                <c:pt idx="241">
                  <c:v>99.7</c:v>
                </c:pt>
                <c:pt idx="242">
                  <c:v>101.5</c:v>
                </c:pt>
                <c:pt idx="243">
                  <c:v>99.9</c:v>
                </c:pt>
                <c:pt idx="244">
                  <c:v>98.4</c:v>
                </c:pt>
                <c:pt idx="245">
                  <c:v>98.3</c:v>
                </c:pt>
                <c:pt idx="246">
                  <c:v>98.8</c:v>
                </c:pt>
                <c:pt idx="247">
                  <c:v>96.5</c:v>
                </c:pt>
                <c:pt idx="248">
                  <c:v>97.4</c:v>
                </c:pt>
                <c:pt idx="249">
                  <c:v>96.4</c:v>
                </c:pt>
                <c:pt idx="250">
                  <c:v>94.4</c:v>
                </c:pt>
                <c:pt idx="251">
                  <c:v>93.3</c:v>
                </c:pt>
                <c:pt idx="252">
                  <c:v>93.6</c:v>
                </c:pt>
                <c:pt idx="253">
                  <c:v>89.5</c:v>
                </c:pt>
                <c:pt idx="254">
                  <c:v>91.6</c:v>
                </c:pt>
                <c:pt idx="255">
                  <c:v>90.7</c:v>
                </c:pt>
                <c:pt idx="256">
                  <c:v>94.2</c:v>
                </c:pt>
                <c:pt idx="257">
                  <c:v>95.4</c:v>
                </c:pt>
                <c:pt idx="258">
                  <c:v>91.2</c:v>
                </c:pt>
                <c:pt idx="259">
                  <c:v>89.8</c:v>
                </c:pt>
                <c:pt idx="260">
                  <c:v>91.5</c:v>
                </c:pt>
                <c:pt idx="261">
                  <c:v>89.1</c:v>
                </c:pt>
                <c:pt idx="262">
                  <c:v>92.3</c:v>
                </c:pt>
                <c:pt idx="263">
                  <c:v>89.7</c:v>
                </c:pt>
                <c:pt idx="264">
                  <c:v>91.6</c:v>
                </c:pt>
                <c:pt idx="265">
                  <c:v>90.4</c:v>
                </c:pt>
                <c:pt idx="266">
                  <c:v>91.4</c:v>
                </c:pt>
                <c:pt idx="267">
                  <c:v>93.2</c:v>
                </c:pt>
                <c:pt idx="268">
                  <c:v>92.4</c:v>
                </c:pt>
                <c:pt idx="269">
                  <c:v>91.8</c:v>
                </c:pt>
                <c:pt idx="270">
                  <c:v>97.9</c:v>
                </c:pt>
                <c:pt idx="271">
                  <c:v>94.7</c:v>
                </c:pt>
                <c:pt idx="272">
                  <c:v>92.5</c:v>
                </c:pt>
                <c:pt idx="273">
                  <c:v>94.8</c:v>
                </c:pt>
                <c:pt idx="274">
                  <c:v>95.8</c:v>
                </c:pt>
                <c:pt idx="275">
                  <c:v>93.3</c:v>
                </c:pt>
                <c:pt idx="276">
                  <c:v>97</c:v>
                </c:pt>
                <c:pt idx="277">
                  <c:v>98.6</c:v>
                </c:pt>
                <c:pt idx="278">
                  <c:v>95.9</c:v>
                </c:pt>
                <c:pt idx="279">
                  <c:v>97.9</c:v>
                </c:pt>
                <c:pt idx="280">
                  <c:v>96.5</c:v>
                </c:pt>
                <c:pt idx="281">
                  <c:v>96.5</c:v>
                </c:pt>
                <c:pt idx="282">
                  <c:v>99.4</c:v>
                </c:pt>
                <c:pt idx="283">
                  <c:v>95.5</c:v>
                </c:pt>
                <c:pt idx="284">
                  <c:v>97.6</c:v>
                </c:pt>
                <c:pt idx="285">
                  <c:v>100.1</c:v>
                </c:pt>
                <c:pt idx="286">
                  <c:v>96.5</c:v>
                </c:pt>
                <c:pt idx="287">
                  <c:v>96.8</c:v>
                </c:pt>
                <c:pt idx="288">
                  <c:v>98.2</c:v>
                </c:pt>
                <c:pt idx="289">
                  <c:v>99.3</c:v>
                </c:pt>
                <c:pt idx="290">
                  <c:v>98.4</c:v>
                </c:pt>
                <c:pt idx="291">
                  <c:v>99.8</c:v>
                </c:pt>
                <c:pt idx="292">
                  <c:v>100.7</c:v>
                </c:pt>
                <c:pt idx="293">
                  <c:v>100.9</c:v>
                </c:pt>
                <c:pt idx="294">
                  <c:v>97.5</c:v>
                </c:pt>
                <c:pt idx="295">
                  <c:v>101.3</c:v>
                </c:pt>
                <c:pt idx="296">
                  <c:v>100.4</c:v>
                </c:pt>
                <c:pt idx="297">
                  <c:v>100.6</c:v>
                </c:pt>
                <c:pt idx="298">
                  <c:v>100.6</c:v>
                </c:pt>
                <c:pt idx="299">
                  <c:v>99.8</c:v>
                </c:pt>
                <c:pt idx="300">
                  <c:v>103.3</c:v>
                </c:pt>
                <c:pt idx="301">
                  <c:v>100.9</c:v>
                </c:pt>
                <c:pt idx="302">
                  <c:v>99.5</c:v>
                </c:pt>
                <c:pt idx="303">
                  <c:v>97.1</c:v>
                </c:pt>
                <c:pt idx="304">
                  <c:v>98.6</c:v>
                </c:pt>
                <c:pt idx="305">
                  <c:v>100.8</c:v>
                </c:pt>
                <c:pt idx="306">
                  <c:v>98.7</c:v>
                </c:pt>
                <c:pt idx="307">
                  <c:v>103.7</c:v>
                </c:pt>
                <c:pt idx="308">
                  <c:v>99.2</c:v>
                </c:pt>
                <c:pt idx="309">
                  <c:v>100.9</c:v>
                </c:pt>
                <c:pt idx="310">
                  <c:v>102.4</c:v>
                </c:pt>
                <c:pt idx="311">
                  <c:v>98.6</c:v>
                </c:pt>
                <c:pt idx="312">
                  <c:v>102.1</c:v>
                </c:pt>
                <c:pt idx="313">
                  <c:v>100.8</c:v>
                </c:pt>
                <c:pt idx="314">
                  <c:v>105.2</c:v>
                </c:pt>
                <c:pt idx="315">
                  <c:v>105.9</c:v>
                </c:pt>
                <c:pt idx="316">
                  <c:v>106.5</c:v>
                </c:pt>
                <c:pt idx="317">
                  <c:v>106.4</c:v>
                </c:pt>
                <c:pt idx="318">
                  <c:v>104.5</c:v>
                </c:pt>
                <c:pt idx="319">
                  <c:v>105.3</c:v>
                </c:pt>
                <c:pt idx="320">
                  <c:v>105</c:v>
                </c:pt>
                <c:pt idx="321">
                  <c:v>103</c:v>
                </c:pt>
                <c:pt idx="322">
                  <c:v>112.1</c:v>
                </c:pt>
                <c:pt idx="323">
                  <c:v>109.1</c:v>
                </c:pt>
                <c:pt idx="324">
                  <c:v>110</c:v>
                </c:pt>
                <c:pt idx="325">
                  <c:v>105.5</c:v>
                </c:pt>
                <c:pt idx="326">
                  <c:v>107.9</c:v>
                </c:pt>
                <c:pt idx="327">
                  <c:v>101.5</c:v>
                </c:pt>
                <c:pt idx="328">
                  <c:v>109</c:v>
                </c:pt>
                <c:pt idx="329">
                  <c:v>107.1</c:v>
                </c:pt>
                <c:pt idx="330">
                  <c:v>104.1</c:v>
                </c:pt>
                <c:pt idx="331">
                  <c:v>102.6</c:v>
                </c:pt>
                <c:pt idx="332">
                  <c:v>105</c:v>
                </c:pt>
                <c:pt idx="333">
                  <c:v>102.2</c:v>
                </c:pt>
                <c:pt idx="334">
                  <c:v>108.1</c:v>
                </c:pt>
                <c:pt idx="335">
                  <c:v>111.4</c:v>
                </c:pt>
                <c:pt idx="336">
                  <c:v>99.5</c:v>
                </c:pt>
                <c:pt idx="337">
                  <c:v>103.9</c:v>
                </c:pt>
                <c:pt idx="338">
                  <c:v>100.2</c:v>
                </c:pt>
                <c:pt idx="339">
                  <c:v>101.3</c:v>
                </c:pt>
                <c:pt idx="340">
                  <c:v>97.2</c:v>
                </c:pt>
                <c:pt idx="341">
                  <c:v>97.4</c:v>
                </c:pt>
                <c:pt idx="342">
                  <c:v>99.7</c:v>
                </c:pt>
                <c:pt idx="343">
                  <c:v>98.9</c:v>
                </c:pt>
                <c:pt idx="344">
                  <c:v>99.8</c:v>
                </c:pt>
                <c:pt idx="345">
                  <c:v>99.9</c:v>
                </c:pt>
                <c:pt idx="346">
                  <c:v>95.5</c:v>
                </c:pt>
                <c:pt idx="347">
                  <c:v>94.4</c:v>
                </c:pt>
                <c:pt idx="348">
                  <c:v>97.4</c:v>
                </c:pt>
                <c:pt idx="349">
                  <c:v>101.1</c:v>
                </c:pt>
                <c:pt idx="350">
                  <c:v>91.3</c:v>
                </c:pt>
                <c:pt idx="351">
                  <c:v>72.8</c:v>
                </c:pt>
                <c:pt idx="352">
                  <c:v>76.400000000000006</c:v>
                </c:pt>
                <c:pt idx="353">
                  <c:v>84.4</c:v>
                </c:pt>
                <c:pt idx="354">
                  <c:v>90.3</c:v>
                </c:pt>
                <c:pt idx="355">
                  <c:v>97.9</c:v>
                </c:pt>
                <c:pt idx="356">
                  <c:v>94.6</c:v>
                </c:pt>
                <c:pt idx="357">
                  <c:v>96.2</c:v>
                </c:pt>
                <c:pt idx="358">
                  <c:v>99.9</c:v>
                </c:pt>
                <c:pt idx="359">
                  <c:v>107</c:v>
                </c:pt>
                <c:pt idx="360">
                  <c:v>101.9</c:v>
                </c:pt>
                <c:pt idx="361">
                  <c:v>93.5</c:v>
                </c:pt>
                <c:pt idx="362">
                  <c:v>99</c:v>
                </c:pt>
                <c:pt idx="363">
                  <c:v>105.2</c:v>
                </c:pt>
                <c:pt idx="364">
                  <c:v>99.6</c:v>
                </c:pt>
                <c:pt idx="365">
                  <c:v>99.3</c:v>
                </c:pt>
                <c:pt idx="366">
                  <c:v>96</c:v>
                </c:pt>
                <c:pt idx="367">
                  <c:v>95.7</c:v>
                </c:pt>
                <c:pt idx="368">
                  <c:v>94.7</c:v>
                </c:pt>
                <c:pt idx="369">
                  <c:v>93.2</c:v>
                </c:pt>
                <c:pt idx="370">
                  <c:v>98.1</c:v>
                </c:pt>
                <c:pt idx="371">
                  <c:v>99.1</c:v>
                </c:pt>
                <c:pt idx="372">
                  <c:v>96.8</c:v>
                </c:pt>
                <c:pt idx="373">
                  <c:v>97.8</c:v>
                </c:pt>
                <c:pt idx="374">
                  <c:v>95.2</c:v>
                </c:pt>
                <c:pt idx="375">
                  <c:v>122.7</c:v>
                </c:pt>
                <c:pt idx="376">
                  <c:v>93.8</c:v>
                </c:pt>
              </c:numCache>
            </c:numRef>
          </c:val>
          <c:smooth val="0"/>
          <c:extLst>
            <c:ext xmlns:c16="http://schemas.microsoft.com/office/drawing/2014/chart" uri="{C3380CC4-5D6E-409C-BE32-E72D297353CC}">
              <c16:uniqueId val="{00000000-3C50-42E4-8D28-F70526CCAE86}"/>
            </c:ext>
          </c:extLst>
        </c:ser>
        <c:ser>
          <c:idx val="1"/>
          <c:order val="1"/>
          <c:tx>
            <c:strRef>
              <c:f>'Auftragseingang Branchen'!$I$6</c:f>
              <c:strCache>
                <c:ptCount val="1"/>
                <c:pt idx="0">
                  <c:v>Herstellung von Bekleidung</c:v>
                </c:pt>
              </c:strCache>
            </c:strRef>
          </c:tx>
          <c:spPr>
            <a:ln w="12700" cap="rnd">
              <a:solidFill>
                <a:schemeClr val="accent2"/>
              </a:solidFill>
              <a:round/>
            </a:ln>
            <a:effectLst/>
          </c:spPr>
          <c:marker>
            <c:symbol val="none"/>
          </c:marker>
          <c:cat>
            <c:numRef>
              <c:f>'Auftragseingang Branchen'!$A$7:$A$390</c:f>
              <c:numCache>
                <c:formatCode>[$-407]mmm/\ yy;@</c:formatCode>
                <c:ptCount val="384"/>
                <c:pt idx="0">
                  <c:v>33239</c:v>
                </c:pt>
                <c:pt idx="1">
                  <c:v>33270</c:v>
                </c:pt>
                <c:pt idx="2">
                  <c:v>33298</c:v>
                </c:pt>
                <c:pt idx="3">
                  <c:v>33329</c:v>
                </c:pt>
                <c:pt idx="4">
                  <c:v>33359</c:v>
                </c:pt>
                <c:pt idx="5">
                  <c:v>33390</c:v>
                </c:pt>
                <c:pt idx="6">
                  <c:v>33420</c:v>
                </c:pt>
                <c:pt idx="7">
                  <c:v>33451</c:v>
                </c:pt>
                <c:pt idx="8">
                  <c:v>33482</c:v>
                </c:pt>
                <c:pt idx="9">
                  <c:v>33512</c:v>
                </c:pt>
                <c:pt idx="10">
                  <c:v>33543</c:v>
                </c:pt>
                <c:pt idx="11">
                  <c:v>33573</c:v>
                </c:pt>
                <c:pt idx="12">
                  <c:v>33604</c:v>
                </c:pt>
                <c:pt idx="13">
                  <c:v>33635</c:v>
                </c:pt>
                <c:pt idx="14">
                  <c:v>33664</c:v>
                </c:pt>
                <c:pt idx="15">
                  <c:v>33695</c:v>
                </c:pt>
                <c:pt idx="16">
                  <c:v>33725</c:v>
                </c:pt>
                <c:pt idx="17">
                  <c:v>33756</c:v>
                </c:pt>
                <c:pt idx="18">
                  <c:v>33786</c:v>
                </c:pt>
                <c:pt idx="19">
                  <c:v>33817</c:v>
                </c:pt>
                <c:pt idx="20">
                  <c:v>33848</c:v>
                </c:pt>
                <c:pt idx="21">
                  <c:v>33878</c:v>
                </c:pt>
                <c:pt idx="22">
                  <c:v>33909</c:v>
                </c:pt>
                <c:pt idx="23">
                  <c:v>33939</c:v>
                </c:pt>
                <c:pt idx="24">
                  <c:v>33970</c:v>
                </c:pt>
                <c:pt idx="25">
                  <c:v>34001</c:v>
                </c:pt>
                <c:pt idx="26">
                  <c:v>34029</c:v>
                </c:pt>
                <c:pt idx="27">
                  <c:v>34060</c:v>
                </c:pt>
                <c:pt idx="28">
                  <c:v>34090</c:v>
                </c:pt>
                <c:pt idx="29">
                  <c:v>34121</c:v>
                </c:pt>
                <c:pt idx="30">
                  <c:v>34151</c:v>
                </c:pt>
                <c:pt idx="31">
                  <c:v>34182</c:v>
                </c:pt>
                <c:pt idx="32">
                  <c:v>34213</c:v>
                </c:pt>
                <c:pt idx="33">
                  <c:v>34243</c:v>
                </c:pt>
                <c:pt idx="34">
                  <c:v>34274</c:v>
                </c:pt>
                <c:pt idx="35">
                  <c:v>34304</c:v>
                </c:pt>
                <c:pt idx="36">
                  <c:v>34335</c:v>
                </c:pt>
                <c:pt idx="37">
                  <c:v>34366</c:v>
                </c:pt>
                <c:pt idx="38">
                  <c:v>34394</c:v>
                </c:pt>
                <c:pt idx="39">
                  <c:v>34425</c:v>
                </c:pt>
                <c:pt idx="40">
                  <c:v>34455</c:v>
                </c:pt>
                <c:pt idx="41">
                  <c:v>34486</c:v>
                </c:pt>
                <c:pt idx="42">
                  <c:v>34516</c:v>
                </c:pt>
                <c:pt idx="43">
                  <c:v>34547</c:v>
                </c:pt>
                <c:pt idx="44">
                  <c:v>34578</c:v>
                </c:pt>
                <c:pt idx="45">
                  <c:v>34608</c:v>
                </c:pt>
                <c:pt idx="46">
                  <c:v>34639</c:v>
                </c:pt>
                <c:pt idx="47">
                  <c:v>34669</c:v>
                </c:pt>
                <c:pt idx="48">
                  <c:v>34700</c:v>
                </c:pt>
                <c:pt idx="49">
                  <c:v>34731</c:v>
                </c:pt>
                <c:pt idx="50">
                  <c:v>34759</c:v>
                </c:pt>
                <c:pt idx="51">
                  <c:v>34790</c:v>
                </c:pt>
                <c:pt idx="52">
                  <c:v>34820</c:v>
                </c:pt>
                <c:pt idx="53">
                  <c:v>34851</c:v>
                </c:pt>
                <c:pt idx="54">
                  <c:v>34881</c:v>
                </c:pt>
                <c:pt idx="55">
                  <c:v>34912</c:v>
                </c:pt>
                <c:pt idx="56">
                  <c:v>34943</c:v>
                </c:pt>
                <c:pt idx="57">
                  <c:v>34973</c:v>
                </c:pt>
                <c:pt idx="58">
                  <c:v>35004</c:v>
                </c:pt>
                <c:pt idx="59">
                  <c:v>35034</c:v>
                </c:pt>
                <c:pt idx="60">
                  <c:v>35065</c:v>
                </c:pt>
                <c:pt idx="61">
                  <c:v>35096</c:v>
                </c:pt>
                <c:pt idx="62">
                  <c:v>35125</c:v>
                </c:pt>
                <c:pt idx="63">
                  <c:v>35156</c:v>
                </c:pt>
                <c:pt idx="64">
                  <c:v>35186</c:v>
                </c:pt>
                <c:pt idx="65">
                  <c:v>35217</c:v>
                </c:pt>
                <c:pt idx="66">
                  <c:v>35247</c:v>
                </c:pt>
                <c:pt idx="67">
                  <c:v>35278</c:v>
                </c:pt>
                <c:pt idx="68">
                  <c:v>35309</c:v>
                </c:pt>
                <c:pt idx="69">
                  <c:v>35339</c:v>
                </c:pt>
                <c:pt idx="70">
                  <c:v>35370</c:v>
                </c:pt>
                <c:pt idx="71">
                  <c:v>35400</c:v>
                </c:pt>
                <c:pt idx="72">
                  <c:v>35431</c:v>
                </c:pt>
                <c:pt idx="73">
                  <c:v>35462</c:v>
                </c:pt>
                <c:pt idx="74">
                  <c:v>35490</c:v>
                </c:pt>
                <c:pt idx="75">
                  <c:v>35521</c:v>
                </c:pt>
                <c:pt idx="76">
                  <c:v>35551</c:v>
                </c:pt>
                <c:pt idx="77">
                  <c:v>35582</c:v>
                </c:pt>
                <c:pt idx="78">
                  <c:v>35612</c:v>
                </c:pt>
                <c:pt idx="79">
                  <c:v>35643</c:v>
                </c:pt>
                <c:pt idx="80">
                  <c:v>35674</c:v>
                </c:pt>
                <c:pt idx="81">
                  <c:v>35704</c:v>
                </c:pt>
                <c:pt idx="82">
                  <c:v>35735</c:v>
                </c:pt>
                <c:pt idx="83">
                  <c:v>35765</c:v>
                </c:pt>
                <c:pt idx="84">
                  <c:v>35796</c:v>
                </c:pt>
                <c:pt idx="85">
                  <c:v>35827</c:v>
                </c:pt>
                <c:pt idx="86">
                  <c:v>35855</c:v>
                </c:pt>
                <c:pt idx="87">
                  <c:v>35886</c:v>
                </c:pt>
                <c:pt idx="88">
                  <c:v>35916</c:v>
                </c:pt>
                <c:pt idx="89">
                  <c:v>35947</c:v>
                </c:pt>
                <c:pt idx="90">
                  <c:v>35977</c:v>
                </c:pt>
                <c:pt idx="91">
                  <c:v>36008</c:v>
                </c:pt>
                <c:pt idx="92">
                  <c:v>36039</c:v>
                </c:pt>
                <c:pt idx="93">
                  <c:v>36069</c:v>
                </c:pt>
                <c:pt idx="94">
                  <c:v>36100</c:v>
                </c:pt>
                <c:pt idx="95">
                  <c:v>36130</c:v>
                </c:pt>
                <c:pt idx="96">
                  <c:v>36161</c:v>
                </c:pt>
                <c:pt idx="97">
                  <c:v>36192</c:v>
                </c:pt>
                <c:pt idx="98">
                  <c:v>36220</c:v>
                </c:pt>
                <c:pt idx="99">
                  <c:v>36251</c:v>
                </c:pt>
                <c:pt idx="100">
                  <c:v>36281</c:v>
                </c:pt>
                <c:pt idx="101">
                  <c:v>36312</c:v>
                </c:pt>
                <c:pt idx="102">
                  <c:v>36342</c:v>
                </c:pt>
                <c:pt idx="103">
                  <c:v>36373</c:v>
                </c:pt>
                <c:pt idx="104">
                  <c:v>36404</c:v>
                </c:pt>
                <c:pt idx="105">
                  <c:v>36434</c:v>
                </c:pt>
                <c:pt idx="106">
                  <c:v>36465</c:v>
                </c:pt>
                <c:pt idx="107">
                  <c:v>36495</c:v>
                </c:pt>
                <c:pt idx="108">
                  <c:v>36526</c:v>
                </c:pt>
                <c:pt idx="109">
                  <c:v>36557</c:v>
                </c:pt>
                <c:pt idx="110">
                  <c:v>36586</c:v>
                </c:pt>
                <c:pt idx="111">
                  <c:v>36617</c:v>
                </c:pt>
                <c:pt idx="112">
                  <c:v>36647</c:v>
                </c:pt>
                <c:pt idx="113">
                  <c:v>36678</c:v>
                </c:pt>
                <c:pt idx="114">
                  <c:v>36708</c:v>
                </c:pt>
                <c:pt idx="115">
                  <c:v>36739</c:v>
                </c:pt>
                <c:pt idx="116">
                  <c:v>36770</c:v>
                </c:pt>
                <c:pt idx="117">
                  <c:v>36800</c:v>
                </c:pt>
                <c:pt idx="118">
                  <c:v>36831</c:v>
                </c:pt>
                <c:pt idx="119">
                  <c:v>36861</c:v>
                </c:pt>
                <c:pt idx="120">
                  <c:v>36892</c:v>
                </c:pt>
                <c:pt idx="121">
                  <c:v>36923</c:v>
                </c:pt>
                <c:pt idx="122">
                  <c:v>36951</c:v>
                </c:pt>
                <c:pt idx="123">
                  <c:v>36982</c:v>
                </c:pt>
                <c:pt idx="124">
                  <c:v>37012</c:v>
                </c:pt>
                <c:pt idx="125">
                  <c:v>37043</c:v>
                </c:pt>
                <c:pt idx="126">
                  <c:v>37073</c:v>
                </c:pt>
                <c:pt idx="127">
                  <c:v>37104</c:v>
                </c:pt>
                <c:pt idx="128">
                  <c:v>37135</c:v>
                </c:pt>
                <c:pt idx="129">
                  <c:v>37165</c:v>
                </c:pt>
                <c:pt idx="130">
                  <c:v>37196</c:v>
                </c:pt>
                <c:pt idx="131">
                  <c:v>37226</c:v>
                </c:pt>
                <c:pt idx="132">
                  <c:v>37257</c:v>
                </c:pt>
                <c:pt idx="133">
                  <c:v>37288</c:v>
                </c:pt>
                <c:pt idx="134">
                  <c:v>37316</c:v>
                </c:pt>
                <c:pt idx="135">
                  <c:v>37347</c:v>
                </c:pt>
                <c:pt idx="136">
                  <c:v>37377</c:v>
                </c:pt>
                <c:pt idx="137">
                  <c:v>37408</c:v>
                </c:pt>
                <c:pt idx="138">
                  <c:v>37438</c:v>
                </c:pt>
                <c:pt idx="139">
                  <c:v>37469</c:v>
                </c:pt>
                <c:pt idx="140">
                  <c:v>37500</c:v>
                </c:pt>
                <c:pt idx="141">
                  <c:v>37530</c:v>
                </c:pt>
                <c:pt idx="142">
                  <c:v>37561</c:v>
                </c:pt>
                <c:pt idx="143">
                  <c:v>37591</c:v>
                </c:pt>
                <c:pt idx="144">
                  <c:v>37622</c:v>
                </c:pt>
                <c:pt idx="145">
                  <c:v>37653</c:v>
                </c:pt>
                <c:pt idx="146">
                  <c:v>37681</c:v>
                </c:pt>
                <c:pt idx="147">
                  <c:v>37712</c:v>
                </c:pt>
                <c:pt idx="148">
                  <c:v>37742</c:v>
                </c:pt>
                <c:pt idx="149">
                  <c:v>37773</c:v>
                </c:pt>
                <c:pt idx="150">
                  <c:v>37803</c:v>
                </c:pt>
                <c:pt idx="151">
                  <c:v>37834</c:v>
                </c:pt>
                <c:pt idx="152">
                  <c:v>37865</c:v>
                </c:pt>
                <c:pt idx="153">
                  <c:v>37895</c:v>
                </c:pt>
                <c:pt idx="154">
                  <c:v>37926</c:v>
                </c:pt>
                <c:pt idx="155">
                  <c:v>37956</c:v>
                </c:pt>
                <c:pt idx="156">
                  <c:v>37987</c:v>
                </c:pt>
                <c:pt idx="157">
                  <c:v>38018</c:v>
                </c:pt>
                <c:pt idx="158">
                  <c:v>38047</c:v>
                </c:pt>
                <c:pt idx="159">
                  <c:v>38078</c:v>
                </c:pt>
                <c:pt idx="160">
                  <c:v>38108</c:v>
                </c:pt>
                <c:pt idx="161">
                  <c:v>38139</c:v>
                </c:pt>
                <c:pt idx="162">
                  <c:v>38169</c:v>
                </c:pt>
                <c:pt idx="163">
                  <c:v>38200</c:v>
                </c:pt>
                <c:pt idx="164">
                  <c:v>38231</c:v>
                </c:pt>
                <c:pt idx="165">
                  <c:v>38261</c:v>
                </c:pt>
                <c:pt idx="166">
                  <c:v>38292</c:v>
                </c:pt>
                <c:pt idx="167">
                  <c:v>38322</c:v>
                </c:pt>
                <c:pt idx="168">
                  <c:v>38353</c:v>
                </c:pt>
                <c:pt idx="169">
                  <c:v>38384</c:v>
                </c:pt>
                <c:pt idx="170">
                  <c:v>38412</c:v>
                </c:pt>
                <c:pt idx="171">
                  <c:v>38443</c:v>
                </c:pt>
                <c:pt idx="172">
                  <c:v>38473</c:v>
                </c:pt>
                <c:pt idx="173">
                  <c:v>38504</c:v>
                </c:pt>
                <c:pt idx="174">
                  <c:v>38534</c:v>
                </c:pt>
                <c:pt idx="175">
                  <c:v>38565</c:v>
                </c:pt>
                <c:pt idx="176">
                  <c:v>38596</c:v>
                </c:pt>
                <c:pt idx="177">
                  <c:v>38626</c:v>
                </c:pt>
                <c:pt idx="178">
                  <c:v>38657</c:v>
                </c:pt>
                <c:pt idx="179">
                  <c:v>38687</c:v>
                </c:pt>
                <c:pt idx="180">
                  <c:v>38718</c:v>
                </c:pt>
                <c:pt idx="181">
                  <c:v>38749</c:v>
                </c:pt>
                <c:pt idx="182">
                  <c:v>38777</c:v>
                </c:pt>
                <c:pt idx="183">
                  <c:v>38808</c:v>
                </c:pt>
                <c:pt idx="184">
                  <c:v>38838</c:v>
                </c:pt>
                <c:pt idx="185">
                  <c:v>38869</c:v>
                </c:pt>
                <c:pt idx="186">
                  <c:v>38899</c:v>
                </c:pt>
                <c:pt idx="187">
                  <c:v>38930</c:v>
                </c:pt>
                <c:pt idx="188">
                  <c:v>38961</c:v>
                </c:pt>
                <c:pt idx="189">
                  <c:v>38991</c:v>
                </c:pt>
                <c:pt idx="190">
                  <c:v>39022</c:v>
                </c:pt>
                <c:pt idx="191">
                  <c:v>39052</c:v>
                </c:pt>
                <c:pt idx="192">
                  <c:v>39083</c:v>
                </c:pt>
                <c:pt idx="193">
                  <c:v>39114</c:v>
                </c:pt>
                <c:pt idx="194">
                  <c:v>39142</c:v>
                </c:pt>
                <c:pt idx="195">
                  <c:v>39173</c:v>
                </c:pt>
                <c:pt idx="196">
                  <c:v>39203</c:v>
                </c:pt>
                <c:pt idx="197">
                  <c:v>39234</c:v>
                </c:pt>
                <c:pt idx="198">
                  <c:v>39264</c:v>
                </c:pt>
                <c:pt idx="199">
                  <c:v>39295</c:v>
                </c:pt>
                <c:pt idx="200">
                  <c:v>39326</c:v>
                </c:pt>
                <c:pt idx="201">
                  <c:v>39356</c:v>
                </c:pt>
                <c:pt idx="202">
                  <c:v>39387</c:v>
                </c:pt>
                <c:pt idx="203">
                  <c:v>39417</c:v>
                </c:pt>
                <c:pt idx="204">
                  <c:v>39448</c:v>
                </c:pt>
                <c:pt idx="205">
                  <c:v>39479</c:v>
                </c:pt>
                <c:pt idx="206">
                  <c:v>39508</c:v>
                </c:pt>
                <c:pt idx="207">
                  <c:v>39539</c:v>
                </c:pt>
                <c:pt idx="208">
                  <c:v>39569</c:v>
                </c:pt>
                <c:pt idx="209">
                  <c:v>39600</c:v>
                </c:pt>
                <c:pt idx="210">
                  <c:v>39630</c:v>
                </c:pt>
                <c:pt idx="211">
                  <c:v>39661</c:v>
                </c:pt>
                <c:pt idx="212">
                  <c:v>39692</c:v>
                </c:pt>
                <c:pt idx="213">
                  <c:v>39722</c:v>
                </c:pt>
                <c:pt idx="214">
                  <c:v>39753</c:v>
                </c:pt>
                <c:pt idx="215">
                  <c:v>39783</c:v>
                </c:pt>
                <c:pt idx="216">
                  <c:v>39814</c:v>
                </c:pt>
                <c:pt idx="217">
                  <c:v>39845</c:v>
                </c:pt>
                <c:pt idx="218">
                  <c:v>39873</c:v>
                </c:pt>
                <c:pt idx="219">
                  <c:v>39904</c:v>
                </c:pt>
                <c:pt idx="220">
                  <c:v>39934</c:v>
                </c:pt>
                <c:pt idx="221">
                  <c:v>39965</c:v>
                </c:pt>
                <c:pt idx="222">
                  <c:v>39995</c:v>
                </c:pt>
                <c:pt idx="223">
                  <c:v>40026</c:v>
                </c:pt>
                <c:pt idx="224">
                  <c:v>40057</c:v>
                </c:pt>
                <c:pt idx="225">
                  <c:v>40087</c:v>
                </c:pt>
                <c:pt idx="226">
                  <c:v>40118</c:v>
                </c:pt>
                <c:pt idx="227">
                  <c:v>40148</c:v>
                </c:pt>
                <c:pt idx="228">
                  <c:v>40179</c:v>
                </c:pt>
                <c:pt idx="229">
                  <c:v>40210</c:v>
                </c:pt>
                <c:pt idx="230">
                  <c:v>40238</c:v>
                </c:pt>
                <c:pt idx="231">
                  <c:v>40269</c:v>
                </c:pt>
                <c:pt idx="232">
                  <c:v>40299</c:v>
                </c:pt>
                <c:pt idx="233">
                  <c:v>40330</c:v>
                </c:pt>
                <c:pt idx="234">
                  <c:v>40360</c:v>
                </c:pt>
                <c:pt idx="235">
                  <c:v>40391</c:v>
                </c:pt>
                <c:pt idx="236">
                  <c:v>40422</c:v>
                </c:pt>
                <c:pt idx="237">
                  <c:v>40452</c:v>
                </c:pt>
                <c:pt idx="238">
                  <c:v>40483</c:v>
                </c:pt>
                <c:pt idx="239">
                  <c:v>40513</c:v>
                </c:pt>
                <c:pt idx="240">
                  <c:v>40544</c:v>
                </c:pt>
                <c:pt idx="241">
                  <c:v>40575</c:v>
                </c:pt>
                <c:pt idx="242">
                  <c:v>40603</c:v>
                </c:pt>
                <c:pt idx="243">
                  <c:v>40634</c:v>
                </c:pt>
                <c:pt idx="244">
                  <c:v>40664</c:v>
                </c:pt>
                <c:pt idx="245">
                  <c:v>40695</c:v>
                </c:pt>
                <c:pt idx="246">
                  <c:v>40725</c:v>
                </c:pt>
                <c:pt idx="247">
                  <c:v>40756</c:v>
                </c:pt>
                <c:pt idx="248">
                  <c:v>40787</c:v>
                </c:pt>
                <c:pt idx="249">
                  <c:v>40817</c:v>
                </c:pt>
                <c:pt idx="250">
                  <c:v>40848</c:v>
                </c:pt>
                <c:pt idx="251">
                  <c:v>40878</c:v>
                </c:pt>
                <c:pt idx="252">
                  <c:v>40909</c:v>
                </c:pt>
                <c:pt idx="253">
                  <c:v>40940</c:v>
                </c:pt>
                <c:pt idx="254">
                  <c:v>40969</c:v>
                </c:pt>
                <c:pt idx="255">
                  <c:v>41000</c:v>
                </c:pt>
                <c:pt idx="256">
                  <c:v>41030</c:v>
                </c:pt>
                <c:pt idx="257">
                  <c:v>41061</c:v>
                </c:pt>
                <c:pt idx="258">
                  <c:v>41091</c:v>
                </c:pt>
                <c:pt idx="259">
                  <c:v>41122</c:v>
                </c:pt>
                <c:pt idx="260">
                  <c:v>41153</c:v>
                </c:pt>
                <c:pt idx="261">
                  <c:v>41183</c:v>
                </c:pt>
                <c:pt idx="262">
                  <c:v>41214</c:v>
                </c:pt>
                <c:pt idx="263">
                  <c:v>41244</c:v>
                </c:pt>
                <c:pt idx="264">
                  <c:v>41275</c:v>
                </c:pt>
                <c:pt idx="265">
                  <c:v>41306</c:v>
                </c:pt>
                <c:pt idx="266">
                  <c:v>41334</c:v>
                </c:pt>
                <c:pt idx="267">
                  <c:v>41365</c:v>
                </c:pt>
                <c:pt idx="268">
                  <c:v>41395</c:v>
                </c:pt>
                <c:pt idx="269">
                  <c:v>41426</c:v>
                </c:pt>
                <c:pt idx="270">
                  <c:v>41456</c:v>
                </c:pt>
                <c:pt idx="271">
                  <c:v>41487</c:v>
                </c:pt>
                <c:pt idx="272">
                  <c:v>41518</c:v>
                </c:pt>
                <c:pt idx="273">
                  <c:v>41548</c:v>
                </c:pt>
                <c:pt idx="274">
                  <c:v>41579</c:v>
                </c:pt>
                <c:pt idx="275">
                  <c:v>41609</c:v>
                </c:pt>
                <c:pt idx="276">
                  <c:v>41640</c:v>
                </c:pt>
                <c:pt idx="277">
                  <c:v>41671</c:v>
                </c:pt>
                <c:pt idx="278">
                  <c:v>41699</c:v>
                </c:pt>
                <c:pt idx="279">
                  <c:v>41730</c:v>
                </c:pt>
                <c:pt idx="280">
                  <c:v>41760</c:v>
                </c:pt>
                <c:pt idx="281">
                  <c:v>41791</c:v>
                </c:pt>
                <c:pt idx="282">
                  <c:v>41821</c:v>
                </c:pt>
                <c:pt idx="283">
                  <c:v>41852</c:v>
                </c:pt>
                <c:pt idx="284">
                  <c:v>41883</c:v>
                </c:pt>
                <c:pt idx="285">
                  <c:v>41913</c:v>
                </c:pt>
                <c:pt idx="286">
                  <c:v>41944</c:v>
                </c:pt>
                <c:pt idx="287">
                  <c:v>41974</c:v>
                </c:pt>
                <c:pt idx="288">
                  <c:v>42005</c:v>
                </c:pt>
                <c:pt idx="289">
                  <c:v>42036</c:v>
                </c:pt>
                <c:pt idx="290">
                  <c:v>42064</c:v>
                </c:pt>
                <c:pt idx="291">
                  <c:v>42095</c:v>
                </c:pt>
                <c:pt idx="292">
                  <c:v>42125</c:v>
                </c:pt>
                <c:pt idx="293">
                  <c:v>42156</c:v>
                </c:pt>
                <c:pt idx="294">
                  <c:v>42186</c:v>
                </c:pt>
                <c:pt idx="295">
                  <c:v>42217</c:v>
                </c:pt>
                <c:pt idx="296">
                  <c:v>42248</c:v>
                </c:pt>
                <c:pt idx="297">
                  <c:v>42278</c:v>
                </c:pt>
                <c:pt idx="298">
                  <c:v>42309</c:v>
                </c:pt>
                <c:pt idx="299">
                  <c:v>42339</c:v>
                </c:pt>
                <c:pt idx="300">
                  <c:v>42370</c:v>
                </c:pt>
                <c:pt idx="301">
                  <c:v>42401</c:v>
                </c:pt>
                <c:pt idx="302">
                  <c:v>42430</c:v>
                </c:pt>
                <c:pt idx="303">
                  <c:v>42461</c:v>
                </c:pt>
                <c:pt idx="304">
                  <c:v>42491</c:v>
                </c:pt>
                <c:pt idx="305">
                  <c:v>42522</c:v>
                </c:pt>
                <c:pt idx="306">
                  <c:v>42552</c:v>
                </c:pt>
                <c:pt idx="307">
                  <c:v>42583</c:v>
                </c:pt>
                <c:pt idx="308">
                  <c:v>42614</c:v>
                </c:pt>
                <c:pt idx="309">
                  <c:v>42644</c:v>
                </c:pt>
                <c:pt idx="310">
                  <c:v>42675</c:v>
                </c:pt>
                <c:pt idx="311">
                  <c:v>42705</c:v>
                </c:pt>
                <c:pt idx="312">
                  <c:v>42736</c:v>
                </c:pt>
                <c:pt idx="313">
                  <c:v>42767</c:v>
                </c:pt>
                <c:pt idx="314">
                  <c:v>42795</c:v>
                </c:pt>
                <c:pt idx="315">
                  <c:v>42826</c:v>
                </c:pt>
                <c:pt idx="316">
                  <c:v>42856</c:v>
                </c:pt>
                <c:pt idx="317">
                  <c:v>42887</c:v>
                </c:pt>
                <c:pt idx="318">
                  <c:v>42917</c:v>
                </c:pt>
                <c:pt idx="319">
                  <c:v>42948</c:v>
                </c:pt>
                <c:pt idx="320">
                  <c:v>42979</c:v>
                </c:pt>
                <c:pt idx="321">
                  <c:v>43009</c:v>
                </c:pt>
                <c:pt idx="322">
                  <c:v>43040</c:v>
                </c:pt>
                <c:pt idx="323">
                  <c:v>43070</c:v>
                </c:pt>
                <c:pt idx="324">
                  <c:v>43101</c:v>
                </c:pt>
                <c:pt idx="325">
                  <c:v>43132</c:v>
                </c:pt>
                <c:pt idx="326">
                  <c:v>43160</c:v>
                </c:pt>
                <c:pt idx="327">
                  <c:v>43191</c:v>
                </c:pt>
                <c:pt idx="328">
                  <c:v>43221</c:v>
                </c:pt>
                <c:pt idx="329">
                  <c:v>43252</c:v>
                </c:pt>
                <c:pt idx="330">
                  <c:v>43282</c:v>
                </c:pt>
                <c:pt idx="331">
                  <c:v>43313</c:v>
                </c:pt>
                <c:pt idx="332">
                  <c:v>43344</c:v>
                </c:pt>
                <c:pt idx="333">
                  <c:v>43374</c:v>
                </c:pt>
                <c:pt idx="334">
                  <c:v>43405</c:v>
                </c:pt>
                <c:pt idx="335">
                  <c:v>43435</c:v>
                </c:pt>
                <c:pt idx="336">
                  <c:v>43466</c:v>
                </c:pt>
                <c:pt idx="337">
                  <c:v>43497</c:v>
                </c:pt>
                <c:pt idx="338">
                  <c:v>43525</c:v>
                </c:pt>
                <c:pt idx="339">
                  <c:v>43556</c:v>
                </c:pt>
                <c:pt idx="340">
                  <c:v>43586</c:v>
                </c:pt>
                <c:pt idx="341">
                  <c:v>43617</c:v>
                </c:pt>
                <c:pt idx="342">
                  <c:v>43647</c:v>
                </c:pt>
                <c:pt idx="343">
                  <c:v>43678</c:v>
                </c:pt>
                <c:pt idx="344">
                  <c:v>43709</c:v>
                </c:pt>
                <c:pt idx="345">
                  <c:v>43739</c:v>
                </c:pt>
                <c:pt idx="346">
                  <c:v>43770</c:v>
                </c:pt>
                <c:pt idx="347">
                  <c:v>43800</c:v>
                </c:pt>
                <c:pt idx="348">
                  <c:v>43831</c:v>
                </c:pt>
                <c:pt idx="349">
                  <c:v>43862</c:v>
                </c:pt>
                <c:pt idx="350">
                  <c:v>43891</c:v>
                </c:pt>
                <c:pt idx="351">
                  <c:v>43922</c:v>
                </c:pt>
                <c:pt idx="352">
                  <c:v>43952</c:v>
                </c:pt>
                <c:pt idx="353">
                  <c:v>43983</c:v>
                </c:pt>
                <c:pt idx="354">
                  <c:v>44013</c:v>
                </c:pt>
                <c:pt idx="355">
                  <c:v>44044</c:v>
                </c:pt>
                <c:pt idx="356">
                  <c:v>44075</c:v>
                </c:pt>
                <c:pt idx="357">
                  <c:v>44105</c:v>
                </c:pt>
                <c:pt idx="358">
                  <c:v>44136</c:v>
                </c:pt>
                <c:pt idx="359">
                  <c:v>44166</c:v>
                </c:pt>
                <c:pt idx="360">
                  <c:v>44197</c:v>
                </c:pt>
                <c:pt idx="361">
                  <c:v>44228</c:v>
                </c:pt>
                <c:pt idx="362">
                  <c:v>44256</c:v>
                </c:pt>
                <c:pt idx="363">
                  <c:v>44287</c:v>
                </c:pt>
                <c:pt idx="364">
                  <c:v>44317</c:v>
                </c:pt>
                <c:pt idx="365">
                  <c:v>44348</c:v>
                </c:pt>
                <c:pt idx="366">
                  <c:v>44378</c:v>
                </c:pt>
                <c:pt idx="367">
                  <c:v>44409</c:v>
                </c:pt>
                <c:pt idx="368">
                  <c:v>44440</c:v>
                </c:pt>
                <c:pt idx="369">
                  <c:v>44470</c:v>
                </c:pt>
                <c:pt idx="370">
                  <c:v>44501</c:v>
                </c:pt>
                <c:pt idx="371">
                  <c:v>44531</c:v>
                </c:pt>
                <c:pt idx="372">
                  <c:v>44562</c:v>
                </c:pt>
                <c:pt idx="373">
                  <c:v>44593</c:v>
                </c:pt>
                <c:pt idx="374">
                  <c:v>44621</c:v>
                </c:pt>
                <c:pt idx="375">
                  <c:v>44652</c:v>
                </c:pt>
                <c:pt idx="376">
                  <c:v>44682</c:v>
                </c:pt>
                <c:pt idx="377">
                  <c:v>44713</c:v>
                </c:pt>
                <c:pt idx="378">
                  <c:v>44743</c:v>
                </c:pt>
                <c:pt idx="379">
                  <c:v>44774</c:v>
                </c:pt>
                <c:pt idx="380">
                  <c:v>44805</c:v>
                </c:pt>
                <c:pt idx="381">
                  <c:v>44835</c:v>
                </c:pt>
                <c:pt idx="382">
                  <c:v>44866</c:v>
                </c:pt>
                <c:pt idx="383">
                  <c:v>44896</c:v>
                </c:pt>
              </c:numCache>
            </c:numRef>
          </c:cat>
          <c:val>
            <c:numRef>
              <c:f>'Auftragseingang Branchen'!$I$7:$I$390</c:f>
              <c:numCache>
                <c:formatCode>General</c:formatCode>
                <c:ptCount val="384"/>
                <c:pt idx="0">
                  <c:v>236.3</c:v>
                </c:pt>
                <c:pt idx="1">
                  <c:v>242.7</c:v>
                </c:pt>
                <c:pt idx="2">
                  <c:v>273.39999999999998</c:v>
                </c:pt>
                <c:pt idx="3">
                  <c:v>265.7</c:v>
                </c:pt>
                <c:pt idx="4">
                  <c:v>257.10000000000002</c:v>
                </c:pt>
                <c:pt idx="5">
                  <c:v>294.60000000000002</c:v>
                </c:pt>
                <c:pt idx="6">
                  <c:v>227.1</c:v>
                </c:pt>
                <c:pt idx="7">
                  <c:v>234.8</c:v>
                </c:pt>
                <c:pt idx="8">
                  <c:v>257.8</c:v>
                </c:pt>
                <c:pt idx="9">
                  <c:v>256.8</c:v>
                </c:pt>
                <c:pt idx="10">
                  <c:v>280.2</c:v>
                </c:pt>
                <c:pt idx="11">
                  <c:v>268.10000000000002</c:v>
                </c:pt>
                <c:pt idx="12">
                  <c:v>235.5</c:v>
                </c:pt>
                <c:pt idx="13">
                  <c:v>246.6</c:v>
                </c:pt>
                <c:pt idx="14">
                  <c:v>236.8</c:v>
                </c:pt>
                <c:pt idx="15">
                  <c:v>227.7</c:v>
                </c:pt>
                <c:pt idx="16">
                  <c:v>228.4</c:v>
                </c:pt>
                <c:pt idx="17">
                  <c:v>228.3</c:v>
                </c:pt>
                <c:pt idx="18">
                  <c:v>211.2</c:v>
                </c:pt>
                <c:pt idx="19">
                  <c:v>219.3</c:v>
                </c:pt>
                <c:pt idx="20">
                  <c:v>235.4</c:v>
                </c:pt>
                <c:pt idx="21">
                  <c:v>228.1</c:v>
                </c:pt>
                <c:pt idx="22">
                  <c:v>222.5</c:v>
                </c:pt>
                <c:pt idx="23">
                  <c:v>218.9</c:v>
                </c:pt>
                <c:pt idx="24">
                  <c:v>221.6</c:v>
                </c:pt>
                <c:pt idx="25">
                  <c:v>213.7</c:v>
                </c:pt>
                <c:pt idx="26">
                  <c:v>222</c:v>
                </c:pt>
                <c:pt idx="27">
                  <c:v>214.8</c:v>
                </c:pt>
                <c:pt idx="28">
                  <c:v>211.6</c:v>
                </c:pt>
                <c:pt idx="29">
                  <c:v>209.2</c:v>
                </c:pt>
                <c:pt idx="30">
                  <c:v>219.1</c:v>
                </c:pt>
                <c:pt idx="31">
                  <c:v>224.1</c:v>
                </c:pt>
                <c:pt idx="32">
                  <c:v>216.3</c:v>
                </c:pt>
                <c:pt idx="33">
                  <c:v>208</c:v>
                </c:pt>
                <c:pt idx="34">
                  <c:v>207.2</c:v>
                </c:pt>
                <c:pt idx="35">
                  <c:v>209.3</c:v>
                </c:pt>
                <c:pt idx="36">
                  <c:v>211</c:v>
                </c:pt>
                <c:pt idx="37">
                  <c:v>211.6</c:v>
                </c:pt>
                <c:pt idx="38">
                  <c:v>199.8</c:v>
                </c:pt>
                <c:pt idx="39">
                  <c:v>208.9</c:v>
                </c:pt>
                <c:pt idx="40">
                  <c:v>212.1</c:v>
                </c:pt>
                <c:pt idx="41">
                  <c:v>184</c:v>
                </c:pt>
                <c:pt idx="42">
                  <c:v>197.5</c:v>
                </c:pt>
                <c:pt idx="43">
                  <c:v>201.7</c:v>
                </c:pt>
                <c:pt idx="44">
                  <c:v>194.8</c:v>
                </c:pt>
                <c:pt idx="45">
                  <c:v>195.1</c:v>
                </c:pt>
                <c:pt idx="46">
                  <c:v>187.2</c:v>
                </c:pt>
                <c:pt idx="47">
                  <c:v>186.1</c:v>
                </c:pt>
                <c:pt idx="48">
                  <c:v>200</c:v>
                </c:pt>
                <c:pt idx="49">
                  <c:v>197.5</c:v>
                </c:pt>
                <c:pt idx="50">
                  <c:v>192.6</c:v>
                </c:pt>
                <c:pt idx="51">
                  <c:v>195.9</c:v>
                </c:pt>
                <c:pt idx="52">
                  <c:v>204.5</c:v>
                </c:pt>
                <c:pt idx="53">
                  <c:v>193.4</c:v>
                </c:pt>
                <c:pt idx="54">
                  <c:v>189.7</c:v>
                </c:pt>
                <c:pt idx="55">
                  <c:v>186.1</c:v>
                </c:pt>
                <c:pt idx="56">
                  <c:v>188.3</c:v>
                </c:pt>
                <c:pt idx="57">
                  <c:v>223.2</c:v>
                </c:pt>
                <c:pt idx="58">
                  <c:v>178.8</c:v>
                </c:pt>
                <c:pt idx="59">
                  <c:v>176.4</c:v>
                </c:pt>
                <c:pt idx="60">
                  <c:v>195.3</c:v>
                </c:pt>
                <c:pt idx="61">
                  <c:v>177</c:v>
                </c:pt>
                <c:pt idx="62">
                  <c:v>191.6</c:v>
                </c:pt>
                <c:pt idx="63">
                  <c:v>201.9</c:v>
                </c:pt>
                <c:pt idx="64">
                  <c:v>188.6</c:v>
                </c:pt>
                <c:pt idx="65">
                  <c:v>183.8</c:v>
                </c:pt>
                <c:pt idx="66">
                  <c:v>177.1</c:v>
                </c:pt>
                <c:pt idx="67">
                  <c:v>183.5</c:v>
                </c:pt>
                <c:pt idx="68">
                  <c:v>191.1</c:v>
                </c:pt>
                <c:pt idx="69">
                  <c:v>192.3</c:v>
                </c:pt>
                <c:pt idx="70">
                  <c:v>191.2</c:v>
                </c:pt>
                <c:pt idx="71">
                  <c:v>176.9</c:v>
                </c:pt>
                <c:pt idx="72">
                  <c:v>184.9</c:v>
                </c:pt>
                <c:pt idx="73">
                  <c:v>190.4</c:v>
                </c:pt>
                <c:pt idx="74">
                  <c:v>197.2</c:v>
                </c:pt>
                <c:pt idx="75">
                  <c:v>185.4</c:v>
                </c:pt>
                <c:pt idx="76">
                  <c:v>170.8</c:v>
                </c:pt>
                <c:pt idx="77">
                  <c:v>176.5</c:v>
                </c:pt>
                <c:pt idx="78">
                  <c:v>181.9</c:v>
                </c:pt>
                <c:pt idx="79">
                  <c:v>186.7</c:v>
                </c:pt>
                <c:pt idx="80">
                  <c:v>187.3</c:v>
                </c:pt>
                <c:pt idx="81">
                  <c:v>178</c:v>
                </c:pt>
                <c:pt idx="82">
                  <c:v>179.5</c:v>
                </c:pt>
                <c:pt idx="83">
                  <c:v>180.7</c:v>
                </c:pt>
                <c:pt idx="84">
                  <c:v>171.3</c:v>
                </c:pt>
                <c:pt idx="85">
                  <c:v>193.5</c:v>
                </c:pt>
                <c:pt idx="86">
                  <c:v>185</c:v>
                </c:pt>
                <c:pt idx="87">
                  <c:v>182.1</c:v>
                </c:pt>
                <c:pt idx="88">
                  <c:v>177.9</c:v>
                </c:pt>
                <c:pt idx="89">
                  <c:v>200.3</c:v>
                </c:pt>
                <c:pt idx="90">
                  <c:v>198.6</c:v>
                </c:pt>
                <c:pt idx="91">
                  <c:v>190.6</c:v>
                </c:pt>
                <c:pt idx="92">
                  <c:v>183.8</c:v>
                </c:pt>
                <c:pt idx="93">
                  <c:v>170.9</c:v>
                </c:pt>
                <c:pt idx="94">
                  <c:v>179.1</c:v>
                </c:pt>
                <c:pt idx="95">
                  <c:v>183.4</c:v>
                </c:pt>
                <c:pt idx="96">
                  <c:v>181.3</c:v>
                </c:pt>
                <c:pt idx="97">
                  <c:v>179</c:v>
                </c:pt>
                <c:pt idx="98">
                  <c:v>179.2</c:v>
                </c:pt>
                <c:pt idx="99">
                  <c:v>175.4</c:v>
                </c:pt>
                <c:pt idx="100">
                  <c:v>172.4</c:v>
                </c:pt>
                <c:pt idx="101">
                  <c:v>185.1</c:v>
                </c:pt>
                <c:pt idx="102">
                  <c:v>184.9</c:v>
                </c:pt>
                <c:pt idx="103">
                  <c:v>177.2</c:v>
                </c:pt>
                <c:pt idx="104">
                  <c:v>175.2</c:v>
                </c:pt>
                <c:pt idx="105">
                  <c:v>183.6</c:v>
                </c:pt>
                <c:pt idx="106">
                  <c:v>182.3</c:v>
                </c:pt>
                <c:pt idx="107">
                  <c:v>179.8</c:v>
                </c:pt>
                <c:pt idx="108">
                  <c:v>165.8</c:v>
                </c:pt>
                <c:pt idx="109">
                  <c:v>173.5</c:v>
                </c:pt>
                <c:pt idx="110">
                  <c:v>168.4</c:v>
                </c:pt>
                <c:pt idx="111">
                  <c:v>162.80000000000001</c:v>
                </c:pt>
                <c:pt idx="112">
                  <c:v>180.4</c:v>
                </c:pt>
                <c:pt idx="113">
                  <c:v>179.3</c:v>
                </c:pt>
                <c:pt idx="114">
                  <c:v>165.2</c:v>
                </c:pt>
                <c:pt idx="115">
                  <c:v>180.1</c:v>
                </c:pt>
                <c:pt idx="116">
                  <c:v>179</c:v>
                </c:pt>
                <c:pt idx="117">
                  <c:v>161.30000000000001</c:v>
                </c:pt>
                <c:pt idx="118">
                  <c:v>165.4</c:v>
                </c:pt>
                <c:pt idx="119">
                  <c:v>166.5</c:v>
                </c:pt>
                <c:pt idx="120">
                  <c:v>178.6</c:v>
                </c:pt>
                <c:pt idx="121">
                  <c:v>180.5</c:v>
                </c:pt>
                <c:pt idx="122">
                  <c:v>175.4</c:v>
                </c:pt>
                <c:pt idx="123">
                  <c:v>172.3</c:v>
                </c:pt>
                <c:pt idx="124">
                  <c:v>185.6</c:v>
                </c:pt>
                <c:pt idx="125">
                  <c:v>194</c:v>
                </c:pt>
                <c:pt idx="126">
                  <c:v>181.2</c:v>
                </c:pt>
                <c:pt idx="127">
                  <c:v>183.7</c:v>
                </c:pt>
                <c:pt idx="128">
                  <c:v>175.2</c:v>
                </c:pt>
                <c:pt idx="129">
                  <c:v>177</c:v>
                </c:pt>
                <c:pt idx="130">
                  <c:v>196.2</c:v>
                </c:pt>
                <c:pt idx="131">
                  <c:v>202.7</c:v>
                </c:pt>
                <c:pt idx="132">
                  <c:v>154.5</c:v>
                </c:pt>
                <c:pt idx="133">
                  <c:v>158.69999999999999</c:v>
                </c:pt>
                <c:pt idx="134">
                  <c:v>159.80000000000001</c:v>
                </c:pt>
                <c:pt idx="135">
                  <c:v>155.1</c:v>
                </c:pt>
                <c:pt idx="136">
                  <c:v>147.1</c:v>
                </c:pt>
                <c:pt idx="137">
                  <c:v>148.1</c:v>
                </c:pt>
                <c:pt idx="138">
                  <c:v>145.19999999999999</c:v>
                </c:pt>
                <c:pt idx="139">
                  <c:v>147.5</c:v>
                </c:pt>
                <c:pt idx="140">
                  <c:v>151.80000000000001</c:v>
                </c:pt>
                <c:pt idx="141">
                  <c:v>166</c:v>
                </c:pt>
                <c:pt idx="142">
                  <c:v>142.5</c:v>
                </c:pt>
                <c:pt idx="143">
                  <c:v>142.19999999999999</c:v>
                </c:pt>
                <c:pt idx="144">
                  <c:v>159.1</c:v>
                </c:pt>
                <c:pt idx="145">
                  <c:v>150.9</c:v>
                </c:pt>
                <c:pt idx="146">
                  <c:v>142.19999999999999</c:v>
                </c:pt>
                <c:pt idx="147">
                  <c:v>147</c:v>
                </c:pt>
                <c:pt idx="148">
                  <c:v>139.9</c:v>
                </c:pt>
                <c:pt idx="149">
                  <c:v>149.6</c:v>
                </c:pt>
                <c:pt idx="150">
                  <c:v>133</c:v>
                </c:pt>
                <c:pt idx="151">
                  <c:v>147.30000000000001</c:v>
                </c:pt>
                <c:pt idx="152">
                  <c:v>144.69999999999999</c:v>
                </c:pt>
                <c:pt idx="153">
                  <c:v>142.1</c:v>
                </c:pt>
                <c:pt idx="154">
                  <c:v>143.9</c:v>
                </c:pt>
                <c:pt idx="155">
                  <c:v>152.1</c:v>
                </c:pt>
                <c:pt idx="156">
                  <c:v>138.9</c:v>
                </c:pt>
                <c:pt idx="157">
                  <c:v>139.1</c:v>
                </c:pt>
                <c:pt idx="158">
                  <c:v>144.6</c:v>
                </c:pt>
                <c:pt idx="159">
                  <c:v>140.30000000000001</c:v>
                </c:pt>
                <c:pt idx="160">
                  <c:v>129.80000000000001</c:v>
                </c:pt>
                <c:pt idx="161">
                  <c:v>137.30000000000001</c:v>
                </c:pt>
                <c:pt idx="162">
                  <c:v>137</c:v>
                </c:pt>
                <c:pt idx="163">
                  <c:v>141.30000000000001</c:v>
                </c:pt>
                <c:pt idx="164">
                  <c:v>135.4</c:v>
                </c:pt>
                <c:pt idx="165">
                  <c:v>129.4</c:v>
                </c:pt>
                <c:pt idx="166">
                  <c:v>125</c:v>
                </c:pt>
                <c:pt idx="167">
                  <c:v>127.4</c:v>
                </c:pt>
                <c:pt idx="168">
                  <c:v>149.19999999999999</c:v>
                </c:pt>
                <c:pt idx="169">
                  <c:v>143.5</c:v>
                </c:pt>
                <c:pt idx="170">
                  <c:v>151.9</c:v>
                </c:pt>
                <c:pt idx="171">
                  <c:v>147.9</c:v>
                </c:pt>
                <c:pt idx="172">
                  <c:v>136.4</c:v>
                </c:pt>
                <c:pt idx="173">
                  <c:v>138.80000000000001</c:v>
                </c:pt>
                <c:pt idx="174">
                  <c:v>143.69999999999999</c:v>
                </c:pt>
                <c:pt idx="175">
                  <c:v>144.69999999999999</c:v>
                </c:pt>
                <c:pt idx="176">
                  <c:v>132.80000000000001</c:v>
                </c:pt>
                <c:pt idx="177">
                  <c:v>138.69999999999999</c:v>
                </c:pt>
                <c:pt idx="178">
                  <c:v>141.5</c:v>
                </c:pt>
                <c:pt idx="179">
                  <c:v>143.4</c:v>
                </c:pt>
                <c:pt idx="180">
                  <c:v>132.4</c:v>
                </c:pt>
                <c:pt idx="181">
                  <c:v>148.1</c:v>
                </c:pt>
                <c:pt idx="182">
                  <c:v>146.6</c:v>
                </c:pt>
                <c:pt idx="183">
                  <c:v>145.69999999999999</c:v>
                </c:pt>
                <c:pt idx="184">
                  <c:v>157.5</c:v>
                </c:pt>
                <c:pt idx="185">
                  <c:v>132.5</c:v>
                </c:pt>
                <c:pt idx="186">
                  <c:v>142.1</c:v>
                </c:pt>
                <c:pt idx="187">
                  <c:v>150.30000000000001</c:v>
                </c:pt>
                <c:pt idx="188">
                  <c:v>141.80000000000001</c:v>
                </c:pt>
                <c:pt idx="189">
                  <c:v>141.69999999999999</c:v>
                </c:pt>
                <c:pt idx="190">
                  <c:v>139.5</c:v>
                </c:pt>
                <c:pt idx="191">
                  <c:v>140.69999999999999</c:v>
                </c:pt>
                <c:pt idx="192">
                  <c:v>144.80000000000001</c:v>
                </c:pt>
                <c:pt idx="193">
                  <c:v>147.80000000000001</c:v>
                </c:pt>
                <c:pt idx="194">
                  <c:v>143</c:v>
                </c:pt>
                <c:pt idx="195">
                  <c:v>142.6</c:v>
                </c:pt>
                <c:pt idx="196">
                  <c:v>146.19999999999999</c:v>
                </c:pt>
                <c:pt idx="197">
                  <c:v>146.19999999999999</c:v>
                </c:pt>
                <c:pt idx="198">
                  <c:v>153.19999999999999</c:v>
                </c:pt>
                <c:pt idx="199">
                  <c:v>143.19999999999999</c:v>
                </c:pt>
                <c:pt idx="200">
                  <c:v>138.1</c:v>
                </c:pt>
                <c:pt idx="201">
                  <c:v>137.19999999999999</c:v>
                </c:pt>
                <c:pt idx="202">
                  <c:v>133</c:v>
                </c:pt>
                <c:pt idx="203">
                  <c:v>152.5</c:v>
                </c:pt>
                <c:pt idx="204">
                  <c:v>146.4</c:v>
                </c:pt>
                <c:pt idx="205">
                  <c:v>143.69999999999999</c:v>
                </c:pt>
                <c:pt idx="206">
                  <c:v>124.6</c:v>
                </c:pt>
                <c:pt idx="207">
                  <c:v>129.30000000000001</c:v>
                </c:pt>
                <c:pt idx="208">
                  <c:v>144.1</c:v>
                </c:pt>
                <c:pt idx="209">
                  <c:v>136.9</c:v>
                </c:pt>
                <c:pt idx="210">
                  <c:v>145.80000000000001</c:v>
                </c:pt>
                <c:pt idx="211">
                  <c:v>126.4</c:v>
                </c:pt>
                <c:pt idx="212">
                  <c:v>126.3</c:v>
                </c:pt>
                <c:pt idx="213">
                  <c:v>122.5</c:v>
                </c:pt>
                <c:pt idx="214">
                  <c:v>159.19999999999999</c:v>
                </c:pt>
                <c:pt idx="215">
                  <c:v>125.7</c:v>
                </c:pt>
                <c:pt idx="216">
                  <c:v>105.1</c:v>
                </c:pt>
                <c:pt idx="217">
                  <c:v>95.5</c:v>
                </c:pt>
                <c:pt idx="218">
                  <c:v>95.2</c:v>
                </c:pt>
                <c:pt idx="219">
                  <c:v>96.3</c:v>
                </c:pt>
                <c:pt idx="220">
                  <c:v>95.7</c:v>
                </c:pt>
                <c:pt idx="221">
                  <c:v>105.4</c:v>
                </c:pt>
                <c:pt idx="222">
                  <c:v>109</c:v>
                </c:pt>
                <c:pt idx="223">
                  <c:v>101.3</c:v>
                </c:pt>
                <c:pt idx="224">
                  <c:v>99.4</c:v>
                </c:pt>
                <c:pt idx="225">
                  <c:v>101.5</c:v>
                </c:pt>
                <c:pt idx="226">
                  <c:v>102.1</c:v>
                </c:pt>
                <c:pt idx="227">
                  <c:v>103.1</c:v>
                </c:pt>
                <c:pt idx="228">
                  <c:v>98</c:v>
                </c:pt>
                <c:pt idx="229">
                  <c:v>98.3</c:v>
                </c:pt>
                <c:pt idx="230">
                  <c:v>103.3</c:v>
                </c:pt>
                <c:pt idx="231">
                  <c:v>96.7</c:v>
                </c:pt>
                <c:pt idx="232">
                  <c:v>96.7</c:v>
                </c:pt>
                <c:pt idx="233">
                  <c:v>97.3</c:v>
                </c:pt>
                <c:pt idx="234">
                  <c:v>99.3</c:v>
                </c:pt>
                <c:pt idx="235">
                  <c:v>94.1</c:v>
                </c:pt>
                <c:pt idx="236">
                  <c:v>96.3</c:v>
                </c:pt>
                <c:pt idx="237">
                  <c:v>101.6</c:v>
                </c:pt>
                <c:pt idx="238">
                  <c:v>114.8</c:v>
                </c:pt>
                <c:pt idx="239">
                  <c:v>106.2</c:v>
                </c:pt>
                <c:pt idx="240">
                  <c:v>103.6</c:v>
                </c:pt>
                <c:pt idx="241">
                  <c:v>107.6</c:v>
                </c:pt>
                <c:pt idx="242">
                  <c:v>100.9</c:v>
                </c:pt>
                <c:pt idx="243">
                  <c:v>105.9</c:v>
                </c:pt>
                <c:pt idx="244">
                  <c:v>108.1</c:v>
                </c:pt>
                <c:pt idx="245">
                  <c:v>96.6</c:v>
                </c:pt>
                <c:pt idx="246">
                  <c:v>107.9</c:v>
                </c:pt>
                <c:pt idx="247">
                  <c:v>101</c:v>
                </c:pt>
                <c:pt idx="248">
                  <c:v>96.1</c:v>
                </c:pt>
                <c:pt idx="249">
                  <c:v>105.5</c:v>
                </c:pt>
                <c:pt idx="250">
                  <c:v>104.3</c:v>
                </c:pt>
                <c:pt idx="251">
                  <c:v>92.8</c:v>
                </c:pt>
                <c:pt idx="252">
                  <c:v>96.5</c:v>
                </c:pt>
                <c:pt idx="253">
                  <c:v>102</c:v>
                </c:pt>
                <c:pt idx="254">
                  <c:v>96</c:v>
                </c:pt>
                <c:pt idx="255">
                  <c:v>94.8</c:v>
                </c:pt>
                <c:pt idx="256">
                  <c:v>106.3</c:v>
                </c:pt>
                <c:pt idx="257">
                  <c:v>97.3</c:v>
                </c:pt>
                <c:pt idx="258">
                  <c:v>94.2</c:v>
                </c:pt>
                <c:pt idx="259">
                  <c:v>98.8</c:v>
                </c:pt>
                <c:pt idx="260">
                  <c:v>97.5</c:v>
                </c:pt>
                <c:pt idx="261">
                  <c:v>108</c:v>
                </c:pt>
                <c:pt idx="262">
                  <c:v>92.5</c:v>
                </c:pt>
                <c:pt idx="263">
                  <c:v>96.8</c:v>
                </c:pt>
                <c:pt idx="264">
                  <c:v>94.1</c:v>
                </c:pt>
                <c:pt idx="265">
                  <c:v>96.5</c:v>
                </c:pt>
                <c:pt idx="266">
                  <c:v>90</c:v>
                </c:pt>
                <c:pt idx="267">
                  <c:v>93.8</c:v>
                </c:pt>
                <c:pt idx="268">
                  <c:v>93.8</c:v>
                </c:pt>
                <c:pt idx="269">
                  <c:v>88.1</c:v>
                </c:pt>
                <c:pt idx="270">
                  <c:v>98.6</c:v>
                </c:pt>
                <c:pt idx="271">
                  <c:v>89.6</c:v>
                </c:pt>
                <c:pt idx="272">
                  <c:v>97.9</c:v>
                </c:pt>
                <c:pt idx="273">
                  <c:v>95.7</c:v>
                </c:pt>
                <c:pt idx="274">
                  <c:v>91.7</c:v>
                </c:pt>
                <c:pt idx="275">
                  <c:v>97.6</c:v>
                </c:pt>
                <c:pt idx="276">
                  <c:v>104.4</c:v>
                </c:pt>
                <c:pt idx="277">
                  <c:v>104.3</c:v>
                </c:pt>
                <c:pt idx="278">
                  <c:v>92</c:v>
                </c:pt>
                <c:pt idx="279">
                  <c:v>102.2</c:v>
                </c:pt>
                <c:pt idx="280">
                  <c:v>98.3</c:v>
                </c:pt>
                <c:pt idx="281">
                  <c:v>110.6</c:v>
                </c:pt>
                <c:pt idx="282">
                  <c:v>97.8</c:v>
                </c:pt>
                <c:pt idx="283">
                  <c:v>99.6</c:v>
                </c:pt>
                <c:pt idx="284">
                  <c:v>96.9</c:v>
                </c:pt>
                <c:pt idx="285">
                  <c:v>88</c:v>
                </c:pt>
                <c:pt idx="286">
                  <c:v>88.9</c:v>
                </c:pt>
                <c:pt idx="287">
                  <c:v>98.9</c:v>
                </c:pt>
                <c:pt idx="288">
                  <c:v>109.9</c:v>
                </c:pt>
                <c:pt idx="289">
                  <c:v>100.5</c:v>
                </c:pt>
                <c:pt idx="290">
                  <c:v>93</c:v>
                </c:pt>
                <c:pt idx="291">
                  <c:v>98.8</c:v>
                </c:pt>
                <c:pt idx="292">
                  <c:v>101.1</c:v>
                </c:pt>
                <c:pt idx="293">
                  <c:v>101.3</c:v>
                </c:pt>
                <c:pt idx="294">
                  <c:v>102.1</c:v>
                </c:pt>
                <c:pt idx="295">
                  <c:v>100.6</c:v>
                </c:pt>
                <c:pt idx="296">
                  <c:v>97.5</c:v>
                </c:pt>
                <c:pt idx="297">
                  <c:v>97.5</c:v>
                </c:pt>
                <c:pt idx="298">
                  <c:v>96.7</c:v>
                </c:pt>
                <c:pt idx="299">
                  <c:v>94.4</c:v>
                </c:pt>
                <c:pt idx="300">
                  <c:v>102.4</c:v>
                </c:pt>
                <c:pt idx="301">
                  <c:v>92.1</c:v>
                </c:pt>
                <c:pt idx="302">
                  <c:v>96.1</c:v>
                </c:pt>
                <c:pt idx="303">
                  <c:v>100.9</c:v>
                </c:pt>
                <c:pt idx="304">
                  <c:v>95</c:v>
                </c:pt>
                <c:pt idx="305">
                  <c:v>100.4</c:v>
                </c:pt>
                <c:pt idx="306">
                  <c:v>96.9</c:v>
                </c:pt>
                <c:pt idx="307">
                  <c:v>94.3</c:v>
                </c:pt>
                <c:pt idx="308">
                  <c:v>89.7</c:v>
                </c:pt>
                <c:pt idx="309">
                  <c:v>95</c:v>
                </c:pt>
                <c:pt idx="310">
                  <c:v>98.5</c:v>
                </c:pt>
                <c:pt idx="311">
                  <c:v>97.2</c:v>
                </c:pt>
                <c:pt idx="312">
                  <c:v>94.9</c:v>
                </c:pt>
                <c:pt idx="313">
                  <c:v>93.6</c:v>
                </c:pt>
                <c:pt idx="314">
                  <c:v>92.7</c:v>
                </c:pt>
                <c:pt idx="315">
                  <c:v>90.4</c:v>
                </c:pt>
                <c:pt idx="316">
                  <c:v>93.2</c:v>
                </c:pt>
                <c:pt idx="317">
                  <c:v>95.6</c:v>
                </c:pt>
                <c:pt idx="318">
                  <c:v>94.7</c:v>
                </c:pt>
                <c:pt idx="319">
                  <c:v>97.6</c:v>
                </c:pt>
                <c:pt idx="320">
                  <c:v>94.8</c:v>
                </c:pt>
                <c:pt idx="321">
                  <c:v>100.7</c:v>
                </c:pt>
                <c:pt idx="322">
                  <c:v>103.5</c:v>
                </c:pt>
                <c:pt idx="323">
                  <c:v>95</c:v>
                </c:pt>
                <c:pt idx="324">
                  <c:v>97.5</c:v>
                </c:pt>
                <c:pt idx="325">
                  <c:v>88.5</c:v>
                </c:pt>
                <c:pt idx="326">
                  <c:v>89.1</c:v>
                </c:pt>
                <c:pt idx="327">
                  <c:v>95.1</c:v>
                </c:pt>
                <c:pt idx="328">
                  <c:v>95.9</c:v>
                </c:pt>
                <c:pt idx="329">
                  <c:v>91.1</c:v>
                </c:pt>
                <c:pt idx="330">
                  <c:v>92.2</c:v>
                </c:pt>
                <c:pt idx="331">
                  <c:v>85.5</c:v>
                </c:pt>
                <c:pt idx="332">
                  <c:v>83.8</c:v>
                </c:pt>
                <c:pt idx="333">
                  <c:v>90.6</c:v>
                </c:pt>
                <c:pt idx="334">
                  <c:v>97.5</c:v>
                </c:pt>
                <c:pt idx="335">
                  <c:v>99</c:v>
                </c:pt>
                <c:pt idx="336">
                  <c:v>89.2</c:v>
                </c:pt>
                <c:pt idx="337">
                  <c:v>83.4</c:v>
                </c:pt>
                <c:pt idx="338">
                  <c:v>80.900000000000006</c:v>
                </c:pt>
                <c:pt idx="339">
                  <c:v>98.5</c:v>
                </c:pt>
                <c:pt idx="340">
                  <c:v>83.2</c:v>
                </c:pt>
                <c:pt idx="341">
                  <c:v>86.2</c:v>
                </c:pt>
                <c:pt idx="342">
                  <c:v>83.2</c:v>
                </c:pt>
                <c:pt idx="343">
                  <c:v>77.900000000000006</c:v>
                </c:pt>
                <c:pt idx="344">
                  <c:v>85.7</c:v>
                </c:pt>
                <c:pt idx="345">
                  <c:v>85.9</c:v>
                </c:pt>
                <c:pt idx="346">
                  <c:v>88</c:v>
                </c:pt>
                <c:pt idx="347">
                  <c:v>84.1</c:v>
                </c:pt>
                <c:pt idx="348">
                  <c:v>85.6</c:v>
                </c:pt>
                <c:pt idx="349">
                  <c:v>86.3</c:v>
                </c:pt>
                <c:pt idx="350">
                  <c:v>62.3</c:v>
                </c:pt>
                <c:pt idx="351">
                  <c:v>50.7</c:v>
                </c:pt>
                <c:pt idx="352">
                  <c:v>51</c:v>
                </c:pt>
                <c:pt idx="353">
                  <c:v>72.400000000000006</c:v>
                </c:pt>
                <c:pt idx="354">
                  <c:v>56.8</c:v>
                </c:pt>
                <c:pt idx="355">
                  <c:v>81.7</c:v>
                </c:pt>
                <c:pt idx="356">
                  <c:v>83.7</c:v>
                </c:pt>
                <c:pt idx="357">
                  <c:v>81.8</c:v>
                </c:pt>
                <c:pt idx="358">
                  <c:v>75.900000000000006</c:v>
                </c:pt>
                <c:pt idx="359">
                  <c:v>90.6</c:v>
                </c:pt>
                <c:pt idx="360">
                  <c:v>60.5</c:v>
                </c:pt>
                <c:pt idx="361">
                  <c:v>69.3</c:v>
                </c:pt>
                <c:pt idx="362">
                  <c:v>83.6</c:v>
                </c:pt>
                <c:pt idx="363">
                  <c:v>62.3</c:v>
                </c:pt>
                <c:pt idx="364">
                  <c:v>78.900000000000006</c:v>
                </c:pt>
                <c:pt idx="365">
                  <c:v>82.6</c:v>
                </c:pt>
                <c:pt idx="366">
                  <c:v>81.400000000000006</c:v>
                </c:pt>
                <c:pt idx="367">
                  <c:v>82.1</c:v>
                </c:pt>
                <c:pt idx="368">
                  <c:v>82.3</c:v>
                </c:pt>
                <c:pt idx="369">
                  <c:v>81.2</c:v>
                </c:pt>
                <c:pt idx="370">
                  <c:v>110.4</c:v>
                </c:pt>
                <c:pt idx="371">
                  <c:v>87.1</c:v>
                </c:pt>
                <c:pt idx="372">
                  <c:v>78.599999999999994</c:v>
                </c:pt>
                <c:pt idx="373">
                  <c:v>78</c:v>
                </c:pt>
                <c:pt idx="374">
                  <c:v>82.8</c:v>
                </c:pt>
                <c:pt idx="375">
                  <c:v>90</c:v>
                </c:pt>
                <c:pt idx="376">
                  <c:v>94.9</c:v>
                </c:pt>
              </c:numCache>
            </c:numRef>
          </c:val>
          <c:smooth val="0"/>
          <c:extLst>
            <c:ext xmlns:c16="http://schemas.microsoft.com/office/drawing/2014/chart" uri="{C3380CC4-5D6E-409C-BE32-E72D297353CC}">
              <c16:uniqueId val="{00000001-3C50-42E4-8D28-F70526CCAE86}"/>
            </c:ext>
          </c:extLst>
        </c:ser>
        <c:ser>
          <c:idx val="2"/>
          <c:order val="2"/>
          <c:tx>
            <c:strRef>
              <c:f>'Auftragseingang Branchen'!$J$6</c:f>
              <c:strCache>
                <c:ptCount val="1"/>
                <c:pt idx="0">
                  <c:v>Herstellung von Papier, Pappe und Waren daraus</c:v>
                </c:pt>
              </c:strCache>
            </c:strRef>
          </c:tx>
          <c:spPr>
            <a:ln w="12700" cap="rnd">
              <a:solidFill>
                <a:schemeClr val="accent3"/>
              </a:solidFill>
              <a:round/>
            </a:ln>
            <a:effectLst/>
          </c:spPr>
          <c:marker>
            <c:symbol val="none"/>
          </c:marker>
          <c:cat>
            <c:numRef>
              <c:f>'Auftragseingang Branchen'!$A$7:$A$390</c:f>
              <c:numCache>
                <c:formatCode>[$-407]mmm/\ yy;@</c:formatCode>
                <c:ptCount val="384"/>
                <c:pt idx="0">
                  <c:v>33239</c:v>
                </c:pt>
                <c:pt idx="1">
                  <c:v>33270</c:v>
                </c:pt>
                <c:pt idx="2">
                  <c:v>33298</c:v>
                </c:pt>
                <c:pt idx="3">
                  <c:v>33329</c:v>
                </c:pt>
                <c:pt idx="4">
                  <c:v>33359</c:v>
                </c:pt>
                <c:pt idx="5">
                  <c:v>33390</c:v>
                </c:pt>
                <c:pt idx="6">
                  <c:v>33420</c:v>
                </c:pt>
                <c:pt idx="7">
                  <c:v>33451</c:v>
                </c:pt>
                <c:pt idx="8">
                  <c:v>33482</c:v>
                </c:pt>
                <c:pt idx="9">
                  <c:v>33512</c:v>
                </c:pt>
                <c:pt idx="10">
                  <c:v>33543</c:v>
                </c:pt>
                <c:pt idx="11">
                  <c:v>33573</c:v>
                </c:pt>
                <c:pt idx="12">
                  <c:v>33604</c:v>
                </c:pt>
                <c:pt idx="13">
                  <c:v>33635</c:v>
                </c:pt>
                <c:pt idx="14">
                  <c:v>33664</c:v>
                </c:pt>
                <c:pt idx="15">
                  <c:v>33695</c:v>
                </c:pt>
                <c:pt idx="16">
                  <c:v>33725</c:v>
                </c:pt>
                <c:pt idx="17">
                  <c:v>33756</c:v>
                </c:pt>
                <c:pt idx="18">
                  <c:v>33786</c:v>
                </c:pt>
                <c:pt idx="19">
                  <c:v>33817</c:v>
                </c:pt>
                <c:pt idx="20">
                  <c:v>33848</c:v>
                </c:pt>
                <c:pt idx="21">
                  <c:v>33878</c:v>
                </c:pt>
                <c:pt idx="22">
                  <c:v>33909</c:v>
                </c:pt>
                <c:pt idx="23">
                  <c:v>33939</c:v>
                </c:pt>
                <c:pt idx="24">
                  <c:v>33970</c:v>
                </c:pt>
                <c:pt idx="25">
                  <c:v>34001</c:v>
                </c:pt>
                <c:pt idx="26">
                  <c:v>34029</c:v>
                </c:pt>
                <c:pt idx="27">
                  <c:v>34060</c:v>
                </c:pt>
                <c:pt idx="28">
                  <c:v>34090</c:v>
                </c:pt>
                <c:pt idx="29">
                  <c:v>34121</c:v>
                </c:pt>
                <c:pt idx="30">
                  <c:v>34151</c:v>
                </c:pt>
                <c:pt idx="31">
                  <c:v>34182</c:v>
                </c:pt>
                <c:pt idx="32">
                  <c:v>34213</c:v>
                </c:pt>
                <c:pt idx="33">
                  <c:v>34243</c:v>
                </c:pt>
                <c:pt idx="34">
                  <c:v>34274</c:v>
                </c:pt>
                <c:pt idx="35">
                  <c:v>34304</c:v>
                </c:pt>
                <c:pt idx="36">
                  <c:v>34335</c:v>
                </c:pt>
                <c:pt idx="37">
                  <c:v>34366</c:v>
                </c:pt>
                <c:pt idx="38">
                  <c:v>34394</c:v>
                </c:pt>
                <c:pt idx="39">
                  <c:v>34425</c:v>
                </c:pt>
                <c:pt idx="40">
                  <c:v>34455</c:v>
                </c:pt>
                <c:pt idx="41">
                  <c:v>34486</c:v>
                </c:pt>
                <c:pt idx="42">
                  <c:v>34516</c:v>
                </c:pt>
                <c:pt idx="43">
                  <c:v>34547</c:v>
                </c:pt>
                <c:pt idx="44">
                  <c:v>34578</c:v>
                </c:pt>
                <c:pt idx="45">
                  <c:v>34608</c:v>
                </c:pt>
                <c:pt idx="46">
                  <c:v>34639</c:v>
                </c:pt>
                <c:pt idx="47">
                  <c:v>34669</c:v>
                </c:pt>
                <c:pt idx="48">
                  <c:v>34700</c:v>
                </c:pt>
                <c:pt idx="49">
                  <c:v>34731</c:v>
                </c:pt>
                <c:pt idx="50">
                  <c:v>34759</c:v>
                </c:pt>
                <c:pt idx="51">
                  <c:v>34790</c:v>
                </c:pt>
                <c:pt idx="52">
                  <c:v>34820</c:v>
                </c:pt>
                <c:pt idx="53">
                  <c:v>34851</c:v>
                </c:pt>
                <c:pt idx="54">
                  <c:v>34881</c:v>
                </c:pt>
                <c:pt idx="55">
                  <c:v>34912</c:v>
                </c:pt>
                <c:pt idx="56">
                  <c:v>34943</c:v>
                </c:pt>
                <c:pt idx="57">
                  <c:v>34973</c:v>
                </c:pt>
                <c:pt idx="58">
                  <c:v>35004</c:v>
                </c:pt>
                <c:pt idx="59">
                  <c:v>35034</c:v>
                </c:pt>
                <c:pt idx="60">
                  <c:v>35065</c:v>
                </c:pt>
                <c:pt idx="61">
                  <c:v>35096</c:v>
                </c:pt>
                <c:pt idx="62">
                  <c:v>35125</c:v>
                </c:pt>
                <c:pt idx="63">
                  <c:v>35156</c:v>
                </c:pt>
                <c:pt idx="64">
                  <c:v>35186</c:v>
                </c:pt>
                <c:pt idx="65">
                  <c:v>35217</c:v>
                </c:pt>
                <c:pt idx="66">
                  <c:v>35247</c:v>
                </c:pt>
                <c:pt idx="67">
                  <c:v>35278</c:v>
                </c:pt>
                <c:pt idx="68">
                  <c:v>35309</c:v>
                </c:pt>
                <c:pt idx="69">
                  <c:v>35339</c:v>
                </c:pt>
                <c:pt idx="70">
                  <c:v>35370</c:v>
                </c:pt>
                <c:pt idx="71">
                  <c:v>35400</c:v>
                </c:pt>
                <c:pt idx="72">
                  <c:v>35431</c:v>
                </c:pt>
                <c:pt idx="73">
                  <c:v>35462</c:v>
                </c:pt>
                <c:pt idx="74">
                  <c:v>35490</c:v>
                </c:pt>
                <c:pt idx="75">
                  <c:v>35521</c:v>
                </c:pt>
                <c:pt idx="76">
                  <c:v>35551</c:v>
                </c:pt>
                <c:pt idx="77">
                  <c:v>35582</c:v>
                </c:pt>
                <c:pt idx="78">
                  <c:v>35612</c:v>
                </c:pt>
                <c:pt idx="79">
                  <c:v>35643</c:v>
                </c:pt>
                <c:pt idx="80">
                  <c:v>35674</c:v>
                </c:pt>
                <c:pt idx="81">
                  <c:v>35704</c:v>
                </c:pt>
                <c:pt idx="82">
                  <c:v>35735</c:v>
                </c:pt>
                <c:pt idx="83">
                  <c:v>35765</c:v>
                </c:pt>
                <c:pt idx="84">
                  <c:v>35796</c:v>
                </c:pt>
                <c:pt idx="85">
                  <c:v>35827</c:v>
                </c:pt>
                <c:pt idx="86">
                  <c:v>35855</c:v>
                </c:pt>
                <c:pt idx="87">
                  <c:v>35886</c:v>
                </c:pt>
                <c:pt idx="88">
                  <c:v>35916</c:v>
                </c:pt>
                <c:pt idx="89">
                  <c:v>35947</c:v>
                </c:pt>
                <c:pt idx="90">
                  <c:v>35977</c:v>
                </c:pt>
                <c:pt idx="91">
                  <c:v>36008</c:v>
                </c:pt>
                <c:pt idx="92">
                  <c:v>36039</c:v>
                </c:pt>
                <c:pt idx="93">
                  <c:v>36069</c:v>
                </c:pt>
                <c:pt idx="94">
                  <c:v>36100</c:v>
                </c:pt>
                <c:pt idx="95">
                  <c:v>36130</c:v>
                </c:pt>
                <c:pt idx="96">
                  <c:v>36161</c:v>
                </c:pt>
                <c:pt idx="97">
                  <c:v>36192</c:v>
                </c:pt>
                <c:pt idx="98">
                  <c:v>36220</c:v>
                </c:pt>
                <c:pt idx="99">
                  <c:v>36251</c:v>
                </c:pt>
                <c:pt idx="100">
                  <c:v>36281</c:v>
                </c:pt>
                <c:pt idx="101">
                  <c:v>36312</c:v>
                </c:pt>
                <c:pt idx="102">
                  <c:v>36342</c:v>
                </c:pt>
                <c:pt idx="103">
                  <c:v>36373</c:v>
                </c:pt>
                <c:pt idx="104">
                  <c:v>36404</c:v>
                </c:pt>
                <c:pt idx="105">
                  <c:v>36434</c:v>
                </c:pt>
                <c:pt idx="106">
                  <c:v>36465</c:v>
                </c:pt>
                <c:pt idx="107">
                  <c:v>36495</c:v>
                </c:pt>
                <c:pt idx="108">
                  <c:v>36526</c:v>
                </c:pt>
                <c:pt idx="109">
                  <c:v>36557</c:v>
                </c:pt>
                <c:pt idx="110">
                  <c:v>36586</c:v>
                </c:pt>
                <c:pt idx="111">
                  <c:v>36617</c:v>
                </c:pt>
                <c:pt idx="112">
                  <c:v>36647</c:v>
                </c:pt>
                <c:pt idx="113">
                  <c:v>36678</c:v>
                </c:pt>
                <c:pt idx="114">
                  <c:v>36708</c:v>
                </c:pt>
                <c:pt idx="115">
                  <c:v>36739</c:v>
                </c:pt>
                <c:pt idx="116">
                  <c:v>36770</c:v>
                </c:pt>
                <c:pt idx="117">
                  <c:v>36800</c:v>
                </c:pt>
                <c:pt idx="118">
                  <c:v>36831</c:v>
                </c:pt>
                <c:pt idx="119">
                  <c:v>36861</c:v>
                </c:pt>
                <c:pt idx="120">
                  <c:v>36892</c:v>
                </c:pt>
                <c:pt idx="121">
                  <c:v>36923</c:v>
                </c:pt>
                <c:pt idx="122">
                  <c:v>36951</c:v>
                </c:pt>
                <c:pt idx="123">
                  <c:v>36982</c:v>
                </c:pt>
                <c:pt idx="124">
                  <c:v>37012</c:v>
                </c:pt>
                <c:pt idx="125">
                  <c:v>37043</c:v>
                </c:pt>
                <c:pt idx="126">
                  <c:v>37073</c:v>
                </c:pt>
                <c:pt idx="127">
                  <c:v>37104</c:v>
                </c:pt>
                <c:pt idx="128">
                  <c:v>37135</c:v>
                </c:pt>
                <c:pt idx="129">
                  <c:v>37165</c:v>
                </c:pt>
                <c:pt idx="130">
                  <c:v>37196</c:v>
                </c:pt>
                <c:pt idx="131">
                  <c:v>37226</c:v>
                </c:pt>
                <c:pt idx="132">
                  <c:v>37257</c:v>
                </c:pt>
                <c:pt idx="133">
                  <c:v>37288</c:v>
                </c:pt>
                <c:pt idx="134">
                  <c:v>37316</c:v>
                </c:pt>
                <c:pt idx="135">
                  <c:v>37347</c:v>
                </c:pt>
                <c:pt idx="136">
                  <c:v>37377</c:v>
                </c:pt>
                <c:pt idx="137">
                  <c:v>37408</c:v>
                </c:pt>
                <c:pt idx="138">
                  <c:v>37438</c:v>
                </c:pt>
                <c:pt idx="139">
                  <c:v>37469</c:v>
                </c:pt>
                <c:pt idx="140">
                  <c:v>37500</c:v>
                </c:pt>
                <c:pt idx="141">
                  <c:v>37530</c:v>
                </c:pt>
                <c:pt idx="142">
                  <c:v>37561</c:v>
                </c:pt>
                <c:pt idx="143">
                  <c:v>37591</c:v>
                </c:pt>
                <c:pt idx="144">
                  <c:v>37622</c:v>
                </c:pt>
                <c:pt idx="145">
                  <c:v>37653</c:v>
                </c:pt>
                <c:pt idx="146">
                  <c:v>37681</c:v>
                </c:pt>
                <c:pt idx="147">
                  <c:v>37712</c:v>
                </c:pt>
                <c:pt idx="148">
                  <c:v>37742</c:v>
                </c:pt>
                <c:pt idx="149">
                  <c:v>37773</c:v>
                </c:pt>
                <c:pt idx="150">
                  <c:v>37803</c:v>
                </c:pt>
                <c:pt idx="151">
                  <c:v>37834</c:v>
                </c:pt>
                <c:pt idx="152">
                  <c:v>37865</c:v>
                </c:pt>
                <c:pt idx="153">
                  <c:v>37895</c:v>
                </c:pt>
                <c:pt idx="154">
                  <c:v>37926</c:v>
                </c:pt>
                <c:pt idx="155">
                  <c:v>37956</c:v>
                </c:pt>
                <c:pt idx="156">
                  <c:v>37987</c:v>
                </c:pt>
                <c:pt idx="157">
                  <c:v>38018</c:v>
                </c:pt>
                <c:pt idx="158">
                  <c:v>38047</c:v>
                </c:pt>
                <c:pt idx="159">
                  <c:v>38078</c:v>
                </c:pt>
                <c:pt idx="160">
                  <c:v>38108</c:v>
                </c:pt>
                <c:pt idx="161">
                  <c:v>38139</c:v>
                </c:pt>
                <c:pt idx="162">
                  <c:v>38169</c:v>
                </c:pt>
                <c:pt idx="163">
                  <c:v>38200</c:v>
                </c:pt>
                <c:pt idx="164">
                  <c:v>38231</c:v>
                </c:pt>
                <c:pt idx="165">
                  <c:v>38261</c:v>
                </c:pt>
                <c:pt idx="166">
                  <c:v>38292</c:v>
                </c:pt>
                <c:pt idx="167">
                  <c:v>38322</c:v>
                </c:pt>
                <c:pt idx="168">
                  <c:v>38353</c:v>
                </c:pt>
                <c:pt idx="169">
                  <c:v>38384</c:v>
                </c:pt>
                <c:pt idx="170">
                  <c:v>38412</c:v>
                </c:pt>
                <c:pt idx="171">
                  <c:v>38443</c:v>
                </c:pt>
                <c:pt idx="172">
                  <c:v>38473</c:v>
                </c:pt>
                <c:pt idx="173">
                  <c:v>38504</c:v>
                </c:pt>
                <c:pt idx="174">
                  <c:v>38534</c:v>
                </c:pt>
                <c:pt idx="175">
                  <c:v>38565</c:v>
                </c:pt>
                <c:pt idx="176">
                  <c:v>38596</c:v>
                </c:pt>
                <c:pt idx="177">
                  <c:v>38626</c:v>
                </c:pt>
                <c:pt idx="178">
                  <c:v>38657</c:v>
                </c:pt>
                <c:pt idx="179">
                  <c:v>38687</c:v>
                </c:pt>
                <c:pt idx="180">
                  <c:v>38718</c:v>
                </c:pt>
                <c:pt idx="181">
                  <c:v>38749</c:v>
                </c:pt>
                <c:pt idx="182">
                  <c:v>38777</c:v>
                </c:pt>
                <c:pt idx="183">
                  <c:v>38808</c:v>
                </c:pt>
                <c:pt idx="184">
                  <c:v>38838</c:v>
                </c:pt>
                <c:pt idx="185">
                  <c:v>38869</c:v>
                </c:pt>
                <c:pt idx="186">
                  <c:v>38899</c:v>
                </c:pt>
                <c:pt idx="187">
                  <c:v>38930</c:v>
                </c:pt>
                <c:pt idx="188">
                  <c:v>38961</c:v>
                </c:pt>
                <c:pt idx="189">
                  <c:v>38991</c:v>
                </c:pt>
                <c:pt idx="190">
                  <c:v>39022</c:v>
                </c:pt>
                <c:pt idx="191">
                  <c:v>39052</c:v>
                </c:pt>
                <c:pt idx="192">
                  <c:v>39083</c:v>
                </c:pt>
                <c:pt idx="193">
                  <c:v>39114</c:v>
                </c:pt>
                <c:pt idx="194">
                  <c:v>39142</c:v>
                </c:pt>
                <c:pt idx="195">
                  <c:v>39173</c:v>
                </c:pt>
                <c:pt idx="196">
                  <c:v>39203</c:v>
                </c:pt>
                <c:pt idx="197">
                  <c:v>39234</c:v>
                </c:pt>
                <c:pt idx="198">
                  <c:v>39264</c:v>
                </c:pt>
                <c:pt idx="199">
                  <c:v>39295</c:v>
                </c:pt>
                <c:pt idx="200">
                  <c:v>39326</c:v>
                </c:pt>
                <c:pt idx="201">
                  <c:v>39356</c:v>
                </c:pt>
                <c:pt idx="202">
                  <c:v>39387</c:v>
                </c:pt>
                <c:pt idx="203">
                  <c:v>39417</c:v>
                </c:pt>
                <c:pt idx="204">
                  <c:v>39448</c:v>
                </c:pt>
                <c:pt idx="205">
                  <c:v>39479</c:v>
                </c:pt>
                <c:pt idx="206">
                  <c:v>39508</c:v>
                </c:pt>
                <c:pt idx="207">
                  <c:v>39539</c:v>
                </c:pt>
                <c:pt idx="208">
                  <c:v>39569</c:v>
                </c:pt>
                <c:pt idx="209">
                  <c:v>39600</c:v>
                </c:pt>
                <c:pt idx="210">
                  <c:v>39630</c:v>
                </c:pt>
                <c:pt idx="211">
                  <c:v>39661</c:v>
                </c:pt>
                <c:pt idx="212">
                  <c:v>39692</c:v>
                </c:pt>
                <c:pt idx="213">
                  <c:v>39722</c:v>
                </c:pt>
                <c:pt idx="214">
                  <c:v>39753</c:v>
                </c:pt>
                <c:pt idx="215">
                  <c:v>39783</c:v>
                </c:pt>
                <c:pt idx="216">
                  <c:v>39814</c:v>
                </c:pt>
                <c:pt idx="217">
                  <c:v>39845</c:v>
                </c:pt>
                <c:pt idx="218">
                  <c:v>39873</c:v>
                </c:pt>
                <c:pt idx="219">
                  <c:v>39904</c:v>
                </c:pt>
                <c:pt idx="220">
                  <c:v>39934</c:v>
                </c:pt>
                <c:pt idx="221">
                  <c:v>39965</c:v>
                </c:pt>
                <c:pt idx="222">
                  <c:v>39995</c:v>
                </c:pt>
                <c:pt idx="223">
                  <c:v>40026</c:v>
                </c:pt>
                <c:pt idx="224">
                  <c:v>40057</c:v>
                </c:pt>
                <c:pt idx="225">
                  <c:v>40087</c:v>
                </c:pt>
                <c:pt idx="226">
                  <c:v>40118</c:v>
                </c:pt>
                <c:pt idx="227">
                  <c:v>40148</c:v>
                </c:pt>
                <c:pt idx="228">
                  <c:v>40179</c:v>
                </c:pt>
                <c:pt idx="229">
                  <c:v>40210</c:v>
                </c:pt>
                <c:pt idx="230">
                  <c:v>40238</c:v>
                </c:pt>
                <c:pt idx="231">
                  <c:v>40269</c:v>
                </c:pt>
                <c:pt idx="232">
                  <c:v>40299</c:v>
                </c:pt>
                <c:pt idx="233">
                  <c:v>40330</c:v>
                </c:pt>
                <c:pt idx="234">
                  <c:v>40360</c:v>
                </c:pt>
                <c:pt idx="235">
                  <c:v>40391</c:v>
                </c:pt>
                <c:pt idx="236">
                  <c:v>40422</c:v>
                </c:pt>
                <c:pt idx="237">
                  <c:v>40452</c:v>
                </c:pt>
                <c:pt idx="238">
                  <c:v>40483</c:v>
                </c:pt>
                <c:pt idx="239">
                  <c:v>40513</c:v>
                </c:pt>
                <c:pt idx="240">
                  <c:v>40544</c:v>
                </c:pt>
                <c:pt idx="241">
                  <c:v>40575</c:v>
                </c:pt>
                <c:pt idx="242">
                  <c:v>40603</c:v>
                </c:pt>
                <c:pt idx="243">
                  <c:v>40634</c:v>
                </c:pt>
                <c:pt idx="244">
                  <c:v>40664</c:v>
                </c:pt>
                <c:pt idx="245">
                  <c:v>40695</c:v>
                </c:pt>
                <c:pt idx="246">
                  <c:v>40725</c:v>
                </c:pt>
                <c:pt idx="247">
                  <c:v>40756</c:v>
                </c:pt>
                <c:pt idx="248">
                  <c:v>40787</c:v>
                </c:pt>
                <c:pt idx="249">
                  <c:v>40817</c:v>
                </c:pt>
                <c:pt idx="250">
                  <c:v>40848</c:v>
                </c:pt>
                <c:pt idx="251">
                  <c:v>40878</c:v>
                </c:pt>
                <c:pt idx="252">
                  <c:v>40909</c:v>
                </c:pt>
                <c:pt idx="253">
                  <c:v>40940</c:v>
                </c:pt>
                <c:pt idx="254">
                  <c:v>40969</c:v>
                </c:pt>
                <c:pt idx="255">
                  <c:v>41000</c:v>
                </c:pt>
                <c:pt idx="256">
                  <c:v>41030</c:v>
                </c:pt>
                <c:pt idx="257">
                  <c:v>41061</c:v>
                </c:pt>
                <c:pt idx="258">
                  <c:v>41091</c:v>
                </c:pt>
                <c:pt idx="259">
                  <c:v>41122</c:v>
                </c:pt>
                <c:pt idx="260">
                  <c:v>41153</c:v>
                </c:pt>
                <c:pt idx="261">
                  <c:v>41183</c:v>
                </c:pt>
                <c:pt idx="262">
                  <c:v>41214</c:v>
                </c:pt>
                <c:pt idx="263">
                  <c:v>41244</c:v>
                </c:pt>
                <c:pt idx="264">
                  <c:v>41275</c:v>
                </c:pt>
                <c:pt idx="265">
                  <c:v>41306</c:v>
                </c:pt>
                <c:pt idx="266">
                  <c:v>41334</c:v>
                </c:pt>
                <c:pt idx="267">
                  <c:v>41365</c:v>
                </c:pt>
                <c:pt idx="268">
                  <c:v>41395</c:v>
                </c:pt>
                <c:pt idx="269">
                  <c:v>41426</c:v>
                </c:pt>
                <c:pt idx="270">
                  <c:v>41456</c:v>
                </c:pt>
                <c:pt idx="271">
                  <c:v>41487</c:v>
                </c:pt>
                <c:pt idx="272">
                  <c:v>41518</c:v>
                </c:pt>
                <c:pt idx="273">
                  <c:v>41548</c:v>
                </c:pt>
                <c:pt idx="274">
                  <c:v>41579</c:v>
                </c:pt>
                <c:pt idx="275">
                  <c:v>41609</c:v>
                </c:pt>
                <c:pt idx="276">
                  <c:v>41640</c:v>
                </c:pt>
                <c:pt idx="277">
                  <c:v>41671</c:v>
                </c:pt>
                <c:pt idx="278">
                  <c:v>41699</c:v>
                </c:pt>
                <c:pt idx="279">
                  <c:v>41730</c:v>
                </c:pt>
                <c:pt idx="280">
                  <c:v>41760</c:v>
                </c:pt>
                <c:pt idx="281">
                  <c:v>41791</c:v>
                </c:pt>
                <c:pt idx="282">
                  <c:v>41821</c:v>
                </c:pt>
                <c:pt idx="283">
                  <c:v>41852</c:v>
                </c:pt>
                <c:pt idx="284">
                  <c:v>41883</c:v>
                </c:pt>
                <c:pt idx="285">
                  <c:v>41913</c:v>
                </c:pt>
                <c:pt idx="286">
                  <c:v>41944</c:v>
                </c:pt>
                <c:pt idx="287">
                  <c:v>41974</c:v>
                </c:pt>
                <c:pt idx="288">
                  <c:v>42005</c:v>
                </c:pt>
                <c:pt idx="289">
                  <c:v>42036</c:v>
                </c:pt>
                <c:pt idx="290">
                  <c:v>42064</c:v>
                </c:pt>
                <c:pt idx="291">
                  <c:v>42095</c:v>
                </c:pt>
                <c:pt idx="292">
                  <c:v>42125</c:v>
                </c:pt>
                <c:pt idx="293">
                  <c:v>42156</c:v>
                </c:pt>
                <c:pt idx="294">
                  <c:v>42186</c:v>
                </c:pt>
                <c:pt idx="295">
                  <c:v>42217</c:v>
                </c:pt>
                <c:pt idx="296">
                  <c:v>42248</c:v>
                </c:pt>
                <c:pt idx="297">
                  <c:v>42278</c:v>
                </c:pt>
                <c:pt idx="298">
                  <c:v>42309</c:v>
                </c:pt>
                <c:pt idx="299">
                  <c:v>42339</c:v>
                </c:pt>
                <c:pt idx="300">
                  <c:v>42370</c:v>
                </c:pt>
                <c:pt idx="301">
                  <c:v>42401</c:v>
                </c:pt>
                <c:pt idx="302">
                  <c:v>42430</c:v>
                </c:pt>
                <c:pt idx="303">
                  <c:v>42461</c:v>
                </c:pt>
                <c:pt idx="304">
                  <c:v>42491</c:v>
                </c:pt>
                <c:pt idx="305">
                  <c:v>42522</c:v>
                </c:pt>
                <c:pt idx="306">
                  <c:v>42552</c:v>
                </c:pt>
                <c:pt idx="307">
                  <c:v>42583</c:v>
                </c:pt>
                <c:pt idx="308">
                  <c:v>42614</c:v>
                </c:pt>
                <c:pt idx="309">
                  <c:v>42644</c:v>
                </c:pt>
                <c:pt idx="310">
                  <c:v>42675</c:v>
                </c:pt>
                <c:pt idx="311">
                  <c:v>42705</c:v>
                </c:pt>
                <c:pt idx="312">
                  <c:v>42736</c:v>
                </c:pt>
                <c:pt idx="313">
                  <c:v>42767</c:v>
                </c:pt>
                <c:pt idx="314">
                  <c:v>42795</c:v>
                </c:pt>
                <c:pt idx="315">
                  <c:v>42826</c:v>
                </c:pt>
                <c:pt idx="316">
                  <c:v>42856</c:v>
                </c:pt>
                <c:pt idx="317">
                  <c:v>42887</c:v>
                </c:pt>
                <c:pt idx="318">
                  <c:v>42917</c:v>
                </c:pt>
                <c:pt idx="319">
                  <c:v>42948</c:v>
                </c:pt>
                <c:pt idx="320">
                  <c:v>42979</c:v>
                </c:pt>
                <c:pt idx="321">
                  <c:v>43009</c:v>
                </c:pt>
                <c:pt idx="322">
                  <c:v>43040</c:v>
                </c:pt>
                <c:pt idx="323">
                  <c:v>43070</c:v>
                </c:pt>
                <c:pt idx="324">
                  <c:v>43101</c:v>
                </c:pt>
                <c:pt idx="325">
                  <c:v>43132</c:v>
                </c:pt>
                <c:pt idx="326">
                  <c:v>43160</c:v>
                </c:pt>
                <c:pt idx="327">
                  <c:v>43191</c:v>
                </c:pt>
                <c:pt idx="328">
                  <c:v>43221</c:v>
                </c:pt>
                <c:pt idx="329">
                  <c:v>43252</c:v>
                </c:pt>
                <c:pt idx="330">
                  <c:v>43282</c:v>
                </c:pt>
                <c:pt idx="331">
                  <c:v>43313</c:v>
                </c:pt>
                <c:pt idx="332">
                  <c:v>43344</c:v>
                </c:pt>
                <c:pt idx="333">
                  <c:v>43374</c:v>
                </c:pt>
                <c:pt idx="334">
                  <c:v>43405</c:v>
                </c:pt>
                <c:pt idx="335">
                  <c:v>43435</c:v>
                </c:pt>
                <c:pt idx="336">
                  <c:v>43466</c:v>
                </c:pt>
                <c:pt idx="337">
                  <c:v>43497</c:v>
                </c:pt>
                <c:pt idx="338">
                  <c:v>43525</c:v>
                </c:pt>
                <c:pt idx="339">
                  <c:v>43556</c:v>
                </c:pt>
                <c:pt idx="340">
                  <c:v>43586</c:v>
                </c:pt>
                <c:pt idx="341">
                  <c:v>43617</c:v>
                </c:pt>
                <c:pt idx="342">
                  <c:v>43647</c:v>
                </c:pt>
                <c:pt idx="343">
                  <c:v>43678</c:v>
                </c:pt>
                <c:pt idx="344">
                  <c:v>43709</c:v>
                </c:pt>
                <c:pt idx="345">
                  <c:v>43739</c:v>
                </c:pt>
                <c:pt idx="346">
                  <c:v>43770</c:v>
                </c:pt>
                <c:pt idx="347">
                  <c:v>43800</c:v>
                </c:pt>
                <c:pt idx="348">
                  <c:v>43831</c:v>
                </c:pt>
                <c:pt idx="349">
                  <c:v>43862</c:v>
                </c:pt>
                <c:pt idx="350">
                  <c:v>43891</c:v>
                </c:pt>
                <c:pt idx="351">
                  <c:v>43922</c:v>
                </c:pt>
                <c:pt idx="352">
                  <c:v>43952</c:v>
                </c:pt>
                <c:pt idx="353">
                  <c:v>43983</c:v>
                </c:pt>
                <c:pt idx="354">
                  <c:v>44013</c:v>
                </c:pt>
                <c:pt idx="355">
                  <c:v>44044</c:v>
                </c:pt>
                <c:pt idx="356">
                  <c:v>44075</c:v>
                </c:pt>
                <c:pt idx="357">
                  <c:v>44105</c:v>
                </c:pt>
                <c:pt idx="358">
                  <c:v>44136</c:v>
                </c:pt>
                <c:pt idx="359">
                  <c:v>44166</c:v>
                </c:pt>
                <c:pt idx="360">
                  <c:v>44197</c:v>
                </c:pt>
                <c:pt idx="361">
                  <c:v>44228</c:v>
                </c:pt>
                <c:pt idx="362">
                  <c:v>44256</c:v>
                </c:pt>
                <c:pt idx="363">
                  <c:v>44287</c:v>
                </c:pt>
                <c:pt idx="364">
                  <c:v>44317</c:v>
                </c:pt>
                <c:pt idx="365">
                  <c:v>44348</c:v>
                </c:pt>
                <c:pt idx="366">
                  <c:v>44378</c:v>
                </c:pt>
                <c:pt idx="367">
                  <c:v>44409</c:v>
                </c:pt>
                <c:pt idx="368">
                  <c:v>44440</c:v>
                </c:pt>
                <c:pt idx="369">
                  <c:v>44470</c:v>
                </c:pt>
                <c:pt idx="370">
                  <c:v>44501</c:v>
                </c:pt>
                <c:pt idx="371">
                  <c:v>44531</c:v>
                </c:pt>
                <c:pt idx="372">
                  <c:v>44562</c:v>
                </c:pt>
                <c:pt idx="373">
                  <c:v>44593</c:v>
                </c:pt>
                <c:pt idx="374">
                  <c:v>44621</c:v>
                </c:pt>
                <c:pt idx="375">
                  <c:v>44652</c:v>
                </c:pt>
                <c:pt idx="376">
                  <c:v>44682</c:v>
                </c:pt>
                <c:pt idx="377">
                  <c:v>44713</c:v>
                </c:pt>
                <c:pt idx="378">
                  <c:v>44743</c:v>
                </c:pt>
                <c:pt idx="379">
                  <c:v>44774</c:v>
                </c:pt>
                <c:pt idx="380">
                  <c:v>44805</c:v>
                </c:pt>
                <c:pt idx="381">
                  <c:v>44835</c:v>
                </c:pt>
                <c:pt idx="382">
                  <c:v>44866</c:v>
                </c:pt>
                <c:pt idx="383">
                  <c:v>44896</c:v>
                </c:pt>
              </c:numCache>
            </c:numRef>
          </c:cat>
          <c:val>
            <c:numRef>
              <c:f>'Auftragseingang Branchen'!$J$7:$J$390</c:f>
              <c:numCache>
                <c:formatCode>General</c:formatCode>
                <c:ptCount val="384"/>
                <c:pt idx="0">
                  <c:v>77</c:v>
                </c:pt>
                <c:pt idx="1">
                  <c:v>75.5</c:v>
                </c:pt>
                <c:pt idx="2">
                  <c:v>74.599999999999994</c:v>
                </c:pt>
                <c:pt idx="3">
                  <c:v>74</c:v>
                </c:pt>
                <c:pt idx="4">
                  <c:v>73</c:v>
                </c:pt>
                <c:pt idx="5">
                  <c:v>73.8</c:v>
                </c:pt>
                <c:pt idx="6">
                  <c:v>73.7</c:v>
                </c:pt>
                <c:pt idx="7">
                  <c:v>70.900000000000006</c:v>
                </c:pt>
                <c:pt idx="8">
                  <c:v>71.3</c:v>
                </c:pt>
                <c:pt idx="9">
                  <c:v>73.5</c:v>
                </c:pt>
                <c:pt idx="10">
                  <c:v>73.2</c:v>
                </c:pt>
                <c:pt idx="11">
                  <c:v>72.2</c:v>
                </c:pt>
                <c:pt idx="12">
                  <c:v>75.400000000000006</c:v>
                </c:pt>
                <c:pt idx="13">
                  <c:v>74.900000000000006</c:v>
                </c:pt>
                <c:pt idx="14">
                  <c:v>74.400000000000006</c:v>
                </c:pt>
                <c:pt idx="15">
                  <c:v>73.7</c:v>
                </c:pt>
                <c:pt idx="16">
                  <c:v>74.400000000000006</c:v>
                </c:pt>
                <c:pt idx="17">
                  <c:v>70.400000000000006</c:v>
                </c:pt>
                <c:pt idx="18">
                  <c:v>71.099999999999994</c:v>
                </c:pt>
                <c:pt idx="19">
                  <c:v>72.5</c:v>
                </c:pt>
                <c:pt idx="20">
                  <c:v>70.5</c:v>
                </c:pt>
                <c:pt idx="21">
                  <c:v>70.5</c:v>
                </c:pt>
                <c:pt idx="22">
                  <c:v>70</c:v>
                </c:pt>
                <c:pt idx="23">
                  <c:v>70.3</c:v>
                </c:pt>
                <c:pt idx="24">
                  <c:v>70.400000000000006</c:v>
                </c:pt>
                <c:pt idx="25">
                  <c:v>69.599999999999994</c:v>
                </c:pt>
                <c:pt idx="26">
                  <c:v>70.400000000000006</c:v>
                </c:pt>
                <c:pt idx="27">
                  <c:v>68.599999999999994</c:v>
                </c:pt>
                <c:pt idx="28">
                  <c:v>68.3</c:v>
                </c:pt>
                <c:pt idx="29">
                  <c:v>71.599999999999994</c:v>
                </c:pt>
                <c:pt idx="30">
                  <c:v>69.900000000000006</c:v>
                </c:pt>
                <c:pt idx="31">
                  <c:v>70.099999999999994</c:v>
                </c:pt>
                <c:pt idx="32">
                  <c:v>68.7</c:v>
                </c:pt>
                <c:pt idx="33">
                  <c:v>69.7</c:v>
                </c:pt>
                <c:pt idx="34">
                  <c:v>71</c:v>
                </c:pt>
                <c:pt idx="35">
                  <c:v>74.099999999999994</c:v>
                </c:pt>
                <c:pt idx="36">
                  <c:v>71.5</c:v>
                </c:pt>
                <c:pt idx="37">
                  <c:v>73.3</c:v>
                </c:pt>
                <c:pt idx="38">
                  <c:v>74.5</c:v>
                </c:pt>
                <c:pt idx="39">
                  <c:v>75</c:v>
                </c:pt>
                <c:pt idx="40">
                  <c:v>75.3</c:v>
                </c:pt>
                <c:pt idx="41">
                  <c:v>75.099999999999994</c:v>
                </c:pt>
                <c:pt idx="42">
                  <c:v>74</c:v>
                </c:pt>
                <c:pt idx="43">
                  <c:v>74.7</c:v>
                </c:pt>
                <c:pt idx="44">
                  <c:v>76.7</c:v>
                </c:pt>
                <c:pt idx="45">
                  <c:v>76.599999999999994</c:v>
                </c:pt>
                <c:pt idx="46">
                  <c:v>78.3</c:v>
                </c:pt>
                <c:pt idx="47">
                  <c:v>84.4</c:v>
                </c:pt>
                <c:pt idx="48">
                  <c:v>77.3</c:v>
                </c:pt>
                <c:pt idx="49">
                  <c:v>80.900000000000006</c:v>
                </c:pt>
                <c:pt idx="50">
                  <c:v>78.8</c:v>
                </c:pt>
                <c:pt idx="51">
                  <c:v>78.3</c:v>
                </c:pt>
                <c:pt idx="52">
                  <c:v>76.7</c:v>
                </c:pt>
                <c:pt idx="53">
                  <c:v>77.099999999999994</c:v>
                </c:pt>
                <c:pt idx="54">
                  <c:v>72.5</c:v>
                </c:pt>
                <c:pt idx="55">
                  <c:v>71</c:v>
                </c:pt>
                <c:pt idx="56">
                  <c:v>72.2</c:v>
                </c:pt>
                <c:pt idx="57">
                  <c:v>72.8</c:v>
                </c:pt>
                <c:pt idx="58">
                  <c:v>71.900000000000006</c:v>
                </c:pt>
                <c:pt idx="59">
                  <c:v>71.099999999999994</c:v>
                </c:pt>
                <c:pt idx="60">
                  <c:v>73.3</c:v>
                </c:pt>
                <c:pt idx="61">
                  <c:v>72.2</c:v>
                </c:pt>
                <c:pt idx="62">
                  <c:v>74.900000000000006</c:v>
                </c:pt>
                <c:pt idx="63">
                  <c:v>76.2</c:v>
                </c:pt>
                <c:pt idx="64">
                  <c:v>78.099999999999994</c:v>
                </c:pt>
                <c:pt idx="65">
                  <c:v>78.099999999999994</c:v>
                </c:pt>
                <c:pt idx="66">
                  <c:v>80.8</c:v>
                </c:pt>
                <c:pt idx="67">
                  <c:v>79.900000000000006</c:v>
                </c:pt>
                <c:pt idx="68">
                  <c:v>83.2</c:v>
                </c:pt>
                <c:pt idx="69">
                  <c:v>81.400000000000006</c:v>
                </c:pt>
                <c:pt idx="70">
                  <c:v>79.099999999999994</c:v>
                </c:pt>
                <c:pt idx="71">
                  <c:v>78.2</c:v>
                </c:pt>
                <c:pt idx="72">
                  <c:v>82.3</c:v>
                </c:pt>
                <c:pt idx="73">
                  <c:v>83.6</c:v>
                </c:pt>
                <c:pt idx="74">
                  <c:v>82.3</c:v>
                </c:pt>
                <c:pt idx="75">
                  <c:v>79.8</c:v>
                </c:pt>
                <c:pt idx="76">
                  <c:v>81.5</c:v>
                </c:pt>
                <c:pt idx="77">
                  <c:v>81.7</c:v>
                </c:pt>
                <c:pt idx="78">
                  <c:v>85.1</c:v>
                </c:pt>
                <c:pt idx="79">
                  <c:v>86.4</c:v>
                </c:pt>
                <c:pt idx="80">
                  <c:v>83.4</c:v>
                </c:pt>
                <c:pt idx="81">
                  <c:v>87.7</c:v>
                </c:pt>
                <c:pt idx="82">
                  <c:v>85.8</c:v>
                </c:pt>
                <c:pt idx="83">
                  <c:v>84.9</c:v>
                </c:pt>
                <c:pt idx="84">
                  <c:v>83.6</c:v>
                </c:pt>
                <c:pt idx="85">
                  <c:v>81.599999999999994</c:v>
                </c:pt>
                <c:pt idx="86">
                  <c:v>80</c:v>
                </c:pt>
                <c:pt idx="87">
                  <c:v>82.4</c:v>
                </c:pt>
                <c:pt idx="88">
                  <c:v>80.7</c:v>
                </c:pt>
                <c:pt idx="89">
                  <c:v>80.900000000000006</c:v>
                </c:pt>
                <c:pt idx="90">
                  <c:v>80.5</c:v>
                </c:pt>
                <c:pt idx="91">
                  <c:v>81.5</c:v>
                </c:pt>
                <c:pt idx="92">
                  <c:v>77.2</c:v>
                </c:pt>
                <c:pt idx="93">
                  <c:v>76</c:v>
                </c:pt>
                <c:pt idx="94">
                  <c:v>76.5</c:v>
                </c:pt>
                <c:pt idx="95">
                  <c:v>80.900000000000006</c:v>
                </c:pt>
                <c:pt idx="96">
                  <c:v>79.3</c:v>
                </c:pt>
                <c:pt idx="97">
                  <c:v>79.7</c:v>
                </c:pt>
                <c:pt idx="98">
                  <c:v>81.900000000000006</c:v>
                </c:pt>
                <c:pt idx="99">
                  <c:v>81.900000000000006</c:v>
                </c:pt>
                <c:pt idx="100">
                  <c:v>82.3</c:v>
                </c:pt>
                <c:pt idx="101">
                  <c:v>82.2</c:v>
                </c:pt>
                <c:pt idx="102">
                  <c:v>85.2</c:v>
                </c:pt>
                <c:pt idx="103">
                  <c:v>89.1</c:v>
                </c:pt>
                <c:pt idx="104">
                  <c:v>85.8</c:v>
                </c:pt>
                <c:pt idx="105">
                  <c:v>84.8</c:v>
                </c:pt>
                <c:pt idx="106">
                  <c:v>86.4</c:v>
                </c:pt>
                <c:pt idx="107">
                  <c:v>87</c:v>
                </c:pt>
                <c:pt idx="108">
                  <c:v>84.4</c:v>
                </c:pt>
                <c:pt idx="109">
                  <c:v>85.7</c:v>
                </c:pt>
                <c:pt idx="110">
                  <c:v>88.2</c:v>
                </c:pt>
                <c:pt idx="111">
                  <c:v>92.7</c:v>
                </c:pt>
                <c:pt idx="112">
                  <c:v>91</c:v>
                </c:pt>
                <c:pt idx="113">
                  <c:v>90.7</c:v>
                </c:pt>
                <c:pt idx="114">
                  <c:v>89.9</c:v>
                </c:pt>
                <c:pt idx="115">
                  <c:v>87.7</c:v>
                </c:pt>
                <c:pt idx="116">
                  <c:v>87.1</c:v>
                </c:pt>
                <c:pt idx="117">
                  <c:v>90</c:v>
                </c:pt>
                <c:pt idx="118">
                  <c:v>89.1</c:v>
                </c:pt>
                <c:pt idx="119">
                  <c:v>88.3</c:v>
                </c:pt>
                <c:pt idx="120">
                  <c:v>85</c:v>
                </c:pt>
                <c:pt idx="121">
                  <c:v>84.4</c:v>
                </c:pt>
                <c:pt idx="122">
                  <c:v>83.4</c:v>
                </c:pt>
                <c:pt idx="123">
                  <c:v>82</c:v>
                </c:pt>
                <c:pt idx="124">
                  <c:v>84.8</c:v>
                </c:pt>
                <c:pt idx="125">
                  <c:v>84.6</c:v>
                </c:pt>
                <c:pt idx="126">
                  <c:v>83.7</c:v>
                </c:pt>
                <c:pt idx="127">
                  <c:v>86.2</c:v>
                </c:pt>
                <c:pt idx="128">
                  <c:v>86.7</c:v>
                </c:pt>
                <c:pt idx="129">
                  <c:v>85.7</c:v>
                </c:pt>
                <c:pt idx="130">
                  <c:v>86.8</c:v>
                </c:pt>
                <c:pt idx="131">
                  <c:v>89.3</c:v>
                </c:pt>
                <c:pt idx="132">
                  <c:v>88.1</c:v>
                </c:pt>
                <c:pt idx="133">
                  <c:v>88.1</c:v>
                </c:pt>
                <c:pt idx="134">
                  <c:v>89.8</c:v>
                </c:pt>
                <c:pt idx="135">
                  <c:v>88.6</c:v>
                </c:pt>
                <c:pt idx="136">
                  <c:v>89</c:v>
                </c:pt>
                <c:pt idx="137">
                  <c:v>87.9</c:v>
                </c:pt>
                <c:pt idx="138">
                  <c:v>86.9</c:v>
                </c:pt>
                <c:pt idx="139">
                  <c:v>85.4</c:v>
                </c:pt>
                <c:pt idx="140">
                  <c:v>88.1</c:v>
                </c:pt>
                <c:pt idx="141">
                  <c:v>89.4</c:v>
                </c:pt>
                <c:pt idx="142">
                  <c:v>88.9</c:v>
                </c:pt>
                <c:pt idx="143">
                  <c:v>87.5</c:v>
                </c:pt>
                <c:pt idx="144">
                  <c:v>88.3</c:v>
                </c:pt>
                <c:pt idx="145">
                  <c:v>88.8</c:v>
                </c:pt>
                <c:pt idx="146">
                  <c:v>88.4</c:v>
                </c:pt>
                <c:pt idx="147">
                  <c:v>87.9</c:v>
                </c:pt>
                <c:pt idx="148">
                  <c:v>85.4</c:v>
                </c:pt>
                <c:pt idx="149">
                  <c:v>83.5</c:v>
                </c:pt>
                <c:pt idx="150">
                  <c:v>87.3</c:v>
                </c:pt>
                <c:pt idx="151">
                  <c:v>87.6</c:v>
                </c:pt>
                <c:pt idx="152">
                  <c:v>87.9</c:v>
                </c:pt>
                <c:pt idx="153">
                  <c:v>88.9</c:v>
                </c:pt>
                <c:pt idx="154">
                  <c:v>88.9</c:v>
                </c:pt>
                <c:pt idx="155">
                  <c:v>91.6</c:v>
                </c:pt>
                <c:pt idx="156">
                  <c:v>90.1</c:v>
                </c:pt>
                <c:pt idx="157">
                  <c:v>90.7</c:v>
                </c:pt>
                <c:pt idx="158">
                  <c:v>88.8</c:v>
                </c:pt>
                <c:pt idx="159">
                  <c:v>91.1</c:v>
                </c:pt>
                <c:pt idx="160">
                  <c:v>89.2</c:v>
                </c:pt>
                <c:pt idx="161">
                  <c:v>92.2</c:v>
                </c:pt>
                <c:pt idx="162">
                  <c:v>91.8</c:v>
                </c:pt>
                <c:pt idx="163">
                  <c:v>90.5</c:v>
                </c:pt>
                <c:pt idx="164">
                  <c:v>92.8</c:v>
                </c:pt>
                <c:pt idx="165">
                  <c:v>90</c:v>
                </c:pt>
                <c:pt idx="166">
                  <c:v>90.2</c:v>
                </c:pt>
                <c:pt idx="167">
                  <c:v>91.8</c:v>
                </c:pt>
                <c:pt idx="168">
                  <c:v>91.1</c:v>
                </c:pt>
                <c:pt idx="169">
                  <c:v>90.4</c:v>
                </c:pt>
                <c:pt idx="170">
                  <c:v>91.8</c:v>
                </c:pt>
                <c:pt idx="171">
                  <c:v>90.4</c:v>
                </c:pt>
                <c:pt idx="172">
                  <c:v>95.6</c:v>
                </c:pt>
                <c:pt idx="173">
                  <c:v>98</c:v>
                </c:pt>
                <c:pt idx="174">
                  <c:v>98.2</c:v>
                </c:pt>
                <c:pt idx="175">
                  <c:v>93.2</c:v>
                </c:pt>
                <c:pt idx="176">
                  <c:v>93.6</c:v>
                </c:pt>
                <c:pt idx="177">
                  <c:v>95</c:v>
                </c:pt>
                <c:pt idx="178">
                  <c:v>97.5</c:v>
                </c:pt>
                <c:pt idx="179">
                  <c:v>100.2</c:v>
                </c:pt>
                <c:pt idx="180">
                  <c:v>94.8</c:v>
                </c:pt>
                <c:pt idx="181">
                  <c:v>94.5</c:v>
                </c:pt>
                <c:pt idx="182">
                  <c:v>97.5</c:v>
                </c:pt>
                <c:pt idx="183">
                  <c:v>99.8</c:v>
                </c:pt>
                <c:pt idx="184">
                  <c:v>99</c:v>
                </c:pt>
                <c:pt idx="185">
                  <c:v>101</c:v>
                </c:pt>
                <c:pt idx="186">
                  <c:v>99.3</c:v>
                </c:pt>
                <c:pt idx="187">
                  <c:v>99.4</c:v>
                </c:pt>
                <c:pt idx="188">
                  <c:v>100.9</c:v>
                </c:pt>
                <c:pt idx="189">
                  <c:v>103</c:v>
                </c:pt>
                <c:pt idx="190">
                  <c:v>104.2</c:v>
                </c:pt>
                <c:pt idx="191">
                  <c:v>102.3</c:v>
                </c:pt>
                <c:pt idx="192">
                  <c:v>105.6</c:v>
                </c:pt>
                <c:pt idx="193">
                  <c:v>104.8</c:v>
                </c:pt>
                <c:pt idx="194">
                  <c:v>103.8</c:v>
                </c:pt>
                <c:pt idx="195">
                  <c:v>104.4</c:v>
                </c:pt>
                <c:pt idx="196">
                  <c:v>106</c:v>
                </c:pt>
                <c:pt idx="197">
                  <c:v>107.8</c:v>
                </c:pt>
                <c:pt idx="198">
                  <c:v>106.4</c:v>
                </c:pt>
                <c:pt idx="199">
                  <c:v>107</c:v>
                </c:pt>
                <c:pt idx="200">
                  <c:v>105.1</c:v>
                </c:pt>
                <c:pt idx="201">
                  <c:v>106.8</c:v>
                </c:pt>
                <c:pt idx="202">
                  <c:v>106.9</c:v>
                </c:pt>
                <c:pt idx="203">
                  <c:v>101</c:v>
                </c:pt>
                <c:pt idx="204">
                  <c:v>108.6</c:v>
                </c:pt>
                <c:pt idx="205">
                  <c:v>104.4</c:v>
                </c:pt>
                <c:pt idx="206">
                  <c:v>105.7</c:v>
                </c:pt>
                <c:pt idx="207">
                  <c:v>102.7</c:v>
                </c:pt>
                <c:pt idx="208">
                  <c:v>102.7</c:v>
                </c:pt>
                <c:pt idx="209">
                  <c:v>103.6</c:v>
                </c:pt>
                <c:pt idx="210">
                  <c:v>101.3</c:v>
                </c:pt>
                <c:pt idx="211">
                  <c:v>105.3</c:v>
                </c:pt>
                <c:pt idx="212">
                  <c:v>100.9</c:v>
                </c:pt>
                <c:pt idx="213">
                  <c:v>101.3</c:v>
                </c:pt>
                <c:pt idx="214">
                  <c:v>96.1</c:v>
                </c:pt>
                <c:pt idx="215">
                  <c:v>95.2</c:v>
                </c:pt>
                <c:pt idx="216">
                  <c:v>90.5</c:v>
                </c:pt>
                <c:pt idx="217">
                  <c:v>87.8</c:v>
                </c:pt>
                <c:pt idx="218">
                  <c:v>87.1</c:v>
                </c:pt>
                <c:pt idx="219">
                  <c:v>90.4</c:v>
                </c:pt>
                <c:pt idx="220">
                  <c:v>92.9</c:v>
                </c:pt>
                <c:pt idx="221">
                  <c:v>92.7</c:v>
                </c:pt>
                <c:pt idx="222">
                  <c:v>96.1</c:v>
                </c:pt>
                <c:pt idx="223">
                  <c:v>96.2</c:v>
                </c:pt>
                <c:pt idx="224">
                  <c:v>98.8</c:v>
                </c:pt>
                <c:pt idx="225">
                  <c:v>98.4</c:v>
                </c:pt>
                <c:pt idx="226">
                  <c:v>97.2</c:v>
                </c:pt>
                <c:pt idx="227">
                  <c:v>100</c:v>
                </c:pt>
                <c:pt idx="228">
                  <c:v>101</c:v>
                </c:pt>
                <c:pt idx="229">
                  <c:v>100.3</c:v>
                </c:pt>
                <c:pt idx="230">
                  <c:v>105.3</c:v>
                </c:pt>
                <c:pt idx="231">
                  <c:v>105.7</c:v>
                </c:pt>
                <c:pt idx="232">
                  <c:v>107.2</c:v>
                </c:pt>
                <c:pt idx="233">
                  <c:v>104.7</c:v>
                </c:pt>
                <c:pt idx="234">
                  <c:v>103</c:v>
                </c:pt>
                <c:pt idx="235">
                  <c:v>104.6</c:v>
                </c:pt>
                <c:pt idx="236">
                  <c:v>101.5</c:v>
                </c:pt>
                <c:pt idx="237">
                  <c:v>100.1</c:v>
                </c:pt>
                <c:pt idx="238">
                  <c:v>99.4</c:v>
                </c:pt>
                <c:pt idx="239">
                  <c:v>103.3</c:v>
                </c:pt>
                <c:pt idx="240">
                  <c:v>102.9</c:v>
                </c:pt>
                <c:pt idx="241">
                  <c:v>103.3</c:v>
                </c:pt>
                <c:pt idx="242">
                  <c:v>103.4</c:v>
                </c:pt>
                <c:pt idx="243">
                  <c:v>103.7</c:v>
                </c:pt>
                <c:pt idx="244">
                  <c:v>100.7</c:v>
                </c:pt>
                <c:pt idx="245">
                  <c:v>101</c:v>
                </c:pt>
                <c:pt idx="246">
                  <c:v>103.1</c:v>
                </c:pt>
                <c:pt idx="247">
                  <c:v>100.4</c:v>
                </c:pt>
                <c:pt idx="248">
                  <c:v>100.9</c:v>
                </c:pt>
                <c:pt idx="249">
                  <c:v>100.4</c:v>
                </c:pt>
                <c:pt idx="250">
                  <c:v>99</c:v>
                </c:pt>
                <c:pt idx="251">
                  <c:v>101</c:v>
                </c:pt>
                <c:pt idx="252">
                  <c:v>98.8</c:v>
                </c:pt>
                <c:pt idx="253">
                  <c:v>99.2</c:v>
                </c:pt>
                <c:pt idx="254">
                  <c:v>101.7</c:v>
                </c:pt>
                <c:pt idx="255">
                  <c:v>99.9</c:v>
                </c:pt>
                <c:pt idx="256">
                  <c:v>102</c:v>
                </c:pt>
                <c:pt idx="257">
                  <c:v>100.7</c:v>
                </c:pt>
                <c:pt idx="258">
                  <c:v>101.7</c:v>
                </c:pt>
                <c:pt idx="259">
                  <c:v>101.2</c:v>
                </c:pt>
                <c:pt idx="260">
                  <c:v>101.8</c:v>
                </c:pt>
                <c:pt idx="261">
                  <c:v>99.8</c:v>
                </c:pt>
                <c:pt idx="262">
                  <c:v>99.1</c:v>
                </c:pt>
                <c:pt idx="263">
                  <c:v>96.3</c:v>
                </c:pt>
                <c:pt idx="264">
                  <c:v>101.2</c:v>
                </c:pt>
                <c:pt idx="265">
                  <c:v>99.1</c:v>
                </c:pt>
                <c:pt idx="266">
                  <c:v>98.8</c:v>
                </c:pt>
                <c:pt idx="267">
                  <c:v>98.2</c:v>
                </c:pt>
                <c:pt idx="268">
                  <c:v>100.2</c:v>
                </c:pt>
                <c:pt idx="269">
                  <c:v>98.6</c:v>
                </c:pt>
                <c:pt idx="270">
                  <c:v>101.9</c:v>
                </c:pt>
                <c:pt idx="271">
                  <c:v>99.8</c:v>
                </c:pt>
                <c:pt idx="272">
                  <c:v>100.2</c:v>
                </c:pt>
                <c:pt idx="273">
                  <c:v>102.2</c:v>
                </c:pt>
                <c:pt idx="274">
                  <c:v>101.7</c:v>
                </c:pt>
                <c:pt idx="275">
                  <c:v>96.9</c:v>
                </c:pt>
                <c:pt idx="276">
                  <c:v>99.4</c:v>
                </c:pt>
                <c:pt idx="277">
                  <c:v>99.4</c:v>
                </c:pt>
                <c:pt idx="278">
                  <c:v>98.8</c:v>
                </c:pt>
                <c:pt idx="279">
                  <c:v>101</c:v>
                </c:pt>
                <c:pt idx="280">
                  <c:v>95.4</c:v>
                </c:pt>
                <c:pt idx="281">
                  <c:v>100.1</c:v>
                </c:pt>
                <c:pt idx="282">
                  <c:v>99.6</c:v>
                </c:pt>
                <c:pt idx="283">
                  <c:v>98.2</c:v>
                </c:pt>
                <c:pt idx="284">
                  <c:v>98.8</c:v>
                </c:pt>
                <c:pt idx="285">
                  <c:v>98.1</c:v>
                </c:pt>
                <c:pt idx="286">
                  <c:v>100.3</c:v>
                </c:pt>
                <c:pt idx="287">
                  <c:v>100.9</c:v>
                </c:pt>
                <c:pt idx="288">
                  <c:v>100.7</c:v>
                </c:pt>
                <c:pt idx="289">
                  <c:v>98.4</c:v>
                </c:pt>
                <c:pt idx="290">
                  <c:v>99.6</c:v>
                </c:pt>
                <c:pt idx="291">
                  <c:v>100.3</c:v>
                </c:pt>
                <c:pt idx="292">
                  <c:v>100.8</c:v>
                </c:pt>
                <c:pt idx="293">
                  <c:v>99.4</c:v>
                </c:pt>
                <c:pt idx="294">
                  <c:v>102.1</c:v>
                </c:pt>
                <c:pt idx="295">
                  <c:v>100.5</c:v>
                </c:pt>
                <c:pt idx="296">
                  <c:v>99.6</c:v>
                </c:pt>
                <c:pt idx="297">
                  <c:v>98.4</c:v>
                </c:pt>
                <c:pt idx="298">
                  <c:v>98.5</c:v>
                </c:pt>
                <c:pt idx="299">
                  <c:v>98.9</c:v>
                </c:pt>
                <c:pt idx="300">
                  <c:v>100</c:v>
                </c:pt>
                <c:pt idx="301">
                  <c:v>99.9</c:v>
                </c:pt>
                <c:pt idx="302">
                  <c:v>98.8</c:v>
                </c:pt>
                <c:pt idx="303">
                  <c:v>99.6</c:v>
                </c:pt>
                <c:pt idx="304">
                  <c:v>99.2</c:v>
                </c:pt>
                <c:pt idx="305">
                  <c:v>97.7</c:v>
                </c:pt>
                <c:pt idx="306">
                  <c:v>97.8</c:v>
                </c:pt>
                <c:pt idx="307">
                  <c:v>98</c:v>
                </c:pt>
                <c:pt idx="308">
                  <c:v>97.8</c:v>
                </c:pt>
                <c:pt idx="309">
                  <c:v>99.4</c:v>
                </c:pt>
                <c:pt idx="310">
                  <c:v>99.3</c:v>
                </c:pt>
                <c:pt idx="311">
                  <c:v>98.8</c:v>
                </c:pt>
                <c:pt idx="312">
                  <c:v>99.2</c:v>
                </c:pt>
                <c:pt idx="313">
                  <c:v>101</c:v>
                </c:pt>
                <c:pt idx="314">
                  <c:v>99.2</c:v>
                </c:pt>
                <c:pt idx="315">
                  <c:v>101.6</c:v>
                </c:pt>
                <c:pt idx="316">
                  <c:v>101.8</c:v>
                </c:pt>
                <c:pt idx="317">
                  <c:v>105.1</c:v>
                </c:pt>
                <c:pt idx="318">
                  <c:v>103.4</c:v>
                </c:pt>
                <c:pt idx="319">
                  <c:v>103.5</c:v>
                </c:pt>
                <c:pt idx="320">
                  <c:v>104.2</c:v>
                </c:pt>
                <c:pt idx="321">
                  <c:v>106.1</c:v>
                </c:pt>
                <c:pt idx="322">
                  <c:v>107.2</c:v>
                </c:pt>
                <c:pt idx="323">
                  <c:v>104.4</c:v>
                </c:pt>
                <c:pt idx="324">
                  <c:v>102.9</c:v>
                </c:pt>
                <c:pt idx="325">
                  <c:v>105.1</c:v>
                </c:pt>
                <c:pt idx="326">
                  <c:v>101.6</c:v>
                </c:pt>
                <c:pt idx="327">
                  <c:v>101.2</c:v>
                </c:pt>
                <c:pt idx="328">
                  <c:v>103.3</c:v>
                </c:pt>
                <c:pt idx="329">
                  <c:v>102.1</c:v>
                </c:pt>
                <c:pt idx="330">
                  <c:v>101.2</c:v>
                </c:pt>
                <c:pt idx="331">
                  <c:v>99.1</c:v>
                </c:pt>
                <c:pt idx="332">
                  <c:v>97.7</c:v>
                </c:pt>
                <c:pt idx="333">
                  <c:v>99.6</c:v>
                </c:pt>
                <c:pt idx="334">
                  <c:v>99.6</c:v>
                </c:pt>
                <c:pt idx="335">
                  <c:v>98.2</c:v>
                </c:pt>
                <c:pt idx="336">
                  <c:v>100.1</c:v>
                </c:pt>
                <c:pt idx="337">
                  <c:v>97.6</c:v>
                </c:pt>
                <c:pt idx="338">
                  <c:v>98.5</c:v>
                </c:pt>
                <c:pt idx="339">
                  <c:v>98.1</c:v>
                </c:pt>
                <c:pt idx="340">
                  <c:v>93.4</c:v>
                </c:pt>
                <c:pt idx="341">
                  <c:v>97.7</c:v>
                </c:pt>
                <c:pt idx="342">
                  <c:v>97</c:v>
                </c:pt>
                <c:pt idx="343">
                  <c:v>98.3</c:v>
                </c:pt>
                <c:pt idx="344">
                  <c:v>95.8</c:v>
                </c:pt>
                <c:pt idx="345">
                  <c:v>96.9</c:v>
                </c:pt>
                <c:pt idx="346">
                  <c:v>97.1</c:v>
                </c:pt>
                <c:pt idx="347">
                  <c:v>96.6</c:v>
                </c:pt>
                <c:pt idx="348">
                  <c:v>98.7</c:v>
                </c:pt>
                <c:pt idx="349">
                  <c:v>99.5</c:v>
                </c:pt>
                <c:pt idx="350">
                  <c:v>102.1</c:v>
                </c:pt>
                <c:pt idx="351">
                  <c:v>85.6</c:v>
                </c:pt>
                <c:pt idx="352">
                  <c:v>80.3</c:v>
                </c:pt>
                <c:pt idx="353">
                  <c:v>85</c:v>
                </c:pt>
                <c:pt idx="354">
                  <c:v>89.5</c:v>
                </c:pt>
                <c:pt idx="355">
                  <c:v>92</c:v>
                </c:pt>
                <c:pt idx="356">
                  <c:v>93.9</c:v>
                </c:pt>
                <c:pt idx="357">
                  <c:v>96.2</c:v>
                </c:pt>
                <c:pt idx="358">
                  <c:v>95.6</c:v>
                </c:pt>
                <c:pt idx="359">
                  <c:v>98.6</c:v>
                </c:pt>
                <c:pt idx="360">
                  <c:v>99.1</c:v>
                </c:pt>
                <c:pt idx="361">
                  <c:v>100.1</c:v>
                </c:pt>
                <c:pt idx="362">
                  <c:v>102.8</c:v>
                </c:pt>
                <c:pt idx="363">
                  <c:v>103.8</c:v>
                </c:pt>
                <c:pt idx="364">
                  <c:v>104</c:v>
                </c:pt>
                <c:pt idx="365">
                  <c:v>107</c:v>
                </c:pt>
                <c:pt idx="366">
                  <c:v>107.8</c:v>
                </c:pt>
                <c:pt idx="367">
                  <c:v>104.3</c:v>
                </c:pt>
                <c:pt idx="368">
                  <c:v>105.4</c:v>
                </c:pt>
                <c:pt idx="369">
                  <c:v>102.2</c:v>
                </c:pt>
                <c:pt idx="370">
                  <c:v>103.7</c:v>
                </c:pt>
                <c:pt idx="371">
                  <c:v>103.8</c:v>
                </c:pt>
                <c:pt idx="372">
                  <c:v>99.3</c:v>
                </c:pt>
                <c:pt idx="373">
                  <c:v>100.5</c:v>
                </c:pt>
                <c:pt idx="374">
                  <c:v>99.5</c:v>
                </c:pt>
                <c:pt idx="375">
                  <c:v>98.1</c:v>
                </c:pt>
                <c:pt idx="376">
                  <c:v>95.4</c:v>
                </c:pt>
              </c:numCache>
            </c:numRef>
          </c:val>
          <c:smooth val="0"/>
          <c:extLst>
            <c:ext xmlns:c16="http://schemas.microsoft.com/office/drawing/2014/chart" uri="{C3380CC4-5D6E-409C-BE32-E72D297353CC}">
              <c16:uniqueId val="{00000002-3C50-42E4-8D28-F70526CCAE86}"/>
            </c:ext>
          </c:extLst>
        </c:ser>
        <c:dLbls>
          <c:showLegendKey val="0"/>
          <c:showVal val="0"/>
          <c:showCatName val="0"/>
          <c:showSerName val="0"/>
          <c:showPercent val="0"/>
          <c:showBubbleSize val="0"/>
        </c:dLbls>
        <c:smooth val="0"/>
        <c:axId val="1364199288"/>
        <c:axId val="1364198632"/>
      </c:lineChart>
      <c:dateAx>
        <c:axId val="1364199288"/>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64198632"/>
        <c:crosses val="autoZero"/>
        <c:auto val="1"/>
        <c:lblOffset val="100"/>
        <c:baseTimeUnit val="months"/>
        <c:majorUnit val="1"/>
        <c:majorTimeUnit val="years"/>
      </c:dateAx>
      <c:valAx>
        <c:axId val="1364198632"/>
        <c:scaling>
          <c:orientation val="minMax"/>
        </c:scaling>
        <c:delete val="0"/>
        <c:axPos val="l"/>
        <c:majorGridlines>
          <c:spPr>
            <a:ln w="317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64199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r>
              <a:rPr lang="de-DE"/>
              <a:t>Ausrüstungen</a:t>
            </a:r>
          </a:p>
          <a:p>
            <a:pPr>
              <a:defRPr/>
            </a:pP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endParaRPr lang="de-DE"/>
        </a:p>
      </c:txPr>
    </c:title>
    <c:autoTitleDeleted val="0"/>
    <c:plotArea>
      <c:layout>
        <c:manualLayout>
          <c:layoutTarget val="inner"/>
          <c:xMode val="edge"/>
          <c:yMode val="edge"/>
          <c:x val="0.23395022951498534"/>
          <c:y val="0.18271627496633933"/>
          <c:w val="0.70060790202363876"/>
          <c:h val="0.58348814009481265"/>
        </c:manualLayout>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'BIP-DE-Quartal Komponenten'!$A$263:$B$270</c:f>
              <c:multiLvlStrCache>
                <c:ptCount val="8"/>
                <c:lvl>
                  <c:pt idx="0">
                    <c:v>Q1</c:v>
                  </c:pt>
                  <c:pt idx="1">
                    <c:v>Q2</c:v>
                  </c:pt>
                  <c:pt idx="2">
                    <c:v>Q3</c:v>
                  </c:pt>
                  <c:pt idx="3">
                    <c:v>Q4</c:v>
                  </c:pt>
                  <c:pt idx="4">
                    <c:v>Q1</c:v>
                  </c:pt>
                  <c:pt idx="5">
                    <c:v>Q2</c:v>
                  </c:pt>
                  <c:pt idx="6">
                    <c:v>Q3</c:v>
                  </c:pt>
                  <c:pt idx="7">
                    <c:v>Q4</c:v>
                  </c:pt>
                </c:lvl>
                <c:lvl>
                  <c:pt idx="0">
                    <c:v>2021 </c:v>
                  </c:pt>
                  <c:pt idx="4">
                    <c:v>2022 </c:v>
                  </c:pt>
                </c:lvl>
              </c:multiLvlStrCache>
            </c:multiLvlStrRef>
          </c:cat>
          <c:val>
            <c:numRef>
              <c:f>'BIP-DE-Quartal Komponenten'!$R$263:$R$270</c:f>
              <c:numCache>
                <c:formatCode>#\ ##0.0\ \ ;\–#\ ##0.0\ \ </c:formatCode>
                <c:ptCount val="8"/>
                <c:pt idx="0">
                  <c:v>-0.38153376573826847</c:v>
                </c:pt>
                <c:pt idx="1">
                  <c:v>0.55534278054385311</c:v>
                </c:pt>
                <c:pt idx="2">
                  <c:v>-3.9325842696629252</c:v>
                </c:pt>
                <c:pt idx="3">
                  <c:v>0.66408960253741611</c:v>
                </c:pt>
                <c:pt idx="4">
                  <c:v>2.5009846396218904</c:v>
                </c:pt>
              </c:numCache>
            </c:numRef>
          </c:val>
          <c:extLst>
            <c:ext xmlns:c16="http://schemas.microsoft.com/office/drawing/2014/chart" uri="{C3380CC4-5D6E-409C-BE32-E72D297353CC}">
              <c16:uniqueId val="{00000000-A069-415F-BC05-B9AABE850BCC}"/>
            </c:ext>
          </c:extLst>
        </c:ser>
        <c:dLbls>
          <c:showLegendKey val="0"/>
          <c:showVal val="0"/>
          <c:showCatName val="0"/>
          <c:showSerName val="0"/>
          <c:showPercent val="0"/>
          <c:showBubbleSize val="0"/>
        </c:dLbls>
        <c:gapWidth val="69"/>
        <c:overlap val="-27"/>
        <c:axId val="864128632"/>
        <c:axId val="864126992"/>
      </c:barChart>
      <c:catAx>
        <c:axId val="864128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6992"/>
        <c:crosses val="autoZero"/>
        <c:auto val="1"/>
        <c:lblAlgn val="ctr"/>
        <c:lblOffset val="100"/>
        <c:noMultiLvlLbl val="0"/>
      </c:catAx>
      <c:valAx>
        <c:axId val="864126992"/>
        <c:scaling>
          <c:orientation val="minMax"/>
        </c:scaling>
        <c:delete val="0"/>
        <c:axPos val="l"/>
        <c:majorGridlines>
          <c:spPr>
            <a:ln w="9525" cap="flat" cmpd="sng" algn="ctr">
              <a:solidFill>
                <a:schemeClr val="tx1">
                  <a:lumMod val="15000"/>
                  <a:lumOff val="85000"/>
                </a:schemeClr>
              </a:solidFill>
              <a:round/>
            </a:ln>
            <a:effectLst/>
          </c:spPr>
        </c:majorGridlines>
        <c:numFmt formatCode="#\ ##0.0\ \ ;\–#\ ##0.0\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8632"/>
        <c:crosses val="autoZero"/>
        <c:crossBetween val="between"/>
      </c:valAx>
      <c:spPr>
        <a:noFill/>
        <a:ln>
          <a:noFill/>
        </a:ln>
        <a:effectLst/>
      </c:spPr>
    </c:plotArea>
    <c:plotVisOnly val="1"/>
    <c:dispBlanksAs val="gap"/>
    <c:showDLblsOverMax val="0"/>
  </c:chart>
  <c:spPr>
    <a:solidFill>
      <a:schemeClr val="bg1"/>
    </a:solidFill>
    <a:ln w="3175" cap="flat" cmpd="sng" algn="ctr">
      <a:noFill/>
      <a:round/>
    </a:ln>
    <a:effectLst/>
  </c:spPr>
  <c:txPr>
    <a:bodyPr/>
    <a:lstStyle/>
    <a:p>
      <a:pPr>
        <a:defRPr>
          <a:solidFill>
            <a:schemeClr val="tx2"/>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r>
              <a:rPr lang="de-DE"/>
              <a:t>Sonstige Anlagen</a:t>
            </a:r>
          </a:p>
          <a:p>
            <a:pPr>
              <a:defRPr/>
            </a:pP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endParaRPr lang="de-DE"/>
        </a:p>
      </c:txPr>
    </c:title>
    <c:autoTitleDeleted val="0"/>
    <c:plotArea>
      <c:layout>
        <c:manualLayout>
          <c:layoutTarget val="inner"/>
          <c:xMode val="edge"/>
          <c:yMode val="edge"/>
          <c:x val="0.23395022951498534"/>
          <c:y val="0.18271627496633933"/>
          <c:w val="0.70060790202363876"/>
          <c:h val="0.58348814009481265"/>
        </c:manualLayout>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'BIP-DE-Quartal Komponenten'!$A$263:$B$270</c:f>
              <c:multiLvlStrCache>
                <c:ptCount val="8"/>
                <c:lvl>
                  <c:pt idx="0">
                    <c:v>Q1</c:v>
                  </c:pt>
                  <c:pt idx="1">
                    <c:v>Q2</c:v>
                  </c:pt>
                  <c:pt idx="2">
                    <c:v>Q3</c:v>
                  </c:pt>
                  <c:pt idx="3">
                    <c:v>Q4</c:v>
                  </c:pt>
                  <c:pt idx="4">
                    <c:v>Q1</c:v>
                  </c:pt>
                  <c:pt idx="5">
                    <c:v>Q2</c:v>
                  </c:pt>
                  <c:pt idx="6">
                    <c:v>Q3</c:v>
                  </c:pt>
                  <c:pt idx="7">
                    <c:v>Q4</c:v>
                  </c:pt>
                </c:lvl>
                <c:lvl>
                  <c:pt idx="0">
                    <c:v>2021 </c:v>
                  </c:pt>
                  <c:pt idx="4">
                    <c:v>2022 </c:v>
                  </c:pt>
                </c:lvl>
              </c:multiLvlStrCache>
            </c:multiLvlStrRef>
          </c:cat>
          <c:val>
            <c:numRef>
              <c:f>'BIP-DE-Quartal Komponenten'!$U$263:$U$270</c:f>
              <c:numCache>
                <c:formatCode>#\ ##0.0\ \ ;\–#\ ##0.0\ \ </c:formatCode>
                <c:ptCount val="8"/>
                <c:pt idx="0">
                  <c:v>-2.5905473444859553</c:v>
                </c:pt>
                <c:pt idx="1">
                  <c:v>1.067111296373497</c:v>
                </c:pt>
                <c:pt idx="2">
                  <c:v>0.94036129670872981</c:v>
                </c:pt>
                <c:pt idx="3">
                  <c:v>1.3483696984554854</c:v>
                </c:pt>
                <c:pt idx="4">
                  <c:v>-2.1367521367521363</c:v>
                </c:pt>
              </c:numCache>
            </c:numRef>
          </c:val>
          <c:extLst>
            <c:ext xmlns:c16="http://schemas.microsoft.com/office/drawing/2014/chart" uri="{C3380CC4-5D6E-409C-BE32-E72D297353CC}">
              <c16:uniqueId val="{00000000-5011-44B4-B183-9F2D90C58648}"/>
            </c:ext>
          </c:extLst>
        </c:ser>
        <c:dLbls>
          <c:showLegendKey val="0"/>
          <c:showVal val="0"/>
          <c:showCatName val="0"/>
          <c:showSerName val="0"/>
          <c:showPercent val="0"/>
          <c:showBubbleSize val="0"/>
        </c:dLbls>
        <c:gapWidth val="69"/>
        <c:overlap val="-27"/>
        <c:axId val="864128632"/>
        <c:axId val="864126992"/>
      </c:barChart>
      <c:catAx>
        <c:axId val="864128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6992"/>
        <c:crosses val="autoZero"/>
        <c:auto val="1"/>
        <c:lblAlgn val="ctr"/>
        <c:lblOffset val="100"/>
        <c:noMultiLvlLbl val="0"/>
      </c:catAx>
      <c:valAx>
        <c:axId val="864126992"/>
        <c:scaling>
          <c:orientation val="minMax"/>
        </c:scaling>
        <c:delete val="0"/>
        <c:axPos val="l"/>
        <c:majorGridlines>
          <c:spPr>
            <a:ln w="9525" cap="flat" cmpd="sng" algn="ctr">
              <a:solidFill>
                <a:schemeClr val="tx1">
                  <a:lumMod val="15000"/>
                  <a:lumOff val="85000"/>
                </a:schemeClr>
              </a:solidFill>
              <a:round/>
            </a:ln>
            <a:effectLst/>
          </c:spPr>
        </c:majorGridlines>
        <c:numFmt formatCode="#\ ##0.0\ \ ;\–#\ ##0.0\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8632"/>
        <c:crosses val="autoZero"/>
        <c:crossBetween val="between"/>
      </c:valAx>
      <c:spPr>
        <a:noFill/>
        <a:ln>
          <a:noFill/>
        </a:ln>
        <a:effectLst/>
      </c:spPr>
    </c:plotArea>
    <c:plotVisOnly val="1"/>
    <c:dispBlanksAs val="gap"/>
    <c:showDLblsOverMax val="0"/>
  </c:chart>
  <c:spPr>
    <a:solidFill>
      <a:schemeClr val="bg1"/>
    </a:solidFill>
    <a:ln w="3175" cap="flat" cmpd="sng" algn="ctr">
      <a:noFill/>
      <a:round/>
    </a:ln>
    <a:effectLst/>
  </c:spPr>
  <c:txPr>
    <a:bodyPr/>
    <a:lstStyle/>
    <a:p>
      <a:pPr>
        <a:defRPr>
          <a:solidFill>
            <a:schemeClr val="tx2"/>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r>
              <a:rPr lang="de-DE"/>
              <a:t>BIP (Index)</a:t>
            </a:r>
          </a:p>
          <a:p>
            <a:pPr>
              <a:defRPr/>
            </a:pPr>
            <a:endParaRPr lang="de-D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2"/>
              </a:solidFill>
              <a:latin typeface="Agfa Rotis Sans Serif Light" panose="00000300000000000000" pitchFamily="2" charset="0"/>
              <a:ea typeface="+mn-ea"/>
              <a:cs typeface="+mn-cs"/>
            </a:defRPr>
          </a:pPr>
          <a:endParaRPr lang="de-DE"/>
        </a:p>
      </c:txPr>
    </c:title>
    <c:autoTitleDeleted val="0"/>
    <c:plotArea>
      <c:layout>
        <c:manualLayout>
          <c:layoutTarget val="inner"/>
          <c:xMode val="edge"/>
          <c:yMode val="edge"/>
          <c:x val="0.10737010994227521"/>
          <c:y val="0.18271627496633933"/>
          <c:w val="0.82718790505170758"/>
          <c:h val="0.58348814009481265"/>
        </c:manualLayout>
      </c:layout>
      <c:lineChart>
        <c:grouping val="standard"/>
        <c:varyColors val="0"/>
        <c:ser>
          <c:idx val="0"/>
          <c:order val="0"/>
          <c:spPr>
            <a:ln w="28575" cap="rnd">
              <a:solidFill>
                <a:schemeClr val="tx2"/>
              </a:solidFill>
              <a:round/>
            </a:ln>
            <a:effectLst/>
          </c:spPr>
          <c:marker>
            <c:symbol val="none"/>
          </c:marker>
          <c:cat>
            <c:multiLvlStrRef>
              <c:f>'BIP-DE-Quartal Komponenten'!$A$116:$B$139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 </c:v>
                  </c:pt>
                  <c:pt idx="4">
                    <c:v>2018 </c:v>
                  </c:pt>
                  <c:pt idx="8">
                    <c:v>2019 </c:v>
                  </c:pt>
                  <c:pt idx="12">
                    <c:v>2020 </c:v>
                  </c:pt>
                  <c:pt idx="16">
                    <c:v>2021 </c:v>
                  </c:pt>
                  <c:pt idx="20">
                    <c:v>2022 </c:v>
                  </c:pt>
                </c:lvl>
              </c:multiLvlStrCache>
            </c:multiLvlStrRef>
          </c:cat>
          <c:val>
            <c:numRef>
              <c:f>'BIP-DE-Quartal Komponenten'!$C$116:$C$139</c:f>
              <c:numCache>
                <c:formatCode>#\ ##0.0\ ;\–#\ ##0.0\ </c:formatCode>
                <c:ptCount val="24"/>
                <c:pt idx="0">
                  <c:v>103.81</c:v>
                </c:pt>
                <c:pt idx="1">
                  <c:v>104.62</c:v>
                </c:pt>
                <c:pt idx="2">
                  <c:v>105.54</c:v>
                </c:pt>
                <c:pt idx="3">
                  <c:v>106.39</c:v>
                </c:pt>
                <c:pt idx="4">
                  <c:v>105.93</c:v>
                </c:pt>
                <c:pt idx="5">
                  <c:v>106.52</c:v>
                </c:pt>
                <c:pt idx="6">
                  <c:v>106.07</c:v>
                </c:pt>
                <c:pt idx="7">
                  <c:v>106.48</c:v>
                </c:pt>
                <c:pt idx="8">
                  <c:v>107.6</c:v>
                </c:pt>
                <c:pt idx="9">
                  <c:v>107.07</c:v>
                </c:pt>
                <c:pt idx="10">
                  <c:v>107.51</c:v>
                </c:pt>
                <c:pt idx="11">
                  <c:v>107.43</c:v>
                </c:pt>
                <c:pt idx="12">
                  <c:v>105.54</c:v>
                </c:pt>
                <c:pt idx="13">
                  <c:v>94.99</c:v>
                </c:pt>
                <c:pt idx="14">
                  <c:v>103.58</c:v>
                </c:pt>
                <c:pt idx="15">
                  <c:v>104.35</c:v>
                </c:pt>
                <c:pt idx="16">
                  <c:v>102.59</c:v>
                </c:pt>
                <c:pt idx="17">
                  <c:v>104.82</c:v>
                </c:pt>
                <c:pt idx="18">
                  <c:v>106.57</c:v>
                </c:pt>
                <c:pt idx="19">
                  <c:v>106.2</c:v>
                </c:pt>
                <c:pt idx="20">
                  <c:v>106.45</c:v>
                </c:pt>
              </c:numCache>
            </c:numRef>
          </c:val>
          <c:smooth val="0"/>
          <c:extLst>
            <c:ext xmlns:c16="http://schemas.microsoft.com/office/drawing/2014/chart" uri="{C3380CC4-5D6E-409C-BE32-E72D297353CC}">
              <c16:uniqueId val="{00000000-1232-4DC6-8EDD-A99DC60F2B56}"/>
            </c:ext>
          </c:extLst>
        </c:ser>
        <c:dLbls>
          <c:showLegendKey val="0"/>
          <c:showVal val="0"/>
          <c:showCatName val="0"/>
          <c:showSerName val="0"/>
          <c:showPercent val="0"/>
          <c:showBubbleSize val="0"/>
        </c:dLbls>
        <c:smooth val="0"/>
        <c:axId val="864128632"/>
        <c:axId val="864126992"/>
      </c:lineChart>
      <c:catAx>
        <c:axId val="864128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6992"/>
        <c:crosses val="autoZero"/>
        <c:auto val="1"/>
        <c:lblAlgn val="ctr"/>
        <c:lblOffset val="100"/>
        <c:noMultiLvlLbl val="0"/>
      </c:catAx>
      <c:valAx>
        <c:axId val="864126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8632"/>
        <c:crosses val="autoZero"/>
        <c:crossBetween val="between"/>
      </c:valAx>
      <c:spPr>
        <a:noFill/>
        <a:ln>
          <a:noFill/>
        </a:ln>
        <a:effectLst/>
      </c:spPr>
    </c:plotArea>
    <c:plotVisOnly val="1"/>
    <c:dispBlanksAs val="gap"/>
    <c:showDLblsOverMax val="0"/>
  </c:chart>
  <c:spPr>
    <a:solidFill>
      <a:schemeClr val="bg1"/>
    </a:solidFill>
    <a:ln w="3175" cap="flat" cmpd="sng" algn="ctr">
      <a:noFill/>
      <a:round/>
    </a:ln>
    <a:effectLst/>
  </c:spPr>
  <c:txPr>
    <a:bodyPr/>
    <a:lstStyle/>
    <a:p>
      <a:pPr>
        <a:defRPr>
          <a:solidFill>
            <a:schemeClr val="tx2"/>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32875688645847E-2"/>
          <c:y val="6.7979663604763832E-2"/>
          <c:w val="0.70060779776110127"/>
          <c:h val="0.69822496967835335"/>
        </c:manualLayout>
      </c:layout>
      <c:lineChart>
        <c:grouping val="standard"/>
        <c:varyColors val="0"/>
        <c:ser>
          <c:idx val="0"/>
          <c:order val="0"/>
          <c:tx>
            <c:strRef>
              <c:f>'BIP-DE-Quartal Komponenten'!$L$8:$L$10</c:f>
              <c:strCache>
                <c:ptCount val="3"/>
                <c:pt idx="0">
                  <c:v>Exporte</c:v>
                </c:pt>
              </c:strCache>
            </c:strRef>
          </c:tx>
          <c:spPr>
            <a:ln w="28575" cap="rnd">
              <a:solidFill>
                <a:schemeClr val="tx2"/>
              </a:solidFill>
              <a:round/>
            </a:ln>
            <a:effectLst/>
          </c:spPr>
          <c:marker>
            <c:symbol val="none"/>
          </c:marker>
          <c:cat>
            <c:multiLvlStrRef>
              <c:f>'BIP-DE-Quartal Komponenten'!$A$116:$B$139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 </c:v>
                  </c:pt>
                  <c:pt idx="4">
                    <c:v>2018 </c:v>
                  </c:pt>
                  <c:pt idx="8">
                    <c:v>2019 </c:v>
                  </c:pt>
                  <c:pt idx="12">
                    <c:v>2020 </c:v>
                  </c:pt>
                  <c:pt idx="16">
                    <c:v>2021 </c:v>
                  </c:pt>
                  <c:pt idx="20">
                    <c:v>2022 </c:v>
                  </c:pt>
                </c:lvl>
              </c:multiLvlStrCache>
            </c:multiLvlStrRef>
          </c:cat>
          <c:val>
            <c:numRef>
              <c:f>'BIP-DE-Quartal Komponenten'!$L$116:$L$139</c:f>
              <c:numCache>
                <c:formatCode>#\ ##0.0\ ;\–#\ ##0.0\ </c:formatCode>
                <c:ptCount val="24"/>
                <c:pt idx="0">
                  <c:v>105.03</c:v>
                </c:pt>
                <c:pt idx="1">
                  <c:v>107.09</c:v>
                </c:pt>
                <c:pt idx="2">
                  <c:v>108.34</c:v>
                </c:pt>
                <c:pt idx="3">
                  <c:v>110.35</c:v>
                </c:pt>
                <c:pt idx="4">
                  <c:v>110.21</c:v>
                </c:pt>
                <c:pt idx="5">
                  <c:v>110.74</c:v>
                </c:pt>
                <c:pt idx="6">
                  <c:v>109.84</c:v>
                </c:pt>
                <c:pt idx="7">
                  <c:v>110.61</c:v>
                </c:pt>
                <c:pt idx="8">
                  <c:v>112.19</c:v>
                </c:pt>
                <c:pt idx="9">
                  <c:v>110.69</c:v>
                </c:pt>
                <c:pt idx="10">
                  <c:v>111.8</c:v>
                </c:pt>
                <c:pt idx="11">
                  <c:v>111.74</c:v>
                </c:pt>
                <c:pt idx="12">
                  <c:v>107.95</c:v>
                </c:pt>
                <c:pt idx="13">
                  <c:v>86.2</c:v>
                </c:pt>
                <c:pt idx="14">
                  <c:v>101.28</c:v>
                </c:pt>
                <c:pt idx="15">
                  <c:v>105.93</c:v>
                </c:pt>
                <c:pt idx="16">
                  <c:v>107.79</c:v>
                </c:pt>
                <c:pt idx="17">
                  <c:v>109.57</c:v>
                </c:pt>
                <c:pt idx="18">
                  <c:v>108.91</c:v>
                </c:pt>
                <c:pt idx="19">
                  <c:v>113.02</c:v>
                </c:pt>
                <c:pt idx="20">
                  <c:v>110.62</c:v>
                </c:pt>
              </c:numCache>
            </c:numRef>
          </c:val>
          <c:smooth val="0"/>
          <c:extLst>
            <c:ext xmlns:c16="http://schemas.microsoft.com/office/drawing/2014/chart" uri="{C3380CC4-5D6E-409C-BE32-E72D297353CC}">
              <c16:uniqueId val="{00000000-87FC-4519-8CBF-56735DFA52B7}"/>
            </c:ext>
          </c:extLst>
        </c:ser>
        <c:ser>
          <c:idx val="1"/>
          <c:order val="1"/>
          <c:tx>
            <c:strRef>
              <c:f>'BIP-DE-Quartal Komponenten'!$M$8:$M$10</c:f>
              <c:strCache>
                <c:ptCount val="3"/>
                <c:pt idx="0">
                  <c:v>Importe</c:v>
                </c:pt>
              </c:strCache>
            </c:strRef>
          </c:tx>
          <c:spPr>
            <a:ln w="28575" cap="rnd">
              <a:solidFill>
                <a:srgbClr val="00B0F0"/>
              </a:solidFill>
              <a:round/>
            </a:ln>
            <a:effectLst/>
          </c:spPr>
          <c:marker>
            <c:symbol val="none"/>
          </c:marker>
          <c:cat>
            <c:multiLvlStrRef>
              <c:f>'BIP-DE-Quartal Komponenten'!$A$116:$B$139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 </c:v>
                  </c:pt>
                  <c:pt idx="4">
                    <c:v>2018 </c:v>
                  </c:pt>
                  <c:pt idx="8">
                    <c:v>2019 </c:v>
                  </c:pt>
                  <c:pt idx="12">
                    <c:v>2020 </c:v>
                  </c:pt>
                  <c:pt idx="16">
                    <c:v>2021 </c:v>
                  </c:pt>
                  <c:pt idx="20">
                    <c:v>2022 </c:v>
                  </c:pt>
                </c:lvl>
              </c:multiLvlStrCache>
            </c:multiLvlStrRef>
          </c:cat>
          <c:val>
            <c:numRef>
              <c:f>'BIP-DE-Quartal Komponenten'!$M$116:$M$139</c:f>
              <c:numCache>
                <c:formatCode>#\ ##0.0\ ;\–#\ ##0.0\ </c:formatCode>
                <c:ptCount val="24"/>
                <c:pt idx="0">
                  <c:v>107.42</c:v>
                </c:pt>
                <c:pt idx="1">
                  <c:v>110.24</c:v>
                </c:pt>
                <c:pt idx="2">
                  <c:v>110.43</c:v>
                </c:pt>
                <c:pt idx="3">
                  <c:v>112.4</c:v>
                </c:pt>
                <c:pt idx="4">
                  <c:v>112.27</c:v>
                </c:pt>
                <c:pt idx="5">
                  <c:v>113.57</c:v>
                </c:pt>
                <c:pt idx="6">
                  <c:v>115.79</c:v>
                </c:pt>
                <c:pt idx="7">
                  <c:v>116.5</c:v>
                </c:pt>
                <c:pt idx="8">
                  <c:v>117.89</c:v>
                </c:pt>
                <c:pt idx="9">
                  <c:v>117.44</c:v>
                </c:pt>
                <c:pt idx="10">
                  <c:v>117.73</c:v>
                </c:pt>
                <c:pt idx="11">
                  <c:v>118.31</c:v>
                </c:pt>
                <c:pt idx="12">
                  <c:v>116.59</c:v>
                </c:pt>
                <c:pt idx="13">
                  <c:v>96.89</c:v>
                </c:pt>
                <c:pt idx="14">
                  <c:v>105.88</c:v>
                </c:pt>
                <c:pt idx="15">
                  <c:v>108.74</c:v>
                </c:pt>
                <c:pt idx="16">
                  <c:v>113.56</c:v>
                </c:pt>
                <c:pt idx="17">
                  <c:v>116.41</c:v>
                </c:pt>
                <c:pt idx="18">
                  <c:v>115.9</c:v>
                </c:pt>
                <c:pt idx="19">
                  <c:v>120.66</c:v>
                </c:pt>
                <c:pt idx="20">
                  <c:v>121.78</c:v>
                </c:pt>
              </c:numCache>
            </c:numRef>
          </c:val>
          <c:smooth val="0"/>
          <c:extLst>
            <c:ext xmlns:c16="http://schemas.microsoft.com/office/drawing/2014/chart" uri="{C3380CC4-5D6E-409C-BE32-E72D297353CC}">
              <c16:uniqueId val="{00000002-87FC-4519-8CBF-56735DFA52B7}"/>
            </c:ext>
          </c:extLst>
        </c:ser>
        <c:dLbls>
          <c:showLegendKey val="0"/>
          <c:showVal val="0"/>
          <c:showCatName val="0"/>
          <c:showSerName val="0"/>
          <c:showPercent val="0"/>
          <c:showBubbleSize val="0"/>
        </c:dLbls>
        <c:smooth val="0"/>
        <c:axId val="864128632"/>
        <c:axId val="864126992"/>
      </c:lineChart>
      <c:catAx>
        <c:axId val="864128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6992"/>
        <c:crosses val="autoZero"/>
        <c:auto val="1"/>
        <c:lblAlgn val="ctr"/>
        <c:lblOffset val="100"/>
        <c:noMultiLvlLbl val="0"/>
      </c:catAx>
      <c:valAx>
        <c:axId val="864126992"/>
        <c:scaling>
          <c:orientation val="minMax"/>
          <c:min val="8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8632"/>
        <c:crosses val="autoZero"/>
        <c:crossBetween val="between"/>
      </c:valAx>
      <c:spPr>
        <a:noFill/>
        <a:ln>
          <a:noFill/>
        </a:ln>
        <a:effectLst/>
      </c:spPr>
    </c:plotArea>
    <c:legend>
      <c:legendPos val="r"/>
      <c:layout>
        <c:manualLayout>
          <c:xMode val="edge"/>
          <c:yMode val="edge"/>
          <c:x val="0.79393912843534831"/>
          <c:y val="0.33366730434350522"/>
          <c:w val="0.18251108416174811"/>
          <c:h val="0.2551345784218288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legend>
    <c:plotVisOnly val="1"/>
    <c:dispBlanksAs val="gap"/>
    <c:showDLblsOverMax val="0"/>
  </c:chart>
  <c:spPr>
    <a:solidFill>
      <a:schemeClr val="bg1"/>
    </a:solidFill>
    <a:ln w="3175" cap="flat" cmpd="sng" algn="ctr">
      <a:noFill/>
      <a:round/>
    </a:ln>
    <a:effectLst/>
  </c:spPr>
  <c:txPr>
    <a:bodyPr/>
    <a:lstStyle/>
    <a:p>
      <a:pPr>
        <a:defRPr>
          <a:solidFill>
            <a:schemeClr val="tx2"/>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32875688645847E-2"/>
          <c:y val="6.7979663604763832E-2"/>
          <c:w val="0.70060779776110127"/>
          <c:h val="0.69822496967835335"/>
        </c:manualLayout>
      </c:layout>
      <c:lineChart>
        <c:grouping val="standard"/>
        <c:varyColors val="0"/>
        <c:ser>
          <c:idx val="0"/>
          <c:order val="0"/>
          <c:tx>
            <c:strRef>
              <c:f>'BIP-DE-Quartal Komponenten'!$F$10</c:f>
              <c:strCache>
                <c:ptCount val="1"/>
                <c:pt idx="0">
                  <c:v>private
Konsum-
ausgaben</c:v>
                </c:pt>
              </c:strCache>
            </c:strRef>
          </c:tx>
          <c:spPr>
            <a:ln w="28575" cap="rnd">
              <a:solidFill>
                <a:schemeClr val="tx2"/>
              </a:solidFill>
              <a:round/>
            </a:ln>
            <a:effectLst/>
          </c:spPr>
          <c:marker>
            <c:symbol val="none"/>
          </c:marker>
          <c:cat>
            <c:multiLvlStrRef>
              <c:f>'BIP-DE-Quartal Komponenten'!$A$116:$B$139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 </c:v>
                  </c:pt>
                  <c:pt idx="4">
                    <c:v>2018 </c:v>
                  </c:pt>
                  <c:pt idx="8">
                    <c:v>2019 </c:v>
                  </c:pt>
                  <c:pt idx="12">
                    <c:v>2020 </c:v>
                  </c:pt>
                  <c:pt idx="16">
                    <c:v>2021 </c:v>
                  </c:pt>
                  <c:pt idx="20">
                    <c:v>2022 </c:v>
                  </c:pt>
                </c:lvl>
              </c:multiLvlStrCache>
            </c:multiLvlStrRef>
          </c:cat>
          <c:val>
            <c:numRef>
              <c:f>'BIP-DE-Quartal Komponenten'!$F$116:$F$139</c:f>
              <c:numCache>
                <c:formatCode>#\ ##0.0\ ;\–#\ ##0.0\ </c:formatCode>
                <c:ptCount val="24"/>
                <c:pt idx="0">
                  <c:v>103.15</c:v>
                </c:pt>
                <c:pt idx="1">
                  <c:v>103.54</c:v>
                </c:pt>
                <c:pt idx="2">
                  <c:v>104.23</c:v>
                </c:pt>
                <c:pt idx="3">
                  <c:v>105.04</c:v>
                </c:pt>
                <c:pt idx="4">
                  <c:v>105.16</c:v>
                </c:pt>
                <c:pt idx="5">
                  <c:v>105.33</c:v>
                </c:pt>
                <c:pt idx="6">
                  <c:v>105.28</c:v>
                </c:pt>
                <c:pt idx="7">
                  <c:v>106.02</c:v>
                </c:pt>
                <c:pt idx="8">
                  <c:v>107.01</c:v>
                </c:pt>
                <c:pt idx="9">
                  <c:v>106.98</c:v>
                </c:pt>
                <c:pt idx="10">
                  <c:v>107.26</c:v>
                </c:pt>
                <c:pt idx="11">
                  <c:v>107.34</c:v>
                </c:pt>
                <c:pt idx="12">
                  <c:v>105.11</c:v>
                </c:pt>
                <c:pt idx="13">
                  <c:v>92.97</c:v>
                </c:pt>
                <c:pt idx="14">
                  <c:v>103.62</c:v>
                </c:pt>
                <c:pt idx="15">
                  <c:v>100.82</c:v>
                </c:pt>
                <c:pt idx="16">
                  <c:v>95.37</c:v>
                </c:pt>
                <c:pt idx="17">
                  <c:v>99.13</c:v>
                </c:pt>
                <c:pt idx="18">
                  <c:v>105.36</c:v>
                </c:pt>
                <c:pt idx="19">
                  <c:v>103.94</c:v>
                </c:pt>
                <c:pt idx="20">
                  <c:v>103.8</c:v>
                </c:pt>
              </c:numCache>
            </c:numRef>
          </c:val>
          <c:smooth val="0"/>
          <c:extLst>
            <c:ext xmlns:c16="http://schemas.microsoft.com/office/drawing/2014/chart" uri="{C3380CC4-5D6E-409C-BE32-E72D297353CC}">
              <c16:uniqueId val="{00000000-8D02-4532-82F2-6198EBC46522}"/>
            </c:ext>
          </c:extLst>
        </c:ser>
        <c:ser>
          <c:idx val="1"/>
          <c:order val="1"/>
          <c:tx>
            <c:strRef>
              <c:f>'BIP-DE-Quartal Komponenten'!$G$10</c:f>
              <c:strCache>
                <c:ptCount val="1"/>
                <c:pt idx="0">
                  <c:v>Konsum-
ausgaben
des Staates</c:v>
                </c:pt>
              </c:strCache>
            </c:strRef>
          </c:tx>
          <c:spPr>
            <a:ln w="28575" cap="rnd">
              <a:solidFill>
                <a:srgbClr val="00B0F0"/>
              </a:solidFill>
              <a:round/>
            </a:ln>
            <a:effectLst/>
          </c:spPr>
          <c:marker>
            <c:symbol val="none"/>
          </c:marker>
          <c:cat>
            <c:multiLvlStrRef>
              <c:f>'BIP-DE-Quartal Komponenten'!$A$116:$B$139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 </c:v>
                  </c:pt>
                  <c:pt idx="4">
                    <c:v>2018 </c:v>
                  </c:pt>
                  <c:pt idx="8">
                    <c:v>2019 </c:v>
                  </c:pt>
                  <c:pt idx="12">
                    <c:v>2020 </c:v>
                  </c:pt>
                  <c:pt idx="16">
                    <c:v>2021 </c:v>
                  </c:pt>
                  <c:pt idx="20">
                    <c:v>2022 </c:v>
                  </c:pt>
                </c:lvl>
              </c:multiLvlStrCache>
            </c:multiLvlStrRef>
          </c:cat>
          <c:val>
            <c:numRef>
              <c:f>'BIP-DE-Quartal Komponenten'!$G$116:$G$139</c:f>
              <c:numCache>
                <c:formatCode>#\ ##0.0\ ;\–#\ ##0.0\ </c:formatCode>
                <c:ptCount val="24"/>
                <c:pt idx="0">
                  <c:v>105.07</c:v>
                </c:pt>
                <c:pt idx="1">
                  <c:v>105.61</c:v>
                </c:pt>
                <c:pt idx="2">
                  <c:v>105.75</c:v>
                </c:pt>
                <c:pt idx="3">
                  <c:v>106.65</c:v>
                </c:pt>
                <c:pt idx="4">
                  <c:v>106.44</c:v>
                </c:pt>
                <c:pt idx="5">
                  <c:v>107.21</c:v>
                </c:pt>
                <c:pt idx="6">
                  <c:v>106.46</c:v>
                </c:pt>
                <c:pt idx="7">
                  <c:v>107.1</c:v>
                </c:pt>
                <c:pt idx="8">
                  <c:v>109.24</c:v>
                </c:pt>
                <c:pt idx="9">
                  <c:v>109.24</c:v>
                </c:pt>
                <c:pt idx="10">
                  <c:v>110.41</c:v>
                </c:pt>
                <c:pt idx="11">
                  <c:v>110.97</c:v>
                </c:pt>
                <c:pt idx="12">
                  <c:v>112.09</c:v>
                </c:pt>
                <c:pt idx="13">
                  <c:v>113.15</c:v>
                </c:pt>
                <c:pt idx="14">
                  <c:v>114.56</c:v>
                </c:pt>
                <c:pt idx="15">
                  <c:v>115.64</c:v>
                </c:pt>
                <c:pt idx="16">
                  <c:v>114.83</c:v>
                </c:pt>
                <c:pt idx="17">
                  <c:v>120.46</c:v>
                </c:pt>
                <c:pt idx="18">
                  <c:v>116.68</c:v>
                </c:pt>
                <c:pt idx="19">
                  <c:v>116.86</c:v>
                </c:pt>
                <c:pt idx="20">
                  <c:v>116.94</c:v>
                </c:pt>
              </c:numCache>
            </c:numRef>
          </c:val>
          <c:smooth val="0"/>
          <c:extLst>
            <c:ext xmlns:c16="http://schemas.microsoft.com/office/drawing/2014/chart" uri="{C3380CC4-5D6E-409C-BE32-E72D297353CC}">
              <c16:uniqueId val="{00000001-8D02-4532-82F2-6198EBC46522}"/>
            </c:ext>
          </c:extLst>
        </c:ser>
        <c:dLbls>
          <c:showLegendKey val="0"/>
          <c:showVal val="0"/>
          <c:showCatName val="0"/>
          <c:showSerName val="0"/>
          <c:showPercent val="0"/>
          <c:showBubbleSize val="0"/>
        </c:dLbls>
        <c:smooth val="0"/>
        <c:axId val="864128632"/>
        <c:axId val="864126992"/>
      </c:lineChart>
      <c:catAx>
        <c:axId val="864128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6992"/>
        <c:crosses val="autoZero"/>
        <c:auto val="1"/>
        <c:lblAlgn val="ctr"/>
        <c:lblOffset val="100"/>
        <c:noMultiLvlLbl val="0"/>
      </c:catAx>
      <c:valAx>
        <c:axId val="864126992"/>
        <c:scaling>
          <c:orientation val="minMax"/>
          <c:min val="8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8632"/>
        <c:crosses val="autoZero"/>
        <c:crossBetween val="between"/>
      </c:valAx>
      <c:spPr>
        <a:noFill/>
        <a:ln>
          <a:noFill/>
        </a:ln>
        <a:effectLst/>
      </c:spPr>
    </c:plotArea>
    <c:legend>
      <c:legendPos val="r"/>
      <c:layout>
        <c:manualLayout>
          <c:xMode val="edge"/>
          <c:yMode val="edge"/>
          <c:x val="0.73800838335345265"/>
          <c:y val="0.21214186576242997"/>
          <c:w val="0.23844182924364388"/>
          <c:h val="0.376660375807434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legend>
    <c:plotVisOnly val="1"/>
    <c:dispBlanksAs val="gap"/>
    <c:showDLblsOverMax val="0"/>
  </c:chart>
  <c:spPr>
    <a:solidFill>
      <a:schemeClr val="bg1"/>
    </a:solidFill>
    <a:ln w="3175" cap="flat" cmpd="sng" algn="ctr">
      <a:noFill/>
      <a:round/>
    </a:ln>
    <a:effectLst/>
  </c:spPr>
  <c:txPr>
    <a:bodyPr/>
    <a:lstStyle/>
    <a:p>
      <a:pPr>
        <a:defRPr>
          <a:solidFill>
            <a:schemeClr val="tx2"/>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32875688645847E-2"/>
          <c:y val="6.7979663604763832E-2"/>
          <c:w val="0.70060779776110127"/>
          <c:h val="0.69822496967835335"/>
        </c:manualLayout>
      </c:layout>
      <c:lineChart>
        <c:grouping val="standard"/>
        <c:varyColors val="0"/>
        <c:ser>
          <c:idx val="0"/>
          <c:order val="0"/>
          <c:tx>
            <c:strRef>
              <c:f>'BIP-DE-Quartal Komponenten'!$R$8</c:f>
              <c:strCache>
                <c:ptCount val="1"/>
                <c:pt idx="0">
                  <c:v>Ausrüstungsinvestitionen</c:v>
                </c:pt>
              </c:strCache>
            </c:strRef>
          </c:tx>
          <c:spPr>
            <a:ln w="28575" cap="rnd">
              <a:solidFill>
                <a:schemeClr val="tx2"/>
              </a:solidFill>
              <a:round/>
            </a:ln>
            <a:effectLst/>
          </c:spPr>
          <c:marker>
            <c:symbol val="none"/>
          </c:marker>
          <c:cat>
            <c:multiLvlStrRef>
              <c:f>'BIP-DE-Quartal Komponenten'!$A$116:$B$139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 </c:v>
                  </c:pt>
                  <c:pt idx="4">
                    <c:v>2018 </c:v>
                  </c:pt>
                  <c:pt idx="8">
                    <c:v>2019 </c:v>
                  </c:pt>
                  <c:pt idx="12">
                    <c:v>2020 </c:v>
                  </c:pt>
                  <c:pt idx="16">
                    <c:v>2021 </c:v>
                  </c:pt>
                  <c:pt idx="20">
                    <c:v>2022 </c:v>
                  </c:pt>
                </c:lvl>
              </c:multiLvlStrCache>
            </c:multiLvlStrRef>
          </c:cat>
          <c:val>
            <c:numRef>
              <c:f>'BIP-DE-Quartal Komponenten'!$R$116:$R$139</c:f>
              <c:numCache>
                <c:formatCode>#\ ##0.0\ \ ;\–#\ ##0.0\ \ </c:formatCode>
                <c:ptCount val="24"/>
                <c:pt idx="0">
                  <c:v>104.38</c:v>
                </c:pt>
                <c:pt idx="1">
                  <c:v>107.51</c:v>
                </c:pt>
                <c:pt idx="2">
                  <c:v>109.15</c:v>
                </c:pt>
                <c:pt idx="3">
                  <c:v>109.56</c:v>
                </c:pt>
                <c:pt idx="4">
                  <c:v>111.71</c:v>
                </c:pt>
                <c:pt idx="5">
                  <c:v>112.22</c:v>
                </c:pt>
                <c:pt idx="6">
                  <c:v>112.73</c:v>
                </c:pt>
                <c:pt idx="7">
                  <c:v>113.3</c:v>
                </c:pt>
                <c:pt idx="8">
                  <c:v>115.08</c:v>
                </c:pt>
                <c:pt idx="9">
                  <c:v>115.31</c:v>
                </c:pt>
                <c:pt idx="10">
                  <c:v>113.79</c:v>
                </c:pt>
                <c:pt idx="11">
                  <c:v>110.91</c:v>
                </c:pt>
                <c:pt idx="12">
                  <c:v>103.45</c:v>
                </c:pt>
                <c:pt idx="13">
                  <c:v>88.15</c:v>
                </c:pt>
                <c:pt idx="14">
                  <c:v>102.89</c:v>
                </c:pt>
                <c:pt idx="15">
                  <c:v>104.84</c:v>
                </c:pt>
                <c:pt idx="16">
                  <c:v>104.44</c:v>
                </c:pt>
                <c:pt idx="17">
                  <c:v>105.02</c:v>
                </c:pt>
                <c:pt idx="18">
                  <c:v>100.89</c:v>
                </c:pt>
                <c:pt idx="19">
                  <c:v>101.56</c:v>
                </c:pt>
                <c:pt idx="20">
                  <c:v>104.1</c:v>
                </c:pt>
              </c:numCache>
            </c:numRef>
          </c:val>
          <c:smooth val="0"/>
          <c:extLst>
            <c:ext xmlns:c16="http://schemas.microsoft.com/office/drawing/2014/chart" uri="{C3380CC4-5D6E-409C-BE32-E72D297353CC}">
              <c16:uniqueId val="{00000000-C4DA-4211-959F-79FFEA9C0212}"/>
            </c:ext>
          </c:extLst>
        </c:ser>
        <c:ser>
          <c:idx val="1"/>
          <c:order val="1"/>
          <c:tx>
            <c:strRef>
              <c:f>'BIP-DE-Quartal Komponenten'!$O$8</c:f>
              <c:strCache>
                <c:ptCount val="1"/>
                <c:pt idx="0">
                  <c:v>Bauinvestitionen</c:v>
                </c:pt>
              </c:strCache>
            </c:strRef>
          </c:tx>
          <c:spPr>
            <a:ln w="28575" cap="rnd">
              <a:solidFill>
                <a:srgbClr val="00B0F0"/>
              </a:solidFill>
              <a:round/>
            </a:ln>
            <a:effectLst/>
          </c:spPr>
          <c:marker>
            <c:symbol val="none"/>
          </c:marker>
          <c:cat>
            <c:multiLvlStrRef>
              <c:f>'BIP-DE-Quartal Komponenten'!$A$116:$B$139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 </c:v>
                  </c:pt>
                  <c:pt idx="4">
                    <c:v>2018 </c:v>
                  </c:pt>
                  <c:pt idx="8">
                    <c:v>2019 </c:v>
                  </c:pt>
                  <c:pt idx="12">
                    <c:v>2020 </c:v>
                  </c:pt>
                  <c:pt idx="16">
                    <c:v>2021 </c:v>
                  </c:pt>
                  <c:pt idx="20">
                    <c:v>2022 </c:v>
                  </c:pt>
                </c:lvl>
              </c:multiLvlStrCache>
            </c:multiLvlStrRef>
          </c:cat>
          <c:val>
            <c:numRef>
              <c:f>'BIP-DE-Quartal Komponenten'!$O$116:$O$139</c:f>
              <c:numCache>
                <c:formatCode>#\ ##0.0\ \ ;\–#\ ##0.0\ \ </c:formatCode>
                <c:ptCount val="24"/>
                <c:pt idx="0">
                  <c:v>103.66</c:v>
                </c:pt>
                <c:pt idx="1">
                  <c:v>105.82</c:v>
                </c:pt>
                <c:pt idx="2">
                  <c:v>105.78</c:v>
                </c:pt>
                <c:pt idx="3">
                  <c:v>105.49</c:v>
                </c:pt>
                <c:pt idx="4">
                  <c:v>105.64</c:v>
                </c:pt>
                <c:pt idx="5">
                  <c:v>107.83</c:v>
                </c:pt>
                <c:pt idx="6">
                  <c:v>108.97</c:v>
                </c:pt>
                <c:pt idx="7">
                  <c:v>109.65</c:v>
                </c:pt>
                <c:pt idx="8">
                  <c:v>109.25</c:v>
                </c:pt>
                <c:pt idx="9">
                  <c:v>108.78</c:v>
                </c:pt>
                <c:pt idx="10">
                  <c:v>109.44</c:v>
                </c:pt>
                <c:pt idx="11">
                  <c:v>109.27</c:v>
                </c:pt>
                <c:pt idx="12">
                  <c:v>113.64</c:v>
                </c:pt>
                <c:pt idx="13">
                  <c:v>109.68</c:v>
                </c:pt>
                <c:pt idx="14">
                  <c:v>108.64</c:v>
                </c:pt>
                <c:pt idx="15">
                  <c:v>111.81</c:v>
                </c:pt>
                <c:pt idx="16">
                  <c:v>111.72</c:v>
                </c:pt>
                <c:pt idx="17">
                  <c:v>113.53</c:v>
                </c:pt>
                <c:pt idx="18">
                  <c:v>109.42</c:v>
                </c:pt>
                <c:pt idx="19">
                  <c:v>108.37</c:v>
                </c:pt>
                <c:pt idx="20">
                  <c:v>113.38</c:v>
                </c:pt>
              </c:numCache>
            </c:numRef>
          </c:val>
          <c:smooth val="0"/>
          <c:extLst>
            <c:ext xmlns:c16="http://schemas.microsoft.com/office/drawing/2014/chart" uri="{C3380CC4-5D6E-409C-BE32-E72D297353CC}">
              <c16:uniqueId val="{00000001-C4DA-4211-959F-79FFEA9C0212}"/>
            </c:ext>
          </c:extLst>
        </c:ser>
        <c:ser>
          <c:idx val="2"/>
          <c:order val="2"/>
          <c:tx>
            <c:strRef>
              <c:f>'BIP-DE-Quartal Komponenten'!$U$8:$U$9</c:f>
              <c:strCache>
                <c:ptCount val="2"/>
                <c:pt idx="0">
                  <c:v>Sonstige Anlagen</c:v>
                </c:pt>
              </c:strCache>
            </c:strRef>
          </c:tx>
          <c:spPr>
            <a:ln w="28575" cap="rnd">
              <a:solidFill>
                <a:schemeClr val="accent3"/>
              </a:solidFill>
              <a:round/>
            </a:ln>
            <a:effectLst/>
          </c:spPr>
          <c:marker>
            <c:symbol val="none"/>
          </c:marker>
          <c:cat>
            <c:multiLvlStrRef>
              <c:f>'BIP-DE-Quartal Komponenten'!$A$116:$B$139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 </c:v>
                  </c:pt>
                  <c:pt idx="4">
                    <c:v>2018 </c:v>
                  </c:pt>
                  <c:pt idx="8">
                    <c:v>2019 </c:v>
                  </c:pt>
                  <c:pt idx="12">
                    <c:v>2020 </c:v>
                  </c:pt>
                  <c:pt idx="16">
                    <c:v>2021 </c:v>
                  </c:pt>
                  <c:pt idx="20">
                    <c:v>2022 </c:v>
                  </c:pt>
                </c:lvl>
              </c:multiLvlStrCache>
            </c:multiLvlStrRef>
          </c:cat>
          <c:val>
            <c:numRef>
              <c:f>'BIP-DE-Quartal Komponenten'!$U$116:$U$139</c:f>
              <c:numCache>
                <c:formatCode>#\ ##0.0\ \ ;\–#\ ##0.0\ \ </c:formatCode>
                <c:ptCount val="24"/>
                <c:pt idx="0">
                  <c:v>107.75</c:v>
                </c:pt>
                <c:pt idx="1">
                  <c:v>108.88</c:v>
                </c:pt>
                <c:pt idx="2">
                  <c:v>109.65</c:v>
                </c:pt>
                <c:pt idx="3">
                  <c:v>111.78</c:v>
                </c:pt>
                <c:pt idx="4">
                  <c:v>111.29</c:v>
                </c:pt>
                <c:pt idx="5">
                  <c:v>113.27</c:v>
                </c:pt>
                <c:pt idx="6">
                  <c:v>114.24</c:v>
                </c:pt>
                <c:pt idx="7">
                  <c:v>115.84</c:v>
                </c:pt>
                <c:pt idx="8">
                  <c:v>117.79</c:v>
                </c:pt>
                <c:pt idx="9">
                  <c:v>119.22</c:v>
                </c:pt>
                <c:pt idx="10">
                  <c:v>120.69</c:v>
                </c:pt>
                <c:pt idx="11">
                  <c:v>121.77</c:v>
                </c:pt>
                <c:pt idx="12">
                  <c:v>122.33</c:v>
                </c:pt>
                <c:pt idx="13">
                  <c:v>117.77</c:v>
                </c:pt>
                <c:pt idx="14">
                  <c:v>121.07</c:v>
                </c:pt>
                <c:pt idx="15">
                  <c:v>123.14</c:v>
                </c:pt>
                <c:pt idx="16">
                  <c:v>119.95</c:v>
                </c:pt>
                <c:pt idx="17">
                  <c:v>121.23</c:v>
                </c:pt>
                <c:pt idx="18">
                  <c:v>122.37</c:v>
                </c:pt>
                <c:pt idx="19">
                  <c:v>124.02</c:v>
                </c:pt>
                <c:pt idx="20">
                  <c:v>121.37</c:v>
                </c:pt>
              </c:numCache>
            </c:numRef>
          </c:val>
          <c:smooth val="0"/>
          <c:extLst>
            <c:ext xmlns:c16="http://schemas.microsoft.com/office/drawing/2014/chart" uri="{C3380CC4-5D6E-409C-BE32-E72D297353CC}">
              <c16:uniqueId val="{00000003-C4DA-4211-959F-79FFEA9C0212}"/>
            </c:ext>
          </c:extLst>
        </c:ser>
        <c:dLbls>
          <c:showLegendKey val="0"/>
          <c:showVal val="0"/>
          <c:showCatName val="0"/>
          <c:showSerName val="0"/>
          <c:showPercent val="0"/>
          <c:showBubbleSize val="0"/>
        </c:dLbls>
        <c:smooth val="0"/>
        <c:axId val="864128632"/>
        <c:axId val="864126992"/>
      </c:lineChart>
      <c:catAx>
        <c:axId val="8641286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6992"/>
        <c:crosses val="autoZero"/>
        <c:auto val="1"/>
        <c:lblAlgn val="ctr"/>
        <c:lblOffset val="100"/>
        <c:noMultiLvlLbl val="0"/>
      </c:catAx>
      <c:valAx>
        <c:axId val="864126992"/>
        <c:scaling>
          <c:orientation val="minMax"/>
          <c:min val="8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crossAx val="864128632"/>
        <c:crosses val="autoZero"/>
        <c:crossBetween val="between"/>
      </c:valAx>
      <c:spPr>
        <a:noFill/>
        <a:ln>
          <a:noFill/>
        </a:ln>
        <a:effectLst/>
      </c:spPr>
    </c:plotArea>
    <c:legend>
      <c:legendPos val="r"/>
      <c:layout>
        <c:manualLayout>
          <c:xMode val="edge"/>
          <c:yMode val="edge"/>
          <c:x val="0.79393912843534831"/>
          <c:y val="0.33366730434350522"/>
          <c:w val="0.20606087156465158"/>
          <c:h val="0.453513295500990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Agfa Rotis Sans Serif Light" panose="00000300000000000000" pitchFamily="2" charset="0"/>
              <a:ea typeface="+mn-ea"/>
              <a:cs typeface="+mn-cs"/>
            </a:defRPr>
          </a:pPr>
          <a:endParaRPr lang="de-DE"/>
        </a:p>
      </c:txPr>
    </c:legend>
    <c:plotVisOnly val="1"/>
    <c:dispBlanksAs val="gap"/>
    <c:showDLblsOverMax val="0"/>
  </c:chart>
  <c:spPr>
    <a:solidFill>
      <a:schemeClr val="bg1"/>
    </a:solidFill>
    <a:ln w="3175" cap="flat" cmpd="sng" algn="ctr">
      <a:noFill/>
      <a:round/>
    </a:ln>
    <a:effectLst/>
  </c:spPr>
  <c:txPr>
    <a:bodyPr/>
    <a:lstStyle/>
    <a:p>
      <a:pPr>
        <a:defRPr>
          <a:solidFill>
            <a:schemeClr val="tx2"/>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Pkw-Neuzulassungen</a:t>
            </a:r>
            <a:r>
              <a:rPr lang="de-DE"/>
              <a:t> </a:t>
            </a:r>
          </a:p>
          <a:p>
            <a:pPr algn="l">
              <a:defRPr/>
            </a:pPr>
            <a:r>
              <a:rPr lang="de-DE" sz="1200"/>
              <a:t>(monatlich, in Tsd., waagerechte Linien: Jahresdurchschnitt) </a:t>
            </a:r>
          </a:p>
        </c:rich>
      </c:tx>
      <c:layout>
        <c:manualLayout>
          <c:xMode val="edge"/>
          <c:yMode val="edge"/>
          <c:x val="1.1862063395921666E-2"/>
          <c:y val="2.868072525417082E-2"/>
        </c:manualLayout>
      </c:layout>
      <c:overlay val="0"/>
      <c:spPr>
        <a:noFill/>
        <a:ln w="25400">
          <a:noFill/>
        </a:ln>
      </c:spPr>
    </c:title>
    <c:autoTitleDeleted val="0"/>
    <c:plotArea>
      <c:layout>
        <c:manualLayout>
          <c:layoutTarget val="inner"/>
          <c:xMode val="edge"/>
          <c:yMode val="edge"/>
          <c:x val="8.2403262273901767E-2"/>
          <c:y val="0.20076500579309373"/>
          <c:w val="0.87838210594315247"/>
          <c:h val="0.69598535341605805"/>
        </c:manualLayout>
      </c:layout>
      <c:lineChart>
        <c:grouping val="standard"/>
        <c:varyColors val="0"/>
        <c:ser>
          <c:idx val="0"/>
          <c:order val="0"/>
          <c:spPr>
            <a:ln w="25400">
              <a:solidFill>
                <a:srgbClr val="002060">
                  <a:alpha val="73000"/>
                </a:srgbClr>
              </a:solidFill>
              <a:prstDash val="solid"/>
            </a:ln>
          </c:spPr>
          <c:marker>
            <c:symbol val="none"/>
          </c:marker>
          <c:cat>
            <c:numRef>
              <c:f>'Kfz-Neuzulassungen'!$A$6:$A$113</c:f>
              <c:numCache>
                <c:formatCode>mmm\-yy</c:formatCode>
                <c:ptCount val="10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numCache>
            </c:numRef>
          </c:cat>
          <c:val>
            <c:numRef>
              <c:f>'Kfz-Neuzulassungen'!$B$6:$B$113</c:f>
              <c:numCache>
                <c:formatCode>General</c:formatCode>
                <c:ptCount val="108"/>
                <c:pt idx="7">
                  <c:v>207</c:v>
                </c:pt>
                <c:pt idx="8">
                  <c:v>180</c:v>
                </c:pt>
                <c:pt idx="9">
                  <c:v>241</c:v>
                </c:pt>
                <c:pt idx="10">
                  <c:v>200</c:v>
                </c:pt>
                <c:pt idx="11">
                  <c:v>385</c:v>
                </c:pt>
                <c:pt idx="12">
                  <c:v>228</c:v>
                </c:pt>
                <c:pt idx="13">
                  <c:v>198</c:v>
                </c:pt>
                <c:pt idx="14">
                  <c:v>179</c:v>
                </c:pt>
                <c:pt idx="15">
                  <c:v>197</c:v>
                </c:pt>
                <c:pt idx="16">
                  <c:v>193</c:v>
                </c:pt>
                <c:pt idx="17">
                  <c:v>236</c:v>
                </c:pt>
                <c:pt idx="18">
                  <c:v>274</c:v>
                </c:pt>
                <c:pt idx="19">
                  <c:v>231</c:v>
                </c:pt>
                <c:pt idx="20">
                  <c:v>230</c:v>
                </c:pt>
                <c:pt idx="21">
                  <c:v>292</c:v>
                </c:pt>
                <c:pt idx="22">
                  <c:v>194</c:v>
                </c:pt>
                <c:pt idx="23">
                  <c:v>170</c:v>
                </c:pt>
                <c:pt idx="24">
                  <c:v>311</c:v>
                </c:pt>
                <c:pt idx="25">
                  <c:v>290</c:v>
                </c:pt>
                <c:pt idx="26">
                  <c:v>274</c:v>
                </c:pt>
                <c:pt idx="27">
                  <c:v>265</c:v>
                </c:pt>
                <c:pt idx="28">
                  <c:v>251</c:v>
                </c:pt>
                <c:pt idx="29">
                  <c:v>315</c:v>
                </c:pt>
                <c:pt idx="30">
                  <c:v>220</c:v>
                </c:pt>
                <c:pt idx="31">
                  <c:v>168</c:v>
                </c:pt>
                <c:pt idx="32">
                  <c:v>121</c:v>
                </c:pt>
                <c:pt idx="33">
                  <c:v>215</c:v>
                </c:pt>
                <c:pt idx="34">
                  <c:v>240</c:v>
                </c:pt>
                <c:pt idx="35">
                  <c:v>246</c:v>
                </c:pt>
                <c:pt idx="36">
                  <c:v>283</c:v>
                </c:pt>
                <c:pt idx="37">
                  <c:v>299</c:v>
                </c:pt>
                <c:pt idx="38">
                  <c:v>285</c:v>
                </c:pt>
                <c:pt idx="39">
                  <c:v>245</c:v>
                </c:pt>
                <c:pt idx="40">
                  <c:v>314</c:v>
                </c:pt>
                <c:pt idx="41">
                  <c:v>333</c:v>
                </c:pt>
                <c:pt idx="42">
                  <c:v>325</c:v>
                </c:pt>
                <c:pt idx="43">
                  <c:v>333</c:v>
                </c:pt>
                <c:pt idx="44">
                  <c:v>311</c:v>
                </c:pt>
                <c:pt idx="45">
                  <c:v>346</c:v>
                </c:pt>
                <c:pt idx="46">
                  <c:v>269</c:v>
                </c:pt>
                <c:pt idx="47">
                  <c:v>266</c:v>
                </c:pt>
                <c:pt idx="48">
                  <c:v>237</c:v>
                </c:pt>
                <c:pt idx="49">
                  <c:v>273</c:v>
                </c:pt>
                <c:pt idx="50">
                  <c:v>253</c:v>
                </c:pt>
                <c:pt idx="51">
                  <c:v>200</c:v>
                </c:pt>
                <c:pt idx="52">
                  <c:v>316</c:v>
                </c:pt>
                <c:pt idx="53">
                  <c:v>318</c:v>
                </c:pt>
                <c:pt idx="54">
                  <c:v>341</c:v>
                </c:pt>
                <c:pt idx="55">
                  <c:v>305</c:v>
                </c:pt>
                <c:pt idx="56">
                  <c:v>314</c:v>
                </c:pt>
                <c:pt idx="57">
                  <c:v>347</c:v>
                </c:pt>
                <c:pt idx="58">
                  <c:v>262</c:v>
                </c:pt>
                <c:pt idx="59">
                  <c:v>269</c:v>
                </c:pt>
                <c:pt idx="60">
                  <c:v>254</c:v>
                </c:pt>
                <c:pt idx="61">
                  <c:v>303</c:v>
                </c:pt>
                <c:pt idx="62">
                  <c:v>273</c:v>
                </c:pt>
                <c:pt idx="63">
                  <c:v>288</c:v>
                </c:pt>
                <c:pt idx="64">
                  <c:v>254</c:v>
                </c:pt>
                <c:pt idx="65">
                  <c:v>283</c:v>
                </c:pt>
                <c:pt idx="66">
                  <c:v>328</c:v>
                </c:pt>
                <c:pt idx="67">
                  <c:v>324</c:v>
                </c:pt>
                <c:pt idx="68">
                  <c:v>291</c:v>
                </c:pt>
                <c:pt idx="69">
                  <c:v>360</c:v>
                </c:pt>
                <c:pt idx="70">
                  <c:v>244</c:v>
                </c:pt>
                <c:pt idx="71">
                  <c:v>241</c:v>
                </c:pt>
                <c:pt idx="72">
                  <c:v>257</c:v>
                </c:pt>
                <c:pt idx="73">
                  <c:v>277</c:v>
                </c:pt>
                <c:pt idx="74">
                  <c:v>263</c:v>
                </c:pt>
                <c:pt idx="75">
                  <c:v>298</c:v>
                </c:pt>
                <c:pt idx="76">
                  <c:v>245</c:v>
                </c:pt>
                <c:pt idx="77">
                  <c:v>279</c:v>
                </c:pt>
                <c:pt idx="78">
                  <c:v>340</c:v>
                </c:pt>
                <c:pt idx="79">
                  <c:v>287</c:v>
                </c:pt>
                <c:pt idx="80">
                  <c:v>316</c:v>
                </c:pt>
                <c:pt idx="81">
                  <c:v>323</c:v>
                </c:pt>
                <c:pt idx="82">
                  <c:v>250</c:v>
                </c:pt>
                <c:pt idx="83">
                  <c:v>218</c:v>
                </c:pt>
                <c:pt idx="84">
                  <c:v>247</c:v>
                </c:pt>
                <c:pt idx="85">
                  <c:v>272</c:v>
                </c:pt>
                <c:pt idx="86">
                  <c:v>278</c:v>
                </c:pt>
                <c:pt idx="87">
                  <c:v>272</c:v>
                </c:pt>
                <c:pt idx="88">
                  <c:v>226</c:v>
                </c:pt>
                <c:pt idx="89">
                  <c:v>290</c:v>
                </c:pt>
                <c:pt idx="90">
                  <c:v>314</c:v>
                </c:pt>
                <c:pt idx="91">
                  <c:v>256</c:v>
                </c:pt>
                <c:pt idx="92">
                  <c:v>291</c:v>
                </c:pt>
                <c:pt idx="93">
                  <c:v>323</c:v>
                </c:pt>
                <c:pt idx="94">
                  <c:v>223</c:v>
                </c:pt>
                <c:pt idx="95">
                  <c:v>211</c:v>
                </c:pt>
                <c:pt idx="96">
                  <c:v>230</c:v>
                </c:pt>
                <c:pt idx="97">
                  <c:v>250</c:v>
                </c:pt>
                <c:pt idx="98">
                  <c:v>275</c:v>
                </c:pt>
                <c:pt idx="99">
                  <c:v>260</c:v>
                </c:pt>
                <c:pt idx="100">
                  <c:v>213</c:v>
                </c:pt>
                <c:pt idx="101">
                  <c:v>270</c:v>
                </c:pt>
                <c:pt idx="102">
                  <c:v>278</c:v>
                </c:pt>
                <c:pt idx="103">
                  <c:v>275</c:v>
                </c:pt>
                <c:pt idx="104">
                  <c:v>274</c:v>
                </c:pt>
                <c:pt idx="105">
                  <c:v>296</c:v>
                </c:pt>
                <c:pt idx="106">
                  <c:v>209</c:v>
                </c:pt>
                <c:pt idx="107">
                  <c:v>206</c:v>
                </c:pt>
              </c:numCache>
            </c:numRef>
          </c:val>
          <c:smooth val="0"/>
          <c:extLst>
            <c:ext xmlns:c16="http://schemas.microsoft.com/office/drawing/2014/chart" uri="{C3380CC4-5D6E-409C-BE32-E72D297353CC}">
              <c16:uniqueId val="{00000000-529A-4A4E-8AB8-B047EF59ADBF}"/>
            </c:ext>
          </c:extLst>
        </c:ser>
        <c:ser>
          <c:idx val="1"/>
          <c:order val="1"/>
          <c:spPr>
            <a:ln w="25400">
              <a:solidFill>
                <a:srgbClr val="00B0F0">
                  <a:alpha val="85000"/>
                </a:srgbClr>
              </a:solidFill>
              <a:prstDash val="solid"/>
            </a:ln>
          </c:spPr>
          <c:marker>
            <c:symbol val="none"/>
          </c:marker>
          <c:cat>
            <c:numRef>
              <c:f>'Kfz-Neuzulassungen'!$A$6:$A$113</c:f>
              <c:numCache>
                <c:formatCode>mmm\-yy</c:formatCode>
                <c:ptCount val="10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numCache>
            </c:numRef>
          </c:cat>
          <c:val>
            <c:numRef>
              <c:f>'Kfz-Neuzulassungen'!$E$6:$E$113</c:f>
              <c:numCache>
                <c:formatCode>0.0</c:formatCode>
                <c:ptCount val="108"/>
                <c:pt idx="0">
                  <c:v>242.6</c:v>
                </c:pt>
                <c:pt idx="1">
                  <c:v>242.6</c:v>
                </c:pt>
                <c:pt idx="2">
                  <c:v>242.6</c:v>
                </c:pt>
                <c:pt idx="3">
                  <c:v>242.6</c:v>
                </c:pt>
                <c:pt idx="4">
                  <c:v>242.6</c:v>
                </c:pt>
                <c:pt idx="5">
                  <c:v>242.6</c:v>
                </c:pt>
                <c:pt idx="6">
                  <c:v>242.6</c:v>
                </c:pt>
                <c:pt idx="7">
                  <c:v>242.6</c:v>
                </c:pt>
                <c:pt idx="8">
                  <c:v>242.6</c:v>
                </c:pt>
                <c:pt idx="9">
                  <c:v>242.6</c:v>
                </c:pt>
                <c:pt idx="10">
                  <c:v>242.6</c:v>
                </c:pt>
                <c:pt idx="11">
                  <c:v>242.6</c:v>
                </c:pt>
                <c:pt idx="24">
                  <c:v>243</c:v>
                </c:pt>
                <c:pt idx="25">
                  <c:v>243</c:v>
                </c:pt>
                <c:pt idx="26">
                  <c:v>243</c:v>
                </c:pt>
                <c:pt idx="27">
                  <c:v>243</c:v>
                </c:pt>
                <c:pt idx="28">
                  <c:v>243</c:v>
                </c:pt>
                <c:pt idx="29">
                  <c:v>243</c:v>
                </c:pt>
                <c:pt idx="30">
                  <c:v>243</c:v>
                </c:pt>
                <c:pt idx="31">
                  <c:v>243</c:v>
                </c:pt>
                <c:pt idx="32">
                  <c:v>243</c:v>
                </c:pt>
                <c:pt idx="33">
                  <c:v>243</c:v>
                </c:pt>
                <c:pt idx="34">
                  <c:v>243</c:v>
                </c:pt>
                <c:pt idx="35">
                  <c:v>243</c:v>
                </c:pt>
                <c:pt idx="48">
                  <c:v>286.25</c:v>
                </c:pt>
                <c:pt idx="49">
                  <c:v>286.25</c:v>
                </c:pt>
                <c:pt idx="50">
                  <c:v>286.25</c:v>
                </c:pt>
                <c:pt idx="51">
                  <c:v>286.25</c:v>
                </c:pt>
                <c:pt idx="52">
                  <c:v>286.25</c:v>
                </c:pt>
                <c:pt idx="53">
                  <c:v>286.25</c:v>
                </c:pt>
                <c:pt idx="54">
                  <c:v>286.25</c:v>
                </c:pt>
                <c:pt idx="55">
                  <c:v>286.25</c:v>
                </c:pt>
                <c:pt idx="56">
                  <c:v>286.25</c:v>
                </c:pt>
                <c:pt idx="57">
                  <c:v>286.25</c:v>
                </c:pt>
                <c:pt idx="58">
                  <c:v>286.25</c:v>
                </c:pt>
                <c:pt idx="59">
                  <c:v>286.25</c:v>
                </c:pt>
                <c:pt idx="72">
                  <c:v>279.41666666666669</c:v>
                </c:pt>
                <c:pt idx="73">
                  <c:v>279.41666666666669</c:v>
                </c:pt>
                <c:pt idx="74">
                  <c:v>279.41666666666669</c:v>
                </c:pt>
                <c:pt idx="75">
                  <c:v>279.41666666666669</c:v>
                </c:pt>
                <c:pt idx="76">
                  <c:v>279.41666666666669</c:v>
                </c:pt>
                <c:pt idx="77">
                  <c:v>279.41666666666669</c:v>
                </c:pt>
                <c:pt idx="78">
                  <c:v>279.41666666666669</c:v>
                </c:pt>
                <c:pt idx="79">
                  <c:v>279.41666666666669</c:v>
                </c:pt>
                <c:pt idx="80">
                  <c:v>279.41666666666669</c:v>
                </c:pt>
                <c:pt idx="81">
                  <c:v>279.41666666666669</c:v>
                </c:pt>
                <c:pt idx="82">
                  <c:v>279.41666666666669</c:v>
                </c:pt>
                <c:pt idx="83">
                  <c:v>279.41666666666669</c:v>
                </c:pt>
                <c:pt idx="96">
                  <c:v>253</c:v>
                </c:pt>
                <c:pt idx="97">
                  <c:v>253</c:v>
                </c:pt>
                <c:pt idx="98">
                  <c:v>253</c:v>
                </c:pt>
                <c:pt idx="99">
                  <c:v>253</c:v>
                </c:pt>
                <c:pt idx="100">
                  <c:v>253</c:v>
                </c:pt>
                <c:pt idx="101">
                  <c:v>253</c:v>
                </c:pt>
                <c:pt idx="102">
                  <c:v>253</c:v>
                </c:pt>
                <c:pt idx="103">
                  <c:v>253</c:v>
                </c:pt>
                <c:pt idx="104">
                  <c:v>253</c:v>
                </c:pt>
                <c:pt idx="105">
                  <c:v>253</c:v>
                </c:pt>
                <c:pt idx="106">
                  <c:v>253</c:v>
                </c:pt>
                <c:pt idx="107">
                  <c:v>253</c:v>
                </c:pt>
              </c:numCache>
            </c:numRef>
          </c:val>
          <c:smooth val="0"/>
          <c:extLst>
            <c:ext xmlns:c16="http://schemas.microsoft.com/office/drawing/2014/chart" uri="{C3380CC4-5D6E-409C-BE32-E72D297353CC}">
              <c16:uniqueId val="{00000001-529A-4A4E-8AB8-B047EF59ADBF}"/>
            </c:ext>
          </c:extLst>
        </c:ser>
        <c:ser>
          <c:idx val="2"/>
          <c:order val="2"/>
          <c:spPr>
            <a:ln w="25400">
              <a:solidFill>
                <a:srgbClr val="00B0F0">
                  <a:alpha val="85000"/>
                </a:srgbClr>
              </a:solidFill>
              <a:prstDash val="solid"/>
            </a:ln>
          </c:spPr>
          <c:marker>
            <c:symbol val="none"/>
          </c:marker>
          <c:cat>
            <c:numRef>
              <c:f>'Kfz-Neuzulassungen'!$A$6:$A$113</c:f>
              <c:numCache>
                <c:formatCode>mmm\-yy</c:formatCode>
                <c:ptCount val="10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numCache>
            </c:numRef>
          </c:cat>
          <c:val>
            <c:numRef>
              <c:f>'Kfz-Neuzulassungen'!$F$6:$F$113</c:f>
              <c:numCache>
                <c:formatCode>General</c:formatCode>
                <c:ptCount val="108"/>
                <c:pt idx="12">
                  <c:v>218.5</c:v>
                </c:pt>
                <c:pt idx="13">
                  <c:v>218.5</c:v>
                </c:pt>
                <c:pt idx="14">
                  <c:v>218.5</c:v>
                </c:pt>
                <c:pt idx="15">
                  <c:v>218.5</c:v>
                </c:pt>
                <c:pt idx="16">
                  <c:v>218.5</c:v>
                </c:pt>
                <c:pt idx="17">
                  <c:v>218.5</c:v>
                </c:pt>
                <c:pt idx="18">
                  <c:v>218.5</c:v>
                </c:pt>
                <c:pt idx="19">
                  <c:v>218.5</c:v>
                </c:pt>
                <c:pt idx="20">
                  <c:v>218.5</c:v>
                </c:pt>
                <c:pt idx="21">
                  <c:v>218.5</c:v>
                </c:pt>
                <c:pt idx="22">
                  <c:v>218.5</c:v>
                </c:pt>
                <c:pt idx="23">
                  <c:v>218.5</c:v>
                </c:pt>
                <c:pt idx="36" formatCode="0.0">
                  <c:v>300.75</c:v>
                </c:pt>
                <c:pt idx="37" formatCode="0.0">
                  <c:v>300.75</c:v>
                </c:pt>
                <c:pt idx="38" formatCode="0.0">
                  <c:v>300.75</c:v>
                </c:pt>
                <c:pt idx="39" formatCode="0.0">
                  <c:v>300.75</c:v>
                </c:pt>
                <c:pt idx="40" formatCode="0.0">
                  <c:v>300.75</c:v>
                </c:pt>
                <c:pt idx="41" formatCode="0.0">
                  <c:v>300.75</c:v>
                </c:pt>
                <c:pt idx="42" formatCode="0.0">
                  <c:v>300.75</c:v>
                </c:pt>
                <c:pt idx="43" formatCode="0.0">
                  <c:v>300.75</c:v>
                </c:pt>
                <c:pt idx="44" formatCode="0.0">
                  <c:v>300.75</c:v>
                </c:pt>
                <c:pt idx="45" formatCode="0.0">
                  <c:v>300.75</c:v>
                </c:pt>
                <c:pt idx="46" formatCode="0.0">
                  <c:v>300.75</c:v>
                </c:pt>
                <c:pt idx="47" formatCode="0.0">
                  <c:v>300.75</c:v>
                </c:pt>
                <c:pt idx="60" formatCode="0.0">
                  <c:v>286.91666666666669</c:v>
                </c:pt>
                <c:pt idx="61" formatCode="0.0">
                  <c:v>286.91666666666669</c:v>
                </c:pt>
                <c:pt idx="62" formatCode="0.0">
                  <c:v>286.91666666666669</c:v>
                </c:pt>
                <c:pt idx="63" formatCode="0.0">
                  <c:v>286.91666666666669</c:v>
                </c:pt>
                <c:pt idx="64" formatCode="0.0">
                  <c:v>286.91666666666669</c:v>
                </c:pt>
                <c:pt idx="65" formatCode="0.0">
                  <c:v>286.91666666666669</c:v>
                </c:pt>
                <c:pt idx="66" formatCode="0.0">
                  <c:v>286.91666666666669</c:v>
                </c:pt>
                <c:pt idx="67" formatCode="0.0">
                  <c:v>286.91666666666669</c:v>
                </c:pt>
                <c:pt idx="68" formatCode="0.0">
                  <c:v>286.91666666666669</c:v>
                </c:pt>
                <c:pt idx="69" formatCode="0.0">
                  <c:v>286.91666666666669</c:v>
                </c:pt>
                <c:pt idx="70" formatCode="0.0">
                  <c:v>286.91666666666669</c:v>
                </c:pt>
                <c:pt idx="71" formatCode="0.0">
                  <c:v>286.91666666666669</c:v>
                </c:pt>
                <c:pt idx="84">
                  <c:v>266.91666666666669</c:v>
                </c:pt>
                <c:pt idx="85">
                  <c:v>266.91666666666669</c:v>
                </c:pt>
                <c:pt idx="86">
                  <c:v>266.91666666666669</c:v>
                </c:pt>
                <c:pt idx="87">
                  <c:v>266.91666666666669</c:v>
                </c:pt>
                <c:pt idx="88">
                  <c:v>266.91666666666669</c:v>
                </c:pt>
                <c:pt idx="89">
                  <c:v>266.91666666666669</c:v>
                </c:pt>
                <c:pt idx="90">
                  <c:v>266.91666666666669</c:v>
                </c:pt>
                <c:pt idx="91">
                  <c:v>266.91666666666669</c:v>
                </c:pt>
                <c:pt idx="92">
                  <c:v>266.91666666666669</c:v>
                </c:pt>
                <c:pt idx="93">
                  <c:v>266.91666666666669</c:v>
                </c:pt>
                <c:pt idx="94">
                  <c:v>266.91666666666669</c:v>
                </c:pt>
                <c:pt idx="95">
                  <c:v>266.91666666666669</c:v>
                </c:pt>
              </c:numCache>
            </c:numRef>
          </c:val>
          <c:smooth val="0"/>
          <c:extLst>
            <c:ext xmlns:c16="http://schemas.microsoft.com/office/drawing/2014/chart" uri="{C3380CC4-5D6E-409C-BE32-E72D297353CC}">
              <c16:uniqueId val="{00000002-529A-4A4E-8AB8-B047EF59ADBF}"/>
            </c:ext>
          </c:extLst>
        </c:ser>
        <c:dLbls>
          <c:showLegendKey val="0"/>
          <c:showVal val="0"/>
          <c:showCatName val="0"/>
          <c:showSerName val="0"/>
          <c:showPercent val="0"/>
          <c:showBubbleSize val="0"/>
        </c:dLbls>
        <c:smooth val="0"/>
        <c:axId val="146056320"/>
        <c:axId val="146057856"/>
      </c:lineChart>
      <c:dateAx>
        <c:axId val="146056320"/>
        <c:scaling>
          <c:orientation val="minMax"/>
          <c:max val="44896"/>
        </c:scaling>
        <c:delete val="0"/>
        <c:axPos val="b"/>
        <c:numFmt formatCode="yyyy" sourceLinked="0"/>
        <c:majorTickMark val="none"/>
        <c:minorTickMark val="none"/>
        <c:tickLblPos val="nextTo"/>
        <c:spPr>
          <a:ln w="3175">
            <a:solidFill>
              <a:srgbClr val="808080"/>
            </a:solidFill>
            <a:prstDash val="solid"/>
          </a:ln>
        </c:spPr>
        <c:txPr>
          <a:bodyPr rot="0" vert="horz"/>
          <a:lstStyle/>
          <a:p>
            <a:pPr>
              <a:defRPr/>
            </a:pPr>
            <a:endParaRPr lang="de-DE"/>
          </a:p>
        </c:txPr>
        <c:crossAx val="146057856"/>
        <c:crosses val="autoZero"/>
        <c:auto val="1"/>
        <c:lblOffset val="0"/>
        <c:baseTimeUnit val="months"/>
        <c:majorUnit val="1"/>
        <c:majorTimeUnit val="years"/>
        <c:minorUnit val="6"/>
        <c:minorTimeUnit val="months"/>
      </c:dateAx>
      <c:valAx>
        <c:axId val="146057856"/>
        <c:scaling>
          <c:orientation val="minMax"/>
          <c:max val="400"/>
          <c:min val="100"/>
        </c:scaling>
        <c:delete val="0"/>
        <c:axPos val="l"/>
        <c:majorGridlines>
          <c:spPr>
            <a:ln w="12700">
              <a:solidFill>
                <a:schemeClr val="bg1">
                  <a:lumMod val="50000"/>
                  <a:alpha val="35000"/>
                </a:schemeClr>
              </a:solidFill>
            </a:ln>
          </c:spPr>
        </c:majorGridlines>
        <c:numFmt formatCode="General" sourceLinked="1"/>
        <c:majorTickMark val="out"/>
        <c:minorTickMark val="none"/>
        <c:tickLblPos val="nextTo"/>
        <c:spPr>
          <a:ln w="9525">
            <a:noFill/>
          </a:ln>
        </c:spPr>
        <c:txPr>
          <a:bodyPr rot="0" vert="horz"/>
          <a:lstStyle/>
          <a:p>
            <a:pPr>
              <a:defRPr/>
            </a:pPr>
            <a:endParaRPr lang="de-DE"/>
          </a:p>
        </c:txPr>
        <c:crossAx val="146056320"/>
        <c:crosses val="autoZero"/>
        <c:crossBetween val="between"/>
        <c:majorUnit val="50"/>
        <c:minorUnit val="1"/>
      </c:valAx>
      <c:spPr>
        <a:solidFill>
          <a:srgbClr val="FFFFFF"/>
        </a:solidFill>
        <a:ln w="25400">
          <a:noFill/>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2060"/>
                </a:solidFill>
                <a:latin typeface="Agfa Rotis Sans Serif Light" panose="00000300000000000000" pitchFamily="2" charset="0"/>
                <a:ea typeface="+mn-ea"/>
                <a:cs typeface="+mn-cs"/>
              </a:defRPr>
            </a:pPr>
            <a:r>
              <a:rPr lang="de-DE" sz="1200" b="1" i="0" baseline="0">
                <a:effectLst/>
              </a:rPr>
              <a:t>Monatliche Pkw-Neuzulassungen </a:t>
            </a:r>
          </a:p>
          <a:p>
            <a:pPr marL="0" marR="0" lvl="0" indent="0" algn="ctr" defTabSz="914400" rtl="0" eaLnBrk="1" fontAlgn="auto" latinLnBrk="0" hangingPunct="1">
              <a:lnSpc>
                <a:spcPct val="100000"/>
              </a:lnSpc>
              <a:spcBef>
                <a:spcPts val="0"/>
              </a:spcBef>
              <a:spcAft>
                <a:spcPts val="0"/>
              </a:spcAft>
              <a:buClrTx/>
              <a:buSzTx/>
              <a:buFontTx/>
              <a:buNone/>
              <a:tabLst/>
              <a:defRPr/>
            </a:pPr>
            <a:r>
              <a:rPr lang="de-DE" sz="1000" b="0" i="0" baseline="0">
                <a:effectLst/>
              </a:rPr>
              <a:t>in 1.000 Fahrzeugen </a:t>
            </a:r>
            <a:endParaRPr lang="de-DE" sz="800" b="0">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rgbClr val="002060"/>
              </a:solidFill>
              <a:latin typeface="Agfa Rotis Sans Serif Light" panose="00000300000000000000" pitchFamily="2" charset="0"/>
              <a:ea typeface="+mn-ea"/>
              <a:cs typeface="+mn-cs"/>
            </a:defRPr>
          </a:pPr>
          <a:endParaRPr lang="de-DE"/>
        </a:p>
      </c:txPr>
    </c:title>
    <c:autoTitleDeleted val="0"/>
    <c:plotArea>
      <c:layout>
        <c:manualLayout>
          <c:layoutTarget val="inner"/>
          <c:xMode val="edge"/>
          <c:yMode val="edge"/>
          <c:x val="0.11624650593990217"/>
          <c:y val="0.15912499999999999"/>
          <c:w val="0.75308525506638713"/>
          <c:h val="0.69666597222222226"/>
        </c:manualLayout>
      </c:layout>
      <c:lineChart>
        <c:grouping val="standard"/>
        <c:varyColors val="0"/>
        <c:ser>
          <c:idx val="0"/>
          <c:order val="0"/>
          <c:spPr>
            <a:ln w="12700" cap="rnd">
              <a:solidFill>
                <a:srgbClr val="002060"/>
              </a:solidFill>
              <a:round/>
            </a:ln>
            <a:effectLst/>
          </c:spPr>
          <c:marker>
            <c:symbol val="none"/>
          </c:marker>
          <c:cat>
            <c:numRef>
              <c:f>'Kfz-Neuzulassungen'!$A$23:$A$221</c:f>
              <c:numCache>
                <c:formatCode>mmm\-yy</c:formatCode>
                <c:ptCount val="199"/>
                <c:pt idx="0">
                  <c:v>44378</c:v>
                </c:pt>
                <c:pt idx="1">
                  <c:v>44348</c:v>
                </c:pt>
                <c:pt idx="2">
                  <c:v>44317</c:v>
                </c:pt>
                <c:pt idx="3">
                  <c:v>44287</c:v>
                </c:pt>
                <c:pt idx="4">
                  <c:v>44256</c:v>
                </c:pt>
                <c:pt idx="5">
                  <c:v>44228</c:v>
                </c:pt>
                <c:pt idx="6">
                  <c:v>44197</c:v>
                </c:pt>
                <c:pt idx="7">
                  <c:v>44166</c:v>
                </c:pt>
                <c:pt idx="8">
                  <c:v>44136</c:v>
                </c:pt>
                <c:pt idx="9">
                  <c:v>44105</c:v>
                </c:pt>
                <c:pt idx="10">
                  <c:v>44075</c:v>
                </c:pt>
                <c:pt idx="11">
                  <c:v>44044</c:v>
                </c:pt>
                <c:pt idx="12">
                  <c:v>44013</c:v>
                </c:pt>
                <c:pt idx="13">
                  <c:v>43983</c:v>
                </c:pt>
                <c:pt idx="14">
                  <c:v>43952</c:v>
                </c:pt>
                <c:pt idx="15">
                  <c:v>43922</c:v>
                </c:pt>
                <c:pt idx="16">
                  <c:v>43891</c:v>
                </c:pt>
                <c:pt idx="17">
                  <c:v>43862</c:v>
                </c:pt>
                <c:pt idx="18">
                  <c:v>43831</c:v>
                </c:pt>
                <c:pt idx="19">
                  <c:v>43800</c:v>
                </c:pt>
                <c:pt idx="20">
                  <c:v>43770</c:v>
                </c:pt>
                <c:pt idx="21">
                  <c:v>43739</c:v>
                </c:pt>
                <c:pt idx="22">
                  <c:v>43709</c:v>
                </c:pt>
                <c:pt idx="23">
                  <c:v>43678</c:v>
                </c:pt>
                <c:pt idx="24">
                  <c:v>43647</c:v>
                </c:pt>
                <c:pt idx="25">
                  <c:v>43617</c:v>
                </c:pt>
                <c:pt idx="26">
                  <c:v>43586</c:v>
                </c:pt>
                <c:pt idx="27">
                  <c:v>43556</c:v>
                </c:pt>
                <c:pt idx="28">
                  <c:v>43525</c:v>
                </c:pt>
                <c:pt idx="29">
                  <c:v>43497</c:v>
                </c:pt>
                <c:pt idx="30">
                  <c:v>43466</c:v>
                </c:pt>
                <c:pt idx="31">
                  <c:v>43435</c:v>
                </c:pt>
                <c:pt idx="32">
                  <c:v>43405</c:v>
                </c:pt>
                <c:pt idx="33">
                  <c:v>43374</c:v>
                </c:pt>
                <c:pt idx="34">
                  <c:v>43344</c:v>
                </c:pt>
                <c:pt idx="35">
                  <c:v>43313</c:v>
                </c:pt>
                <c:pt idx="36">
                  <c:v>43282</c:v>
                </c:pt>
                <c:pt idx="37">
                  <c:v>43252</c:v>
                </c:pt>
                <c:pt idx="38">
                  <c:v>43221</c:v>
                </c:pt>
                <c:pt idx="39">
                  <c:v>43191</c:v>
                </c:pt>
                <c:pt idx="40">
                  <c:v>43160</c:v>
                </c:pt>
                <c:pt idx="41">
                  <c:v>43132</c:v>
                </c:pt>
                <c:pt idx="42">
                  <c:v>43101</c:v>
                </c:pt>
                <c:pt idx="43">
                  <c:v>43070</c:v>
                </c:pt>
                <c:pt idx="44">
                  <c:v>43040</c:v>
                </c:pt>
                <c:pt idx="45">
                  <c:v>43009</c:v>
                </c:pt>
                <c:pt idx="46">
                  <c:v>42979</c:v>
                </c:pt>
                <c:pt idx="47">
                  <c:v>42948</c:v>
                </c:pt>
                <c:pt idx="48">
                  <c:v>42917</c:v>
                </c:pt>
                <c:pt idx="49">
                  <c:v>42887</c:v>
                </c:pt>
                <c:pt idx="50">
                  <c:v>42856</c:v>
                </c:pt>
                <c:pt idx="51">
                  <c:v>42826</c:v>
                </c:pt>
                <c:pt idx="52">
                  <c:v>42795</c:v>
                </c:pt>
                <c:pt idx="53">
                  <c:v>42767</c:v>
                </c:pt>
                <c:pt idx="54">
                  <c:v>42736</c:v>
                </c:pt>
                <c:pt idx="55">
                  <c:v>42705</c:v>
                </c:pt>
                <c:pt idx="56">
                  <c:v>42675</c:v>
                </c:pt>
                <c:pt idx="57">
                  <c:v>42644</c:v>
                </c:pt>
                <c:pt idx="58">
                  <c:v>42614</c:v>
                </c:pt>
                <c:pt idx="59">
                  <c:v>42583</c:v>
                </c:pt>
                <c:pt idx="60">
                  <c:v>42552</c:v>
                </c:pt>
                <c:pt idx="61">
                  <c:v>42522</c:v>
                </c:pt>
                <c:pt idx="62">
                  <c:v>42491</c:v>
                </c:pt>
                <c:pt idx="63">
                  <c:v>42461</c:v>
                </c:pt>
                <c:pt idx="64">
                  <c:v>42430</c:v>
                </c:pt>
                <c:pt idx="65">
                  <c:v>42401</c:v>
                </c:pt>
                <c:pt idx="66">
                  <c:v>42370</c:v>
                </c:pt>
                <c:pt idx="67">
                  <c:v>42339</c:v>
                </c:pt>
                <c:pt idx="68">
                  <c:v>42309</c:v>
                </c:pt>
                <c:pt idx="69">
                  <c:v>42278</c:v>
                </c:pt>
                <c:pt idx="70">
                  <c:v>42248</c:v>
                </c:pt>
                <c:pt idx="71">
                  <c:v>42217</c:v>
                </c:pt>
                <c:pt idx="72">
                  <c:v>42186</c:v>
                </c:pt>
                <c:pt idx="73">
                  <c:v>42156</c:v>
                </c:pt>
                <c:pt idx="74">
                  <c:v>42125</c:v>
                </c:pt>
                <c:pt idx="75">
                  <c:v>42095</c:v>
                </c:pt>
                <c:pt idx="76">
                  <c:v>42064</c:v>
                </c:pt>
                <c:pt idx="77">
                  <c:v>42036</c:v>
                </c:pt>
                <c:pt idx="78">
                  <c:v>42005</c:v>
                </c:pt>
                <c:pt idx="79">
                  <c:v>41974</c:v>
                </c:pt>
                <c:pt idx="80">
                  <c:v>41944</c:v>
                </c:pt>
                <c:pt idx="81">
                  <c:v>41913</c:v>
                </c:pt>
                <c:pt idx="82">
                  <c:v>41883</c:v>
                </c:pt>
                <c:pt idx="83">
                  <c:v>41852</c:v>
                </c:pt>
                <c:pt idx="84">
                  <c:v>41821</c:v>
                </c:pt>
                <c:pt idx="85">
                  <c:v>41791</c:v>
                </c:pt>
                <c:pt idx="86">
                  <c:v>41760</c:v>
                </c:pt>
                <c:pt idx="87">
                  <c:v>41730</c:v>
                </c:pt>
                <c:pt idx="88">
                  <c:v>41699</c:v>
                </c:pt>
                <c:pt idx="89">
                  <c:v>41671</c:v>
                </c:pt>
                <c:pt idx="90">
                  <c:v>41640</c:v>
                </c:pt>
                <c:pt idx="91">
                  <c:v>41609</c:v>
                </c:pt>
                <c:pt idx="92">
                  <c:v>41579</c:v>
                </c:pt>
                <c:pt idx="93">
                  <c:v>41548</c:v>
                </c:pt>
                <c:pt idx="94">
                  <c:v>41518</c:v>
                </c:pt>
                <c:pt idx="95">
                  <c:v>41487</c:v>
                </c:pt>
                <c:pt idx="96">
                  <c:v>41456</c:v>
                </c:pt>
                <c:pt idx="97">
                  <c:v>41426</c:v>
                </c:pt>
                <c:pt idx="98">
                  <c:v>41395</c:v>
                </c:pt>
                <c:pt idx="99">
                  <c:v>41365</c:v>
                </c:pt>
                <c:pt idx="100">
                  <c:v>41334</c:v>
                </c:pt>
                <c:pt idx="101">
                  <c:v>41306</c:v>
                </c:pt>
                <c:pt idx="102">
                  <c:v>41275</c:v>
                </c:pt>
                <c:pt idx="103">
                  <c:v>41244</c:v>
                </c:pt>
                <c:pt idx="104">
                  <c:v>41214</c:v>
                </c:pt>
                <c:pt idx="105">
                  <c:v>41183</c:v>
                </c:pt>
                <c:pt idx="106">
                  <c:v>41153</c:v>
                </c:pt>
                <c:pt idx="107">
                  <c:v>41122</c:v>
                </c:pt>
                <c:pt idx="108">
                  <c:v>41091</c:v>
                </c:pt>
                <c:pt idx="109">
                  <c:v>41061</c:v>
                </c:pt>
                <c:pt idx="110">
                  <c:v>41030</c:v>
                </c:pt>
                <c:pt idx="111">
                  <c:v>41000</c:v>
                </c:pt>
                <c:pt idx="112">
                  <c:v>40969</c:v>
                </c:pt>
                <c:pt idx="113">
                  <c:v>40940</c:v>
                </c:pt>
                <c:pt idx="114">
                  <c:v>40909</c:v>
                </c:pt>
                <c:pt idx="115">
                  <c:v>40878</c:v>
                </c:pt>
                <c:pt idx="116">
                  <c:v>40848</c:v>
                </c:pt>
                <c:pt idx="117">
                  <c:v>40817</c:v>
                </c:pt>
                <c:pt idx="118">
                  <c:v>40787</c:v>
                </c:pt>
                <c:pt idx="119">
                  <c:v>40756</c:v>
                </c:pt>
                <c:pt idx="120">
                  <c:v>40725</c:v>
                </c:pt>
                <c:pt idx="121">
                  <c:v>40695</c:v>
                </c:pt>
                <c:pt idx="122">
                  <c:v>40664</c:v>
                </c:pt>
                <c:pt idx="123">
                  <c:v>40634</c:v>
                </c:pt>
                <c:pt idx="124">
                  <c:v>40603</c:v>
                </c:pt>
                <c:pt idx="125">
                  <c:v>40575</c:v>
                </c:pt>
                <c:pt idx="126">
                  <c:v>40544</c:v>
                </c:pt>
                <c:pt idx="127">
                  <c:v>40513</c:v>
                </c:pt>
                <c:pt idx="128">
                  <c:v>40483</c:v>
                </c:pt>
                <c:pt idx="129">
                  <c:v>40452</c:v>
                </c:pt>
                <c:pt idx="130">
                  <c:v>40422</c:v>
                </c:pt>
                <c:pt idx="131">
                  <c:v>40391</c:v>
                </c:pt>
                <c:pt idx="132">
                  <c:v>40360</c:v>
                </c:pt>
                <c:pt idx="133">
                  <c:v>40330</c:v>
                </c:pt>
                <c:pt idx="134">
                  <c:v>40299</c:v>
                </c:pt>
                <c:pt idx="135">
                  <c:v>40269</c:v>
                </c:pt>
                <c:pt idx="136">
                  <c:v>40238</c:v>
                </c:pt>
                <c:pt idx="137">
                  <c:v>40210</c:v>
                </c:pt>
                <c:pt idx="138">
                  <c:v>40179</c:v>
                </c:pt>
                <c:pt idx="139">
                  <c:v>40148</c:v>
                </c:pt>
                <c:pt idx="140">
                  <c:v>40118</c:v>
                </c:pt>
                <c:pt idx="141">
                  <c:v>40087</c:v>
                </c:pt>
                <c:pt idx="142">
                  <c:v>40057</c:v>
                </c:pt>
                <c:pt idx="143">
                  <c:v>40026</c:v>
                </c:pt>
                <c:pt idx="144">
                  <c:v>39995</c:v>
                </c:pt>
                <c:pt idx="145">
                  <c:v>39965</c:v>
                </c:pt>
                <c:pt idx="146">
                  <c:v>39934</c:v>
                </c:pt>
                <c:pt idx="147">
                  <c:v>39904</c:v>
                </c:pt>
                <c:pt idx="148">
                  <c:v>39873</c:v>
                </c:pt>
                <c:pt idx="149">
                  <c:v>39845</c:v>
                </c:pt>
                <c:pt idx="150">
                  <c:v>39814</c:v>
                </c:pt>
                <c:pt idx="151">
                  <c:v>39783</c:v>
                </c:pt>
                <c:pt idx="152">
                  <c:v>39753</c:v>
                </c:pt>
                <c:pt idx="153">
                  <c:v>39722</c:v>
                </c:pt>
                <c:pt idx="154">
                  <c:v>39692</c:v>
                </c:pt>
                <c:pt idx="155">
                  <c:v>39661</c:v>
                </c:pt>
                <c:pt idx="156">
                  <c:v>39630</c:v>
                </c:pt>
                <c:pt idx="157">
                  <c:v>39600</c:v>
                </c:pt>
                <c:pt idx="158">
                  <c:v>39569</c:v>
                </c:pt>
                <c:pt idx="159">
                  <c:v>39539</c:v>
                </c:pt>
                <c:pt idx="160">
                  <c:v>39508</c:v>
                </c:pt>
                <c:pt idx="161">
                  <c:v>39479</c:v>
                </c:pt>
                <c:pt idx="162">
                  <c:v>39448</c:v>
                </c:pt>
                <c:pt idx="163">
                  <c:v>39417</c:v>
                </c:pt>
                <c:pt idx="164">
                  <c:v>39387</c:v>
                </c:pt>
                <c:pt idx="165">
                  <c:v>39356</c:v>
                </c:pt>
                <c:pt idx="166">
                  <c:v>39326</c:v>
                </c:pt>
                <c:pt idx="167">
                  <c:v>39295</c:v>
                </c:pt>
                <c:pt idx="168">
                  <c:v>39264</c:v>
                </c:pt>
                <c:pt idx="169">
                  <c:v>39234</c:v>
                </c:pt>
                <c:pt idx="170">
                  <c:v>39203</c:v>
                </c:pt>
                <c:pt idx="171">
                  <c:v>39173</c:v>
                </c:pt>
                <c:pt idx="172">
                  <c:v>39142</c:v>
                </c:pt>
                <c:pt idx="173">
                  <c:v>39114</c:v>
                </c:pt>
                <c:pt idx="174">
                  <c:v>39083</c:v>
                </c:pt>
                <c:pt idx="175">
                  <c:v>39052</c:v>
                </c:pt>
                <c:pt idx="176">
                  <c:v>39022</c:v>
                </c:pt>
                <c:pt idx="177">
                  <c:v>38991</c:v>
                </c:pt>
                <c:pt idx="178">
                  <c:v>38961</c:v>
                </c:pt>
                <c:pt idx="179">
                  <c:v>38930</c:v>
                </c:pt>
                <c:pt idx="180">
                  <c:v>38899</c:v>
                </c:pt>
                <c:pt idx="181">
                  <c:v>38869</c:v>
                </c:pt>
                <c:pt idx="182">
                  <c:v>38838</c:v>
                </c:pt>
                <c:pt idx="183">
                  <c:v>38808</c:v>
                </c:pt>
                <c:pt idx="184">
                  <c:v>38777</c:v>
                </c:pt>
                <c:pt idx="185">
                  <c:v>38749</c:v>
                </c:pt>
                <c:pt idx="186">
                  <c:v>38718</c:v>
                </c:pt>
                <c:pt idx="187">
                  <c:v>38687</c:v>
                </c:pt>
                <c:pt idx="188">
                  <c:v>38657</c:v>
                </c:pt>
                <c:pt idx="189">
                  <c:v>38626</c:v>
                </c:pt>
                <c:pt idx="190">
                  <c:v>38596</c:v>
                </c:pt>
                <c:pt idx="191">
                  <c:v>38565</c:v>
                </c:pt>
                <c:pt idx="192">
                  <c:v>38534</c:v>
                </c:pt>
                <c:pt idx="193">
                  <c:v>38504</c:v>
                </c:pt>
                <c:pt idx="194">
                  <c:v>38473</c:v>
                </c:pt>
                <c:pt idx="195">
                  <c:v>38443</c:v>
                </c:pt>
                <c:pt idx="196">
                  <c:v>38412</c:v>
                </c:pt>
                <c:pt idx="197">
                  <c:v>38384</c:v>
                </c:pt>
                <c:pt idx="198">
                  <c:v>38353</c:v>
                </c:pt>
              </c:numCache>
            </c:numRef>
          </c:cat>
          <c:val>
            <c:numRef>
              <c:f>'Kfz-Neuzulassungen'!$B$23:$B$221</c:f>
              <c:numCache>
                <c:formatCode>General</c:formatCode>
                <c:ptCount val="199"/>
                <c:pt idx="0">
                  <c:v>236</c:v>
                </c:pt>
                <c:pt idx="1">
                  <c:v>274</c:v>
                </c:pt>
                <c:pt idx="2">
                  <c:v>231</c:v>
                </c:pt>
                <c:pt idx="3">
                  <c:v>230</c:v>
                </c:pt>
                <c:pt idx="4">
                  <c:v>292</c:v>
                </c:pt>
                <c:pt idx="5">
                  <c:v>194</c:v>
                </c:pt>
                <c:pt idx="6">
                  <c:v>170</c:v>
                </c:pt>
                <c:pt idx="7">
                  <c:v>311</c:v>
                </c:pt>
                <c:pt idx="8">
                  <c:v>290</c:v>
                </c:pt>
                <c:pt idx="9">
                  <c:v>274</c:v>
                </c:pt>
                <c:pt idx="10">
                  <c:v>265</c:v>
                </c:pt>
                <c:pt idx="11">
                  <c:v>251</c:v>
                </c:pt>
                <c:pt idx="12">
                  <c:v>315</c:v>
                </c:pt>
                <c:pt idx="13">
                  <c:v>220</c:v>
                </c:pt>
                <c:pt idx="14">
                  <c:v>168</c:v>
                </c:pt>
                <c:pt idx="15">
                  <c:v>121</c:v>
                </c:pt>
                <c:pt idx="16">
                  <c:v>215</c:v>
                </c:pt>
                <c:pt idx="17">
                  <c:v>240</c:v>
                </c:pt>
                <c:pt idx="18">
                  <c:v>246</c:v>
                </c:pt>
                <c:pt idx="19">
                  <c:v>283</c:v>
                </c:pt>
                <c:pt idx="20">
                  <c:v>299</c:v>
                </c:pt>
                <c:pt idx="21">
                  <c:v>285</c:v>
                </c:pt>
                <c:pt idx="22">
                  <c:v>245</c:v>
                </c:pt>
                <c:pt idx="23">
                  <c:v>314</c:v>
                </c:pt>
                <c:pt idx="24">
                  <c:v>333</c:v>
                </c:pt>
                <c:pt idx="25">
                  <c:v>325</c:v>
                </c:pt>
                <c:pt idx="26">
                  <c:v>333</c:v>
                </c:pt>
                <c:pt idx="27">
                  <c:v>311</c:v>
                </c:pt>
                <c:pt idx="28">
                  <c:v>346</c:v>
                </c:pt>
                <c:pt idx="29">
                  <c:v>269</c:v>
                </c:pt>
                <c:pt idx="30">
                  <c:v>266</c:v>
                </c:pt>
                <c:pt idx="31">
                  <c:v>237</c:v>
                </c:pt>
                <c:pt idx="32">
                  <c:v>273</c:v>
                </c:pt>
                <c:pt idx="33">
                  <c:v>253</c:v>
                </c:pt>
                <c:pt idx="34">
                  <c:v>200</c:v>
                </c:pt>
                <c:pt idx="35">
                  <c:v>316</c:v>
                </c:pt>
                <c:pt idx="36">
                  <c:v>318</c:v>
                </c:pt>
                <c:pt idx="37">
                  <c:v>341</c:v>
                </c:pt>
                <c:pt idx="38">
                  <c:v>305</c:v>
                </c:pt>
                <c:pt idx="39">
                  <c:v>314</c:v>
                </c:pt>
                <c:pt idx="40">
                  <c:v>347</c:v>
                </c:pt>
                <c:pt idx="41">
                  <c:v>262</c:v>
                </c:pt>
                <c:pt idx="42">
                  <c:v>269</c:v>
                </c:pt>
                <c:pt idx="43">
                  <c:v>254</c:v>
                </c:pt>
                <c:pt idx="44">
                  <c:v>303</c:v>
                </c:pt>
                <c:pt idx="45">
                  <c:v>273</c:v>
                </c:pt>
                <c:pt idx="46">
                  <c:v>288</c:v>
                </c:pt>
                <c:pt idx="47">
                  <c:v>254</c:v>
                </c:pt>
                <c:pt idx="48">
                  <c:v>283</c:v>
                </c:pt>
                <c:pt idx="49">
                  <c:v>328</c:v>
                </c:pt>
                <c:pt idx="50">
                  <c:v>324</c:v>
                </c:pt>
                <c:pt idx="51">
                  <c:v>291</c:v>
                </c:pt>
                <c:pt idx="52">
                  <c:v>360</c:v>
                </c:pt>
                <c:pt idx="53">
                  <c:v>244</c:v>
                </c:pt>
                <c:pt idx="54">
                  <c:v>241</c:v>
                </c:pt>
                <c:pt idx="55">
                  <c:v>257</c:v>
                </c:pt>
                <c:pt idx="56">
                  <c:v>277</c:v>
                </c:pt>
                <c:pt idx="57">
                  <c:v>263</c:v>
                </c:pt>
                <c:pt idx="58">
                  <c:v>298</c:v>
                </c:pt>
                <c:pt idx="59">
                  <c:v>245</c:v>
                </c:pt>
                <c:pt idx="60">
                  <c:v>279</c:v>
                </c:pt>
                <c:pt idx="61">
                  <c:v>340</c:v>
                </c:pt>
                <c:pt idx="62">
                  <c:v>287</c:v>
                </c:pt>
                <c:pt idx="63">
                  <c:v>316</c:v>
                </c:pt>
                <c:pt idx="64">
                  <c:v>323</c:v>
                </c:pt>
                <c:pt idx="65">
                  <c:v>250</c:v>
                </c:pt>
                <c:pt idx="66">
                  <c:v>218</c:v>
                </c:pt>
                <c:pt idx="67">
                  <c:v>247</c:v>
                </c:pt>
                <c:pt idx="68">
                  <c:v>272</c:v>
                </c:pt>
                <c:pt idx="69">
                  <c:v>278</c:v>
                </c:pt>
                <c:pt idx="70">
                  <c:v>272</c:v>
                </c:pt>
                <c:pt idx="71">
                  <c:v>226</c:v>
                </c:pt>
                <c:pt idx="72">
                  <c:v>290</c:v>
                </c:pt>
                <c:pt idx="73">
                  <c:v>314</c:v>
                </c:pt>
                <c:pt idx="74">
                  <c:v>256</c:v>
                </c:pt>
                <c:pt idx="75">
                  <c:v>291</c:v>
                </c:pt>
                <c:pt idx="76">
                  <c:v>323</c:v>
                </c:pt>
                <c:pt idx="77">
                  <c:v>223</c:v>
                </c:pt>
                <c:pt idx="78">
                  <c:v>211</c:v>
                </c:pt>
                <c:pt idx="79">
                  <c:v>230</c:v>
                </c:pt>
                <c:pt idx="80">
                  <c:v>250</c:v>
                </c:pt>
                <c:pt idx="81">
                  <c:v>275</c:v>
                </c:pt>
                <c:pt idx="82">
                  <c:v>260</c:v>
                </c:pt>
                <c:pt idx="83">
                  <c:v>213</c:v>
                </c:pt>
                <c:pt idx="84">
                  <c:v>270</c:v>
                </c:pt>
                <c:pt idx="85">
                  <c:v>278</c:v>
                </c:pt>
                <c:pt idx="86">
                  <c:v>275</c:v>
                </c:pt>
                <c:pt idx="87">
                  <c:v>274</c:v>
                </c:pt>
                <c:pt idx="88">
                  <c:v>296</c:v>
                </c:pt>
                <c:pt idx="89">
                  <c:v>209</c:v>
                </c:pt>
                <c:pt idx="90">
                  <c:v>206</c:v>
                </c:pt>
                <c:pt idx="91">
                  <c:v>215</c:v>
                </c:pt>
                <c:pt idx="92">
                  <c:v>255</c:v>
                </c:pt>
                <c:pt idx="93">
                  <c:v>265</c:v>
                </c:pt>
                <c:pt idx="94">
                  <c:v>247</c:v>
                </c:pt>
                <c:pt idx="95">
                  <c:v>214</c:v>
                </c:pt>
                <c:pt idx="96">
                  <c:v>253</c:v>
                </c:pt>
                <c:pt idx="97">
                  <c:v>283</c:v>
                </c:pt>
                <c:pt idx="98">
                  <c:v>261</c:v>
                </c:pt>
                <c:pt idx="99">
                  <c:v>284</c:v>
                </c:pt>
                <c:pt idx="100">
                  <c:v>281</c:v>
                </c:pt>
                <c:pt idx="101">
                  <c:v>201</c:v>
                </c:pt>
                <c:pt idx="102">
                  <c:v>192</c:v>
                </c:pt>
                <c:pt idx="103">
                  <c:v>204</c:v>
                </c:pt>
                <c:pt idx="104">
                  <c:v>260</c:v>
                </c:pt>
                <c:pt idx="105">
                  <c:v>260</c:v>
                </c:pt>
                <c:pt idx="106">
                  <c:v>250</c:v>
                </c:pt>
                <c:pt idx="107">
                  <c:v>226</c:v>
                </c:pt>
                <c:pt idx="108">
                  <c:v>248</c:v>
                </c:pt>
                <c:pt idx="109">
                  <c:v>297</c:v>
                </c:pt>
                <c:pt idx="110">
                  <c:v>290</c:v>
                </c:pt>
                <c:pt idx="111">
                  <c:v>274</c:v>
                </c:pt>
                <c:pt idx="112">
                  <c:v>339</c:v>
                </c:pt>
                <c:pt idx="113">
                  <c:v>224</c:v>
                </c:pt>
                <c:pt idx="114">
                  <c:v>210</c:v>
                </c:pt>
                <c:pt idx="115">
                  <c:v>245</c:v>
                </c:pt>
                <c:pt idx="116">
                  <c:v>269</c:v>
                </c:pt>
                <c:pt idx="117">
                  <c:v>258</c:v>
                </c:pt>
                <c:pt idx="118">
                  <c:v>281</c:v>
                </c:pt>
                <c:pt idx="119">
                  <c:v>238</c:v>
                </c:pt>
                <c:pt idx="120">
                  <c:v>261</c:v>
                </c:pt>
                <c:pt idx="121">
                  <c:v>288</c:v>
                </c:pt>
                <c:pt idx="122">
                  <c:v>305</c:v>
                </c:pt>
                <c:pt idx="123">
                  <c:v>266</c:v>
                </c:pt>
                <c:pt idx="124">
                  <c:v>328</c:v>
                </c:pt>
                <c:pt idx="125">
                  <c:v>224</c:v>
                </c:pt>
                <c:pt idx="126">
                  <c:v>211</c:v>
                </c:pt>
                <c:pt idx="127">
                  <c:v>230</c:v>
                </c:pt>
                <c:pt idx="128">
                  <c:v>262</c:v>
                </c:pt>
                <c:pt idx="129">
                  <c:v>257</c:v>
                </c:pt>
                <c:pt idx="130">
                  <c:v>260</c:v>
                </c:pt>
                <c:pt idx="131">
                  <c:v>201</c:v>
                </c:pt>
                <c:pt idx="132">
                  <c:v>237</c:v>
                </c:pt>
                <c:pt idx="133">
                  <c:v>289</c:v>
                </c:pt>
                <c:pt idx="134">
                  <c:v>250</c:v>
                </c:pt>
                <c:pt idx="135">
                  <c:v>259</c:v>
                </c:pt>
                <c:pt idx="136">
                  <c:v>294</c:v>
                </c:pt>
                <c:pt idx="137">
                  <c:v>195</c:v>
                </c:pt>
                <c:pt idx="138">
                  <c:v>181</c:v>
                </c:pt>
                <c:pt idx="139">
                  <c:v>216</c:v>
                </c:pt>
                <c:pt idx="140">
                  <c:v>280</c:v>
                </c:pt>
                <c:pt idx="141">
                  <c:v>351</c:v>
                </c:pt>
                <c:pt idx="142">
                  <c:v>316</c:v>
                </c:pt>
                <c:pt idx="143">
                  <c:v>275</c:v>
                </c:pt>
                <c:pt idx="144">
                  <c:v>340</c:v>
                </c:pt>
                <c:pt idx="145">
                  <c:v>427</c:v>
                </c:pt>
                <c:pt idx="146">
                  <c:v>385</c:v>
                </c:pt>
                <c:pt idx="147">
                  <c:v>380</c:v>
                </c:pt>
                <c:pt idx="148">
                  <c:v>401</c:v>
                </c:pt>
                <c:pt idx="149">
                  <c:v>278</c:v>
                </c:pt>
                <c:pt idx="150">
                  <c:v>189</c:v>
                </c:pt>
                <c:pt idx="151">
                  <c:v>226</c:v>
                </c:pt>
                <c:pt idx="152">
                  <c:v>234</c:v>
                </c:pt>
                <c:pt idx="153">
                  <c:v>259</c:v>
                </c:pt>
                <c:pt idx="154">
                  <c:v>261</c:v>
                </c:pt>
                <c:pt idx="155">
                  <c:v>214</c:v>
                </c:pt>
                <c:pt idx="156">
                  <c:v>263</c:v>
                </c:pt>
                <c:pt idx="157">
                  <c:v>304</c:v>
                </c:pt>
                <c:pt idx="158">
                  <c:v>275</c:v>
                </c:pt>
                <c:pt idx="159">
                  <c:v>318</c:v>
                </c:pt>
                <c:pt idx="160">
                  <c:v>287</c:v>
                </c:pt>
                <c:pt idx="161">
                  <c:v>229</c:v>
                </c:pt>
                <c:pt idx="162">
                  <c:v>221</c:v>
                </c:pt>
                <c:pt idx="163">
                  <c:v>242</c:v>
                </c:pt>
                <c:pt idx="164">
                  <c:v>284</c:v>
                </c:pt>
                <c:pt idx="165">
                  <c:v>282</c:v>
                </c:pt>
                <c:pt idx="166">
                  <c:v>265</c:v>
                </c:pt>
                <c:pt idx="167">
                  <c:v>239</c:v>
                </c:pt>
                <c:pt idx="168">
                  <c:v>259</c:v>
                </c:pt>
                <c:pt idx="169">
                  <c:v>301</c:v>
                </c:pt>
                <c:pt idx="170">
                  <c:v>293</c:v>
                </c:pt>
                <c:pt idx="171">
                  <c:v>265</c:v>
                </c:pt>
                <c:pt idx="172">
                  <c:v>335</c:v>
                </c:pt>
                <c:pt idx="173">
                  <c:v>183</c:v>
                </c:pt>
                <c:pt idx="174">
                  <c:v>200</c:v>
                </c:pt>
                <c:pt idx="175">
                  <c:v>303</c:v>
                </c:pt>
                <c:pt idx="176">
                  <c:v>326</c:v>
                </c:pt>
                <c:pt idx="177">
                  <c:v>294</c:v>
                </c:pt>
                <c:pt idx="178">
                  <c:v>298</c:v>
                </c:pt>
                <c:pt idx="179">
                  <c:v>245</c:v>
                </c:pt>
                <c:pt idx="180">
                  <c:v>266</c:v>
                </c:pt>
                <c:pt idx="181">
                  <c:v>324</c:v>
                </c:pt>
                <c:pt idx="182">
                  <c:v>330</c:v>
                </c:pt>
                <c:pt idx="183">
                  <c:v>285</c:v>
                </c:pt>
                <c:pt idx="184">
                  <c:v>358</c:v>
                </c:pt>
                <c:pt idx="185">
                  <c:v>216</c:v>
                </c:pt>
                <c:pt idx="186">
                  <c:v>223</c:v>
                </c:pt>
                <c:pt idx="187">
                  <c:v>258</c:v>
                </c:pt>
                <c:pt idx="188">
                  <c:v>276</c:v>
                </c:pt>
                <c:pt idx="189">
                  <c:v>290</c:v>
                </c:pt>
                <c:pt idx="190">
                  <c:v>285</c:v>
                </c:pt>
                <c:pt idx="191">
                  <c:v>248</c:v>
                </c:pt>
                <c:pt idx="192">
                  <c:v>273</c:v>
                </c:pt>
                <c:pt idx="193">
                  <c:v>339</c:v>
                </c:pt>
                <c:pt idx="194">
                  <c:v>304</c:v>
                </c:pt>
                <c:pt idx="195">
                  <c:v>313</c:v>
                </c:pt>
                <c:pt idx="196">
                  <c:v>335</c:v>
                </c:pt>
                <c:pt idx="197">
                  <c:v>220</c:v>
                </c:pt>
                <c:pt idx="198">
                  <c:v>201</c:v>
                </c:pt>
              </c:numCache>
            </c:numRef>
          </c:val>
          <c:smooth val="0"/>
          <c:extLst>
            <c:ext xmlns:c16="http://schemas.microsoft.com/office/drawing/2014/chart" uri="{C3380CC4-5D6E-409C-BE32-E72D297353CC}">
              <c16:uniqueId val="{00000001-216A-460D-8BB4-15C7B633A938}"/>
            </c:ext>
          </c:extLst>
        </c:ser>
        <c:dLbls>
          <c:showLegendKey val="0"/>
          <c:showVal val="0"/>
          <c:showCatName val="0"/>
          <c:showSerName val="0"/>
          <c:showPercent val="0"/>
          <c:showBubbleSize val="0"/>
        </c:dLbls>
        <c:smooth val="0"/>
        <c:axId val="1270910088"/>
        <c:axId val="1270905168"/>
      </c:lineChart>
      <c:dateAx>
        <c:axId val="1270910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rgbClr val="002060"/>
                </a:solidFill>
                <a:latin typeface="Agfa Rotis Sans Serif Light" panose="00000300000000000000" pitchFamily="2" charset="0"/>
                <a:ea typeface="+mn-ea"/>
                <a:cs typeface="+mn-cs"/>
              </a:defRPr>
            </a:pPr>
            <a:endParaRPr lang="de-DE"/>
          </a:p>
        </c:txPr>
        <c:crossAx val="1270905168"/>
        <c:crosses val="autoZero"/>
        <c:auto val="1"/>
        <c:lblOffset val="100"/>
        <c:baseTimeUnit val="months"/>
        <c:majorUnit val="12"/>
        <c:majorTimeUnit val="months"/>
      </c:dateAx>
      <c:valAx>
        <c:axId val="1270905168"/>
        <c:scaling>
          <c:orientation val="minMax"/>
          <c:max val="450"/>
          <c:min val="100"/>
        </c:scaling>
        <c:delete val="0"/>
        <c:axPos val="l"/>
        <c:majorGridlines>
          <c:spPr>
            <a:ln w="317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060"/>
                </a:solidFill>
                <a:latin typeface="Agfa Rotis Sans Serif Light" panose="00000300000000000000" pitchFamily="2" charset="0"/>
                <a:ea typeface="+mn-ea"/>
                <a:cs typeface="+mn-cs"/>
              </a:defRPr>
            </a:pPr>
            <a:endParaRPr lang="de-DE"/>
          </a:p>
        </c:txPr>
        <c:crossAx val="1270910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rgbClr val="002060"/>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Euro-Dollar-Entwicklung</a:t>
            </a:r>
          </a:p>
        </c:rich>
      </c:tx>
      <c:layout>
        <c:manualLayout>
          <c:xMode val="edge"/>
          <c:yMode val="edge"/>
          <c:x val="1.0489965677367256E-2"/>
          <c:y val="1.8567230820285399E-2"/>
        </c:manualLayout>
      </c:layout>
      <c:overlay val="1"/>
    </c:title>
    <c:autoTitleDeleted val="0"/>
    <c:plotArea>
      <c:layout>
        <c:manualLayout>
          <c:layoutTarget val="inner"/>
          <c:xMode val="edge"/>
          <c:yMode val="edge"/>
          <c:x val="7.0885497416020696E-2"/>
          <c:y val="0.13743640350877195"/>
          <c:w val="0.88093680597617607"/>
          <c:h val="0.75077068815834813"/>
        </c:manualLayout>
      </c:layout>
      <c:lineChart>
        <c:grouping val="standard"/>
        <c:varyColors val="0"/>
        <c:ser>
          <c:idx val="0"/>
          <c:order val="0"/>
          <c:tx>
            <c:strRef>
              <c:f>Euro_Dollar!$B$5</c:f>
              <c:strCache>
                <c:ptCount val="1"/>
                <c:pt idx="0">
                  <c:v>EUR/USD täglich</c:v>
                </c:pt>
              </c:strCache>
            </c:strRef>
          </c:tx>
          <c:spPr>
            <a:ln w="12700">
              <a:solidFill>
                <a:srgbClr val="00B0F0"/>
              </a:solidFill>
            </a:ln>
          </c:spPr>
          <c:marker>
            <c:symbol val="none"/>
          </c:marker>
          <c:cat>
            <c:numRef>
              <c:f>Euro_Dollar!$A$9:$A$7771</c:f>
              <c:numCache>
                <c:formatCode>m/d/yyyy</c:formatCode>
                <c:ptCount val="7763"/>
                <c:pt idx="27">
                  <c:v>44747</c:v>
                </c:pt>
                <c:pt idx="28">
                  <c:v>44746</c:v>
                </c:pt>
                <c:pt idx="29">
                  <c:v>44743</c:v>
                </c:pt>
                <c:pt idx="30">
                  <c:v>44742</c:v>
                </c:pt>
                <c:pt idx="31">
                  <c:v>44741</c:v>
                </c:pt>
                <c:pt idx="32">
                  <c:v>44740</c:v>
                </c:pt>
                <c:pt idx="33">
                  <c:v>44739</c:v>
                </c:pt>
                <c:pt idx="34">
                  <c:v>44736</c:v>
                </c:pt>
                <c:pt idx="35">
                  <c:v>44735</c:v>
                </c:pt>
                <c:pt idx="36">
                  <c:v>44734</c:v>
                </c:pt>
                <c:pt idx="37">
                  <c:v>44733</c:v>
                </c:pt>
                <c:pt idx="38">
                  <c:v>44732</c:v>
                </c:pt>
                <c:pt idx="39">
                  <c:v>44729</c:v>
                </c:pt>
                <c:pt idx="40">
                  <c:v>44728</c:v>
                </c:pt>
                <c:pt idx="41">
                  <c:v>44727</c:v>
                </c:pt>
                <c:pt idx="42">
                  <c:v>44726</c:v>
                </c:pt>
                <c:pt idx="43">
                  <c:v>44725</c:v>
                </c:pt>
                <c:pt idx="44">
                  <c:v>44722</c:v>
                </c:pt>
                <c:pt idx="45">
                  <c:v>44721</c:v>
                </c:pt>
                <c:pt idx="46">
                  <c:v>44720</c:v>
                </c:pt>
                <c:pt idx="47">
                  <c:v>44719</c:v>
                </c:pt>
                <c:pt idx="48">
                  <c:v>44718</c:v>
                </c:pt>
                <c:pt idx="49">
                  <c:v>44715</c:v>
                </c:pt>
                <c:pt idx="50">
                  <c:v>44714</c:v>
                </c:pt>
                <c:pt idx="51">
                  <c:v>44713</c:v>
                </c:pt>
                <c:pt idx="52">
                  <c:v>44712</c:v>
                </c:pt>
                <c:pt idx="53">
                  <c:v>44711</c:v>
                </c:pt>
                <c:pt idx="54">
                  <c:v>44708</c:v>
                </c:pt>
                <c:pt idx="55">
                  <c:v>44707</c:v>
                </c:pt>
                <c:pt idx="56">
                  <c:v>44706</c:v>
                </c:pt>
                <c:pt idx="57">
                  <c:v>44705</c:v>
                </c:pt>
                <c:pt idx="58">
                  <c:v>44704</c:v>
                </c:pt>
                <c:pt idx="59">
                  <c:v>44701</c:v>
                </c:pt>
                <c:pt idx="60">
                  <c:v>44700</c:v>
                </c:pt>
                <c:pt idx="61">
                  <c:v>44699</c:v>
                </c:pt>
                <c:pt idx="62">
                  <c:v>44698</c:v>
                </c:pt>
                <c:pt idx="63">
                  <c:v>44697</c:v>
                </c:pt>
                <c:pt idx="64">
                  <c:v>44694</c:v>
                </c:pt>
                <c:pt idx="65">
                  <c:v>44693</c:v>
                </c:pt>
                <c:pt idx="66">
                  <c:v>44692</c:v>
                </c:pt>
                <c:pt idx="67">
                  <c:v>44691</c:v>
                </c:pt>
                <c:pt idx="68">
                  <c:v>44690</c:v>
                </c:pt>
                <c:pt idx="69">
                  <c:v>44687</c:v>
                </c:pt>
                <c:pt idx="70">
                  <c:v>44686</c:v>
                </c:pt>
                <c:pt idx="71">
                  <c:v>44685</c:v>
                </c:pt>
                <c:pt idx="72">
                  <c:v>44684</c:v>
                </c:pt>
                <c:pt idx="73">
                  <c:v>44683</c:v>
                </c:pt>
                <c:pt idx="74">
                  <c:v>44680</c:v>
                </c:pt>
                <c:pt idx="75">
                  <c:v>44679</c:v>
                </c:pt>
                <c:pt idx="76">
                  <c:v>44678</c:v>
                </c:pt>
                <c:pt idx="77">
                  <c:v>44677</c:v>
                </c:pt>
                <c:pt idx="78">
                  <c:v>44676</c:v>
                </c:pt>
                <c:pt idx="79">
                  <c:v>44673</c:v>
                </c:pt>
                <c:pt idx="80">
                  <c:v>44672</c:v>
                </c:pt>
                <c:pt idx="81">
                  <c:v>44671</c:v>
                </c:pt>
                <c:pt idx="82">
                  <c:v>44670</c:v>
                </c:pt>
                <c:pt idx="83">
                  <c:v>44665</c:v>
                </c:pt>
                <c:pt idx="84">
                  <c:v>44664</c:v>
                </c:pt>
                <c:pt idx="85">
                  <c:v>44663</c:v>
                </c:pt>
                <c:pt idx="86">
                  <c:v>44662</c:v>
                </c:pt>
                <c:pt idx="87">
                  <c:v>44659</c:v>
                </c:pt>
                <c:pt idx="88">
                  <c:v>44658</c:v>
                </c:pt>
                <c:pt idx="89">
                  <c:v>44657</c:v>
                </c:pt>
                <c:pt idx="90">
                  <c:v>44656</c:v>
                </c:pt>
                <c:pt idx="91">
                  <c:v>44655</c:v>
                </c:pt>
                <c:pt idx="92">
                  <c:v>44652</c:v>
                </c:pt>
                <c:pt idx="93">
                  <c:v>44651</c:v>
                </c:pt>
                <c:pt idx="94">
                  <c:v>44650</c:v>
                </c:pt>
                <c:pt idx="95">
                  <c:v>44649</c:v>
                </c:pt>
                <c:pt idx="96">
                  <c:v>44648</c:v>
                </c:pt>
                <c:pt idx="97">
                  <c:v>44645</c:v>
                </c:pt>
                <c:pt idx="98">
                  <c:v>44644</c:v>
                </c:pt>
                <c:pt idx="99">
                  <c:v>44643</c:v>
                </c:pt>
                <c:pt idx="100">
                  <c:v>44642</c:v>
                </c:pt>
                <c:pt idx="101">
                  <c:v>44641</c:v>
                </c:pt>
                <c:pt idx="102">
                  <c:v>44638</c:v>
                </c:pt>
                <c:pt idx="103">
                  <c:v>44637</c:v>
                </c:pt>
                <c:pt idx="104">
                  <c:v>44636</c:v>
                </c:pt>
                <c:pt idx="105">
                  <c:v>44635</c:v>
                </c:pt>
                <c:pt idx="106">
                  <c:v>44634</c:v>
                </c:pt>
                <c:pt idx="107">
                  <c:v>44631</c:v>
                </c:pt>
                <c:pt idx="108">
                  <c:v>44630</c:v>
                </c:pt>
                <c:pt idx="109">
                  <c:v>44629</c:v>
                </c:pt>
                <c:pt idx="110">
                  <c:v>44628</c:v>
                </c:pt>
                <c:pt idx="111">
                  <c:v>44627</c:v>
                </c:pt>
                <c:pt idx="112">
                  <c:v>44624</c:v>
                </c:pt>
                <c:pt idx="113">
                  <c:v>44623</c:v>
                </c:pt>
                <c:pt idx="114">
                  <c:v>44622</c:v>
                </c:pt>
                <c:pt idx="115">
                  <c:v>44621</c:v>
                </c:pt>
                <c:pt idx="116">
                  <c:v>44620</c:v>
                </c:pt>
                <c:pt idx="117">
                  <c:v>44617</c:v>
                </c:pt>
                <c:pt idx="118">
                  <c:v>44616</c:v>
                </c:pt>
                <c:pt idx="119">
                  <c:v>44615</c:v>
                </c:pt>
                <c:pt idx="120">
                  <c:v>44614</c:v>
                </c:pt>
                <c:pt idx="121">
                  <c:v>44613</c:v>
                </c:pt>
                <c:pt idx="122">
                  <c:v>44610</c:v>
                </c:pt>
                <c:pt idx="123">
                  <c:v>44609</c:v>
                </c:pt>
                <c:pt idx="124">
                  <c:v>44608</c:v>
                </c:pt>
                <c:pt idx="125">
                  <c:v>44607</c:v>
                </c:pt>
                <c:pt idx="126">
                  <c:v>44606</c:v>
                </c:pt>
                <c:pt idx="127">
                  <c:v>44603</c:v>
                </c:pt>
                <c:pt idx="128">
                  <c:v>44602</c:v>
                </c:pt>
                <c:pt idx="129">
                  <c:v>44601</c:v>
                </c:pt>
                <c:pt idx="130">
                  <c:v>44600</c:v>
                </c:pt>
                <c:pt idx="131">
                  <c:v>44599</c:v>
                </c:pt>
                <c:pt idx="132">
                  <c:v>44596</c:v>
                </c:pt>
                <c:pt idx="133">
                  <c:v>44595</c:v>
                </c:pt>
                <c:pt idx="134">
                  <c:v>44594</c:v>
                </c:pt>
                <c:pt idx="135">
                  <c:v>44593</c:v>
                </c:pt>
                <c:pt idx="136">
                  <c:v>44592</c:v>
                </c:pt>
                <c:pt idx="137">
                  <c:v>44589</c:v>
                </c:pt>
                <c:pt idx="138">
                  <c:v>44588</c:v>
                </c:pt>
                <c:pt idx="139">
                  <c:v>44587</c:v>
                </c:pt>
                <c:pt idx="140">
                  <c:v>44586</c:v>
                </c:pt>
                <c:pt idx="141">
                  <c:v>44585</c:v>
                </c:pt>
                <c:pt idx="142">
                  <c:v>44582</c:v>
                </c:pt>
                <c:pt idx="143">
                  <c:v>44581</c:v>
                </c:pt>
                <c:pt idx="144">
                  <c:v>44580</c:v>
                </c:pt>
                <c:pt idx="145">
                  <c:v>44579</c:v>
                </c:pt>
                <c:pt idx="146">
                  <c:v>44578</c:v>
                </c:pt>
                <c:pt idx="147">
                  <c:v>44575</c:v>
                </c:pt>
                <c:pt idx="148">
                  <c:v>44574</c:v>
                </c:pt>
                <c:pt idx="149">
                  <c:v>44573</c:v>
                </c:pt>
                <c:pt idx="150">
                  <c:v>44572</c:v>
                </c:pt>
                <c:pt idx="151">
                  <c:v>44571</c:v>
                </c:pt>
                <c:pt idx="152">
                  <c:v>44568</c:v>
                </c:pt>
                <c:pt idx="153">
                  <c:v>44567</c:v>
                </c:pt>
                <c:pt idx="154">
                  <c:v>44566</c:v>
                </c:pt>
                <c:pt idx="155">
                  <c:v>44565</c:v>
                </c:pt>
                <c:pt idx="156">
                  <c:v>44564</c:v>
                </c:pt>
                <c:pt idx="157">
                  <c:v>44561</c:v>
                </c:pt>
                <c:pt idx="158">
                  <c:v>44560</c:v>
                </c:pt>
                <c:pt idx="159">
                  <c:v>44559</c:v>
                </c:pt>
                <c:pt idx="160">
                  <c:v>44558</c:v>
                </c:pt>
                <c:pt idx="161">
                  <c:v>44557</c:v>
                </c:pt>
                <c:pt idx="162">
                  <c:v>44554</c:v>
                </c:pt>
                <c:pt idx="163">
                  <c:v>44553</c:v>
                </c:pt>
                <c:pt idx="164">
                  <c:v>44552</c:v>
                </c:pt>
                <c:pt idx="165">
                  <c:v>44551</c:v>
                </c:pt>
                <c:pt idx="166">
                  <c:v>44550</c:v>
                </c:pt>
                <c:pt idx="167">
                  <c:v>44547</c:v>
                </c:pt>
                <c:pt idx="168">
                  <c:v>44546</c:v>
                </c:pt>
                <c:pt idx="169">
                  <c:v>44545</c:v>
                </c:pt>
                <c:pt idx="170">
                  <c:v>44544</c:v>
                </c:pt>
                <c:pt idx="171">
                  <c:v>44543</c:v>
                </c:pt>
                <c:pt idx="172">
                  <c:v>44540</c:v>
                </c:pt>
                <c:pt idx="173">
                  <c:v>44539</c:v>
                </c:pt>
                <c:pt idx="174">
                  <c:v>44538</c:v>
                </c:pt>
                <c:pt idx="175">
                  <c:v>44537</c:v>
                </c:pt>
                <c:pt idx="176">
                  <c:v>44536</c:v>
                </c:pt>
                <c:pt idx="177">
                  <c:v>44533</c:v>
                </c:pt>
                <c:pt idx="178">
                  <c:v>44532</c:v>
                </c:pt>
                <c:pt idx="179">
                  <c:v>44531</c:v>
                </c:pt>
                <c:pt idx="180">
                  <c:v>44530</c:v>
                </c:pt>
                <c:pt idx="181">
                  <c:v>44529</c:v>
                </c:pt>
                <c:pt idx="182">
                  <c:v>44526</c:v>
                </c:pt>
                <c:pt idx="183">
                  <c:v>44525</c:v>
                </c:pt>
                <c:pt idx="184">
                  <c:v>44524</c:v>
                </c:pt>
                <c:pt idx="185">
                  <c:v>44523</c:v>
                </c:pt>
                <c:pt idx="186">
                  <c:v>44522</c:v>
                </c:pt>
                <c:pt idx="187">
                  <c:v>44519</c:v>
                </c:pt>
                <c:pt idx="188">
                  <c:v>44518</c:v>
                </c:pt>
                <c:pt idx="189">
                  <c:v>44517</c:v>
                </c:pt>
                <c:pt idx="190">
                  <c:v>44516</c:v>
                </c:pt>
                <c:pt idx="191">
                  <c:v>44515</c:v>
                </c:pt>
                <c:pt idx="192">
                  <c:v>44512</c:v>
                </c:pt>
                <c:pt idx="193">
                  <c:v>44511</c:v>
                </c:pt>
                <c:pt idx="194">
                  <c:v>44510</c:v>
                </c:pt>
                <c:pt idx="195">
                  <c:v>44509</c:v>
                </c:pt>
                <c:pt idx="196">
                  <c:v>44508</c:v>
                </c:pt>
                <c:pt idx="197">
                  <c:v>44505</c:v>
                </c:pt>
                <c:pt idx="198">
                  <c:v>44504</c:v>
                </c:pt>
                <c:pt idx="199">
                  <c:v>44503</c:v>
                </c:pt>
                <c:pt idx="200">
                  <c:v>44502</c:v>
                </c:pt>
                <c:pt idx="201">
                  <c:v>44501</c:v>
                </c:pt>
                <c:pt idx="202">
                  <c:v>44498</c:v>
                </c:pt>
                <c:pt idx="203">
                  <c:v>44497</c:v>
                </c:pt>
                <c:pt idx="204">
                  <c:v>44496</c:v>
                </c:pt>
                <c:pt idx="205">
                  <c:v>44495</c:v>
                </c:pt>
                <c:pt idx="206">
                  <c:v>44494</c:v>
                </c:pt>
                <c:pt idx="207">
                  <c:v>44491</c:v>
                </c:pt>
                <c:pt idx="208">
                  <c:v>44490</c:v>
                </c:pt>
                <c:pt idx="209">
                  <c:v>44489</c:v>
                </c:pt>
                <c:pt idx="210">
                  <c:v>44488</c:v>
                </c:pt>
                <c:pt idx="211">
                  <c:v>44487</c:v>
                </c:pt>
                <c:pt idx="212">
                  <c:v>44484</c:v>
                </c:pt>
                <c:pt idx="213">
                  <c:v>44483</c:v>
                </c:pt>
                <c:pt idx="214">
                  <c:v>44482</c:v>
                </c:pt>
                <c:pt idx="215">
                  <c:v>44481</c:v>
                </c:pt>
                <c:pt idx="216">
                  <c:v>44480</c:v>
                </c:pt>
                <c:pt idx="217">
                  <c:v>44477</c:v>
                </c:pt>
                <c:pt idx="218">
                  <c:v>44476</c:v>
                </c:pt>
                <c:pt idx="219">
                  <c:v>44475</c:v>
                </c:pt>
                <c:pt idx="220">
                  <c:v>44474</c:v>
                </c:pt>
                <c:pt idx="221">
                  <c:v>44473</c:v>
                </c:pt>
                <c:pt idx="222">
                  <c:v>44470</c:v>
                </c:pt>
                <c:pt idx="223">
                  <c:v>44469</c:v>
                </c:pt>
                <c:pt idx="224">
                  <c:v>44468</c:v>
                </c:pt>
                <c:pt idx="225">
                  <c:v>44467</c:v>
                </c:pt>
                <c:pt idx="226">
                  <c:v>44466</c:v>
                </c:pt>
                <c:pt idx="227">
                  <c:v>44463</c:v>
                </c:pt>
                <c:pt idx="228">
                  <c:v>44462</c:v>
                </c:pt>
                <c:pt idx="229">
                  <c:v>44461</c:v>
                </c:pt>
                <c:pt idx="230">
                  <c:v>44460</c:v>
                </c:pt>
                <c:pt idx="231">
                  <c:v>44459</c:v>
                </c:pt>
                <c:pt idx="232">
                  <c:v>44456</c:v>
                </c:pt>
                <c:pt idx="233">
                  <c:v>44455</c:v>
                </c:pt>
                <c:pt idx="234">
                  <c:v>44454</c:v>
                </c:pt>
                <c:pt idx="235">
                  <c:v>44453</c:v>
                </c:pt>
                <c:pt idx="236">
                  <c:v>44452</c:v>
                </c:pt>
                <c:pt idx="237">
                  <c:v>44449</c:v>
                </c:pt>
                <c:pt idx="238">
                  <c:v>44448</c:v>
                </c:pt>
                <c:pt idx="239">
                  <c:v>44447</c:v>
                </c:pt>
                <c:pt idx="240">
                  <c:v>44446</c:v>
                </c:pt>
                <c:pt idx="241">
                  <c:v>44445</c:v>
                </c:pt>
                <c:pt idx="242">
                  <c:v>44442</c:v>
                </c:pt>
                <c:pt idx="243">
                  <c:v>44441</c:v>
                </c:pt>
                <c:pt idx="244">
                  <c:v>44440</c:v>
                </c:pt>
                <c:pt idx="245">
                  <c:v>44439</c:v>
                </c:pt>
                <c:pt idx="246">
                  <c:v>44438</c:v>
                </c:pt>
                <c:pt idx="247">
                  <c:v>44435</c:v>
                </c:pt>
                <c:pt idx="248">
                  <c:v>44434</c:v>
                </c:pt>
                <c:pt idx="249">
                  <c:v>44433</c:v>
                </c:pt>
                <c:pt idx="250">
                  <c:v>44432</c:v>
                </c:pt>
                <c:pt idx="251">
                  <c:v>44431</c:v>
                </c:pt>
                <c:pt idx="252">
                  <c:v>44428</c:v>
                </c:pt>
                <c:pt idx="253">
                  <c:v>44427</c:v>
                </c:pt>
                <c:pt idx="254">
                  <c:v>44426</c:v>
                </c:pt>
                <c:pt idx="255">
                  <c:v>44425</c:v>
                </c:pt>
                <c:pt idx="256">
                  <c:v>44424</c:v>
                </c:pt>
                <c:pt idx="257">
                  <c:v>44421</c:v>
                </c:pt>
                <c:pt idx="258">
                  <c:v>44420</c:v>
                </c:pt>
                <c:pt idx="259">
                  <c:v>44419</c:v>
                </c:pt>
                <c:pt idx="260">
                  <c:v>44418</c:v>
                </c:pt>
                <c:pt idx="261">
                  <c:v>44417</c:v>
                </c:pt>
                <c:pt idx="262">
                  <c:v>44414</c:v>
                </c:pt>
                <c:pt idx="263">
                  <c:v>44413</c:v>
                </c:pt>
                <c:pt idx="264">
                  <c:v>44412</c:v>
                </c:pt>
                <c:pt idx="265">
                  <c:v>44411</c:v>
                </c:pt>
                <c:pt idx="266">
                  <c:v>44410</c:v>
                </c:pt>
                <c:pt idx="267">
                  <c:v>44407</c:v>
                </c:pt>
                <c:pt idx="268">
                  <c:v>44406</c:v>
                </c:pt>
                <c:pt idx="269">
                  <c:v>44405</c:v>
                </c:pt>
                <c:pt idx="270">
                  <c:v>44404</c:v>
                </c:pt>
                <c:pt idx="271">
                  <c:v>44403</c:v>
                </c:pt>
                <c:pt idx="272">
                  <c:v>44400</c:v>
                </c:pt>
                <c:pt idx="273">
                  <c:v>44399</c:v>
                </c:pt>
                <c:pt idx="274">
                  <c:v>44398</c:v>
                </c:pt>
                <c:pt idx="275">
                  <c:v>44397</c:v>
                </c:pt>
                <c:pt idx="276">
                  <c:v>44396</c:v>
                </c:pt>
                <c:pt idx="277">
                  <c:v>44393</c:v>
                </c:pt>
                <c:pt idx="278">
                  <c:v>44392</c:v>
                </c:pt>
                <c:pt idx="279">
                  <c:v>44391</c:v>
                </c:pt>
                <c:pt idx="280">
                  <c:v>44390</c:v>
                </c:pt>
                <c:pt idx="281">
                  <c:v>44389</c:v>
                </c:pt>
                <c:pt idx="282">
                  <c:v>44386</c:v>
                </c:pt>
                <c:pt idx="283">
                  <c:v>44385</c:v>
                </c:pt>
                <c:pt idx="284">
                  <c:v>44384</c:v>
                </c:pt>
                <c:pt idx="285">
                  <c:v>44383</c:v>
                </c:pt>
                <c:pt idx="286">
                  <c:v>44382</c:v>
                </c:pt>
                <c:pt idx="287">
                  <c:v>44379</c:v>
                </c:pt>
                <c:pt idx="288">
                  <c:v>44378</c:v>
                </c:pt>
                <c:pt idx="289">
                  <c:v>44377</c:v>
                </c:pt>
                <c:pt idx="290">
                  <c:v>44376</c:v>
                </c:pt>
                <c:pt idx="291">
                  <c:v>44375</c:v>
                </c:pt>
                <c:pt idx="292">
                  <c:v>44372</c:v>
                </c:pt>
                <c:pt idx="293">
                  <c:v>44371</c:v>
                </c:pt>
                <c:pt idx="294">
                  <c:v>44370</c:v>
                </c:pt>
                <c:pt idx="295">
                  <c:v>44369</c:v>
                </c:pt>
                <c:pt idx="296">
                  <c:v>44368</c:v>
                </c:pt>
                <c:pt idx="297">
                  <c:v>44365</c:v>
                </c:pt>
                <c:pt idx="298">
                  <c:v>44364</c:v>
                </c:pt>
                <c:pt idx="299">
                  <c:v>44363</c:v>
                </c:pt>
                <c:pt idx="300">
                  <c:v>44362</c:v>
                </c:pt>
                <c:pt idx="301">
                  <c:v>44361</c:v>
                </c:pt>
                <c:pt idx="302">
                  <c:v>44358</c:v>
                </c:pt>
                <c:pt idx="303">
                  <c:v>44357</c:v>
                </c:pt>
                <c:pt idx="304">
                  <c:v>44356</c:v>
                </c:pt>
                <c:pt idx="305">
                  <c:v>44355</c:v>
                </c:pt>
                <c:pt idx="306">
                  <c:v>44354</c:v>
                </c:pt>
                <c:pt idx="307">
                  <c:v>44351</c:v>
                </c:pt>
                <c:pt idx="308">
                  <c:v>44350</c:v>
                </c:pt>
                <c:pt idx="309">
                  <c:v>44349</c:v>
                </c:pt>
                <c:pt idx="310">
                  <c:v>44348</c:v>
                </c:pt>
                <c:pt idx="311">
                  <c:v>44347</c:v>
                </c:pt>
                <c:pt idx="312">
                  <c:v>44344</c:v>
                </c:pt>
                <c:pt idx="313">
                  <c:v>44343</c:v>
                </c:pt>
                <c:pt idx="314">
                  <c:v>44342</c:v>
                </c:pt>
                <c:pt idx="315">
                  <c:v>44341</c:v>
                </c:pt>
                <c:pt idx="316">
                  <c:v>44340</c:v>
                </c:pt>
                <c:pt idx="317">
                  <c:v>44337</c:v>
                </c:pt>
                <c:pt idx="318">
                  <c:v>44336</c:v>
                </c:pt>
                <c:pt idx="319">
                  <c:v>44335</c:v>
                </c:pt>
                <c:pt idx="320">
                  <c:v>44334</c:v>
                </c:pt>
                <c:pt idx="321">
                  <c:v>44333</c:v>
                </c:pt>
                <c:pt idx="322">
                  <c:v>44330</c:v>
                </c:pt>
                <c:pt idx="323">
                  <c:v>44329</c:v>
                </c:pt>
                <c:pt idx="324">
                  <c:v>44328</c:v>
                </c:pt>
                <c:pt idx="325">
                  <c:v>44327</c:v>
                </c:pt>
                <c:pt idx="326">
                  <c:v>44326</c:v>
                </c:pt>
                <c:pt idx="327">
                  <c:v>44323</c:v>
                </c:pt>
                <c:pt idx="328">
                  <c:v>44322</c:v>
                </c:pt>
                <c:pt idx="329">
                  <c:v>44321</c:v>
                </c:pt>
                <c:pt idx="330">
                  <c:v>44320</c:v>
                </c:pt>
                <c:pt idx="331">
                  <c:v>44319</c:v>
                </c:pt>
                <c:pt idx="332">
                  <c:v>44316</c:v>
                </c:pt>
                <c:pt idx="333">
                  <c:v>44315</c:v>
                </c:pt>
                <c:pt idx="334">
                  <c:v>44314</c:v>
                </c:pt>
                <c:pt idx="335">
                  <c:v>44313</c:v>
                </c:pt>
                <c:pt idx="336">
                  <c:v>44312</c:v>
                </c:pt>
                <c:pt idx="337">
                  <c:v>44309</c:v>
                </c:pt>
                <c:pt idx="338">
                  <c:v>44308</c:v>
                </c:pt>
                <c:pt idx="339">
                  <c:v>44307</c:v>
                </c:pt>
                <c:pt idx="340">
                  <c:v>44306</c:v>
                </c:pt>
                <c:pt idx="341">
                  <c:v>44305</c:v>
                </c:pt>
                <c:pt idx="342">
                  <c:v>44302</c:v>
                </c:pt>
                <c:pt idx="343">
                  <c:v>44301</c:v>
                </c:pt>
                <c:pt idx="344">
                  <c:v>44300</c:v>
                </c:pt>
                <c:pt idx="345">
                  <c:v>44299</c:v>
                </c:pt>
                <c:pt idx="346">
                  <c:v>44298</c:v>
                </c:pt>
                <c:pt idx="347">
                  <c:v>44295</c:v>
                </c:pt>
                <c:pt idx="348">
                  <c:v>44294</c:v>
                </c:pt>
                <c:pt idx="349">
                  <c:v>44293</c:v>
                </c:pt>
                <c:pt idx="350">
                  <c:v>44292</c:v>
                </c:pt>
                <c:pt idx="351">
                  <c:v>44287</c:v>
                </c:pt>
                <c:pt idx="352">
                  <c:v>44286</c:v>
                </c:pt>
                <c:pt idx="353">
                  <c:v>44285</c:v>
                </c:pt>
                <c:pt idx="354">
                  <c:v>44284</c:v>
                </c:pt>
                <c:pt idx="355">
                  <c:v>44281</c:v>
                </c:pt>
                <c:pt idx="356">
                  <c:v>44280</c:v>
                </c:pt>
                <c:pt idx="357">
                  <c:v>44279</c:v>
                </c:pt>
                <c:pt idx="358">
                  <c:v>44278</c:v>
                </c:pt>
                <c:pt idx="359">
                  <c:v>44277</c:v>
                </c:pt>
                <c:pt idx="360">
                  <c:v>44274</c:v>
                </c:pt>
                <c:pt idx="361">
                  <c:v>44273</c:v>
                </c:pt>
                <c:pt idx="362">
                  <c:v>44272</c:v>
                </c:pt>
                <c:pt idx="363">
                  <c:v>44271</c:v>
                </c:pt>
                <c:pt idx="364">
                  <c:v>44270</c:v>
                </c:pt>
                <c:pt idx="365">
                  <c:v>44267</c:v>
                </c:pt>
                <c:pt idx="366">
                  <c:v>44266</c:v>
                </c:pt>
                <c:pt idx="367">
                  <c:v>44265</c:v>
                </c:pt>
                <c:pt idx="368">
                  <c:v>44264</c:v>
                </c:pt>
                <c:pt idx="369">
                  <c:v>44263</c:v>
                </c:pt>
                <c:pt idx="370">
                  <c:v>44260</c:v>
                </c:pt>
                <c:pt idx="371">
                  <c:v>44259</c:v>
                </c:pt>
                <c:pt idx="372">
                  <c:v>44258</c:v>
                </c:pt>
                <c:pt idx="373">
                  <c:v>44257</c:v>
                </c:pt>
                <c:pt idx="374">
                  <c:v>44256</c:v>
                </c:pt>
                <c:pt idx="375">
                  <c:v>44253</c:v>
                </c:pt>
                <c:pt idx="376">
                  <c:v>44252</c:v>
                </c:pt>
                <c:pt idx="377">
                  <c:v>44251</c:v>
                </c:pt>
                <c:pt idx="378">
                  <c:v>44250</c:v>
                </c:pt>
                <c:pt idx="379">
                  <c:v>44249</c:v>
                </c:pt>
                <c:pt idx="380">
                  <c:v>44246</c:v>
                </c:pt>
                <c:pt idx="381">
                  <c:v>44245</c:v>
                </c:pt>
                <c:pt idx="382">
                  <c:v>44244</c:v>
                </c:pt>
                <c:pt idx="383">
                  <c:v>44243</c:v>
                </c:pt>
                <c:pt idx="384">
                  <c:v>44242</c:v>
                </c:pt>
                <c:pt idx="385">
                  <c:v>44239</c:v>
                </c:pt>
                <c:pt idx="386">
                  <c:v>44238</c:v>
                </c:pt>
                <c:pt idx="387">
                  <c:v>44237</c:v>
                </c:pt>
                <c:pt idx="388">
                  <c:v>44236</c:v>
                </c:pt>
                <c:pt idx="389">
                  <c:v>44235</c:v>
                </c:pt>
                <c:pt idx="390">
                  <c:v>44232</c:v>
                </c:pt>
                <c:pt idx="391">
                  <c:v>44231</c:v>
                </c:pt>
                <c:pt idx="392">
                  <c:v>44230</c:v>
                </c:pt>
                <c:pt idx="393">
                  <c:v>44229</c:v>
                </c:pt>
                <c:pt idx="394">
                  <c:v>44228</c:v>
                </c:pt>
                <c:pt idx="395">
                  <c:v>44225</c:v>
                </c:pt>
                <c:pt idx="396">
                  <c:v>44224</c:v>
                </c:pt>
                <c:pt idx="397">
                  <c:v>44223</c:v>
                </c:pt>
                <c:pt idx="398">
                  <c:v>44222</c:v>
                </c:pt>
                <c:pt idx="399">
                  <c:v>44221</c:v>
                </c:pt>
                <c:pt idx="400">
                  <c:v>44218</c:v>
                </c:pt>
                <c:pt idx="401">
                  <c:v>44217</c:v>
                </c:pt>
                <c:pt idx="402">
                  <c:v>44216</c:v>
                </c:pt>
                <c:pt idx="403">
                  <c:v>44215</c:v>
                </c:pt>
                <c:pt idx="404">
                  <c:v>44214</c:v>
                </c:pt>
                <c:pt idx="405">
                  <c:v>44211</c:v>
                </c:pt>
                <c:pt idx="406">
                  <c:v>44210</c:v>
                </c:pt>
                <c:pt idx="407">
                  <c:v>44209</c:v>
                </c:pt>
                <c:pt idx="408">
                  <c:v>44208</c:v>
                </c:pt>
                <c:pt idx="409">
                  <c:v>44207</c:v>
                </c:pt>
                <c:pt idx="410">
                  <c:v>44204</c:v>
                </c:pt>
                <c:pt idx="411">
                  <c:v>44203</c:v>
                </c:pt>
                <c:pt idx="412">
                  <c:v>44202</c:v>
                </c:pt>
                <c:pt idx="413">
                  <c:v>44201</c:v>
                </c:pt>
                <c:pt idx="414">
                  <c:v>44200</c:v>
                </c:pt>
                <c:pt idx="415">
                  <c:v>44196</c:v>
                </c:pt>
                <c:pt idx="416">
                  <c:v>44195</c:v>
                </c:pt>
                <c:pt idx="417">
                  <c:v>44194</c:v>
                </c:pt>
                <c:pt idx="418">
                  <c:v>44193</c:v>
                </c:pt>
                <c:pt idx="419">
                  <c:v>44189</c:v>
                </c:pt>
                <c:pt idx="420">
                  <c:v>44188</c:v>
                </c:pt>
                <c:pt idx="421">
                  <c:v>44187</c:v>
                </c:pt>
                <c:pt idx="422">
                  <c:v>44186</c:v>
                </c:pt>
                <c:pt idx="423">
                  <c:v>44183</c:v>
                </c:pt>
                <c:pt idx="424">
                  <c:v>44182</c:v>
                </c:pt>
                <c:pt idx="425">
                  <c:v>44181</c:v>
                </c:pt>
                <c:pt idx="426">
                  <c:v>44180</c:v>
                </c:pt>
                <c:pt idx="427">
                  <c:v>44179</c:v>
                </c:pt>
                <c:pt idx="428">
                  <c:v>44176</c:v>
                </c:pt>
                <c:pt idx="429">
                  <c:v>44175</c:v>
                </c:pt>
                <c:pt idx="430">
                  <c:v>44174</c:v>
                </c:pt>
                <c:pt idx="431">
                  <c:v>44173</c:v>
                </c:pt>
                <c:pt idx="432">
                  <c:v>44172</c:v>
                </c:pt>
                <c:pt idx="433">
                  <c:v>44169</c:v>
                </c:pt>
                <c:pt idx="434">
                  <c:v>44168</c:v>
                </c:pt>
                <c:pt idx="435">
                  <c:v>44167</c:v>
                </c:pt>
                <c:pt idx="436">
                  <c:v>44166</c:v>
                </c:pt>
                <c:pt idx="437">
                  <c:v>44165</c:v>
                </c:pt>
                <c:pt idx="438">
                  <c:v>44162</c:v>
                </c:pt>
                <c:pt idx="439">
                  <c:v>44161</c:v>
                </c:pt>
                <c:pt idx="440">
                  <c:v>44160</c:v>
                </c:pt>
                <c:pt idx="441">
                  <c:v>44159</c:v>
                </c:pt>
                <c:pt idx="442">
                  <c:v>44158</c:v>
                </c:pt>
                <c:pt idx="443">
                  <c:v>44155</c:v>
                </c:pt>
                <c:pt idx="444">
                  <c:v>44154</c:v>
                </c:pt>
                <c:pt idx="445">
                  <c:v>44153</c:v>
                </c:pt>
                <c:pt idx="446">
                  <c:v>44152</c:v>
                </c:pt>
                <c:pt idx="447">
                  <c:v>44151</c:v>
                </c:pt>
                <c:pt idx="448">
                  <c:v>44148</c:v>
                </c:pt>
                <c:pt idx="449">
                  <c:v>44147</c:v>
                </c:pt>
                <c:pt idx="450">
                  <c:v>44146</c:v>
                </c:pt>
                <c:pt idx="451">
                  <c:v>44145</c:v>
                </c:pt>
                <c:pt idx="452">
                  <c:v>44144</c:v>
                </c:pt>
                <c:pt idx="453">
                  <c:v>44141</c:v>
                </c:pt>
                <c:pt idx="454">
                  <c:v>44140</c:v>
                </c:pt>
                <c:pt idx="455">
                  <c:v>44139</c:v>
                </c:pt>
                <c:pt idx="456">
                  <c:v>44138</c:v>
                </c:pt>
                <c:pt idx="457">
                  <c:v>44137</c:v>
                </c:pt>
                <c:pt idx="458">
                  <c:v>44134</c:v>
                </c:pt>
                <c:pt idx="459">
                  <c:v>44133</c:v>
                </c:pt>
                <c:pt idx="460">
                  <c:v>44132</c:v>
                </c:pt>
                <c:pt idx="461">
                  <c:v>44131</c:v>
                </c:pt>
                <c:pt idx="462">
                  <c:v>44130</c:v>
                </c:pt>
                <c:pt idx="463">
                  <c:v>44127</c:v>
                </c:pt>
                <c:pt idx="464">
                  <c:v>44126</c:v>
                </c:pt>
                <c:pt idx="465">
                  <c:v>44125</c:v>
                </c:pt>
                <c:pt idx="466">
                  <c:v>44124</c:v>
                </c:pt>
                <c:pt idx="467">
                  <c:v>44123</c:v>
                </c:pt>
                <c:pt idx="468">
                  <c:v>44120</c:v>
                </c:pt>
                <c:pt idx="469">
                  <c:v>44119</c:v>
                </c:pt>
                <c:pt idx="470">
                  <c:v>44118</c:v>
                </c:pt>
                <c:pt idx="471">
                  <c:v>44117</c:v>
                </c:pt>
                <c:pt idx="472">
                  <c:v>44116</c:v>
                </c:pt>
                <c:pt idx="473">
                  <c:v>44113</c:v>
                </c:pt>
                <c:pt idx="474">
                  <c:v>44112</c:v>
                </c:pt>
                <c:pt idx="475">
                  <c:v>44111</c:v>
                </c:pt>
                <c:pt idx="476">
                  <c:v>44110</c:v>
                </c:pt>
                <c:pt idx="477">
                  <c:v>44109</c:v>
                </c:pt>
                <c:pt idx="478">
                  <c:v>44106</c:v>
                </c:pt>
                <c:pt idx="479">
                  <c:v>44105</c:v>
                </c:pt>
                <c:pt idx="480">
                  <c:v>44104</c:v>
                </c:pt>
                <c:pt idx="481">
                  <c:v>44103</c:v>
                </c:pt>
                <c:pt idx="482">
                  <c:v>44102</c:v>
                </c:pt>
                <c:pt idx="483">
                  <c:v>44099</c:v>
                </c:pt>
                <c:pt idx="484">
                  <c:v>44098</c:v>
                </c:pt>
                <c:pt idx="485">
                  <c:v>44097</c:v>
                </c:pt>
                <c:pt idx="486">
                  <c:v>44096</c:v>
                </c:pt>
                <c:pt idx="487">
                  <c:v>44095</c:v>
                </c:pt>
                <c:pt idx="488">
                  <c:v>44092</c:v>
                </c:pt>
                <c:pt idx="489">
                  <c:v>44091</c:v>
                </c:pt>
                <c:pt idx="490">
                  <c:v>44090</c:v>
                </c:pt>
                <c:pt idx="491">
                  <c:v>44089</c:v>
                </c:pt>
                <c:pt idx="492">
                  <c:v>44088</c:v>
                </c:pt>
                <c:pt idx="493">
                  <c:v>44085</c:v>
                </c:pt>
                <c:pt idx="494">
                  <c:v>44084</c:v>
                </c:pt>
                <c:pt idx="495">
                  <c:v>44083</c:v>
                </c:pt>
                <c:pt idx="496">
                  <c:v>44082</c:v>
                </c:pt>
                <c:pt idx="497">
                  <c:v>44081</c:v>
                </c:pt>
                <c:pt idx="498">
                  <c:v>44078</c:v>
                </c:pt>
                <c:pt idx="499">
                  <c:v>44077</c:v>
                </c:pt>
                <c:pt idx="500">
                  <c:v>44076</c:v>
                </c:pt>
                <c:pt idx="501">
                  <c:v>44075</c:v>
                </c:pt>
                <c:pt idx="502">
                  <c:v>44074</c:v>
                </c:pt>
                <c:pt idx="503">
                  <c:v>44071</c:v>
                </c:pt>
                <c:pt idx="504">
                  <c:v>44070</c:v>
                </c:pt>
                <c:pt idx="505">
                  <c:v>44069</c:v>
                </c:pt>
                <c:pt idx="506">
                  <c:v>44068</c:v>
                </c:pt>
                <c:pt idx="507">
                  <c:v>44067</c:v>
                </c:pt>
                <c:pt idx="508">
                  <c:v>44064</c:v>
                </c:pt>
                <c:pt idx="509">
                  <c:v>44063</c:v>
                </c:pt>
                <c:pt idx="510">
                  <c:v>44062</c:v>
                </c:pt>
                <c:pt idx="511">
                  <c:v>44061</c:v>
                </c:pt>
                <c:pt idx="512">
                  <c:v>44060</c:v>
                </c:pt>
                <c:pt idx="513">
                  <c:v>44057</c:v>
                </c:pt>
                <c:pt idx="514">
                  <c:v>44056</c:v>
                </c:pt>
                <c:pt idx="515">
                  <c:v>44055</c:v>
                </c:pt>
                <c:pt idx="516">
                  <c:v>44054</c:v>
                </c:pt>
                <c:pt idx="517">
                  <c:v>44053</c:v>
                </c:pt>
                <c:pt idx="518">
                  <c:v>44050</c:v>
                </c:pt>
                <c:pt idx="519">
                  <c:v>44049</c:v>
                </c:pt>
                <c:pt idx="520">
                  <c:v>44048</c:v>
                </c:pt>
                <c:pt idx="521">
                  <c:v>44047</c:v>
                </c:pt>
                <c:pt idx="522">
                  <c:v>44046</c:v>
                </c:pt>
                <c:pt idx="523">
                  <c:v>44043</c:v>
                </c:pt>
                <c:pt idx="524">
                  <c:v>44042</c:v>
                </c:pt>
                <c:pt idx="525">
                  <c:v>44041</c:v>
                </c:pt>
                <c:pt idx="526">
                  <c:v>44040</c:v>
                </c:pt>
                <c:pt idx="527">
                  <c:v>44039</c:v>
                </c:pt>
                <c:pt idx="528">
                  <c:v>44036</c:v>
                </c:pt>
                <c:pt idx="529">
                  <c:v>44035</c:v>
                </c:pt>
                <c:pt idx="530">
                  <c:v>44034</c:v>
                </c:pt>
                <c:pt idx="531">
                  <c:v>44033</c:v>
                </c:pt>
                <c:pt idx="532">
                  <c:v>44032</c:v>
                </c:pt>
                <c:pt idx="533">
                  <c:v>44029</c:v>
                </c:pt>
                <c:pt idx="534">
                  <c:v>44028</c:v>
                </c:pt>
                <c:pt idx="535">
                  <c:v>44027</c:v>
                </c:pt>
                <c:pt idx="536">
                  <c:v>44026</c:v>
                </c:pt>
                <c:pt idx="537">
                  <c:v>44025</c:v>
                </c:pt>
                <c:pt idx="538">
                  <c:v>44022</c:v>
                </c:pt>
                <c:pt idx="539">
                  <c:v>44021</c:v>
                </c:pt>
                <c:pt idx="540">
                  <c:v>44020</c:v>
                </c:pt>
                <c:pt idx="541">
                  <c:v>44019</c:v>
                </c:pt>
                <c:pt idx="542">
                  <c:v>44018</c:v>
                </c:pt>
                <c:pt idx="543">
                  <c:v>44015</c:v>
                </c:pt>
                <c:pt idx="544">
                  <c:v>44014</c:v>
                </c:pt>
                <c:pt idx="545">
                  <c:v>44013</c:v>
                </c:pt>
                <c:pt idx="546">
                  <c:v>44012</c:v>
                </c:pt>
                <c:pt idx="547">
                  <c:v>44011</c:v>
                </c:pt>
                <c:pt idx="548">
                  <c:v>44008</c:v>
                </c:pt>
                <c:pt idx="549">
                  <c:v>44007</c:v>
                </c:pt>
                <c:pt idx="550">
                  <c:v>44006</c:v>
                </c:pt>
                <c:pt idx="551">
                  <c:v>44005</c:v>
                </c:pt>
                <c:pt idx="552">
                  <c:v>44004</c:v>
                </c:pt>
                <c:pt idx="553">
                  <c:v>44001</c:v>
                </c:pt>
                <c:pt idx="554">
                  <c:v>44000</c:v>
                </c:pt>
                <c:pt idx="555">
                  <c:v>43999</c:v>
                </c:pt>
                <c:pt idx="556">
                  <c:v>43998</c:v>
                </c:pt>
                <c:pt idx="557">
                  <c:v>43997</c:v>
                </c:pt>
                <c:pt idx="558">
                  <c:v>43994</c:v>
                </c:pt>
                <c:pt idx="559">
                  <c:v>43993</c:v>
                </c:pt>
                <c:pt idx="560">
                  <c:v>43992</c:v>
                </c:pt>
                <c:pt idx="561">
                  <c:v>43991</c:v>
                </c:pt>
                <c:pt idx="562">
                  <c:v>43990</c:v>
                </c:pt>
                <c:pt idx="563">
                  <c:v>43987</c:v>
                </c:pt>
                <c:pt idx="564">
                  <c:v>43986</c:v>
                </c:pt>
                <c:pt idx="565">
                  <c:v>43985</c:v>
                </c:pt>
                <c:pt idx="566">
                  <c:v>43984</c:v>
                </c:pt>
                <c:pt idx="567">
                  <c:v>43983</c:v>
                </c:pt>
                <c:pt idx="568">
                  <c:v>43980</c:v>
                </c:pt>
                <c:pt idx="569">
                  <c:v>43979</c:v>
                </c:pt>
                <c:pt idx="570">
                  <c:v>43978</c:v>
                </c:pt>
                <c:pt idx="571">
                  <c:v>43977</c:v>
                </c:pt>
                <c:pt idx="572">
                  <c:v>43976</c:v>
                </c:pt>
                <c:pt idx="573">
                  <c:v>43973</c:v>
                </c:pt>
                <c:pt idx="574">
                  <c:v>43972</c:v>
                </c:pt>
                <c:pt idx="575">
                  <c:v>43971</c:v>
                </c:pt>
                <c:pt idx="576">
                  <c:v>43970</c:v>
                </c:pt>
                <c:pt idx="577">
                  <c:v>43969</c:v>
                </c:pt>
                <c:pt idx="578">
                  <c:v>43966</c:v>
                </c:pt>
                <c:pt idx="579">
                  <c:v>43965</c:v>
                </c:pt>
                <c:pt idx="580">
                  <c:v>43964</c:v>
                </c:pt>
                <c:pt idx="581">
                  <c:v>43963</c:v>
                </c:pt>
                <c:pt idx="582">
                  <c:v>43962</c:v>
                </c:pt>
                <c:pt idx="583">
                  <c:v>43959</c:v>
                </c:pt>
                <c:pt idx="584">
                  <c:v>43958</c:v>
                </c:pt>
                <c:pt idx="585">
                  <c:v>43957</c:v>
                </c:pt>
                <c:pt idx="586">
                  <c:v>43956</c:v>
                </c:pt>
                <c:pt idx="587">
                  <c:v>43955</c:v>
                </c:pt>
                <c:pt idx="588">
                  <c:v>43951</c:v>
                </c:pt>
                <c:pt idx="589">
                  <c:v>43950</c:v>
                </c:pt>
                <c:pt idx="590">
                  <c:v>43949</c:v>
                </c:pt>
                <c:pt idx="591">
                  <c:v>43948</c:v>
                </c:pt>
                <c:pt idx="592">
                  <c:v>43945</c:v>
                </c:pt>
                <c:pt idx="593">
                  <c:v>43944</c:v>
                </c:pt>
                <c:pt idx="594">
                  <c:v>43943</c:v>
                </c:pt>
                <c:pt idx="595">
                  <c:v>43942</c:v>
                </c:pt>
                <c:pt idx="596">
                  <c:v>43941</c:v>
                </c:pt>
                <c:pt idx="597">
                  <c:v>43938</c:v>
                </c:pt>
                <c:pt idx="598">
                  <c:v>43937</c:v>
                </c:pt>
                <c:pt idx="599">
                  <c:v>43936</c:v>
                </c:pt>
                <c:pt idx="600">
                  <c:v>43935</c:v>
                </c:pt>
                <c:pt idx="601">
                  <c:v>43930</c:v>
                </c:pt>
                <c:pt idx="602">
                  <c:v>43929</c:v>
                </c:pt>
                <c:pt idx="603">
                  <c:v>43928</c:v>
                </c:pt>
                <c:pt idx="604">
                  <c:v>43927</c:v>
                </c:pt>
                <c:pt idx="605">
                  <c:v>43924</c:v>
                </c:pt>
                <c:pt idx="606">
                  <c:v>43923</c:v>
                </c:pt>
                <c:pt idx="607">
                  <c:v>43922</c:v>
                </c:pt>
                <c:pt idx="608">
                  <c:v>43921</c:v>
                </c:pt>
                <c:pt idx="609">
                  <c:v>43920</c:v>
                </c:pt>
                <c:pt idx="610">
                  <c:v>43917</c:v>
                </c:pt>
                <c:pt idx="611">
                  <c:v>43916</c:v>
                </c:pt>
                <c:pt idx="612">
                  <c:v>43915</c:v>
                </c:pt>
                <c:pt idx="613">
                  <c:v>43914</c:v>
                </c:pt>
                <c:pt idx="614">
                  <c:v>43913</c:v>
                </c:pt>
                <c:pt idx="615">
                  <c:v>43910</c:v>
                </c:pt>
                <c:pt idx="616">
                  <c:v>43909</c:v>
                </c:pt>
                <c:pt idx="617">
                  <c:v>43908</c:v>
                </c:pt>
                <c:pt idx="618">
                  <c:v>43907</c:v>
                </c:pt>
                <c:pt idx="619">
                  <c:v>43906</c:v>
                </c:pt>
                <c:pt idx="620">
                  <c:v>43903</c:v>
                </c:pt>
                <c:pt idx="621">
                  <c:v>43902</c:v>
                </c:pt>
                <c:pt idx="622">
                  <c:v>43901</c:v>
                </c:pt>
                <c:pt idx="623">
                  <c:v>43900</c:v>
                </c:pt>
                <c:pt idx="624">
                  <c:v>43899</c:v>
                </c:pt>
                <c:pt idx="625">
                  <c:v>43896</c:v>
                </c:pt>
                <c:pt idx="626">
                  <c:v>43895</c:v>
                </c:pt>
                <c:pt idx="627">
                  <c:v>43894</c:v>
                </c:pt>
                <c:pt idx="628">
                  <c:v>43893</c:v>
                </c:pt>
                <c:pt idx="629">
                  <c:v>43892</c:v>
                </c:pt>
                <c:pt idx="630">
                  <c:v>43889</c:v>
                </c:pt>
                <c:pt idx="631">
                  <c:v>43888</c:v>
                </c:pt>
                <c:pt idx="632">
                  <c:v>43887</c:v>
                </c:pt>
                <c:pt idx="633">
                  <c:v>43886</c:v>
                </c:pt>
                <c:pt idx="634">
                  <c:v>43885</c:v>
                </c:pt>
                <c:pt idx="635">
                  <c:v>43882</c:v>
                </c:pt>
                <c:pt idx="636">
                  <c:v>43881</c:v>
                </c:pt>
                <c:pt idx="637">
                  <c:v>43880</c:v>
                </c:pt>
                <c:pt idx="638">
                  <c:v>43879</c:v>
                </c:pt>
                <c:pt idx="639">
                  <c:v>43878</c:v>
                </c:pt>
                <c:pt idx="640">
                  <c:v>43875</c:v>
                </c:pt>
                <c:pt idx="641">
                  <c:v>43874</c:v>
                </c:pt>
                <c:pt idx="642">
                  <c:v>43873</c:v>
                </c:pt>
                <c:pt idx="643">
                  <c:v>43872</c:v>
                </c:pt>
                <c:pt idx="644">
                  <c:v>43871</c:v>
                </c:pt>
                <c:pt idx="645">
                  <c:v>43868</c:v>
                </c:pt>
                <c:pt idx="646">
                  <c:v>43867</c:v>
                </c:pt>
                <c:pt idx="647">
                  <c:v>43866</c:v>
                </c:pt>
                <c:pt idx="648">
                  <c:v>43865</c:v>
                </c:pt>
                <c:pt idx="649">
                  <c:v>43864</c:v>
                </c:pt>
                <c:pt idx="650">
                  <c:v>43861</c:v>
                </c:pt>
                <c:pt idx="651">
                  <c:v>43860</c:v>
                </c:pt>
                <c:pt idx="652">
                  <c:v>43859</c:v>
                </c:pt>
                <c:pt idx="653">
                  <c:v>43858</c:v>
                </c:pt>
                <c:pt idx="654">
                  <c:v>43857</c:v>
                </c:pt>
                <c:pt idx="655">
                  <c:v>43854</c:v>
                </c:pt>
                <c:pt idx="656">
                  <c:v>43853</c:v>
                </c:pt>
                <c:pt idx="657">
                  <c:v>43852</c:v>
                </c:pt>
                <c:pt idx="658">
                  <c:v>43851</c:v>
                </c:pt>
                <c:pt idx="659">
                  <c:v>43850</c:v>
                </c:pt>
                <c:pt idx="660">
                  <c:v>43847</c:v>
                </c:pt>
                <c:pt idx="661">
                  <c:v>43846</c:v>
                </c:pt>
                <c:pt idx="662">
                  <c:v>43845</c:v>
                </c:pt>
                <c:pt idx="663">
                  <c:v>43844</c:v>
                </c:pt>
                <c:pt idx="664">
                  <c:v>43843</c:v>
                </c:pt>
                <c:pt idx="665">
                  <c:v>43840</c:v>
                </c:pt>
                <c:pt idx="666">
                  <c:v>43839</c:v>
                </c:pt>
                <c:pt idx="667">
                  <c:v>43838</c:v>
                </c:pt>
                <c:pt idx="668">
                  <c:v>43837</c:v>
                </c:pt>
                <c:pt idx="669">
                  <c:v>43836</c:v>
                </c:pt>
                <c:pt idx="670">
                  <c:v>43833</c:v>
                </c:pt>
                <c:pt idx="671">
                  <c:v>43832</c:v>
                </c:pt>
                <c:pt idx="672">
                  <c:v>43830</c:v>
                </c:pt>
                <c:pt idx="673">
                  <c:v>43829</c:v>
                </c:pt>
                <c:pt idx="674">
                  <c:v>43826</c:v>
                </c:pt>
                <c:pt idx="675">
                  <c:v>43823</c:v>
                </c:pt>
                <c:pt idx="676">
                  <c:v>43822</c:v>
                </c:pt>
                <c:pt idx="677">
                  <c:v>43819</c:v>
                </c:pt>
                <c:pt idx="678">
                  <c:v>43818</c:v>
                </c:pt>
                <c:pt idx="679">
                  <c:v>43817</c:v>
                </c:pt>
                <c:pt idx="680">
                  <c:v>43816</c:v>
                </c:pt>
                <c:pt idx="681">
                  <c:v>43815</c:v>
                </c:pt>
                <c:pt idx="682">
                  <c:v>43812</c:v>
                </c:pt>
                <c:pt idx="683">
                  <c:v>43811</c:v>
                </c:pt>
                <c:pt idx="684">
                  <c:v>43810</c:v>
                </c:pt>
                <c:pt idx="685">
                  <c:v>43809</c:v>
                </c:pt>
                <c:pt idx="686">
                  <c:v>43808</c:v>
                </c:pt>
                <c:pt idx="687">
                  <c:v>43805</c:v>
                </c:pt>
                <c:pt idx="688">
                  <c:v>43804</c:v>
                </c:pt>
                <c:pt idx="689">
                  <c:v>43803</c:v>
                </c:pt>
                <c:pt idx="690">
                  <c:v>43802</c:v>
                </c:pt>
                <c:pt idx="691">
                  <c:v>43801</c:v>
                </c:pt>
                <c:pt idx="692">
                  <c:v>43798</c:v>
                </c:pt>
                <c:pt idx="693">
                  <c:v>43797</c:v>
                </c:pt>
                <c:pt idx="694">
                  <c:v>43796</c:v>
                </c:pt>
                <c:pt idx="695">
                  <c:v>43795</c:v>
                </c:pt>
                <c:pt idx="696">
                  <c:v>43794</c:v>
                </c:pt>
                <c:pt idx="697">
                  <c:v>43791</c:v>
                </c:pt>
                <c:pt idx="698">
                  <c:v>43790</c:v>
                </c:pt>
                <c:pt idx="699">
                  <c:v>43789</c:v>
                </c:pt>
                <c:pt idx="700">
                  <c:v>43788</c:v>
                </c:pt>
                <c:pt idx="701">
                  <c:v>43787</c:v>
                </c:pt>
                <c:pt idx="702">
                  <c:v>43784</c:v>
                </c:pt>
                <c:pt idx="703">
                  <c:v>43783</c:v>
                </c:pt>
                <c:pt idx="704">
                  <c:v>43782</c:v>
                </c:pt>
                <c:pt idx="705">
                  <c:v>43781</c:v>
                </c:pt>
                <c:pt idx="706">
                  <c:v>43780</c:v>
                </c:pt>
                <c:pt idx="707">
                  <c:v>43777</c:v>
                </c:pt>
                <c:pt idx="708">
                  <c:v>43776</c:v>
                </c:pt>
                <c:pt idx="709">
                  <c:v>43775</c:v>
                </c:pt>
                <c:pt idx="710">
                  <c:v>43774</c:v>
                </c:pt>
                <c:pt idx="711">
                  <c:v>43773</c:v>
                </c:pt>
                <c:pt idx="712">
                  <c:v>43770</c:v>
                </c:pt>
                <c:pt idx="713">
                  <c:v>43769</c:v>
                </c:pt>
                <c:pt idx="714">
                  <c:v>43768</c:v>
                </c:pt>
                <c:pt idx="715">
                  <c:v>43767</c:v>
                </c:pt>
                <c:pt idx="716">
                  <c:v>43766</c:v>
                </c:pt>
                <c:pt idx="717">
                  <c:v>43763</c:v>
                </c:pt>
                <c:pt idx="718">
                  <c:v>43762</c:v>
                </c:pt>
                <c:pt idx="719">
                  <c:v>43761</c:v>
                </c:pt>
                <c:pt idx="720">
                  <c:v>43760</c:v>
                </c:pt>
                <c:pt idx="721">
                  <c:v>43759</c:v>
                </c:pt>
                <c:pt idx="722">
                  <c:v>43756</c:v>
                </c:pt>
                <c:pt idx="723">
                  <c:v>43755</c:v>
                </c:pt>
                <c:pt idx="724">
                  <c:v>43754</c:v>
                </c:pt>
                <c:pt idx="725">
                  <c:v>43753</c:v>
                </c:pt>
                <c:pt idx="726">
                  <c:v>43752</c:v>
                </c:pt>
                <c:pt idx="727">
                  <c:v>43749</c:v>
                </c:pt>
                <c:pt idx="728">
                  <c:v>43748</c:v>
                </c:pt>
                <c:pt idx="729">
                  <c:v>43747</c:v>
                </c:pt>
                <c:pt idx="730">
                  <c:v>43746</c:v>
                </c:pt>
                <c:pt idx="731">
                  <c:v>43745</c:v>
                </c:pt>
                <c:pt idx="732">
                  <c:v>43742</c:v>
                </c:pt>
                <c:pt idx="733">
                  <c:v>43741</c:v>
                </c:pt>
                <c:pt idx="734">
                  <c:v>43740</c:v>
                </c:pt>
                <c:pt idx="735">
                  <c:v>43739</c:v>
                </c:pt>
                <c:pt idx="736">
                  <c:v>43738</c:v>
                </c:pt>
                <c:pt idx="737">
                  <c:v>43735</c:v>
                </c:pt>
                <c:pt idx="738">
                  <c:v>43734</c:v>
                </c:pt>
                <c:pt idx="739">
                  <c:v>43733</c:v>
                </c:pt>
                <c:pt idx="740">
                  <c:v>43732</c:v>
                </c:pt>
                <c:pt idx="741">
                  <c:v>43731</c:v>
                </c:pt>
                <c:pt idx="742">
                  <c:v>43728</c:v>
                </c:pt>
                <c:pt idx="743">
                  <c:v>43727</c:v>
                </c:pt>
                <c:pt idx="744">
                  <c:v>43726</c:v>
                </c:pt>
                <c:pt idx="745">
                  <c:v>43725</c:v>
                </c:pt>
                <c:pt idx="746">
                  <c:v>43724</c:v>
                </c:pt>
                <c:pt idx="747">
                  <c:v>43721</c:v>
                </c:pt>
                <c:pt idx="748">
                  <c:v>43720</c:v>
                </c:pt>
                <c:pt idx="749">
                  <c:v>43719</c:v>
                </c:pt>
                <c:pt idx="750">
                  <c:v>43718</c:v>
                </c:pt>
                <c:pt idx="751">
                  <c:v>43717</c:v>
                </c:pt>
                <c:pt idx="752">
                  <c:v>43714</c:v>
                </c:pt>
                <c:pt idx="753">
                  <c:v>43713</c:v>
                </c:pt>
                <c:pt idx="754">
                  <c:v>43712</c:v>
                </c:pt>
                <c:pt idx="755">
                  <c:v>43711</c:v>
                </c:pt>
                <c:pt idx="756">
                  <c:v>43710</c:v>
                </c:pt>
                <c:pt idx="757">
                  <c:v>43707</c:v>
                </c:pt>
                <c:pt idx="758">
                  <c:v>43706</c:v>
                </c:pt>
                <c:pt idx="759">
                  <c:v>43705</c:v>
                </c:pt>
                <c:pt idx="760">
                  <c:v>43704</c:v>
                </c:pt>
                <c:pt idx="761">
                  <c:v>43703</c:v>
                </c:pt>
                <c:pt idx="762">
                  <c:v>43700</c:v>
                </c:pt>
                <c:pt idx="763">
                  <c:v>43699</c:v>
                </c:pt>
                <c:pt idx="764">
                  <c:v>43698</c:v>
                </c:pt>
                <c:pt idx="765">
                  <c:v>43697</c:v>
                </c:pt>
                <c:pt idx="766">
                  <c:v>43696</c:v>
                </c:pt>
                <c:pt idx="767">
                  <c:v>43693</c:v>
                </c:pt>
                <c:pt idx="768">
                  <c:v>43692</c:v>
                </c:pt>
                <c:pt idx="769">
                  <c:v>43691</c:v>
                </c:pt>
                <c:pt idx="770">
                  <c:v>43690</c:v>
                </c:pt>
                <c:pt idx="771">
                  <c:v>43689</c:v>
                </c:pt>
                <c:pt idx="772">
                  <c:v>43686</c:v>
                </c:pt>
                <c:pt idx="773">
                  <c:v>43685</c:v>
                </c:pt>
                <c:pt idx="774">
                  <c:v>43684</c:v>
                </c:pt>
                <c:pt idx="775">
                  <c:v>43683</c:v>
                </c:pt>
                <c:pt idx="776">
                  <c:v>43682</c:v>
                </c:pt>
                <c:pt idx="777">
                  <c:v>43679</c:v>
                </c:pt>
                <c:pt idx="778">
                  <c:v>43678</c:v>
                </c:pt>
                <c:pt idx="779">
                  <c:v>43677</c:v>
                </c:pt>
                <c:pt idx="780">
                  <c:v>43676</c:v>
                </c:pt>
                <c:pt idx="781">
                  <c:v>43675</c:v>
                </c:pt>
                <c:pt idx="782">
                  <c:v>43672</c:v>
                </c:pt>
                <c:pt idx="783">
                  <c:v>43671</c:v>
                </c:pt>
                <c:pt idx="784">
                  <c:v>43670</c:v>
                </c:pt>
                <c:pt idx="785">
                  <c:v>43669</c:v>
                </c:pt>
                <c:pt idx="786">
                  <c:v>43668</c:v>
                </c:pt>
                <c:pt idx="787">
                  <c:v>43665</c:v>
                </c:pt>
                <c:pt idx="788">
                  <c:v>43664</c:v>
                </c:pt>
                <c:pt idx="789">
                  <c:v>43663</c:v>
                </c:pt>
                <c:pt idx="790">
                  <c:v>43662</c:v>
                </c:pt>
                <c:pt idx="791">
                  <c:v>43661</c:v>
                </c:pt>
                <c:pt idx="792">
                  <c:v>43658</c:v>
                </c:pt>
                <c:pt idx="793">
                  <c:v>43657</c:v>
                </c:pt>
                <c:pt idx="794">
                  <c:v>43656</c:v>
                </c:pt>
                <c:pt idx="795">
                  <c:v>43655</c:v>
                </c:pt>
                <c:pt idx="796">
                  <c:v>43654</c:v>
                </c:pt>
                <c:pt idx="797">
                  <c:v>43651</c:v>
                </c:pt>
                <c:pt idx="798">
                  <c:v>43650</c:v>
                </c:pt>
                <c:pt idx="799">
                  <c:v>43649</c:v>
                </c:pt>
                <c:pt idx="800">
                  <c:v>43648</c:v>
                </c:pt>
                <c:pt idx="801">
                  <c:v>43647</c:v>
                </c:pt>
                <c:pt idx="802">
                  <c:v>43644</c:v>
                </c:pt>
                <c:pt idx="803">
                  <c:v>43643</c:v>
                </c:pt>
                <c:pt idx="804">
                  <c:v>43642</c:v>
                </c:pt>
                <c:pt idx="805">
                  <c:v>43641</c:v>
                </c:pt>
                <c:pt idx="806">
                  <c:v>43640</c:v>
                </c:pt>
                <c:pt idx="807">
                  <c:v>43637</c:v>
                </c:pt>
                <c:pt idx="808">
                  <c:v>43636</c:v>
                </c:pt>
                <c:pt idx="809">
                  <c:v>43635</c:v>
                </c:pt>
                <c:pt idx="810">
                  <c:v>43634</c:v>
                </c:pt>
                <c:pt idx="811">
                  <c:v>43633</c:v>
                </c:pt>
                <c:pt idx="812">
                  <c:v>43630</c:v>
                </c:pt>
                <c:pt idx="813">
                  <c:v>43629</c:v>
                </c:pt>
                <c:pt idx="814">
                  <c:v>43628</c:v>
                </c:pt>
                <c:pt idx="815">
                  <c:v>43627</c:v>
                </c:pt>
                <c:pt idx="816">
                  <c:v>43626</c:v>
                </c:pt>
                <c:pt idx="817">
                  <c:v>43623</c:v>
                </c:pt>
                <c:pt idx="818">
                  <c:v>43622</c:v>
                </c:pt>
                <c:pt idx="819">
                  <c:v>43621</c:v>
                </c:pt>
                <c:pt idx="820">
                  <c:v>43620</c:v>
                </c:pt>
                <c:pt idx="821">
                  <c:v>43619</c:v>
                </c:pt>
                <c:pt idx="822">
                  <c:v>43616</c:v>
                </c:pt>
                <c:pt idx="823">
                  <c:v>43615</c:v>
                </c:pt>
                <c:pt idx="824">
                  <c:v>43614</c:v>
                </c:pt>
                <c:pt idx="825">
                  <c:v>43613</c:v>
                </c:pt>
                <c:pt idx="826">
                  <c:v>43612</c:v>
                </c:pt>
                <c:pt idx="827">
                  <c:v>43609</c:v>
                </c:pt>
                <c:pt idx="828">
                  <c:v>43608</c:v>
                </c:pt>
                <c:pt idx="829">
                  <c:v>43607</c:v>
                </c:pt>
                <c:pt idx="830">
                  <c:v>43606</c:v>
                </c:pt>
                <c:pt idx="831">
                  <c:v>43605</c:v>
                </c:pt>
                <c:pt idx="832">
                  <c:v>43602</c:v>
                </c:pt>
                <c:pt idx="833">
                  <c:v>43601</c:v>
                </c:pt>
                <c:pt idx="834">
                  <c:v>43600</c:v>
                </c:pt>
                <c:pt idx="835">
                  <c:v>43599</c:v>
                </c:pt>
                <c:pt idx="836">
                  <c:v>43598</c:v>
                </c:pt>
                <c:pt idx="837">
                  <c:v>43595</c:v>
                </c:pt>
                <c:pt idx="838">
                  <c:v>43594</c:v>
                </c:pt>
                <c:pt idx="839">
                  <c:v>43593</c:v>
                </c:pt>
                <c:pt idx="840">
                  <c:v>43592</c:v>
                </c:pt>
                <c:pt idx="841">
                  <c:v>43591</c:v>
                </c:pt>
                <c:pt idx="842">
                  <c:v>43588</c:v>
                </c:pt>
                <c:pt idx="843">
                  <c:v>43587</c:v>
                </c:pt>
                <c:pt idx="844">
                  <c:v>43585</c:v>
                </c:pt>
                <c:pt idx="845">
                  <c:v>43584</c:v>
                </c:pt>
                <c:pt idx="846">
                  <c:v>43581</c:v>
                </c:pt>
                <c:pt idx="847">
                  <c:v>43580</c:v>
                </c:pt>
                <c:pt idx="848">
                  <c:v>43579</c:v>
                </c:pt>
                <c:pt idx="849">
                  <c:v>43578</c:v>
                </c:pt>
                <c:pt idx="850">
                  <c:v>43573</c:v>
                </c:pt>
                <c:pt idx="851">
                  <c:v>43572</c:v>
                </c:pt>
                <c:pt idx="852">
                  <c:v>43571</c:v>
                </c:pt>
                <c:pt idx="853">
                  <c:v>43570</c:v>
                </c:pt>
                <c:pt idx="854">
                  <c:v>43567</c:v>
                </c:pt>
                <c:pt idx="855">
                  <c:v>43566</c:v>
                </c:pt>
                <c:pt idx="856">
                  <c:v>43565</c:v>
                </c:pt>
                <c:pt idx="857">
                  <c:v>43564</c:v>
                </c:pt>
                <c:pt idx="858">
                  <c:v>43563</c:v>
                </c:pt>
                <c:pt idx="859">
                  <c:v>43560</c:v>
                </c:pt>
                <c:pt idx="860">
                  <c:v>43559</c:v>
                </c:pt>
                <c:pt idx="861">
                  <c:v>43558</c:v>
                </c:pt>
                <c:pt idx="862">
                  <c:v>43557</c:v>
                </c:pt>
                <c:pt idx="863">
                  <c:v>43556</c:v>
                </c:pt>
                <c:pt idx="864">
                  <c:v>43553</c:v>
                </c:pt>
                <c:pt idx="865">
                  <c:v>43552</c:v>
                </c:pt>
                <c:pt idx="866">
                  <c:v>43551</c:v>
                </c:pt>
                <c:pt idx="867">
                  <c:v>43550</c:v>
                </c:pt>
                <c:pt idx="868">
                  <c:v>43549</c:v>
                </c:pt>
                <c:pt idx="869">
                  <c:v>43546</c:v>
                </c:pt>
                <c:pt idx="870">
                  <c:v>43545</c:v>
                </c:pt>
                <c:pt idx="871">
                  <c:v>43544</c:v>
                </c:pt>
                <c:pt idx="872">
                  <c:v>43543</c:v>
                </c:pt>
                <c:pt idx="873">
                  <c:v>43542</c:v>
                </c:pt>
                <c:pt idx="874">
                  <c:v>43539</c:v>
                </c:pt>
                <c:pt idx="875">
                  <c:v>43538</c:v>
                </c:pt>
                <c:pt idx="876">
                  <c:v>43537</c:v>
                </c:pt>
                <c:pt idx="877">
                  <c:v>43536</c:v>
                </c:pt>
                <c:pt idx="878">
                  <c:v>43535</c:v>
                </c:pt>
                <c:pt idx="879">
                  <c:v>43532</c:v>
                </c:pt>
                <c:pt idx="880">
                  <c:v>43531</c:v>
                </c:pt>
                <c:pt idx="881">
                  <c:v>43530</c:v>
                </c:pt>
                <c:pt idx="882">
                  <c:v>43529</c:v>
                </c:pt>
                <c:pt idx="883">
                  <c:v>43528</c:v>
                </c:pt>
                <c:pt idx="884">
                  <c:v>43525</c:v>
                </c:pt>
                <c:pt idx="885">
                  <c:v>43524</c:v>
                </c:pt>
                <c:pt idx="886">
                  <c:v>43523</c:v>
                </c:pt>
                <c:pt idx="887">
                  <c:v>43522</c:v>
                </c:pt>
                <c:pt idx="888">
                  <c:v>43521</c:v>
                </c:pt>
                <c:pt idx="889">
                  <c:v>43518</c:v>
                </c:pt>
                <c:pt idx="890">
                  <c:v>43517</c:v>
                </c:pt>
                <c:pt idx="891">
                  <c:v>43516</c:v>
                </c:pt>
                <c:pt idx="892">
                  <c:v>43515</c:v>
                </c:pt>
                <c:pt idx="893">
                  <c:v>43514</c:v>
                </c:pt>
                <c:pt idx="894">
                  <c:v>43511</c:v>
                </c:pt>
                <c:pt idx="895">
                  <c:v>43510</c:v>
                </c:pt>
                <c:pt idx="896">
                  <c:v>43509</c:v>
                </c:pt>
                <c:pt idx="897">
                  <c:v>43508</c:v>
                </c:pt>
                <c:pt idx="898">
                  <c:v>43507</c:v>
                </c:pt>
                <c:pt idx="899">
                  <c:v>43504</c:v>
                </c:pt>
                <c:pt idx="900">
                  <c:v>43503</c:v>
                </c:pt>
                <c:pt idx="901">
                  <c:v>43502</c:v>
                </c:pt>
                <c:pt idx="902">
                  <c:v>43501</c:v>
                </c:pt>
                <c:pt idx="903">
                  <c:v>43500</c:v>
                </c:pt>
                <c:pt idx="904">
                  <c:v>43497</c:v>
                </c:pt>
                <c:pt idx="905">
                  <c:v>43496</c:v>
                </c:pt>
                <c:pt idx="906">
                  <c:v>43495</c:v>
                </c:pt>
                <c:pt idx="907">
                  <c:v>43494</c:v>
                </c:pt>
                <c:pt idx="908">
                  <c:v>43493</c:v>
                </c:pt>
                <c:pt idx="909">
                  <c:v>43490</c:v>
                </c:pt>
                <c:pt idx="910">
                  <c:v>43489</c:v>
                </c:pt>
                <c:pt idx="911">
                  <c:v>43488</c:v>
                </c:pt>
                <c:pt idx="912">
                  <c:v>43487</c:v>
                </c:pt>
                <c:pt idx="913">
                  <c:v>43486</c:v>
                </c:pt>
                <c:pt idx="914">
                  <c:v>43483</c:v>
                </c:pt>
                <c:pt idx="915">
                  <c:v>43482</c:v>
                </c:pt>
                <c:pt idx="916">
                  <c:v>43481</c:v>
                </c:pt>
                <c:pt idx="917">
                  <c:v>43480</c:v>
                </c:pt>
                <c:pt idx="918">
                  <c:v>43479</c:v>
                </c:pt>
                <c:pt idx="919">
                  <c:v>43476</c:v>
                </c:pt>
                <c:pt idx="920">
                  <c:v>43475</c:v>
                </c:pt>
                <c:pt idx="921">
                  <c:v>43474</c:v>
                </c:pt>
                <c:pt idx="922">
                  <c:v>43473</c:v>
                </c:pt>
                <c:pt idx="923">
                  <c:v>43472</c:v>
                </c:pt>
                <c:pt idx="924">
                  <c:v>43469</c:v>
                </c:pt>
                <c:pt idx="925">
                  <c:v>43468</c:v>
                </c:pt>
                <c:pt idx="926">
                  <c:v>43467</c:v>
                </c:pt>
                <c:pt idx="927">
                  <c:v>43465</c:v>
                </c:pt>
                <c:pt idx="928">
                  <c:v>43462</c:v>
                </c:pt>
                <c:pt idx="929">
                  <c:v>43461</c:v>
                </c:pt>
                <c:pt idx="930">
                  <c:v>43458</c:v>
                </c:pt>
                <c:pt idx="931">
                  <c:v>43455</c:v>
                </c:pt>
                <c:pt idx="932">
                  <c:v>43454</c:v>
                </c:pt>
                <c:pt idx="933">
                  <c:v>43453</c:v>
                </c:pt>
                <c:pt idx="934">
                  <c:v>43452</c:v>
                </c:pt>
                <c:pt idx="935">
                  <c:v>43451</c:v>
                </c:pt>
                <c:pt idx="936">
                  <c:v>43448</c:v>
                </c:pt>
                <c:pt idx="937">
                  <c:v>43447</c:v>
                </c:pt>
                <c:pt idx="938">
                  <c:v>43446</c:v>
                </c:pt>
                <c:pt idx="939">
                  <c:v>43445</c:v>
                </c:pt>
                <c:pt idx="940">
                  <c:v>43444</c:v>
                </c:pt>
                <c:pt idx="941">
                  <c:v>43441</c:v>
                </c:pt>
                <c:pt idx="942">
                  <c:v>43440</c:v>
                </c:pt>
                <c:pt idx="943">
                  <c:v>43439</c:v>
                </c:pt>
                <c:pt idx="944">
                  <c:v>43438</c:v>
                </c:pt>
                <c:pt idx="945">
                  <c:v>43437</c:v>
                </c:pt>
                <c:pt idx="946">
                  <c:v>43434</c:v>
                </c:pt>
                <c:pt idx="947">
                  <c:v>43433</c:v>
                </c:pt>
                <c:pt idx="948">
                  <c:v>43432</c:v>
                </c:pt>
                <c:pt idx="949">
                  <c:v>43431</c:v>
                </c:pt>
                <c:pt idx="950">
                  <c:v>43430</c:v>
                </c:pt>
                <c:pt idx="951">
                  <c:v>43427</c:v>
                </c:pt>
                <c:pt idx="952">
                  <c:v>43426</c:v>
                </c:pt>
                <c:pt idx="953">
                  <c:v>43425</c:v>
                </c:pt>
                <c:pt idx="954">
                  <c:v>43424</c:v>
                </c:pt>
                <c:pt idx="955">
                  <c:v>43423</c:v>
                </c:pt>
                <c:pt idx="956">
                  <c:v>43420</c:v>
                </c:pt>
                <c:pt idx="957">
                  <c:v>43419</c:v>
                </c:pt>
                <c:pt idx="958">
                  <c:v>43418</c:v>
                </c:pt>
                <c:pt idx="959">
                  <c:v>43417</c:v>
                </c:pt>
                <c:pt idx="960">
                  <c:v>43416</c:v>
                </c:pt>
                <c:pt idx="961">
                  <c:v>43413</c:v>
                </c:pt>
                <c:pt idx="962">
                  <c:v>43412</c:v>
                </c:pt>
                <c:pt idx="963">
                  <c:v>43411</c:v>
                </c:pt>
                <c:pt idx="964">
                  <c:v>43410</c:v>
                </c:pt>
                <c:pt idx="965">
                  <c:v>43409</c:v>
                </c:pt>
                <c:pt idx="966">
                  <c:v>43406</c:v>
                </c:pt>
                <c:pt idx="967">
                  <c:v>43405</c:v>
                </c:pt>
                <c:pt idx="968">
                  <c:v>43404</c:v>
                </c:pt>
                <c:pt idx="969">
                  <c:v>43403</c:v>
                </c:pt>
                <c:pt idx="970">
                  <c:v>43402</c:v>
                </c:pt>
                <c:pt idx="971">
                  <c:v>43399</c:v>
                </c:pt>
                <c:pt idx="972">
                  <c:v>43398</c:v>
                </c:pt>
                <c:pt idx="973">
                  <c:v>43397</c:v>
                </c:pt>
                <c:pt idx="974">
                  <c:v>43396</c:v>
                </c:pt>
                <c:pt idx="975">
                  <c:v>43395</c:v>
                </c:pt>
                <c:pt idx="976">
                  <c:v>43392</c:v>
                </c:pt>
                <c:pt idx="977">
                  <c:v>43391</c:v>
                </c:pt>
                <c:pt idx="978">
                  <c:v>43390</c:v>
                </c:pt>
                <c:pt idx="979">
                  <c:v>43389</c:v>
                </c:pt>
                <c:pt idx="980">
                  <c:v>43388</c:v>
                </c:pt>
                <c:pt idx="981">
                  <c:v>43385</c:v>
                </c:pt>
                <c:pt idx="982">
                  <c:v>43384</c:v>
                </c:pt>
                <c:pt idx="983">
                  <c:v>43383</c:v>
                </c:pt>
                <c:pt idx="984">
                  <c:v>43382</c:v>
                </c:pt>
                <c:pt idx="985">
                  <c:v>43381</c:v>
                </c:pt>
                <c:pt idx="986">
                  <c:v>43378</c:v>
                </c:pt>
                <c:pt idx="987">
                  <c:v>43377</c:v>
                </c:pt>
                <c:pt idx="988">
                  <c:v>43376</c:v>
                </c:pt>
                <c:pt idx="989">
                  <c:v>43375</c:v>
                </c:pt>
                <c:pt idx="990">
                  <c:v>43374</c:v>
                </c:pt>
                <c:pt idx="991">
                  <c:v>43371</c:v>
                </c:pt>
                <c:pt idx="992">
                  <c:v>43370</c:v>
                </c:pt>
                <c:pt idx="993">
                  <c:v>43369</c:v>
                </c:pt>
                <c:pt idx="994">
                  <c:v>43368</c:v>
                </c:pt>
                <c:pt idx="995">
                  <c:v>43367</c:v>
                </c:pt>
                <c:pt idx="996">
                  <c:v>43364</c:v>
                </c:pt>
                <c:pt idx="997">
                  <c:v>43363</c:v>
                </c:pt>
                <c:pt idx="998">
                  <c:v>43362</c:v>
                </c:pt>
                <c:pt idx="999">
                  <c:v>43361</c:v>
                </c:pt>
                <c:pt idx="1000">
                  <c:v>43360</c:v>
                </c:pt>
                <c:pt idx="1001">
                  <c:v>43357</c:v>
                </c:pt>
                <c:pt idx="1002">
                  <c:v>43356</c:v>
                </c:pt>
                <c:pt idx="1003">
                  <c:v>43355</c:v>
                </c:pt>
                <c:pt idx="1004">
                  <c:v>43354</c:v>
                </c:pt>
                <c:pt idx="1005">
                  <c:v>43353</c:v>
                </c:pt>
                <c:pt idx="1006">
                  <c:v>43350</c:v>
                </c:pt>
                <c:pt idx="1007">
                  <c:v>43349</c:v>
                </c:pt>
                <c:pt idx="1008">
                  <c:v>43348</c:v>
                </c:pt>
                <c:pt idx="1009">
                  <c:v>43347</c:v>
                </c:pt>
                <c:pt idx="1010">
                  <c:v>43346</c:v>
                </c:pt>
                <c:pt idx="1011">
                  <c:v>43343</c:v>
                </c:pt>
                <c:pt idx="1012">
                  <c:v>43342</c:v>
                </c:pt>
                <c:pt idx="1013">
                  <c:v>43341</c:v>
                </c:pt>
                <c:pt idx="1014">
                  <c:v>43340</c:v>
                </c:pt>
                <c:pt idx="1015">
                  <c:v>43339</c:v>
                </c:pt>
                <c:pt idx="1016">
                  <c:v>43336</c:v>
                </c:pt>
                <c:pt idx="1017">
                  <c:v>43335</c:v>
                </c:pt>
                <c:pt idx="1018">
                  <c:v>43334</c:v>
                </c:pt>
                <c:pt idx="1019">
                  <c:v>43333</c:v>
                </c:pt>
                <c:pt idx="1020">
                  <c:v>43332</c:v>
                </c:pt>
                <c:pt idx="1021">
                  <c:v>43329</c:v>
                </c:pt>
                <c:pt idx="1022">
                  <c:v>43328</c:v>
                </c:pt>
                <c:pt idx="1023">
                  <c:v>43327</c:v>
                </c:pt>
                <c:pt idx="1024">
                  <c:v>43326</c:v>
                </c:pt>
                <c:pt idx="1025">
                  <c:v>43325</c:v>
                </c:pt>
                <c:pt idx="1026">
                  <c:v>43322</c:v>
                </c:pt>
                <c:pt idx="1027">
                  <c:v>43321</c:v>
                </c:pt>
                <c:pt idx="1028">
                  <c:v>43320</c:v>
                </c:pt>
                <c:pt idx="1029">
                  <c:v>43319</c:v>
                </c:pt>
                <c:pt idx="1030">
                  <c:v>43318</c:v>
                </c:pt>
                <c:pt idx="1031">
                  <c:v>43315</c:v>
                </c:pt>
                <c:pt idx="1032">
                  <c:v>43314</c:v>
                </c:pt>
                <c:pt idx="1033">
                  <c:v>43313</c:v>
                </c:pt>
                <c:pt idx="1034">
                  <c:v>43312</c:v>
                </c:pt>
                <c:pt idx="1035">
                  <c:v>43311</c:v>
                </c:pt>
                <c:pt idx="1036">
                  <c:v>43308</c:v>
                </c:pt>
                <c:pt idx="1037">
                  <c:v>43307</c:v>
                </c:pt>
                <c:pt idx="1038">
                  <c:v>43306</c:v>
                </c:pt>
                <c:pt idx="1039">
                  <c:v>43305</c:v>
                </c:pt>
                <c:pt idx="1040">
                  <c:v>43304</c:v>
                </c:pt>
                <c:pt idx="1041">
                  <c:v>43301</c:v>
                </c:pt>
                <c:pt idx="1042">
                  <c:v>43300</c:v>
                </c:pt>
                <c:pt idx="1043">
                  <c:v>43299</c:v>
                </c:pt>
                <c:pt idx="1044">
                  <c:v>43298</c:v>
                </c:pt>
                <c:pt idx="1045">
                  <c:v>43297</c:v>
                </c:pt>
                <c:pt idx="1046">
                  <c:v>43294</c:v>
                </c:pt>
                <c:pt idx="1047">
                  <c:v>43293</c:v>
                </c:pt>
                <c:pt idx="1048">
                  <c:v>43292</c:v>
                </c:pt>
                <c:pt idx="1049">
                  <c:v>43291</c:v>
                </c:pt>
                <c:pt idx="1050">
                  <c:v>43290</c:v>
                </c:pt>
                <c:pt idx="1051">
                  <c:v>43287</c:v>
                </c:pt>
                <c:pt idx="1052">
                  <c:v>43286</c:v>
                </c:pt>
                <c:pt idx="1053">
                  <c:v>43285</c:v>
                </c:pt>
                <c:pt idx="1054">
                  <c:v>43284</c:v>
                </c:pt>
                <c:pt idx="1055">
                  <c:v>43283</c:v>
                </c:pt>
                <c:pt idx="1056">
                  <c:v>43280</c:v>
                </c:pt>
                <c:pt idx="1057">
                  <c:v>43279</c:v>
                </c:pt>
                <c:pt idx="1058">
                  <c:v>43278</c:v>
                </c:pt>
                <c:pt idx="1059">
                  <c:v>43277</c:v>
                </c:pt>
                <c:pt idx="1060">
                  <c:v>43276</c:v>
                </c:pt>
                <c:pt idx="1061">
                  <c:v>43273</c:v>
                </c:pt>
                <c:pt idx="1062">
                  <c:v>43272</c:v>
                </c:pt>
                <c:pt idx="1063">
                  <c:v>43271</c:v>
                </c:pt>
                <c:pt idx="1064">
                  <c:v>43270</c:v>
                </c:pt>
                <c:pt idx="1065">
                  <c:v>43269</c:v>
                </c:pt>
                <c:pt idx="1066">
                  <c:v>43266</c:v>
                </c:pt>
                <c:pt idx="1067">
                  <c:v>43265</c:v>
                </c:pt>
                <c:pt idx="1068">
                  <c:v>43264</c:v>
                </c:pt>
                <c:pt idx="1069">
                  <c:v>43263</c:v>
                </c:pt>
                <c:pt idx="1070">
                  <c:v>43262</c:v>
                </c:pt>
                <c:pt idx="1071">
                  <c:v>43259</c:v>
                </c:pt>
                <c:pt idx="1072">
                  <c:v>43258</c:v>
                </c:pt>
                <c:pt idx="1073">
                  <c:v>43257</c:v>
                </c:pt>
                <c:pt idx="1074">
                  <c:v>43256</c:v>
                </c:pt>
                <c:pt idx="1075">
                  <c:v>43255</c:v>
                </c:pt>
                <c:pt idx="1076">
                  <c:v>43252</c:v>
                </c:pt>
                <c:pt idx="1077">
                  <c:v>43251</c:v>
                </c:pt>
                <c:pt idx="1078">
                  <c:v>43250</c:v>
                </c:pt>
                <c:pt idx="1079">
                  <c:v>43249</c:v>
                </c:pt>
                <c:pt idx="1080">
                  <c:v>43248</c:v>
                </c:pt>
                <c:pt idx="1081">
                  <c:v>43245</c:v>
                </c:pt>
                <c:pt idx="1082">
                  <c:v>43244</c:v>
                </c:pt>
                <c:pt idx="1083">
                  <c:v>43243</c:v>
                </c:pt>
                <c:pt idx="1084">
                  <c:v>43242</c:v>
                </c:pt>
                <c:pt idx="1085">
                  <c:v>43241</c:v>
                </c:pt>
                <c:pt idx="1086">
                  <c:v>43238</c:v>
                </c:pt>
                <c:pt idx="1087">
                  <c:v>43237</c:v>
                </c:pt>
                <c:pt idx="1088">
                  <c:v>43236</c:v>
                </c:pt>
                <c:pt idx="1089">
                  <c:v>43235</c:v>
                </c:pt>
                <c:pt idx="1090">
                  <c:v>43234</c:v>
                </c:pt>
                <c:pt idx="1091">
                  <c:v>43231</c:v>
                </c:pt>
                <c:pt idx="1092">
                  <c:v>43230</c:v>
                </c:pt>
                <c:pt idx="1093">
                  <c:v>43229</c:v>
                </c:pt>
                <c:pt idx="1094">
                  <c:v>43228</c:v>
                </c:pt>
                <c:pt idx="1095">
                  <c:v>43227</c:v>
                </c:pt>
                <c:pt idx="1096">
                  <c:v>43224</c:v>
                </c:pt>
                <c:pt idx="1097">
                  <c:v>43223</c:v>
                </c:pt>
                <c:pt idx="1098">
                  <c:v>43222</c:v>
                </c:pt>
                <c:pt idx="1099">
                  <c:v>43220</c:v>
                </c:pt>
                <c:pt idx="1100">
                  <c:v>43217</c:v>
                </c:pt>
                <c:pt idx="1101">
                  <c:v>43216</c:v>
                </c:pt>
                <c:pt idx="1102">
                  <c:v>43215</c:v>
                </c:pt>
                <c:pt idx="1103">
                  <c:v>43214</c:v>
                </c:pt>
                <c:pt idx="1104">
                  <c:v>43213</c:v>
                </c:pt>
                <c:pt idx="1105">
                  <c:v>43210</c:v>
                </c:pt>
                <c:pt idx="1106">
                  <c:v>43209</c:v>
                </c:pt>
                <c:pt idx="1107">
                  <c:v>43208</c:v>
                </c:pt>
                <c:pt idx="1108">
                  <c:v>43207</c:v>
                </c:pt>
                <c:pt idx="1109">
                  <c:v>43206</c:v>
                </c:pt>
                <c:pt idx="1110">
                  <c:v>43203</c:v>
                </c:pt>
                <c:pt idx="1111">
                  <c:v>43202</c:v>
                </c:pt>
                <c:pt idx="1112">
                  <c:v>43201</c:v>
                </c:pt>
                <c:pt idx="1113">
                  <c:v>43200</c:v>
                </c:pt>
                <c:pt idx="1114">
                  <c:v>43199</c:v>
                </c:pt>
                <c:pt idx="1115">
                  <c:v>43196</c:v>
                </c:pt>
                <c:pt idx="1116">
                  <c:v>43195</c:v>
                </c:pt>
                <c:pt idx="1117">
                  <c:v>43194</c:v>
                </c:pt>
                <c:pt idx="1118">
                  <c:v>43193</c:v>
                </c:pt>
                <c:pt idx="1119">
                  <c:v>43188</c:v>
                </c:pt>
                <c:pt idx="1120">
                  <c:v>43187</c:v>
                </c:pt>
                <c:pt idx="1121">
                  <c:v>43186</c:v>
                </c:pt>
                <c:pt idx="1122">
                  <c:v>43185</c:v>
                </c:pt>
                <c:pt idx="1123">
                  <c:v>43182</c:v>
                </c:pt>
                <c:pt idx="1124">
                  <c:v>43181</c:v>
                </c:pt>
                <c:pt idx="1125">
                  <c:v>43180</c:v>
                </c:pt>
                <c:pt idx="1126">
                  <c:v>43179</c:v>
                </c:pt>
                <c:pt idx="1127">
                  <c:v>43178</c:v>
                </c:pt>
                <c:pt idx="1128">
                  <c:v>43175</c:v>
                </c:pt>
                <c:pt idx="1129">
                  <c:v>43174</c:v>
                </c:pt>
                <c:pt idx="1130">
                  <c:v>43173</c:v>
                </c:pt>
                <c:pt idx="1131">
                  <c:v>43172</c:v>
                </c:pt>
                <c:pt idx="1132">
                  <c:v>43171</c:v>
                </c:pt>
                <c:pt idx="1133">
                  <c:v>43168</c:v>
                </c:pt>
                <c:pt idx="1134">
                  <c:v>43167</c:v>
                </c:pt>
                <c:pt idx="1135">
                  <c:v>43166</c:v>
                </c:pt>
                <c:pt idx="1136">
                  <c:v>43165</c:v>
                </c:pt>
                <c:pt idx="1137">
                  <c:v>43164</c:v>
                </c:pt>
                <c:pt idx="1138">
                  <c:v>43161</c:v>
                </c:pt>
                <c:pt idx="1139">
                  <c:v>43160</c:v>
                </c:pt>
                <c:pt idx="1140">
                  <c:v>43159</c:v>
                </c:pt>
                <c:pt idx="1141">
                  <c:v>43158</c:v>
                </c:pt>
                <c:pt idx="1142">
                  <c:v>43157</c:v>
                </c:pt>
                <c:pt idx="1143">
                  <c:v>43154</c:v>
                </c:pt>
                <c:pt idx="1144">
                  <c:v>43153</c:v>
                </c:pt>
                <c:pt idx="1145">
                  <c:v>43152</c:v>
                </c:pt>
                <c:pt idx="1146">
                  <c:v>43151</c:v>
                </c:pt>
                <c:pt idx="1147">
                  <c:v>43150</c:v>
                </c:pt>
                <c:pt idx="1148">
                  <c:v>43147</c:v>
                </c:pt>
                <c:pt idx="1149">
                  <c:v>43146</c:v>
                </c:pt>
                <c:pt idx="1150">
                  <c:v>43145</c:v>
                </c:pt>
                <c:pt idx="1151">
                  <c:v>43144</c:v>
                </c:pt>
                <c:pt idx="1152">
                  <c:v>43143</c:v>
                </c:pt>
                <c:pt idx="1153">
                  <c:v>43140</c:v>
                </c:pt>
                <c:pt idx="1154">
                  <c:v>43139</c:v>
                </c:pt>
                <c:pt idx="1155">
                  <c:v>43138</c:v>
                </c:pt>
                <c:pt idx="1156">
                  <c:v>43137</c:v>
                </c:pt>
                <c:pt idx="1157">
                  <c:v>43136</c:v>
                </c:pt>
                <c:pt idx="1158">
                  <c:v>43133</c:v>
                </c:pt>
                <c:pt idx="1159">
                  <c:v>43132</c:v>
                </c:pt>
                <c:pt idx="1160">
                  <c:v>43131</c:v>
                </c:pt>
                <c:pt idx="1161">
                  <c:v>43130</c:v>
                </c:pt>
                <c:pt idx="1162">
                  <c:v>43129</c:v>
                </c:pt>
                <c:pt idx="1163">
                  <c:v>43126</c:v>
                </c:pt>
                <c:pt idx="1164">
                  <c:v>43125</c:v>
                </c:pt>
                <c:pt idx="1165">
                  <c:v>43124</c:v>
                </c:pt>
                <c:pt idx="1166">
                  <c:v>43123</c:v>
                </c:pt>
                <c:pt idx="1167">
                  <c:v>43122</c:v>
                </c:pt>
                <c:pt idx="1168">
                  <c:v>43119</c:v>
                </c:pt>
                <c:pt idx="1169">
                  <c:v>43118</c:v>
                </c:pt>
                <c:pt idx="1170">
                  <c:v>43117</c:v>
                </c:pt>
                <c:pt idx="1171">
                  <c:v>43116</c:v>
                </c:pt>
                <c:pt idx="1172">
                  <c:v>43115</c:v>
                </c:pt>
                <c:pt idx="1173">
                  <c:v>43112</c:v>
                </c:pt>
                <c:pt idx="1174">
                  <c:v>43111</c:v>
                </c:pt>
                <c:pt idx="1175">
                  <c:v>43110</c:v>
                </c:pt>
                <c:pt idx="1176">
                  <c:v>43109</c:v>
                </c:pt>
                <c:pt idx="1177">
                  <c:v>43108</c:v>
                </c:pt>
                <c:pt idx="1178">
                  <c:v>43105</c:v>
                </c:pt>
                <c:pt idx="1179">
                  <c:v>43104</c:v>
                </c:pt>
                <c:pt idx="1180">
                  <c:v>43103</c:v>
                </c:pt>
                <c:pt idx="1181">
                  <c:v>43102</c:v>
                </c:pt>
                <c:pt idx="1182">
                  <c:v>43098</c:v>
                </c:pt>
                <c:pt idx="1183">
                  <c:v>43097</c:v>
                </c:pt>
                <c:pt idx="1184">
                  <c:v>43096</c:v>
                </c:pt>
                <c:pt idx="1185">
                  <c:v>43091</c:v>
                </c:pt>
                <c:pt idx="1186">
                  <c:v>43090</c:v>
                </c:pt>
                <c:pt idx="1187">
                  <c:v>43089</c:v>
                </c:pt>
                <c:pt idx="1188">
                  <c:v>43088</c:v>
                </c:pt>
                <c:pt idx="1189">
                  <c:v>43087</c:v>
                </c:pt>
                <c:pt idx="1190">
                  <c:v>43084</c:v>
                </c:pt>
                <c:pt idx="1191">
                  <c:v>43083</c:v>
                </c:pt>
                <c:pt idx="1192">
                  <c:v>43082</c:v>
                </c:pt>
                <c:pt idx="1193">
                  <c:v>43081</c:v>
                </c:pt>
                <c:pt idx="1194">
                  <c:v>43080</c:v>
                </c:pt>
                <c:pt idx="1195">
                  <c:v>43077</c:v>
                </c:pt>
                <c:pt idx="1196">
                  <c:v>43076</c:v>
                </c:pt>
                <c:pt idx="1197">
                  <c:v>43075</c:v>
                </c:pt>
                <c:pt idx="1198">
                  <c:v>43074</c:v>
                </c:pt>
                <c:pt idx="1199">
                  <c:v>43073</c:v>
                </c:pt>
                <c:pt idx="1200">
                  <c:v>43070</c:v>
                </c:pt>
                <c:pt idx="1201">
                  <c:v>43069</c:v>
                </c:pt>
                <c:pt idx="1202">
                  <c:v>43068</c:v>
                </c:pt>
                <c:pt idx="1203">
                  <c:v>43067</c:v>
                </c:pt>
                <c:pt idx="1204">
                  <c:v>43066</c:v>
                </c:pt>
                <c:pt idx="1205">
                  <c:v>43063</c:v>
                </c:pt>
                <c:pt idx="1206">
                  <c:v>43062</c:v>
                </c:pt>
                <c:pt idx="1207">
                  <c:v>43061</c:v>
                </c:pt>
                <c:pt idx="1208">
                  <c:v>43060</c:v>
                </c:pt>
                <c:pt idx="1209">
                  <c:v>43059</c:v>
                </c:pt>
                <c:pt idx="1210">
                  <c:v>43056</c:v>
                </c:pt>
                <c:pt idx="1211">
                  <c:v>43055</c:v>
                </c:pt>
                <c:pt idx="1212">
                  <c:v>43054</c:v>
                </c:pt>
                <c:pt idx="1213">
                  <c:v>43053</c:v>
                </c:pt>
                <c:pt idx="1214">
                  <c:v>43052</c:v>
                </c:pt>
                <c:pt idx="1215">
                  <c:v>43049</c:v>
                </c:pt>
                <c:pt idx="1216">
                  <c:v>43048</c:v>
                </c:pt>
                <c:pt idx="1217">
                  <c:v>43047</c:v>
                </c:pt>
                <c:pt idx="1218">
                  <c:v>43046</c:v>
                </c:pt>
                <c:pt idx="1219">
                  <c:v>43045</c:v>
                </c:pt>
                <c:pt idx="1220">
                  <c:v>43042</c:v>
                </c:pt>
                <c:pt idx="1221">
                  <c:v>43041</c:v>
                </c:pt>
                <c:pt idx="1222">
                  <c:v>43040</c:v>
                </c:pt>
                <c:pt idx="1223">
                  <c:v>43039</c:v>
                </c:pt>
                <c:pt idx="1224">
                  <c:v>43038</c:v>
                </c:pt>
                <c:pt idx="1225">
                  <c:v>43035</c:v>
                </c:pt>
                <c:pt idx="1226">
                  <c:v>43034</c:v>
                </c:pt>
                <c:pt idx="1227">
                  <c:v>43033</c:v>
                </c:pt>
                <c:pt idx="1228">
                  <c:v>43032</c:v>
                </c:pt>
                <c:pt idx="1229">
                  <c:v>43031</c:v>
                </c:pt>
                <c:pt idx="1230">
                  <c:v>43028</c:v>
                </c:pt>
                <c:pt idx="1231">
                  <c:v>43027</c:v>
                </c:pt>
                <c:pt idx="1232">
                  <c:v>43026</c:v>
                </c:pt>
                <c:pt idx="1233">
                  <c:v>43025</c:v>
                </c:pt>
                <c:pt idx="1234">
                  <c:v>43024</c:v>
                </c:pt>
                <c:pt idx="1235">
                  <c:v>43021</c:v>
                </c:pt>
                <c:pt idx="1236">
                  <c:v>43020</c:v>
                </c:pt>
                <c:pt idx="1237">
                  <c:v>43019</c:v>
                </c:pt>
                <c:pt idx="1238">
                  <c:v>43018</c:v>
                </c:pt>
                <c:pt idx="1239">
                  <c:v>43017</c:v>
                </c:pt>
                <c:pt idx="1240">
                  <c:v>43014</c:v>
                </c:pt>
                <c:pt idx="1241">
                  <c:v>43013</c:v>
                </c:pt>
                <c:pt idx="1242">
                  <c:v>43012</c:v>
                </c:pt>
                <c:pt idx="1243">
                  <c:v>43011</c:v>
                </c:pt>
                <c:pt idx="1244">
                  <c:v>43010</c:v>
                </c:pt>
                <c:pt idx="1245">
                  <c:v>43007</c:v>
                </c:pt>
                <c:pt idx="1246">
                  <c:v>43006</c:v>
                </c:pt>
                <c:pt idx="1247">
                  <c:v>43005</c:v>
                </c:pt>
                <c:pt idx="1248">
                  <c:v>43004</c:v>
                </c:pt>
                <c:pt idx="1249">
                  <c:v>43003</c:v>
                </c:pt>
                <c:pt idx="1250">
                  <c:v>43000</c:v>
                </c:pt>
                <c:pt idx="1251">
                  <c:v>42999</c:v>
                </c:pt>
                <c:pt idx="1252">
                  <c:v>42998</c:v>
                </c:pt>
                <c:pt idx="1253">
                  <c:v>42997</c:v>
                </c:pt>
                <c:pt idx="1254">
                  <c:v>42996</c:v>
                </c:pt>
                <c:pt idx="1255">
                  <c:v>42993</c:v>
                </c:pt>
                <c:pt idx="1256">
                  <c:v>42992</c:v>
                </c:pt>
                <c:pt idx="1257">
                  <c:v>42991</c:v>
                </c:pt>
                <c:pt idx="1258">
                  <c:v>42990</c:v>
                </c:pt>
                <c:pt idx="1259">
                  <c:v>42989</c:v>
                </c:pt>
                <c:pt idx="1260">
                  <c:v>42986</c:v>
                </c:pt>
                <c:pt idx="1261">
                  <c:v>42985</c:v>
                </c:pt>
                <c:pt idx="1262">
                  <c:v>42984</c:v>
                </c:pt>
                <c:pt idx="1263">
                  <c:v>42983</c:v>
                </c:pt>
                <c:pt idx="1264">
                  <c:v>42982</c:v>
                </c:pt>
                <c:pt idx="1265">
                  <c:v>42979</c:v>
                </c:pt>
                <c:pt idx="1266">
                  <c:v>42978</c:v>
                </c:pt>
                <c:pt idx="1267">
                  <c:v>42977</c:v>
                </c:pt>
                <c:pt idx="1268">
                  <c:v>42976</c:v>
                </c:pt>
                <c:pt idx="1269">
                  <c:v>42975</c:v>
                </c:pt>
                <c:pt idx="1270">
                  <c:v>42972</c:v>
                </c:pt>
                <c:pt idx="1271">
                  <c:v>42971</c:v>
                </c:pt>
                <c:pt idx="1272">
                  <c:v>42970</c:v>
                </c:pt>
                <c:pt idx="1273">
                  <c:v>42969</c:v>
                </c:pt>
                <c:pt idx="1274">
                  <c:v>42968</c:v>
                </c:pt>
                <c:pt idx="1275">
                  <c:v>42965</c:v>
                </c:pt>
                <c:pt idx="1276">
                  <c:v>42964</c:v>
                </c:pt>
                <c:pt idx="1277">
                  <c:v>42963</c:v>
                </c:pt>
                <c:pt idx="1278">
                  <c:v>42962</c:v>
                </c:pt>
                <c:pt idx="1279">
                  <c:v>42961</c:v>
                </c:pt>
                <c:pt idx="1280">
                  <c:v>42958</c:v>
                </c:pt>
                <c:pt idx="1281">
                  <c:v>42957</c:v>
                </c:pt>
                <c:pt idx="1282">
                  <c:v>42956</c:v>
                </c:pt>
                <c:pt idx="1283">
                  <c:v>42955</c:v>
                </c:pt>
                <c:pt idx="1284">
                  <c:v>42954</c:v>
                </c:pt>
                <c:pt idx="1285">
                  <c:v>42951</c:v>
                </c:pt>
                <c:pt idx="1286">
                  <c:v>42950</c:v>
                </c:pt>
                <c:pt idx="1287">
                  <c:v>42949</c:v>
                </c:pt>
                <c:pt idx="1288">
                  <c:v>42948</c:v>
                </c:pt>
                <c:pt idx="1289">
                  <c:v>42947</c:v>
                </c:pt>
                <c:pt idx="1290">
                  <c:v>42944</c:v>
                </c:pt>
                <c:pt idx="1291">
                  <c:v>42943</c:v>
                </c:pt>
                <c:pt idx="1292">
                  <c:v>42942</c:v>
                </c:pt>
                <c:pt idx="1293">
                  <c:v>42941</c:v>
                </c:pt>
                <c:pt idx="1294">
                  <c:v>42940</c:v>
                </c:pt>
                <c:pt idx="1295">
                  <c:v>42937</c:v>
                </c:pt>
                <c:pt idx="1296">
                  <c:v>42936</c:v>
                </c:pt>
                <c:pt idx="1297">
                  <c:v>42935</c:v>
                </c:pt>
                <c:pt idx="1298">
                  <c:v>42934</c:v>
                </c:pt>
                <c:pt idx="1299">
                  <c:v>42933</c:v>
                </c:pt>
                <c:pt idx="1300">
                  <c:v>42930</c:v>
                </c:pt>
                <c:pt idx="1301">
                  <c:v>42929</c:v>
                </c:pt>
                <c:pt idx="1302">
                  <c:v>42928</c:v>
                </c:pt>
                <c:pt idx="1303">
                  <c:v>42927</c:v>
                </c:pt>
                <c:pt idx="1304">
                  <c:v>42926</c:v>
                </c:pt>
                <c:pt idx="1305">
                  <c:v>42923</c:v>
                </c:pt>
                <c:pt idx="1306">
                  <c:v>42922</c:v>
                </c:pt>
                <c:pt idx="1307">
                  <c:v>42921</c:v>
                </c:pt>
                <c:pt idx="1308">
                  <c:v>42920</c:v>
                </c:pt>
                <c:pt idx="1309">
                  <c:v>42919</c:v>
                </c:pt>
                <c:pt idx="1310">
                  <c:v>42916</c:v>
                </c:pt>
                <c:pt idx="1311">
                  <c:v>42915</c:v>
                </c:pt>
                <c:pt idx="1312">
                  <c:v>42914</c:v>
                </c:pt>
                <c:pt idx="1313">
                  <c:v>42913</c:v>
                </c:pt>
                <c:pt idx="1314">
                  <c:v>42912</c:v>
                </c:pt>
                <c:pt idx="1315">
                  <c:v>42909</c:v>
                </c:pt>
                <c:pt idx="1316">
                  <c:v>42908</c:v>
                </c:pt>
                <c:pt idx="1317">
                  <c:v>42907</c:v>
                </c:pt>
                <c:pt idx="1318">
                  <c:v>42906</c:v>
                </c:pt>
                <c:pt idx="1319">
                  <c:v>42905</c:v>
                </c:pt>
                <c:pt idx="1320">
                  <c:v>42902</c:v>
                </c:pt>
                <c:pt idx="1321">
                  <c:v>42901</c:v>
                </c:pt>
                <c:pt idx="1322">
                  <c:v>42900</c:v>
                </c:pt>
                <c:pt idx="1323">
                  <c:v>42899</c:v>
                </c:pt>
                <c:pt idx="1324">
                  <c:v>42898</c:v>
                </c:pt>
                <c:pt idx="1325">
                  <c:v>42895</c:v>
                </c:pt>
                <c:pt idx="1326">
                  <c:v>42894</c:v>
                </c:pt>
                <c:pt idx="1327">
                  <c:v>42893</c:v>
                </c:pt>
                <c:pt idx="1328">
                  <c:v>42892</c:v>
                </c:pt>
                <c:pt idx="1329">
                  <c:v>42891</c:v>
                </c:pt>
                <c:pt idx="1330">
                  <c:v>42888</c:v>
                </c:pt>
                <c:pt idx="1331">
                  <c:v>42887</c:v>
                </c:pt>
                <c:pt idx="1332">
                  <c:v>42885</c:v>
                </c:pt>
                <c:pt idx="1333">
                  <c:v>42884</c:v>
                </c:pt>
                <c:pt idx="1334">
                  <c:v>42881</c:v>
                </c:pt>
                <c:pt idx="1335">
                  <c:v>42880</c:v>
                </c:pt>
                <c:pt idx="1336">
                  <c:v>42879</c:v>
                </c:pt>
                <c:pt idx="1337">
                  <c:v>42878</c:v>
                </c:pt>
                <c:pt idx="1338">
                  <c:v>42877</c:v>
                </c:pt>
                <c:pt idx="1339">
                  <c:v>42874</c:v>
                </c:pt>
                <c:pt idx="1340">
                  <c:v>42873</c:v>
                </c:pt>
                <c:pt idx="1341">
                  <c:v>42872</c:v>
                </c:pt>
                <c:pt idx="1342">
                  <c:v>42871</c:v>
                </c:pt>
                <c:pt idx="1343">
                  <c:v>42870</c:v>
                </c:pt>
                <c:pt idx="1344">
                  <c:v>42867</c:v>
                </c:pt>
                <c:pt idx="1345">
                  <c:v>42866</c:v>
                </c:pt>
                <c:pt idx="1346">
                  <c:v>42865</c:v>
                </c:pt>
                <c:pt idx="1347">
                  <c:v>42864</c:v>
                </c:pt>
                <c:pt idx="1348">
                  <c:v>42863</c:v>
                </c:pt>
                <c:pt idx="1349">
                  <c:v>42860</c:v>
                </c:pt>
                <c:pt idx="1350">
                  <c:v>42859</c:v>
                </c:pt>
                <c:pt idx="1351">
                  <c:v>42858</c:v>
                </c:pt>
                <c:pt idx="1352">
                  <c:v>42857</c:v>
                </c:pt>
                <c:pt idx="1353">
                  <c:v>42853</c:v>
                </c:pt>
                <c:pt idx="1354">
                  <c:v>42852</c:v>
                </c:pt>
                <c:pt idx="1355">
                  <c:v>42851</c:v>
                </c:pt>
                <c:pt idx="1356">
                  <c:v>42850</c:v>
                </c:pt>
                <c:pt idx="1357">
                  <c:v>42849</c:v>
                </c:pt>
                <c:pt idx="1358">
                  <c:v>42846</c:v>
                </c:pt>
                <c:pt idx="1359">
                  <c:v>42845</c:v>
                </c:pt>
                <c:pt idx="1360">
                  <c:v>42844</c:v>
                </c:pt>
                <c:pt idx="1361">
                  <c:v>42843</c:v>
                </c:pt>
                <c:pt idx="1362">
                  <c:v>42838</c:v>
                </c:pt>
                <c:pt idx="1363">
                  <c:v>42837</c:v>
                </c:pt>
                <c:pt idx="1364">
                  <c:v>42836</c:v>
                </c:pt>
                <c:pt idx="1365">
                  <c:v>42835</c:v>
                </c:pt>
                <c:pt idx="1366">
                  <c:v>42832</c:v>
                </c:pt>
                <c:pt idx="1367">
                  <c:v>42831</c:v>
                </c:pt>
                <c:pt idx="1368">
                  <c:v>42830</c:v>
                </c:pt>
                <c:pt idx="1369">
                  <c:v>42829</c:v>
                </c:pt>
                <c:pt idx="1370">
                  <c:v>42828</c:v>
                </c:pt>
                <c:pt idx="1371">
                  <c:v>42825</c:v>
                </c:pt>
                <c:pt idx="1372">
                  <c:v>42824</c:v>
                </c:pt>
                <c:pt idx="1373">
                  <c:v>42823</c:v>
                </c:pt>
                <c:pt idx="1374">
                  <c:v>42822</c:v>
                </c:pt>
                <c:pt idx="1375">
                  <c:v>42821</c:v>
                </c:pt>
                <c:pt idx="1376">
                  <c:v>42818</c:v>
                </c:pt>
                <c:pt idx="1377">
                  <c:v>42817</c:v>
                </c:pt>
                <c:pt idx="1378">
                  <c:v>42816</c:v>
                </c:pt>
                <c:pt idx="1379">
                  <c:v>42815</c:v>
                </c:pt>
                <c:pt idx="1380">
                  <c:v>42814</c:v>
                </c:pt>
                <c:pt idx="1381">
                  <c:v>42811</c:v>
                </c:pt>
                <c:pt idx="1382">
                  <c:v>42810</c:v>
                </c:pt>
                <c:pt idx="1383">
                  <c:v>42809</c:v>
                </c:pt>
                <c:pt idx="1384">
                  <c:v>42808</c:v>
                </c:pt>
                <c:pt idx="1385">
                  <c:v>42807</c:v>
                </c:pt>
                <c:pt idx="1386">
                  <c:v>42804</c:v>
                </c:pt>
                <c:pt idx="1387">
                  <c:v>42803</c:v>
                </c:pt>
                <c:pt idx="1388">
                  <c:v>42802</c:v>
                </c:pt>
                <c:pt idx="1389">
                  <c:v>42801</c:v>
                </c:pt>
                <c:pt idx="1390">
                  <c:v>42800</c:v>
                </c:pt>
                <c:pt idx="1391">
                  <c:v>42797</c:v>
                </c:pt>
                <c:pt idx="1392">
                  <c:v>42796</c:v>
                </c:pt>
                <c:pt idx="1393">
                  <c:v>42795</c:v>
                </c:pt>
                <c:pt idx="1394">
                  <c:v>42794</c:v>
                </c:pt>
                <c:pt idx="1395">
                  <c:v>42793</c:v>
                </c:pt>
                <c:pt idx="1396">
                  <c:v>42790</c:v>
                </c:pt>
                <c:pt idx="1397">
                  <c:v>42789</c:v>
                </c:pt>
                <c:pt idx="1398">
                  <c:v>42788</c:v>
                </c:pt>
                <c:pt idx="1399">
                  <c:v>42787</c:v>
                </c:pt>
                <c:pt idx="1400">
                  <c:v>42786</c:v>
                </c:pt>
                <c:pt idx="1401">
                  <c:v>42783</c:v>
                </c:pt>
                <c:pt idx="1402">
                  <c:v>42782</c:v>
                </c:pt>
                <c:pt idx="1403">
                  <c:v>42781</c:v>
                </c:pt>
                <c:pt idx="1404">
                  <c:v>42780</c:v>
                </c:pt>
                <c:pt idx="1405">
                  <c:v>42779</c:v>
                </c:pt>
                <c:pt idx="1406">
                  <c:v>42776</c:v>
                </c:pt>
                <c:pt idx="1407">
                  <c:v>42775</c:v>
                </c:pt>
                <c:pt idx="1408">
                  <c:v>42774</c:v>
                </c:pt>
                <c:pt idx="1409">
                  <c:v>42773</c:v>
                </c:pt>
                <c:pt idx="1410">
                  <c:v>42772</c:v>
                </c:pt>
                <c:pt idx="1411">
                  <c:v>42769</c:v>
                </c:pt>
                <c:pt idx="1412">
                  <c:v>42768</c:v>
                </c:pt>
                <c:pt idx="1413">
                  <c:v>42767</c:v>
                </c:pt>
                <c:pt idx="1414">
                  <c:v>42766</c:v>
                </c:pt>
                <c:pt idx="1415">
                  <c:v>42765</c:v>
                </c:pt>
                <c:pt idx="1416">
                  <c:v>42762</c:v>
                </c:pt>
                <c:pt idx="1417">
                  <c:v>42761</c:v>
                </c:pt>
                <c:pt idx="1418">
                  <c:v>42760</c:v>
                </c:pt>
                <c:pt idx="1419">
                  <c:v>42759</c:v>
                </c:pt>
                <c:pt idx="1420">
                  <c:v>42758</c:v>
                </c:pt>
                <c:pt idx="1421">
                  <c:v>42755</c:v>
                </c:pt>
                <c:pt idx="1422">
                  <c:v>42754</c:v>
                </c:pt>
                <c:pt idx="1423">
                  <c:v>42753</c:v>
                </c:pt>
                <c:pt idx="1424">
                  <c:v>42752</c:v>
                </c:pt>
                <c:pt idx="1425">
                  <c:v>42751</c:v>
                </c:pt>
                <c:pt idx="1426">
                  <c:v>42748</c:v>
                </c:pt>
                <c:pt idx="1427">
                  <c:v>42747</c:v>
                </c:pt>
                <c:pt idx="1428">
                  <c:v>42746</c:v>
                </c:pt>
                <c:pt idx="1429">
                  <c:v>42745</c:v>
                </c:pt>
                <c:pt idx="1430">
                  <c:v>42744</c:v>
                </c:pt>
                <c:pt idx="1431">
                  <c:v>42741</c:v>
                </c:pt>
                <c:pt idx="1432">
                  <c:v>42740</c:v>
                </c:pt>
                <c:pt idx="1433">
                  <c:v>42739</c:v>
                </c:pt>
                <c:pt idx="1434">
                  <c:v>42738</c:v>
                </c:pt>
                <c:pt idx="1435">
                  <c:v>42737</c:v>
                </c:pt>
                <c:pt idx="1436">
                  <c:v>42734</c:v>
                </c:pt>
                <c:pt idx="1437">
                  <c:v>42733</c:v>
                </c:pt>
                <c:pt idx="1438">
                  <c:v>42732</c:v>
                </c:pt>
                <c:pt idx="1439">
                  <c:v>42731</c:v>
                </c:pt>
                <c:pt idx="1440">
                  <c:v>42727</c:v>
                </c:pt>
                <c:pt idx="1441">
                  <c:v>42726</c:v>
                </c:pt>
                <c:pt idx="1442">
                  <c:v>42725</c:v>
                </c:pt>
                <c:pt idx="1443">
                  <c:v>42724</c:v>
                </c:pt>
                <c:pt idx="1444">
                  <c:v>42723</c:v>
                </c:pt>
                <c:pt idx="1445">
                  <c:v>42720</c:v>
                </c:pt>
                <c:pt idx="1446">
                  <c:v>42719</c:v>
                </c:pt>
                <c:pt idx="1447">
                  <c:v>42718</c:v>
                </c:pt>
                <c:pt idx="1448">
                  <c:v>42717</c:v>
                </c:pt>
                <c:pt idx="1449">
                  <c:v>42716</c:v>
                </c:pt>
                <c:pt idx="1450">
                  <c:v>42713</c:v>
                </c:pt>
                <c:pt idx="1451">
                  <c:v>42712</c:v>
                </c:pt>
                <c:pt idx="1452">
                  <c:v>42711</c:v>
                </c:pt>
                <c:pt idx="1453">
                  <c:v>42710</c:v>
                </c:pt>
                <c:pt idx="1454">
                  <c:v>42709</c:v>
                </c:pt>
                <c:pt idx="1455">
                  <c:v>42706</c:v>
                </c:pt>
                <c:pt idx="1456">
                  <c:v>42705</c:v>
                </c:pt>
                <c:pt idx="1457">
                  <c:v>42704</c:v>
                </c:pt>
                <c:pt idx="1458">
                  <c:v>42703</c:v>
                </c:pt>
                <c:pt idx="1459">
                  <c:v>42702</c:v>
                </c:pt>
                <c:pt idx="1460">
                  <c:v>42699</c:v>
                </c:pt>
                <c:pt idx="1461">
                  <c:v>42698</c:v>
                </c:pt>
                <c:pt idx="1462">
                  <c:v>42697</c:v>
                </c:pt>
                <c:pt idx="1463">
                  <c:v>42696</c:v>
                </c:pt>
                <c:pt idx="1464">
                  <c:v>42695</c:v>
                </c:pt>
                <c:pt idx="1465">
                  <c:v>42692</c:v>
                </c:pt>
                <c:pt idx="1466">
                  <c:v>42691</c:v>
                </c:pt>
                <c:pt idx="1467">
                  <c:v>42690</c:v>
                </c:pt>
                <c:pt idx="1468">
                  <c:v>42689</c:v>
                </c:pt>
                <c:pt idx="1469">
                  <c:v>42688</c:v>
                </c:pt>
                <c:pt idx="1470">
                  <c:v>42685</c:v>
                </c:pt>
                <c:pt idx="1471">
                  <c:v>42684</c:v>
                </c:pt>
                <c:pt idx="1472">
                  <c:v>42683</c:v>
                </c:pt>
                <c:pt idx="1473">
                  <c:v>42682</c:v>
                </c:pt>
                <c:pt idx="1474">
                  <c:v>42681</c:v>
                </c:pt>
                <c:pt idx="1475">
                  <c:v>42678</c:v>
                </c:pt>
                <c:pt idx="1476">
                  <c:v>42677</c:v>
                </c:pt>
                <c:pt idx="1477">
                  <c:v>42676</c:v>
                </c:pt>
                <c:pt idx="1478">
                  <c:v>42675</c:v>
                </c:pt>
                <c:pt idx="1479">
                  <c:v>42674</c:v>
                </c:pt>
                <c:pt idx="1480">
                  <c:v>42671</c:v>
                </c:pt>
                <c:pt idx="1481">
                  <c:v>42670</c:v>
                </c:pt>
                <c:pt idx="1482">
                  <c:v>42669</c:v>
                </c:pt>
                <c:pt idx="1483">
                  <c:v>42668</c:v>
                </c:pt>
                <c:pt idx="1484">
                  <c:v>42667</c:v>
                </c:pt>
                <c:pt idx="1485">
                  <c:v>42664</c:v>
                </c:pt>
                <c:pt idx="1486">
                  <c:v>42663</c:v>
                </c:pt>
                <c:pt idx="1487">
                  <c:v>42662</c:v>
                </c:pt>
                <c:pt idx="1488">
                  <c:v>42661</c:v>
                </c:pt>
                <c:pt idx="1489">
                  <c:v>42660</c:v>
                </c:pt>
                <c:pt idx="1490">
                  <c:v>42657</c:v>
                </c:pt>
                <c:pt idx="1491">
                  <c:v>42656</c:v>
                </c:pt>
                <c:pt idx="1492">
                  <c:v>42655</c:v>
                </c:pt>
                <c:pt idx="1493">
                  <c:v>42654</c:v>
                </c:pt>
                <c:pt idx="1494">
                  <c:v>42653</c:v>
                </c:pt>
                <c:pt idx="1495">
                  <c:v>42650</c:v>
                </c:pt>
                <c:pt idx="1496">
                  <c:v>42649</c:v>
                </c:pt>
                <c:pt idx="1497">
                  <c:v>42648</c:v>
                </c:pt>
                <c:pt idx="1498">
                  <c:v>42647</c:v>
                </c:pt>
                <c:pt idx="1499">
                  <c:v>42646</c:v>
                </c:pt>
                <c:pt idx="1500">
                  <c:v>42643</c:v>
                </c:pt>
                <c:pt idx="1501">
                  <c:v>42642</c:v>
                </c:pt>
                <c:pt idx="1502">
                  <c:v>42641</c:v>
                </c:pt>
                <c:pt idx="1503">
                  <c:v>42640</c:v>
                </c:pt>
                <c:pt idx="1504">
                  <c:v>42639</c:v>
                </c:pt>
                <c:pt idx="1505">
                  <c:v>42636</c:v>
                </c:pt>
                <c:pt idx="1506">
                  <c:v>42635</c:v>
                </c:pt>
                <c:pt idx="1507">
                  <c:v>42634</c:v>
                </c:pt>
                <c:pt idx="1508">
                  <c:v>42633</c:v>
                </c:pt>
                <c:pt idx="1509">
                  <c:v>42632</c:v>
                </c:pt>
                <c:pt idx="1510">
                  <c:v>42629</c:v>
                </c:pt>
                <c:pt idx="1511">
                  <c:v>42628</c:v>
                </c:pt>
                <c:pt idx="1512">
                  <c:v>42627</c:v>
                </c:pt>
                <c:pt idx="1513">
                  <c:v>42626</c:v>
                </c:pt>
                <c:pt idx="1514">
                  <c:v>42625</c:v>
                </c:pt>
                <c:pt idx="1515">
                  <c:v>42622</c:v>
                </c:pt>
                <c:pt idx="1516">
                  <c:v>42621</c:v>
                </c:pt>
                <c:pt idx="1517">
                  <c:v>42620</c:v>
                </c:pt>
                <c:pt idx="1518">
                  <c:v>42619</c:v>
                </c:pt>
                <c:pt idx="1519">
                  <c:v>42618</c:v>
                </c:pt>
                <c:pt idx="1520">
                  <c:v>42615</c:v>
                </c:pt>
                <c:pt idx="1521">
                  <c:v>42614</c:v>
                </c:pt>
                <c:pt idx="1522">
                  <c:v>42613</c:v>
                </c:pt>
                <c:pt idx="1523">
                  <c:v>42612</c:v>
                </c:pt>
                <c:pt idx="1524">
                  <c:v>42611</c:v>
                </c:pt>
                <c:pt idx="1525">
                  <c:v>42608</c:v>
                </c:pt>
                <c:pt idx="1526">
                  <c:v>42607</c:v>
                </c:pt>
                <c:pt idx="1527">
                  <c:v>42606</c:v>
                </c:pt>
                <c:pt idx="1528">
                  <c:v>42605</c:v>
                </c:pt>
                <c:pt idx="1529">
                  <c:v>42604</c:v>
                </c:pt>
                <c:pt idx="1530">
                  <c:v>42601</c:v>
                </c:pt>
                <c:pt idx="1531">
                  <c:v>42600</c:v>
                </c:pt>
                <c:pt idx="1532">
                  <c:v>42599</c:v>
                </c:pt>
                <c:pt idx="1533">
                  <c:v>42598</c:v>
                </c:pt>
                <c:pt idx="1534">
                  <c:v>42597</c:v>
                </c:pt>
                <c:pt idx="1535">
                  <c:v>42594</c:v>
                </c:pt>
                <c:pt idx="1536">
                  <c:v>42593</c:v>
                </c:pt>
                <c:pt idx="1537">
                  <c:v>42592</c:v>
                </c:pt>
                <c:pt idx="1538">
                  <c:v>42591</c:v>
                </c:pt>
                <c:pt idx="1539">
                  <c:v>42590</c:v>
                </c:pt>
                <c:pt idx="1540">
                  <c:v>42587</c:v>
                </c:pt>
                <c:pt idx="1541">
                  <c:v>42586</c:v>
                </c:pt>
                <c:pt idx="1542">
                  <c:v>42585</c:v>
                </c:pt>
                <c:pt idx="1543">
                  <c:v>42584</c:v>
                </c:pt>
                <c:pt idx="1544">
                  <c:v>42583</c:v>
                </c:pt>
                <c:pt idx="1545">
                  <c:v>42580</c:v>
                </c:pt>
                <c:pt idx="1546">
                  <c:v>42579</c:v>
                </c:pt>
                <c:pt idx="1547">
                  <c:v>42578</c:v>
                </c:pt>
                <c:pt idx="1548">
                  <c:v>42577</c:v>
                </c:pt>
                <c:pt idx="1549">
                  <c:v>42576</c:v>
                </c:pt>
                <c:pt idx="1550">
                  <c:v>42573</c:v>
                </c:pt>
                <c:pt idx="1551">
                  <c:v>42572</c:v>
                </c:pt>
                <c:pt idx="1552">
                  <c:v>42571</c:v>
                </c:pt>
                <c:pt idx="1553">
                  <c:v>42570</c:v>
                </c:pt>
                <c:pt idx="1554">
                  <c:v>42569</c:v>
                </c:pt>
                <c:pt idx="1555">
                  <c:v>42566</c:v>
                </c:pt>
                <c:pt idx="1556">
                  <c:v>42565</c:v>
                </c:pt>
                <c:pt idx="1557">
                  <c:v>42564</c:v>
                </c:pt>
                <c:pt idx="1558">
                  <c:v>42563</c:v>
                </c:pt>
                <c:pt idx="1559">
                  <c:v>42562</c:v>
                </c:pt>
                <c:pt idx="1560">
                  <c:v>42559</c:v>
                </c:pt>
                <c:pt idx="1561">
                  <c:v>42558</c:v>
                </c:pt>
                <c:pt idx="1562">
                  <c:v>42557</c:v>
                </c:pt>
                <c:pt idx="1563">
                  <c:v>42556</c:v>
                </c:pt>
                <c:pt idx="1564">
                  <c:v>42555</c:v>
                </c:pt>
                <c:pt idx="1565">
                  <c:v>42552</c:v>
                </c:pt>
                <c:pt idx="1566">
                  <c:v>42551</c:v>
                </c:pt>
                <c:pt idx="1567">
                  <c:v>42550</c:v>
                </c:pt>
                <c:pt idx="1568">
                  <c:v>42549</c:v>
                </c:pt>
                <c:pt idx="1569">
                  <c:v>42548</c:v>
                </c:pt>
                <c:pt idx="1570">
                  <c:v>42545</c:v>
                </c:pt>
                <c:pt idx="1571">
                  <c:v>42544</c:v>
                </c:pt>
                <c:pt idx="1572">
                  <c:v>42543</c:v>
                </c:pt>
                <c:pt idx="1573">
                  <c:v>42542</c:v>
                </c:pt>
                <c:pt idx="1574">
                  <c:v>42541</c:v>
                </c:pt>
                <c:pt idx="1575">
                  <c:v>42538</c:v>
                </c:pt>
                <c:pt idx="1576">
                  <c:v>42537</c:v>
                </c:pt>
                <c:pt idx="1577">
                  <c:v>42536</c:v>
                </c:pt>
                <c:pt idx="1578">
                  <c:v>42535</c:v>
                </c:pt>
                <c:pt idx="1579">
                  <c:v>42534</c:v>
                </c:pt>
                <c:pt idx="1580">
                  <c:v>42531</c:v>
                </c:pt>
                <c:pt idx="1581">
                  <c:v>42530</c:v>
                </c:pt>
                <c:pt idx="1582">
                  <c:v>42529</c:v>
                </c:pt>
                <c:pt idx="1583">
                  <c:v>42528</c:v>
                </c:pt>
                <c:pt idx="1584">
                  <c:v>42527</c:v>
                </c:pt>
                <c:pt idx="1585">
                  <c:v>42524</c:v>
                </c:pt>
                <c:pt idx="1586">
                  <c:v>42523</c:v>
                </c:pt>
                <c:pt idx="1587">
                  <c:v>42522</c:v>
                </c:pt>
                <c:pt idx="1588">
                  <c:v>42521</c:v>
                </c:pt>
                <c:pt idx="1589">
                  <c:v>42520</c:v>
                </c:pt>
                <c:pt idx="1590">
                  <c:v>42517</c:v>
                </c:pt>
                <c:pt idx="1591">
                  <c:v>42516</c:v>
                </c:pt>
                <c:pt idx="1592">
                  <c:v>42515</c:v>
                </c:pt>
                <c:pt idx="1593">
                  <c:v>42514</c:v>
                </c:pt>
                <c:pt idx="1594">
                  <c:v>42513</c:v>
                </c:pt>
                <c:pt idx="1595">
                  <c:v>42510</c:v>
                </c:pt>
                <c:pt idx="1596">
                  <c:v>42509</c:v>
                </c:pt>
                <c:pt idx="1597">
                  <c:v>42508</c:v>
                </c:pt>
                <c:pt idx="1598">
                  <c:v>42507</c:v>
                </c:pt>
                <c:pt idx="1599">
                  <c:v>42506</c:v>
                </c:pt>
                <c:pt idx="1600">
                  <c:v>42503</c:v>
                </c:pt>
                <c:pt idx="1601">
                  <c:v>42502</c:v>
                </c:pt>
                <c:pt idx="1602">
                  <c:v>42501</c:v>
                </c:pt>
                <c:pt idx="1603">
                  <c:v>42500</c:v>
                </c:pt>
                <c:pt idx="1604">
                  <c:v>42499</c:v>
                </c:pt>
                <c:pt idx="1605">
                  <c:v>42496</c:v>
                </c:pt>
                <c:pt idx="1606">
                  <c:v>42495</c:v>
                </c:pt>
                <c:pt idx="1607">
                  <c:v>42494</c:v>
                </c:pt>
                <c:pt idx="1608">
                  <c:v>42493</c:v>
                </c:pt>
                <c:pt idx="1609">
                  <c:v>42492</c:v>
                </c:pt>
                <c:pt idx="1610">
                  <c:v>42489</c:v>
                </c:pt>
                <c:pt idx="1611">
                  <c:v>42488</c:v>
                </c:pt>
                <c:pt idx="1612">
                  <c:v>42487</c:v>
                </c:pt>
                <c:pt idx="1613">
                  <c:v>42486</c:v>
                </c:pt>
                <c:pt idx="1614">
                  <c:v>42485</c:v>
                </c:pt>
                <c:pt idx="1615">
                  <c:v>42482</c:v>
                </c:pt>
                <c:pt idx="1616">
                  <c:v>42481</c:v>
                </c:pt>
                <c:pt idx="1617">
                  <c:v>42480</c:v>
                </c:pt>
                <c:pt idx="1618">
                  <c:v>42479</c:v>
                </c:pt>
                <c:pt idx="1619">
                  <c:v>42478</c:v>
                </c:pt>
                <c:pt idx="1620">
                  <c:v>42475</c:v>
                </c:pt>
                <c:pt idx="1621">
                  <c:v>42474</c:v>
                </c:pt>
                <c:pt idx="1622">
                  <c:v>42473</c:v>
                </c:pt>
                <c:pt idx="1623">
                  <c:v>42472</c:v>
                </c:pt>
                <c:pt idx="1624">
                  <c:v>42471</c:v>
                </c:pt>
                <c:pt idx="1625">
                  <c:v>42468</c:v>
                </c:pt>
                <c:pt idx="1626">
                  <c:v>42467</c:v>
                </c:pt>
                <c:pt idx="1627">
                  <c:v>42466</c:v>
                </c:pt>
                <c:pt idx="1628">
                  <c:v>42465</c:v>
                </c:pt>
                <c:pt idx="1629">
                  <c:v>42464</c:v>
                </c:pt>
                <c:pt idx="1630">
                  <c:v>42461</c:v>
                </c:pt>
                <c:pt idx="1631">
                  <c:v>42460</c:v>
                </c:pt>
                <c:pt idx="1632">
                  <c:v>42459</c:v>
                </c:pt>
                <c:pt idx="1633">
                  <c:v>42458</c:v>
                </c:pt>
                <c:pt idx="1634">
                  <c:v>42453</c:v>
                </c:pt>
                <c:pt idx="1635">
                  <c:v>42452</c:v>
                </c:pt>
                <c:pt idx="1636">
                  <c:v>42451</c:v>
                </c:pt>
                <c:pt idx="1637">
                  <c:v>42450</c:v>
                </c:pt>
                <c:pt idx="1638">
                  <c:v>42447</c:v>
                </c:pt>
                <c:pt idx="1639">
                  <c:v>42446</c:v>
                </c:pt>
                <c:pt idx="1640">
                  <c:v>42445</c:v>
                </c:pt>
                <c:pt idx="1641">
                  <c:v>42444</c:v>
                </c:pt>
                <c:pt idx="1642">
                  <c:v>42443</c:v>
                </c:pt>
                <c:pt idx="1643">
                  <c:v>42440</c:v>
                </c:pt>
                <c:pt idx="1644">
                  <c:v>42439</c:v>
                </c:pt>
                <c:pt idx="1645">
                  <c:v>42438</c:v>
                </c:pt>
                <c:pt idx="1646">
                  <c:v>42437</c:v>
                </c:pt>
                <c:pt idx="1647">
                  <c:v>42436</c:v>
                </c:pt>
                <c:pt idx="1648">
                  <c:v>42433</c:v>
                </c:pt>
                <c:pt idx="1649">
                  <c:v>42432</c:v>
                </c:pt>
                <c:pt idx="1650">
                  <c:v>42431</c:v>
                </c:pt>
                <c:pt idx="1651">
                  <c:v>42430</c:v>
                </c:pt>
                <c:pt idx="1652">
                  <c:v>42429</c:v>
                </c:pt>
                <c:pt idx="1653">
                  <c:v>42426</c:v>
                </c:pt>
                <c:pt idx="1654">
                  <c:v>42425</c:v>
                </c:pt>
                <c:pt idx="1655">
                  <c:v>42424</c:v>
                </c:pt>
                <c:pt idx="1656">
                  <c:v>42423</c:v>
                </c:pt>
                <c:pt idx="1657">
                  <c:v>42422</c:v>
                </c:pt>
                <c:pt idx="1658">
                  <c:v>42419</c:v>
                </c:pt>
                <c:pt idx="1659">
                  <c:v>42418</c:v>
                </c:pt>
                <c:pt idx="1660">
                  <c:v>42417</c:v>
                </c:pt>
                <c:pt idx="1661">
                  <c:v>42416</c:v>
                </c:pt>
                <c:pt idx="1662">
                  <c:v>42415</c:v>
                </c:pt>
                <c:pt idx="1663">
                  <c:v>42412</c:v>
                </c:pt>
                <c:pt idx="1664">
                  <c:v>42411</c:v>
                </c:pt>
                <c:pt idx="1665">
                  <c:v>42410</c:v>
                </c:pt>
                <c:pt idx="1666">
                  <c:v>42409</c:v>
                </c:pt>
                <c:pt idx="1667">
                  <c:v>42408</c:v>
                </c:pt>
                <c:pt idx="1668">
                  <c:v>42405</c:v>
                </c:pt>
                <c:pt idx="1669">
                  <c:v>42404</c:v>
                </c:pt>
                <c:pt idx="1670">
                  <c:v>42403</c:v>
                </c:pt>
                <c:pt idx="1671">
                  <c:v>42402</c:v>
                </c:pt>
                <c:pt idx="1672">
                  <c:v>42401</c:v>
                </c:pt>
                <c:pt idx="1673">
                  <c:v>42398</c:v>
                </c:pt>
                <c:pt idx="1674">
                  <c:v>42397</c:v>
                </c:pt>
                <c:pt idx="1675">
                  <c:v>42396</c:v>
                </c:pt>
                <c:pt idx="1676">
                  <c:v>42395</c:v>
                </c:pt>
                <c:pt idx="1677">
                  <c:v>42394</c:v>
                </c:pt>
                <c:pt idx="1678">
                  <c:v>42391</c:v>
                </c:pt>
                <c:pt idx="1679">
                  <c:v>42390</c:v>
                </c:pt>
                <c:pt idx="1680">
                  <c:v>42389</c:v>
                </c:pt>
                <c:pt idx="1681">
                  <c:v>42388</c:v>
                </c:pt>
                <c:pt idx="1682">
                  <c:v>42387</c:v>
                </c:pt>
                <c:pt idx="1683">
                  <c:v>42384</c:v>
                </c:pt>
                <c:pt idx="1684">
                  <c:v>42383</c:v>
                </c:pt>
                <c:pt idx="1685">
                  <c:v>42382</c:v>
                </c:pt>
                <c:pt idx="1686">
                  <c:v>42381</c:v>
                </c:pt>
                <c:pt idx="1687">
                  <c:v>42380</c:v>
                </c:pt>
                <c:pt idx="1688">
                  <c:v>42377</c:v>
                </c:pt>
                <c:pt idx="1689">
                  <c:v>42376</c:v>
                </c:pt>
                <c:pt idx="1690">
                  <c:v>42375</c:v>
                </c:pt>
                <c:pt idx="1691">
                  <c:v>42374</c:v>
                </c:pt>
                <c:pt idx="1692">
                  <c:v>42373</c:v>
                </c:pt>
                <c:pt idx="1693">
                  <c:v>42369</c:v>
                </c:pt>
                <c:pt idx="1694">
                  <c:v>42368</c:v>
                </c:pt>
                <c:pt idx="1695">
                  <c:v>42367</c:v>
                </c:pt>
                <c:pt idx="1696">
                  <c:v>42366</c:v>
                </c:pt>
                <c:pt idx="1697">
                  <c:v>42362</c:v>
                </c:pt>
                <c:pt idx="1698">
                  <c:v>42361</c:v>
                </c:pt>
                <c:pt idx="1699">
                  <c:v>42360</c:v>
                </c:pt>
                <c:pt idx="1700">
                  <c:v>42359</c:v>
                </c:pt>
                <c:pt idx="1701">
                  <c:v>42356</c:v>
                </c:pt>
                <c:pt idx="1702">
                  <c:v>42355</c:v>
                </c:pt>
                <c:pt idx="1703">
                  <c:v>42354</c:v>
                </c:pt>
                <c:pt idx="1704">
                  <c:v>42353</c:v>
                </c:pt>
                <c:pt idx="1705">
                  <c:v>42352</c:v>
                </c:pt>
                <c:pt idx="1706">
                  <c:v>42349</c:v>
                </c:pt>
                <c:pt idx="1707">
                  <c:v>42348</c:v>
                </c:pt>
                <c:pt idx="1708">
                  <c:v>42347</c:v>
                </c:pt>
                <c:pt idx="1709">
                  <c:v>42346</c:v>
                </c:pt>
                <c:pt idx="1710">
                  <c:v>42345</c:v>
                </c:pt>
                <c:pt idx="1711">
                  <c:v>42342</c:v>
                </c:pt>
                <c:pt idx="1712">
                  <c:v>42341</c:v>
                </c:pt>
                <c:pt idx="1713">
                  <c:v>42340</c:v>
                </c:pt>
                <c:pt idx="1714">
                  <c:v>42339</c:v>
                </c:pt>
                <c:pt idx="1715">
                  <c:v>42338</c:v>
                </c:pt>
                <c:pt idx="1716">
                  <c:v>42335</c:v>
                </c:pt>
                <c:pt idx="1717">
                  <c:v>42334</c:v>
                </c:pt>
                <c:pt idx="1718">
                  <c:v>42333</c:v>
                </c:pt>
                <c:pt idx="1719">
                  <c:v>42332</c:v>
                </c:pt>
                <c:pt idx="1720">
                  <c:v>42331</c:v>
                </c:pt>
                <c:pt idx="1721">
                  <c:v>42328</c:v>
                </c:pt>
                <c:pt idx="1722">
                  <c:v>42327</c:v>
                </c:pt>
                <c:pt idx="1723">
                  <c:v>42326</c:v>
                </c:pt>
                <c:pt idx="1724">
                  <c:v>42325</c:v>
                </c:pt>
                <c:pt idx="1725">
                  <c:v>42324</c:v>
                </c:pt>
                <c:pt idx="1726">
                  <c:v>42321</c:v>
                </c:pt>
                <c:pt idx="1727">
                  <c:v>42320</c:v>
                </c:pt>
                <c:pt idx="1728">
                  <c:v>42319</c:v>
                </c:pt>
                <c:pt idx="1729">
                  <c:v>42318</c:v>
                </c:pt>
                <c:pt idx="1730">
                  <c:v>42317</c:v>
                </c:pt>
                <c:pt idx="1731">
                  <c:v>42314</c:v>
                </c:pt>
                <c:pt idx="1732">
                  <c:v>42313</c:v>
                </c:pt>
                <c:pt idx="1733">
                  <c:v>42312</c:v>
                </c:pt>
                <c:pt idx="1734">
                  <c:v>42311</c:v>
                </c:pt>
                <c:pt idx="1735">
                  <c:v>42310</c:v>
                </c:pt>
                <c:pt idx="1736">
                  <c:v>42307</c:v>
                </c:pt>
                <c:pt idx="1737">
                  <c:v>42306</c:v>
                </c:pt>
                <c:pt idx="1738">
                  <c:v>42305</c:v>
                </c:pt>
                <c:pt idx="1739">
                  <c:v>42304</c:v>
                </c:pt>
                <c:pt idx="1740">
                  <c:v>42303</c:v>
                </c:pt>
                <c:pt idx="1741">
                  <c:v>42300</c:v>
                </c:pt>
                <c:pt idx="1742">
                  <c:v>42299</c:v>
                </c:pt>
                <c:pt idx="1743">
                  <c:v>42298</c:v>
                </c:pt>
                <c:pt idx="1744">
                  <c:v>42297</c:v>
                </c:pt>
                <c:pt idx="1745">
                  <c:v>42296</c:v>
                </c:pt>
                <c:pt idx="1746">
                  <c:v>42293</c:v>
                </c:pt>
                <c:pt idx="1747">
                  <c:v>42292</c:v>
                </c:pt>
                <c:pt idx="1748">
                  <c:v>42291</c:v>
                </c:pt>
                <c:pt idx="1749">
                  <c:v>42290</c:v>
                </c:pt>
                <c:pt idx="1750">
                  <c:v>42289</c:v>
                </c:pt>
                <c:pt idx="1751">
                  <c:v>42286</c:v>
                </c:pt>
                <c:pt idx="1752">
                  <c:v>42285</c:v>
                </c:pt>
                <c:pt idx="1753">
                  <c:v>42284</c:v>
                </c:pt>
                <c:pt idx="1754">
                  <c:v>42283</c:v>
                </c:pt>
                <c:pt idx="1755">
                  <c:v>42282</c:v>
                </c:pt>
                <c:pt idx="1756">
                  <c:v>42279</c:v>
                </c:pt>
                <c:pt idx="1757">
                  <c:v>42278</c:v>
                </c:pt>
                <c:pt idx="1758">
                  <c:v>42277</c:v>
                </c:pt>
                <c:pt idx="1759">
                  <c:v>42276</c:v>
                </c:pt>
                <c:pt idx="1760">
                  <c:v>42275</c:v>
                </c:pt>
                <c:pt idx="1761">
                  <c:v>42272</c:v>
                </c:pt>
                <c:pt idx="1762">
                  <c:v>42271</c:v>
                </c:pt>
                <c:pt idx="1763">
                  <c:v>42270</c:v>
                </c:pt>
                <c:pt idx="1764">
                  <c:v>42269</c:v>
                </c:pt>
                <c:pt idx="1765">
                  <c:v>42268</c:v>
                </c:pt>
                <c:pt idx="1766">
                  <c:v>42265</c:v>
                </c:pt>
                <c:pt idx="1767">
                  <c:v>42264</c:v>
                </c:pt>
                <c:pt idx="1768">
                  <c:v>42263</c:v>
                </c:pt>
                <c:pt idx="1769">
                  <c:v>42262</c:v>
                </c:pt>
                <c:pt idx="1770">
                  <c:v>42261</c:v>
                </c:pt>
                <c:pt idx="1771">
                  <c:v>42259</c:v>
                </c:pt>
                <c:pt idx="1772">
                  <c:v>42258</c:v>
                </c:pt>
                <c:pt idx="1773">
                  <c:v>42257</c:v>
                </c:pt>
                <c:pt idx="1774">
                  <c:v>42256</c:v>
                </c:pt>
                <c:pt idx="1775">
                  <c:v>42255</c:v>
                </c:pt>
                <c:pt idx="1776">
                  <c:v>42254</c:v>
                </c:pt>
                <c:pt idx="1777">
                  <c:v>42251</c:v>
                </c:pt>
                <c:pt idx="1778">
                  <c:v>42250</c:v>
                </c:pt>
                <c:pt idx="1779">
                  <c:v>42249</c:v>
                </c:pt>
                <c:pt idx="1780">
                  <c:v>42248</c:v>
                </c:pt>
                <c:pt idx="1781">
                  <c:v>42247</c:v>
                </c:pt>
                <c:pt idx="1782">
                  <c:v>42244</c:v>
                </c:pt>
                <c:pt idx="1783">
                  <c:v>42243</c:v>
                </c:pt>
                <c:pt idx="1784">
                  <c:v>42242</c:v>
                </c:pt>
                <c:pt idx="1785">
                  <c:v>42241</c:v>
                </c:pt>
                <c:pt idx="1786">
                  <c:v>42240</c:v>
                </c:pt>
                <c:pt idx="1787">
                  <c:v>42237</c:v>
                </c:pt>
                <c:pt idx="1788">
                  <c:v>42236</c:v>
                </c:pt>
                <c:pt idx="1789">
                  <c:v>42235</c:v>
                </c:pt>
                <c:pt idx="1790">
                  <c:v>42234</c:v>
                </c:pt>
                <c:pt idx="1791">
                  <c:v>42233</c:v>
                </c:pt>
                <c:pt idx="1792">
                  <c:v>42230</c:v>
                </c:pt>
                <c:pt idx="1793">
                  <c:v>42229</c:v>
                </c:pt>
                <c:pt idx="1794">
                  <c:v>42228</c:v>
                </c:pt>
                <c:pt idx="1795">
                  <c:v>42227</c:v>
                </c:pt>
                <c:pt idx="1796">
                  <c:v>42226</c:v>
                </c:pt>
                <c:pt idx="1797">
                  <c:v>42223</c:v>
                </c:pt>
                <c:pt idx="1798">
                  <c:v>42222</c:v>
                </c:pt>
                <c:pt idx="1799">
                  <c:v>42221</c:v>
                </c:pt>
                <c:pt idx="1800">
                  <c:v>42220</c:v>
                </c:pt>
                <c:pt idx="1801">
                  <c:v>42219</c:v>
                </c:pt>
                <c:pt idx="1802">
                  <c:v>42216</c:v>
                </c:pt>
                <c:pt idx="1803">
                  <c:v>42215</c:v>
                </c:pt>
                <c:pt idx="1804">
                  <c:v>42214</c:v>
                </c:pt>
                <c:pt idx="1805">
                  <c:v>42213</c:v>
                </c:pt>
                <c:pt idx="1806">
                  <c:v>42212</c:v>
                </c:pt>
                <c:pt idx="1807">
                  <c:v>42209</c:v>
                </c:pt>
                <c:pt idx="1808">
                  <c:v>42208</c:v>
                </c:pt>
                <c:pt idx="1809">
                  <c:v>42207</c:v>
                </c:pt>
                <c:pt idx="1810">
                  <c:v>42206</c:v>
                </c:pt>
                <c:pt idx="1811">
                  <c:v>42205</c:v>
                </c:pt>
                <c:pt idx="1812">
                  <c:v>42202</c:v>
                </c:pt>
                <c:pt idx="1813">
                  <c:v>42201</c:v>
                </c:pt>
                <c:pt idx="1814">
                  <c:v>42200</c:v>
                </c:pt>
                <c:pt idx="1815">
                  <c:v>42199</c:v>
                </c:pt>
                <c:pt idx="1816">
                  <c:v>42198</c:v>
                </c:pt>
                <c:pt idx="1817">
                  <c:v>42195</c:v>
                </c:pt>
                <c:pt idx="1818">
                  <c:v>42194</c:v>
                </c:pt>
                <c:pt idx="1819">
                  <c:v>42193</c:v>
                </c:pt>
                <c:pt idx="1820">
                  <c:v>42192</c:v>
                </c:pt>
                <c:pt idx="1821">
                  <c:v>42191</c:v>
                </c:pt>
                <c:pt idx="1822">
                  <c:v>42188</c:v>
                </c:pt>
                <c:pt idx="1823">
                  <c:v>42187</c:v>
                </c:pt>
                <c:pt idx="1824">
                  <c:v>42186</c:v>
                </c:pt>
                <c:pt idx="1825">
                  <c:v>42185</c:v>
                </c:pt>
                <c:pt idx="1826">
                  <c:v>42184</c:v>
                </c:pt>
                <c:pt idx="1827">
                  <c:v>42181</c:v>
                </c:pt>
                <c:pt idx="1828">
                  <c:v>42180</c:v>
                </c:pt>
                <c:pt idx="1829">
                  <c:v>42179</c:v>
                </c:pt>
                <c:pt idx="1830">
                  <c:v>42178</c:v>
                </c:pt>
                <c:pt idx="1831">
                  <c:v>42177</c:v>
                </c:pt>
                <c:pt idx="1832">
                  <c:v>42174</c:v>
                </c:pt>
                <c:pt idx="1833">
                  <c:v>42173</c:v>
                </c:pt>
                <c:pt idx="1834">
                  <c:v>42172</c:v>
                </c:pt>
                <c:pt idx="1835">
                  <c:v>42171</c:v>
                </c:pt>
                <c:pt idx="1836">
                  <c:v>42170</c:v>
                </c:pt>
                <c:pt idx="1837">
                  <c:v>42167</c:v>
                </c:pt>
                <c:pt idx="1838">
                  <c:v>42166</c:v>
                </c:pt>
                <c:pt idx="1839">
                  <c:v>42165</c:v>
                </c:pt>
                <c:pt idx="1840">
                  <c:v>42164</c:v>
                </c:pt>
                <c:pt idx="1841">
                  <c:v>42163</c:v>
                </c:pt>
                <c:pt idx="1842">
                  <c:v>42160</c:v>
                </c:pt>
                <c:pt idx="1843">
                  <c:v>42159</c:v>
                </c:pt>
                <c:pt idx="1844">
                  <c:v>42158</c:v>
                </c:pt>
                <c:pt idx="1845">
                  <c:v>42157</c:v>
                </c:pt>
                <c:pt idx="1846">
                  <c:v>42156</c:v>
                </c:pt>
                <c:pt idx="1847">
                  <c:v>42153</c:v>
                </c:pt>
                <c:pt idx="1848">
                  <c:v>42152</c:v>
                </c:pt>
                <c:pt idx="1849">
                  <c:v>42151</c:v>
                </c:pt>
                <c:pt idx="1850">
                  <c:v>42150</c:v>
                </c:pt>
                <c:pt idx="1851">
                  <c:v>42149</c:v>
                </c:pt>
                <c:pt idx="1852">
                  <c:v>42146</c:v>
                </c:pt>
                <c:pt idx="1853">
                  <c:v>42145</c:v>
                </c:pt>
                <c:pt idx="1854">
                  <c:v>42144</c:v>
                </c:pt>
                <c:pt idx="1855">
                  <c:v>42143</c:v>
                </c:pt>
                <c:pt idx="1856">
                  <c:v>42142</c:v>
                </c:pt>
                <c:pt idx="1857">
                  <c:v>42139</c:v>
                </c:pt>
                <c:pt idx="1858">
                  <c:v>42138</c:v>
                </c:pt>
                <c:pt idx="1859">
                  <c:v>42137</c:v>
                </c:pt>
                <c:pt idx="1860">
                  <c:v>42136</c:v>
                </c:pt>
                <c:pt idx="1861">
                  <c:v>42135</c:v>
                </c:pt>
                <c:pt idx="1862">
                  <c:v>42132</c:v>
                </c:pt>
                <c:pt idx="1863">
                  <c:v>42131</c:v>
                </c:pt>
                <c:pt idx="1864">
                  <c:v>42130</c:v>
                </c:pt>
                <c:pt idx="1865">
                  <c:v>42129</c:v>
                </c:pt>
                <c:pt idx="1866">
                  <c:v>42128</c:v>
                </c:pt>
                <c:pt idx="1867">
                  <c:v>42124</c:v>
                </c:pt>
                <c:pt idx="1868">
                  <c:v>42123</c:v>
                </c:pt>
                <c:pt idx="1869">
                  <c:v>42122</c:v>
                </c:pt>
                <c:pt idx="1870">
                  <c:v>42121</c:v>
                </c:pt>
                <c:pt idx="1871">
                  <c:v>42118</c:v>
                </c:pt>
                <c:pt idx="1872">
                  <c:v>42117</c:v>
                </c:pt>
                <c:pt idx="1873">
                  <c:v>42116</c:v>
                </c:pt>
                <c:pt idx="1874">
                  <c:v>42115</c:v>
                </c:pt>
                <c:pt idx="1875">
                  <c:v>42114</c:v>
                </c:pt>
                <c:pt idx="1876">
                  <c:v>42111</c:v>
                </c:pt>
                <c:pt idx="1877">
                  <c:v>42110</c:v>
                </c:pt>
                <c:pt idx="1878">
                  <c:v>42109</c:v>
                </c:pt>
                <c:pt idx="1879">
                  <c:v>42108</c:v>
                </c:pt>
                <c:pt idx="1880">
                  <c:v>42107</c:v>
                </c:pt>
                <c:pt idx="1881">
                  <c:v>42104</c:v>
                </c:pt>
                <c:pt idx="1882">
                  <c:v>42103</c:v>
                </c:pt>
                <c:pt idx="1883">
                  <c:v>42102</c:v>
                </c:pt>
                <c:pt idx="1884">
                  <c:v>42101</c:v>
                </c:pt>
                <c:pt idx="1885">
                  <c:v>42096</c:v>
                </c:pt>
                <c:pt idx="1886">
                  <c:v>42095</c:v>
                </c:pt>
                <c:pt idx="1887">
                  <c:v>42094</c:v>
                </c:pt>
                <c:pt idx="1888">
                  <c:v>42093</c:v>
                </c:pt>
                <c:pt idx="1889">
                  <c:v>42090</c:v>
                </c:pt>
                <c:pt idx="1890">
                  <c:v>42089</c:v>
                </c:pt>
                <c:pt idx="1891">
                  <c:v>42088</c:v>
                </c:pt>
                <c:pt idx="1892">
                  <c:v>42087</c:v>
                </c:pt>
                <c:pt idx="1893">
                  <c:v>42086</c:v>
                </c:pt>
                <c:pt idx="1894">
                  <c:v>42083</c:v>
                </c:pt>
                <c:pt idx="1895">
                  <c:v>42082</c:v>
                </c:pt>
                <c:pt idx="1896">
                  <c:v>42081</c:v>
                </c:pt>
                <c:pt idx="1897">
                  <c:v>42080</c:v>
                </c:pt>
                <c:pt idx="1898">
                  <c:v>42079</c:v>
                </c:pt>
                <c:pt idx="1899">
                  <c:v>42076</c:v>
                </c:pt>
                <c:pt idx="1900">
                  <c:v>42075</c:v>
                </c:pt>
                <c:pt idx="1901">
                  <c:v>42074</c:v>
                </c:pt>
                <c:pt idx="1902">
                  <c:v>42073</c:v>
                </c:pt>
                <c:pt idx="1903">
                  <c:v>42072</c:v>
                </c:pt>
                <c:pt idx="1904">
                  <c:v>42069</c:v>
                </c:pt>
                <c:pt idx="1905">
                  <c:v>42068</c:v>
                </c:pt>
                <c:pt idx="1906">
                  <c:v>42067</c:v>
                </c:pt>
                <c:pt idx="1907">
                  <c:v>42066</c:v>
                </c:pt>
                <c:pt idx="1908">
                  <c:v>42065</c:v>
                </c:pt>
                <c:pt idx="1909">
                  <c:v>42062</c:v>
                </c:pt>
                <c:pt idx="1910">
                  <c:v>42061</c:v>
                </c:pt>
                <c:pt idx="1911">
                  <c:v>42060</c:v>
                </c:pt>
                <c:pt idx="1912">
                  <c:v>42059</c:v>
                </c:pt>
                <c:pt idx="1913">
                  <c:v>42058</c:v>
                </c:pt>
                <c:pt idx="1914">
                  <c:v>42055</c:v>
                </c:pt>
                <c:pt idx="1915">
                  <c:v>42054</c:v>
                </c:pt>
                <c:pt idx="1916">
                  <c:v>42053</c:v>
                </c:pt>
                <c:pt idx="1917">
                  <c:v>42052</c:v>
                </c:pt>
                <c:pt idx="1918">
                  <c:v>42051</c:v>
                </c:pt>
                <c:pt idx="1919">
                  <c:v>42048</c:v>
                </c:pt>
                <c:pt idx="1920">
                  <c:v>42047</c:v>
                </c:pt>
                <c:pt idx="1921">
                  <c:v>42046</c:v>
                </c:pt>
                <c:pt idx="1922">
                  <c:v>42045</c:v>
                </c:pt>
                <c:pt idx="1923">
                  <c:v>42044</c:v>
                </c:pt>
                <c:pt idx="1924">
                  <c:v>42041</c:v>
                </c:pt>
                <c:pt idx="1925">
                  <c:v>42040</c:v>
                </c:pt>
                <c:pt idx="1926">
                  <c:v>42039</c:v>
                </c:pt>
                <c:pt idx="1927">
                  <c:v>42038</c:v>
                </c:pt>
                <c:pt idx="1928">
                  <c:v>42037</c:v>
                </c:pt>
                <c:pt idx="1929">
                  <c:v>42034</c:v>
                </c:pt>
                <c:pt idx="1930">
                  <c:v>42033</c:v>
                </c:pt>
                <c:pt idx="1931">
                  <c:v>42032</c:v>
                </c:pt>
                <c:pt idx="1932">
                  <c:v>42031</c:v>
                </c:pt>
                <c:pt idx="1933">
                  <c:v>42030</c:v>
                </c:pt>
                <c:pt idx="1934">
                  <c:v>42027</c:v>
                </c:pt>
                <c:pt idx="1935">
                  <c:v>42026</c:v>
                </c:pt>
                <c:pt idx="1936">
                  <c:v>42025</c:v>
                </c:pt>
                <c:pt idx="1937">
                  <c:v>42024</c:v>
                </c:pt>
                <c:pt idx="1938">
                  <c:v>42023</c:v>
                </c:pt>
                <c:pt idx="1939">
                  <c:v>42020</c:v>
                </c:pt>
                <c:pt idx="1940">
                  <c:v>42019</c:v>
                </c:pt>
                <c:pt idx="1941">
                  <c:v>42018</c:v>
                </c:pt>
                <c:pt idx="1942">
                  <c:v>42017</c:v>
                </c:pt>
                <c:pt idx="1943">
                  <c:v>42016</c:v>
                </c:pt>
                <c:pt idx="1944">
                  <c:v>42013</c:v>
                </c:pt>
                <c:pt idx="1945">
                  <c:v>42012</c:v>
                </c:pt>
                <c:pt idx="1946">
                  <c:v>42011</c:v>
                </c:pt>
                <c:pt idx="1947">
                  <c:v>42010</c:v>
                </c:pt>
                <c:pt idx="1948">
                  <c:v>42009</c:v>
                </c:pt>
                <c:pt idx="1949">
                  <c:v>42006</c:v>
                </c:pt>
                <c:pt idx="1950">
                  <c:v>42006</c:v>
                </c:pt>
                <c:pt idx="1951">
                  <c:v>42004</c:v>
                </c:pt>
                <c:pt idx="1952">
                  <c:v>42003</c:v>
                </c:pt>
                <c:pt idx="1953">
                  <c:v>42002</c:v>
                </c:pt>
                <c:pt idx="1954">
                  <c:v>41997</c:v>
                </c:pt>
                <c:pt idx="1955">
                  <c:v>41996</c:v>
                </c:pt>
                <c:pt idx="1956">
                  <c:v>41995</c:v>
                </c:pt>
                <c:pt idx="1957">
                  <c:v>41992</c:v>
                </c:pt>
                <c:pt idx="1958">
                  <c:v>41991</c:v>
                </c:pt>
                <c:pt idx="1959">
                  <c:v>41990</c:v>
                </c:pt>
                <c:pt idx="1960">
                  <c:v>41989</c:v>
                </c:pt>
                <c:pt idx="1961">
                  <c:v>41988</c:v>
                </c:pt>
                <c:pt idx="1962">
                  <c:v>41985</c:v>
                </c:pt>
                <c:pt idx="1963">
                  <c:v>41984</c:v>
                </c:pt>
                <c:pt idx="1964">
                  <c:v>41983</c:v>
                </c:pt>
                <c:pt idx="1965">
                  <c:v>41982</c:v>
                </c:pt>
                <c:pt idx="1966">
                  <c:v>41981</c:v>
                </c:pt>
                <c:pt idx="1967">
                  <c:v>41978</c:v>
                </c:pt>
                <c:pt idx="1968">
                  <c:v>41977</c:v>
                </c:pt>
                <c:pt idx="1969">
                  <c:v>41976</c:v>
                </c:pt>
                <c:pt idx="1970">
                  <c:v>41975</c:v>
                </c:pt>
                <c:pt idx="1971">
                  <c:v>41974</c:v>
                </c:pt>
                <c:pt idx="1972">
                  <c:v>41971</c:v>
                </c:pt>
                <c:pt idx="1973">
                  <c:v>41970</c:v>
                </c:pt>
                <c:pt idx="1974">
                  <c:v>41969</c:v>
                </c:pt>
                <c:pt idx="1975">
                  <c:v>41968</c:v>
                </c:pt>
                <c:pt idx="1976">
                  <c:v>41967</c:v>
                </c:pt>
                <c:pt idx="1977">
                  <c:v>41966</c:v>
                </c:pt>
                <c:pt idx="1978">
                  <c:v>41965</c:v>
                </c:pt>
                <c:pt idx="1979">
                  <c:v>41964</c:v>
                </c:pt>
                <c:pt idx="1980">
                  <c:v>41963</c:v>
                </c:pt>
                <c:pt idx="1981">
                  <c:v>41962</c:v>
                </c:pt>
                <c:pt idx="1982">
                  <c:v>41961</c:v>
                </c:pt>
                <c:pt idx="1983">
                  <c:v>41960</c:v>
                </c:pt>
                <c:pt idx="1984">
                  <c:v>41959</c:v>
                </c:pt>
                <c:pt idx="1985">
                  <c:v>41958</c:v>
                </c:pt>
                <c:pt idx="1986">
                  <c:v>41957</c:v>
                </c:pt>
                <c:pt idx="1987">
                  <c:v>41956</c:v>
                </c:pt>
                <c:pt idx="1988">
                  <c:v>41955</c:v>
                </c:pt>
                <c:pt idx="1989">
                  <c:v>41954</c:v>
                </c:pt>
                <c:pt idx="1990">
                  <c:v>41953</c:v>
                </c:pt>
                <c:pt idx="1991">
                  <c:v>41952</c:v>
                </c:pt>
                <c:pt idx="1992">
                  <c:v>41951</c:v>
                </c:pt>
                <c:pt idx="1993">
                  <c:v>41950</c:v>
                </c:pt>
                <c:pt idx="1994">
                  <c:v>41949</c:v>
                </c:pt>
                <c:pt idx="1995">
                  <c:v>41948</c:v>
                </c:pt>
                <c:pt idx="1996">
                  <c:v>41947</c:v>
                </c:pt>
                <c:pt idx="1997">
                  <c:v>41946</c:v>
                </c:pt>
                <c:pt idx="1998">
                  <c:v>41945</c:v>
                </c:pt>
                <c:pt idx="1999">
                  <c:v>41944</c:v>
                </c:pt>
                <c:pt idx="2000">
                  <c:v>41943</c:v>
                </c:pt>
                <c:pt idx="2001">
                  <c:v>41942</c:v>
                </c:pt>
                <c:pt idx="2002">
                  <c:v>41941</c:v>
                </c:pt>
                <c:pt idx="2003">
                  <c:v>41940</c:v>
                </c:pt>
                <c:pt idx="2004">
                  <c:v>41939</c:v>
                </c:pt>
                <c:pt idx="2005">
                  <c:v>41938</c:v>
                </c:pt>
                <c:pt idx="2006">
                  <c:v>41937</c:v>
                </c:pt>
                <c:pt idx="2007">
                  <c:v>41936</c:v>
                </c:pt>
                <c:pt idx="2008">
                  <c:v>41935</c:v>
                </c:pt>
                <c:pt idx="2009">
                  <c:v>41934</c:v>
                </c:pt>
                <c:pt idx="2010">
                  <c:v>41933</c:v>
                </c:pt>
                <c:pt idx="2011">
                  <c:v>41932</c:v>
                </c:pt>
                <c:pt idx="2012">
                  <c:v>41931</c:v>
                </c:pt>
                <c:pt idx="2013">
                  <c:v>41930</c:v>
                </c:pt>
                <c:pt idx="2014">
                  <c:v>41929</c:v>
                </c:pt>
                <c:pt idx="2015">
                  <c:v>41928</c:v>
                </c:pt>
                <c:pt idx="2016">
                  <c:v>41927</c:v>
                </c:pt>
                <c:pt idx="2017">
                  <c:v>41926</c:v>
                </c:pt>
                <c:pt idx="2018">
                  <c:v>41925</c:v>
                </c:pt>
                <c:pt idx="2019">
                  <c:v>41924</c:v>
                </c:pt>
                <c:pt idx="2020">
                  <c:v>41923</c:v>
                </c:pt>
                <c:pt idx="2021">
                  <c:v>41922</c:v>
                </c:pt>
                <c:pt idx="2022">
                  <c:v>41921</c:v>
                </c:pt>
                <c:pt idx="2023">
                  <c:v>41920</c:v>
                </c:pt>
                <c:pt idx="2024">
                  <c:v>41919</c:v>
                </c:pt>
                <c:pt idx="2025">
                  <c:v>41918</c:v>
                </c:pt>
                <c:pt idx="2026">
                  <c:v>41917</c:v>
                </c:pt>
                <c:pt idx="2027">
                  <c:v>41916</c:v>
                </c:pt>
                <c:pt idx="2028">
                  <c:v>41915</c:v>
                </c:pt>
                <c:pt idx="2029">
                  <c:v>41914</c:v>
                </c:pt>
                <c:pt idx="2030">
                  <c:v>41913</c:v>
                </c:pt>
                <c:pt idx="2031">
                  <c:v>41912</c:v>
                </c:pt>
                <c:pt idx="2032">
                  <c:v>41911</c:v>
                </c:pt>
                <c:pt idx="2033">
                  <c:v>41910</c:v>
                </c:pt>
                <c:pt idx="2034">
                  <c:v>41909</c:v>
                </c:pt>
                <c:pt idx="2035">
                  <c:v>41908</c:v>
                </c:pt>
                <c:pt idx="2036">
                  <c:v>41907</c:v>
                </c:pt>
                <c:pt idx="2037">
                  <c:v>41906</c:v>
                </c:pt>
                <c:pt idx="2038">
                  <c:v>41905</c:v>
                </c:pt>
                <c:pt idx="2039">
                  <c:v>41904</c:v>
                </c:pt>
                <c:pt idx="2040">
                  <c:v>41903</c:v>
                </c:pt>
                <c:pt idx="2041">
                  <c:v>41902</c:v>
                </c:pt>
                <c:pt idx="2042">
                  <c:v>41901</c:v>
                </c:pt>
                <c:pt idx="2043">
                  <c:v>41900</c:v>
                </c:pt>
                <c:pt idx="2044">
                  <c:v>41899</c:v>
                </c:pt>
                <c:pt idx="2045">
                  <c:v>41898</c:v>
                </c:pt>
                <c:pt idx="2046">
                  <c:v>41897</c:v>
                </c:pt>
                <c:pt idx="2047">
                  <c:v>41896</c:v>
                </c:pt>
                <c:pt idx="2048">
                  <c:v>41895</c:v>
                </c:pt>
                <c:pt idx="2049">
                  <c:v>41894</c:v>
                </c:pt>
                <c:pt idx="2050">
                  <c:v>41893</c:v>
                </c:pt>
                <c:pt idx="2051">
                  <c:v>41892</c:v>
                </c:pt>
                <c:pt idx="2052">
                  <c:v>41891</c:v>
                </c:pt>
                <c:pt idx="2053">
                  <c:v>41890</c:v>
                </c:pt>
                <c:pt idx="2054">
                  <c:v>41889</c:v>
                </c:pt>
                <c:pt idx="2055">
                  <c:v>41888</c:v>
                </c:pt>
                <c:pt idx="2056">
                  <c:v>41887</c:v>
                </c:pt>
                <c:pt idx="2057">
                  <c:v>41886</c:v>
                </c:pt>
                <c:pt idx="2058">
                  <c:v>41885</c:v>
                </c:pt>
                <c:pt idx="2059">
                  <c:v>41884</c:v>
                </c:pt>
                <c:pt idx="2060">
                  <c:v>41883</c:v>
                </c:pt>
                <c:pt idx="2061">
                  <c:v>41882</c:v>
                </c:pt>
                <c:pt idx="2062">
                  <c:v>41881</c:v>
                </c:pt>
                <c:pt idx="2063">
                  <c:v>41880</c:v>
                </c:pt>
                <c:pt idx="2064">
                  <c:v>41879</c:v>
                </c:pt>
                <c:pt idx="2065">
                  <c:v>41875</c:v>
                </c:pt>
                <c:pt idx="2066">
                  <c:v>41874</c:v>
                </c:pt>
                <c:pt idx="2067">
                  <c:v>41873</c:v>
                </c:pt>
                <c:pt idx="2068">
                  <c:v>41872</c:v>
                </c:pt>
                <c:pt idx="2069">
                  <c:v>41871</c:v>
                </c:pt>
                <c:pt idx="2070">
                  <c:v>41870</c:v>
                </c:pt>
                <c:pt idx="2071">
                  <c:v>41869</c:v>
                </c:pt>
                <c:pt idx="2072">
                  <c:v>41868</c:v>
                </c:pt>
                <c:pt idx="2073">
                  <c:v>41867</c:v>
                </c:pt>
                <c:pt idx="2074">
                  <c:v>41866</c:v>
                </c:pt>
                <c:pt idx="2075">
                  <c:v>41865</c:v>
                </c:pt>
                <c:pt idx="2076">
                  <c:v>41864</c:v>
                </c:pt>
                <c:pt idx="2077">
                  <c:v>41863</c:v>
                </c:pt>
                <c:pt idx="2078">
                  <c:v>41862</c:v>
                </c:pt>
                <c:pt idx="2079">
                  <c:v>41861</c:v>
                </c:pt>
                <c:pt idx="2080">
                  <c:v>41860</c:v>
                </c:pt>
                <c:pt idx="2081">
                  <c:v>41859</c:v>
                </c:pt>
                <c:pt idx="2082">
                  <c:v>41858</c:v>
                </c:pt>
                <c:pt idx="2083">
                  <c:v>41857</c:v>
                </c:pt>
                <c:pt idx="2084">
                  <c:v>41856</c:v>
                </c:pt>
                <c:pt idx="2085">
                  <c:v>41855</c:v>
                </c:pt>
                <c:pt idx="2086">
                  <c:v>41854</c:v>
                </c:pt>
                <c:pt idx="2087">
                  <c:v>41853</c:v>
                </c:pt>
                <c:pt idx="2088">
                  <c:v>41852</c:v>
                </c:pt>
                <c:pt idx="2089">
                  <c:v>41851</c:v>
                </c:pt>
                <c:pt idx="2090">
                  <c:v>41850</c:v>
                </c:pt>
                <c:pt idx="2091">
                  <c:v>41849</c:v>
                </c:pt>
                <c:pt idx="2092">
                  <c:v>41848</c:v>
                </c:pt>
                <c:pt idx="2093">
                  <c:v>41847</c:v>
                </c:pt>
                <c:pt idx="2094">
                  <c:v>41846</c:v>
                </c:pt>
                <c:pt idx="2095">
                  <c:v>41845</c:v>
                </c:pt>
                <c:pt idx="2096">
                  <c:v>41844</c:v>
                </c:pt>
                <c:pt idx="2097">
                  <c:v>41843</c:v>
                </c:pt>
                <c:pt idx="2098">
                  <c:v>41842</c:v>
                </c:pt>
                <c:pt idx="2099">
                  <c:v>41841</c:v>
                </c:pt>
                <c:pt idx="2100">
                  <c:v>41840</c:v>
                </c:pt>
                <c:pt idx="2101">
                  <c:v>41839</c:v>
                </c:pt>
                <c:pt idx="2102">
                  <c:v>41838</c:v>
                </c:pt>
                <c:pt idx="2103">
                  <c:v>41837</c:v>
                </c:pt>
                <c:pt idx="2104">
                  <c:v>41836</c:v>
                </c:pt>
                <c:pt idx="2105">
                  <c:v>41835</c:v>
                </c:pt>
                <c:pt idx="2106">
                  <c:v>41834</c:v>
                </c:pt>
                <c:pt idx="2107">
                  <c:v>41833</c:v>
                </c:pt>
                <c:pt idx="2108">
                  <c:v>41832</c:v>
                </c:pt>
                <c:pt idx="2109">
                  <c:v>41831</c:v>
                </c:pt>
                <c:pt idx="2110">
                  <c:v>41830</c:v>
                </c:pt>
                <c:pt idx="2111">
                  <c:v>41829</c:v>
                </c:pt>
                <c:pt idx="2112">
                  <c:v>41828</c:v>
                </c:pt>
                <c:pt idx="2113">
                  <c:v>41827</c:v>
                </c:pt>
                <c:pt idx="2114">
                  <c:v>41826</c:v>
                </c:pt>
                <c:pt idx="2115">
                  <c:v>41825</c:v>
                </c:pt>
                <c:pt idx="2116">
                  <c:v>41824</c:v>
                </c:pt>
                <c:pt idx="2117">
                  <c:v>41823</c:v>
                </c:pt>
                <c:pt idx="2118">
                  <c:v>41822</c:v>
                </c:pt>
                <c:pt idx="2119">
                  <c:v>41821</c:v>
                </c:pt>
                <c:pt idx="2120">
                  <c:v>41820</c:v>
                </c:pt>
                <c:pt idx="2121">
                  <c:v>41819</c:v>
                </c:pt>
                <c:pt idx="2122">
                  <c:v>41818</c:v>
                </c:pt>
                <c:pt idx="2123">
                  <c:v>41817</c:v>
                </c:pt>
                <c:pt idx="2124">
                  <c:v>41816</c:v>
                </c:pt>
                <c:pt idx="2125">
                  <c:v>41815</c:v>
                </c:pt>
                <c:pt idx="2126">
                  <c:v>41814</c:v>
                </c:pt>
                <c:pt idx="2127">
                  <c:v>41813</c:v>
                </c:pt>
                <c:pt idx="2128">
                  <c:v>41812</c:v>
                </c:pt>
                <c:pt idx="2129">
                  <c:v>41811</c:v>
                </c:pt>
                <c:pt idx="2130">
                  <c:v>41810</c:v>
                </c:pt>
                <c:pt idx="2131">
                  <c:v>41809</c:v>
                </c:pt>
                <c:pt idx="2132">
                  <c:v>41808</c:v>
                </c:pt>
                <c:pt idx="2133">
                  <c:v>41807</c:v>
                </c:pt>
                <c:pt idx="2134">
                  <c:v>41806</c:v>
                </c:pt>
                <c:pt idx="2135">
                  <c:v>41805</c:v>
                </c:pt>
                <c:pt idx="2136">
                  <c:v>41804</c:v>
                </c:pt>
                <c:pt idx="2137">
                  <c:v>41803</c:v>
                </c:pt>
                <c:pt idx="2138">
                  <c:v>41802</c:v>
                </c:pt>
                <c:pt idx="2139">
                  <c:v>41801</c:v>
                </c:pt>
                <c:pt idx="2140">
                  <c:v>41800</c:v>
                </c:pt>
                <c:pt idx="2141">
                  <c:v>41799</c:v>
                </c:pt>
                <c:pt idx="2142">
                  <c:v>41798</c:v>
                </c:pt>
                <c:pt idx="2143">
                  <c:v>41797</c:v>
                </c:pt>
                <c:pt idx="2144">
                  <c:v>41796</c:v>
                </c:pt>
                <c:pt idx="2145">
                  <c:v>41795</c:v>
                </c:pt>
                <c:pt idx="2146">
                  <c:v>41794</c:v>
                </c:pt>
                <c:pt idx="2147">
                  <c:v>41793</c:v>
                </c:pt>
                <c:pt idx="2148">
                  <c:v>41792</c:v>
                </c:pt>
                <c:pt idx="2149">
                  <c:v>41791</c:v>
                </c:pt>
                <c:pt idx="2150">
                  <c:v>41790</c:v>
                </c:pt>
                <c:pt idx="2151">
                  <c:v>41789</c:v>
                </c:pt>
                <c:pt idx="2152">
                  <c:v>41788</c:v>
                </c:pt>
                <c:pt idx="2153">
                  <c:v>41787</c:v>
                </c:pt>
                <c:pt idx="2154">
                  <c:v>41786</c:v>
                </c:pt>
                <c:pt idx="2155">
                  <c:v>41785</c:v>
                </c:pt>
                <c:pt idx="2156">
                  <c:v>41784</c:v>
                </c:pt>
                <c:pt idx="2157">
                  <c:v>41783</c:v>
                </c:pt>
                <c:pt idx="2158">
                  <c:v>41782</c:v>
                </c:pt>
                <c:pt idx="2159">
                  <c:v>41781</c:v>
                </c:pt>
                <c:pt idx="2160">
                  <c:v>41780</c:v>
                </c:pt>
                <c:pt idx="2161">
                  <c:v>41779</c:v>
                </c:pt>
                <c:pt idx="2162">
                  <c:v>41778</c:v>
                </c:pt>
                <c:pt idx="2163">
                  <c:v>41777</c:v>
                </c:pt>
                <c:pt idx="2164">
                  <c:v>41776</c:v>
                </c:pt>
                <c:pt idx="2165">
                  <c:v>41775</c:v>
                </c:pt>
                <c:pt idx="2166">
                  <c:v>41774</c:v>
                </c:pt>
                <c:pt idx="2167">
                  <c:v>41773</c:v>
                </c:pt>
                <c:pt idx="2168">
                  <c:v>41772</c:v>
                </c:pt>
                <c:pt idx="2169">
                  <c:v>41771</c:v>
                </c:pt>
                <c:pt idx="2170">
                  <c:v>41770</c:v>
                </c:pt>
                <c:pt idx="2171">
                  <c:v>41769</c:v>
                </c:pt>
                <c:pt idx="2172">
                  <c:v>41768</c:v>
                </c:pt>
                <c:pt idx="2173">
                  <c:v>41767</c:v>
                </c:pt>
                <c:pt idx="2174">
                  <c:v>41766</c:v>
                </c:pt>
                <c:pt idx="2175">
                  <c:v>41765</c:v>
                </c:pt>
                <c:pt idx="2176">
                  <c:v>41764</c:v>
                </c:pt>
                <c:pt idx="2177">
                  <c:v>41763</c:v>
                </c:pt>
                <c:pt idx="2178">
                  <c:v>41762</c:v>
                </c:pt>
                <c:pt idx="2179">
                  <c:v>41761</c:v>
                </c:pt>
                <c:pt idx="2180">
                  <c:v>41760</c:v>
                </c:pt>
                <c:pt idx="2181">
                  <c:v>41759</c:v>
                </c:pt>
                <c:pt idx="2182">
                  <c:v>41758</c:v>
                </c:pt>
                <c:pt idx="2183">
                  <c:v>41757</c:v>
                </c:pt>
                <c:pt idx="2184">
                  <c:v>41756</c:v>
                </c:pt>
                <c:pt idx="2185">
                  <c:v>41755</c:v>
                </c:pt>
                <c:pt idx="2186">
                  <c:v>41754</c:v>
                </c:pt>
                <c:pt idx="2187">
                  <c:v>41753</c:v>
                </c:pt>
                <c:pt idx="2188">
                  <c:v>41752</c:v>
                </c:pt>
                <c:pt idx="2189">
                  <c:v>41751</c:v>
                </c:pt>
                <c:pt idx="2190">
                  <c:v>41750</c:v>
                </c:pt>
                <c:pt idx="2191">
                  <c:v>41749</c:v>
                </c:pt>
                <c:pt idx="2192">
                  <c:v>41748</c:v>
                </c:pt>
                <c:pt idx="2193">
                  <c:v>41747</c:v>
                </c:pt>
                <c:pt idx="2194">
                  <c:v>41746</c:v>
                </c:pt>
                <c:pt idx="2195">
                  <c:v>41745</c:v>
                </c:pt>
                <c:pt idx="2196">
                  <c:v>41744</c:v>
                </c:pt>
                <c:pt idx="2197">
                  <c:v>41743</c:v>
                </c:pt>
                <c:pt idx="2198">
                  <c:v>41742</c:v>
                </c:pt>
                <c:pt idx="2199">
                  <c:v>41741</c:v>
                </c:pt>
                <c:pt idx="2200">
                  <c:v>41740</c:v>
                </c:pt>
                <c:pt idx="2201">
                  <c:v>41739</c:v>
                </c:pt>
                <c:pt idx="2202">
                  <c:v>41738</c:v>
                </c:pt>
                <c:pt idx="2203">
                  <c:v>41737</c:v>
                </c:pt>
                <c:pt idx="2204">
                  <c:v>41736</c:v>
                </c:pt>
                <c:pt idx="2205">
                  <c:v>41735</c:v>
                </c:pt>
                <c:pt idx="2206">
                  <c:v>41734</c:v>
                </c:pt>
                <c:pt idx="2207">
                  <c:v>41733</c:v>
                </c:pt>
                <c:pt idx="2208">
                  <c:v>41732</c:v>
                </c:pt>
                <c:pt idx="2209">
                  <c:v>41731</c:v>
                </c:pt>
                <c:pt idx="2210">
                  <c:v>41730</c:v>
                </c:pt>
                <c:pt idx="2211">
                  <c:v>41729</c:v>
                </c:pt>
                <c:pt idx="2212">
                  <c:v>41728</c:v>
                </c:pt>
                <c:pt idx="2213">
                  <c:v>41727</c:v>
                </c:pt>
                <c:pt idx="2214">
                  <c:v>41726</c:v>
                </c:pt>
                <c:pt idx="2215">
                  <c:v>41725</c:v>
                </c:pt>
                <c:pt idx="2216">
                  <c:v>41724</c:v>
                </c:pt>
                <c:pt idx="2217">
                  <c:v>41723</c:v>
                </c:pt>
                <c:pt idx="2218">
                  <c:v>41722</c:v>
                </c:pt>
                <c:pt idx="2219">
                  <c:v>41721</c:v>
                </c:pt>
                <c:pt idx="2220">
                  <c:v>41720</c:v>
                </c:pt>
                <c:pt idx="2221">
                  <c:v>41719</c:v>
                </c:pt>
                <c:pt idx="2222">
                  <c:v>41718</c:v>
                </c:pt>
                <c:pt idx="2223">
                  <c:v>41717</c:v>
                </c:pt>
                <c:pt idx="2224">
                  <c:v>41716</c:v>
                </c:pt>
                <c:pt idx="2225">
                  <c:v>41715</c:v>
                </c:pt>
                <c:pt idx="2226">
                  <c:v>41714</c:v>
                </c:pt>
                <c:pt idx="2227">
                  <c:v>41713</c:v>
                </c:pt>
                <c:pt idx="2228">
                  <c:v>41712</c:v>
                </c:pt>
                <c:pt idx="2229">
                  <c:v>41711</c:v>
                </c:pt>
                <c:pt idx="2230">
                  <c:v>41710</c:v>
                </c:pt>
                <c:pt idx="2231">
                  <c:v>41709</c:v>
                </c:pt>
                <c:pt idx="2232">
                  <c:v>41708</c:v>
                </c:pt>
                <c:pt idx="2233">
                  <c:v>41707</c:v>
                </c:pt>
                <c:pt idx="2234">
                  <c:v>41706</c:v>
                </c:pt>
                <c:pt idx="2235">
                  <c:v>41705</c:v>
                </c:pt>
                <c:pt idx="2236">
                  <c:v>41704</c:v>
                </c:pt>
                <c:pt idx="2237">
                  <c:v>41703</c:v>
                </c:pt>
                <c:pt idx="2238">
                  <c:v>41702</c:v>
                </c:pt>
                <c:pt idx="2239">
                  <c:v>41701</c:v>
                </c:pt>
                <c:pt idx="2240">
                  <c:v>41700</c:v>
                </c:pt>
                <c:pt idx="2241">
                  <c:v>41699</c:v>
                </c:pt>
                <c:pt idx="2242">
                  <c:v>41698</c:v>
                </c:pt>
                <c:pt idx="2243">
                  <c:v>41697</c:v>
                </c:pt>
                <c:pt idx="2244">
                  <c:v>41696</c:v>
                </c:pt>
                <c:pt idx="2245">
                  <c:v>41695</c:v>
                </c:pt>
                <c:pt idx="2246">
                  <c:v>41694</c:v>
                </c:pt>
                <c:pt idx="2247">
                  <c:v>41693</c:v>
                </c:pt>
                <c:pt idx="2248">
                  <c:v>41692</c:v>
                </c:pt>
                <c:pt idx="2249">
                  <c:v>41691</c:v>
                </c:pt>
                <c:pt idx="2250">
                  <c:v>41690</c:v>
                </c:pt>
                <c:pt idx="2251">
                  <c:v>41689</c:v>
                </c:pt>
                <c:pt idx="2252">
                  <c:v>41688</c:v>
                </c:pt>
                <c:pt idx="2253">
                  <c:v>41687</c:v>
                </c:pt>
                <c:pt idx="2254">
                  <c:v>41686</c:v>
                </c:pt>
                <c:pt idx="2255">
                  <c:v>41685</c:v>
                </c:pt>
                <c:pt idx="2256">
                  <c:v>41684</c:v>
                </c:pt>
                <c:pt idx="2257">
                  <c:v>41683</c:v>
                </c:pt>
                <c:pt idx="2258">
                  <c:v>41682</c:v>
                </c:pt>
                <c:pt idx="2259">
                  <c:v>41681</c:v>
                </c:pt>
                <c:pt idx="2260">
                  <c:v>41680</c:v>
                </c:pt>
                <c:pt idx="2261">
                  <c:v>41679</c:v>
                </c:pt>
                <c:pt idx="2262">
                  <c:v>41678</c:v>
                </c:pt>
                <c:pt idx="2263">
                  <c:v>41677</c:v>
                </c:pt>
                <c:pt idx="2264">
                  <c:v>41676</c:v>
                </c:pt>
                <c:pt idx="2265">
                  <c:v>41675</c:v>
                </c:pt>
                <c:pt idx="2266">
                  <c:v>41674</c:v>
                </c:pt>
                <c:pt idx="2267">
                  <c:v>41673</c:v>
                </c:pt>
                <c:pt idx="2268">
                  <c:v>41672</c:v>
                </c:pt>
                <c:pt idx="2269">
                  <c:v>41671</c:v>
                </c:pt>
                <c:pt idx="2270">
                  <c:v>41670</c:v>
                </c:pt>
                <c:pt idx="2271">
                  <c:v>41669</c:v>
                </c:pt>
                <c:pt idx="2272">
                  <c:v>41668</c:v>
                </c:pt>
                <c:pt idx="2273">
                  <c:v>41667</c:v>
                </c:pt>
                <c:pt idx="2274">
                  <c:v>41666</c:v>
                </c:pt>
                <c:pt idx="2275">
                  <c:v>41665</c:v>
                </c:pt>
                <c:pt idx="2276">
                  <c:v>41664</c:v>
                </c:pt>
                <c:pt idx="2277">
                  <c:v>41663</c:v>
                </c:pt>
                <c:pt idx="2278">
                  <c:v>41662</c:v>
                </c:pt>
                <c:pt idx="2279">
                  <c:v>41661</c:v>
                </c:pt>
                <c:pt idx="2280">
                  <c:v>41660</c:v>
                </c:pt>
                <c:pt idx="2281">
                  <c:v>41659</c:v>
                </c:pt>
                <c:pt idx="2282">
                  <c:v>41658</c:v>
                </c:pt>
                <c:pt idx="2283">
                  <c:v>41657</c:v>
                </c:pt>
                <c:pt idx="2284">
                  <c:v>41656</c:v>
                </c:pt>
                <c:pt idx="2285">
                  <c:v>41655</c:v>
                </c:pt>
                <c:pt idx="2286">
                  <c:v>41654</c:v>
                </c:pt>
                <c:pt idx="2287">
                  <c:v>41653</c:v>
                </c:pt>
                <c:pt idx="2288">
                  <c:v>41652</c:v>
                </c:pt>
                <c:pt idx="2289">
                  <c:v>41651</c:v>
                </c:pt>
                <c:pt idx="2290">
                  <c:v>41650</c:v>
                </c:pt>
                <c:pt idx="2291">
                  <c:v>41649</c:v>
                </c:pt>
                <c:pt idx="2292">
                  <c:v>41648</c:v>
                </c:pt>
                <c:pt idx="2293">
                  <c:v>41647</c:v>
                </c:pt>
                <c:pt idx="2294">
                  <c:v>41646</c:v>
                </c:pt>
                <c:pt idx="2295">
                  <c:v>41645</c:v>
                </c:pt>
                <c:pt idx="2296">
                  <c:v>41644</c:v>
                </c:pt>
                <c:pt idx="2297">
                  <c:v>41643</c:v>
                </c:pt>
                <c:pt idx="2298">
                  <c:v>41642</c:v>
                </c:pt>
                <c:pt idx="2299">
                  <c:v>41641</c:v>
                </c:pt>
                <c:pt idx="2300">
                  <c:v>41640</c:v>
                </c:pt>
                <c:pt idx="2301">
                  <c:v>41639</c:v>
                </c:pt>
                <c:pt idx="2302">
                  <c:v>41638</c:v>
                </c:pt>
                <c:pt idx="2303">
                  <c:v>41637</c:v>
                </c:pt>
                <c:pt idx="2304">
                  <c:v>41636</c:v>
                </c:pt>
                <c:pt idx="2305">
                  <c:v>41635</c:v>
                </c:pt>
                <c:pt idx="2306">
                  <c:v>41634</c:v>
                </c:pt>
                <c:pt idx="2307">
                  <c:v>41633</c:v>
                </c:pt>
                <c:pt idx="2308">
                  <c:v>41632</c:v>
                </c:pt>
                <c:pt idx="2309">
                  <c:v>41631</c:v>
                </c:pt>
                <c:pt idx="2310">
                  <c:v>41630</c:v>
                </c:pt>
                <c:pt idx="2311">
                  <c:v>41629</c:v>
                </c:pt>
                <c:pt idx="2312">
                  <c:v>41628</c:v>
                </c:pt>
                <c:pt idx="2313">
                  <c:v>41627</c:v>
                </c:pt>
                <c:pt idx="2314">
                  <c:v>41626</c:v>
                </c:pt>
                <c:pt idx="2315">
                  <c:v>41625</c:v>
                </c:pt>
                <c:pt idx="2316">
                  <c:v>41624</c:v>
                </c:pt>
                <c:pt idx="2317">
                  <c:v>41623</c:v>
                </c:pt>
                <c:pt idx="2318">
                  <c:v>41622</c:v>
                </c:pt>
                <c:pt idx="2319">
                  <c:v>41621</c:v>
                </c:pt>
                <c:pt idx="2320">
                  <c:v>41620</c:v>
                </c:pt>
                <c:pt idx="2321">
                  <c:v>41619</c:v>
                </c:pt>
                <c:pt idx="2322">
                  <c:v>41618</c:v>
                </c:pt>
                <c:pt idx="2323">
                  <c:v>41617</c:v>
                </c:pt>
                <c:pt idx="2324">
                  <c:v>41616</c:v>
                </c:pt>
                <c:pt idx="2325">
                  <c:v>41615</c:v>
                </c:pt>
                <c:pt idx="2326">
                  <c:v>41614</c:v>
                </c:pt>
                <c:pt idx="2327">
                  <c:v>41613</c:v>
                </c:pt>
                <c:pt idx="2328">
                  <c:v>41612</c:v>
                </c:pt>
                <c:pt idx="2329">
                  <c:v>41611</c:v>
                </c:pt>
                <c:pt idx="2330">
                  <c:v>41610</c:v>
                </c:pt>
                <c:pt idx="2331">
                  <c:v>41609</c:v>
                </c:pt>
                <c:pt idx="2332">
                  <c:v>41608</c:v>
                </c:pt>
                <c:pt idx="2333">
                  <c:v>41607</c:v>
                </c:pt>
                <c:pt idx="2334">
                  <c:v>41606</c:v>
                </c:pt>
                <c:pt idx="2335">
                  <c:v>41605</c:v>
                </c:pt>
                <c:pt idx="2336">
                  <c:v>41604</c:v>
                </c:pt>
                <c:pt idx="2337">
                  <c:v>41603</c:v>
                </c:pt>
                <c:pt idx="2338">
                  <c:v>41602</c:v>
                </c:pt>
                <c:pt idx="2339">
                  <c:v>41601</c:v>
                </c:pt>
                <c:pt idx="2340">
                  <c:v>41600</c:v>
                </c:pt>
                <c:pt idx="2341">
                  <c:v>41599</c:v>
                </c:pt>
                <c:pt idx="2342">
                  <c:v>41598</c:v>
                </c:pt>
                <c:pt idx="2343">
                  <c:v>41597</c:v>
                </c:pt>
                <c:pt idx="2344">
                  <c:v>41596</c:v>
                </c:pt>
                <c:pt idx="2345">
                  <c:v>41595</c:v>
                </c:pt>
                <c:pt idx="2346">
                  <c:v>41594</c:v>
                </c:pt>
                <c:pt idx="2347">
                  <c:v>41593</c:v>
                </c:pt>
                <c:pt idx="2348">
                  <c:v>41592</c:v>
                </c:pt>
                <c:pt idx="2349">
                  <c:v>41591</c:v>
                </c:pt>
                <c:pt idx="2350">
                  <c:v>41590</c:v>
                </c:pt>
                <c:pt idx="2351">
                  <c:v>41589</c:v>
                </c:pt>
                <c:pt idx="2352">
                  <c:v>41588</c:v>
                </c:pt>
                <c:pt idx="2353">
                  <c:v>41587</c:v>
                </c:pt>
                <c:pt idx="2354">
                  <c:v>41586</c:v>
                </c:pt>
                <c:pt idx="2355">
                  <c:v>41585</c:v>
                </c:pt>
                <c:pt idx="2356">
                  <c:v>41584</c:v>
                </c:pt>
                <c:pt idx="2357">
                  <c:v>41583</c:v>
                </c:pt>
                <c:pt idx="2358">
                  <c:v>41582</c:v>
                </c:pt>
                <c:pt idx="2359">
                  <c:v>41581</c:v>
                </c:pt>
                <c:pt idx="2360">
                  <c:v>41580</c:v>
                </c:pt>
                <c:pt idx="2361">
                  <c:v>41579</c:v>
                </c:pt>
                <c:pt idx="2362">
                  <c:v>41578</c:v>
                </c:pt>
                <c:pt idx="2363">
                  <c:v>41577</c:v>
                </c:pt>
                <c:pt idx="2364">
                  <c:v>41576</c:v>
                </c:pt>
                <c:pt idx="2365">
                  <c:v>41575</c:v>
                </c:pt>
                <c:pt idx="2366">
                  <c:v>41574</c:v>
                </c:pt>
                <c:pt idx="2367">
                  <c:v>41573</c:v>
                </c:pt>
                <c:pt idx="2368">
                  <c:v>41572</c:v>
                </c:pt>
                <c:pt idx="2369">
                  <c:v>41571</c:v>
                </c:pt>
                <c:pt idx="2370">
                  <c:v>41570</c:v>
                </c:pt>
                <c:pt idx="2371">
                  <c:v>41569</c:v>
                </c:pt>
                <c:pt idx="2372">
                  <c:v>41568</c:v>
                </c:pt>
                <c:pt idx="2373">
                  <c:v>41567</c:v>
                </c:pt>
                <c:pt idx="2374">
                  <c:v>41566</c:v>
                </c:pt>
                <c:pt idx="2375">
                  <c:v>41565</c:v>
                </c:pt>
                <c:pt idx="2376">
                  <c:v>41564</c:v>
                </c:pt>
                <c:pt idx="2377">
                  <c:v>41563</c:v>
                </c:pt>
                <c:pt idx="2378">
                  <c:v>41562</c:v>
                </c:pt>
                <c:pt idx="2379">
                  <c:v>41561</c:v>
                </c:pt>
                <c:pt idx="2380">
                  <c:v>41560</c:v>
                </c:pt>
                <c:pt idx="2381">
                  <c:v>41559</c:v>
                </c:pt>
                <c:pt idx="2382">
                  <c:v>41558</c:v>
                </c:pt>
                <c:pt idx="2383">
                  <c:v>41557</c:v>
                </c:pt>
                <c:pt idx="2384">
                  <c:v>41556</c:v>
                </c:pt>
                <c:pt idx="2385">
                  <c:v>41555</c:v>
                </c:pt>
                <c:pt idx="2386">
                  <c:v>41554</c:v>
                </c:pt>
                <c:pt idx="2387">
                  <c:v>41553</c:v>
                </c:pt>
                <c:pt idx="2388">
                  <c:v>41552</c:v>
                </c:pt>
                <c:pt idx="2389">
                  <c:v>41551</c:v>
                </c:pt>
                <c:pt idx="2390">
                  <c:v>41550</c:v>
                </c:pt>
                <c:pt idx="2391">
                  <c:v>41549</c:v>
                </c:pt>
                <c:pt idx="2392">
                  <c:v>41548</c:v>
                </c:pt>
                <c:pt idx="2393">
                  <c:v>41547</c:v>
                </c:pt>
                <c:pt idx="2394">
                  <c:v>41546</c:v>
                </c:pt>
                <c:pt idx="2395">
                  <c:v>41545</c:v>
                </c:pt>
                <c:pt idx="2396">
                  <c:v>41544</c:v>
                </c:pt>
                <c:pt idx="2397">
                  <c:v>41543</c:v>
                </c:pt>
                <c:pt idx="2398">
                  <c:v>41542</c:v>
                </c:pt>
                <c:pt idx="2399">
                  <c:v>41541</c:v>
                </c:pt>
                <c:pt idx="2400">
                  <c:v>41540</c:v>
                </c:pt>
                <c:pt idx="2401">
                  <c:v>41539</c:v>
                </c:pt>
                <c:pt idx="2402">
                  <c:v>41538</c:v>
                </c:pt>
                <c:pt idx="2403">
                  <c:v>41537</c:v>
                </c:pt>
                <c:pt idx="2404">
                  <c:v>41536</c:v>
                </c:pt>
                <c:pt idx="2405">
                  <c:v>41535</c:v>
                </c:pt>
                <c:pt idx="2406">
                  <c:v>41534</c:v>
                </c:pt>
                <c:pt idx="2407">
                  <c:v>41533</c:v>
                </c:pt>
                <c:pt idx="2408">
                  <c:v>41532</c:v>
                </c:pt>
                <c:pt idx="2409">
                  <c:v>41531</c:v>
                </c:pt>
                <c:pt idx="2410">
                  <c:v>41530</c:v>
                </c:pt>
                <c:pt idx="2411">
                  <c:v>41529</c:v>
                </c:pt>
                <c:pt idx="2412">
                  <c:v>41528</c:v>
                </c:pt>
                <c:pt idx="2413">
                  <c:v>41527</c:v>
                </c:pt>
                <c:pt idx="2414">
                  <c:v>41526</c:v>
                </c:pt>
                <c:pt idx="2415">
                  <c:v>41525</c:v>
                </c:pt>
                <c:pt idx="2416">
                  <c:v>41524</c:v>
                </c:pt>
                <c:pt idx="2417">
                  <c:v>41523</c:v>
                </c:pt>
                <c:pt idx="2418">
                  <c:v>41522</c:v>
                </c:pt>
                <c:pt idx="2419">
                  <c:v>41521</c:v>
                </c:pt>
                <c:pt idx="2420">
                  <c:v>41520</c:v>
                </c:pt>
                <c:pt idx="2421">
                  <c:v>41519</c:v>
                </c:pt>
                <c:pt idx="2422">
                  <c:v>41518</c:v>
                </c:pt>
                <c:pt idx="2423">
                  <c:v>41517</c:v>
                </c:pt>
                <c:pt idx="2424">
                  <c:v>41516</c:v>
                </c:pt>
                <c:pt idx="2425">
                  <c:v>41515</c:v>
                </c:pt>
                <c:pt idx="2426">
                  <c:v>41514</c:v>
                </c:pt>
                <c:pt idx="2427">
                  <c:v>41513</c:v>
                </c:pt>
                <c:pt idx="2428">
                  <c:v>41512</c:v>
                </c:pt>
                <c:pt idx="2429">
                  <c:v>41511</c:v>
                </c:pt>
                <c:pt idx="2430">
                  <c:v>41510</c:v>
                </c:pt>
                <c:pt idx="2431">
                  <c:v>41509</c:v>
                </c:pt>
                <c:pt idx="2432">
                  <c:v>41508</c:v>
                </c:pt>
                <c:pt idx="2433">
                  <c:v>41507</c:v>
                </c:pt>
                <c:pt idx="2434">
                  <c:v>41506</c:v>
                </c:pt>
                <c:pt idx="2435">
                  <c:v>41505</c:v>
                </c:pt>
                <c:pt idx="2436">
                  <c:v>41504</c:v>
                </c:pt>
                <c:pt idx="2437">
                  <c:v>41503</c:v>
                </c:pt>
                <c:pt idx="2438">
                  <c:v>41502</c:v>
                </c:pt>
                <c:pt idx="2439">
                  <c:v>41501</c:v>
                </c:pt>
                <c:pt idx="2440">
                  <c:v>41500</c:v>
                </c:pt>
                <c:pt idx="2441">
                  <c:v>41499</c:v>
                </c:pt>
                <c:pt idx="2442">
                  <c:v>41498</c:v>
                </c:pt>
                <c:pt idx="2443">
                  <c:v>41497</c:v>
                </c:pt>
                <c:pt idx="2444">
                  <c:v>41496</c:v>
                </c:pt>
                <c:pt idx="2445">
                  <c:v>41495</c:v>
                </c:pt>
                <c:pt idx="2446">
                  <c:v>41494</c:v>
                </c:pt>
                <c:pt idx="2447">
                  <c:v>41493</c:v>
                </c:pt>
                <c:pt idx="2448">
                  <c:v>41492</c:v>
                </c:pt>
                <c:pt idx="2449">
                  <c:v>41491</c:v>
                </c:pt>
                <c:pt idx="2450">
                  <c:v>41490</c:v>
                </c:pt>
                <c:pt idx="2451">
                  <c:v>41489</c:v>
                </c:pt>
                <c:pt idx="2452">
                  <c:v>41488</c:v>
                </c:pt>
                <c:pt idx="2453">
                  <c:v>41487</c:v>
                </c:pt>
                <c:pt idx="2454">
                  <c:v>41486</c:v>
                </c:pt>
                <c:pt idx="2455">
                  <c:v>41485</c:v>
                </c:pt>
                <c:pt idx="2456">
                  <c:v>41484</c:v>
                </c:pt>
                <c:pt idx="2457">
                  <c:v>41483</c:v>
                </c:pt>
                <c:pt idx="2458">
                  <c:v>41482</c:v>
                </c:pt>
                <c:pt idx="2459">
                  <c:v>41481</c:v>
                </c:pt>
                <c:pt idx="2460">
                  <c:v>41480</c:v>
                </c:pt>
                <c:pt idx="2461">
                  <c:v>41479</c:v>
                </c:pt>
                <c:pt idx="2462">
                  <c:v>41478</c:v>
                </c:pt>
                <c:pt idx="2463">
                  <c:v>41477</c:v>
                </c:pt>
                <c:pt idx="2464">
                  <c:v>41476</c:v>
                </c:pt>
                <c:pt idx="2465">
                  <c:v>41475</c:v>
                </c:pt>
                <c:pt idx="2466">
                  <c:v>41474</c:v>
                </c:pt>
                <c:pt idx="2467">
                  <c:v>41473</c:v>
                </c:pt>
                <c:pt idx="2468">
                  <c:v>41472</c:v>
                </c:pt>
                <c:pt idx="2469">
                  <c:v>41471</c:v>
                </c:pt>
                <c:pt idx="2470">
                  <c:v>41470</c:v>
                </c:pt>
                <c:pt idx="2471">
                  <c:v>41469</c:v>
                </c:pt>
                <c:pt idx="2472">
                  <c:v>41468</c:v>
                </c:pt>
                <c:pt idx="2473">
                  <c:v>41467</c:v>
                </c:pt>
                <c:pt idx="2474">
                  <c:v>41466</c:v>
                </c:pt>
                <c:pt idx="2475">
                  <c:v>41465</c:v>
                </c:pt>
                <c:pt idx="2476">
                  <c:v>41464</c:v>
                </c:pt>
                <c:pt idx="2477">
                  <c:v>41463</c:v>
                </c:pt>
                <c:pt idx="2478">
                  <c:v>41462</c:v>
                </c:pt>
                <c:pt idx="2479">
                  <c:v>41461</c:v>
                </c:pt>
                <c:pt idx="2480">
                  <c:v>41460</c:v>
                </c:pt>
                <c:pt idx="2481">
                  <c:v>41459</c:v>
                </c:pt>
                <c:pt idx="2482">
                  <c:v>41458</c:v>
                </c:pt>
                <c:pt idx="2483">
                  <c:v>41457</c:v>
                </c:pt>
                <c:pt idx="2484">
                  <c:v>41456</c:v>
                </c:pt>
                <c:pt idx="2485">
                  <c:v>41455</c:v>
                </c:pt>
                <c:pt idx="2486">
                  <c:v>41454</c:v>
                </c:pt>
                <c:pt idx="2487">
                  <c:v>41453</c:v>
                </c:pt>
                <c:pt idx="2488">
                  <c:v>41452</c:v>
                </c:pt>
                <c:pt idx="2489">
                  <c:v>41451</c:v>
                </c:pt>
                <c:pt idx="2490">
                  <c:v>41450</c:v>
                </c:pt>
                <c:pt idx="2491">
                  <c:v>41449</c:v>
                </c:pt>
                <c:pt idx="2492">
                  <c:v>41448</c:v>
                </c:pt>
                <c:pt idx="2493">
                  <c:v>41447</c:v>
                </c:pt>
                <c:pt idx="2494">
                  <c:v>41446</c:v>
                </c:pt>
                <c:pt idx="2495">
                  <c:v>41445</c:v>
                </c:pt>
                <c:pt idx="2496">
                  <c:v>41444</c:v>
                </c:pt>
                <c:pt idx="2497">
                  <c:v>41443</c:v>
                </c:pt>
                <c:pt idx="2498">
                  <c:v>41442</c:v>
                </c:pt>
                <c:pt idx="2499">
                  <c:v>41441</c:v>
                </c:pt>
                <c:pt idx="2500">
                  <c:v>41440</c:v>
                </c:pt>
                <c:pt idx="2501">
                  <c:v>41439</c:v>
                </c:pt>
                <c:pt idx="2502">
                  <c:v>41438</c:v>
                </c:pt>
                <c:pt idx="2503">
                  <c:v>41437</c:v>
                </c:pt>
                <c:pt idx="2504">
                  <c:v>41436</c:v>
                </c:pt>
                <c:pt idx="2505">
                  <c:v>41435</c:v>
                </c:pt>
                <c:pt idx="2506">
                  <c:v>41434</c:v>
                </c:pt>
                <c:pt idx="2507">
                  <c:v>41433</c:v>
                </c:pt>
                <c:pt idx="2508">
                  <c:v>41432</c:v>
                </c:pt>
                <c:pt idx="2509">
                  <c:v>41431</c:v>
                </c:pt>
                <c:pt idx="2510">
                  <c:v>41430</c:v>
                </c:pt>
                <c:pt idx="2511">
                  <c:v>41429</c:v>
                </c:pt>
                <c:pt idx="2512">
                  <c:v>41428</c:v>
                </c:pt>
                <c:pt idx="2513">
                  <c:v>41427</c:v>
                </c:pt>
                <c:pt idx="2514">
                  <c:v>41426</c:v>
                </c:pt>
                <c:pt idx="2515">
                  <c:v>41425</c:v>
                </c:pt>
                <c:pt idx="2516">
                  <c:v>41424</c:v>
                </c:pt>
                <c:pt idx="2517">
                  <c:v>41423</c:v>
                </c:pt>
                <c:pt idx="2518">
                  <c:v>41422</c:v>
                </c:pt>
                <c:pt idx="2519">
                  <c:v>41421</c:v>
                </c:pt>
                <c:pt idx="2520">
                  <c:v>41420</c:v>
                </c:pt>
                <c:pt idx="2521">
                  <c:v>41419</c:v>
                </c:pt>
                <c:pt idx="2522">
                  <c:v>41418</c:v>
                </c:pt>
                <c:pt idx="2523">
                  <c:v>41417</c:v>
                </c:pt>
                <c:pt idx="2524">
                  <c:v>41416</c:v>
                </c:pt>
                <c:pt idx="2525">
                  <c:v>41415</c:v>
                </c:pt>
                <c:pt idx="2526">
                  <c:v>41414</c:v>
                </c:pt>
                <c:pt idx="2527">
                  <c:v>41413</c:v>
                </c:pt>
                <c:pt idx="2528">
                  <c:v>41412</c:v>
                </c:pt>
                <c:pt idx="2529">
                  <c:v>41411</c:v>
                </c:pt>
                <c:pt idx="2530">
                  <c:v>41410</c:v>
                </c:pt>
                <c:pt idx="2531">
                  <c:v>41409</c:v>
                </c:pt>
                <c:pt idx="2532">
                  <c:v>41408</c:v>
                </c:pt>
                <c:pt idx="2533">
                  <c:v>41407</c:v>
                </c:pt>
                <c:pt idx="2534">
                  <c:v>41406</c:v>
                </c:pt>
                <c:pt idx="2535">
                  <c:v>41405</c:v>
                </c:pt>
                <c:pt idx="2536">
                  <c:v>41404</c:v>
                </c:pt>
                <c:pt idx="2537">
                  <c:v>41403</c:v>
                </c:pt>
                <c:pt idx="2538">
                  <c:v>41402</c:v>
                </c:pt>
                <c:pt idx="2539">
                  <c:v>41401</c:v>
                </c:pt>
                <c:pt idx="2540">
                  <c:v>41400</c:v>
                </c:pt>
                <c:pt idx="2541">
                  <c:v>41399</c:v>
                </c:pt>
                <c:pt idx="2542">
                  <c:v>41398</c:v>
                </c:pt>
                <c:pt idx="2543">
                  <c:v>41397</c:v>
                </c:pt>
                <c:pt idx="2544">
                  <c:v>41396</c:v>
                </c:pt>
                <c:pt idx="2545">
                  <c:v>41395</c:v>
                </c:pt>
                <c:pt idx="2546">
                  <c:v>41394</c:v>
                </c:pt>
                <c:pt idx="2547">
                  <c:v>41393</c:v>
                </c:pt>
                <c:pt idx="2548">
                  <c:v>41392</c:v>
                </c:pt>
                <c:pt idx="2549">
                  <c:v>41391</c:v>
                </c:pt>
                <c:pt idx="2550">
                  <c:v>41390</c:v>
                </c:pt>
                <c:pt idx="2551">
                  <c:v>41389</c:v>
                </c:pt>
                <c:pt idx="2552">
                  <c:v>41388</c:v>
                </c:pt>
                <c:pt idx="2553">
                  <c:v>41387</c:v>
                </c:pt>
                <c:pt idx="2554">
                  <c:v>41386</c:v>
                </c:pt>
                <c:pt idx="2555">
                  <c:v>41385</c:v>
                </c:pt>
                <c:pt idx="2556">
                  <c:v>41384</c:v>
                </c:pt>
                <c:pt idx="2557">
                  <c:v>41383</c:v>
                </c:pt>
                <c:pt idx="2558">
                  <c:v>41382</c:v>
                </c:pt>
                <c:pt idx="2559">
                  <c:v>41381</c:v>
                </c:pt>
                <c:pt idx="2560">
                  <c:v>41380</c:v>
                </c:pt>
                <c:pt idx="2561">
                  <c:v>41379</c:v>
                </c:pt>
                <c:pt idx="2562">
                  <c:v>41378</c:v>
                </c:pt>
                <c:pt idx="2563">
                  <c:v>41377</c:v>
                </c:pt>
                <c:pt idx="2564">
                  <c:v>41376</c:v>
                </c:pt>
                <c:pt idx="2565">
                  <c:v>41375</c:v>
                </c:pt>
                <c:pt idx="2566">
                  <c:v>41374</c:v>
                </c:pt>
                <c:pt idx="2567">
                  <c:v>41373</c:v>
                </c:pt>
                <c:pt idx="2568">
                  <c:v>41372</c:v>
                </c:pt>
                <c:pt idx="2569">
                  <c:v>41371</c:v>
                </c:pt>
                <c:pt idx="2570">
                  <c:v>41370</c:v>
                </c:pt>
                <c:pt idx="2571">
                  <c:v>41369</c:v>
                </c:pt>
                <c:pt idx="2572">
                  <c:v>41368</c:v>
                </c:pt>
                <c:pt idx="2573">
                  <c:v>41367</c:v>
                </c:pt>
                <c:pt idx="2574">
                  <c:v>41366</c:v>
                </c:pt>
                <c:pt idx="2575">
                  <c:v>41365</c:v>
                </c:pt>
                <c:pt idx="2576">
                  <c:v>41364</c:v>
                </c:pt>
                <c:pt idx="2577">
                  <c:v>41363</c:v>
                </c:pt>
                <c:pt idx="2578">
                  <c:v>41362</c:v>
                </c:pt>
                <c:pt idx="2579">
                  <c:v>41361</c:v>
                </c:pt>
                <c:pt idx="2580">
                  <c:v>41360</c:v>
                </c:pt>
                <c:pt idx="2581">
                  <c:v>41359</c:v>
                </c:pt>
                <c:pt idx="2582">
                  <c:v>41358</c:v>
                </c:pt>
                <c:pt idx="2583">
                  <c:v>41357</c:v>
                </c:pt>
                <c:pt idx="2584">
                  <c:v>41356</c:v>
                </c:pt>
                <c:pt idx="2585">
                  <c:v>41355</c:v>
                </c:pt>
                <c:pt idx="2586">
                  <c:v>41354</c:v>
                </c:pt>
                <c:pt idx="2587">
                  <c:v>41353</c:v>
                </c:pt>
                <c:pt idx="2588">
                  <c:v>41352</c:v>
                </c:pt>
                <c:pt idx="2589">
                  <c:v>41351</c:v>
                </c:pt>
                <c:pt idx="2590">
                  <c:v>41350</c:v>
                </c:pt>
                <c:pt idx="2591">
                  <c:v>41349</c:v>
                </c:pt>
                <c:pt idx="2592">
                  <c:v>41348</c:v>
                </c:pt>
                <c:pt idx="2593">
                  <c:v>41347</c:v>
                </c:pt>
                <c:pt idx="2594">
                  <c:v>41346</c:v>
                </c:pt>
                <c:pt idx="2595">
                  <c:v>41345</c:v>
                </c:pt>
                <c:pt idx="2596">
                  <c:v>41344</c:v>
                </c:pt>
                <c:pt idx="2597">
                  <c:v>41343</c:v>
                </c:pt>
                <c:pt idx="2598">
                  <c:v>41342</c:v>
                </c:pt>
                <c:pt idx="2599">
                  <c:v>41341</c:v>
                </c:pt>
                <c:pt idx="2600">
                  <c:v>41340</c:v>
                </c:pt>
                <c:pt idx="2601">
                  <c:v>41339</c:v>
                </c:pt>
                <c:pt idx="2602">
                  <c:v>41338</c:v>
                </c:pt>
                <c:pt idx="2603">
                  <c:v>41337</c:v>
                </c:pt>
                <c:pt idx="2604">
                  <c:v>41336</c:v>
                </c:pt>
                <c:pt idx="2605">
                  <c:v>41335</c:v>
                </c:pt>
                <c:pt idx="2606">
                  <c:v>41334</c:v>
                </c:pt>
                <c:pt idx="2607">
                  <c:v>41333</c:v>
                </c:pt>
                <c:pt idx="2608">
                  <c:v>41332</c:v>
                </c:pt>
                <c:pt idx="2609">
                  <c:v>41331</c:v>
                </c:pt>
                <c:pt idx="2610">
                  <c:v>41330</c:v>
                </c:pt>
                <c:pt idx="2611">
                  <c:v>41329</c:v>
                </c:pt>
                <c:pt idx="2612">
                  <c:v>41328</c:v>
                </c:pt>
                <c:pt idx="2613">
                  <c:v>41327</c:v>
                </c:pt>
                <c:pt idx="2614">
                  <c:v>41326</c:v>
                </c:pt>
                <c:pt idx="2615">
                  <c:v>41325</c:v>
                </c:pt>
                <c:pt idx="2616">
                  <c:v>41324</c:v>
                </c:pt>
                <c:pt idx="2617">
                  <c:v>41323</c:v>
                </c:pt>
                <c:pt idx="2618">
                  <c:v>41322</c:v>
                </c:pt>
                <c:pt idx="2619">
                  <c:v>41321</c:v>
                </c:pt>
                <c:pt idx="2620">
                  <c:v>41320</c:v>
                </c:pt>
                <c:pt idx="2621">
                  <c:v>41319</c:v>
                </c:pt>
                <c:pt idx="2622">
                  <c:v>41318</c:v>
                </c:pt>
                <c:pt idx="2623">
                  <c:v>41317</c:v>
                </c:pt>
                <c:pt idx="2624">
                  <c:v>41316</c:v>
                </c:pt>
                <c:pt idx="2625">
                  <c:v>41315</c:v>
                </c:pt>
                <c:pt idx="2626">
                  <c:v>41314</c:v>
                </c:pt>
                <c:pt idx="2627">
                  <c:v>41313</c:v>
                </c:pt>
                <c:pt idx="2628">
                  <c:v>41312</c:v>
                </c:pt>
                <c:pt idx="2629">
                  <c:v>41311</c:v>
                </c:pt>
                <c:pt idx="2630">
                  <c:v>41310</c:v>
                </c:pt>
                <c:pt idx="2631">
                  <c:v>41309</c:v>
                </c:pt>
                <c:pt idx="2632">
                  <c:v>41308</c:v>
                </c:pt>
                <c:pt idx="2633">
                  <c:v>41307</c:v>
                </c:pt>
                <c:pt idx="2634">
                  <c:v>41306</c:v>
                </c:pt>
                <c:pt idx="2635">
                  <c:v>41305</c:v>
                </c:pt>
                <c:pt idx="2636">
                  <c:v>41304</c:v>
                </c:pt>
                <c:pt idx="2637">
                  <c:v>41303</c:v>
                </c:pt>
                <c:pt idx="2638">
                  <c:v>41302</c:v>
                </c:pt>
                <c:pt idx="2639">
                  <c:v>41301</c:v>
                </c:pt>
                <c:pt idx="2640">
                  <c:v>41300</c:v>
                </c:pt>
                <c:pt idx="2641">
                  <c:v>41299</c:v>
                </c:pt>
                <c:pt idx="2642">
                  <c:v>41298</c:v>
                </c:pt>
                <c:pt idx="2643">
                  <c:v>41297</c:v>
                </c:pt>
                <c:pt idx="2644">
                  <c:v>41296</c:v>
                </c:pt>
                <c:pt idx="2645">
                  <c:v>41295</c:v>
                </c:pt>
                <c:pt idx="2646">
                  <c:v>41294</c:v>
                </c:pt>
                <c:pt idx="2647">
                  <c:v>41293</c:v>
                </c:pt>
                <c:pt idx="2648">
                  <c:v>41292</c:v>
                </c:pt>
                <c:pt idx="2649">
                  <c:v>41291</c:v>
                </c:pt>
                <c:pt idx="2650">
                  <c:v>41290</c:v>
                </c:pt>
                <c:pt idx="2651">
                  <c:v>41289</c:v>
                </c:pt>
                <c:pt idx="2652">
                  <c:v>41288</c:v>
                </c:pt>
                <c:pt idx="2653">
                  <c:v>41287</c:v>
                </c:pt>
                <c:pt idx="2654">
                  <c:v>41286</c:v>
                </c:pt>
                <c:pt idx="2655">
                  <c:v>41285</c:v>
                </c:pt>
                <c:pt idx="2656">
                  <c:v>41284</c:v>
                </c:pt>
                <c:pt idx="2657">
                  <c:v>41283</c:v>
                </c:pt>
                <c:pt idx="2658">
                  <c:v>41282</c:v>
                </c:pt>
                <c:pt idx="2659">
                  <c:v>41281</c:v>
                </c:pt>
                <c:pt idx="2660">
                  <c:v>41280</c:v>
                </c:pt>
                <c:pt idx="2661">
                  <c:v>41279</c:v>
                </c:pt>
                <c:pt idx="2662">
                  <c:v>41278</c:v>
                </c:pt>
                <c:pt idx="2663">
                  <c:v>41277</c:v>
                </c:pt>
                <c:pt idx="2664">
                  <c:v>41276</c:v>
                </c:pt>
                <c:pt idx="2665">
                  <c:v>41275</c:v>
                </c:pt>
                <c:pt idx="2666">
                  <c:v>41274</c:v>
                </c:pt>
                <c:pt idx="2667">
                  <c:v>41273</c:v>
                </c:pt>
                <c:pt idx="2668">
                  <c:v>41272</c:v>
                </c:pt>
                <c:pt idx="2669">
                  <c:v>41271</c:v>
                </c:pt>
                <c:pt idx="2670">
                  <c:v>41270</c:v>
                </c:pt>
                <c:pt idx="2671">
                  <c:v>41269</c:v>
                </c:pt>
                <c:pt idx="2672">
                  <c:v>41268</c:v>
                </c:pt>
                <c:pt idx="2673">
                  <c:v>41267</c:v>
                </c:pt>
                <c:pt idx="2674">
                  <c:v>41266</c:v>
                </c:pt>
                <c:pt idx="2675">
                  <c:v>41265</c:v>
                </c:pt>
                <c:pt idx="2676">
                  <c:v>41264</c:v>
                </c:pt>
                <c:pt idx="2677">
                  <c:v>41263</c:v>
                </c:pt>
                <c:pt idx="2678">
                  <c:v>41262</c:v>
                </c:pt>
                <c:pt idx="2679">
                  <c:v>41261</c:v>
                </c:pt>
                <c:pt idx="2680">
                  <c:v>41260</c:v>
                </c:pt>
                <c:pt idx="2681">
                  <c:v>41259</c:v>
                </c:pt>
                <c:pt idx="2682">
                  <c:v>41258</c:v>
                </c:pt>
                <c:pt idx="2683">
                  <c:v>41257</c:v>
                </c:pt>
                <c:pt idx="2684">
                  <c:v>41256</c:v>
                </c:pt>
                <c:pt idx="2685">
                  <c:v>41255</c:v>
                </c:pt>
                <c:pt idx="2686">
                  <c:v>41254</c:v>
                </c:pt>
                <c:pt idx="2687">
                  <c:v>41253</c:v>
                </c:pt>
                <c:pt idx="2688">
                  <c:v>41252</c:v>
                </c:pt>
                <c:pt idx="2689">
                  <c:v>41251</c:v>
                </c:pt>
                <c:pt idx="2690">
                  <c:v>41250</c:v>
                </c:pt>
                <c:pt idx="2691">
                  <c:v>41249</c:v>
                </c:pt>
                <c:pt idx="2692">
                  <c:v>41248</c:v>
                </c:pt>
                <c:pt idx="2693">
                  <c:v>41247</c:v>
                </c:pt>
                <c:pt idx="2694">
                  <c:v>41246</c:v>
                </c:pt>
                <c:pt idx="2695">
                  <c:v>41245</c:v>
                </c:pt>
                <c:pt idx="2696">
                  <c:v>41244</c:v>
                </c:pt>
                <c:pt idx="2697">
                  <c:v>41243</c:v>
                </c:pt>
                <c:pt idx="2698">
                  <c:v>41242</c:v>
                </c:pt>
                <c:pt idx="2699">
                  <c:v>41241</c:v>
                </c:pt>
                <c:pt idx="2700">
                  <c:v>41240</c:v>
                </c:pt>
                <c:pt idx="2701">
                  <c:v>41239</c:v>
                </c:pt>
                <c:pt idx="2702">
                  <c:v>41238</c:v>
                </c:pt>
                <c:pt idx="2703">
                  <c:v>41237</c:v>
                </c:pt>
                <c:pt idx="2704">
                  <c:v>41236</c:v>
                </c:pt>
                <c:pt idx="2705">
                  <c:v>41235</c:v>
                </c:pt>
                <c:pt idx="2706">
                  <c:v>41234</c:v>
                </c:pt>
                <c:pt idx="2707">
                  <c:v>41233</c:v>
                </c:pt>
                <c:pt idx="2708">
                  <c:v>41232</c:v>
                </c:pt>
                <c:pt idx="2709">
                  <c:v>41231</c:v>
                </c:pt>
                <c:pt idx="2710">
                  <c:v>41230</c:v>
                </c:pt>
                <c:pt idx="2711">
                  <c:v>41229</c:v>
                </c:pt>
                <c:pt idx="2712">
                  <c:v>41228</c:v>
                </c:pt>
                <c:pt idx="2713">
                  <c:v>41227</c:v>
                </c:pt>
                <c:pt idx="2714">
                  <c:v>41226</c:v>
                </c:pt>
                <c:pt idx="2715">
                  <c:v>41225</c:v>
                </c:pt>
                <c:pt idx="2716">
                  <c:v>41224</c:v>
                </c:pt>
                <c:pt idx="2717">
                  <c:v>41223</c:v>
                </c:pt>
                <c:pt idx="2718">
                  <c:v>41222</c:v>
                </c:pt>
                <c:pt idx="2719">
                  <c:v>41221</c:v>
                </c:pt>
                <c:pt idx="2720">
                  <c:v>41220</c:v>
                </c:pt>
                <c:pt idx="2721">
                  <c:v>41219</c:v>
                </c:pt>
                <c:pt idx="2722">
                  <c:v>41218</c:v>
                </c:pt>
                <c:pt idx="2723">
                  <c:v>41217</c:v>
                </c:pt>
                <c:pt idx="2724">
                  <c:v>41216</c:v>
                </c:pt>
                <c:pt idx="2725">
                  <c:v>41215</c:v>
                </c:pt>
                <c:pt idx="2726">
                  <c:v>41214</c:v>
                </c:pt>
                <c:pt idx="2727">
                  <c:v>41213</c:v>
                </c:pt>
                <c:pt idx="2728">
                  <c:v>41212</c:v>
                </c:pt>
                <c:pt idx="2729">
                  <c:v>41211</c:v>
                </c:pt>
                <c:pt idx="2730">
                  <c:v>41210</c:v>
                </c:pt>
                <c:pt idx="2731">
                  <c:v>41209</c:v>
                </c:pt>
                <c:pt idx="2732">
                  <c:v>41208</c:v>
                </c:pt>
                <c:pt idx="2733">
                  <c:v>41207</c:v>
                </c:pt>
                <c:pt idx="2734">
                  <c:v>41206</c:v>
                </c:pt>
                <c:pt idx="2735">
                  <c:v>41205</c:v>
                </c:pt>
                <c:pt idx="2736">
                  <c:v>41204</c:v>
                </c:pt>
                <c:pt idx="2737">
                  <c:v>41203</c:v>
                </c:pt>
                <c:pt idx="2738">
                  <c:v>41202</c:v>
                </c:pt>
                <c:pt idx="2739">
                  <c:v>41201</c:v>
                </c:pt>
                <c:pt idx="2740">
                  <c:v>41200</c:v>
                </c:pt>
                <c:pt idx="2741">
                  <c:v>41199</c:v>
                </c:pt>
                <c:pt idx="2742">
                  <c:v>41198</c:v>
                </c:pt>
                <c:pt idx="2743">
                  <c:v>41197</c:v>
                </c:pt>
                <c:pt idx="2744">
                  <c:v>41196</c:v>
                </c:pt>
                <c:pt idx="2745">
                  <c:v>41195</c:v>
                </c:pt>
                <c:pt idx="2746">
                  <c:v>41194</c:v>
                </c:pt>
                <c:pt idx="2747">
                  <c:v>41193</c:v>
                </c:pt>
                <c:pt idx="2748">
                  <c:v>41192</c:v>
                </c:pt>
                <c:pt idx="2749">
                  <c:v>41191</c:v>
                </c:pt>
                <c:pt idx="2750">
                  <c:v>41190</c:v>
                </c:pt>
                <c:pt idx="2751">
                  <c:v>41189</c:v>
                </c:pt>
                <c:pt idx="2752">
                  <c:v>41188</c:v>
                </c:pt>
                <c:pt idx="2753">
                  <c:v>41187</c:v>
                </c:pt>
                <c:pt idx="2754">
                  <c:v>41186</c:v>
                </c:pt>
                <c:pt idx="2755">
                  <c:v>41185</c:v>
                </c:pt>
                <c:pt idx="2756">
                  <c:v>41184</c:v>
                </c:pt>
                <c:pt idx="2757">
                  <c:v>41183</c:v>
                </c:pt>
                <c:pt idx="2758">
                  <c:v>41182</c:v>
                </c:pt>
                <c:pt idx="2759">
                  <c:v>41181</c:v>
                </c:pt>
                <c:pt idx="2760">
                  <c:v>41180</c:v>
                </c:pt>
                <c:pt idx="2761">
                  <c:v>41179</c:v>
                </c:pt>
                <c:pt idx="2762">
                  <c:v>41178</c:v>
                </c:pt>
                <c:pt idx="2763">
                  <c:v>41177</c:v>
                </c:pt>
                <c:pt idx="2764">
                  <c:v>41176</c:v>
                </c:pt>
                <c:pt idx="2765">
                  <c:v>41175</c:v>
                </c:pt>
                <c:pt idx="2766">
                  <c:v>41174</c:v>
                </c:pt>
                <c:pt idx="2767">
                  <c:v>41173</c:v>
                </c:pt>
                <c:pt idx="2768">
                  <c:v>41172</c:v>
                </c:pt>
                <c:pt idx="2769">
                  <c:v>41171</c:v>
                </c:pt>
                <c:pt idx="2770">
                  <c:v>41170</c:v>
                </c:pt>
                <c:pt idx="2771">
                  <c:v>41169</c:v>
                </c:pt>
                <c:pt idx="2772">
                  <c:v>41168</c:v>
                </c:pt>
                <c:pt idx="2773">
                  <c:v>41167</c:v>
                </c:pt>
                <c:pt idx="2774">
                  <c:v>41166</c:v>
                </c:pt>
                <c:pt idx="2775">
                  <c:v>41165</c:v>
                </c:pt>
                <c:pt idx="2776">
                  <c:v>41164</c:v>
                </c:pt>
                <c:pt idx="2777">
                  <c:v>41163</c:v>
                </c:pt>
                <c:pt idx="2778">
                  <c:v>41162</c:v>
                </c:pt>
                <c:pt idx="2779">
                  <c:v>41161</c:v>
                </c:pt>
                <c:pt idx="2780">
                  <c:v>41160</c:v>
                </c:pt>
                <c:pt idx="2781">
                  <c:v>41159</c:v>
                </c:pt>
                <c:pt idx="2782">
                  <c:v>41158</c:v>
                </c:pt>
                <c:pt idx="2783">
                  <c:v>41157</c:v>
                </c:pt>
                <c:pt idx="2784">
                  <c:v>41156</c:v>
                </c:pt>
                <c:pt idx="2785">
                  <c:v>41155</c:v>
                </c:pt>
                <c:pt idx="2786">
                  <c:v>41154</c:v>
                </c:pt>
                <c:pt idx="2787">
                  <c:v>41153</c:v>
                </c:pt>
                <c:pt idx="2788">
                  <c:v>41152</c:v>
                </c:pt>
                <c:pt idx="2789">
                  <c:v>41151</c:v>
                </c:pt>
                <c:pt idx="2790">
                  <c:v>41150</c:v>
                </c:pt>
                <c:pt idx="2791">
                  <c:v>41149</c:v>
                </c:pt>
                <c:pt idx="2792">
                  <c:v>41148</c:v>
                </c:pt>
                <c:pt idx="2793">
                  <c:v>41147</c:v>
                </c:pt>
                <c:pt idx="2794">
                  <c:v>41146</c:v>
                </c:pt>
                <c:pt idx="2795">
                  <c:v>41145</c:v>
                </c:pt>
                <c:pt idx="2796">
                  <c:v>41144</c:v>
                </c:pt>
                <c:pt idx="2797">
                  <c:v>41143</c:v>
                </c:pt>
                <c:pt idx="2798">
                  <c:v>41142</c:v>
                </c:pt>
                <c:pt idx="2799">
                  <c:v>41141</c:v>
                </c:pt>
                <c:pt idx="2800">
                  <c:v>41140</c:v>
                </c:pt>
                <c:pt idx="2801">
                  <c:v>41139</c:v>
                </c:pt>
                <c:pt idx="2802">
                  <c:v>41138</c:v>
                </c:pt>
                <c:pt idx="2803">
                  <c:v>41137</c:v>
                </c:pt>
                <c:pt idx="2804">
                  <c:v>41136</c:v>
                </c:pt>
                <c:pt idx="2805">
                  <c:v>41135</c:v>
                </c:pt>
                <c:pt idx="2806">
                  <c:v>41134</c:v>
                </c:pt>
                <c:pt idx="2807">
                  <c:v>41133</c:v>
                </c:pt>
                <c:pt idx="2808">
                  <c:v>41132</c:v>
                </c:pt>
                <c:pt idx="2809">
                  <c:v>41131</c:v>
                </c:pt>
                <c:pt idx="2810">
                  <c:v>41130</c:v>
                </c:pt>
                <c:pt idx="2811">
                  <c:v>41129</c:v>
                </c:pt>
                <c:pt idx="2812">
                  <c:v>41128</c:v>
                </c:pt>
                <c:pt idx="2813">
                  <c:v>41127</c:v>
                </c:pt>
                <c:pt idx="2814">
                  <c:v>41126</c:v>
                </c:pt>
                <c:pt idx="2815">
                  <c:v>41125</c:v>
                </c:pt>
                <c:pt idx="2816">
                  <c:v>41124</c:v>
                </c:pt>
                <c:pt idx="2817">
                  <c:v>41123</c:v>
                </c:pt>
                <c:pt idx="2818">
                  <c:v>41122</c:v>
                </c:pt>
                <c:pt idx="2819">
                  <c:v>41121</c:v>
                </c:pt>
                <c:pt idx="2820">
                  <c:v>41120</c:v>
                </c:pt>
                <c:pt idx="2821">
                  <c:v>41119</c:v>
                </c:pt>
                <c:pt idx="2822">
                  <c:v>41118</c:v>
                </c:pt>
                <c:pt idx="2823">
                  <c:v>41117</c:v>
                </c:pt>
                <c:pt idx="2824">
                  <c:v>41116</c:v>
                </c:pt>
                <c:pt idx="2825">
                  <c:v>41115</c:v>
                </c:pt>
                <c:pt idx="2826">
                  <c:v>41114</c:v>
                </c:pt>
                <c:pt idx="2827">
                  <c:v>41113</c:v>
                </c:pt>
                <c:pt idx="2828">
                  <c:v>41112</c:v>
                </c:pt>
                <c:pt idx="2829">
                  <c:v>41111</c:v>
                </c:pt>
                <c:pt idx="2830">
                  <c:v>41110</c:v>
                </c:pt>
                <c:pt idx="2831">
                  <c:v>41109</c:v>
                </c:pt>
                <c:pt idx="2832">
                  <c:v>41108</c:v>
                </c:pt>
                <c:pt idx="2833">
                  <c:v>41107</c:v>
                </c:pt>
                <c:pt idx="2834">
                  <c:v>41106</c:v>
                </c:pt>
                <c:pt idx="2835">
                  <c:v>41105</c:v>
                </c:pt>
                <c:pt idx="2836">
                  <c:v>41104</c:v>
                </c:pt>
                <c:pt idx="2837">
                  <c:v>41103</c:v>
                </c:pt>
                <c:pt idx="2838">
                  <c:v>41102</c:v>
                </c:pt>
                <c:pt idx="2839">
                  <c:v>41101</c:v>
                </c:pt>
                <c:pt idx="2840">
                  <c:v>41100</c:v>
                </c:pt>
                <c:pt idx="2841">
                  <c:v>41099</c:v>
                </c:pt>
                <c:pt idx="2842">
                  <c:v>41098</c:v>
                </c:pt>
                <c:pt idx="2843">
                  <c:v>41097</c:v>
                </c:pt>
                <c:pt idx="2844">
                  <c:v>41096</c:v>
                </c:pt>
                <c:pt idx="2845">
                  <c:v>41095</c:v>
                </c:pt>
                <c:pt idx="2846">
                  <c:v>41094</c:v>
                </c:pt>
                <c:pt idx="2847">
                  <c:v>41093</c:v>
                </c:pt>
                <c:pt idx="2848">
                  <c:v>41092</c:v>
                </c:pt>
                <c:pt idx="2849">
                  <c:v>41091</c:v>
                </c:pt>
                <c:pt idx="2850">
                  <c:v>41090</c:v>
                </c:pt>
                <c:pt idx="2851">
                  <c:v>41089</c:v>
                </c:pt>
                <c:pt idx="2852">
                  <c:v>41088</c:v>
                </c:pt>
                <c:pt idx="2853">
                  <c:v>41087</c:v>
                </c:pt>
                <c:pt idx="2854">
                  <c:v>41086</c:v>
                </c:pt>
                <c:pt idx="2855">
                  <c:v>41085</c:v>
                </c:pt>
                <c:pt idx="2856">
                  <c:v>41084</c:v>
                </c:pt>
                <c:pt idx="2857">
                  <c:v>41083</c:v>
                </c:pt>
                <c:pt idx="2858">
                  <c:v>41082</c:v>
                </c:pt>
                <c:pt idx="2859">
                  <c:v>41081</c:v>
                </c:pt>
                <c:pt idx="2860">
                  <c:v>41080</c:v>
                </c:pt>
                <c:pt idx="2861">
                  <c:v>41079</c:v>
                </c:pt>
                <c:pt idx="2862">
                  <c:v>41078</c:v>
                </c:pt>
                <c:pt idx="2863">
                  <c:v>41077</c:v>
                </c:pt>
                <c:pt idx="2864">
                  <c:v>41076</c:v>
                </c:pt>
                <c:pt idx="2865">
                  <c:v>41075</c:v>
                </c:pt>
                <c:pt idx="2866">
                  <c:v>41074</c:v>
                </c:pt>
                <c:pt idx="2867">
                  <c:v>41073</c:v>
                </c:pt>
                <c:pt idx="2868">
                  <c:v>41072</c:v>
                </c:pt>
                <c:pt idx="2869">
                  <c:v>41071</c:v>
                </c:pt>
                <c:pt idx="2870">
                  <c:v>41070</c:v>
                </c:pt>
                <c:pt idx="2871">
                  <c:v>41069</c:v>
                </c:pt>
                <c:pt idx="2872">
                  <c:v>41068</c:v>
                </c:pt>
                <c:pt idx="2873">
                  <c:v>41067</c:v>
                </c:pt>
                <c:pt idx="2874">
                  <c:v>41066</c:v>
                </c:pt>
                <c:pt idx="2875">
                  <c:v>41065</c:v>
                </c:pt>
                <c:pt idx="2876">
                  <c:v>41064</c:v>
                </c:pt>
                <c:pt idx="2877">
                  <c:v>41063</c:v>
                </c:pt>
                <c:pt idx="2878">
                  <c:v>41062</c:v>
                </c:pt>
                <c:pt idx="2879">
                  <c:v>41061</c:v>
                </c:pt>
                <c:pt idx="2880">
                  <c:v>41060</c:v>
                </c:pt>
                <c:pt idx="2881">
                  <c:v>41059</c:v>
                </c:pt>
                <c:pt idx="2882">
                  <c:v>41058</c:v>
                </c:pt>
                <c:pt idx="2883">
                  <c:v>41057</c:v>
                </c:pt>
                <c:pt idx="2884">
                  <c:v>41056</c:v>
                </c:pt>
                <c:pt idx="2885">
                  <c:v>41055</c:v>
                </c:pt>
                <c:pt idx="2886">
                  <c:v>41054</c:v>
                </c:pt>
                <c:pt idx="2887">
                  <c:v>41053</c:v>
                </c:pt>
                <c:pt idx="2888">
                  <c:v>41052</c:v>
                </c:pt>
                <c:pt idx="2889">
                  <c:v>41051</c:v>
                </c:pt>
                <c:pt idx="2890">
                  <c:v>41050</c:v>
                </c:pt>
                <c:pt idx="2891">
                  <c:v>41049</c:v>
                </c:pt>
                <c:pt idx="2892">
                  <c:v>41048</c:v>
                </c:pt>
                <c:pt idx="2893">
                  <c:v>41047</c:v>
                </c:pt>
                <c:pt idx="2894">
                  <c:v>41046</c:v>
                </c:pt>
                <c:pt idx="2895">
                  <c:v>41045</c:v>
                </c:pt>
                <c:pt idx="2896">
                  <c:v>41044</c:v>
                </c:pt>
                <c:pt idx="2897">
                  <c:v>41043</c:v>
                </c:pt>
                <c:pt idx="2898">
                  <c:v>41042</c:v>
                </c:pt>
                <c:pt idx="2899">
                  <c:v>41041</c:v>
                </c:pt>
                <c:pt idx="2900">
                  <c:v>41040</c:v>
                </c:pt>
                <c:pt idx="2901">
                  <c:v>41039</c:v>
                </c:pt>
                <c:pt idx="2902">
                  <c:v>41038</c:v>
                </c:pt>
                <c:pt idx="2903">
                  <c:v>41037</c:v>
                </c:pt>
                <c:pt idx="2904">
                  <c:v>41036</c:v>
                </c:pt>
                <c:pt idx="2905">
                  <c:v>41035</c:v>
                </c:pt>
                <c:pt idx="2906">
                  <c:v>41034</c:v>
                </c:pt>
                <c:pt idx="2907">
                  <c:v>41033</c:v>
                </c:pt>
                <c:pt idx="2908">
                  <c:v>41032</c:v>
                </c:pt>
                <c:pt idx="2909">
                  <c:v>41031</c:v>
                </c:pt>
                <c:pt idx="2910">
                  <c:v>41030</c:v>
                </c:pt>
                <c:pt idx="2911">
                  <c:v>41029</c:v>
                </c:pt>
                <c:pt idx="2912">
                  <c:v>41028</c:v>
                </c:pt>
                <c:pt idx="2913">
                  <c:v>41027</c:v>
                </c:pt>
                <c:pt idx="2914">
                  <c:v>41026</c:v>
                </c:pt>
                <c:pt idx="2915">
                  <c:v>41025</c:v>
                </c:pt>
                <c:pt idx="2916">
                  <c:v>41024</c:v>
                </c:pt>
                <c:pt idx="2917">
                  <c:v>41023</c:v>
                </c:pt>
                <c:pt idx="2918">
                  <c:v>41022</c:v>
                </c:pt>
                <c:pt idx="2919">
                  <c:v>41021</c:v>
                </c:pt>
                <c:pt idx="2920">
                  <c:v>41020</c:v>
                </c:pt>
                <c:pt idx="2921">
                  <c:v>41019</c:v>
                </c:pt>
                <c:pt idx="2922">
                  <c:v>41018</c:v>
                </c:pt>
                <c:pt idx="2923">
                  <c:v>41017</c:v>
                </c:pt>
                <c:pt idx="2924">
                  <c:v>41016</c:v>
                </c:pt>
                <c:pt idx="2925">
                  <c:v>41015</c:v>
                </c:pt>
                <c:pt idx="2926">
                  <c:v>41014</c:v>
                </c:pt>
                <c:pt idx="2927">
                  <c:v>41013</c:v>
                </c:pt>
                <c:pt idx="2928">
                  <c:v>41012</c:v>
                </c:pt>
                <c:pt idx="2929">
                  <c:v>41011</c:v>
                </c:pt>
                <c:pt idx="2930">
                  <c:v>41010</c:v>
                </c:pt>
                <c:pt idx="2931">
                  <c:v>41009</c:v>
                </c:pt>
                <c:pt idx="2932">
                  <c:v>41008</c:v>
                </c:pt>
                <c:pt idx="2933">
                  <c:v>41007</c:v>
                </c:pt>
                <c:pt idx="2934">
                  <c:v>41006</c:v>
                </c:pt>
                <c:pt idx="2935">
                  <c:v>41005</c:v>
                </c:pt>
                <c:pt idx="2936">
                  <c:v>41004</c:v>
                </c:pt>
                <c:pt idx="2937">
                  <c:v>41003</c:v>
                </c:pt>
                <c:pt idx="2938">
                  <c:v>41002</c:v>
                </c:pt>
                <c:pt idx="2939">
                  <c:v>41001</c:v>
                </c:pt>
                <c:pt idx="2940">
                  <c:v>41000</c:v>
                </c:pt>
                <c:pt idx="2941">
                  <c:v>40999</c:v>
                </c:pt>
                <c:pt idx="2942">
                  <c:v>40998</c:v>
                </c:pt>
                <c:pt idx="2943">
                  <c:v>40997</c:v>
                </c:pt>
                <c:pt idx="2944">
                  <c:v>40996</c:v>
                </c:pt>
                <c:pt idx="2945">
                  <c:v>40995</c:v>
                </c:pt>
                <c:pt idx="2946">
                  <c:v>40994</c:v>
                </c:pt>
                <c:pt idx="2947">
                  <c:v>40993</c:v>
                </c:pt>
                <c:pt idx="2948">
                  <c:v>40992</c:v>
                </c:pt>
                <c:pt idx="2949">
                  <c:v>40991</c:v>
                </c:pt>
                <c:pt idx="2950">
                  <c:v>40990</c:v>
                </c:pt>
                <c:pt idx="2951">
                  <c:v>40989</c:v>
                </c:pt>
                <c:pt idx="2952">
                  <c:v>40988</c:v>
                </c:pt>
                <c:pt idx="2953">
                  <c:v>40987</c:v>
                </c:pt>
                <c:pt idx="2954">
                  <c:v>40986</c:v>
                </c:pt>
                <c:pt idx="2955">
                  <c:v>40985</c:v>
                </c:pt>
                <c:pt idx="2956">
                  <c:v>40984</c:v>
                </c:pt>
                <c:pt idx="2957">
                  <c:v>40983</c:v>
                </c:pt>
                <c:pt idx="2958">
                  <c:v>40982</c:v>
                </c:pt>
                <c:pt idx="2959">
                  <c:v>40981</c:v>
                </c:pt>
                <c:pt idx="2960">
                  <c:v>40980</c:v>
                </c:pt>
                <c:pt idx="2961">
                  <c:v>40979</c:v>
                </c:pt>
                <c:pt idx="2962">
                  <c:v>40978</c:v>
                </c:pt>
                <c:pt idx="2963">
                  <c:v>40977</c:v>
                </c:pt>
                <c:pt idx="2964">
                  <c:v>40976</c:v>
                </c:pt>
                <c:pt idx="2965">
                  <c:v>40975</c:v>
                </c:pt>
                <c:pt idx="2966">
                  <c:v>40974</c:v>
                </c:pt>
                <c:pt idx="2967">
                  <c:v>40973</c:v>
                </c:pt>
                <c:pt idx="2968">
                  <c:v>40972</c:v>
                </c:pt>
                <c:pt idx="2969">
                  <c:v>40971</c:v>
                </c:pt>
                <c:pt idx="2970">
                  <c:v>40970</c:v>
                </c:pt>
                <c:pt idx="2971">
                  <c:v>40969</c:v>
                </c:pt>
                <c:pt idx="2972">
                  <c:v>40968</c:v>
                </c:pt>
                <c:pt idx="2973">
                  <c:v>40967</c:v>
                </c:pt>
                <c:pt idx="2974">
                  <c:v>40966</c:v>
                </c:pt>
                <c:pt idx="2975">
                  <c:v>40965</c:v>
                </c:pt>
                <c:pt idx="2976">
                  <c:v>40964</c:v>
                </c:pt>
                <c:pt idx="2977">
                  <c:v>40963</c:v>
                </c:pt>
                <c:pt idx="2978">
                  <c:v>40962</c:v>
                </c:pt>
                <c:pt idx="2979">
                  <c:v>40961</c:v>
                </c:pt>
                <c:pt idx="2980">
                  <c:v>40960</c:v>
                </c:pt>
                <c:pt idx="2981">
                  <c:v>40959</c:v>
                </c:pt>
                <c:pt idx="2982">
                  <c:v>40958</c:v>
                </c:pt>
                <c:pt idx="2983">
                  <c:v>40957</c:v>
                </c:pt>
                <c:pt idx="2984">
                  <c:v>40956</c:v>
                </c:pt>
                <c:pt idx="2985">
                  <c:v>40955</c:v>
                </c:pt>
                <c:pt idx="2986">
                  <c:v>40954</c:v>
                </c:pt>
                <c:pt idx="2987">
                  <c:v>40953</c:v>
                </c:pt>
                <c:pt idx="2988">
                  <c:v>40952</c:v>
                </c:pt>
                <c:pt idx="2989">
                  <c:v>40951</c:v>
                </c:pt>
                <c:pt idx="2990">
                  <c:v>40950</c:v>
                </c:pt>
                <c:pt idx="2991">
                  <c:v>40949</c:v>
                </c:pt>
                <c:pt idx="2992">
                  <c:v>40948</c:v>
                </c:pt>
                <c:pt idx="2993">
                  <c:v>40947</c:v>
                </c:pt>
                <c:pt idx="2994">
                  <c:v>40946</c:v>
                </c:pt>
                <c:pt idx="2995">
                  <c:v>40945</c:v>
                </c:pt>
                <c:pt idx="2996">
                  <c:v>40944</c:v>
                </c:pt>
                <c:pt idx="2997">
                  <c:v>40943</c:v>
                </c:pt>
                <c:pt idx="2998">
                  <c:v>40942</c:v>
                </c:pt>
                <c:pt idx="2999">
                  <c:v>40941</c:v>
                </c:pt>
                <c:pt idx="3000">
                  <c:v>40940</c:v>
                </c:pt>
                <c:pt idx="3001">
                  <c:v>40939</c:v>
                </c:pt>
                <c:pt idx="3002">
                  <c:v>40938</c:v>
                </c:pt>
                <c:pt idx="3003">
                  <c:v>40937</c:v>
                </c:pt>
                <c:pt idx="3004">
                  <c:v>40936</c:v>
                </c:pt>
                <c:pt idx="3005">
                  <c:v>40935</c:v>
                </c:pt>
                <c:pt idx="3006">
                  <c:v>40934</c:v>
                </c:pt>
                <c:pt idx="3007">
                  <c:v>40933</c:v>
                </c:pt>
                <c:pt idx="3008">
                  <c:v>40932</c:v>
                </c:pt>
                <c:pt idx="3009">
                  <c:v>40931</c:v>
                </c:pt>
                <c:pt idx="3010">
                  <c:v>40930</c:v>
                </c:pt>
                <c:pt idx="3011">
                  <c:v>40929</c:v>
                </c:pt>
                <c:pt idx="3012">
                  <c:v>40928</c:v>
                </c:pt>
                <c:pt idx="3013">
                  <c:v>40927</c:v>
                </c:pt>
                <c:pt idx="3014">
                  <c:v>40926</c:v>
                </c:pt>
                <c:pt idx="3015">
                  <c:v>40925</c:v>
                </c:pt>
                <c:pt idx="3016">
                  <c:v>40924</c:v>
                </c:pt>
                <c:pt idx="3017">
                  <c:v>40923</c:v>
                </c:pt>
                <c:pt idx="3018">
                  <c:v>40922</c:v>
                </c:pt>
                <c:pt idx="3019">
                  <c:v>40921</c:v>
                </c:pt>
                <c:pt idx="3020">
                  <c:v>40920</c:v>
                </c:pt>
                <c:pt idx="3021">
                  <c:v>40919</c:v>
                </c:pt>
                <c:pt idx="3022">
                  <c:v>40918</c:v>
                </c:pt>
                <c:pt idx="3023">
                  <c:v>40917</c:v>
                </c:pt>
                <c:pt idx="3024">
                  <c:v>40916</c:v>
                </c:pt>
                <c:pt idx="3025">
                  <c:v>40915</c:v>
                </c:pt>
                <c:pt idx="3026">
                  <c:v>40914</c:v>
                </c:pt>
                <c:pt idx="3027">
                  <c:v>40913</c:v>
                </c:pt>
                <c:pt idx="3028">
                  <c:v>40912</c:v>
                </c:pt>
                <c:pt idx="3029">
                  <c:v>40911</c:v>
                </c:pt>
                <c:pt idx="3030">
                  <c:v>40910</c:v>
                </c:pt>
                <c:pt idx="3031">
                  <c:v>40909</c:v>
                </c:pt>
                <c:pt idx="3032">
                  <c:v>40908</c:v>
                </c:pt>
                <c:pt idx="3033">
                  <c:v>40907</c:v>
                </c:pt>
                <c:pt idx="3034">
                  <c:v>40906</c:v>
                </c:pt>
                <c:pt idx="3035">
                  <c:v>40905</c:v>
                </c:pt>
                <c:pt idx="3036">
                  <c:v>40904</c:v>
                </c:pt>
                <c:pt idx="3037">
                  <c:v>40903</c:v>
                </c:pt>
                <c:pt idx="3038">
                  <c:v>40902</c:v>
                </c:pt>
                <c:pt idx="3039">
                  <c:v>40901</c:v>
                </c:pt>
                <c:pt idx="3040">
                  <c:v>40900</c:v>
                </c:pt>
                <c:pt idx="3041">
                  <c:v>40899</c:v>
                </c:pt>
                <c:pt idx="3042">
                  <c:v>40898</c:v>
                </c:pt>
                <c:pt idx="3043">
                  <c:v>40897</c:v>
                </c:pt>
                <c:pt idx="3044">
                  <c:v>40896</c:v>
                </c:pt>
                <c:pt idx="3045">
                  <c:v>40895</c:v>
                </c:pt>
                <c:pt idx="3046">
                  <c:v>40894</c:v>
                </c:pt>
                <c:pt idx="3047">
                  <c:v>40893</c:v>
                </c:pt>
                <c:pt idx="3048">
                  <c:v>40892</c:v>
                </c:pt>
                <c:pt idx="3049">
                  <c:v>40891</c:v>
                </c:pt>
                <c:pt idx="3050">
                  <c:v>40890</c:v>
                </c:pt>
                <c:pt idx="3051">
                  <c:v>40889</c:v>
                </c:pt>
                <c:pt idx="3052">
                  <c:v>40888</c:v>
                </c:pt>
                <c:pt idx="3053">
                  <c:v>40887</c:v>
                </c:pt>
                <c:pt idx="3054">
                  <c:v>40886</c:v>
                </c:pt>
                <c:pt idx="3055">
                  <c:v>40885</c:v>
                </c:pt>
                <c:pt idx="3056">
                  <c:v>40884</c:v>
                </c:pt>
                <c:pt idx="3057">
                  <c:v>40883</c:v>
                </c:pt>
                <c:pt idx="3058">
                  <c:v>40882</c:v>
                </c:pt>
                <c:pt idx="3059">
                  <c:v>40881</c:v>
                </c:pt>
                <c:pt idx="3060">
                  <c:v>40880</c:v>
                </c:pt>
                <c:pt idx="3061">
                  <c:v>40879</c:v>
                </c:pt>
                <c:pt idx="3062">
                  <c:v>40878</c:v>
                </c:pt>
                <c:pt idx="3063">
                  <c:v>40877</c:v>
                </c:pt>
                <c:pt idx="3064">
                  <c:v>40876</c:v>
                </c:pt>
                <c:pt idx="3065">
                  <c:v>40875</c:v>
                </c:pt>
                <c:pt idx="3066">
                  <c:v>40874</c:v>
                </c:pt>
                <c:pt idx="3067">
                  <c:v>40873</c:v>
                </c:pt>
                <c:pt idx="3068">
                  <c:v>40872</c:v>
                </c:pt>
                <c:pt idx="3069">
                  <c:v>40871</c:v>
                </c:pt>
                <c:pt idx="3070">
                  <c:v>40870</c:v>
                </c:pt>
                <c:pt idx="3071">
                  <c:v>40869</c:v>
                </c:pt>
                <c:pt idx="3072">
                  <c:v>40868</c:v>
                </c:pt>
                <c:pt idx="3073">
                  <c:v>40867</c:v>
                </c:pt>
                <c:pt idx="3074">
                  <c:v>40866</c:v>
                </c:pt>
                <c:pt idx="3075">
                  <c:v>40865</c:v>
                </c:pt>
                <c:pt idx="3076">
                  <c:v>40864</c:v>
                </c:pt>
                <c:pt idx="3077">
                  <c:v>40863</c:v>
                </c:pt>
                <c:pt idx="3078">
                  <c:v>40862</c:v>
                </c:pt>
                <c:pt idx="3079">
                  <c:v>40861</c:v>
                </c:pt>
                <c:pt idx="3080">
                  <c:v>40860</c:v>
                </c:pt>
                <c:pt idx="3081">
                  <c:v>40859</c:v>
                </c:pt>
                <c:pt idx="3082">
                  <c:v>40858</c:v>
                </c:pt>
                <c:pt idx="3083">
                  <c:v>40857</c:v>
                </c:pt>
                <c:pt idx="3084">
                  <c:v>40856</c:v>
                </c:pt>
                <c:pt idx="3085">
                  <c:v>40855</c:v>
                </c:pt>
                <c:pt idx="3086">
                  <c:v>40854</c:v>
                </c:pt>
                <c:pt idx="3087">
                  <c:v>40853</c:v>
                </c:pt>
                <c:pt idx="3088">
                  <c:v>40852</c:v>
                </c:pt>
                <c:pt idx="3089">
                  <c:v>40851</c:v>
                </c:pt>
                <c:pt idx="3090">
                  <c:v>40850</c:v>
                </c:pt>
                <c:pt idx="3091">
                  <c:v>40849</c:v>
                </c:pt>
                <c:pt idx="3092">
                  <c:v>40848</c:v>
                </c:pt>
                <c:pt idx="3093">
                  <c:v>40847</c:v>
                </c:pt>
                <c:pt idx="3094">
                  <c:v>40846</c:v>
                </c:pt>
                <c:pt idx="3095">
                  <c:v>40845</c:v>
                </c:pt>
                <c:pt idx="3096">
                  <c:v>40844</c:v>
                </c:pt>
                <c:pt idx="3097">
                  <c:v>40843</c:v>
                </c:pt>
                <c:pt idx="3098">
                  <c:v>40842</c:v>
                </c:pt>
                <c:pt idx="3099">
                  <c:v>40841</c:v>
                </c:pt>
                <c:pt idx="3100">
                  <c:v>40840</c:v>
                </c:pt>
                <c:pt idx="3101">
                  <c:v>40839</c:v>
                </c:pt>
                <c:pt idx="3102">
                  <c:v>40838</c:v>
                </c:pt>
                <c:pt idx="3103">
                  <c:v>40837</c:v>
                </c:pt>
                <c:pt idx="3104">
                  <c:v>40836</c:v>
                </c:pt>
                <c:pt idx="3105">
                  <c:v>40835</c:v>
                </c:pt>
                <c:pt idx="3106">
                  <c:v>40834</c:v>
                </c:pt>
                <c:pt idx="3107">
                  <c:v>40833</c:v>
                </c:pt>
                <c:pt idx="3108">
                  <c:v>40832</c:v>
                </c:pt>
                <c:pt idx="3109">
                  <c:v>40831</c:v>
                </c:pt>
                <c:pt idx="3110">
                  <c:v>40830</c:v>
                </c:pt>
                <c:pt idx="3111">
                  <c:v>40829</c:v>
                </c:pt>
                <c:pt idx="3112">
                  <c:v>40828</c:v>
                </c:pt>
                <c:pt idx="3113">
                  <c:v>40827</c:v>
                </c:pt>
                <c:pt idx="3114">
                  <c:v>40826</c:v>
                </c:pt>
                <c:pt idx="3115">
                  <c:v>40825</c:v>
                </c:pt>
                <c:pt idx="3116">
                  <c:v>40824</c:v>
                </c:pt>
                <c:pt idx="3117">
                  <c:v>40823</c:v>
                </c:pt>
                <c:pt idx="3118">
                  <c:v>40822</c:v>
                </c:pt>
                <c:pt idx="3119">
                  <c:v>40821</c:v>
                </c:pt>
                <c:pt idx="3120">
                  <c:v>40820</c:v>
                </c:pt>
                <c:pt idx="3121">
                  <c:v>40819</c:v>
                </c:pt>
                <c:pt idx="3122">
                  <c:v>40818</c:v>
                </c:pt>
                <c:pt idx="3123">
                  <c:v>40817</c:v>
                </c:pt>
                <c:pt idx="3124">
                  <c:v>40816</c:v>
                </c:pt>
                <c:pt idx="3125">
                  <c:v>40815</c:v>
                </c:pt>
                <c:pt idx="3126">
                  <c:v>40814</c:v>
                </c:pt>
                <c:pt idx="3127">
                  <c:v>40813</c:v>
                </c:pt>
                <c:pt idx="3128">
                  <c:v>40812</c:v>
                </c:pt>
                <c:pt idx="3129">
                  <c:v>40811</c:v>
                </c:pt>
                <c:pt idx="3130">
                  <c:v>40810</c:v>
                </c:pt>
                <c:pt idx="3131">
                  <c:v>40809</c:v>
                </c:pt>
                <c:pt idx="3132">
                  <c:v>40808</c:v>
                </c:pt>
                <c:pt idx="3133">
                  <c:v>40807</c:v>
                </c:pt>
                <c:pt idx="3134">
                  <c:v>40806</c:v>
                </c:pt>
                <c:pt idx="3135">
                  <c:v>40805</c:v>
                </c:pt>
                <c:pt idx="3136">
                  <c:v>40804</c:v>
                </c:pt>
                <c:pt idx="3137">
                  <c:v>40803</c:v>
                </c:pt>
                <c:pt idx="3138">
                  <c:v>40802</c:v>
                </c:pt>
                <c:pt idx="3139">
                  <c:v>40801</c:v>
                </c:pt>
                <c:pt idx="3140">
                  <c:v>40800</c:v>
                </c:pt>
                <c:pt idx="3141">
                  <c:v>40799</c:v>
                </c:pt>
                <c:pt idx="3142">
                  <c:v>40798</c:v>
                </c:pt>
                <c:pt idx="3143">
                  <c:v>40797</c:v>
                </c:pt>
                <c:pt idx="3144">
                  <c:v>40796</c:v>
                </c:pt>
                <c:pt idx="3145">
                  <c:v>40795</c:v>
                </c:pt>
                <c:pt idx="3146">
                  <c:v>40794</c:v>
                </c:pt>
                <c:pt idx="3147">
                  <c:v>40793</c:v>
                </c:pt>
                <c:pt idx="3148">
                  <c:v>40792</c:v>
                </c:pt>
                <c:pt idx="3149">
                  <c:v>40791</c:v>
                </c:pt>
                <c:pt idx="3150">
                  <c:v>40790</c:v>
                </c:pt>
                <c:pt idx="3151">
                  <c:v>40789</c:v>
                </c:pt>
                <c:pt idx="3152">
                  <c:v>40788</c:v>
                </c:pt>
                <c:pt idx="3153">
                  <c:v>40787</c:v>
                </c:pt>
                <c:pt idx="3154">
                  <c:v>40786</c:v>
                </c:pt>
                <c:pt idx="3155">
                  <c:v>40785</c:v>
                </c:pt>
                <c:pt idx="3156">
                  <c:v>40784</c:v>
                </c:pt>
                <c:pt idx="3157">
                  <c:v>40783</c:v>
                </c:pt>
                <c:pt idx="3158">
                  <c:v>40782</c:v>
                </c:pt>
                <c:pt idx="3159">
                  <c:v>40781</c:v>
                </c:pt>
                <c:pt idx="3160">
                  <c:v>40780</c:v>
                </c:pt>
                <c:pt idx="3161">
                  <c:v>40779</c:v>
                </c:pt>
                <c:pt idx="3162">
                  <c:v>40778</c:v>
                </c:pt>
                <c:pt idx="3163">
                  <c:v>40777</c:v>
                </c:pt>
                <c:pt idx="3164">
                  <c:v>40776</c:v>
                </c:pt>
                <c:pt idx="3165">
                  <c:v>40775</c:v>
                </c:pt>
                <c:pt idx="3166">
                  <c:v>40774</c:v>
                </c:pt>
                <c:pt idx="3167">
                  <c:v>40773</c:v>
                </c:pt>
                <c:pt idx="3168">
                  <c:v>40772</c:v>
                </c:pt>
                <c:pt idx="3169">
                  <c:v>40771</c:v>
                </c:pt>
                <c:pt idx="3170">
                  <c:v>40770</c:v>
                </c:pt>
                <c:pt idx="3171">
                  <c:v>40769</c:v>
                </c:pt>
                <c:pt idx="3172">
                  <c:v>40768</c:v>
                </c:pt>
                <c:pt idx="3173">
                  <c:v>40767</c:v>
                </c:pt>
                <c:pt idx="3174">
                  <c:v>40766</c:v>
                </c:pt>
                <c:pt idx="3175">
                  <c:v>40765</c:v>
                </c:pt>
                <c:pt idx="3176">
                  <c:v>40764</c:v>
                </c:pt>
                <c:pt idx="3177">
                  <c:v>40763</c:v>
                </c:pt>
                <c:pt idx="3178">
                  <c:v>40762</c:v>
                </c:pt>
                <c:pt idx="3179">
                  <c:v>40761</c:v>
                </c:pt>
                <c:pt idx="3180">
                  <c:v>40760</c:v>
                </c:pt>
                <c:pt idx="3181">
                  <c:v>40759</c:v>
                </c:pt>
                <c:pt idx="3182">
                  <c:v>40758</c:v>
                </c:pt>
                <c:pt idx="3183">
                  <c:v>40757</c:v>
                </c:pt>
                <c:pt idx="3184">
                  <c:v>40756</c:v>
                </c:pt>
                <c:pt idx="3185">
                  <c:v>40755</c:v>
                </c:pt>
                <c:pt idx="3186">
                  <c:v>40754</c:v>
                </c:pt>
                <c:pt idx="3187">
                  <c:v>40753</c:v>
                </c:pt>
                <c:pt idx="3188">
                  <c:v>40752</c:v>
                </c:pt>
                <c:pt idx="3189">
                  <c:v>40751</c:v>
                </c:pt>
                <c:pt idx="3190">
                  <c:v>40750</c:v>
                </c:pt>
                <c:pt idx="3191">
                  <c:v>40749</c:v>
                </c:pt>
                <c:pt idx="3192">
                  <c:v>40748</c:v>
                </c:pt>
                <c:pt idx="3193">
                  <c:v>40747</c:v>
                </c:pt>
                <c:pt idx="3194">
                  <c:v>40746</c:v>
                </c:pt>
                <c:pt idx="3195">
                  <c:v>40745</c:v>
                </c:pt>
                <c:pt idx="3196">
                  <c:v>40744</c:v>
                </c:pt>
                <c:pt idx="3197">
                  <c:v>40743</c:v>
                </c:pt>
                <c:pt idx="3198">
                  <c:v>40742</c:v>
                </c:pt>
                <c:pt idx="3199">
                  <c:v>40741</c:v>
                </c:pt>
                <c:pt idx="3200">
                  <c:v>40740</c:v>
                </c:pt>
                <c:pt idx="3201">
                  <c:v>40739</c:v>
                </c:pt>
                <c:pt idx="3202">
                  <c:v>40738</c:v>
                </c:pt>
                <c:pt idx="3203">
                  <c:v>40737</c:v>
                </c:pt>
                <c:pt idx="3204">
                  <c:v>40736</c:v>
                </c:pt>
                <c:pt idx="3205">
                  <c:v>40735</c:v>
                </c:pt>
                <c:pt idx="3206">
                  <c:v>40734</c:v>
                </c:pt>
                <c:pt idx="3207">
                  <c:v>40733</c:v>
                </c:pt>
                <c:pt idx="3208">
                  <c:v>40732</c:v>
                </c:pt>
                <c:pt idx="3209">
                  <c:v>40731</c:v>
                </c:pt>
                <c:pt idx="3210">
                  <c:v>40730</c:v>
                </c:pt>
                <c:pt idx="3211">
                  <c:v>40729</c:v>
                </c:pt>
                <c:pt idx="3212">
                  <c:v>40728</c:v>
                </c:pt>
                <c:pt idx="3213">
                  <c:v>40727</c:v>
                </c:pt>
                <c:pt idx="3214">
                  <c:v>40726</c:v>
                </c:pt>
                <c:pt idx="3215">
                  <c:v>40725</c:v>
                </c:pt>
                <c:pt idx="3216">
                  <c:v>40724</c:v>
                </c:pt>
                <c:pt idx="3217">
                  <c:v>40723</c:v>
                </c:pt>
                <c:pt idx="3218">
                  <c:v>40722</c:v>
                </c:pt>
                <c:pt idx="3219">
                  <c:v>40721</c:v>
                </c:pt>
                <c:pt idx="3220">
                  <c:v>40720</c:v>
                </c:pt>
                <c:pt idx="3221">
                  <c:v>40719</c:v>
                </c:pt>
                <c:pt idx="3222">
                  <c:v>40718</c:v>
                </c:pt>
                <c:pt idx="3223">
                  <c:v>40717</c:v>
                </c:pt>
                <c:pt idx="3224">
                  <c:v>40716</c:v>
                </c:pt>
                <c:pt idx="3225">
                  <c:v>40715</c:v>
                </c:pt>
                <c:pt idx="3226">
                  <c:v>40714</c:v>
                </c:pt>
                <c:pt idx="3227">
                  <c:v>40713</c:v>
                </c:pt>
                <c:pt idx="3228">
                  <c:v>40712</c:v>
                </c:pt>
                <c:pt idx="3229">
                  <c:v>40711</c:v>
                </c:pt>
                <c:pt idx="3230">
                  <c:v>40710</c:v>
                </c:pt>
                <c:pt idx="3231">
                  <c:v>40709</c:v>
                </c:pt>
                <c:pt idx="3232">
                  <c:v>40708</c:v>
                </c:pt>
                <c:pt idx="3233">
                  <c:v>40707</c:v>
                </c:pt>
                <c:pt idx="3234">
                  <c:v>40706</c:v>
                </c:pt>
                <c:pt idx="3235">
                  <c:v>40705</c:v>
                </c:pt>
                <c:pt idx="3236">
                  <c:v>40704</c:v>
                </c:pt>
                <c:pt idx="3237">
                  <c:v>40703</c:v>
                </c:pt>
                <c:pt idx="3238">
                  <c:v>40702</c:v>
                </c:pt>
                <c:pt idx="3239">
                  <c:v>40701</c:v>
                </c:pt>
                <c:pt idx="3240">
                  <c:v>40700</c:v>
                </c:pt>
                <c:pt idx="3241">
                  <c:v>40699</c:v>
                </c:pt>
                <c:pt idx="3242">
                  <c:v>40698</c:v>
                </c:pt>
                <c:pt idx="3243">
                  <c:v>40697</c:v>
                </c:pt>
                <c:pt idx="3244">
                  <c:v>40696</c:v>
                </c:pt>
                <c:pt idx="3245">
                  <c:v>40695</c:v>
                </c:pt>
                <c:pt idx="3246">
                  <c:v>40694</c:v>
                </c:pt>
                <c:pt idx="3247">
                  <c:v>40693</c:v>
                </c:pt>
                <c:pt idx="3248">
                  <c:v>40692</c:v>
                </c:pt>
                <c:pt idx="3249">
                  <c:v>40691</c:v>
                </c:pt>
                <c:pt idx="3250">
                  <c:v>40690</c:v>
                </c:pt>
                <c:pt idx="3251">
                  <c:v>40689</c:v>
                </c:pt>
                <c:pt idx="3252">
                  <c:v>40688</c:v>
                </c:pt>
                <c:pt idx="3253">
                  <c:v>40687</c:v>
                </c:pt>
                <c:pt idx="3254">
                  <c:v>40686</c:v>
                </c:pt>
                <c:pt idx="3255">
                  <c:v>40685</c:v>
                </c:pt>
                <c:pt idx="3256">
                  <c:v>40684</c:v>
                </c:pt>
                <c:pt idx="3257">
                  <c:v>40683</c:v>
                </c:pt>
                <c:pt idx="3258">
                  <c:v>40682</c:v>
                </c:pt>
                <c:pt idx="3259">
                  <c:v>40681</c:v>
                </c:pt>
                <c:pt idx="3260">
                  <c:v>40680</c:v>
                </c:pt>
                <c:pt idx="3261">
                  <c:v>40679</c:v>
                </c:pt>
                <c:pt idx="3262">
                  <c:v>40678</c:v>
                </c:pt>
                <c:pt idx="3263">
                  <c:v>40677</c:v>
                </c:pt>
                <c:pt idx="3264">
                  <c:v>40676</c:v>
                </c:pt>
                <c:pt idx="3265">
                  <c:v>40675</c:v>
                </c:pt>
                <c:pt idx="3266">
                  <c:v>40674</c:v>
                </c:pt>
                <c:pt idx="3267">
                  <c:v>40673</c:v>
                </c:pt>
                <c:pt idx="3268">
                  <c:v>40672</c:v>
                </c:pt>
                <c:pt idx="3269">
                  <c:v>40671</c:v>
                </c:pt>
                <c:pt idx="3270">
                  <c:v>40670</c:v>
                </c:pt>
                <c:pt idx="3271">
                  <c:v>40669</c:v>
                </c:pt>
                <c:pt idx="3272">
                  <c:v>40668</c:v>
                </c:pt>
                <c:pt idx="3273">
                  <c:v>40667</c:v>
                </c:pt>
                <c:pt idx="3274">
                  <c:v>40666</c:v>
                </c:pt>
                <c:pt idx="3275">
                  <c:v>40665</c:v>
                </c:pt>
                <c:pt idx="3276">
                  <c:v>40664</c:v>
                </c:pt>
                <c:pt idx="3277">
                  <c:v>40663</c:v>
                </c:pt>
                <c:pt idx="3278">
                  <c:v>40662</c:v>
                </c:pt>
                <c:pt idx="3279">
                  <c:v>40661</c:v>
                </c:pt>
                <c:pt idx="3280">
                  <c:v>40660</c:v>
                </c:pt>
                <c:pt idx="3281">
                  <c:v>40659</c:v>
                </c:pt>
                <c:pt idx="3282">
                  <c:v>40658</c:v>
                </c:pt>
                <c:pt idx="3283">
                  <c:v>40657</c:v>
                </c:pt>
                <c:pt idx="3284">
                  <c:v>40656</c:v>
                </c:pt>
                <c:pt idx="3285">
                  <c:v>40655</c:v>
                </c:pt>
                <c:pt idx="3286">
                  <c:v>40654</c:v>
                </c:pt>
                <c:pt idx="3287">
                  <c:v>40653</c:v>
                </c:pt>
                <c:pt idx="3288">
                  <c:v>40652</c:v>
                </c:pt>
                <c:pt idx="3289">
                  <c:v>40651</c:v>
                </c:pt>
                <c:pt idx="3290">
                  <c:v>40650</c:v>
                </c:pt>
                <c:pt idx="3291">
                  <c:v>40649</c:v>
                </c:pt>
                <c:pt idx="3292">
                  <c:v>40648</c:v>
                </c:pt>
                <c:pt idx="3293">
                  <c:v>40647</c:v>
                </c:pt>
                <c:pt idx="3294">
                  <c:v>40646</c:v>
                </c:pt>
                <c:pt idx="3295">
                  <c:v>40645</c:v>
                </c:pt>
                <c:pt idx="3296">
                  <c:v>40644</c:v>
                </c:pt>
                <c:pt idx="3297">
                  <c:v>40643</c:v>
                </c:pt>
                <c:pt idx="3298">
                  <c:v>40642</c:v>
                </c:pt>
                <c:pt idx="3299">
                  <c:v>40641</c:v>
                </c:pt>
                <c:pt idx="3300">
                  <c:v>40640</c:v>
                </c:pt>
                <c:pt idx="3301">
                  <c:v>40639</c:v>
                </c:pt>
                <c:pt idx="3302">
                  <c:v>40638</c:v>
                </c:pt>
                <c:pt idx="3303">
                  <c:v>40637</c:v>
                </c:pt>
                <c:pt idx="3304">
                  <c:v>40636</c:v>
                </c:pt>
                <c:pt idx="3305">
                  <c:v>40635</c:v>
                </c:pt>
                <c:pt idx="3306">
                  <c:v>40634</c:v>
                </c:pt>
                <c:pt idx="3307">
                  <c:v>40633</c:v>
                </c:pt>
                <c:pt idx="3308">
                  <c:v>40632</c:v>
                </c:pt>
                <c:pt idx="3309">
                  <c:v>40631</c:v>
                </c:pt>
                <c:pt idx="3310">
                  <c:v>40630</c:v>
                </c:pt>
                <c:pt idx="3311">
                  <c:v>40629</c:v>
                </c:pt>
                <c:pt idx="3312">
                  <c:v>40628</c:v>
                </c:pt>
                <c:pt idx="3313">
                  <c:v>40627</c:v>
                </c:pt>
                <c:pt idx="3314">
                  <c:v>40626</c:v>
                </c:pt>
                <c:pt idx="3315">
                  <c:v>40625</c:v>
                </c:pt>
                <c:pt idx="3316">
                  <c:v>40624</c:v>
                </c:pt>
                <c:pt idx="3317">
                  <c:v>40623</c:v>
                </c:pt>
                <c:pt idx="3318">
                  <c:v>40622</c:v>
                </c:pt>
                <c:pt idx="3319">
                  <c:v>40621</c:v>
                </c:pt>
                <c:pt idx="3320">
                  <c:v>40620</c:v>
                </c:pt>
                <c:pt idx="3321">
                  <c:v>40619</c:v>
                </c:pt>
                <c:pt idx="3322">
                  <c:v>40618</c:v>
                </c:pt>
                <c:pt idx="3323">
                  <c:v>40617</c:v>
                </c:pt>
                <c:pt idx="3324">
                  <c:v>40616</c:v>
                </c:pt>
                <c:pt idx="3325">
                  <c:v>40615</c:v>
                </c:pt>
                <c:pt idx="3326">
                  <c:v>40614</c:v>
                </c:pt>
                <c:pt idx="3327">
                  <c:v>40613</c:v>
                </c:pt>
                <c:pt idx="3328">
                  <c:v>40612</c:v>
                </c:pt>
                <c:pt idx="3329">
                  <c:v>40611</c:v>
                </c:pt>
                <c:pt idx="3330">
                  <c:v>40610</c:v>
                </c:pt>
                <c:pt idx="3331">
                  <c:v>40609</c:v>
                </c:pt>
                <c:pt idx="3332">
                  <c:v>40608</c:v>
                </c:pt>
                <c:pt idx="3333">
                  <c:v>40607</c:v>
                </c:pt>
                <c:pt idx="3334">
                  <c:v>40606</c:v>
                </c:pt>
                <c:pt idx="3335">
                  <c:v>40605</c:v>
                </c:pt>
                <c:pt idx="3336">
                  <c:v>40604</c:v>
                </c:pt>
                <c:pt idx="3337">
                  <c:v>40603</c:v>
                </c:pt>
                <c:pt idx="3338">
                  <c:v>40602</c:v>
                </c:pt>
                <c:pt idx="3339">
                  <c:v>40601</c:v>
                </c:pt>
                <c:pt idx="3340">
                  <c:v>40600</c:v>
                </c:pt>
                <c:pt idx="3341">
                  <c:v>40599</c:v>
                </c:pt>
                <c:pt idx="3342">
                  <c:v>40598</c:v>
                </c:pt>
                <c:pt idx="3343">
                  <c:v>40597</c:v>
                </c:pt>
                <c:pt idx="3344">
                  <c:v>40596</c:v>
                </c:pt>
                <c:pt idx="3345">
                  <c:v>40595</c:v>
                </c:pt>
                <c:pt idx="3346">
                  <c:v>40594</c:v>
                </c:pt>
                <c:pt idx="3347">
                  <c:v>40593</c:v>
                </c:pt>
                <c:pt idx="3348">
                  <c:v>40592</c:v>
                </c:pt>
                <c:pt idx="3349">
                  <c:v>40591</c:v>
                </c:pt>
                <c:pt idx="3350">
                  <c:v>40590</c:v>
                </c:pt>
                <c:pt idx="3351">
                  <c:v>40589</c:v>
                </c:pt>
                <c:pt idx="3352">
                  <c:v>40588</c:v>
                </c:pt>
                <c:pt idx="3353">
                  <c:v>40587</c:v>
                </c:pt>
                <c:pt idx="3354">
                  <c:v>40586</c:v>
                </c:pt>
                <c:pt idx="3355">
                  <c:v>40585</c:v>
                </c:pt>
                <c:pt idx="3356">
                  <c:v>40584</c:v>
                </c:pt>
                <c:pt idx="3357">
                  <c:v>40583</c:v>
                </c:pt>
                <c:pt idx="3358">
                  <c:v>40582</c:v>
                </c:pt>
                <c:pt idx="3359">
                  <c:v>40581</c:v>
                </c:pt>
                <c:pt idx="3360">
                  <c:v>40580</c:v>
                </c:pt>
                <c:pt idx="3361">
                  <c:v>40579</c:v>
                </c:pt>
                <c:pt idx="3362">
                  <c:v>40578</c:v>
                </c:pt>
                <c:pt idx="3363">
                  <c:v>40577</c:v>
                </c:pt>
                <c:pt idx="3364">
                  <c:v>40576</c:v>
                </c:pt>
                <c:pt idx="3365">
                  <c:v>40575</c:v>
                </c:pt>
                <c:pt idx="3366">
                  <c:v>40574</c:v>
                </c:pt>
                <c:pt idx="3367">
                  <c:v>40573</c:v>
                </c:pt>
                <c:pt idx="3368">
                  <c:v>40572</c:v>
                </c:pt>
                <c:pt idx="3369">
                  <c:v>40571</c:v>
                </c:pt>
                <c:pt idx="3370">
                  <c:v>40570</c:v>
                </c:pt>
                <c:pt idx="3371">
                  <c:v>40569</c:v>
                </c:pt>
                <c:pt idx="3372">
                  <c:v>40568</c:v>
                </c:pt>
                <c:pt idx="3373">
                  <c:v>40567</c:v>
                </c:pt>
                <c:pt idx="3374">
                  <c:v>40566</c:v>
                </c:pt>
                <c:pt idx="3375">
                  <c:v>40565</c:v>
                </c:pt>
                <c:pt idx="3376">
                  <c:v>40564</c:v>
                </c:pt>
                <c:pt idx="3377">
                  <c:v>40563</c:v>
                </c:pt>
                <c:pt idx="3378">
                  <c:v>40562</c:v>
                </c:pt>
                <c:pt idx="3379">
                  <c:v>40561</c:v>
                </c:pt>
                <c:pt idx="3380">
                  <c:v>40560</c:v>
                </c:pt>
                <c:pt idx="3381">
                  <c:v>40559</c:v>
                </c:pt>
                <c:pt idx="3382">
                  <c:v>40558</c:v>
                </c:pt>
                <c:pt idx="3383">
                  <c:v>40557</c:v>
                </c:pt>
                <c:pt idx="3384">
                  <c:v>40556</c:v>
                </c:pt>
                <c:pt idx="3385">
                  <c:v>40555</c:v>
                </c:pt>
                <c:pt idx="3386">
                  <c:v>40554</c:v>
                </c:pt>
                <c:pt idx="3387">
                  <c:v>40553</c:v>
                </c:pt>
                <c:pt idx="3388">
                  <c:v>40552</c:v>
                </c:pt>
                <c:pt idx="3389">
                  <c:v>40551</c:v>
                </c:pt>
                <c:pt idx="3390">
                  <c:v>40550</c:v>
                </c:pt>
                <c:pt idx="3391">
                  <c:v>40549</c:v>
                </c:pt>
                <c:pt idx="3392">
                  <c:v>40548</c:v>
                </c:pt>
                <c:pt idx="3393">
                  <c:v>40547</c:v>
                </c:pt>
                <c:pt idx="3394">
                  <c:v>40546</c:v>
                </c:pt>
                <c:pt idx="3395">
                  <c:v>40545</c:v>
                </c:pt>
                <c:pt idx="3396">
                  <c:v>40544</c:v>
                </c:pt>
                <c:pt idx="3397">
                  <c:v>40543</c:v>
                </c:pt>
                <c:pt idx="3398">
                  <c:v>40542</c:v>
                </c:pt>
                <c:pt idx="3399">
                  <c:v>40541</c:v>
                </c:pt>
                <c:pt idx="3400">
                  <c:v>40540</c:v>
                </c:pt>
                <c:pt idx="3401">
                  <c:v>40539</c:v>
                </c:pt>
                <c:pt idx="3402">
                  <c:v>40538</c:v>
                </c:pt>
                <c:pt idx="3403">
                  <c:v>40537</c:v>
                </c:pt>
                <c:pt idx="3404">
                  <c:v>40536</c:v>
                </c:pt>
                <c:pt idx="3405">
                  <c:v>40535</c:v>
                </c:pt>
                <c:pt idx="3406">
                  <c:v>40534</c:v>
                </c:pt>
                <c:pt idx="3407">
                  <c:v>40533</c:v>
                </c:pt>
                <c:pt idx="3408">
                  <c:v>40532</c:v>
                </c:pt>
                <c:pt idx="3409">
                  <c:v>40531</c:v>
                </c:pt>
                <c:pt idx="3410">
                  <c:v>40530</c:v>
                </c:pt>
                <c:pt idx="3411">
                  <c:v>40529</c:v>
                </c:pt>
                <c:pt idx="3412">
                  <c:v>40528</c:v>
                </c:pt>
                <c:pt idx="3413">
                  <c:v>40527</c:v>
                </c:pt>
                <c:pt idx="3414">
                  <c:v>40526</c:v>
                </c:pt>
                <c:pt idx="3415">
                  <c:v>40525</c:v>
                </c:pt>
                <c:pt idx="3416">
                  <c:v>40524</c:v>
                </c:pt>
                <c:pt idx="3417">
                  <c:v>40523</c:v>
                </c:pt>
                <c:pt idx="3418">
                  <c:v>40522</c:v>
                </c:pt>
                <c:pt idx="3419">
                  <c:v>40521</c:v>
                </c:pt>
                <c:pt idx="3420">
                  <c:v>40520</c:v>
                </c:pt>
                <c:pt idx="3421">
                  <c:v>40519</c:v>
                </c:pt>
                <c:pt idx="3422">
                  <c:v>40518</c:v>
                </c:pt>
                <c:pt idx="3423">
                  <c:v>40517</c:v>
                </c:pt>
                <c:pt idx="3424">
                  <c:v>40516</c:v>
                </c:pt>
                <c:pt idx="3425">
                  <c:v>40515</c:v>
                </c:pt>
                <c:pt idx="3426">
                  <c:v>40514</c:v>
                </c:pt>
                <c:pt idx="3427">
                  <c:v>40513</c:v>
                </c:pt>
                <c:pt idx="3428">
                  <c:v>40512</c:v>
                </c:pt>
                <c:pt idx="3429">
                  <c:v>40511</c:v>
                </c:pt>
                <c:pt idx="3430">
                  <c:v>40510</c:v>
                </c:pt>
                <c:pt idx="3431">
                  <c:v>40509</c:v>
                </c:pt>
                <c:pt idx="3432">
                  <c:v>40508</c:v>
                </c:pt>
                <c:pt idx="3433">
                  <c:v>40507</c:v>
                </c:pt>
                <c:pt idx="3434">
                  <c:v>40506</c:v>
                </c:pt>
                <c:pt idx="3435">
                  <c:v>40505</c:v>
                </c:pt>
                <c:pt idx="3436">
                  <c:v>40504</c:v>
                </c:pt>
                <c:pt idx="3437">
                  <c:v>40503</c:v>
                </c:pt>
                <c:pt idx="3438">
                  <c:v>40502</c:v>
                </c:pt>
                <c:pt idx="3439">
                  <c:v>40501</c:v>
                </c:pt>
                <c:pt idx="3440">
                  <c:v>40500</c:v>
                </c:pt>
                <c:pt idx="3441">
                  <c:v>40499</c:v>
                </c:pt>
                <c:pt idx="3442">
                  <c:v>40498</c:v>
                </c:pt>
                <c:pt idx="3443">
                  <c:v>40497</c:v>
                </c:pt>
                <c:pt idx="3444">
                  <c:v>40496</c:v>
                </c:pt>
                <c:pt idx="3445">
                  <c:v>40495</c:v>
                </c:pt>
                <c:pt idx="3446">
                  <c:v>40494</c:v>
                </c:pt>
                <c:pt idx="3447">
                  <c:v>40493</c:v>
                </c:pt>
                <c:pt idx="3448">
                  <c:v>40492</c:v>
                </c:pt>
                <c:pt idx="3449">
                  <c:v>40491</c:v>
                </c:pt>
                <c:pt idx="3450">
                  <c:v>40490</c:v>
                </c:pt>
                <c:pt idx="3451">
                  <c:v>40489</c:v>
                </c:pt>
                <c:pt idx="3452">
                  <c:v>40488</c:v>
                </c:pt>
                <c:pt idx="3453">
                  <c:v>40487</c:v>
                </c:pt>
                <c:pt idx="3454">
                  <c:v>40486</c:v>
                </c:pt>
                <c:pt idx="3455">
                  <c:v>40485</c:v>
                </c:pt>
                <c:pt idx="3456">
                  <c:v>40484</c:v>
                </c:pt>
                <c:pt idx="3457">
                  <c:v>40483</c:v>
                </c:pt>
                <c:pt idx="3458">
                  <c:v>40482</c:v>
                </c:pt>
                <c:pt idx="3459">
                  <c:v>40481</c:v>
                </c:pt>
                <c:pt idx="3460">
                  <c:v>40480</c:v>
                </c:pt>
                <c:pt idx="3461">
                  <c:v>40479</c:v>
                </c:pt>
                <c:pt idx="3462">
                  <c:v>40478</c:v>
                </c:pt>
                <c:pt idx="3463">
                  <c:v>40477</c:v>
                </c:pt>
                <c:pt idx="3464">
                  <c:v>40476</c:v>
                </c:pt>
                <c:pt idx="3465">
                  <c:v>40475</c:v>
                </c:pt>
                <c:pt idx="3466">
                  <c:v>40474</c:v>
                </c:pt>
                <c:pt idx="3467">
                  <c:v>40473</c:v>
                </c:pt>
                <c:pt idx="3468">
                  <c:v>40472</c:v>
                </c:pt>
                <c:pt idx="3469">
                  <c:v>40471</c:v>
                </c:pt>
                <c:pt idx="3470">
                  <c:v>40470</c:v>
                </c:pt>
                <c:pt idx="3471">
                  <c:v>40469</c:v>
                </c:pt>
                <c:pt idx="3472">
                  <c:v>40468</c:v>
                </c:pt>
                <c:pt idx="3473">
                  <c:v>40467</c:v>
                </c:pt>
                <c:pt idx="3474">
                  <c:v>40466</c:v>
                </c:pt>
                <c:pt idx="3475">
                  <c:v>40465</c:v>
                </c:pt>
                <c:pt idx="3476">
                  <c:v>40464</c:v>
                </c:pt>
                <c:pt idx="3477">
                  <c:v>40463</c:v>
                </c:pt>
                <c:pt idx="3478">
                  <c:v>40462</c:v>
                </c:pt>
                <c:pt idx="3479">
                  <c:v>40461</c:v>
                </c:pt>
                <c:pt idx="3480">
                  <c:v>40460</c:v>
                </c:pt>
                <c:pt idx="3481">
                  <c:v>40459</c:v>
                </c:pt>
                <c:pt idx="3482">
                  <c:v>40458</c:v>
                </c:pt>
                <c:pt idx="3483">
                  <c:v>40457</c:v>
                </c:pt>
                <c:pt idx="3484">
                  <c:v>40456</c:v>
                </c:pt>
                <c:pt idx="3485">
                  <c:v>40455</c:v>
                </c:pt>
                <c:pt idx="3486">
                  <c:v>40454</c:v>
                </c:pt>
                <c:pt idx="3487">
                  <c:v>40453</c:v>
                </c:pt>
                <c:pt idx="3488">
                  <c:v>40452</c:v>
                </c:pt>
                <c:pt idx="3489">
                  <c:v>40451</c:v>
                </c:pt>
                <c:pt idx="3490">
                  <c:v>40450</c:v>
                </c:pt>
                <c:pt idx="3491">
                  <c:v>40449</c:v>
                </c:pt>
                <c:pt idx="3492">
                  <c:v>40448</c:v>
                </c:pt>
                <c:pt idx="3493">
                  <c:v>40447</c:v>
                </c:pt>
                <c:pt idx="3494">
                  <c:v>40446</c:v>
                </c:pt>
                <c:pt idx="3495">
                  <c:v>40445</c:v>
                </c:pt>
                <c:pt idx="3496">
                  <c:v>40444</c:v>
                </c:pt>
                <c:pt idx="3497">
                  <c:v>40443</c:v>
                </c:pt>
                <c:pt idx="3498">
                  <c:v>40442</c:v>
                </c:pt>
                <c:pt idx="3499">
                  <c:v>40441</c:v>
                </c:pt>
                <c:pt idx="3500">
                  <c:v>40440</c:v>
                </c:pt>
                <c:pt idx="3501">
                  <c:v>40439</c:v>
                </c:pt>
                <c:pt idx="3502">
                  <c:v>40438</c:v>
                </c:pt>
                <c:pt idx="3503">
                  <c:v>40437</c:v>
                </c:pt>
                <c:pt idx="3504">
                  <c:v>40436</c:v>
                </c:pt>
                <c:pt idx="3505">
                  <c:v>40435</c:v>
                </c:pt>
                <c:pt idx="3506">
                  <c:v>40434</c:v>
                </c:pt>
                <c:pt idx="3507">
                  <c:v>40433</c:v>
                </c:pt>
                <c:pt idx="3508">
                  <c:v>40432</c:v>
                </c:pt>
                <c:pt idx="3509">
                  <c:v>40431</c:v>
                </c:pt>
                <c:pt idx="3510">
                  <c:v>40430</c:v>
                </c:pt>
                <c:pt idx="3511">
                  <c:v>40429</c:v>
                </c:pt>
                <c:pt idx="3512">
                  <c:v>40428</c:v>
                </c:pt>
                <c:pt idx="3513">
                  <c:v>40427</c:v>
                </c:pt>
                <c:pt idx="3514">
                  <c:v>40426</c:v>
                </c:pt>
                <c:pt idx="3515">
                  <c:v>40425</c:v>
                </c:pt>
                <c:pt idx="3516">
                  <c:v>40424</c:v>
                </c:pt>
                <c:pt idx="3517">
                  <c:v>40423</c:v>
                </c:pt>
                <c:pt idx="3518">
                  <c:v>40422</c:v>
                </c:pt>
                <c:pt idx="3519">
                  <c:v>40421</c:v>
                </c:pt>
                <c:pt idx="3520">
                  <c:v>40420</c:v>
                </c:pt>
                <c:pt idx="3521">
                  <c:v>40419</c:v>
                </c:pt>
                <c:pt idx="3522">
                  <c:v>40418</c:v>
                </c:pt>
                <c:pt idx="3523">
                  <c:v>40417</c:v>
                </c:pt>
                <c:pt idx="3524">
                  <c:v>40416</c:v>
                </c:pt>
                <c:pt idx="3525">
                  <c:v>40415</c:v>
                </c:pt>
                <c:pt idx="3526">
                  <c:v>40414</c:v>
                </c:pt>
                <c:pt idx="3527">
                  <c:v>40413</c:v>
                </c:pt>
                <c:pt idx="3528">
                  <c:v>40412</c:v>
                </c:pt>
                <c:pt idx="3529">
                  <c:v>40411</c:v>
                </c:pt>
                <c:pt idx="3530">
                  <c:v>40410</c:v>
                </c:pt>
                <c:pt idx="3531">
                  <c:v>40409</c:v>
                </c:pt>
                <c:pt idx="3532">
                  <c:v>40408</c:v>
                </c:pt>
                <c:pt idx="3533">
                  <c:v>40407</c:v>
                </c:pt>
                <c:pt idx="3534">
                  <c:v>40406</c:v>
                </c:pt>
                <c:pt idx="3535">
                  <c:v>40405</c:v>
                </c:pt>
                <c:pt idx="3536">
                  <c:v>40404</c:v>
                </c:pt>
                <c:pt idx="3537">
                  <c:v>40403</c:v>
                </c:pt>
                <c:pt idx="3538">
                  <c:v>40402</c:v>
                </c:pt>
                <c:pt idx="3539">
                  <c:v>40401</c:v>
                </c:pt>
                <c:pt idx="3540">
                  <c:v>40400</c:v>
                </c:pt>
                <c:pt idx="3541">
                  <c:v>40399</c:v>
                </c:pt>
                <c:pt idx="3542">
                  <c:v>40398</c:v>
                </c:pt>
                <c:pt idx="3543">
                  <c:v>40397</c:v>
                </c:pt>
                <c:pt idx="3544">
                  <c:v>40396</c:v>
                </c:pt>
                <c:pt idx="3545">
                  <c:v>40395</c:v>
                </c:pt>
                <c:pt idx="3546">
                  <c:v>40394</c:v>
                </c:pt>
                <c:pt idx="3547">
                  <c:v>40393</c:v>
                </c:pt>
                <c:pt idx="3548">
                  <c:v>40392</c:v>
                </c:pt>
                <c:pt idx="3549">
                  <c:v>40391</c:v>
                </c:pt>
                <c:pt idx="3550">
                  <c:v>40390</c:v>
                </c:pt>
                <c:pt idx="3551">
                  <c:v>40389</c:v>
                </c:pt>
                <c:pt idx="3552">
                  <c:v>40388</c:v>
                </c:pt>
                <c:pt idx="3553">
                  <c:v>40387</c:v>
                </c:pt>
                <c:pt idx="3554">
                  <c:v>40386</c:v>
                </c:pt>
                <c:pt idx="3555">
                  <c:v>40385</c:v>
                </c:pt>
                <c:pt idx="3556">
                  <c:v>40384</c:v>
                </c:pt>
                <c:pt idx="3557">
                  <c:v>40383</c:v>
                </c:pt>
                <c:pt idx="3558">
                  <c:v>40382</c:v>
                </c:pt>
                <c:pt idx="3559">
                  <c:v>40381</c:v>
                </c:pt>
                <c:pt idx="3560">
                  <c:v>40380</c:v>
                </c:pt>
                <c:pt idx="3561">
                  <c:v>40379</c:v>
                </c:pt>
                <c:pt idx="3562">
                  <c:v>40378</c:v>
                </c:pt>
                <c:pt idx="3563">
                  <c:v>40377</c:v>
                </c:pt>
                <c:pt idx="3564">
                  <c:v>40376</c:v>
                </c:pt>
                <c:pt idx="3565">
                  <c:v>40375</c:v>
                </c:pt>
                <c:pt idx="3566">
                  <c:v>40374</c:v>
                </c:pt>
                <c:pt idx="3567">
                  <c:v>40373</c:v>
                </c:pt>
                <c:pt idx="3568">
                  <c:v>40372</c:v>
                </c:pt>
                <c:pt idx="3569">
                  <c:v>40371</c:v>
                </c:pt>
                <c:pt idx="3570">
                  <c:v>40370</c:v>
                </c:pt>
                <c:pt idx="3571">
                  <c:v>40369</c:v>
                </c:pt>
                <c:pt idx="3572">
                  <c:v>40368</c:v>
                </c:pt>
                <c:pt idx="3573">
                  <c:v>40367</c:v>
                </c:pt>
                <c:pt idx="3574">
                  <c:v>40366</c:v>
                </c:pt>
                <c:pt idx="3575">
                  <c:v>40365</c:v>
                </c:pt>
                <c:pt idx="3576">
                  <c:v>40364</c:v>
                </c:pt>
                <c:pt idx="3577">
                  <c:v>40363</c:v>
                </c:pt>
                <c:pt idx="3578">
                  <c:v>40362</c:v>
                </c:pt>
                <c:pt idx="3579">
                  <c:v>40361</c:v>
                </c:pt>
                <c:pt idx="3580">
                  <c:v>40360</c:v>
                </c:pt>
                <c:pt idx="3581">
                  <c:v>40359</c:v>
                </c:pt>
                <c:pt idx="3582">
                  <c:v>40358</c:v>
                </c:pt>
                <c:pt idx="3583">
                  <c:v>40357</c:v>
                </c:pt>
                <c:pt idx="3584">
                  <c:v>40356</c:v>
                </c:pt>
                <c:pt idx="3585">
                  <c:v>40355</c:v>
                </c:pt>
                <c:pt idx="3586">
                  <c:v>40354</c:v>
                </c:pt>
                <c:pt idx="3587">
                  <c:v>40353</c:v>
                </c:pt>
                <c:pt idx="3588">
                  <c:v>40352</c:v>
                </c:pt>
                <c:pt idx="3589">
                  <c:v>40351</c:v>
                </c:pt>
                <c:pt idx="3590">
                  <c:v>40350</c:v>
                </c:pt>
                <c:pt idx="3591">
                  <c:v>40349</c:v>
                </c:pt>
                <c:pt idx="3592">
                  <c:v>40348</c:v>
                </c:pt>
                <c:pt idx="3593">
                  <c:v>40347</c:v>
                </c:pt>
                <c:pt idx="3594">
                  <c:v>40346</c:v>
                </c:pt>
                <c:pt idx="3595">
                  <c:v>40345</c:v>
                </c:pt>
                <c:pt idx="3596">
                  <c:v>40344</c:v>
                </c:pt>
                <c:pt idx="3597">
                  <c:v>40343</c:v>
                </c:pt>
                <c:pt idx="3598">
                  <c:v>40342</c:v>
                </c:pt>
                <c:pt idx="3599">
                  <c:v>40341</c:v>
                </c:pt>
                <c:pt idx="3600">
                  <c:v>40340</c:v>
                </c:pt>
                <c:pt idx="3601">
                  <c:v>40339</c:v>
                </c:pt>
                <c:pt idx="3602">
                  <c:v>40338</c:v>
                </c:pt>
                <c:pt idx="3603">
                  <c:v>40337</c:v>
                </c:pt>
                <c:pt idx="3604">
                  <c:v>40336</c:v>
                </c:pt>
                <c:pt idx="3605">
                  <c:v>40335</c:v>
                </c:pt>
                <c:pt idx="3606">
                  <c:v>40334</c:v>
                </c:pt>
                <c:pt idx="3607">
                  <c:v>40333</c:v>
                </c:pt>
                <c:pt idx="3608">
                  <c:v>40332</c:v>
                </c:pt>
                <c:pt idx="3609">
                  <c:v>40331</c:v>
                </c:pt>
                <c:pt idx="3610">
                  <c:v>40330</c:v>
                </c:pt>
                <c:pt idx="3611">
                  <c:v>40329</c:v>
                </c:pt>
                <c:pt idx="3612">
                  <c:v>40328</c:v>
                </c:pt>
                <c:pt idx="3613">
                  <c:v>40327</c:v>
                </c:pt>
                <c:pt idx="3614">
                  <c:v>40326</c:v>
                </c:pt>
                <c:pt idx="3615">
                  <c:v>40325</c:v>
                </c:pt>
                <c:pt idx="3616">
                  <c:v>40324</c:v>
                </c:pt>
                <c:pt idx="3617">
                  <c:v>40323</c:v>
                </c:pt>
                <c:pt idx="3618">
                  <c:v>40322</c:v>
                </c:pt>
                <c:pt idx="3619">
                  <c:v>40321</c:v>
                </c:pt>
                <c:pt idx="3620">
                  <c:v>40320</c:v>
                </c:pt>
                <c:pt idx="3621">
                  <c:v>40319</c:v>
                </c:pt>
                <c:pt idx="3622">
                  <c:v>40318</c:v>
                </c:pt>
                <c:pt idx="3623">
                  <c:v>40317</c:v>
                </c:pt>
                <c:pt idx="3624">
                  <c:v>40316</c:v>
                </c:pt>
                <c:pt idx="3625">
                  <c:v>40315</c:v>
                </c:pt>
                <c:pt idx="3626">
                  <c:v>40314</c:v>
                </c:pt>
                <c:pt idx="3627">
                  <c:v>40313</c:v>
                </c:pt>
                <c:pt idx="3628">
                  <c:v>40312</c:v>
                </c:pt>
                <c:pt idx="3629">
                  <c:v>40311</c:v>
                </c:pt>
                <c:pt idx="3630">
                  <c:v>40310</c:v>
                </c:pt>
                <c:pt idx="3631">
                  <c:v>40309</c:v>
                </c:pt>
                <c:pt idx="3632">
                  <c:v>40308</c:v>
                </c:pt>
                <c:pt idx="3633">
                  <c:v>40307</c:v>
                </c:pt>
                <c:pt idx="3634">
                  <c:v>40306</c:v>
                </c:pt>
                <c:pt idx="3635">
                  <c:v>40305</c:v>
                </c:pt>
                <c:pt idx="3636">
                  <c:v>40304</c:v>
                </c:pt>
                <c:pt idx="3637">
                  <c:v>40303</c:v>
                </c:pt>
                <c:pt idx="3638">
                  <c:v>40302</c:v>
                </c:pt>
                <c:pt idx="3639">
                  <c:v>40301</c:v>
                </c:pt>
                <c:pt idx="3640">
                  <c:v>40300</c:v>
                </c:pt>
                <c:pt idx="3641">
                  <c:v>40299</c:v>
                </c:pt>
                <c:pt idx="3642">
                  <c:v>40298</c:v>
                </c:pt>
                <c:pt idx="3643">
                  <c:v>40297</c:v>
                </c:pt>
                <c:pt idx="3644">
                  <c:v>40296</c:v>
                </c:pt>
                <c:pt idx="3645">
                  <c:v>40295</c:v>
                </c:pt>
                <c:pt idx="3646">
                  <c:v>40294</c:v>
                </c:pt>
                <c:pt idx="3647">
                  <c:v>40293</c:v>
                </c:pt>
                <c:pt idx="3648">
                  <c:v>40292</c:v>
                </c:pt>
                <c:pt idx="3649">
                  <c:v>40291</c:v>
                </c:pt>
                <c:pt idx="3650">
                  <c:v>40290</c:v>
                </c:pt>
                <c:pt idx="3651">
                  <c:v>40289</c:v>
                </c:pt>
                <c:pt idx="3652">
                  <c:v>40288</c:v>
                </c:pt>
                <c:pt idx="3653">
                  <c:v>40287</c:v>
                </c:pt>
                <c:pt idx="3654">
                  <c:v>40286</c:v>
                </c:pt>
                <c:pt idx="3655">
                  <c:v>40285</c:v>
                </c:pt>
                <c:pt idx="3656">
                  <c:v>40284</c:v>
                </c:pt>
                <c:pt idx="3657">
                  <c:v>40283</c:v>
                </c:pt>
                <c:pt idx="3658">
                  <c:v>40282</c:v>
                </c:pt>
                <c:pt idx="3659">
                  <c:v>40281</c:v>
                </c:pt>
                <c:pt idx="3660">
                  <c:v>40280</c:v>
                </c:pt>
                <c:pt idx="3661">
                  <c:v>40279</c:v>
                </c:pt>
                <c:pt idx="3662">
                  <c:v>40278</c:v>
                </c:pt>
                <c:pt idx="3663">
                  <c:v>40277</c:v>
                </c:pt>
                <c:pt idx="3664">
                  <c:v>40276</c:v>
                </c:pt>
                <c:pt idx="3665">
                  <c:v>40275</c:v>
                </c:pt>
                <c:pt idx="3666">
                  <c:v>40274</c:v>
                </c:pt>
                <c:pt idx="3667">
                  <c:v>40273</c:v>
                </c:pt>
                <c:pt idx="3668">
                  <c:v>40272</c:v>
                </c:pt>
                <c:pt idx="3669">
                  <c:v>40271</c:v>
                </c:pt>
                <c:pt idx="3670">
                  <c:v>40270</c:v>
                </c:pt>
                <c:pt idx="3671">
                  <c:v>40269</c:v>
                </c:pt>
                <c:pt idx="3672">
                  <c:v>40268</c:v>
                </c:pt>
                <c:pt idx="3673">
                  <c:v>40267</c:v>
                </c:pt>
                <c:pt idx="3674">
                  <c:v>40266</c:v>
                </c:pt>
                <c:pt idx="3675">
                  <c:v>40265</c:v>
                </c:pt>
                <c:pt idx="3676">
                  <c:v>40264</c:v>
                </c:pt>
                <c:pt idx="3677">
                  <c:v>40263</c:v>
                </c:pt>
                <c:pt idx="3678">
                  <c:v>40262</c:v>
                </c:pt>
                <c:pt idx="3679">
                  <c:v>40261</c:v>
                </c:pt>
                <c:pt idx="3680">
                  <c:v>40260</c:v>
                </c:pt>
                <c:pt idx="3681">
                  <c:v>40259</c:v>
                </c:pt>
                <c:pt idx="3682">
                  <c:v>40258</c:v>
                </c:pt>
                <c:pt idx="3683">
                  <c:v>40257</c:v>
                </c:pt>
                <c:pt idx="3684">
                  <c:v>40256</c:v>
                </c:pt>
                <c:pt idx="3685">
                  <c:v>40255</c:v>
                </c:pt>
                <c:pt idx="3686">
                  <c:v>40254</c:v>
                </c:pt>
                <c:pt idx="3687">
                  <c:v>40253</c:v>
                </c:pt>
                <c:pt idx="3688">
                  <c:v>40252</c:v>
                </c:pt>
                <c:pt idx="3689">
                  <c:v>40251</c:v>
                </c:pt>
                <c:pt idx="3690">
                  <c:v>40250</c:v>
                </c:pt>
                <c:pt idx="3691">
                  <c:v>40249</c:v>
                </c:pt>
                <c:pt idx="3692">
                  <c:v>40248</c:v>
                </c:pt>
                <c:pt idx="3693">
                  <c:v>40247</c:v>
                </c:pt>
                <c:pt idx="3694">
                  <c:v>40246</c:v>
                </c:pt>
                <c:pt idx="3695">
                  <c:v>40245</c:v>
                </c:pt>
                <c:pt idx="3696">
                  <c:v>40244</c:v>
                </c:pt>
                <c:pt idx="3697">
                  <c:v>40243</c:v>
                </c:pt>
                <c:pt idx="3698">
                  <c:v>40242</c:v>
                </c:pt>
                <c:pt idx="3699">
                  <c:v>40241</c:v>
                </c:pt>
                <c:pt idx="3700">
                  <c:v>40240</c:v>
                </c:pt>
                <c:pt idx="3701">
                  <c:v>40239</c:v>
                </c:pt>
                <c:pt idx="3702">
                  <c:v>40238</c:v>
                </c:pt>
                <c:pt idx="3703">
                  <c:v>40237</c:v>
                </c:pt>
                <c:pt idx="3704">
                  <c:v>40236</c:v>
                </c:pt>
                <c:pt idx="3705">
                  <c:v>40235</c:v>
                </c:pt>
                <c:pt idx="3706">
                  <c:v>40234</c:v>
                </c:pt>
                <c:pt idx="3707">
                  <c:v>40233</c:v>
                </c:pt>
                <c:pt idx="3708">
                  <c:v>40232</c:v>
                </c:pt>
                <c:pt idx="3709">
                  <c:v>40231</c:v>
                </c:pt>
                <c:pt idx="3710">
                  <c:v>40230</c:v>
                </c:pt>
                <c:pt idx="3711">
                  <c:v>40229</c:v>
                </c:pt>
                <c:pt idx="3712">
                  <c:v>40228</c:v>
                </c:pt>
                <c:pt idx="3713">
                  <c:v>40227</c:v>
                </c:pt>
                <c:pt idx="3714">
                  <c:v>40226</c:v>
                </c:pt>
                <c:pt idx="3715">
                  <c:v>40225</c:v>
                </c:pt>
                <c:pt idx="3716">
                  <c:v>40224</c:v>
                </c:pt>
                <c:pt idx="3717">
                  <c:v>40223</c:v>
                </c:pt>
                <c:pt idx="3718">
                  <c:v>40222</c:v>
                </c:pt>
                <c:pt idx="3719">
                  <c:v>40221</c:v>
                </c:pt>
                <c:pt idx="3720">
                  <c:v>40220</c:v>
                </c:pt>
                <c:pt idx="3721">
                  <c:v>40219</c:v>
                </c:pt>
                <c:pt idx="3722">
                  <c:v>40218</c:v>
                </c:pt>
                <c:pt idx="3723">
                  <c:v>40217</c:v>
                </c:pt>
                <c:pt idx="3724">
                  <c:v>40216</c:v>
                </c:pt>
                <c:pt idx="3725">
                  <c:v>40215</c:v>
                </c:pt>
                <c:pt idx="3726">
                  <c:v>40214</c:v>
                </c:pt>
                <c:pt idx="3727">
                  <c:v>40213</c:v>
                </c:pt>
                <c:pt idx="3728">
                  <c:v>40212</c:v>
                </c:pt>
                <c:pt idx="3729">
                  <c:v>40211</c:v>
                </c:pt>
                <c:pt idx="3730">
                  <c:v>40210</c:v>
                </c:pt>
                <c:pt idx="3731">
                  <c:v>40209</c:v>
                </c:pt>
                <c:pt idx="3732">
                  <c:v>40208</c:v>
                </c:pt>
                <c:pt idx="3733">
                  <c:v>40207</c:v>
                </c:pt>
                <c:pt idx="3734">
                  <c:v>40206</c:v>
                </c:pt>
                <c:pt idx="3735">
                  <c:v>40205</c:v>
                </c:pt>
                <c:pt idx="3736">
                  <c:v>40204</c:v>
                </c:pt>
                <c:pt idx="3737">
                  <c:v>40203</c:v>
                </c:pt>
                <c:pt idx="3738">
                  <c:v>40202</c:v>
                </c:pt>
                <c:pt idx="3739">
                  <c:v>40201</c:v>
                </c:pt>
                <c:pt idx="3740">
                  <c:v>40200</c:v>
                </c:pt>
                <c:pt idx="3741">
                  <c:v>40199</c:v>
                </c:pt>
                <c:pt idx="3742">
                  <c:v>40198</c:v>
                </c:pt>
                <c:pt idx="3743">
                  <c:v>40197</c:v>
                </c:pt>
                <c:pt idx="3744">
                  <c:v>40196</c:v>
                </c:pt>
                <c:pt idx="3745">
                  <c:v>40195</c:v>
                </c:pt>
                <c:pt idx="3746">
                  <c:v>40194</c:v>
                </c:pt>
                <c:pt idx="3747">
                  <c:v>40193</c:v>
                </c:pt>
                <c:pt idx="3748">
                  <c:v>40192</c:v>
                </c:pt>
                <c:pt idx="3749">
                  <c:v>40191</c:v>
                </c:pt>
                <c:pt idx="3750">
                  <c:v>40190</c:v>
                </c:pt>
                <c:pt idx="3751">
                  <c:v>40189</c:v>
                </c:pt>
                <c:pt idx="3752">
                  <c:v>40188</c:v>
                </c:pt>
                <c:pt idx="3753">
                  <c:v>40187</c:v>
                </c:pt>
                <c:pt idx="3754">
                  <c:v>40186</c:v>
                </c:pt>
                <c:pt idx="3755">
                  <c:v>40185</c:v>
                </c:pt>
                <c:pt idx="3756">
                  <c:v>40184</c:v>
                </c:pt>
                <c:pt idx="3757">
                  <c:v>40183</c:v>
                </c:pt>
                <c:pt idx="3758">
                  <c:v>40182</c:v>
                </c:pt>
                <c:pt idx="3759">
                  <c:v>40181</c:v>
                </c:pt>
                <c:pt idx="3760">
                  <c:v>40180</c:v>
                </c:pt>
                <c:pt idx="3761">
                  <c:v>40179</c:v>
                </c:pt>
                <c:pt idx="3762">
                  <c:v>40178</c:v>
                </c:pt>
                <c:pt idx="3763">
                  <c:v>40177</c:v>
                </c:pt>
                <c:pt idx="3764">
                  <c:v>40176</c:v>
                </c:pt>
                <c:pt idx="3765">
                  <c:v>40175</c:v>
                </c:pt>
                <c:pt idx="3766">
                  <c:v>40174</c:v>
                </c:pt>
                <c:pt idx="3767">
                  <c:v>40173</c:v>
                </c:pt>
                <c:pt idx="3768">
                  <c:v>40172</c:v>
                </c:pt>
                <c:pt idx="3769">
                  <c:v>40171</c:v>
                </c:pt>
                <c:pt idx="3770">
                  <c:v>40170</c:v>
                </c:pt>
                <c:pt idx="3771">
                  <c:v>40169</c:v>
                </c:pt>
                <c:pt idx="3772">
                  <c:v>40168</c:v>
                </c:pt>
                <c:pt idx="3773">
                  <c:v>40167</c:v>
                </c:pt>
                <c:pt idx="3774">
                  <c:v>40166</c:v>
                </c:pt>
                <c:pt idx="3775">
                  <c:v>40165</c:v>
                </c:pt>
                <c:pt idx="3776">
                  <c:v>40164</c:v>
                </c:pt>
                <c:pt idx="3777">
                  <c:v>40163</c:v>
                </c:pt>
                <c:pt idx="3778">
                  <c:v>40162</c:v>
                </c:pt>
                <c:pt idx="3779">
                  <c:v>40161</c:v>
                </c:pt>
                <c:pt idx="3780">
                  <c:v>40160</c:v>
                </c:pt>
                <c:pt idx="3781">
                  <c:v>40159</c:v>
                </c:pt>
                <c:pt idx="3782">
                  <c:v>40158</c:v>
                </c:pt>
                <c:pt idx="3783">
                  <c:v>40157</c:v>
                </c:pt>
                <c:pt idx="3784">
                  <c:v>40156</c:v>
                </c:pt>
                <c:pt idx="3785">
                  <c:v>40155</c:v>
                </c:pt>
                <c:pt idx="3786">
                  <c:v>40154</c:v>
                </c:pt>
                <c:pt idx="3787">
                  <c:v>40153</c:v>
                </c:pt>
                <c:pt idx="3788">
                  <c:v>40152</c:v>
                </c:pt>
                <c:pt idx="3789">
                  <c:v>40151</c:v>
                </c:pt>
                <c:pt idx="3790">
                  <c:v>40150</c:v>
                </c:pt>
                <c:pt idx="3791">
                  <c:v>40149</c:v>
                </c:pt>
                <c:pt idx="3792">
                  <c:v>40148</c:v>
                </c:pt>
                <c:pt idx="3793">
                  <c:v>40147</c:v>
                </c:pt>
                <c:pt idx="3794">
                  <c:v>40146</c:v>
                </c:pt>
                <c:pt idx="3795">
                  <c:v>40145</c:v>
                </c:pt>
                <c:pt idx="3796">
                  <c:v>40144</c:v>
                </c:pt>
                <c:pt idx="3797">
                  <c:v>40143</c:v>
                </c:pt>
                <c:pt idx="3798">
                  <c:v>40142</c:v>
                </c:pt>
                <c:pt idx="3799">
                  <c:v>40141</c:v>
                </c:pt>
                <c:pt idx="3800">
                  <c:v>40140</c:v>
                </c:pt>
                <c:pt idx="3801">
                  <c:v>40139</c:v>
                </c:pt>
                <c:pt idx="3802">
                  <c:v>40138</c:v>
                </c:pt>
                <c:pt idx="3803">
                  <c:v>40137</c:v>
                </c:pt>
                <c:pt idx="3804">
                  <c:v>40136</c:v>
                </c:pt>
                <c:pt idx="3805">
                  <c:v>40135</c:v>
                </c:pt>
                <c:pt idx="3806">
                  <c:v>40134</c:v>
                </c:pt>
                <c:pt idx="3807">
                  <c:v>40133</c:v>
                </c:pt>
                <c:pt idx="3808">
                  <c:v>40132</c:v>
                </c:pt>
                <c:pt idx="3809">
                  <c:v>40131</c:v>
                </c:pt>
                <c:pt idx="3810">
                  <c:v>40130</c:v>
                </c:pt>
                <c:pt idx="3811">
                  <c:v>40129</c:v>
                </c:pt>
                <c:pt idx="3812">
                  <c:v>40128</c:v>
                </c:pt>
                <c:pt idx="3813">
                  <c:v>40127</c:v>
                </c:pt>
                <c:pt idx="3814">
                  <c:v>40126</c:v>
                </c:pt>
                <c:pt idx="3815">
                  <c:v>40125</c:v>
                </c:pt>
                <c:pt idx="3816">
                  <c:v>40124</c:v>
                </c:pt>
                <c:pt idx="3817">
                  <c:v>40123</c:v>
                </c:pt>
                <c:pt idx="3818">
                  <c:v>40122</c:v>
                </c:pt>
                <c:pt idx="3819">
                  <c:v>40121</c:v>
                </c:pt>
                <c:pt idx="3820">
                  <c:v>40120</c:v>
                </c:pt>
                <c:pt idx="3821">
                  <c:v>40119</c:v>
                </c:pt>
                <c:pt idx="3822">
                  <c:v>40118</c:v>
                </c:pt>
                <c:pt idx="3823">
                  <c:v>40117</c:v>
                </c:pt>
                <c:pt idx="3824">
                  <c:v>40116</c:v>
                </c:pt>
                <c:pt idx="3825">
                  <c:v>40115</c:v>
                </c:pt>
                <c:pt idx="3826">
                  <c:v>40114</c:v>
                </c:pt>
                <c:pt idx="3827">
                  <c:v>40113</c:v>
                </c:pt>
                <c:pt idx="3828">
                  <c:v>40112</c:v>
                </c:pt>
                <c:pt idx="3829">
                  <c:v>40111</c:v>
                </c:pt>
                <c:pt idx="3830">
                  <c:v>40110</c:v>
                </c:pt>
                <c:pt idx="3831">
                  <c:v>40109</c:v>
                </c:pt>
                <c:pt idx="3832">
                  <c:v>40108</c:v>
                </c:pt>
                <c:pt idx="3833">
                  <c:v>40107</c:v>
                </c:pt>
                <c:pt idx="3834">
                  <c:v>40106</c:v>
                </c:pt>
                <c:pt idx="3835">
                  <c:v>40105</c:v>
                </c:pt>
                <c:pt idx="3836">
                  <c:v>40104</c:v>
                </c:pt>
                <c:pt idx="3837">
                  <c:v>40103</c:v>
                </c:pt>
                <c:pt idx="3838">
                  <c:v>40102</c:v>
                </c:pt>
                <c:pt idx="3839">
                  <c:v>40101</c:v>
                </c:pt>
                <c:pt idx="3840">
                  <c:v>40100</c:v>
                </c:pt>
                <c:pt idx="3841">
                  <c:v>40099</c:v>
                </c:pt>
                <c:pt idx="3842">
                  <c:v>40098</c:v>
                </c:pt>
                <c:pt idx="3843">
                  <c:v>40097</c:v>
                </c:pt>
                <c:pt idx="3844">
                  <c:v>40096</c:v>
                </c:pt>
                <c:pt idx="3845">
                  <c:v>40095</c:v>
                </c:pt>
                <c:pt idx="3846">
                  <c:v>40094</c:v>
                </c:pt>
                <c:pt idx="3847">
                  <c:v>40093</c:v>
                </c:pt>
                <c:pt idx="3848">
                  <c:v>40092</c:v>
                </c:pt>
                <c:pt idx="3849">
                  <c:v>40091</c:v>
                </c:pt>
                <c:pt idx="3850">
                  <c:v>40090</c:v>
                </c:pt>
                <c:pt idx="3851">
                  <c:v>40089</c:v>
                </c:pt>
                <c:pt idx="3852">
                  <c:v>40088</c:v>
                </c:pt>
                <c:pt idx="3853">
                  <c:v>40087</c:v>
                </c:pt>
                <c:pt idx="3854">
                  <c:v>40086</c:v>
                </c:pt>
                <c:pt idx="3855">
                  <c:v>40085</c:v>
                </c:pt>
                <c:pt idx="3856">
                  <c:v>40084</c:v>
                </c:pt>
                <c:pt idx="3857">
                  <c:v>40083</c:v>
                </c:pt>
                <c:pt idx="3858">
                  <c:v>40082</c:v>
                </c:pt>
                <c:pt idx="3859">
                  <c:v>40081</c:v>
                </c:pt>
                <c:pt idx="3860">
                  <c:v>40080</c:v>
                </c:pt>
                <c:pt idx="3861">
                  <c:v>40079</c:v>
                </c:pt>
                <c:pt idx="3862">
                  <c:v>40078</c:v>
                </c:pt>
                <c:pt idx="3863">
                  <c:v>40077</c:v>
                </c:pt>
                <c:pt idx="3864">
                  <c:v>40076</c:v>
                </c:pt>
                <c:pt idx="3865">
                  <c:v>40075</c:v>
                </c:pt>
                <c:pt idx="3866">
                  <c:v>40074</c:v>
                </c:pt>
                <c:pt idx="3867">
                  <c:v>40073</c:v>
                </c:pt>
                <c:pt idx="3868">
                  <c:v>40072</c:v>
                </c:pt>
                <c:pt idx="3869">
                  <c:v>40071</c:v>
                </c:pt>
                <c:pt idx="3870">
                  <c:v>40070</c:v>
                </c:pt>
                <c:pt idx="3871">
                  <c:v>40069</c:v>
                </c:pt>
                <c:pt idx="3872">
                  <c:v>40068</c:v>
                </c:pt>
                <c:pt idx="3873">
                  <c:v>40067</c:v>
                </c:pt>
                <c:pt idx="3874">
                  <c:v>40066</c:v>
                </c:pt>
                <c:pt idx="3875">
                  <c:v>40065</c:v>
                </c:pt>
                <c:pt idx="3876">
                  <c:v>40064</c:v>
                </c:pt>
                <c:pt idx="3877">
                  <c:v>40063</c:v>
                </c:pt>
                <c:pt idx="3878">
                  <c:v>40062</c:v>
                </c:pt>
                <c:pt idx="3879">
                  <c:v>40061</c:v>
                </c:pt>
                <c:pt idx="3880">
                  <c:v>40060</c:v>
                </c:pt>
                <c:pt idx="3881">
                  <c:v>40059</c:v>
                </c:pt>
                <c:pt idx="3882">
                  <c:v>40058</c:v>
                </c:pt>
                <c:pt idx="3883">
                  <c:v>40057</c:v>
                </c:pt>
                <c:pt idx="3884">
                  <c:v>40056</c:v>
                </c:pt>
                <c:pt idx="3885">
                  <c:v>40055</c:v>
                </c:pt>
                <c:pt idx="3886">
                  <c:v>40054</c:v>
                </c:pt>
                <c:pt idx="3887">
                  <c:v>40053</c:v>
                </c:pt>
                <c:pt idx="3888">
                  <c:v>40052</c:v>
                </c:pt>
                <c:pt idx="3889">
                  <c:v>40051</c:v>
                </c:pt>
                <c:pt idx="3890">
                  <c:v>40050</c:v>
                </c:pt>
                <c:pt idx="3891">
                  <c:v>40049</c:v>
                </c:pt>
                <c:pt idx="3892">
                  <c:v>40048</c:v>
                </c:pt>
                <c:pt idx="3893">
                  <c:v>40047</c:v>
                </c:pt>
                <c:pt idx="3894">
                  <c:v>40046</c:v>
                </c:pt>
                <c:pt idx="3895">
                  <c:v>40045</c:v>
                </c:pt>
                <c:pt idx="3896">
                  <c:v>40044</c:v>
                </c:pt>
                <c:pt idx="3897">
                  <c:v>40043</c:v>
                </c:pt>
                <c:pt idx="3898">
                  <c:v>40042</c:v>
                </c:pt>
                <c:pt idx="3899">
                  <c:v>40041</c:v>
                </c:pt>
                <c:pt idx="3900">
                  <c:v>40040</c:v>
                </c:pt>
                <c:pt idx="3901">
                  <c:v>40039</c:v>
                </c:pt>
                <c:pt idx="3902">
                  <c:v>40038</c:v>
                </c:pt>
                <c:pt idx="3903">
                  <c:v>40037</c:v>
                </c:pt>
                <c:pt idx="3904">
                  <c:v>40036</c:v>
                </c:pt>
                <c:pt idx="3905">
                  <c:v>40035</c:v>
                </c:pt>
                <c:pt idx="3906">
                  <c:v>40034</c:v>
                </c:pt>
                <c:pt idx="3907">
                  <c:v>40033</c:v>
                </c:pt>
                <c:pt idx="3908">
                  <c:v>40032</c:v>
                </c:pt>
                <c:pt idx="3909">
                  <c:v>40031</c:v>
                </c:pt>
                <c:pt idx="3910">
                  <c:v>40030</c:v>
                </c:pt>
                <c:pt idx="3911">
                  <c:v>40029</c:v>
                </c:pt>
                <c:pt idx="3912">
                  <c:v>40028</c:v>
                </c:pt>
                <c:pt idx="3913">
                  <c:v>40027</c:v>
                </c:pt>
                <c:pt idx="3914">
                  <c:v>40026</c:v>
                </c:pt>
                <c:pt idx="3915">
                  <c:v>40025</c:v>
                </c:pt>
                <c:pt idx="3916">
                  <c:v>40024</c:v>
                </c:pt>
                <c:pt idx="3917">
                  <c:v>40023</c:v>
                </c:pt>
                <c:pt idx="3918">
                  <c:v>40022</c:v>
                </c:pt>
                <c:pt idx="3919">
                  <c:v>40021</c:v>
                </c:pt>
                <c:pt idx="3920">
                  <c:v>40020</c:v>
                </c:pt>
                <c:pt idx="3921">
                  <c:v>40019</c:v>
                </c:pt>
                <c:pt idx="3922">
                  <c:v>40018</c:v>
                </c:pt>
                <c:pt idx="3923">
                  <c:v>40017</c:v>
                </c:pt>
                <c:pt idx="3924">
                  <c:v>40016</c:v>
                </c:pt>
                <c:pt idx="3925">
                  <c:v>40015</c:v>
                </c:pt>
                <c:pt idx="3926">
                  <c:v>40014</c:v>
                </c:pt>
                <c:pt idx="3927">
                  <c:v>40013</c:v>
                </c:pt>
                <c:pt idx="3928">
                  <c:v>40012</c:v>
                </c:pt>
                <c:pt idx="3929">
                  <c:v>40011</c:v>
                </c:pt>
                <c:pt idx="3930">
                  <c:v>40010</c:v>
                </c:pt>
                <c:pt idx="3931">
                  <c:v>40009</c:v>
                </c:pt>
                <c:pt idx="3932">
                  <c:v>40008</c:v>
                </c:pt>
                <c:pt idx="3933">
                  <c:v>40007</c:v>
                </c:pt>
                <c:pt idx="3934">
                  <c:v>40006</c:v>
                </c:pt>
                <c:pt idx="3935">
                  <c:v>40005</c:v>
                </c:pt>
                <c:pt idx="3936">
                  <c:v>40004</c:v>
                </c:pt>
                <c:pt idx="3937">
                  <c:v>40003</c:v>
                </c:pt>
                <c:pt idx="3938">
                  <c:v>40002</c:v>
                </c:pt>
                <c:pt idx="3939">
                  <c:v>40001</c:v>
                </c:pt>
                <c:pt idx="3940">
                  <c:v>40000</c:v>
                </c:pt>
                <c:pt idx="3941">
                  <c:v>39999</c:v>
                </c:pt>
                <c:pt idx="3942">
                  <c:v>39998</c:v>
                </c:pt>
                <c:pt idx="3943">
                  <c:v>39997</c:v>
                </c:pt>
                <c:pt idx="3944">
                  <c:v>39996</c:v>
                </c:pt>
                <c:pt idx="3945">
                  <c:v>39995</c:v>
                </c:pt>
                <c:pt idx="3946">
                  <c:v>39994</c:v>
                </c:pt>
                <c:pt idx="3947">
                  <c:v>39993</c:v>
                </c:pt>
                <c:pt idx="3948">
                  <c:v>39992</c:v>
                </c:pt>
                <c:pt idx="3949">
                  <c:v>39991</c:v>
                </c:pt>
                <c:pt idx="3950">
                  <c:v>39990</c:v>
                </c:pt>
                <c:pt idx="3951">
                  <c:v>39989</c:v>
                </c:pt>
                <c:pt idx="3952">
                  <c:v>39988</c:v>
                </c:pt>
                <c:pt idx="3953">
                  <c:v>39987</c:v>
                </c:pt>
                <c:pt idx="3954">
                  <c:v>39986</c:v>
                </c:pt>
                <c:pt idx="3955">
                  <c:v>39985</c:v>
                </c:pt>
                <c:pt idx="3956">
                  <c:v>39984</c:v>
                </c:pt>
                <c:pt idx="3957">
                  <c:v>39983</c:v>
                </c:pt>
                <c:pt idx="3958">
                  <c:v>39982</c:v>
                </c:pt>
                <c:pt idx="3959">
                  <c:v>39981</c:v>
                </c:pt>
                <c:pt idx="3960">
                  <c:v>39980</c:v>
                </c:pt>
                <c:pt idx="3961">
                  <c:v>39979</c:v>
                </c:pt>
                <c:pt idx="3962">
                  <c:v>39978</c:v>
                </c:pt>
                <c:pt idx="3963">
                  <c:v>39977</c:v>
                </c:pt>
                <c:pt idx="3964">
                  <c:v>39976</c:v>
                </c:pt>
                <c:pt idx="3965">
                  <c:v>39975</c:v>
                </c:pt>
                <c:pt idx="3966">
                  <c:v>39974</c:v>
                </c:pt>
                <c:pt idx="3967">
                  <c:v>39973</c:v>
                </c:pt>
                <c:pt idx="3968">
                  <c:v>39972</c:v>
                </c:pt>
                <c:pt idx="3969">
                  <c:v>39971</c:v>
                </c:pt>
                <c:pt idx="3970">
                  <c:v>39970</c:v>
                </c:pt>
                <c:pt idx="3971">
                  <c:v>39969</c:v>
                </c:pt>
                <c:pt idx="3972">
                  <c:v>39968</c:v>
                </c:pt>
                <c:pt idx="3973">
                  <c:v>39967</c:v>
                </c:pt>
                <c:pt idx="3974">
                  <c:v>39966</c:v>
                </c:pt>
                <c:pt idx="3975">
                  <c:v>39965</c:v>
                </c:pt>
                <c:pt idx="3976">
                  <c:v>39964</c:v>
                </c:pt>
                <c:pt idx="3977">
                  <c:v>39963</c:v>
                </c:pt>
                <c:pt idx="3978">
                  <c:v>39962</c:v>
                </c:pt>
                <c:pt idx="3979">
                  <c:v>39961</c:v>
                </c:pt>
                <c:pt idx="3980">
                  <c:v>39960</c:v>
                </c:pt>
                <c:pt idx="3981">
                  <c:v>39959</c:v>
                </c:pt>
                <c:pt idx="3982">
                  <c:v>39958</c:v>
                </c:pt>
                <c:pt idx="3983">
                  <c:v>39957</c:v>
                </c:pt>
                <c:pt idx="3984">
                  <c:v>39956</c:v>
                </c:pt>
                <c:pt idx="3985">
                  <c:v>39955</c:v>
                </c:pt>
                <c:pt idx="3986">
                  <c:v>39954</c:v>
                </c:pt>
                <c:pt idx="3987">
                  <c:v>39953</c:v>
                </c:pt>
                <c:pt idx="3988">
                  <c:v>39952</c:v>
                </c:pt>
                <c:pt idx="3989">
                  <c:v>39951</c:v>
                </c:pt>
                <c:pt idx="3990">
                  <c:v>39950</c:v>
                </c:pt>
                <c:pt idx="3991">
                  <c:v>39949</c:v>
                </c:pt>
                <c:pt idx="3992">
                  <c:v>39948</c:v>
                </c:pt>
                <c:pt idx="3993">
                  <c:v>39947</c:v>
                </c:pt>
                <c:pt idx="3994">
                  <c:v>39946</c:v>
                </c:pt>
                <c:pt idx="3995">
                  <c:v>39945</c:v>
                </c:pt>
                <c:pt idx="3996">
                  <c:v>39944</c:v>
                </c:pt>
                <c:pt idx="3997">
                  <c:v>39943</c:v>
                </c:pt>
                <c:pt idx="3998">
                  <c:v>39942</c:v>
                </c:pt>
                <c:pt idx="3999">
                  <c:v>39941</c:v>
                </c:pt>
                <c:pt idx="4000">
                  <c:v>39940</c:v>
                </c:pt>
                <c:pt idx="4001">
                  <c:v>39939</c:v>
                </c:pt>
                <c:pt idx="4002">
                  <c:v>39938</c:v>
                </c:pt>
                <c:pt idx="4003">
                  <c:v>39937</c:v>
                </c:pt>
                <c:pt idx="4004">
                  <c:v>39936</c:v>
                </c:pt>
                <c:pt idx="4005">
                  <c:v>39935</c:v>
                </c:pt>
                <c:pt idx="4006">
                  <c:v>39934</c:v>
                </c:pt>
                <c:pt idx="4007">
                  <c:v>39933</c:v>
                </c:pt>
                <c:pt idx="4008">
                  <c:v>39932</c:v>
                </c:pt>
                <c:pt idx="4009">
                  <c:v>39931</c:v>
                </c:pt>
                <c:pt idx="4010">
                  <c:v>39930</c:v>
                </c:pt>
                <c:pt idx="4011">
                  <c:v>39929</c:v>
                </c:pt>
                <c:pt idx="4012">
                  <c:v>39928</c:v>
                </c:pt>
                <c:pt idx="4013">
                  <c:v>39927</c:v>
                </c:pt>
                <c:pt idx="4014">
                  <c:v>39926</c:v>
                </c:pt>
                <c:pt idx="4015">
                  <c:v>39925</c:v>
                </c:pt>
                <c:pt idx="4016">
                  <c:v>39924</c:v>
                </c:pt>
                <c:pt idx="4017">
                  <c:v>39923</c:v>
                </c:pt>
                <c:pt idx="4018">
                  <c:v>39922</c:v>
                </c:pt>
                <c:pt idx="4019">
                  <c:v>39921</c:v>
                </c:pt>
                <c:pt idx="4020">
                  <c:v>39920</c:v>
                </c:pt>
                <c:pt idx="4021">
                  <c:v>39919</c:v>
                </c:pt>
                <c:pt idx="4022">
                  <c:v>39918</c:v>
                </c:pt>
                <c:pt idx="4023">
                  <c:v>39917</c:v>
                </c:pt>
                <c:pt idx="4024">
                  <c:v>39916</c:v>
                </c:pt>
                <c:pt idx="4025">
                  <c:v>39915</c:v>
                </c:pt>
                <c:pt idx="4026">
                  <c:v>39914</c:v>
                </c:pt>
                <c:pt idx="4027">
                  <c:v>39913</c:v>
                </c:pt>
                <c:pt idx="4028">
                  <c:v>39912</c:v>
                </c:pt>
                <c:pt idx="4029">
                  <c:v>39911</c:v>
                </c:pt>
                <c:pt idx="4030">
                  <c:v>39910</c:v>
                </c:pt>
                <c:pt idx="4031">
                  <c:v>39909</c:v>
                </c:pt>
                <c:pt idx="4032">
                  <c:v>39908</c:v>
                </c:pt>
                <c:pt idx="4033">
                  <c:v>39907</c:v>
                </c:pt>
                <c:pt idx="4034">
                  <c:v>39906</c:v>
                </c:pt>
                <c:pt idx="4035">
                  <c:v>39905</c:v>
                </c:pt>
                <c:pt idx="4036">
                  <c:v>39904</c:v>
                </c:pt>
                <c:pt idx="4037">
                  <c:v>39903</c:v>
                </c:pt>
                <c:pt idx="4038">
                  <c:v>39902</c:v>
                </c:pt>
                <c:pt idx="4039">
                  <c:v>39901</c:v>
                </c:pt>
                <c:pt idx="4040">
                  <c:v>39900</c:v>
                </c:pt>
                <c:pt idx="4041">
                  <c:v>39899</c:v>
                </c:pt>
                <c:pt idx="4042">
                  <c:v>39898</c:v>
                </c:pt>
                <c:pt idx="4043">
                  <c:v>39897</c:v>
                </c:pt>
                <c:pt idx="4044">
                  <c:v>39896</c:v>
                </c:pt>
                <c:pt idx="4045">
                  <c:v>39895</c:v>
                </c:pt>
                <c:pt idx="4046">
                  <c:v>39894</c:v>
                </c:pt>
                <c:pt idx="4047">
                  <c:v>39893</c:v>
                </c:pt>
                <c:pt idx="4048">
                  <c:v>39892</c:v>
                </c:pt>
                <c:pt idx="4049">
                  <c:v>39891</c:v>
                </c:pt>
                <c:pt idx="4050">
                  <c:v>39890</c:v>
                </c:pt>
                <c:pt idx="4051">
                  <c:v>39889</c:v>
                </c:pt>
                <c:pt idx="4052">
                  <c:v>39888</c:v>
                </c:pt>
                <c:pt idx="4053">
                  <c:v>39887</c:v>
                </c:pt>
                <c:pt idx="4054">
                  <c:v>39886</c:v>
                </c:pt>
                <c:pt idx="4055">
                  <c:v>39885</c:v>
                </c:pt>
                <c:pt idx="4056">
                  <c:v>39884</c:v>
                </c:pt>
                <c:pt idx="4057">
                  <c:v>39883</c:v>
                </c:pt>
                <c:pt idx="4058">
                  <c:v>39882</c:v>
                </c:pt>
                <c:pt idx="4059">
                  <c:v>39881</c:v>
                </c:pt>
                <c:pt idx="4060">
                  <c:v>39880</c:v>
                </c:pt>
                <c:pt idx="4061">
                  <c:v>39879</c:v>
                </c:pt>
                <c:pt idx="4062">
                  <c:v>39878</c:v>
                </c:pt>
                <c:pt idx="4063">
                  <c:v>39877</c:v>
                </c:pt>
                <c:pt idx="4064">
                  <c:v>39876</c:v>
                </c:pt>
                <c:pt idx="4065">
                  <c:v>39875</c:v>
                </c:pt>
                <c:pt idx="4066">
                  <c:v>39874</c:v>
                </c:pt>
                <c:pt idx="4067">
                  <c:v>39873</c:v>
                </c:pt>
                <c:pt idx="4068">
                  <c:v>39872</c:v>
                </c:pt>
                <c:pt idx="4069">
                  <c:v>39871</c:v>
                </c:pt>
                <c:pt idx="4070">
                  <c:v>39870</c:v>
                </c:pt>
                <c:pt idx="4071">
                  <c:v>39869</c:v>
                </c:pt>
                <c:pt idx="4072">
                  <c:v>39868</c:v>
                </c:pt>
                <c:pt idx="4073">
                  <c:v>39867</c:v>
                </c:pt>
                <c:pt idx="4074">
                  <c:v>39866</c:v>
                </c:pt>
                <c:pt idx="4075">
                  <c:v>39865</c:v>
                </c:pt>
                <c:pt idx="4076">
                  <c:v>39864</c:v>
                </c:pt>
                <c:pt idx="4077">
                  <c:v>39863</c:v>
                </c:pt>
                <c:pt idx="4078">
                  <c:v>39862</c:v>
                </c:pt>
                <c:pt idx="4079">
                  <c:v>39861</c:v>
                </c:pt>
                <c:pt idx="4080">
                  <c:v>39860</c:v>
                </c:pt>
                <c:pt idx="4081">
                  <c:v>39859</c:v>
                </c:pt>
                <c:pt idx="4082">
                  <c:v>39858</c:v>
                </c:pt>
                <c:pt idx="4083">
                  <c:v>39857</c:v>
                </c:pt>
                <c:pt idx="4084">
                  <c:v>39856</c:v>
                </c:pt>
                <c:pt idx="4085">
                  <c:v>39855</c:v>
                </c:pt>
                <c:pt idx="4086">
                  <c:v>39854</c:v>
                </c:pt>
                <c:pt idx="4087">
                  <c:v>39853</c:v>
                </c:pt>
                <c:pt idx="4088">
                  <c:v>39852</c:v>
                </c:pt>
                <c:pt idx="4089">
                  <c:v>39851</c:v>
                </c:pt>
                <c:pt idx="4090">
                  <c:v>39850</c:v>
                </c:pt>
                <c:pt idx="4091">
                  <c:v>39849</c:v>
                </c:pt>
                <c:pt idx="4092">
                  <c:v>39848</c:v>
                </c:pt>
                <c:pt idx="4093">
                  <c:v>39847</c:v>
                </c:pt>
                <c:pt idx="4094">
                  <c:v>39846</c:v>
                </c:pt>
                <c:pt idx="4095">
                  <c:v>39845</c:v>
                </c:pt>
                <c:pt idx="4096">
                  <c:v>39844</c:v>
                </c:pt>
                <c:pt idx="4097">
                  <c:v>39843</c:v>
                </c:pt>
                <c:pt idx="4098">
                  <c:v>39842</c:v>
                </c:pt>
                <c:pt idx="4099">
                  <c:v>39841</c:v>
                </c:pt>
                <c:pt idx="4100">
                  <c:v>39840</c:v>
                </c:pt>
                <c:pt idx="4101">
                  <c:v>39839</c:v>
                </c:pt>
                <c:pt idx="4102">
                  <c:v>39838</c:v>
                </c:pt>
                <c:pt idx="4103">
                  <c:v>39837</c:v>
                </c:pt>
                <c:pt idx="4104">
                  <c:v>39836</c:v>
                </c:pt>
                <c:pt idx="4105">
                  <c:v>39835</c:v>
                </c:pt>
                <c:pt idx="4106">
                  <c:v>39834</c:v>
                </c:pt>
                <c:pt idx="4107">
                  <c:v>39833</c:v>
                </c:pt>
                <c:pt idx="4108">
                  <c:v>39832</c:v>
                </c:pt>
                <c:pt idx="4109">
                  <c:v>39831</c:v>
                </c:pt>
                <c:pt idx="4110">
                  <c:v>39830</c:v>
                </c:pt>
                <c:pt idx="4111">
                  <c:v>39829</c:v>
                </c:pt>
                <c:pt idx="4112">
                  <c:v>39828</c:v>
                </c:pt>
                <c:pt idx="4113">
                  <c:v>39827</c:v>
                </c:pt>
                <c:pt idx="4114">
                  <c:v>39826</c:v>
                </c:pt>
                <c:pt idx="4115">
                  <c:v>39825</c:v>
                </c:pt>
                <c:pt idx="4116">
                  <c:v>39824</c:v>
                </c:pt>
                <c:pt idx="4117">
                  <c:v>39823</c:v>
                </c:pt>
                <c:pt idx="4118">
                  <c:v>39822</c:v>
                </c:pt>
                <c:pt idx="4119">
                  <c:v>39821</c:v>
                </c:pt>
                <c:pt idx="4120">
                  <c:v>39820</c:v>
                </c:pt>
                <c:pt idx="4121">
                  <c:v>39819</c:v>
                </c:pt>
                <c:pt idx="4122">
                  <c:v>39818</c:v>
                </c:pt>
                <c:pt idx="4123">
                  <c:v>39817</c:v>
                </c:pt>
                <c:pt idx="4124">
                  <c:v>39816</c:v>
                </c:pt>
                <c:pt idx="4125">
                  <c:v>39815</c:v>
                </c:pt>
                <c:pt idx="4126">
                  <c:v>39814</c:v>
                </c:pt>
                <c:pt idx="4127">
                  <c:v>39813</c:v>
                </c:pt>
                <c:pt idx="4128">
                  <c:v>39812</c:v>
                </c:pt>
                <c:pt idx="4129">
                  <c:v>39811</c:v>
                </c:pt>
                <c:pt idx="4130">
                  <c:v>39810</c:v>
                </c:pt>
                <c:pt idx="4131">
                  <c:v>39809</c:v>
                </c:pt>
                <c:pt idx="4132">
                  <c:v>39808</c:v>
                </c:pt>
                <c:pt idx="4133">
                  <c:v>39807</c:v>
                </c:pt>
                <c:pt idx="4134">
                  <c:v>39806</c:v>
                </c:pt>
                <c:pt idx="4135">
                  <c:v>39805</c:v>
                </c:pt>
                <c:pt idx="4136">
                  <c:v>39804</c:v>
                </c:pt>
                <c:pt idx="4137">
                  <c:v>39803</c:v>
                </c:pt>
                <c:pt idx="4138">
                  <c:v>39802</c:v>
                </c:pt>
                <c:pt idx="4139">
                  <c:v>39801</c:v>
                </c:pt>
                <c:pt idx="4140">
                  <c:v>39800</c:v>
                </c:pt>
                <c:pt idx="4141">
                  <c:v>39799</c:v>
                </c:pt>
                <c:pt idx="4142">
                  <c:v>39798</c:v>
                </c:pt>
                <c:pt idx="4143">
                  <c:v>39797</c:v>
                </c:pt>
                <c:pt idx="4144">
                  <c:v>39796</c:v>
                </c:pt>
                <c:pt idx="4145">
                  <c:v>39795</c:v>
                </c:pt>
                <c:pt idx="4146">
                  <c:v>39794</c:v>
                </c:pt>
                <c:pt idx="4147">
                  <c:v>39793</c:v>
                </c:pt>
                <c:pt idx="4148">
                  <c:v>39792</c:v>
                </c:pt>
                <c:pt idx="4149">
                  <c:v>39791</c:v>
                </c:pt>
                <c:pt idx="4150">
                  <c:v>39790</c:v>
                </c:pt>
                <c:pt idx="4151">
                  <c:v>39789</c:v>
                </c:pt>
                <c:pt idx="4152">
                  <c:v>39788</c:v>
                </c:pt>
                <c:pt idx="4153">
                  <c:v>39787</c:v>
                </c:pt>
                <c:pt idx="4154">
                  <c:v>39786</c:v>
                </c:pt>
                <c:pt idx="4155">
                  <c:v>39785</c:v>
                </c:pt>
                <c:pt idx="4156">
                  <c:v>39784</c:v>
                </c:pt>
                <c:pt idx="4157">
                  <c:v>39783</c:v>
                </c:pt>
                <c:pt idx="4158">
                  <c:v>39782</c:v>
                </c:pt>
                <c:pt idx="4159">
                  <c:v>39781</c:v>
                </c:pt>
                <c:pt idx="4160">
                  <c:v>39780</c:v>
                </c:pt>
                <c:pt idx="4161">
                  <c:v>39779</c:v>
                </c:pt>
                <c:pt idx="4162">
                  <c:v>39778</c:v>
                </c:pt>
                <c:pt idx="4163">
                  <c:v>39777</c:v>
                </c:pt>
                <c:pt idx="4164">
                  <c:v>39776</c:v>
                </c:pt>
                <c:pt idx="4165">
                  <c:v>39775</c:v>
                </c:pt>
                <c:pt idx="4166">
                  <c:v>39774</c:v>
                </c:pt>
                <c:pt idx="4167">
                  <c:v>39773</c:v>
                </c:pt>
                <c:pt idx="4168">
                  <c:v>39772</c:v>
                </c:pt>
                <c:pt idx="4169">
                  <c:v>39771</c:v>
                </c:pt>
                <c:pt idx="4170">
                  <c:v>39770</c:v>
                </c:pt>
                <c:pt idx="4171">
                  <c:v>39769</c:v>
                </c:pt>
                <c:pt idx="4172">
                  <c:v>39768</c:v>
                </c:pt>
                <c:pt idx="4173">
                  <c:v>39767</c:v>
                </c:pt>
                <c:pt idx="4174">
                  <c:v>39766</c:v>
                </c:pt>
                <c:pt idx="4175">
                  <c:v>39765</c:v>
                </c:pt>
                <c:pt idx="4176">
                  <c:v>39764</c:v>
                </c:pt>
                <c:pt idx="4177">
                  <c:v>39763</c:v>
                </c:pt>
                <c:pt idx="4178">
                  <c:v>39762</c:v>
                </c:pt>
                <c:pt idx="4179">
                  <c:v>39761</c:v>
                </c:pt>
                <c:pt idx="4180">
                  <c:v>39760</c:v>
                </c:pt>
                <c:pt idx="4181">
                  <c:v>39759</c:v>
                </c:pt>
                <c:pt idx="4182">
                  <c:v>39758</c:v>
                </c:pt>
                <c:pt idx="4183">
                  <c:v>39757</c:v>
                </c:pt>
                <c:pt idx="4184">
                  <c:v>39756</c:v>
                </c:pt>
                <c:pt idx="4185">
                  <c:v>39755</c:v>
                </c:pt>
                <c:pt idx="4186">
                  <c:v>39754</c:v>
                </c:pt>
                <c:pt idx="4187">
                  <c:v>39753</c:v>
                </c:pt>
                <c:pt idx="4188">
                  <c:v>39752</c:v>
                </c:pt>
                <c:pt idx="4189">
                  <c:v>39751</c:v>
                </c:pt>
                <c:pt idx="4190">
                  <c:v>39750</c:v>
                </c:pt>
                <c:pt idx="4191">
                  <c:v>39749</c:v>
                </c:pt>
                <c:pt idx="4192">
                  <c:v>39748</c:v>
                </c:pt>
                <c:pt idx="4193">
                  <c:v>39747</c:v>
                </c:pt>
                <c:pt idx="4194">
                  <c:v>39746</c:v>
                </c:pt>
                <c:pt idx="4195">
                  <c:v>39745</c:v>
                </c:pt>
                <c:pt idx="4196">
                  <c:v>39744</c:v>
                </c:pt>
                <c:pt idx="4197">
                  <c:v>39743</c:v>
                </c:pt>
                <c:pt idx="4198">
                  <c:v>39742</c:v>
                </c:pt>
                <c:pt idx="4199">
                  <c:v>39741</c:v>
                </c:pt>
                <c:pt idx="4200">
                  <c:v>39740</c:v>
                </c:pt>
                <c:pt idx="4201">
                  <c:v>39739</c:v>
                </c:pt>
                <c:pt idx="4202">
                  <c:v>39738</c:v>
                </c:pt>
                <c:pt idx="4203">
                  <c:v>39737</c:v>
                </c:pt>
                <c:pt idx="4204">
                  <c:v>39736</c:v>
                </c:pt>
                <c:pt idx="4205">
                  <c:v>39735</c:v>
                </c:pt>
                <c:pt idx="4206">
                  <c:v>39734</c:v>
                </c:pt>
                <c:pt idx="4207">
                  <c:v>39733</c:v>
                </c:pt>
                <c:pt idx="4208">
                  <c:v>39732</c:v>
                </c:pt>
                <c:pt idx="4209">
                  <c:v>39731</c:v>
                </c:pt>
                <c:pt idx="4210">
                  <c:v>39730</c:v>
                </c:pt>
                <c:pt idx="4211">
                  <c:v>39729</c:v>
                </c:pt>
                <c:pt idx="4212">
                  <c:v>39728</c:v>
                </c:pt>
                <c:pt idx="4213">
                  <c:v>39727</c:v>
                </c:pt>
                <c:pt idx="4214">
                  <c:v>39726</c:v>
                </c:pt>
                <c:pt idx="4215">
                  <c:v>39725</c:v>
                </c:pt>
                <c:pt idx="4216">
                  <c:v>39724</c:v>
                </c:pt>
                <c:pt idx="4217">
                  <c:v>39723</c:v>
                </c:pt>
                <c:pt idx="4218">
                  <c:v>39722</c:v>
                </c:pt>
                <c:pt idx="4219">
                  <c:v>39721</c:v>
                </c:pt>
                <c:pt idx="4220">
                  <c:v>39720</c:v>
                </c:pt>
                <c:pt idx="4221">
                  <c:v>39719</c:v>
                </c:pt>
                <c:pt idx="4222">
                  <c:v>39718</c:v>
                </c:pt>
                <c:pt idx="4223">
                  <c:v>39717</c:v>
                </c:pt>
                <c:pt idx="4224">
                  <c:v>39716</c:v>
                </c:pt>
                <c:pt idx="4225">
                  <c:v>39715</c:v>
                </c:pt>
                <c:pt idx="4226">
                  <c:v>39714</c:v>
                </c:pt>
                <c:pt idx="4227">
                  <c:v>39713</c:v>
                </c:pt>
                <c:pt idx="4228">
                  <c:v>39712</c:v>
                </c:pt>
                <c:pt idx="4229">
                  <c:v>39711</c:v>
                </c:pt>
                <c:pt idx="4230">
                  <c:v>39710</c:v>
                </c:pt>
                <c:pt idx="4231">
                  <c:v>39709</c:v>
                </c:pt>
                <c:pt idx="4232">
                  <c:v>39708</c:v>
                </c:pt>
                <c:pt idx="4233">
                  <c:v>39707</c:v>
                </c:pt>
                <c:pt idx="4234">
                  <c:v>39706</c:v>
                </c:pt>
                <c:pt idx="4235">
                  <c:v>39705</c:v>
                </c:pt>
                <c:pt idx="4236">
                  <c:v>39704</c:v>
                </c:pt>
                <c:pt idx="4237">
                  <c:v>39703</c:v>
                </c:pt>
                <c:pt idx="4238">
                  <c:v>39702</c:v>
                </c:pt>
                <c:pt idx="4239">
                  <c:v>39701</c:v>
                </c:pt>
                <c:pt idx="4240">
                  <c:v>39700</c:v>
                </c:pt>
                <c:pt idx="4241">
                  <c:v>39699</c:v>
                </c:pt>
                <c:pt idx="4242">
                  <c:v>39698</c:v>
                </c:pt>
                <c:pt idx="4243">
                  <c:v>39697</c:v>
                </c:pt>
                <c:pt idx="4244">
                  <c:v>39696</c:v>
                </c:pt>
                <c:pt idx="4245">
                  <c:v>39695</c:v>
                </c:pt>
                <c:pt idx="4246">
                  <c:v>39694</c:v>
                </c:pt>
                <c:pt idx="4247">
                  <c:v>39693</c:v>
                </c:pt>
                <c:pt idx="4248">
                  <c:v>39692</c:v>
                </c:pt>
                <c:pt idx="4249">
                  <c:v>39691</c:v>
                </c:pt>
                <c:pt idx="4250">
                  <c:v>39690</c:v>
                </c:pt>
                <c:pt idx="4251">
                  <c:v>39689</c:v>
                </c:pt>
                <c:pt idx="4252">
                  <c:v>39688</c:v>
                </c:pt>
                <c:pt idx="4253">
                  <c:v>39687</c:v>
                </c:pt>
                <c:pt idx="4254">
                  <c:v>39686</c:v>
                </c:pt>
                <c:pt idx="4255">
                  <c:v>39685</c:v>
                </c:pt>
                <c:pt idx="4256">
                  <c:v>39684</c:v>
                </c:pt>
                <c:pt idx="4257">
                  <c:v>39683</c:v>
                </c:pt>
                <c:pt idx="4258">
                  <c:v>39682</c:v>
                </c:pt>
                <c:pt idx="4259">
                  <c:v>39681</c:v>
                </c:pt>
                <c:pt idx="4260">
                  <c:v>39680</c:v>
                </c:pt>
                <c:pt idx="4261">
                  <c:v>39679</c:v>
                </c:pt>
                <c:pt idx="4262">
                  <c:v>39678</c:v>
                </c:pt>
                <c:pt idx="4263">
                  <c:v>39677</c:v>
                </c:pt>
                <c:pt idx="4264">
                  <c:v>39676</c:v>
                </c:pt>
                <c:pt idx="4265">
                  <c:v>39675</c:v>
                </c:pt>
                <c:pt idx="4266">
                  <c:v>39674</c:v>
                </c:pt>
                <c:pt idx="4267">
                  <c:v>39673</c:v>
                </c:pt>
                <c:pt idx="4268">
                  <c:v>39672</c:v>
                </c:pt>
                <c:pt idx="4269">
                  <c:v>39671</c:v>
                </c:pt>
                <c:pt idx="4270">
                  <c:v>39670</c:v>
                </c:pt>
                <c:pt idx="4271">
                  <c:v>39669</c:v>
                </c:pt>
                <c:pt idx="4272">
                  <c:v>39668</c:v>
                </c:pt>
                <c:pt idx="4273">
                  <c:v>39667</c:v>
                </c:pt>
                <c:pt idx="4274">
                  <c:v>39666</c:v>
                </c:pt>
                <c:pt idx="4275">
                  <c:v>39665</c:v>
                </c:pt>
                <c:pt idx="4276">
                  <c:v>39664</c:v>
                </c:pt>
                <c:pt idx="4277">
                  <c:v>39663</c:v>
                </c:pt>
                <c:pt idx="4278">
                  <c:v>39662</c:v>
                </c:pt>
                <c:pt idx="4279">
                  <c:v>39661</c:v>
                </c:pt>
                <c:pt idx="4280">
                  <c:v>39660</c:v>
                </c:pt>
                <c:pt idx="4281">
                  <c:v>39659</c:v>
                </c:pt>
                <c:pt idx="4282">
                  <c:v>39658</c:v>
                </c:pt>
                <c:pt idx="4283">
                  <c:v>39657</c:v>
                </c:pt>
                <c:pt idx="4284">
                  <c:v>39656</c:v>
                </c:pt>
                <c:pt idx="4285">
                  <c:v>39655</c:v>
                </c:pt>
                <c:pt idx="4286">
                  <c:v>39654</c:v>
                </c:pt>
                <c:pt idx="4287">
                  <c:v>39653</c:v>
                </c:pt>
                <c:pt idx="4288">
                  <c:v>39652</c:v>
                </c:pt>
                <c:pt idx="4289">
                  <c:v>39651</c:v>
                </c:pt>
                <c:pt idx="4290">
                  <c:v>39650</c:v>
                </c:pt>
                <c:pt idx="4291">
                  <c:v>39649</c:v>
                </c:pt>
                <c:pt idx="4292">
                  <c:v>39648</c:v>
                </c:pt>
                <c:pt idx="4293">
                  <c:v>39647</c:v>
                </c:pt>
                <c:pt idx="4294">
                  <c:v>39646</c:v>
                </c:pt>
                <c:pt idx="4295">
                  <c:v>39645</c:v>
                </c:pt>
                <c:pt idx="4296">
                  <c:v>39644</c:v>
                </c:pt>
                <c:pt idx="4297">
                  <c:v>39643</c:v>
                </c:pt>
                <c:pt idx="4298">
                  <c:v>39642</c:v>
                </c:pt>
                <c:pt idx="4299">
                  <c:v>39641</c:v>
                </c:pt>
                <c:pt idx="4300">
                  <c:v>39640</c:v>
                </c:pt>
                <c:pt idx="4301">
                  <c:v>39639</c:v>
                </c:pt>
                <c:pt idx="4302">
                  <c:v>39638</c:v>
                </c:pt>
                <c:pt idx="4303">
                  <c:v>39637</c:v>
                </c:pt>
                <c:pt idx="4304">
                  <c:v>39636</c:v>
                </c:pt>
                <c:pt idx="4305">
                  <c:v>39635</c:v>
                </c:pt>
                <c:pt idx="4306">
                  <c:v>39634</c:v>
                </c:pt>
                <c:pt idx="4307">
                  <c:v>39633</c:v>
                </c:pt>
                <c:pt idx="4308">
                  <c:v>39632</c:v>
                </c:pt>
                <c:pt idx="4309">
                  <c:v>39631</c:v>
                </c:pt>
                <c:pt idx="4310">
                  <c:v>39630</c:v>
                </c:pt>
                <c:pt idx="4311">
                  <c:v>39629</c:v>
                </c:pt>
                <c:pt idx="4312">
                  <c:v>39628</c:v>
                </c:pt>
                <c:pt idx="4313">
                  <c:v>39627</c:v>
                </c:pt>
                <c:pt idx="4314">
                  <c:v>39626</c:v>
                </c:pt>
                <c:pt idx="4315">
                  <c:v>39625</c:v>
                </c:pt>
                <c:pt idx="4316">
                  <c:v>39624</c:v>
                </c:pt>
                <c:pt idx="4317">
                  <c:v>39623</c:v>
                </c:pt>
                <c:pt idx="4318">
                  <c:v>39622</c:v>
                </c:pt>
                <c:pt idx="4319">
                  <c:v>39621</c:v>
                </c:pt>
                <c:pt idx="4320">
                  <c:v>39620</c:v>
                </c:pt>
                <c:pt idx="4321">
                  <c:v>39619</c:v>
                </c:pt>
                <c:pt idx="4322">
                  <c:v>39618</c:v>
                </c:pt>
                <c:pt idx="4323">
                  <c:v>39617</c:v>
                </c:pt>
                <c:pt idx="4324">
                  <c:v>39616</c:v>
                </c:pt>
                <c:pt idx="4325">
                  <c:v>39615</c:v>
                </c:pt>
                <c:pt idx="4326">
                  <c:v>39614</c:v>
                </c:pt>
                <c:pt idx="4327">
                  <c:v>39613</c:v>
                </c:pt>
                <c:pt idx="4328">
                  <c:v>39612</c:v>
                </c:pt>
                <c:pt idx="4329">
                  <c:v>39611</c:v>
                </c:pt>
                <c:pt idx="4330">
                  <c:v>39610</c:v>
                </c:pt>
                <c:pt idx="4331">
                  <c:v>39609</c:v>
                </c:pt>
                <c:pt idx="4332">
                  <c:v>39608</c:v>
                </c:pt>
                <c:pt idx="4333">
                  <c:v>39607</c:v>
                </c:pt>
                <c:pt idx="4334">
                  <c:v>39606</c:v>
                </c:pt>
                <c:pt idx="4335">
                  <c:v>39605</c:v>
                </c:pt>
                <c:pt idx="4336">
                  <c:v>39604</c:v>
                </c:pt>
                <c:pt idx="4337">
                  <c:v>39603</c:v>
                </c:pt>
                <c:pt idx="4338">
                  <c:v>39602</c:v>
                </c:pt>
                <c:pt idx="4339">
                  <c:v>39601</c:v>
                </c:pt>
                <c:pt idx="4340">
                  <c:v>39600</c:v>
                </c:pt>
                <c:pt idx="4341">
                  <c:v>39599</c:v>
                </c:pt>
                <c:pt idx="4342">
                  <c:v>39598</c:v>
                </c:pt>
                <c:pt idx="4343">
                  <c:v>39597</c:v>
                </c:pt>
                <c:pt idx="4344">
                  <c:v>39596</c:v>
                </c:pt>
                <c:pt idx="4345">
                  <c:v>39595</c:v>
                </c:pt>
                <c:pt idx="4346">
                  <c:v>39594</c:v>
                </c:pt>
                <c:pt idx="4347">
                  <c:v>39593</c:v>
                </c:pt>
                <c:pt idx="4348">
                  <c:v>39592</c:v>
                </c:pt>
                <c:pt idx="4349">
                  <c:v>39591</c:v>
                </c:pt>
                <c:pt idx="4350">
                  <c:v>39590</c:v>
                </c:pt>
                <c:pt idx="4351">
                  <c:v>39589</c:v>
                </c:pt>
                <c:pt idx="4352">
                  <c:v>39588</c:v>
                </c:pt>
                <c:pt idx="4353">
                  <c:v>39587</c:v>
                </c:pt>
                <c:pt idx="4354">
                  <c:v>39586</c:v>
                </c:pt>
                <c:pt idx="4355">
                  <c:v>39585</c:v>
                </c:pt>
                <c:pt idx="4356">
                  <c:v>39584</c:v>
                </c:pt>
                <c:pt idx="4357">
                  <c:v>39583</c:v>
                </c:pt>
                <c:pt idx="4358">
                  <c:v>39582</c:v>
                </c:pt>
                <c:pt idx="4359">
                  <c:v>39581</c:v>
                </c:pt>
                <c:pt idx="4360">
                  <c:v>39580</c:v>
                </c:pt>
                <c:pt idx="4361">
                  <c:v>39579</c:v>
                </c:pt>
                <c:pt idx="4362">
                  <c:v>39578</c:v>
                </c:pt>
                <c:pt idx="4363">
                  <c:v>39577</c:v>
                </c:pt>
                <c:pt idx="4364">
                  <c:v>39576</c:v>
                </c:pt>
                <c:pt idx="4365">
                  <c:v>39575</c:v>
                </c:pt>
                <c:pt idx="4366">
                  <c:v>39574</c:v>
                </c:pt>
                <c:pt idx="4367">
                  <c:v>39573</c:v>
                </c:pt>
                <c:pt idx="4368">
                  <c:v>39572</c:v>
                </c:pt>
                <c:pt idx="4369">
                  <c:v>39571</c:v>
                </c:pt>
                <c:pt idx="4370">
                  <c:v>39570</c:v>
                </c:pt>
                <c:pt idx="4371">
                  <c:v>39569</c:v>
                </c:pt>
                <c:pt idx="4372">
                  <c:v>39568</c:v>
                </c:pt>
                <c:pt idx="4373">
                  <c:v>39567</c:v>
                </c:pt>
                <c:pt idx="4374">
                  <c:v>39566</c:v>
                </c:pt>
                <c:pt idx="4375">
                  <c:v>39565</c:v>
                </c:pt>
                <c:pt idx="4376">
                  <c:v>39564</c:v>
                </c:pt>
                <c:pt idx="4377">
                  <c:v>39563</c:v>
                </c:pt>
                <c:pt idx="4378">
                  <c:v>39562</c:v>
                </c:pt>
                <c:pt idx="4379">
                  <c:v>39561</c:v>
                </c:pt>
                <c:pt idx="4380">
                  <c:v>39560</c:v>
                </c:pt>
                <c:pt idx="4381">
                  <c:v>39559</c:v>
                </c:pt>
                <c:pt idx="4382">
                  <c:v>39558</c:v>
                </c:pt>
                <c:pt idx="4383">
                  <c:v>39557</c:v>
                </c:pt>
                <c:pt idx="4384">
                  <c:v>39556</c:v>
                </c:pt>
                <c:pt idx="4385">
                  <c:v>39555</c:v>
                </c:pt>
                <c:pt idx="4386">
                  <c:v>39554</c:v>
                </c:pt>
                <c:pt idx="4387">
                  <c:v>39553</c:v>
                </c:pt>
                <c:pt idx="4388">
                  <c:v>39552</c:v>
                </c:pt>
                <c:pt idx="4389">
                  <c:v>39551</c:v>
                </c:pt>
                <c:pt idx="4390">
                  <c:v>39550</c:v>
                </c:pt>
                <c:pt idx="4391">
                  <c:v>39549</c:v>
                </c:pt>
                <c:pt idx="4392">
                  <c:v>39548</c:v>
                </c:pt>
                <c:pt idx="4393">
                  <c:v>39547</c:v>
                </c:pt>
                <c:pt idx="4394">
                  <c:v>39546</c:v>
                </c:pt>
                <c:pt idx="4395">
                  <c:v>39545</c:v>
                </c:pt>
                <c:pt idx="4396">
                  <c:v>39544</c:v>
                </c:pt>
                <c:pt idx="4397">
                  <c:v>39543</c:v>
                </c:pt>
                <c:pt idx="4398">
                  <c:v>39542</c:v>
                </c:pt>
                <c:pt idx="4399">
                  <c:v>39541</c:v>
                </c:pt>
                <c:pt idx="4400">
                  <c:v>39540</c:v>
                </c:pt>
                <c:pt idx="4401">
                  <c:v>39539</c:v>
                </c:pt>
                <c:pt idx="4402">
                  <c:v>39538</c:v>
                </c:pt>
                <c:pt idx="4403">
                  <c:v>39537</c:v>
                </c:pt>
                <c:pt idx="4404">
                  <c:v>39536</c:v>
                </c:pt>
                <c:pt idx="4405">
                  <c:v>39535</c:v>
                </c:pt>
                <c:pt idx="4406">
                  <c:v>39534</c:v>
                </c:pt>
                <c:pt idx="4407">
                  <c:v>39533</c:v>
                </c:pt>
                <c:pt idx="4408">
                  <c:v>39532</c:v>
                </c:pt>
                <c:pt idx="4409">
                  <c:v>39531</c:v>
                </c:pt>
                <c:pt idx="4410">
                  <c:v>39530</c:v>
                </c:pt>
                <c:pt idx="4411">
                  <c:v>39529</c:v>
                </c:pt>
                <c:pt idx="4412">
                  <c:v>39528</c:v>
                </c:pt>
                <c:pt idx="4413">
                  <c:v>39527</c:v>
                </c:pt>
                <c:pt idx="4414">
                  <c:v>39526</c:v>
                </c:pt>
                <c:pt idx="4415">
                  <c:v>39525</c:v>
                </c:pt>
                <c:pt idx="4416">
                  <c:v>39524</c:v>
                </c:pt>
                <c:pt idx="4417">
                  <c:v>39523</c:v>
                </c:pt>
                <c:pt idx="4418">
                  <c:v>39522</c:v>
                </c:pt>
                <c:pt idx="4419">
                  <c:v>39521</c:v>
                </c:pt>
                <c:pt idx="4420">
                  <c:v>39520</c:v>
                </c:pt>
                <c:pt idx="4421">
                  <c:v>39519</c:v>
                </c:pt>
                <c:pt idx="4422">
                  <c:v>39518</c:v>
                </c:pt>
                <c:pt idx="4423">
                  <c:v>39517</c:v>
                </c:pt>
                <c:pt idx="4424">
                  <c:v>39516</c:v>
                </c:pt>
                <c:pt idx="4425">
                  <c:v>39515</c:v>
                </c:pt>
                <c:pt idx="4426">
                  <c:v>39514</c:v>
                </c:pt>
                <c:pt idx="4427">
                  <c:v>39513</c:v>
                </c:pt>
                <c:pt idx="4428">
                  <c:v>39512</c:v>
                </c:pt>
                <c:pt idx="4429">
                  <c:v>39511</c:v>
                </c:pt>
                <c:pt idx="4430">
                  <c:v>39510</c:v>
                </c:pt>
                <c:pt idx="4431">
                  <c:v>39509</c:v>
                </c:pt>
                <c:pt idx="4432">
                  <c:v>39508</c:v>
                </c:pt>
                <c:pt idx="4433">
                  <c:v>39507</c:v>
                </c:pt>
                <c:pt idx="4434">
                  <c:v>39506</c:v>
                </c:pt>
                <c:pt idx="4435">
                  <c:v>39505</c:v>
                </c:pt>
                <c:pt idx="4436">
                  <c:v>39504</c:v>
                </c:pt>
                <c:pt idx="4437">
                  <c:v>39503</c:v>
                </c:pt>
                <c:pt idx="4438">
                  <c:v>39502</c:v>
                </c:pt>
                <c:pt idx="4439">
                  <c:v>39501</c:v>
                </c:pt>
                <c:pt idx="4440">
                  <c:v>39500</c:v>
                </c:pt>
                <c:pt idx="4441">
                  <c:v>39499</c:v>
                </c:pt>
                <c:pt idx="4442">
                  <c:v>39498</c:v>
                </c:pt>
                <c:pt idx="4443">
                  <c:v>39497</c:v>
                </c:pt>
                <c:pt idx="4444">
                  <c:v>39496</c:v>
                </c:pt>
                <c:pt idx="4445">
                  <c:v>39495</c:v>
                </c:pt>
                <c:pt idx="4446">
                  <c:v>39494</c:v>
                </c:pt>
                <c:pt idx="4447">
                  <c:v>39493</c:v>
                </c:pt>
                <c:pt idx="4448">
                  <c:v>39492</c:v>
                </c:pt>
                <c:pt idx="4449">
                  <c:v>39491</c:v>
                </c:pt>
                <c:pt idx="4450">
                  <c:v>39490</c:v>
                </c:pt>
                <c:pt idx="4451">
                  <c:v>39489</c:v>
                </c:pt>
                <c:pt idx="4452">
                  <c:v>39488</c:v>
                </c:pt>
                <c:pt idx="4453">
                  <c:v>39487</c:v>
                </c:pt>
                <c:pt idx="4454">
                  <c:v>39486</c:v>
                </c:pt>
                <c:pt idx="4455">
                  <c:v>39485</c:v>
                </c:pt>
                <c:pt idx="4456">
                  <c:v>39484</c:v>
                </c:pt>
                <c:pt idx="4457">
                  <c:v>39483</c:v>
                </c:pt>
                <c:pt idx="4458">
                  <c:v>39482</c:v>
                </c:pt>
                <c:pt idx="4459">
                  <c:v>39481</c:v>
                </c:pt>
                <c:pt idx="4460">
                  <c:v>39480</c:v>
                </c:pt>
                <c:pt idx="4461">
                  <c:v>39479</c:v>
                </c:pt>
                <c:pt idx="4462">
                  <c:v>39478</c:v>
                </c:pt>
                <c:pt idx="4463">
                  <c:v>39477</c:v>
                </c:pt>
                <c:pt idx="4464">
                  <c:v>39476</c:v>
                </c:pt>
                <c:pt idx="4465">
                  <c:v>39475</c:v>
                </c:pt>
                <c:pt idx="4466">
                  <c:v>39474</c:v>
                </c:pt>
                <c:pt idx="4467">
                  <c:v>39473</c:v>
                </c:pt>
                <c:pt idx="4468">
                  <c:v>39472</c:v>
                </c:pt>
                <c:pt idx="4469">
                  <c:v>39471</c:v>
                </c:pt>
                <c:pt idx="4470">
                  <c:v>39470</c:v>
                </c:pt>
                <c:pt idx="4471">
                  <c:v>39469</c:v>
                </c:pt>
                <c:pt idx="4472">
                  <c:v>39468</c:v>
                </c:pt>
                <c:pt idx="4473">
                  <c:v>39467</c:v>
                </c:pt>
                <c:pt idx="4474">
                  <c:v>39466</c:v>
                </c:pt>
                <c:pt idx="4475">
                  <c:v>39465</c:v>
                </c:pt>
                <c:pt idx="4476">
                  <c:v>39464</c:v>
                </c:pt>
                <c:pt idx="4477">
                  <c:v>39463</c:v>
                </c:pt>
                <c:pt idx="4478">
                  <c:v>39462</c:v>
                </c:pt>
                <c:pt idx="4479">
                  <c:v>39461</c:v>
                </c:pt>
                <c:pt idx="4480">
                  <c:v>39460</c:v>
                </c:pt>
                <c:pt idx="4481">
                  <c:v>39459</c:v>
                </c:pt>
                <c:pt idx="4482">
                  <c:v>39458</c:v>
                </c:pt>
                <c:pt idx="4483">
                  <c:v>39457</c:v>
                </c:pt>
                <c:pt idx="4484">
                  <c:v>39456</c:v>
                </c:pt>
                <c:pt idx="4485">
                  <c:v>39455</c:v>
                </c:pt>
                <c:pt idx="4486">
                  <c:v>39454</c:v>
                </c:pt>
                <c:pt idx="4487">
                  <c:v>39453</c:v>
                </c:pt>
                <c:pt idx="4488">
                  <c:v>39452</c:v>
                </c:pt>
                <c:pt idx="4489">
                  <c:v>39451</c:v>
                </c:pt>
                <c:pt idx="4490">
                  <c:v>39450</c:v>
                </c:pt>
                <c:pt idx="4491">
                  <c:v>39449</c:v>
                </c:pt>
                <c:pt idx="4492">
                  <c:v>39448</c:v>
                </c:pt>
                <c:pt idx="4493">
                  <c:v>39447</c:v>
                </c:pt>
                <c:pt idx="4494">
                  <c:v>39446</c:v>
                </c:pt>
                <c:pt idx="4495">
                  <c:v>39445</c:v>
                </c:pt>
                <c:pt idx="4496">
                  <c:v>39444</c:v>
                </c:pt>
                <c:pt idx="4497">
                  <c:v>39443</c:v>
                </c:pt>
                <c:pt idx="4498">
                  <c:v>39442</c:v>
                </c:pt>
                <c:pt idx="4499">
                  <c:v>39441</c:v>
                </c:pt>
                <c:pt idx="4500">
                  <c:v>39440</c:v>
                </c:pt>
                <c:pt idx="4501">
                  <c:v>39439</c:v>
                </c:pt>
                <c:pt idx="4502">
                  <c:v>39438</c:v>
                </c:pt>
                <c:pt idx="4503">
                  <c:v>39437</c:v>
                </c:pt>
                <c:pt idx="4504">
                  <c:v>39436</c:v>
                </c:pt>
                <c:pt idx="4505">
                  <c:v>39435</c:v>
                </c:pt>
                <c:pt idx="4506">
                  <c:v>39434</c:v>
                </c:pt>
                <c:pt idx="4507">
                  <c:v>39433</c:v>
                </c:pt>
                <c:pt idx="4508">
                  <c:v>39432</c:v>
                </c:pt>
                <c:pt idx="4509">
                  <c:v>39431</c:v>
                </c:pt>
                <c:pt idx="4510">
                  <c:v>39430</c:v>
                </c:pt>
                <c:pt idx="4511">
                  <c:v>39429</c:v>
                </c:pt>
                <c:pt idx="4512">
                  <c:v>39428</c:v>
                </c:pt>
                <c:pt idx="4513">
                  <c:v>39427</c:v>
                </c:pt>
                <c:pt idx="4514">
                  <c:v>39426</c:v>
                </c:pt>
                <c:pt idx="4515">
                  <c:v>39425</c:v>
                </c:pt>
                <c:pt idx="4516">
                  <c:v>39424</c:v>
                </c:pt>
                <c:pt idx="4517">
                  <c:v>39423</c:v>
                </c:pt>
                <c:pt idx="4518">
                  <c:v>39422</c:v>
                </c:pt>
                <c:pt idx="4519">
                  <c:v>39421</c:v>
                </c:pt>
                <c:pt idx="4520">
                  <c:v>39420</c:v>
                </c:pt>
                <c:pt idx="4521">
                  <c:v>39419</c:v>
                </c:pt>
                <c:pt idx="4522">
                  <c:v>39418</c:v>
                </c:pt>
                <c:pt idx="4523">
                  <c:v>39417</c:v>
                </c:pt>
                <c:pt idx="4524">
                  <c:v>39416</c:v>
                </c:pt>
                <c:pt idx="4525">
                  <c:v>39415</c:v>
                </c:pt>
                <c:pt idx="4526">
                  <c:v>39414</c:v>
                </c:pt>
                <c:pt idx="4527">
                  <c:v>39413</c:v>
                </c:pt>
                <c:pt idx="4528">
                  <c:v>39412</c:v>
                </c:pt>
                <c:pt idx="4529">
                  <c:v>39411</c:v>
                </c:pt>
                <c:pt idx="4530">
                  <c:v>39410</c:v>
                </c:pt>
                <c:pt idx="4531">
                  <c:v>39409</c:v>
                </c:pt>
                <c:pt idx="4532">
                  <c:v>39408</c:v>
                </c:pt>
                <c:pt idx="4533">
                  <c:v>39407</c:v>
                </c:pt>
                <c:pt idx="4534">
                  <c:v>39406</c:v>
                </c:pt>
                <c:pt idx="4535">
                  <c:v>39405</c:v>
                </c:pt>
                <c:pt idx="4536">
                  <c:v>39404</c:v>
                </c:pt>
                <c:pt idx="4537">
                  <c:v>39403</c:v>
                </c:pt>
                <c:pt idx="4538">
                  <c:v>39402</c:v>
                </c:pt>
                <c:pt idx="4539">
                  <c:v>39401</c:v>
                </c:pt>
                <c:pt idx="4540">
                  <c:v>39400</c:v>
                </c:pt>
                <c:pt idx="4541">
                  <c:v>39399</c:v>
                </c:pt>
                <c:pt idx="4542">
                  <c:v>39398</c:v>
                </c:pt>
                <c:pt idx="4543">
                  <c:v>39397</c:v>
                </c:pt>
                <c:pt idx="4544">
                  <c:v>39396</c:v>
                </c:pt>
                <c:pt idx="4545">
                  <c:v>39395</c:v>
                </c:pt>
                <c:pt idx="4546">
                  <c:v>39394</c:v>
                </c:pt>
                <c:pt idx="4547">
                  <c:v>39393</c:v>
                </c:pt>
                <c:pt idx="4548">
                  <c:v>39392</c:v>
                </c:pt>
                <c:pt idx="4549">
                  <c:v>39391</c:v>
                </c:pt>
                <c:pt idx="4550">
                  <c:v>39390</c:v>
                </c:pt>
                <c:pt idx="4551">
                  <c:v>39389</c:v>
                </c:pt>
                <c:pt idx="4552">
                  <c:v>39388</c:v>
                </c:pt>
                <c:pt idx="4553">
                  <c:v>39387</c:v>
                </c:pt>
                <c:pt idx="4554">
                  <c:v>39386</c:v>
                </c:pt>
                <c:pt idx="4555">
                  <c:v>39385</c:v>
                </c:pt>
                <c:pt idx="4556">
                  <c:v>39384</c:v>
                </c:pt>
                <c:pt idx="4557">
                  <c:v>39383</c:v>
                </c:pt>
                <c:pt idx="4558">
                  <c:v>39382</c:v>
                </c:pt>
                <c:pt idx="4559">
                  <c:v>39381</c:v>
                </c:pt>
                <c:pt idx="4560">
                  <c:v>39380</c:v>
                </c:pt>
                <c:pt idx="4561">
                  <c:v>39379</c:v>
                </c:pt>
                <c:pt idx="4562">
                  <c:v>39378</c:v>
                </c:pt>
                <c:pt idx="4563">
                  <c:v>39377</c:v>
                </c:pt>
                <c:pt idx="4564">
                  <c:v>39376</c:v>
                </c:pt>
                <c:pt idx="4565">
                  <c:v>39375</c:v>
                </c:pt>
                <c:pt idx="4566">
                  <c:v>39374</c:v>
                </c:pt>
                <c:pt idx="4567">
                  <c:v>39373</c:v>
                </c:pt>
                <c:pt idx="4568">
                  <c:v>39372</c:v>
                </c:pt>
                <c:pt idx="4569">
                  <c:v>39371</c:v>
                </c:pt>
                <c:pt idx="4570">
                  <c:v>39370</c:v>
                </c:pt>
                <c:pt idx="4571">
                  <c:v>39369</c:v>
                </c:pt>
                <c:pt idx="4572">
                  <c:v>39368</c:v>
                </c:pt>
                <c:pt idx="4573">
                  <c:v>39367</c:v>
                </c:pt>
                <c:pt idx="4574">
                  <c:v>39366</c:v>
                </c:pt>
                <c:pt idx="4575">
                  <c:v>39365</c:v>
                </c:pt>
                <c:pt idx="4576">
                  <c:v>39364</c:v>
                </c:pt>
                <c:pt idx="4577">
                  <c:v>39363</c:v>
                </c:pt>
                <c:pt idx="4578">
                  <c:v>39362</c:v>
                </c:pt>
                <c:pt idx="4579">
                  <c:v>39361</c:v>
                </c:pt>
                <c:pt idx="4580">
                  <c:v>39360</c:v>
                </c:pt>
                <c:pt idx="4581">
                  <c:v>39359</c:v>
                </c:pt>
                <c:pt idx="4582">
                  <c:v>39358</c:v>
                </c:pt>
                <c:pt idx="4583">
                  <c:v>39357</c:v>
                </c:pt>
                <c:pt idx="4584">
                  <c:v>39356</c:v>
                </c:pt>
                <c:pt idx="4585">
                  <c:v>39355</c:v>
                </c:pt>
                <c:pt idx="4586">
                  <c:v>39354</c:v>
                </c:pt>
                <c:pt idx="4587">
                  <c:v>39353</c:v>
                </c:pt>
                <c:pt idx="4588">
                  <c:v>39352</c:v>
                </c:pt>
                <c:pt idx="4589">
                  <c:v>39351</c:v>
                </c:pt>
                <c:pt idx="4590">
                  <c:v>39350</c:v>
                </c:pt>
                <c:pt idx="4591">
                  <c:v>39349</c:v>
                </c:pt>
                <c:pt idx="4592">
                  <c:v>39348</c:v>
                </c:pt>
                <c:pt idx="4593">
                  <c:v>39347</c:v>
                </c:pt>
                <c:pt idx="4594">
                  <c:v>39346</c:v>
                </c:pt>
                <c:pt idx="4595">
                  <c:v>39345</c:v>
                </c:pt>
                <c:pt idx="4596">
                  <c:v>39344</c:v>
                </c:pt>
                <c:pt idx="4597">
                  <c:v>39343</c:v>
                </c:pt>
                <c:pt idx="4598">
                  <c:v>39342</c:v>
                </c:pt>
                <c:pt idx="4599">
                  <c:v>39341</c:v>
                </c:pt>
                <c:pt idx="4600">
                  <c:v>39340</c:v>
                </c:pt>
                <c:pt idx="4601">
                  <c:v>39339</c:v>
                </c:pt>
                <c:pt idx="4602">
                  <c:v>39338</c:v>
                </c:pt>
                <c:pt idx="4603">
                  <c:v>39337</c:v>
                </c:pt>
                <c:pt idx="4604">
                  <c:v>39336</c:v>
                </c:pt>
                <c:pt idx="4605">
                  <c:v>39335</c:v>
                </c:pt>
                <c:pt idx="4606">
                  <c:v>39334</c:v>
                </c:pt>
                <c:pt idx="4607">
                  <c:v>39333</c:v>
                </c:pt>
                <c:pt idx="4608">
                  <c:v>39332</c:v>
                </c:pt>
                <c:pt idx="4609">
                  <c:v>39331</c:v>
                </c:pt>
                <c:pt idx="4610">
                  <c:v>39330</c:v>
                </c:pt>
                <c:pt idx="4611">
                  <c:v>39329</c:v>
                </c:pt>
                <c:pt idx="4612">
                  <c:v>39328</c:v>
                </c:pt>
                <c:pt idx="4613">
                  <c:v>39327</c:v>
                </c:pt>
                <c:pt idx="4614">
                  <c:v>39326</c:v>
                </c:pt>
                <c:pt idx="4615">
                  <c:v>39325</c:v>
                </c:pt>
                <c:pt idx="4616">
                  <c:v>39324</c:v>
                </c:pt>
                <c:pt idx="4617">
                  <c:v>39323</c:v>
                </c:pt>
                <c:pt idx="4618">
                  <c:v>39322</c:v>
                </c:pt>
                <c:pt idx="4619">
                  <c:v>39321</c:v>
                </c:pt>
                <c:pt idx="4620">
                  <c:v>39320</c:v>
                </c:pt>
                <c:pt idx="4621">
                  <c:v>39319</c:v>
                </c:pt>
                <c:pt idx="4622">
                  <c:v>39318</c:v>
                </c:pt>
                <c:pt idx="4623">
                  <c:v>39317</c:v>
                </c:pt>
                <c:pt idx="4624">
                  <c:v>39316</c:v>
                </c:pt>
                <c:pt idx="4625">
                  <c:v>39315</c:v>
                </c:pt>
                <c:pt idx="4626">
                  <c:v>39314</c:v>
                </c:pt>
                <c:pt idx="4627">
                  <c:v>39313</c:v>
                </c:pt>
                <c:pt idx="4628">
                  <c:v>39312</c:v>
                </c:pt>
                <c:pt idx="4629">
                  <c:v>39311</c:v>
                </c:pt>
                <c:pt idx="4630">
                  <c:v>39310</c:v>
                </c:pt>
                <c:pt idx="4631">
                  <c:v>39309</c:v>
                </c:pt>
                <c:pt idx="4632">
                  <c:v>39308</c:v>
                </c:pt>
                <c:pt idx="4633">
                  <c:v>39307</c:v>
                </c:pt>
                <c:pt idx="4634">
                  <c:v>39306</c:v>
                </c:pt>
                <c:pt idx="4635">
                  <c:v>39305</c:v>
                </c:pt>
                <c:pt idx="4636">
                  <c:v>39304</c:v>
                </c:pt>
                <c:pt idx="4637">
                  <c:v>39303</c:v>
                </c:pt>
                <c:pt idx="4638">
                  <c:v>39302</c:v>
                </c:pt>
                <c:pt idx="4639">
                  <c:v>39301</c:v>
                </c:pt>
                <c:pt idx="4640">
                  <c:v>39300</c:v>
                </c:pt>
                <c:pt idx="4641">
                  <c:v>39299</c:v>
                </c:pt>
                <c:pt idx="4642">
                  <c:v>39298</c:v>
                </c:pt>
                <c:pt idx="4643">
                  <c:v>39297</c:v>
                </c:pt>
                <c:pt idx="4644">
                  <c:v>39296</c:v>
                </c:pt>
                <c:pt idx="4645">
                  <c:v>39295</c:v>
                </c:pt>
                <c:pt idx="4646">
                  <c:v>39294</c:v>
                </c:pt>
                <c:pt idx="4647">
                  <c:v>39293</c:v>
                </c:pt>
                <c:pt idx="4648">
                  <c:v>39292</c:v>
                </c:pt>
                <c:pt idx="4649">
                  <c:v>39291</c:v>
                </c:pt>
                <c:pt idx="4650">
                  <c:v>39290</c:v>
                </c:pt>
                <c:pt idx="4651">
                  <c:v>39289</c:v>
                </c:pt>
                <c:pt idx="4652">
                  <c:v>39288</c:v>
                </c:pt>
                <c:pt idx="4653">
                  <c:v>39287</c:v>
                </c:pt>
                <c:pt idx="4654">
                  <c:v>39286</c:v>
                </c:pt>
                <c:pt idx="4655">
                  <c:v>39285</c:v>
                </c:pt>
                <c:pt idx="4656">
                  <c:v>39284</c:v>
                </c:pt>
                <c:pt idx="4657">
                  <c:v>39283</c:v>
                </c:pt>
                <c:pt idx="4658">
                  <c:v>39282</c:v>
                </c:pt>
                <c:pt idx="4659">
                  <c:v>39281</c:v>
                </c:pt>
                <c:pt idx="4660">
                  <c:v>39280</c:v>
                </c:pt>
                <c:pt idx="4661">
                  <c:v>39279</c:v>
                </c:pt>
                <c:pt idx="4662">
                  <c:v>39278</c:v>
                </c:pt>
                <c:pt idx="4663">
                  <c:v>39277</c:v>
                </c:pt>
                <c:pt idx="4664">
                  <c:v>39276</c:v>
                </c:pt>
                <c:pt idx="4665">
                  <c:v>39275</c:v>
                </c:pt>
                <c:pt idx="4666">
                  <c:v>39274</c:v>
                </c:pt>
                <c:pt idx="4667">
                  <c:v>39273</c:v>
                </c:pt>
                <c:pt idx="4668">
                  <c:v>39272</c:v>
                </c:pt>
                <c:pt idx="4669">
                  <c:v>39271</c:v>
                </c:pt>
                <c:pt idx="4670">
                  <c:v>39270</c:v>
                </c:pt>
                <c:pt idx="4671">
                  <c:v>39269</c:v>
                </c:pt>
                <c:pt idx="4672">
                  <c:v>39268</c:v>
                </c:pt>
                <c:pt idx="4673">
                  <c:v>39267</c:v>
                </c:pt>
                <c:pt idx="4674">
                  <c:v>39266</c:v>
                </c:pt>
                <c:pt idx="4675">
                  <c:v>39265</c:v>
                </c:pt>
                <c:pt idx="4676">
                  <c:v>39264</c:v>
                </c:pt>
                <c:pt idx="4677">
                  <c:v>39263</c:v>
                </c:pt>
                <c:pt idx="4678">
                  <c:v>39262</c:v>
                </c:pt>
                <c:pt idx="4679">
                  <c:v>39261</c:v>
                </c:pt>
                <c:pt idx="4680">
                  <c:v>39260</c:v>
                </c:pt>
                <c:pt idx="4681">
                  <c:v>39259</c:v>
                </c:pt>
                <c:pt idx="4682">
                  <c:v>39258</c:v>
                </c:pt>
                <c:pt idx="4683">
                  <c:v>39257</c:v>
                </c:pt>
                <c:pt idx="4684">
                  <c:v>39256</c:v>
                </c:pt>
                <c:pt idx="4685">
                  <c:v>39255</c:v>
                </c:pt>
                <c:pt idx="4686">
                  <c:v>39254</c:v>
                </c:pt>
                <c:pt idx="4687">
                  <c:v>39253</c:v>
                </c:pt>
                <c:pt idx="4688">
                  <c:v>39252</c:v>
                </c:pt>
                <c:pt idx="4689">
                  <c:v>39251</c:v>
                </c:pt>
                <c:pt idx="4690">
                  <c:v>39250</c:v>
                </c:pt>
                <c:pt idx="4691">
                  <c:v>39249</c:v>
                </c:pt>
                <c:pt idx="4692">
                  <c:v>39248</c:v>
                </c:pt>
                <c:pt idx="4693">
                  <c:v>39247</c:v>
                </c:pt>
                <c:pt idx="4694">
                  <c:v>39246</c:v>
                </c:pt>
                <c:pt idx="4695">
                  <c:v>39245</c:v>
                </c:pt>
                <c:pt idx="4696">
                  <c:v>39244</c:v>
                </c:pt>
                <c:pt idx="4697">
                  <c:v>39243</c:v>
                </c:pt>
                <c:pt idx="4698">
                  <c:v>39242</c:v>
                </c:pt>
                <c:pt idx="4699">
                  <c:v>39241</c:v>
                </c:pt>
                <c:pt idx="4700">
                  <c:v>39240</c:v>
                </c:pt>
                <c:pt idx="4701">
                  <c:v>39239</c:v>
                </c:pt>
                <c:pt idx="4702">
                  <c:v>39238</c:v>
                </c:pt>
                <c:pt idx="4703">
                  <c:v>39237</c:v>
                </c:pt>
                <c:pt idx="4704">
                  <c:v>39236</c:v>
                </c:pt>
                <c:pt idx="4705">
                  <c:v>39235</c:v>
                </c:pt>
                <c:pt idx="4706">
                  <c:v>39234</c:v>
                </c:pt>
                <c:pt idx="4707">
                  <c:v>39233</c:v>
                </c:pt>
                <c:pt idx="4708">
                  <c:v>39232</c:v>
                </c:pt>
                <c:pt idx="4709">
                  <c:v>39231</c:v>
                </c:pt>
                <c:pt idx="4710">
                  <c:v>39230</c:v>
                </c:pt>
                <c:pt idx="4711">
                  <c:v>39229</c:v>
                </c:pt>
                <c:pt idx="4712">
                  <c:v>39228</c:v>
                </c:pt>
                <c:pt idx="4713">
                  <c:v>39227</c:v>
                </c:pt>
                <c:pt idx="4714">
                  <c:v>39226</c:v>
                </c:pt>
                <c:pt idx="4715">
                  <c:v>39225</c:v>
                </c:pt>
                <c:pt idx="4716">
                  <c:v>39224</c:v>
                </c:pt>
                <c:pt idx="4717">
                  <c:v>39223</c:v>
                </c:pt>
                <c:pt idx="4718">
                  <c:v>39222</c:v>
                </c:pt>
                <c:pt idx="4719">
                  <c:v>39221</c:v>
                </c:pt>
                <c:pt idx="4720">
                  <c:v>39220</c:v>
                </c:pt>
                <c:pt idx="4721">
                  <c:v>39219</c:v>
                </c:pt>
                <c:pt idx="4722">
                  <c:v>39218</c:v>
                </c:pt>
                <c:pt idx="4723">
                  <c:v>39217</c:v>
                </c:pt>
                <c:pt idx="4724">
                  <c:v>39216</c:v>
                </c:pt>
                <c:pt idx="4725">
                  <c:v>39215</c:v>
                </c:pt>
                <c:pt idx="4726">
                  <c:v>39214</c:v>
                </c:pt>
                <c:pt idx="4727">
                  <c:v>39213</c:v>
                </c:pt>
                <c:pt idx="4728">
                  <c:v>39212</c:v>
                </c:pt>
                <c:pt idx="4729">
                  <c:v>39211</c:v>
                </c:pt>
                <c:pt idx="4730">
                  <c:v>39210</c:v>
                </c:pt>
                <c:pt idx="4731">
                  <c:v>39209</c:v>
                </c:pt>
                <c:pt idx="4732">
                  <c:v>39208</c:v>
                </c:pt>
                <c:pt idx="4733">
                  <c:v>39207</c:v>
                </c:pt>
                <c:pt idx="4734">
                  <c:v>39206</c:v>
                </c:pt>
                <c:pt idx="4735">
                  <c:v>39205</c:v>
                </c:pt>
                <c:pt idx="4736">
                  <c:v>39204</c:v>
                </c:pt>
                <c:pt idx="4737">
                  <c:v>39203</c:v>
                </c:pt>
                <c:pt idx="4738">
                  <c:v>39202</c:v>
                </c:pt>
                <c:pt idx="4739">
                  <c:v>39201</c:v>
                </c:pt>
                <c:pt idx="4740">
                  <c:v>39200</c:v>
                </c:pt>
                <c:pt idx="4741">
                  <c:v>39199</c:v>
                </c:pt>
                <c:pt idx="4742">
                  <c:v>39198</c:v>
                </c:pt>
                <c:pt idx="4743">
                  <c:v>39197</c:v>
                </c:pt>
                <c:pt idx="4744">
                  <c:v>39196</c:v>
                </c:pt>
                <c:pt idx="4745">
                  <c:v>39195</c:v>
                </c:pt>
                <c:pt idx="4746">
                  <c:v>39194</c:v>
                </c:pt>
                <c:pt idx="4747">
                  <c:v>39193</c:v>
                </c:pt>
                <c:pt idx="4748">
                  <c:v>39192</c:v>
                </c:pt>
                <c:pt idx="4749">
                  <c:v>39191</c:v>
                </c:pt>
                <c:pt idx="4750">
                  <c:v>39190</c:v>
                </c:pt>
                <c:pt idx="4751">
                  <c:v>39189</c:v>
                </c:pt>
                <c:pt idx="4752">
                  <c:v>39188</c:v>
                </c:pt>
                <c:pt idx="4753">
                  <c:v>39187</c:v>
                </c:pt>
                <c:pt idx="4754">
                  <c:v>39186</c:v>
                </c:pt>
                <c:pt idx="4755">
                  <c:v>39185</c:v>
                </c:pt>
                <c:pt idx="4756">
                  <c:v>39184</c:v>
                </c:pt>
                <c:pt idx="4757">
                  <c:v>39183</c:v>
                </c:pt>
                <c:pt idx="4758">
                  <c:v>39182</c:v>
                </c:pt>
                <c:pt idx="4759">
                  <c:v>39181</c:v>
                </c:pt>
                <c:pt idx="4760">
                  <c:v>39180</c:v>
                </c:pt>
                <c:pt idx="4761">
                  <c:v>39179</c:v>
                </c:pt>
                <c:pt idx="4762">
                  <c:v>39178</c:v>
                </c:pt>
                <c:pt idx="4763">
                  <c:v>39177</c:v>
                </c:pt>
                <c:pt idx="4764">
                  <c:v>39176</c:v>
                </c:pt>
                <c:pt idx="4765">
                  <c:v>39175</c:v>
                </c:pt>
                <c:pt idx="4766">
                  <c:v>39174</c:v>
                </c:pt>
                <c:pt idx="4767">
                  <c:v>39173</c:v>
                </c:pt>
                <c:pt idx="4768">
                  <c:v>39172</c:v>
                </c:pt>
                <c:pt idx="4769">
                  <c:v>39171</c:v>
                </c:pt>
                <c:pt idx="4770">
                  <c:v>39170</c:v>
                </c:pt>
                <c:pt idx="4771">
                  <c:v>39169</c:v>
                </c:pt>
                <c:pt idx="4772">
                  <c:v>39168</c:v>
                </c:pt>
                <c:pt idx="4773">
                  <c:v>39167</c:v>
                </c:pt>
                <c:pt idx="4774">
                  <c:v>39166</c:v>
                </c:pt>
                <c:pt idx="4775">
                  <c:v>39165</c:v>
                </c:pt>
                <c:pt idx="4776">
                  <c:v>39164</c:v>
                </c:pt>
                <c:pt idx="4777">
                  <c:v>39163</c:v>
                </c:pt>
                <c:pt idx="4778">
                  <c:v>39162</c:v>
                </c:pt>
                <c:pt idx="4779">
                  <c:v>39161</c:v>
                </c:pt>
                <c:pt idx="4780">
                  <c:v>39160</c:v>
                </c:pt>
                <c:pt idx="4781">
                  <c:v>39159</c:v>
                </c:pt>
                <c:pt idx="4782">
                  <c:v>39158</c:v>
                </c:pt>
                <c:pt idx="4783">
                  <c:v>39157</c:v>
                </c:pt>
                <c:pt idx="4784">
                  <c:v>39156</c:v>
                </c:pt>
                <c:pt idx="4785">
                  <c:v>39155</c:v>
                </c:pt>
                <c:pt idx="4786">
                  <c:v>39154</c:v>
                </c:pt>
                <c:pt idx="4787">
                  <c:v>39153</c:v>
                </c:pt>
                <c:pt idx="4788">
                  <c:v>39152</c:v>
                </c:pt>
                <c:pt idx="4789">
                  <c:v>39151</c:v>
                </c:pt>
                <c:pt idx="4790">
                  <c:v>39150</c:v>
                </c:pt>
                <c:pt idx="4791">
                  <c:v>39149</c:v>
                </c:pt>
                <c:pt idx="4792">
                  <c:v>39148</c:v>
                </c:pt>
                <c:pt idx="4793">
                  <c:v>39147</c:v>
                </c:pt>
                <c:pt idx="4794">
                  <c:v>39146</c:v>
                </c:pt>
                <c:pt idx="4795">
                  <c:v>39145</c:v>
                </c:pt>
                <c:pt idx="4796">
                  <c:v>39144</c:v>
                </c:pt>
                <c:pt idx="4797">
                  <c:v>39143</c:v>
                </c:pt>
                <c:pt idx="4798">
                  <c:v>39142</c:v>
                </c:pt>
                <c:pt idx="4799">
                  <c:v>39141</c:v>
                </c:pt>
                <c:pt idx="4800">
                  <c:v>39140</c:v>
                </c:pt>
                <c:pt idx="4801">
                  <c:v>39139</c:v>
                </c:pt>
                <c:pt idx="4802">
                  <c:v>39138</c:v>
                </c:pt>
                <c:pt idx="4803">
                  <c:v>39137</c:v>
                </c:pt>
                <c:pt idx="4804">
                  <c:v>39136</c:v>
                </c:pt>
                <c:pt idx="4805">
                  <c:v>39135</c:v>
                </c:pt>
                <c:pt idx="4806">
                  <c:v>39134</c:v>
                </c:pt>
                <c:pt idx="4807">
                  <c:v>39133</c:v>
                </c:pt>
                <c:pt idx="4808">
                  <c:v>39132</c:v>
                </c:pt>
                <c:pt idx="4809">
                  <c:v>39131</c:v>
                </c:pt>
                <c:pt idx="4810">
                  <c:v>39130</c:v>
                </c:pt>
                <c:pt idx="4811">
                  <c:v>39129</c:v>
                </c:pt>
                <c:pt idx="4812">
                  <c:v>39128</c:v>
                </c:pt>
                <c:pt idx="4813">
                  <c:v>39127</c:v>
                </c:pt>
                <c:pt idx="4814">
                  <c:v>39126</c:v>
                </c:pt>
                <c:pt idx="4815">
                  <c:v>39125</c:v>
                </c:pt>
                <c:pt idx="4816">
                  <c:v>39124</c:v>
                </c:pt>
                <c:pt idx="4817">
                  <c:v>39123</c:v>
                </c:pt>
                <c:pt idx="4818">
                  <c:v>39122</c:v>
                </c:pt>
                <c:pt idx="4819">
                  <c:v>39121</c:v>
                </c:pt>
                <c:pt idx="4820">
                  <c:v>39120</c:v>
                </c:pt>
                <c:pt idx="4821">
                  <c:v>39119</c:v>
                </c:pt>
                <c:pt idx="4822">
                  <c:v>39118</c:v>
                </c:pt>
                <c:pt idx="4823">
                  <c:v>39117</c:v>
                </c:pt>
                <c:pt idx="4824">
                  <c:v>39116</c:v>
                </c:pt>
                <c:pt idx="4825">
                  <c:v>39115</c:v>
                </c:pt>
                <c:pt idx="4826">
                  <c:v>39114</c:v>
                </c:pt>
                <c:pt idx="4827">
                  <c:v>39113</c:v>
                </c:pt>
                <c:pt idx="4828">
                  <c:v>39112</c:v>
                </c:pt>
                <c:pt idx="4829">
                  <c:v>39111</c:v>
                </c:pt>
                <c:pt idx="4830">
                  <c:v>39110</c:v>
                </c:pt>
                <c:pt idx="4831">
                  <c:v>39109</c:v>
                </c:pt>
                <c:pt idx="4832">
                  <c:v>39108</c:v>
                </c:pt>
                <c:pt idx="4833">
                  <c:v>39107</c:v>
                </c:pt>
                <c:pt idx="4834">
                  <c:v>39106</c:v>
                </c:pt>
                <c:pt idx="4835">
                  <c:v>39105</c:v>
                </c:pt>
                <c:pt idx="4836">
                  <c:v>39104</c:v>
                </c:pt>
                <c:pt idx="4837">
                  <c:v>39103</c:v>
                </c:pt>
                <c:pt idx="4838">
                  <c:v>39102</c:v>
                </c:pt>
                <c:pt idx="4839">
                  <c:v>39101</c:v>
                </c:pt>
                <c:pt idx="4840">
                  <c:v>39100</c:v>
                </c:pt>
                <c:pt idx="4841">
                  <c:v>39099</c:v>
                </c:pt>
                <c:pt idx="4842">
                  <c:v>39098</c:v>
                </c:pt>
                <c:pt idx="4843">
                  <c:v>39097</c:v>
                </c:pt>
                <c:pt idx="4844">
                  <c:v>39096</c:v>
                </c:pt>
                <c:pt idx="4845">
                  <c:v>39095</c:v>
                </c:pt>
                <c:pt idx="4846">
                  <c:v>39094</c:v>
                </c:pt>
                <c:pt idx="4847">
                  <c:v>39093</c:v>
                </c:pt>
                <c:pt idx="4848">
                  <c:v>39092</c:v>
                </c:pt>
                <c:pt idx="4849">
                  <c:v>39091</c:v>
                </c:pt>
                <c:pt idx="4850">
                  <c:v>39090</c:v>
                </c:pt>
                <c:pt idx="4851">
                  <c:v>39089</c:v>
                </c:pt>
                <c:pt idx="4852">
                  <c:v>39088</c:v>
                </c:pt>
                <c:pt idx="4853">
                  <c:v>39087</c:v>
                </c:pt>
                <c:pt idx="4854">
                  <c:v>39086</c:v>
                </c:pt>
                <c:pt idx="4855">
                  <c:v>39085</c:v>
                </c:pt>
                <c:pt idx="4856">
                  <c:v>39084</c:v>
                </c:pt>
                <c:pt idx="4857">
                  <c:v>39083</c:v>
                </c:pt>
                <c:pt idx="4858">
                  <c:v>39082</c:v>
                </c:pt>
                <c:pt idx="4859">
                  <c:v>39081</c:v>
                </c:pt>
                <c:pt idx="4860">
                  <c:v>39080</c:v>
                </c:pt>
                <c:pt idx="4861">
                  <c:v>39079</c:v>
                </c:pt>
                <c:pt idx="4862">
                  <c:v>39078</c:v>
                </c:pt>
                <c:pt idx="4863">
                  <c:v>39077</c:v>
                </c:pt>
                <c:pt idx="4864">
                  <c:v>39076</c:v>
                </c:pt>
                <c:pt idx="4865">
                  <c:v>39075</c:v>
                </c:pt>
                <c:pt idx="4866">
                  <c:v>39074</c:v>
                </c:pt>
                <c:pt idx="4867">
                  <c:v>39073</c:v>
                </c:pt>
                <c:pt idx="4868">
                  <c:v>39072</c:v>
                </c:pt>
                <c:pt idx="4869">
                  <c:v>39071</c:v>
                </c:pt>
                <c:pt idx="4870">
                  <c:v>39070</c:v>
                </c:pt>
                <c:pt idx="4871">
                  <c:v>39069</c:v>
                </c:pt>
                <c:pt idx="4872">
                  <c:v>39068</c:v>
                </c:pt>
                <c:pt idx="4873">
                  <c:v>39067</c:v>
                </c:pt>
                <c:pt idx="4874">
                  <c:v>39066</c:v>
                </c:pt>
                <c:pt idx="4875">
                  <c:v>39065</c:v>
                </c:pt>
                <c:pt idx="4876">
                  <c:v>39064</c:v>
                </c:pt>
                <c:pt idx="4877">
                  <c:v>39063</c:v>
                </c:pt>
                <c:pt idx="4878">
                  <c:v>39062</c:v>
                </c:pt>
                <c:pt idx="4879">
                  <c:v>39061</c:v>
                </c:pt>
                <c:pt idx="4880">
                  <c:v>39060</c:v>
                </c:pt>
                <c:pt idx="4881">
                  <c:v>39059</c:v>
                </c:pt>
                <c:pt idx="4882">
                  <c:v>39058</c:v>
                </c:pt>
                <c:pt idx="4883">
                  <c:v>39057</c:v>
                </c:pt>
                <c:pt idx="4884">
                  <c:v>39056</c:v>
                </c:pt>
                <c:pt idx="4885">
                  <c:v>39055</c:v>
                </c:pt>
                <c:pt idx="4886">
                  <c:v>39054</c:v>
                </c:pt>
                <c:pt idx="4887">
                  <c:v>39053</c:v>
                </c:pt>
                <c:pt idx="4888">
                  <c:v>39052</c:v>
                </c:pt>
                <c:pt idx="4889">
                  <c:v>39051</c:v>
                </c:pt>
                <c:pt idx="4890">
                  <c:v>39050</c:v>
                </c:pt>
                <c:pt idx="4891">
                  <c:v>39049</c:v>
                </c:pt>
                <c:pt idx="4892">
                  <c:v>39048</c:v>
                </c:pt>
                <c:pt idx="4893">
                  <c:v>39047</c:v>
                </c:pt>
                <c:pt idx="4894">
                  <c:v>39046</c:v>
                </c:pt>
                <c:pt idx="4895">
                  <c:v>39045</c:v>
                </c:pt>
                <c:pt idx="4896">
                  <c:v>39044</c:v>
                </c:pt>
                <c:pt idx="4897">
                  <c:v>39043</c:v>
                </c:pt>
                <c:pt idx="4898">
                  <c:v>39042</c:v>
                </c:pt>
                <c:pt idx="4899">
                  <c:v>39041</c:v>
                </c:pt>
                <c:pt idx="4900">
                  <c:v>39040</c:v>
                </c:pt>
                <c:pt idx="4901">
                  <c:v>39039</c:v>
                </c:pt>
                <c:pt idx="4902">
                  <c:v>39038</c:v>
                </c:pt>
                <c:pt idx="4903">
                  <c:v>39037</c:v>
                </c:pt>
                <c:pt idx="4904">
                  <c:v>39036</c:v>
                </c:pt>
                <c:pt idx="4905">
                  <c:v>39035</c:v>
                </c:pt>
                <c:pt idx="4906">
                  <c:v>39034</c:v>
                </c:pt>
                <c:pt idx="4907">
                  <c:v>39033</c:v>
                </c:pt>
                <c:pt idx="4908">
                  <c:v>39032</c:v>
                </c:pt>
                <c:pt idx="4909">
                  <c:v>39031</c:v>
                </c:pt>
                <c:pt idx="4910">
                  <c:v>39030</c:v>
                </c:pt>
                <c:pt idx="4911">
                  <c:v>39029</c:v>
                </c:pt>
                <c:pt idx="4912">
                  <c:v>39028</c:v>
                </c:pt>
                <c:pt idx="4913">
                  <c:v>39027</c:v>
                </c:pt>
                <c:pt idx="4914">
                  <c:v>39026</c:v>
                </c:pt>
                <c:pt idx="4915">
                  <c:v>39025</c:v>
                </c:pt>
                <c:pt idx="4916">
                  <c:v>39024</c:v>
                </c:pt>
                <c:pt idx="4917">
                  <c:v>39023</c:v>
                </c:pt>
                <c:pt idx="4918">
                  <c:v>39022</c:v>
                </c:pt>
                <c:pt idx="4919">
                  <c:v>39021</c:v>
                </c:pt>
                <c:pt idx="4920">
                  <c:v>39020</c:v>
                </c:pt>
                <c:pt idx="4921">
                  <c:v>39019</c:v>
                </c:pt>
                <c:pt idx="4922">
                  <c:v>39018</c:v>
                </c:pt>
                <c:pt idx="4923">
                  <c:v>39017</c:v>
                </c:pt>
                <c:pt idx="4924">
                  <c:v>39016</c:v>
                </c:pt>
                <c:pt idx="4925">
                  <c:v>39015</c:v>
                </c:pt>
                <c:pt idx="4926">
                  <c:v>39014</c:v>
                </c:pt>
                <c:pt idx="4927">
                  <c:v>39013</c:v>
                </c:pt>
                <c:pt idx="4928">
                  <c:v>39012</c:v>
                </c:pt>
                <c:pt idx="4929">
                  <c:v>39011</c:v>
                </c:pt>
                <c:pt idx="4930">
                  <c:v>39010</c:v>
                </c:pt>
                <c:pt idx="4931">
                  <c:v>39009</c:v>
                </c:pt>
                <c:pt idx="4932">
                  <c:v>39008</c:v>
                </c:pt>
                <c:pt idx="4933">
                  <c:v>39007</c:v>
                </c:pt>
                <c:pt idx="4934">
                  <c:v>39006</c:v>
                </c:pt>
                <c:pt idx="4935">
                  <c:v>39005</c:v>
                </c:pt>
                <c:pt idx="4936">
                  <c:v>39004</c:v>
                </c:pt>
                <c:pt idx="4937">
                  <c:v>39003</c:v>
                </c:pt>
                <c:pt idx="4938">
                  <c:v>39002</c:v>
                </c:pt>
                <c:pt idx="4939">
                  <c:v>39001</c:v>
                </c:pt>
                <c:pt idx="4940">
                  <c:v>39000</c:v>
                </c:pt>
                <c:pt idx="4941">
                  <c:v>38999</c:v>
                </c:pt>
                <c:pt idx="4942">
                  <c:v>38998</c:v>
                </c:pt>
                <c:pt idx="4943">
                  <c:v>38997</c:v>
                </c:pt>
                <c:pt idx="4944">
                  <c:v>38996</c:v>
                </c:pt>
                <c:pt idx="4945">
                  <c:v>38995</c:v>
                </c:pt>
                <c:pt idx="4946">
                  <c:v>38994</c:v>
                </c:pt>
                <c:pt idx="4947">
                  <c:v>38993</c:v>
                </c:pt>
                <c:pt idx="4948">
                  <c:v>38992</c:v>
                </c:pt>
                <c:pt idx="4949">
                  <c:v>38991</c:v>
                </c:pt>
                <c:pt idx="4950">
                  <c:v>38990</c:v>
                </c:pt>
                <c:pt idx="4951">
                  <c:v>38989</c:v>
                </c:pt>
                <c:pt idx="4952">
                  <c:v>38988</c:v>
                </c:pt>
                <c:pt idx="4953">
                  <c:v>38987</c:v>
                </c:pt>
                <c:pt idx="4954">
                  <c:v>38986</c:v>
                </c:pt>
                <c:pt idx="4955">
                  <c:v>38985</c:v>
                </c:pt>
                <c:pt idx="4956">
                  <c:v>38984</c:v>
                </c:pt>
                <c:pt idx="4957">
                  <c:v>38983</c:v>
                </c:pt>
                <c:pt idx="4958">
                  <c:v>38982</c:v>
                </c:pt>
                <c:pt idx="4959">
                  <c:v>38981</c:v>
                </c:pt>
                <c:pt idx="4960">
                  <c:v>38980</c:v>
                </c:pt>
                <c:pt idx="4961">
                  <c:v>38979</c:v>
                </c:pt>
                <c:pt idx="4962">
                  <c:v>38978</c:v>
                </c:pt>
                <c:pt idx="4963">
                  <c:v>38977</c:v>
                </c:pt>
                <c:pt idx="4964">
                  <c:v>38976</c:v>
                </c:pt>
                <c:pt idx="4965">
                  <c:v>38975</c:v>
                </c:pt>
                <c:pt idx="4966">
                  <c:v>38974</c:v>
                </c:pt>
                <c:pt idx="4967">
                  <c:v>38973</c:v>
                </c:pt>
                <c:pt idx="4968">
                  <c:v>38972</c:v>
                </c:pt>
                <c:pt idx="4969">
                  <c:v>38971</c:v>
                </c:pt>
                <c:pt idx="4970">
                  <c:v>38970</c:v>
                </c:pt>
                <c:pt idx="4971">
                  <c:v>38969</c:v>
                </c:pt>
                <c:pt idx="4972">
                  <c:v>38968</c:v>
                </c:pt>
                <c:pt idx="4973">
                  <c:v>38967</c:v>
                </c:pt>
                <c:pt idx="4974">
                  <c:v>38966</c:v>
                </c:pt>
                <c:pt idx="4975">
                  <c:v>38965</c:v>
                </c:pt>
                <c:pt idx="4976">
                  <c:v>38964</c:v>
                </c:pt>
                <c:pt idx="4977">
                  <c:v>38963</c:v>
                </c:pt>
                <c:pt idx="4978">
                  <c:v>38962</c:v>
                </c:pt>
                <c:pt idx="4979">
                  <c:v>38961</c:v>
                </c:pt>
                <c:pt idx="4980">
                  <c:v>38960</c:v>
                </c:pt>
                <c:pt idx="4981">
                  <c:v>38959</c:v>
                </c:pt>
                <c:pt idx="4982">
                  <c:v>38958</c:v>
                </c:pt>
                <c:pt idx="4983">
                  <c:v>38957</c:v>
                </c:pt>
                <c:pt idx="4984">
                  <c:v>38956</c:v>
                </c:pt>
                <c:pt idx="4985">
                  <c:v>38955</c:v>
                </c:pt>
                <c:pt idx="4986">
                  <c:v>38954</c:v>
                </c:pt>
                <c:pt idx="4987">
                  <c:v>38953</c:v>
                </c:pt>
                <c:pt idx="4988">
                  <c:v>38952</c:v>
                </c:pt>
                <c:pt idx="4989">
                  <c:v>38951</c:v>
                </c:pt>
                <c:pt idx="4990">
                  <c:v>38950</c:v>
                </c:pt>
                <c:pt idx="4991">
                  <c:v>38949</c:v>
                </c:pt>
                <c:pt idx="4992">
                  <c:v>38948</c:v>
                </c:pt>
                <c:pt idx="4993">
                  <c:v>38947</c:v>
                </c:pt>
                <c:pt idx="4994">
                  <c:v>38946</c:v>
                </c:pt>
                <c:pt idx="4995">
                  <c:v>38945</c:v>
                </c:pt>
                <c:pt idx="4996">
                  <c:v>38944</c:v>
                </c:pt>
                <c:pt idx="4997">
                  <c:v>38943</c:v>
                </c:pt>
                <c:pt idx="4998">
                  <c:v>38942</c:v>
                </c:pt>
                <c:pt idx="4999">
                  <c:v>38941</c:v>
                </c:pt>
                <c:pt idx="5000">
                  <c:v>38940</c:v>
                </c:pt>
                <c:pt idx="5001">
                  <c:v>38939</c:v>
                </c:pt>
                <c:pt idx="5002">
                  <c:v>38938</c:v>
                </c:pt>
                <c:pt idx="5003">
                  <c:v>38937</c:v>
                </c:pt>
                <c:pt idx="5004">
                  <c:v>38936</c:v>
                </c:pt>
                <c:pt idx="5005">
                  <c:v>38935</c:v>
                </c:pt>
                <c:pt idx="5006">
                  <c:v>38934</c:v>
                </c:pt>
                <c:pt idx="5007">
                  <c:v>38933</c:v>
                </c:pt>
                <c:pt idx="5008">
                  <c:v>38932</c:v>
                </c:pt>
                <c:pt idx="5009">
                  <c:v>38931</c:v>
                </c:pt>
                <c:pt idx="5010">
                  <c:v>38930</c:v>
                </c:pt>
                <c:pt idx="5011">
                  <c:v>38929</c:v>
                </c:pt>
                <c:pt idx="5012">
                  <c:v>38928</c:v>
                </c:pt>
                <c:pt idx="5013">
                  <c:v>38927</c:v>
                </c:pt>
                <c:pt idx="5014">
                  <c:v>38926</c:v>
                </c:pt>
                <c:pt idx="5015">
                  <c:v>38925</c:v>
                </c:pt>
                <c:pt idx="5016">
                  <c:v>38924</c:v>
                </c:pt>
                <c:pt idx="5017">
                  <c:v>38923</c:v>
                </c:pt>
                <c:pt idx="5018">
                  <c:v>38922</c:v>
                </c:pt>
                <c:pt idx="5019">
                  <c:v>38921</c:v>
                </c:pt>
                <c:pt idx="5020">
                  <c:v>38920</c:v>
                </c:pt>
                <c:pt idx="5021">
                  <c:v>38919</c:v>
                </c:pt>
                <c:pt idx="5022">
                  <c:v>38918</c:v>
                </c:pt>
                <c:pt idx="5023">
                  <c:v>38917</c:v>
                </c:pt>
                <c:pt idx="5024">
                  <c:v>38916</c:v>
                </c:pt>
                <c:pt idx="5025">
                  <c:v>38915</c:v>
                </c:pt>
                <c:pt idx="5026">
                  <c:v>38914</c:v>
                </c:pt>
                <c:pt idx="5027">
                  <c:v>38913</c:v>
                </c:pt>
                <c:pt idx="5028">
                  <c:v>38912</c:v>
                </c:pt>
                <c:pt idx="5029">
                  <c:v>38911</c:v>
                </c:pt>
                <c:pt idx="5030">
                  <c:v>38910</c:v>
                </c:pt>
                <c:pt idx="5031">
                  <c:v>38909</c:v>
                </c:pt>
                <c:pt idx="5032">
                  <c:v>38908</c:v>
                </c:pt>
                <c:pt idx="5033">
                  <c:v>38907</c:v>
                </c:pt>
                <c:pt idx="5034">
                  <c:v>38906</c:v>
                </c:pt>
                <c:pt idx="5035">
                  <c:v>38905</c:v>
                </c:pt>
                <c:pt idx="5036">
                  <c:v>38904</c:v>
                </c:pt>
                <c:pt idx="5037">
                  <c:v>38903</c:v>
                </c:pt>
                <c:pt idx="5038">
                  <c:v>38902</c:v>
                </c:pt>
                <c:pt idx="5039">
                  <c:v>38901</c:v>
                </c:pt>
                <c:pt idx="5040">
                  <c:v>38900</c:v>
                </c:pt>
                <c:pt idx="5041">
                  <c:v>38899</c:v>
                </c:pt>
                <c:pt idx="5042">
                  <c:v>38898</c:v>
                </c:pt>
                <c:pt idx="5043">
                  <c:v>38897</c:v>
                </c:pt>
                <c:pt idx="5044">
                  <c:v>38896</c:v>
                </c:pt>
                <c:pt idx="5045">
                  <c:v>38895</c:v>
                </c:pt>
                <c:pt idx="5046">
                  <c:v>38894</c:v>
                </c:pt>
                <c:pt idx="5047">
                  <c:v>38893</c:v>
                </c:pt>
                <c:pt idx="5048">
                  <c:v>38892</c:v>
                </c:pt>
                <c:pt idx="5049">
                  <c:v>38891</c:v>
                </c:pt>
                <c:pt idx="5050">
                  <c:v>38890</c:v>
                </c:pt>
                <c:pt idx="5051">
                  <c:v>38889</c:v>
                </c:pt>
                <c:pt idx="5052">
                  <c:v>38888</c:v>
                </c:pt>
                <c:pt idx="5053">
                  <c:v>38887</c:v>
                </c:pt>
                <c:pt idx="5054">
                  <c:v>38886</c:v>
                </c:pt>
                <c:pt idx="5055">
                  <c:v>38885</c:v>
                </c:pt>
                <c:pt idx="5056">
                  <c:v>38884</c:v>
                </c:pt>
                <c:pt idx="5057">
                  <c:v>38883</c:v>
                </c:pt>
                <c:pt idx="5058">
                  <c:v>38882</c:v>
                </c:pt>
                <c:pt idx="5059">
                  <c:v>38881</c:v>
                </c:pt>
                <c:pt idx="5060">
                  <c:v>38880</c:v>
                </c:pt>
                <c:pt idx="5061">
                  <c:v>38879</c:v>
                </c:pt>
                <c:pt idx="5062">
                  <c:v>38878</c:v>
                </c:pt>
                <c:pt idx="5063">
                  <c:v>38877</c:v>
                </c:pt>
                <c:pt idx="5064">
                  <c:v>38876</c:v>
                </c:pt>
                <c:pt idx="5065">
                  <c:v>38875</c:v>
                </c:pt>
                <c:pt idx="5066">
                  <c:v>38874</c:v>
                </c:pt>
                <c:pt idx="5067">
                  <c:v>38873</c:v>
                </c:pt>
                <c:pt idx="5068">
                  <c:v>38872</c:v>
                </c:pt>
                <c:pt idx="5069">
                  <c:v>38871</c:v>
                </c:pt>
                <c:pt idx="5070">
                  <c:v>38870</c:v>
                </c:pt>
                <c:pt idx="5071">
                  <c:v>38869</c:v>
                </c:pt>
                <c:pt idx="5072">
                  <c:v>38868</c:v>
                </c:pt>
                <c:pt idx="5073">
                  <c:v>38867</c:v>
                </c:pt>
                <c:pt idx="5074">
                  <c:v>38866</c:v>
                </c:pt>
                <c:pt idx="5075">
                  <c:v>38865</c:v>
                </c:pt>
                <c:pt idx="5076">
                  <c:v>38864</c:v>
                </c:pt>
                <c:pt idx="5077">
                  <c:v>38863</c:v>
                </c:pt>
                <c:pt idx="5078">
                  <c:v>38862</c:v>
                </c:pt>
                <c:pt idx="5079">
                  <c:v>38861</c:v>
                </c:pt>
                <c:pt idx="5080">
                  <c:v>38860</c:v>
                </c:pt>
                <c:pt idx="5081">
                  <c:v>38859</c:v>
                </c:pt>
                <c:pt idx="5082">
                  <c:v>38858</c:v>
                </c:pt>
                <c:pt idx="5083">
                  <c:v>38857</c:v>
                </c:pt>
                <c:pt idx="5084">
                  <c:v>38856</c:v>
                </c:pt>
                <c:pt idx="5085">
                  <c:v>38855</c:v>
                </c:pt>
                <c:pt idx="5086">
                  <c:v>38854</c:v>
                </c:pt>
                <c:pt idx="5087">
                  <c:v>38853</c:v>
                </c:pt>
                <c:pt idx="5088">
                  <c:v>38852</c:v>
                </c:pt>
                <c:pt idx="5089">
                  <c:v>38851</c:v>
                </c:pt>
                <c:pt idx="5090">
                  <c:v>38850</c:v>
                </c:pt>
                <c:pt idx="5091">
                  <c:v>38849</c:v>
                </c:pt>
                <c:pt idx="5092">
                  <c:v>38848</c:v>
                </c:pt>
                <c:pt idx="5093">
                  <c:v>38847</c:v>
                </c:pt>
                <c:pt idx="5094">
                  <c:v>38846</c:v>
                </c:pt>
                <c:pt idx="5095">
                  <c:v>38845</c:v>
                </c:pt>
                <c:pt idx="5096">
                  <c:v>38844</c:v>
                </c:pt>
                <c:pt idx="5097">
                  <c:v>38843</c:v>
                </c:pt>
                <c:pt idx="5098">
                  <c:v>38842</c:v>
                </c:pt>
                <c:pt idx="5099">
                  <c:v>38841</c:v>
                </c:pt>
                <c:pt idx="5100">
                  <c:v>38840</c:v>
                </c:pt>
                <c:pt idx="5101">
                  <c:v>38839</c:v>
                </c:pt>
                <c:pt idx="5102">
                  <c:v>38838</c:v>
                </c:pt>
                <c:pt idx="5103">
                  <c:v>38837</c:v>
                </c:pt>
                <c:pt idx="5104">
                  <c:v>38836</c:v>
                </c:pt>
                <c:pt idx="5105">
                  <c:v>38835</c:v>
                </c:pt>
                <c:pt idx="5106">
                  <c:v>38834</c:v>
                </c:pt>
                <c:pt idx="5107">
                  <c:v>38833</c:v>
                </c:pt>
                <c:pt idx="5108">
                  <c:v>38832</c:v>
                </c:pt>
                <c:pt idx="5109">
                  <c:v>38831</c:v>
                </c:pt>
                <c:pt idx="5110">
                  <c:v>38830</c:v>
                </c:pt>
                <c:pt idx="5111">
                  <c:v>38829</c:v>
                </c:pt>
                <c:pt idx="5112">
                  <c:v>38828</c:v>
                </c:pt>
                <c:pt idx="5113">
                  <c:v>38827</c:v>
                </c:pt>
                <c:pt idx="5114">
                  <c:v>38826</c:v>
                </c:pt>
                <c:pt idx="5115">
                  <c:v>38825</c:v>
                </c:pt>
                <c:pt idx="5116">
                  <c:v>38824</c:v>
                </c:pt>
                <c:pt idx="5117">
                  <c:v>38823</c:v>
                </c:pt>
                <c:pt idx="5118">
                  <c:v>38822</c:v>
                </c:pt>
                <c:pt idx="5119">
                  <c:v>38821</c:v>
                </c:pt>
                <c:pt idx="5120">
                  <c:v>38820</c:v>
                </c:pt>
                <c:pt idx="5121">
                  <c:v>38819</c:v>
                </c:pt>
                <c:pt idx="5122">
                  <c:v>38818</c:v>
                </c:pt>
                <c:pt idx="5123">
                  <c:v>38817</c:v>
                </c:pt>
                <c:pt idx="5124">
                  <c:v>38816</c:v>
                </c:pt>
                <c:pt idx="5125">
                  <c:v>38815</c:v>
                </c:pt>
                <c:pt idx="5126">
                  <c:v>38814</c:v>
                </c:pt>
                <c:pt idx="5127">
                  <c:v>38813</c:v>
                </c:pt>
                <c:pt idx="5128">
                  <c:v>38812</c:v>
                </c:pt>
                <c:pt idx="5129">
                  <c:v>38811</c:v>
                </c:pt>
                <c:pt idx="5130">
                  <c:v>38810</c:v>
                </c:pt>
                <c:pt idx="5131">
                  <c:v>38809</c:v>
                </c:pt>
                <c:pt idx="5132">
                  <c:v>38808</c:v>
                </c:pt>
                <c:pt idx="5133">
                  <c:v>38807</c:v>
                </c:pt>
                <c:pt idx="5134">
                  <c:v>38806</c:v>
                </c:pt>
                <c:pt idx="5135">
                  <c:v>38805</c:v>
                </c:pt>
                <c:pt idx="5136">
                  <c:v>38804</c:v>
                </c:pt>
                <c:pt idx="5137">
                  <c:v>38803</c:v>
                </c:pt>
                <c:pt idx="5138">
                  <c:v>38802</c:v>
                </c:pt>
                <c:pt idx="5139">
                  <c:v>38801</c:v>
                </c:pt>
                <c:pt idx="5140">
                  <c:v>38800</c:v>
                </c:pt>
                <c:pt idx="5141">
                  <c:v>38799</c:v>
                </c:pt>
                <c:pt idx="5142">
                  <c:v>38798</c:v>
                </c:pt>
                <c:pt idx="5143">
                  <c:v>38797</c:v>
                </c:pt>
                <c:pt idx="5144">
                  <c:v>38796</c:v>
                </c:pt>
                <c:pt idx="5145">
                  <c:v>38795</c:v>
                </c:pt>
                <c:pt idx="5146">
                  <c:v>38794</c:v>
                </c:pt>
                <c:pt idx="5147">
                  <c:v>38793</c:v>
                </c:pt>
                <c:pt idx="5148">
                  <c:v>38792</c:v>
                </c:pt>
                <c:pt idx="5149">
                  <c:v>38791</c:v>
                </c:pt>
                <c:pt idx="5150">
                  <c:v>38790</c:v>
                </c:pt>
                <c:pt idx="5151">
                  <c:v>38789</c:v>
                </c:pt>
                <c:pt idx="5152">
                  <c:v>38788</c:v>
                </c:pt>
                <c:pt idx="5153">
                  <c:v>38787</c:v>
                </c:pt>
                <c:pt idx="5154">
                  <c:v>38786</c:v>
                </c:pt>
                <c:pt idx="5155">
                  <c:v>38785</c:v>
                </c:pt>
                <c:pt idx="5156">
                  <c:v>38784</c:v>
                </c:pt>
                <c:pt idx="5157">
                  <c:v>38783</c:v>
                </c:pt>
                <c:pt idx="5158">
                  <c:v>38782</c:v>
                </c:pt>
                <c:pt idx="5159">
                  <c:v>38781</c:v>
                </c:pt>
                <c:pt idx="5160">
                  <c:v>38780</c:v>
                </c:pt>
                <c:pt idx="5161">
                  <c:v>38779</c:v>
                </c:pt>
                <c:pt idx="5162">
                  <c:v>38778</c:v>
                </c:pt>
                <c:pt idx="5163">
                  <c:v>38777</c:v>
                </c:pt>
                <c:pt idx="5164">
                  <c:v>38776</c:v>
                </c:pt>
                <c:pt idx="5165">
                  <c:v>38775</c:v>
                </c:pt>
                <c:pt idx="5166">
                  <c:v>38774</c:v>
                </c:pt>
                <c:pt idx="5167">
                  <c:v>38773</c:v>
                </c:pt>
                <c:pt idx="5168">
                  <c:v>38772</c:v>
                </c:pt>
                <c:pt idx="5169">
                  <c:v>38771</c:v>
                </c:pt>
                <c:pt idx="5170">
                  <c:v>38770</c:v>
                </c:pt>
                <c:pt idx="5171">
                  <c:v>38769</c:v>
                </c:pt>
                <c:pt idx="5172">
                  <c:v>38768</c:v>
                </c:pt>
                <c:pt idx="5173">
                  <c:v>38767</c:v>
                </c:pt>
                <c:pt idx="5174">
                  <c:v>38766</c:v>
                </c:pt>
                <c:pt idx="5175">
                  <c:v>38765</c:v>
                </c:pt>
                <c:pt idx="5176">
                  <c:v>38764</c:v>
                </c:pt>
                <c:pt idx="5177">
                  <c:v>38763</c:v>
                </c:pt>
                <c:pt idx="5178">
                  <c:v>38762</c:v>
                </c:pt>
                <c:pt idx="5179">
                  <c:v>38761</c:v>
                </c:pt>
                <c:pt idx="5180">
                  <c:v>38760</c:v>
                </c:pt>
                <c:pt idx="5181">
                  <c:v>38759</c:v>
                </c:pt>
                <c:pt idx="5182">
                  <c:v>38758</c:v>
                </c:pt>
                <c:pt idx="5183">
                  <c:v>38757</c:v>
                </c:pt>
                <c:pt idx="5184">
                  <c:v>38756</c:v>
                </c:pt>
                <c:pt idx="5185">
                  <c:v>38755</c:v>
                </c:pt>
                <c:pt idx="5186">
                  <c:v>38754</c:v>
                </c:pt>
                <c:pt idx="5187">
                  <c:v>38753</c:v>
                </c:pt>
                <c:pt idx="5188">
                  <c:v>38752</c:v>
                </c:pt>
                <c:pt idx="5189">
                  <c:v>38751</c:v>
                </c:pt>
                <c:pt idx="5190">
                  <c:v>38750</c:v>
                </c:pt>
                <c:pt idx="5191">
                  <c:v>38749</c:v>
                </c:pt>
                <c:pt idx="5192">
                  <c:v>38748</c:v>
                </c:pt>
                <c:pt idx="5193">
                  <c:v>38747</c:v>
                </c:pt>
                <c:pt idx="5194">
                  <c:v>38746</c:v>
                </c:pt>
                <c:pt idx="5195">
                  <c:v>38745</c:v>
                </c:pt>
                <c:pt idx="5196">
                  <c:v>38744</c:v>
                </c:pt>
                <c:pt idx="5197">
                  <c:v>38743</c:v>
                </c:pt>
                <c:pt idx="5198">
                  <c:v>38742</c:v>
                </c:pt>
                <c:pt idx="5199">
                  <c:v>38741</c:v>
                </c:pt>
                <c:pt idx="5200">
                  <c:v>38740</c:v>
                </c:pt>
                <c:pt idx="5201">
                  <c:v>38739</c:v>
                </c:pt>
                <c:pt idx="5202">
                  <c:v>38738</c:v>
                </c:pt>
                <c:pt idx="5203">
                  <c:v>38737</c:v>
                </c:pt>
                <c:pt idx="5204">
                  <c:v>38736</c:v>
                </c:pt>
                <c:pt idx="5205">
                  <c:v>38735</c:v>
                </c:pt>
                <c:pt idx="5206">
                  <c:v>38734</c:v>
                </c:pt>
                <c:pt idx="5207">
                  <c:v>38733</c:v>
                </c:pt>
                <c:pt idx="5208">
                  <c:v>38732</c:v>
                </c:pt>
                <c:pt idx="5209">
                  <c:v>38731</c:v>
                </c:pt>
                <c:pt idx="5210">
                  <c:v>38730</c:v>
                </c:pt>
                <c:pt idx="5211">
                  <c:v>38729</c:v>
                </c:pt>
                <c:pt idx="5212">
                  <c:v>38728</c:v>
                </c:pt>
                <c:pt idx="5213">
                  <c:v>38727</c:v>
                </c:pt>
                <c:pt idx="5214">
                  <c:v>38726</c:v>
                </c:pt>
                <c:pt idx="5215">
                  <c:v>38725</c:v>
                </c:pt>
                <c:pt idx="5216">
                  <c:v>38724</c:v>
                </c:pt>
                <c:pt idx="5217">
                  <c:v>38723</c:v>
                </c:pt>
                <c:pt idx="5218">
                  <c:v>38722</c:v>
                </c:pt>
                <c:pt idx="5219">
                  <c:v>38721</c:v>
                </c:pt>
                <c:pt idx="5220">
                  <c:v>38720</c:v>
                </c:pt>
                <c:pt idx="5221">
                  <c:v>38719</c:v>
                </c:pt>
                <c:pt idx="5222">
                  <c:v>38718</c:v>
                </c:pt>
                <c:pt idx="5223">
                  <c:v>38717</c:v>
                </c:pt>
                <c:pt idx="5224">
                  <c:v>38716</c:v>
                </c:pt>
                <c:pt idx="5225">
                  <c:v>38715</c:v>
                </c:pt>
                <c:pt idx="5226">
                  <c:v>38714</c:v>
                </c:pt>
                <c:pt idx="5227">
                  <c:v>38713</c:v>
                </c:pt>
                <c:pt idx="5228">
                  <c:v>38712</c:v>
                </c:pt>
                <c:pt idx="5229">
                  <c:v>38711</c:v>
                </c:pt>
                <c:pt idx="5230">
                  <c:v>38710</c:v>
                </c:pt>
                <c:pt idx="5231">
                  <c:v>38709</c:v>
                </c:pt>
                <c:pt idx="5232">
                  <c:v>38708</c:v>
                </c:pt>
                <c:pt idx="5233">
                  <c:v>38707</c:v>
                </c:pt>
                <c:pt idx="5234">
                  <c:v>38706</c:v>
                </c:pt>
                <c:pt idx="5235">
                  <c:v>38705</c:v>
                </c:pt>
                <c:pt idx="5236">
                  <c:v>38704</c:v>
                </c:pt>
                <c:pt idx="5237">
                  <c:v>38703</c:v>
                </c:pt>
                <c:pt idx="5238">
                  <c:v>38702</c:v>
                </c:pt>
                <c:pt idx="5239">
                  <c:v>38701</c:v>
                </c:pt>
                <c:pt idx="5240">
                  <c:v>38700</c:v>
                </c:pt>
                <c:pt idx="5241">
                  <c:v>38699</c:v>
                </c:pt>
                <c:pt idx="5242">
                  <c:v>38698</c:v>
                </c:pt>
                <c:pt idx="5243">
                  <c:v>38697</c:v>
                </c:pt>
                <c:pt idx="5244">
                  <c:v>38696</c:v>
                </c:pt>
                <c:pt idx="5245">
                  <c:v>38695</c:v>
                </c:pt>
                <c:pt idx="5246">
                  <c:v>38694</c:v>
                </c:pt>
                <c:pt idx="5247">
                  <c:v>38693</c:v>
                </c:pt>
                <c:pt idx="5248">
                  <c:v>38692</c:v>
                </c:pt>
                <c:pt idx="5249">
                  <c:v>38691</c:v>
                </c:pt>
                <c:pt idx="5250">
                  <c:v>38690</c:v>
                </c:pt>
                <c:pt idx="5251">
                  <c:v>38689</c:v>
                </c:pt>
                <c:pt idx="5252">
                  <c:v>38688</c:v>
                </c:pt>
                <c:pt idx="5253">
                  <c:v>38687</c:v>
                </c:pt>
                <c:pt idx="5254">
                  <c:v>38686</c:v>
                </c:pt>
                <c:pt idx="5255">
                  <c:v>38685</c:v>
                </c:pt>
                <c:pt idx="5256">
                  <c:v>38684</c:v>
                </c:pt>
                <c:pt idx="5257">
                  <c:v>38683</c:v>
                </c:pt>
                <c:pt idx="5258">
                  <c:v>38682</c:v>
                </c:pt>
                <c:pt idx="5259">
                  <c:v>38681</c:v>
                </c:pt>
                <c:pt idx="5260">
                  <c:v>38680</c:v>
                </c:pt>
                <c:pt idx="5261">
                  <c:v>38679</c:v>
                </c:pt>
                <c:pt idx="5262">
                  <c:v>38678</c:v>
                </c:pt>
                <c:pt idx="5263">
                  <c:v>38677</c:v>
                </c:pt>
                <c:pt idx="5264">
                  <c:v>38676</c:v>
                </c:pt>
                <c:pt idx="5265">
                  <c:v>38675</c:v>
                </c:pt>
                <c:pt idx="5266">
                  <c:v>38674</c:v>
                </c:pt>
                <c:pt idx="5267">
                  <c:v>38673</c:v>
                </c:pt>
                <c:pt idx="5268">
                  <c:v>38672</c:v>
                </c:pt>
                <c:pt idx="5269">
                  <c:v>38671</c:v>
                </c:pt>
                <c:pt idx="5270">
                  <c:v>38670</c:v>
                </c:pt>
                <c:pt idx="5271">
                  <c:v>38669</c:v>
                </c:pt>
                <c:pt idx="5272">
                  <c:v>38668</c:v>
                </c:pt>
                <c:pt idx="5273">
                  <c:v>38667</c:v>
                </c:pt>
                <c:pt idx="5274">
                  <c:v>38666</c:v>
                </c:pt>
                <c:pt idx="5275">
                  <c:v>38665</c:v>
                </c:pt>
                <c:pt idx="5276">
                  <c:v>38664</c:v>
                </c:pt>
                <c:pt idx="5277">
                  <c:v>38663</c:v>
                </c:pt>
                <c:pt idx="5278">
                  <c:v>38662</c:v>
                </c:pt>
                <c:pt idx="5279">
                  <c:v>38661</c:v>
                </c:pt>
                <c:pt idx="5280">
                  <c:v>38660</c:v>
                </c:pt>
                <c:pt idx="5281">
                  <c:v>38659</c:v>
                </c:pt>
                <c:pt idx="5282">
                  <c:v>38658</c:v>
                </c:pt>
                <c:pt idx="5283">
                  <c:v>38657</c:v>
                </c:pt>
                <c:pt idx="5284">
                  <c:v>38656</c:v>
                </c:pt>
                <c:pt idx="5285">
                  <c:v>38655</c:v>
                </c:pt>
                <c:pt idx="5286">
                  <c:v>38654</c:v>
                </c:pt>
                <c:pt idx="5287">
                  <c:v>38653</c:v>
                </c:pt>
                <c:pt idx="5288">
                  <c:v>38652</c:v>
                </c:pt>
                <c:pt idx="5289">
                  <c:v>38651</c:v>
                </c:pt>
                <c:pt idx="5290">
                  <c:v>38650</c:v>
                </c:pt>
                <c:pt idx="5291">
                  <c:v>38649</c:v>
                </c:pt>
                <c:pt idx="5292">
                  <c:v>38648</c:v>
                </c:pt>
                <c:pt idx="5293">
                  <c:v>38647</c:v>
                </c:pt>
                <c:pt idx="5294">
                  <c:v>38646</c:v>
                </c:pt>
                <c:pt idx="5295">
                  <c:v>38645</c:v>
                </c:pt>
                <c:pt idx="5296">
                  <c:v>38644</c:v>
                </c:pt>
                <c:pt idx="5297">
                  <c:v>38643</c:v>
                </c:pt>
                <c:pt idx="5298">
                  <c:v>38642</c:v>
                </c:pt>
                <c:pt idx="5299">
                  <c:v>38641</c:v>
                </c:pt>
                <c:pt idx="5300">
                  <c:v>38640</c:v>
                </c:pt>
                <c:pt idx="5301">
                  <c:v>38639</c:v>
                </c:pt>
                <c:pt idx="5302">
                  <c:v>38638</c:v>
                </c:pt>
                <c:pt idx="5303">
                  <c:v>38637</c:v>
                </c:pt>
                <c:pt idx="5304">
                  <c:v>38636</c:v>
                </c:pt>
                <c:pt idx="5305">
                  <c:v>38635</c:v>
                </c:pt>
                <c:pt idx="5306">
                  <c:v>38634</c:v>
                </c:pt>
                <c:pt idx="5307">
                  <c:v>38633</c:v>
                </c:pt>
                <c:pt idx="5308">
                  <c:v>38632</c:v>
                </c:pt>
                <c:pt idx="5309">
                  <c:v>38631</c:v>
                </c:pt>
                <c:pt idx="5310">
                  <c:v>38630</c:v>
                </c:pt>
                <c:pt idx="5311">
                  <c:v>38629</c:v>
                </c:pt>
                <c:pt idx="5312">
                  <c:v>38628</c:v>
                </c:pt>
                <c:pt idx="5313">
                  <c:v>38627</c:v>
                </c:pt>
                <c:pt idx="5314">
                  <c:v>38626</c:v>
                </c:pt>
                <c:pt idx="5315">
                  <c:v>38625</c:v>
                </c:pt>
                <c:pt idx="5316">
                  <c:v>38624</c:v>
                </c:pt>
                <c:pt idx="5317">
                  <c:v>38623</c:v>
                </c:pt>
                <c:pt idx="5318">
                  <c:v>38622</c:v>
                </c:pt>
                <c:pt idx="5319">
                  <c:v>38621</c:v>
                </c:pt>
                <c:pt idx="5320">
                  <c:v>38620</c:v>
                </c:pt>
                <c:pt idx="5321">
                  <c:v>38619</c:v>
                </c:pt>
                <c:pt idx="5322">
                  <c:v>38618</c:v>
                </c:pt>
                <c:pt idx="5323">
                  <c:v>38617</c:v>
                </c:pt>
                <c:pt idx="5324">
                  <c:v>38616</c:v>
                </c:pt>
                <c:pt idx="5325">
                  <c:v>38615</c:v>
                </c:pt>
                <c:pt idx="5326">
                  <c:v>38614</c:v>
                </c:pt>
                <c:pt idx="5327">
                  <c:v>38613</c:v>
                </c:pt>
                <c:pt idx="5328">
                  <c:v>38612</c:v>
                </c:pt>
                <c:pt idx="5329">
                  <c:v>38611</c:v>
                </c:pt>
                <c:pt idx="5330">
                  <c:v>38610</c:v>
                </c:pt>
                <c:pt idx="5331">
                  <c:v>38609</c:v>
                </c:pt>
                <c:pt idx="5332">
                  <c:v>38608</c:v>
                </c:pt>
                <c:pt idx="5333">
                  <c:v>38607</c:v>
                </c:pt>
                <c:pt idx="5334">
                  <c:v>38606</c:v>
                </c:pt>
                <c:pt idx="5335">
                  <c:v>38605</c:v>
                </c:pt>
                <c:pt idx="5336">
                  <c:v>38604</c:v>
                </c:pt>
                <c:pt idx="5337">
                  <c:v>38603</c:v>
                </c:pt>
                <c:pt idx="5338">
                  <c:v>38602</c:v>
                </c:pt>
                <c:pt idx="5339">
                  <c:v>38601</c:v>
                </c:pt>
                <c:pt idx="5340">
                  <c:v>38600</c:v>
                </c:pt>
                <c:pt idx="5341">
                  <c:v>38599</c:v>
                </c:pt>
                <c:pt idx="5342">
                  <c:v>38598</c:v>
                </c:pt>
                <c:pt idx="5343">
                  <c:v>38597</c:v>
                </c:pt>
                <c:pt idx="5344">
                  <c:v>38596</c:v>
                </c:pt>
                <c:pt idx="5345">
                  <c:v>38595</c:v>
                </c:pt>
                <c:pt idx="5346">
                  <c:v>38594</c:v>
                </c:pt>
                <c:pt idx="5347">
                  <c:v>38593</c:v>
                </c:pt>
                <c:pt idx="5348">
                  <c:v>38592</c:v>
                </c:pt>
                <c:pt idx="5349">
                  <c:v>38591</c:v>
                </c:pt>
                <c:pt idx="5350">
                  <c:v>38590</c:v>
                </c:pt>
                <c:pt idx="5351">
                  <c:v>38589</c:v>
                </c:pt>
                <c:pt idx="5352">
                  <c:v>38588</c:v>
                </c:pt>
                <c:pt idx="5353">
                  <c:v>38587</c:v>
                </c:pt>
                <c:pt idx="5354">
                  <c:v>38586</c:v>
                </c:pt>
                <c:pt idx="5355">
                  <c:v>38585</c:v>
                </c:pt>
                <c:pt idx="5356">
                  <c:v>38584</c:v>
                </c:pt>
                <c:pt idx="5357">
                  <c:v>38583</c:v>
                </c:pt>
                <c:pt idx="5358">
                  <c:v>38582</c:v>
                </c:pt>
                <c:pt idx="5359">
                  <c:v>38581</c:v>
                </c:pt>
                <c:pt idx="5360">
                  <c:v>38580</c:v>
                </c:pt>
                <c:pt idx="5361">
                  <c:v>38579</c:v>
                </c:pt>
                <c:pt idx="5362">
                  <c:v>38578</c:v>
                </c:pt>
                <c:pt idx="5363">
                  <c:v>38577</c:v>
                </c:pt>
                <c:pt idx="5364">
                  <c:v>38576</c:v>
                </c:pt>
                <c:pt idx="5365">
                  <c:v>38575</c:v>
                </c:pt>
                <c:pt idx="5366">
                  <c:v>38574</c:v>
                </c:pt>
                <c:pt idx="5367">
                  <c:v>38573</c:v>
                </c:pt>
                <c:pt idx="5368">
                  <c:v>38572</c:v>
                </c:pt>
                <c:pt idx="5369">
                  <c:v>38571</c:v>
                </c:pt>
                <c:pt idx="5370">
                  <c:v>38570</c:v>
                </c:pt>
                <c:pt idx="5371">
                  <c:v>38569</c:v>
                </c:pt>
                <c:pt idx="5372">
                  <c:v>38568</c:v>
                </c:pt>
                <c:pt idx="5373">
                  <c:v>38567</c:v>
                </c:pt>
                <c:pt idx="5374">
                  <c:v>38566</c:v>
                </c:pt>
                <c:pt idx="5375">
                  <c:v>38565</c:v>
                </c:pt>
                <c:pt idx="5376">
                  <c:v>38564</c:v>
                </c:pt>
                <c:pt idx="5377">
                  <c:v>38563</c:v>
                </c:pt>
                <c:pt idx="5378">
                  <c:v>38562</c:v>
                </c:pt>
                <c:pt idx="5379">
                  <c:v>38561</c:v>
                </c:pt>
                <c:pt idx="5380">
                  <c:v>38560</c:v>
                </c:pt>
                <c:pt idx="5381">
                  <c:v>38559</c:v>
                </c:pt>
                <c:pt idx="5382">
                  <c:v>38558</c:v>
                </c:pt>
                <c:pt idx="5383">
                  <c:v>38557</c:v>
                </c:pt>
                <c:pt idx="5384">
                  <c:v>38556</c:v>
                </c:pt>
                <c:pt idx="5385">
                  <c:v>38555</c:v>
                </c:pt>
                <c:pt idx="5386">
                  <c:v>38554</c:v>
                </c:pt>
                <c:pt idx="5387">
                  <c:v>38553</c:v>
                </c:pt>
                <c:pt idx="5388">
                  <c:v>38552</c:v>
                </c:pt>
                <c:pt idx="5389">
                  <c:v>38551</c:v>
                </c:pt>
                <c:pt idx="5390">
                  <c:v>38550</c:v>
                </c:pt>
                <c:pt idx="5391">
                  <c:v>38549</c:v>
                </c:pt>
                <c:pt idx="5392">
                  <c:v>38548</c:v>
                </c:pt>
                <c:pt idx="5393">
                  <c:v>38547</c:v>
                </c:pt>
                <c:pt idx="5394">
                  <c:v>38546</c:v>
                </c:pt>
                <c:pt idx="5395">
                  <c:v>38545</c:v>
                </c:pt>
                <c:pt idx="5396">
                  <c:v>38544</c:v>
                </c:pt>
                <c:pt idx="5397">
                  <c:v>38543</c:v>
                </c:pt>
                <c:pt idx="5398">
                  <c:v>38542</c:v>
                </c:pt>
                <c:pt idx="5399">
                  <c:v>38541</c:v>
                </c:pt>
                <c:pt idx="5400">
                  <c:v>38540</c:v>
                </c:pt>
                <c:pt idx="5401">
                  <c:v>38539</c:v>
                </c:pt>
                <c:pt idx="5402">
                  <c:v>38538</c:v>
                </c:pt>
                <c:pt idx="5403">
                  <c:v>38537</c:v>
                </c:pt>
                <c:pt idx="5404">
                  <c:v>38536</c:v>
                </c:pt>
                <c:pt idx="5405">
                  <c:v>38535</c:v>
                </c:pt>
                <c:pt idx="5406">
                  <c:v>38534</c:v>
                </c:pt>
                <c:pt idx="5407">
                  <c:v>38533</c:v>
                </c:pt>
                <c:pt idx="5408">
                  <c:v>38532</c:v>
                </c:pt>
                <c:pt idx="5409">
                  <c:v>38531</c:v>
                </c:pt>
                <c:pt idx="5410">
                  <c:v>38530</c:v>
                </c:pt>
                <c:pt idx="5411">
                  <c:v>38529</c:v>
                </c:pt>
                <c:pt idx="5412">
                  <c:v>38528</c:v>
                </c:pt>
                <c:pt idx="5413">
                  <c:v>38527</c:v>
                </c:pt>
                <c:pt idx="5414">
                  <c:v>38526</c:v>
                </c:pt>
                <c:pt idx="5415">
                  <c:v>38525</c:v>
                </c:pt>
                <c:pt idx="5416">
                  <c:v>38524</c:v>
                </c:pt>
                <c:pt idx="5417">
                  <c:v>38523</c:v>
                </c:pt>
                <c:pt idx="5418">
                  <c:v>38522</c:v>
                </c:pt>
                <c:pt idx="5419">
                  <c:v>38521</c:v>
                </c:pt>
                <c:pt idx="5420">
                  <c:v>38520</c:v>
                </c:pt>
                <c:pt idx="5421">
                  <c:v>38519</c:v>
                </c:pt>
                <c:pt idx="5422">
                  <c:v>38518</c:v>
                </c:pt>
                <c:pt idx="5423">
                  <c:v>38517</c:v>
                </c:pt>
                <c:pt idx="5424">
                  <c:v>38516</c:v>
                </c:pt>
                <c:pt idx="5425">
                  <c:v>38515</c:v>
                </c:pt>
                <c:pt idx="5426">
                  <c:v>38514</c:v>
                </c:pt>
                <c:pt idx="5427">
                  <c:v>38513</c:v>
                </c:pt>
                <c:pt idx="5428">
                  <c:v>38512</c:v>
                </c:pt>
                <c:pt idx="5429">
                  <c:v>38511</c:v>
                </c:pt>
                <c:pt idx="5430">
                  <c:v>38510</c:v>
                </c:pt>
                <c:pt idx="5431">
                  <c:v>38509</c:v>
                </c:pt>
                <c:pt idx="5432">
                  <c:v>38508</c:v>
                </c:pt>
                <c:pt idx="5433">
                  <c:v>38507</c:v>
                </c:pt>
                <c:pt idx="5434">
                  <c:v>38506</c:v>
                </c:pt>
                <c:pt idx="5435">
                  <c:v>38505</c:v>
                </c:pt>
                <c:pt idx="5436">
                  <c:v>38504</c:v>
                </c:pt>
                <c:pt idx="5437">
                  <c:v>38503</c:v>
                </c:pt>
                <c:pt idx="5438">
                  <c:v>38502</c:v>
                </c:pt>
                <c:pt idx="5439">
                  <c:v>38501</c:v>
                </c:pt>
                <c:pt idx="5440">
                  <c:v>38500</c:v>
                </c:pt>
                <c:pt idx="5441">
                  <c:v>38499</c:v>
                </c:pt>
                <c:pt idx="5442">
                  <c:v>38498</c:v>
                </c:pt>
                <c:pt idx="5443">
                  <c:v>38497</c:v>
                </c:pt>
                <c:pt idx="5444">
                  <c:v>38496</c:v>
                </c:pt>
                <c:pt idx="5445">
                  <c:v>38495</c:v>
                </c:pt>
                <c:pt idx="5446">
                  <c:v>38494</c:v>
                </c:pt>
                <c:pt idx="5447">
                  <c:v>38493</c:v>
                </c:pt>
                <c:pt idx="5448">
                  <c:v>38492</c:v>
                </c:pt>
                <c:pt idx="5449">
                  <c:v>38491</c:v>
                </c:pt>
                <c:pt idx="5450">
                  <c:v>38490</c:v>
                </c:pt>
                <c:pt idx="5451">
                  <c:v>38489</c:v>
                </c:pt>
                <c:pt idx="5452">
                  <c:v>38488</c:v>
                </c:pt>
                <c:pt idx="5453">
                  <c:v>38487</c:v>
                </c:pt>
                <c:pt idx="5454">
                  <c:v>38486</c:v>
                </c:pt>
                <c:pt idx="5455">
                  <c:v>38485</c:v>
                </c:pt>
                <c:pt idx="5456">
                  <c:v>38484</c:v>
                </c:pt>
                <c:pt idx="5457">
                  <c:v>38483</c:v>
                </c:pt>
                <c:pt idx="5458">
                  <c:v>38482</c:v>
                </c:pt>
                <c:pt idx="5459">
                  <c:v>38481</c:v>
                </c:pt>
                <c:pt idx="5460">
                  <c:v>38480</c:v>
                </c:pt>
                <c:pt idx="5461">
                  <c:v>38479</c:v>
                </c:pt>
                <c:pt idx="5462">
                  <c:v>38478</c:v>
                </c:pt>
                <c:pt idx="5463">
                  <c:v>38477</c:v>
                </c:pt>
                <c:pt idx="5464">
                  <c:v>38476</c:v>
                </c:pt>
                <c:pt idx="5465">
                  <c:v>38475</c:v>
                </c:pt>
                <c:pt idx="5466">
                  <c:v>38474</c:v>
                </c:pt>
                <c:pt idx="5467">
                  <c:v>38473</c:v>
                </c:pt>
                <c:pt idx="5468">
                  <c:v>38472</c:v>
                </c:pt>
                <c:pt idx="5469">
                  <c:v>38471</c:v>
                </c:pt>
                <c:pt idx="5470">
                  <c:v>38470</c:v>
                </c:pt>
                <c:pt idx="5471">
                  <c:v>38469</c:v>
                </c:pt>
                <c:pt idx="5472">
                  <c:v>38468</c:v>
                </c:pt>
                <c:pt idx="5473">
                  <c:v>38467</c:v>
                </c:pt>
                <c:pt idx="5474">
                  <c:v>38466</c:v>
                </c:pt>
                <c:pt idx="5475">
                  <c:v>38465</c:v>
                </c:pt>
                <c:pt idx="5476">
                  <c:v>38464</c:v>
                </c:pt>
                <c:pt idx="5477">
                  <c:v>38463</c:v>
                </c:pt>
                <c:pt idx="5478">
                  <c:v>38462</c:v>
                </c:pt>
                <c:pt idx="5479">
                  <c:v>38461</c:v>
                </c:pt>
                <c:pt idx="5480">
                  <c:v>38460</c:v>
                </c:pt>
                <c:pt idx="5481">
                  <c:v>38459</c:v>
                </c:pt>
                <c:pt idx="5482">
                  <c:v>38458</c:v>
                </c:pt>
                <c:pt idx="5483">
                  <c:v>38457</c:v>
                </c:pt>
                <c:pt idx="5484">
                  <c:v>38456</c:v>
                </c:pt>
                <c:pt idx="5485">
                  <c:v>38455</c:v>
                </c:pt>
                <c:pt idx="5486">
                  <c:v>38454</c:v>
                </c:pt>
                <c:pt idx="5487">
                  <c:v>38453</c:v>
                </c:pt>
                <c:pt idx="5488">
                  <c:v>38452</c:v>
                </c:pt>
                <c:pt idx="5489">
                  <c:v>38451</c:v>
                </c:pt>
                <c:pt idx="5490">
                  <c:v>38450</c:v>
                </c:pt>
                <c:pt idx="5491">
                  <c:v>38449</c:v>
                </c:pt>
                <c:pt idx="5492">
                  <c:v>38448</c:v>
                </c:pt>
                <c:pt idx="5493">
                  <c:v>38447</c:v>
                </c:pt>
                <c:pt idx="5494">
                  <c:v>38446</c:v>
                </c:pt>
                <c:pt idx="5495">
                  <c:v>38445</c:v>
                </c:pt>
                <c:pt idx="5496">
                  <c:v>38444</c:v>
                </c:pt>
                <c:pt idx="5497">
                  <c:v>38443</c:v>
                </c:pt>
                <c:pt idx="5498">
                  <c:v>38442</c:v>
                </c:pt>
                <c:pt idx="5499">
                  <c:v>38441</c:v>
                </c:pt>
                <c:pt idx="5500">
                  <c:v>38440</c:v>
                </c:pt>
                <c:pt idx="5501">
                  <c:v>38439</c:v>
                </c:pt>
                <c:pt idx="5502">
                  <c:v>38438</c:v>
                </c:pt>
                <c:pt idx="5503">
                  <c:v>38437</c:v>
                </c:pt>
                <c:pt idx="5504">
                  <c:v>38436</c:v>
                </c:pt>
                <c:pt idx="5505">
                  <c:v>38435</c:v>
                </c:pt>
                <c:pt idx="5506">
                  <c:v>38434</c:v>
                </c:pt>
                <c:pt idx="5507">
                  <c:v>38433</c:v>
                </c:pt>
                <c:pt idx="5508">
                  <c:v>38432</c:v>
                </c:pt>
                <c:pt idx="5509">
                  <c:v>38431</c:v>
                </c:pt>
                <c:pt idx="5510">
                  <c:v>38430</c:v>
                </c:pt>
                <c:pt idx="5511">
                  <c:v>38429</c:v>
                </c:pt>
                <c:pt idx="5512">
                  <c:v>38428</c:v>
                </c:pt>
                <c:pt idx="5513">
                  <c:v>38427</c:v>
                </c:pt>
                <c:pt idx="5514">
                  <c:v>38426</c:v>
                </c:pt>
                <c:pt idx="5515">
                  <c:v>38425</c:v>
                </c:pt>
                <c:pt idx="5516">
                  <c:v>38424</c:v>
                </c:pt>
                <c:pt idx="5517">
                  <c:v>38423</c:v>
                </c:pt>
                <c:pt idx="5518">
                  <c:v>38422</c:v>
                </c:pt>
                <c:pt idx="5519">
                  <c:v>38421</c:v>
                </c:pt>
                <c:pt idx="5520">
                  <c:v>38420</c:v>
                </c:pt>
                <c:pt idx="5521">
                  <c:v>38419</c:v>
                </c:pt>
                <c:pt idx="5522">
                  <c:v>38418</c:v>
                </c:pt>
                <c:pt idx="5523">
                  <c:v>38417</c:v>
                </c:pt>
                <c:pt idx="5524">
                  <c:v>38416</c:v>
                </c:pt>
                <c:pt idx="5525">
                  <c:v>38415</c:v>
                </c:pt>
                <c:pt idx="5526">
                  <c:v>38414</c:v>
                </c:pt>
                <c:pt idx="5527">
                  <c:v>38413</c:v>
                </c:pt>
                <c:pt idx="5528">
                  <c:v>38412</c:v>
                </c:pt>
                <c:pt idx="5529">
                  <c:v>38411</c:v>
                </c:pt>
                <c:pt idx="5530">
                  <c:v>38410</c:v>
                </c:pt>
                <c:pt idx="5531">
                  <c:v>38409</c:v>
                </c:pt>
                <c:pt idx="5532">
                  <c:v>38408</c:v>
                </c:pt>
                <c:pt idx="5533">
                  <c:v>38407</c:v>
                </c:pt>
                <c:pt idx="5534">
                  <c:v>38406</c:v>
                </c:pt>
                <c:pt idx="5535">
                  <c:v>38405</c:v>
                </c:pt>
                <c:pt idx="5536">
                  <c:v>38404</c:v>
                </c:pt>
                <c:pt idx="5537">
                  <c:v>38403</c:v>
                </c:pt>
                <c:pt idx="5538">
                  <c:v>38402</c:v>
                </c:pt>
                <c:pt idx="5539">
                  <c:v>38401</c:v>
                </c:pt>
                <c:pt idx="5540">
                  <c:v>38400</c:v>
                </c:pt>
                <c:pt idx="5541">
                  <c:v>38399</c:v>
                </c:pt>
                <c:pt idx="5542">
                  <c:v>38398</c:v>
                </c:pt>
                <c:pt idx="5543">
                  <c:v>38397</c:v>
                </c:pt>
                <c:pt idx="5544">
                  <c:v>38396</c:v>
                </c:pt>
                <c:pt idx="5545">
                  <c:v>38395</c:v>
                </c:pt>
                <c:pt idx="5546">
                  <c:v>38394</c:v>
                </c:pt>
                <c:pt idx="5547">
                  <c:v>38393</c:v>
                </c:pt>
                <c:pt idx="5548">
                  <c:v>38392</c:v>
                </c:pt>
                <c:pt idx="5549">
                  <c:v>38391</c:v>
                </c:pt>
                <c:pt idx="5550">
                  <c:v>38390</c:v>
                </c:pt>
                <c:pt idx="5551">
                  <c:v>38389</c:v>
                </c:pt>
                <c:pt idx="5552">
                  <c:v>38388</c:v>
                </c:pt>
                <c:pt idx="5553">
                  <c:v>38387</c:v>
                </c:pt>
                <c:pt idx="5554">
                  <c:v>38386</c:v>
                </c:pt>
                <c:pt idx="5555">
                  <c:v>38385</c:v>
                </c:pt>
                <c:pt idx="5556">
                  <c:v>38384</c:v>
                </c:pt>
                <c:pt idx="5557">
                  <c:v>38383</c:v>
                </c:pt>
                <c:pt idx="5558">
                  <c:v>38382</c:v>
                </c:pt>
                <c:pt idx="5559">
                  <c:v>38381</c:v>
                </c:pt>
                <c:pt idx="5560">
                  <c:v>38380</c:v>
                </c:pt>
                <c:pt idx="5561">
                  <c:v>38379</c:v>
                </c:pt>
                <c:pt idx="5562">
                  <c:v>38378</c:v>
                </c:pt>
                <c:pt idx="5563">
                  <c:v>38377</c:v>
                </c:pt>
                <c:pt idx="5564">
                  <c:v>38376</c:v>
                </c:pt>
                <c:pt idx="5565">
                  <c:v>38375</c:v>
                </c:pt>
                <c:pt idx="5566">
                  <c:v>38374</c:v>
                </c:pt>
                <c:pt idx="5567">
                  <c:v>38373</c:v>
                </c:pt>
                <c:pt idx="5568">
                  <c:v>38372</c:v>
                </c:pt>
                <c:pt idx="5569">
                  <c:v>38371</c:v>
                </c:pt>
                <c:pt idx="5570">
                  <c:v>38370</c:v>
                </c:pt>
                <c:pt idx="5571">
                  <c:v>38369</c:v>
                </c:pt>
                <c:pt idx="5572">
                  <c:v>38368</c:v>
                </c:pt>
                <c:pt idx="5573">
                  <c:v>38367</c:v>
                </c:pt>
                <c:pt idx="5574">
                  <c:v>38366</c:v>
                </c:pt>
                <c:pt idx="5575">
                  <c:v>38365</c:v>
                </c:pt>
                <c:pt idx="5576">
                  <c:v>38364</c:v>
                </c:pt>
                <c:pt idx="5577">
                  <c:v>38363</c:v>
                </c:pt>
                <c:pt idx="5578">
                  <c:v>38362</c:v>
                </c:pt>
                <c:pt idx="5579">
                  <c:v>38361</c:v>
                </c:pt>
                <c:pt idx="5580">
                  <c:v>38360</c:v>
                </c:pt>
                <c:pt idx="5581">
                  <c:v>38359</c:v>
                </c:pt>
                <c:pt idx="5582">
                  <c:v>38358</c:v>
                </c:pt>
                <c:pt idx="5583">
                  <c:v>38357</c:v>
                </c:pt>
                <c:pt idx="5584">
                  <c:v>38356</c:v>
                </c:pt>
                <c:pt idx="5585">
                  <c:v>38355</c:v>
                </c:pt>
                <c:pt idx="5586">
                  <c:v>38354</c:v>
                </c:pt>
                <c:pt idx="5587">
                  <c:v>38353</c:v>
                </c:pt>
                <c:pt idx="5588">
                  <c:v>38352</c:v>
                </c:pt>
                <c:pt idx="5589">
                  <c:v>38351</c:v>
                </c:pt>
                <c:pt idx="5590">
                  <c:v>38350</c:v>
                </c:pt>
                <c:pt idx="5591">
                  <c:v>38349</c:v>
                </c:pt>
                <c:pt idx="5592">
                  <c:v>38348</c:v>
                </c:pt>
                <c:pt idx="5593">
                  <c:v>38347</c:v>
                </c:pt>
                <c:pt idx="5594">
                  <c:v>38346</c:v>
                </c:pt>
                <c:pt idx="5595">
                  <c:v>38345</c:v>
                </c:pt>
                <c:pt idx="5596">
                  <c:v>38344</c:v>
                </c:pt>
                <c:pt idx="5597">
                  <c:v>38343</c:v>
                </c:pt>
                <c:pt idx="5598">
                  <c:v>38342</c:v>
                </c:pt>
                <c:pt idx="5599">
                  <c:v>38341</c:v>
                </c:pt>
                <c:pt idx="5600">
                  <c:v>38340</c:v>
                </c:pt>
                <c:pt idx="5601">
                  <c:v>38339</c:v>
                </c:pt>
                <c:pt idx="5602">
                  <c:v>38338</c:v>
                </c:pt>
                <c:pt idx="5603">
                  <c:v>38337</c:v>
                </c:pt>
                <c:pt idx="5604">
                  <c:v>38336</c:v>
                </c:pt>
                <c:pt idx="5605">
                  <c:v>38335</c:v>
                </c:pt>
                <c:pt idx="5606">
                  <c:v>38334</c:v>
                </c:pt>
                <c:pt idx="5607">
                  <c:v>38333</c:v>
                </c:pt>
                <c:pt idx="5608">
                  <c:v>38332</c:v>
                </c:pt>
                <c:pt idx="5609">
                  <c:v>38331</c:v>
                </c:pt>
                <c:pt idx="5610">
                  <c:v>38330</c:v>
                </c:pt>
                <c:pt idx="5611">
                  <c:v>38329</c:v>
                </c:pt>
                <c:pt idx="5612">
                  <c:v>38328</c:v>
                </c:pt>
                <c:pt idx="5613">
                  <c:v>38327</c:v>
                </c:pt>
                <c:pt idx="5614">
                  <c:v>38326</c:v>
                </c:pt>
                <c:pt idx="5615">
                  <c:v>38325</c:v>
                </c:pt>
                <c:pt idx="5616">
                  <c:v>38324</c:v>
                </c:pt>
                <c:pt idx="5617">
                  <c:v>38323</c:v>
                </c:pt>
                <c:pt idx="5618">
                  <c:v>38322</c:v>
                </c:pt>
                <c:pt idx="5619">
                  <c:v>38321</c:v>
                </c:pt>
                <c:pt idx="5620">
                  <c:v>38320</c:v>
                </c:pt>
                <c:pt idx="5621">
                  <c:v>38319</c:v>
                </c:pt>
                <c:pt idx="5622">
                  <c:v>38318</c:v>
                </c:pt>
                <c:pt idx="5623">
                  <c:v>38317</c:v>
                </c:pt>
                <c:pt idx="5624">
                  <c:v>38316</c:v>
                </c:pt>
                <c:pt idx="5625">
                  <c:v>38315</c:v>
                </c:pt>
                <c:pt idx="5626">
                  <c:v>38314</c:v>
                </c:pt>
                <c:pt idx="5627">
                  <c:v>38313</c:v>
                </c:pt>
                <c:pt idx="5628">
                  <c:v>38312</c:v>
                </c:pt>
                <c:pt idx="5629">
                  <c:v>38311</c:v>
                </c:pt>
                <c:pt idx="5630">
                  <c:v>38310</c:v>
                </c:pt>
                <c:pt idx="5631">
                  <c:v>38309</c:v>
                </c:pt>
                <c:pt idx="5632">
                  <c:v>38308</c:v>
                </c:pt>
                <c:pt idx="5633">
                  <c:v>38307</c:v>
                </c:pt>
                <c:pt idx="5634">
                  <c:v>38306</c:v>
                </c:pt>
                <c:pt idx="5635">
                  <c:v>38305</c:v>
                </c:pt>
                <c:pt idx="5636">
                  <c:v>38304</c:v>
                </c:pt>
                <c:pt idx="5637">
                  <c:v>38303</c:v>
                </c:pt>
                <c:pt idx="5638">
                  <c:v>38302</c:v>
                </c:pt>
                <c:pt idx="5639">
                  <c:v>38301</c:v>
                </c:pt>
                <c:pt idx="5640">
                  <c:v>38300</c:v>
                </c:pt>
                <c:pt idx="5641">
                  <c:v>38299</c:v>
                </c:pt>
                <c:pt idx="5642">
                  <c:v>38298</c:v>
                </c:pt>
                <c:pt idx="5643">
                  <c:v>38297</c:v>
                </c:pt>
                <c:pt idx="5644">
                  <c:v>38296</c:v>
                </c:pt>
                <c:pt idx="5645">
                  <c:v>38295</c:v>
                </c:pt>
                <c:pt idx="5646">
                  <c:v>38294</c:v>
                </c:pt>
                <c:pt idx="5647">
                  <c:v>38293</c:v>
                </c:pt>
                <c:pt idx="5648">
                  <c:v>38292</c:v>
                </c:pt>
                <c:pt idx="5649">
                  <c:v>38291</c:v>
                </c:pt>
                <c:pt idx="5650">
                  <c:v>38290</c:v>
                </c:pt>
                <c:pt idx="5651">
                  <c:v>38289</c:v>
                </c:pt>
                <c:pt idx="5652">
                  <c:v>38288</c:v>
                </c:pt>
                <c:pt idx="5653">
                  <c:v>38287</c:v>
                </c:pt>
                <c:pt idx="5654">
                  <c:v>38286</c:v>
                </c:pt>
                <c:pt idx="5655">
                  <c:v>38285</c:v>
                </c:pt>
                <c:pt idx="5656">
                  <c:v>38284</c:v>
                </c:pt>
                <c:pt idx="5657">
                  <c:v>38283</c:v>
                </c:pt>
                <c:pt idx="5658">
                  <c:v>38282</c:v>
                </c:pt>
                <c:pt idx="5659">
                  <c:v>38281</c:v>
                </c:pt>
                <c:pt idx="5660">
                  <c:v>38280</c:v>
                </c:pt>
                <c:pt idx="5661">
                  <c:v>38279</c:v>
                </c:pt>
                <c:pt idx="5662">
                  <c:v>38278</c:v>
                </c:pt>
                <c:pt idx="5663">
                  <c:v>38277</c:v>
                </c:pt>
                <c:pt idx="5664">
                  <c:v>38276</c:v>
                </c:pt>
                <c:pt idx="5665">
                  <c:v>38275</c:v>
                </c:pt>
                <c:pt idx="5666">
                  <c:v>38274</c:v>
                </c:pt>
                <c:pt idx="5667">
                  <c:v>38273</c:v>
                </c:pt>
                <c:pt idx="5668">
                  <c:v>38272</c:v>
                </c:pt>
                <c:pt idx="5669">
                  <c:v>38271</c:v>
                </c:pt>
                <c:pt idx="5670">
                  <c:v>38270</c:v>
                </c:pt>
                <c:pt idx="5671">
                  <c:v>38269</c:v>
                </c:pt>
                <c:pt idx="5672">
                  <c:v>38268</c:v>
                </c:pt>
                <c:pt idx="5673">
                  <c:v>38267</c:v>
                </c:pt>
                <c:pt idx="5674">
                  <c:v>38266</c:v>
                </c:pt>
                <c:pt idx="5675">
                  <c:v>38265</c:v>
                </c:pt>
                <c:pt idx="5676">
                  <c:v>38264</c:v>
                </c:pt>
                <c:pt idx="5677">
                  <c:v>38263</c:v>
                </c:pt>
                <c:pt idx="5678">
                  <c:v>38262</c:v>
                </c:pt>
                <c:pt idx="5679">
                  <c:v>38261</c:v>
                </c:pt>
                <c:pt idx="5680">
                  <c:v>38260</c:v>
                </c:pt>
                <c:pt idx="5681">
                  <c:v>38259</c:v>
                </c:pt>
                <c:pt idx="5682">
                  <c:v>38258</c:v>
                </c:pt>
                <c:pt idx="5683">
                  <c:v>38257</c:v>
                </c:pt>
                <c:pt idx="5684">
                  <c:v>38256</c:v>
                </c:pt>
                <c:pt idx="5685">
                  <c:v>38255</c:v>
                </c:pt>
                <c:pt idx="5686">
                  <c:v>38254</c:v>
                </c:pt>
                <c:pt idx="5687">
                  <c:v>38253</c:v>
                </c:pt>
                <c:pt idx="5688">
                  <c:v>38252</c:v>
                </c:pt>
                <c:pt idx="5689">
                  <c:v>38251</c:v>
                </c:pt>
                <c:pt idx="5690">
                  <c:v>38250</c:v>
                </c:pt>
                <c:pt idx="5691">
                  <c:v>38249</c:v>
                </c:pt>
                <c:pt idx="5692">
                  <c:v>38248</c:v>
                </c:pt>
                <c:pt idx="5693">
                  <c:v>38247</c:v>
                </c:pt>
                <c:pt idx="5694">
                  <c:v>38246</c:v>
                </c:pt>
                <c:pt idx="5695">
                  <c:v>38245</c:v>
                </c:pt>
                <c:pt idx="5696">
                  <c:v>38244</c:v>
                </c:pt>
                <c:pt idx="5697">
                  <c:v>38243</c:v>
                </c:pt>
                <c:pt idx="5698">
                  <c:v>38242</c:v>
                </c:pt>
                <c:pt idx="5699">
                  <c:v>38241</c:v>
                </c:pt>
                <c:pt idx="5700">
                  <c:v>38240</c:v>
                </c:pt>
                <c:pt idx="5701">
                  <c:v>38239</c:v>
                </c:pt>
                <c:pt idx="5702">
                  <c:v>38238</c:v>
                </c:pt>
                <c:pt idx="5703">
                  <c:v>38237</c:v>
                </c:pt>
                <c:pt idx="5704">
                  <c:v>38236</c:v>
                </c:pt>
                <c:pt idx="5705">
                  <c:v>38235</c:v>
                </c:pt>
                <c:pt idx="5706">
                  <c:v>38234</c:v>
                </c:pt>
                <c:pt idx="5707">
                  <c:v>38233</c:v>
                </c:pt>
                <c:pt idx="5708">
                  <c:v>38232</c:v>
                </c:pt>
                <c:pt idx="5709">
                  <c:v>38231</c:v>
                </c:pt>
                <c:pt idx="5710">
                  <c:v>38230</c:v>
                </c:pt>
                <c:pt idx="5711">
                  <c:v>38229</c:v>
                </c:pt>
                <c:pt idx="5712">
                  <c:v>38228</c:v>
                </c:pt>
                <c:pt idx="5713">
                  <c:v>38227</c:v>
                </c:pt>
                <c:pt idx="5714">
                  <c:v>38226</c:v>
                </c:pt>
                <c:pt idx="5715">
                  <c:v>38225</c:v>
                </c:pt>
                <c:pt idx="5716">
                  <c:v>38224</c:v>
                </c:pt>
                <c:pt idx="5717">
                  <c:v>38223</c:v>
                </c:pt>
                <c:pt idx="5718">
                  <c:v>38222</c:v>
                </c:pt>
                <c:pt idx="5719">
                  <c:v>38221</c:v>
                </c:pt>
                <c:pt idx="5720">
                  <c:v>38220</c:v>
                </c:pt>
                <c:pt idx="5721">
                  <c:v>38219</c:v>
                </c:pt>
                <c:pt idx="5722">
                  <c:v>38218</c:v>
                </c:pt>
                <c:pt idx="5723">
                  <c:v>38217</c:v>
                </c:pt>
                <c:pt idx="5724">
                  <c:v>38216</c:v>
                </c:pt>
                <c:pt idx="5725">
                  <c:v>38215</c:v>
                </c:pt>
                <c:pt idx="5726">
                  <c:v>38214</c:v>
                </c:pt>
                <c:pt idx="5727">
                  <c:v>38213</c:v>
                </c:pt>
                <c:pt idx="5728">
                  <c:v>38212</c:v>
                </c:pt>
                <c:pt idx="5729">
                  <c:v>38211</c:v>
                </c:pt>
                <c:pt idx="5730">
                  <c:v>38210</c:v>
                </c:pt>
                <c:pt idx="5731">
                  <c:v>38209</c:v>
                </c:pt>
                <c:pt idx="5732">
                  <c:v>38208</c:v>
                </c:pt>
                <c:pt idx="5733">
                  <c:v>38207</c:v>
                </c:pt>
                <c:pt idx="5734">
                  <c:v>38206</c:v>
                </c:pt>
                <c:pt idx="5735">
                  <c:v>38205</c:v>
                </c:pt>
                <c:pt idx="5736">
                  <c:v>38204</c:v>
                </c:pt>
                <c:pt idx="5737">
                  <c:v>38203</c:v>
                </c:pt>
                <c:pt idx="5738">
                  <c:v>38202</c:v>
                </c:pt>
                <c:pt idx="5739">
                  <c:v>38201</c:v>
                </c:pt>
                <c:pt idx="5740">
                  <c:v>38200</c:v>
                </c:pt>
                <c:pt idx="5741">
                  <c:v>38199</c:v>
                </c:pt>
                <c:pt idx="5742">
                  <c:v>38198</c:v>
                </c:pt>
                <c:pt idx="5743">
                  <c:v>38197</c:v>
                </c:pt>
                <c:pt idx="5744">
                  <c:v>38196</c:v>
                </c:pt>
                <c:pt idx="5745">
                  <c:v>38195</c:v>
                </c:pt>
                <c:pt idx="5746">
                  <c:v>38194</c:v>
                </c:pt>
                <c:pt idx="5747">
                  <c:v>38193</c:v>
                </c:pt>
                <c:pt idx="5748">
                  <c:v>38192</c:v>
                </c:pt>
                <c:pt idx="5749">
                  <c:v>38191</c:v>
                </c:pt>
                <c:pt idx="5750">
                  <c:v>38190</c:v>
                </c:pt>
                <c:pt idx="5751">
                  <c:v>38189</c:v>
                </c:pt>
                <c:pt idx="5752">
                  <c:v>38188</c:v>
                </c:pt>
                <c:pt idx="5753">
                  <c:v>38187</c:v>
                </c:pt>
                <c:pt idx="5754">
                  <c:v>38186</c:v>
                </c:pt>
                <c:pt idx="5755">
                  <c:v>38185</c:v>
                </c:pt>
                <c:pt idx="5756">
                  <c:v>38184</c:v>
                </c:pt>
                <c:pt idx="5757">
                  <c:v>38183</c:v>
                </c:pt>
                <c:pt idx="5758">
                  <c:v>38182</c:v>
                </c:pt>
                <c:pt idx="5759">
                  <c:v>38181</c:v>
                </c:pt>
                <c:pt idx="5760">
                  <c:v>38180</c:v>
                </c:pt>
                <c:pt idx="5761">
                  <c:v>38179</c:v>
                </c:pt>
                <c:pt idx="5762">
                  <c:v>38178</c:v>
                </c:pt>
                <c:pt idx="5763">
                  <c:v>38177</c:v>
                </c:pt>
                <c:pt idx="5764">
                  <c:v>38176</c:v>
                </c:pt>
                <c:pt idx="5765">
                  <c:v>38175</c:v>
                </c:pt>
                <c:pt idx="5766">
                  <c:v>38174</c:v>
                </c:pt>
                <c:pt idx="5767">
                  <c:v>38173</c:v>
                </c:pt>
                <c:pt idx="5768">
                  <c:v>38172</c:v>
                </c:pt>
                <c:pt idx="5769">
                  <c:v>38171</c:v>
                </c:pt>
                <c:pt idx="5770">
                  <c:v>38170</c:v>
                </c:pt>
                <c:pt idx="5771">
                  <c:v>38169</c:v>
                </c:pt>
                <c:pt idx="5772">
                  <c:v>38168</c:v>
                </c:pt>
                <c:pt idx="5773">
                  <c:v>38167</c:v>
                </c:pt>
                <c:pt idx="5774">
                  <c:v>38166</c:v>
                </c:pt>
                <c:pt idx="5775">
                  <c:v>38165</c:v>
                </c:pt>
                <c:pt idx="5776">
                  <c:v>38164</c:v>
                </c:pt>
                <c:pt idx="5777">
                  <c:v>38163</c:v>
                </c:pt>
                <c:pt idx="5778">
                  <c:v>38162</c:v>
                </c:pt>
                <c:pt idx="5779">
                  <c:v>38161</c:v>
                </c:pt>
                <c:pt idx="5780">
                  <c:v>38160</c:v>
                </c:pt>
                <c:pt idx="5781">
                  <c:v>38159</c:v>
                </c:pt>
                <c:pt idx="5782">
                  <c:v>38158</c:v>
                </c:pt>
                <c:pt idx="5783">
                  <c:v>38157</c:v>
                </c:pt>
                <c:pt idx="5784">
                  <c:v>38156</c:v>
                </c:pt>
                <c:pt idx="5785">
                  <c:v>38155</c:v>
                </c:pt>
                <c:pt idx="5786">
                  <c:v>38154</c:v>
                </c:pt>
                <c:pt idx="5787">
                  <c:v>38153</c:v>
                </c:pt>
                <c:pt idx="5788">
                  <c:v>38152</c:v>
                </c:pt>
                <c:pt idx="5789">
                  <c:v>38151</c:v>
                </c:pt>
                <c:pt idx="5790">
                  <c:v>38150</c:v>
                </c:pt>
                <c:pt idx="5791">
                  <c:v>38149</c:v>
                </c:pt>
                <c:pt idx="5792">
                  <c:v>38148</c:v>
                </c:pt>
                <c:pt idx="5793">
                  <c:v>38147</c:v>
                </c:pt>
                <c:pt idx="5794">
                  <c:v>38146</c:v>
                </c:pt>
                <c:pt idx="5795">
                  <c:v>38145</c:v>
                </c:pt>
                <c:pt idx="5796">
                  <c:v>38144</c:v>
                </c:pt>
                <c:pt idx="5797">
                  <c:v>38143</c:v>
                </c:pt>
                <c:pt idx="5798">
                  <c:v>38142</c:v>
                </c:pt>
                <c:pt idx="5799">
                  <c:v>38141</c:v>
                </c:pt>
                <c:pt idx="5800">
                  <c:v>38140</c:v>
                </c:pt>
                <c:pt idx="5801">
                  <c:v>38139</c:v>
                </c:pt>
                <c:pt idx="5802">
                  <c:v>38138</c:v>
                </c:pt>
                <c:pt idx="5803">
                  <c:v>38137</c:v>
                </c:pt>
                <c:pt idx="5804">
                  <c:v>38136</c:v>
                </c:pt>
                <c:pt idx="5805">
                  <c:v>38135</c:v>
                </c:pt>
                <c:pt idx="5806">
                  <c:v>38134</c:v>
                </c:pt>
                <c:pt idx="5807">
                  <c:v>38133</c:v>
                </c:pt>
                <c:pt idx="5808">
                  <c:v>38132</c:v>
                </c:pt>
                <c:pt idx="5809">
                  <c:v>38131</c:v>
                </c:pt>
                <c:pt idx="5810">
                  <c:v>38130</c:v>
                </c:pt>
                <c:pt idx="5811">
                  <c:v>38129</c:v>
                </c:pt>
                <c:pt idx="5812">
                  <c:v>38128</c:v>
                </c:pt>
                <c:pt idx="5813">
                  <c:v>38127</c:v>
                </c:pt>
                <c:pt idx="5814">
                  <c:v>38126</c:v>
                </c:pt>
                <c:pt idx="5815">
                  <c:v>38125</c:v>
                </c:pt>
                <c:pt idx="5816">
                  <c:v>38124</c:v>
                </c:pt>
                <c:pt idx="5817">
                  <c:v>38123</c:v>
                </c:pt>
                <c:pt idx="5818">
                  <c:v>38122</c:v>
                </c:pt>
                <c:pt idx="5819">
                  <c:v>38121</c:v>
                </c:pt>
                <c:pt idx="5820">
                  <c:v>38120</c:v>
                </c:pt>
                <c:pt idx="5821">
                  <c:v>38119</c:v>
                </c:pt>
                <c:pt idx="5822">
                  <c:v>38118</c:v>
                </c:pt>
                <c:pt idx="5823">
                  <c:v>38117</c:v>
                </c:pt>
                <c:pt idx="5824">
                  <c:v>38116</c:v>
                </c:pt>
                <c:pt idx="5825">
                  <c:v>38115</c:v>
                </c:pt>
                <c:pt idx="5826">
                  <c:v>38114</c:v>
                </c:pt>
                <c:pt idx="5827">
                  <c:v>38113</c:v>
                </c:pt>
                <c:pt idx="5828">
                  <c:v>38112</c:v>
                </c:pt>
                <c:pt idx="5829">
                  <c:v>38111</c:v>
                </c:pt>
                <c:pt idx="5830">
                  <c:v>38110</c:v>
                </c:pt>
                <c:pt idx="5831">
                  <c:v>38109</c:v>
                </c:pt>
                <c:pt idx="5832">
                  <c:v>38108</c:v>
                </c:pt>
                <c:pt idx="5833">
                  <c:v>38107</c:v>
                </c:pt>
                <c:pt idx="5834">
                  <c:v>38106</c:v>
                </c:pt>
                <c:pt idx="5835">
                  <c:v>38105</c:v>
                </c:pt>
                <c:pt idx="5836">
                  <c:v>38104</c:v>
                </c:pt>
                <c:pt idx="5837">
                  <c:v>38103</c:v>
                </c:pt>
                <c:pt idx="5838">
                  <c:v>38102</c:v>
                </c:pt>
                <c:pt idx="5839">
                  <c:v>38101</c:v>
                </c:pt>
                <c:pt idx="5840">
                  <c:v>38100</c:v>
                </c:pt>
                <c:pt idx="5841">
                  <c:v>38099</c:v>
                </c:pt>
                <c:pt idx="5842">
                  <c:v>38098</c:v>
                </c:pt>
                <c:pt idx="5843">
                  <c:v>38097</c:v>
                </c:pt>
                <c:pt idx="5844">
                  <c:v>38096</c:v>
                </c:pt>
                <c:pt idx="5845">
                  <c:v>38095</c:v>
                </c:pt>
                <c:pt idx="5846">
                  <c:v>38094</c:v>
                </c:pt>
                <c:pt idx="5847">
                  <c:v>38093</c:v>
                </c:pt>
                <c:pt idx="5848">
                  <c:v>38092</c:v>
                </c:pt>
                <c:pt idx="5849">
                  <c:v>38091</c:v>
                </c:pt>
                <c:pt idx="5850">
                  <c:v>38090</c:v>
                </c:pt>
                <c:pt idx="5851">
                  <c:v>38089</c:v>
                </c:pt>
                <c:pt idx="5852">
                  <c:v>38088</c:v>
                </c:pt>
                <c:pt idx="5853">
                  <c:v>38087</c:v>
                </c:pt>
                <c:pt idx="5854">
                  <c:v>38086</c:v>
                </c:pt>
                <c:pt idx="5855">
                  <c:v>38085</c:v>
                </c:pt>
                <c:pt idx="5856">
                  <c:v>38084</c:v>
                </c:pt>
                <c:pt idx="5857">
                  <c:v>38083</c:v>
                </c:pt>
                <c:pt idx="5858">
                  <c:v>38082</c:v>
                </c:pt>
                <c:pt idx="5859">
                  <c:v>38081</c:v>
                </c:pt>
                <c:pt idx="5860">
                  <c:v>38080</c:v>
                </c:pt>
                <c:pt idx="5861">
                  <c:v>38079</c:v>
                </c:pt>
                <c:pt idx="5862">
                  <c:v>38078</c:v>
                </c:pt>
                <c:pt idx="5863">
                  <c:v>38077</c:v>
                </c:pt>
                <c:pt idx="5864">
                  <c:v>38076</c:v>
                </c:pt>
                <c:pt idx="5865">
                  <c:v>38075</c:v>
                </c:pt>
                <c:pt idx="5866">
                  <c:v>38074</c:v>
                </c:pt>
                <c:pt idx="5867">
                  <c:v>38073</c:v>
                </c:pt>
                <c:pt idx="5868">
                  <c:v>38072</c:v>
                </c:pt>
                <c:pt idx="5869">
                  <c:v>38071</c:v>
                </c:pt>
                <c:pt idx="5870">
                  <c:v>38070</c:v>
                </c:pt>
                <c:pt idx="5871">
                  <c:v>38069</c:v>
                </c:pt>
                <c:pt idx="5872">
                  <c:v>38068</c:v>
                </c:pt>
                <c:pt idx="5873">
                  <c:v>38067</c:v>
                </c:pt>
                <c:pt idx="5874">
                  <c:v>38066</c:v>
                </c:pt>
                <c:pt idx="5875">
                  <c:v>38065</c:v>
                </c:pt>
                <c:pt idx="5876">
                  <c:v>38064</c:v>
                </c:pt>
                <c:pt idx="5877">
                  <c:v>38063</c:v>
                </c:pt>
                <c:pt idx="5878">
                  <c:v>38062</c:v>
                </c:pt>
                <c:pt idx="5879">
                  <c:v>38061</c:v>
                </c:pt>
                <c:pt idx="5880">
                  <c:v>38060</c:v>
                </c:pt>
                <c:pt idx="5881">
                  <c:v>38059</c:v>
                </c:pt>
                <c:pt idx="5882">
                  <c:v>38058</c:v>
                </c:pt>
                <c:pt idx="5883">
                  <c:v>38057</c:v>
                </c:pt>
                <c:pt idx="5884">
                  <c:v>38056</c:v>
                </c:pt>
                <c:pt idx="5885">
                  <c:v>38055</c:v>
                </c:pt>
                <c:pt idx="5886">
                  <c:v>38054</c:v>
                </c:pt>
                <c:pt idx="5887">
                  <c:v>38053</c:v>
                </c:pt>
                <c:pt idx="5888">
                  <c:v>38052</c:v>
                </c:pt>
                <c:pt idx="5889">
                  <c:v>38051</c:v>
                </c:pt>
                <c:pt idx="5890">
                  <c:v>38050</c:v>
                </c:pt>
                <c:pt idx="5891">
                  <c:v>38049</c:v>
                </c:pt>
                <c:pt idx="5892">
                  <c:v>38048</c:v>
                </c:pt>
                <c:pt idx="5893">
                  <c:v>38047</c:v>
                </c:pt>
                <c:pt idx="5894">
                  <c:v>38046</c:v>
                </c:pt>
                <c:pt idx="5895">
                  <c:v>38045</c:v>
                </c:pt>
                <c:pt idx="5896">
                  <c:v>38044</c:v>
                </c:pt>
                <c:pt idx="5897">
                  <c:v>38043</c:v>
                </c:pt>
                <c:pt idx="5898">
                  <c:v>38042</c:v>
                </c:pt>
                <c:pt idx="5899">
                  <c:v>38041</c:v>
                </c:pt>
                <c:pt idx="5900">
                  <c:v>38040</c:v>
                </c:pt>
                <c:pt idx="5901">
                  <c:v>38039</c:v>
                </c:pt>
                <c:pt idx="5902">
                  <c:v>38038</c:v>
                </c:pt>
                <c:pt idx="5903">
                  <c:v>38037</c:v>
                </c:pt>
                <c:pt idx="5904">
                  <c:v>38036</c:v>
                </c:pt>
                <c:pt idx="5905">
                  <c:v>38035</c:v>
                </c:pt>
                <c:pt idx="5906">
                  <c:v>38034</c:v>
                </c:pt>
                <c:pt idx="5907">
                  <c:v>38033</c:v>
                </c:pt>
                <c:pt idx="5908">
                  <c:v>38032</c:v>
                </c:pt>
                <c:pt idx="5909">
                  <c:v>38031</c:v>
                </c:pt>
                <c:pt idx="5910">
                  <c:v>38030</c:v>
                </c:pt>
                <c:pt idx="5911">
                  <c:v>38029</c:v>
                </c:pt>
                <c:pt idx="5912">
                  <c:v>38028</c:v>
                </c:pt>
                <c:pt idx="5913">
                  <c:v>38027</c:v>
                </c:pt>
                <c:pt idx="5914">
                  <c:v>38026</c:v>
                </c:pt>
                <c:pt idx="5915">
                  <c:v>38025</c:v>
                </c:pt>
                <c:pt idx="5916">
                  <c:v>38024</c:v>
                </c:pt>
                <c:pt idx="5917">
                  <c:v>38023</c:v>
                </c:pt>
                <c:pt idx="5918">
                  <c:v>38022</c:v>
                </c:pt>
                <c:pt idx="5919">
                  <c:v>38021</c:v>
                </c:pt>
                <c:pt idx="5920">
                  <c:v>38020</c:v>
                </c:pt>
                <c:pt idx="5921">
                  <c:v>38019</c:v>
                </c:pt>
                <c:pt idx="5922">
                  <c:v>38018</c:v>
                </c:pt>
                <c:pt idx="5923">
                  <c:v>38017</c:v>
                </c:pt>
                <c:pt idx="5924">
                  <c:v>38016</c:v>
                </c:pt>
                <c:pt idx="5925">
                  <c:v>38015</c:v>
                </c:pt>
                <c:pt idx="5926">
                  <c:v>38014</c:v>
                </c:pt>
                <c:pt idx="5927">
                  <c:v>38013</c:v>
                </c:pt>
                <c:pt idx="5928">
                  <c:v>38012</c:v>
                </c:pt>
                <c:pt idx="5929">
                  <c:v>38011</c:v>
                </c:pt>
                <c:pt idx="5930">
                  <c:v>38010</c:v>
                </c:pt>
                <c:pt idx="5931">
                  <c:v>38009</c:v>
                </c:pt>
                <c:pt idx="5932">
                  <c:v>38008</c:v>
                </c:pt>
                <c:pt idx="5933">
                  <c:v>38007</c:v>
                </c:pt>
                <c:pt idx="5934">
                  <c:v>38006</c:v>
                </c:pt>
                <c:pt idx="5935">
                  <c:v>38005</c:v>
                </c:pt>
                <c:pt idx="5936">
                  <c:v>38004</c:v>
                </c:pt>
                <c:pt idx="5937">
                  <c:v>38003</c:v>
                </c:pt>
                <c:pt idx="5938">
                  <c:v>38002</c:v>
                </c:pt>
                <c:pt idx="5939">
                  <c:v>38001</c:v>
                </c:pt>
                <c:pt idx="5940">
                  <c:v>38000</c:v>
                </c:pt>
                <c:pt idx="5941">
                  <c:v>37999</c:v>
                </c:pt>
                <c:pt idx="5942">
                  <c:v>37998</c:v>
                </c:pt>
                <c:pt idx="5943">
                  <c:v>37997</c:v>
                </c:pt>
                <c:pt idx="5944">
                  <c:v>37996</c:v>
                </c:pt>
                <c:pt idx="5945">
                  <c:v>37995</c:v>
                </c:pt>
                <c:pt idx="5946">
                  <c:v>37994</c:v>
                </c:pt>
                <c:pt idx="5947">
                  <c:v>37993</c:v>
                </c:pt>
                <c:pt idx="5948">
                  <c:v>37992</c:v>
                </c:pt>
                <c:pt idx="5949">
                  <c:v>37991</c:v>
                </c:pt>
                <c:pt idx="5950">
                  <c:v>37990</c:v>
                </c:pt>
                <c:pt idx="5951">
                  <c:v>37989</c:v>
                </c:pt>
                <c:pt idx="5952">
                  <c:v>37988</c:v>
                </c:pt>
                <c:pt idx="5953">
                  <c:v>37987</c:v>
                </c:pt>
                <c:pt idx="5954">
                  <c:v>37986</c:v>
                </c:pt>
                <c:pt idx="5955">
                  <c:v>37985</c:v>
                </c:pt>
                <c:pt idx="5956">
                  <c:v>37984</c:v>
                </c:pt>
                <c:pt idx="5957">
                  <c:v>37983</c:v>
                </c:pt>
                <c:pt idx="5958">
                  <c:v>37982</c:v>
                </c:pt>
                <c:pt idx="5959">
                  <c:v>37981</c:v>
                </c:pt>
                <c:pt idx="5960">
                  <c:v>37980</c:v>
                </c:pt>
                <c:pt idx="5961">
                  <c:v>37979</c:v>
                </c:pt>
                <c:pt idx="5962">
                  <c:v>37978</c:v>
                </c:pt>
                <c:pt idx="5963">
                  <c:v>37977</c:v>
                </c:pt>
                <c:pt idx="5964">
                  <c:v>37976</c:v>
                </c:pt>
                <c:pt idx="5965">
                  <c:v>37975</c:v>
                </c:pt>
                <c:pt idx="5966">
                  <c:v>37974</c:v>
                </c:pt>
                <c:pt idx="5967">
                  <c:v>37973</c:v>
                </c:pt>
                <c:pt idx="5968">
                  <c:v>37972</c:v>
                </c:pt>
                <c:pt idx="5969">
                  <c:v>37971</c:v>
                </c:pt>
                <c:pt idx="5970">
                  <c:v>37970</c:v>
                </c:pt>
                <c:pt idx="5971">
                  <c:v>37969</c:v>
                </c:pt>
                <c:pt idx="5972">
                  <c:v>37968</c:v>
                </c:pt>
                <c:pt idx="5973">
                  <c:v>37967</c:v>
                </c:pt>
                <c:pt idx="5974">
                  <c:v>37966</c:v>
                </c:pt>
                <c:pt idx="5975">
                  <c:v>37965</c:v>
                </c:pt>
                <c:pt idx="5976">
                  <c:v>37964</c:v>
                </c:pt>
                <c:pt idx="5977">
                  <c:v>37963</c:v>
                </c:pt>
                <c:pt idx="5978">
                  <c:v>37962</c:v>
                </c:pt>
                <c:pt idx="5979">
                  <c:v>37961</c:v>
                </c:pt>
                <c:pt idx="5980">
                  <c:v>37960</c:v>
                </c:pt>
                <c:pt idx="5981">
                  <c:v>37959</c:v>
                </c:pt>
                <c:pt idx="5982">
                  <c:v>37958</c:v>
                </c:pt>
                <c:pt idx="5983">
                  <c:v>37957</c:v>
                </c:pt>
                <c:pt idx="5984">
                  <c:v>37956</c:v>
                </c:pt>
                <c:pt idx="5985">
                  <c:v>37955</c:v>
                </c:pt>
                <c:pt idx="5986">
                  <c:v>37954</c:v>
                </c:pt>
                <c:pt idx="5987">
                  <c:v>37953</c:v>
                </c:pt>
                <c:pt idx="5988">
                  <c:v>37952</c:v>
                </c:pt>
                <c:pt idx="5989">
                  <c:v>37951</c:v>
                </c:pt>
                <c:pt idx="5990">
                  <c:v>37950</c:v>
                </c:pt>
                <c:pt idx="5991">
                  <c:v>37949</c:v>
                </c:pt>
                <c:pt idx="5992">
                  <c:v>37948</c:v>
                </c:pt>
                <c:pt idx="5993">
                  <c:v>37947</c:v>
                </c:pt>
                <c:pt idx="5994">
                  <c:v>37946</c:v>
                </c:pt>
                <c:pt idx="5995">
                  <c:v>37945</c:v>
                </c:pt>
                <c:pt idx="5996">
                  <c:v>37944</c:v>
                </c:pt>
                <c:pt idx="5997">
                  <c:v>37943</c:v>
                </c:pt>
                <c:pt idx="5998">
                  <c:v>37942</c:v>
                </c:pt>
                <c:pt idx="5999">
                  <c:v>37941</c:v>
                </c:pt>
                <c:pt idx="6000">
                  <c:v>37940</c:v>
                </c:pt>
                <c:pt idx="6001">
                  <c:v>37939</c:v>
                </c:pt>
                <c:pt idx="6002">
                  <c:v>37938</c:v>
                </c:pt>
                <c:pt idx="6003">
                  <c:v>37937</c:v>
                </c:pt>
                <c:pt idx="6004">
                  <c:v>37936</c:v>
                </c:pt>
                <c:pt idx="6005">
                  <c:v>37935</c:v>
                </c:pt>
                <c:pt idx="6006">
                  <c:v>37934</c:v>
                </c:pt>
                <c:pt idx="6007">
                  <c:v>37933</c:v>
                </c:pt>
                <c:pt idx="6008">
                  <c:v>37932</c:v>
                </c:pt>
                <c:pt idx="6009">
                  <c:v>37931</c:v>
                </c:pt>
                <c:pt idx="6010">
                  <c:v>37930</c:v>
                </c:pt>
                <c:pt idx="6011">
                  <c:v>37929</c:v>
                </c:pt>
                <c:pt idx="6012">
                  <c:v>37928</c:v>
                </c:pt>
                <c:pt idx="6013">
                  <c:v>37927</c:v>
                </c:pt>
                <c:pt idx="6014">
                  <c:v>37926</c:v>
                </c:pt>
                <c:pt idx="6015">
                  <c:v>37925</c:v>
                </c:pt>
                <c:pt idx="6016">
                  <c:v>37924</c:v>
                </c:pt>
                <c:pt idx="6017">
                  <c:v>37923</c:v>
                </c:pt>
                <c:pt idx="6018">
                  <c:v>37922</c:v>
                </c:pt>
                <c:pt idx="6019">
                  <c:v>37921</c:v>
                </c:pt>
                <c:pt idx="6020">
                  <c:v>37920</c:v>
                </c:pt>
                <c:pt idx="6021">
                  <c:v>37919</c:v>
                </c:pt>
                <c:pt idx="6022">
                  <c:v>37918</c:v>
                </c:pt>
                <c:pt idx="6023">
                  <c:v>37917</c:v>
                </c:pt>
                <c:pt idx="6024">
                  <c:v>37916</c:v>
                </c:pt>
                <c:pt idx="6025">
                  <c:v>37915</c:v>
                </c:pt>
                <c:pt idx="6026">
                  <c:v>37914</c:v>
                </c:pt>
                <c:pt idx="6027">
                  <c:v>37913</c:v>
                </c:pt>
                <c:pt idx="6028">
                  <c:v>37912</c:v>
                </c:pt>
                <c:pt idx="6029">
                  <c:v>37911</c:v>
                </c:pt>
                <c:pt idx="6030">
                  <c:v>37910</c:v>
                </c:pt>
                <c:pt idx="6031">
                  <c:v>37909</c:v>
                </c:pt>
                <c:pt idx="6032">
                  <c:v>37908</c:v>
                </c:pt>
                <c:pt idx="6033">
                  <c:v>37907</c:v>
                </c:pt>
                <c:pt idx="6034">
                  <c:v>37906</c:v>
                </c:pt>
                <c:pt idx="6035">
                  <c:v>37905</c:v>
                </c:pt>
                <c:pt idx="6036">
                  <c:v>37904</c:v>
                </c:pt>
                <c:pt idx="6037">
                  <c:v>37903</c:v>
                </c:pt>
                <c:pt idx="6038">
                  <c:v>37902</c:v>
                </c:pt>
                <c:pt idx="6039">
                  <c:v>37901</c:v>
                </c:pt>
                <c:pt idx="6040">
                  <c:v>37900</c:v>
                </c:pt>
                <c:pt idx="6041">
                  <c:v>37899</c:v>
                </c:pt>
                <c:pt idx="6042">
                  <c:v>37898</c:v>
                </c:pt>
                <c:pt idx="6043">
                  <c:v>37897</c:v>
                </c:pt>
                <c:pt idx="6044">
                  <c:v>37896</c:v>
                </c:pt>
                <c:pt idx="6045">
                  <c:v>37895</c:v>
                </c:pt>
                <c:pt idx="6046">
                  <c:v>37894</c:v>
                </c:pt>
                <c:pt idx="6047">
                  <c:v>37893</c:v>
                </c:pt>
                <c:pt idx="6048">
                  <c:v>37892</c:v>
                </c:pt>
                <c:pt idx="6049">
                  <c:v>37891</c:v>
                </c:pt>
                <c:pt idx="6050">
                  <c:v>37890</c:v>
                </c:pt>
                <c:pt idx="6051">
                  <c:v>37889</c:v>
                </c:pt>
                <c:pt idx="6052">
                  <c:v>37888</c:v>
                </c:pt>
                <c:pt idx="6053">
                  <c:v>37887</c:v>
                </c:pt>
                <c:pt idx="6054">
                  <c:v>37886</c:v>
                </c:pt>
                <c:pt idx="6055">
                  <c:v>37885</c:v>
                </c:pt>
                <c:pt idx="6056">
                  <c:v>37884</c:v>
                </c:pt>
                <c:pt idx="6057">
                  <c:v>37883</c:v>
                </c:pt>
                <c:pt idx="6058">
                  <c:v>37882</c:v>
                </c:pt>
                <c:pt idx="6059">
                  <c:v>37881</c:v>
                </c:pt>
                <c:pt idx="6060">
                  <c:v>37880</c:v>
                </c:pt>
                <c:pt idx="6061">
                  <c:v>37879</c:v>
                </c:pt>
                <c:pt idx="6062">
                  <c:v>37878</c:v>
                </c:pt>
                <c:pt idx="6063">
                  <c:v>37877</c:v>
                </c:pt>
                <c:pt idx="6064">
                  <c:v>37876</c:v>
                </c:pt>
                <c:pt idx="6065">
                  <c:v>37875</c:v>
                </c:pt>
                <c:pt idx="6066">
                  <c:v>37874</c:v>
                </c:pt>
                <c:pt idx="6067">
                  <c:v>37873</c:v>
                </c:pt>
                <c:pt idx="6068">
                  <c:v>37872</c:v>
                </c:pt>
                <c:pt idx="6069">
                  <c:v>37871</c:v>
                </c:pt>
                <c:pt idx="6070">
                  <c:v>37870</c:v>
                </c:pt>
                <c:pt idx="6071">
                  <c:v>37869</c:v>
                </c:pt>
                <c:pt idx="6072">
                  <c:v>37868</c:v>
                </c:pt>
                <c:pt idx="6073">
                  <c:v>37867</c:v>
                </c:pt>
                <c:pt idx="6074">
                  <c:v>37866</c:v>
                </c:pt>
                <c:pt idx="6075">
                  <c:v>37865</c:v>
                </c:pt>
                <c:pt idx="6076">
                  <c:v>37864</c:v>
                </c:pt>
                <c:pt idx="6077">
                  <c:v>37863</c:v>
                </c:pt>
                <c:pt idx="6078">
                  <c:v>37862</c:v>
                </c:pt>
                <c:pt idx="6079">
                  <c:v>37861</c:v>
                </c:pt>
                <c:pt idx="6080">
                  <c:v>37860</c:v>
                </c:pt>
                <c:pt idx="6081">
                  <c:v>37859</c:v>
                </c:pt>
                <c:pt idx="6082">
                  <c:v>37858</c:v>
                </c:pt>
                <c:pt idx="6083">
                  <c:v>37857</c:v>
                </c:pt>
                <c:pt idx="6084">
                  <c:v>37856</c:v>
                </c:pt>
                <c:pt idx="6085">
                  <c:v>37855</c:v>
                </c:pt>
                <c:pt idx="6086">
                  <c:v>37854</c:v>
                </c:pt>
                <c:pt idx="6087">
                  <c:v>37853</c:v>
                </c:pt>
                <c:pt idx="6088">
                  <c:v>37852</c:v>
                </c:pt>
                <c:pt idx="6089">
                  <c:v>37851</c:v>
                </c:pt>
                <c:pt idx="6090">
                  <c:v>37850</c:v>
                </c:pt>
                <c:pt idx="6091">
                  <c:v>37849</c:v>
                </c:pt>
                <c:pt idx="6092">
                  <c:v>37848</c:v>
                </c:pt>
                <c:pt idx="6093">
                  <c:v>37847</c:v>
                </c:pt>
                <c:pt idx="6094">
                  <c:v>37846</c:v>
                </c:pt>
                <c:pt idx="6095">
                  <c:v>37845</c:v>
                </c:pt>
                <c:pt idx="6096">
                  <c:v>37844</c:v>
                </c:pt>
                <c:pt idx="6097">
                  <c:v>37843</c:v>
                </c:pt>
                <c:pt idx="6098">
                  <c:v>37842</c:v>
                </c:pt>
                <c:pt idx="6099">
                  <c:v>37841</c:v>
                </c:pt>
                <c:pt idx="6100">
                  <c:v>37840</c:v>
                </c:pt>
                <c:pt idx="6101">
                  <c:v>37839</c:v>
                </c:pt>
                <c:pt idx="6102">
                  <c:v>37838</c:v>
                </c:pt>
                <c:pt idx="6103">
                  <c:v>37837</c:v>
                </c:pt>
                <c:pt idx="6104">
                  <c:v>37836</c:v>
                </c:pt>
                <c:pt idx="6105">
                  <c:v>37835</c:v>
                </c:pt>
                <c:pt idx="6106">
                  <c:v>37834</c:v>
                </c:pt>
                <c:pt idx="6107">
                  <c:v>37833</c:v>
                </c:pt>
                <c:pt idx="6108">
                  <c:v>37832</c:v>
                </c:pt>
                <c:pt idx="6109">
                  <c:v>37831</c:v>
                </c:pt>
                <c:pt idx="6110">
                  <c:v>37830</c:v>
                </c:pt>
                <c:pt idx="6111">
                  <c:v>37829</c:v>
                </c:pt>
                <c:pt idx="6112">
                  <c:v>37828</c:v>
                </c:pt>
                <c:pt idx="6113">
                  <c:v>37827</c:v>
                </c:pt>
                <c:pt idx="6114">
                  <c:v>37826</c:v>
                </c:pt>
                <c:pt idx="6115">
                  <c:v>37825</c:v>
                </c:pt>
                <c:pt idx="6116">
                  <c:v>37824</c:v>
                </c:pt>
                <c:pt idx="6117">
                  <c:v>37823</c:v>
                </c:pt>
                <c:pt idx="6118">
                  <c:v>37822</c:v>
                </c:pt>
                <c:pt idx="6119">
                  <c:v>37821</c:v>
                </c:pt>
                <c:pt idx="6120">
                  <c:v>37820</c:v>
                </c:pt>
                <c:pt idx="6121">
                  <c:v>37819</c:v>
                </c:pt>
                <c:pt idx="6122">
                  <c:v>37818</c:v>
                </c:pt>
                <c:pt idx="6123">
                  <c:v>37817</c:v>
                </c:pt>
                <c:pt idx="6124">
                  <c:v>37816</c:v>
                </c:pt>
                <c:pt idx="6125">
                  <c:v>37815</c:v>
                </c:pt>
                <c:pt idx="6126">
                  <c:v>37814</c:v>
                </c:pt>
                <c:pt idx="6127">
                  <c:v>37813</c:v>
                </c:pt>
                <c:pt idx="6128">
                  <c:v>37812</c:v>
                </c:pt>
                <c:pt idx="6129">
                  <c:v>37811</c:v>
                </c:pt>
                <c:pt idx="6130">
                  <c:v>37810</c:v>
                </c:pt>
                <c:pt idx="6131">
                  <c:v>37809</c:v>
                </c:pt>
                <c:pt idx="6132">
                  <c:v>37808</c:v>
                </c:pt>
                <c:pt idx="6133">
                  <c:v>37807</c:v>
                </c:pt>
                <c:pt idx="6134">
                  <c:v>37806</c:v>
                </c:pt>
                <c:pt idx="6135">
                  <c:v>37805</c:v>
                </c:pt>
                <c:pt idx="6136">
                  <c:v>37804</c:v>
                </c:pt>
                <c:pt idx="6137">
                  <c:v>37803</c:v>
                </c:pt>
                <c:pt idx="6138">
                  <c:v>37802</c:v>
                </c:pt>
                <c:pt idx="6139">
                  <c:v>37801</c:v>
                </c:pt>
                <c:pt idx="6140">
                  <c:v>37800</c:v>
                </c:pt>
                <c:pt idx="6141">
                  <c:v>37799</c:v>
                </c:pt>
                <c:pt idx="6142">
                  <c:v>37798</c:v>
                </c:pt>
                <c:pt idx="6143">
                  <c:v>37797</c:v>
                </c:pt>
                <c:pt idx="6144">
                  <c:v>37796</c:v>
                </c:pt>
                <c:pt idx="6145">
                  <c:v>37795</c:v>
                </c:pt>
                <c:pt idx="6146">
                  <c:v>37794</c:v>
                </c:pt>
                <c:pt idx="6147">
                  <c:v>37793</c:v>
                </c:pt>
                <c:pt idx="6148">
                  <c:v>37792</c:v>
                </c:pt>
                <c:pt idx="6149">
                  <c:v>37791</c:v>
                </c:pt>
                <c:pt idx="6150">
                  <c:v>37790</c:v>
                </c:pt>
                <c:pt idx="6151">
                  <c:v>37789</c:v>
                </c:pt>
                <c:pt idx="6152">
                  <c:v>37788</c:v>
                </c:pt>
                <c:pt idx="6153">
                  <c:v>37787</c:v>
                </c:pt>
                <c:pt idx="6154">
                  <c:v>37786</c:v>
                </c:pt>
                <c:pt idx="6155">
                  <c:v>37785</c:v>
                </c:pt>
                <c:pt idx="6156">
                  <c:v>37784</c:v>
                </c:pt>
                <c:pt idx="6157">
                  <c:v>37783</c:v>
                </c:pt>
                <c:pt idx="6158">
                  <c:v>37782</c:v>
                </c:pt>
                <c:pt idx="6159">
                  <c:v>37781</c:v>
                </c:pt>
                <c:pt idx="6160">
                  <c:v>37780</c:v>
                </c:pt>
                <c:pt idx="6161">
                  <c:v>37779</c:v>
                </c:pt>
                <c:pt idx="6162">
                  <c:v>37778</c:v>
                </c:pt>
                <c:pt idx="6163">
                  <c:v>37777</c:v>
                </c:pt>
                <c:pt idx="6164">
                  <c:v>37776</c:v>
                </c:pt>
                <c:pt idx="6165">
                  <c:v>37775</c:v>
                </c:pt>
                <c:pt idx="6166">
                  <c:v>37774</c:v>
                </c:pt>
                <c:pt idx="6167">
                  <c:v>37773</c:v>
                </c:pt>
                <c:pt idx="6168">
                  <c:v>37772</c:v>
                </c:pt>
                <c:pt idx="6169">
                  <c:v>37771</c:v>
                </c:pt>
                <c:pt idx="6170">
                  <c:v>37770</c:v>
                </c:pt>
                <c:pt idx="6171">
                  <c:v>37769</c:v>
                </c:pt>
                <c:pt idx="6172">
                  <c:v>37768</c:v>
                </c:pt>
                <c:pt idx="6173">
                  <c:v>37767</c:v>
                </c:pt>
                <c:pt idx="6174">
                  <c:v>37766</c:v>
                </c:pt>
                <c:pt idx="6175">
                  <c:v>37765</c:v>
                </c:pt>
                <c:pt idx="6176">
                  <c:v>37764</c:v>
                </c:pt>
                <c:pt idx="6177">
                  <c:v>37763</c:v>
                </c:pt>
                <c:pt idx="6178">
                  <c:v>37762</c:v>
                </c:pt>
                <c:pt idx="6179">
                  <c:v>37761</c:v>
                </c:pt>
                <c:pt idx="6180">
                  <c:v>37760</c:v>
                </c:pt>
                <c:pt idx="6181">
                  <c:v>37759</c:v>
                </c:pt>
                <c:pt idx="6182">
                  <c:v>37758</c:v>
                </c:pt>
                <c:pt idx="6183">
                  <c:v>37757</c:v>
                </c:pt>
                <c:pt idx="6184">
                  <c:v>37756</c:v>
                </c:pt>
                <c:pt idx="6185">
                  <c:v>37755</c:v>
                </c:pt>
                <c:pt idx="6186">
                  <c:v>37754</c:v>
                </c:pt>
                <c:pt idx="6187">
                  <c:v>37753</c:v>
                </c:pt>
                <c:pt idx="6188">
                  <c:v>37752</c:v>
                </c:pt>
                <c:pt idx="6189">
                  <c:v>37751</c:v>
                </c:pt>
                <c:pt idx="6190">
                  <c:v>37750</c:v>
                </c:pt>
                <c:pt idx="6191">
                  <c:v>37749</c:v>
                </c:pt>
                <c:pt idx="6192">
                  <c:v>37748</c:v>
                </c:pt>
                <c:pt idx="6193">
                  <c:v>37747</c:v>
                </c:pt>
                <c:pt idx="6194">
                  <c:v>37746</c:v>
                </c:pt>
                <c:pt idx="6195">
                  <c:v>37745</c:v>
                </c:pt>
                <c:pt idx="6196">
                  <c:v>37744</c:v>
                </c:pt>
                <c:pt idx="6197">
                  <c:v>37743</c:v>
                </c:pt>
                <c:pt idx="6198">
                  <c:v>37742</c:v>
                </c:pt>
                <c:pt idx="6199">
                  <c:v>37741</c:v>
                </c:pt>
                <c:pt idx="6200">
                  <c:v>37740</c:v>
                </c:pt>
                <c:pt idx="6201">
                  <c:v>37739</c:v>
                </c:pt>
                <c:pt idx="6202">
                  <c:v>37738</c:v>
                </c:pt>
                <c:pt idx="6203">
                  <c:v>37737</c:v>
                </c:pt>
                <c:pt idx="6204">
                  <c:v>37736</c:v>
                </c:pt>
                <c:pt idx="6205">
                  <c:v>37735</c:v>
                </c:pt>
                <c:pt idx="6206">
                  <c:v>37734</c:v>
                </c:pt>
                <c:pt idx="6207">
                  <c:v>37733</c:v>
                </c:pt>
                <c:pt idx="6208">
                  <c:v>37732</c:v>
                </c:pt>
                <c:pt idx="6209">
                  <c:v>37731</c:v>
                </c:pt>
                <c:pt idx="6210">
                  <c:v>37730</c:v>
                </c:pt>
                <c:pt idx="6211">
                  <c:v>37729</c:v>
                </c:pt>
                <c:pt idx="6212">
                  <c:v>37728</c:v>
                </c:pt>
                <c:pt idx="6213">
                  <c:v>37727</c:v>
                </c:pt>
                <c:pt idx="6214">
                  <c:v>37726</c:v>
                </c:pt>
                <c:pt idx="6215">
                  <c:v>37725</c:v>
                </c:pt>
                <c:pt idx="6216">
                  <c:v>37724</c:v>
                </c:pt>
                <c:pt idx="6217">
                  <c:v>37723</c:v>
                </c:pt>
                <c:pt idx="6218">
                  <c:v>37722</c:v>
                </c:pt>
                <c:pt idx="6219">
                  <c:v>37721</c:v>
                </c:pt>
                <c:pt idx="6220">
                  <c:v>37720</c:v>
                </c:pt>
                <c:pt idx="6221">
                  <c:v>37719</c:v>
                </c:pt>
                <c:pt idx="6222">
                  <c:v>37718</c:v>
                </c:pt>
                <c:pt idx="6223">
                  <c:v>37717</c:v>
                </c:pt>
                <c:pt idx="6224">
                  <c:v>37716</c:v>
                </c:pt>
                <c:pt idx="6225">
                  <c:v>37715</c:v>
                </c:pt>
                <c:pt idx="6226">
                  <c:v>37714</c:v>
                </c:pt>
                <c:pt idx="6227">
                  <c:v>37713</c:v>
                </c:pt>
                <c:pt idx="6228">
                  <c:v>37712</c:v>
                </c:pt>
                <c:pt idx="6229">
                  <c:v>37711</c:v>
                </c:pt>
                <c:pt idx="6230">
                  <c:v>37710</c:v>
                </c:pt>
                <c:pt idx="6231">
                  <c:v>37709</c:v>
                </c:pt>
                <c:pt idx="6232">
                  <c:v>37708</c:v>
                </c:pt>
                <c:pt idx="6233">
                  <c:v>37707</c:v>
                </c:pt>
                <c:pt idx="6234">
                  <c:v>37706</c:v>
                </c:pt>
                <c:pt idx="6235">
                  <c:v>37705</c:v>
                </c:pt>
                <c:pt idx="6236">
                  <c:v>37704</c:v>
                </c:pt>
                <c:pt idx="6237">
                  <c:v>37703</c:v>
                </c:pt>
                <c:pt idx="6238">
                  <c:v>37702</c:v>
                </c:pt>
                <c:pt idx="6239">
                  <c:v>37701</c:v>
                </c:pt>
                <c:pt idx="6240">
                  <c:v>37700</c:v>
                </c:pt>
                <c:pt idx="6241">
                  <c:v>37699</c:v>
                </c:pt>
                <c:pt idx="6242">
                  <c:v>37698</c:v>
                </c:pt>
                <c:pt idx="6243">
                  <c:v>37697</c:v>
                </c:pt>
                <c:pt idx="6244">
                  <c:v>37696</c:v>
                </c:pt>
                <c:pt idx="6245">
                  <c:v>37695</c:v>
                </c:pt>
                <c:pt idx="6246">
                  <c:v>37694</c:v>
                </c:pt>
                <c:pt idx="6247">
                  <c:v>37693</c:v>
                </c:pt>
                <c:pt idx="6248">
                  <c:v>37692</c:v>
                </c:pt>
                <c:pt idx="6249">
                  <c:v>37691</c:v>
                </c:pt>
                <c:pt idx="6250">
                  <c:v>37690</c:v>
                </c:pt>
                <c:pt idx="6251">
                  <c:v>37689</c:v>
                </c:pt>
                <c:pt idx="6252">
                  <c:v>37688</c:v>
                </c:pt>
                <c:pt idx="6253">
                  <c:v>37687</c:v>
                </c:pt>
                <c:pt idx="6254">
                  <c:v>37686</c:v>
                </c:pt>
                <c:pt idx="6255">
                  <c:v>37685</c:v>
                </c:pt>
                <c:pt idx="6256">
                  <c:v>37684</c:v>
                </c:pt>
                <c:pt idx="6257">
                  <c:v>37683</c:v>
                </c:pt>
                <c:pt idx="6258">
                  <c:v>37682</c:v>
                </c:pt>
                <c:pt idx="6259">
                  <c:v>37681</c:v>
                </c:pt>
                <c:pt idx="6260">
                  <c:v>37680</c:v>
                </c:pt>
                <c:pt idx="6261">
                  <c:v>37679</c:v>
                </c:pt>
                <c:pt idx="6262">
                  <c:v>37678</c:v>
                </c:pt>
                <c:pt idx="6263">
                  <c:v>37677</c:v>
                </c:pt>
                <c:pt idx="6264">
                  <c:v>37676</c:v>
                </c:pt>
                <c:pt idx="6265">
                  <c:v>37675</c:v>
                </c:pt>
                <c:pt idx="6266">
                  <c:v>37674</c:v>
                </c:pt>
                <c:pt idx="6267">
                  <c:v>37673</c:v>
                </c:pt>
                <c:pt idx="6268">
                  <c:v>37672</c:v>
                </c:pt>
                <c:pt idx="6269">
                  <c:v>37671</c:v>
                </c:pt>
                <c:pt idx="6270">
                  <c:v>37670</c:v>
                </c:pt>
                <c:pt idx="6271">
                  <c:v>37669</c:v>
                </c:pt>
                <c:pt idx="6272">
                  <c:v>37668</c:v>
                </c:pt>
                <c:pt idx="6273">
                  <c:v>37667</c:v>
                </c:pt>
                <c:pt idx="6274">
                  <c:v>37666</c:v>
                </c:pt>
                <c:pt idx="6275">
                  <c:v>37665</c:v>
                </c:pt>
                <c:pt idx="6276">
                  <c:v>37664</c:v>
                </c:pt>
                <c:pt idx="6277">
                  <c:v>37663</c:v>
                </c:pt>
                <c:pt idx="6278">
                  <c:v>37662</c:v>
                </c:pt>
                <c:pt idx="6279">
                  <c:v>37661</c:v>
                </c:pt>
                <c:pt idx="6280">
                  <c:v>37660</c:v>
                </c:pt>
                <c:pt idx="6281">
                  <c:v>37659</c:v>
                </c:pt>
                <c:pt idx="6282">
                  <c:v>37658</c:v>
                </c:pt>
                <c:pt idx="6283">
                  <c:v>37657</c:v>
                </c:pt>
                <c:pt idx="6284">
                  <c:v>37656</c:v>
                </c:pt>
                <c:pt idx="6285">
                  <c:v>37655</c:v>
                </c:pt>
                <c:pt idx="6286">
                  <c:v>37654</c:v>
                </c:pt>
                <c:pt idx="6287">
                  <c:v>37653</c:v>
                </c:pt>
                <c:pt idx="6288">
                  <c:v>37652</c:v>
                </c:pt>
                <c:pt idx="6289">
                  <c:v>37651</c:v>
                </c:pt>
                <c:pt idx="6290">
                  <c:v>37650</c:v>
                </c:pt>
                <c:pt idx="6291">
                  <c:v>37649</c:v>
                </c:pt>
                <c:pt idx="6292">
                  <c:v>37648</c:v>
                </c:pt>
                <c:pt idx="6293">
                  <c:v>37647</c:v>
                </c:pt>
                <c:pt idx="6294">
                  <c:v>37646</c:v>
                </c:pt>
                <c:pt idx="6295">
                  <c:v>37645</c:v>
                </c:pt>
                <c:pt idx="6296">
                  <c:v>37644</c:v>
                </c:pt>
                <c:pt idx="6297">
                  <c:v>37643</c:v>
                </c:pt>
                <c:pt idx="6298">
                  <c:v>37642</c:v>
                </c:pt>
                <c:pt idx="6299">
                  <c:v>37641</c:v>
                </c:pt>
                <c:pt idx="6300">
                  <c:v>37640</c:v>
                </c:pt>
                <c:pt idx="6301">
                  <c:v>37639</c:v>
                </c:pt>
                <c:pt idx="6302">
                  <c:v>37638</c:v>
                </c:pt>
                <c:pt idx="6303">
                  <c:v>37637</c:v>
                </c:pt>
                <c:pt idx="6304">
                  <c:v>37636</c:v>
                </c:pt>
                <c:pt idx="6305">
                  <c:v>37635</c:v>
                </c:pt>
                <c:pt idx="6306">
                  <c:v>37634</c:v>
                </c:pt>
                <c:pt idx="6307">
                  <c:v>37633</c:v>
                </c:pt>
                <c:pt idx="6308">
                  <c:v>37632</c:v>
                </c:pt>
                <c:pt idx="6309">
                  <c:v>37631</c:v>
                </c:pt>
                <c:pt idx="6310">
                  <c:v>37630</c:v>
                </c:pt>
                <c:pt idx="6311">
                  <c:v>37629</c:v>
                </c:pt>
                <c:pt idx="6312">
                  <c:v>37628</c:v>
                </c:pt>
                <c:pt idx="6313">
                  <c:v>37627</c:v>
                </c:pt>
                <c:pt idx="6314">
                  <c:v>37626</c:v>
                </c:pt>
                <c:pt idx="6315">
                  <c:v>37625</c:v>
                </c:pt>
                <c:pt idx="6316">
                  <c:v>37624</c:v>
                </c:pt>
                <c:pt idx="6317">
                  <c:v>37623</c:v>
                </c:pt>
                <c:pt idx="6318">
                  <c:v>37622</c:v>
                </c:pt>
                <c:pt idx="6319">
                  <c:v>37621</c:v>
                </c:pt>
                <c:pt idx="6320">
                  <c:v>37620</c:v>
                </c:pt>
                <c:pt idx="6321">
                  <c:v>37619</c:v>
                </c:pt>
                <c:pt idx="6322">
                  <c:v>37618</c:v>
                </c:pt>
                <c:pt idx="6323">
                  <c:v>37617</c:v>
                </c:pt>
                <c:pt idx="6324">
                  <c:v>37616</c:v>
                </c:pt>
                <c:pt idx="6325">
                  <c:v>37615</c:v>
                </c:pt>
                <c:pt idx="6326">
                  <c:v>37614</c:v>
                </c:pt>
                <c:pt idx="6327">
                  <c:v>37613</c:v>
                </c:pt>
                <c:pt idx="6328">
                  <c:v>37612</c:v>
                </c:pt>
                <c:pt idx="6329">
                  <c:v>37611</c:v>
                </c:pt>
                <c:pt idx="6330">
                  <c:v>37610</c:v>
                </c:pt>
                <c:pt idx="6331">
                  <c:v>37609</c:v>
                </c:pt>
                <c:pt idx="6332">
                  <c:v>37608</c:v>
                </c:pt>
                <c:pt idx="6333">
                  <c:v>37607</c:v>
                </c:pt>
                <c:pt idx="6334">
                  <c:v>37606</c:v>
                </c:pt>
                <c:pt idx="6335">
                  <c:v>37605</c:v>
                </c:pt>
                <c:pt idx="6336">
                  <c:v>37604</c:v>
                </c:pt>
                <c:pt idx="6337">
                  <c:v>37603</c:v>
                </c:pt>
                <c:pt idx="6338">
                  <c:v>37602</c:v>
                </c:pt>
                <c:pt idx="6339">
                  <c:v>37601</c:v>
                </c:pt>
                <c:pt idx="6340">
                  <c:v>37600</c:v>
                </c:pt>
                <c:pt idx="6341">
                  <c:v>37599</c:v>
                </c:pt>
                <c:pt idx="6342">
                  <c:v>37598</c:v>
                </c:pt>
                <c:pt idx="6343">
                  <c:v>37597</c:v>
                </c:pt>
                <c:pt idx="6344">
                  <c:v>37596</c:v>
                </c:pt>
                <c:pt idx="6345">
                  <c:v>37595</c:v>
                </c:pt>
                <c:pt idx="6346">
                  <c:v>37594</c:v>
                </c:pt>
                <c:pt idx="6347">
                  <c:v>37593</c:v>
                </c:pt>
                <c:pt idx="6348">
                  <c:v>37592</c:v>
                </c:pt>
                <c:pt idx="6349">
                  <c:v>37591</c:v>
                </c:pt>
                <c:pt idx="6350">
                  <c:v>37590</c:v>
                </c:pt>
                <c:pt idx="6351">
                  <c:v>37589</c:v>
                </c:pt>
                <c:pt idx="6352">
                  <c:v>37588</c:v>
                </c:pt>
                <c:pt idx="6353">
                  <c:v>37587</c:v>
                </c:pt>
                <c:pt idx="6354">
                  <c:v>37586</c:v>
                </c:pt>
                <c:pt idx="6355">
                  <c:v>37585</c:v>
                </c:pt>
                <c:pt idx="6356">
                  <c:v>37584</c:v>
                </c:pt>
                <c:pt idx="6357">
                  <c:v>37583</c:v>
                </c:pt>
                <c:pt idx="6358">
                  <c:v>37582</c:v>
                </c:pt>
                <c:pt idx="6359">
                  <c:v>37581</c:v>
                </c:pt>
                <c:pt idx="6360">
                  <c:v>37580</c:v>
                </c:pt>
                <c:pt idx="6361">
                  <c:v>37579</c:v>
                </c:pt>
                <c:pt idx="6362">
                  <c:v>37578</c:v>
                </c:pt>
                <c:pt idx="6363">
                  <c:v>37577</c:v>
                </c:pt>
                <c:pt idx="6364">
                  <c:v>37576</c:v>
                </c:pt>
                <c:pt idx="6365">
                  <c:v>37575</c:v>
                </c:pt>
                <c:pt idx="6366">
                  <c:v>37574</c:v>
                </c:pt>
                <c:pt idx="6367">
                  <c:v>37573</c:v>
                </c:pt>
                <c:pt idx="6368">
                  <c:v>37572</c:v>
                </c:pt>
                <c:pt idx="6369">
                  <c:v>37571</c:v>
                </c:pt>
                <c:pt idx="6370">
                  <c:v>37570</c:v>
                </c:pt>
                <c:pt idx="6371">
                  <c:v>37569</c:v>
                </c:pt>
                <c:pt idx="6372">
                  <c:v>37568</c:v>
                </c:pt>
                <c:pt idx="6373">
                  <c:v>37567</c:v>
                </c:pt>
                <c:pt idx="6374">
                  <c:v>37566</c:v>
                </c:pt>
                <c:pt idx="6375">
                  <c:v>37565</c:v>
                </c:pt>
                <c:pt idx="6376">
                  <c:v>37564</c:v>
                </c:pt>
                <c:pt idx="6377">
                  <c:v>37563</c:v>
                </c:pt>
                <c:pt idx="6378">
                  <c:v>37562</c:v>
                </c:pt>
                <c:pt idx="6379">
                  <c:v>37561</c:v>
                </c:pt>
                <c:pt idx="6380">
                  <c:v>37560</c:v>
                </c:pt>
                <c:pt idx="6381">
                  <c:v>37559</c:v>
                </c:pt>
                <c:pt idx="6382">
                  <c:v>37558</c:v>
                </c:pt>
                <c:pt idx="6383">
                  <c:v>37557</c:v>
                </c:pt>
                <c:pt idx="6384">
                  <c:v>37556</c:v>
                </c:pt>
                <c:pt idx="6385">
                  <c:v>37555</c:v>
                </c:pt>
                <c:pt idx="6386">
                  <c:v>37554</c:v>
                </c:pt>
                <c:pt idx="6387">
                  <c:v>37553</c:v>
                </c:pt>
                <c:pt idx="6388">
                  <c:v>37552</c:v>
                </c:pt>
                <c:pt idx="6389">
                  <c:v>37551</c:v>
                </c:pt>
                <c:pt idx="6390">
                  <c:v>37550</c:v>
                </c:pt>
                <c:pt idx="6391">
                  <c:v>37549</c:v>
                </c:pt>
                <c:pt idx="6392">
                  <c:v>37548</c:v>
                </c:pt>
                <c:pt idx="6393">
                  <c:v>37547</c:v>
                </c:pt>
                <c:pt idx="6394">
                  <c:v>37546</c:v>
                </c:pt>
                <c:pt idx="6395">
                  <c:v>37545</c:v>
                </c:pt>
                <c:pt idx="6396">
                  <c:v>37544</c:v>
                </c:pt>
                <c:pt idx="6397">
                  <c:v>37543</c:v>
                </c:pt>
                <c:pt idx="6398">
                  <c:v>37542</c:v>
                </c:pt>
                <c:pt idx="6399">
                  <c:v>37541</c:v>
                </c:pt>
                <c:pt idx="6400">
                  <c:v>37540</c:v>
                </c:pt>
                <c:pt idx="6401">
                  <c:v>37539</c:v>
                </c:pt>
                <c:pt idx="6402">
                  <c:v>37538</c:v>
                </c:pt>
                <c:pt idx="6403">
                  <c:v>37537</c:v>
                </c:pt>
                <c:pt idx="6404">
                  <c:v>37536</c:v>
                </c:pt>
                <c:pt idx="6405">
                  <c:v>37535</c:v>
                </c:pt>
                <c:pt idx="6406">
                  <c:v>37534</c:v>
                </c:pt>
                <c:pt idx="6407">
                  <c:v>37533</c:v>
                </c:pt>
                <c:pt idx="6408">
                  <c:v>37532</c:v>
                </c:pt>
                <c:pt idx="6409">
                  <c:v>37531</c:v>
                </c:pt>
                <c:pt idx="6410">
                  <c:v>37530</c:v>
                </c:pt>
                <c:pt idx="6411">
                  <c:v>37529</c:v>
                </c:pt>
                <c:pt idx="6412">
                  <c:v>37528</c:v>
                </c:pt>
                <c:pt idx="6413">
                  <c:v>37527</c:v>
                </c:pt>
                <c:pt idx="6414">
                  <c:v>37526</c:v>
                </c:pt>
                <c:pt idx="6415">
                  <c:v>37525</c:v>
                </c:pt>
                <c:pt idx="6416">
                  <c:v>37524</c:v>
                </c:pt>
                <c:pt idx="6417">
                  <c:v>37523</c:v>
                </c:pt>
                <c:pt idx="6418">
                  <c:v>37522</c:v>
                </c:pt>
                <c:pt idx="6419">
                  <c:v>37521</c:v>
                </c:pt>
                <c:pt idx="6420">
                  <c:v>37520</c:v>
                </c:pt>
                <c:pt idx="6421">
                  <c:v>37519</c:v>
                </c:pt>
                <c:pt idx="6422">
                  <c:v>37518</c:v>
                </c:pt>
                <c:pt idx="6423">
                  <c:v>37517</c:v>
                </c:pt>
                <c:pt idx="6424">
                  <c:v>37516</c:v>
                </c:pt>
                <c:pt idx="6425">
                  <c:v>37515</c:v>
                </c:pt>
                <c:pt idx="6426">
                  <c:v>37514</c:v>
                </c:pt>
                <c:pt idx="6427">
                  <c:v>37513</c:v>
                </c:pt>
                <c:pt idx="6428">
                  <c:v>37512</c:v>
                </c:pt>
                <c:pt idx="6429">
                  <c:v>37511</c:v>
                </c:pt>
                <c:pt idx="6430">
                  <c:v>37510</c:v>
                </c:pt>
                <c:pt idx="6431">
                  <c:v>37509</c:v>
                </c:pt>
                <c:pt idx="6432">
                  <c:v>37508</c:v>
                </c:pt>
                <c:pt idx="6433">
                  <c:v>37507</c:v>
                </c:pt>
                <c:pt idx="6434">
                  <c:v>37506</c:v>
                </c:pt>
                <c:pt idx="6435">
                  <c:v>37505</c:v>
                </c:pt>
                <c:pt idx="6436">
                  <c:v>37504</c:v>
                </c:pt>
                <c:pt idx="6437">
                  <c:v>37503</c:v>
                </c:pt>
                <c:pt idx="6438">
                  <c:v>37502</c:v>
                </c:pt>
                <c:pt idx="6439">
                  <c:v>37501</c:v>
                </c:pt>
                <c:pt idx="6440">
                  <c:v>37500</c:v>
                </c:pt>
                <c:pt idx="6441">
                  <c:v>37499</c:v>
                </c:pt>
                <c:pt idx="6442">
                  <c:v>37498</c:v>
                </c:pt>
                <c:pt idx="6443">
                  <c:v>37497</c:v>
                </c:pt>
                <c:pt idx="6444">
                  <c:v>37496</c:v>
                </c:pt>
                <c:pt idx="6445">
                  <c:v>37495</c:v>
                </c:pt>
                <c:pt idx="6446">
                  <c:v>37494</c:v>
                </c:pt>
                <c:pt idx="6447">
                  <c:v>37493</c:v>
                </c:pt>
                <c:pt idx="6448">
                  <c:v>37492</c:v>
                </c:pt>
                <c:pt idx="6449">
                  <c:v>37491</c:v>
                </c:pt>
                <c:pt idx="6450">
                  <c:v>37490</c:v>
                </c:pt>
                <c:pt idx="6451">
                  <c:v>37489</c:v>
                </c:pt>
                <c:pt idx="6452">
                  <c:v>37488</c:v>
                </c:pt>
                <c:pt idx="6453">
                  <c:v>37487</c:v>
                </c:pt>
                <c:pt idx="6454">
                  <c:v>37486</c:v>
                </c:pt>
                <c:pt idx="6455">
                  <c:v>37485</c:v>
                </c:pt>
                <c:pt idx="6456">
                  <c:v>37484</c:v>
                </c:pt>
                <c:pt idx="6457">
                  <c:v>37483</c:v>
                </c:pt>
                <c:pt idx="6458">
                  <c:v>37482</c:v>
                </c:pt>
                <c:pt idx="6459">
                  <c:v>37481</c:v>
                </c:pt>
                <c:pt idx="6460">
                  <c:v>37480</c:v>
                </c:pt>
                <c:pt idx="6461">
                  <c:v>37479</c:v>
                </c:pt>
                <c:pt idx="6462">
                  <c:v>37478</c:v>
                </c:pt>
                <c:pt idx="6463">
                  <c:v>37477</c:v>
                </c:pt>
                <c:pt idx="6464">
                  <c:v>37476</c:v>
                </c:pt>
                <c:pt idx="6465">
                  <c:v>37475</c:v>
                </c:pt>
                <c:pt idx="6466">
                  <c:v>37474</c:v>
                </c:pt>
                <c:pt idx="6467">
                  <c:v>37473</c:v>
                </c:pt>
                <c:pt idx="6468">
                  <c:v>37472</c:v>
                </c:pt>
                <c:pt idx="6469">
                  <c:v>37471</c:v>
                </c:pt>
                <c:pt idx="6470">
                  <c:v>37470</c:v>
                </c:pt>
                <c:pt idx="6471">
                  <c:v>37469</c:v>
                </c:pt>
                <c:pt idx="6472">
                  <c:v>37468</c:v>
                </c:pt>
                <c:pt idx="6473">
                  <c:v>37467</c:v>
                </c:pt>
                <c:pt idx="6474">
                  <c:v>37466</c:v>
                </c:pt>
                <c:pt idx="6475">
                  <c:v>37465</c:v>
                </c:pt>
                <c:pt idx="6476">
                  <c:v>37464</c:v>
                </c:pt>
                <c:pt idx="6477">
                  <c:v>37463</c:v>
                </c:pt>
                <c:pt idx="6478">
                  <c:v>37462</c:v>
                </c:pt>
                <c:pt idx="6479">
                  <c:v>37461</c:v>
                </c:pt>
                <c:pt idx="6480">
                  <c:v>37460</c:v>
                </c:pt>
                <c:pt idx="6481">
                  <c:v>37459</c:v>
                </c:pt>
                <c:pt idx="6482">
                  <c:v>37458</c:v>
                </c:pt>
                <c:pt idx="6483">
                  <c:v>37457</c:v>
                </c:pt>
                <c:pt idx="6484">
                  <c:v>37456</c:v>
                </c:pt>
                <c:pt idx="6485">
                  <c:v>37455</c:v>
                </c:pt>
                <c:pt idx="6486">
                  <c:v>37454</c:v>
                </c:pt>
                <c:pt idx="6487">
                  <c:v>37453</c:v>
                </c:pt>
                <c:pt idx="6488">
                  <c:v>37452</c:v>
                </c:pt>
                <c:pt idx="6489">
                  <c:v>37451</c:v>
                </c:pt>
                <c:pt idx="6490">
                  <c:v>37450</c:v>
                </c:pt>
                <c:pt idx="6491">
                  <c:v>37449</c:v>
                </c:pt>
                <c:pt idx="6492">
                  <c:v>37448</c:v>
                </c:pt>
                <c:pt idx="6493">
                  <c:v>37447</c:v>
                </c:pt>
                <c:pt idx="6494">
                  <c:v>37446</c:v>
                </c:pt>
                <c:pt idx="6495">
                  <c:v>37445</c:v>
                </c:pt>
                <c:pt idx="6496">
                  <c:v>37444</c:v>
                </c:pt>
                <c:pt idx="6497">
                  <c:v>37443</c:v>
                </c:pt>
                <c:pt idx="6498">
                  <c:v>37442</c:v>
                </c:pt>
                <c:pt idx="6499">
                  <c:v>37441</c:v>
                </c:pt>
                <c:pt idx="6500">
                  <c:v>37440</c:v>
                </c:pt>
                <c:pt idx="6501">
                  <c:v>37439</c:v>
                </c:pt>
                <c:pt idx="6502">
                  <c:v>37438</c:v>
                </c:pt>
                <c:pt idx="6503">
                  <c:v>37437</c:v>
                </c:pt>
                <c:pt idx="6504">
                  <c:v>37436</c:v>
                </c:pt>
                <c:pt idx="6505">
                  <c:v>37435</c:v>
                </c:pt>
                <c:pt idx="6506">
                  <c:v>37434</c:v>
                </c:pt>
                <c:pt idx="6507">
                  <c:v>37433</c:v>
                </c:pt>
                <c:pt idx="6508">
                  <c:v>37432</c:v>
                </c:pt>
                <c:pt idx="6509">
                  <c:v>37431</c:v>
                </c:pt>
                <c:pt idx="6510">
                  <c:v>37430</c:v>
                </c:pt>
                <c:pt idx="6511">
                  <c:v>37429</c:v>
                </c:pt>
                <c:pt idx="6512">
                  <c:v>37428</c:v>
                </c:pt>
                <c:pt idx="6513">
                  <c:v>37427</c:v>
                </c:pt>
                <c:pt idx="6514">
                  <c:v>37426</c:v>
                </c:pt>
                <c:pt idx="6515">
                  <c:v>37425</c:v>
                </c:pt>
                <c:pt idx="6516">
                  <c:v>37424</c:v>
                </c:pt>
                <c:pt idx="6517">
                  <c:v>37423</c:v>
                </c:pt>
                <c:pt idx="6518">
                  <c:v>37422</c:v>
                </c:pt>
                <c:pt idx="6519">
                  <c:v>37421</c:v>
                </c:pt>
                <c:pt idx="6520">
                  <c:v>37420</c:v>
                </c:pt>
                <c:pt idx="6521">
                  <c:v>37419</c:v>
                </c:pt>
                <c:pt idx="6522">
                  <c:v>37418</c:v>
                </c:pt>
                <c:pt idx="6523">
                  <c:v>37417</c:v>
                </c:pt>
                <c:pt idx="6524">
                  <c:v>37416</c:v>
                </c:pt>
                <c:pt idx="6525">
                  <c:v>37415</c:v>
                </c:pt>
                <c:pt idx="6526">
                  <c:v>37414</c:v>
                </c:pt>
                <c:pt idx="6527">
                  <c:v>37413</c:v>
                </c:pt>
                <c:pt idx="6528">
                  <c:v>37412</c:v>
                </c:pt>
                <c:pt idx="6529">
                  <c:v>37411</c:v>
                </c:pt>
                <c:pt idx="6530">
                  <c:v>37410</c:v>
                </c:pt>
                <c:pt idx="6531">
                  <c:v>37409</c:v>
                </c:pt>
                <c:pt idx="6532">
                  <c:v>37408</c:v>
                </c:pt>
                <c:pt idx="6533">
                  <c:v>37407</c:v>
                </c:pt>
                <c:pt idx="6534">
                  <c:v>37406</c:v>
                </c:pt>
                <c:pt idx="6535">
                  <c:v>37405</c:v>
                </c:pt>
                <c:pt idx="6536">
                  <c:v>37404</c:v>
                </c:pt>
                <c:pt idx="6537">
                  <c:v>37403</c:v>
                </c:pt>
                <c:pt idx="6538">
                  <c:v>37402</c:v>
                </c:pt>
                <c:pt idx="6539">
                  <c:v>37401</c:v>
                </c:pt>
                <c:pt idx="6540">
                  <c:v>37400</c:v>
                </c:pt>
                <c:pt idx="6541">
                  <c:v>37399</c:v>
                </c:pt>
                <c:pt idx="6542">
                  <c:v>37398</c:v>
                </c:pt>
                <c:pt idx="6543">
                  <c:v>37397</c:v>
                </c:pt>
                <c:pt idx="6544">
                  <c:v>37396</c:v>
                </c:pt>
                <c:pt idx="6545">
                  <c:v>37395</c:v>
                </c:pt>
                <c:pt idx="6546">
                  <c:v>37394</c:v>
                </c:pt>
                <c:pt idx="6547">
                  <c:v>37393</c:v>
                </c:pt>
                <c:pt idx="6548">
                  <c:v>37392</c:v>
                </c:pt>
                <c:pt idx="6549">
                  <c:v>37391</c:v>
                </c:pt>
                <c:pt idx="6550">
                  <c:v>37390</c:v>
                </c:pt>
                <c:pt idx="6551">
                  <c:v>37389</c:v>
                </c:pt>
                <c:pt idx="6552">
                  <c:v>37388</c:v>
                </c:pt>
                <c:pt idx="6553">
                  <c:v>37387</c:v>
                </c:pt>
                <c:pt idx="6554">
                  <c:v>37386</c:v>
                </c:pt>
                <c:pt idx="6555">
                  <c:v>37385</c:v>
                </c:pt>
                <c:pt idx="6556">
                  <c:v>37384</c:v>
                </c:pt>
                <c:pt idx="6557">
                  <c:v>37383</c:v>
                </c:pt>
                <c:pt idx="6558">
                  <c:v>37382</c:v>
                </c:pt>
                <c:pt idx="6559">
                  <c:v>37381</c:v>
                </c:pt>
                <c:pt idx="6560">
                  <c:v>37380</c:v>
                </c:pt>
                <c:pt idx="6561">
                  <c:v>37379</c:v>
                </c:pt>
                <c:pt idx="6562">
                  <c:v>37378</c:v>
                </c:pt>
                <c:pt idx="6563">
                  <c:v>37377</c:v>
                </c:pt>
                <c:pt idx="6564">
                  <c:v>37376</c:v>
                </c:pt>
                <c:pt idx="6565">
                  <c:v>37375</c:v>
                </c:pt>
                <c:pt idx="6566">
                  <c:v>37374</c:v>
                </c:pt>
                <c:pt idx="6567">
                  <c:v>37373</c:v>
                </c:pt>
                <c:pt idx="6568">
                  <c:v>37372</c:v>
                </c:pt>
                <c:pt idx="6569">
                  <c:v>37371</c:v>
                </c:pt>
                <c:pt idx="6570">
                  <c:v>37370</c:v>
                </c:pt>
                <c:pt idx="6571">
                  <c:v>37369</c:v>
                </c:pt>
                <c:pt idx="6572">
                  <c:v>37368</c:v>
                </c:pt>
                <c:pt idx="6573">
                  <c:v>37367</c:v>
                </c:pt>
                <c:pt idx="6574">
                  <c:v>37366</c:v>
                </c:pt>
                <c:pt idx="6575">
                  <c:v>37365</c:v>
                </c:pt>
                <c:pt idx="6576">
                  <c:v>37364</c:v>
                </c:pt>
                <c:pt idx="6577">
                  <c:v>37363</c:v>
                </c:pt>
                <c:pt idx="6578">
                  <c:v>37362</c:v>
                </c:pt>
                <c:pt idx="6579">
                  <c:v>37361</c:v>
                </c:pt>
                <c:pt idx="6580">
                  <c:v>37360</c:v>
                </c:pt>
                <c:pt idx="6581">
                  <c:v>37359</c:v>
                </c:pt>
                <c:pt idx="6582">
                  <c:v>37358</c:v>
                </c:pt>
                <c:pt idx="6583">
                  <c:v>37357</c:v>
                </c:pt>
                <c:pt idx="6584">
                  <c:v>37356</c:v>
                </c:pt>
                <c:pt idx="6585">
                  <c:v>37355</c:v>
                </c:pt>
                <c:pt idx="6586">
                  <c:v>37354</c:v>
                </c:pt>
                <c:pt idx="6587">
                  <c:v>37353</c:v>
                </c:pt>
                <c:pt idx="6588">
                  <c:v>37352</c:v>
                </c:pt>
                <c:pt idx="6589">
                  <c:v>37351</c:v>
                </c:pt>
                <c:pt idx="6590">
                  <c:v>37350</c:v>
                </c:pt>
                <c:pt idx="6591">
                  <c:v>37349</c:v>
                </c:pt>
                <c:pt idx="6592">
                  <c:v>37348</c:v>
                </c:pt>
                <c:pt idx="6593">
                  <c:v>37347</c:v>
                </c:pt>
                <c:pt idx="6594">
                  <c:v>37346</c:v>
                </c:pt>
                <c:pt idx="6595">
                  <c:v>37345</c:v>
                </c:pt>
                <c:pt idx="6596">
                  <c:v>37344</c:v>
                </c:pt>
                <c:pt idx="6597">
                  <c:v>37343</c:v>
                </c:pt>
                <c:pt idx="6598">
                  <c:v>37342</c:v>
                </c:pt>
                <c:pt idx="6599">
                  <c:v>37341</c:v>
                </c:pt>
                <c:pt idx="6600">
                  <c:v>37340</c:v>
                </c:pt>
                <c:pt idx="6601">
                  <c:v>37339</c:v>
                </c:pt>
                <c:pt idx="6602">
                  <c:v>37338</c:v>
                </c:pt>
                <c:pt idx="6603">
                  <c:v>37337</c:v>
                </c:pt>
                <c:pt idx="6604">
                  <c:v>37336</c:v>
                </c:pt>
                <c:pt idx="6605">
                  <c:v>37335</c:v>
                </c:pt>
                <c:pt idx="6606">
                  <c:v>37334</c:v>
                </c:pt>
                <c:pt idx="6607">
                  <c:v>37333</c:v>
                </c:pt>
                <c:pt idx="6608">
                  <c:v>37332</c:v>
                </c:pt>
                <c:pt idx="6609">
                  <c:v>37331</c:v>
                </c:pt>
                <c:pt idx="6610">
                  <c:v>37330</c:v>
                </c:pt>
                <c:pt idx="6611">
                  <c:v>37329</c:v>
                </c:pt>
                <c:pt idx="6612">
                  <c:v>37328</c:v>
                </c:pt>
                <c:pt idx="6613">
                  <c:v>37327</c:v>
                </c:pt>
                <c:pt idx="6614">
                  <c:v>37326</c:v>
                </c:pt>
                <c:pt idx="6615">
                  <c:v>37325</c:v>
                </c:pt>
                <c:pt idx="6616">
                  <c:v>37324</c:v>
                </c:pt>
                <c:pt idx="6617">
                  <c:v>37323</c:v>
                </c:pt>
                <c:pt idx="6618">
                  <c:v>37322</c:v>
                </c:pt>
                <c:pt idx="6619">
                  <c:v>37321</c:v>
                </c:pt>
                <c:pt idx="6620">
                  <c:v>37320</c:v>
                </c:pt>
                <c:pt idx="6621">
                  <c:v>37319</c:v>
                </c:pt>
                <c:pt idx="6622">
                  <c:v>37318</c:v>
                </c:pt>
                <c:pt idx="6623">
                  <c:v>37317</c:v>
                </c:pt>
                <c:pt idx="6624">
                  <c:v>37316</c:v>
                </c:pt>
                <c:pt idx="6625">
                  <c:v>37315</c:v>
                </c:pt>
                <c:pt idx="6626">
                  <c:v>37314</c:v>
                </c:pt>
                <c:pt idx="6627">
                  <c:v>37313</c:v>
                </c:pt>
                <c:pt idx="6628">
                  <c:v>37312</c:v>
                </c:pt>
                <c:pt idx="6629">
                  <c:v>37311</c:v>
                </c:pt>
                <c:pt idx="6630">
                  <c:v>37310</c:v>
                </c:pt>
                <c:pt idx="6631">
                  <c:v>37309</c:v>
                </c:pt>
                <c:pt idx="6632">
                  <c:v>37308</c:v>
                </c:pt>
                <c:pt idx="6633">
                  <c:v>37307</c:v>
                </c:pt>
                <c:pt idx="6634">
                  <c:v>37306</c:v>
                </c:pt>
                <c:pt idx="6635">
                  <c:v>37305</c:v>
                </c:pt>
                <c:pt idx="6636">
                  <c:v>37304</c:v>
                </c:pt>
                <c:pt idx="6637">
                  <c:v>37303</c:v>
                </c:pt>
                <c:pt idx="6638">
                  <c:v>37302</c:v>
                </c:pt>
                <c:pt idx="6639">
                  <c:v>37301</c:v>
                </c:pt>
                <c:pt idx="6640">
                  <c:v>37300</c:v>
                </c:pt>
                <c:pt idx="6641">
                  <c:v>37299</c:v>
                </c:pt>
                <c:pt idx="6642">
                  <c:v>37298</c:v>
                </c:pt>
                <c:pt idx="6643">
                  <c:v>37297</c:v>
                </c:pt>
                <c:pt idx="6644">
                  <c:v>37296</c:v>
                </c:pt>
                <c:pt idx="6645">
                  <c:v>37295</c:v>
                </c:pt>
                <c:pt idx="6646">
                  <c:v>37294</c:v>
                </c:pt>
                <c:pt idx="6647">
                  <c:v>37293</c:v>
                </c:pt>
                <c:pt idx="6648">
                  <c:v>37292</c:v>
                </c:pt>
                <c:pt idx="6649">
                  <c:v>37291</c:v>
                </c:pt>
                <c:pt idx="6650">
                  <c:v>37290</c:v>
                </c:pt>
                <c:pt idx="6651">
                  <c:v>37289</c:v>
                </c:pt>
                <c:pt idx="6652">
                  <c:v>37288</c:v>
                </c:pt>
                <c:pt idx="6653">
                  <c:v>37287</c:v>
                </c:pt>
                <c:pt idx="6654">
                  <c:v>37286</c:v>
                </c:pt>
                <c:pt idx="6655">
                  <c:v>37285</c:v>
                </c:pt>
                <c:pt idx="6656">
                  <c:v>37284</c:v>
                </c:pt>
                <c:pt idx="6657">
                  <c:v>37283</c:v>
                </c:pt>
                <c:pt idx="6658">
                  <c:v>37282</c:v>
                </c:pt>
                <c:pt idx="6659">
                  <c:v>37281</c:v>
                </c:pt>
                <c:pt idx="6660">
                  <c:v>37280</c:v>
                </c:pt>
                <c:pt idx="6661">
                  <c:v>37279</c:v>
                </c:pt>
                <c:pt idx="6662">
                  <c:v>37278</c:v>
                </c:pt>
                <c:pt idx="6663">
                  <c:v>37277</c:v>
                </c:pt>
                <c:pt idx="6664">
                  <c:v>37276</c:v>
                </c:pt>
                <c:pt idx="6665">
                  <c:v>37275</c:v>
                </c:pt>
                <c:pt idx="6666">
                  <c:v>37274</c:v>
                </c:pt>
                <c:pt idx="6667">
                  <c:v>37273</c:v>
                </c:pt>
                <c:pt idx="6668">
                  <c:v>37272</c:v>
                </c:pt>
                <c:pt idx="6669">
                  <c:v>37271</c:v>
                </c:pt>
                <c:pt idx="6670">
                  <c:v>37270</c:v>
                </c:pt>
                <c:pt idx="6671">
                  <c:v>37269</c:v>
                </c:pt>
                <c:pt idx="6672">
                  <c:v>37268</c:v>
                </c:pt>
                <c:pt idx="6673">
                  <c:v>37267</c:v>
                </c:pt>
                <c:pt idx="6674">
                  <c:v>37266</c:v>
                </c:pt>
                <c:pt idx="6675">
                  <c:v>37265</c:v>
                </c:pt>
                <c:pt idx="6676">
                  <c:v>37264</c:v>
                </c:pt>
                <c:pt idx="6677">
                  <c:v>37263</c:v>
                </c:pt>
                <c:pt idx="6678">
                  <c:v>37262</c:v>
                </c:pt>
                <c:pt idx="6679">
                  <c:v>37261</c:v>
                </c:pt>
                <c:pt idx="6680">
                  <c:v>37260</c:v>
                </c:pt>
                <c:pt idx="6681">
                  <c:v>37259</c:v>
                </c:pt>
                <c:pt idx="6682">
                  <c:v>37258</c:v>
                </c:pt>
                <c:pt idx="6683">
                  <c:v>37257</c:v>
                </c:pt>
                <c:pt idx="6684">
                  <c:v>37256</c:v>
                </c:pt>
                <c:pt idx="6685">
                  <c:v>37255</c:v>
                </c:pt>
                <c:pt idx="6686">
                  <c:v>37254</c:v>
                </c:pt>
                <c:pt idx="6687">
                  <c:v>37253</c:v>
                </c:pt>
                <c:pt idx="6688">
                  <c:v>37252</c:v>
                </c:pt>
                <c:pt idx="6689">
                  <c:v>37251</c:v>
                </c:pt>
                <c:pt idx="6690">
                  <c:v>37250</c:v>
                </c:pt>
                <c:pt idx="6691">
                  <c:v>37249</c:v>
                </c:pt>
                <c:pt idx="6692">
                  <c:v>37248</c:v>
                </c:pt>
                <c:pt idx="6693">
                  <c:v>37247</c:v>
                </c:pt>
                <c:pt idx="6694">
                  <c:v>37246</c:v>
                </c:pt>
                <c:pt idx="6695">
                  <c:v>37245</c:v>
                </c:pt>
                <c:pt idx="6696">
                  <c:v>37244</c:v>
                </c:pt>
                <c:pt idx="6697">
                  <c:v>37243</c:v>
                </c:pt>
                <c:pt idx="6698">
                  <c:v>37242</c:v>
                </c:pt>
                <c:pt idx="6699">
                  <c:v>37241</c:v>
                </c:pt>
                <c:pt idx="6700">
                  <c:v>37240</c:v>
                </c:pt>
                <c:pt idx="6701">
                  <c:v>37239</c:v>
                </c:pt>
                <c:pt idx="6702">
                  <c:v>37238</c:v>
                </c:pt>
                <c:pt idx="6703">
                  <c:v>37237</c:v>
                </c:pt>
                <c:pt idx="6704">
                  <c:v>37236</c:v>
                </c:pt>
                <c:pt idx="6705">
                  <c:v>37235</c:v>
                </c:pt>
                <c:pt idx="6706">
                  <c:v>37234</c:v>
                </c:pt>
                <c:pt idx="6707">
                  <c:v>37233</c:v>
                </c:pt>
                <c:pt idx="6708">
                  <c:v>37232</c:v>
                </c:pt>
                <c:pt idx="6709">
                  <c:v>37231</c:v>
                </c:pt>
                <c:pt idx="6710">
                  <c:v>37230</c:v>
                </c:pt>
                <c:pt idx="6711">
                  <c:v>37229</c:v>
                </c:pt>
                <c:pt idx="6712">
                  <c:v>37228</c:v>
                </c:pt>
                <c:pt idx="6713">
                  <c:v>37227</c:v>
                </c:pt>
                <c:pt idx="6714">
                  <c:v>37226</c:v>
                </c:pt>
                <c:pt idx="6715">
                  <c:v>37225</c:v>
                </c:pt>
                <c:pt idx="6716">
                  <c:v>37224</c:v>
                </c:pt>
                <c:pt idx="6717">
                  <c:v>37223</c:v>
                </c:pt>
                <c:pt idx="6718">
                  <c:v>37222</c:v>
                </c:pt>
                <c:pt idx="6719">
                  <c:v>37221</c:v>
                </c:pt>
                <c:pt idx="6720">
                  <c:v>37220</c:v>
                </c:pt>
                <c:pt idx="6721">
                  <c:v>37219</c:v>
                </c:pt>
                <c:pt idx="6722">
                  <c:v>37218</c:v>
                </c:pt>
                <c:pt idx="6723">
                  <c:v>37217</c:v>
                </c:pt>
                <c:pt idx="6724">
                  <c:v>37216</c:v>
                </c:pt>
                <c:pt idx="6725">
                  <c:v>37215</c:v>
                </c:pt>
                <c:pt idx="6726">
                  <c:v>37214</c:v>
                </c:pt>
                <c:pt idx="6727">
                  <c:v>37213</c:v>
                </c:pt>
                <c:pt idx="6728">
                  <c:v>37212</c:v>
                </c:pt>
                <c:pt idx="6729">
                  <c:v>37211</c:v>
                </c:pt>
                <c:pt idx="6730">
                  <c:v>37210</c:v>
                </c:pt>
                <c:pt idx="6731">
                  <c:v>37209</c:v>
                </c:pt>
                <c:pt idx="6732">
                  <c:v>37208</c:v>
                </c:pt>
                <c:pt idx="6733">
                  <c:v>37207</c:v>
                </c:pt>
                <c:pt idx="6734">
                  <c:v>37206</c:v>
                </c:pt>
                <c:pt idx="6735">
                  <c:v>37205</c:v>
                </c:pt>
                <c:pt idx="6736">
                  <c:v>37204</c:v>
                </c:pt>
                <c:pt idx="6737">
                  <c:v>37203</c:v>
                </c:pt>
                <c:pt idx="6738">
                  <c:v>37202</c:v>
                </c:pt>
                <c:pt idx="6739">
                  <c:v>37201</c:v>
                </c:pt>
                <c:pt idx="6740">
                  <c:v>37200</c:v>
                </c:pt>
                <c:pt idx="6741">
                  <c:v>37199</c:v>
                </c:pt>
                <c:pt idx="6742">
                  <c:v>37198</c:v>
                </c:pt>
                <c:pt idx="6743">
                  <c:v>37197</c:v>
                </c:pt>
                <c:pt idx="6744">
                  <c:v>37196</c:v>
                </c:pt>
                <c:pt idx="6745">
                  <c:v>37195</c:v>
                </c:pt>
                <c:pt idx="6746">
                  <c:v>37194</c:v>
                </c:pt>
                <c:pt idx="6747">
                  <c:v>37193</c:v>
                </c:pt>
                <c:pt idx="6748">
                  <c:v>37192</c:v>
                </c:pt>
                <c:pt idx="6749">
                  <c:v>37191</c:v>
                </c:pt>
                <c:pt idx="6750">
                  <c:v>37190</c:v>
                </c:pt>
                <c:pt idx="6751">
                  <c:v>37189</c:v>
                </c:pt>
                <c:pt idx="6752">
                  <c:v>37188</c:v>
                </c:pt>
                <c:pt idx="6753">
                  <c:v>37187</c:v>
                </c:pt>
                <c:pt idx="6754">
                  <c:v>37186</c:v>
                </c:pt>
                <c:pt idx="6755">
                  <c:v>37185</c:v>
                </c:pt>
                <c:pt idx="6756">
                  <c:v>37184</c:v>
                </c:pt>
                <c:pt idx="6757">
                  <c:v>37183</c:v>
                </c:pt>
                <c:pt idx="6758">
                  <c:v>37182</c:v>
                </c:pt>
                <c:pt idx="6759">
                  <c:v>37181</c:v>
                </c:pt>
                <c:pt idx="6760">
                  <c:v>37180</c:v>
                </c:pt>
                <c:pt idx="6761">
                  <c:v>37179</c:v>
                </c:pt>
                <c:pt idx="6762">
                  <c:v>37178</c:v>
                </c:pt>
                <c:pt idx="6763">
                  <c:v>37177</c:v>
                </c:pt>
                <c:pt idx="6764">
                  <c:v>37176</c:v>
                </c:pt>
                <c:pt idx="6765">
                  <c:v>37175</c:v>
                </c:pt>
                <c:pt idx="6766">
                  <c:v>37174</c:v>
                </c:pt>
                <c:pt idx="6767">
                  <c:v>37173</c:v>
                </c:pt>
                <c:pt idx="6768">
                  <c:v>37172</c:v>
                </c:pt>
                <c:pt idx="6769">
                  <c:v>37171</c:v>
                </c:pt>
                <c:pt idx="6770">
                  <c:v>37170</c:v>
                </c:pt>
                <c:pt idx="6771">
                  <c:v>37169</c:v>
                </c:pt>
                <c:pt idx="6772">
                  <c:v>37168</c:v>
                </c:pt>
                <c:pt idx="6773">
                  <c:v>37167</c:v>
                </c:pt>
                <c:pt idx="6774">
                  <c:v>37166</c:v>
                </c:pt>
                <c:pt idx="6775">
                  <c:v>37165</c:v>
                </c:pt>
                <c:pt idx="6776">
                  <c:v>37164</c:v>
                </c:pt>
                <c:pt idx="6777">
                  <c:v>37163</c:v>
                </c:pt>
                <c:pt idx="6778">
                  <c:v>37162</c:v>
                </c:pt>
                <c:pt idx="6779">
                  <c:v>37161</c:v>
                </c:pt>
                <c:pt idx="6780">
                  <c:v>37160</c:v>
                </c:pt>
                <c:pt idx="6781">
                  <c:v>37159</c:v>
                </c:pt>
                <c:pt idx="6782">
                  <c:v>37158</c:v>
                </c:pt>
                <c:pt idx="6783">
                  <c:v>37157</c:v>
                </c:pt>
                <c:pt idx="6784">
                  <c:v>37156</c:v>
                </c:pt>
                <c:pt idx="6785">
                  <c:v>37155</c:v>
                </c:pt>
                <c:pt idx="6786">
                  <c:v>37154</c:v>
                </c:pt>
                <c:pt idx="6787">
                  <c:v>37153</c:v>
                </c:pt>
                <c:pt idx="6788">
                  <c:v>37152</c:v>
                </c:pt>
                <c:pt idx="6789">
                  <c:v>37151</c:v>
                </c:pt>
                <c:pt idx="6790">
                  <c:v>37150</c:v>
                </c:pt>
                <c:pt idx="6791">
                  <c:v>37149</c:v>
                </c:pt>
                <c:pt idx="6792">
                  <c:v>37148</c:v>
                </c:pt>
                <c:pt idx="6793">
                  <c:v>37147</c:v>
                </c:pt>
                <c:pt idx="6794">
                  <c:v>37146</c:v>
                </c:pt>
                <c:pt idx="6795">
                  <c:v>37145</c:v>
                </c:pt>
                <c:pt idx="6796">
                  <c:v>37144</c:v>
                </c:pt>
                <c:pt idx="6797">
                  <c:v>37143</c:v>
                </c:pt>
                <c:pt idx="6798">
                  <c:v>37142</c:v>
                </c:pt>
                <c:pt idx="6799">
                  <c:v>37141</c:v>
                </c:pt>
                <c:pt idx="6800">
                  <c:v>37140</c:v>
                </c:pt>
                <c:pt idx="6801">
                  <c:v>37139</c:v>
                </c:pt>
                <c:pt idx="6802">
                  <c:v>37138</c:v>
                </c:pt>
                <c:pt idx="6803">
                  <c:v>37137</c:v>
                </c:pt>
                <c:pt idx="6804">
                  <c:v>37136</c:v>
                </c:pt>
                <c:pt idx="6805">
                  <c:v>37135</c:v>
                </c:pt>
                <c:pt idx="6806">
                  <c:v>37134</c:v>
                </c:pt>
                <c:pt idx="6807">
                  <c:v>37133</c:v>
                </c:pt>
                <c:pt idx="6808">
                  <c:v>37132</c:v>
                </c:pt>
                <c:pt idx="6809">
                  <c:v>37131</c:v>
                </c:pt>
                <c:pt idx="6810">
                  <c:v>37130</c:v>
                </c:pt>
                <c:pt idx="6811">
                  <c:v>37129</c:v>
                </c:pt>
                <c:pt idx="6812">
                  <c:v>37128</c:v>
                </c:pt>
                <c:pt idx="6813">
                  <c:v>37127</c:v>
                </c:pt>
                <c:pt idx="6814">
                  <c:v>37126</c:v>
                </c:pt>
                <c:pt idx="6815">
                  <c:v>37125</c:v>
                </c:pt>
                <c:pt idx="6816">
                  <c:v>37124</c:v>
                </c:pt>
                <c:pt idx="6817">
                  <c:v>37123</c:v>
                </c:pt>
                <c:pt idx="6818">
                  <c:v>37122</c:v>
                </c:pt>
                <c:pt idx="6819">
                  <c:v>37121</c:v>
                </c:pt>
                <c:pt idx="6820">
                  <c:v>37120</c:v>
                </c:pt>
                <c:pt idx="6821">
                  <c:v>37119</c:v>
                </c:pt>
                <c:pt idx="6822">
                  <c:v>37118</c:v>
                </c:pt>
                <c:pt idx="6823">
                  <c:v>37117</c:v>
                </c:pt>
                <c:pt idx="6824">
                  <c:v>37116</c:v>
                </c:pt>
                <c:pt idx="6825">
                  <c:v>37115</c:v>
                </c:pt>
                <c:pt idx="6826">
                  <c:v>37114</c:v>
                </c:pt>
                <c:pt idx="6827">
                  <c:v>37113</c:v>
                </c:pt>
                <c:pt idx="6828">
                  <c:v>37112</c:v>
                </c:pt>
                <c:pt idx="6829">
                  <c:v>37111</c:v>
                </c:pt>
                <c:pt idx="6830">
                  <c:v>37110</c:v>
                </c:pt>
                <c:pt idx="6831">
                  <c:v>37109</c:v>
                </c:pt>
                <c:pt idx="6832">
                  <c:v>37108</c:v>
                </c:pt>
                <c:pt idx="6833">
                  <c:v>37107</c:v>
                </c:pt>
                <c:pt idx="6834">
                  <c:v>37106</c:v>
                </c:pt>
                <c:pt idx="6835">
                  <c:v>37105</c:v>
                </c:pt>
                <c:pt idx="6836">
                  <c:v>37104</c:v>
                </c:pt>
                <c:pt idx="6837">
                  <c:v>37103</c:v>
                </c:pt>
                <c:pt idx="6838">
                  <c:v>37102</c:v>
                </c:pt>
                <c:pt idx="6839">
                  <c:v>37101</c:v>
                </c:pt>
                <c:pt idx="6840">
                  <c:v>37100</c:v>
                </c:pt>
                <c:pt idx="6841">
                  <c:v>37099</c:v>
                </c:pt>
                <c:pt idx="6842">
                  <c:v>37098</c:v>
                </c:pt>
                <c:pt idx="6843">
                  <c:v>37097</c:v>
                </c:pt>
                <c:pt idx="6844">
                  <c:v>37096</c:v>
                </c:pt>
                <c:pt idx="6845">
                  <c:v>37095</c:v>
                </c:pt>
                <c:pt idx="6846">
                  <c:v>37094</c:v>
                </c:pt>
                <c:pt idx="6847">
                  <c:v>37093</c:v>
                </c:pt>
                <c:pt idx="6848">
                  <c:v>37092</c:v>
                </c:pt>
                <c:pt idx="6849">
                  <c:v>37091</c:v>
                </c:pt>
                <c:pt idx="6850">
                  <c:v>37090</c:v>
                </c:pt>
                <c:pt idx="6851">
                  <c:v>37089</c:v>
                </c:pt>
                <c:pt idx="6852">
                  <c:v>37088</c:v>
                </c:pt>
                <c:pt idx="6853">
                  <c:v>37087</c:v>
                </c:pt>
                <c:pt idx="6854">
                  <c:v>37086</c:v>
                </c:pt>
                <c:pt idx="6855">
                  <c:v>37085</c:v>
                </c:pt>
                <c:pt idx="6856">
                  <c:v>37084</c:v>
                </c:pt>
                <c:pt idx="6857">
                  <c:v>37083</c:v>
                </c:pt>
                <c:pt idx="6858">
                  <c:v>37082</c:v>
                </c:pt>
                <c:pt idx="6859">
                  <c:v>37081</c:v>
                </c:pt>
                <c:pt idx="6860">
                  <c:v>37080</c:v>
                </c:pt>
                <c:pt idx="6861">
                  <c:v>37079</c:v>
                </c:pt>
                <c:pt idx="6862">
                  <c:v>37078</c:v>
                </c:pt>
                <c:pt idx="6863">
                  <c:v>37077</c:v>
                </c:pt>
                <c:pt idx="6864">
                  <c:v>37076</c:v>
                </c:pt>
                <c:pt idx="6865">
                  <c:v>37075</c:v>
                </c:pt>
                <c:pt idx="6866">
                  <c:v>37074</c:v>
                </c:pt>
                <c:pt idx="6867">
                  <c:v>37073</c:v>
                </c:pt>
                <c:pt idx="6868">
                  <c:v>37072</c:v>
                </c:pt>
                <c:pt idx="6869">
                  <c:v>37071</c:v>
                </c:pt>
                <c:pt idx="6870">
                  <c:v>37070</c:v>
                </c:pt>
                <c:pt idx="6871">
                  <c:v>37069</c:v>
                </c:pt>
                <c:pt idx="6872">
                  <c:v>37068</c:v>
                </c:pt>
                <c:pt idx="6873">
                  <c:v>37067</c:v>
                </c:pt>
                <c:pt idx="6874">
                  <c:v>37066</c:v>
                </c:pt>
                <c:pt idx="6875">
                  <c:v>37065</c:v>
                </c:pt>
                <c:pt idx="6876">
                  <c:v>37064</c:v>
                </c:pt>
                <c:pt idx="6877">
                  <c:v>37063</c:v>
                </c:pt>
                <c:pt idx="6878">
                  <c:v>37062</c:v>
                </c:pt>
                <c:pt idx="6879">
                  <c:v>37061</c:v>
                </c:pt>
                <c:pt idx="6880">
                  <c:v>37060</c:v>
                </c:pt>
                <c:pt idx="6881">
                  <c:v>37059</c:v>
                </c:pt>
                <c:pt idx="6882">
                  <c:v>37058</c:v>
                </c:pt>
                <c:pt idx="6883">
                  <c:v>37057</c:v>
                </c:pt>
                <c:pt idx="6884">
                  <c:v>37056</c:v>
                </c:pt>
                <c:pt idx="6885">
                  <c:v>37055</c:v>
                </c:pt>
                <c:pt idx="6886">
                  <c:v>37054</c:v>
                </c:pt>
                <c:pt idx="6887">
                  <c:v>37053</c:v>
                </c:pt>
                <c:pt idx="6888">
                  <c:v>37052</c:v>
                </c:pt>
                <c:pt idx="6889">
                  <c:v>37051</c:v>
                </c:pt>
                <c:pt idx="6890">
                  <c:v>37050</c:v>
                </c:pt>
                <c:pt idx="6891">
                  <c:v>37049</c:v>
                </c:pt>
                <c:pt idx="6892">
                  <c:v>37048</c:v>
                </c:pt>
                <c:pt idx="6893">
                  <c:v>37047</c:v>
                </c:pt>
                <c:pt idx="6894">
                  <c:v>37046</c:v>
                </c:pt>
                <c:pt idx="6895">
                  <c:v>37045</c:v>
                </c:pt>
                <c:pt idx="6896">
                  <c:v>37044</c:v>
                </c:pt>
                <c:pt idx="6897">
                  <c:v>37043</c:v>
                </c:pt>
                <c:pt idx="6898">
                  <c:v>37042</c:v>
                </c:pt>
                <c:pt idx="6899">
                  <c:v>37041</c:v>
                </c:pt>
                <c:pt idx="6900">
                  <c:v>37040</c:v>
                </c:pt>
                <c:pt idx="6901">
                  <c:v>37039</c:v>
                </c:pt>
                <c:pt idx="6902">
                  <c:v>37038</c:v>
                </c:pt>
                <c:pt idx="6903">
                  <c:v>37037</c:v>
                </c:pt>
                <c:pt idx="6904">
                  <c:v>37036</c:v>
                </c:pt>
                <c:pt idx="6905">
                  <c:v>37035</c:v>
                </c:pt>
                <c:pt idx="6906">
                  <c:v>37034</c:v>
                </c:pt>
                <c:pt idx="6907">
                  <c:v>37033</c:v>
                </c:pt>
                <c:pt idx="6908">
                  <c:v>37032</c:v>
                </c:pt>
                <c:pt idx="6909">
                  <c:v>37031</c:v>
                </c:pt>
                <c:pt idx="6910">
                  <c:v>37030</c:v>
                </c:pt>
                <c:pt idx="6911">
                  <c:v>37029</c:v>
                </c:pt>
                <c:pt idx="6912">
                  <c:v>37028</c:v>
                </c:pt>
                <c:pt idx="6913">
                  <c:v>37027</c:v>
                </c:pt>
                <c:pt idx="6914">
                  <c:v>37026</c:v>
                </c:pt>
                <c:pt idx="6915">
                  <c:v>37025</c:v>
                </c:pt>
                <c:pt idx="6916">
                  <c:v>37024</c:v>
                </c:pt>
                <c:pt idx="6917">
                  <c:v>37023</c:v>
                </c:pt>
                <c:pt idx="6918">
                  <c:v>37022</c:v>
                </c:pt>
                <c:pt idx="6919">
                  <c:v>37021</c:v>
                </c:pt>
                <c:pt idx="6920">
                  <c:v>37020</c:v>
                </c:pt>
                <c:pt idx="6921">
                  <c:v>37019</c:v>
                </c:pt>
                <c:pt idx="6922">
                  <c:v>37018</c:v>
                </c:pt>
                <c:pt idx="6923">
                  <c:v>37017</c:v>
                </c:pt>
                <c:pt idx="6924">
                  <c:v>37016</c:v>
                </c:pt>
                <c:pt idx="6925">
                  <c:v>37015</c:v>
                </c:pt>
                <c:pt idx="6926">
                  <c:v>37014</c:v>
                </c:pt>
                <c:pt idx="6927">
                  <c:v>37013</c:v>
                </c:pt>
                <c:pt idx="6928">
                  <c:v>37012</c:v>
                </c:pt>
                <c:pt idx="6929">
                  <c:v>37011</c:v>
                </c:pt>
                <c:pt idx="6930">
                  <c:v>37010</c:v>
                </c:pt>
                <c:pt idx="6931">
                  <c:v>37009</c:v>
                </c:pt>
                <c:pt idx="6932">
                  <c:v>37008</c:v>
                </c:pt>
                <c:pt idx="6933">
                  <c:v>37007</c:v>
                </c:pt>
                <c:pt idx="6934">
                  <c:v>37006</c:v>
                </c:pt>
                <c:pt idx="6935">
                  <c:v>37005</c:v>
                </c:pt>
                <c:pt idx="6936">
                  <c:v>37004</c:v>
                </c:pt>
                <c:pt idx="6937">
                  <c:v>37003</c:v>
                </c:pt>
                <c:pt idx="6938">
                  <c:v>37002</c:v>
                </c:pt>
                <c:pt idx="6939">
                  <c:v>37001</c:v>
                </c:pt>
                <c:pt idx="6940">
                  <c:v>37000</c:v>
                </c:pt>
                <c:pt idx="6941">
                  <c:v>36999</c:v>
                </c:pt>
                <c:pt idx="6942">
                  <c:v>36998</c:v>
                </c:pt>
                <c:pt idx="6943">
                  <c:v>36997</c:v>
                </c:pt>
                <c:pt idx="6944">
                  <c:v>36996</c:v>
                </c:pt>
                <c:pt idx="6945">
                  <c:v>36995</c:v>
                </c:pt>
                <c:pt idx="6946">
                  <c:v>36994</c:v>
                </c:pt>
                <c:pt idx="6947">
                  <c:v>36993</c:v>
                </c:pt>
                <c:pt idx="6948">
                  <c:v>36992</c:v>
                </c:pt>
                <c:pt idx="6949">
                  <c:v>36991</c:v>
                </c:pt>
                <c:pt idx="6950">
                  <c:v>36990</c:v>
                </c:pt>
                <c:pt idx="6951">
                  <c:v>36989</c:v>
                </c:pt>
                <c:pt idx="6952">
                  <c:v>36988</c:v>
                </c:pt>
                <c:pt idx="6953">
                  <c:v>36987</c:v>
                </c:pt>
                <c:pt idx="6954">
                  <c:v>36986</c:v>
                </c:pt>
                <c:pt idx="6955">
                  <c:v>36985</c:v>
                </c:pt>
                <c:pt idx="6956">
                  <c:v>36984</c:v>
                </c:pt>
                <c:pt idx="6957">
                  <c:v>36983</c:v>
                </c:pt>
                <c:pt idx="6958">
                  <c:v>36982</c:v>
                </c:pt>
                <c:pt idx="6959">
                  <c:v>36981</c:v>
                </c:pt>
                <c:pt idx="6960">
                  <c:v>36980</c:v>
                </c:pt>
                <c:pt idx="6961">
                  <c:v>36979</c:v>
                </c:pt>
                <c:pt idx="6962">
                  <c:v>36978</c:v>
                </c:pt>
                <c:pt idx="6963">
                  <c:v>36977</c:v>
                </c:pt>
                <c:pt idx="6964">
                  <c:v>36976</c:v>
                </c:pt>
                <c:pt idx="6965">
                  <c:v>36975</c:v>
                </c:pt>
                <c:pt idx="6966">
                  <c:v>36974</c:v>
                </c:pt>
                <c:pt idx="6967">
                  <c:v>36973</c:v>
                </c:pt>
                <c:pt idx="6968">
                  <c:v>36972</c:v>
                </c:pt>
                <c:pt idx="6969">
                  <c:v>36971</c:v>
                </c:pt>
                <c:pt idx="6970">
                  <c:v>36970</c:v>
                </c:pt>
                <c:pt idx="6971">
                  <c:v>36969</c:v>
                </c:pt>
                <c:pt idx="6972">
                  <c:v>36968</c:v>
                </c:pt>
                <c:pt idx="6973">
                  <c:v>36967</c:v>
                </c:pt>
                <c:pt idx="6974">
                  <c:v>36966</c:v>
                </c:pt>
                <c:pt idx="6975">
                  <c:v>36965</c:v>
                </c:pt>
                <c:pt idx="6976">
                  <c:v>36964</c:v>
                </c:pt>
                <c:pt idx="6977">
                  <c:v>36963</c:v>
                </c:pt>
                <c:pt idx="6978">
                  <c:v>36962</c:v>
                </c:pt>
                <c:pt idx="6979">
                  <c:v>36961</c:v>
                </c:pt>
                <c:pt idx="6980">
                  <c:v>36960</c:v>
                </c:pt>
                <c:pt idx="6981">
                  <c:v>36959</c:v>
                </c:pt>
                <c:pt idx="6982">
                  <c:v>36958</c:v>
                </c:pt>
                <c:pt idx="6983">
                  <c:v>36957</c:v>
                </c:pt>
                <c:pt idx="6984">
                  <c:v>36956</c:v>
                </c:pt>
                <c:pt idx="6985">
                  <c:v>36955</c:v>
                </c:pt>
                <c:pt idx="6986">
                  <c:v>36954</c:v>
                </c:pt>
                <c:pt idx="6987">
                  <c:v>36953</c:v>
                </c:pt>
                <c:pt idx="6988">
                  <c:v>36952</c:v>
                </c:pt>
                <c:pt idx="6989">
                  <c:v>36951</c:v>
                </c:pt>
                <c:pt idx="6990">
                  <c:v>36950</c:v>
                </c:pt>
                <c:pt idx="6991">
                  <c:v>36949</c:v>
                </c:pt>
                <c:pt idx="6992">
                  <c:v>36948</c:v>
                </c:pt>
                <c:pt idx="6993">
                  <c:v>36947</c:v>
                </c:pt>
                <c:pt idx="6994">
                  <c:v>36946</c:v>
                </c:pt>
                <c:pt idx="6995">
                  <c:v>36945</c:v>
                </c:pt>
                <c:pt idx="6996">
                  <c:v>36944</c:v>
                </c:pt>
                <c:pt idx="6997">
                  <c:v>36943</c:v>
                </c:pt>
                <c:pt idx="6998">
                  <c:v>36942</c:v>
                </c:pt>
                <c:pt idx="6999">
                  <c:v>36941</c:v>
                </c:pt>
                <c:pt idx="7000">
                  <c:v>36940</c:v>
                </c:pt>
                <c:pt idx="7001">
                  <c:v>36939</c:v>
                </c:pt>
                <c:pt idx="7002">
                  <c:v>36938</c:v>
                </c:pt>
                <c:pt idx="7003">
                  <c:v>36937</c:v>
                </c:pt>
                <c:pt idx="7004">
                  <c:v>36936</c:v>
                </c:pt>
                <c:pt idx="7005">
                  <c:v>36935</c:v>
                </c:pt>
                <c:pt idx="7006">
                  <c:v>36934</c:v>
                </c:pt>
                <c:pt idx="7007">
                  <c:v>36933</c:v>
                </c:pt>
                <c:pt idx="7008">
                  <c:v>36932</c:v>
                </c:pt>
                <c:pt idx="7009">
                  <c:v>36931</c:v>
                </c:pt>
                <c:pt idx="7010">
                  <c:v>36930</c:v>
                </c:pt>
                <c:pt idx="7011">
                  <c:v>36929</c:v>
                </c:pt>
                <c:pt idx="7012">
                  <c:v>36928</c:v>
                </c:pt>
                <c:pt idx="7013">
                  <c:v>36927</c:v>
                </c:pt>
                <c:pt idx="7014">
                  <c:v>36926</c:v>
                </c:pt>
                <c:pt idx="7015">
                  <c:v>36925</c:v>
                </c:pt>
                <c:pt idx="7016">
                  <c:v>36924</c:v>
                </c:pt>
                <c:pt idx="7017">
                  <c:v>36923</c:v>
                </c:pt>
                <c:pt idx="7018">
                  <c:v>36922</c:v>
                </c:pt>
                <c:pt idx="7019">
                  <c:v>36921</c:v>
                </c:pt>
                <c:pt idx="7020">
                  <c:v>36920</c:v>
                </c:pt>
                <c:pt idx="7021">
                  <c:v>36919</c:v>
                </c:pt>
                <c:pt idx="7022">
                  <c:v>36918</c:v>
                </c:pt>
                <c:pt idx="7023">
                  <c:v>36917</c:v>
                </c:pt>
                <c:pt idx="7024">
                  <c:v>36916</c:v>
                </c:pt>
                <c:pt idx="7025">
                  <c:v>36915</c:v>
                </c:pt>
                <c:pt idx="7026">
                  <c:v>36914</c:v>
                </c:pt>
                <c:pt idx="7027">
                  <c:v>36913</c:v>
                </c:pt>
                <c:pt idx="7028">
                  <c:v>36912</c:v>
                </c:pt>
                <c:pt idx="7029">
                  <c:v>36911</c:v>
                </c:pt>
                <c:pt idx="7030">
                  <c:v>36910</c:v>
                </c:pt>
                <c:pt idx="7031">
                  <c:v>36909</c:v>
                </c:pt>
                <c:pt idx="7032">
                  <c:v>36908</c:v>
                </c:pt>
                <c:pt idx="7033">
                  <c:v>36907</c:v>
                </c:pt>
                <c:pt idx="7034">
                  <c:v>36906</c:v>
                </c:pt>
                <c:pt idx="7035">
                  <c:v>36905</c:v>
                </c:pt>
                <c:pt idx="7036">
                  <c:v>36904</c:v>
                </c:pt>
                <c:pt idx="7037">
                  <c:v>36903</c:v>
                </c:pt>
                <c:pt idx="7038">
                  <c:v>36902</c:v>
                </c:pt>
                <c:pt idx="7039">
                  <c:v>36901</c:v>
                </c:pt>
                <c:pt idx="7040">
                  <c:v>36900</c:v>
                </c:pt>
                <c:pt idx="7041">
                  <c:v>36899</c:v>
                </c:pt>
                <c:pt idx="7042">
                  <c:v>36898</c:v>
                </c:pt>
                <c:pt idx="7043">
                  <c:v>36897</c:v>
                </c:pt>
                <c:pt idx="7044">
                  <c:v>36896</c:v>
                </c:pt>
                <c:pt idx="7045">
                  <c:v>36895</c:v>
                </c:pt>
                <c:pt idx="7046">
                  <c:v>36894</c:v>
                </c:pt>
                <c:pt idx="7047">
                  <c:v>36893</c:v>
                </c:pt>
                <c:pt idx="7048">
                  <c:v>36892</c:v>
                </c:pt>
                <c:pt idx="7049">
                  <c:v>36891</c:v>
                </c:pt>
                <c:pt idx="7050">
                  <c:v>36890</c:v>
                </c:pt>
                <c:pt idx="7051">
                  <c:v>36889</c:v>
                </c:pt>
                <c:pt idx="7052">
                  <c:v>36888</c:v>
                </c:pt>
                <c:pt idx="7053">
                  <c:v>36887</c:v>
                </c:pt>
                <c:pt idx="7054">
                  <c:v>36886</c:v>
                </c:pt>
                <c:pt idx="7055">
                  <c:v>36885</c:v>
                </c:pt>
                <c:pt idx="7056">
                  <c:v>36884</c:v>
                </c:pt>
                <c:pt idx="7057">
                  <c:v>36883</c:v>
                </c:pt>
                <c:pt idx="7058">
                  <c:v>36882</c:v>
                </c:pt>
                <c:pt idx="7059">
                  <c:v>36881</c:v>
                </c:pt>
                <c:pt idx="7060">
                  <c:v>36880</c:v>
                </c:pt>
                <c:pt idx="7061">
                  <c:v>36879</c:v>
                </c:pt>
                <c:pt idx="7062">
                  <c:v>36878</c:v>
                </c:pt>
                <c:pt idx="7063">
                  <c:v>36877</c:v>
                </c:pt>
                <c:pt idx="7064">
                  <c:v>36876</c:v>
                </c:pt>
                <c:pt idx="7065">
                  <c:v>36875</c:v>
                </c:pt>
                <c:pt idx="7066">
                  <c:v>36874</c:v>
                </c:pt>
                <c:pt idx="7067">
                  <c:v>36873</c:v>
                </c:pt>
                <c:pt idx="7068">
                  <c:v>36872</c:v>
                </c:pt>
                <c:pt idx="7069">
                  <c:v>36871</c:v>
                </c:pt>
                <c:pt idx="7070">
                  <c:v>36870</c:v>
                </c:pt>
                <c:pt idx="7071">
                  <c:v>36869</c:v>
                </c:pt>
                <c:pt idx="7072">
                  <c:v>36868</c:v>
                </c:pt>
                <c:pt idx="7073">
                  <c:v>36867</c:v>
                </c:pt>
                <c:pt idx="7074">
                  <c:v>36866</c:v>
                </c:pt>
                <c:pt idx="7075">
                  <c:v>36865</c:v>
                </c:pt>
                <c:pt idx="7076">
                  <c:v>36864</c:v>
                </c:pt>
                <c:pt idx="7077">
                  <c:v>36863</c:v>
                </c:pt>
                <c:pt idx="7078">
                  <c:v>36862</c:v>
                </c:pt>
                <c:pt idx="7079">
                  <c:v>36861</c:v>
                </c:pt>
                <c:pt idx="7080">
                  <c:v>36860</c:v>
                </c:pt>
                <c:pt idx="7081">
                  <c:v>36859</c:v>
                </c:pt>
                <c:pt idx="7082">
                  <c:v>36858</c:v>
                </c:pt>
                <c:pt idx="7083">
                  <c:v>36857</c:v>
                </c:pt>
                <c:pt idx="7084">
                  <c:v>36856</c:v>
                </c:pt>
                <c:pt idx="7085">
                  <c:v>36855</c:v>
                </c:pt>
                <c:pt idx="7086">
                  <c:v>36854</c:v>
                </c:pt>
                <c:pt idx="7087">
                  <c:v>36853</c:v>
                </c:pt>
                <c:pt idx="7088">
                  <c:v>36852</c:v>
                </c:pt>
                <c:pt idx="7089">
                  <c:v>36851</c:v>
                </c:pt>
                <c:pt idx="7090">
                  <c:v>36850</c:v>
                </c:pt>
                <c:pt idx="7091">
                  <c:v>36849</c:v>
                </c:pt>
                <c:pt idx="7092">
                  <c:v>36848</c:v>
                </c:pt>
                <c:pt idx="7093">
                  <c:v>36847</c:v>
                </c:pt>
                <c:pt idx="7094">
                  <c:v>36846</c:v>
                </c:pt>
                <c:pt idx="7095">
                  <c:v>36845</c:v>
                </c:pt>
                <c:pt idx="7096">
                  <c:v>36844</c:v>
                </c:pt>
                <c:pt idx="7097">
                  <c:v>36843</c:v>
                </c:pt>
                <c:pt idx="7098">
                  <c:v>36842</c:v>
                </c:pt>
                <c:pt idx="7099">
                  <c:v>36841</c:v>
                </c:pt>
                <c:pt idx="7100">
                  <c:v>36840</c:v>
                </c:pt>
                <c:pt idx="7101">
                  <c:v>36839</c:v>
                </c:pt>
                <c:pt idx="7102">
                  <c:v>36838</c:v>
                </c:pt>
                <c:pt idx="7103">
                  <c:v>36837</c:v>
                </c:pt>
                <c:pt idx="7104">
                  <c:v>36836</c:v>
                </c:pt>
                <c:pt idx="7105">
                  <c:v>36835</c:v>
                </c:pt>
                <c:pt idx="7106">
                  <c:v>36834</c:v>
                </c:pt>
                <c:pt idx="7107">
                  <c:v>36833</c:v>
                </c:pt>
                <c:pt idx="7108">
                  <c:v>36832</c:v>
                </c:pt>
                <c:pt idx="7109">
                  <c:v>36831</c:v>
                </c:pt>
                <c:pt idx="7110">
                  <c:v>36830</c:v>
                </c:pt>
                <c:pt idx="7111">
                  <c:v>36829</c:v>
                </c:pt>
                <c:pt idx="7112">
                  <c:v>36828</c:v>
                </c:pt>
                <c:pt idx="7113">
                  <c:v>36827</c:v>
                </c:pt>
                <c:pt idx="7114">
                  <c:v>36826</c:v>
                </c:pt>
                <c:pt idx="7115">
                  <c:v>36825</c:v>
                </c:pt>
                <c:pt idx="7116">
                  <c:v>36824</c:v>
                </c:pt>
                <c:pt idx="7117">
                  <c:v>36823</c:v>
                </c:pt>
                <c:pt idx="7118">
                  <c:v>36822</c:v>
                </c:pt>
                <c:pt idx="7119">
                  <c:v>36821</c:v>
                </c:pt>
                <c:pt idx="7120">
                  <c:v>36820</c:v>
                </c:pt>
                <c:pt idx="7121">
                  <c:v>36819</c:v>
                </c:pt>
                <c:pt idx="7122">
                  <c:v>36818</c:v>
                </c:pt>
                <c:pt idx="7123">
                  <c:v>36817</c:v>
                </c:pt>
                <c:pt idx="7124">
                  <c:v>36816</c:v>
                </c:pt>
                <c:pt idx="7125">
                  <c:v>36815</c:v>
                </c:pt>
                <c:pt idx="7126">
                  <c:v>36814</c:v>
                </c:pt>
                <c:pt idx="7127">
                  <c:v>36813</c:v>
                </c:pt>
                <c:pt idx="7128">
                  <c:v>36812</c:v>
                </c:pt>
                <c:pt idx="7129">
                  <c:v>36811</c:v>
                </c:pt>
                <c:pt idx="7130">
                  <c:v>36810</c:v>
                </c:pt>
                <c:pt idx="7131">
                  <c:v>36809</c:v>
                </c:pt>
                <c:pt idx="7132">
                  <c:v>36808</c:v>
                </c:pt>
                <c:pt idx="7133">
                  <c:v>36807</c:v>
                </c:pt>
                <c:pt idx="7134">
                  <c:v>36806</c:v>
                </c:pt>
                <c:pt idx="7135">
                  <c:v>36805</c:v>
                </c:pt>
                <c:pt idx="7136">
                  <c:v>36804</c:v>
                </c:pt>
                <c:pt idx="7137">
                  <c:v>36803</c:v>
                </c:pt>
                <c:pt idx="7138">
                  <c:v>36802</c:v>
                </c:pt>
                <c:pt idx="7139">
                  <c:v>36801</c:v>
                </c:pt>
                <c:pt idx="7140">
                  <c:v>36800</c:v>
                </c:pt>
                <c:pt idx="7141">
                  <c:v>36799</c:v>
                </c:pt>
                <c:pt idx="7142">
                  <c:v>36798</c:v>
                </c:pt>
                <c:pt idx="7143">
                  <c:v>36797</c:v>
                </c:pt>
                <c:pt idx="7144">
                  <c:v>36796</c:v>
                </c:pt>
                <c:pt idx="7145">
                  <c:v>36795</c:v>
                </c:pt>
                <c:pt idx="7146">
                  <c:v>36794</c:v>
                </c:pt>
                <c:pt idx="7147">
                  <c:v>36793</c:v>
                </c:pt>
                <c:pt idx="7148">
                  <c:v>36792</c:v>
                </c:pt>
                <c:pt idx="7149">
                  <c:v>36791</c:v>
                </c:pt>
                <c:pt idx="7150">
                  <c:v>36790</c:v>
                </c:pt>
                <c:pt idx="7151">
                  <c:v>36789</c:v>
                </c:pt>
                <c:pt idx="7152">
                  <c:v>36788</c:v>
                </c:pt>
                <c:pt idx="7153">
                  <c:v>36787</c:v>
                </c:pt>
                <c:pt idx="7154">
                  <c:v>36786</c:v>
                </c:pt>
                <c:pt idx="7155">
                  <c:v>36785</c:v>
                </c:pt>
                <c:pt idx="7156">
                  <c:v>36784</c:v>
                </c:pt>
                <c:pt idx="7157">
                  <c:v>36783</c:v>
                </c:pt>
                <c:pt idx="7158">
                  <c:v>36782</c:v>
                </c:pt>
                <c:pt idx="7159">
                  <c:v>36781</c:v>
                </c:pt>
                <c:pt idx="7160">
                  <c:v>36780</c:v>
                </c:pt>
                <c:pt idx="7161">
                  <c:v>36779</c:v>
                </c:pt>
                <c:pt idx="7162">
                  <c:v>36778</c:v>
                </c:pt>
                <c:pt idx="7163">
                  <c:v>36777</c:v>
                </c:pt>
                <c:pt idx="7164">
                  <c:v>36776</c:v>
                </c:pt>
                <c:pt idx="7165">
                  <c:v>36775</c:v>
                </c:pt>
                <c:pt idx="7166">
                  <c:v>36774</c:v>
                </c:pt>
                <c:pt idx="7167">
                  <c:v>36773</c:v>
                </c:pt>
                <c:pt idx="7168">
                  <c:v>36772</c:v>
                </c:pt>
                <c:pt idx="7169">
                  <c:v>36771</c:v>
                </c:pt>
                <c:pt idx="7170">
                  <c:v>36770</c:v>
                </c:pt>
                <c:pt idx="7171">
                  <c:v>36769</c:v>
                </c:pt>
                <c:pt idx="7172">
                  <c:v>36768</c:v>
                </c:pt>
                <c:pt idx="7173">
                  <c:v>36767</c:v>
                </c:pt>
                <c:pt idx="7174">
                  <c:v>36766</c:v>
                </c:pt>
                <c:pt idx="7175">
                  <c:v>36765</c:v>
                </c:pt>
                <c:pt idx="7176">
                  <c:v>36764</c:v>
                </c:pt>
                <c:pt idx="7177">
                  <c:v>36763</c:v>
                </c:pt>
                <c:pt idx="7178">
                  <c:v>36762</c:v>
                </c:pt>
                <c:pt idx="7179">
                  <c:v>36761</c:v>
                </c:pt>
                <c:pt idx="7180">
                  <c:v>36760</c:v>
                </c:pt>
                <c:pt idx="7181">
                  <c:v>36759</c:v>
                </c:pt>
                <c:pt idx="7182">
                  <c:v>36758</c:v>
                </c:pt>
                <c:pt idx="7183">
                  <c:v>36757</c:v>
                </c:pt>
                <c:pt idx="7184">
                  <c:v>36756</c:v>
                </c:pt>
                <c:pt idx="7185">
                  <c:v>36755</c:v>
                </c:pt>
                <c:pt idx="7186">
                  <c:v>36754</c:v>
                </c:pt>
                <c:pt idx="7187">
                  <c:v>36753</c:v>
                </c:pt>
                <c:pt idx="7188">
                  <c:v>36752</c:v>
                </c:pt>
                <c:pt idx="7189">
                  <c:v>36751</c:v>
                </c:pt>
                <c:pt idx="7190">
                  <c:v>36750</c:v>
                </c:pt>
                <c:pt idx="7191">
                  <c:v>36749</c:v>
                </c:pt>
                <c:pt idx="7192">
                  <c:v>36748</c:v>
                </c:pt>
                <c:pt idx="7193">
                  <c:v>36747</c:v>
                </c:pt>
                <c:pt idx="7194">
                  <c:v>36746</c:v>
                </c:pt>
                <c:pt idx="7195">
                  <c:v>36745</c:v>
                </c:pt>
                <c:pt idx="7196">
                  <c:v>36744</c:v>
                </c:pt>
                <c:pt idx="7197">
                  <c:v>36743</c:v>
                </c:pt>
                <c:pt idx="7198">
                  <c:v>36742</c:v>
                </c:pt>
                <c:pt idx="7199">
                  <c:v>36741</c:v>
                </c:pt>
                <c:pt idx="7200">
                  <c:v>36740</c:v>
                </c:pt>
                <c:pt idx="7201">
                  <c:v>36739</c:v>
                </c:pt>
                <c:pt idx="7202">
                  <c:v>36738</c:v>
                </c:pt>
                <c:pt idx="7203">
                  <c:v>36737</c:v>
                </c:pt>
                <c:pt idx="7204">
                  <c:v>36736</c:v>
                </c:pt>
                <c:pt idx="7205">
                  <c:v>36735</c:v>
                </c:pt>
                <c:pt idx="7206">
                  <c:v>36734</c:v>
                </c:pt>
                <c:pt idx="7207">
                  <c:v>36733</c:v>
                </c:pt>
                <c:pt idx="7208">
                  <c:v>36732</c:v>
                </c:pt>
                <c:pt idx="7209">
                  <c:v>36731</c:v>
                </c:pt>
                <c:pt idx="7210">
                  <c:v>36730</c:v>
                </c:pt>
                <c:pt idx="7211">
                  <c:v>36729</c:v>
                </c:pt>
                <c:pt idx="7212">
                  <c:v>36728</c:v>
                </c:pt>
                <c:pt idx="7213">
                  <c:v>36727</c:v>
                </c:pt>
                <c:pt idx="7214">
                  <c:v>36726</c:v>
                </c:pt>
                <c:pt idx="7215">
                  <c:v>36725</c:v>
                </c:pt>
                <c:pt idx="7216">
                  <c:v>36724</c:v>
                </c:pt>
                <c:pt idx="7217">
                  <c:v>36723</c:v>
                </c:pt>
                <c:pt idx="7218">
                  <c:v>36722</c:v>
                </c:pt>
                <c:pt idx="7219">
                  <c:v>36721</c:v>
                </c:pt>
                <c:pt idx="7220">
                  <c:v>36720</c:v>
                </c:pt>
                <c:pt idx="7221">
                  <c:v>36719</c:v>
                </c:pt>
                <c:pt idx="7222">
                  <c:v>36718</c:v>
                </c:pt>
                <c:pt idx="7223">
                  <c:v>36717</c:v>
                </c:pt>
                <c:pt idx="7224">
                  <c:v>36716</c:v>
                </c:pt>
                <c:pt idx="7225">
                  <c:v>36715</c:v>
                </c:pt>
                <c:pt idx="7226">
                  <c:v>36714</c:v>
                </c:pt>
                <c:pt idx="7227">
                  <c:v>36713</c:v>
                </c:pt>
                <c:pt idx="7228">
                  <c:v>36712</c:v>
                </c:pt>
                <c:pt idx="7229">
                  <c:v>36711</c:v>
                </c:pt>
                <c:pt idx="7230">
                  <c:v>36710</c:v>
                </c:pt>
                <c:pt idx="7231">
                  <c:v>36709</c:v>
                </c:pt>
                <c:pt idx="7232">
                  <c:v>36708</c:v>
                </c:pt>
                <c:pt idx="7233">
                  <c:v>36707</c:v>
                </c:pt>
                <c:pt idx="7234">
                  <c:v>36706</c:v>
                </c:pt>
                <c:pt idx="7235">
                  <c:v>36705</c:v>
                </c:pt>
                <c:pt idx="7236">
                  <c:v>36704</c:v>
                </c:pt>
                <c:pt idx="7237">
                  <c:v>36703</c:v>
                </c:pt>
                <c:pt idx="7238">
                  <c:v>36702</c:v>
                </c:pt>
                <c:pt idx="7239">
                  <c:v>36701</c:v>
                </c:pt>
                <c:pt idx="7240">
                  <c:v>36700</c:v>
                </c:pt>
                <c:pt idx="7241">
                  <c:v>36699</c:v>
                </c:pt>
                <c:pt idx="7242">
                  <c:v>36698</c:v>
                </c:pt>
                <c:pt idx="7243">
                  <c:v>36697</c:v>
                </c:pt>
                <c:pt idx="7244">
                  <c:v>36696</c:v>
                </c:pt>
                <c:pt idx="7245">
                  <c:v>36695</c:v>
                </c:pt>
                <c:pt idx="7246">
                  <c:v>36694</c:v>
                </c:pt>
                <c:pt idx="7247">
                  <c:v>36693</c:v>
                </c:pt>
                <c:pt idx="7248">
                  <c:v>36692</c:v>
                </c:pt>
                <c:pt idx="7249">
                  <c:v>36691</c:v>
                </c:pt>
                <c:pt idx="7250">
                  <c:v>36690</c:v>
                </c:pt>
                <c:pt idx="7251">
                  <c:v>36689</c:v>
                </c:pt>
                <c:pt idx="7252">
                  <c:v>36688</c:v>
                </c:pt>
                <c:pt idx="7253">
                  <c:v>36687</c:v>
                </c:pt>
                <c:pt idx="7254">
                  <c:v>36686</c:v>
                </c:pt>
                <c:pt idx="7255">
                  <c:v>36685</c:v>
                </c:pt>
                <c:pt idx="7256">
                  <c:v>36684</c:v>
                </c:pt>
                <c:pt idx="7257">
                  <c:v>36683</c:v>
                </c:pt>
                <c:pt idx="7258">
                  <c:v>36682</c:v>
                </c:pt>
                <c:pt idx="7259">
                  <c:v>36681</c:v>
                </c:pt>
                <c:pt idx="7260">
                  <c:v>36680</c:v>
                </c:pt>
                <c:pt idx="7261">
                  <c:v>36679</c:v>
                </c:pt>
                <c:pt idx="7262">
                  <c:v>36678</c:v>
                </c:pt>
                <c:pt idx="7263">
                  <c:v>36677</c:v>
                </c:pt>
                <c:pt idx="7264">
                  <c:v>36676</c:v>
                </c:pt>
                <c:pt idx="7265">
                  <c:v>36675</c:v>
                </c:pt>
                <c:pt idx="7266">
                  <c:v>36674</c:v>
                </c:pt>
                <c:pt idx="7267">
                  <c:v>36673</c:v>
                </c:pt>
                <c:pt idx="7268">
                  <c:v>36672</c:v>
                </c:pt>
                <c:pt idx="7269">
                  <c:v>36671</c:v>
                </c:pt>
                <c:pt idx="7270">
                  <c:v>36670</c:v>
                </c:pt>
                <c:pt idx="7271">
                  <c:v>36669</c:v>
                </c:pt>
                <c:pt idx="7272">
                  <c:v>36668</c:v>
                </c:pt>
                <c:pt idx="7273">
                  <c:v>36667</c:v>
                </c:pt>
                <c:pt idx="7274">
                  <c:v>36666</c:v>
                </c:pt>
                <c:pt idx="7275">
                  <c:v>36665</c:v>
                </c:pt>
                <c:pt idx="7276">
                  <c:v>36664</c:v>
                </c:pt>
                <c:pt idx="7277">
                  <c:v>36663</c:v>
                </c:pt>
                <c:pt idx="7278">
                  <c:v>36662</c:v>
                </c:pt>
                <c:pt idx="7279">
                  <c:v>36661</c:v>
                </c:pt>
                <c:pt idx="7280">
                  <c:v>36660</c:v>
                </c:pt>
                <c:pt idx="7281">
                  <c:v>36659</c:v>
                </c:pt>
                <c:pt idx="7282">
                  <c:v>36658</c:v>
                </c:pt>
                <c:pt idx="7283">
                  <c:v>36657</c:v>
                </c:pt>
                <c:pt idx="7284">
                  <c:v>36656</c:v>
                </c:pt>
                <c:pt idx="7285">
                  <c:v>36655</c:v>
                </c:pt>
                <c:pt idx="7286">
                  <c:v>36654</c:v>
                </c:pt>
                <c:pt idx="7287">
                  <c:v>36653</c:v>
                </c:pt>
                <c:pt idx="7288">
                  <c:v>36652</c:v>
                </c:pt>
                <c:pt idx="7289">
                  <c:v>36651</c:v>
                </c:pt>
                <c:pt idx="7290">
                  <c:v>36650</c:v>
                </c:pt>
                <c:pt idx="7291">
                  <c:v>36649</c:v>
                </c:pt>
                <c:pt idx="7292">
                  <c:v>36648</c:v>
                </c:pt>
                <c:pt idx="7293">
                  <c:v>36647</c:v>
                </c:pt>
                <c:pt idx="7294">
                  <c:v>36646</c:v>
                </c:pt>
                <c:pt idx="7295">
                  <c:v>36645</c:v>
                </c:pt>
                <c:pt idx="7296">
                  <c:v>36644</c:v>
                </c:pt>
                <c:pt idx="7297">
                  <c:v>36643</c:v>
                </c:pt>
                <c:pt idx="7298">
                  <c:v>36642</c:v>
                </c:pt>
                <c:pt idx="7299">
                  <c:v>36641</c:v>
                </c:pt>
                <c:pt idx="7300">
                  <c:v>36640</c:v>
                </c:pt>
                <c:pt idx="7301">
                  <c:v>36639</c:v>
                </c:pt>
                <c:pt idx="7302">
                  <c:v>36638</c:v>
                </c:pt>
                <c:pt idx="7303">
                  <c:v>36637</c:v>
                </c:pt>
                <c:pt idx="7304">
                  <c:v>36636</c:v>
                </c:pt>
                <c:pt idx="7305">
                  <c:v>36635</c:v>
                </c:pt>
                <c:pt idx="7306">
                  <c:v>36634</c:v>
                </c:pt>
                <c:pt idx="7307">
                  <c:v>36633</c:v>
                </c:pt>
                <c:pt idx="7308">
                  <c:v>36632</c:v>
                </c:pt>
                <c:pt idx="7309">
                  <c:v>36631</c:v>
                </c:pt>
                <c:pt idx="7310">
                  <c:v>36630</c:v>
                </c:pt>
                <c:pt idx="7311">
                  <c:v>36629</c:v>
                </c:pt>
                <c:pt idx="7312">
                  <c:v>36628</c:v>
                </c:pt>
                <c:pt idx="7313">
                  <c:v>36627</c:v>
                </c:pt>
                <c:pt idx="7314">
                  <c:v>36626</c:v>
                </c:pt>
                <c:pt idx="7315">
                  <c:v>36625</c:v>
                </c:pt>
                <c:pt idx="7316">
                  <c:v>36624</c:v>
                </c:pt>
                <c:pt idx="7317">
                  <c:v>36623</c:v>
                </c:pt>
                <c:pt idx="7318">
                  <c:v>36622</c:v>
                </c:pt>
                <c:pt idx="7319">
                  <c:v>36621</c:v>
                </c:pt>
                <c:pt idx="7320">
                  <c:v>36620</c:v>
                </c:pt>
                <c:pt idx="7321">
                  <c:v>36619</c:v>
                </c:pt>
                <c:pt idx="7322">
                  <c:v>36618</c:v>
                </c:pt>
                <c:pt idx="7323">
                  <c:v>36617</c:v>
                </c:pt>
                <c:pt idx="7324">
                  <c:v>36616</c:v>
                </c:pt>
                <c:pt idx="7325">
                  <c:v>36615</c:v>
                </c:pt>
                <c:pt idx="7326">
                  <c:v>36614</c:v>
                </c:pt>
                <c:pt idx="7327">
                  <c:v>36613</c:v>
                </c:pt>
                <c:pt idx="7328">
                  <c:v>36612</c:v>
                </c:pt>
                <c:pt idx="7329">
                  <c:v>36611</c:v>
                </c:pt>
                <c:pt idx="7330">
                  <c:v>36610</c:v>
                </c:pt>
                <c:pt idx="7331">
                  <c:v>36609</c:v>
                </c:pt>
                <c:pt idx="7332">
                  <c:v>36608</c:v>
                </c:pt>
                <c:pt idx="7333">
                  <c:v>36607</c:v>
                </c:pt>
                <c:pt idx="7334">
                  <c:v>36606</c:v>
                </c:pt>
                <c:pt idx="7335">
                  <c:v>36605</c:v>
                </c:pt>
                <c:pt idx="7336">
                  <c:v>36604</c:v>
                </c:pt>
                <c:pt idx="7337">
                  <c:v>36603</c:v>
                </c:pt>
                <c:pt idx="7338">
                  <c:v>36602</c:v>
                </c:pt>
                <c:pt idx="7339">
                  <c:v>36601</c:v>
                </c:pt>
                <c:pt idx="7340">
                  <c:v>36600</c:v>
                </c:pt>
                <c:pt idx="7341">
                  <c:v>36599</c:v>
                </c:pt>
                <c:pt idx="7342">
                  <c:v>36598</c:v>
                </c:pt>
                <c:pt idx="7343">
                  <c:v>36597</c:v>
                </c:pt>
                <c:pt idx="7344">
                  <c:v>36596</c:v>
                </c:pt>
                <c:pt idx="7345">
                  <c:v>36595</c:v>
                </c:pt>
                <c:pt idx="7346">
                  <c:v>36594</c:v>
                </c:pt>
                <c:pt idx="7347">
                  <c:v>36593</c:v>
                </c:pt>
                <c:pt idx="7348">
                  <c:v>36592</c:v>
                </c:pt>
                <c:pt idx="7349">
                  <c:v>36591</c:v>
                </c:pt>
                <c:pt idx="7350">
                  <c:v>36590</c:v>
                </c:pt>
                <c:pt idx="7351">
                  <c:v>36589</c:v>
                </c:pt>
                <c:pt idx="7352">
                  <c:v>36588</c:v>
                </c:pt>
                <c:pt idx="7353">
                  <c:v>36587</c:v>
                </c:pt>
                <c:pt idx="7354">
                  <c:v>36586</c:v>
                </c:pt>
                <c:pt idx="7355">
                  <c:v>36585</c:v>
                </c:pt>
                <c:pt idx="7356">
                  <c:v>36584</c:v>
                </c:pt>
                <c:pt idx="7357">
                  <c:v>36583</c:v>
                </c:pt>
                <c:pt idx="7358">
                  <c:v>36582</c:v>
                </c:pt>
                <c:pt idx="7359">
                  <c:v>36581</c:v>
                </c:pt>
                <c:pt idx="7360">
                  <c:v>36580</c:v>
                </c:pt>
                <c:pt idx="7361">
                  <c:v>36579</c:v>
                </c:pt>
                <c:pt idx="7362">
                  <c:v>36578</c:v>
                </c:pt>
                <c:pt idx="7363">
                  <c:v>36577</c:v>
                </c:pt>
                <c:pt idx="7364">
                  <c:v>36576</c:v>
                </c:pt>
                <c:pt idx="7365">
                  <c:v>36575</c:v>
                </c:pt>
                <c:pt idx="7366">
                  <c:v>36574</c:v>
                </c:pt>
                <c:pt idx="7367">
                  <c:v>36573</c:v>
                </c:pt>
                <c:pt idx="7368">
                  <c:v>36572</c:v>
                </c:pt>
                <c:pt idx="7369">
                  <c:v>36571</c:v>
                </c:pt>
                <c:pt idx="7370">
                  <c:v>36570</c:v>
                </c:pt>
                <c:pt idx="7371">
                  <c:v>36569</c:v>
                </c:pt>
                <c:pt idx="7372">
                  <c:v>36568</c:v>
                </c:pt>
                <c:pt idx="7373">
                  <c:v>36567</c:v>
                </c:pt>
                <c:pt idx="7374">
                  <c:v>36566</c:v>
                </c:pt>
                <c:pt idx="7375">
                  <c:v>36565</c:v>
                </c:pt>
                <c:pt idx="7376">
                  <c:v>36564</c:v>
                </c:pt>
                <c:pt idx="7377">
                  <c:v>36563</c:v>
                </c:pt>
                <c:pt idx="7378">
                  <c:v>36562</c:v>
                </c:pt>
                <c:pt idx="7379">
                  <c:v>36561</c:v>
                </c:pt>
                <c:pt idx="7380">
                  <c:v>36560</c:v>
                </c:pt>
                <c:pt idx="7381">
                  <c:v>36559</c:v>
                </c:pt>
                <c:pt idx="7382">
                  <c:v>36558</c:v>
                </c:pt>
                <c:pt idx="7383">
                  <c:v>36557</c:v>
                </c:pt>
                <c:pt idx="7384">
                  <c:v>36556</c:v>
                </c:pt>
                <c:pt idx="7385">
                  <c:v>36555</c:v>
                </c:pt>
                <c:pt idx="7386">
                  <c:v>36554</c:v>
                </c:pt>
                <c:pt idx="7387">
                  <c:v>36553</c:v>
                </c:pt>
                <c:pt idx="7388">
                  <c:v>36552</c:v>
                </c:pt>
                <c:pt idx="7389">
                  <c:v>36551</c:v>
                </c:pt>
                <c:pt idx="7390">
                  <c:v>36550</c:v>
                </c:pt>
                <c:pt idx="7391">
                  <c:v>36549</c:v>
                </c:pt>
                <c:pt idx="7392">
                  <c:v>36548</c:v>
                </c:pt>
                <c:pt idx="7393">
                  <c:v>36547</c:v>
                </c:pt>
                <c:pt idx="7394">
                  <c:v>36546</c:v>
                </c:pt>
                <c:pt idx="7395">
                  <c:v>36545</c:v>
                </c:pt>
                <c:pt idx="7396">
                  <c:v>36544</c:v>
                </c:pt>
                <c:pt idx="7397">
                  <c:v>36543</c:v>
                </c:pt>
                <c:pt idx="7398">
                  <c:v>36542</c:v>
                </c:pt>
                <c:pt idx="7399">
                  <c:v>36541</c:v>
                </c:pt>
                <c:pt idx="7400">
                  <c:v>36540</c:v>
                </c:pt>
                <c:pt idx="7401">
                  <c:v>36539</c:v>
                </c:pt>
                <c:pt idx="7402">
                  <c:v>36538</c:v>
                </c:pt>
                <c:pt idx="7403">
                  <c:v>36537</c:v>
                </c:pt>
                <c:pt idx="7404">
                  <c:v>36536</c:v>
                </c:pt>
                <c:pt idx="7405">
                  <c:v>36535</c:v>
                </c:pt>
                <c:pt idx="7406">
                  <c:v>36534</c:v>
                </c:pt>
                <c:pt idx="7407">
                  <c:v>36533</c:v>
                </c:pt>
                <c:pt idx="7408">
                  <c:v>36532</c:v>
                </c:pt>
                <c:pt idx="7409">
                  <c:v>36531</c:v>
                </c:pt>
                <c:pt idx="7410">
                  <c:v>36530</c:v>
                </c:pt>
                <c:pt idx="7411">
                  <c:v>36529</c:v>
                </c:pt>
                <c:pt idx="7412">
                  <c:v>36528</c:v>
                </c:pt>
                <c:pt idx="7413">
                  <c:v>36527</c:v>
                </c:pt>
                <c:pt idx="7414">
                  <c:v>36526</c:v>
                </c:pt>
                <c:pt idx="7415">
                  <c:v>36525</c:v>
                </c:pt>
                <c:pt idx="7416">
                  <c:v>36524</c:v>
                </c:pt>
                <c:pt idx="7417">
                  <c:v>36523</c:v>
                </c:pt>
                <c:pt idx="7418">
                  <c:v>36522</c:v>
                </c:pt>
                <c:pt idx="7419">
                  <c:v>36521</c:v>
                </c:pt>
                <c:pt idx="7420">
                  <c:v>36520</c:v>
                </c:pt>
                <c:pt idx="7421">
                  <c:v>36519</c:v>
                </c:pt>
                <c:pt idx="7422">
                  <c:v>36518</c:v>
                </c:pt>
                <c:pt idx="7423">
                  <c:v>36517</c:v>
                </c:pt>
                <c:pt idx="7424">
                  <c:v>36516</c:v>
                </c:pt>
                <c:pt idx="7425">
                  <c:v>36515</c:v>
                </c:pt>
                <c:pt idx="7426">
                  <c:v>36514</c:v>
                </c:pt>
                <c:pt idx="7427">
                  <c:v>36513</c:v>
                </c:pt>
                <c:pt idx="7428">
                  <c:v>36512</c:v>
                </c:pt>
                <c:pt idx="7429">
                  <c:v>36511</c:v>
                </c:pt>
                <c:pt idx="7430">
                  <c:v>36510</c:v>
                </c:pt>
                <c:pt idx="7431">
                  <c:v>36509</c:v>
                </c:pt>
                <c:pt idx="7432">
                  <c:v>36508</c:v>
                </c:pt>
                <c:pt idx="7433">
                  <c:v>36507</c:v>
                </c:pt>
                <c:pt idx="7434">
                  <c:v>36506</c:v>
                </c:pt>
                <c:pt idx="7435">
                  <c:v>36505</c:v>
                </c:pt>
                <c:pt idx="7436">
                  <c:v>36504</c:v>
                </c:pt>
                <c:pt idx="7437">
                  <c:v>36503</c:v>
                </c:pt>
                <c:pt idx="7438">
                  <c:v>36502</c:v>
                </c:pt>
                <c:pt idx="7439">
                  <c:v>36501</c:v>
                </c:pt>
                <c:pt idx="7440">
                  <c:v>36500</c:v>
                </c:pt>
                <c:pt idx="7441">
                  <c:v>36499</c:v>
                </c:pt>
                <c:pt idx="7442">
                  <c:v>36498</c:v>
                </c:pt>
                <c:pt idx="7443">
                  <c:v>36497</c:v>
                </c:pt>
                <c:pt idx="7444">
                  <c:v>36496</c:v>
                </c:pt>
                <c:pt idx="7445">
                  <c:v>36495</c:v>
                </c:pt>
                <c:pt idx="7446">
                  <c:v>36494</c:v>
                </c:pt>
                <c:pt idx="7447">
                  <c:v>36493</c:v>
                </c:pt>
                <c:pt idx="7448">
                  <c:v>36492</c:v>
                </c:pt>
                <c:pt idx="7449">
                  <c:v>36491</c:v>
                </c:pt>
                <c:pt idx="7450">
                  <c:v>36490</c:v>
                </c:pt>
                <c:pt idx="7451">
                  <c:v>36489</c:v>
                </c:pt>
                <c:pt idx="7452">
                  <c:v>36488</c:v>
                </c:pt>
                <c:pt idx="7453">
                  <c:v>36487</c:v>
                </c:pt>
                <c:pt idx="7454">
                  <c:v>36486</c:v>
                </c:pt>
                <c:pt idx="7455">
                  <c:v>36485</c:v>
                </c:pt>
                <c:pt idx="7456">
                  <c:v>36484</c:v>
                </c:pt>
                <c:pt idx="7457">
                  <c:v>36483</c:v>
                </c:pt>
                <c:pt idx="7458">
                  <c:v>36482</c:v>
                </c:pt>
                <c:pt idx="7459">
                  <c:v>36481</c:v>
                </c:pt>
                <c:pt idx="7460">
                  <c:v>36480</c:v>
                </c:pt>
                <c:pt idx="7461">
                  <c:v>36479</c:v>
                </c:pt>
                <c:pt idx="7462">
                  <c:v>36478</c:v>
                </c:pt>
                <c:pt idx="7463">
                  <c:v>36477</c:v>
                </c:pt>
                <c:pt idx="7464">
                  <c:v>36476</c:v>
                </c:pt>
                <c:pt idx="7465">
                  <c:v>36475</c:v>
                </c:pt>
                <c:pt idx="7466">
                  <c:v>36474</c:v>
                </c:pt>
                <c:pt idx="7467">
                  <c:v>36473</c:v>
                </c:pt>
                <c:pt idx="7468">
                  <c:v>36472</c:v>
                </c:pt>
                <c:pt idx="7469">
                  <c:v>36471</c:v>
                </c:pt>
                <c:pt idx="7470">
                  <c:v>36470</c:v>
                </c:pt>
                <c:pt idx="7471">
                  <c:v>36469</c:v>
                </c:pt>
                <c:pt idx="7472">
                  <c:v>36468</c:v>
                </c:pt>
                <c:pt idx="7473">
                  <c:v>36467</c:v>
                </c:pt>
                <c:pt idx="7474">
                  <c:v>36466</c:v>
                </c:pt>
                <c:pt idx="7475">
                  <c:v>36465</c:v>
                </c:pt>
                <c:pt idx="7476">
                  <c:v>36464</c:v>
                </c:pt>
                <c:pt idx="7477">
                  <c:v>36463</c:v>
                </c:pt>
                <c:pt idx="7478">
                  <c:v>36462</c:v>
                </c:pt>
                <c:pt idx="7479">
                  <c:v>36461</c:v>
                </c:pt>
                <c:pt idx="7480">
                  <c:v>36460</c:v>
                </c:pt>
                <c:pt idx="7481">
                  <c:v>36459</c:v>
                </c:pt>
                <c:pt idx="7482">
                  <c:v>36458</c:v>
                </c:pt>
                <c:pt idx="7483">
                  <c:v>36457</c:v>
                </c:pt>
                <c:pt idx="7484">
                  <c:v>36456</c:v>
                </c:pt>
                <c:pt idx="7485">
                  <c:v>36455</c:v>
                </c:pt>
                <c:pt idx="7486">
                  <c:v>36454</c:v>
                </c:pt>
                <c:pt idx="7487">
                  <c:v>36453</c:v>
                </c:pt>
                <c:pt idx="7488">
                  <c:v>36452</c:v>
                </c:pt>
                <c:pt idx="7489">
                  <c:v>36451</c:v>
                </c:pt>
                <c:pt idx="7490">
                  <c:v>36450</c:v>
                </c:pt>
                <c:pt idx="7491">
                  <c:v>36449</c:v>
                </c:pt>
                <c:pt idx="7492">
                  <c:v>36448</c:v>
                </c:pt>
                <c:pt idx="7493">
                  <c:v>36447</c:v>
                </c:pt>
                <c:pt idx="7494">
                  <c:v>36446</c:v>
                </c:pt>
                <c:pt idx="7495">
                  <c:v>36445</c:v>
                </c:pt>
                <c:pt idx="7496">
                  <c:v>36444</c:v>
                </c:pt>
                <c:pt idx="7497">
                  <c:v>36443</c:v>
                </c:pt>
                <c:pt idx="7498">
                  <c:v>36442</c:v>
                </c:pt>
                <c:pt idx="7499">
                  <c:v>36441</c:v>
                </c:pt>
                <c:pt idx="7500">
                  <c:v>36440</c:v>
                </c:pt>
                <c:pt idx="7501">
                  <c:v>36439</c:v>
                </c:pt>
                <c:pt idx="7502">
                  <c:v>36438</c:v>
                </c:pt>
                <c:pt idx="7503">
                  <c:v>36437</c:v>
                </c:pt>
                <c:pt idx="7504">
                  <c:v>36436</c:v>
                </c:pt>
                <c:pt idx="7505">
                  <c:v>36435</c:v>
                </c:pt>
                <c:pt idx="7506">
                  <c:v>36434</c:v>
                </c:pt>
                <c:pt idx="7507">
                  <c:v>36433</c:v>
                </c:pt>
                <c:pt idx="7508">
                  <c:v>36432</c:v>
                </c:pt>
                <c:pt idx="7509">
                  <c:v>36431</c:v>
                </c:pt>
                <c:pt idx="7510">
                  <c:v>36430</c:v>
                </c:pt>
                <c:pt idx="7511">
                  <c:v>36429</c:v>
                </c:pt>
                <c:pt idx="7512">
                  <c:v>36428</c:v>
                </c:pt>
                <c:pt idx="7513">
                  <c:v>36427</c:v>
                </c:pt>
                <c:pt idx="7514">
                  <c:v>36426</c:v>
                </c:pt>
                <c:pt idx="7515">
                  <c:v>36425</c:v>
                </c:pt>
                <c:pt idx="7516">
                  <c:v>36424</c:v>
                </c:pt>
                <c:pt idx="7517">
                  <c:v>36423</c:v>
                </c:pt>
                <c:pt idx="7518">
                  <c:v>36422</c:v>
                </c:pt>
                <c:pt idx="7519">
                  <c:v>36421</c:v>
                </c:pt>
                <c:pt idx="7520">
                  <c:v>36420</c:v>
                </c:pt>
                <c:pt idx="7521">
                  <c:v>36419</c:v>
                </c:pt>
                <c:pt idx="7522">
                  <c:v>36418</c:v>
                </c:pt>
                <c:pt idx="7523">
                  <c:v>36417</c:v>
                </c:pt>
                <c:pt idx="7524">
                  <c:v>36416</c:v>
                </c:pt>
                <c:pt idx="7525">
                  <c:v>36415</c:v>
                </c:pt>
                <c:pt idx="7526">
                  <c:v>36414</c:v>
                </c:pt>
                <c:pt idx="7527">
                  <c:v>36413</c:v>
                </c:pt>
                <c:pt idx="7528">
                  <c:v>36412</c:v>
                </c:pt>
                <c:pt idx="7529">
                  <c:v>36411</c:v>
                </c:pt>
                <c:pt idx="7530">
                  <c:v>36410</c:v>
                </c:pt>
                <c:pt idx="7531">
                  <c:v>36409</c:v>
                </c:pt>
                <c:pt idx="7532">
                  <c:v>36408</c:v>
                </c:pt>
                <c:pt idx="7533">
                  <c:v>36407</c:v>
                </c:pt>
                <c:pt idx="7534">
                  <c:v>36406</c:v>
                </c:pt>
                <c:pt idx="7535">
                  <c:v>36405</c:v>
                </c:pt>
                <c:pt idx="7536">
                  <c:v>36404</c:v>
                </c:pt>
                <c:pt idx="7537">
                  <c:v>36403</c:v>
                </c:pt>
                <c:pt idx="7538">
                  <c:v>36402</c:v>
                </c:pt>
                <c:pt idx="7539">
                  <c:v>36401</c:v>
                </c:pt>
                <c:pt idx="7540">
                  <c:v>36400</c:v>
                </c:pt>
                <c:pt idx="7541">
                  <c:v>36399</c:v>
                </c:pt>
                <c:pt idx="7542">
                  <c:v>36398</c:v>
                </c:pt>
                <c:pt idx="7543">
                  <c:v>36397</c:v>
                </c:pt>
                <c:pt idx="7544">
                  <c:v>36396</c:v>
                </c:pt>
                <c:pt idx="7545">
                  <c:v>36395</c:v>
                </c:pt>
                <c:pt idx="7546">
                  <c:v>36394</c:v>
                </c:pt>
                <c:pt idx="7547">
                  <c:v>36393</c:v>
                </c:pt>
                <c:pt idx="7548">
                  <c:v>36392</c:v>
                </c:pt>
                <c:pt idx="7549">
                  <c:v>36391</c:v>
                </c:pt>
                <c:pt idx="7550">
                  <c:v>36390</c:v>
                </c:pt>
                <c:pt idx="7551">
                  <c:v>36389</c:v>
                </c:pt>
                <c:pt idx="7552">
                  <c:v>36388</c:v>
                </c:pt>
                <c:pt idx="7553">
                  <c:v>36387</c:v>
                </c:pt>
                <c:pt idx="7554">
                  <c:v>36386</c:v>
                </c:pt>
                <c:pt idx="7555">
                  <c:v>36385</c:v>
                </c:pt>
                <c:pt idx="7556">
                  <c:v>36384</c:v>
                </c:pt>
                <c:pt idx="7557">
                  <c:v>36383</c:v>
                </c:pt>
                <c:pt idx="7558">
                  <c:v>36382</c:v>
                </c:pt>
                <c:pt idx="7559">
                  <c:v>36381</c:v>
                </c:pt>
                <c:pt idx="7560">
                  <c:v>36380</c:v>
                </c:pt>
                <c:pt idx="7561">
                  <c:v>36379</c:v>
                </c:pt>
                <c:pt idx="7562">
                  <c:v>36378</c:v>
                </c:pt>
                <c:pt idx="7563">
                  <c:v>36377</c:v>
                </c:pt>
                <c:pt idx="7564">
                  <c:v>36376</c:v>
                </c:pt>
                <c:pt idx="7565">
                  <c:v>36375</c:v>
                </c:pt>
                <c:pt idx="7566">
                  <c:v>36374</c:v>
                </c:pt>
                <c:pt idx="7567">
                  <c:v>36373</c:v>
                </c:pt>
                <c:pt idx="7568">
                  <c:v>36372</c:v>
                </c:pt>
                <c:pt idx="7569">
                  <c:v>36371</c:v>
                </c:pt>
                <c:pt idx="7570">
                  <c:v>36370</c:v>
                </c:pt>
                <c:pt idx="7571">
                  <c:v>36369</c:v>
                </c:pt>
                <c:pt idx="7572">
                  <c:v>36368</c:v>
                </c:pt>
                <c:pt idx="7573">
                  <c:v>36367</c:v>
                </c:pt>
                <c:pt idx="7574">
                  <c:v>36366</c:v>
                </c:pt>
                <c:pt idx="7575">
                  <c:v>36365</c:v>
                </c:pt>
                <c:pt idx="7576">
                  <c:v>36364</c:v>
                </c:pt>
                <c:pt idx="7577">
                  <c:v>36363</c:v>
                </c:pt>
                <c:pt idx="7578">
                  <c:v>36362</c:v>
                </c:pt>
                <c:pt idx="7579">
                  <c:v>36361</c:v>
                </c:pt>
                <c:pt idx="7580">
                  <c:v>36360</c:v>
                </c:pt>
                <c:pt idx="7581">
                  <c:v>36359</c:v>
                </c:pt>
                <c:pt idx="7582">
                  <c:v>36358</c:v>
                </c:pt>
                <c:pt idx="7583">
                  <c:v>36357</c:v>
                </c:pt>
                <c:pt idx="7584">
                  <c:v>36356</c:v>
                </c:pt>
                <c:pt idx="7585">
                  <c:v>36355</c:v>
                </c:pt>
                <c:pt idx="7586">
                  <c:v>36354</c:v>
                </c:pt>
                <c:pt idx="7587">
                  <c:v>36353</c:v>
                </c:pt>
                <c:pt idx="7588">
                  <c:v>36352</c:v>
                </c:pt>
                <c:pt idx="7589">
                  <c:v>36351</c:v>
                </c:pt>
                <c:pt idx="7590">
                  <c:v>36350</c:v>
                </c:pt>
                <c:pt idx="7591">
                  <c:v>36349</c:v>
                </c:pt>
                <c:pt idx="7592">
                  <c:v>36348</c:v>
                </c:pt>
                <c:pt idx="7593">
                  <c:v>36347</c:v>
                </c:pt>
                <c:pt idx="7594">
                  <c:v>36346</c:v>
                </c:pt>
                <c:pt idx="7595">
                  <c:v>36345</c:v>
                </c:pt>
                <c:pt idx="7596">
                  <c:v>36344</c:v>
                </c:pt>
                <c:pt idx="7597">
                  <c:v>36343</c:v>
                </c:pt>
                <c:pt idx="7598">
                  <c:v>36342</c:v>
                </c:pt>
                <c:pt idx="7599">
                  <c:v>36341</c:v>
                </c:pt>
                <c:pt idx="7600">
                  <c:v>36340</c:v>
                </c:pt>
                <c:pt idx="7601">
                  <c:v>36339</c:v>
                </c:pt>
                <c:pt idx="7602">
                  <c:v>36338</c:v>
                </c:pt>
                <c:pt idx="7603">
                  <c:v>36337</c:v>
                </c:pt>
                <c:pt idx="7604">
                  <c:v>36336</c:v>
                </c:pt>
                <c:pt idx="7605">
                  <c:v>36335</c:v>
                </c:pt>
                <c:pt idx="7606">
                  <c:v>36334</c:v>
                </c:pt>
                <c:pt idx="7607">
                  <c:v>36333</c:v>
                </c:pt>
                <c:pt idx="7608">
                  <c:v>36332</c:v>
                </c:pt>
                <c:pt idx="7609">
                  <c:v>36331</c:v>
                </c:pt>
                <c:pt idx="7610">
                  <c:v>36330</c:v>
                </c:pt>
                <c:pt idx="7611">
                  <c:v>36329</c:v>
                </c:pt>
                <c:pt idx="7612">
                  <c:v>36328</c:v>
                </c:pt>
                <c:pt idx="7613">
                  <c:v>36327</c:v>
                </c:pt>
                <c:pt idx="7614">
                  <c:v>36326</c:v>
                </c:pt>
                <c:pt idx="7615">
                  <c:v>36325</c:v>
                </c:pt>
                <c:pt idx="7616">
                  <c:v>36324</c:v>
                </c:pt>
                <c:pt idx="7617">
                  <c:v>36323</c:v>
                </c:pt>
                <c:pt idx="7618">
                  <c:v>36322</c:v>
                </c:pt>
                <c:pt idx="7619">
                  <c:v>36321</c:v>
                </c:pt>
                <c:pt idx="7620">
                  <c:v>36320</c:v>
                </c:pt>
                <c:pt idx="7621">
                  <c:v>36319</c:v>
                </c:pt>
                <c:pt idx="7622">
                  <c:v>36318</c:v>
                </c:pt>
                <c:pt idx="7623">
                  <c:v>36317</c:v>
                </c:pt>
                <c:pt idx="7624">
                  <c:v>36316</c:v>
                </c:pt>
                <c:pt idx="7625">
                  <c:v>36315</c:v>
                </c:pt>
                <c:pt idx="7626">
                  <c:v>36314</c:v>
                </c:pt>
                <c:pt idx="7627">
                  <c:v>36313</c:v>
                </c:pt>
                <c:pt idx="7628">
                  <c:v>36312</c:v>
                </c:pt>
                <c:pt idx="7629">
                  <c:v>36311</c:v>
                </c:pt>
                <c:pt idx="7630">
                  <c:v>36310</c:v>
                </c:pt>
                <c:pt idx="7631">
                  <c:v>36309</c:v>
                </c:pt>
                <c:pt idx="7632">
                  <c:v>36308</c:v>
                </c:pt>
                <c:pt idx="7633">
                  <c:v>36307</c:v>
                </c:pt>
                <c:pt idx="7634">
                  <c:v>36306</c:v>
                </c:pt>
                <c:pt idx="7635">
                  <c:v>36305</c:v>
                </c:pt>
                <c:pt idx="7636">
                  <c:v>36304</c:v>
                </c:pt>
                <c:pt idx="7637">
                  <c:v>36303</c:v>
                </c:pt>
                <c:pt idx="7638">
                  <c:v>36302</c:v>
                </c:pt>
                <c:pt idx="7639">
                  <c:v>36301</c:v>
                </c:pt>
                <c:pt idx="7640">
                  <c:v>36300</c:v>
                </c:pt>
                <c:pt idx="7641">
                  <c:v>36299</c:v>
                </c:pt>
                <c:pt idx="7642">
                  <c:v>36298</c:v>
                </c:pt>
                <c:pt idx="7643">
                  <c:v>36297</c:v>
                </c:pt>
                <c:pt idx="7644">
                  <c:v>36296</c:v>
                </c:pt>
                <c:pt idx="7645">
                  <c:v>36295</c:v>
                </c:pt>
                <c:pt idx="7646">
                  <c:v>36294</c:v>
                </c:pt>
                <c:pt idx="7647">
                  <c:v>36293</c:v>
                </c:pt>
                <c:pt idx="7648">
                  <c:v>36292</c:v>
                </c:pt>
                <c:pt idx="7649">
                  <c:v>36291</c:v>
                </c:pt>
                <c:pt idx="7650">
                  <c:v>36290</c:v>
                </c:pt>
                <c:pt idx="7651">
                  <c:v>36289</c:v>
                </c:pt>
                <c:pt idx="7652">
                  <c:v>36288</c:v>
                </c:pt>
                <c:pt idx="7653">
                  <c:v>36287</c:v>
                </c:pt>
                <c:pt idx="7654">
                  <c:v>36286</c:v>
                </c:pt>
                <c:pt idx="7655">
                  <c:v>36285</c:v>
                </c:pt>
                <c:pt idx="7656">
                  <c:v>36284</c:v>
                </c:pt>
                <c:pt idx="7657">
                  <c:v>36283</c:v>
                </c:pt>
                <c:pt idx="7658">
                  <c:v>36282</c:v>
                </c:pt>
                <c:pt idx="7659">
                  <c:v>36281</c:v>
                </c:pt>
                <c:pt idx="7660">
                  <c:v>36280</c:v>
                </c:pt>
                <c:pt idx="7661">
                  <c:v>36279</c:v>
                </c:pt>
                <c:pt idx="7662">
                  <c:v>36278</c:v>
                </c:pt>
                <c:pt idx="7663">
                  <c:v>36277</c:v>
                </c:pt>
                <c:pt idx="7664">
                  <c:v>36276</c:v>
                </c:pt>
                <c:pt idx="7665">
                  <c:v>36275</c:v>
                </c:pt>
                <c:pt idx="7666">
                  <c:v>36274</c:v>
                </c:pt>
                <c:pt idx="7667">
                  <c:v>36273</c:v>
                </c:pt>
                <c:pt idx="7668">
                  <c:v>36272</c:v>
                </c:pt>
                <c:pt idx="7669">
                  <c:v>36271</c:v>
                </c:pt>
                <c:pt idx="7670">
                  <c:v>36270</c:v>
                </c:pt>
                <c:pt idx="7671">
                  <c:v>36269</c:v>
                </c:pt>
                <c:pt idx="7672">
                  <c:v>36268</c:v>
                </c:pt>
                <c:pt idx="7673">
                  <c:v>36267</c:v>
                </c:pt>
                <c:pt idx="7674">
                  <c:v>36266</c:v>
                </c:pt>
                <c:pt idx="7675">
                  <c:v>36265</c:v>
                </c:pt>
                <c:pt idx="7676">
                  <c:v>36264</c:v>
                </c:pt>
                <c:pt idx="7677">
                  <c:v>36263</c:v>
                </c:pt>
                <c:pt idx="7678">
                  <c:v>36262</c:v>
                </c:pt>
                <c:pt idx="7679">
                  <c:v>36261</c:v>
                </c:pt>
                <c:pt idx="7680">
                  <c:v>36260</c:v>
                </c:pt>
                <c:pt idx="7681">
                  <c:v>36259</c:v>
                </c:pt>
                <c:pt idx="7682">
                  <c:v>36258</c:v>
                </c:pt>
                <c:pt idx="7683">
                  <c:v>36257</c:v>
                </c:pt>
                <c:pt idx="7684">
                  <c:v>36256</c:v>
                </c:pt>
                <c:pt idx="7685">
                  <c:v>36255</c:v>
                </c:pt>
                <c:pt idx="7686">
                  <c:v>36254</c:v>
                </c:pt>
                <c:pt idx="7687">
                  <c:v>36253</c:v>
                </c:pt>
                <c:pt idx="7688">
                  <c:v>36252</c:v>
                </c:pt>
                <c:pt idx="7689">
                  <c:v>36251</c:v>
                </c:pt>
                <c:pt idx="7690">
                  <c:v>36250</c:v>
                </c:pt>
                <c:pt idx="7691">
                  <c:v>36249</c:v>
                </c:pt>
                <c:pt idx="7692">
                  <c:v>36248</c:v>
                </c:pt>
                <c:pt idx="7693">
                  <c:v>36247</c:v>
                </c:pt>
                <c:pt idx="7694">
                  <c:v>36246</c:v>
                </c:pt>
                <c:pt idx="7695">
                  <c:v>36245</c:v>
                </c:pt>
                <c:pt idx="7696">
                  <c:v>36244</c:v>
                </c:pt>
                <c:pt idx="7697">
                  <c:v>36243</c:v>
                </c:pt>
                <c:pt idx="7698">
                  <c:v>36242</c:v>
                </c:pt>
                <c:pt idx="7699">
                  <c:v>36241</c:v>
                </c:pt>
                <c:pt idx="7700">
                  <c:v>36240</c:v>
                </c:pt>
                <c:pt idx="7701">
                  <c:v>36239</c:v>
                </c:pt>
                <c:pt idx="7702">
                  <c:v>36238</c:v>
                </c:pt>
                <c:pt idx="7703">
                  <c:v>36237</c:v>
                </c:pt>
                <c:pt idx="7704">
                  <c:v>36236</c:v>
                </c:pt>
                <c:pt idx="7705">
                  <c:v>36235</c:v>
                </c:pt>
                <c:pt idx="7706">
                  <c:v>36234</c:v>
                </c:pt>
                <c:pt idx="7707">
                  <c:v>36233</c:v>
                </c:pt>
                <c:pt idx="7708">
                  <c:v>36232</c:v>
                </c:pt>
                <c:pt idx="7709">
                  <c:v>36231</c:v>
                </c:pt>
                <c:pt idx="7710">
                  <c:v>36230</c:v>
                </c:pt>
                <c:pt idx="7711">
                  <c:v>36229</c:v>
                </c:pt>
                <c:pt idx="7712">
                  <c:v>36228</c:v>
                </c:pt>
                <c:pt idx="7713">
                  <c:v>36227</c:v>
                </c:pt>
                <c:pt idx="7714">
                  <c:v>36226</c:v>
                </c:pt>
                <c:pt idx="7715">
                  <c:v>36225</c:v>
                </c:pt>
                <c:pt idx="7716">
                  <c:v>36224</c:v>
                </c:pt>
                <c:pt idx="7717">
                  <c:v>36223</c:v>
                </c:pt>
                <c:pt idx="7718">
                  <c:v>36222</c:v>
                </c:pt>
                <c:pt idx="7719">
                  <c:v>36221</c:v>
                </c:pt>
                <c:pt idx="7720">
                  <c:v>36220</c:v>
                </c:pt>
                <c:pt idx="7721">
                  <c:v>36219</c:v>
                </c:pt>
                <c:pt idx="7722">
                  <c:v>36218</c:v>
                </c:pt>
                <c:pt idx="7723">
                  <c:v>36217</c:v>
                </c:pt>
                <c:pt idx="7724">
                  <c:v>36216</c:v>
                </c:pt>
                <c:pt idx="7725">
                  <c:v>36215</c:v>
                </c:pt>
                <c:pt idx="7726">
                  <c:v>36214</c:v>
                </c:pt>
                <c:pt idx="7727">
                  <c:v>36213</c:v>
                </c:pt>
                <c:pt idx="7728">
                  <c:v>36212</c:v>
                </c:pt>
                <c:pt idx="7729">
                  <c:v>36211</c:v>
                </c:pt>
                <c:pt idx="7730">
                  <c:v>36210</c:v>
                </c:pt>
                <c:pt idx="7731">
                  <c:v>36209</c:v>
                </c:pt>
                <c:pt idx="7732">
                  <c:v>36208</c:v>
                </c:pt>
                <c:pt idx="7733">
                  <c:v>36207</c:v>
                </c:pt>
                <c:pt idx="7734">
                  <c:v>36206</c:v>
                </c:pt>
                <c:pt idx="7735">
                  <c:v>36205</c:v>
                </c:pt>
                <c:pt idx="7736">
                  <c:v>36204</c:v>
                </c:pt>
                <c:pt idx="7737">
                  <c:v>36203</c:v>
                </c:pt>
                <c:pt idx="7738">
                  <c:v>36202</c:v>
                </c:pt>
                <c:pt idx="7739">
                  <c:v>36201</c:v>
                </c:pt>
                <c:pt idx="7740">
                  <c:v>36200</c:v>
                </c:pt>
                <c:pt idx="7741">
                  <c:v>36199</c:v>
                </c:pt>
                <c:pt idx="7742">
                  <c:v>36198</c:v>
                </c:pt>
                <c:pt idx="7743">
                  <c:v>36197</c:v>
                </c:pt>
                <c:pt idx="7744">
                  <c:v>36196</c:v>
                </c:pt>
                <c:pt idx="7745">
                  <c:v>36195</c:v>
                </c:pt>
                <c:pt idx="7746">
                  <c:v>36194</c:v>
                </c:pt>
                <c:pt idx="7747">
                  <c:v>36193</c:v>
                </c:pt>
                <c:pt idx="7748">
                  <c:v>36192</c:v>
                </c:pt>
                <c:pt idx="7749">
                  <c:v>36191</c:v>
                </c:pt>
                <c:pt idx="7750">
                  <c:v>36190</c:v>
                </c:pt>
                <c:pt idx="7751">
                  <c:v>36189</c:v>
                </c:pt>
                <c:pt idx="7752">
                  <c:v>36188</c:v>
                </c:pt>
                <c:pt idx="7753">
                  <c:v>36187</c:v>
                </c:pt>
                <c:pt idx="7754">
                  <c:v>36186</c:v>
                </c:pt>
                <c:pt idx="7755">
                  <c:v>36185</c:v>
                </c:pt>
                <c:pt idx="7756">
                  <c:v>36184</c:v>
                </c:pt>
                <c:pt idx="7757">
                  <c:v>36183</c:v>
                </c:pt>
                <c:pt idx="7758">
                  <c:v>36182</c:v>
                </c:pt>
                <c:pt idx="7759">
                  <c:v>36181</c:v>
                </c:pt>
                <c:pt idx="7760">
                  <c:v>36180</c:v>
                </c:pt>
                <c:pt idx="7761">
                  <c:v>36179</c:v>
                </c:pt>
                <c:pt idx="7762">
                  <c:v>36178</c:v>
                </c:pt>
              </c:numCache>
            </c:numRef>
          </c:cat>
          <c:val>
            <c:numRef>
              <c:f>Euro_Dollar!$B$9:$B$7771</c:f>
              <c:numCache>
                <c:formatCode>0.0000</c:formatCode>
                <c:ptCount val="7763"/>
                <c:pt idx="27" formatCode="#,##0.0000">
                  <c:v>1.0289999999999999</c:v>
                </c:pt>
                <c:pt idx="28" formatCode="#,##0.0000">
                  <c:v>1.0455000000000001</c:v>
                </c:pt>
                <c:pt idx="29" formatCode="#,##0.0000">
                  <c:v>1.0425</c:v>
                </c:pt>
                <c:pt idx="30" formatCode="#,##0.0000">
                  <c:v>1.0387</c:v>
                </c:pt>
                <c:pt idx="31" formatCode="#,##0.0000">
                  <c:v>1.0517000000000001</c:v>
                </c:pt>
                <c:pt idx="32" formatCode="#,##0.0000">
                  <c:v>1.0561</c:v>
                </c:pt>
                <c:pt idx="33" formatCode="#,##0.0000">
                  <c:v>1.0571999999999999</c:v>
                </c:pt>
                <c:pt idx="34">
                  <c:v>1.0524</c:v>
                </c:pt>
                <c:pt idx="35">
                  <c:v>1.0492999999999999</c:v>
                </c:pt>
                <c:pt idx="36">
                  <c:v>1.0521</c:v>
                </c:pt>
                <c:pt idx="37">
                  <c:v>1.0549999999999999</c:v>
                </c:pt>
                <c:pt idx="38">
                  <c:v>1.0517000000000001</c:v>
                </c:pt>
                <c:pt idx="39">
                  <c:v>1.0486</c:v>
                </c:pt>
                <c:pt idx="40">
                  <c:v>1.04</c:v>
                </c:pt>
                <c:pt idx="41">
                  <c:v>1.0430999999999999</c:v>
                </c:pt>
                <c:pt idx="42">
                  <c:v>1.0451999999999999</c:v>
                </c:pt>
                <c:pt idx="43">
                  <c:v>1.0455000000000001</c:v>
                </c:pt>
                <c:pt idx="44">
                  <c:v>1.0578000000000001</c:v>
                </c:pt>
                <c:pt idx="45">
                  <c:v>1.0743</c:v>
                </c:pt>
                <c:pt idx="46">
                  <c:v>1.0739000000000001</c:v>
                </c:pt>
                <c:pt idx="47">
                  <c:v>1.0662</c:v>
                </c:pt>
                <c:pt idx="48">
                  <c:v>1.0726</c:v>
                </c:pt>
                <c:pt idx="49">
                  <c:v>1.073</c:v>
                </c:pt>
                <c:pt idx="50">
                  <c:v>1.0691999999999999</c:v>
                </c:pt>
                <c:pt idx="51">
                  <c:v>1.0711999999999999</c:v>
                </c:pt>
                <c:pt idx="52">
                  <c:v>1.0712999999999999</c:v>
                </c:pt>
                <c:pt idx="53">
                  <c:v>1.0764</c:v>
                </c:pt>
                <c:pt idx="54">
                  <c:v>1.0722</c:v>
                </c:pt>
                <c:pt idx="55">
                  <c:v>1.0697000000000001</c:v>
                </c:pt>
                <c:pt idx="56">
                  <c:v>1.0656000000000001</c:v>
                </c:pt>
                <c:pt idx="57">
                  <c:v>1.0720000000000001</c:v>
                </c:pt>
                <c:pt idx="58">
                  <c:v>1.0659000000000001</c:v>
                </c:pt>
                <c:pt idx="59">
                  <c:v>1.0577000000000001</c:v>
                </c:pt>
                <c:pt idx="60">
                  <c:v>1.0525</c:v>
                </c:pt>
                <c:pt idx="61">
                  <c:v>1.0523</c:v>
                </c:pt>
                <c:pt idx="62">
                  <c:v>1.0541</c:v>
                </c:pt>
                <c:pt idx="63">
                  <c:v>1.0422</c:v>
                </c:pt>
                <c:pt idx="64">
                  <c:v>1.0385</c:v>
                </c:pt>
                <c:pt idx="65">
                  <c:v>1.0407999999999999</c:v>
                </c:pt>
                <c:pt idx="66">
                  <c:v>1.0552999999999999</c:v>
                </c:pt>
                <c:pt idx="67">
                  <c:v>1.0553999999999999</c:v>
                </c:pt>
                <c:pt idx="68">
                  <c:v>1.0559000000000001</c:v>
                </c:pt>
                <c:pt idx="69">
                  <c:v>1.0569999999999999</c:v>
                </c:pt>
                <c:pt idx="70">
                  <c:v>1.0568</c:v>
                </c:pt>
                <c:pt idx="71">
                  <c:v>1.0530999999999999</c:v>
                </c:pt>
                <c:pt idx="72">
                  <c:v>1.0556000000000001</c:v>
                </c:pt>
                <c:pt idx="73">
                  <c:v>1.0524</c:v>
                </c:pt>
                <c:pt idx="74">
                  <c:v>1.054</c:v>
                </c:pt>
                <c:pt idx="75">
                  <c:v>1.0485</c:v>
                </c:pt>
                <c:pt idx="76">
                  <c:v>1.0583</c:v>
                </c:pt>
                <c:pt idx="77">
                  <c:v>1.0673999999999999</c:v>
                </c:pt>
                <c:pt idx="78">
                  <c:v>1.0746</c:v>
                </c:pt>
                <c:pt idx="79">
                  <c:v>1.0817000000000001</c:v>
                </c:pt>
                <c:pt idx="80">
                  <c:v>1.0887</c:v>
                </c:pt>
                <c:pt idx="81">
                  <c:v>1.083</c:v>
                </c:pt>
                <c:pt idx="82">
                  <c:v>1.0803</c:v>
                </c:pt>
                <c:pt idx="83">
                  <c:v>1.0878000000000001</c:v>
                </c:pt>
                <c:pt idx="84">
                  <c:v>1.0826</c:v>
                </c:pt>
                <c:pt idx="85">
                  <c:v>1.0861000000000001</c:v>
                </c:pt>
                <c:pt idx="86">
                  <c:v>1.0900000000000001</c:v>
                </c:pt>
                <c:pt idx="87">
                  <c:v>1.0861000000000001</c:v>
                </c:pt>
                <c:pt idx="88">
                  <c:v>1.0915999999999999</c:v>
                </c:pt>
                <c:pt idx="89">
                  <c:v>1.0923</c:v>
                </c:pt>
                <c:pt idx="90">
                  <c:v>1.0969</c:v>
                </c:pt>
                <c:pt idx="91">
                  <c:v>1.1005</c:v>
                </c:pt>
                <c:pt idx="92">
                  <c:v>1.1052</c:v>
                </c:pt>
                <c:pt idx="93">
                  <c:v>1.1101000000000001</c:v>
                </c:pt>
                <c:pt idx="94">
                  <c:v>1.1126</c:v>
                </c:pt>
                <c:pt idx="95">
                  <c:v>1.1085</c:v>
                </c:pt>
                <c:pt idx="96">
                  <c:v>1.0966</c:v>
                </c:pt>
                <c:pt idx="97">
                  <c:v>1.1002000000000001</c:v>
                </c:pt>
                <c:pt idx="98">
                  <c:v>1.0978000000000001</c:v>
                </c:pt>
                <c:pt idx="99">
                  <c:v>1.0985</c:v>
                </c:pt>
                <c:pt idx="100">
                  <c:v>1.1024</c:v>
                </c:pt>
                <c:pt idx="101">
                  <c:v>1.1037999999999999</c:v>
                </c:pt>
                <c:pt idx="102">
                  <c:v>1.1008</c:v>
                </c:pt>
                <c:pt idx="103">
                  <c:v>1.1051</c:v>
                </c:pt>
                <c:pt idx="104">
                  <c:v>1.0993999999999999</c:v>
                </c:pt>
                <c:pt idx="105">
                  <c:v>1.0991</c:v>
                </c:pt>
                <c:pt idx="106">
                  <c:v>1.0960000000000001</c:v>
                </c:pt>
                <c:pt idx="107">
                  <c:v>1.099</c:v>
                </c:pt>
                <c:pt idx="108">
                  <c:v>1.1084000000000001</c:v>
                </c:pt>
                <c:pt idx="109">
                  <c:v>1.0992999999999999</c:v>
                </c:pt>
                <c:pt idx="110">
                  <c:v>1.0891999999999999</c:v>
                </c:pt>
                <c:pt idx="111">
                  <c:v>1.0894999999999999</c:v>
                </c:pt>
                <c:pt idx="112">
                  <c:v>1.0929</c:v>
                </c:pt>
                <c:pt idx="113">
                  <c:v>1.1075999999999999</c:v>
                </c:pt>
                <c:pt idx="114">
                  <c:v>1.1106</c:v>
                </c:pt>
                <c:pt idx="115">
                  <c:v>1.1162000000000001</c:v>
                </c:pt>
                <c:pt idx="116">
                  <c:v>1.1198999999999999</c:v>
                </c:pt>
                <c:pt idx="117">
                  <c:v>1.1215999999999999</c:v>
                </c:pt>
                <c:pt idx="118">
                  <c:v>1.1163000000000001</c:v>
                </c:pt>
                <c:pt idx="119">
                  <c:v>1.1344000000000001</c:v>
                </c:pt>
                <c:pt idx="120">
                  <c:v>1.1342000000000001</c:v>
                </c:pt>
                <c:pt idx="121">
                  <c:v>1.1337999999999999</c:v>
                </c:pt>
                <c:pt idx="122">
                  <c:v>1.1354</c:v>
                </c:pt>
                <c:pt idx="123">
                  <c:v>1.137</c:v>
                </c:pt>
                <c:pt idx="124">
                  <c:v>1.1372</c:v>
                </c:pt>
                <c:pt idx="125">
                  <c:v>1.1345000000000001</c:v>
                </c:pt>
                <c:pt idx="126">
                  <c:v>1.1315999999999999</c:v>
                </c:pt>
                <c:pt idx="127">
                  <c:v>1.1416999999999999</c:v>
                </c:pt>
                <c:pt idx="128">
                  <c:v>1.1438999999999999</c:v>
                </c:pt>
                <c:pt idx="129">
                  <c:v>1.1435</c:v>
                </c:pt>
                <c:pt idx="130">
                  <c:v>1.1408</c:v>
                </c:pt>
                <c:pt idx="131">
                  <c:v>1.1447000000000001</c:v>
                </c:pt>
                <c:pt idx="132">
                  <c:v>1.1464000000000001</c:v>
                </c:pt>
                <c:pt idx="133">
                  <c:v>1.1286</c:v>
                </c:pt>
                <c:pt idx="134">
                  <c:v>1.1323000000000001</c:v>
                </c:pt>
                <c:pt idx="135">
                  <c:v>1.1259999999999999</c:v>
                </c:pt>
                <c:pt idx="136">
                  <c:v>1.1155999999999999</c:v>
                </c:pt>
                <c:pt idx="137">
                  <c:v>1.1137999999999999</c:v>
                </c:pt>
                <c:pt idx="138">
                  <c:v>1.1160000000000001</c:v>
                </c:pt>
                <c:pt idx="139">
                  <c:v>1.1276999999999999</c:v>
                </c:pt>
                <c:pt idx="140">
                  <c:v>1.1268</c:v>
                </c:pt>
                <c:pt idx="141">
                  <c:v>1.1304000000000001</c:v>
                </c:pt>
                <c:pt idx="142">
                  <c:v>1.1348</c:v>
                </c:pt>
                <c:pt idx="143">
                  <c:v>1.1337999999999999</c:v>
                </c:pt>
                <c:pt idx="144">
                  <c:v>1.1345000000000001</c:v>
                </c:pt>
                <c:pt idx="145">
                  <c:v>1.1367</c:v>
                </c:pt>
                <c:pt idx="146">
                  <c:v>1.1403000000000001</c:v>
                </c:pt>
                <c:pt idx="147">
                  <c:v>1.1447000000000001</c:v>
                </c:pt>
                <c:pt idx="148">
                  <c:v>1.1463000000000001</c:v>
                </c:pt>
                <c:pt idx="149">
                  <c:v>1.137</c:v>
                </c:pt>
                <c:pt idx="150">
                  <c:v>1.1335999999999999</c:v>
                </c:pt>
                <c:pt idx="151">
                  <c:v>1.1317999999999999</c:v>
                </c:pt>
                <c:pt idx="152">
                  <c:v>1.1297999999999999</c:v>
                </c:pt>
                <c:pt idx="153">
                  <c:v>1.1315</c:v>
                </c:pt>
                <c:pt idx="154">
                  <c:v>1.1318999999999999</c:v>
                </c:pt>
                <c:pt idx="155">
                  <c:v>1.1278999999999999</c:v>
                </c:pt>
                <c:pt idx="156">
                  <c:v>1.1355</c:v>
                </c:pt>
                <c:pt idx="157">
                  <c:v>1.1326000000000001</c:v>
                </c:pt>
                <c:pt idx="158">
                  <c:v>1.1334</c:v>
                </c:pt>
                <c:pt idx="159">
                  <c:v>1.1303000000000001</c:v>
                </c:pt>
                <c:pt idx="160">
                  <c:v>1.1331</c:v>
                </c:pt>
                <c:pt idx="161">
                  <c:v>1.1312</c:v>
                </c:pt>
                <c:pt idx="162">
                  <c:v>1.1316999999999999</c:v>
                </c:pt>
                <c:pt idx="163">
                  <c:v>1.131</c:v>
                </c:pt>
                <c:pt idx="164">
                  <c:v>1.1301000000000001</c:v>
                </c:pt>
                <c:pt idx="165">
                  <c:v>1.1294999999999999</c:v>
                </c:pt>
                <c:pt idx="166">
                  <c:v>1.1273</c:v>
                </c:pt>
                <c:pt idx="167">
                  <c:v>1.133</c:v>
                </c:pt>
                <c:pt idx="168">
                  <c:v>1.1335999999999999</c:v>
                </c:pt>
                <c:pt idx="169">
                  <c:v>1.1262000000000001</c:v>
                </c:pt>
                <c:pt idx="170">
                  <c:v>1.1309</c:v>
                </c:pt>
                <c:pt idx="171">
                  <c:v>1.1277999999999999</c:v>
                </c:pt>
                <c:pt idx="172">
                  <c:v>1.1273</c:v>
                </c:pt>
                <c:pt idx="173">
                  <c:v>1.1311</c:v>
                </c:pt>
                <c:pt idx="174">
                  <c:v>1.1298999999999999</c:v>
                </c:pt>
                <c:pt idx="175">
                  <c:v>1.1255999999999999</c:v>
                </c:pt>
                <c:pt idx="176">
                  <c:v>1.1287</c:v>
                </c:pt>
                <c:pt idx="177">
                  <c:v>1.1291</c:v>
                </c:pt>
                <c:pt idx="178">
                  <c:v>1.1338999999999999</c:v>
                </c:pt>
                <c:pt idx="179">
                  <c:v>1.1314</c:v>
                </c:pt>
                <c:pt idx="180">
                  <c:v>1.1363000000000001</c:v>
                </c:pt>
                <c:pt idx="181">
                  <c:v>1.1275999999999999</c:v>
                </c:pt>
                <c:pt idx="182">
                  <c:v>1.1291</c:v>
                </c:pt>
                <c:pt idx="183">
                  <c:v>1.1223000000000001</c:v>
                </c:pt>
                <c:pt idx="184">
                  <c:v>1.1206</c:v>
                </c:pt>
                <c:pt idx="185">
                  <c:v>1.1258999999999999</c:v>
                </c:pt>
                <c:pt idx="186">
                  <c:v>1.1277999999999999</c:v>
                </c:pt>
                <c:pt idx="187">
                  <c:v>1.1271</c:v>
                </c:pt>
                <c:pt idx="188">
                  <c:v>1.1345000000000001</c:v>
                </c:pt>
                <c:pt idx="189">
                  <c:v>1.1315999999999999</c:v>
                </c:pt>
                <c:pt idx="190">
                  <c:v>1.1368</c:v>
                </c:pt>
                <c:pt idx="191">
                  <c:v>1.1444000000000001</c:v>
                </c:pt>
                <c:pt idx="192">
                  <c:v>1.1448</c:v>
                </c:pt>
                <c:pt idx="193">
                  <c:v>1.1459999999999999</c:v>
                </c:pt>
                <c:pt idx="194">
                  <c:v>1.1557999999999999</c:v>
                </c:pt>
                <c:pt idx="195">
                  <c:v>1.1577</c:v>
                </c:pt>
                <c:pt idx="196">
                  <c:v>1.1578999999999999</c:v>
                </c:pt>
                <c:pt idx="197">
                  <c:v>1.1518999999999999</c:v>
                </c:pt>
                <c:pt idx="198">
                  <c:v>1.1569</c:v>
                </c:pt>
                <c:pt idx="199">
                  <c:v>1.1577999999999999</c:v>
                </c:pt>
                <c:pt idx="200">
                  <c:v>1.1603000000000001</c:v>
                </c:pt>
                <c:pt idx="201">
                  <c:v>1.1577999999999999</c:v>
                </c:pt>
                <c:pt idx="202">
                  <c:v>1.1645000000000001</c:v>
                </c:pt>
                <c:pt idx="203">
                  <c:v>1.1593</c:v>
                </c:pt>
                <c:pt idx="204">
                  <c:v>1.1617</c:v>
                </c:pt>
                <c:pt idx="205">
                  <c:v>1.1617999999999999</c:v>
                </c:pt>
                <c:pt idx="206">
                  <c:v>1.1603000000000001</c:v>
                </c:pt>
                <c:pt idx="207">
                  <c:v>1.163</c:v>
                </c:pt>
                <c:pt idx="208">
                  <c:v>1.1637</c:v>
                </c:pt>
                <c:pt idx="209">
                  <c:v>1.1623000000000001</c:v>
                </c:pt>
                <c:pt idx="210">
                  <c:v>1.1655</c:v>
                </c:pt>
                <c:pt idx="211">
                  <c:v>1.1604000000000001</c:v>
                </c:pt>
                <c:pt idx="212">
                  <c:v>1.1601999999999999</c:v>
                </c:pt>
                <c:pt idx="213">
                  <c:v>1.1601999999999999</c:v>
                </c:pt>
                <c:pt idx="214">
                  <c:v>1.1561999999999999</c:v>
                </c:pt>
                <c:pt idx="215">
                  <c:v>1.1555</c:v>
                </c:pt>
                <c:pt idx="216">
                  <c:v>1.1574</c:v>
                </c:pt>
                <c:pt idx="217">
                  <c:v>1.1569</c:v>
                </c:pt>
                <c:pt idx="218">
                  <c:v>1.1561999999999999</c:v>
                </c:pt>
                <c:pt idx="219">
                  <c:v>1.1541999999999999</c:v>
                </c:pt>
                <c:pt idx="220">
                  <c:v>1.1601999999999999</c:v>
                </c:pt>
                <c:pt idx="221">
                  <c:v>1.1636</c:v>
                </c:pt>
                <c:pt idx="222">
                  <c:v>1.1599999999999999</c:v>
                </c:pt>
                <c:pt idx="223">
                  <c:v>1.1578999999999999</c:v>
                </c:pt>
                <c:pt idx="224">
                  <c:v>1.1654</c:v>
                </c:pt>
                <c:pt idx="225">
                  <c:v>1.1677999999999999</c:v>
                </c:pt>
                <c:pt idx="226">
                  <c:v>1.1698</c:v>
                </c:pt>
                <c:pt idx="227">
                  <c:v>1.1718999999999999</c:v>
                </c:pt>
                <c:pt idx="228">
                  <c:v>1.1715</c:v>
                </c:pt>
                <c:pt idx="229">
                  <c:v>1.1729000000000001</c:v>
                </c:pt>
                <c:pt idx="230">
                  <c:v>1.1738</c:v>
                </c:pt>
                <c:pt idx="231">
                  <c:v>1.1711</c:v>
                </c:pt>
                <c:pt idx="232">
                  <c:v>1.1779999999999999</c:v>
                </c:pt>
                <c:pt idx="233">
                  <c:v>1.1762999999999999</c:v>
                </c:pt>
                <c:pt idx="234">
                  <c:v>1.1823999999999999</c:v>
                </c:pt>
                <c:pt idx="235">
                  <c:v>1.1814</c:v>
                </c:pt>
                <c:pt idx="236">
                  <c:v>1.1779999999999999</c:v>
                </c:pt>
                <c:pt idx="237">
                  <c:v>1.1840999999999999</c:v>
                </c:pt>
                <c:pt idx="238">
                  <c:v>1.1838</c:v>
                </c:pt>
                <c:pt idx="239">
                  <c:v>1.1827000000000001</c:v>
                </c:pt>
                <c:pt idx="240">
                  <c:v>1.1859999999999999</c:v>
                </c:pt>
                <c:pt idx="241">
                  <c:v>1.1863999999999999</c:v>
                </c:pt>
                <c:pt idx="242">
                  <c:v>1.1872</c:v>
                </c:pt>
                <c:pt idx="243">
                  <c:v>1.1846000000000001</c:v>
                </c:pt>
                <c:pt idx="244">
                  <c:v>1.1817</c:v>
                </c:pt>
                <c:pt idx="245">
                  <c:v>1.1834</c:v>
                </c:pt>
                <c:pt idx="246">
                  <c:v>1.1800999999999999</c:v>
                </c:pt>
                <c:pt idx="247">
                  <c:v>1.1760999999999999</c:v>
                </c:pt>
                <c:pt idx="248">
                  <c:v>1.1767000000000001</c:v>
                </c:pt>
                <c:pt idx="249">
                  <c:v>1.1736</c:v>
                </c:pt>
                <c:pt idx="250">
                  <c:v>1.1739999999999999</c:v>
                </c:pt>
                <c:pt idx="251">
                  <c:v>1.1718</c:v>
                </c:pt>
                <c:pt idx="252">
                  <c:v>1.1671</c:v>
                </c:pt>
                <c:pt idx="253">
                  <c:v>1.1696</c:v>
                </c:pt>
                <c:pt idx="254">
                  <c:v>1.1722999999999999</c:v>
                </c:pt>
                <c:pt idx="255">
                  <c:v>1.1767000000000001</c:v>
                </c:pt>
                <c:pt idx="256">
                  <c:v>1.1772</c:v>
                </c:pt>
                <c:pt idx="257">
                  <c:v>1.1765000000000001</c:v>
                </c:pt>
                <c:pt idx="258">
                  <c:v>1.1738999999999999</c:v>
                </c:pt>
                <c:pt idx="259">
                  <c:v>1.1718</c:v>
                </c:pt>
                <c:pt idx="260">
                  <c:v>1.1721999999999999</c:v>
                </c:pt>
                <c:pt idx="261">
                  <c:v>1.1760999999999999</c:v>
                </c:pt>
                <c:pt idx="262">
                  <c:v>1.1807000000000001</c:v>
                </c:pt>
                <c:pt idx="263">
                  <c:v>1.1850000000000001</c:v>
                </c:pt>
                <c:pt idx="264">
                  <c:v>1.1860999999999999</c:v>
                </c:pt>
                <c:pt idx="265">
                  <c:v>1.1884999999999999</c:v>
                </c:pt>
                <c:pt idx="266">
                  <c:v>1.1886000000000001</c:v>
                </c:pt>
                <c:pt idx="267">
                  <c:v>1.1891</c:v>
                </c:pt>
                <c:pt idx="268">
                  <c:v>1.1873</c:v>
                </c:pt>
                <c:pt idx="269">
                  <c:v>1.1807000000000001</c:v>
                </c:pt>
                <c:pt idx="270">
                  <c:v>1.181</c:v>
                </c:pt>
                <c:pt idx="271">
                  <c:v>1.1787000000000001</c:v>
                </c:pt>
                <c:pt idx="272">
                  <c:v>1.1767000000000001</c:v>
                </c:pt>
                <c:pt idx="273">
                  <c:v>1.1775</c:v>
                </c:pt>
                <c:pt idx="274">
                  <c:v>1.1772</c:v>
                </c:pt>
                <c:pt idx="275">
                  <c:v>1.1775</c:v>
                </c:pt>
                <c:pt idx="276">
                  <c:v>1.1766000000000001</c:v>
                </c:pt>
                <c:pt idx="277">
                  <c:v>1.1801999999999999</c:v>
                </c:pt>
                <c:pt idx="278">
                  <c:v>1.1809000000000001</c:v>
                </c:pt>
                <c:pt idx="279">
                  <c:v>1.1812</c:v>
                </c:pt>
                <c:pt idx="280">
                  <c:v>1.1843999999999999</c:v>
                </c:pt>
                <c:pt idx="281">
                  <c:v>1.1852</c:v>
                </c:pt>
                <c:pt idx="282">
                  <c:v>1.1858</c:v>
                </c:pt>
                <c:pt idx="283">
                  <c:v>1.1838</c:v>
                </c:pt>
                <c:pt idx="284">
                  <c:v>1.1831</c:v>
                </c:pt>
                <c:pt idx="285">
                  <c:v>1.1838</c:v>
                </c:pt>
                <c:pt idx="286">
                  <c:v>1.1866000000000001</c:v>
                </c:pt>
                <c:pt idx="287">
                  <c:v>1.1822999999999999</c:v>
                </c:pt>
                <c:pt idx="288">
                  <c:v>1.1883999999999999</c:v>
                </c:pt>
                <c:pt idx="289">
                  <c:v>1.1883999999999999</c:v>
                </c:pt>
                <c:pt idx="290" formatCode="General">
                  <c:v>1.1888000000000001</c:v>
                </c:pt>
                <c:pt idx="291">
                  <c:v>1.1910000000000001</c:v>
                </c:pt>
                <c:pt idx="292">
                  <c:v>1.1950000000000001</c:v>
                </c:pt>
                <c:pt idx="293">
                  <c:v>1.1936</c:v>
                </c:pt>
                <c:pt idx="294">
                  <c:v>1.1951000000000001</c:v>
                </c:pt>
                <c:pt idx="295">
                  <c:v>1.1894</c:v>
                </c:pt>
                <c:pt idx="296">
                  <c:v>1.1891</c:v>
                </c:pt>
                <c:pt idx="297">
                  <c:v>1.1898</c:v>
                </c:pt>
                <c:pt idx="298">
                  <c:v>1.1937</c:v>
                </c:pt>
                <c:pt idx="299">
                  <c:v>1.2123999999999999</c:v>
                </c:pt>
                <c:pt idx="300">
                  <c:v>1.2108000000000001</c:v>
                </c:pt>
                <c:pt idx="301">
                  <c:v>1.2112000000000001</c:v>
                </c:pt>
                <c:pt idx="302">
                  <c:v>1.2124999999999999</c:v>
                </c:pt>
                <c:pt idx="303">
                  <c:v>1.2174</c:v>
                </c:pt>
                <c:pt idx="304">
                  <c:v>1.2195</c:v>
                </c:pt>
                <c:pt idx="305">
                  <c:v>1.2181999999999999</c:v>
                </c:pt>
                <c:pt idx="306">
                  <c:v>1.2161999999999999</c:v>
                </c:pt>
                <c:pt idx="307">
                  <c:v>1.2117</c:v>
                </c:pt>
                <c:pt idx="308">
                  <c:v>1.2186999999999999</c:v>
                </c:pt>
                <c:pt idx="309">
                  <c:v>1.2185999999999999</c:v>
                </c:pt>
                <c:pt idx="310">
                  <c:v>1.2224999999999999</c:v>
                </c:pt>
                <c:pt idx="311">
                  <c:v>1.2201</c:v>
                </c:pt>
                <c:pt idx="312">
                  <c:v>1.2141999999999999</c:v>
                </c:pt>
                <c:pt idx="313">
                  <c:v>1.2198</c:v>
                </c:pt>
                <c:pt idx="314">
                  <c:v>1.2229000000000001</c:v>
                </c:pt>
                <c:pt idx="315">
                  <c:v>1.2263999999999999</c:v>
                </c:pt>
                <c:pt idx="316">
                  <c:v>1.2212000000000001</c:v>
                </c:pt>
                <c:pt idx="317">
                  <c:v>1.2188000000000001</c:v>
                </c:pt>
                <c:pt idx="318">
                  <c:v>1.2202999999999999</c:v>
                </c:pt>
                <c:pt idx="319">
                  <c:v>1.2212000000000001</c:v>
                </c:pt>
                <c:pt idx="320">
                  <c:v>1.2222</c:v>
                </c:pt>
                <c:pt idx="321">
                  <c:v>1.2142999999999999</c:v>
                </c:pt>
                <c:pt idx="322">
                  <c:v>1.2122999999999999</c:v>
                </c:pt>
                <c:pt idx="323">
                  <c:v>1.2081</c:v>
                </c:pt>
                <c:pt idx="324">
                  <c:v>1.2118</c:v>
                </c:pt>
                <c:pt idx="325">
                  <c:v>1.2170000000000001</c:v>
                </c:pt>
                <c:pt idx="326">
                  <c:v>1.2169000000000001</c:v>
                </c:pt>
                <c:pt idx="327">
                  <c:v>1.2059</c:v>
                </c:pt>
                <c:pt idx="328">
                  <c:v>1.206</c:v>
                </c:pt>
                <c:pt idx="329">
                  <c:v>1.2004999999999999</c:v>
                </c:pt>
                <c:pt idx="330">
                  <c:v>1.2020999999999999</c:v>
                </c:pt>
                <c:pt idx="331">
                  <c:v>1.2043999999999999</c:v>
                </c:pt>
                <c:pt idx="332">
                  <c:v>1.2081999999999999</c:v>
                </c:pt>
                <c:pt idx="333">
                  <c:v>1.2129000000000001</c:v>
                </c:pt>
                <c:pt idx="334">
                  <c:v>1.2070000000000001</c:v>
                </c:pt>
                <c:pt idx="335">
                  <c:v>1.2088000000000001</c:v>
                </c:pt>
                <c:pt idx="336">
                  <c:v>1.2084999999999999</c:v>
                </c:pt>
                <c:pt idx="337">
                  <c:v>1.2065999999999999</c:v>
                </c:pt>
                <c:pt idx="338">
                  <c:v>1.2045999999999999</c:v>
                </c:pt>
                <c:pt idx="339">
                  <c:v>1.2007000000000001</c:v>
                </c:pt>
                <c:pt idx="340">
                  <c:v>1.2051000000000001</c:v>
                </c:pt>
                <c:pt idx="341">
                  <c:v>1.2035</c:v>
                </c:pt>
                <c:pt idx="342">
                  <c:v>1.1986000000000001</c:v>
                </c:pt>
                <c:pt idx="343">
                  <c:v>1.1970000000000001</c:v>
                </c:pt>
                <c:pt idx="344">
                  <c:v>1.1963999999999999</c:v>
                </c:pt>
                <c:pt idx="345">
                  <c:v>1.1896</c:v>
                </c:pt>
                <c:pt idx="346">
                  <c:v>1.1903999999999999</c:v>
                </c:pt>
                <c:pt idx="347">
                  <c:v>1.1888000000000001</c:v>
                </c:pt>
                <c:pt idx="348">
                  <c:v>1.1873</c:v>
                </c:pt>
                <c:pt idx="349">
                  <c:v>1.1883999999999999</c:v>
                </c:pt>
                <c:pt idx="350">
                  <c:v>1.1812</c:v>
                </c:pt>
                <c:pt idx="351">
                  <c:v>1.1746000000000001</c:v>
                </c:pt>
                <c:pt idx="352">
                  <c:v>1.1725000000000001</c:v>
                </c:pt>
                <c:pt idx="353">
                  <c:v>1.1740999999999999</c:v>
                </c:pt>
                <c:pt idx="354">
                  <c:v>1.1783999999999999</c:v>
                </c:pt>
                <c:pt idx="355">
                  <c:v>1.1781999999999999</c:v>
                </c:pt>
                <c:pt idx="356">
                  <c:v>1.1801999999999999</c:v>
                </c:pt>
                <c:pt idx="357">
                  <c:v>1.1825000000000001</c:v>
                </c:pt>
                <c:pt idx="358">
                  <c:v>1.1882999999999999</c:v>
                </c:pt>
                <c:pt idx="359">
                  <c:v>1.1926000000000001</c:v>
                </c:pt>
                <c:pt idx="360">
                  <c:v>1.1891</c:v>
                </c:pt>
                <c:pt idx="361">
                  <c:v>1.1912</c:v>
                </c:pt>
                <c:pt idx="362">
                  <c:v>1.1907000000000001</c:v>
                </c:pt>
                <c:pt idx="363">
                  <c:v>1.1926000000000001</c:v>
                </c:pt>
                <c:pt idx="364">
                  <c:v>1.1919999999999999</c:v>
                </c:pt>
                <c:pt idx="365">
                  <c:v>1.1933</c:v>
                </c:pt>
                <c:pt idx="366">
                  <c:v>1.1969000000000001</c:v>
                </c:pt>
                <c:pt idx="367">
                  <c:v>1.1892</c:v>
                </c:pt>
                <c:pt idx="368">
                  <c:v>1.1894</c:v>
                </c:pt>
                <c:pt idx="369">
                  <c:v>1.1866000000000001</c:v>
                </c:pt>
                <c:pt idx="370">
                  <c:v>1.1938</c:v>
                </c:pt>
                <c:pt idx="371">
                  <c:v>1.2034</c:v>
                </c:pt>
                <c:pt idx="372">
                  <c:v>1.2048000000000001</c:v>
                </c:pt>
                <c:pt idx="373">
                  <c:v>1.2028000000000001</c:v>
                </c:pt>
                <c:pt idx="374">
                  <c:v>1.2053</c:v>
                </c:pt>
                <c:pt idx="375">
                  <c:v>1.2121</c:v>
                </c:pt>
                <c:pt idx="376">
                  <c:v>1.2224999999999999</c:v>
                </c:pt>
                <c:pt idx="377">
                  <c:v>1.2145999999999999</c:v>
                </c:pt>
                <c:pt idx="378">
                  <c:v>1.2142999999999999</c:v>
                </c:pt>
                <c:pt idx="379">
                  <c:v>1.2133</c:v>
                </c:pt>
                <c:pt idx="380">
                  <c:v>1.2139</c:v>
                </c:pt>
                <c:pt idx="381">
                  <c:v>1.2083999999999999</c:v>
                </c:pt>
                <c:pt idx="382">
                  <c:v>1.206</c:v>
                </c:pt>
                <c:pt idx="383">
                  <c:v>1.2142999999999999</c:v>
                </c:pt>
                <c:pt idx="384">
                  <c:v>1.2129000000000001</c:v>
                </c:pt>
                <c:pt idx="385">
                  <c:v>1.2108000000000001</c:v>
                </c:pt>
                <c:pt idx="386">
                  <c:v>1.2146999999999999</c:v>
                </c:pt>
                <c:pt idx="387">
                  <c:v>1.2126999999999999</c:v>
                </c:pt>
                <c:pt idx="388">
                  <c:v>1.2103999999999999</c:v>
                </c:pt>
                <c:pt idx="389">
                  <c:v>1.2024999999999999</c:v>
                </c:pt>
                <c:pt idx="390">
                  <c:v>1.1982999999999999</c:v>
                </c:pt>
                <c:pt idx="391">
                  <c:v>1.1996</c:v>
                </c:pt>
                <c:pt idx="392">
                  <c:v>1.2017</c:v>
                </c:pt>
                <c:pt idx="393">
                  <c:v>1.2043999999999999</c:v>
                </c:pt>
                <c:pt idx="394">
                  <c:v>1.2083999999999999</c:v>
                </c:pt>
                <c:pt idx="395">
                  <c:v>1.2136</c:v>
                </c:pt>
                <c:pt idx="396">
                  <c:v>1.2091000000000001</c:v>
                </c:pt>
                <c:pt idx="397">
                  <c:v>1.2114</c:v>
                </c:pt>
                <c:pt idx="398">
                  <c:v>1.2142999999999999</c:v>
                </c:pt>
                <c:pt idx="399">
                  <c:v>1.2152000000000001</c:v>
                </c:pt>
                <c:pt idx="400">
                  <c:v>1.2158</c:v>
                </c:pt>
                <c:pt idx="401">
                  <c:v>1.2158</c:v>
                </c:pt>
                <c:pt idx="402">
                  <c:v>1.2101</c:v>
                </c:pt>
                <c:pt idx="403">
                  <c:v>1.2132000000000001</c:v>
                </c:pt>
                <c:pt idx="404">
                  <c:v>1.2063999999999999</c:v>
                </c:pt>
                <c:pt idx="405">
                  <c:v>1.2122999999999999</c:v>
                </c:pt>
                <c:pt idx="406">
                  <c:v>1.2123999999999999</c:v>
                </c:pt>
                <c:pt idx="407">
                  <c:v>1.2165999999999999</c:v>
                </c:pt>
                <c:pt idx="408">
                  <c:v>1.2161</c:v>
                </c:pt>
                <c:pt idx="409">
                  <c:v>1.2162999999999999</c:v>
                </c:pt>
                <c:pt idx="410">
                  <c:v>1.2250000000000001</c:v>
                </c:pt>
                <c:pt idx="411">
                  <c:v>1.2276</c:v>
                </c:pt>
                <c:pt idx="412">
                  <c:v>1.2338</c:v>
                </c:pt>
                <c:pt idx="413">
                  <c:v>1.2271000000000001</c:v>
                </c:pt>
                <c:pt idx="414">
                  <c:v>1.2296</c:v>
                </c:pt>
                <c:pt idx="415">
                  <c:v>1.2271000000000001</c:v>
                </c:pt>
                <c:pt idx="416">
                  <c:v>1.2281</c:v>
                </c:pt>
                <c:pt idx="417">
                  <c:v>1.2259</c:v>
                </c:pt>
                <c:pt idx="418">
                  <c:v>1.2219</c:v>
                </c:pt>
                <c:pt idx="419">
                  <c:v>1.2193000000000001</c:v>
                </c:pt>
                <c:pt idx="420">
                  <c:v>1.2165999999999999</c:v>
                </c:pt>
                <c:pt idx="421">
                  <c:v>1.2239</c:v>
                </c:pt>
                <c:pt idx="422">
                  <c:v>1.2173</c:v>
                </c:pt>
                <c:pt idx="423">
                  <c:v>1.2259</c:v>
                </c:pt>
                <c:pt idx="424">
                  <c:v>1.2245999999999999</c:v>
                </c:pt>
                <c:pt idx="425">
                  <c:v>1.2189000000000001</c:v>
                </c:pt>
                <c:pt idx="426">
                  <c:v>1.214</c:v>
                </c:pt>
                <c:pt idx="427">
                  <c:v>1.2161999999999999</c:v>
                </c:pt>
                <c:pt idx="428">
                  <c:v>1.2126999999999999</c:v>
                </c:pt>
                <c:pt idx="429">
                  <c:v>1.2115</c:v>
                </c:pt>
                <c:pt idx="430">
                  <c:v>1.2109000000000001</c:v>
                </c:pt>
                <c:pt idx="431">
                  <c:v>1.2114</c:v>
                </c:pt>
                <c:pt idx="432">
                  <c:v>1.2128000000000001</c:v>
                </c:pt>
                <c:pt idx="433">
                  <c:v>1.2159</c:v>
                </c:pt>
                <c:pt idx="434">
                  <c:v>1.2151000000000001</c:v>
                </c:pt>
                <c:pt idx="435">
                  <c:v>1.2065999999999999</c:v>
                </c:pt>
                <c:pt idx="436">
                  <c:v>1.1968000000000001</c:v>
                </c:pt>
                <c:pt idx="437">
                  <c:v>1.198</c:v>
                </c:pt>
                <c:pt idx="438">
                  <c:v>1.1921999999999999</c:v>
                </c:pt>
                <c:pt idx="439">
                  <c:v>1.19</c:v>
                </c:pt>
                <c:pt idx="440">
                  <c:v>1.1890000000000001</c:v>
                </c:pt>
                <c:pt idx="441">
                  <c:v>1.1865000000000001</c:v>
                </c:pt>
                <c:pt idx="442">
                  <c:v>1.1900999999999999</c:v>
                </c:pt>
                <c:pt idx="443">
                  <c:v>1.1862999999999999</c:v>
                </c:pt>
                <c:pt idx="444">
                  <c:v>1.1832</c:v>
                </c:pt>
                <c:pt idx="445">
                  <c:v>1.1868000000000001</c:v>
                </c:pt>
                <c:pt idx="446">
                  <c:v>1.1881999999999999</c:v>
                </c:pt>
                <c:pt idx="447">
                  <c:v>1.1830000000000001</c:v>
                </c:pt>
                <c:pt idx="448">
                  <c:v>1.1815</c:v>
                </c:pt>
                <c:pt idx="449">
                  <c:v>1.1791</c:v>
                </c:pt>
                <c:pt idx="450">
                  <c:v>1.1766000000000001</c:v>
                </c:pt>
                <c:pt idx="451">
                  <c:v>1.1808000000000001</c:v>
                </c:pt>
                <c:pt idx="452">
                  <c:v>1.1882999999999999</c:v>
                </c:pt>
                <c:pt idx="453">
                  <c:v>1.1870000000000001</c:v>
                </c:pt>
                <c:pt idx="454">
                  <c:v>1.1855</c:v>
                </c:pt>
                <c:pt idx="455">
                  <c:v>1.1720999999999999</c:v>
                </c:pt>
                <c:pt idx="456">
                  <c:v>1.1701999999999999</c:v>
                </c:pt>
                <c:pt idx="457">
                  <c:v>1.1652</c:v>
                </c:pt>
                <c:pt idx="458">
                  <c:v>1.1698</c:v>
                </c:pt>
                <c:pt idx="459">
                  <c:v>1.1704000000000001</c:v>
                </c:pt>
                <c:pt idx="460">
                  <c:v>1.1727000000000001</c:v>
                </c:pt>
                <c:pt idx="461">
                  <c:v>1.1832</c:v>
                </c:pt>
                <c:pt idx="462">
                  <c:v>1.1819</c:v>
                </c:pt>
                <c:pt idx="463">
                  <c:v>1.1856</c:v>
                </c:pt>
                <c:pt idx="464">
                  <c:v>1.1820999999999999</c:v>
                </c:pt>
                <c:pt idx="465">
                  <c:v>1.1852</c:v>
                </c:pt>
                <c:pt idx="466">
                  <c:v>1.181</c:v>
                </c:pt>
                <c:pt idx="467">
                  <c:v>1.1785000000000001</c:v>
                </c:pt>
                <c:pt idx="468">
                  <c:v>1.1740999999999999</c:v>
                </c:pt>
                <c:pt idx="469">
                  <c:v>1.1698</c:v>
                </c:pt>
                <c:pt idx="470">
                  <c:v>1.175</c:v>
                </c:pt>
                <c:pt idx="471">
                  <c:v>1.1787000000000001</c:v>
                </c:pt>
                <c:pt idx="472">
                  <c:v>1.1798999999999999</c:v>
                </c:pt>
                <c:pt idx="473">
                  <c:v>1.1795</c:v>
                </c:pt>
                <c:pt idx="474">
                  <c:v>1.1765000000000001</c:v>
                </c:pt>
                <c:pt idx="475">
                  <c:v>1.177</c:v>
                </c:pt>
                <c:pt idx="476">
                  <c:v>1.1795</c:v>
                </c:pt>
                <c:pt idx="477">
                  <c:v>1.1768000000000001</c:v>
                </c:pt>
                <c:pt idx="478">
                  <c:v>1.173</c:v>
                </c:pt>
                <c:pt idx="479">
                  <c:v>1.1752</c:v>
                </c:pt>
                <c:pt idx="480">
                  <c:v>1.1708000000000001</c:v>
                </c:pt>
                <c:pt idx="481">
                  <c:v>1.1701999999999999</c:v>
                </c:pt>
                <c:pt idx="482">
                  <c:v>1.167</c:v>
                </c:pt>
                <c:pt idx="483">
                  <c:v>1.1634</c:v>
                </c:pt>
                <c:pt idx="484">
                  <c:v>1.1645000000000001</c:v>
                </c:pt>
                <c:pt idx="485">
                  <c:v>1.1692</c:v>
                </c:pt>
                <c:pt idx="486">
                  <c:v>1.1739999999999999</c:v>
                </c:pt>
                <c:pt idx="487">
                  <c:v>1.1787000000000001</c:v>
                </c:pt>
                <c:pt idx="488">
                  <c:v>1.1833</c:v>
                </c:pt>
                <c:pt idx="489">
                  <c:v>1.1797</c:v>
                </c:pt>
                <c:pt idx="490">
                  <c:v>1.1869000000000001</c:v>
                </c:pt>
                <c:pt idx="491">
                  <c:v>1.1892</c:v>
                </c:pt>
                <c:pt idx="492">
                  <c:v>1.1876</c:v>
                </c:pt>
                <c:pt idx="493">
                  <c:v>1.1854</c:v>
                </c:pt>
                <c:pt idx="494">
                  <c:v>1.1849000000000001</c:v>
                </c:pt>
                <c:pt idx="495">
                  <c:v>1.1773</c:v>
                </c:pt>
                <c:pt idx="496">
                  <c:v>1.1785000000000001</c:v>
                </c:pt>
                <c:pt idx="497">
                  <c:v>1.1823999999999999</c:v>
                </c:pt>
                <c:pt idx="498">
                  <c:v>1.1841999999999999</c:v>
                </c:pt>
                <c:pt idx="499">
                  <c:v>1.1813</c:v>
                </c:pt>
                <c:pt idx="500">
                  <c:v>1.1860999999999999</c:v>
                </c:pt>
                <c:pt idx="501">
                  <c:v>1.1987000000000001</c:v>
                </c:pt>
                <c:pt idx="502">
                  <c:v>1.194</c:v>
                </c:pt>
                <c:pt idx="503">
                  <c:v>1.1915</c:v>
                </c:pt>
                <c:pt idx="504">
                  <c:v>1.1806000000000001</c:v>
                </c:pt>
                <c:pt idx="505">
                  <c:v>1.1789000000000001</c:v>
                </c:pt>
                <c:pt idx="506">
                  <c:v>1.1814</c:v>
                </c:pt>
                <c:pt idx="507">
                  <c:v>1.1847000000000001</c:v>
                </c:pt>
                <c:pt idx="508">
                  <c:v>1.1769000000000001</c:v>
                </c:pt>
                <c:pt idx="509">
                  <c:v>1.1850000000000001</c:v>
                </c:pt>
                <c:pt idx="510">
                  <c:v>1.1933</c:v>
                </c:pt>
                <c:pt idx="511">
                  <c:v>1.1906000000000001</c:v>
                </c:pt>
                <c:pt idx="512">
                  <c:v>1.1853</c:v>
                </c:pt>
                <c:pt idx="513">
                  <c:v>1.1813</c:v>
                </c:pt>
                <c:pt idx="514">
                  <c:v>1.1833</c:v>
                </c:pt>
                <c:pt idx="515">
                  <c:v>1.1771</c:v>
                </c:pt>
                <c:pt idx="516">
                  <c:v>1.1782999999999999</c:v>
                </c:pt>
                <c:pt idx="517">
                  <c:v>1.1762999999999999</c:v>
                </c:pt>
                <c:pt idx="518">
                  <c:v>1.1817</c:v>
                </c:pt>
                <c:pt idx="519">
                  <c:v>1.1842999999999999</c:v>
                </c:pt>
                <c:pt idx="520">
                  <c:v>1.1854</c:v>
                </c:pt>
                <c:pt idx="521">
                  <c:v>1.1765000000000001</c:v>
                </c:pt>
                <c:pt idx="522">
                  <c:v>1.1726000000000001</c:v>
                </c:pt>
                <c:pt idx="523">
                  <c:v>1.1848000000000001</c:v>
                </c:pt>
                <c:pt idx="524">
                  <c:v>1.1742999999999999</c:v>
                </c:pt>
                <c:pt idx="525">
                  <c:v>1.1725000000000001</c:v>
                </c:pt>
                <c:pt idx="526">
                  <c:v>1.1717</c:v>
                </c:pt>
                <c:pt idx="527">
                  <c:v>1.1759999999999999</c:v>
                </c:pt>
                <c:pt idx="528">
                  <c:v>1.1608000000000001</c:v>
                </c:pt>
                <c:pt idx="529">
                  <c:v>1.1569</c:v>
                </c:pt>
                <c:pt idx="530">
                  <c:v>1.1577999999999999</c:v>
                </c:pt>
                <c:pt idx="531">
                  <c:v>1.1443000000000001</c:v>
                </c:pt>
                <c:pt idx="532">
                  <c:v>1.1448</c:v>
                </c:pt>
                <c:pt idx="533">
                  <c:v>1.1428</c:v>
                </c:pt>
                <c:pt idx="534">
                  <c:v>1.1414</c:v>
                </c:pt>
                <c:pt idx="535">
                  <c:v>1.1444000000000001</c:v>
                </c:pt>
                <c:pt idx="536">
                  <c:v>1.1375</c:v>
                </c:pt>
                <c:pt idx="537">
                  <c:v>1.1329</c:v>
                </c:pt>
                <c:pt idx="538" formatCode="General">
                  <c:v>1.1275999999999999</c:v>
                </c:pt>
                <c:pt idx="539" formatCode="General">
                  <c:v>1.1342000000000001</c:v>
                </c:pt>
                <c:pt idx="540" formatCode="General">
                  <c:v>1.1286</c:v>
                </c:pt>
                <c:pt idx="541" formatCode="General">
                  <c:v>1.129</c:v>
                </c:pt>
                <c:pt idx="542" formatCode="General">
                  <c:v>1.1325000000000001</c:v>
                </c:pt>
                <c:pt idx="543" formatCode="General">
                  <c:v>1.1224000000000001</c:v>
                </c:pt>
                <c:pt idx="544" formatCode="General">
                  <c:v>1.1286</c:v>
                </c:pt>
                <c:pt idx="545" formatCode="General">
                  <c:v>1.1200000000000001</c:v>
                </c:pt>
                <c:pt idx="546" formatCode="General">
                  <c:v>1.1197999999999999</c:v>
                </c:pt>
                <c:pt idx="547" formatCode="General">
                  <c:v>1.1284000000000001</c:v>
                </c:pt>
                <c:pt idx="548" formatCode="General">
                  <c:v>1.1213</c:v>
                </c:pt>
                <c:pt idx="549" formatCode="General">
                  <c:v>1.1200000000000001</c:v>
                </c:pt>
                <c:pt idx="550" formatCode="General">
                  <c:v>1.1279999999999999</c:v>
                </c:pt>
                <c:pt idx="551" formatCode="General">
                  <c:v>1.1317999999999999</c:v>
                </c:pt>
                <c:pt idx="552" formatCode="General">
                  <c:v>1.1213</c:v>
                </c:pt>
                <c:pt idx="553" formatCode="General">
                  <c:v>1.121</c:v>
                </c:pt>
                <c:pt idx="554" formatCode="General">
                  <c:v>1.1222000000000001</c:v>
                </c:pt>
                <c:pt idx="555" formatCode="General">
                  <c:v>1.1232</c:v>
                </c:pt>
                <c:pt idx="556" formatCode="General">
                  <c:v>1.1308</c:v>
                </c:pt>
                <c:pt idx="557" formatCode="General">
                  <c:v>1.1253</c:v>
                </c:pt>
                <c:pt idx="558" formatCode="General">
                  <c:v>1.1304000000000001</c:v>
                </c:pt>
                <c:pt idx="559" formatCode="General">
                  <c:v>1.1348</c:v>
                </c:pt>
                <c:pt idx="560" formatCode="General">
                  <c:v>1.1375</c:v>
                </c:pt>
                <c:pt idx="561" formatCode="General">
                  <c:v>1.1294</c:v>
                </c:pt>
                <c:pt idx="562" formatCode="General">
                  <c:v>1.1285000000000001</c:v>
                </c:pt>
                <c:pt idx="563" formatCode="General">
                  <c:v>1.133</c:v>
                </c:pt>
                <c:pt idx="564" formatCode="General">
                  <c:v>1.125</c:v>
                </c:pt>
                <c:pt idx="565" formatCode="General">
                  <c:v>1.1194</c:v>
                </c:pt>
                <c:pt idx="566" formatCode="General">
                  <c:v>1.1173999999999999</c:v>
                </c:pt>
                <c:pt idx="567" formatCode="General">
                  <c:v>1.1115999999999999</c:v>
                </c:pt>
                <c:pt idx="568" formatCode="General">
                  <c:v>1.1135999999999999</c:v>
                </c:pt>
                <c:pt idx="569" formatCode="General">
                  <c:v>1.1015999999999999</c:v>
                </c:pt>
                <c:pt idx="570">
                  <c:v>1.0991</c:v>
                </c:pt>
                <c:pt idx="571">
                  <c:v>1.0974999999999999</c:v>
                </c:pt>
                <c:pt idx="572">
                  <c:v>1.091</c:v>
                </c:pt>
                <c:pt idx="573">
                  <c:v>1.0904</c:v>
                </c:pt>
                <c:pt idx="574">
                  <c:v>1.1000000000000001</c:v>
                </c:pt>
                <c:pt idx="575">
                  <c:v>1.0958000000000001</c:v>
                </c:pt>
                <c:pt idx="576">
                  <c:v>1.095</c:v>
                </c:pt>
                <c:pt idx="577">
                  <c:v>1.0831999999999999</c:v>
                </c:pt>
                <c:pt idx="578" formatCode="General">
                  <c:v>1.0798000000000001</c:v>
                </c:pt>
                <c:pt idx="579" formatCode="General">
                  <c:v>1.0791999999999999</c:v>
                </c:pt>
                <c:pt idx="580" formatCode="General">
                  <c:v>1.0874999999999999</c:v>
                </c:pt>
                <c:pt idx="581" formatCode="General">
                  <c:v>1.0858000000000001</c:v>
                </c:pt>
                <c:pt idx="582" formatCode="General">
                  <c:v>1.0824</c:v>
                </c:pt>
                <c:pt idx="583" formatCode="General">
                  <c:v>1.0843</c:v>
                </c:pt>
                <c:pt idx="584" formatCode="General">
                  <c:v>1.0783</c:v>
                </c:pt>
                <c:pt idx="585" formatCode="General">
                  <c:v>1.0807</c:v>
                </c:pt>
                <c:pt idx="586" formatCode="General">
                  <c:v>1.0843</c:v>
                </c:pt>
                <c:pt idx="587" formatCode="General">
                  <c:v>1.0942000000000001</c:v>
                </c:pt>
                <c:pt idx="588" formatCode="General">
                  <c:v>1.0875999999999999</c:v>
                </c:pt>
                <c:pt idx="589" formatCode="General">
                  <c:v>1.0842000000000001</c:v>
                </c:pt>
                <c:pt idx="590" formatCode="General">
                  <c:v>1.0876999999999999</c:v>
                </c:pt>
                <c:pt idx="591" formatCode="General">
                  <c:v>1.0851999999999999</c:v>
                </c:pt>
                <c:pt idx="592" formatCode="General">
                  <c:v>1.08</c:v>
                </c:pt>
                <c:pt idx="593" formatCode="General">
                  <c:v>1.0771999999999999</c:v>
                </c:pt>
                <c:pt idx="594" formatCode="General">
                  <c:v>1.0867</c:v>
                </c:pt>
                <c:pt idx="595" formatCode="General">
                  <c:v>1.0837000000000001</c:v>
                </c:pt>
                <c:pt idx="596" formatCode="General">
                  <c:v>1.0860000000000001</c:v>
                </c:pt>
                <c:pt idx="597" formatCode="General">
                  <c:v>1.0860000000000001</c:v>
                </c:pt>
                <c:pt idx="598" formatCode="General">
                  <c:v>1.0888</c:v>
                </c:pt>
                <c:pt idx="599" formatCode="General">
                  <c:v>1.0903</c:v>
                </c:pt>
                <c:pt idx="600" formatCode="General">
                  <c:v>1.0963000000000001</c:v>
                </c:pt>
                <c:pt idx="601" formatCode="General">
                  <c:v>1.0867</c:v>
                </c:pt>
                <c:pt idx="602">
                  <c:v>1.1087100000000001</c:v>
                </c:pt>
                <c:pt idx="603">
                  <c:v>1.0885</c:v>
                </c:pt>
                <c:pt idx="604">
                  <c:v>1.0790999999999999</c:v>
                </c:pt>
                <c:pt idx="605">
                  <c:v>1.0785</c:v>
                </c:pt>
                <c:pt idx="606">
                  <c:v>1.0906</c:v>
                </c:pt>
                <c:pt idx="607">
                  <c:v>1.0935999999999999</c:v>
                </c:pt>
                <c:pt idx="608">
                  <c:v>1.0955999999999999</c:v>
                </c:pt>
                <c:pt idx="609">
                  <c:v>1.1033999999999999</c:v>
                </c:pt>
                <c:pt idx="610">
                  <c:v>1.0976999999999999</c:v>
                </c:pt>
                <c:pt idx="611">
                  <c:v>1.0981000000000001</c:v>
                </c:pt>
                <c:pt idx="612">
                  <c:v>1.0827</c:v>
                </c:pt>
                <c:pt idx="613">
                  <c:v>1.0843</c:v>
                </c:pt>
                <c:pt idx="614">
                  <c:v>1.0783</c:v>
                </c:pt>
                <c:pt idx="615">
                  <c:v>1.0707</c:v>
                </c:pt>
                <c:pt idx="616">
                  <c:v>1.0801000000000001</c:v>
                </c:pt>
                <c:pt idx="617">
                  <c:v>1.0933999999999999</c:v>
                </c:pt>
                <c:pt idx="618">
                  <c:v>1.0982000000000001</c:v>
                </c:pt>
                <c:pt idx="619">
                  <c:v>1.1156999999999999</c:v>
                </c:pt>
                <c:pt idx="620">
                  <c:v>1.1104000000000001</c:v>
                </c:pt>
                <c:pt idx="621">
                  <c:v>1.1240000000000001</c:v>
                </c:pt>
                <c:pt idx="622">
                  <c:v>1.1335999999999999</c:v>
                </c:pt>
                <c:pt idx="623">
                  <c:v>1.139</c:v>
                </c:pt>
                <c:pt idx="624">
                  <c:v>1.1456</c:v>
                </c:pt>
                <c:pt idx="625">
                  <c:v>1.1335999999999999</c:v>
                </c:pt>
                <c:pt idx="626">
                  <c:v>1.1187</c:v>
                </c:pt>
                <c:pt idx="627">
                  <c:v>1.1125</c:v>
                </c:pt>
                <c:pt idx="628">
                  <c:v>1.1116999999999999</c:v>
                </c:pt>
                <c:pt idx="629">
                  <c:v>1.1122000000000001</c:v>
                </c:pt>
                <c:pt idx="630">
                  <c:v>1.0976999999999999</c:v>
                </c:pt>
                <c:pt idx="631">
                  <c:v>1.0964</c:v>
                </c:pt>
                <c:pt idx="632">
                  <c:v>1.0874999999999999</c:v>
                </c:pt>
                <c:pt idx="633">
                  <c:v>1.0840000000000001</c:v>
                </c:pt>
                <c:pt idx="634">
                  <c:v>1.0818000000000001</c:v>
                </c:pt>
                <c:pt idx="635">
                  <c:v>1.0801000000000001</c:v>
                </c:pt>
                <c:pt idx="636">
                  <c:v>1.079</c:v>
                </c:pt>
                <c:pt idx="637">
                  <c:v>1.08</c:v>
                </c:pt>
                <c:pt idx="638">
                  <c:v>1.0815999999999999</c:v>
                </c:pt>
                <c:pt idx="639">
                  <c:v>1.0834999999999999</c:v>
                </c:pt>
                <c:pt idx="640">
                  <c:v>1.0842000000000001</c:v>
                </c:pt>
                <c:pt idx="641">
                  <c:v>1.0867</c:v>
                </c:pt>
                <c:pt idx="642">
                  <c:v>1.0913999999999999</c:v>
                </c:pt>
                <c:pt idx="643">
                  <c:v>1.0901000000000001</c:v>
                </c:pt>
                <c:pt idx="644">
                  <c:v>1.0951</c:v>
                </c:pt>
                <c:pt idx="645">
                  <c:v>1.0969</c:v>
                </c:pt>
                <c:pt idx="646">
                  <c:v>1.1003000000000001</c:v>
                </c:pt>
                <c:pt idx="647">
                  <c:v>1.1023000000000001</c:v>
                </c:pt>
                <c:pt idx="648">
                  <c:v>1.1048</c:v>
                </c:pt>
                <c:pt idx="649">
                  <c:v>1.1066</c:v>
                </c:pt>
                <c:pt idx="650">
                  <c:v>1.1052</c:v>
                </c:pt>
                <c:pt idx="651">
                  <c:v>1.1029</c:v>
                </c:pt>
                <c:pt idx="652" formatCode="General">
                  <c:v>1.1001000000000001</c:v>
                </c:pt>
                <c:pt idx="653" formatCode="General">
                  <c:v>1.1005</c:v>
                </c:pt>
                <c:pt idx="654" formatCode="General">
                  <c:v>1.1025</c:v>
                </c:pt>
                <c:pt idx="655" formatCode="General">
                  <c:v>1.1034999999999999</c:v>
                </c:pt>
                <c:pt idx="656" formatCode="General">
                  <c:v>1.1091</c:v>
                </c:pt>
                <c:pt idx="657" formatCode="General">
                  <c:v>1.1088</c:v>
                </c:pt>
                <c:pt idx="658" formatCode="General">
                  <c:v>1.1114999999999999</c:v>
                </c:pt>
                <c:pt idx="659" formatCode="General">
                  <c:v>1.1085</c:v>
                </c:pt>
                <c:pt idx="660" formatCode="General">
                  <c:v>1.1108</c:v>
                </c:pt>
                <c:pt idx="661" formatCode="General">
                  <c:v>1.1169</c:v>
                </c:pt>
                <c:pt idx="662" formatCode="General">
                  <c:v>1.1142000000000001</c:v>
                </c:pt>
                <c:pt idx="663" formatCode="General">
                  <c:v>1.1114999999999999</c:v>
                </c:pt>
                <c:pt idx="664" formatCode="General">
                  <c:v>1.1126</c:v>
                </c:pt>
                <c:pt idx="665" formatCode="General">
                  <c:v>1.1091</c:v>
                </c:pt>
                <c:pt idx="666" formatCode="General">
                  <c:v>1.111</c:v>
                </c:pt>
                <c:pt idx="667" formatCode="General">
                  <c:v>1.1114999999999999</c:v>
                </c:pt>
                <c:pt idx="668" formatCode="General">
                  <c:v>1.1172</c:v>
                </c:pt>
                <c:pt idx="669" formatCode="General">
                  <c:v>1.1194</c:v>
                </c:pt>
                <c:pt idx="670" formatCode="General">
                  <c:v>1.1147</c:v>
                </c:pt>
                <c:pt idx="671" formatCode="General">
                  <c:v>1.1193</c:v>
                </c:pt>
                <c:pt idx="672" formatCode="General">
                  <c:v>1.1234</c:v>
                </c:pt>
                <c:pt idx="673" formatCode="General">
                  <c:v>1.1189</c:v>
                </c:pt>
                <c:pt idx="674" formatCode="General">
                  <c:v>1.1153</c:v>
                </c:pt>
                <c:pt idx="675" formatCode="General">
                  <c:v>1.1080000000000001</c:v>
                </c:pt>
                <c:pt idx="676" formatCode="General">
                  <c:v>1.1074999999999999</c:v>
                </c:pt>
                <c:pt idx="677" formatCode="General">
                  <c:v>1.1096999999999999</c:v>
                </c:pt>
                <c:pt idx="678" formatCode="General">
                  <c:v>1.1116999999999999</c:v>
                </c:pt>
                <c:pt idx="679" formatCode="General">
                  <c:v>1.1114999999999999</c:v>
                </c:pt>
                <c:pt idx="680" formatCode="General">
                  <c:v>1.1162000000000001</c:v>
                </c:pt>
                <c:pt idx="681" formatCode="General">
                  <c:v>1.1146</c:v>
                </c:pt>
                <c:pt idx="682" formatCode="General">
                  <c:v>1.1173999999999999</c:v>
                </c:pt>
                <c:pt idx="683" formatCode="General">
                  <c:v>1.1136999999999999</c:v>
                </c:pt>
                <c:pt idx="684" formatCode="General">
                  <c:v>1.1074999999999999</c:v>
                </c:pt>
                <c:pt idx="685" formatCode="General">
                  <c:v>1.1076999999999999</c:v>
                </c:pt>
                <c:pt idx="686" formatCode="General">
                  <c:v>1.1074999999999999</c:v>
                </c:pt>
                <c:pt idx="687" formatCode="General">
                  <c:v>1.1093999999999999</c:v>
                </c:pt>
                <c:pt idx="688" formatCode="General">
                  <c:v>1.1093999999999999</c:v>
                </c:pt>
                <c:pt idx="689" formatCode="General">
                  <c:v>1.1081000000000001</c:v>
                </c:pt>
                <c:pt idx="690" formatCode="General">
                  <c:v>1.1071</c:v>
                </c:pt>
                <c:pt idx="691" formatCode="General">
                  <c:v>1.1023000000000001</c:v>
                </c:pt>
                <c:pt idx="692">
                  <c:v>1.0982000000000001</c:v>
                </c:pt>
                <c:pt idx="693">
                  <c:v>1.1005</c:v>
                </c:pt>
                <c:pt idx="694">
                  <c:v>1.1009</c:v>
                </c:pt>
                <c:pt idx="695">
                  <c:v>1.1020000000000001</c:v>
                </c:pt>
                <c:pt idx="696">
                  <c:v>1.1008</c:v>
                </c:pt>
                <c:pt idx="697">
                  <c:v>1.1057999999999999</c:v>
                </c:pt>
                <c:pt idx="698">
                  <c:v>1.1091</c:v>
                </c:pt>
                <c:pt idx="699">
                  <c:v>1.1059000000000001</c:v>
                </c:pt>
                <c:pt idx="700">
                  <c:v>1.1076999999999999</c:v>
                </c:pt>
                <c:pt idx="701">
                  <c:v>1.1061000000000001</c:v>
                </c:pt>
                <c:pt idx="702">
                  <c:v>1.1033999999999999</c:v>
                </c:pt>
                <c:pt idx="703">
                  <c:v>1.0996999999999999</c:v>
                </c:pt>
                <c:pt idx="704">
                  <c:v>1.1006</c:v>
                </c:pt>
                <c:pt idx="705">
                  <c:v>1.1014999999999999</c:v>
                </c:pt>
                <c:pt idx="706">
                  <c:v>1.1041000000000001</c:v>
                </c:pt>
                <c:pt idx="707">
                  <c:v>1.1033999999999999</c:v>
                </c:pt>
                <c:pt idx="708">
                  <c:v>1.1076999999999999</c:v>
                </c:pt>
                <c:pt idx="709">
                  <c:v>1.109</c:v>
                </c:pt>
                <c:pt idx="710">
                  <c:v>1.1109</c:v>
                </c:pt>
                <c:pt idx="711">
                  <c:v>1.1157999999999999</c:v>
                </c:pt>
                <c:pt idx="712">
                  <c:v>1.1138999999999999</c:v>
                </c:pt>
                <c:pt idx="713">
                  <c:v>1.1153999999999999</c:v>
                </c:pt>
                <c:pt idx="714">
                  <c:v>1.1106</c:v>
                </c:pt>
                <c:pt idx="715">
                  <c:v>1.1094999999999999</c:v>
                </c:pt>
                <c:pt idx="716">
                  <c:v>1.1087</c:v>
                </c:pt>
                <c:pt idx="717">
                  <c:v>1.1107</c:v>
                </c:pt>
                <c:pt idx="718" formatCode="General">
                  <c:v>1.1128</c:v>
                </c:pt>
                <c:pt idx="719" formatCode="General">
                  <c:v>1.1123000000000001</c:v>
                </c:pt>
                <c:pt idx="720" formatCode="General">
                  <c:v>1.113</c:v>
                </c:pt>
                <c:pt idx="721" formatCode="General">
                  <c:v>1.1173</c:v>
                </c:pt>
                <c:pt idx="722" formatCode="General">
                  <c:v>1.1144000000000001</c:v>
                </c:pt>
                <c:pt idx="723" formatCode="General">
                  <c:v>1.1113</c:v>
                </c:pt>
                <c:pt idx="724" formatCode="General">
                  <c:v>1.1025</c:v>
                </c:pt>
                <c:pt idx="725" formatCode="General">
                  <c:v>1.1007</c:v>
                </c:pt>
                <c:pt idx="726" formatCode="General">
                  <c:v>1.1031</c:v>
                </c:pt>
                <c:pt idx="727" formatCode="General">
                  <c:v>1.1043000000000001</c:v>
                </c:pt>
                <c:pt idx="728" formatCode="General">
                  <c:v>1.103</c:v>
                </c:pt>
                <c:pt idx="729" formatCode="General">
                  <c:v>1.0981000000000001</c:v>
                </c:pt>
                <c:pt idx="730" formatCode="General">
                  <c:v>1.0986</c:v>
                </c:pt>
                <c:pt idx="731" formatCode="General">
                  <c:v>1.0992999999999999</c:v>
                </c:pt>
                <c:pt idx="732" formatCode="General">
                  <c:v>1.0979000000000001</c:v>
                </c:pt>
                <c:pt idx="733" formatCode="General">
                  <c:v>1.0951</c:v>
                </c:pt>
                <c:pt idx="734" formatCode="General">
                  <c:v>1.0925</c:v>
                </c:pt>
                <c:pt idx="735" formatCode="General">
                  <c:v>1.0898000000000001</c:v>
                </c:pt>
                <c:pt idx="736" formatCode="General">
                  <c:v>1.0889</c:v>
                </c:pt>
                <c:pt idx="737" formatCode="General">
                  <c:v>1.0934999999999999</c:v>
                </c:pt>
                <c:pt idx="738" formatCode="General">
                  <c:v>1.0938000000000001</c:v>
                </c:pt>
                <c:pt idx="739" formatCode="General">
                  <c:v>1.0982000000000001</c:v>
                </c:pt>
                <c:pt idx="740" formatCode="General">
                  <c:v>1.1003000000000001</c:v>
                </c:pt>
                <c:pt idx="741" formatCode="General">
                  <c:v>1.0985</c:v>
                </c:pt>
                <c:pt idx="742" formatCode="General">
                  <c:v>1.103</c:v>
                </c:pt>
                <c:pt idx="743" formatCode="General">
                  <c:v>1.1067</c:v>
                </c:pt>
                <c:pt idx="744" formatCode="General">
                  <c:v>1.1052999999999999</c:v>
                </c:pt>
                <c:pt idx="745" formatCode="General">
                  <c:v>1.1026</c:v>
                </c:pt>
                <c:pt idx="746" formatCode="General">
                  <c:v>1.1031</c:v>
                </c:pt>
                <c:pt idx="747" formatCode="General">
                  <c:v>1.1095999999999999</c:v>
                </c:pt>
                <c:pt idx="748" formatCode="General">
                  <c:v>1.0963000000000001</c:v>
                </c:pt>
                <c:pt idx="749" formatCode="General">
                  <c:v>1.1003000000000001</c:v>
                </c:pt>
                <c:pt idx="750" formatCode="General">
                  <c:v>1.1040000000000001</c:v>
                </c:pt>
                <c:pt idx="751" formatCode="General">
                  <c:v>1.1032999999999999</c:v>
                </c:pt>
                <c:pt idx="752" formatCode="General">
                  <c:v>1.1027</c:v>
                </c:pt>
                <c:pt idx="753" formatCode="General">
                  <c:v>1.1057999999999999</c:v>
                </c:pt>
                <c:pt idx="754" formatCode="General">
                  <c:v>1.1017999999999999</c:v>
                </c:pt>
                <c:pt idx="755" formatCode="General">
                  <c:v>1.0936999999999999</c:v>
                </c:pt>
                <c:pt idx="756" formatCode="General">
                  <c:v>1.0968</c:v>
                </c:pt>
                <c:pt idx="757" formatCode="General">
                  <c:v>1.1035999999999999</c:v>
                </c:pt>
                <c:pt idx="758" formatCode="General">
                  <c:v>1.1072</c:v>
                </c:pt>
                <c:pt idx="759" formatCode="General">
                  <c:v>1.1083000000000001</c:v>
                </c:pt>
                <c:pt idx="760" formatCode="General">
                  <c:v>1.1104000000000001</c:v>
                </c:pt>
                <c:pt idx="761" formatCode="General">
                  <c:v>1.1115999999999999</c:v>
                </c:pt>
                <c:pt idx="762" formatCode="General">
                  <c:v>1.1065</c:v>
                </c:pt>
                <c:pt idx="763" formatCode="General">
                  <c:v>1.1083000000000001</c:v>
                </c:pt>
                <c:pt idx="764" formatCode="General">
                  <c:v>1.1104000000000001</c:v>
                </c:pt>
                <c:pt idx="765" formatCode="General">
                  <c:v>1.1075999999999999</c:v>
                </c:pt>
                <c:pt idx="766" formatCode="General">
                  <c:v>1.1103000000000001</c:v>
                </c:pt>
                <c:pt idx="767" formatCode="General">
                  <c:v>1.1075999999999999</c:v>
                </c:pt>
                <c:pt idx="768" formatCode="General">
                  <c:v>1.115</c:v>
                </c:pt>
                <c:pt idx="769" formatCode="General">
                  <c:v>1.1188</c:v>
                </c:pt>
                <c:pt idx="770" formatCode="General">
                  <c:v>1.1222000000000001</c:v>
                </c:pt>
                <c:pt idx="771" formatCode="General">
                  <c:v>1.1194</c:v>
                </c:pt>
                <c:pt idx="772" formatCode="General">
                  <c:v>1.1197999999999999</c:v>
                </c:pt>
                <c:pt idx="773" formatCode="General">
                  <c:v>1.1193</c:v>
                </c:pt>
                <c:pt idx="774" formatCode="General">
                  <c:v>1.1202000000000001</c:v>
                </c:pt>
                <c:pt idx="775" formatCode="General">
                  <c:v>1.1187</c:v>
                </c:pt>
                <c:pt idx="776" formatCode="General">
                  <c:v>1.1182000000000001</c:v>
                </c:pt>
                <c:pt idx="777" formatCode="General">
                  <c:v>1.1106</c:v>
                </c:pt>
                <c:pt idx="778" formatCode="General">
                  <c:v>1.1036999999999999</c:v>
                </c:pt>
                <c:pt idx="779" formatCode="General">
                  <c:v>1.1151</c:v>
                </c:pt>
                <c:pt idx="780" formatCode="General">
                  <c:v>1.1153999999999999</c:v>
                </c:pt>
                <c:pt idx="781" formatCode="General">
                  <c:v>1.1119000000000001</c:v>
                </c:pt>
                <c:pt idx="782" formatCode="General">
                  <c:v>1.1137999999999999</c:v>
                </c:pt>
                <c:pt idx="783" formatCode="General">
                  <c:v>1.1114999999999999</c:v>
                </c:pt>
                <c:pt idx="784" formatCode="General">
                  <c:v>1.1140000000000001</c:v>
                </c:pt>
                <c:pt idx="785" formatCode="General">
                  <c:v>1.1173</c:v>
                </c:pt>
                <c:pt idx="786" formatCode="General">
                  <c:v>1.1214999999999999</c:v>
                </c:pt>
                <c:pt idx="787" formatCode="General">
                  <c:v>1.1226</c:v>
                </c:pt>
                <c:pt idx="788" formatCode="General">
                  <c:v>1.1215999999999999</c:v>
                </c:pt>
                <c:pt idx="789" formatCode="General">
                  <c:v>1.1214999999999999</c:v>
                </c:pt>
                <c:pt idx="790" formatCode="General">
                  <c:v>1.1223000000000001</c:v>
                </c:pt>
                <c:pt idx="791" formatCode="General">
                  <c:v>1.1269</c:v>
                </c:pt>
                <c:pt idx="792" formatCode="General">
                  <c:v>1.1253</c:v>
                </c:pt>
                <c:pt idx="793" formatCode="General">
                  <c:v>1.1285000000000001</c:v>
                </c:pt>
                <c:pt idx="794" formatCode="General">
                  <c:v>1.1220000000000001</c:v>
                </c:pt>
                <c:pt idx="795" formatCode="General">
                  <c:v>1.1205000000000001</c:v>
                </c:pt>
                <c:pt idx="796" formatCode="General">
                  <c:v>1.1214999999999999</c:v>
                </c:pt>
                <c:pt idx="797" formatCode="General">
                  <c:v>1.1259999999999999</c:v>
                </c:pt>
                <c:pt idx="798" formatCode="General">
                  <c:v>1.1288</c:v>
                </c:pt>
                <c:pt idx="799" formatCode="General">
                  <c:v>1.1293</c:v>
                </c:pt>
                <c:pt idx="800" formatCode="General">
                  <c:v>1.1301000000000001</c:v>
                </c:pt>
                <c:pt idx="801" formatCode="General">
                  <c:v>1.1349</c:v>
                </c:pt>
                <c:pt idx="802" formatCode="General">
                  <c:v>1.1379999999999999</c:v>
                </c:pt>
                <c:pt idx="803" formatCode="#,##0.0000">
                  <c:v>1.137</c:v>
                </c:pt>
                <c:pt idx="804" formatCode="#,##0.0000">
                  <c:v>1.1362000000000001</c:v>
                </c:pt>
                <c:pt idx="805" formatCode="#,##0.0000">
                  <c:v>1.1388</c:v>
                </c:pt>
                <c:pt idx="806" formatCode="#,##0.0000">
                  <c:v>1.1394</c:v>
                </c:pt>
                <c:pt idx="807" formatCode="#,##0.0000">
                  <c:v>1.1315999999999999</c:v>
                </c:pt>
                <c:pt idx="808" formatCode="#,##0.0000">
                  <c:v>1.1307</c:v>
                </c:pt>
                <c:pt idx="809" formatCode="#,##0.0000">
                  <c:v>1.1207</c:v>
                </c:pt>
                <c:pt idx="810" formatCode="#,##0.0000">
                  <c:v>1.1187</c:v>
                </c:pt>
                <c:pt idx="811" formatCode="#,##0.0000">
                  <c:v>1.1234</c:v>
                </c:pt>
                <c:pt idx="812" formatCode="#,##0.0000">
                  <c:v>1.1265000000000001</c:v>
                </c:pt>
                <c:pt idx="813" formatCode="#,##0.0000">
                  <c:v>1.1289</c:v>
                </c:pt>
                <c:pt idx="814" formatCode="#,##0.0000">
                  <c:v>1.1323000000000001</c:v>
                </c:pt>
                <c:pt idx="815" formatCode="#,##0.0000">
                  <c:v>1.1319999999999999</c:v>
                </c:pt>
                <c:pt idx="816" formatCode="#,##0.0000">
                  <c:v>1.1301000000000001</c:v>
                </c:pt>
                <c:pt idx="817" formatCode="#,##0.0000">
                  <c:v>1.1273</c:v>
                </c:pt>
                <c:pt idx="818" formatCode="#,##0.0000">
                  <c:v>1.1266</c:v>
                </c:pt>
                <c:pt idx="819" formatCode="#,##0.0000">
                  <c:v>1.1256999999999999</c:v>
                </c:pt>
                <c:pt idx="820" formatCode="#,##0.0000">
                  <c:v>1.1244000000000001</c:v>
                </c:pt>
                <c:pt idx="821" formatCode="#,##0.0000">
                  <c:v>1.1185</c:v>
                </c:pt>
                <c:pt idx="822" formatCode="#,##0.0000">
                  <c:v>1.1151</c:v>
                </c:pt>
                <c:pt idx="823" formatCode="#,##0.0000">
                  <c:v>1.1133999999999999</c:v>
                </c:pt>
                <c:pt idx="824" formatCode="#,##0.0000">
                  <c:v>1.1155999999999999</c:v>
                </c:pt>
                <c:pt idx="825" formatCode="#,##0.0000">
                  <c:v>1.1192</c:v>
                </c:pt>
                <c:pt idx="826" formatCode="#,##0.0000">
                  <c:v>1.1197999999999999</c:v>
                </c:pt>
                <c:pt idx="827" formatCode="General">
                  <c:v>1.1187</c:v>
                </c:pt>
                <c:pt idx="828" formatCode="General">
                  <c:v>1.1138999999999999</c:v>
                </c:pt>
                <c:pt idx="829" formatCode="General">
                  <c:v>1.1171</c:v>
                </c:pt>
                <c:pt idx="830" formatCode="General">
                  <c:v>1.1161000000000001</c:v>
                </c:pt>
                <c:pt idx="831" formatCode="General">
                  <c:v>1.1167</c:v>
                </c:pt>
                <c:pt idx="832" formatCode="General">
                  <c:v>1.1172</c:v>
                </c:pt>
                <c:pt idx="833" formatCode="General">
                  <c:v>1.1203000000000001</c:v>
                </c:pt>
                <c:pt idx="834" formatCode="General">
                  <c:v>1.1183000000000001</c:v>
                </c:pt>
                <c:pt idx="835" formatCode="General">
                  <c:v>1.1226</c:v>
                </c:pt>
                <c:pt idx="836" formatCode="General">
                  <c:v>1.1245000000000001</c:v>
                </c:pt>
                <c:pt idx="837" formatCode="General">
                  <c:v>1.123</c:v>
                </c:pt>
                <c:pt idx="838" formatCode="General">
                  <c:v>1.1193</c:v>
                </c:pt>
                <c:pt idx="839" formatCode="General">
                  <c:v>1.1202000000000001</c:v>
                </c:pt>
                <c:pt idx="840" formatCode="General">
                  <c:v>1.1185</c:v>
                </c:pt>
                <c:pt idx="841" formatCode="General">
                  <c:v>1.1198999999999999</c:v>
                </c:pt>
                <c:pt idx="842" formatCode="General">
                  <c:v>1.1154999999999999</c:v>
                </c:pt>
                <c:pt idx="843" formatCode="General">
                  <c:v>1.1212</c:v>
                </c:pt>
                <c:pt idx="844" formatCode="General">
                  <c:v>1.1217999999999999</c:v>
                </c:pt>
                <c:pt idx="845" formatCode="General">
                  <c:v>1.115</c:v>
                </c:pt>
                <c:pt idx="846" formatCode="General">
                  <c:v>1.1133</c:v>
                </c:pt>
                <c:pt idx="847" formatCode="General">
                  <c:v>1.1123000000000001</c:v>
                </c:pt>
                <c:pt idx="848" formatCode="General">
                  <c:v>1.1209</c:v>
                </c:pt>
                <c:pt idx="849" formatCode="General">
                  <c:v>1.1245000000000001</c:v>
                </c:pt>
                <c:pt idx="850" formatCode="General">
                  <c:v>1.125</c:v>
                </c:pt>
                <c:pt idx="851" formatCode="General">
                  <c:v>1.1301000000000001</c:v>
                </c:pt>
                <c:pt idx="852" formatCode="General">
                  <c:v>1.1305000000000001</c:v>
                </c:pt>
                <c:pt idx="853" formatCode="General">
                  <c:v>1.1313</c:v>
                </c:pt>
                <c:pt idx="854" formatCode="General">
                  <c:v>1.1321000000000001</c:v>
                </c:pt>
                <c:pt idx="855" formatCode="General">
                  <c:v>1.1264000000000001</c:v>
                </c:pt>
                <c:pt idx="856" formatCode="General">
                  <c:v>1.1278999999999999</c:v>
                </c:pt>
                <c:pt idx="857" formatCode="General">
                  <c:v>1.1276999999999999</c:v>
                </c:pt>
                <c:pt idx="858" formatCode="General">
                  <c:v>1.1246</c:v>
                </c:pt>
                <c:pt idx="859" formatCode="General">
                  <c:v>1.1233</c:v>
                </c:pt>
                <c:pt idx="860" formatCode="General">
                  <c:v>1.1218999999999999</c:v>
                </c:pt>
                <c:pt idx="861" formatCode="General">
                  <c:v>1.1243000000000001</c:v>
                </c:pt>
                <c:pt idx="862" formatCode="General">
                  <c:v>1.1200000000000001</c:v>
                </c:pt>
                <c:pt idx="863" formatCode="General">
                  <c:v>1.1235999999999999</c:v>
                </c:pt>
                <c:pt idx="864" formatCode="General">
                  <c:v>1.1234999999999999</c:v>
                </c:pt>
                <c:pt idx="865" formatCode="General">
                  <c:v>1.1217999999999999</c:v>
                </c:pt>
                <c:pt idx="866" formatCode="General">
                  <c:v>1.1261000000000001</c:v>
                </c:pt>
                <c:pt idx="867" formatCode="General">
                  <c:v>1.1291</c:v>
                </c:pt>
                <c:pt idx="868" formatCode="General">
                  <c:v>1.1325000000000001</c:v>
                </c:pt>
                <c:pt idx="869" formatCode="General">
                  <c:v>1.1302000000000001</c:v>
                </c:pt>
                <c:pt idx="870" formatCode="General">
                  <c:v>1.1387</c:v>
                </c:pt>
                <c:pt idx="871" formatCode="General">
                  <c:v>1.1354</c:v>
                </c:pt>
                <c:pt idx="872" formatCode="General">
                  <c:v>1.1357999999999999</c:v>
                </c:pt>
                <c:pt idx="873" formatCode="General">
                  <c:v>1.1349</c:v>
                </c:pt>
                <c:pt idx="874" formatCode="General">
                  <c:v>1.1308</c:v>
                </c:pt>
                <c:pt idx="875" formatCode="General">
                  <c:v>1.1294999999999999</c:v>
                </c:pt>
                <c:pt idx="876" formatCode="General">
                  <c:v>1.1303000000000001</c:v>
                </c:pt>
                <c:pt idx="877" formatCode="General">
                  <c:v>1.1274999999999999</c:v>
                </c:pt>
                <c:pt idx="878" formatCode="General">
                  <c:v>1.1244000000000001</c:v>
                </c:pt>
                <c:pt idx="879" formatCode="General">
                  <c:v>1.1222000000000001</c:v>
                </c:pt>
                <c:pt idx="880" formatCode="General">
                  <c:v>1.1271</c:v>
                </c:pt>
                <c:pt idx="881" formatCode="General">
                  <c:v>1.1305000000000001</c:v>
                </c:pt>
                <c:pt idx="882" formatCode="General">
                  <c:v>1.1329</c:v>
                </c:pt>
                <c:pt idx="883" formatCode="General">
                  <c:v>1.1336999999999999</c:v>
                </c:pt>
                <c:pt idx="884" formatCode="General">
                  <c:v>1.1383000000000001</c:v>
                </c:pt>
                <c:pt idx="885" formatCode="General">
                  <c:v>1.1415999999999999</c:v>
                </c:pt>
                <c:pt idx="886" formatCode="General">
                  <c:v>1.1386000000000001</c:v>
                </c:pt>
                <c:pt idx="887" formatCode="General">
                  <c:v>1.1361000000000001</c:v>
                </c:pt>
                <c:pt idx="888" formatCode="General">
                  <c:v>1.1355</c:v>
                </c:pt>
                <c:pt idx="889" formatCode="General">
                  <c:v>1.1325000000000001</c:v>
                </c:pt>
                <c:pt idx="890" formatCode="General">
                  <c:v>1.1354</c:v>
                </c:pt>
                <c:pt idx="891" formatCode="General">
                  <c:v>1.1342000000000001</c:v>
                </c:pt>
                <c:pt idx="892" formatCode="General">
                  <c:v>1.1294</c:v>
                </c:pt>
                <c:pt idx="893" formatCode="General">
                  <c:v>1.1328</c:v>
                </c:pt>
                <c:pt idx="894" formatCode="General">
                  <c:v>1.1259999999999999</c:v>
                </c:pt>
                <c:pt idx="895" formatCode="General">
                  <c:v>1.1268</c:v>
                </c:pt>
                <c:pt idx="896" formatCode="General">
                  <c:v>1.1305000000000001</c:v>
                </c:pt>
                <c:pt idx="897" formatCode="General">
                  <c:v>1.1295999999999999</c:v>
                </c:pt>
                <c:pt idx="898" formatCode="General">
                  <c:v>1.1309</c:v>
                </c:pt>
                <c:pt idx="899" formatCode="General">
                  <c:v>1.1346000000000001</c:v>
                </c:pt>
                <c:pt idx="900" formatCode="General">
                  <c:v>1.1345000000000001</c:v>
                </c:pt>
                <c:pt idx="901" formatCode="General">
                  <c:v>1.1394</c:v>
                </c:pt>
                <c:pt idx="902" formatCode="General">
                  <c:v>1.1423000000000001</c:v>
                </c:pt>
                <c:pt idx="903" formatCode="General">
                  <c:v>1.1445000000000001</c:v>
                </c:pt>
                <c:pt idx="904" formatCode="General">
                  <c:v>1.1471</c:v>
                </c:pt>
                <c:pt idx="905" formatCode="General">
                  <c:v>1.1488</c:v>
                </c:pt>
                <c:pt idx="906">
                  <c:v>1.1429</c:v>
                </c:pt>
                <c:pt idx="907">
                  <c:v>1.1422000000000001</c:v>
                </c:pt>
                <c:pt idx="908">
                  <c:v>1.1417999999999999</c:v>
                </c:pt>
                <c:pt idx="909">
                  <c:v>1.1346000000000001</c:v>
                </c:pt>
                <c:pt idx="910">
                  <c:v>1.1341000000000001</c:v>
                </c:pt>
                <c:pt idx="911">
                  <c:v>1.1367</c:v>
                </c:pt>
                <c:pt idx="912">
                  <c:v>1.1354</c:v>
                </c:pt>
                <c:pt idx="913">
                  <c:v>1.1362000000000001</c:v>
                </c:pt>
                <c:pt idx="914">
                  <c:v>1.1402000000000001</c:v>
                </c:pt>
                <c:pt idx="915">
                  <c:v>1.1395999999999999</c:v>
                </c:pt>
                <c:pt idx="916">
                  <c:v>1.1389</c:v>
                </c:pt>
                <c:pt idx="917">
                  <c:v>1.1424000000000001</c:v>
                </c:pt>
                <c:pt idx="918">
                  <c:v>1.1467000000000001</c:v>
                </c:pt>
                <c:pt idx="919">
                  <c:v>1.1533</c:v>
                </c:pt>
                <c:pt idx="920">
                  <c:v>1.1535</c:v>
                </c:pt>
                <c:pt idx="921">
                  <c:v>1.1455</c:v>
                </c:pt>
                <c:pt idx="922">
                  <c:v>1.1439999999999999</c:v>
                </c:pt>
                <c:pt idx="923">
                  <c:v>1.1445000000000001</c:v>
                </c:pt>
                <c:pt idx="924">
                  <c:v>1.1403000000000001</c:v>
                </c:pt>
                <c:pt idx="925" formatCode="General">
                  <c:v>1.1348</c:v>
                </c:pt>
                <c:pt idx="926" formatCode="General">
                  <c:v>1.1396999999999999</c:v>
                </c:pt>
                <c:pt idx="927" formatCode="General">
                  <c:v>1.145</c:v>
                </c:pt>
                <c:pt idx="928" formatCode="General">
                  <c:v>1.1454</c:v>
                </c:pt>
                <c:pt idx="929" formatCode="General">
                  <c:v>1.1376999999999999</c:v>
                </c:pt>
                <c:pt idx="930" formatCode="General">
                  <c:v>1.1408</c:v>
                </c:pt>
                <c:pt idx="931" formatCode="General">
                  <c:v>1.1414</c:v>
                </c:pt>
                <c:pt idx="932" formatCode="General">
                  <c:v>1.1451</c:v>
                </c:pt>
                <c:pt idx="933" formatCode="General">
                  <c:v>1.1405000000000001</c:v>
                </c:pt>
                <c:pt idx="934" formatCode="General">
                  <c:v>1.1376999999999999</c:v>
                </c:pt>
                <c:pt idx="935" formatCode="General">
                  <c:v>1.1341000000000001</c:v>
                </c:pt>
                <c:pt idx="936" formatCode="General">
                  <c:v>1.1285000000000001</c:v>
                </c:pt>
                <c:pt idx="937" formatCode="General">
                  <c:v>1.1371</c:v>
                </c:pt>
                <c:pt idx="938" formatCode="General">
                  <c:v>1.1346000000000001</c:v>
                </c:pt>
                <c:pt idx="939" formatCode="General">
                  <c:v>1.1378999999999999</c:v>
                </c:pt>
                <c:pt idx="940" formatCode="General">
                  <c:v>1.1425000000000001</c:v>
                </c:pt>
                <c:pt idx="941" formatCode="General">
                  <c:v>1.1371</c:v>
                </c:pt>
                <c:pt idx="942" formatCode="General">
                  <c:v>1.1351</c:v>
                </c:pt>
                <c:pt idx="943" formatCode="General">
                  <c:v>1.1354</c:v>
                </c:pt>
                <c:pt idx="944" formatCode="General">
                  <c:v>1.1409</c:v>
                </c:pt>
                <c:pt idx="945" formatCode="General">
                  <c:v>1.1332</c:v>
                </c:pt>
                <c:pt idx="946" formatCode="General">
                  <c:v>1.1358999999999999</c:v>
                </c:pt>
                <c:pt idx="947" formatCode="General">
                  <c:v>1.1387</c:v>
                </c:pt>
                <c:pt idx="948" formatCode="General">
                  <c:v>1.1284000000000001</c:v>
                </c:pt>
                <c:pt idx="949" formatCode="General">
                  <c:v>1.1328</c:v>
                </c:pt>
                <c:pt idx="950" formatCode="General">
                  <c:v>1.1363000000000001</c:v>
                </c:pt>
                <c:pt idx="951" formatCode="General">
                  <c:v>1.1352</c:v>
                </c:pt>
                <c:pt idx="952" formatCode="General">
                  <c:v>1.1403000000000001</c:v>
                </c:pt>
                <c:pt idx="953" formatCode="General">
                  <c:v>1.1409</c:v>
                </c:pt>
                <c:pt idx="954" formatCode="General">
                  <c:v>1.1420999999999999</c:v>
                </c:pt>
                <c:pt idx="955" formatCode="General">
                  <c:v>1.1427</c:v>
                </c:pt>
                <c:pt idx="956" formatCode="General">
                  <c:v>1.1346000000000001</c:v>
                </c:pt>
                <c:pt idx="957" formatCode="General">
                  <c:v>1.1305000000000001</c:v>
                </c:pt>
                <c:pt idx="958" formatCode="General">
                  <c:v>1.1295999999999999</c:v>
                </c:pt>
                <c:pt idx="959" formatCode="General">
                  <c:v>1.1261000000000001</c:v>
                </c:pt>
                <c:pt idx="960" formatCode="General">
                  <c:v>1.1265000000000001</c:v>
                </c:pt>
                <c:pt idx="961" formatCode="General">
                  <c:v>1.1346000000000001</c:v>
                </c:pt>
                <c:pt idx="962" formatCode="General">
                  <c:v>1.1424000000000001</c:v>
                </c:pt>
                <c:pt idx="963" formatCode="General">
                  <c:v>1.1487000000000001</c:v>
                </c:pt>
                <c:pt idx="964" formatCode="General">
                  <c:v>1.1428</c:v>
                </c:pt>
                <c:pt idx="965" formatCode="General">
                  <c:v>1.137</c:v>
                </c:pt>
                <c:pt idx="966" formatCode="General">
                  <c:v>1.1416999999999999</c:v>
                </c:pt>
                <c:pt idx="967" formatCode="General">
                  <c:v>1.1393</c:v>
                </c:pt>
                <c:pt idx="968" formatCode="General">
                  <c:v>1.1317999999999999</c:v>
                </c:pt>
                <c:pt idx="969" formatCode="General">
                  <c:v>1.1372</c:v>
                </c:pt>
                <c:pt idx="970" formatCode="General">
                  <c:v>1.1380999999999999</c:v>
                </c:pt>
                <c:pt idx="971" formatCode="General">
                  <c:v>1.1345000000000001</c:v>
                </c:pt>
                <c:pt idx="972" formatCode="General">
                  <c:v>1.1415999999999999</c:v>
                </c:pt>
                <c:pt idx="973" formatCode="General">
                  <c:v>1.1389</c:v>
                </c:pt>
                <c:pt idx="974" formatCode="General">
                  <c:v>1.1477999999999999</c:v>
                </c:pt>
                <c:pt idx="975" formatCode="General">
                  <c:v>1.1494</c:v>
                </c:pt>
                <c:pt idx="976" formatCode="General">
                  <c:v>1.147</c:v>
                </c:pt>
                <c:pt idx="977" formatCode="General">
                  <c:v>1.1505000000000001</c:v>
                </c:pt>
                <c:pt idx="978" formatCode="General">
                  <c:v>1.153</c:v>
                </c:pt>
                <c:pt idx="979" formatCode="General">
                  <c:v>1.1587000000000001</c:v>
                </c:pt>
                <c:pt idx="980" formatCode="General">
                  <c:v>1.1580999999999999</c:v>
                </c:pt>
                <c:pt idx="981" formatCode="General">
                  <c:v>1.1574</c:v>
                </c:pt>
                <c:pt idx="982" formatCode="General">
                  <c:v>1.1575</c:v>
                </c:pt>
                <c:pt idx="983" formatCode="General">
                  <c:v>1.1499999999999999</c:v>
                </c:pt>
                <c:pt idx="984" formatCode="General">
                  <c:v>1.1435</c:v>
                </c:pt>
                <c:pt idx="985" formatCode="General">
                  <c:v>1.1477999999999999</c:v>
                </c:pt>
                <c:pt idx="986" formatCode="General">
                  <c:v>1.1506000000000001</c:v>
                </c:pt>
                <c:pt idx="987" formatCode="General">
                  <c:v>1.1501999999999999</c:v>
                </c:pt>
                <c:pt idx="988" formatCode="General">
                  <c:v>1.1548</c:v>
                </c:pt>
                <c:pt idx="989" formatCode="General">
                  <c:v>1.1543000000000001</c:v>
                </c:pt>
                <c:pt idx="990" formatCode="General">
                  <c:v>1.1606000000000001</c:v>
                </c:pt>
                <c:pt idx="991">
                  <c:v>1.1576</c:v>
                </c:pt>
                <c:pt idx="992" formatCode="General">
                  <c:v>1.1707000000000001</c:v>
                </c:pt>
                <c:pt idx="993" formatCode="General">
                  <c:v>1.1737</c:v>
                </c:pt>
                <c:pt idx="994" formatCode="General">
                  <c:v>1.1777</c:v>
                </c:pt>
                <c:pt idx="995" formatCode="General">
                  <c:v>1.1773</c:v>
                </c:pt>
                <c:pt idx="996" formatCode="General">
                  <c:v>1.1758999999999999</c:v>
                </c:pt>
                <c:pt idx="997" formatCode="General">
                  <c:v>1.1769000000000001</c:v>
                </c:pt>
                <c:pt idx="998" formatCode="General">
                  <c:v>1.1667000000000001</c:v>
                </c:pt>
                <c:pt idx="999" formatCode="General">
                  <c:v>1.1697</c:v>
                </c:pt>
                <c:pt idx="1000" formatCode="General">
                  <c:v>1.1671</c:v>
                </c:pt>
                <c:pt idx="1001" formatCode="General">
                  <c:v>1.1689000000000001</c:v>
                </c:pt>
                <c:pt idx="1002" formatCode="General">
                  <c:v>1.1619999999999999</c:v>
                </c:pt>
                <c:pt idx="1003" formatCode="General">
                  <c:v>1.1585000000000001</c:v>
                </c:pt>
                <c:pt idx="1004" formatCode="General">
                  <c:v>1.1574</c:v>
                </c:pt>
                <c:pt idx="1005" formatCode="General">
                  <c:v>1.1571</c:v>
                </c:pt>
                <c:pt idx="1006" formatCode="General">
                  <c:v>1.1615</c:v>
                </c:pt>
                <c:pt idx="1007" formatCode="General">
                  <c:v>1.1634</c:v>
                </c:pt>
                <c:pt idx="1008" formatCode="General">
                  <c:v>1.1581999999999999</c:v>
                </c:pt>
                <c:pt idx="1009" formatCode="General">
                  <c:v>1.1561999999999999</c:v>
                </c:pt>
                <c:pt idx="1010" formatCode="General">
                  <c:v>1.1609</c:v>
                </c:pt>
                <c:pt idx="1011" formatCode="General">
                  <c:v>1.1651</c:v>
                </c:pt>
                <c:pt idx="1012" formatCode="General">
                  <c:v>1.1692</c:v>
                </c:pt>
                <c:pt idx="1013" formatCode="General">
                  <c:v>1.1659999999999999</c:v>
                </c:pt>
                <c:pt idx="1014" formatCode="General">
                  <c:v>1.171</c:v>
                </c:pt>
                <c:pt idx="1015" formatCode="General">
                  <c:v>1.1633</c:v>
                </c:pt>
                <c:pt idx="1016" formatCode="General">
                  <c:v>1.1588000000000001</c:v>
                </c:pt>
                <c:pt idx="1017" formatCode="General">
                  <c:v>1.1578999999999999</c:v>
                </c:pt>
                <c:pt idx="1018" formatCode="General">
                  <c:v>1.1616</c:v>
                </c:pt>
                <c:pt idx="1019" formatCode="General">
                  <c:v>1.1501999999999999</c:v>
                </c:pt>
                <c:pt idx="1020" formatCode="General">
                  <c:v>1.1419999999999999</c:v>
                </c:pt>
                <c:pt idx="1021" formatCode="General">
                  <c:v>1.1391</c:v>
                </c:pt>
                <c:pt idx="1022" formatCode="General">
                  <c:v>1.137</c:v>
                </c:pt>
                <c:pt idx="1023" formatCode="General">
                  <c:v>1.1321000000000001</c:v>
                </c:pt>
                <c:pt idx="1024" formatCode="General">
                  <c:v>1.1406000000000001</c:v>
                </c:pt>
                <c:pt idx="1025" formatCode="General">
                  <c:v>1.1403000000000001</c:v>
                </c:pt>
                <c:pt idx="1026" formatCode="General">
                  <c:v>1.1456</c:v>
                </c:pt>
                <c:pt idx="1027" formatCode="General">
                  <c:v>1.1593</c:v>
                </c:pt>
                <c:pt idx="1028" formatCode="General">
                  <c:v>1.1589</c:v>
                </c:pt>
                <c:pt idx="1029" formatCode="General">
                  <c:v>1.1601999999999999</c:v>
                </c:pt>
                <c:pt idx="1030" formatCode="General">
                  <c:v>1.1543000000000001</c:v>
                </c:pt>
                <c:pt idx="1031" formatCode="General">
                  <c:v>1.1588000000000001</c:v>
                </c:pt>
                <c:pt idx="1032" formatCode="General">
                  <c:v>1.1617</c:v>
                </c:pt>
                <c:pt idx="1033" formatCode="General">
                  <c:v>1.1696</c:v>
                </c:pt>
                <c:pt idx="1034" formatCode="General">
                  <c:v>1.1736</c:v>
                </c:pt>
                <c:pt idx="1035" formatCode="General">
                  <c:v>1.1684000000000001</c:v>
                </c:pt>
                <c:pt idx="1036" formatCode="General">
                  <c:v>1.1625000000000001</c:v>
                </c:pt>
                <c:pt idx="1037">
                  <c:v>1.1716</c:v>
                </c:pt>
                <c:pt idx="1038" formatCode="General">
                  <c:v>1.169</c:v>
                </c:pt>
                <c:pt idx="1039" formatCode="General">
                  <c:v>1.1706000000000001</c:v>
                </c:pt>
                <c:pt idx="1040" formatCode="General">
                  <c:v>1.1716</c:v>
                </c:pt>
                <c:pt idx="1041" formatCode="General">
                  <c:v>1.167</c:v>
                </c:pt>
                <c:pt idx="1042" formatCode="General">
                  <c:v>1.1588000000000001</c:v>
                </c:pt>
                <c:pt idx="1043" formatCode="General">
                  <c:v>1.1611</c:v>
                </c:pt>
                <c:pt idx="1044" formatCode="General">
                  <c:v>1.1707000000000001</c:v>
                </c:pt>
                <c:pt idx="1045" formatCode="General">
                  <c:v>1.1719999999999999</c:v>
                </c:pt>
                <c:pt idx="1046" formatCode="General">
                  <c:v>1.1642999999999999</c:v>
                </c:pt>
                <c:pt idx="1047" formatCode="General">
                  <c:v>1.1657999999999999</c:v>
                </c:pt>
                <c:pt idx="1048" formatCode="General">
                  <c:v>1.1735</c:v>
                </c:pt>
                <c:pt idx="1049" formatCode="General">
                  <c:v>1.1713</c:v>
                </c:pt>
                <c:pt idx="1050" formatCode="General">
                  <c:v>1.1789000000000001</c:v>
                </c:pt>
                <c:pt idx="1051" formatCode="General">
                  <c:v>1.1724000000000001</c:v>
                </c:pt>
                <c:pt idx="1052" formatCode="General">
                  <c:v>1.1709000000000001</c:v>
                </c:pt>
                <c:pt idx="1053" formatCode="General">
                  <c:v>1.1641999999999999</c:v>
                </c:pt>
                <c:pt idx="1054" formatCode="General">
                  <c:v>1.1665000000000001</c:v>
                </c:pt>
                <c:pt idx="1055" formatCode="General">
                  <c:v>1.1638999999999999</c:v>
                </c:pt>
                <c:pt idx="1056" formatCode="General">
                  <c:v>1.1657999999999999</c:v>
                </c:pt>
                <c:pt idx="1057" formatCode="General">
                  <c:v>1.1583000000000001</c:v>
                </c:pt>
                <c:pt idx="1058" formatCode="General">
                  <c:v>1.1616</c:v>
                </c:pt>
                <c:pt idx="1059" formatCode="General">
                  <c:v>1.1672</c:v>
                </c:pt>
                <c:pt idx="1060" formatCode="General">
                  <c:v>1.17</c:v>
                </c:pt>
                <c:pt idx="1061" formatCode="General">
                  <c:v>1.1648000000000001</c:v>
                </c:pt>
                <c:pt idx="1062" formatCode="General">
                  <c:v>1.1537999999999999</c:v>
                </c:pt>
                <c:pt idx="1063" formatCode="General">
                  <c:v>1.1577999999999999</c:v>
                </c:pt>
                <c:pt idx="1064" formatCode="General">
                  <c:v>1.1534</c:v>
                </c:pt>
                <c:pt idx="1065" formatCode="General">
                  <c:v>1.1613</c:v>
                </c:pt>
                <c:pt idx="1066" formatCode="General">
                  <c:v>1.1596</c:v>
                </c:pt>
                <c:pt idx="1067" formatCode="General">
                  <c:v>1.173</c:v>
                </c:pt>
                <c:pt idx="1068" formatCode="General">
                  <c:v>1.1763999999999999</c:v>
                </c:pt>
                <c:pt idx="1069" formatCode="General">
                  <c:v>1.1788000000000001</c:v>
                </c:pt>
                <c:pt idx="1070" formatCode="General">
                  <c:v>1.179</c:v>
                </c:pt>
                <c:pt idx="1071" formatCode="General">
                  <c:v>1.1754</c:v>
                </c:pt>
                <c:pt idx="1072" formatCode="General">
                  <c:v>1.1836</c:v>
                </c:pt>
                <c:pt idx="1073" formatCode="General">
                  <c:v>1.1765000000000001</c:v>
                </c:pt>
                <c:pt idx="1074" formatCode="General">
                  <c:v>1.1675</c:v>
                </c:pt>
                <c:pt idx="1075" formatCode="General">
                  <c:v>1.1737</c:v>
                </c:pt>
                <c:pt idx="1076" formatCode="General">
                  <c:v>1.1669</c:v>
                </c:pt>
                <c:pt idx="1077" formatCode="General">
                  <c:v>1.1698999999999999</c:v>
                </c:pt>
                <c:pt idx="1078" formatCode="General">
                  <c:v>1.1632</c:v>
                </c:pt>
                <c:pt idx="1079" formatCode="General">
                  <c:v>1.1557999999999999</c:v>
                </c:pt>
                <c:pt idx="1080" formatCode="General">
                  <c:v>1.1644000000000001</c:v>
                </c:pt>
                <c:pt idx="1081" formatCode="General">
                  <c:v>1.1675</c:v>
                </c:pt>
                <c:pt idx="1082" formatCode="General">
                  <c:v>1.1728000000000001</c:v>
                </c:pt>
                <c:pt idx="1083" formatCode="General">
                  <c:v>1.1708000000000001</c:v>
                </c:pt>
                <c:pt idx="1084" formatCode="General">
                  <c:v>1.1794</c:v>
                </c:pt>
                <c:pt idx="1085" formatCode="General">
                  <c:v>1.1758999999999999</c:v>
                </c:pt>
                <c:pt idx="1086" formatCode="General">
                  <c:v>1.1780999999999999</c:v>
                </c:pt>
                <c:pt idx="1087" formatCode="General">
                  <c:v>1.1805000000000001</c:v>
                </c:pt>
                <c:pt idx="1088" formatCode="General">
                  <c:v>1.1783999999999999</c:v>
                </c:pt>
                <c:pt idx="1089" formatCode="General">
                  <c:v>1.1882999999999999</c:v>
                </c:pt>
                <c:pt idx="1090" formatCode="General">
                  <c:v>1.1988000000000001</c:v>
                </c:pt>
                <c:pt idx="1091" formatCode="General">
                  <c:v>1.1934</c:v>
                </c:pt>
                <c:pt idx="1092" formatCode="General">
                  <c:v>1.1878</c:v>
                </c:pt>
                <c:pt idx="1093" formatCode="General">
                  <c:v>1.1879</c:v>
                </c:pt>
                <c:pt idx="1094" formatCode="General">
                  <c:v>1.1870000000000001</c:v>
                </c:pt>
                <c:pt idx="1095" formatCode="General">
                  <c:v>1.1901999999999999</c:v>
                </c:pt>
                <c:pt idx="1096" formatCode="General">
                  <c:v>1.1969000000000001</c:v>
                </c:pt>
                <c:pt idx="1097" formatCode="General">
                  <c:v>1.1992</c:v>
                </c:pt>
                <c:pt idx="1098" formatCode="General">
                  <c:v>1.2007000000000001</c:v>
                </c:pt>
                <c:pt idx="1099" formatCode="General">
                  <c:v>1.2079</c:v>
                </c:pt>
                <c:pt idx="1100" formatCode="General">
                  <c:v>1.2070000000000001</c:v>
                </c:pt>
                <c:pt idx="1101" formatCode="General">
                  <c:v>1.2168000000000001</c:v>
                </c:pt>
                <c:pt idx="1102" formatCode="General">
                  <c:v>1.2184999999999999</c:v>
                </c:pt>
                <c:pt idx="1103" formatCode="General">
                  <c:v>1.2213000000000001</c:v>
                </c:pt>
                <c:pt idx="1104" formatCode="General">
                  <c:v>1.2238</c:v>
                </c:pt>
                <c:pt idx="1105" formatCode="General">
                  <c:v>1.2309000000000001</c:v>
                </c:pt>
                <c:pt idx="1106" formatCode="General">
                  <c:v>1.2382</c:v>
                </c:pt>
                <c:pt idx="1107" formatCode="General">
                  <c:v>1.2387999999999999</c:v>
                </c:pt>
                <c:pt idx="1108" formatCode="General">
                  <c:v>1.2357</c:v>
                </c:pt>
                <c:pt idx="1109" formatCode="General">
                  <c:v>1.2370000000000001</c:v>
                </c:pt>
                <c:pt idx="1110" formatCode="General">
                  <c:v>1.2317</c:v>
                </c:pt>
                <c:pt idx="1111" formatCode="General">
                  <c:v>1.2323</c:v>
                </c:pt>
                <c:pt idx="1112" formatCode="General">
                  <c:v>1.2383999999999999</c:v>
                </c:pt>
                <c:pt idx="1113" formatCode="General">
                  <c:v>1.2361</c:v>
                </c:pt>
                <c:pt idx="1114" formatCode="General">
                  <c:v>1.2303999999999999</c:v>
                </c:pt>
                <c:pt idx="1115" formatCode="General">
                  <c:v>1.2234</c:v>
                </c:pt>
                <c:pt idx="1116" formatCode="General">
                  <c:v>1.226</c:v>
                </c:pt>
                <c:pt idx="1117" formatCode="General">
                  <c:v>1.2276</c:v>
                </c:pt>
                <c:pt idx="1118" formatCode="General">
                  <c:v>1.2307999999999999</c:v>
                </c:pt>
                <c:pt idx="1119" formatCode="General">
                  <c:v>1.2321</c:v>
                </c:pt>
                <c:pt idx="1120" formatCode="General">
                  <c:v>1.2398</c:v>
                </c:pt>
                <c:pt idx="1121" formatCode="General">
                  <c:v>1.2376</c:v>
                </c:pt>
                <c:pt idx="1122">
                  <c:v>1.2411000000000001</c:v>
                </c:pt>
                <c:pt idx="1123" formatCode="General">
                  <c:v>1.2345999999999999</c:v>
                </c:pt>
                <c:pt idx="1124" formatCode="General">
                  <c:v>1.2316</c:v>
                </c:pt>
                <c:pt idx="1125" formatCode="General">
                  <c:v>1.2285999999999999</c:v>
                </c:pt>
                <c:pt idx="1126" formatCode="General">
                  <c:v>1.2276</c:v>
                </c:pt>
                <c:pt idx="1127" formatCode="General">
                  <c:v>1.2309000000000001</c:v>
                </c:pt>
                <c:pt idx="1128" formatCode="General">
                  <c:v>1.2301</c:v>
                </c:pt>
                <c:pt idx="1129" formatCode="General">
                  <c:v>1.2341</c:v>
                </c:pt>
                <c:pt idx="1130" formatCode="General">
                  <c:v>1.2369000000000001</c:v>
                </c:pt>
                <c:pt idx="1131" formatCode="General">
                  <c:v>1.2378</c:v>
                </c:pt>
                <c:pt idx="1132" formatCode="General">
                  <c:v>1.2302</c:v>
                </c:pt>
                <c:pt idx="1133" formatCode="General">
                  <c:v>1.2291000000000001</c:v>
                </c:pt>
                <c:pt idx="1134" formatCode="General">
                  <c:v>1.2421</c:v>
                </c:pt>
                <c:pt idx="1135" formatCode="General">
                  <c:v>1.2417</c:v>
                </c:pt>
                <c:pt idx="1136" formatCode="General">
                  <c:v>1.2411000000000001</c:v>
                </c:pt>
                <c:pt idx="1137" formatCode="General">
                  <c:v>1.2306999999999999</c:v>
                </c:pt>
                <c:pt idx="1138" formatCode="General">
                  <c:v>1.2312000000000001</c:v>
                </c:pt>
                <c:pt idx="1139" formatCode="General">
                  <c:v>1.2171000000000001</c:v>
                </c:pt>
                <c:pt idx="1140" formatCode="General">
                  <c:v>1.2214</c:v>
                </c:pt>
                <c:pt idx="1141" formatCode="General">
                  <c:v>1.2301</c:v>
                </c:pt>
                <c:pt idx="1142" formatCode="General">
                  <c:v>1.232</c:v>
                </c:pt>
                <c:pt idx="1143" formatCode="General">
                  <c:v>1.2299</c:v>
                </c:pt>
                <c:pt idx="1144" formatCode="General">
                  <c:v>1.2276</c:v>
                </c:pt>
                <c:pt idx="1145" formatCode="General">
                  <c:v>1.2312000000000001</c:v>
                </c:pt>
                <c:pt idx="1146" formatCode="General">
                  <c:v>1.234</c:v>
                </c:pt>
                <c:pt idx="1147" formatCode="General">
                  <c:v>1.2410000000000001</c:v>
                </c:pt>
                <c:pt idx="1148" formatCode="General">
                  <c:v>1.2464</c:v>
                </c:pt>
                <c:pt idx="1149" formatCode="General">
                  <c:v>1.2493000000000001</c:v>
                </c:pt>
                <c:pt idx="1150" formatCode="General">
                  <c:v>1.2347999999999999</c:v>
                </c:pt>
                <c:pt idx="1151" formatCode="General">
                  <c:v>1.2333000000000001</c:v>
                </c:pt>
                <c:pt idx="1152" formatCode="General">
                  <c:v>1.2262999999999999</c:v>
                </c:pt>
                <c:pt idx="1153" formatCode="General">
                  <c:v>1.2273000000000001</c:v>
                </c:pt>
                <c:pt idx="1154" formatCode="General">
                  <c:v>1.2252000000000001</c:v>
                </c:pt>
                <c:pt idx="1155" formatCode="General">
                  <c:v>1.2338</c:v>
                </c:pt>
                <c:pt idx="1156" formatCode="General">
                  <c:v>1.2329000000000001</c:v>
                </c:pt>
                <c:pt idx="1157">
                  <c:v>1.244</c:v>
                </c:pt>
                <c:pt idx="1158" formatCode="General">
                  <c:v>1.2492000000000001</c:v>
                </c:pt>
                <c:pt idx="1159" formatCode="General">
                  <c:v>1.2459</c:v>
                </c:pt>
                <c:pt idx="1160" formatCode="General">
                  <c:v>1.2457</c:v>
                </c:pt>
                <c:pt idx="1161" formatCode="General">
                  <c:v>1.2421</c:v>
                </c:pt>
                <c:pt idx="1162" formatCode="General">
                  <c:v>1.2379</c:v>
                </c:pt>
                <c:pt idx="1163" formatCode="General">
                  <c:v>1.2436</c:v>
                </c:pt>
                <c:pt idx="1164" formatCode="General">
                  <c:v>1.2406999999999999</c:v>
                </c:pt>
                <c:pt idx="1165" formatCode="General">
                  <c:v>1.2352000000000001</c:v>
                </c:pt>
                <c:pt idx="1166" formatCode="General">
                  <c:v>1.2249000000000001</c:v>
                </c:pt>
                <c:pt idx="1167" formatCode="General">
                  <c:v>1.2239</c:v>
                </c:pt>
                <c:pt idx="1168" formatCode="General">
                  <c:v>1.2255</c:v>
                </c:pt>
                <c:pt idx="1169" formatCode="General">
                  <c:v>1.2235</c:v>
                </c:pt>
                <c:pt idx="1170" formatCode="General">
                  <c:v>1.2202999999999999</c:v>
                </c:pt>
                <c:pt idx="1171">
                  <c:v>1.2230000000000001</c:v>
                </c:pt>
                <c:pt idx="1172">
                  <c:v>1.2277</c:v>
                </c:pt>
                <c:pt idx="1173" formatCode="General">
                  <c:v>1.2137</c:v>
                </c:pt>
                <c:pt idx="1174" formatCode="General">
                  <c:v>1.2017</c:v>
                </c:pt>
                <c:pt idx="1175" formatCode="General">
                  <c:v>1.1992</c:v>
                </c:pt>
                <c:pt idx="1176" formatCode="General">
                  <c:v>1.1932</c:v>
                </c:pt>
                <c:pt idx="1177" formatCode="General">
                  <c:v>1.1973</c:v>
                </c:pt>
                <c:pt idx="1178" formatCode="General">
                  <c:v>1.2044999999999999</c:v>
                </c:pt>
                <c:pt idx="1179" formatCode="General">
                  <c:v>1.2064999999999999</c:v>
                </c:pt>
                <c:pt idx="1180">
                  <c:v>1.2022999999999999</c:v>
                </c:pt>
                <c:pt idx="1181">
                  <c:v>1.2064999999999999</c:v>
                </c:pt>
                <c:pt idx="1182">
                  <c:v>1.1993</c:v>
                </c:pt>
                <c:pt idx="1183">
                  <c:v>1.1934</c:v>
                </c:pt>
                <c:pt idx="1184">
                  <c:v>1.1895</c:v>
                </c:pt>
                <c:pt idx="1185">
                  <c:v>1.1853</c:v>
                </c:pt>
                <c:pt idx="1186">
                  <c:v>1.1859</c:v>
                </c:pt>
                <c:pt idx="1187">
                  <c:v>1.1845000000000001</c:v>
                </c:pt>
                <c:pt idx="1188">
                  <c:v>1.1822999999999999</c:v>
                </c:pt>
                <c:pt idx="1189">
                  <c:v>1.1795</c:v>
                </c:pt>
                <c:pt idx="1190">
                  <c:v>1.1806000000000001</c:v>
                </c:pt>
                <c:pt idx="1191">
                  <c:v>1.1845000000000001</c:v>
                </c:pt>
                <c:pt idx="1192">
                  <c:v>1.1736</c:v>
                </c:pt>
                <c:pt idx="1193">
                  <c:v>1.1766000000000001</c:v>
                </c:pt>
                <c:pt idx="1194">
                  <c:v>1.1796</c:v>
                </c:pt>
                <c:pt idx="1195">
                  <c:v>1.1741999999999999</c:v>
                </c:pt>
                <c:pt idx="1196">
                  <c:v>1.1786000000000001</c:v>
                </c:pt>
                <c:pt idx="1197">
                  <c:v>1.1817</c:v>
                </c:pt>
                <c:pt idx="1198">
                  <c:v>1.1847000000000001</c:v>
                </c:pt>
                <c:pt idx="1199">
                  <c:v>1.1865000000000001</c:v>
                </c:pt>
                <c:pt idx="1200">
                  <c:v>1.1884999999999999</c:v>
                </c:pt>
                <c:pt idx="1201">
                  <c:v>1.1849000000000001</c:v>
                </c:pt>
                <c:pt idx="1202">
                  <c:v>1.1827000000000001</c:v>
                </c:pt>
                <c:pt idx="1203" formatCode="General">
                  <c:v>1.1888000000000001</c:v>
                </c:pt>
                <c:pt idx="1204" formatCode="General">
                  <c:v>1.1952</c:v>
                </c:pt>
                <c:pt idx="1205" formatCode="General">
                  <c:v>1.1877</c:v>
                </c:pt>
                <c:pt idx="1206" formatCode="General">
                  <c:v>1.1848000000000001</c:v>
                </c:pt>
                <c:pt idx="1207" formatCode="General">
                  <c:v>1.1749000000000001</c:v>
                </c:pt>
                <c:pt idx="1208" formatCode="General">
                  <c:v>1.1718</c:v>
                </c:pt>
                <c:pt idx="1209" formatCode="General">
                  <c:v>1.1780999999999999</c:v>
                </c:pt>
                <c:pt idx="1210" formatCode="General">
                  <c:v>1.1795</c:v>
                </c:pt>
                <c:pt idx="1211" formatCode="General">
                  <c:v>1.1771</c:v>
                </c:pt>
                <c:pt idx="1212" formatCode="General">
                  <c:v>1.1839999999999999</c:v>
                </c:pt>
                <c:pt idx="1213" formatCode="General">
                  <c:v>1.1745000000000001</c:v>
                </c:pt>
                <c:pt idx="1214" formatCode="General">
                  <c:v>1.1656</c:v>
                </c:pt>
                <c:pt idx="1215" formatCode="General">
                  <c:v>1.1654</c:v>
                </c:pt>
                <c:pt idx="1216" formatCode="General">
                  <c:v>1.163</c:v>
                </c:pt>
                <c:pt idx="1217" formatCode="General">
                  <c:v>1.159</c:v>
                </c:pt>
                <c:pt idx="1218" formatCode="General">
                  <c:v>1.1561999999999999</c:v>
                </c:pt>
                <c:pt idx="1219" formatCode="General">
                  <c:v>1.159</c:v>
                </c:pt>
                <c:pt idx="1220" formatCode="General">
                  <c:v>1.1657</c:v>
                </c:pt>
                <c:pt idx="1221" formatCode="General">
                  <c:v>1.1645000000000001</c:v>
                </c:pt>
                <c:pt idx="1222" formatCode="General">
                  <c:v>1.1612</c:v>
                </c:pt>
                <c:pt idx="1223" formatCode="General">
                  <c:v>1.1637999999999999</c:v>
                </c:pt>
                <c:pt idx="1224" formatCode="General">
                  <c:v>1.1612</c:v>
                </c:pt>
                <c:pt idx="1225" formatCode="General">
                  <c:v>1.1605000000000001</c:v>
                </c:pt>
                <c:pt idx="1226" formatCode="General">
                  <c:v>1.1753</c:v>
                </c:pt>
                <c:pt idx="1227" formatCode="General">
                  <c:v>1.1785000000000001</c:v>
                </c:pt>
                <c:pt idx="1228" formatCode="General">
                  <c:v>1.1760999999999999</c:v>
                </c:pt>
                <c:pt idx="1229" formatCode="General">
                  <c:v>1.1739999999999999</c:v>
                </c:pt>
                <c:pt idx="1230" formatCode="General">
                  <c:v>1.1818</c:v>
                </c:pt>
                <c:pt idx="1231" formatCode="General">
                  <c:v>1.1834</c:v>
                </c:pt>
                <c:pt idx="1232" formatCode="General">
                  <c:v>1.1749000000000001</c:v>
                </c:pt>
                <c:pt idx="1233" formatCode="General">
                  <c:v>1.1758999999999999</c:v>
                </c:pt>
                <c:pt idx="1234" formatCode="General">
                  <c:v>1.1802999999999999</c:v>
                </c:pt>
                <c:pt idx="1235" formatCode="General">
                  <c:v>1.181</c:v>
                </c:pt>
                <c:pt idx="1236" formatCode="General">
                  <c:v>1.1856</c:v>
                </c:pt>
                <c:pt idx="1237" formatCode="General">
                  <c:v>1.1830000000000001</c:v>
                </c:pt>
                <c:pt idx="1238" formatCode="General">
                  <c:v>1.1797</c:v>
                </c:pt>
                <c:pt idx="1239" formatCode="General">
                  <c:v>1.1746000000000001</c:v>
                </c:pt>
                <c:pt idx="1240" formatCode="General">
                  <c:v>1.1707000000000001</c:v>
                </c:pt>
                <c:pt idx="1241" formatCode="General">
                  <c:v>1.1741999999999999</c:v>
                </c:pt>
                <c:pt idx="1242" formatCode="General">
                  <c:v>1.1787000000000001</c:v>
                </c:pt>
                <c:pt idx="1243" formatCode="General">
                  <c:v>1.1753</c:v>
                </c:pt>
                <c:pt idx="1244" formatCode="General">
                  <c:v>1.1744000000000001</c:v>
                </c:pt>
                <c:pt idx="1245">
                  <c:v>1.1806000000000001</c:v>
                </c:pt>
                <c:pt idx="1246">
                  <c:v>1.1778</c:v>
                </c:pt>
                <c:pt idx="1247" formatCode="General">
                  <c:v>1.1740999999999999</c:v>
                </c:pt>
                <c:pt idx="1248" formatCode="General">
                  <c:v>1.1787000000000001</c:v>
                </c:pt>
                <c:pt idx="1249" formatCode="General">
                  <c:v>1.1867000000000001</c:v>
                </c:pt>
                <c:pt idx="1250" formatCode="General">
                  <c:v>1.1960999999999999</c:v>
                </c:pt>
                <c:pt idx="1251" formatCode="General">
                  <c:v>1.1904999999999999</c:v>
                </c:pt>
                <c:pt idx="1252" formatCode="General">
                  <c:v>1.2007000000000001</c:v>
                </c:pt>
                <c:pt idx="1253" formatCode="General">
                  <c:v>1.1972</c:v>
                </c:pt>
                <c:pt idx="1254">
                  <c:v>1.1948000000000001</c:v>
                </c:pt>
                <c:pt idx="1255">
                  <c:v>1.1962999999999999</c:v>
                </c:pt>
                <c:pt idx="1256" formatCode="#,##0.0000">
                  <c:v>1.1884999999999999</c:v>
                </c:pt>
                <c:pt idx="1257" formatCode="General">
                  <c:v>1.1979</c:v>
                </c:pt>
                <c:pt idx="1258" formatCode="General">
                  <c:v>1.1933</c:v>
                </c:pt>
                <c:pt idx="1259" formatCode="General">
                  <c:v>1.1997</c:v>
                </c:pt>
                <c:pt idx="1260" formatCode="General">
                  <c:v>1.206</c:v>
                </c:pt>
                <c:pt idx="1261" formatCode="General">
                  <c:v>1.1971000000000001</c:v>
                </c:pt>
                <c:pt idx="1262" formatCode="General">
                  <c:v>1.1931</c:v>
                </c:pt>
                <c:pt idx="1263" formatCode="General">
                  <c:v>1.1890000000000001</c:v>
                </c:pt>
                <c:pt idx="1264" formatCode="General">
                  <c:v>1.1904999999999999</c:v>
                </c:pt>
                <c:pt idx="1265" formatCode="General">
                  <c:v>1.1919999999999999</c:v>
                </c:pt>
                <c:pt idx="1266">
                  <c:v>1.1825000000000001</c:v>
                </c:pt>
                <c:pt idx="1267">
                  <c:v>1.1916</c:v>
                </c:pt>
                <c:pt idx="1268">
                  <c:v>1.2048000000000001</c:v>
                </c:pt>
                <c:pt idx="1269">
                  <c:v>1.1924999999999999</c:v>
                </c:pt>
                <c:pt idx="1270">
                  <c:v>1.1808000000000001</c:v>
                </c:pt>
                <c:pt idx="1271">
                  <c:v>1.1806000000000001</c:v>
                </c:pt>
                <c:pt idx="1272">
                  <c:v>1.1798999999999999</c:v>
                </c:pt>
                <c:pt idx="1273">
                  <c:v>1.1771</c:v>
                </c:pt>
                <c:pt idx="1274">
                  <c:v>1.1760999999999999</c:v>
                </c:pt>
                <c:pt idx="1275">
                  <c:v>1.1739999999999999</c:v>
                </c:pt>
                <c:pt idx="1276">
                  <c:v>1.1697</c:v>
                </c:pt>
                <c:pt idx="1277">
                  <c:v>1.171</c:v>
                </c:pt>
                <c:pt idx="1278">
                  <c:v>1.1744000000000001</c:v>
                </c:pt>
                <c:pt idx="1279">
                  <c:v>1.1797</c:v>
                </c:pt>
                <c:pt idx="1280">
                  <c:v>1.1765000000000001</c:v>
                </c:pt>
                <c:pt idx="1281">
                  <c:v>1.1732</c:v>
                </c:pt>
                <c:pt idx="1282">
                  <c:v>1.1731</c:v>
                </c:pt>
                <c:pt idx="1283">
                  <c:v>1.1814</c:v>
                </c:pt>
                <c:pt idx="1284">
                  <c:v>1.1797</c:v>
                </c:pt>
                <c:pt idx="1285">
                  <c:v>1.1868000000000001</c:v>
                </c:pt>
                <c:pt idx="1286">
                  <c:v>1.1859999999999999</c:v>
                </c:pt>
                <c:pt idx="1287">
                  <c:v>1.1829000000000001</c:v>
                </c:pt>
                <c:pt idx="1288">
                  <c:v>1.1812</c:v>
                </c:pt>
                <c:pt idx="1289">
                  <c:v>1.1727000000000001</c:v>
                </c:pt>
                <c:pt idx="1290">
                  <c:v>1.1729000000000001</c:v>
                </c:pt>
                <c:pt idx="1291">
                  <c:v>1.1694</c:v>
                </c:pt>
                <c:pt idx="1292">
                  <c:v>1.1644000000000001</c:v>
                </c:pt>
                <c:pt idx="1293">
                  <c:v>1.1694</c:v>
                </c:pt>
                <c:pt idx="1294">
                  <c:v>1.1648000000000001</c:v>
                </c:pt>
                <c:pt idx="1295">
                  <c:v>1.1641999999999999</c:v>
                </c:pt>
                <c:pt idx="1296">
                  <c:v>1.1485000000000001</c:v>
                </c:pt>
                <c:pt idx="1297">
                  <c:v>1.1533</c:v>
                </c:pt>
                <c:pt idx="1298">
                  <c:v>1.1555</c:v>
                </c:pt>
                <c:pt idx="1299">
                  <c:v>1.1462000000000001</c:v>
                </c:pt>
                <c:pt idx="1300">
                  <c:v>1.1415</c:v>
                </c:pt>
                <c:pt idx="1301">
                  <c:v>1.1416999999999999</c:v>
                </c:pt>
                <c:pt idx="1302">
                  <c:v>1.1449</c:v>
                </c:pt>
                <c:pt idx="1303">
                  <c:v>1.1405000000000001</c:v>
                </c:pt>
                <c:pt idx="1304">
                  <c:v>1.1387</c:v>
                </c:pt>
                <c:pt idx="1305">
                  <c:v>1.1412</c:v>
                </c:pt>
                <c:pt idx="1306">
                  <c:v>1.1385000000000001</c:v>
                </c:pt>
                <c:pt idx="1307">
                  <c:v>1.1329</c:v>
                </c:pt>
                <c:pt idx="1308">
                  <c:v>1.1353</c:v>
                </c:pt>
                <c:pt idx="1309">
                  <c:v>1.1369</c:v>
                </c:pt>
                <c:pt idx="1310">
                  <c:v>1.1412</c:v>
                </c:pt>
                <c:pt idx="1311">
                  <c:v>1.1413</c:v>
                </c:pt>
                <c:pt idx="1312">
                  <c:v>1.1375</c:v>
                </c:pt>
                <c:pt idx="1313">
                  <c:v>1.1277999999999999</c:v>
                </c:pt>
                <c:pt idx="1314">
                  <c:v>1.1187</c:v>
                </c:pt>
                <c:pt idx="1315">
                  <c:v>1.1173</c:v>
                </c:pt>
                <c:pt idx="1316">
                  <c:v>1.1169</c:v>
                </c:pt>
                <c:pt idx="1317">
                  <c:v>1.1147</c:v>
                </c:pt>
                <c:pt idx="1318">
                  <c:v>1.1155999999999999</c:v>
                </c:pt>
                <c:pt idx="1319">
                  <c:v>1.1198999999999999</c:v>
                </c:pt>
                <c:pt idx="1320">
                  <c:v>1.1167</c:v>
                </c:pt>
                <c:pt idx="1321">
                  <c:v>1.1166</c:v>
                </c:pt>
                <c:pt idx="1322">
                  <c:v>1.1203000000000001</c:v>
                </c:pt>
                <c:pt idx="1323">
                  <c:v>1.1216999999999999</c:v>
                </c:pt>
                <c:pt idx="1324">
                  <c:v>1.1221000000000001</c:v>
                </c:pt>
                <c:pt idx="1325">
                  <c:v>1.1175999999999999</c:v>
                </c:pt>
                <c:pt idx="1326">
                  <c:v>1.1229</c:v>
                </c:pt>
                <c:pt idx="1327" formatCode="General">
                  <c:v>1.1216999999999999</c:v>
                </c:pt>
                <c:pt idx="1328" formatCode="General">
                  <c:v>1.1257999999999999</c:v>
                </c:pt>
                <c:pt idx="1329" formatCode="General">
                  <c:v>1.1249</c:v>
                </c:pt>
                <c:pt idx="1330" formatCode="General">
                  <c:v>1.1216999999999999</c:v>
                </c:pt>
                <c:pt idx="1331" formatCode="General">
                  <c:v>1.1218999999999999</c:v>
                </c:pt>
                <c:pt idx="1332" formatCode="General">
                  <c:v>1.1173</c:v>
                </c:pt>
                <c:pt idx="1333" formatCode="General">
                  <c:v>1.1188</c:v>
                </c:pt>
                <c:pt idx="1334" formatCode="General">
                  <c:v>1.1195999999999999</c:v>
                </c:pt>
                <c:pt idx="1335" formatCode="General">
                  <c:v>1.1214</c:v>
                </c:pt>
                <c:pt idx="1336" formatCode="General">
                  <c:v>1.1193</c:v>
                </c:pt>
                <c:pt idx="1337" formatCode="General">
                  <c:v>1.1214999999999999</c:v>
                </c:pt>
                <c:pt idx="1338" formatCode="General">
                  <c:v>1.1243000000000001</c:v>
                </c:pt>
                <c:pt idx="1339" formatCode="General">
                  <c:v>1.1178999999999999</c:v>
                </c:pt>
                <c:pt idx="1340" formatCode="General">
                  <c:v>1.1129</c:v>
                </c:pt>
                <c:pt idx="1341" formatCode="General">
                  <c:v>1.1116999999999999</c:v>
                </c:pt>
                <c:pt idx="1342" formatCode="General">
                  <c:v>1.1059000000000001</c:v>
                </c:pt>
                <c:pt idx="1343" formatCode="General">
                  <c:v>1.0972</c:v>
                </c:pt>
                <c:pt idx="1344" formatCode="General">
                  <c:v>1.0875999999999999</c:v>
                </c:pt>
                <c:pt idx="1345" formatCode="General">
                  <c:v>1.0860000000000001</c:v>
                </c:pt>
                <c:pt idx="1346" formatCode="General">
                  <c:v>1.0882000000000001</c:v>
                </c:pt>
                <c:pt idx="1347" formatCode="General">
                  <c:v>1.0888</c:v>
                </c:pt>
                <c:pt idx="1348" formatCode="General">
                  <c:v>1.0938000000000001</c:v>
                </c:pt>
                <c:pt idx="1349" formatCode="General">
                  <c:v>1.0961000000000001</c:v>
                </c:pt>
                <c:pt idx="1350" formatCode="General">
                  <c:v>1.0927</c:v>
                </c:pt>
                <c:pt idx="1351" formatCode="General">
                  <c:v>1.0919000000000001</c:v>
                </c:pt>
                <c:pt idx="1352" formatCode="General">
                  <c:v>1.0914999999999999</c:v>
                </c:pt>
                <c:pt idx="1353">
                  <c:v>1.093</c:v>
                </c:pt>
                <c:pt idx="1354">
                  <c:v>1.0881000000000001</c:v>
                </c:pt>
                <c:pt idx="1355">
                  <c:v>1.0892999999999999</c:v>
                </c:pt>
                <c:pt idx="1356" formatCode="General">
                  <c:v>1.0891</c:v>
                </c:pt>
                <c:pt idx="1357" formatCode="General">
                  <c:v>1.0848</c:v>
                </c:pt>
                <c:pt idx="1358" formatCode="General">
                  <c:v>1.0698000000000001</c:v>
                </c:pt>
                <c:pt idx="1359" formatCode="General">
                  <c:v>1.0745</c:v>
                </c:pt>
                <c:pt idx="1360" formatCode="General">
                  <c:v>1.0725</c:v>
                </c:pt>
                <c:pt idx="1361" formatCode="General">
                  <c:v>1.0682</c:v>
                </c:pt>
                <c:pt idx="1362" formatCode="General">
                  <c:v>1.0629999999999999</c:v>
                </c:pt>
                <c:pt idx="1363" formatCode="General">
                  <c:v>1.0605</c:v>
                </c:pt>
                <c:pt idx="1364" formatCode="General">
                  <c:v>1.0616000000000001</c:v>
                </c:pt>
                <c:pt idx="1365" formatCode="General">
                  <c:v>1.0578000000000001</c:v>
                </c:pt>
                <c:pt idx="1366" formatCode="General">
                  <c:v>1.0629999999999999</c:v>
                </c:pt>
                <c:pt idx="1367" formatCode="General">
                  <c:v>1.0666</c:v>
                </c:pt>
                <c:pt idx="1368" formatCode="General">
                  <c:v>1.0678000000000001</c:v>
                </c:pt>
                <c:pt idx="1369" formatCode="General">
                  <c:v>1.0650999999999999</c:v>
                </c:pt>
                <c:pt idx="1370" formatCode="General">
                  <c:v>1.0661</c:v>
                </c:pt>
                <c:pt idx="1371" formatCode="#,##0.0000">
                  <c:v>1.0690999999999999</c:v>
                </c:pt>
                <c:pt idx="1372" formatCode="#,##0.0000">
                  <c:v>1.0737000000000001</c:v>
                </c:pt>
                <c:pt idx="1373" formatCode="#,##0.0000">
                  <c:v>1.0748</c:v>
                </c:pt>
                <c:pt idx="1374" formatCode="#,##0.0000">
                  <c:v>1.0859000000000001</c:v>
                </c:pt>
                <c:pt idx="1375" formatCode="#,##0.0000">
                  <c:v>1.0889</c:v>
                </c:pt>
                <c:pt idx="1376" formatCode="#,##0.0000">
                  <c:v>1.0805</c:v>
                </c:pt>
                <c:pt idx="1377" formatCode="#,##0.0000">
                  <c:v>1.0786</c:v>
                </c:pt>
                <c:pt idx="1378" formatCode="#,##0.0000">
                  <c:v>1.0807</c:v>
                </c:pt>
                <c:pt idx="1379" formatCode="#,##0.0000">
                  <c:v>1.0802</c:v>
                </c:pt>
                <c:pt idx="1380" formatCode="#,##0.0000">
                  <c:v>1.0751999999999999</c:v>
                </c:pt>
                <c:pt idx="1381" formatCode="#,##0.0000">
                  <c:v>1.0737000000000001</c:v>
                </c:pt>
                <c:pt idx="1382" formatCode="#,##0.0000">
                  <c:v>1.0726</c:v>
                </c:pt>
                <c:pt idx="1383" formatCode="#,##0.0000">
                  <c:v>1.0622</c:v>
                </c:pt>
                <c:pt idx="1384" formatCode="#,##0.0000">
                  <c:v>1.0630999999999999</c:v>
                </c:pt>
                <c:pt idx="1385" formatCode="#,##0.0000">
                  <c:v>1.0663</c:v>
                </c:pt>
                <c:pt idx="1386" formatCode="#,##0.0000">
                  <c:v>1.0606</c:v>
                </c:pt>
                <c:pt idx="1387" formatCode="#,##0.0000">
                  <c:v>1.0550999999999999</c:v>
                </c:pt>
                <c:pt idx="1388" formatCode="#,##0.0000">
                  <c:v>1.0556000000000001</c:v>
                </c:pt>
                <c:pt idx="1389" formatCode="#,##0.0000">
                  <c:v>1.0576000000000001</c:v>
                </c:pt>
                <c:pt idx="1390" formatCode="#,##0.0000">
                  <c:v>1.0591999999999999</c:v>
                </c:pt>
                <c:pt idx="1391" formatCode="#,##0.0000">
                  <c:v>1.0565</c:v>
                </c:pt>
                <c:pt idx="1392" formatCode="#,##0.0000">
                  <c:v>1.0513999999999999</c:v>
                </c:pt>
                <c:pt idx="1393" formatCode="#,##0.0000">
                  <c:v>1.0532999999999999</c:v>
                </c:pt>
                <c:pt idx="1394" formatCode="#,##0.0000">
                  <c:v>1.0597000000000001</c:v>
                </c:pt>
                <c:pt idx="1395" formatCode="#,##0.0000">
                  <c:v>1.0587</c:v>
                </c:pt>
                <c:pt idx="1396" formatCode="#,##0.0000">
                  <c:v>1.0609</c:v>
                </c:pt>
                <c:pt idx="1397" formatCode="#,##0.0000">
                  <c:v>1.0572999999999999</c:v>
                </c:pt>
                <c:pt idx="1398" formatCode="#,##0.0000">
                  <c:v>1.0512999999999999</c:v>
                </c:pt>
                <c:pt idx="1399" formatCode="#,##0.0000">
                  <c:v>1.0537000000000001</c:v>
                </c:pt>
                <c:pt idx="1400" formatCode="#,##0.0000">
                  <c:v>1.0616000000000001</c:v>
                </c:pt>
                <c:pt idx="1401" formatCode="#,##0.0000">
                  <c:v>1.0649999999999999</c:v>
                </c:pt>
                <c:pt idx="1402" formatCode="#,##0.0000">
                  <c:v>1.0651999999999999</c:v>
                </c:pt>
                <c:pt idx="1403" formatCode="#,##0.0000">
                  <c:v>1.0555000000000001</c:v>
                </c:pt>
                <c:pt idx="1404" formatCode="#,##0.0000">
                  <c:v>1.0623</c:v>
                </c:pt>
                <c:pt idx="1405" formatCode="General">
                  <c:v>1.0629</c:v>
                </c:pt>
                <c:pt idx="1406" formatCode="General">
                  <c:v>1.0629</c:v>
                </c:pt>
                <c:pt idx="1407" formatCode="General">
                  <c:v>1.0691999999999999</c:v>
                </c:pt>
                <c:pt idx="1408" formatCode="General">
                  <c:v>1.0665</c:v>
                </c:pt>
                <c:pt idx="1409" formatCode="General">
                  <c:v>1.0674999999999999</c:v>
                </c:pt>
                <c:pt idx="1410" formatCode="General">
                  <c:v>1.0711999999999999</c:v>
                </c:pt>
                <c:pt idx="1411" formatCode="General">
                  <c:v>1.0741000000000001</c:v>
                </c:pt>
                <c:pt idx="1412" formatCode="General">
                  <c:v>1.0808</c:v>
                </c:pt>
                <c:pt idx="1413" formatCode="General">
                  <c:v>1.079</c:v>
                </c:pt>
                <c:pt idx="1414" formatCode="General">
                  <c:v>1.0754999999999999</c:v>
                </c:pt>
                <c:pt idx="1415" formatCode="General">
                  <c:v>1.0629999999999999</c:v>
                </c:pt>
                <c:pt idx="1416" formatCode="General">
                  <c:v>1.0681</c:v>
                </c:pt>
                <c:pt idx="1417" formatCode="General">
                  <c:v>1.07</c:v>
                </c:pt>
                <c:pt idx="1418" formatCode="General">
                  <c:v>1.0743</c:v>
                </c:pt>
                <c:pt idx="1419" formatCode="General">
                  <c:v>1.0748</c:v>
                </c:pt>
                <c:pt idx="1420" formatCode="General">
                  <c:v>1.0714999999999999</c:v>
                </c:pt>
                <c:pt idx="1421" formatCode="General">
                  <c:v>1.0631999999999999</c:v>
                </c:pt>
                <c:pt idx="1422" formatCode="General">
                  <c:v>1.0668</c:v>
                </c:pt>
                <c:pt idx="1423" formatCode="General">
                  <c:v>1.0664</c:v>
                </c:pt>
                <c:pt idx="1424" formatCode="General">
                  <c:v>1.0684</c:v>
                </c:pt>
                <c:pt idx="1425" formatCode="General">
                  <c:v>1.0593999999999999</c:v>
                </c:pt>
                <c:pt idx="1426" formatCode="General">
                  <c:v>1.0661</c:v>
                </c:pt>
                <c:pt idx="1427" formatCode="General">
                  <c:v>1.0679000000000001</c:v>
                </c:pt>
                <c:pt idx="1428" formatCode="General">
                  <c:v>1.0503</c:v>
                </c:pt>
                <c:pt idx="1429" formatCode="General">
                  <c:v>1.0567</c:v>
                </c:pt>
                <c:pt idx="1430" formatCode="General">
                  <c:v>1.0516000000000001</c:v>
                </c:pt>
                <c:pt idx="1431" formatCode="General">
                  <c:v>1.0589</c:v>
                </c:pt>
                <c:pt idx="1432" formatCode="General">
                  <c:v>1.0501</c:v>
                </c:pt>
                <c:pt idx="1433" formatCode="General">
                  <c:v>1.0437000000000001</c:v>
                </c:pt>
                <c:pt idx="1434" formatCode="General">
                  <c:v>1.0385</c:v>
                </c:pt>
                <c:pt idx="1435" formatCode="General">
                  <c:v>1.0465</c:v>
                </c:pt>
                <c:pt idx="1436" formatCode="General">
                  <c:v>1.0541</c:v>
                </c:pt>
                <c:pt idx="1437" formatCode="General">
                  <c:v>1.0452999999999999</c:v>
                </c:pt>
                <c:pt idx="1438" formatCode="General">
                  <c:v>1.0401</c:v>
                </c:pt>
                <c:pt idx="1439" formatCode="General">
                  <c:v>1.0445</c:v>
                </c:pt>
                <c:pt idx="1440" formatCode="General">
                  <c:v>1.0446</c:v>
                </c:pt>
                <c:pt idx="1441" formatCode="General">
                  <c:v>1.0444</c:v>
                </c:pt>
                <c:pt idx="1442" formatCode="General">
                  <c:v>1.0421</c:v>
                </c:pt>
                <c:pt idx="1443" formatCode="General">
                  <c:v>1.0364</c:v>
                </c:pt>
                <c:pt idx="1444" formatCode="General">
                  <c:v>1.0422</c:v>
                </c:pt>
                <c:pt idx="1445" formatCode="General">
                  <c:v>1.0439000000000001</c:v>
                </c:pt>
                <c:pt idx="1446" formatCode="General">
                  <c:v>1.0419</c:v>
                </c:pt>
                <c:pt idx="1447" formatCode="General">
                  <c:v>1.0644</c:v>
                </c:pt>
                <c:pt idx="1448" formatCode="General">
                  <c:v>1.0609999999999999</c:v>
                </c:pt>
                <c:pt idx="1449" formatCode="General">
                  <c:v>1.0596000000000001</c:v>
                </c:pt>
                <c:pt idx="1450" formatCode="General">
                  <c:v>1.0559000000000001</c:v>
                </c:pt>
                <c:pt idx="1451" formatCode="General">
                  <c:v>1.0762</c:v>
                </c:pt>
                <c:pt idx="1452" formatCode="General">
                  <c:v>1.073</c:v>
                </c:pt>
                <c:pt idx="1453" formatCode="General">
                  <c:v>1.0733999999999999</c:v>
                </c:pt>
                <c:pt idx="1454" formatCode="General">
                  <c:v>1.0702</c:v>
                </c:pt>
                <c:pt idx="1455" formatCode="General">
                  <c:v>1.0642</c:v>
                </c:pt>
                <c:pt idx="1456" formatCode="General">
                  <c:v>1.0627</c:v>
                </c:pt>
                <c:pt idx="1457" formatCode="General">
                  <c:v>1.0634999999999999</c:v>
                </c:pt>
                <c:pt idx="1458">
                  <c:v>1.0576000000000001</c:v>
                </c:pt>
                <c:pt idx="1459" formatCode="General">
                  <c:v>1.0588</c:v>
                </c:pt>
                <c:pt idx="1460" formatCode="General">
                  <c:v>1.0591999999999999</c:v>
                </c:pt>
                <c:pt idx="1461" formatCode="General">
                  <c:v>1.0548</c:v>
                </c:pt>
                <c:pt idx="1462" formatCode="General">
                  <c:v>1.0602</c:v>
                </c:pt>
                <c:pt idx="1463" formatCode="General">
                  <c:v>1.0617000000000001</c:v>
                </c:pt>
                <c:pt idx="1464" formatCode="General">
                  <c:v>1.0630999999999999</c:v>
                </c:pt>
                <c:pt idx="1465" formatCode="General">
                  <c:v>1.0629</c:v>
                </c:pt>
                <c:pt idx="1466" formatCode="General">
                  <c:v>1.0717000000000001</c:v>
                </c:pt>
                <c:pt idx="1467" formatCode="General">
                  <c:v>1.0702</c:v>
                </c:pt>
                <c:pt idx="1468" formatCode="General">
                  <c:v>1.0765</c:v>
                </c:pt>
                <c:pt idx="1469" formatCode="General">
                  <c:v>1.0777000000000001</c:v>
                </c:pt>
                <c:pt idx="1470" formatCode="General">
                  <c:v>1.0904</c:v>
                </c:pt>
                <c:pt idx="1471" formatCode="General">
                  <c:v>1.0894999999999999</c:v>
                </c:pt>
                <c:pt idx="1472" formatCode="General">
                  <c:v>1.1022000000000001</c:v>
                </c:pt>
                <c:pt idx="1473" formatCode="General">
                  <c:v>1.1037999999999999</c:v>
                </c:pt>
                <c:pt idx="1474" formatCode="General">
                  <c:v>1.1062000000000001</c:v>
                </c:pt>
                <c:pt idx="1475" formatCode="General">
                  <c:v>1.1093</c:v>
                </c:pt>
                <c:pt idx="1476" formatCode="General">
                  <c:v>1.1064000000000001</c:v>
                </c:pt>
                <c:pt idx="1477" formatCode="General">
                  <c:v>1.1094999999999999</c:v>
                </c:pt>
                <c:pt idx="1478" formatCode="General">
                  <c:v>1.1025</c:v>
                </c:pt>
                <c:pt idx="1479" formatCode="General">
                  <c:v>1.0946</c:v>
                </c:pt>
                <c:pt idx="1480" formatCode="General">
                  <c:v>1.0922000000000001</c:v>
                </c:pt>
                <c:pt idx="1481" formatCode="General">
                  <c:v>1.0927</c:v>
                </c:pt>
                <c:pt idx="1482" formatCode="General">
                  <c:v>1.0925</c:v>
                </c:pt>
                <c:pt idx="1483" formatCode="General">
                  <c:v>1.0871999999999999</c:v>
                </c:pt>
                <c:pt idx="1484" formatCode="General">
                  <c:v>1.0891</c:v>
                </c:pt>
                <c:pt idx="1485" formatCode="General">
                  <c:v>1.0886</c:v>
                </c:pt>
                <c:pt idx="1486" formatCode="General">
                  <c:v>1.0980000000000001</c:v>
                </c:pt>
                <c:pt idx="1487" formatCode="General">
                  <c:v>1.0979000000000001</c:v>
                </c:pt>
                <c:pt idx="1488" formatCode="General">
                  <c:v>1.0992999999999999</c:v>
                </c:pt>
                <c:pt idx="1489" formatCode="General">
                  <c:v>1.0993999999999999</c:v>
                </c:pt>
                <c:pt idx="1490" formatCode="General">
                  <c:v>1.1002000000000001</c:v>
                </c:pt>
                <c:pt idx="1491" formatCode="General">
                  <c:v>1.1037999999999999</c:v>
                </c:pt>
                <c:pt idx="1492" formatCode="General">
                  <c:v>1.1020000000000001</c:v>
                </c:pt>
                <c:pt idx="1493" formatCode="General">
                  <c:v>1.1079000000000001</c:v>
                </c:pt>
                <c:pt idx="1494" formatCode="General">
                  <c:v>1.1160000000000001</c:v>
                </c:pt>
                <c:pt idx="1495" formatCode="General">
                  <c:v>1.1140000000000001</c:v>
                </c:pt>
                <c:pt idx="1496" formatCode="General">
                  <c:v>1.1185</c:v>
                </c:pt>
                <c:pt idx="1497" formatCode="General">
                  <c:v>1.1211</c:v>
                </c:pt>
                <c:pt idx="1498" formatCode="General">
                  <c:v>1.1161000000000001</c:v>
                </c:pt>
                <c:pt idx="1499" formatCode="General">
                  <c:v>1.1235999999999999</c:v>
                </c:pt>
                <c:pt idx="1500" formatCode="General">
                  <c:v>1.1161000000000001</c:v>
                </c:pt>
                <c:pt idx="1501" formatCode="General">
                  <c:v>1.1221000000000001</c:v>
                </c:pt>
                <c:pt idx="1502" formatCode="General">
                  <c:v>1.1225000000000001</c:v>
                </c:pt>
                <c:pt idx="1503" formatCode="General">
                  <c:v>1.1220000000000001</c:v>
                </c:pt>
                <c:pt idx="1504" formatCode="General">
                  <c:v>1.1262000000000001</c:v>
                </c:pt>
                <c:pt idx="1505" formatCode="General">
                  <c:v>1.1214</c:v>
                </c:pt>
                <c:pt idx="1506" formatCode="General">
                  <c:v>1.1237999999999999</c:v>
                </c:pt>
                <c:pt idx="1507" formatCode="General">
                  <c:v>1.115</c:v>
                </c:pt>
                <c:pt idx="1508" formatCode="General">
                  <c:v>1.1184000000000001</c:v>
                </c:pt>
                <c:pt idx="1509" formatCode="General">
                  <c:v>1.1165</c:v>
                </c:pt>
                <c:pt idx="1510" formatCode="General">
                  <c:v>1.1226</c:v>
                </c:pt>
                <c:pt idx="1511" formatCode="General">
                  <c:v>1.1254</c:v>
                </c:pt>
                <c:pt idx="1512" formatCode="General">
                  <c:v>1.1217999999999999</c:v>
                </c:pt>
                <c:pt idx="1513" formatCode="General">
                  <c:v>1.1247</c:v>
                </c:pt>
                <c:pt idx="1514" formatCode="General">
                  <c:v>1.1226</c:v>
                </c:pt>
                <c:pt idx="1515" formatCode="General">
                  <c:v>1.1268</c:v>
                </c:pt>
                <c:pt idx="1516" formatCode="General">
                  <c:v>1.1295999999999999</c:v>
                </c:pt>
                <c:pt idx="1517" formatCode="General">
                  <c:v>1.1236999999999999</c:v>
                </c:pt>
                <c:pt idx="1518" formatCode="General">
                  <c:v>1.1158999999999999</c:v>
                </c:pt>
                <c:pt idx="1519" formatCode="General">
                  <c:v>1.1155999999999999</c:v>
                </c:pt>
                <c:pt idx="1520" formatCode="General">
                  <c:v>1.1193</c:v>
                </c:pt>
                <c:pt idx="1521" formatCode="General">
                  <c:v>1.1146</c:v>
                </c:pt>
                <c:pt idx="1522" formatCode="General">
                  <c:v>1.1132</c:v>
                </c:pt>
                <c:pt idx="1523" formatCode="General">
                  <c:v>1.1168</c:v>
                </c:pt>
                <c:pt idx="1524" formatCode="General">
                  <c:v>1.117</c:v>
                </c:pt>
                <c:pt idx="1525" formatCode="#,##0.0000">
                  <c:v>1.129</c:v>
                </c:pt>
                <c:pt idx="1526" formatCode="#,##0.0000">
                  <c:v>1.129</c:v>
                </c:pt>
                <c:pt idx="1527" formatCode="#,##0.0000">
                  <c:v>1.1268</c:v>
                </c:pt>
                <c:pt idx="1528" formatCode="#,##0.0000">
                  <c:v>1.1338999999999999</c:v>
                </c:pt>
                <c:pt idx="1529" formatCode="#,##0.0000">
                  <c:v>1.1306</c:v>
                </c:pt>
                <c:pt idx="1530" formatCode="#,##0.0000">
                  <c:v>1.1326000000000001</c:v>
                </c:pt>
                <c:pt idx="1531" formatCode="#,##0.0000">
                  <c:v>1.1321000000000001</c:v>
                </c:pt>
                <c:pt idx="1532" formatCode="#,##0.0000">
                  <c:v>1.1275999999999999</c:v>
                </c:pt>
                <c:pt idx="1533" formatCode="#,##0.0000">
                  <c:v>1.1294999999999999</c:v>
                </c:pt>
                <c:pt idx="1534" formatCode="#,##0.0000">
                  <c:v>1.1180000000000001</c:v>
                </c:pt>
                <c:pt idx="1535" formatCode="#,##0.0000">
                  <c:v>1.1157999999999999</c:v>
                </c:pt>
                <c:pt idx="1536" formatCode="#,##0.0000">
                  <c:v>1.1153</c:v>
                </c:pt>
                <c:pt idx="1537" formatCode="#,##0.0000">
                  <c:v>1.1184000000000001</c:v>
                </c:pt>
                <c:pt idx="1538" formatCode="#,##0.0000">
                  <c:v>1.1077999999999999</c:v>
                </c:pt>
                <c:pt idx="1539" formatCode="#,##0.0000">
                  <c:v>1.1087</c:v>
                </c:pt>
                <c:pt idx="1540" formatCode="#,##0.0000">
                  <c:v>1.1155999999999999</c:v>
                </c:pt>
                <c:pt idx="1541" formatCode="#,##0.0000">
                  <c:v>1.1135999999999999</c:v>
                </c:pt>
                <c:pt idx="1542" formatCode="#,##0.0000">
                  <c:v>1.1200000000000001</c:v>
                </c:pt>
                <c:pt idx="1543" formatCode="#,##0.0000">
                  <c:v>1.1193</c:v>
                </c:pt>
                <c:pt idx="1544" formatCode="#,##0.0000">
                  <c:v>1.1164000000000001</c:v>
                </c:pt>
                <c:pt idx="1545" formatCode="#,##0.0000">
                  <c:v>1.1113</c:v>
                </c:pt>
                <c:pt idx="1546" formatCode="#,##0.0000">
                  <c:v>1.109</c:v>
                </c:pt>
                <c:pt idx="1547" formatCode="#,##0.0000">
                  <c:v>1.0991</c:v>
                </c:pt>
                <c:pt idx="1548" formatCode="#,##0.0000">
                  <c:v>1.0996999999999999</c:v>
                </c:pt>
                <c:pt idx="1549" formatCode="#,##0.0000">
                  <c:v>1.0982000000000001</c:v>
                </c:pt>
                <c:pt idx="1550" formatCode="#,##0.0000">
                  <c:v>1.1013999999999999</c:v>
                </c:pt>
                <c:pt idx="1551" formatCode="#,##0.0000">
                  <c:v>1.1014999999999999</c:v>
                </c:pt>
                <c:pt idx="1552" formatCode="#,##0.0000">
                  <c:v>1.1012999999999999</c:v>
                </c:pt>
                <c:pt idx="1553" formatCode="#,##0.0000">
                  <c:v>1.1034999999999999</c:v>
                </c:pt>
                <c:pt idx="1554" formatCode="#,##0.0000">
                  <c:v>1.1052999999999999</c:v>
                </c:pt>
                <c:pt idx="1555" formatCode="#,##0.0000">
                  <c:v>1.1128</c:v>
                </c:pt>
                <c:pt idx="1556" formatCode="#,##0.0000">
                  <c:v>1.1156999999999999</c:v>
                </c:pt>
                <c:pt idx="1557" formatCode="#,##0.0000">
                  <c:v>1.1072</c:v>
                </c:pt>
                <c:pt idx="1558" formatCode="#,##0.0000">
                  <c:v>1.1092</c:v>
                </c:pt>
                <c:pt idx="1559" formatCode="#,##0.0000">
                  <c:v>1.1049</c:v>
                </c:pt>
                <c:pt idx="1560" formatCode="#,##0.0000">
                  <c:v>1.107</c:v>
                </c:pt>
                <c:pt idx="1561" formatCode="#,##0.0000">
                  <c:v>1.1080000000000001</c:v>
                </c:pt>
                <c:pt idx="1562" formatCode="#,##0.0000">
                  <c:v>1.1069</c:v>
                </c:pt>
                <c:pt idx="1563" formatCode="#,##0.0000">
                  <c:v>1.1146</c:v>
                </c:pt>
                <c:pt idx="1564" formatCode="#,##0.0000">
                  <c:v>1.1137999999999999</c:v>
                </c:pt>
                <c:pt idx="1565" formatCode="#,##0.0000">
                  <c:v>1.1134999999999999</c:v>
                </c:pt>
                <c:pt idx="1566" formatCode="#,##0.0000">
                  <c:v>1.1102000000000001</c:v>
                </c:pt>
                <c:pt idx="1567" formatCode="General">
                  <c:v>1.109</c:v>
                </c:pt>
                <c:pt idx="1568" formatCode="General">
                  <c:v>1.1073</c:v>
                </c:pt>
                <c:pt idx="1569" formatCode="General">
                  <c:v>1.0998000000000001</c:v>
                </c:pt>
                <c:pt idx="1570" formatCode="General">
                  <c:v>1.1066</c:v>
                </c:pt>
                <c:pt idx="1571" formatCode="General">
                  <c:v>1.1389</c:v>
                </c:pt>
                <c:pt idx="1572" formatCode="General">
                  <c:v>1.1283000000000001</c:v>
                </c:pt>
                <c:pt idx="1573" formatCode="General">
                  <c:v>1.1314</c:v>
                </c:pt>
                <c:pt idx="1574" formatCode="General">
                  <c:v>1.1332</c:v>
                </c:pt>
                <c:pt idx="1575" formatCode="General">
                  <c:v>1.1254</c:v>
                </c:pt>
                <c:pt idx="1576" formatCode="General">
                  <c:v>1.1173999999999999</c:v>
                </c:pt>
                <c:pt idx="1577" formatCode="General">
                  <c:v>1.123</c:v>
                </c:pt>
                <c:pt idx="1578" formatCode="General">
                  <c:v>1.1225000000000001</c:v>
                </c:pt>
                <c:pt idx="1579" formatCode="General">
                  <c:v>1.1268</c:v>
                </c:pt>
                <c:pt idx="1580" formatCode="General">
                  <c:v>1.1304000000000001</c:v>
                </c:pt>
                <c:pt idx="1581" formatCode="General">
                  <c:v>1.1343000000000001</c:v>
                </c:pt>
                <c:pt idx="1582" formatCode="General">
                  <c:v>1.1377999999999999</c:v>
                </c:pt>
                <c:pt idx="1583" formatCode="General">
                  <c:v>1.1348</c:v>
                </c:pt>
                <c:pt idx="1584" formatCode="General">
                  <c:v>1.1349</c:v>
                </c:pt>
                <c:pt idx="1585" formatCode="General">
                  <c:v>1.1153999999999999</c:v>
                </c:pt>
                <c:pt idx="1586" formatCode="General">
                  <c:v>1.1188</c:v>
                </c:pt>
                <c:pt idx="1587" formatCode="General">
                  <c:v>1.1173999999999999</c:v>
                </c:pt>
                <c:pt idx="1588">
                  <c:v>1.1153999999999999</c:v>
                </c:pt>
                <c:pt idx="1589" formatCode="General">
                  <c:v>1.1138999999999999</c:v>
                </c:pt>
                <c:pt idx="1590" formatCode="General">
                  <c:v>1.1168</c:v>
                </c:pt>
                <c:pt idx="1591" formatCode="General">
                  <c:v>1.1168</c:v>
                </c:pt>
                <c:pt idx="1592" formatCode="General">
                  <c:v>1.1146</c:v>
                </c:pt>
                <c:pt idx="1593" formatCode="General">
                  <c:v>1.1168</c:v>
                </c:pt>
                <c:pt idx="1594" formatCode="General">
                  <c:v>1.1214999999999999</c:v>
                </c:pt>
                <c:pt idx="1595" formatCode="General">
                  <c:v>1.1218999999999999</c:v>
                </c:pt>
                <c:pt idx="1596" formatCode="General">
                  <c:v>1.1196999999999999</c:v>
                </c:pt>
                <c:pt idx="1597" formatCode="General">
                  <c:v>1.1278999999999999</c:v>
                </c:pt>
                <c:pt idx="1598" formatCode="General">
                  <c:v>1.1317999999999999</c:v>
                </c:pt>
                <c:pt idx="1599" formatCode="General">
                  <c:v>1.1324000000000001</c:v>
                </c:pt>
                <c:pt idx="1600" formatCode="General">
                  <c:v>1.1348</c:v>
                </c:pt>
                <c:pt idx="1601" formatCode="General">
                  <c:v>1.1389</c:v>
                </c:pt>
                <c:pt idx="1602" formatCode="General">
                  <c:v>1.1409</c:v>
                </c:pt>
                <c:pt idx="1603" formatCode="General">
                  <c:v>1.1375</c:v>
                </c:pt>
                <c:pt idx="1604" formatCode="General">
                  <c:v>1.1395</c:v>
                </c:pt>
                <c:pt idx="1605" formatCode="General">
                  <c:v>1.1427</c:v>
                </c:pt>
                <c:pt idx="1606" formatCode="General">
                  <c:v>1.1438999999999999</c:v>
                </c:pt>
                <c:pt idx="1607" formatCode="General">
                  <c:v>1.1505000000000001</c:v>
                </c:pt>
                <c:pt idx="1608" formatCode="General">
                  <c:v>1.1569</c:v>
                </c:pt>
                <c:pt idx="1609" formatCode="General">
                  <c:v>1.1493</c:v>
                </c:pt>
                <c:pt idx="1610" formatCode="General">
                  <c:v>1.1403000000000001</c:v>
                </c:pt>
                <c:pt idx="1611" formatCode="General">
                  <c:v>1.1357999999999999</c:v>
                </c:pt>
                <c:pt idx="1612">
                  <c:v>1.1303000000000001</c:v>
                </c:pt>
                <c:pt idx="1613" formatCode="#,##0.0000">
                  <c:v>1.1287</c:v>
                </c:pt>
                <c:pt idx="1614" formatCode="#,##0.0000">
                  <c:v>1.1264000000000001</c:v>
                </c:pt>
                <c:pt idx="1615" formatCode="#,##0.0000">
                  <c:v>1.1263000000000001</c:v>
                </c:pt>
                <c:pt idx="1616" formatCode="#,##0.0000">
                  <c:v>1.1355</c:v>
                </c:pt>
                <c:pt idx="1617" formatCode="#,##0.0000">
                  <c:v>1.1378999999999999</c:v>
                </c:pt>
                <c:pt idx="1618" formatCode="#,##0.0000">
                  <c:v>1.1343000000000001</c:v>
                </c:pt>
                <c:pt idx="1619" formatCode="#,##0.0000">
                  <c:v>1.1306</c:v>
                </c:pt>
                <c:pt idx="1620" formatCode="#,##0.0000">
                  <c:v>1.1284000000000001</c:v>
                </c:pt>
                <c:pt idx="1621" formatCode="#,##0.0000">
                  <c:v>1.1252</c:v>
                </c:pt>
                <c:pt idx="1622" formatCode="#,##0.0000">
                  <c:v>1.1297999999999999</c:v>
                </c:pt>
                <c:pt idx="1623" formatCode="#,##0.0000">
                  <c:v>1.1395999999999999</c:v>
                </c:pt>
                <c:pt idx="1624" formatCode="#,##0.0000">
                  <c:v>1.139</c:v>
                </c:pt>
                <c:pt idx="1625" formatCode="#,##0.0000">
                  <c:v>1.1363000000000001</c:v>
                </c:pt>
                <c:pt idx="1626" formatCode="#,##0.0000">
                  <c:v>1.1364000000000001</c:v>
                </c:pt>
                <c:pt idx="1627" formatCode="#,##0.0000">
                  <c:v>1.1335999999999999</c:v>
                </c:pt>
                <c:pt idx="1628" formatCode="General">
                  <c:v>1.1367</c:v>
                </c:pt>
                <c:pt idx="1629" formatCode="General">
                  <c:v>1.1379999999999999</c:v>
                </c:pt>
                <c:pt idx="1630" formatCode="General">
                  <c:v>1.1432</c:v>
                </c:pt>
                <c:pt idx="1631" formatCode="#,##0.0000">
                  <c:v>1.1385000000000001</c:v>
                </c:pt>
                <c:pt idx="1632" formatCode="#,##0.0000">
                  <c:v>1.1324000000000001</c:v>
                </c:pt>
                <c:pt idx="1633" formatCode="#,##0.0000">
                  <c:v>1.1194</c:v>
                </c:pt>
                <c:pt idx="1634" formatCode="#,##0.0000">
                  <c:v>1.1153999999999999</c:v>
                </c:pt>
                <c:pt idx="1635" formatCode="#,##0.0000">
                  <c:v>1.1171</c:v>
                </c:pt>
                <c:pt idx="1636" formatCode="#,##0.0000">
                  <c:v>1.1212</c:v>
                </c:pt>
                <c:pt idx="1637" formatCode="#,##0.0000">
                  <c:v>1.1271</c:v>
                </c:pt>
                <c:pt idx="1638" formatCode="#,##0.0000">
                  <c:v>1.1278999999999999</c:v>
                </c:pt>
                <c:pt idx="1639" formatCode="#,##0.0000">
                  <c:v>1.1311</c:v>
                </c:pt>
                <c:pt idx="1640" formatCode="#,##0.0000">
                  <c:v>1.1064000000000001</c:v>
                </c:pt>
                <c:pt idx="1641" formatCode="#,##0.0000">
                  <c:v>1.1109</c:v>
                </c:pt>
                <c:pt idx="1642" formatCode="#,##0.0000">
                  <c:v>1.1119000000000001</c:v>
                </c:pt>
                <c:pt idx="1643" formatCode="#,##0.0000">
                  <c:v>1.109</c:v>
                </c:pt>
                <c:pt idx="1644" formatCode="#,##0.0000">
                  <c:v>1.0857000000000001</c:v>
                </c:pt>
                <c:pt idx="1645" formatCode="#,##0.0000">
                  <c:v>1.0972999999999999</c:v>
                </c:pt>
                <c:pt idx="1646" formatCode="#,##0.0000">
                  <c:v>1.1028</c:v>
                </c:pt>
                <c:pt idx="1647" formatCode="#,##0.0000">
                  <c:v>1.0952999999999999</c:v>
                </c:pt>
                <c:pt idx="1648" formatCode="#,##0.0000">
                  <c:v>1.097</c:v>
                </c:pt>
                <c:pt idx="1649" formatCode="#,##0.0000">
                  <c:v>1.0901000000000001</c:v>
                </c:pt>
                <c:pt idx="1650" formatCode="#,##0.0000">
                  <c:v>1.0855999999999999</c:v>
                </c:pt>
                <c:pt idx="1651" formatCode="#,##0.0000">
                  <c:v>1.0871999999999999</c:v>
                </c:pt>
                <c:pt idx="1652" formatCode="#,##0.0000">
                  <c:v>1.0888</c:v>
                </c:pt>
                <c:pt idx="1653" formatCode="#,##0.0000">
                  <c:v>1.1006</c:v>
                </c:pt>
                <c:pt idx="1654" formatCode="#,##0.0000">
                  <c:v>1.1027</c:v>
                </c:pt>
                <c:pt idx="1655" formatCode="#,##0.0000">
                  <c:v>1.0981000000000001</c:v>
                </c:pt>
                <c:pt idx="1656" formatCode="#,##0.0000">
                  <c:v>1.1002000000000001</c:v>
                </c:pt>
                <c:pt idx="1657" formatCode="#,##0.0000">
                  <c:v>1.1026</c:v>
                </c:pt>
                <c:pt idx="1658" formatCode="#,##0.0000">
                  <c:v>1.1095999999999999</c:v>
                </c:pt>
                <c:pt idx="1659" formatCode="#,##0.0000">
                  <c:v>1.1084000000000001</c:v>
                </c:pt>
                <c:pt idx="1660" formatCode="#,##0.0000">
                  <c:v>1.1135999999999999</c:v>
                </c:pt>
                <c:pt idx="1661">
                  <c:v>1.1166</c:v>
                </c:pt>
                <c:pt idx="1662">
                  <c:v>1.1180000000000001</c:v>
                </c:pt>
                <c:pt idx="1663">
                  <c:v>1.1274999999999999</c:v>
                </c:pt>
                <c:pt idx="1664">
                  <c:v>1.1347</c:v>
                </c:pt>
                <c:pt idx="1665">
                  <c:v>1.1256999999999999</c:v>
                </c:pt>
                <c:pt idx="1666" formatCode="#,##0.0000">
                  <c:v>1.1235999999999999</c:v>
                </c:pt>
                <c:pt idx="1667" formatCode="#,##0.0000">
                  <c:v>1.1101000000000001</c:v>
                </c:pt>
                <c:pt idx="1668" formatCode="#,##0.0000">
                  <c:v>1.1202000000000001</c:v>
                </c:pt>
                <c:pt idx="1669" formatCode="#,##0.0000">
                  <c:v>1.1206</c:v>
                </c:pt>
                <c:pt idx="1670" formatCode="#,##0.0000">
                  <c:v>1.0932999999999999</c:v>
                </c:pt>
                <c:pt idx="1671" formatCode="#,##0.0000">
                  <c:v>1.0919000000000001</c:v>
                </c:pt>
                <c:pt idx="1672" formatCode="#,##0.0000">
                  <c:v>1.0884</c:v>
                </c:pt>
                <c:pt idx="1673" formatCode="#,##0.0000">
                  <c:v>1.0920000000000001</c:v>
                </c:pt>
                <c:pt idx="1674" formatCode="#,##0.0000">
                  <c:v>1.0903</c:v>
                </c:pt>
                <c:pt idx="1675" formatCode="#,##0.0000">
                  <c:v>1.0888</c:v>
                </c:pt>
                <c:pt idx="1676" formatCode="#,##0.0000">
                  <c:v>1.0837000000000001</c:v>
                </c:pt>
                <c:pt idx="1677" formatCode="#,##0.0000">
                  <c:v>1.0814999999999999</c:v>
                </c:pt>
                <c:pt idx="1678" formatCode="#,##0.0000">
                  <c:v>1.0808</c:v>
                </c:pt>
                <c:pt idx="1679" formatCode="#,##0.0000">
                  <c:v>1.0892999999999999</c:v>
                </c:pt>
                <c:pt idx="1680" formatCode="#,##0.0000">
                  <c:v>1.0907</c:v>
                </c:pt>
                <c:pt idx="1681" formatCode="#,##0.0000">
                  <c:v>1.0868</c:v>
                </c:pt>
                <c:pt idx="1682" formatCode="#,##0.0000">
                  <c:v>1.0891999999999999</c:v>
                </c:pt>
                <c:pt idx="1683" formatCode="#,##0.0000">
                  <c:v>1.0913999999999999</c:v>
                </c:pt>
                <c:pt idx="1684" formatCode="#,##0.0000">
                  <c:v>1.0892999999999999</c:v>
                </c:pt>
                <c:pt idx="1685" formatCode="#,##0.0000">
                  <c:v>1.0815999999999999</c:v>
                </c:pt>
                <c:pt idx="1686" formatCode="#,##0.0000">
                  <c:v>1.0835999999999999</c:v>
                </c:pt>
                <c:pt idx="1687" formatCode="#,##0.0000">
                  <c:v>1.0888</c:v>
                </c:pt>
                <c:pt idx="1688" formatCode="#,##0.0000">
                  <c:v>1.0861000000000001</c:v>
                </c:pt>
                <c:pt idx="1689" formatCode="#,##0.0000">
                  <c:v>1.0868</c:v>
                </c:pt>
                <c:pt idx="1690" formatCode="#,##0.0000">
                  <c:v>1.0742</c:v>
                </c:pt>
                <c:pt idx="1691" formatCode="#,##0.0000">
                  <c:v>1.0746</c:v>
                </c:pt>
                <c:pt idx="1692" formatCode="#,##0.0000">
                  <c:v>1.0898000000000001</c:v>
                </c:pt>
                <c:pt idx="1693" formatCode="#,##0.0000">
                  <c:v>1.0887</c:v>
                </c:pt>
                <c:pt idx="1694" formatCode="#,##0.0000">
                  <c:v>1.0926</c:v>
                </c:pt>
                <c:pt idx="1695" formatCode="#,##0.0000">
                  <c:v>1.0952</c:v>
                </c:pt>
                <c:pt idx="1696" formatCode="#,##0.0000">
                  <c:v>1.0962000000000001</c:v>
                </c:pt>
                <c:pt idx="1697" formatCode="#,##0.0000">
                  <c:v>1.0947</c:v>
                </c:pt>
                <c:pt idx="1698" formatCode="#,##0.0000">
                  <c:v>1.0915999999999999</c:v>
                </c:pt>
                <c:pt idx="1699" formatCode="#,##0.0000">
                  <c:v>1.0952</c:v>
                </c:pt>
                <c:pt idx="1700" formatCode="#,##0.0000">
                  <c:v>1.087</c:v>
                </c:pt>
                <c:pt idx="1701" formatCode="#,##0.0000">
                  <c:v>1.0835999999999999</c:v>
                </c:pt>
                <c:pt idx="1702" formatCode="#,##0.0000">
                  <c:v>1.0841000000000001</c:v>
                </c:pt>
                <c:pt idx="1703" formatCode="#,##0.0000">
                  <c:v>1.0932999999999999</c:v>
                </c:pt>
                <c:pt idx="1704" formatCode="#,##0.0000">
                  <c:v>1.099</c:v>
                </c:pt>
                <c:pt idx="1705" formatCode="#,##0.0000">
                  <c:v>1.0983000000000001</c:v>
                </c:pt>
                <c:pt idx="1706" formatCode="#,##0.0000">
                  <c:v>1.095</c:v>
                </c:pt>
                <c:pt idx="1707" formatCode="#,##0.0000">
                  <c:v>1.0943000000000001</c:v>
                </c:pt>
                <c:pt idx="1708" formatCode="#,##0.0000">
                  <c:v>1.0941000000000001</c:v>
                </c:pt>
                <c:pt idx="1709" formatCode="#,##0.0000">
                  <c:v>1.0874999999999999</c:v>
                </c:pt>
                <c:pt idx="1710" formatCode="#,##0.0000">
                  <c:v>1.0809</c:v>
                </c:pt>
                <c:pt idx="1711" formatCode="#,##0.0000">
                  <c:v>1.0902000000000001</c:v>
                </c:pt>
                <c:pt idx="1712" formatCode="#,##0.0000">
                  <c:v>1.0670999999999999</c:v>
                </c:pt>
                <c:pt idx="1713" formatCode="#,##0.0000">
                  <c:v>1.0611999999999999</c:v>
                </c:pt>
                <c:pt idx="1714" formatCode="#,##0.0000">
                  <c:v>1.06</c:v>
                </c:pt>
                <c:pt idx="1715" formatCode="#,##0.0000">
                  <c:v>1.0579000000000001</c:v>
                </c:pt>
                <c:pt idx="1716" formatCode="#,##0.0000">
                  <c:v>1.0580000000000001</c:v>
                </c:pt>
                <c:pt idx="1717" formatCode="#,##0.0000">
                  <c:v>1.0611999999999999</c:v>
                </c:pt>
                <c:pt idx="1718" formatCode="#,##0.0000">
                  <c:v>1.0586</c:v>
                </c:pt>
                <c:pt idx="1719" formatCode="#,##0.0000">
                  <c:v>1.0650999999999999</c:v>
                </c:pt>
                <c:pt idx="1720" formatCode="#,##0.0000">
                  <c:v>1.0630999999999999</c:v>
                </c:pt>
                <c:pt idx="1721" formatCode="#,##0.0000">
                  <c:v>1.0688</c:v>
                </c:pt>
                <c:pt idx="1722" formatCode="#,##0.0000">
                  <c:v>1.0687</c:v>
                </c:pt>
                <c:pt idx="1723" formatCode="#,##0.0000">
                  <c:v>1.0666</c:v>
                </c:pt>
                <c:pt idx="1724" formatCode="#,##0.0000">
                  <c:v>1.0669999999999999</c:v>
                </c:pt>
                <c:pt idx="1725" formatCode="#,##0.0000">
                  <c:v>1.0723</c:v>
                </c:pt>
                <c:pt idx="1726" formatCode="#,##0.0000">
                  <c:v>1.0764</c:v>
                </c:pt>
                <c:pt idx="1727" formatCode="#,##0.0000">
                  <c:v>1.0726</c:v>
                </c:pt>
                <c:pt idx="1728" formatCode="#,##0.0000">
                  <c:v>1.0716000000000001</c:v>
                </c:pt>
                <c:pt idx="1729" formatCode="#,##0.0000">
                  <c:v>1.0710999999999999</c:v>
                </c:pt>
                <c:pt idx="1730" formatCode="#,##0.0000">
                  <c:v>1.0775999999999999</c:v>
                </c:pt>
                <c:pt idx="1731" formatCode="#,##0.0000">
                  <c:v>1.0864</c:v>
                </c:pt>
                <c:pt idx="1732" formatCode="#,##0.0000">
                  <c:v>1.0883</c:v>
                </c:pt>
                <c:pt idx="1733" formatCode="#,##0.0000">
                  <c:v>1.0934999999999999</c:v>
                </c:pt>
                <c:pt idx="1734" formatCode="#,##0.0000">
                  <c:v>1.0975999999999999</c:v>
                </c:pt>
                <c:pt idx="1735" formatCode="#,##0.0000">
                  <c:v>1.1032</c:v>
                </c:pt>
                <c:pt idx="1736" formatCode="#,##0.0000">
                  <c:v>1.1016999999999999</c:v>
                </c:pt>
                <c:pt idx="1737">
                  <c:v>1.093</c:v>
                </c:pt>
                <c:pt idx="1738">
                  <c:v>1.1085</c:v>
                </c:pt>
                <c:pt idx="1739">
                  <c:v>1.1061000000000001</c:v>
                </c:pt>
                <c:pt idx="1740">
                  <c:v>1.1011</c:v>
                </c:pt>
                <c:pt idx="1741">
                  <c:v>1.1084000000000001</c:v>
                </c:pt>
                <c:pt idx="1742">
                  <c:v>1.1313</c:v>
                </c:pt>
                <c:pt idx="1743">
                  <c:v>1.1354</c:v>
                </c:pt>
                <c:pt idx="1744" formatCode="#,##0.0000">
                  <c:v>1.1373</c:v>
                </c:pt>
                <c:pt idx="1745" formatCode="#,##0.0000">
                  <c:v>1.1333</c:v>
                </c:pt>
                <c:pt idx="1746" formatCode="#,##0.0000">
                  <c:v>1.1359999999999999</c:v>
                </c:pt>
                <c:pt idx="1747" formatCode="#,##0.0000">
                  <c:v>1.1438999999999999</c:v>
                </c:pt>
                <c:pt idx="1748" formatCode="#,##0.0000">
                  <c:v>1.141</c:v>
                </c:pt>
                <c:pt idx="1749" formatCode="#,##0.0000">
                  <c:v>1.1374</c:v>
                </c:pt>
                <c:pt idx="1750" formatCode="#,##0.0000">
                  <c:v>1.1373</c:v>
                </c:pt>
                <c:pt idx="1751" formatCode="#,##0.0000">
                  <c:v>1.1362000000000001</c:v>
                </c:pt>
                <c:pt idx="1752" formatCode="#,##0.0000">
                  <c:v>1.1254</c:v>
                </c:pt>
                <c:pt idx="1753" formatCode="#,##0.0000">
                  <c:v>1.1266</c:v>
                </c:pt>
                <c:pt idx="1754" formatCode="#,##0.0000">
                  <c:v>1.1224000000000001</c:v>
                </c:pt>
                <c:pt idx="1755" formatCode="#,##0.0000">
                  <c:v>1.1235999999999999</c:v>
                </c:pt>
                <c:pt idx="1756" formatCode="#,##0.0000">
                  <c:v>1.1160000000000001</c:v>
                </c:pt>
                <c:pt idx="1757" formatCode="#,##0.0000">
                  <c:v>1.1153</c:v>
                </c:pt>
                <c:pt idx="1758" formatCode="#,##0.0000">
                  <c:v>1.1203000000000001</c:v>
                </c:pt>
                <c:pt idx="1759" formatCode="#,##0.0000">
                  <c:v>1.1204000000000001</c:v>
                </c:pt>
                <c:pt idx="1760" formatCode="#,##0.0000">
                  <c:v>1.117</c:v>
                </c:pt>
                <c:pt idx="1761" formatCode="#,##0.0000">
                  <c:v>1.1151</c:v>
                </c:pt>
                <c:pt idx="1762" formatCode="#,##0.0000">
                  <c:v>1.1241000000000001</c:v>
                </c:pt>
                <c:pt idx="1763" formatCode="#,##0.0000">
                  <c:v>1.115</c:v>
                </c:pt>
                <c:pt idx="1764" formatCode="#,##0.0000">
                  <c:v>1.1154999999999999</c:v>
                </c:pt>
                <c:pt idx="1765" formatCode="#,##0.0000">
                  <c:v>1.125</c:v>
                </c:pt>
                <c:pt idx="1766" formatCode="#,##0.0000">
                  <c:v>1.1418999999999999</c:v>
                </c:pt>
                <c:pt idx="1767" formatCode="#,##0.0000">
                  <c:v>1.1312</c:v>
                </c:pt>
                <c:pt idx="1768" formatCode="#,##0.0000">
                  <c:v>1.1228</c:v>
                </c:pt>
                <c:pt idx="1769" formatCode="#,##0.0000">
                  <c:v>1.1319999999999999</c:v>
                </c:pt>
                <c:pt idx="1770" formatCode="#,##0.0000">
                  <c:v>1.1305000000000001</c:v>
                </c:pt>
                <c:pt idx="1771">
                  <c:v>1.1305000000000001</c:v>
                </c:pt>
                <c:pt idx="1772" formatCode="#,##0.0000">
                  <c:v>1.1268</c:v>
                </c:pt>
                <c:pt idx="1773" formatCode="#,##0.0000">
                  <c:v>1.1185</c:v>
                </c:pt>
                <c:pt idx="1774" formatCode="#,##0.0000">
                  <c:v>1.1138999999999999</c:v>
                </c:pt>
                <c:pt idx="1775" formatCode="#,##0.0000">
                  <c:v>1.1162000000000001</c:v>
                </c:pt>
                <c:pt idx="1776" formatCode="#,##0.0000">
                  <c:v>1.1146</c:v>
                </c:pt>
                <c:pt idx="1777" formatCode="#,##0.0000">
                  <c:v>1.1137999999999999</c:v>
                </c:pt>
                <c:pt idx="1778" formatCode="#,##0.0000">
                  <c:v>1.1229</c:v>
                </c:pt>
                <c:pt idx="1779" formatCode="#,##0.0000">
                  <c:v>1.1254999999999999</c:v>
                </c:pt>
                <c:pt idx="1780" formatCode="#,##0.0000">
                  <c:v>1.1235999999999999</c:v>
                </c:pt>
                <c:pt idx="1781" formatCode="#,##0.0000">
                  <c:v>1.1214999999999999</c:v>
                </c:pt>
                <c:pt idx="1782" formatCode="#,##0.0000">
                  <c:v>1.1268</c:v>
                </c:pt>
                <c:pt idx="1783" formatCode="#,##0.0000">
                  <c:v>1.1284000000000001</c:v>
                </c:pt>
                <c:pt idx="1784" formatCode="#,##0.0000">
                  <c:v>1.1402000000000001</c:v>
                </c:pt>
                <c:pt idx="1785" formatCode="#,##0.0000">
                  <c:v>1.1506000000000001</c:v>
                </c:pt>
                <c:pt idx="1786" formatCode="#,##0.0000">
                  <c:v>1.1496999999999999</c:v>
                </c:pt>
                <c:pt idx="1787" formatCode="#,##0.0000">
                  <c:v>1.1281000000000001</c:v>
                </c:pt>
                <c:pt idx="1788" formatCode="#,##0.0000">
                  <c:v>1.1183000000000001</c:v>
                </c:pt>
                <c:pt idx="1789" formatCode="#,##0.0000">
                  <c:v>1.1041000000000001</c:v>
                </c:pt>
                <c:pt idx="1790" formatCode="#,##0.0000">
                  <c:v>1.1060000000000001</c:v>
                </c:pt>
                <c:pt idx="1791" formatCode="#,##0.0000">
                  <c:v>1.1100000000000001</c:v>
                </c:pt>
                <c:pt idx="1792" formatCode="#,##0.0000">
                  <c:v>1.1171</c:v>
                </c:pt>
                <c:pt idx="1793" formatCode="#,##0.0000">
                  <c:v>1.1109</c:v>
                </c:pt>
                <c:pt idx="1794" formatCode="#,##0.0000">
                  <c:v>1.1154999999999999</c:v>
                </c:pt>
                <c:pt idx="1795" formatCode="#,##0.0000">
                  <c:v>1.1054999999999999</c:v>
                </c:pt>
                <c:pt idx="1796" formatCode="#,##0.0000">
                  <c:v>1.0960000000000001</c:v>
                </c:pt>
                <c:pt idx="1797" formatCode="#,##0.0000">
                  <c:v>1.0941000000000001</c:v>
                </c:pt>
                <c:pt idx="1798" formatCode="#,##0.0000">
                  <c:v>1.0885</c:v>
                </c:pt>
                <c:pt idx="1799" formatCode="#,##0.0000">
                  <c:v>1.0883</c:v>
                </c:pt>
                <c:pt idx="1800" formatCode="#,##0.0000">
                  <c:v>1.0972999999999999</c:v>
                </c:pt>
                <c:pt idx="1801" formatCode="#,##0.0000">
                  <c:v>1.0951</c:v>
                </c:pt>
                <c:pt idx="1802" formatCode="#,##0.0000">
                  <c:v>1.0967</c:v>
                </c:pt>
                <c:pt idx="1803">
                  <c:v>1.0954999999999999</c:v>
                </c:pt>
                <c:pt idx="1804" formatCode="General">
                  <c:v>1.103</c:v>
                </c:pt>
                <c:pt idx="1805" formatCode="General">
                  <c:v>1.1025</c:v>
                </c:pt>
                <c:pt idx="1806" formatCode="General">
                  <c:v>1.1057999999999999</c:v>
                </c:pt>
                <c:pt idx="1807" formatCode="General">
                  <c:v>1.0939000000000001</c:v>
                </c:pt>
                <c:pt idx="1808" formatCode="General">
                  <c:v>1.0999000000000001</c:v>
                </c:pt>
                <c:pt idx="1809" formatCode="General">
                  <c:v>1.0902000000000001</c:v>
                </c:pt>
                <c:pt idx="1810" formatCode="General">
                  <c:v>1.0867</c:v>
                </c:pt>
                <c:pt idx="1811" formatCode="General">
                  <c:v>1.0851999999999999</c:v>
                </c:pt>
                <c:pt idx="1812" formatCode="General">
                  <c:v>1.0889</c:v>
                </c:pt>
                <c:pt idx="1813" formatCode="General">
                  <c:v>1.0867</c:v>
                </c:pt>
                <c:pt idx="1814" formatCode="General">
                  <c:v>1.1009</c:v>
                </c:pt>
                <c:pt idx="1815" formatCode="General">
                  <c:v>1.1031</c:v>
                </c:pt>
                <c:pt idx="1816" formatCode="General">
                  <c:v>1.1049</c:v>
                </c:pt>
                <c:pt idx="1817" formatCode="General">
                  <c:v>1.1185</c:v>
                </c:pt>
                <c:pt idx="1818" formatCode="General">
                  <c:v>1.1053999999999999</c:v>
                </c:pt>
                <c:pt idx="1819" formatCode="General">
                  <c:v>1.1024</c:v>
                </c:pt>
                <c:pt idx="1820" formatCode="General">
                  <c:v>1.0931</c:v>
                </c:pt>
                <c:pt idx="1821" formatCode="General">
                  <c:v>1.1008</c:v>
                </c:pt>
                <c:pt idx="1822" formatCode="General">
                  <c:v>1.1095999999999999</c:v>
                </c:pt>
                <c:pt idx="1823" formatCode="General">
                  <c:v>1.1066</c:v>
                </c:pt>
                <c:pt idx="1824" formatCode="General">
                  <c:v>1.1100000000000001</c:v>
                </c:pt>
                <c:pt idx="1825" formatCode="General">
                  <c:v>1.1189</c:v>
                </c:pt>
                <c:pt idx="1826" formatCode="General">
                  <c:v>1.1133</c:v>
                </c:pt>
                <c:pt idx="1827" formatCode="#,##0.0000">
                  <c:v>1.1202000000000001</c:v>
                </c:pt>
                <c:pt idx="1828" formatCode="#,##0.0000">
                  <c:v>1.1206</c:v>
                </c:pt>
                <c:pt idx="1829" formatCode="#,##0.0000">
                  <c:v>1.1213</c:v>
                </c:pt>
                <c:pt idx="1830" formatCode="#,##0.0000">
                  <c:v>1.1204000000000001</c:v>
                </c:pt>
                <c:pt idx="1831" formatCode="#,##0.0000">
                  <c:v>1.1345000000000001</c:v>
                </c:pt>
                <c:pt idx="1832" formatCode="#,##0.0000">
                  <c:v>1.1298999999999999</c:v>
                </c:pt>
                <c:pt idx="1833" formatCode="#,##0.0000">
                  <c:v>1.1404000000000001</c:v>
                </c:pt>
                <c:pt idx="1834" formatCode="#,##0.0000">
                  <c:v>1.1278999999999999</c:v>
                </c:pt>
                <c:pt idx="1835" formatCode="#,##0.0000">
                  <c:v>1.1214999999999999</c:v>
                </c:pt>
                <c:pt idx="1836" formatCode="#,##0.0000">
                  <c:v>1.1217999999999999</c:v>
                </c:pt>
                <c:pt idx="1837" formatCode="#,##0.0000">
                  <c:v>1.1220000000000001</c:v>
                </c:pt>
                <c:pt idx="1838" formatCode="#,##0.0000">
                  <c:v>1.1232</c:v>
                </c:pt>
                <c:pt idx="1839" formatCode="#,##0.0000">
                  <c:v>1.1278999999999999</c:v>
                </c:pt>
                <c:pt idx="1840" formatCode="#,##0.0000">
                  <c:v>1.1249</c:v>
                </c:pt>
                <c:pt idx="1841" formatCode="#,##0.0000">
                  <c:v>1.1162000000000001</c:v>
                </c:pt>
                <c:pt idx="1842" formatCode="#,##0.0000">
                  <c:v>1.1217999999999999</c:v>
                </c:pt>
                <c:pt idx="1843" formatCode="#,##0.0000">
                  <c:v>1.1316999999999999</c:v>
                </c:pt>
                <c:pt idx="1844" formatCode="#,##0.0000">
                  <c:v>1.1133999999999999</c:v>
                </c:pt>
                <c:pt idx="1845" formatCode="#,##0.0000">
                  <c:v>1.1029</c:v>
                </c:pt>
                <c:pt idx="1846" formatCode="#,##0.0000">
                  <c:v>1.0944</c:v>
                </c:pt>
                <c:pt idx="1847">
                  <c:v>1.097</c:v>
                </c:pt>
                <c:pt idx="1848">
                  <c:v>1.0895999999999999</c:v>
                </c:pt>
                <c:pt idx="1849" formatCode="#,##0.0000">
                  <c:v>1.0863</c:v>
                </c:pt>
                <c:pt idx="1850" formatCode="#,##0.0000">
                  <c:v>1.0926</c:v>
                </c:pt>
                <c:pt idx="1851" formatCode="#,##0.0000">
                  <c:v>1.0978000000000001</c:v>
                </c:pt>
                <c:pt idx="1852" formatCode="#,##0.0000">
                  <c:v>1.1164000000000001</c:v>
                </c:pt>
                <c:pt idx="1853" formatCode="#,##0.0000">
                  <c:v>1.1133</c:v>
                </c:pt>
                <c:pt idx="1854" formatCode="#,##0.0000">
                  <c:v>1.1117999999999999</c:v>
                </c:pt>
                <c:pt idx="1855" formatCode="#,##0.0000">
                  <c:v>1.1180000000000001</c:v>
                </c:pt>
                <c:pt idx="1856" formatCode="#,##0.0000">
                  <c:v>1.1389</c:v>
                </c:pt>
                <c:pt idx="1857" formatCode="#,##0.0000">
                  <c:v>1.1328</c:v>
                </c:pt>
                <c:pt idx="1858" formatCode="#,##0.0000">
                  <c:v>1.1418999999999999</c:v>
                </c:pt>
                <c:pt idx="1859" formatCode="#,##0.0000">
                  <c:v>1.1221000000000001</c:v>
                </c:pt>
                <c:pt idx="1860" formatCode="#,##0.0000">
                  <c:v>1.1238999999999999</c:v>
                </c:pt>
                <c:pt idx="1861" formatCode="#,##0.0000">
                  <c:v>1.1142000000000001</c:v>
                </c:pt>
                <c:pt idx="1862" formatCode="#,##0.0000">
                  <c:v>1.1221000000000001</c:v>
                </c:pt>
                <c:pt idx="1863" formatCode="#,##0.0000">
                  <c:v>1.1305000000000001</c:v>
                </c:pt>
                <c:pt idx="1864" formatCode="#,##0.0000">
                  <c:v>1.123</c:v>
                </c:pt>
                <c:pt idx="1865" formatCode="#,##0.0000">
                  <c:v>1.1116999999999999</c:v>
                </c:pt>
                <c:pt idx="1866" formatCode="#,##0.0000">
                  <c:v>1.1152</c:v>
                </c:pt>
                <c:pt idx="1867">
                  <c:v>1.1214999999999999</c:v>
                </c:pt>
                <c:pt idx="1868">
                  <c:v>1.1002000000000001</c:v>
                </c:pt>
                <c:pt idx="1869" formatCode="#,##0.0000">
                  <c:v>1.0927</c:v>
                </c:pt>
                <c:pt idx="1870" formatCode="#,##0.0000">
                  <c:v>1.0822000000000001</c:v>
                </c:pt>
                <c:pt idx="1871" formatCode="#,##0.0000">
                  <c:v>1.0824</c:v>
                </c:pt>
                <c:pt idx="1872" formatCode="#,##0.0000">
                  <c:v>1.0771999999999999</c:v>
                </c:pt>
                <c:pt idx="1873" formatCode="#,##0.0000">
                  <c:v>1.0743</c:v>
                </c:pt>
                <c:pt idx="1874" formatCode="#,##0.0000">
                  <c:v>1.07</c:v>
                </c:pt>
                <c:pt idx="1875" formatCode="#,##0.0000">
                  <c:v>1.0723</c:v>
                </c:pt>
                <c:pt idx="1876" formatCode="#,##0.0000">
                  <c:v>1.0813999999999999</c:v>
                </c:pt>
                <c:pt idx="1877" formatCode="#,##0.0000">
                  <c:v>1.0710999999999999</c:v>
                </c:pt>
                <c:pt idx="1878" formatCode="#,##0.0000">
                  <c:v>1.0579000000000001</c:v>
                </c:pt>
                <c:pt idx="1879" formatCode="#,##0.0000">
                  <c:v>1.0564</c:v>
                </c:pt>
                <c:pt idx="1880" formatCode="#,##0.0000">
                  <c:v>1.0551999999999999</c:v>
                </c:pt>
                <c:pt idx="1881" formatCode="General">
                  <c:v>1.0569999999999999</c:v>
                </c:pt>
                <c:pt idx="1882" formatCode="General">
                  <c:v>1.0773999999999999</c:v>
                </c:pt>
                <c:pt idx="1883" formatCode="General">
                  <c:v>1.0862000000000001</c:v>
                </c:pt>
                <c:pt idx="1884" formatCode="General">
                  <c:v>1.0847</c:v>
                </c:pt>
                <c:pt idx="1885" formatCode="General">
                  <c:v>1.083</c:v>
                </c:pt>
                <c:pt idx="1886" formatCode="General">
                  <c:v>1.0754999999999999</c:v>
                </c:pt>
                <c:pt idx="1887" formatCode="General">
                  <c:v>1.0759000000000001</c:v>
                </c:pt>
                <c:pt idx="1888" formatCode="General">
                  <c:v>1.0845</c:v>
                </c:pt>
                <c:pt idx="1889" formatCode="General">
                  <c:v>1.0855999999999999</c:v>
                </c:pt>
                <c:pt idx="1890" formatCode="General">
                  <c:v>1.0972999999999999</c:v>
                </c:pt>
                <c:pt idx="1891" formatCode="General">
                  <c:v>1.0985</c:v>
                </c:pt>
                <c:pt idx="1892" formatCode="General">
                  <c:v>1.095</c:v>
                </c:pt>
                <c:pt idx="1893" formatCode="General">
                  <c:v>1.0911999999999999</c:v>
                </c:pt>
                <c:pt idx="1894" formatCode="General">
                  <c:v>1.0775999999999999</c:v>
                </c:pt>
                <c:pt idx="1895" formatCode="General">
                  <c:v>1.0677000000000001</c:v>
                </c:pt>
                <c:pt idx="1896" formatCode="#,##0.0000">
                  <c:v>1.0591999999999999</c:v>
                </c:pt>
                <c:pt idx="1897" formatCode="#,##0.0000">
                  <c:v>1.0634999999999999</c:v>
                </c:pt>
                <c:pt idx="1898" formatCode="#,##0.0000">
                  <c:v>1.0557000000000001</c:v>
                </c:pt>
                <c:pt idx="1899" formatCode="#,##0.0000">
                  <c:v>1.0571999999999999</c:v>
                </c:pt>
                <c:pt idx="1900" formatCode="#,##0.0000">
                  <c:v>1.0612999999999999</c:v>
                </c:pt>
                <c:pt idx="1901" formatCode="#,##0.0000">
                  <c:v>1.0578000000000001</c:v>
                </c:pt>
                <c:pt idx="1902" formatCode="#,##0.0000">
                  <c:v>1.0738000000000001</c:v>
                </c:pt>
                <c:pt idx="1903" formatCode="#,##0.0000">
                  <c:v>1.0860000000000001</c:v>
                </c:pt>
                <c:pt idx="1904" formatCode="#,##0.0000">
                  <c:v>1.0963000000000001</c:v>
                </c:pt>
                <c:pt idx="1905" formatCode="#,##0.0000">
                  <c:v>1.1069</c:v>
                </c:pt>
                <c:pt idx="1906" formatCode="#,##0.0000">
                  <c:v>1.1124000000000001</c:v>
                </c:pt>
                <c:pt idx="1907" formatCode="#,##0.0000">
                  <c:v>1.1168</c:v>
                </c:pt>
                <c:pt idx="1908" formatCode="#,##0.0000">
                  <c:v>1.1227</c:v>
                </c:pt>
                <c:pt idx="1909" formatCode="#,##0.0000">
                  <c:v>1.1240000000000001</c:v>
                </c:pt>
                <c:pt idx="1910" formatCode="#,##0.0000">
                  <c:v>1.1316999999999999</c:v>
                </c:pt>
                <c:pt idx="1911" formatCode="#,##0.0000">
                  <c:v>1.1346000000000001</c:v>
                </c:pt>
                <c:pt idx="1912" formatCode="#,##0.0000">
                  <c:v>1.1328</c:v>
                </c:pt>
                <c:pt idx="1913" formatCode="#,##0.0000">
                  <c:v>1.1297999999999999</c:v>
                </c:pt>
                <c:pt idx="1914" formatCode="#,##0.0000">
                  <c:v>1.1297999999999999</c:v>
                </c:pt>
                <c:pt idx="1915" formatCode="#,##0.0000">
                  <c:v>1.1387</c:v>
                </c:pt>
                <c:pt idx="1916" formatCode="#,##0.0000">
                  <c:v>1.1372</c:v>
                </c:pt>
                <c:pt idx="1917">
                  <c:v>1.1415</c:v>
                </c:pt>
                <c:pt idx="1918">
                  <c:v>1.1408</c:v>
                </c:pt>
                <c:pt idx="1919">
                  <c:v>1.1380999999999999</c:v>
                </c:pt>
                <c:pt idx="1920">
                  <c:v>1.1328</c:v>
                </c:pt>
                <c:pt idx="1921">
                  <c:v>1.1314</c:v>
                </c:pt>
                <c:pt idx="1922" formatCode="#,##0.0000">
                  <c:v>1.1296999999999999</c:v>
                </c:pt>
                <c:pt idx="1923" formatCode="#,##0.0000">
                  <c:v>1.1274999999999999</c:v>
                </c:pt>
                <c:pt idx="1924" formatCode="#,##0.0000">
                  <c:v>1.1447000000000001</c:v>
                </c:pt>
                <c:pt idx="1925" formatCode="#,##0.0000">
                  <c:v>1.141</c:v>
                </c:pt>
                <c:pt idx="1926" formatCode="#,##0.0000">
                  <c:v>1.1446000000000001</c:v>
                </c:pt>
                <c:pt idx="1927" formatCode="#,##0.0000">
                  <c:v>1.1375999999999999</c:v>
                </c:pt>
                <c:pt idx="1928" formatCode="#,##0.0000">
                  <c:v>1.131</c:v>
                </c:pt>
                <c:pt idx="1929" formatCode="#,##0.0000">
                  <c:v>1.1305000000000001</c:v>
                </c:pt>
                <c:pt idx="1930" formatCode="General">
                  <c:v>1.1315</c:v>
                </c:pt>
                <c:pt idx="1931" formatCode="General">
                  <c:v>1.1344000000000001</c:v>
                </c:pt>
                <c:pt idx="1932" formatCode="General">
                  <c:v>1.1306</c:v>
                </c:pt>
                <c:pt idx="1933" formatCode="General">
                  <c:v>1.1244000000000001</c:v>
                </c:pt>
                <c:pt idx="1934" formatCode="General">
                  <c:v>1.1197999999999999</c:v>
                </c:pt>
                <c:pt idx="1935" formatCode="General">
                  <c:v>1.1617999999999999</c:v>
                </c:pt>
                <c:pt idx="1936" formatCode="General">
                  <c:v>1.1593</c:v>
                </c:pt>
                <c:pt idx="1937" formatCode="General">
                  <c:v>1.1578999999999999</c:v>
                </c:pt>
                <c:pt idx="1938" formatCode="General">
                  <c:v>1.1605000000000001</c:v>
                </c:pt>
                <c:pt idx="1939" formatCode="General">
                  <c:v>1.1588000000000001</c:v>
                </c:pt>
                <c:pt idx="1940" formatCode="General">
                  <c:v>1.1708000000000001</c:v>
                </c:pt>
                <c:pt idx="1941" formatCode="General">
                  <c:v>1.1775</c:v>
                </c:pt>
                <c:pt idx="1942" formatCode="General">
                  <c:v>1.1781999999999999</c:v>
                </c:pt>
                <c:pt idx="1943" formatCode="General">
                  <c:v>1.1803999999999999</c:v>
                </c:pt>
                <c:pt idx="1944" formatCode="General">
                  <c:v>1.1813</c:v>
                </c:pt>
                <c:pt idx="1945" formatCode="General">
                  <c:v>1.1768000000000001</c:v>
                </c:pt>
                <c:pt idx="1946" formatCode="General">
                  <c:v>1.1831</c:v>
                </c:pt>
                <c:pt idx="1947" formatCode="General">
                  <c:v>1.1914</c:v>
                </c:pt>
                <c:pt idx="1948" formatCode="General">
                  <c:v>1.1915</c:v>
                </c:pt>
                <c:pt idx="1949" formatCode="General">
                  <c:v>1.2042999999999999</c:v>
                </c:pt>
                <c:pt idx="1950" formatCode="#,##0.0000">
                  <c:v>1.2042999999999999</c:v>
                </c:pt>
                <c:pt idx="1951" formatCode="#,##0.0000">
                  <c:v>1.2141</c:v>
                </c:pt>
                <c:pt idx="1952" formatCode="#,##0.0000">
                  <c:v>1.216</c:v>
                </c:pt>
                <c:pt idx="1953" formatCode="#,##0.0000">
                  <c:v>1.2197</c:v>
                </c:pt>
                <c:pt idx="1954" formatCode="#,##0.0000">
                  <c:v>1.2219</c:v>
                </c:pt>
                <c:pt idx="1955" formatCode="#,##0.0000">
                  <c:v>1.2213000000000001</c:v>
                </c:pt>
                <c:pt idx="1956" formatCode="#,##0.0000">
                  <c:v>1.2259</c:v>
                </c:pt>
                <c:pt idx="1957" formatCode="#,##0.0000">
                  <c:v>1.2279</c:v>
                </c:pt>
                <c:pt idx="1958" formatCode="#,##0.0000">
                  <c:v>1.2284999999999999</c:v>
                </c:pt>
                <c:pt idx="1959" formatCode="#,##0.0000">
                  <c:v>1.2447999999999999</c:v>
                </c:pt>
                <c:pt idx="1960" formatCode="#,##0.0000">
                  <c:v>1.2537</c:v>
                </c:pt>
                <c:pt idx="1961" formatCode="#,##0.0000">
                  <c:v>1.2425999999999999</c:v>
                </c:pt>
                <c:pt idx="1962" formatCode="#,##0.0000">
                  <c:v>1.2450000000000001</c:v>
                </c:pt>
                <c:pt idx="1963" formatCode="#,##0.0000">
                  <c:v>1.2427999999999999</c:v>
                </c:pt>
                <c:pt idx="1964" formatCode="#,##0.0000">
                  <c:v>1.2392000000000001</c:v>
                </c:pt>
                <c:pt idx="1965" formatCode="#,##0.0000">
                  <c:v>1.2369000000000001</c:v>
                </c:pt>
                <c:pt idx="1966" formatCode="#,##0.0000">
                  <c:v>1.2258</c:v>
                </c:pt>
                <c:pt idx="1967" formatCode="#,##0.0000">
                  <c:v>1.2362</c:v>
                </c:pt>
                <c:pt idx="1968" formatCode="#,##0.0000">
                  <c:v>1.2311000000000001</c:v>
                </c:pt>
                <c:pt idx="1969" formatCode="#,##0.0000">
                  <c:v>1.2331000000000001</c:v>
                </c:pt>
                <c:pt idx="1970" formatCode="#,##0.0000">
                  <c:v>1.2423999999999999</c:v>
                </c:pt>
                <c:pt idx="1971" formatCode="#,##0.0000">
                  <c:v>1.2468999999999999</c:v>
                </c:pt>
                <c:pt idx="1972" formatCode="#,##0.0000">
                  <c:v>1.2483</c:v>
                </c:pt>
                <c:pt idx="1973">
                  <c:v>1.2466999999999999</c:v>
                </c:pt>
                <c:pt idx="1974">
                  <c:v>1.2505999999999999</c:v>
                </c:pt>
                <c:pt idx="1975">
                  <c:v>1.2474000000000001</c:v>
                </c:pt>
                <c:pt idx="1976">
                  <c:v>1.2434000000000001</c:v>
                </c:pt>
                <c:pt idx="1977">
                  <c:v>1.2372000000000001</c:v>
                </c:pt>
                <c:pt idx="1978">
                  <c:v>1.2390000000000001</c:v>
                </c:pt>
                <c:pt idx="1979">
                  <c:v>1.2390000000000001</c:v>
                </c:pt>
                <c:pt idx="1980">
                  <c:v>1.2539</c:v>
                </c:pt>
                <c:pt idx="1981">
                  <c:v>1.2554000000000001</c:v>
                </c:pt>
                <c:pt idx="1982">
                  <c:v>1.2537</c:v>
                </c:pt>
                <c:pt idx="1983">
                  <c:v>1.2450000000000001</c:v>
                </c:pt>
                <c:pt idx="1984">
                  <c:v>1.2521</c:v>
                </c:pt>
                <c:pt idx="1985">
                  <c:v>1.2524</c:v>
                </c:pt>
                <c:pt idx="1986">
                  <c:v>1.2524</c:v>
                </c:pt>
                <c:pt idx="1987">
                  <c:v>1.2476</c:v>
                </c:pt>
                <c:pt idx="1988">
                  <c:v>1.2439</c:v>
                </c:pt>
                <c:pt idx="1989">
                  <c:v>1.2475000000000001</c:v>
                </c:pt>
                <c:pt idx="1990">
                  <c:v>1.2421</c:v>
                </c:pt>
                <c:pt idx="1991">
                  <c:v>1.246</c:v>
                </c:pt>
                <c:pt idx="1992">
                  <c:v>1.2454000000000001</c:v>
                </c:pt>
                <c:pt idx="1993">
                  <c:v>1.2454000000000001</c:v>
                </c:pt>
                <c:pt idx="1994">
                  <c:v>1.2375</c:v>
                </c:pt>
                <c:pt idx="1995">
                  <c:v>1.2485999999999999</c:v>
                </c:pt>
                <c:pt idx="1996">
                  <c:v>1.2545999999999999</c:v>
                </c:pt>
                <c:pt idx="1997">
                  <c:v>1.2483</c:v>
                </c:pt>
                <c:pt idx="1998">
                  <c:v>1.2502</c:v>
                </c:pt>
                <c:pt idx="1999">
                  <c:v>1.2502</c:v>
                </c:pt>
                <c:pt idx="2000">
                  <c:v>1.2524999999999999</c:v>
                </c:pt>
                <c:pt idx="2001">
                  <c:v>1.2613000000000001</c:v>
                </c:pt>
                <c:pt idx="2002">
                  <c:v>1.2632000000000001</c:v>
                </c:pt>
                <c:pt idx="2003">
                  <c:v>1.2734000000000001</c:v>
                </c:pt>
                <c:pt idx="2004">
                  <c:v>1.2698</c:v>
                </c:pt>
                <c:pt idx="2005">
                  <c:v>1.2676000000000001</c:v>
                </c:pt>
                <c:pt idx="2006">
                  <c:v>1.2670999999999999</c:v>
                </c:pt>
                <c:pt idx="2007">
                  <c:v>1.2670999999999999</c:v>
                </c:pt>
                <c:pt idx="2008">
                  <c:v>1.2646999999999999</c:v>
                </c:pt>
                <c:pt idx="2009">
                  <c:v>1.2648999999999999</c:v>
                </c:pt>
                <c:pt idx="2010">
                  <c:v>1.2715000000000001</c:v>
                </c:pt>
                <c:pt idx="2011">
                  <c:v>1.2799</c:v>
                </c:pt>
                <c:pt idx="2012">
                  <c:v>1.2747999999999999</c:v>
                </c:pt>
                <c:pt idx="2013">
                  <c:v>1.2763</c:v>
                </c:pt>
                <c:pt idx="2014">
                  <c:v>1.2763</c:v>
                </c:pt>
                <c:pt idx="2015">
                  <c:v>1.2809999999999999</c:v>
                </c:pt>
                <c:pt idx="2016">
                  <c:v>1.2837000000000001</c:v>
                </c:pt>
                <c:pt idx="2017">
                  <c:v>1.2659</c:v>
                </c:pt>
                <c:pt idx="2018">
                  <c:v>1.2753000000000001</c:v>
                </c:pt>
                <c:pt idx="2019">
                  <c:v>1.264</c:v>
                </c:pt>
                <c:pt idx="2020">
                  <c:v>1.2627999999999999</c:v>
                </c:pt>
                <c:pt idx="2021">
                  <c:v>1.2627999999999999</c:v>
                </c:pt>
                <c:pt idx="2022">
                  <c:v>1.2690999999999999</c:v>
                </c:pt>
                <c:pt idx="2023">
                  <c:v>1.2734000000000001</c:v>
                </c:pt>
                <c:pt idx="2024">
                  <c:v>1.2669999999999999</c:v>
                </c:pt>
                <c:pt idx="2025">
                  <c:v>1.2654000000000001</c:v>
                </c:pt>
                <c:pt idx="2026">
                  <c:v>1.2513000000000001</c:v>
                </c:pt>
                <c:pt idx="2027">
                  <c:v>1.2517</c:v>
                </c:pt>
                <c:pt idx="2028">
                  <c:v>1.2517</c:v>
                </c:pt>
                <c:pt idx="2029">
                  <c:v>1.2668999999999999</c:v>
                </c:pt>
                <c:pt idx="2030">
                  <c:v>1.2624</c:v>
                </c:pt>
                <c:pt idx="2031">
                  <c:v>1.2632000000000001</c:v>
                </c:pt>
                <c:pt idx="2032">
                  <c:v>1.2701</c:v>
                </c:pt>
                <c:pt idx="2033">
                  <c:v>1.2675000000000001</c:v>
                </c:pt>
                <c:pt idx="2034">
                  <c:v>1.2685</c:v>
                </c:pt>
                <c:pt idx="2035">
                  <c:v>1.2685</c:v>
                </c:pt>
                <c:pt idx="2036">
                  <c:v>1.2750999999999999</c:v>
                </c:pt>
                <c:pt idx="2037">
                  <c:v>1.278</c:v>
                </c:pt>
                <c:pt idx="2038">
                  <c:v>1.2847</c:v>
                </c:pt>
                <c:pt idx="2039">
                  <c:v>1.2849999999999999</c:v>
                </c:pt>
                <c:pt idx="2040">
                  <c:v>1.284</c:v>
                </c:pt>
                <c:pt idx="2041">
                  <c:v>1.2828999999999999</c:v>
                </c:pt>
                <c:pt idx="2042">
                  <c:v>1.2828999999999999</c:v>
                </c:pt>
                <c:pt idx="2043">
                  <c:v>1.2923</c:v>
                </c:pt>
                <c:pt idx="2044">
                  <c:v>1.2866</c:v>
                </c:pt>
                <c:pt idx="2045">
                  <c:v>1.296</c:v>
                </c:pt>
                <c:pt idx="2046">
                  <c:v>1.2941</c:v>
                </c:pt>
                <c:pt idx="2047">
                  <c:v>1.296</c:v>
                </c:pt>
                <c:pt idx="2048">
                  <c:v>1.296</c:v>
                </c:pt>
                <c:pt idx="2049">
                  <c:v>1.2965</c:v>
                </c:pt>
                <c:pt idx="2050">
                  <c:v>1.2926</c:v>
                </c:pt>
                <c:pt idx="2051">
                  <c:v>1.2917000000000001</c:v>
                </c:pt>
                <c:pt idx="2052">
                  <c:v>1.2937000000000001</c:v>
                </c:pt>
                <c:pt idx="2053">
                  <c:v>1.2897000000000001</c:v>
                </c:pt>
                <c:pt idx="2054">
                  <c:v>1.2951999999999999</c:v>
                </c:pt>
                <c:pt idx="2055">
                  <c:v>1.2950999999999999</c:v>
                </c:pt>
                <c:pt idx="2056">
                  <c:v>1.2950999999999999</c:v>
                </c:pt>
                <c:pt idx="2057">
                  <c:v>1.2945</c:v>
                </c:pt>
                <c:pt idx="2058">
                  <c:v>1.3150999999999999</c:v>
                </c:pt>
                <c:pt idx="2059">
                  <c:v>1.3132999999999999</c:v>
                </c:pt>
                <c:pt idx="2060">
                  <c:v>1.3128</c:v>
                </c:pt>
                <c:pt idx="2061">
                  <c:v>1.3127</c:v>
                </c:pt>
                <c:pt idx="2062">
                  <c:v>1.3132999999999999</c:v>
                </c:pt>
                <c:pt idx="2063">
                  <c:v>1.3132999999999999</c:v>
                </c:pt>
                <c:pt idx="2064">
                  <c:v>1.3183</c:v>
                </c:pt>
                <c:pt idx="2065">
                  <c:v>1.3197000000000001</c:v>
                </c:pt>
                <c:pt idx="2066">
                  <c:v>1.3240000000000001</c:v>
                </c:pt>
                <c:pt idx="2067">
                  <c:v>1.3240000000000001</c:v>
                </c:pt>
                <c:pt idx="2068">
                  <c:v>1.3278000000000001</c:v>
                </c:pt>
                <c:pt idx="2069">
                  <c:v>1.3259000000000001</c:v>
                </c:pt>
                <c:pt idx="2070">
                  <c:v>1.3320000000000001</c:v>
                </c:pt>
                <c:pt idx="2071">
                  <c:v>1.3360000000000001</c:v>
                </c:pt>
                <c:pt idx="2072">
                  <c:v>1.339</c:v>
                </c:pt>
                <c:pt idx="2073">
                  <c:v>1.3401000000000001</c:v>
                </c:pt>
                <c:pt idx="2074">
                  <c:v>1.3401000000000001</c:v>
                </c:pt>
                <c:pt idx="2075">
                  <c:v>1.3361000000000001</c:v>
                </c:pt>
                <c:pt idx="2076">
                  <c:v>1.3366</c:v>
                </c:pt>
                <c:pt idx="2077">
                  <c:v>1.3365</c:v>
                </c:pt>
                <c:pt idx="2078">
                  <c:v>1.3382000000000001</c:v>
                </c:pt>
                <c:pt idx="2079">
                  <c:v>1.3404</c:v>
                </c:pt>
                <c:pt idx="2080">
                  <c:v>1.341</c:v>
                </c:pt>
                <c:pt idx="2081">
                  <c:v>1.341</c:v>
                </c:pt>
                <c:pt idx="2082">
                  <c:v>1.3357000000000001</c:v>
                </c:pt>
                <c:pt idx="2083">
                  <c:v>1.3380000000000001</c:v>
                </c:pt>
                <c:pt idx="2084">
                  <c:v>1.3371</c:v>
                </c:pt>
                <c:pt idx="2085">
                  <c:v>1.3421000000000001</c:v>
                </c:pt>
                <c:pt idx="2086">
                  <c:v>1.3428</c:v>
                </c:pt>
                <c:pt idx="2087">
                  <c:v>1.3429</c:v>
                </c:pt>
                <c:pt idx="2088">
                  <c:v>1.3429</c:v>
                </c:pt>
                <c:pt idx="2089">
                  <c:v>1.3389</c:v>
                </c:pt>
                <c:pt idx="2090">
                  <c:v>1.3394999999999999</c:v>
                </c:pt>
                <c:pt idx="2091">
                  <c:v>1.341</c:v>
                </c:pt>
                <c:pt idx="2092">
                  <c:v>1.3438000000000001</c:v>
                </c:pt>
                <c:pt idx="2093">
                  <c:v>1.3429</c:v>
                </c:pt>
                <c:pt idx="2094">
                  <c:v>1.343</c:v>
                </c:pt>
                <c:pt idx="2095">
                  <c:v>1.343</c:v>
                </c:pt>
                <c:pt idx="2096">
                  <c:v>1.3465</c:v>
                </c:pt>
                <c:pt idx="2097">
                  <c:v>1.3461000000000001</c:v>
                </c:pt>
                <c:pt idx="2098">
                  <c:v>1.3467</c:v>
                </c:pt>
                <c:pt idx="2099">
                  <c:v>1.3521000000000001</c:v>
                </c:pt>
                <c:pt idx="2100">
                  <c:v>1.353</c:v>
                </c:pt>
                <c:pt idx="2101">
                  <c:v>1.3526</c:v>
                </c:pt>
                <c:pt idx="2102">
                  <c:v>1.3526</c:v>
                </c:pt>
                <c:pt idx="2103">
                  <c:v>1.3519000000000001</c:v>
                </c:pt>
                <c:pt idx="2104">
                  <c:v>1.3528</c:v>
                </c:pt>
                <c:pt idx="2105">
                  <c:v>1.3571</c:v>
                </c:pt>
                <c:pt idx="2106">
                  <c:v>1.3622000000000001</c:v>
                </c:pt>
                <c:pt idx="2107">
                  <c:v>1.3602000000000001</c:v>
                </c:pt>
                <c:pt idx="2108">
                  <c:v>1.3607</c:v>
                </c:pt>
                <c:pt idx="2109">
                  <c:v>1.3607</c:v>
                </c:pt>
                <c:pt idx="2110">
                  <c:v>1.3604000000000001</c:v>
                </c:pt>
                <c:pt idx="2111">
                  <c:v>1.3643000000000001</c:v>
                </c:pt>
                <c:pt idx="2112">
                  <c:v>1.3616999999999999</c:v>
                </c:pt>
                <c:pt idx="2113">
                  <c:v>1.3606</c:v>
                </c:pt>
                <c:pt idx="2114">
                  <c:v>1.3588</c:v>
                </c:pt>
                <c:pt idx="2115">
                  <c:v>1.3594999999999999</c:v>
                </c:pt>
                <c:pt idx="2116">
                  <c:v>1.3594999999999999</c:v>
                </c:pt>
                <c:pt idx="2117">
                  <c:v>1.3609</c:v>
                </c:pt>
                <c:pt idx="2118">
                  <c:v>1.3653</c:v>
                </c:pt>
                <c:pt idx="2119">
                  <c:v>1.3680000000000001</c:v>
                </c:pt>
                <c:pt idx="2120">
                  <c:v>1.3692</c:v>
                </c:pt>
                <c:pt idx="2121">
                  <c:v>1.3643000000000001</c:v>
                </c:pt>
                <c:pt idx="2122">
                  <c:v>1.365</c:v>
                </c:pt>
                <c:pt idx="2123">
                  <c:v>1.365</c:v>
                </c:pt>
                <c:pt idx="2124">
                  <c:v>1.3612</c:v>
                </c:pt>
                <c:pt idx="2125">
                  <c:v>1.3628</c:v>
                </c:pt>
                <c:pt idx="2126">
                  <c:v>1.3606</c:v>
                </c:pt>
                <c:pt idx="2127">
                  <c:v>1.36</c:v>
                </c:pt>
                <c:pt idx="2128">
                  <c:v>1.3591</c:v>
                </c:pt>
                <c:pt idx="2129">
                  <c:v>1.36</c:v>
                </c:pt>
                <c:pt idx="2130">
                  <c:v>1.36</c:v>
                </c:pt>
                <c:pt idx="2131">
                  <c:v>1.361</c:v>
                </c:pt>
                <c:pt idx="2132">
                  <c:v>1.359</c:v>
                </c:pt>
                <c:pt idx="2133">
                  <c:v>1.3549</c:v>
                </c:pt>
                <c:pt idx="2134">
                  <c:v>1.3575999999999999</c:v>
                </c:pt>
                <c:pt idx="2135">
                  <c:v>1.3535999999999999</c:v>
                </c:pt>
                <c:pt idx="2136">
                  <c:v>1.3541000000000001</c:v>
                </c:pt>
                <c:pt idx="2137">
                  <c:v>1.3541000000000001</c:v>
                </c:pt>
                <c:pt idx="2138">
                  <c:v>1.3551</c:v>
                </c:pt>
                <c:pt idx="2139">
                  <c:v>1.3535999999999999</c:v>
                </c:pt>
                <c:pt idx="2140">
                  <c:v>1.3540000000000001</c:v>
                </c:pt>
                <c:pt idx="2141">
                  <c:v>1.3593</c:v>
                </c:pt>
                <c:pt idx="2142">
                  <c:v>1.3647</c:v>
                </c:pt>
                <c:pt idx="2143">
                  <c:v>1.3643000000000001</c:v>
                </c:pt>
                <c:pt idx="2144">
                  <c:v>1.3643000000000001</c:v>
                </c:pt>
                <c:pt idx="2145">
                  <c:v>1.3660000000000001</c:v>
                </c:pt>
                <c:pt idx="2146">
                  <c:v>1.3602000000000001</c:v>
                </c:pt>
                <c:pt idx="2147">
                  <c:v>1.3621000000000001</c:v>
                </c:pt>
                <c:pt idx="2148">
                  <c:v>1.3596999999999999</c:v>
                </c:pt>
                <c:pt idx="2149">
                  <c:v>1.3628</c:v>
                </c:pt>
                <c:pt idx="2150">
                  <c:v>1.3633999999999999</c:v>
                </c:pt>
                <c:pt idx="2151">
                  <c:v>1.3633999999999999</c:v>
                </c:pt>
                <c:pt idx="2152">
                  <c:v>1.3603000000000001</c:v>
                </c:pt>
                <c:pt idx="2153">
                  <c:v>1.3592</c:v>
                </c:pt>
                <c:pt idx="2154">
                  <c:v>1.3633999999999999</c:v>
                </c:pt>
                <c:pt idx="2155">
                  <c:v>1.3652</c:v>
                </c:pt>
                <c:pt idx="2156">
                  <c:v>1.3627</c:v>
                </c:pt>
                <c:pt idx="2157">
                  <c:v>1.3627</c:v>
                </c:pt>
                <c:pt idx="2158">
                  <c:v>1.3631</c:v>
                </c:pt>
                <c:pt idx="2159">
                  <c:v>1.3653999999999999</c:v>
                </c:pt>
                <c:pt idx="2160">
                  <c:v>1.3682000000000001</c:v>
                </c:pt>
                <c:pt idx="2161">
                  <c:v>1.3703000000000001</c:v>
                </c:pt>
                <c:pt idx="2162">
                  <c:v>1.3713</c:v>
                </c:pt>
                <c:pt idx="2163">
                  <c:v>1.3703000000000001</c:v>
                </c:pt>
                <c:pt idx="2164">
                  <c:v>1.3694</c:v>
                </c:pt>
                <c:pt idx="2165">
                  <c:v>1.3694</c:v>
                </c:pt>
                <c:pt idx="2166">
                  <c:v>1.3716999999999999</c:v>
                </c:pt>
                <c:pt idx="2167">
                  <c:v>1.3717999999999999</c:v>
                </c:pt>
                <c:pt idx="2168">
                  <c:v>1.3708</c:v>
                </c:pt>
                <c:pt idx="2169">
                  <c:v>1.3755999999999999</c:v>
                </c:pt>
                <c:pt idx="2170">
                  <c:v>1.3759999999999999</c:v>
                </c:pt>
                <c:pt idx="2171">
                  <c:v>1.3756999999999999</c:v>
                </c:pt>
                <c:pt idx="2172">
                  <c:v>1.3756999999999999</c:v>
                </c:pt>
                <c:pt idx="2173">
                  <c:v>1.3843000000000001</c:v>
                </c:pt>
                <c:pt idx="2174">
                  <c:v>1.391</c:v>
                </c:pt>
                <c:pt idx="2175">
                  <c:v>1.3929</c:v>
                </c:pt>
                <c:pt idx="2176">
                  <c:v>1.3875</c:v>
                </c:pt>
                <c:pt idx="2177">
                  <c:v>1.3872</c:v>
                </c:pt>
                <c:pt idx="2178">
                  <c:v>1.3869</c:v>
                </c:pt>
                <c:pt idx="2179">
                  <c:v>1.3869</c:v>
                </c:pt>
                <c:pt idx="2180">
                  <c:v>1.387</c:v>
                </c:pt>
                <c:pt idx="2181">
                  <c:v>1.3868</c:v>
                </c:pt>
                <c:pt idx="2182">
                  <c:v>1.3813</c:v>
                </c:pt>
                <c:pt idx="2183">
                  <c:v>1.3852</c:v>
                </c:pt>
                <c:pt idx="2184">
                  <c:v>1.3838999999999999</c:v>
                </c:pt>
                <c:pt idx="2185">
                  <c:v>1.3834</c:v>
                </c:pt>
                <c:pt idx="2186">
                  <c:v>1.3834</c:v>
                </c:pt>
                <c:pt idx="2187">
                  <c:v>1.383</c:v>
                </c:pt>
                <c:pt idx="2188">
                  <c:v>1.3816999999999999</c:v>
                </c:pt>
                <c:pt idx="2189">
                  <c:v>1.3807</c:v>
                </c:pt>
                <c:pt idx="2190">
                  <c:v>1.3792</c:v>
                </c:pt>
                <c:pt idx="2191">
                  <c:v>1.3815</c:v>
                </c:pt>
                <c:pt idx="2192">
                  <c:v>1.381</c:v>
                </c:pt>
                <c:pt idx="2193">
                  <c:v>1.381</c:v>
                </c:pt>
                <c:pt idx="2194">
                  <c:v>1.3811</c:v>
                </c:pt>
                <c:pt idx="2195">
                  <c:v>1.3824000000000001</c:v>
                </c:pt>
                <c:pt idx="2196">
                  <c:v>1.3811</c:v>
                </c:pt>
                <c:pt idx="2197">
                  <c:v>1.3818999999999999</c:v>
                </c:pt>
                <c:pt idx="2198">
                  <c:v>1.3847</c:v>
                </c:pt>
                <c:pt idx="2199">
                  <c:v>1.3885000000000001</c:v>
                </c:pt>
                <c:pt idx="2200">
                  <c:v>1.3885000000000001</c:v>
                </c:pt>
                <c:pt idx="2201">
                  <c:v>1.3886000000000001</c:v>
                </c:pt>
                <c:pt idx="2202">
                  <c:v>1.3853</c:v>
                </c:pt>
                <c:pt idx="2203">
                  <c:v>1.3793</c:v>
                </c:pt>
                <c:pt idx="2204">
                  <c:v>1.3742000000000001</c:v>
                </c:pt>
                <c:pt idx="2205">
                  <c:v>1.3703000000000001</c:v>
                </c:pt>
                <c:pt idx="2206">
                  <c:v>1.3703000000000001</c:v>
                </c:pt>
                <c:pt idx="2207">
                  <c:v>1.3703000000000001</c:v>
                </c:pt>
                <c:pt idx="2208">
                  <c:v>1.3723000000000001</c:v>
                </c:pt>
                <c:pt idx="2209">
                  <c:v>1.3767</c:v>
                </c:pt>
                <c:pt idx="2210">
                  <c:v>1.3794</c:v>
                </c:pt>
                <c:pt idx="2211">
                  <c:v>1.3774</c:v>
                </c:pt>
                <c:pt idx="2212">
                  <c:v>1.3753</c:v>
                </c:pt>
                <c:pt idx="2213">
                  <c:v>1.3752</c:v>
                </c:pt>
                <c:pt idx="2214">
                  <c:v>1.3752</c:v>
                </c:pt>
                <c:pt idx="2215">
                  <c:v>1.3741000000000001</c:v>
                </c:pt>
                <c:pt idx="2216">
                  <c:v>1.3786</c:v>
                </c:pt>
                <c:pt idx="2217">
                  <c:v>1.3819999999999999</c:v>
                </c:pt>
                <c:pt idx="2218">
                  <c:v>1.3836999999999999</c:v>
                </c:pt>
                <c:pt idx="2219">
                  <c:v>1.3796999999999999</c:v>
                </c:pt>
                <c:pt idx="2220">
                  <c:v>1.3794</c:v>
                </c:pt>
                <c:pt idx="2221">
                  <c:v>1.3794</c:v>
                </c:pt>
                <c:pt idx="2222">
                  <c:v>1.3778999999999999</c:v>
                </c:pt>
                <c:pt idx="2223">
                  <c:v>1.3817999999999999</c:v>
                </c:pt>
                <c:pt idx="2224">
                  <c:v>1.3929</c:v>
                </c:pt>
                <c:pt idx="2225">
                  <c:v>1.3925000000000001</c:v>
                </c:pt>
                <c:pt idx="2226">
                  <c:v>1.3909</c:v>
                </c:pt>
                <c:pt idx="2227">
                  <c:v>1.3914</c:v>
                </c:pt>
                <c:pt idx="2228">
                  <c:v>1.3914</c:v>
                </c:pt>
                <c:pt idx="2229">
                  <c:v>1.3865000000000001</c:v>
                </c:pt>
                <c:pt idx="2230">
                  <c:v>1.3902000000000001</c:v>
                </c:pt>
                <c:pt idx="2231">
                  <c:v>1.3856999999999999</c:v>
                </c:pt>
                <c:pt idx="2232">
                  <c:v>1.3854</c:v>
                </c:pt>
                <c:pt idx="2233">
                  <c:v>1.3877999999999999</c:v>
                </c:pt>
                <c:pt idx="2234">
                  <c:v>1.3877999999999999</c:v>
                </c:pt>
                <c:pt idx="2235">
                  <c:v>1.3877999999999999</c:v>
                </c:pt>
                <c:pt idx="2236">
                  <c:v>1.3864000000000001</c:v>
                </c:pt>
                <c:pt idx="2237">
                  <c:v>1.3732</c:v>
                </c:pt>
                <c:pt idx="2238">
                  <c:v>1.3742000000000001</c:v>
                </c:pt>
                <c:pt idx="2239">
                  <c:v>1.3735999999999999</c:v>
                </c:pt>
                <c:pt idx="2240">
                  <c:v>1.3774</c:v>
                </c:pt>
                <c:pt idx="2241">
                  <c:v>1.3802000000000001</c:v>
                </c:pt>
                <c:pt idx="2242">
                  <c:v>1.3802000000000001</c:v>
                </c:pt>
                <c:pt idx="2243">
                  <c:v>1.3707</c:v>
                </c:pt>
                <c:pt idx="2244">
                  <c:v>1.3681000000000001</c:v>
                </c:pt>
                <c:pt idx="2245">
                  <c:v>1.3746</c:v>
                </c:pt>
                <c:pt idx="2246">
                  <c:v>1.3734999999999999</c:v>
                </c:pt>
                <c:pt idx="2247">
                  <c:v>1.3737999999999999</c:v>
                </c:pt>
                <c:pt idx="2248">
                  <c:v>1.3738999999999999</c:v>
                </c:pt>
                <c:pt idx="2249">
                  <c:v>1.3738999999999999</c:v>
                </c:pt>
                <c:pt idx="2250">
                  <c:v>1.3721000000000001</c:v>
                </c:pt>
                <c:pt idx="2251">
                  <c:v>1.3729</c:v>
                </c:pt>
                <c:pt idx="2252">
                  <c:v>1.3759999999999999</c:v>
                </c:pt>
                <c:pt idx="2253">
                  <c:v>1.3704000000000001</c:v>
                </c:pt>
                <c:pt idx="2254">
                  <c:v>1.3704000000000001</c:v>
                </c:pt>
                <c:pt idx="2255">
                  <c:v>1.3693</c:v>
                </c:pt>
                <c:pt idx="2256">
                  <c:v>1.3693</c:v>
                </c:pt>
                <c:pt idx="2257">
                  <c:v>1.3676999999999999</c:v>
                </c:pt>
                <c:pt idx="2258">
                  <c:v>1.3588</c:v>
                </c:pt>
                <c:pt idx="2259">
                  <c:v>1.3636999999999999</c:v>
                </c:pt>
                <c:pt idx="2260">
                  <c:v>1.3645</c:v>
                </c:pt>
                <c:pt idx="2261">
                  <c:v>1.3619000000000001</c:v>
                </c:pt>
                <c:pt idx="2262">
                  <c:v>1.3634999999999999</c:v>
                </c:pt>
                <c:pt idx="2263">
                  <c:v>1.3634999999999999</c:v>
                </c:pt>
                <c:pt idx="2264">
                  <c:v>1.3592</c:v>
                </c:pt>
                <c:pt idx="2265">
                  <c:v>1.3533999999999999</c:v>
                </c:pt>
                <c:pt idx="2266">
                  <c:v>1.3515999999999999</c:v>
                </c:pt>
                <c:pt idx="2267">
                  <c:v>1.3523000000000001</c:v>
                </c:pt>
                <c:pt idx="2268">
                  <c:v>1.3487</c:v>
                </c:pt>
                <c:pt idx="2269">
                  <c:v>1.3489</c:v>
                </c:pt>
                <c:pt idx="2270">
                  <c:v>1.3489</c:v>
                </c:pt>
                <c:pt idx="2271">
                  <c:v>1.3557999999999999</c:v>
                </c:pt>
                <c:pt idx="2272">
                  <c:v>1.3657999999999999</c:v>
                </c:pt>
                <c:pt idx="2273">
                  <c:v>1.3653999999999999</c:v>
                </c:pt>
                <c:pt idx="2274">
                  <c:v>1.3673999999999999</c:v>
                </c:pt>
                <c:pt idx="2275">
                  <c:v>1.3686</c:v>
                </c:pt>
                <c:pt idx="2276">
                  <c:v>1.3676999999999999</c:v>
                </c:pt>
                <c:pt idx="2277">
                  <c:v>1.3676999999999999</c:v>
                </c:pt>
                <c:pt idx="2278">
                  <c:v>1.3688</c:v>
                </c:pt>
                <c:pt idx="2279">
                  <c:v>1.3544</c:v>
                </c:pt>
                <c:pt idx="2280">
                  <c:v>1.3557999999999999</c:v>
                </c:pt>
                <c:pt idx="2281">
                  <c:v>1.3546</c:v>
                </c:pt>
                <c:pt idx="2282">
                  <c:v>1.3527</c:v>
                </c:pt>
                <c:pt idx="2283">
                  <c:v>1.3540000000000001</c:v>
                </c:pt>
                <c:pt idx="2284">
                  <c:v>1.3540000000000001</c:v>
                </c:pt>
                <c:pt idx="2285">
                  <c:v>1.3615999999999999</c:v>
                </c:pt>
                <c:pt idx="2286">
                  <c:v>1.36</c:v>
                </c:pt>
                <c:pt idx="2287">
                  <c:v>1.3667</c:v>
                </c:pt>
                <c:pt idx="2288">
                  <c:v>1.3669</c:v>
                </c:pt>
                <c:pt idx="2289">
                  <c:v>1.3672</c:v>
                </c:pt>
                <c:pt idx="2290">
                  <c:v>1.3669</c:v>
                </c:pt>
                <c:pt idx="2291">
                  <c:v>1.3669</c:v>
                </c:pt>
                <c:pt idx="2292">
                  <c:v>1.3606</c:v>
                </c:pt>
                <c:pt idx="2293">
                  <c:v>1.3572</c:v>
                </c:pt>
                <c:pt idx="2294">
                  <c:v>1.3616999999999999</c:v>
                </c:pt>
                <c:pt idx="2295">
                  <c:v>1.363</c:v>
                </c:pt>
                <c:pt idx="2296">
                  <c:v>1.3595999999999999</c:v>
                </c:pt>
                <c:pt idx="2297">
                  <c:v>1.3589</c:v>
                </c:pt>
                <c:pt idx="2298">
                  <c:v>1.3589</c:v>
                </c:pt>
                <c:pt idx="2299">
                  <c:v>1.3665</c:v>
                </c:pt>
                <c:pt idx="2300">
                  <c:v>1.3766</c:v>
                </c:pt>
                <c:pt idx="2301">
                  <c:v>1.3757999999999999</c:v>
                </c:pt>
                <c:pt idx="2302">
                  <c:v>1.3808</c:v>
                </c:pt>
                <c:pt idx="2303">
                  <c:v>1.3752</c:v>
                </c:pt>
                <c:pt idx="2304">
                  <c:v>1.3745000000000001</c:v>
                </c:pt>
                <c:pt idx="2305">
                  <c:v>1.3745000000000001</c:v>
                </c:pt>
                <c:pt idx="2306">
                  <c:v>1.3694999999999999</c:v>
                </c:pt>
                <c:pt idx="2307">
                  <c:v>1.367</c:v>
                </c:pt>
                <c:pt idx="2308">
                  <c:v>1.3682000000000001</c:v>
                </c:pt>
                <c:pt idx="2309">
                  <c:v>1.3697999999999999</c:v>
                </c:pt>
                <c:pt idx="2310">
                  <c:v>1.3677999999999999</c:v>
                </c:pt>
                <c:pt idx="2311">
                  <c:v>1.3672</c:v>
                </c:pt>
                <c:pt idx="2312">
                  <c:v>1.3672</c:v>
                </c:pt>
                <c:pt idx="2313">
                  <c:v>1.3655999999999999</c:v>
                </c:pt>
                <c:pt idx="2314">
                  <c:v>1.3682000000000001</c:v>
                </c:pt>
                <c:pt idx="2315">
                  <c:v>1.3769</c:v>
                </c:pt>
                <c:pt idx="2316">
                  <c:v>1.3761000000000001</c:v>
                </c:pt>
                <c:pt idx="2317">
                  <c:v>1.3737999999999999</c:v>
                </c:pt>
                <c:pt idx="2318">
                  <c:v>1.3742000000000001</c:v>
                </c:pt>
                <c:pt idx="2319">
                  <c:v>1.3742000000000001</c:v>
                </c:pt>
                <c:pt idx="2320">
                  <c:v>1.3749</c:v>
                </c:pt>
                <c:pt idx="2321">
                  <c:v>1.3785000000000001</c:v>
                </c:pt>
                <c:pt idx="2322">
                  <c:v>1.3764000000000001</c:v>
                </c:pt>
                <c:pt idx="2323">
                  <c:v>1.3737999999999999</c:v>
                </c:pt>
                <c:pt idx="2324">
                  <c:v>1.3706</c:v>
                </c:pt>
                <c:pt idx="2325">
                  <c:v>1.3705000000000001</c:v>
                </c:pt>
                <c:pt idx="2326">
                  <c:v>1.3705000000000001</c:v>
                </c:pt>
                <c:pt idx="2327">
                  <c:v>1.3669</c:v>
                </c:pt>
                <c:pt idx="2328">
                  <c:v>1.3585</c:v>
                </c:pt>
                <c:pt idx="2329">
                  <c:v>1.3592</c:v>
                </c:pt>
                <c:pt idx="2330">
                  <c:v>1.3542000000000001</c:v>
                </c:pt>
                <c:pt idx="2331">
                  <c:v>1.3584000000000001</c:v>
                </c:pt>
                <c:pt idx="2332">
                  <c:v>1.3591</c:v>
                </c:pt>
                <c:pt idx="2333">
                  <c:v>1.3591</c:v>
                </c:pt>
                <c:pt idx="2334">
                  <c:v>1.3603000000000001</c:v>
                </c:pt>
                <c:pt idx="2335">
                  <c:v>1.3573999999999999</c:v>
                </c:pt>
                <c:pt idx="2336">
                  <c:v>1.3567</c:v>
                </c:pt>
                <c:pt idx="2337">
                  <c:v>1.3533999999999999</c:v>
                </c:pt>
                <c:pt idx="2338">
                  <c:v>1.3552</c:v>
                </c:pt>
                <c:pt idx="2339">
                  <c:v>1.3555999999999999</c:v>
                </c:pt>
                <c:pt idx="2340">
                  <c:v>1.3555999999999999</c:v>
                </c:pt>
                <c:pt idx="2341">
                  <c:v>1.3471</c:v>
                </c:pt>
                <c:pt idx="2342">
                  <c:v>1.3431</c:v>
                </c:pt>
                <c:pt idx="2343">
                  <c:v>1.3564000000000001</c:v>
                </c:pt>
                <c:pt idx="2344">
                  <c:v>1.3503000000000001</c:v>
                </c:pt>
                <c:pt idx="2345">
                  <c:v>1.3482000000000001</c:v>
                </c:pt>
                <c:pt idx="2346">
                  <c:v>1.3496999999999999</c:v>
                </c:pt>
                <c:pt idx="2347">
                  <c:v>1.3496999999999999</c:v>
                </c:pt>
                <c:pt idx="2348">
                  <c:v>1.3475999999999999</c:v>
                </c:pt>
                <c:pt idx="2349">
                  <c:v>1.3484</c:v>
                </c:pt>
                <c:pt idx="2350">
                  <c:v>1.3438000000000001</c:v>
                </c:pt>
                <c:pt idx="2351">
                  <c:v>1.3408</c:v>
                </c:pt>
                <c:pt idx="2352">
                  <c:v>1.3346</c:v>
                </c:pt>
                <c:pt idx="2353">
                  <c:v>1.3364</c:v>
                </c:pt>
                <c:pt idx="2354">
                  <c:v>1.3364</c:v>
                </c:pt>
                <c:pt idx="2355">
                  <c:v>1.3409</c:v>
                </c:pt>
                <c:pt idx="2356">
                  <c:v>1.3517999999999999</c:v>
                </c:pt>
                <c:pt idx="2357">
                  <c:v>1.3472</c:v>
                </c:pt>
                <c:pt idx="2358">
                  <c:v>1.3515999999999999</c:v>
                </c:pt>
                <c:pt idx="2359">
                  <c:v>1.3492</c:v>
                </c:pt>
                <c:pt idx="2360">
                  <c:v>1.3492</c:v>
                </c:pt>
                <c:pt idx="2361">
                  <c:v>1.3492</c:v>
                </c:pt>
                <c:pt idx="2362">
                  <c:v>1.3758999999999999</c:v>
                </c:pt>
                <c:pt idx="2363">
                  <c:v>1.3723000000000001</c:v>
                </c:pt>
                <c:pt idx="2364">
                  <c:v>1.3742000000000001</c:v>
                </c:pt>
                <c:pt idx="2365">
                  <c:v>1.3788</c:v>
                </c:pt>
                <c:pt idx="2366">
                  <c:v>1.3804000000000001</c:v>
                </c:pt>
                <c:pt idx="2367">
                  <c:v>1.3805000000000001</c:v>
                </c:pt>
                <c:pt idx="2368">
                  <c:v>1.3805000000000001</c:v>
                </c:pt>
                <c:pt idx="2369">
                  <c:v>1.3802000000000001</c:v>
                </c:pt>
                <c:pt idx="2370">
                  <c:v>1.3777999999999999</c:v>
                </c:pt>
                <c:pt idx="2371">
                  <c:v>1.3777999999999999</c:v>
                </c:pt>
                <c:pt idx="2372">
                  <c:v>1.3673</c:v>
                </c:pt>
                <c:pt idx="2373">
                  <c:v>1.3682000000000001</c:v>
                </c:pt>
                <c:pt idx="2374">
                  <c:v>1.3685</c:v>
                </c:pt>
                <c:pt idx="2375">
                  <c:v>1.3685</c:v>
                </c:pt>
                <c:pt idx="2376">
                  <c:v>1.3668</c:v>
                </c:pt>
                <c:pt idx="2377">
                  <c:v>1.3522000000000001</c:v>
                </c:pt>
                <c:pt idx="2378">
                  <c:v>1.3521000000000001</c:v>
                </c:pt>
                <c:pt idx="2379">
                  <c:v>1.3555999999999999</c:v>
                </c:pt>
                <c:pt idx="2380">
                  <c:v>1.3555999999999999</c:v>
                </c:pt>
                <c:pt idx="2381">
                  <c:v>1.3540000000000001</c:v>
                </c:pt>
                <c:pt idx="2382">
                  <c:v>1.3540000000000001</c:v>
                </c:pt>
                <c:pt idx="2383">
                  <c:v>1.3526</c:v>
                </c:pt>
                <c:pt idx="2384">
                  <c:v>1.3519000000000001</c:v>
                </c:pt>
                <c:pt idx="2385">
                  <c:v>1.3599000000000001</c:v>
                </c:pt>
                <c:pt idx="2386">
                  <c:v>1.3581000000000001</c:v>
                </c:pt>
                <c:pt idx="2387">
                  <c:v>1.3568</c:v>
                </c:pt>
                <c:pt idx="2388">
                  <c:v>1.3553999999999999</c:v>
                </c:pt>
                <c:pt idx="2389">
                  <c:v>1.3553999999999999</c:v>
                </c:pt>
                <c:pt idx="2390">
                  <c:v>1.3623000000000001</c:v>
                </c:pt>
                <c:pt idx="2391">
                  <c:v>1.359</c:v>
                </c:pt>
                <c:pt idx="2392">
                  <c:v>1.3532</c:v>
                </c:pt>
                <c:pt idx="2393">
                  <c:v>1.3523000000000001</c:v>
                </c:pt>
                <c:pt idx="2394">
                  <c:v>1.3494999999999999</c:v>
                </c:pt>
                <c:pt idx="2395">
                  <c:v>1.3522000000000001</c:v>
                </c:pt>
                <c:pt idx="2396">
                  <c:v>1.3522000000000001</c:v>
                </c:pt>
                <c:pt idx="2397">
                  <c:v>1.3487</c:v>
                </c:pt>
                <c:pt idx="2398">
                  <c:v>1.3517999999999999</c:v>
                </c:pt>
                <c:pt idx="2399">
                  <c:v>1.3473999999999999</c:v>
                </c:pt>
                <c:pt idx="2400">
                  <c:v>1.3495999999999999</c:v>
                </c:pt>
                <c:pt idx="2401">
                  <c:v>1.3533999999999999</c:v>
                </c:pt>
                <c:pt idx="2402">
                  <c:v>1.3523000000000001</c:v>
                </c:pt>
                <c:pt idx="2403">
                  <c:v>1.3523000000000001</c:v>
                </c:pt>
                <c:pt idx="2404">
                  <c:v>1.3533999999999999</c:v>
                </c:pt>
                <c:pt idx="2405">
                  <c:v>1.3523000000000001</c:v>
                </c:pt>
                <c:pt idx="2406">
                  <c:v>1.3355999999999999</c:v>
                </c:pt>
                <c:pt idx="2407">
                  <c:v>1.3335999999999999</c:v>
                </c:pt>
                <c:pt idx="2408">
                  <c:v>1.3358000000000001</c:v>
                </c:pt>
                <c:pt idx="2409">
                  <c:v>1.3297000000000001</c:v>
                </c:pt>
                <c:pt idx="2410">
                  <c:v>1.3297000000000001</c:v>
                </c:pt>
                <c:pt idx="2411">
                  <c:v>1.3298000000000001</c:v>
                </c:pt>
                <c:pt idx="2412">
                  <c:v>1.3313999999999999</c:v>
                </c:pt>
                <c:pt idx="2413">
                  <c:v>1.3268</c:v>
                </c:pt>
                <c:pt idx="2414">
                  <c:v>1.3255999999999999</c:v>
                </c:pt>
                <c:pt idx="2415">
                  <c:v>1.3171999999999999</c:v>
                </c:pt>
                <c:pt idx="2416">
                  <c:v>1.3181</c:v>
                </c:pt>
                <c:pt idx="2417">
                  <c:v>1.3181</c:v>
                </c:pt>
                <c:pt idx="2418">
                  <c:v>1.3119000000000001</c:v>
                </c:pt>
                <c:pt idx="2419">
                  <c:v>1.3199000000000001</c:v>
                </c:pt>
                <c:pt idx="2420">
                  <c:v>1.3171999999999999</c:v>
                </c:pt>
                <c:pt idx="2421">
                  <c:v>1.319</c:v>
                </c:pt>
                <c:pt idx="2422">
                  <c:v>1.3207</c:v>
                </c:pt>
                <c:pt idx="2423">
                  <c:v>1.3219000000000001</c:v>
                </c:pt>
                <c:pt idx="2424">
                  <c:v>1.3219000000000001</c:v>
                </c:pt>
                <c:pt idx="2425">
                  <c:v>1.3237000000000001</c:v>
                </c:pt>
                <c:pt idx="2426">
                  <c:v>1.3334999999999999</c:v>
                </c:pt>
                <c:pt idx="2427">
                  <c:v>1.3391</c:v>
                </c:pt>
                <c:pt idx="2428">
                  <c:v>1.3378000000000001</c:v>
                </c:pt>
                <c:pt idx="2429">
                  <c:v>1.3387</c:v>
                </c:pt>
                <c:pt idx="2430">
                  <c:v>1.3378000000000001</c:v>
                </c:pt>
                <c:pt idx="2431">
                  <c:v>1.3378000000000001</c:v>
                </c:pt>
                <c:pt idx="2432">
                  <c:v>1.3355999999999999</c:v>
                </c:pt>
                <c:pt idx="2433">
                  <c:v>1.3341000000000001</c:v>
                </c:pt>
                <c:pt idx="2434">
                  <c:v>1.3420000000000001</c:v>
                </c:pt>
                <c:pt idx="2435">
                  <c:v>1.3333999999999999</c:v>
                </c:pt>
                <c:pt idx="2436">
                  <c:v>1.3329</c:v>
                </c:pt>
                <c:pt idx="2437">
                  <c:v>1.3327</c:v>
                </c:pt>
                <c:pt idx="2438">
                  <c:v>1.3327</c:v>
                </c:pt>
                <c:pt idx="2439">
                  <c:v>1.3351</c:v>
                </c:pt>
                <c:pt idx="2440">
                  <c:v>1.3264</c:v>
                </c:pt>
                <c:pt idx="2441">
                  <c:v>1.3265</c:v>
                </c:pt>
                <c:pt idx="2442">
                  <c:v>1.3291999999999999</c:v>
                </c:pt>
                <c:pt idx="2443">
                  <c:v>1.3338000000000001</c:v>
                </c:pt>
                <c:pt idx="2444">
                  <c:v>1.3343</c:v>
                </c:pt>
                <c:pt idx="2445">
                  <c:v>1.3343</c:v>
                </c:pt>
                <c:pt idx="2446">
                  <c:v>1.3379000000000001</c:v>
                </c:pt>
                <c:pt idx="2447">
                  <c:v>1.3340000000000001</c:v>
                </c:pt>
                <c:pt idx="2448">
                  <c:v>1.3305</c:v>
                </c:pt>
                <c:pt idx="2449">
                  <c:v>1.3258000000000001</c:v>
                </c:pt>
                <c:pt idx="2450">
                  <c:v>1.3278000000000001</c:v>
                </c:pt>
                <c:pt idx="2451">
                  <c:v>1.3280000000000001</c:v>
                </c:pt>
                <c:pt idx="2452">
                  <c:v>1.3280000000000001</c:v>
                </c:pt>
                <c:pt idx="2453">
                  <c:v>1.3211999999999999</c:v>
                </c:pt>
                <c:pt idx="2454">
                  <c:v>1.33</c:v>
                </c:pt>
                <c:pt idx="2455">
                  <c:v>1.3266</c:v>
                </c:pt>
                <c:pt idx="2456">
                  <c:v>1.3263</c:v>
                </c:pt>
                <c:pt idx="2457">
                  <c:v>1.3287</c:v>
                </c:pt>
                <c:pt idx="2458">
                  <c:v>1.3279000000000001</c:v>
                </c:pt>
                <c:pt idx="2459">
                  <c:v>1.3279000000000001</c:v>
                </c:pt>
                <c:pt idx="2460">
                  <c:v>1.3273999999999999</c:v>
                </c:pt>
                <c:pt idx="2461">
                  <c:v>1.3190999999999999</c:v>
                </c:pt>
                <c:pt idx="2462">
                  <c:v>1.3221000000000001</c:v>
                </c:pt>
                <c:pt idx="2463">
                  <c:v>1.3190999999999999</c:v>
                </c:pt>
                <c:pt idx="2464">
                  <c:v>1.3158000000000001</c:v>
                </c:pt>
                <c:pt idx="2465">
                  <c:v>1.3139000000000001</c:v>
                </c:pt>
                <c:pt idx="2466">
                  <c:v>1.3139000000000001</c:v>
                </c:pt>
                <c:pt idx="2467">
                  <c:v>1.3109</c:v>
                </c:pt>
                <c:pt idx="2468">
                  <c:v>1.3116000000000001</c:v>
                </c:pt>
                <c:pt idx="2469">
                  <c:v>1.3148</c:v>
                </c:pt>
                <c:pt idx="2470">
                  <c:v>1.3058000000000001</c:v>
                </c:pt>
                <c:pt idx="2471">
                  <c:v>1.3061</c:v>
                </c:pt>
                <c:pt idx="2472">
                  <c:v>1.3068</c:v>
                </c:pt>
                <c:pt idx="2473">
                  <c:v>1.3068</c:v>
                </c:pt>
                <c:pt idx="2474">
                  <c:v>1.3087</c:v>
                </c:pt>
                <c:pt idx="2475">
                  <c:v>1.3116000000000001</c:v>
                </c:pt>
                <c:pt idx="2476">
                  <c:v>1.2776000000000001</c:v>
                </c:pt>
                <c:pt idx="2477">
                  <c:v>1.286</c:v>
                </c:pt>
                <c:pt idx="2478">
                  <c:v>1.2811999999999999</c:v>
                </c:pt>
                <c:pt idx="2479">
                  <c:v>1.2834000000000001</c:v>
                </c:pt>
                <c:pt idx="2480">
                  <c:v>1.2834000000000001</c:v>
                </c:pt>
                <c:pt idx="2481">
                  <c:v>1.2891999999999999</c:v>
                </c:pt>
                <c:pt idx="2482">
                  <c:v>1.3021</c:v>
                </c:pt>
                <c:pt idx="2483">
                  <c:v>1.2975000000000001</c:v>
                </c:pt>
                <c:pt idx="2484">
                  <c:v>1.3068</c:v>
                </c:pt>
                <c:pt idx="2485">
                  <c:v>1.3008999999999999</c:v>
                </c:pt>
                <c:pt idx="2486">
                  <c:v>1.3010999999999999</c:v>
                </c:pt>
                <c:pt idx="2487">
                  <c:v>1.3010999999999999</c:v>
                </c:pt>
                <c:pt idx="2488">
                  <c:v>1.3036000000000001</c:v>
                </c:pt>
                <c:pt idx="2489">
                  <c:v>1.3016000000000001</c:v>
                </c:pt>
                <c:pt idx="2490">
                  <c:v>1.3076000000000001</c:v>
                </c:pt>
                <c:pt idx="2491">
                  <c:v>1.3134999999999999</c:v>
                </c:pt>
                <c:pt idx="2492">
                  <c:v>1.3107</c:v>
                </c:pt>
                <c:pt idx="2493">
                  <c:v>1.3124</c:v>
                </c:pt>
                <c:pt idx="2494">
                  <c:v>1.3124</c:v>
                </c:pt>
                <c:pt idx="2495">
                  <c:v>1.3228</c:v>
                </c:pt>
                <c:pt idx="2496">
                  <c:v>1.3281000000000001</c:v>
                </c:pt>
                <c:pt idx="2497">
                  <c:v>1.3393999999999999</c:v>
                </c:pt>
                <c:pt idx="2498">
                  <c:v>1.3362000000000001</c:v>
                </c:pt>
                <c:pt idx="2499">
                  <c:v>1.3354999999999999</c:v>
                </c:pt>
                <c:pt idx="2500">
                  <c:v>1.3343</c:v>
                </c:pt>
                <c:pt idx="2501">
                  <c:v>1.3343</c:v>
                </c:pt>
                <c:pt idx="2502">
                  <c:v>1.3358000000000001</c:v>
                </c:pt>
                <c:pt idx="2503">
                  <c:v>1.3344</c:v>
                </c:pt>
                <c:pt idx="2504">
                  <c:v>1.3312999999999999</c:v>
                </c:pt>
                <c:pt idx="2505">
                  <c:v>1.3253999999999999</c:v>
                </c:pt>
                <c:pt idx="2506">
                  <c:v>1.3202</c:v>
                </c:pt>
                <c:pt idx="2507">
                  <c:v>1.3222</c:v>
                </c:pt>
                <c:pt idx="2508">
                  <c:v>1.3222</c:v>
                </c:pt>
                <c:pt idx="2509">
                  <c:v>1.3242</c:v>
                </c:pt>
                <c:pt idx="2510">
                  <c:v>1.3087</c:v>
                </c:pt>
                <c:pt idx="2511">
                  <c:v>1.3071999999999999</c:v>
                </c:pt>
                <c:pt idx="2512">
                  <c:v>1.3070999999999999</c:v>
                </c:pt>
                <c:pt idx="2513">
                  <c:v>1.2994000000000001</c:v>
                </c:pt>
                <c:pt idx="2514">
                  <c:v>1.2996000000000001</c:v>
                </c:pt>
                <c:pt idx="2515">
                  <c:v>1.2996000000000001</c:v>
                </c:pt>
                <c:pt idx="2516">
                  <c:v>1.3042</c:v>
                </c:pt>
                <c:pt idx="2517">
                  <c:v>1.2947</c:v>
                </c:pt>
                <c:pt idx="2518">
                  <c:v>1.2845</c:v>
                </c:pt>
                <c:pt idx="2519">
                  <c:v>1.2934000000000001</c:v>
                </c:pt>
                <c:pt idx="2520">
                  <c:v>1.2936000000000001</c:v>
                </c:pt>
                <c:pt idx="2521">
                  <c:v>1.2936000000000001</c:v>
                </c:pt>
                <c:pt idx="2522">
                  <c:v>1.2936000000000001</c:v>
                </c:pt>
                <c:pt idx="2523">
                  <c:v>1.2922</c:v>
                </c:pt>
                <c:pt idx="2524">
                  <c:v>1.2842</c:v>
                </c:pt>
                <c:pt idx="2525">
                  <c:v>1.2919</c:v>
                </c:pt>
                <c:pt idx="2526">
                  <c:v>1.2890999999999999</c:v>
                </c:pt>
                <c:pt idx="2527">
                  <c:v>1.2831999999999999</c:v>
                </c:pt>
                <c:pt idx="2528">
                  <c:v>1.2834000000000001</c:v>
                </c:pt>
                <c:pt idx="2529">
                  <c:v>1.2834000000000001</c:v>
                </c:pt>
                <c:pt idx="2530">
                  <c:v>1.2884</c:v>
                </c:pt>
                <c:pt idx="2531">
                  <c:v>1.2882</c:v>
                </c:pt>
                <c:pt idx="2532">
                  <c:v>1.2936000000000001</c:v>
                </c:pt>
                <c:pt idx="2533">
                  <c:v>1.2988</c:v>
                </c:pt>
                <c:pt idx="2534">
                  <c:v>1.2968</c:v>
                </c:pt>
                <c:pt idx="2535">
                  <c:v>1.2989999999999999</c:v>
                </c:pt>
                <c:pt idx="2536">
                  <c:v>1.2989999999999999</c:v>
                </c:pt>
                <c:pt idx="2537">
                  <c:v>1.3031999999999999</c:v>
                </c:pt>
                <c:pt idx="2538">
                  <c:v>1.3160000000000001</c:v>
                </c:pt>
                <c:pt idx="2539">
                  <c:v>1.3076000000000001</c:v>
                </c:pt>
                <c:pt idx="2540">
                  <c:v>1.3072999999999999</c:v>
                </c:pt>
                <c:pt idx="2541">
                  <c:v>1.3120000000000001</c:v>
                </c:pt>
                <c:pt idx="2542">
                  <c:v>1.3119000000000001</c:v>
                </c:pt>
                <c:pt idx="2543">
                  <c:v>1.3119000000000001</c:v>
                </c:pt>
                <c:pt idx="2544">
                  <c:v>1.3067</c:v>
                </c:pt>
                <c:pt idx="2545">
                  <c:v>1.3179000000000001</c:v>
                </c:pt>
                <c:pt idx="2546">
                  <c:v>1.3093999999999999</c:v>
                </c:pt>
                <c:pt idx="2547">
                  <c:v>1.3093999999999999</c:v>
                </c:pt>
                <c:pt idx="2548">
                  <c:v>1.304</c:v>
                </c:pt>
                <c:pt idx="2549">
                  <c:v>1.3030999999999999</c:v>
                </c:pt>
                <c:pt idx="2550">
                  <c:v>1.3030999999999999</c:v>
                </c:pt>
                <c:pt idx="2551">
                  <c:v>1.3004</c:v>
                </c:pt>
                <c:pt idx="2552">
                  <c:v>1.3016000000000001</c:v>
                </c:pt>
                <c:pt idx="2553">
                  <c:v>1.2994000000000001</c:v>
                </c:pt>
                <c:pt idx="2554">
                  <c:v>1.3059000000000001</c:v>
                </c:pt>
                <c:pt idx="2555">
                  <c:v>1.3057000000000001</c:v>
                </c:pt>
                <c:pt idx="2556">
                  <c:v>1.3049999999999999</c:v>
                </c:pt>
                <c:pt idx="2557">
                  <c:v>1.3049999999999999</c:v>
                </c:pt>
                <c:pt idx="2558">
                  <c:v>1.3051999999999999</c:v>
                </c:pt>
                <c:pt idx="2559">
                  <c:v>1.3033999999999999</c:v>
                </c:pt>
                <c:pt idx="2560">
                  <c:v>1.3178000000000001</c:v>
                </c:pt>
                <c:pt idx="2561">
                  <c:v>1.3053999999999999</c:v>
                </c:pt>
                <c:pt idx="2562">
                  <c:v>1.3096000000000001</c:v>
                </c:pt>
                <c:pt idx="2563">
                  <c:v>1.3110999999999999</c:v>
                </c:pt>
                <c:pt idx="2564">
                  <c:v>1.3110999999999999</c:v>
                </c:pt>
                <c:pt idx="2565">
                  <c:v>1.3116000000000001</c:v>
                </c:pt>
                <c:pt idx="2566">
                  <c:v>1.3051999999999999</c:v>
                </c:pt>
                <c:pt idx="2567">
                  <c:v>1.3080000000000001</c:v>
                </c:pt>
                <c:pt idx="2568">
                  <c:v>1.3029999999999999</c:v>
                </c:pt>
                <c:pt idx="2569">
                  <c:v>1.2990999999999999</c:v>
                </c:pt>
                <c:pt idx="2570">
                  <c:v>1.3004</c:v>
                </c:pt>
                <c:pt idx="2571">
                  <c:v>1.3004</c:v>
                </c:pt>
                <c:pt idx="2572">
                  <c:v>1.2926</c:v>
                </c:pt>
                <c:pt idx="2573">
                  <c:v>1.2848999999999999</c:v>
                </c:pt>
                <c:pt idx="2574">
                  <c:v>1.2819</c:v>
                </c:pt>
                <c:pt idx="2575">
                  <c:v>1.2848999999999999</c:v>
                </c:pt>
                <c:pt idx="2576">
                  <c:v>1.2806</c:v>
                </c:pt>
                <c:pt idx="2577">
                  <c:v>1.2821</c:v>
                </c:pt>
                <c:pt idx="2578">
                  <c:v>1.2821</c:v>
                </c:pt>
                <c:pt idx="2579">
                  <c:v>1.2814000000000001</c:v>
                </c:pt>
                <c:pt idx="2580">
                  <c:v>1.2774000000000001</c:v>
                </c:pt>
                <c:pt idx="2581">
                  <c:v>1.286</c:v>
                </c:pt>
                <c:pt idx="2582">
                  <c:v>1.2857000000000001</c:v>
                </c:pt>
                <c:pt idx="2583">
                  <c:v>1.3019000000000001</c:v>
                </c:pt>
                <c:pt idx="2584">
                  <c:v>1.2990999999999999</c:v>
                </c:pt>
                <c:pt idx="2585">
                  <c:v>1.2990999999999999</c:v>
                </c:pt>
                <c:pt idx="2586">
                  <c:v>1.2903</c:v>
                </c:pt>
                <c:pt idx="2587">
                  <c:v>1.2939000000000001</c:v>
                </c:pt>
                <c:pt idx="2588">
                  <c:v>1.2865</c:v>
                </c:pt>
                <c:pt idx="2589">
                  <c:v>1.2944</c:v>
                </c:pt>
                <c:pt idx="2590">
                  <c:v>1.2890999999999999</c:v>
                </c:pt>
                <c:pt idx="2591">
                  <c:v>1.3076000000000001</c:v>
                </c:pt>
                <c:pt idx="2592">
                  <c:v>1.3076000000000001</c:v>
                </c:pt>
                <c:pt idx="2593">
                  <c:v>1.3011999999999999</c:v>
                </c:pt>
                <c:pt idx="2594">
                  <c:v>1.2959000000000001</c:v>
                </c:pt>
                <c:pt idx="2595">
                  <c:v>1.3030999999999999</c:v>
                </c:pt>
                <c:pt idx="2596">
                  <c:v>1.3031999999999999</c:v>
                </c:pt>
                <c:pt idx="2597">
                  <c:v>1.2988</c:v>
                </c:pt>
                <c:pt idx="2598">
                  <c:v>1.2997000000000001</c:v>
                </c:pt>
                <c:pt idx="2599">
                  <c:v>1.2997000000000001</c:v>
                </c:pt>
                <c:pt idx="2600">
                  <c:v>1.3108</c:v>
                </c:pt>
                <c:pt idx="2601">
                  <c:v>1.2978000000000001</c:v>
                </c:pt>
                <c:pt idx="2602">
                  <c:v>1.3048</c:v>
                </c:pt>
                <c:pt idx="2603">
                  <c:v>1.3035000000000001</c:v>
                </c:pt>
                <c:pt idx="2604">
                  <c:v>1.3016000000000001</c:v>
                </c:pt>
                <c:pt idx="2605">
                  <c:v>1.3018000000000001</c:v>
                </c:pt>
                <c:pt idx="2606">
                  <c:v>1.3018000000000001</c:v>
                </c:pt>
                <c:pt idx="2607">
                  <c:v>1.306</c:v>
                </c:pt>
                <c:pt idx="2608">
                  <c:v>1.3154999999999999</c:v>
                </c:pt>
                <c:pt idx="2609">
                  <c:v>1.3068</c:v>
                </c:pt>
                <c:pt idx="2610">
                  <c:v>1.3067</c:v>
                </c:pt>
                <c:pt idx="2611">
                  <c:v>1.3191999999999999</c:v>
                </c:pt>
                <c:pt idx="2612">
                  <c:v>1.3188</c:v>
                </c:pt>
                <c:pt idx="2613">
                  <c:v>1.3188</c:v>
                </c:pt>
                <c:pt idx="2614">
                  <c:v>1.3191999999999999</c:v>
                </c:pt>
                <c:pt idx="2615">
                  <c:v>1.3272999999999999</c:v>
                </c:pt>
                <c:pt idx="2616">
                  <c:v>1.3395999999999999</c:v>
                </c:pt>
                <c:pt idx="2617">
                  <c:v>1.3349</c:v>
                </c:pt>
                <c:pt idx="2618">
                  <c:v>1.3339000000000001</c:v>
                </c:pt>
                <c:pt idx="2619">
                  <c:v>1.3362000000000001</c:v>
                </c:pt>
                <c:pt idx="2620">
                  <c:v>1.3362000000000001</c:v>
                </c:pt>
                <c:pt idx="2621">
                  <c:v>1.335</c:v>
                </c:pt>
                <c:pt idx="2622">
                  <c:v>1.3444</c:v>
                </c:pt>
                <c:pt idx="2623">
                  <c:v>1.3452999999999999</c:v>
                </c:pt>
                <c:pt idx="2624">
                  <c:v>1.3402000000000001</c:v>
                </c:pt>
                <c:pt idx="2625">
                  <c:v>1.3366</c:v>
                </c:pt>
                <c:pt idx="2626">
                  <c:v>1.3369</c:v>
                </c:pt>
                <c:pt idx="2627">
                  <c:v>1.3369</c:v>
                </c:pt>
                <c:pt idx="2628">
                  <c:v>1.3383</c:v>
                </c:pt>
                <c:pt idx="2629">
                  <c:v>1.3522000000000001</c:v>
                </c:pt>
                <c:pt idx="2630">
                  <c:v>1.3582000000000001</c:v>
                </c:pt>
                <c:pt idx="2631">
                  <c:v>1.3511</c:v>
                </c:pt>
                <c:pt idx="2632">
                  <c:v>1.3645</c:v>
                </c:pt>
                <c:pt idx="2633">
                  <c:v>1.3642000000000001</c:v>
                </c:pt>
                <c:pt idx="2634">
                  <c:v>1.3642000000000001</c:v>
                </c:pt>
                <c:pt idx="2635">
                  <c:v>1.3612</c:v>
                </c:pt>
                <c:pt idx="2636">
                  <c:v>1.3568</c:v>
                </c:pt>
                <c:pt idx="2637">
                  <c:v>1.3488</c:v>
                </c:pt>
                <c:pt idx="2638">
                  <c:v>1.3447</c:v>
                </c:pt>
                <c:pt idx="2639">
                  <c:v>1.3465</c:v>
                </c:pt>
                <c:pt idx="2640">
                  <c:v>1.3452999999999999</c:v>
                </c:pt>
                <c:pt idx="2641">
                  <c:v>1.3452999999999999</c:v>
                </c:pt>
                <c:pt idx="2642">
                  <c:v>1.3368</c:v>
                </c:pt>
                <c:pt idx="2643">
                  <c:v>1.3307</c:v>
                </c:pt>
                <c:pt idx="2644">
                  <c:v>1.3312999999999999</c:v>
                </c:pt>
                <c:pt idx="2645">
                  <c:v>1.331</c:v>
                </c:pt>
                <c:pt idx="2646">
                  <c:v>1.3318000000000001</c:v>
                </c:pt>
                <c:pt idx="2647">
                  <c:v>1.3314999999999999</c:v>
                </c:pt>
                <c:pt idx="2648">
                  <c:v>1.3314999999999999</c:v>
                </c:pt>
                <c:pt idx="2649">
                  <c:v>1.3373999999999999</c:v>
                </c:pt>
                <c:pt idx="2650">
                  <c:v>1.3285</c:v>
                </c:pt>
                <c:pt idx="2651">
                  <c:v>1.331</c:v>
                </c:pt>
                <c:pt idx="2652">
                  <c:v>1.3378000000000001</c:v>
                </c:pt>
                <c:pt idx="2653">
                  <c:v>1.3343</c:v>
                </c:pt>
                <c:pt idx="2654">
                  <c:v>1.3343</c:v>
                </c:pt>
                <c:pt idx="2655">
                  <c:v>1.3343</c:v>
                </c:pt>
                <c:pt idx="2656">
                  <c:v>1.3273999999999999</c:v>
                </c:pt>
                <c:pt idx="2657">
                  <c:v>1.3052999999999999</c:v>
                </c:pt>
                <c:pt idx="2658">
                  <c:v>1.3083</c:v>
                </c:pt>
                <c:pt idx="2659">
                  <c:v>1.3123</c:v>
                </c:pt>
                <c:pt idx="2660">
                  <c:v>1.3068</c:v>
                </c:pt>
                <c:pt idx="2661">
                  <c:v>1.3069</c:v>
                </c:pt>
                <c:pt idx="2662">
                  <c:v>1.3069</c:v>
                </c:pt>
                <c:pt idx="2663">
                  <c:v>1.3026</c:v>
                </c:pt>
                <c:pt idx="2664">
                  <c:v>1.3184</c:v>
                </c:pt>
                <c:pt idx="2665">
                  <c:v>1.3198000000000001</c:v>
                </c:pt>
                <c:pt idx="2666">
                  <c:v>1.3193999999999999</c:v>
                </c:pt>
                <c:pt idx="2667">
                  <c:v>1.3227</c:v>
                </c:pt>
                <c:pt idx="2668">
                  <c:v>1.3216000000000001</c:v>
                </c:pt>
                <c:pt idx="2669">
                  <c:v>1.3216000000000001</c:v>
                </c:pt>
                <c:pt idx="2670">
                  <c:v>1.3248</c:v>
                </c:pt>
                <c:pt idx="2671">
                  <c:v>1.3228</c:v>
                </c:pt>
                <c:pt idx="2672">
                  <c:v>1.3180000000000001</c:v>
                </c:pt>
                <c:pt idx="2673">
                  <c:v>1.3192999999999999</c:v>
                </c:pt>
                <c:pt idx="2674">
                  <c:v>1.3180000000000001</c:v>
                </c:pt>
                <c:pt idx="2675">
                  <c:v>1.319</c:v>
                </c:pt>
                <c:pt idx="2676">
                  <c:v>1.319</c:v>
                </c:pt>
                <c:pt idx="2677">
                  <c:v>1.3237000000000001</c:v>
                </c:pt>
                <c:pt idx="2678">
                  <c:v>1.3212999999999999</c:v>
                </c:pt>
                <c:pt idx="2679">
                  <c:v>1.3229</c:v>
                </c:pt>
                <c:pt idx="2680">
                  <c:v>1.3162</c:v>
                </c:pt>
                <c:pt idx="2681">
                  <c:v>1.3166</c:v>
                </c:pt>
                <c:pt idx="2682">
                  <c:v>1.3162</c:v>
                </c:pt>
                <c:pt idx="2683">
                  <c:v>1.3162</c:v>
                </c:pt>
                <c:pt idx="2684">
                  <c:v>1.3077000000000001</c:v>
                </c:pt>
                <c:pt idx="2685">
                  <c:v>1.3066</c:v>
                </c:pt>
                <c:pt idx="2686">
                  <c:v>1.3011999999999999</c:v>
                </c:pt>
                <c:pt idx="2687">
                  <c:v>1.2937000000000001</c:v>
                </c:pt>
                <c:pt idx="2688">
                  <c:v>1.2907</c:v>
                </c:pt>
                <c:pt idx="2689">
                  <c:v>1.2927</c:v>
                </c:pt>
                <c:pt idx="2690">
                  <c:v>1.2927</c:v>
                </c:pt>
                <c:pt idx="2691">
                  <c:v>1.2961</c:v>
                </c:pt>
                <c:pt idx="2692">
                  <c:v>1.3070999999999999</c:v>
                </c:pt>
                <c:pt idx="2693">
                  <c:v>1.3099000000000001</c:v>
                </c:pt>
                <c:pt idx="2694">
                  <c:v>1.3064</c:v>
                </c:pt>
                <c:pt idx="2695">
                  <c:v>1.2996000000000001</c:v>
                </c:pt>
                <c:pt idx="2696">
                  <c:v>1.2987</c:v>
                </c:pt>
                <c:pt idx="2697">
                  <c:v>1.2987</c:v>
                </c:pt>
                <c:pt idx="2698">
                  <c:v>1.2971999999999999</c:v>
                </c:pt>
                <c:pt idx="2699">
                  <c:v>1.2950999999999999</c:v>
                </c:pt>
                <c:pt idx="2700">
                  <c:v>1.2938000000000001</c:v>
                </c:pt>
                <c:pt idx="2701">
                  <c:v>1.2988</c:v>
                </c:pt>
                <c:pt idx="2702">
                  <c:v>1.2972999999999999</c:v>
                </c:pt>
                <c:pt idx="2703">
                  <c:v>1.2974000000000001</c:v>
                </c:pt>
                <c:pt idx="2704">
                  <c:v>1.2974000000000001</c:v>
                </c:pt>
                <c:pt idx="2705">
                  <c:v>1.2874000000000001</c:v>
                </c:pt>
                <c:pt idx="2706">
                  <c:v>1.2864</c:v>
                </c:pt>
                <c:pt idx="2707">
                  <c:v>1.2813000000000001</c:v>
                </c:pt>
                <c:pt idx="2708">
                  <c:v>1.2766999999999999</c:v>
                </c:pt>
                <c:pt idx="2709">
                  <c:v>1.2759</c:v>
                </c:pt>
                <c:pt idx="2710">
                  <c:v>1.2743</c:v>
                </c:pt>
                <c:pt idx="2711">
                  <c:v>1.2743</c:v>
                </c:pt>
                <c:pt idx="2712">
                  <c:v>1.2782</c:v>
                </c:pt>
                <c:pt idx="2713">
                  <c:v>1.2729999999999999</c:v>
                </c:pt>
                <c:pt idx="2714">
                  <c:v>1.2709999999999999</c:v>
                </c:pt>
                <c:pt idx="2715">
                  <c:v>1.2706</c:v>
                </c:pt>
                <c:pt idx="2716">
                  <c:v>1.2721</c:v>
                </c:pt>
                <c:pt idx="2717">
                  <c:v>1.2709999999999999</c:v>
                </c:pt>
                <c:pt idx="2718">
                  <c:v>1.2709999999999999</c:v>
                </c:pt>
                <c:pt idx="2719">
                  <c:v>1.2741</c:v>
                </c:pt>
                <c:pt idx="2720">
                  <c:v>1.2756000000000001</c:v>
                </c:pt>
                <c:pt idx="2721">
                  <c:v>1.2806999999999999</c:v>
                </c:pt>
                <c:pt idx="2722">
                  <c:v>1.28</c:v>
                </c:pt>
                <c:pt idx="2723">
                  <c:v>1.2824</c:v>
                </c:pt>
                <c:pt idx="2724">
                  <c:v>1.2836000000000001</c:v>
                </c:pt>
                <c:pt idx="2725">
                  <c:v>1.2836000000000001</c:v>
                </c:pt>
                <c:pt idx="2726">
                  <c:v>1.2947</c:v>
                </c:pt>
                <c:pt idx="2727">
                  <c:v>1.2965</c:v>
                </c:pt>
                <c:pt idx="2728">
                  <c:v>1.2961</c:v>
                </c:pt>
                <c:pt idx="2729">
                  <c:v>1.2907</c:v>
                </c:pt>
                <c:pt idx="2730">
                  <c:v>1.2922</c:v>
                </c:pt>
                <c:pt idx="2731">
                  <c:v>1.294</c:v>
                </c:pt>
                <c:pt idx="2732">
                  <c:v>1.294</c:v>
                </c:pt>
                <c:pt idx="2733">
                  <c:v>1.2928999999999999</c:v>
                </c:pt>
                <c:pt idx="2734">
                  <c:v>1.2965</c:v>
                </c:pt>
                <c:pt idx="2735">
                  <c:v>1.2974000000000001</c:v>
                </c:pt>
                <c:pt idx="2736">
                  <c:v>1.3070999999999999</c:v>
                </c:pt>
                <c:pt idx="2737">
                  <c:v>1.3021</c:v>
                </c:pt>
                <c:pt idx="2738">
                  <c:v>1.3023</c:v>
                </c:pt>
                <c:pt idx="2739">
                  <c:v>1.3023</c:v>
                </c:pt>
                <c:pt idx="2740">
                  <c:v>1.3069</c:v>
                </c:pt>
                <c:pt idx="2741">
                  <c:v>1.3112999999999999</c:v>
                </c:pt>
                <c:pt idx="2742">
                  <c:v>1.3105</c:v>
                </c:pt>
                <c:pt idx="2743">
                  <c:v>1.2947</c:v>
                </c:pt>
                <c:pt idx="2744">
                  <c:v>1.2932999999999999</c:v>
                </c:pt>
                <c:pt idx="2745">
                  <c:v>1.2952999999999999</c:v>
                </c:pt>
                <c:pt idx="2746">
                  <c:v>1.2952999999999999</c:v>
                </c:pt>
                <c:pt idx="2747">
                  <c:v>1.2927999999999999</c:v>
                </c:pt>
                <c:pt idx="2748">
                  <c:v>1.2851999999999999</c:v>
                </c:pt>
                <c:pt idx="2749">
                  <c:v>1.2858000000000001</c:v>
                </c:pt>
                <c:pt idx="2750">
                  <c:v>1.2967</c:v>
                </c:pt>
                <c:pt idx="2751">
                  <c:v>1.3016000000000001</c:v>
                </c:pt>
                <c:pt idx="2752">
                  <c:v>1.3033999999999999</c:v>
                </c:pt>
                <c:pt idx="2753">
                  <c:v>1.3033999999999999</c:v>
                </c:pt>
                <c:pt idx="2754">
                  <c:v>1.3012999999999999</c:v>
                </c:pt>
                <c:pt idx="2755">
                  <c:v>1.2923</c:v>
                </c:pt>
                <c:pt idx="2756">
                  <c:v>1.2911999999999999</c:v>
                </c:pt>
                <c:pt idx="2757">
                  <c:v>1.2887999999999999</c:v>
                </c:pt>
                <c:pt idx="2758">
                  <c:v>1.2806999999999999</c:v>
                </c:pt>
                <c:pt idx="2759">
                  <c:v>1.2858000000000001</c:v>
                </c:pt>
                <c:pt idx="2760">
                  <c:v>1.2858000000000001</c:v>
                </c:pt>
                <c:pt idx="2761">
                  <c:v>1.2911999999999999</c:v>
                </c:pt>
                <c:pt idx="2762">
                  <c:v>1.2878000000000001</c:v>
                </c:pt>
                <c:pt idx="2763">
                  <c:v>1.2898000000000001</c:v>
                </c:pt>
                <c:pt idx="2764">
                  <c:v>1.2941</c:v>
                </c:pt>
                <c:pt idx="2765">
                  <c:v>1.2967</c:v>
                </c:pt>
                <c:pt idx="2766">
                  <c:v>1.298</c:v>
                </c:pt>
                <c:pt idx="2767">
                  <c:v>1.298</c:v>
                </c:pt>
                <c:pt idx="2768">
                  <c:v>1.2974000000000001</c:v>
                </c:pt>
                <c:pt idx="2769">
                  <c:v>1.3057000000000001</c:v>
                </c:pt>
                <c:pt idx="2770">
                  <c:v>1.3046</c:v>
                </c:pt>
                <c:pt idx="2771">
                  <c:v>1.3108</c:v>
                </c:pt>
                <c:pt idx="2772">
                  <c:v>1.3113999999999999</c:v>
                </c:pt>
                <c:pt idx="2773">
                  <c:v>1.3129</c:v>
                </c:pt>
                <c:pt idx="2774">
                  <c:v>1.3129</c:v>
                </c:pt>
                <c:pt idx="2775">
                  <c:v>1.2992999999999999</c:v>
                </c:pt>
                <c:pt idx="2776">
                  <c:v>1.2902</c:v>
                </c:pt>
                <c:pt idx="2777">
                  <c:v>1.2850999999999999</c:v>
                </c:pt>
                <c:pt idx="2778">
                  <c:v>1.2761</c:v>
                </c:pt>
                <c:pt idx="2779">
                  <c:v>1.2796000000000001</c:v>
                </c:pt>
                <c:pt idx="2780">
                  <c:v>1.2816000000000001</c:v>
                </c:pt>
                <c:pt idx="2781">
                  <c:v>1.2816000000000001</c:v>
                </c:pt>
                <c:pt idx="2782">
                  <c:v>1.2630999999999999</c:v>
                </c:pt>
                <c:pt idx="2783">
                  <c:v>1.26</c:v>
                </c:pt>
                <c:pt idx="2784">
                  <c:v>1.2534000000000001</c:v>
                </c:pt>
                <c:pt idx="2785">
                  <c:v>1.2586999999999999</c:v>
                </c:pt>
                <c:pt idx="2786">
                  <c:v>1.2574000000000001</c:v>
                </c:pt>
                <c:pt idx="2787">
                  <c:v>1.2577</c:v>
                </c:pt>
                <c:pt idx="2788">
                  <c:v>1.2577</c:v>
                </c:pt>
                <c:pt idx="2789">
                  <c:v>1.2509999999999999</c:v>
                </c:pt>
                <c:pt idx="2790">
                  <c:v>1.2531000000000001</c:v>
                </c:pt>
                <c:pt idx="2791">
                  <c:v>1.2571000000000001</c:v>
                </c:pt>
                <c:pt idx="2792">
                  <c:v>1.2501</c:v>
                </c:pt>
                <c:pt idx="2793">
                  <c:v>1.2504999999999999</c:v>
                </c:pt>
                <c:pt idx="2794">
                  <c:v>1.2512000000000001</c:v>
                </c:pt>
                <c:pt idx="2795">
                  <c:v>1.2512000000000001</c:v>
                </c:pt>
                <c:pt idx="2796">
                  <c:v>1.256</c:v>
                </c:pt>
                <c:pt idx="2797">
                  <c:v>1.2534000000000001</c:v>
                </c:pt>
                <c:pt idx="2798">
                  <c:v>1.2476</c:v>
                </c:pt>
                <c:pt idx="2799">
                  <c:v>1.2352000000000001</c:v>
                </c:pt>
                <c:pt idx="2800">
                  <c:v>1.2332000000000001</c:v>
                </c:pt>
                <c:pt idx="2801">
                  <c:v>1.2333000000000001</c:v>
                </c:pt>
                <c:pt idx="2802">
                  <c:v>1.2333000000000001</c:v>
                </c:pt>
                <c:pt idx="2803">
                  <c:v>1.2356</c:v>
                </c:pt>
                <c:pt idx="2804">
                  <c:v>1.2289000000000001</c:v>
                </c:pt>
                <c:pt idx="2805">
                  <c:v>1.2323999999999999</c:v>
                </c:pt>
                <c:pt idx="2806">
                  <c:v>1.2325999999999999</c:v>
                </c:pt>
                <c:pt idx="2807">
                  <c:v>1.2275</c:v>
                </c:pt>
                <c:pt idx="2808">
                  <c:v>1.2290000000000001</c:v>
                </c:pt>
                <c:pt idx="2809">
                  <c:v>1.2290000000000001</c:v>
                </c:pt>
                <c:pt idx="2810">
                  <c:v>1.2293000000000001</c:v>
                </c:pt>
                <c:pt idx="2811">
                  <c:v>1.2372000000000001</c:v>
                </c:pt>
                <c:pt idx="2812">
                  <c:v>1.2384999999999999</c:v>
                </c:pt>
                <c:pt idx="2813">
                  <c:v>1.2388999999999999</c:v>
                </c:pt>
                <c:pt idx="2814">
                  <c:v>1.2426999999999999</c:v>
                </c:pt>
                <c:pt idx="2815">
                  <c:v>1.2387999999999999</c:v>
                </c:pt>
                <c:pt idx="2816">
                  <c:v>1.2387999999999999</c:v>
                </c:pt>
                <c:pt idx="2817">
                  <c:v>1.2179</c:v>
                </c:pt>
                <c:pt idx="2818">
                  <c:v>1.2239</c:v>
                </c:pt>
                <c:pt idx="2819">
                  <c:v>1.2283999999999999</c:v>
                </c:pt>
                <c:pt idx="2820">
                  <c:v>1.2245999999999999</c:v>
                </c:pt>
                <c:pt idx="2821">
                  <c:v>1.2317</c:v>
                </c:pt>
                <c:pt idx="2822">
                  <c:v>1.2317</c:v>
                </c:pt>
                <c:pt idx="2823">
                  <c:v>1.2317</c:v>
                </c:pt>
                <c:pt idx="2824">
                  <c:v>1.226</c:v>
                </c:pt>
                <c:pt idx="2825">
                  <c:v>1.2134</c:v>
                </c:pt>
                <c:pt idx="2826">
                  <c:v>1.2089000000000001</c:v>
                </c:pt>
                <c:pt idx="2827">
                  <c:v>1.2104999999999999</c:v>
                </c:pt>
                <c:pt idx="2828">
                  <c:v>1.22</c:v>
                </c:pt>
                <c:pt idx="2829">
                  <c:v>1.22</c:v>
                </c:pt>
                <c:pt idx="2830">
                  <c:v>1.22</c:v>
                </c:pt>
                <c:pt idx="2831">
                  <c:v>1.2286999999999999</c:v>
                </c:pt>
                <c:pt idx="2832">
                  <c:v>1.2234</c:v>
                </c:pt>
                <c:pt idx="2833">
                  <c:v>1.2281</c:v>
                </c:pt>
                <c:pt idx="2834">
                  <c:v>1.2177</c:v>
                </c:pt>
                <c:pt idx="2835">
                  <c:v>1.2184999999999999</c:v>
                </c:pt>
                <c:pt idx="2836">
                  <c:v>1.2184999999999999</c:v>
                </c:pt>
                <c:pt idx="2837">
                  <c:v>1.2184999999999999</c:v>
                </c:pt>
                <c:pt idx="2838">
                  <c:v>1.2178</c:v>
                </c:pt>
                <c:pt idx="2839">
                  <c:v>1.226</c:v>
                </c:pt>
                <c:pt idx="2840">
                  <c:v>1.2284999999999999</c:v>
                </c:pt>
                <c:pt idx="2841">
                  <c:v>1.2293000000000001</c:v>
                </c:pt>
                <c:pt idx="2842">
                  <c:v>1.2377</c:v>
                </c:pt>
                <c:pt idx="2843">
                  <c:v>1.2377</c:v>
                </c:pt>
                <c:pt idx="2844">
                  <c:v>1.2377</c:v>
                </c:pt>
                <c:pt idx="2845">
                  <c:v>1.2425999999999999</c:v>
                </c:pt>
                <c:pt idx="2846">
                  <c:v>1.256</c:v>
                </c:pt>
                <c:pt idx="2847">
                  <c:v>1.2575000000000001</c:v>
                </c:pt>
                <c:pt idx="2848">
                  <c:v>1.2593000000000001</c:v>
                </c:pt>
                <c:pt idx="2849">
                  <c:v>1.2589999999999999</c:v>
                </c:pt>
                <c:pt idx="2850">
                  <c:v>1.2589999999999999</c:v>
                </c:pt>
                <c:pt idx="2851">
                  <c:v>1.2589999999999999</c:v>
                </c:pt>
                <c:pt idx="2852">
                  <c:v>1.2418</c:v>
                </c:pt>
                <c:pt idx="2853">
                  <c:v>1.2478</c:v>
                </c:pt>
                <c:pt idx="2854">
                  <c:v>1.2475000000000001</c:v>
                </c:pt>
                <c:pt idx="2855">
                  <c:v>1.2487999999999999</c:v>
                </c:pt>
                <c:pt idx="2856">
                  <c:v>1.2539</c:v>
                </c:pt>
                <c:pt idx="2857">
                  <c:v>1.2539</c:v>
                </c:pt>
                <c:pt idx="2858">
                  <c:v>1.2539</c:v>
                </c:pt>
                <c:pt idx="2859">
                  <c:v>1.2669999999999999</c:v>
                </c:pt>
                <c:pt idx="2860">
                  <c:v>1.2704</c:v>
                </c:pt>
                <c:pt idx="2861">
                  <c:v>1.2619</c:v>
                </c:pt>
                <c:pt idx="2862">
                  <c:v>1.2618</c:v>
                </c:pt>
                <c:pt idx="2863">
                  <c:v>1.2596000000000001</c:v>
                </c:pt>
                <c:pt idx="2864">
                  <c:v>1.2596000000000001</c:v>
                </c:pt>
                <c:pt idx="2865">
                  <c:v>1.2596000000000001</c:v>
                </c:pt>
                <c:pt idx="2866">
                  <c:v>1.2551000000000001</c:v>
                </c:pt>
                <c:pt idx="2867">
                  <c:v>1.2534000000000001</c:v>
                </c:pt>
                <c:pt idx="2868">
                  <c:v>1.2492000000000001</c:v>
                </c:pt>
                <c:pt idx="2869">
                  <c:v>1.2544</c:v>
                </c:pt>
                <c:pt idx="2870">
                  <c:v>1.2467999999999999</c:v>
                </c:pt>
                <c:pt idx="2871">
                  <c:v>1.2467999999999999</c:v>
                </c:pt>
                <c:pt idx="2872">
                  <c:v>1.2467999999999999</c:v>
                </c:pt>
                <c:pt idx="2873">
                  <c:v>1.2595000000000001</c:v>
                </c:pt>
                <c:pt idx="2874">
                  <c:v>1.2484999999999999</c:v>
                </c:pt>
                <c:pt idx="2875">
                  <c:v>1.2428999999999999</c:v>
                </c:pt>
                <c:pt idx="2876">
                  <c:v>1.2437</c:v>
                </c:pt>
                <c:pt idx="2877">
                  <c:v>1.2322</c:v>
                </c:pt>
                <c:pt idx="2878">
                  <c:v>1.2322</c:v>
                </c:pt>
                <c:pt idx="2879">
                  <c:v>1.2322</c:v>
                </c:pt>
                <c:pt idx="2880">
                  <c:v>1.2403</c:v>
                </c:pt>
                <c:pt idx="2881">
                  <c:v>1.2438</c:v>
                </c:pt>
                <c:pt idx="2882">
                  <c:v>1.2523</c:v>
                </c:pt>
                <c:pt idx="2883">
                  <c:v>1.2565999999999999</c:v>
                </c:pt>
                <c:pt idx="2884">
                  <c:v>1.2545999999999999</c:v>
                </c:pt>
                <c:pt idx="2885">
                  <c:v>1.2545999999999999</c:v>
                </c:pt>
                <c:pt idx="2886">
                  <c:v>1.2545999999999999</c:v>
                </c:pt>
                <c:pt idx="2887">
                  <c:v>1.2557</c:v>
                </c:pt>
                <c:pt idx="2888">
                  <c:v>1.2659</c:v>
                </c:pt>
                <c:pt idx="2889">
                  <c:v>1.2767999999999999</c:v>
                </c:pt>
                <c:pt idx="2890">
                  <c:v>1.2749999999999999</c:v>
                </c:pt>
                <c:pt idx="2891">
                  <c:v>1.2721</c:v>
                </c:pt>
                <c:pt idx="2892">
                  <c:v>1.2721</c:v>
                </c:pt>
                <c:pt idx="2893">
                  <c:v>1.2721</c:v>
                </c:pt>
                <c:pt idx="2894">
                  <c:v>1.2682</c:v>
                </c:pt>
                <c:pt idx="2895">
                  <c:v>1.2738</c:v>
                </c:pt>
                <c:pt idx="2896">
                  <c:v>1.2843</c:v>
                </c:pt>
                <c:pt idx="2897">
                  <c:v>1.2863</c:v>
                </c:pt>
                <c:pt idx="2898">
                  <c:v>1.2944</c:v>
                </c:pt>
                <c:pt idx="2899">
                  <c:v>1.2944</c:v>
                </c:pt>
                <c:pt idx="2900">
                  <c:v>1.2944</c:v>
                </c:pt>
                <c:pt idx="2901">
                  <c:v>1.2961</c:v>
                </c:pt>
                <c:pt idx="2902">
                  <c:v>1.2949999999999999</c:v>
                </c:pt>
                <c:pt idx="2903">
                  <c:v>1.3025</c:v>
                </c:pt>
                <c:pt idx="2904">
                  <c:v>1.3032999999999999</c:v>
                </c:pt>
                <c:pt idx="2905">
                  <c:v>1.3131999999999999</c:v>
                </c:pt>
                <c:pt idx="2906">
                  <c:v>1.3131999999999999</c:v>
                </c:pt>
                <c:pt idx="2907">
                  <c:v>1.3131999999999999</c:v>
                </c:pt>
                <c:pt idx="2908">
                  <c:v>1.3123</c:v>
                </c:pt>
                <c:pt idx="2909">
                  <c:v>1.3130999999999999</c:v>
                </c:pt>
                <c:pt idx="2910">
                  <c:v>1.3213999999999999</c:v>
                </c:pt>
                <c:pt idx="2911">
                  <c:v>1.3213999999999999</c:v>
                </c:pt>
                <c:pt idx="2912">
                  <c:v>1.3229</c:v>
                </c:pt>
                <c:pt idx="2913">
                  <c:v>1.3229</c:v>
                </c:pt>
                <c:pt idx="2914">
                  <c:v>1.3229</c:v>
                </c:pt>
                <c:pt idx="2915">
                  <c:v>1.3214999999999999</c:v>
                </c:pt>
                <c:pt idx="2916">
                  <c:v>1.3206</c:v>
                </c:pt>
                <c:pt idx="2917">
                  <c:v>1.3161</c:v>
                </c:pt>
                <c:pt idx="2918">
                  <c:v>1.3130999999999999</c:v>
                </c:pt>
                <c:pt idx="2919">
                  <c:v>1.3191999999999999</c:v>
                </c:pt>
                <c:pt idx="2920">
                  <c:v>1.3191999999999999</c:v>
                </c:pt>
                <c:pt idx="2921">
                  <c:v>1.3191999999999999</c:v>
                </c:pt>
                <c:pt idx="2922">
                  <c:v>1.3086</c:v>
                </c:pt>
                <c:pt idx="2923">
                  <c:v>1.3092999999999999</c:v>
                </c:pt>
                <c:pt idx="2924">
                  <c:v>1.3131999999999999</c:v>
                </c:pt>
                <c:pt idx="2925">
                  <c:v>1.3024</c:v>
                </c:pt>
                <c:pt idx="2926">
                  <c:v>1.3148</c:v>
                </c:pt>
                <c:pt idx="2927">
                  <c:v>1.3148</c:v>
                </c:pt>
                <c:pt idx="2928">
                  <c:v>1.3148</c:v>
                </c:pt>
                <c:pt idx="2929">
                  <c:v>1.3152999999999999</c:v>
                </c:pt>
                <c:pt idx="2930">
                  <c:v>1.3130999999999999</c:v>
                </c:pt>
                <c:pt idx="2931">
                  <c:v>1.3113999999999999</c:v>
                </c:pt>
                <c:pt idx="2932">
                  <c:v>1.3068</c:v>
                </c:pt>
                <c:pt idx="2933">
                  <c:v>1.3068</c:v>
                </c:pt>
                <c:pt idx="2934">
                  <c:v>1.3068</c:v>
                </c:pt>
                <c:pt idx="2935">
                  <c:v>1.3068</c:v>
                </c:pt>
                <c:pt idx="2936">
                  <c:v>1.3068</c:v>
                </c:pt>
                <c:pt idx="2937">
                  <c:v>1.3142</c:v>
                </c:pt>
                <c:pt idx="2938">
                  <c:v>1.3314999999999999</c:v>
                </c:pt>
                <c:pt idx="2939">
                  <c:v>1.3319000000000001</c:v>
                </c:pt>
                <c:pt idx="2940">
                  <c:v>1.3355999999999999</c:v>
                </c:pt>
                <c:pt idx="2941">
                  <c:v>1.3355999999999999</c:v>
                </c:pt>
                <c:pt idx="2942">
                  <c:v>1.3355999999999999</c:v>
                </c:pt>
                <c:pt idx="2943">
                  <c:v>1.3271999999999999</c:v>
                </c:pt>
                <c:pt idx="2944">
                  <c:v>1.3337000000000001</c:v>
                </c:pt>
                <c:pt idx="2945">
                  <c:v>1.3332999999999999</c:v>
                </c:pt>
                <c:pt idx="2946">
                  <c:v>1.3275999999999999</c:v>
                </c:pt>
                <c:pt idx="2947">
                  <c:v>1.3242</c:v>
                </c:pt>
                <c:pt idx="2948">
                  <c:v>1.3242</c:v>
                </c:pt>
                <c:pt idx="2949">
                  <c:v>1.3242</c:v>
                </c:pt>
                <c:pt idx="2950">
                  <c:v>1.3167</c:v>
                </c:pt>
                <c:pt idx="2951">
                  <c:v>1.3225</c:v>
                </c:pt>
                <c:pt idx="2952">
                  <c:v>1.3198000000000001</c:v>
                </c:pt>
                <c:pt idx="2953">
                  <c:v>1.3149999999999999</c:v>
                </c:pt>
                <c:pt idx="2954">
                  <c:v>1.3116000000000001</c:v>
                </c:pt>
                <c:pt idx="2955">
                  <c:v>1.3116000000000001</c:v>
                </c:pt>
                <c:pt idx="2956">
                  <c:v>1.3116000000000001</c:v>
                </c:pt>
                <c:pt idx="2957">
                  <c:v>1.3057000000000001</c:v>
                </c:pt>
                <c:pt idx="2958">
                  <c:v>1.3062</c:v>
                </c:pt>
                <c:pt idx="2959">
                  <c:v>1.3057000000000001</c:v>
                </c:pt>
                <c:pt idx="2960">
                  <c:v>1.3119000000000001</c:v>
                </c:pt>
                <c:pt idx="2961">
                  <c:v>1.3190999999999999</c:v>
                </c:pt>
                <c:pt idx="2962">
                  <c:v>1.3190999999999999</c:v>
                </c:pt>
                <c:pt idx="2963">
                  <c:v>1.3190999999999999</c:v>
                </c:pt>
                <c:pt idx="2964">
                  <c:v>1.3242</c:v>
                </c:pt>
                <c:pt idx="2965">
                  <c:v>1.3120000000000001</c:v>
                </c:pt>
                <c:pt idx="2966">
                  <c:v>1.3152999999999999</c:v>
                </c:pt>
                <c:pt idx="2967">
                  <c:v>1.3220000000000001</c:v>
                </c:pt>
                <c:pt idx="2968">
                  <c:v>1.3217000000000001</c:v>
                </c:pt>
                <c:pt idx="2969">
                  <c:v>1.3217000000000001</c:v>
                </c:pt>
                <c:pt idx="2970">
                  <c:v>1.3217000000000001</c:v>
                </c:pt>
                <c:pt idx="2971">
                  <c:v>1.3311999999999999</c:v>
                </c:pt>
                <c:pt idx="2972">
                  <c:v>1.3443000000000001</c:v>
                </c:pt>
                <c:pt idx="2973">
                  <c:v>1.3453999999999999</c:v>
                </c:pt>
                <c:pt idx="2974">
                  <c:v>1.3388</c:v>
                </c:pt>
                <c:pt idx="2975">
                  <c:v>1.3411999999999999</c:v>
                </c:pt>
                <c:pt idx="2976">
                  <c:v>1.3411999999999999</c:v>
                </c:pt>
                <c:pt idx="2977">
                  <c:v>1.3411999999999999</c:v>
                </c:pt>
                <c:pt idx="2978">
                  <c:v>1.33</c:v>
                </c:pt>
                <c:pt idx="2979">
                  <c:v>1.323</c:v>
                </c:pt>
                <c:pt idx="2980">
                  <c:v>1.3222</c:v>
                </c:pt>
                <c:pt idx="2981">
                  <c:v>1.3266</c:v>
                </c:pt>
                <c:pt idx="2982">
                  <c:v>1.3159000000000001</c:v>
                </c:pt>
                <c:pt idx="2983">
                  <c:v>1.3159000000000001</c:v>
                </c:pt>
                <c:pt idx="2984">
                  <c:v>1.3159000000000001</c:v>
                </c:pt>
                <c:pt idx="2985">
                  <c:v>1.2982</c:v>
                </c:pt>
                <c:pt idx="2986">
                  <c:v>1.3091999999999999</c:v>
                </c:pt>
                <c:pt idx="2987">
                  <c:v>1.3169</c:v>
                </c:pt>
                <c:pt idx="2988">
                  <c:v>1.3253999999999999</c:v>
                </c:pt>
                <c:pt idx="2989">
                  <c:v>1.3189</c:v>
                </c:pt>
                <c:pt idx="2990">
                  <c:v>1.3189</c:v>
                </c:pt>
                <c:pt idx="2991">
                  <c:v>1.3189</c:v>
                </c:pt>
                <c:pt idx="2992">
                  <c:v>1.3288</c:v>
                </c:pt>
                <c:pt idx="2993">
                  <c:v>1.3273999999999999</c:v>
                </c:pt>
                <c:pt idx="2994">
                  <c:v>1.3112999999999999</c:v>
                </c:pt>
                <c:pt idx="2995">
                  <c:v>1.3042</c:v>
                </c:pt>
                <c:pt idx="2996">
                  <c:v>1.3160000000000001</c:v>
                </c:pt>
                <c:pt idx="2997">
                  <c:v>1.3160000000000001</c:v>
                </c:pt>
                <c:pt idx="2998">
                  <c:v>1.3160000000000001</c:v>
                </c:pt>
                <c:pt idx="2999">
                  <c:v>1.3093999999999999</c:v>
                </c:pt>
                <c:pt idx="3000">
                  <c:v>1.3174999999999999</c:v>
                </c:pt>
                <c:pt idx="3001">
                  <c:v>1.3176000000000001</c:v>
                </c:pt>
                <c:pt idx="3002">
                  <c:v>1.3109999999999999</c:v>
                </c:pt>
                <c:pt idx="3003">
                  <c:v>1.3145</c:v>
                </c:pt>
                <c:pt idx="3004">
                  <c:v>1.3145</c:v>
                </c:pt>
                <c:pt idx="3005">
                  <c:v>1.3145</c:v>
                </c:pt>
                <c:pt idx="3006">
                  <c:v>1.3145</c:v>
                </c:pt>
                <c:pt idx="3007">
                  <c:v>1.2942</c:v>
                </c:pt>
                <c:pt idx="3008">
                  <c:v>1.3003</c:v>
                </c:pt>
                <c:pt idx="3009">
                  <c:v>1.3017000000000001</c:v>
                </c:pt>
                <c:pt idx="3010">
                  <c:v>1.2902</c:v>
                </c:pt>
                <c:pt idx="3011">
                  <c:v>1.2902</c:v>
                </c:pt>
                <c:pt idx="3012">
                  <c:v>1.2902</c:v>
                </c:pt>
                <c:pt idx="3013">
                  <c:v>1.2910999999999999</c:v>
                </c:pt>
                <c:pt idx="3014">
                  <c:v>1.2830999999999999</c:v>
                </c:pt>
                <c:pt idx="3015">
                  <c:v>1.2789999999999999</c:v>
                </c:pt>
                <c:pt idx="3016">
                  <c:v>1.2668999999999999</c:v>
                </c:pt>
                <c:pt idx="3017">
                  <c:v>1.2770999999999999</c:v>
                </c:pt>
                <c:pt idx="3018">
                  <c:v>1.2770999999999999</c:v>
                </c:pt>
                <c:pt idx="3019">
                  <c:v>1.2770999999999999</c:v>
                </c:pt>
                <c:pt idx="3020">
                  <c:v>1.2736000000000001</c:v>
                </c:pt>
                <c:pt idx="3021">
                  <c:v>1.2718</c:v>
                </c:pt>
                <c:pt idx="3022">
                  <c:v>1.2807999999999999</c:v>
                </c:pt>
                <c:pt idx="3023">
                  <c:v>1.2727999999999999</c:v>
                </c:pt>
                <c:pt idx="3024">
                  <c:v>1.2776000000000001</c:v>
                </c:pt>
                <c:pt idx="3025">
                  <c:v>1.2776000000000001</c:v>
                </c:pt>
                <c:pt idx="3026">
                  <c:v>1.2776000000000001</c:v>
                </c:pt>
                <c:pt idx="3027">
                  <c:v>1.2831999999999999</c:v>
                </c:pt>
                <c:pt idx="3028">
                  <c:v>1.2948</c:v>
                </c:pt>
                <c:pt idx="3029">
                  <c:v>1.3013999999999999</c:v>
                </c:pt>
                <c:pt idx="3030">
                  <c:v>1.2935000000000001</c:v>
                </c:pt>
                <c:pt idx="3031">
                  <c:v>1.2939000000000001</c:v>
                </c:pt>
                <c:pt idx="3032">
                  <c:v>1.2939000000000001</c:v>
                </c:pt>
                <c:pt idx="3033">
                  <c:v>1.2939000000000001</c:v>
                </c:pt>
                <c:pt idx="3034">
                  <c:v>1.2888999999999999</c:v>
                </c:pt>
                <c:pt idx="3035">
                  <c:v>1.3073999999999999</c:v>
                </c:pt>
                <c:pt idx="3036">
                  <c:v>1.3069</c:v>
                </c:pt>
                <c:pt idx="3037">
                  <c:v>1.3057000000000001</c:v>
                </c:pt>
                <c:pt idx="3038">
                  <c:v>1.3057000000000001</c:v>
                </c:pt>
                <c:pt idx="3039">
                  <c:v>1.3057000000000001</c:v>
                </c:pt>
                <c:pt idx="3040">
                  <c:v>1.3057000000000001</c:v>
                </c:pt>
                <c:pt idx="3041">
                  <c:v>1.3047</c:v>
                </c:pt>
                <c:pt idx="3042">
                  <c:v>1.3053999999999999</c:v>
                </c:pt>
                <c:pt idx="3043">
                  <c:v>1.3073999999999999</c:v>
                </c:pt>
                <c:pt idx="3044">
                  <c:v>1.3039000000000001</c:v>
                </c:pt>
                <c:pt idx="3045">
                  <c:v>1.3064</c:v>
                </c:pt>
                <c:pt idx="3046">
                  <c:v>1.3064</c:v>
                </c:pt>
                <c:pt idx="3047">
                  <c:v>1.3064</c:v>
                </c:pt>
                <c:pt idx="3048">
                  <c:v>1.3019000000000001</c:v>
                </c:pt>
                <c:pt idx="3049">
                  <c:v>1.2992999999999999</c:v>
                </c:pt>
                <c:pt idx="3050">
                  <c:v>1.3181</c:v>
                </c:pt>
                <c:pt idx="3051">
                  <c:v>1.3250999999999999</c:v>
                </c:pt>
                <c:pt idx="3052">
                  <c:v>1.3384</c:v>
                </c:pt>
                <c:pt idx="3053">
                  <c:v>1.3384</c:v>
                </c:pt>
                <c:pt idx="3054">
                  <c:v>1.3384</c:v>
                </c:pt>
                <c:pt idx="3055">
                  <c:v>1.341</c:v>
                </c:pt>
                <c:pt idx="3056">
                  <c:v>1.3376999999999999</c:v>
                </c:pt>
                <c:pt idx="3057">
                  <c:v>1.3393999999999999</c:v>
                </c:pt>
                <c:pt idx="3058">
                  <c:v>1.3442000000000001</c:v>
                </c:pt>
                <c:pt idx="3059">
                  <c:v>1.3511</c:v>
                </c:pt>
                <c:pt idx="3060">
                  <c:v>1.3511</c:v>
                </c:pt>
                <c:pt idx="3061">
                  <c:v>1.3511</c:v>
                </c:pt>
                <c:pt idx="3062">
                  <c:v>1.3492</c:v>
                </c:pt>
                <c:pt idx="3063">
                  <c:v>1.3418000000000001</c:v>
                </c:pt>
                <c:pt idx="3064">
                  <c:v>1.3335999999999999</c:v>
                </c:pt>
                <c:pt idx="3065">
                  <c:v>1.3348</c:v>
                </c:pt>
                <c:pt idx="3066">
                  <c:v>1.3229</c:v>
                </c:pt>
                <c:pt idx="3067">
                  <c:v>1.3229</c:v>
                </c:pt>
                <c:pt idx="3068">
                  <c:v>1.3229</c:v>
                </c:pt>
                <c:pt idx="3069">
                  <c:v>1.3372999999999999</c:v>
                </c:pt>
                <c:pt idx="3070">
                  <c:v>1.3387</c:v>
                </c:pt>
                <c:pt idx="3071">
                  <c:v>1.3534999999999999</c:v>
                </c:pt>
                <c:pt idx="3072">
                  <c:v>1.3458000000000001</c:v>
                </c:pt>
                <c:pt idx="3073">
                  <c:v>1.3575999999999999</c:v>
                </c:pt>
                <c:pt idx="3074">
                  <c:v>1.3575999999999999</c:v>
                </c:pt>
                <c:pt idx="3075">
                  <c:v>1.3575999999999999</c:v>
                </c:pt>
                <c:pt idx="3076">
                  <c:v>1.3480000000000001</c:v>
                </c:pt>
                <c:pt idx="3077">
                  <c:v>1.3484</c:v>
                </c:pt>
                <c:pt idx="3078">
                  <c:v>1.3532</c:v>
                </c:pt>
                <c:pt idx="3079">
                  <c:v>1.3658999999999999</c:v>
                </c:pt>
                <c:pt idx="3080">
                  <c:v>1.365</c:v>
                </c:pt>
                <c:pt idx="3081">
                  <c:v>1.365</c:v>
                </c:pt>
                <c:pt idx="3082">
                  <c:v>1.365</c:v>
                </c:pt>
                <c:pt idx="3083">
                  <c:v>1.3615999999999999</c:v>
                </c:pt>
                <c:pt idx="3084">
                  <c:v>1.3633</c:v>
                </c:pt>
                <c:pt idx="3085">
                  <c:v>1.3788</c:v>
                </c:pt>
                <c:pt idx="3086">
                  <c:v>1.3742000000000001</c:v>
                </c:pt>
                <c:pt idx="3087">
                  <c:v>1.3773</c:v>
                </c:pt>
                <c:pt idx="3088">
                  <c:v>1.3773</c:v>
                </c:pt>
                <c:pt idx="3089">
                  <c:v>1.3773</c:v>
                </c:pt>
                <c:pt idx="3090">
                  <c:v>1.3773</c:v>
                </c:pt>
                <c:pt idx="3091">
                  <c:v>1.3809</c:v>
                </c:pt>
                <c:pt idx="3092">
                  <c:v>1.3627</c:v>
                </c:pt>
                <c:pt idx="3093">
                  <c:v>1.4000999999999999</c:v>
                </c:pt>
                <c:pt idx="3094">
                  <c:v>1.4159999999999999</c:v>
                </c:pt>
                <c:pt idx="3095">
                  <c:v>1.4159999999999999</c:v>
                </c:pt>
                <c:pt idx="3096">
                  <c:v>1.4159999999999999</c:v>
                </c:pt>
                <c:pt idx="3097">
                  <c:v>1.4037999999999999</c:v>
                </c:pt>
                <c:pt idx="3098">
                  <c:v>1.3927</c:v>
                </c:pt>
                <c:pt idx="3099">
                  <c:v>1.3917999999999999</c:v>
                </c:pt>
                <c:pt idx="3100">
                  <c:v>1.3855999999999999</c:v>
                </c:pt>
                <c:pt idx="3101">
                  <c:v>1.3797999999999999</c:v>
                </c:pt>
                <c:pt idx="3102">
                  <c:v>1.3797999999999999</c:v>
                </c:pt>
                <c:pt idx="3103">
                  <c:v>1.3797999999999999</c:v>
                </c:pt>
                <c:pt idx="3104">
                  <c:v>1.3807</c:v>
                </c:pt>
                <c:pt idx="3105">
                  <c:v>1.3828</c:v>
                </c:pt>
                <c:pt idx="3106">
                  <c:v>1.3675999999999999</c:v>
                </c:pt>
                <c:pt idx="3107">
                  <c:v>1.3775999999999999</c:v>
                </c:pt>
                <c:pt idx="3108">
                  <c:v>1.3807</c:v>
                </c:pt>
                <c:pt idx="3109">
                  <c:v>1.3807</c:v>
                </c:pt>
                <c:pt idx="3110">
                  <c:v>1.3807</c:v>
                </c:pt>
                <c:pt idx="3111">
                  <c:v>1.3727</c:v>
                </c:pt>
                <c:pt idx="3112">
                  <c:v>1.3766</c:v>
                </c:pt>
                <c:pt idx="3113">
                  <c:v>1.3607</c:v>
                </c:pt>
                <c:pt idx="3114">
                  <c:v>1.3593</c:v>
                </c:pt>
                <c:pt idx="3115">
                  <c:v>1.3433999999999999</c:v>
                </c:pt>
                <c:pt idx="3116">
                  <c:v>1.3433999999999999</c:v>
                </c:pt>
                <c:pt idx="3117">
                  <c:v>1.3433999999999999</c:v>
                </c:pt>
                <c:pt idx="3118">
                  <c:v>1.3269</c:v>
                </c:pt>
                <c:pt idx="3119">
                  <c:v>1.3337000000000001</c:v>
                </c:pt>
                <c:pt idx="3120">
                  <c:v>1.3181</c:v>
                </c:pt>
                <c:pt idx="3121">
                  <c:v>1.3327</c:v>
                </c:pt>
                <c:pt idx="3122">
                  <c:v>1.3503000000000001</c:v>
                </c:pt>
                <c:pt idx="3123">
                  <c:v>1.3503000000000001</c:v>
                </c:pt>
                <c:pt idx="3124">
                  <c:v>1.3503000000000001</c:v>
                </c:pt>
                <c:pt idx="3125">
                  <c:v>1.3614999999999999</c:v>
                </c:pt>
                <c:pt idx="3126">
                  <c:v>1.3631</c:v>
                </c:pt>
                <c:pt idx="3127">
                  <c:v>1.3579000000000001</c:v>
                </c:pt>
                <c:pt idx="3128">
                  <c:v>1.35</c:v>
                </c:pt>
                <c:pt idx="3129">
                  <c:v>1.343</c:v>
                </c:pt>
                <c:pt idx="3130">
                  <c:v>1.343</c:v>
                </c:pt>
                <c:pt idx="3131">
                  <c:v>1.343</c:v>
                </c:pt>
                <c:pt idx="3132">
                  <c:v>1.3448</c:v>
                </c:pt>
                <c:pt idx="3133">
                  <c:v>1.3635999999999999</c:v>
                </c:pt>
                <c:pt idx="3134">
                  <c:v>1.371</c:v>
                </c:pt>
                <c:pt idx="3135">
                  <c:v>1.3641000000000001</c:v>
                </c:pt>
                <c:pt idx="3136">
                  <c:v>1.3759999999999999</c:v>
                </c:pt>
                <c:pt idx="3137">
                  <c:v>1.3759999999999999</c:v>
                </c:pt>
                <c:pt idx="3138">
                  <c:v>1.3759999999999999</c:v>
                </c:pt>
                <c:pt idx="3139">
                  <c:v>1.3794999999999999</c:v>
                </c:pt>
                <c:pt idx="3140">
                  <c:v>1.3729</c:v>
                </c:pt>
                <c:pt idx="3141">
                  <c:v>1.3645</c:v>
                </c:pt>
                <c:pt idx="3142">
                  <c:v>1.3655999999999999</c:v>
                </c:pt>
                <c:pt idx="3143">
                  <c:v>1.3816999999999999</c:v>
                </c:pt>
                <c:pt idx="3144">
                  <c:v>1.3816999999999999</c:v>
                </c:pt>
                <c:pt idx="3145">
                  <c:v>1.3816999999999999</c:v>
                </c:pt>
                <c:pt idx="3146">
                  <c:v>1.4044000000000001</c:v>
                </c:pt>
                <c:pt idx="3147">
                  <c:v>1.4036</c:v>
                </c:pt>
                <c:pt idx="3148">
                  <c:v>1.4098999999999999</c:v>
                </c:pt>
                <c:pt idx="3149">
                  <c:v>1.4126000000000001</c:v>
                </c:pt>
                <c:pt idx="3150">
                  <c:v>1.4255</c:v>
                </c:pt>
                <c:pt idx="3151">
                  <c:v>1.4255</c:v>
                </c:pt>
                <c:pt idx="3152">
                  <c:v>1.4255</c:v>
                </c:pt>
                <c:pt idx="3153">
                  <c:v>1.4285000000000001</c:v>
                </c:pt>
                <c:pt idx="3154">
                  <c:v>1.4450000000000001</c:v>
                </c:pt>
                <c:pt idx="3155">
                  <c:v>1.4401999999999999</c:v>
                </c:pt>
                <c:pt idx="3156">
                  <c:v>1.4487000000000001</c:v>
                </c:pt>
                <c:pt idx="3157">
                  <c:v>1.4401999999999999</c:v>
                </c:pt>
                <c:pt idx="3158">
                  <c:v>1.4401999999999999</c:v>
                </c:pt>
                <c:pt idx="3159">
                  <c:v>1.4401999999999999</c:v>
                </c:pt>
                <c:pt idx="3160">
                  <c:v>1.4423999999999999</c:v>
                </c:pt>
                <c:pt idx="3161">
                  <c:v>1.4433</c:v>
                </c:pt>
                <c:pt idx="3162">
                  <c:v>1.4461999999999999</c:v>
                </c:pt>
                <c:pt idx="3163">
                  <c:v>1.4413</c:v>
                </c:pt>
                <c:pt idx="3164">
                  <c:v>1.4384999999999999</c:v>
                </c:pt>
                <c:pt idx="3165">
                  <c:v>1.4384999999999999</c:v>
                </c:pt>
                <c:pt idx="3166">
                  <c:v>1.4384999999999999</c:v>
                </c:pt>
                <c:pt idx="3167">
                  <c:v>1.4369000000000001</c:v>
                </c:pt>
                <c:pt idx="3168">
                  <c:v>1.4477</c:v>
                </c:pt>
                <c:pt idx="3169">
                  <c:v>1.4359999999999999</c:v>
                </c:pt>
                <c:pt idx="3170">
                  <c:v>1.4309000000000001</c:v>
                </c:pt>
                <c:pt idx="3171">
                  <c:v>1.425</c:v>
                </c:pt>
                <c:pt idx="3172">
                  <c:v>1.425</c:v>
                </c:pt>
                <c:pt idx="3173">
                  <c:v>1.425</c:v>
                </c:pt>
                <c:pt idx="3174">
                  <c:v>1.4142999999999999</c:v>
                </c:pt>
                <c:pt idx="3175">
                  <c:v>1.4367000000000001</c:v>
                </c:pt>
                <c:pt idx="3176">
                  <c:v>1.4267000000000001</c:v>
                </c:pt>
                <c:pt idx="3177">
                  <c:v>1.4225000000000001</c:v>
                </c:pt>
                <c:pt idx="3178">
                  <c:v>1.4155</c:v>
                </c:pt>
                <c:pt idx="3179">
                  <c:v>1.4155</c:v>
                </c:pt>
                <c:pt idx="3180">
                  <c:v>1.4155</c:v>
                </c:pt>
                <c:pt idx="3181">
                  <c:v>1.4229000000000001</c:v>
                </c:pt>
                <c:pt idx="3182">
                  <c:v>1.43</c:v>
                </c:pt>
                <c:pt idx="3183">
                  <c:v>1.417</c:v>
                </c:pt>
                <c:pt idx="3184">
                  <c:v>1.4415</c:v>
                </c:pt>
                <c:pt idx="3185">
                  <c:v>1.4259999999999999</c:v>
                </c:pt>
                <c:pt idx="3186">
                  <c:v>1.4259999999999999</c:v>
                </c:pt>
                <c:pt idx="3187">
                  <c:v>1.4259999999999999</c:v>
                </c:pt>
                <c:pt idx="3188">
                  <c:v>1.4259999999999999</c:v>
                </c:pt>
                <c:pt idx="3189">
                  <c:v>1.4446000000000001</c:v>
                </c:pt>
                <c:pt idx="3190">
                  <c:v>1.4471000000000001</c:v>
                </c:pt>
                <c:pt idx="3191">
                  <c:v>1.4379999999999999</c:v>
                </c:pt>
                <c:pt idx="3192">
                  <c:v>1.4391</c:v>
                </c:pt>
                <c:pt idx="3193">
                  <c:v>1.4391</c:v>
                </c:pt>
                <c:pt idx="3194">
                  <c:v>1.4391</c:v>
                </c:pt>
                <c:pt idx="3195">
                  <c:v>1.4221999999999999</c:v>
                </c:pt>
                <c:pt idx="3196">
                  <c:v>1.4207000000000001</c:v>
                </c:pt>
                <c:pt idx="3197">
                  <c:v>1.4159999999999999</c:v>
                </c:pt>
                <c:pt idx="3198">
                  <c:v>1.4045000000000001</c:v>
                </c:pt>
                <c:pt idx="3199">
                  <c:v>1.4146000000000001</c:v>
                </c:pt>
                <c:pt idx="3200">
                  <c:v>1.4146000000000001</c:v>
                </c:pt>
                <c:pt idx="3201">
                  <c:v>1.4146000000000001</c:v>
                </c:pt>
                <c:pt idx="3202">
                  <c:v>1.4201999999999999</c:v>
                </c:pt>
                <c:pt idx="3203">
                  <c:v>1.4073</c:v>
                </c:pt>
                <c:pt idx="3204">
                  <c:v>1.3975</c:v>
                </c:pt>
                <c:pt idx="3205">
                  <c:v>1.4056</c:v>
                </c:pt>
                <c:pt idx="3206">
                  <c:v>1.4241999999999999</c:v>
                </c:pt>
                <c:pt idx="3207">
                  <c:v>1.4241999999999999</c:v>
                </c:pt>
                <c:pt idx="3208">
                  <c:v>1.4241999999999999</c:v>
                </c:pt>
                <c:pt idx="3209">
                  <c:v>1.4247000000000001</c:v>
                </c:pt>
                <c:pt idx="3210">
                  <c:v>1.4318</c:v>
                </c:pt>
                <c:pt idx="3211">
                  <c:v>1.4460999999999999</c:v>
                </c:pt>
                <c:pt idx="3212">
                  <c:v>1.45</c:v>
                </c:pt>
                <c:pt idx="3213">
                  <c:v>1.4488000000000001</c:v>
                </c:pt>
                <c:pt idx="3214">
                  <c:v>1.4488000000000001</c:v>
                </c:pt>
                <c:pt idx="3215">
                  <c:v>1.4488000000000001</c:v>
                </c:pt>
                <c:pt idx="3216">
                  <c:v>1.4453</c:v>
                </c:pt>
                <c:pt idx="3217">
                  <c:v>1.4424999999999999</c:v>
                </c:pt>
                <c:pt idx="3218">
                  <c:v>1.4260999999999999</c:v>
                </c:pt>
                <c:pt idx="3219">
                  <c:v>1.4205000000000001</c:v>
                </c:pt>
                <c:pt idx="3220">
                  <c:v>1.4219999999999999</c:v>
                </c:pt>
                <c:pt idx="3221">
                  <c:v>1.4219999999999999</c:v>
                </c:pt>
                <c:pt idx="3222">
                  <c:v>1.4219999999999999</c:v>
                </c:pt>
                <c:pt idx="3223">
                  <c:v>1.4212</c:v>
                </c:pt>
                <c:pt idx="3224">
                  <c:v>1.4397</c:v>
                </c:pt>
                <c:pt idx="3225">
                  <c:v>1.4373</c:v>
                </c:pt>
                <c:pt idx="3226">
                  <c:v>1.4235</c:v>
                </c:pt>
                <c:pt idx="3227">
                  <c:v>1.427</c:v>
                </c:pt>
                <c:pt idx="3228">
                  <c:v>1.427</c:v>
                </c:pt>
                <c:pt idx="3229">
                  <c:v>1.427</c:v>
                </c:pt>
                <c:pt idx="3230">
                  <c:v>1.4088000000000001</c:v>
                </c:pt>
                <c:pt idx="3231">
                  <c:v>1.4292</c:v>
                </c:pt>
                <c:pt idx="3232">
                  <c:v>1.4448000000000001</c:v>
                </c:pt>
                <c:pt idx="3233">
                  <c:v>1.4354</c:v>
                </c:pt>
                <c:pt idx="3234">
                  <c:v>1.4486000000000001</c:v>
                </c:pt>
                <c:pt idx="3235">
                  <c:v>1.4486000000000001</c:v>
                </c:pt>
                <c:pt idx="3236">
                  <c:v>1.4486000000000001</c:v>
                </c:pt>
                <c:pt idx="3237">
                  <c:v>1.4614</c:v>
                </c:pt>
                <c:pt idx="3238">
                  <c:v>1.4608000000000001</c:v>
                </c:pt>
                <c:pt idx="3239">
                  <c:v>1.4652000000000001</c:v>
                </c:pt>
                <c:pt idx="3240">
                  <c:v>1.4596</c:v>
                </c:pt>
                <c:pt idx="3241">
                  <c:v>1.4488000000000001</c:v>
                </c:pt>
                <c:pt idx="3242">
                  <c:v>1.4488000000000001</c:v>
                </c:pt>
                <c:pt idx="3243">
                  <c:v>1.4488000000000001</c:v>
                </c:pt>
                <c:pt idx="3244">
                  <c:v>1.446</c:v>
                </c:pt>
                <c:pt idx="3245">
                  <c:v>1.4408000000000001</c:v>
                </c:pt>
                <c:pt idx="3246">
                  <c:v>1.4384999999999999</c:v>
                </c:pt>
                <c:pt idx="3247">
                  <c:v>1.4272</c:v>
                </c:pt>
                <c:pt idx="3248">
                  <c:v>1.4265000000000001</c:v>
                </c:pt>
                <c:pt idx="3249">
                  <c:v>1.4265000000000001</c:v>
                </c:pt>
                <c:pt idx="3250">
                  <c:v>1.4265000000000001</c:v>
                </c:pt>
                <c:pt idx="3251">
                  <c:v>1.4168000000000001</c:v>
                </c:pt>
                <c:pt idx="3252">
                  <c:v>1.4069</c:v>
                </c:pt>
                <c:pt idx="3253">
                  <c:v>1.4089</c:v>
                </c:pt>
                <c:pt idx="3254">
                  <c:v>1.4019999999999999</c:v>
                </c:pt>
                <c:pt idx="3255">
                  <c:v>1.4237</c:v>
                </c:pt>
                <c:pt idx="3256">
                  <c:v>1.4237</c:v>
                </c:pt>
                <c:pt idx="3257">
                  <c:v>1.4237</c:v>
                </c:pt>
                <c:pt idx="3258">
                  <c:v>1.4265000000000001</c:v>
                </c:pt>
                <c:pt idx="3259">
                  <c:v>1.4227000000000001</c:v>
                </c:pt>
                <c:pt idx="3260">
                  <c:v>1.4171</c:v>
                </c:pt>
                <c:pt idx="3261">
                  <c:v>1.4142999999999999</c:v>
                </c:pt>
                <c:pt idx="3262">
                  <c:v>1.4279999999999999</c:v>
                </c:pt>
                <c:pt idx="3263">
                  <c:v>1.4279999999999999</c:v>
                </c:pt>
                <c:pt idx="3264">
                  <c:v>1.4279999999999999</c:v>
                </c:pt>
                <c:pt idx="3265">
                  <c:v>1.4153</c:v>
                </c:pt>
                <c:pt idx="3266">
                  <c:v>1.4357</c:v>
                </c:pt>
                <c:pt idx="3267">
                  <c:v>1.4358</c:v>
                </c:pt>
                <c:pt idx="3268">
                  <c:v>1.4397</c:v>
                </c:pt>
                <c:pt idx="3269">
                  <c:v>1.4500999999999999</c:v>
                </c:pt>
                <c:pt idx="3270">
                  <c:v>1.4500999999999999</c:v>
                </c:pt>
                <c:pt idx="3271">
                  <c:v>1.4500999999999999</c:v>
                </c:pt>
                <c:pt idx="3272">
                  <c:v>1.4814000000000001</c:v>
                </c:pt>
                <c:pt idx="3273">
                  <c:v>1.4882</c:v>
                </c:pt>
                <c:pt idx="3274">
                  <c:v>1.478</c:v>
                </c:pt>
                <c:pt idx="3275">
                  <c:v>1.4837</c:v>
                </c:pt>
                <c:pt idx="3276">
                  <c:v>1.486</c:v>
                </c:pt>
                <c:pt idx="3277">
                  <c:v>1.486</c:v>
                </c:pt>
                <c:pt idx="3278">
                  <c:v>1.486</c:v>
                </c:pt>
                <c:pt idx="3279">
                  <c:v>1.4794</c:v>
                </c:pt>
                <c:pt idx="3280">
                  <c:v>1.4668000000000001</c:v>
                </c:pt>
                <c:pt idx="3281">
                  <c:v>1.4617</c:v>
                </c:pt>
                <c:pt idx="3282">
                  <c:v>1.4583999999999999</c:v>
                </c:pt>
                <c:pt idx="3283">
                  <c:v>1.4583999999999999</c:v>
                </c:pt>
                <c:pt idx="3284">
                  <c:v>1.4583999999999999</c:v>
                </c:pt>
                <c:pt idx="3285">
                  <c:v>1.4583999999999999</c:v>
                </c:pt>
                <c:pt idx="3286">
                  <c:v>1.4583999999999999</c:v>
                </c:pt>
                <c:pt idx="3287">
                  <c:v>1.4515</c:v>
                </c:pt>
                <c:pt idx="3288">
                  <c:v>1.4301999999999999</c:v>
                </c:pt>
                <c:pt idx="3289">
                  <c:v>1.4275</c:v>
                </c:pt>
                <c:pt idx="3290">
                  <c:v>1.4450000000000001</c:v>
                </c:pt>
                <c:pt idx="3291">
                  <c:v>1.4450000000000001</c:v>
                </c:pt>
                <c:pt idx="3292">
                  <c:v>1.4450000000000001</c:v>
                </c:pt>
                <c:pt idx="3293">
                  <c:v>1.4400999999999999</c:v>
                </c:pt>
                <c:pt idx="3294">
                  <c:v>1.4493</c:v>
                </c:pt>
                <c:pt idx="3295">
                  <c:v>1.4470000000000001</c:v>
                </c:pt>
                <c:pt idx="3296">
                  <c:v>1.4434</c:v>
                </c:pt>
                <c:pt idx="3297">
                  <c:v>1.4400999999999999</c:v>
                </c:pt>
                <c:pt idx="3298">
                  <c:v>1.4400999999999999</c:v>
                </c:pt>
                <c:pt idx="3299">
                  <c:v>1.4400999999999999</c:v>
                </c:pt>
                <c:pt idx="3300">
                  <c:v>1.4282999999999999</c:v>
                </c:pt>
                <c:pt idx="3301">
                  <c:v>1.43</c:v>
                </c:pt>
                <c:pt idx="3302">
                  <c:v>1.4166000000000001</c:v>
                </c:pt>
                <c:pt idx="3303">
                  <c:v>1.4239999999999999</c:v>
                </c:pt>
                <c:pt idx="3304">
                  <c:v>1.4140999999999999</c:v>
                </c:pt>
                <c:pt idx="3305">
                  <c:v>1.4140999999999999</c:v>
                </c:pt>
                <c:pt idx="3306">
                  <c:v>1.4140999999999999</c:v>
                </c:pt>
                <c:pt idx="3307">
                  <c:v>1.4207000000000001</c:v>
                </c:pt>
                <c:pt idx="3308">
                  <c:v>1.409</c:v>
                </c:pt>
                <c:pt idx="3309">
                  <c:v>1.4066000000000001</c:v>
                </c:pt>
                <c:pt idx="3310">
                  <c:v>1.4032</c:v>
                </c:pt>
                <c:pt idx="3311">
                  <c:v>1.4115</c:v>
                </c:pt>
                <c:pt idx="3312">
                  <c:v>1.4115</c:v>
                </c:pt>
                <c:pt idx="3313">
                  <c:v>1.4115</c:v>
                </c:pt>
                <c:pt idx="3314">
                  <c:v>1.4128000000000001</c:v>
                </c:pt>
                <c:pt idx="3315">
                  <c:v>1.4136</c:v>
                </c:pt>
                <c:pt idx="3316">
                  <c:v>1.4211</c:v>
                </c:pt>
                <c:pt idx="3317">
                  <c:v>1.4194</c:v>
                </c:pt>
                <c:pt idx="3318">
                  <c:v>1.413</c:v>
                </c:pt>
                <c:pt idx="3319">
                  <c:v>1.413</c:v>
                </c:pt>
                <c:pt idx="3320">
                  <c:v>1.413</c:v>
                </c:pt>
                <c:pt idx="3321">
                  <c:v>1.4004000000000001</c:v>
                </c:pt>
                <c:pt idx="3322">
                  <c:v>1.3951</c:v>
                </c:pt>
                <c:pt idx="3323">
                  <c:v>1.3884000000000001</c:v>
                </c:pt>
                <c:pt idx="3324">
                  <c:v>1.3948</c:v>
                </c:pt>
                <c:pt idx="3325">
                  <c:v>1.3773</c:v>
                </c:pt>
                <c:pt idx="3326">
                  <c:v>1.3773</c:v>
                </c:pt>
                <c:pt idx="3327">
                  <c:v>1.3773</c:v>
                </c:pt>
                <c:pt idx="3328">
                  <c:v>1.3816999999999999</c:v>
                </c:pt>
                <c:pt idx="3329">
                  <c:v>1.3928</c:v>
                </c:pt>
                <c:pt idx="3330">
                  <c:v>1.3897999999999999</c:v>
                </c:pt>
                <c:pt idx="3331">
                  <c:v>1.4028</c:v>
                </c:pt>
                <c:pt idx="3332">
                  <c:v>1.3956999999999999</c:v>
                </c:pt>
                <c:pt idx="3333">
                  <c:v>1.3956999999999999</c:v>
                </c:pt>
                <c:pt idx="3334">
                  <c:v>1.3956999999999999</c:v>
                </c:pt>
                <c:pt idx="3335">
                  <c:v>1.385</c:v>
                </c:pt>
                <c:pt idx="3336">
                  <c:v>1.3809</c:v>
                </c:pt>
                <c:pt idx="3337">
                  <c:v>1.3825000000000001</c:v>
                </c:pt>
                <c:pt idx="3338">
                  <c:v>1.3834</c:v>
                </c:pt>
                <c:pt idx="3339">
                  <c:v>1.3762000000000001</c:v>
                </c:pt>
                <c:pt idx="3340">
                  <c:v>1.3762000000000001</c:v>
                </c:pt>
                <c:pt idx="3341">
                  <c:v>1.3762000000000001</c:v>
                </c:pt>
                <c:pt idx="3342">
                  <c:v>1.3773</c:v>
                </c:pt>
                <c:pt idx="3343">
                  <c:v>1.3731</c:v>
                </c:pt>
                <c:pt idx="3344">
                  <c:v>1.3667</c:v>
                </c:pt>
                <c:pt idx="3345">
                  <c:v>1.3668</c:v>
                </c:pt>
                <c:pt idx="3346">
                  <c:v>1.3627</c:v>
                </c:pt>
                <c:pt idx="3347">
                  <c:v>1.3627</c:v>
                </c:pt>
                <c:pt idx="3348">
                  <c:v>1.3627</c:v>
                </c:pt>
                <c:pt idx="3349">
                  <c:v>1.3560000000000001</c:v>
                </c:pt>
                <c:pt idx="3350">
                  <c:v>1.351</c:v>
                </c:pt>
                <c:pt idx="3351">
                  <c:v>1.351</c:v>
                </c:pt>
                <c:pt idx="3352">
                  <c:v>1.3440000000000001</c:v>
                </c:pt>
                <c:pt idx="3353">
                  <c:v>1.3524</c:v>
                </c:pt>
                <c:pt idx="3354">
                  <c:v>1.3524</c:v>
                </c:pt>
                <c:pt idx="3355">
                  <c:v>1.3524</c:v>
                </c:pt>
                <c:pt idx="3356">
                  <c:v>1.3604000000000001</c:v>
                </c:pt>
                <c:pt idx="3357">
                  <c:v>1.3647</c:v>
                </c:pt>
                <c:pt idx="3358">
                  <c:v>1.3634999999999999</c:v>
                </c:pt>
                <c:pt idx="3359">
                  <c:v>1.3552999999999999</c:v>
                </c:pt>
                <c:pt idx="3360">
                  <c:v>1.3631</c:v>
                </c:pt>
                <c:pt idx="3361">
                  <c:v>1.3631</c:v>
                </c:pt>
                <c:pt idx="3362">
                  <c:v>1.3631</c:v>
                </c:pt>
                <c:pt idx="3363">
                  <c:v>1.3745000000000001</c:v>
                </c:pt>
                <c:pt idx="3364">
                  <c:v>1.3803000000000001</c:v>
                </c:pt>
                <c:pt idx="3365">
                  <c:v>1.3754999999999999</c:v>
                </c:pt>
                <c:pt idx="3366">
                  <c:v>1.3692</c:v>
                </c:pt>
                <c:pt idx="3367">
                  <c:v>1.371</c:v>
                </c:pt>
                <c:pt idx="3368">
                  <c:v>1.371</c:v>
                </c:pt>
                <c:pt idx="3369">
                  <c:v>1.371</c:v>
                </c:pt>
                <c:pt idx="3370">
                  <c:v>1.3715999999999999</c:v>
                </c:pt>
                <c:pt idx="3371">
                  <c:v>1.3681000000000001</c:v>
                </c:pt>
                <c:pt idx="3372">
                  <c:v>1.3595999999999999</c:v>
                </c:pt>
                <c:pt idx="3373">
                  <c:v>1.3571</c:v>
                </c:pt>
                <c:pt idx="3374">
                  <c:v>1.3521000000000001</c:v>
                </c:pt>
                <c:pt idx="3375">
                  <c:v>1.3521000000000001</c:v>
                </c:pt>
                <c:pt idx="3376">
                  <c:v>1.3521000000000001</c:v>
                </c:pt>
                <c:pt idx="3377">
                  <c:v>1.3472</c:v>
                </c:pt>
                <c:pt idx="3378">
                  <c:v>1.3506</c:v>
                </c:pt>
                <c:pt idx="3379">
                  <c:v>1.3371</c:v>
                </c:pt>
                <c:pt idx="3380">
                  <c:v>1.3310999999999999</c:v>
                </c:pt>
                <c:pt idx="3381">
                  <c:v>1.3349</c:v>
                </c:pt>
                <c:pt idx="3382">
                  <c:v>1.3349</c:v>
                </c:pt>
                <c:pt idx="3383">
                  <c:v>1.3349</c:v>
                </c:pt>
                <c:pt idx="3384">
                  <c:v>1.3199000000000001</c:v>
                </c:pt>
                <c:pt idx="3385">
                  <c:v>1.2972999999999999</c:v>
                </c:pt>
                <c:pt idx="3386">
                  <c:v>1.2948</c:v>
                </c:pt>
                <c:pt idx="3387">
                  <c:v>1.2903</c:v>
                </c:pt>
                <c:pt idx="3388">
                  <c:v>1.2961</c:v>
                </c:pt>
                <c:pt idx="3389">
                  <c:v>1.2961</c:v>
                </c:pt>
                <c:pt idx="3390">
                  <c:v>1.2961</c:v>
                </c:pt>
                <c:pt idx="3391">
                  <c:v>1.3090999999999999</c:v>
                </c:pt>
                <c:pt idx="3392">
                  <c:v>1.3212999999999999</c:v>
                </c:pt>
                <c:pt idx="3393">
                  <c:v>1.3421000000000001</c:v>
                </c:pt>
                <c:pt idx="3394">
                  <c:v>1.3348</c:v>
                </c:pt>
                <c:pt idx="3395">
                  <c:v>1.3362000000000001</c:v>
                </c:pt>
                <c:pt idx="3396">
                  <c:v>1.3362000000000001</c:v>
                </c:pt>
                <c:pt idx="3397">
                  <c:v>1.3362000000000001</c:v>
                </c:pt>
                <c:pt idx="3398">
                  <c:v>1.3280000000000001</c:v>
                </c:pt>
                <c:pt idx="3399">
                  <c:v>1.3136000000000001</c:v>
                </c:pt>
                <c:pt idx="3400">
                  <c:v>1.3194999999999999</c:v>
                </c:pt>
                <c:pt idx="3401">
                  <c:v>1.3136000000000001</c:v>
                </c:pt>
                <c:pt idx="3402">
                  <c:v>1.3099000000000001</c:v>
                </c:pt>
                <c:pt idx="3403">
                  <c:v>1.3099000000000001</c:v>
                </c:pt>
                <c:pt idx="3404">
                  <c:v>1.3099000000000001</c:v>
                </c:pt>
                <c:pt idx="3405">
                  <c:v>1.3064</c:v>
                </c:pt>
                <c:pt idx="3406">
                  <c:v>1.3111999999999999</c:v>
                </c:pt>
                <c:pt idx="3407">
                  <c:v>1.3154999999999999</c:v>
                </c:pt>
                <c:pt idx="3408">
                  <c:v>1.3147</c:v>
                </c:pt>
                <c:pt idx="3409">
                  <c:v>1.3260000000000001</c:v>
                </c:pt>
                <c:pt idx="3410">
                  <c:v>1.3260000000000001</c:v>
                </c:pt>
                <c:pt idx="3411">
                  <c:v>1.3260000000000001</c:v>
                </c:pt>
                <c:pt idx="3412">
                  <c:v>1.3238000000000001</c:v>
                </c:pt>
                <c:pt idx="3413">
                  <c:v>1.3360000000000001</c:v>
                </c:pt>
                <c:pt idx="3414">
                  <c:v>1.3434999999999999</c:v>
                </c:pt>
                <c:pt idx="3415">
                  <c:v>1.3267</c:v>
                </c:pt>
                <c:pt idx="3416">
                  <c:v>1.3244</c:v>
                </c:pt>
                <c:pt idx="3417">
                  <c:v>1.3244</c:v>
                </c:pt>
                <c:pt idx="3418">
                  <c:v>1.3244</c:v>
                </c:pt>
                <c:pt idx="3419">
                  <c:v>1.3213999999999999</c:v>
                </c:pt>
                <c:pt idx="3420">
                  <c:v>1.32</c:v>
                </c:pt>
                <c:pt idx="3421">
                  <c:v>1.3363</c:v>
                </c:pt>
                <c:pt idx="3422">
                  <c:v>1.3280000000000001</c:v>
                </c:pt>
                <c:pt idx="3423">
                  <c:v>1.3246</c:v>
                </c:pt>
                <c:pt idx="3424">
                  <c:v>1.3246</c:v>
                </c:pt>
                <c:pt idx="3425">
                  <c:v>1.3246</c:v>
                </c:pt>
                <c:pt idx="3426">
                  <c:v>1.3154999999999999</c:v>
                </c:pt>
                <c:pt idx="3427">
                  <c:v>1.3115000000000001</c:v>
                </c:pt>
                <c:pt idx="3428">
                  <c:v>1.2998000000000001</c:v>
                </c:pt>
                <c:pt idx="3429">
                  <c:v>1.3146</c:v>
                </c:pt>
                <c:pt idx="3430">
                  <c:v>1.3225</c:v>
                </c:pt>
                <c:pt idx="3431">
                  <c:v>1.3225</c:v>
                </c:pt>
                <c:pt idx="3432">
                  <c:v>1.3225</c:v>
                </c:pt>
                <c:pt idx="3433">
                  <c:v>1.3321000000000001</c:v>
                </c:pt>
                <c:pt idx="3434">
                  <c:v>1.3339000000000001</c:v>
                </c:pt>
                <c:pt idx="3435">
                  <c:v>1.3495999999999999</c:v>
                </c:pt>
                <c:pt idx="3436">
                  <c:v>1.3647</c:v>
                </c:pt>
                <c:pt idx="3437">
                  <c:v>1.3673999999999999</c:v>
                </c:pt>
                <c:pt idx="3438">
                  <c:v>1.3673999999999999</c:v>
                </c:pt>
                <c:pt idx="3439">
                  <c:v>1.3673999999999999</c:v>
                </c:pt>
                <c:pt idx="3440">
                  <c:v>1.3647</c:v>
                </c:pt>
                <c:pt idx="3441">
                  <c:v>1.3481000000000001</c:v>
                </c:pt>
                <c:pt idx="3442">
                  <c:v>1.3612</c:v>
                </c:pt>
                <c:pt idx="3443">
                  <c:v>1.3626</c:v>
                </c:pt>
                <c:pt idx="3444">
                  <c:v>1.3711</c:v>
                </c:pt>
                <c:pt idx="3445">
                  <c:v>1.3711</c:v>
                </c:pt>
                <c:pt idx="3446">
                  <c:v>1.3711</c:v>
                </c:pt>
                <c:pt idx="3447">
                  <c:v>1.37</c:v>
                </c:pt>
                <c:pt idx="3448">
                  <c:v>1.377</c:v>
                </c:pt>
                <c:pt idx="3449">
                  <c:v>1.3945000000000001</c:v>
                </c:pt>
                <c:pt idx="3450">
                  <c:v>1.3916999999999999</c:v>
                </c:pt>
                <c:pt idx="3451">
                  <c:v>1.4084000000000001</c:v>
                </c:pt>
                <c:pt idx="3452">
                  <c:v>1.4084000000000001</c:v>
                </c:pt>
                <c:pt idx="3453">
                  <c:v>1.4084000000000001</c:v>
                </c:pt>
                <c:pt idx="3454">
                  <c:v>1.4244000000000001</c:v>
                </c:pt>
                <c:pt idx="3455">
                  <c:v>1.4014</c:v>
                </c:pt>
                <c:pt idx="3456">
                  <c:v>1.4017999999999999</c:v>
                </c:pt>
                <c:pt idx="3457">
                  <c:v>1.3926000000000001</c:v>
                </c:pt>
                <c:pt idx="3458">
                  <c:v>1.3856999999999999</c:v>
                </c:pt>
                <c:pt idx="3459">
                  <c:v>1.3856999999999999</c:v>
                </c:pt>
                <c:pt idx="3460">
                  <c:v>1.3856999999999999</c:v>
                </c:pt>
                <c:pt idx="3461">
                  <c:v>1.3856999999999999</c:v>
                </c:pt>
                <c:pt idx="3462">
                  <c:v>1.3803000000000001</c:v>
                </c:pt>
                <c:pt idx="3463">
                  <c:v>1.3912</c:v>
                </c:pt>
                <c:pt idx="3464">
                  <c:v>1.4031</c:v>
                </c:pt>
                <c:pt idx="3465">
                  <c:v>1.3934</c:v>
                </c:pt>
                <c:pt idx="3466">
                  <c:v>1.3934</c:v>
                </c:pt>
                <c:pt idx="3467">
                  <c:v>1.3934</c:v>
                </c:pt>
                <c:pt idx="3468">
                  <c:v>1.4016</c:v>
                </c:pt>
                <c:pt idx="3469">
                  <c:v>1.3861000000000001</c:v>
                </c:pt>
                <c:pt idx="3470">
                  <c:v>1.3858999999999999</c:v>
                </c:pt>
                <c:pt idx="3471">
                  <c:v>1.3895999999999999</c:v>
                </c:pt>
                <c:pt idx="3472">
                  <c:v>1.4089</c:v>
                </c:pt>
                <c:pt idx="3473">
                  <c:v>1.4089</c:v>
                </c:pt>
                <c:pt idx="3474">
                  <c:v>1.4089</c:v>
                </c:pt>
                <c:pt idx="3475">
                  <c:v>1.4100999999999999</c:v>
                </c:pt>
                <c:pt idx="3476">
                  <c:v>1.3957999999999999</c:v>
                </c:pt>
                <c:pt idx="3477">
                  <c:v>1.3833</c:v>
                </c:pt>
                <c:pt idx="3478">
                  <c:v>1.3935999999999999</c:v>
                </c:pt>
                <c:pt idx="3479">
                  <c:v>1.3874</c:v>
                </c:pt>
                <c:pt idx="3480">
                  <c:v>1.3874</c:v>
                </c:pt>
                <c:pt idx="3481">
                  <c:v>1.3874</c:v>
                </c:pt>
                <c:pt idx="3482">
                  <c:v>1.397</c:v>
                </c:pt>
                <c:pt idx="3483">
                  <c:v>1.3855999999999999</c:v>
                </c:pt>
                <c:pt idx="3484">
                  <c:v>1.3779999999999999</c:v>
                </c:pt>
                <c:pt idx="3485">
                  <c:v>1.3705000000000001</c:v>
                </c:pt>
                <c:pt idx="3486">
                  <c:v>1.3726</c:v>
                </c:pt>
                <c:pt idx="3487">
                  <c:v>1.3726</c:v>
                </c:pt>
                <c:pt idx="3488">
                  <c:v>1.3726</c:v>
                </c:pt>
                <c:pt idx="3489">
                  <c:v>1.3648</c:v>
                </c:pt>
                <c:pt idx="3490">
                  <c:v>1.3611</c:v>
                </c:pt>
                <c:pt idx="3491">
                  <c:v>1.3460000000000001</c:v>
                </c:pt>
                <c:pt idx="3492">
                  <c:v>1.3476999999999999</c:v>
                </c:pt>
                <c:pt idx="3493">
                  <c:v>1.3411999999999999</c:v>
                </c:pt>
                <c:pt idx="3494">
                  <c:v>1.3411999999999999</c:v>
                </c:pt>
                <c:pt idx="3495">
                  <c:v>1.3411999999999999</c:v>
                </c:pt>
                <c:pt idx="3496">
                  <c:v>1.3323</c:v>
                </c:pt>
                <c:pt idx="3497">
                  <c:v>1.3364</c:v>
                </c:pt>
                <c:pt idx="3498">
                  <c:v>1.3120000000000001</c:v>
                </c:pt>
                <c:pt idx="3499">
                  <c:v>1.3073999999999999</c:v>
                </c:pt>
                <c:pt idx="3500">
                  <c:v>1.306</c:v>
                </c:pt>
                <c:pt idx="3501">
                  <c:v>1.306</c:v>
                </c:pt>
                <c:pt idx="3502">
                  <c:v>1.306</c:v>
                </c:pt>
                <c:pt idx="3503">
                  <c:v>1.3078000000000001</c:v>
                </c:pt>
                <c:pt idx="3504">
                  <c:v>1.2988999999999999</c:v>
                </c:pt>
                <c:pt idx="3505">
                  <c:v>1.2849999999999999</c:v>
                </c:pt>
                <c:pt idx="3506">
                  <c:v>1.2801</c:v>
                </c:pt>
                <c:pt idx="3507">
                  <c:v>1.2725</c:v>
                </c:pt>
                <c:pt idx="3508">
                  <c:v>1.2725</c:v>
                </c:pt>
                <c:pt idx="3509">
                  <c:v>1.2725</c:v>
                </c:pt>
                <c:pt idx="3510">
                  <c:v>1.2715000000000001</c:v>
                </c:pt>
                <c:pt idx="3511">
                  <c:v>1.2697000000000001</c:v>
                </c:pt>
                <c:pt idx="3512">
                  <c:v>1.2744</c:v>
                </c:pt>
                <c:pt idx="3513">
                  <c:v>1.2874000000000001</c:v>
                </c:pt>
                <c:pt idx="3514">
                  <c:v>1.2834000000000001</c:v>
                </c:pt>
                <c:pt idx="3515">
                  <c:v>1.2834000000000001</c:v>
                </c:pt>
                <c:pt idx="3516">
                  <c:v>1.2834000000000001</c:v>
                </c:pt>
                <c:pt idx="3517">
                  <c:v>1.2818000000000001</c:v>
                </c:pt>
                <c:pt idx="3518">
                  <c:v>1.28</c:v>
                </c:pt>
                <c:pt idx="3519">
                  <c:v>1.268</c:v>
                </c:pt>
                <c:pt idx="3520">
                  <c:v>1.27</c:v>
                </c:pt>
                <c:pt idx="3521">
                  <c:v>1.2713000000000001</c:v>
                </c:pt>
                <c:pt idx="3522">
                  <c:v>1.2713000000000001</c:v>
                </c:pt>
                <c:pt idx="3523">
                  <c:v>1.2713000000000001</c:v>
                </c:pt>
                <c:pt idx="3524">
                  <c:v>1.2693000000000001</c:v>
                </c:pt>
                <c:pt idx="3525">
                  <c:v>1.2613000000000001</c:v>
                </c:pt>
                <c:pt idx="3526">
                  <c:v>1.2611000000000001</c:v>
                </c:pt>
                <c:pt idx="3527">
                  <c:v>1.2704</c:v>
                </c:pt>
                <c:pt idx="3528">
                  <c:v>1.2710999999999999</c:v>
                </c:pt>
                <c:pt idx="3529">
                  <c:v>1.2710999999999999</c:v>
                </c:pt>
                <c:pt idx="3530">
                  <c:v>1.2710999999999999</c:v>
                </c:pt>
                <c:pt idx="3531">
                  <c:v>1.2836000000000001</c:v>
                </c:pt>
                <c:pt idx="3532">
                  <c:v>1.288</c:v>
                </c:pt>
                <c:pt idx="3533">
                  <c:v>1.286</c:v>
                </c:pt>
                <c:pt idx="3534">
                  <c:v>1.282</c:v>
                </c:pt>
                <c:pt idx="3535">
                  <c:v>1.2799</c:v>
                </c:pt>
                <c:pt idx="3536">
                  <c:v>1.2799</c:v>
                </c:pt>
                <c:pt idx="3537">
                  <c:v>1.2799</c:v>
                </c:pt>
                <c:pt idx="3538">
                  <c:v>1.2789999999999999</c:v>
                </c:pt>
                <c:pt idx="3539">
                  <c:v>1.3016000000000001</c:v>
                </c:pt>
                <c:pt idx="3540">
                  <c:v>1.3132999999999999</c:v>
                </c:pt>
                <c:pt idx="3541">
                  <c:v>1.3252999999999999</c:v>
                </c:pt>
                <c:pt idx="3542">
                  <c:v>1.3176000000000001</c:v>
                </c:pt>
                <c:pt idx="3543">
                  <c:v>1.3176000000000001</c:v>
                </c:pt>
                <c:pt idx="3544">
                  <c:v>1.3176000000000001</c:v>
                </c:pt>
                <c:pt idx="3545">
                  <c:v>1.3184</c:v>
                </c:pt>
                <c:pt idx="3546">
                  <c:v>1.3206</c:v>
                </c:pt>
                <c:pt idx="3547">
                  <c:v>1.3221000000000001</c:v>
                </c:pt>
                <c:pt idx="3548">
                  <c:v>1.3072999999999999</c:v>
                </c:pt>
                <c:pt idx="3549">
                  <c:v>1.3028</c:v>
                </c:pt>
                <c:pt idx="3550">
                  <c:v>1.3028</c:v>
                </c:pt>
                <c:pt idx="3551">
                  <c:v>1.3028</c:v>
                </c:pt>
                <c:pt idx="3552">
                  <c:v>1.3069</c:v>
                </c:pt>
                <c:pt idx="3553">
                  <c:v>1.2991999999999999</c:v>
                </c:pt>
                <c:pt idx="3554">
                  <c:v>1.3032999999999999</c:v>
                </c:pt>
                <c:pt idx="3555">
                  <c:v>1.2930999999999999</c:v>
                </c:pt>
                <c:pt idx="3556">
                  <c:v>1.2897000000000001</c:v>
                </c:pt>
                <c:pt idx="3557">
                  <c:v>1.2897000000000001</c:v>
                </c:pt>
                <c:pt idx="3558">
                  <c:v>1.2897000000000001</c:v>
                </c:pt>
                <c:pt idx="3559">
                  <c:v>1.2849999999999999</c:v>
                </c:pt>
                <c:pt idx="3560">
                  <c:v>1.2817000000000001</c:v>
                </c:pt>
                <c:pt idx="3561">
                  <c:v>1.2844</c:v>
                </c:pt>
                <c:pt idx="3562">
                  <c:v>1.2957000000000001</c:v>
                </c:pt>
                <c:pt idx="3563">
                  <c:v>1.3</c:v>
                </c:pt>
                <c:pt idx="3564">
                  <c:v>1.3</c:v>
                </c:pt>
                <c:pt idx="3565">
                  <c:v>1.3</c:v>
                </c:pt>
                <c:pt idx="3566">
                  <c:v>1.2827999999999999</c:v>
                </c:pt>
                <c:pt idx="3567">
                  <c:v>1.2703</c:v>
                </c:pt>
                <c:pt idx="3568">
                  <c:v>1.2568999999999999</c:v>
                </c:pt>
                <c:pt idx="3569">
                  <c:v>1.2572000000000001</c:v>
                </c:pt>
                <c:pt idx="3570">
                  <c:v>1.2637</c:v>
                </c:pt>
                <c:pt idx="3571">
                  <c:v>1.2637</c:v>
                </c:pt>
                <c:pt idx="3572">
                  <c:v>1.2637</c:v>
                </c:pt>
                <c:pt idx="3573">
                  <c:v>1.266</c:v>
                </c:pt>
                <c:pt idx="3574">
                  <c:v>1.2566999999999999</c:v>
                </c:pt>
                <c:pt idx="3575">
                  <c:v>1.2579</c:v>
                </c:pt>
                <c:pt idx="3576">
                  <c:v>1.2531000000000001</c:v>
                </c:pt>
                <c:pt idx="3577">
                  <c:v>1.2547999999999999</c:v>
                </c:pt>
                <c:pt idx="3578">
                  <c:v>1.2547999999999999</c:v>
                </c:pt>
                <c:pt idx="3579">
                  <c:v>1.2547999999999999</c:v>
                </c:pt>
                <c:pt idx="3580">
                  <c:v>1.2327999999999999</c:v>
                </c:pt>
                <c:pt idx="3581">
                  <c:v>1.2271000000000001</c:v>
                </c:pt>
                <c:pt idx="3582">
                  <c:v>1.2198</c:v>
                </c:pt>
                <c:pt idx="3583">
                  <c:v>1.2339</c:v>
                </c:pt>
                <c:pt idx="3584">
                  <c:v>1.2294</c:v>
                </c:pt>
                <c:pt idx="3585">
                  <c:v>1.2294</c:v>
                </c:pt>
                <c:pt idx="3586">
                  <c:v>1.2294</c:v>
                </c:pt>
                <c:pt idx="3587">
                  <c:v>1.2262</c:v>
                </c:pt>
                <c:pt idx="3588">
                  <c:v>1.2271000000000001</c:v>
                </c:pt>
                <c:pt idx="3589">
                  <c:v>1.2258</c:v>
                </c:pt>
                <c:pt idx="3590">
                  <c:v>1.2391000000000001</c:v>
                </c:pt>
                <c:pt idx="3591">
                  <c:v>1.2372000000000001</c:v>
                </c:pt>
                <c:pt idx="3592">
                  <c:v>1.2372000000000001</c:v>
                </c:pt>
                <c:pt idx="3593">
                  <c:v>1.2372000000000001</c:v>
                </c:pt>
                <c:pt idx="3594">
                  <c:v>1.2363</c:v>
                </c:pt>
                <c:pt idx="3595">
                  <c:v>1.2277</c:v>
                </c:pt>
                <c:pt idx="3596">
                  <c:v>1.2258</c:v>
                </c:pt>
                <c:pt idx="3597">
                  <c:v>1.2249000000000001</c:v>
                </c:pt>
                <c:pt idx="3598">
                  <c:v>1.2126999999999999</c:v>
                </c:pt>
                <c:pt idx="3599">
                  <c:v>1.2126999999999999</c:v>
                </c:pt>
                <c:pt idx="3600">
                  <c:v>1.2126999999999999</c:v>
                </c:pt>
                <c:pt idx="3601">
                  <c:v>1.2044999999999999</c:v>
                </c:pt>
                <c:pt idx="3602">
                  <c:v>1.2010000000000001</c:v>
                </c:pt>
                <c:pt idx="3603">
                  <c:v>1.1941999999999999</c:v>
                </c:pt>
                <c:pt idx="3604">
                  <c:v>1.1959</c:v>
                </c:pt>
                <c:pt idx="3605">
                  <c:v>1.206</c:v>
                </c:pt>
                <c:pt idx="3606">
                  <c:v>1.206</c:v>
                </c:pt>
                <c:pt idx="3607">
                  <c:v>1.206</c:v>
                </c:pt>
                <c:pt idx="3608">
                  <c:v>1.2267999999999999</c:v>
                </c:pt>
                <c:pt idx="3609">
                  <c:v>1.2218</c:v>
                </c:pt>
                <c:pt idx="3610">
                  <c:v>1.2155</c:v>
                </c:pt>
                <c:pt idx="3611">
                  <c:v>1.2306999999999999</c:v>
                </c:pt>
                <c:pt idx="3612">
                  <c:v>1.2383999999999999</c:v>
                </c:pt>
                <c:pt idx="3613">
                  <c:v>1.2383999999999999</c:v>
                </c:pt>
                <c:pt idx="3614">
                  <c:v>1.2383999999999999</c:v>
                </c:pt>
                <c:pt idx="3615">
                  <c:v>1.2255</c:v>
                </c:pt>
                <c:pt idx="3616">
                  <c:v>1.2309000000000001</c:v>
                </c:pt>
                <c:pt idx="3617">
                  <c:v>1.2222999999999999</c:v>
                </c:pt>
                <c:pt idx="3618">
                  <c:v>1.236</c:v>
                </c:pt>
                <c:pt idx="3619">
                  <c:v>1.2497</c:v>
                </c:pt>
                <c:pt idx="3620">
                  <c:v>1.2497</c:v>
                </c:pt>
                <c:pt idx="3621">
                  <c:v>1.2497</c:v>
                </c:pt>
                <c:pt idx="3622">
                  <c:v>1.2334000000000001</c:v>
                </c:pt>
                <c:pt idx="3623">
                  <c:v>1.2270000000000001</c:v>
                </c:pt>
                <c:pt idx="3624">
                  <c:v>1.2427999999999999</c:v>
                </c:pt>
                <c:pt idx="3625">
                  <c:v>1.2349000000000001</c:v>
                </c:pt>
                <c:pt idx="3626">
                  <c:v>1.2492000000000001</c:v>
                </c:pt>
                <c:pt idx="3627">
                  <c:v>1.2492000000000001</c:v>
                </c:pt>
                <c:pt idx="3628">
                  <c:v>1.2492000000000001</c:v>
                </c:pt>
                <c:pt idx="3629">
                  <c:v>1.2586999999999999</c:v>
                </c:pt>
                <c:pt idx="3630">
                  <c:v>1.2685999999999999</c:v>
                </c:pt>
                <c:pt idx="3631">
                  <c:v>1.2698</c:v>
                </c:pt>
                <c:pt idx="3632">
                  <c:v>1.2968999999999999</c:v>
                </c:pt>
                <c:pt idx="3633">
                  <c:v>1.2746</c:v>
                </c:pt>
                <c:pt idx="3634">
                  <c:v>1.2746</c:v>
                </c:pt>
                <c:pt idx="3635">
                  <c:v>1.2746</c:v>
                </c:pt>
                <c:pt idx="3636">
                  <c:v>1.2726999999999999</c:v>
                </c:pt>
                <c:pt idx="3637">
                  <c:v>1.2924</c:v>
                </c:pt>
                <c:pt idx="3638">
                  <c:v>1.3089</c:v>
                </c:pt>
                <c:pt idx="3639">
                  <c:v>1.3238000000000001</c:v>
                </c:pt>
                <c:pt idx="3640">
                  <c:v>1.3314999999999999</c:v>
                </c:pt>
                <c:pt idx="3641">
                  <c:v>1.3314999999999999</c:v>
                </c:pt>
                <c:pt idx="3642">
                  <c:v>1.3314999999999999</c:v>
                </c:pt>
                <c:pt idx="3643">
                  <c:v>1.3255999999999999</c:v>
                </c:pt>
                <c:pt idx="3644">
                  <c:v>1.3245</c:v>
                </c:pt>
                <c:pt idx="3645">
                  <c:v>1.329</c:v>
                </c:pt>
                <c:pt idx="3646">
                  <c:v>1.3321000000000001</c:v>
                </c:pt>
                <c:pt idx="3647">
                  <c:v>1.3310999999999999</c:v>
                </c:pt>
                <c:pt idx="3648">
                  <c:v>1.3310999999999999</c:v>
                </c:pt>
                <c:pt idx="3649">
                  <c:v>1.3310999999999999</c:v>
                </c:pt>
                <c:pt idx="3650">
                  <c:v>1.3339000000000001</c:v>
                </c:pt>
                <c:pt idx="3651">
                  <c:v>1.3372999999999999</c:v>
                </c:pt>
                <c:pt idx="3652">
                  <c:v>1.3486</c:v>
                </c:pt>
                <c:pt idx="3653">
                  <c:v>1.3431999999999999</c:v>
                </c:pt>
                <c:pt idx="3654">
                  <c:v>1.3534999999999999</c:v>
                </c:pt>
                <c:pt idx="3655">
                  <c:v>1.3534999999999999</c:v>
                </c:pt>
                <c:pt idx="3656">
                  <c:v>1.3534999999999999</c:v>
                </c:pt>
                <c:pt idx="3657">
                  <c:v>1.3544</c:v>
                </c:pt>
                <c:pt idx="3658">
                  <c:v>1.3614999999999999</c:v>
                </c:pt>
                <c:pt idx="3659">
                  <c:v>1.3583000000000001</c:v>
                </c:pt>
                <c:pt idx="3660">
                  <c:v>1.3585</c:v>
                </c:pt>
                <c:pt idx="3661">
                  <c:v>1.3384</c:v>
                </c:pt>
                <c:pt idx="3662">
                  <c:v>1.3384</c:v>
                </c:pt>
                <c:pt idx="3663">
                  <c:v>1.3384</c:v>
                </c:pt>
                <c:pt idx="3664">
                  <c:v>1.3295999999999999</c:v>
                </c:pt>
                <c:pt idx="3665">
                  <c:v>1.3340000000000001</c:v>
                </c:pt>
                <c:pt idx="3666">
                  <c:v>1.3395999999999999</c:v>
                </c:pt>
                <c:pt idx="3667">
                  <c:v>1.3468</c:v>
                </c:pt>
                <c:pt idx="3668">
                  <c:v>1.3468</c:v>
                </c:pt>
                <c:pt idx="3669">
                  <c:v>1.3468</c:v>
                </c:pt>
                <c:pt idx="3670">
                  <c:v>1.3468</c:v>
                </c:pt>
                <c:pt idx="3671">
                  <c:v>1.3468</c:v>
                </c:pt>
                <c:pt idx="3672">
                  <c:v>1.3479000000000001</c:v>
                </c:pt>
                <c:pt idx="3673">
                  <c:v>1.3482000000000001</c:v>
                </c:pt>
                <c:pt idx="3674">
                  <c:v>1.3471</c:v>
                </c:pt>
                <c:pt idx="3675">
                  <c:v>1.3352999999999999</c:v>
                </c:pt>
                <c:pt idx="3676">
                  <c:v>1.3352999999999999</c:v>
                </c:pt>
                <c:pt idx="3677">
                  <c:v>1.3352999999999999</c:v>
                </c:pt>
                <c:pt idx="3678">
                  <c:v>1.3355999999999999</c:v>
                </c:pt>
                <c:pt idx="3679">
                  <c:v>1.3338000000000001</c:v>
                </c:pt>
                <c:pt idx="3680">
                  <c:v>1.3519000000000001</c:v>
                </c:pt>
                <c:pt idx="3681">
                  <c:v>1.3471</c:v>
                </c:pt>
                <c:pt idx="3682">
                  <c:v>1.3548</c:v>
                </c:pt>
                <c:pt idx="3683">
                  <c:v>1.3548</c:v>
                </c:pt>
                <c:pt idx="3684">
                  <c:v>1.3548</c:v>
                </c:pt>
                <c:pt idx="3685">
                  <c:v>1.3660000000000001</c:v>
                </c:pt>
                <c:pt idx="3686">
                  <c:v>1.3755999999999999</c:v>
                </c:pt>
                <c:pt idx="3687">
                  <c:v>1.3723000000000001</c:v>
                </c:pt>
                <c:pt idx="3688">
                  <c:v>1.3705000000000001</c:v>
                </c:pt>
                <c:pt idx="3689">
                  <c:v>1.3765000000000001</c:v>
                </c:pt>
                <c:pt idx="3690">
                  <c:v>1.3765000000000001</c:v>
                </c:pt>
                <c:pt idx="3691">
                  <c:v>1.3765000000000001</c:v>
                </c:pt>
                <c:pt idx="3692">
                  <c:v>1.3656999999999999</c:v>
                </c:pt>
                <c:pt idx="3693">
                  <c:v>1.361</c:v>
                </c:pt>
                <c:pt idx="3694">
                  <c:v>1.3556999999999999</c:v>
                </c:pt>
                <c:pt idx="3695">
                  <c:v>1.3662000000000001</c:v>
                </c:pt>
                <c:pt idx="3696">
                  <c:v>1.3582000000000001</c:v>
                </c:pt>
                <c:pt idx="3697">
                  <c:v>1.3582000000000001</c:v>
                </c:pt>
                <c:pt idx="3698">
                  <c:v>1.3582000000000001</c:v>
                </c:pt>
                <c:pt idx="3699">
                  <c:v>1.3668</c:v>
                </c:pt>
                <c:pt idx="3700">
                  <c:v>1.3641000000000001</c:v>
                </c:pt>
                <c:pt idx="3701">
                  <c:v>1.3548</c:v>
                </c:pt>
                <c:pt idx="3702">
                  <c:v>1.3525</c:v>
                </c:pt>
                <c:pt idx="3703">
                  <c:v>1.357</c:v>
                </c:pt>
                <c:pt idx="3704">
                  <c:v>1.357</c:v>
                </c:pt>
                <c:pt idx="3705">
                  <c:v>1.357</c:v>
                </c:pt>
                <c:pt idx="3706">
                  <c:v>1.3489</c:v>
                </c:pt>
                <c:pt idx="3707">
                  <c:v>1.3547</c:v>
                </c:pt>
                <c:pt idx="3708">
                  <c:v>1.3576999999999999</c:v>
                </c:pt>
                <c:pt idx="3709">
                  <c:v>1.3626</c:v>
                </c:pt>
                <c:pt idx="3710">
                  <c:v>1.3519000000000001</c:v>
                </c:pt>
                <c:pt idx="3711">
                  <c:v>1.3519000000000001</c:v>
                </c:pt>
                <c:pt idx="3712">
                  <c:v>1.3519000000000001</c:v>
                </c:pt>
                <c:pt idx="3713">
                  <c:v>1.3567</c:v>
                </c:pt>
                <c:pt idx="3714">
                  <c:v>1.3726</c:v>
                </c:pt>
                <c:pt idx="3715">
                  <c:v>1.3649</c:v>
                </c:pt>
                <c:pt idx="3716">
                  <c:v>1.3607</c:v>
                </c:pt>
                <c:pt idx="3717">
                  <c:v>1.3572</c:v>
                </c:pt>
                <c:pt idx="3718">
                  <c:v>1.3572</c:v>
                </c:pt>
                <c:pt idx="3719">
                  <c:v>1.3572</c:v>
                </c:pt>
                <c:pt idx="3720">
                  <c:v>1.3717999999999999</c:v>
                </c:pt>
                <c:pt idx="3721">
                  <c:v>1.3740000000000001</c:v>
                </c:pt>
                <c:pt idx="3722">
                  <c:v>1.3759999999999999</c:v>
                </c:pt>
                <c:pt idx="3723">
                  <c:v>1.3674999999999999</c:v>
                </c:pt>
                <c:pt idx="3724">
                  <c:v>1.3691</c:v>
                </c:pt>
                <c:pt idx="3725">
                  <c:v>1.3691</c:v>
                </c:pt>
                <c:pt idx="3726">
                  <c:v>1.3691</c:v>
                </c:pt>
                <c:pt idx="3727">
                  <c:v>1.3847</c:v>
                </c:pt>
                <c:pt idx="3728">
                  <c:v>1.3984000000000001</c:v>
                </c:pt>
                <c:pt idx="3729">
                  <c:v>1.3936999999999999</c:v>
                </c:pt>
                <c:pt idx="3730">
                  <c:v>1.3913</c:v>
                </c:pt>
                <c:pt idx="3731">
                  <c:v>1.3966000000000001</c:v>
                </c:pt>
                <c:pt idx="3732">
                  <c:v>1.3966000000000001</c:v>
                </c:pt>
                <c:pt idx="3733">
                  <c:v>1.3966000000000001</c:v>
                </c:pt>
                <c:pt idx="3734">
                  <c:v>1.3998999999999999</c:v>
                </c:pt>
                <c:pt idx="3735">
                  <c:v>1.4072</c:v>
                </c:pt>
                <c:pt idx="3736">
                  <c:v>1.4085000000000001</c:v>
                </c:pt>
                <c:pt idx="3737">
                  <c:v>1.4151</c:v>
                </c:pt>
                <c:pt idx="3738">
                  <c:v>1.4135</c:v>
                </c:pt>
                <c:pt idx="3739">
                  <c:v>1.4135</c:v>
                </c:pt>
                <c:pt idx="3740">
                  <c:v>1.4135</c:v>
                </c:pt>
                <c:pt idx="3741">
                  <c:v>1.4064000000000001</c:v>
                </c:pt>
                <c:pt idx="3742">
                  <c:v>1.4132</c:v>
                </c:pt>
                <c:pt idx="3743">
                  <c:v>1.4278999999999999</c:v>
                </c:pt>
                <c:pt idx="3744">
                  <c:v>1.4369000000000001</c:v>
                </c:pt>
                <c:pt idx="3745">
                  <c:v>1.4374</c:v>
                </c:pt>
                <c:pt idx="3746">
                  <c:v>1.4374</c:v>
                </c:pt>
                <c:pt idx="3747">
                  <c:v>1.4374</c:v>
                </c:pt>
                <c:pt idx="3748">
                  <c:v>1.4486000000000001</c:v>
                </c:pt>
                <c:pt idx="3749">
                  <c:v>1.4562999999999999</c:v>
                </c:pt>
                <c:pt idx="3750">
                  <c:v>1.4480999999999999</c:v>
                </c:pt>
                <c:pt idx="3751">
                  <c:v>1.4528000000000001</c:v>
                </c:pt>
                <c:pt idx="3752">
                  <c:v>1.4273</c:v>
                </c:pt>
                <c:pt idx="3753">
                  <c:v>1.4273</c:v>
                </c:pt>
                <c:pt idx="3754">
                  <c:v>1.4273</c:v>
                </c:pt>
                <c:pt idx="3755">
                  <c:v>1.4303999999999999</c:v>
                </c:pt>
                <c:pt idx="3756">
                  <c:v>1.4350000000000001</c:v>
                </c:pt>
                <c:pt idx="3757">
                  <c:v>1.4441999999999999</c:v>
                </c:pt>
                <c:pt idx="3758">
                  <c:v>1.4389000000000001</c:v>
                </c:pt>
                <c:pt idx="3759">
                  <c:v>1.4406000000000001</c:v>
                </c:pt>
                <c:pt idx="3760">
                  <c:v>1.4406000000000001</c:v>
                </c:pt>
                <c:pt idx="3761">
                  <c:v>1.4406000000000001</c:v>
                </c:pt>
                <c:pt idx="3762">
                  <c:v>1.4406000000000001</c:v>
                </c:pt>
                <c:pt idx="3763">
                  <c:v>1.4338</c:v>
                </c:pt>
                <c:pt idx="3764">
                  <c:v>1.4433</c:v>
                </c:pt>
                <c:pt idx="3765">
                  <c:v>1.4404999999999999</c:v>
                </c:pt>
                <c:pt idx="3766">
                  <c:v>1.4398</c:v>
                </c:pt>
                <c:pt idx="3767">
                  <c:v>1.4398</c:v>
                </c:pt>
                <c:pt idx="3768">
                  <c:v>1.4398</c:v>
                </c:pt>
                <c:pt idx="3769">
                  <c:v>1.4398</c:v>
                </c:pt>
                <c:pt idx="3770">
                  <c:v>1.4276</c:v>
                </c:pt>
                <c:pt idx="3771">
                  <c:v>1.4278999999999999</c:v>
                </c:pt>
                <c:pt idx="3772">
                  <c:v>1.4368000000000001</c:v>
                </c:pt>
                <c:pt idx="3773">
                  <c:v>1.4337</c:v>
                </c:pt>
                <c:pt idx="3774">
                  <c:v>1.4337</c:v>
                </c:pt>
                <c:pt idx="3775">
                  <c:v>1.4337</c:v>
                </c:pt>
                <c:pt idx="3776">
                  <c:v>1.4342999999999999</c:v>
                </c:pt>
                <c:pt idx="3777">
                  <c:v>1.456</c:v>
                </c:pt>
                <c:pt idx="3778">
                  <c:v>1.4540999999999999</c:v>
                </c:pt>
                <c:pt idx="3779">
                  <c:v>1.4646999999999999</c:v>
                </c:pt>
                <c:pt idx="3780">
                  <c:v>1.4757</c:v>
                </c:pt>
                <c:pt idx="3781">
                  <c:v>1.4757</c:v>
                </c:pt>
                <c:pt idx="3782">
                  <c:v>1.4757</c:v>
                </c:pt>
                <c:pt idx="3783">
                  <c:v>1.4730000000000001</c:v>
                </c:pt>
                <c:pt idx="3784">
                  <c:v>1.4767999999999999</c:v>
                </c:pt>
                <c:pt idx="3785">
                  <c:v>1.4774</c:v>
                </c:pt>
                <c:pt idx="3786">
                  <c:v>1.4786999999999999</c:v>
                </c:pt>
                <c:pt idx="3787">
                  <c:v>1.5067999999999999</c:v>
                </c:pt>
                <c:pt idx="3788">
                  <c:v>1.5067999999999999</c:v>
                </c:pt>
                <c:pt idx="3789">
                  <c:v>1.5067999999999999</c:v>
                </c:pt>
                <c:pt idx="3790">
                  <c:v>1.512</c:v>
                </c:pt>
                <c:pt idx="3791">
                  <c:v>1.5089999999999999</c:v>
                </c:pt>
                <c:pt idx="3792">
                  <c:v>1.5074000000000001</c:v>
                </c:pt>
                <c:pt idx="3793">
                  <c:v>1.5023</c:v>
                </c:pt>
                <c:pt idx="3794">
                  <c:v>1.4918</c:v>
                </c:pt>
                <c:pt idx="3795">
                  <c:v>1.4918</c:v>
                </c:pt>
                <c:pt idx="3796">
                  <c:v>1.4918</c:v>
                </c:pt>
                <c:pt idx="3797">
                  <c:v>1.5071000000000001</c:v>
                </c:pt>
                <c:pt idx="3798">
                  <c:v>1.5083</c:v>
                </c:pt>
                <c:pt idx="3799">
                  <c:v>1.4968999999999999</c:v>
                </c:pt>
                <c:pt idx="3800">
                  <c:v>1.4967999999999999</c:v>
                </c:pt>
                <c:pt idx="3801">
                  <c:v>1.4815</c:v>
                </c:pt>
                <c:pt idx="3802">
                  <c:v>1.4815</c:v>
                </c:pt>
                <c:pt idx="3803">
                  <c:v>1.4815</c:v>
                </c:pt>
                <c:pt idx="3804">
                  <c:v>1.4863</c:v>
                </c:pt>
                <c:pt idx="3805">
                  <c:v>1.4957</c:v>
                </c:pt>
                <c:pt idx="3806">
                  <c:v>1.4875</c:v>
                </c:pt>
                <c:pt idx="3807">
                  <c:v>1.4964999999999999</c:v>
                </c:pt>
                <c:pt idx="3808">
                  <c:v>1.4867999999999999</c:v>
                </c:pt>
                <c:pt idx="3809">
                  <c:v>1.4867999999999999</c:v>
                </c:pt>
                <c:pt idx="3810">
                  <c:v>1.4867999999999999</c:v>
                </c:pt>
                <c:pt idx="3811">
                  <c:v>1.4922</c:v>
                </c:pt>
                <c:pt idx="3812">
                  <c:v>1.5037</c:v>
                </c:pt>
                <c:pt idx="3813">
                  <c:v>1.4965999999999999</c:v>
                </c:pt>
                <c:pt idx="3814">
                  <c:v>1.4984</c:v>
                </c:pt>
                <c:pt idx="3815">
                  <c:v>1.4862</c:v>
                </c:pt>
                <c:pt idx="3816">
                  <c:v>1.4862</c:v>
                </c:pt>
                <c:pt idx="3817">
                  <c:v>1.4862</c:v>
                </c:pt>
                <c:pt idx="3818">
                  <c:v>1.4866999999999999</c:v>
                </c:pt>
                <c:pt idx="3819">
                  <c:v>1.4761</c:v>
                </c:pt>
                <c:pt idx="3820">
                  <c:v>1.4658</c:v>
                </c:pt>
                <c:pt idx="3821">
                  <c:v>1.4772000000000001</c:v>
                </c:pt>
                <c:pt idx="3822">
                  <c:v>1.48</c:v>
                </c:pt>
                <c:pt idx="3823">
                  <c:v>1.48</c:v>
                </c:pt>
                <c:pt idx="3824">
                  <c:v>1.48</c:v>
                </c:pt>
                <c:pt idx="3825">
                  <c:v>1.4787999999999999</c:v>
                </c:pt>
                <c:pt idx="3826">
                  <c:v>1.4784999999999999</c:v>
                </c:pt>
                <c:pt idx="3827">
                  <c:v>1.4874000000000001</c:v>
                </c:pt>
                <c:pt idx="3828">
                  <c:v>1.5019</c:v>
                </c:pt>
                <c:pt idx="3829">
                  <c:v>1.502</c:v>
                </c:pt>
                <c:pt idx="3830">
                  <c:v>1.502</c:v>
                </c:pt>
                <c:pt idx="3831">
                  <c:v>1.502</c:v>
                </c:pt>
                <c:pt idx="3832">
                  <c:v>1.5</c:v>
                </c:pt>
                <c:pt idx="3833">
                  <c:v>1.4921</c:v>
                </c:pt>
                <c:pt idx="3834">
                  <c:v>1.4971000000000001</c:v>
                </c:pt>
                <c:pt idx="3835">
                  <c:v>1.4918</c:v>
                </c:pt>
                <c:pt idx="3836">
                  <c:v>1.4869000000000001</c:v>
                </c:pt>
                <c:pt idx="3837">
                  <c:v>1.4869000000000001</c:v>
                </c:pt>
                <c:pt idx="3838">
                  <c:v>1.4869000000000001</c:v>
                </c:pt>
                <c:pt idx="3839">
                  <c:v>1.4863999999999999</c:v>
                </c:pt>
                <c:pt idx="3840">
                  <c:v>1.4881</c:v>
                </c:pt>
                <c:pt idx="3841">
                  <c:v>1.4863999999999999</c:v>
                </c:pt>
                <c:pt idx="3842">
                  <c:v>1.4764999999999999</c:v>
                </c:pt>
                <c:pt idx="3843">
                  <c:v>1.4750000000000001</c:v>
                </c:pt>
                <c:pt idx="3844">
                  <c:v>1.4750000000000001</c:v>
                </c:pt>
                <c:pt idx="3845">
                  <c:v>1.4750000000000001</c:v>
                </c:pt>
                <c:pt idx="3846">
                  <c:v>1.4762999999999999</c:v>
                </c:pt>
                <c:pt idx="3847">
                  <c:v>1.4694</c:v>
                </c:pt>
                <c:pt idx="3848">
                  <c:v>1.4722</c:v>
                </c:pt>
                <c:pt idx="3849">
                  <c:v>1.4616</c:v>
                </c:pt>
                <c:pt idx="3850">
                  <c:v>1.4537</c:v>
                </c:pt>
                <c:pt idx="3851">
                  <c:v>1.4537</c:v>
                </c:pt>
                <c:pt idx="3852">
                  <c:v>1.4537</c:v>
                </c:pt>
                <c:pt idx="3853">
                  <c:v>1.4539</c:v>
                </c:pt>
                <c:pt idx="3854">
                  <c:v>1.4642999999999999</c:v>
                </c:pt>
                <c:pt idx="3855">
                  <c:v>1.4549000000000001</c:v>
                </c:pt>
                <c:pt idx="3856">
                  <c:v>1.4650000000000001</c:v>
                </c:pt>
                <c:pt idx="3857">
                  <c:v>1.4670000000000001</c:v>
                </c:pt>
                <c:pt idx="3858">
                  <c:v>1.4670000000000001</c:v>
                </c:pt>
                <c:pt idx="3859">
                  <c:v>1.4670000000000001</c:v>
                </c:pt>
                <c:pt idx="3860">
                  <c:v>1.4767999999999999</c:v>
                </c:pt>
                <c:pt idx="3861">
                  <c:v>1.4782999999999999</c:v>
                </c:pt>
                <c:pt idx="3862">
                  <c:v>1.478</c:v>
                </c:pt>
                <c:pt idx="3863">
                  <c:v>1.4658</c:v>
                </c:pt>
                <c:pt idx="3864">
                  <c:v>1.4704999999999999</c:v>
                </c:pt>
                <c:pt idx="3865">
                  <c:v>1.4704999999999999</c:v>
                </c:pt>
                <c:pt idx="3866">
                  <c:v>1.4704999999999999</c:v>
                </c:pt>
                <c:pt idx="3867">
                  <c:v>1.4712000000000001</c:v>
                </c:pt>
                <c:pt idx="3868">
                  <c:v>1.4671000000000001</c:v>
                </c:pt>
                <c:pt idx="3869">
                  <c:v>1.4611000000000001</c:v>
                </c:pt>
                <c:pt idx="3870">
                  <c:v>1.4560999999999999</c:v>
                </c:pt>
                <c:pt idx="3871">
                  <c:v>1.4594</c:v>
                </c:pt>
                <c:pt idx="3872">
                  <c:v>1.4594</c:v>
                </c:pt>
                <c:pt idx="3873">
                  <c:v>1.4594</c:v>
                </c:pt>
                <c:pt idx="3874">
                  <c:v>1.4544999999999999</c:v>
                </c:pt>
                <c:pt idx="3875">
                  <c:v>1.4521999999999999</c:v>
                </c:pt>
                <c:pt idx="3876">
                  <c:v>1.4473</c:v>
                </c:pt>
                <c:pt idx="3877">
                  <c:v>1.4330000000000001</c:v>
                </c:pt>
                <c:pt idx="3878">
                  <c:v>1.4261999999999999</c:v>
                </c:pt>
                <c:pt idx="3879">
                  <c:v>1.4261999999999999</c:v>
                </c:pt>
                <c:pt idx="3880">
                  <c:v>1.4261999999999999</c:v>
                </c:pt>
                <c:pt idx="3881">
                  <c:v>1.4335</c:v>
                </c:pt>
                <c:pt idx="3882">
                  <c:v>1.4219999999999999</c:v>
                </c:pt>
                <c:pt idx="3883">
                  <c:v>1.4314</c:v>
                </c:pt>
                <c:pt idx="3884">
                  <c:v>1.4272</c:v>
                </c:pt>
                <c:pt idx="3885">
                  <c:v>1.4363999999999999</c:v>
                </c:pt>
                <c:pt idx="3886">
                  <c:v>1.4363999999999999</c:v>
                </c:pt>
                <c:pt idx="3887">
                  <c:v>1.4363999999999999</c:v>
                </c:pt>
                <c:pt idx="3888">
                  <c:v>1.4268000000000001</c:v>
                </c:pt>
                <c:pt idx="3889">
                  <c:v>1.427</c:v>
                </c:pt>
                <c:pt idx="3890">
                  <c:v>1.4323999999999999</c:v>
                </c:pt>
                <c:pt idx="3891">
                  <c:v>1.4322999999999999</c:v>
                </c:pt>
                <c:pt idx="3892">
                  <c:v>1.4330000000000001</c:v>
                </c:pt>
                <c:pt idx="3893">
                  <c:v>1.4330000000000001</c:v>
                </c:pt>
                <c:pt idx="3894">
                  <c:v>1.4330000000000001</c:v>
                </c:pt>
                <c:pt idx="3895">
                  <c:v>1.4242999999999999</c:v>
                </c:pt>
                <c:pt idx="3896">
                  <c:v>1.4112</c:v>
                </c:pt>
                <c:pt idx="3897">
                  <c:v>1.4100999999999999</c:v>
                </c:pt>
                <c:pt idx="3898">
                  <c:v>1.4072</c:v>
                </c:pt>
                <c:pt idx="3899">
                  <c:v>1.4294</c:v>
                </c:pt>
                <c:pt idx="3900">
                  <c:v>1.4294</c:v>
                </c:pt>
                <c:pt idx="3901">
                  <c:v>1.4294</c:v>
                </c:pt>
                <c:pt idx="3902">
                  <c:v>1.4293</c:v>
                </c:pt>
                <c:pt idx="3903">
                  <c:v>1.417</c:v>
                </c:pt>
                <c:pt idx="3904">
                  <c:v>1.4166000000000001</c:v>
                </c:pt>
                <c:pt idx="3905">
                  <c:v>1.4201999999999999</c:v>
                </c:pt>
                <c:pt idx="3906">
                  <c:v>1.4357</c:v>
                </c:pt>
                <c:pt idx="3907">
                  <c:v>1.4357</c:v>
                </c:pt>
                <c:pt idx="3908">
                  <c:v>1.4357</c:v>
                </c:pt>
                <c:pt idx="3909">
                  <c:v>1.4370000000000001</c:v>
                </c:pt>
                <c:pt idx="3910">
                  <c:v>1.4410000000000001</c:v>
                </c:pt>
                <c:pt idx="3911">
                  <c:v>1.4383999999999999</c:v>
                </c:pt>
                <c:pt idx="3912">
                  <c:v>1.4302999999999999</c:v>
                </c:pt>
                <c:pt idx="3913">
                  <c:v>1.4137999999999999</c:v>
                </c:pt>
                <c:pt idx="3914">
                  <c:v>1.4137999999999999</c:v>
                </c:pt>
                <c:pt idx="3915">
                  <c:v>1.4137999999999999</c:v>
                </c:pt>
                <c:pt idx="3916">
                  <c:v>1.4053</c:v>
                </c:pt>
                <c:pt idx="3917">
                  <c:v>1.4104000000000001</c:v>
                </c:pt>
                <c:pt idx="3918">
                  <c:v>1.4229000000000001</c:v>
                </c:pt>
                <c:pt idx="3919">
                  <c:v>1.4269000000000001</c:v>
                </c:pt>
                <c:pt idx="3920">
                  <c:v>1.4227000000000001</c:v>
                </c:pt>
                <c:pt idx="3921">
                  <c:v>1.4227000000000001</c:v>
                </c:pt>
                <c:pt idx="3922">
                  <c:v>1.4227000000000001</c:v>
                </c:pt>
                <c:pt idx="3923">
                  <c:v>1.4229000000000001</c:v>
                </c:pt>
                <c:pt idx="3924">
                  <c:v>1.4191</c:v>
                </c:pt>
                <c:pt idx="3925">
                  <c:v>1.4222999999999999</c:v>
                </c:pt>
                <c:pt idx="3926">
                  <c:v>1.4217</c:v>
                </c:pt>
                <c:pt idx="3927">
                  <c:v>1.409</c:v>
                </c:pt>
                <c:pt idx="3928">
                  <c:v>1.409</c:v>
                </c:pt>
                <c:pt idx="3929">
                  <c:v>1.409</c:v>
                </c:pt>
                <c:pt idx="3930">
                  <c:v>1.413</c:v>
                </c:pt>
                <c:pt idx="3931">
                  <c:v>1.4089</c:v>
                </c:pt>
                <c:pt idx="3932">
                  <c:v>1.3991</c:v>
                </c:pt>
                <c:pt idx="3933">
                  <c:v>1.3975</c:v>
                </c:pt>
                <c:pt idx="3934">
                  <c:v>1.3900999999999999</c:v>
                </c:pt>
                <c:pt idx="3935">
                  <c:v>1.3900999999999999</c:v>
                </c:pt>
                <c:pt idx="3936">
                  <c:v>1.3900999999999999</c:v>
                </c:pt>
                <c:pt idx="3937">
                  <c:v>1.399</c:v>
                </c:pt>
                <c:pt idx="3938">
                  <c:v>1.3900999999999999</c:v>
                </c:pt>
                <c:pt idx="3939">
                  <c:v>1.4018999999999999</c:v>
                </c:pt>
                <c:pt idx="3940">
                  <c:v>1.3896999999999999</c:v>
                </c:pt>
                <c:pt idx="3941">
                  <c:v>1.4009</c:v>
                </c:pt>
                <c:pt idx="3942">
                  <c:v>1.4009</c:v>
                </c:pt>
                <c:pt idx="3943">
                  <c:v>1.4009</c:v>
                </c:pt>
                <c:pt idx="3944">
                  <c:v>1.4049</c:v>
                </c:pt>
                <c:pt idx="3945">
                  <c:v>1.4096</c:v>
                </c:pt>
                <c:pt idx="3946">
                  <c:v>1.4134</c:v>
                </c:pt>
                <c:pt idx="3947">
                  <c:v>1.4057999999999999</c:v>
                </c:pt>
                <c:pt idx="3948">
                  <c:v>1.4096</c:v>
                </c:pt>
                <c:pt idx="3949">
                  <c:v>1.4096</c:v>
                </c:pt>
                <c:pt idx="3950">
                  <c:v>1.4096</c:v>
                </c:pt>
                <c:pt idx="3951">
                  <c:v>1.3939999999999999</c:v>
                </c:pt>
                <c:pt idx="3952">
                  <c:v>1.4029</c:v>
                </c:pt>
                <c:pt idx="3953">
                  <c:v>1.3977999999999999</c:v>
                </c:pt>
                <c:pt idx="3954">
                  <c:v>1.3857999999999999</c:v>
                </c:pt>
                <c:pt idx="3955">
                  <c:v>1.3932</c:v>
                </c:pt>
                <c:pt idx="3956">
                  <c:v>1.3932</c:v>
                </c:pt>
                <c:pt idx="3957">
                  <c:v>1.3932</c:v>
                </c:pt>
                <c:pt idx="3958">
                  <c:v>1.3919999999999999</c:v>
                </c:pt>
                <c:pt idx="3959">
                  <c:v>1.3839999999999999</c:v>
                </c:pt>
                <c:pt idx="3960">
                  <c:v>1.389</c:v>
                </c:pt>
                <c:pt idx="3961">
                  <c:v>1.385</c:v>
                </c:pt>
                <c:pt idx="3962">
                  <c:v>1.4004000000000001</c:v>
                </c:pt>
                <c:pt idx="3963">
                  <c:v>1.4004000000000001</c:v>
                </c:pt>
                <c:pt idx="3964">
                  <c:v>1.4004000000000001</c:v>
                </c:pt>
                <c:pt idx="3965">
                  <c:v>1.3969</c:v>
                </c:pt>
                <c:pt idx="3966">
                  <c:v>1.4101999999999999</c:v>
                </c:pt>
                <c:pt idx="3967">
                  <c:v>1.3958999999999999</c:v>
                </c:pt>
                <c:pt idx="3968">
                  <c:v>1.3866000000000001</c:v>
                </c:pt>
                <c:pt idx="3969">
                  <c:v>1.4177</c:v>
                </c:pt>
                <c:pt idx="3970">
                  <c:v>1.4177</c:v>
                </c:pt>
                <c:pt idx="3971">
                  <c:v>1.4177</c:v>
                </c:pt>
                <c:pt idx="3972">
                  <c:v>1.4095</c:v>
                </c:pt>
                <c:pt idx="3973">
                  <c:v>1.4207000000000001</c:v>
                </c:pt>
                <c:pt idx="3974">
                  <c:v>1.4238</c:v>
                </c:pt>
                <c:pt idx="3975">
                  <c:v>1.4219999999999999</c:v>
                </c:pt>
                <c:pt idx="3976">
                  <c:v>1.4097999999999999</c:v>
                </c:pt>
                <c:pt idx="3977">
                  <c:v>1.4097999999999999</c:v>
                </c:pt>
                <c:pt idx="3978">
                  <c:v>1.4097999999999999</c:v>
                </c:pt>
                <c:pt idx="3979">
                  <c:v>1.3855999999999999</c:v>
                </c:pt>
                <c:pt idx="3980">
                  <c:v>1.3900999999999999</c:v>
                </c:pt>
                <c:pt idx="3981">
                  <c:v>1.3908</c:v>
                </c:pt>
                <c:pt idx="3982">
                  <c:v>1.401</c:v>
                </c:pt>
                <c:pt idx="3983">
                  <c:v>1.3972</c:v>
                </c:pt>
                <c:pt idx="3984">
                  <c:v>1.3972</c:v>
                </c:pt>
                <c:pt idx="3985">
                  <c:v>1.3972</c:v>
                </c:pt>
                <c:pt idx="3986">
                  <c:v>1.3771</c:v>
                </c:pt>
                <c:pt idx="3987">
                  <c:v>1.369</c:v>
                </c:pt>
                <c:pt idx="3988">
                  <c:v>1.3612</c:v>
                </c:pt>
                <c:pt idx="3989">
                  <c:v>1.3493999999999999</c:v>
                </c:pt>
                <c:pt idx="3990">
                  <c:v>1.3517999999999999</c:v>
                </c:pt>
                <c:pt idx="3991">
                  <c:v>1.3517999999999999</c:v>
                </c:pt>
                <c:pt idx="3992">
                  <c:v>1.3517999999999999</c:v>
                </c:pt>
                <c:pt idx="3993">
                  <c:v>1.3563000000000001</c:v>
                </c:pt>
                <c:pt idx="3994">
                  <c:v>1.3623000000000001</c:v>
                </c:pt>
                <c:pt idx="3995">
                  <c:v>1.3683000000000001</c:v>
                </c:pt>
                <c:pt idx="3996">
                  <c:v>1.3573999999999999</c:v>
                </c:pt>
                <c:pt idx="3997">
                  <c:v>1.3425</c:v>
                </c:pt>
                <c:pt idx="3998">
                  <c:v>1.3425</c:v>
                </c:pt>
                <c:pt idx="3999">
                  <c:v>1.3425</c:v>
                </c:pt>
                <c:pt idx="4000">
                  <c:v>1.3363</c:v>
                </c:pt>
                <c:pt idx="4001">
                  <c:v>1.3322000000000001</c:v>
                </c:pt>
                <c:pt idx="4002">
                  <c:v>1.3403</c:v>
                </c:pt>
                <c:pt idx="4003">
                  <c:v>1.3223</c:v>
                </c:pt>
                <c:pt idx="4004">
                  <c:v>1.3274999999999999</c:v>
                </c:pt>
                <c:pt idx="4005">
                  <c:v>1.3274999999999999</c:v>
                </c:pt>
                <c:pt idx="4006">
                  <c:v>1.3274999999999999</c:v>
                </c:pt>
                <c:pt idx="4007">
                  <c:v>1.3274999999999999</c:v>
                </c:pt>
                <c:pt idx="4008">
                  <c:v>1.3266</c:v>
                </c:pt>
                <c:pt idx="4009">
                  <c:v>1.2991999999999999</c:v>
                </c:pt>
                <c:pt idx="4010">
                  <c:v>1.3125</c:v>
                </c:pt>
                <c:pt idx="4011">
                  <c:v>1.3231999999999999</c:v>
                </c:pt>
                <c:pt idx="4012">
                  <c:v>1.3231999999999999</c:v>
                </c:pt>
                <c:pt idx="4013">
                  <c:v>1.3231999999999999</c:v>
                </c:pt>
                <c:pt idx="4014">
                  <c:v>1.3049999999999999</c:v>
                </c:pt>
                <c:pt idx="4015">
                  <c:v>1.2947</c:v>
                </c:pt>
                <c:pt idx="4016">
                  <c:v>1.2931999999999999</c:v>
                </c:pt>
                <c:pt idx="4017">
                  <c:v>1.2966</c:v>
                </c:pt>
                <c:pt idx="4018">
                  <c:v>1.3058000000000001</c:v>
                </c:pt>
                <c:pt idx="4019">
                  <c:v>1.3058000000000001</c:v>
                </c:pt>
                <c:pt idx="4020">
                  <c:v>1.3058000000000001</c:v>
                </c:pt>
                <c:pt idx="4021">
                  <c:v>1.3196000000000001</c:v>
                </c:pt>
                <c:pt idx="4022">
                  <c:v>1.3172999999999999</c:v>
                </c:pt>
                <c:pt idx="4023">
                  <c:v>1.3275999999999999</c:v>
                </c:pt>
                <c:pt idx="4024">
                  <c:v>1.3272999999999999</c:v>
                </c:pt>
                <c:pt idx="4025">
                  <c:v>1.3272999999999999</c:v>
                </c:pt>
                <c:pt idx="4026">
                  <c:v>1.3272999999999999</c:v>
                </c:pt>
                <c:pt idx="4027">
                  <c:v>1.3272999999999999</c:v>
                </c:pt>
                <c:pt idx="4028">
                  <c:v>1.3272999999999999</c:v>
                </c:pt>
                <c:pt idx="4029">
                  <c:v>1.3230999999999999</c:v>
                </c:pt>
                <c:pt idx="4030">
                  <c:v>1.3254999999999999</c:v>
                </c:pt>
                <c:pt idx="4031">
                  <c:v>1.3495999999999999</c:v>
                </c:pt>
                <c:pt idx="4032">
                  <c:v>1.3425</c:v>
                </c:pt>
                <c:pt idx="4033">
                  <c:v>1.3425</c:v>
                </c:pt>
                <c:pt idx="4034">
                  <c:v>1.3425</c:v>
                </c:pt>
                <c:pt idx="4035">
                  <c:v>1.3391999999999999</c:v>
                </c:pt>
                <c:pt idx="4036">
                  <c:v>1.3246</c:v>
                </c:pt>
                <c:pt idx="4037">
                  <c:v>1.3308</c:v>
                </c:pt>
                <c:pt idx="4038">
                  <c:v>1.3192999999999999</c:v>
                </c:pt>
                <c:pt idx="4039">
                  <c:v>1.3294999999999999</c:v>
                </c:pt>
                <c:pt idx="4040">
                  <c:v>1.3294999999999999</c:v>
                </c:pt>
                <c:pt idx="4041">
                  <c:v>1.3294999999999999</c:v>
                </c:pt>
                <c:pt idx="4042">
                  <c:v>1.3607</c:v>
                </c:pt>
                <c:pt idx="4043">
                  <c:v>1.3493999999999999</c:v>
                </c:pt>
                <c:pt idx="4044">
                  <c:v>1.3507</c:v>
                </c:pt>
                <c:pt idx="4045">
                  <c:v>1.3557999999999999</c:v>
                </c:pt>
                <c:pt idx="4046">
                  <c:v>1.3549</c:v>
                </c:pt>
                <c:pt idx="4047">
                  <c:v>1.3549</c:v>
                </c:pt>
                <c:pt idx="4048">
                  <c:v>1.3549</c:v>
                </c:pt>
                <c:pt idx="4049">
                  <c:v>1.3671</c:v>
                </c:pt>
                <c:pt idx="4050">
                  <c:v>1.3129999999999999</c:v>
                </c:pt>
                <c:pt idx="4051">
                  <c:v>1.2942</c:v>
                </c:pt>
                <c:pt idx="4052">
                  <c:v>1.3042</c:v>
                </c:pt>
                <c:pt idx="4053">
                  <c:v>1.2905</c:v>
                </c:pt>
                <c:pt idx="4054">
                  <c:v>1.2905</c:v>
                </c:pt>
                <c:pt idx="4055">
                  <c:v>1.2905</c:v>
                </c:pt>
                <c:pt idx="4056">
                  <c:v>1.2782</c:v>
                </c:pt>
                <c:pt idx="4057">
                  <c:v>1.2786</c:v>
                </c:pt>
                <c:pt idx="4058">
                  <c:v>1.2783</c:v>
                </c:pt>
                <c:pt idx="4059">
                  <c:v>1.2565</c:v>
                </c:pt>
                <c:pt idx="4060">
                  <c:v>1.2658</c:v>
                </c:pt>
                <c:pt idx="4061">
                  <c:v>1.2658</c:v>
                </c:pt>
                <c:pt idx="4062">
                  <c:v>1.2658</c:v>
                </c:pt>
                <c:pt idx="4063">
                  <c:v>1.2555000000000001</c:v>
                </c:pt>
                <c:pt idx="4064">
                  <c:v>1.2555000000000001</c:v>
                </c:pt>
                <c:pt idx="4065">
                  <c:v>1.2615000000000001</c:v>
                </c:pt>
                <c:pt idx="4066">
                  <c:v>1.2596000000000001</c:v>
                </c:pt>
                <c:pt idx="4067">
                  <c:v>1.2644</c:v>
                </c:pt>
                <c:pt idx="4068">
                  <c:v>1.2644</c:v>
                </c:pt>
                <c:pt idx="4069">
                  <c:v>1.2644</c:v>
                </c:pt>
                <c:pt idx="4070">
                  <c:v>1.2782</c:v>
                </c:pt>
                <c:pt idx="4071">
                  <c:v>1.2795000000000001</c:v>
                </c:pt>
                <c:pt idx="4072">
                  <c:v>1.2763</c:v>
                </c:pt>
                <c:pt idx="4073">
                  <c:v>1.2798</c:v>
                </c:pt>
                <c:pt idx="4074">
                  <c:v>1.2591000000000001</c:v>
                </c:pt>
                <c:pt idx="4075">
                  <c:v>1.2591000000000001</c:v>
                </c:pt>
                <c:pt idx="4076">
                  <c:v>1.2591000000000001</c:v>
                </c:pt>
                <c:pt idx="4077">
                  <c:v>1.2705</c:v>
                </c:pt>
                <c:pt idx="4078">
                  <c:v>1.2596000000000001</c:v>
                </c:pt>
                <c:pt idx="4079">
                  <c:v>1.2634000000000001</c:v>
                </c:pt>
                <c:pt idx="4080">
                  <c:v>1.2765</c:v>
                </c:pt>
                <c:pt idx="4081">
                  <c:v>1.2823</c:v>
                </c:pt>
                <c:pt idx="4082">
                  <c:v>1.2823</c:v>
                </c:pt>
                <c:pt idx="4083">
                  <c:v>1.2823</c:v>
                </c:pt>
                <c:pt idx="4084">
                  <c:v>1.2833000000000001</c:v>
                </c:pt>
                <c:pt idx="4085">
                  <c:v>1.2938000000000001</c:v>
                </c:pt>
                <c:pt idx="4086">
                  <c:v>1.2967</c:v>
                </c:pt>
                <c:pt idx="4087">
                  <c:v>1.3008</c:v>
                </c:pt>
                <c:pt idx="4088">
                  <c:v>1.2796000000000001</c:v>
                </c:pt>
                <c:pt idx="4089">
                  <c:v>1.2796000000000001</c:v>
                </c:pt>
                <c:pt idx="4090">
                  <c:v>1.2796000000000001</c:v>
                </c:pt>
                <c:pt idx="4091">
                  <c:v>1.2828999999999999</c:v>
                </c:pt>
                <c:pt idx="4092">
                  <c:v>1.2818000000000001</c:v>
                </c:pt>
                <c:pt idx="4093">
                  <c:v>1.2848999999999999</c:v>
                </c:pt>
                <c:pt idx="4094">
                  <c:v>1.276</c:v>
                </c:pt>
                <c:pt idx="4095">
                  <c:v>1.2816000000000001</c:v>
                </c:pt>
                <c:pt idx="4096">
                  <c:v>1.2816000000000001</c:v>
                </c:pt>
                <c:pt idx="4097">
                  <c:v>1.2816000000000001</c:v>
                </c:pt>
                <c:pt idx="4098">
                  <c:v>1.3110999999999999</c:v>
                </c:pt>
                <c:pt idx="4099">
                  <c:v>1.3260000000000001</c:v>
                </c:pt>
                <c:pt idx="4100">
                  <c:v>1.3173999999999999</c:v>
                </c:pt>
                <c:pt idx="4101">
                  <c:v>1.2989999999999999</c:v>
                </c:pt>
                <c:pt idx="4102">
                  <c:v>1.2795000000000001</c:v>
                </c:pt>
                <c:pt idx="4103">
                  <c:v>1.2795000000000001</c:v>
                </c:pt>
                <c:pt idx="4104">
                  <c:v>1.2795000000000001</c:v>
                </c:pt>
                <c:pt idx="4105">
                  <c:v>1.2984</c:v>
                </c:pt>
                <c:pt idx="4106">
                  <c:v>1.2909999999999999</c:v>
                </c:pt>
                <c:pt idx="4107">
                  <c:v>1.2929999999999999</c:v>
                </c:pt>
                <c:pt idx="4108">
                  <c:v>1.3182</c:v>
                </c:pt>
                <c:pt idx="4109">
                  <c:v>1.327</c:v>
                </c:pt>
                <c:pt idx="4110">
                  <c:v>1.327</c:v>
                </c:pt>
                <c:pt idx="4111">
                  <c:v>1.327</c:v>
                </c:pt>
                <c:pt idx="4112">
                  <c:v>1.3085</c:v>
                </c:pt>
                <c:pt idx="4113">
                  <c:v>1.3172999999999999</c:v>
                </c:pt>
                <c:pt idx="4114">
                  <c:v>1.3262</c:v>
                </c:pt>
                <c:pt idx="4115">
                  <c:v>1.3393999999999999</c:v>
                </c:pt>
                <c:pt idx="4116">
                  <c:v>1.3684000000000001</c:v>
                </c:pt>
                <c:pt idx="4117">
                  <c:v>1.3684000000000001</c:v>
                </c:pt>
                <c:pt idx="4118">
                  <c:v>1.3684000000000001</c:v>
                </c:pt>
                <c:pt idx="4119">
                  <c:v>1.3616999999999999</c:v>
                </c:pt>
                <c:pt idx="4120">
                  <c:v>1.3594999999999999</c:v>
                </c:pt>
                <c:pt idx="4121">
                  <c:v>1.3331999999999999</c:v>
                </c:pt>
                <c:pt idx="4122">
                  <c:v>1.3582000000000001</c:v>
                </c:pt>
                <c:pt idx="4123">
                  <c:v>1.3866000000000001</c:v>
                </c:pt>
                <c:pt idx="4124">
                  <c:v>1.3866000000000001</c:v>
                </c:pt>
                <c:pt idx="4125">
                  <c:v>1.3866000000000001</c:v>
                </c:pt>
                <c:pt idx="4126">
                  <c:v>1.3916999999999999</c:v>
                </c:pt>
                <c:pt idx="4127">
                  <c:v>1.3916999999999999</c:v>
                </c:pt>
                <c:pt idx="4128">
                  <c:v>1.4097999999999999</c:v>
                </c:pt>
                <c:pt idx="4129">
                  <c:v>1.427</c:v>
                </c:pt>
                <c:pt idx="4130">
                  <c:v>1.4005000000000001</c:v>
                </c:pt>
                <c:pt idx="4131">
                  <c:v>1.4005000000000001</c:v>
                </c:pt>
                <c:pt idx="4132">
                  <c:v>1.4005000000000001</c:v>
                </c:pt>
                <c:pt idx="4133">
                  <c:v>1.4005000000000001</c:v>
                </c:pt>
                <c:pt idx="4134">
                  <c:v>1.4005000000000001</c:v>
                </c:pt>
                <c:pt idx="4135">
                  <c:v>1.3977999999999999</c:v>
                </c:pt>
                <c:pt idx="4136">
                  <c:v>1.397</c:v>
                </c:pt>
                <c:pt idx="4137">
                  <c:v>1.3939999999999999</c:v>
                </c:pt>
                <c:pt idx="4138">
                  <c:v>1.3939999999999999</c:v>
                </c:pt>
                <c:pt idx="4139">
                  <c:v>1.3939999999999999</c:v>
                </c:pt>
                <c:pt idx="4140">
                  <c:v>1.4616</c:v>
                </c:pt>
                <c:pt idx="4141">
                  <c:v>1.4058999999999999</c:v>
                </c:pt>
                <c:pt idx="4142">
                  <c:v>1.369</c:v>
                </c:pt>
                <c:pt idx="4143">
                  <c:v>1.351</c:v>
                </c:pt>
                <c:pt idx="4144">
                  <c:v>1.3340000000000001</c:v>
                </c:pt>
                <c:pt idx="4145">
                  <c:v>1.3340000000000001</c:v>
                </c:pt>
                <c:pt idx="4146">
                  <c:v>1.3340000000000001</c:v>
                </c:pt>
                <c:pt idx="4147">
                  <c:v>1.3214999999999999</c:v>
                </c:pt>
                <c:pt idx="4148">
                  <c:v>1.2925</c:v>
                </c:pt>
                <c:pt idx="4149">
                  <c:v>1.2838000000000001</c:v>
                </c:pt>
                <c:pt idx="4150">
                  <c:v>1.2854000000000001</c:v>
                </c:pt>
                <c:pt idx="4151">
                  <c:v>1.2665</c:v>
                </c:pt>
                <c:pt idx="4152">
                  <c:v>1.2665</c:v>
                </c:pt>
                <c:pt idx="4153">
                  <c:v>1.2665</c:v>
                </c:pt>
                <c:pt idx="4154">
                  <c:v>1.262</c:v>
                </c:pt>
                <c:pt idx="4155">
                  <c:v>1.2623</c:v>
                </c:pt>
                <c:pt idx="4156">
                  <c:v>1.2697000000000001</c:v>
                </c:pt>
                <c:pt idx="4157">
                  <c:v>1.2607999999999999</c:v>
                </c:pt>
                <c:pt idx="4158">
                  <c:v>1.2726999999999999</c:v>
                </c:pt>
                <c:pt idx="4159">
                  <c:v>1.2726999999999999</c:v>
                </c:pt>
                <c:pt idx="4160">
                  <c:v>1.2726999999999999</c:v>
                </c:pt>
                <c:pt idx="4161">
                  <c:v>1.29</c:v>
                </c:pt>
                <c:pt idx="4162">
                  <c:v>1.2935000000000001</c:v>
                </c:pt>
                <c:pt idx="4163">
                  <c:v>1.2810999999999999</c:v>
                </c:pt>
                <c:pt idx="4164">
                  <c:v>1.2773000000000001</c:v>
                </c:pt>
                <c:pt idx="4165">
                  <c:v>1.2602</c:v>
                </c:pt>
                <c:pt idx="4166">
                  <c:v>1.2602</c:v>
                </c:pt>
                <c:pt idx="4167">
                  <c:v>1.2602</c:v>
                </c:pt>
                <c:pt idx="4168">
                  <c:v>1.2542</c:v>
                </c:pt>
                <c:pt idx="4169">
                  <c:v>1.2634000000000001</c:v>
                </c:pt>
                <c:pt idx="4170">
                  <c:v>1.2653000000000001</c:v>
                </c:pt>
                <c:pt idx="4171">
                  <c:v>1.266</c:v>
                </c:pt>
                <c:pt idx="4172">
                  <c:v>1.2675000000000001</c:v>
                </c:pt>
                <c:pt idx="4173">
                  <c:v>1.2675000000000001</c:v>
                </c:pt>
                <c:pt idx="4174">
                  <c:v>1.2675000000000001</c:v>
                </c:pt>
                <c:pt idx="4175">
                  <c:v>1.2524999999999999</c:v>
                </c:pt>
                <c:pt idx="4176">
                  <c:v>1.2529999999999999</c:v>
                </c:pt>
                <c:pt idx="4177">
                  <c:v>1.2746999999999999</c:v>
                </c:pt>
                <c:pt idx="4178">
                  <c:v>1.2890999999999999</c:v>
                </c:pt>
                <c:pt idx="4179">
                  <c:v>1.2756000000000001</c:v>
                </c:pt>
                <c:pt idx="4180">
                  <c:v>1.2756000000000001</c:v>
                </c:pt>
                <c:pt idx="4181">
                  <c:v>1.2756000000000001</c:v>
                </c:pt>
                <c:pt idx="4182">
                  <c:v>1.2769999999999999</c:v>
                </c:pt>
                <c:pt idx="4183">
                  <c:v>1.2869999999999999</c:v>
                </c:pt>
                <c:pt idx="4184">
                  <c:v>1.282</c:v>
                </c:pt>
                <c:pt idx="4185">
                  <c:v>1.2822</c:v>
                </c:pt>
                <c:pt idx="4186">
                  <c:v>1.2757000000000001</c:v>
                </c:pt>
                <c:pt idx="4187">
                  <c:v>1.2757000000000001</c:v>
                </c:pt>
                <c:pt idx="4188">
                  <c:v>1.2757000000000001</c:v>
                </c:pt>
                <c:pt idx="4189">
                  <c:v>1.3035000000000001</c:v>
                </c:pt>
                <c:pt idx="4190">
                  <c:v>1.2769999999999999</c:v>
                </c:pt>
                <c:pt idx="4191">
                  <c:v>1.2525999999999999</c:v>
                </c:pt>
                <c:pt idx="4192">
                  <c:v>1.246</c:v>
                </c:pt>
                <c:pt idx="4193">
                  <c:v>1.2596000000000001</c:v>
                </c:pt>
                <c:pt idx="4194">
                  <c:v>1.2596000000000001</c:v>
                </c:pt>
                <c:pt idx="4195">
                  <c:v>1.2596000000000001</c:v>
                </c:pt>
                <c:pt idx="4196">
                  <c:v>1.2809999999999999</c:v>
                </c:pt>
                <c:pt idx="4197">
                  <c:v>1.2843</c:v>
                </c:pt>
                <c:pt idx="4198">
                  <c:v>1.3184</c:v>
                </c:pt>
                <c:pt idx="4199">
                  <c:v>1.3424</c:v>
                </c:pt>
                <c:pt idx="4200">
                  <c:v>1.3404</c:v>
                </c:pt>
                <c:pt idx="4201">
                  <c:v>1.3404</c:v>
                </c:pt>
                <c:pt idx="4202">
                  <c:v>1.3404</c:v>
                </c:pt>
                <c:pt idx="4203">
                  <c:v>1.3507</c:v>
                </c:pt>
                <c:pt idx="4204">
                  <c:v>1.3625</c:v>
                </c:pt>
                <c:pt idx="4205">
                  <c:v>1.3752</c:v>
                </c:pt>
                <c:pt idx="4206">
                  <c:v>1.3638999999999999</c:v>
                </c:pt>
                <c:pt idx="4207">
                  <c:v>1.3579000000000001</c:v>
                </c:pt>
                <c:pt idx="4208">
                  <c:v>1.3579000000000001</c:v>
                </c:pt>
                <c:pt idx="4209">
                  <c:v>1.3579000000000001</c:v>
                </c:pt>
                <c:pt idx="4210">
                  <c:v>1.3682000000000001</c:v>
                </c:pt>
                <c:pt idx="4211">
                  <c:v>1.3731</c:v>
                </c:pt>
                <c:pt idx="4212">
                  <c:v>1.3632</c:v>
                </c:pt>
                <c:pt idx="4213">
                  <c:v>1.3633999999999999</c:v>
                </c:pt>
                <c:pt idx="4214">
                  <c:v>1.3834</c:v>
                </c:pt>
                <c:pt idx="4215">
                  <c:v>1.3834</c:v>
                </c:pt>
                <c:pt idx="4216">
                  <c:v>1.3834</c:v>
                </c:pt>
                <c:pt idx="4217">
                  <c:v>1.3903000000000001</c:v>
                </c:pt>
                <c:pt idx="4218">
                  <c:v>1.4080999999999999</c:v>
                </c:pt>
                <c:pt idx="4219">
                  <c:v>1.4302999999999999</c:v>
                </c:pt>
                <c:pt idx="4220">
                  <c:v>1.4349000000000001</c:v>
                </c:pt>
                <c:pt idx="4221">
                  <c:v>1.464</c:v>
                </c:pt>
                <c:pt idx="4222">
                  <c:v>1.464</c:v>
                </c:pt>
                <c:pt idx="4223">
                  <c:v>1.464</c:v>
                </c:pt>
                <c:pt idx="4224">
                  <c:v>1.47</c:v>
                </c:pt>
                <c:pt idx="4225">
                  <c:v>1.4690000000000001</c:v>
                </c:pt>
                <c:pt idx="4226">
                  <c:v>1.4731000000000001</c:v>
                </c:pt>
                <c:pt idx="4227">
                  <c:v>1.4571000000000001</c:v>
                </c:pt>
                <c:pt idx="4228">
                  <c:v>1.4236</c:v>
                </c:pt>
                <c:pt idx="4229">
                  <c:v>1.4236</c:v>
                </c:pt>
                <c:pt idx="4230">
                  <c:v>1.4236</c:v>
                </c:pt>
                <c:pt idx="4231">
                  <c:v>1.4501999999999999</c:v>
                </c:pt>
                <c:pt idx="4232">
                  <c:v>1.4224000000000001</c:v>
                </c:pt>
                <c:pt idx="4233">
                  <c:v>1.4267000000000001</c:v>
                </c:pt>
                <c:pt idx="4234">
                  <c:v>1.4151</c:v>
                </c:pt>
                <c:pt idx="4235">
                  <c:v>1.4066000000000001</c:v>
                </c:pt>
                <c:pt idx="4236">
                  <c:v>1.4066000000000001</c:v>
                </c:pt>
                <c:pt idx="4237">
                  <c:v>1.4066000000000001</c:v>
                </c:pt>
                <c:pt idx="4238">
                  <c:v>1.3934</c:v>
                </c:pt>
                <c:pt idx="4239">
                  <c:v>1.4094</c:v>
                </c:pt>
                <c:pt idx="4240">
                  <c:v>1.4144000000000001</c:v>
                </c:pt>
                <c:pt idx="4241">
                  <c:v>1.4214</c:v>
                </c:pt>
                <c:pt idx="4242">
                  <c:v>1.4247000000000001</c:v>
                </c:pt>
                <c:pt idx="4243">
                  <c:v>1.4247000000000001</c:v>
                </c:pt>
                <c:pt idx="4244">
                  <c:v>1.4247000000000001</c:v>
                </c:pt>
                <c:pt idx="4245">
                  <c:v>1.4488000000000001</c:v>
                </c:pt>
                <c:pt idx="4246">
                  <c:v>1.4440999999999999</c:v>
                </c:pt>
                <c:pt idx="4247">
                  <c:v>1.4516</c:v>
                </c:pt>
                <c:pt idx="4248">
                  <c:v>1.4621</c:v>
                </c:pt>
                <c:pt idx="4249">
                  <c:v>1.4735</c:v>
                </c:pt>
                <c:pt idx="4250">
                  <c:v>1.4735</c:v>
                </c:pt>
                <c:pt idx="4251">
                  <c:v>1.4735</c:v>
                </c:pt>
                <c:pt idx="4252">
                  <c:v>1.4771000000000001</c:v>
                </c:pt>
                <c:pt idx="4253">
                  <c:v>1.4766999999999999</c:v>
                </c:pt>
                <c:pt idx="4254">
                  <c:v>1.4598</c:v>
                </c:pt>
                <c:pt idx="4255">
                  <c:v>1.4766999999999999</c:v>
                </c:pt>
                <c:pt idx="4256">
                  <c:v>1.4807999999999999</c:v>
                </c:pt>
                <c:pt idx="4257">
                  <c:v>1.4807999999999999</c:v>
                </c:pt>
                <c:pt idx="4258">
                  <c:v>1.4807999999999999</c:v>
                </c:pt>
                <c:pt idx="4259">
                  <c:v>1.4814000000000001</c:v>
                </c:pt>
                <c:pt idx="4260">
                  <c:v>1.4734</c:v>
                </c:pt>
                <c:pt idx="4261">
                  <c:v>1.4677</c:v>
                </c:pt>
                <c:pt idx="4262">
                  <c:v>1.4703999999999999</c:v>
                </c:pt>
                <c:pt idx="4263">
                  <c:v>1.4729000000000001</c:v>
                </c:pt>
                <c:pt idx="4264">
                  <c:v>1.4729000000000001</c:v>
                </c:pt>
                <c:pt idx="4265">
                  <c:v>1.4729000000000001</c:v>
                </c:pt>
                <c:pt idx="4266">
                  <c:v>1.4906999999999999</c:v>
                </c:pt>
                <c:pt idx="4267">
                  <c:v>1.4903</c:v>
                </c:pt>
                <c:pt idx="4268">
                  <c:v>1.4906999999999999</c:v>
                </c:pt>
                <c:pt idx="4269">
                  <c:v>1.5012000000000001</c:v>
                </c:pt>
                <c:pt idx="4270">
                  <c:v>1.5074000000000001</c:v>
                </c:pt>
                <c:pt idx="4271">
                  <c:v>1.5074000000000001</c:v>
                </c:pt>
                <c:pt idx="4272">
                  <c:v>1.5074000000000001</c:v>
                </c:pt>
                <c:pt idx="4273">
                  <c:v>1.5470999999999999</c:v>
                </c:pt>
                <c:pt idx="4274">
                  <c:v>1.5478000000000001</c:v>
                </c:pt>
                <c:pt idx="4275">
                  <c:v>1.5487</c:v>
                </c:pt>
                <c:pt idx="4276">
                  <c:v>1.5566</c:v>
                </c:pt>
                <c:pt idx="4277">
                  <c:v>1.5573999999999999</c:v>
                </c:pt>
                <c:pt idx="4278">
                  <c:v>1.5573999999999999</c:v>
                </c:pt>
                <c:pt idx="4279">
                  <c:v>1.5573999999999999</c:v>
                </c:pt>
                <c:pt idx="4280">
                  <c:v>1.5610999999999999</c:v>
                </c:pt>
                <c:pt idx="4281">
                  <c:v>1.5589</c:v>
                </c:pt>
                <c:pt idx="4282">
                  <c:v>1.5705</c:v>
                </c:pt>
                <c:pt idx="4283">
                  <c:v>1.5746</c:v>
                </c:pt>
                <c:pt idx="4284">
                  <c:v>1.5733999999999999</c:v>
                </c:pt>
                <c:pt idx="4285">
                  <c:v>1.5733999999999999</c:v>
                </c:pt>
                <c:pt idx="4286">
                  <c:v>1.5733999999999999</c:v>
                </c:pt>
                <c:pt idx="4287">
                  <c:v>1.5677000000000001</c:v>
                </c:pt>
                <c:pt idx="4288">
                  <c:v>1.5741000000000001</c:v>
                </c:pt>
                <c:pt idx="4289">
                  <c:v>1.5919000000000001</c:v>
                </c:pt>
                <c:pt idx="4290">
                  <c:v>1.5858000000000001</c:v>
                </c:pt>
                <c:pt idx="4291">
                  <c:v>1.5815999999999999</c:v>
                </c:pt>
                <c:pt idx="4292">
                  <c:v>1.5815999999999999</c:v>
                </c:pt>
                <c:pt idx="4293">
                  <c:v>1.5815999999999999</c:v>
                </c:pt>
                <c:pt idx="4294">
                  <c:v>1.5849</c:v>
                </c:pt>
                <c:pt idx="4295">
                  <c:v>1.5888</c:v>
                </c:pt>
                <c:pt idx="4296">
                  <c:v>1.599</c:v>
                </c:pt>
                <c:pt idx="4297">
                  <c:v>1.5847</c:v>
                </c:pt>
                <c:pt idx="4298">
                  <c:v>1.5834999999999999</c:v>
                </c:pt>
                <c:pt idx="4299">
                  <c:v>1.5834999999999999</c:v>
                </c:pt>
                <c:pt idx="4300">
                  <c:v>1.5834999999999999</c:v>
                </c:pt>
                <c:pt idx="4301">
                  <c:v>1.5708</c:v>
                </c:pt>
                <c:pt idx="4302">
                  <c:v>1.5714999999999999</c:v>
                </c:pt>
                <c:pt idx="4303">
                  <c:v>1.5687</c:v>
                </c:pt>
                <c:pt idx="4304">
                  <c:v>1.5650999999999999</c:v>
                </c:pt>
                <c:pt idx="4305">
                  <c:v>1.5670999999999999</c:v>
                </c:pt>
                <c:pt idx="4306">
                  <c:v>1.5670999999999999</c:v>
                </c:pt>
                <c:pt idx="4307">
                  <c:v>1.5670999999999999</c:v>
                </c:pt>
                <c:pt idx="4308">
                  <c:v>1.5885</c:v>
                </c:pt>
                <c:pt idx="4309">
                  <c:v>1.5806</c:v>
                </c:pt>
                <c:pt idx="4310">
                  <c:v>1.5774999999999999</c:v>
                </c:pt>
                <c:pt idx="4311">
                  <c:v>1.5764</c:v>
                </c:pt>
                <c:pt idx="4312">
                  <c:v>1.5748</c:v>
                </c:pt>
                <c:pt idx="4313">
                  <c:v>1.5748</c:v>
                </c:pt>
                <c:pt idx="4314">
                  <c:v>1.5748</c:v>
                </c:pt>
                <c:pt idx="4315">
                  <c:v>1.5730999999999999</c:v>
                </c:pt>
                <c:pt idx="4316">
                  <c:v>1.5599000000000001</c:v>
                </c:pt>
                <c:pt idx="4317">
                  <c:v>1.5568</c:v>
                </c:pt>
                <c:pt idx="4318">
                  <c:v>1.5521</c:v>
                </c:pt>
                <c:pt idx="4319">
                  <c:v>1.5609999999999999</c:v>
                </c:pt>
                <c:pt idx="4320">
                  <c:v>1.5609999999999999</c:v>
                </c:pt>
                <c:pt idx="4321">
                  <c:v>1.5609999999999999</c:v>
                </c:pt>
                <c:pt idx="4322">
                  <c:v>1.5481</c:v>
                </c:pt>
                <c:pt idx="4323">
                  <c:v>1.5492999999999999</c:v>
                </c:pt>
                <c:pt idx="4324">
                  <c:v>1.5477000000000001</c:v>
                </c:pt>
                <c:pt idx="4325">
                  <c:v>1.5459000000000001</c:v>
                </c:pt>
                <c:pt idx="4326">
                  <c:v>1.5336000000000001</c:v>
                </c:pt>
                <c:pt idx="4327">
                  <c:v>1.5336000000000001</c:v>
                </c:pt>
                <c:pt idx="4328">
                  <c:v>1.5336000000000001</c:v>
                </c:pt>
                <c:pt idx="4329">
                  <c:v>1.5417000000000001</c:v>
                </c:pt>
                <c:pt idx="4330">
                  <c:v>1.5515000000000001</c:v>
                </c:pt>
                <c:pt idx="4331">
                  <c:v>1.5526</c:v>
                </c:pt>
                <c:pt idx="4332">
                  <c:v>1.5784</c:v>
                </c:pt>
                <c:pt idx="4333">
                  <c:v>1.5597000000000001</c:v>
                </c:pt>
                <c:pt idx="4334">
                  <c:v>1.5597000000000001</c:v>
                </c:pt>
                <c:pt idx="4335">
                  <c:v>1.5597000000000001</c:v>
                </c:pt>
                <c:pt idx="4336">
                  <c:v>1.5402</c:v>
                </c:pt>
                <c:pt idx="4337">
                  <c:v>1.5466</c:v>
                </c:pt>
                <c:pt idx="4338">
                  <c:v>1.5592999999999999</c:v>
                </c:pt>
                <c:pt idx="4339">
                  <c:v>1.5521</c:v>
                </c:pt>
                <c:pt idx="4340">
                  <c:v>1.5508</c:v>
                </c:pt>
                <c:pt idx="4341">
                  <c:v>1.5508</c:v>
                </c:pt>
                <c:pt idx="4342">
                  <c:v>1.5508</c:v>
                </c:pt>
                <c:pt idx="4343">
                  <c:v>1.5550999999999999</c:v>
                </c:pt>
                <c:pt idx="4344">
                  <c:v>1.5656000000000001</c:v>
                </c:pt>
                <c:pt idx="4345">
                  <c:v>1.5760000000000001</c:v>
                </c:pt>
                <c:pt idx="4346">
                  <c:v>1.5761000000000001</c:v>
                </c:pt>
                <c:pt idx="4347">
                  <c:v>1.5742</c:v>
                </c:pt>
                <c:pt idx="4348">
                  <c:v>1.5742</c:v>
                </c:pt>
                <c:pt idx="4349">
                  <c:v>1.5742</c:v>
                </c:pt>
                <c:pt idx="4350">
                  <c:v>1.5754999999999999</c:v>
                </c:pt>
                <c:pt idx="4351">
                  <c:v>1.5752999999999999</c:v>
                </c:pt>
                <c:pt idx="4352">
                  <c:v>1.5639000000000001</c:v>
                </c:pt>
                <c:pt idx="4353">
                  <c:v>1.5577000000000001</c:v>
                </c:pt>
                <c:pt idx="4354">
                  <c:v>1.5498000000000001</c:v>
                </c:pt>
                <c:pt idx="4355">
                  <c:v>1.5498000000000001</c:v>
                </c:pt>
                <c:pt idx="4356">
                  <c:v>1.5498000000000001</c:v>
                </c:pt>
                <c:pt idx="4357">
                  <c:v>1.5474000000000001</c:v>
                </c:pt>
                <c:pt idx="4358">
                  <c:v>1.5439000000000001</c:v>
                </c:pt>
                <c:pt idx="4359">
                  <c:v>1.5472999999999999</c:v>
                </c:pt>
                <c:pt idx="4360">
                  <c:v>1.5429999999999999</c:v>
                </c:pt>
                <c:pt idx="4361">
                  <c:v>1.5458000000000001</c:v>
                </c:pt>
                <c:pt idx="4362">
                  <c:v>1.5458000000000001</c:v>
                </c:pt>
                <c:pt idx="4363">
                  <c:v>1.5458000000000001</c:v>
                </c:pt>
                <c:pt idx="4364">
                  <c:v>1.5347</c:v>
                </c:pt>
                <c:pt idx="4365">
                  <c:v>1.5429999999999999</c:v>
                </c:pt>
                <c:pt idx="4366">
                  <c:v>1.5528</c:v>
                </c:pt>
                <c:pt idx="4367">
                  <c:v>1.546</c:v>
                </c:pt>
                <c:pt idx="4368">
                  <c:v>1.5458000000000001</c:v>
                </c:pt>
                <c:pt idx="4369">
                  <c:v>1.5458000000000001</c:v>
                </c:pt>
                <c:pt idx="4370">
                  <c:v>1.5458000000000001</c:v>
                </c:pt>
                <c:pt idx="4371">
                  <c:v>1.554</c:v>
                </c:pt>
                <c:pt idx="4372">
                  <c:v>1.554</c:v>
                </c:pt>
                <c:pt idx="4373">
                  <c:v>1.5570999999999999</c:v>
                </c:pt>
                <c:pt idx="4374">
                  <c:v>1.5628</c:v>
                </c:pt>
                <c:pt idx="4375">
                  <c:v>1.5596000000000001</c:v>
                </c:pt>
                <c:pt idx="4376">
                  <c:v>1.5596000000000001</c:v>
                </c:pt>
                <c:pt idx="4377">
                  <c:v>1.5596000000000001</c:v>
                </c:pt>
                <c:pt idx="4378">
                  <c:v>1.5769</c:v>
                </c:pt>
                <c:pt idx="4379">
                  <c:v>1.5940000000000001</c:v>
                </c:pt>
                <c:pt idx="4380">
                  <c:v>1.5931</c:v>
                </c:pt>
                <c:pt idx="4381">
                  <c:v>1.5898000000000001</c:v>
                </c:pt>
                <c:pt idx="4382">
                  <c:v>1.5780000000000001</c:v>
                </c:pt>
                <c:pt idx="4383">
                  <c:v>1.5780000000000001</c:v>
                </c:pt>
                <c:pt idx="4384">
                  <c:v>1.5780000000000001</c:v>
                </c:pt>
                <c:pt idx="4385">
                  <c:v>1.5871999999999999</c:v>
                </c:pt>
                <c:pt idx="4386">
                  <c:v>1.5928</c:v>
                </c:pt>
                <c:pt idx="4387">
                  <c:v>1.5828</c:v>
                </c:pt>
                <c:pt idx="4388">
                  <c:v>1.5869</c:v>
                </c:pt>
                <c:pt idx="4389">
                  <c:v>1.5832999999999999</c:v>
                </c:pt>
                <c:pt idx="4390">
                  <c:v>1.5832999999999999</c:v>
                </c:pt>
                <c:pt idx="4391">
                  <c:v>1.5832999999999999</c:v>
                </c:pt>
                <c:pt idx="4392">
                  <c:v>1.5874999999999999</c:v>
                </c:pt>
                <c:pt idx="4393">
                  <c:v>1.5726</c:v>
                </c:pt>
                <c:pt idx="4394">
                  <c:v>1.5693999999999999</c:v>
                </c:pt>
                <c:pt idx="4395">
                  <c:v>1.5692999999999999</c:v>
                </c:pt>
                <c:pt idx="4396">
                  <c:v>1.5722</c:v>
                </c:pt>
                <c:pt idx="4397">
                  <c:v>1.5722</c:v>
                </c:pt>
                <c:pt idx="4398">
                  <c:v>1.5722</c:v>
                </c:pt>
                <c:pt idx="4399">
                  <c:v>1.5526</c:v>
                </c:pt>
                <c:pt idx="4400">
                  <c:v>1.5631999999999999</c:v>
                </c:pt>
                <c:pt idx="4401">
                  <c:v>1.5660000000000001</c:v>
                </c:pt>
                <c:pt idx="4402">
                  <c:v>1.5811999999999999</c:v>
                </c:pt>
                <c:pt idx="4403">
                  <c:v>1.5795999999999999</c:v>
                </c:pt>
                <c:pt idx="4404">
                  <c:v>1.5795999999999999</c:v>
                </c:pt>
                <c:pt idx="4405">
                  <c:v>1.5795999999999999</c:v>
                </c:pt>
                <c:pt idx="4406">
                  <c:v>1.5786</c:v>
                </c:pt>
                <c:pt idx="4407">
                  <c:v>1.571</c:v>
                </c:pt>
                <c:pt idx="4408">
                  <c:v>1.5569</c:v>
                </c:pt>
                <c:pt idx="4409">
                  <c:v>1.5423</c:v>
                </c:pt>
                <c:pt idx="4410">
                  <c:v>1.5423</c:v>
                </c:pt>
                <c:pt idx="4411">
                  <c:v>1.5423</c:v>
                </c:pt>
                <c:pt idx="4412">
                  <c:v>1.5423</c:v>
                </c:pt>
                <c:pt idx="4413">
                  <c:v>1.5423</c:v>
                </c:pt>
                <c:pt idx="4414">
                  <c:v>1.5691999999999999</c:v>
                </c:pt>
                <c:pt idx="4415">
                  <c:v>1.5770999999999999</c:v>
                </c:pt>
                <c:pt idx="4416">
                  <c:v>1.577</c:v>
                </c:pt>
                <c:pt idx="4417">
                  <c:v>1.5561</c:v>
                </c:pt>
                <c:pt idx="4418">
                  <c:v>1.5561</c:v>
                </c:pt>
                <c:pt idx="4419">
                  <c:v>1.5561</c:v>
                </c:pt>
                <c:pt idx="4420">
                  <c:v>1.5577000000000001</c:v>
                </c:pt>
                <c:pt idx="4421">
                  <c:v>1.5477000000000001</c:v>
                </c:pt>
                <c:pt idx="4422">
                  <c:v>1.5379</c:v>
                </c:pt>
                <c:pt idx="4423">
                  <c:v>1.534</c:v>
                </c:pt>
                <c:pt idx="4424">
                  <c:v>1.5417000000000001</c:v>
                </c:pt>
                <c:pt idx="4425">
                  <c:v>1.5417000000000001</c:v>
                </c:pt>
                <c:pt idx="4426">
                  <c:v>1.5417000000000001</c:v>
                </c:pt>
                <c:pt idx="4427">
                  <c:v>1.5319</c:v>
                </c:pt>
                <c:pt idx="4428">
                  <c:v>1.5196000000000001</c:v>
                </c:pt>
                <c:pt idx="4429">
                  <c:v>1.5206</c:v>
                </c:pt>
                <c:pt idx="4430">
                  <c:v>1.5203</c:v>
                </c:pt>
                <c:pt idx="4431">
                  <c:v>1.5166999999999999</c:v>
                </c:pt>
                <c:pt idx="4432">
                  <c:v>1.5166999999999999</c:v>
                </c:pt>
                <c:pt idx="4433">
                  <c:v>1.5166999999999999</c:v>
                </c:pt>
                <c:pt idx="4434">
                  <c:v>1.5121</c:v>
                </c:pt>
                <c:pt idx="4435">
                  <c:v>1.5044</c:v>
                </c:pt>
                <c:pt idx="4436">
                  <c:v>1.4874000000000001</c:v>
                </c:pt>
                <c:pt idx="4437">
                  <c:v>1.4817</c:v>
                </c:pt>
                <c:pt idx="4438">
                  <c:v>1.4847999999999999</c:v>
                </c:pt>
                <c:pt idx="4439">
                  <c:v>1.4847999999999999</c:v>
                </c:pt>
                <c:pt idx="4440">
                  <c:v>1.4847999999999999</c:v>
                </c:pt>
                <c:pt idx="4441">
                  <c:v>1.4736</c:v>
                </c:pt>
                <c:pt idx="4442">
                  <c:v>1.4656</c:v>
                </c:pt>
                <c:pt idx="4443">
                  <c:v>1.4742</c:v>
                </c:pt>
                <c:pt idx="4444">
                  <c:v>1.4636</c:v>
                </c:pt>
                <c:pt idx="4445">
                  <c:v>1.4674</c:v>
                </c:pt>
                <c:pt idx="4446">
                  <c:v>1.4674</c:v>
                </c:pt>
                <c:pt idx="4447">
                  <c:v>1.4674</c:v>
                </c:pt>
                <c:pt idx="4448">
                  <c:v>1.4625999999999999</c:v>
                </c:pt>
                <c:pt idx="4449">
                  <c:v>1.4585999999999999</c:v>
                </c:pt>
                <c:pt idx="4450">
                  <c:v>1.4538</c:v>
                </c:pt>
                <c:pt idx="4451">
                  <c:v>1.4541999999999999</c:v>
                </c:pt>
                <c:pt idx="4452">
                  <c:v>1.4513</c:v>
                </c:pt>
                <c:pt idx="4453">
                  <c:v>1.4513</c:v>
                </c:pt>
                <c:pt idx="4454">
                  <c:v>1.4513</c:v>
                </c:pt>
                <c:pt idx="4455">
                  <c:v>1.4569000000000001</c:v>
                </c:pt>
                <c:pt idx="4456">
                  <c:v>1.4621</c:v>
                </c:pt>
                <c:pt idx="4457">
                  <c:v>1.4688000000000001</c:v>
                </c:pt>
                <c:pt idx="4458">
                  <c:v>1.4829000000000001</c:v>
                </c:pt>
                <c:pt idx="4459">
                  <c:v>1.4888999999999999</c:v>
                </c:pt>
                <c:pt idx="4460">
                  <c:v>1.4888999999999999</c:v>
                </c:pt>
                <c:pt idx="4461">
                  <c:v>1.4888999999999999</c:v>
                </c:pt>
                <c:pt idx="4462">
                  <c:v>1.4870000000000001</c:v>
                </c:pt>
                <c:pt idx="4463">
                  <c:v>1.4810000000000001</c:v>
                </c:pt>
                <c:pt idx="4464">
                  <c:v>1.4773000000000001</c:v>
                </c:pt>
                <c:pt idx="4465">
                  <c:v>1.4755</c:v>
                </c:pt>
                <c:pt idx="4466">
                  <c:v>1.4704999999999999</c:v>
                </c:pt>
                <c:pt idx="4467">
                  <c:v>1.4704999999999999</c:v>
                </c:pt>
                <c:pt idx="4468">
                  <c:v>1.4704999999999999</c:v>
                </c:pt>
                <c:pt idx="4469">
                  <c:v>1.4662999999999999</c:v>
                </c:pt>
                <c:pt idx="4470">
                  <c:v>1.4574</c:v>
                </c:pt>
                <c:pt idx="4471">
                  <c:v>1.4494</c:v>
                </c:pt>
                <c:pt idx="4472">
                  <c:v>1.4481999999999999</c:v>
                </c:pt>
                <c:pt idx="4473">
                  <c:v>1.4674</c:v>
                </c:pt>
                <c:pt idx="4474">
                  <c:v>1.4674</c:v>
                </c:pt>
                <c:pt idx="4475">
                  <c:v>1.4674</c:v>
                </c:pt>
                <c:pt idx="4476">
                  <c:v>1.4691000000000001</c:v>
                </c:pt>
                <c:pt idx="4477">
                  <c:v>1.4792000000000001</c:v>
                </c:pt>
                <c:pt idx="4478">
                  <c:v>1.4885999999999999</c:v>
                </c:pt>
                <c:pt idx="4479">
                  <c:v>1.4895</c:v>
                </c:pt>
                <c:pt idx="4480">
                  <c:v>1.4792000000000001</c:v>
                </c:pt>
                <c:pt idx="4481">
                  <c:v>1.4792000000000001</c:v>
                </c:pt>
                <c:pt idx="4482">
                  <c:v>1.4792000000000001</c:v>
                </c:pt>
                <c:pt idx="4483">
                  <c:v>1.4661999999999999</c:v>
                </c:pt>
                <c:pt idx="4484">
                  <c:v>1.468</c:v>
                </c:pt>
                <c:pt idx="4485">
                  <c:v>1.4704999999999999</c:v>
                </c:pt>
                <c:pt idx="4486">
                  <c:v>1.4722999999999999</c:v>
                </c:pt>
                <c:pt idx="4487">
                  <c:v>1.4726999999999999</c:v>
                </c:pt>
                <c:pt idx="4488">
                  <c:v>1.4726999999999999</c:v>
                </c:pt>
                <c:pt idx="4489">
                  <c:v>1.4726999999999999</c:v>
                </c:pt>
                <c:pt idx="4490">
                  <c:v>1.4753000000000001</c:v>
                </c:pt>
                <c:pt idx="4491">
                  <c:v>1.4688000000000001</c:v>
                </c:pt>
                <c:pt idx="4492">
                  <c:v>1.4721</c:v>
                </c:pt>
                <c:pt idx="4493">
                  <c:v>1.4721</c:v>
                </c:pt>
                <c:pt idx="4494">
                  <c:v>1.4692000000000001</c:v>
                </c:pt>
                <c:pt idx="4495">
                  <c:v>1.4692000000000001</c:v>
                </c:pt>
                <c:pt idx="4496">
                  <c:v>1.4692000000000001</c:v>
                </c:pt>
                <c:pt idx="4497">
                  <c:v>1.4516</c:v>
                </c:pt>
                <c:pt idx="4498">
                  <c:v>1.4398</c:v>
                </c:pt>
                <c:pt idx="4499">
                  <c:v>1.4398</c:v>
                </c:pt>
                <c:pt idx="4500">
                  <c:v>1.4398</c:v>
                </c:pt>
                <c:pt idx="4501">
                  <c:v>1.4379999999999999</c:v>
                </c:pt>
                <c:pt idx="4502">
                  <c:v>1.4379999999999999</c:v>
                </c:pt>
                <c:pt idx="4503">
                  <c:v>1.4379999999999999</c:v>
                </c:pt>
                <c:pt idx="4504">
                  <c:v>1.4349000000000001</c:v>
                </c:pt>
                <c:pt idx="4505">
                  <c:v>1.4384999999999999</c:v>
                </c:pt>
                <c:pt idx="4506">
                  <c:v>1.4416</c:v>
                </c:pt>
                <c:pt idx="4507">
                  <c:v>1.4393</c:v>
                </c:pt>
                <c:pt idx="4508">
                  <c:v>1.4509000000000001</c:v>
                </c:pt>
                <c:pt idx="4509">
                  <c:v>1.4509000000000001</c:v>
                </c:pt>
                <c:pt idx="4510">
                  <c:v>1.4509000000000001</c:v>
                </c:pt>
                <c:pt idx="4511">
                  <c:v>1.4682999999999999</c:v>
                </c:pt>
                <c:pt idx="4512">
                  <c:v>1.4675</c:v>
                </c:pt>
                <c:pt idx="4513">
                  <c:v>1.4672000000000001</c:v>
                </c:pt>
                <c:pt idx="4514">
                  <c:v>1.4718</c:v>
                </c:pt>
                <c:pt idx="4515">
                  <c:v>1.4649000000000001</c:v>
                </c:pt>
                <c:pt idx="4516">
                  <c:v>1.4649000000000001</c:v>
                </c:pt>
                <c:pt idx="4517">
                  <c:v>1.4649000000000001</c:v>
                </c:pt>
                <c:pt idx="4518">
                  <c:v>1.4554</c:v>
                </c:pt>
                <c:pt idx="4519">
                  <c:v>1.472</c:v>
                </c:pt>
                <c:pt idx="4520">
                  <c:v>1.4741</c:v>
                </c:pt>
                <c:pt idx="4521">
                  <c:v>1.4665999999999999</c:v>
                </c:pt>
                <c:pt idx="4522">
                  <c:v>1.4761</c:v>
                </c:pt>
                <c:pt idx="4523">
                  <c:v>1.4761</c:v>
                </c:pt>
                <c:pt idx="4524">
                  <c:v>1.4761</c:v>
                </c:pt>
                <c:pt idx="4525">
                  <c:v>1.4738</c:v>
                </c:pt>
                <c:pt idx="4526">
                  <c:v>1.4746999999999999</c:v>
                </c:pt>
                <c:pt idx="4527">
                  <c:v>1.4874000000000001</c:v>
                </c:pt>
                <c:pt idx="4528">
                  <c:v>1.4844999999999999</c:v>
                </c:pt>
                <c:pt idx="4529">
                  <c:v>1.4809000000000001</c:v>
                </c:pt>
                <c:pt idx="4530">
                  <c:v>1.4809000000000001</c:v>
                </c:pt>
                <c:pt idx="4531">
                  <c:v>1.4809000000000001</c:v>
                </c:pt>
                <c:pt idx="4532">
                  <c:v>1.4829000000000001</c:v>
                </c:pt>
                <c:pt idx="4533">
                  <c:v>1.4814000000000001</c:v>
                </c:pt>
                <c:pt idx="4534">
                  <c:v>1.4784999999999999</c:v>
                </c:pt>
                <c:pt idx="4535">
                  <c:v>1.4654</c:v>
                </c:pt>
                <c:pt idx="4536">
                  <c:v>1.4651000000000001</c:v>
                </c:pt>
                <c:pt idx="4537">
                  <c:v>1.4651000000000001</c:v>
                </c:pt>
                <c:pt idx="4538">
                  <c:v>1.4651000000000001</c:v>
                </c:pt>
                <c:pt idx="4539">
                  <c:v>1.4639</c:v>
                </c:pt>
                <c:pt idx="4540">
                  <c:v>1.47</c:v>
                </c:pt>
                <c:pt idx="4541">
                  <c:v>1.4607000000000001</c:v>
                </c:pt>
                <c:pt idx="4542">
                  <c:v>1.4579</c:v>
                </c:pt>
                <c:pt idx="4543">
                  <c:v>1.4682999999999999</c:v>
                </c:pt>
                <c:pt idx="4544">
                  <c:v>1.4682999999999999</c:v>
                </c:pt>
                <c:pt idx="4545">
                  <c:v>1.4682999999999999</c:v>
                </c:pt>
                <c:pt idx="4546">
                  <c:v>1.4665999999999999</c:v>
                </c:pt>
                <c:pt idx="4547">
                  <c:v>1.4722</c:v>
                </c:pt>
                <c:pt idx="4548">
                  <c:v>1.4547000000000001</c:v>
                </c:pt>
                <c:pt idx="4549">
                  <c:v>1.4488000000000001</c:v>
                </c:pt>
                <c:pt idx="4550">
                  <c:v>1.4479</c:v>
                </c:pt>
                <c:pt idx="4551">
                  <c:v>1.4479</c:v>
                </c:pt>
                <c:pt idx="4552">
                  <c:v>1.4479</c:v>
                </c:pt>
                <c:pt idx="4553">
                  <c:v>1.4422999999999999</c:v>
                </c:pt>
                <c:pt idx="4554">
                  <c:v>1.4447000000000001</c:v>
                </c:pt>
                <c:pt idx="4555">
                  <c:v>1.4407000000000001</c:v>
                </c:pt>
                <c:pt idx="4556">
                  <c:v>1.4391</c:v>
                </c:pt>
                <c:pt idx="4557">
                  <c:v>1.4383999999999999</c:v>
                </c:pt>
                <c:pt idx="4558">
                  <c:v>1.4383999999999999</c:v>
                </c:pt>
                <c:pt idx="4559">
                  <c:v>1.4383999999999999</c:v>
                </c:pt>
                <c:pt idx="4560">
                  <c:v>1.4309000000000001</c:v>
                </c:pt>
                <c:pt idx="4561">
                  <c:v>1.423</c:v>
                </c:pt>
                <c:pt idx="4562">
                  <c:v>1.4254</c:v>
                </c:pt>
                <c:pt idx="4563">
                  <c:v>1.4166000000000001</c:v>
                </c:pt>
                <c:pt idx="4564">
                  <c:v>1.4288000000000001</c:v>
                </c:pt>
                <c:pt idx="4565">
                  <c:v>1.4288000000000001</c:v>
                </c:pt>
                <c:pt idx="4566">
                  <c:v>1.4288000000000001</c:v>
                </c:pt>
                <c:pt idx="4567">
                  <c:v>1.4298999999999999</c:v>
                </c:pt>
                <c:pt idx="4568">
                  <c:v>1.42</c:v>
                </c:pt>
                <c:pt idx="4569">
                  <c:v>1.415</c:v>
                </c:pt>
                <c:pt idx="4570">
                  <c:v>1.4226000000000001</c:v>
                </c:pt>
                <c:pt idx="4571">
                  <c:v>1.4173</c:v>
                </c:pt>
                <c:pt idx="4572">
                  <c:v>1.4173</c:v>
                </c:pt>
                <c:pt idx="4573">
                  <c:v>1.4173</c:v>
                </c:pt>
                <c:pt idx="4574">
                  <c:v>1.4198999999999999</c:v>
                </c:pt>
                <c:pt idx="4575">
                  <c:v>1.4146000000000001</c:v>
                </c:pt>
                <c:pt idx="4576">
                  <c:v>1.4036999999999999</c:v>
                </c:pt>
                <c:pt idx="4577">
                  <c:v>1.4089</c:v>
                </c:pt>
                <c:pt idx="4578">
                  <c:v>1.4136</c:v>
                </c:pt>
                <c:pt idx="4579">
                  <c:v>1.4136</c:v>
                </c:pt>
                <c:pt idx="4580">
                  <c:v>1.4136</c:v>
                </c:pt>
                <c:pt idx="4581">
                  <c:v>1.4109</c:v>
                </c:pt>
                <c:pt idx="4582">
                  <c:v>1.4195</c:v>
                </c:pt>
                <c:pt idx="4583">
                  <c:v>1.4165000000000001</c:v>
                </c:pt>
                <c:pt idx="4584">
                  <c:v>1.4232</c:v>
                </c:pt>
                <c:pt idx="4585">
                  <c:v>1.4178999999999999</c:v>
                </c:pt>
                <c:pt idx="4586">
                  <c:v>1.4178999999999999</c:v>
                </c:pt>
                <c:pt idx="4587">
                  <c:v>1.4178999999999999</c:v>
                </c:pt>
                <c:pt idx="4588">
                  <c:v>1.4179999999999999</c:v>
                </c:pt>
                <c:pt idx="4589">
                  <c:v>1.4127000000000001</c:v>
                </c:pt>
                <c:pt idx="4590">
                  <c:v>1.4106000000000001</c:v>
                </c:pt>
                <c:pt idx="4591">
                  <c:v>1.4113</c:v>
                </c:pt>
                <c:pt idx="4592">
                  <c:v>1.4049</c:v>
                </c:pt>
                <c:pt idx="4593">
                  <c:v>1.4049</c:v>
                </c:pt>
                <c:pt idx="4594">
                  <c:v>1.4049</c:v>
                </c:pt>
                <c:pt idx="4595">
                  <c:v>1.403</c:v>
                </c:pt>
                <c:pt idx="4596">
                  <c:v>1.3975</c:v>
                </c:pt>
                <c:pt idx="4597">
                  <c:v>1.3867</c:v>
                </c:pt>
                <c:pt idx="4598">
                  <c:v>1.3876999999999999</c:v>
                </c:pt>
                <c:pt idx="4599">
                  <c:v>1.3859999999999999</c:v>
                </c:pt>
                <c:pt idx="4600">
                  <c:v>1.3859999999999999</c:v>
                </c:pt>
                <c:pt idx="4601">
                  <c:v>1.3859999999999999</c:v>
                </c:pt>
                <c:pt idx="4602">
                  <c:v>1.3896999999999999</c:v>
                </c:pt>
                <c:pt idx="4603">
                  <c:v>1.3885000000000001</c:v>
                </c:pt>
                <c:pt idx="4604">
                  <c:v>1.3824000000000001</c:v>
                </c:pt>
                <c:pt idx="4605">
                  <c:v>1.3794999999999999</c:v>
                </c:pt>
                <c:pt idx="4606">
                  <c:v>1.3695999999999999</c:v>
                </c:pt>
                <c:pt idx="4607">
                  <c:v>1.3695999999999999</c:v>
                </c:pt>
                <c:pt idx="4608">
                  <c:v>1.3695999999999999</c:v>
                </c:pt>
                <c:pt idx="4609">
                  <c:v>1.3669</c:v>
                </c:pt>
                <c:pt idx="4610">
                  <c:v>1.3588</c:v>
                </c:pt>
                <c:pt idx="4611">
                  <c:v>1.3580000000000001</c:v>
                </c:pt>
                <c:pt idx="4612">
                  <c:v>1.3632</c:v>
                </c:pt>
                <c:pt idx="4613">
                  <c:v>1.3705000000000001</c:v>
                </c:pt>
                <c:pt idx="4614">
                  <c:v>1.3705000000000001</c:v>
                </c:pt>
                <c:pt idx="4615">
                  <c:v>1.3705000000000001</c:v>
                </c:pt>
                <c:pt idx="4616">
                  <c:v>1.361</c:v>
                </c:pt>
                <c:pt idx="4617">
                  <c:v>1.3631</c:v>
                </c:pt>
                <c:pt idx="4618">
                  <c:v>1.3664000000000001</c:v>
                </c:pt>
                <c:pt idx="4619">
                  <c:v>1.3657999999999999</c:v>
                </c:pt>
                <c:pt idx="4620">
                  <c:v>1.3614999999999999</c:v>
                </c:pt>
                <c:pt idx="4621">
                  <c:v>1.3614999999999999</c:v>
                </c:pt>
                <c:pt idx="4622">
                  <c:v>1.3614999999999999</c:v>
                </c:pt>
                <c:pt idx="4623">
                  <c:v>1.3573999999999999</c:v>
                </c:pt>
                <c:pt idx="4624">
                  <c:v>1.3492999999999999</c:v>
                </c:pt>
                <c:pt idx="4625">
                  <c:v>1.3508</c:v>
                </c:pt>
                <c:pt idx="4626">
                  <c:v>1.3475999999999999</c:v>
                </c:pt>
                <c:pt idx="4627">
                  <c:v>1.3453999999999999</c:v>
                </c:pt>
                <c:pt idx="4628">
                  <c:v>1.3453999999999999</c:v>
                </c:pt>
                <c:pt idx="4629">
                  <c:v>1.3453999999999999</c:v>
                </c:pt>
                <c:pt idx="4630">
                  <c:v>1.3405</c:v>
                </c:pt>
                <c:pt idx="4631">
                  <c:v>1.3475999999999999</c:v>
                </c:pt>
                <c:pt idx="4632">
                  <c:v>1.3591</c:v>
                </c:pt>
                <c:pt idx="4633">
                  <c:v>1.3651</c:v>
                </c:pt>
                <c:pt idx="4634">
                  <c:v>1.365</c:v>
                </c:pt>
                <c:pt idx="4635">
                  <c:v>1.365</c:v>
                </c:pt>
                <c:pt idx="4636">
                  <c:v>1.365</c:v>
                </c:pt>
                <c:pt idx="4637">
                  <c:v>1.3729</c:v>
                </c:pt>
                <c:pt idx="4638">
                  <c:v>1.3794</c:v>
                </c:pt>
                <c:pt idx="4639">
                  <c:v>1.3794</c:v>
                </c:pt>
                <c:pt idx="4640">
                  <c:v>1.3817999999999999</c:v>
                </c:pt>
                <c:pt idx="4641">
                  <c:v>1.3694</c:v>
                </c:pt>
                <c:pt idx="4642">
                  <c:v>1.3694</c:v>
                </c:pt>
                <c:pt idx="4643">
                  <c:v>1.3694</c:v>
                </c:pt>
                <c:pt idx="4644">
                  <c:v>1.3664000000000001</c:v>
                </c:pt>
                <c:pt idx="4645">
                  <c:v>1.3663000000000001</c:v>
                </c:pt>
                <c:pt idx="4646">
                  <c:v>1.3707</c:v>
                </c:pt>
                <c:pt idx="4647">
                  <c:v>1.3658999999999999</c:v>
                </c:pt>
                <c:pt idx="4648">
                  <c:v>1.3651</c:v>
                </c:pt>
                <c:pt idx="4649">
                  <c:v>1.3651</c:v>
                </c:pt>
                <c:pt idx="4650">
                  <c:v>1.3651</c:v>
                </c:pt>
                <c:pt idx="4651">
                  <c:v>1.3722000000000001</c:v>
                </c:pt>
                <c:pt idx="4652">
                  <c:v>1.3743000000000001</c:v>
                </c:pt>
                <c:pt idx="4653">
                  <c:v>1.3833</c:v>
                </c:pt>
                <c:pt idx="4654">
                  <c:v>1.3821000000000001</c:v>
                </c:pt>
                <c:pt idx="4655">
                  <c:v>1.3803000000000001</c:v>
                </c:pt>
                <c:pt idx="4656">
                  <c:v>1.3803000000000001</c:v>
                </c:pt>
                <c:pt idx="4657">
                  <c:v>1.3803000000000001</c:v>
                </c:pt>
                <c:pt idx="4658">
                  <c:v>1.3819999999999999</c:v>
                </c:pt>
                <c:pt idx="4659">
                  <c:v>1.3778999999999999</c:v>
                </c:pt>
                <c:pt idx="4660">
                  <c:v>1.3771</c:v>
                </c:pt>
                <c:pt idx="4661">
                  <c:v>1.3781000000000001</c:v>
                </c:pt>
                <c:pt idx="4662">
                  <c:v>1.3782000000000001</c:v>
                </c:pt>
                <c:pt idx="4663">
                  <c:v>1.3782000000000001</c:v>
                </c:pt>
                <c:pt idx="4664">
                  <c:v>1.3782000000000001</c:v>
                </c:pt>
                <c:pt idx="4665">
                  <c:v>1.3788</c:v>
                </c:pt>
                <c:pt idx="4666">
                  <c:v>1.3753</c:v>
                </c:pt>
                <c:pt idx="4667">
                  <c:v>1.3666</c:v>
                </c:pt>
                <c:pt idx="4668">
                  <c:v>1.3621000000000001</c:v>
                </c:pt>
                <c:pt idx="4669">
                  <c:v>1.3595999999999999</c:v>
                </c:pt>
                <c:pt idx="4670">
                  <c:v>1.3595999999999999</c:v>
                </c:pt>
                <c:pt idx="4671">
                  <c:v>1.3595999999999999</c:v>
                </c:pt>
                <c:pt idx="4672">
                  <c:v>1.3640000000000001</c:v>
                </c:pt>
                <c:pt idx="4673">
                  <c:v>1.3617999999999999</c:v>
                </c:pt>
                <c:pt idx="4674">
                  <c:v>1.3601000000000001</c:v>
                </c:pt>
                <c:pt idx="4675">
                  <c:v>1.3588</c:v>
                </c:pt>
                <c:pt idx="4676">
                  <c:v>1.3505</c:v>
                </c:pt>
                <c:pt idx="4677">
                  <c:v>1.3505</c:v>
                </c:pt>
                <c:pt idx="4678">
                  <c:v>1.3505</c:v>
                </c:pt>
                <c:pt idx="4679">
                  <c:v>1.3467</c:v>
                </c:pt>
                <c:pt idx="4680">
                  <c:v>1.3438000000000001</c:v>
                </c:pt>
                <c:pt idx="4681">
                  <c:v>1.3460000000000001</c:v>
                </c:pt>
                <c:pt idx="4682">
                  <c:v>1.3461000000000001</c:v>
                </c:pt>
                <c:pt idx="4683">
                  <c:v>1.3441000000000001</c:v>
                </c:pt>
                <c:pt idx="4684">
                  <c:v>1.3441000000000001</c:v>
                </c:pt>
                <c:pt idx="4685">
                  <c:v>1.3441000000000001</c:v>
                </c:pt>
                <c:pt idx="4686">
                  <c:v>1.3396999999999999</c:v>
                </c:pt>
                <c:pt idx="4687">
                  <c:v>1.3427</c:v>
                </c:pt>
                <c:pt idx="4688">
                  <c:v>1.3403</c:v>
                </c:pt>
                <c:pt idx="4689">
                  <c:v>1.3404</c:v>
                </c:pt>
                <c:pt idx="4690">
                  <c:v>1.3313999999999999</c:v>
                </c:pt>
                <c:pt idx="4691">
                  <c:v>1.3313999999999999</c:v>
                </c:pt>
                <c:pt idx="4692">
                  <c:v>1.3313999999999999</c:v>
                </c:pt>
                <c:pt idx="4693">
                  <c:v>1.3304</c:v>
                </c:pt>
                <c:pt idx="4694">
                  <c:v>1.3287</c:v>
                </c:pt>
                <c:pt idx="4695">
                  <c:v>1.3345</c:v>
                </c:pt>
                <c:pt idx="4696">
                  <c:v>1.3354999999999999</c:v>
                </c:pt>
                <c:pt idx="4697">
                  <c:v>1.3349</c:v>
                </c:pt>
                <c:pt idx="4698">
                  <c:v>1.3349</c:v>
                </c:pt>
                <c:pt idx="4699">
                  <c:v>1.3349</c:v>
                </c:pt>
                <c:pt idx="4700">
                  <c:v>1.347</c:v>
                </c:pt>
                <c:pt idx="4701">
                  <c:v>1.3512999999999999</c:v>
                </c:pt>
                <c:pt idx="4702">
                  <c:v>1.3532</c:v>
                </c:pt>
                <c:pt idx="4703">
                  <c:v>1.3482000000000001</c:v>
                </c:pt>
                <c:pt idx="4704">
                  <c:v>1.3435999999999999</c:v>
                </c:pt>
                <c:pt idx="4705">
                  <c:v>1.3435999999999999</c:v>
                </c:pt>
                <c:pt idx="4706">
                  <c:v>1.3435999999999999</c:v>
                </c:pt>
                <c:pt idx="4707">
                  <c:v>1.3452999999999999</c:v>
                </c:pt>
                <c:pt idx="4708">
                  <c:v>1.3420000000000001</c:v>
                </c:pt>
                <c:pt idx="4709">
                  <c:v>1.3509</c:v>
                </c:pt>
                <c:pt idx="4710">
                  <c:v>1.3452999999999999</c:v>
                </c:pt>
                <c:pt idx="4711">
                  <c:v>1.3441000000000001</c:v>
                </c:pt>
                <c:pt idx="4712">
                  <c:v>1.3441000000000001</c:v>
                </c:pt>
                <c:pt idx="4713">
                  <c:v>1.3441000000000001</c:v>
                </c:pt>
                <c:pt idx="4714">
                  <c:v>1.3448</c:v>
                </c:pt>
                <c:pt idx="4715">
                  <c:v>1.349</c:v>
                </c:pt>
                <c:pt idx="4716">
                  <c:v>1.3453999999999999</c:v>
                </c:pt>
                <c:pt idx="4717">
                  <c:v>1.3444</c:v>
                </c:pt>
                <c:pt idx="4718">
                  <c:v>1.3476999999999999</c:v>
                </c:pt>
                <c:pt idx="4719">
                  <c:v>1.3476999999999999</c:v>
                </c:pt>
                <c:pt idx="4720">
                  <c:v>1.3476999999999999</c:v>
                </c:pt>
                <c:pt idx="4721">
                  <c:v>1.3515999999999999</c:v>
                </c:pt>
                <c:pt idx="4722">
                  <c:v>1.3573999999999999</c:v>
                </c:pt>
                <c:pt idx="4723">
                  <c:v>1.3537999999999999</c:v>
                </c:pt>
                <c:pt idx="4724">
                  <c:v>1.3549</c:v>
                </c:pt>
                <c:pt idx="4725">
                  <c:v>1.3486</c:v>
                </c:pt>
                <c:pt idx="4726">
                  <c:v>1.3486</c:v>
                </c:pt>
                <c:pt idx="4727">
                  <c:v>1.3486</c:v>
                </c:pt>
                <c:pt idx="4728">
                  <c:v>1.3527</c:v>
                </c:pt>
                <c:pt idx="4729">
                  <c:v>1.3534999999999999</c:v>
                </c:pt>
                <c:pt idx="4730">
                  <c:v>1.3557999999999999</c:v>
                </c:pt>
                <c:pt idx="4731">
                  <c:v>1.3614999999999999</c:v>
                </c:pt>
                <c:pt idx="4732">
                  <c:v>1.3561000000000001</c:v>
                </c:pt>
                <c:pt idx="4733">
                  <c:v>1.3561000000000001</c:v>
                </c:pt>
                <c:pt idx="4734">
                  <c:v>1.3561000000000001</c:v>
                </c:pt>
                <c:pt idx="4735">
                  <c:v>1.3613</c:v>
                </c:pt>
                <c:pt idx="4736">
                  <c:v>1.3588</c:v>
                </c:pt>
                <c:pt idx="4737">
                  <c:v>1.3605</c:v>
                </c:pt>
                <c:pt idx="4738">
                  <c:v>1.3605</c:v>
                </c:pt>
                <c:pt idx="4739">
                  <c:v>1.3643000000000001</c:v>
                </c:pt>
                <c:pt idx="4740">
                  <c:v>1.3643000000000001</c:v>
                </c:pt>
                <c:pt idx="4741">
                  <c:v>1.3643000000000001</c:v>
                </c:pt>
                <c:pt idx="4742">
                  <c:v>1.3595999999999999</c:v>
                </c:pt>
                <c:pt idx="4743">
                  <c:v>1.3649</c:v>
                </c:pt>
                <c:pt idx="4744">
                  <c:v>1.3582000000000001</c:v>
                </c:pt>
                <c:pt idx="4745">
                  <c:v>1.3556999999999999</c:v>
                </c:pt>
                <c:pt idx="4746">
                  <c:v>1.3606</c:v>
                </c:pt>
                <c:pt idx="4747">
                  <c:v>1.3606</c:v>
                </c:pt>
                <c:pt idx="4748">
                  <c:v>1.3606</c:v>
                </c:pt>
                <c:pt idx="4749">
                  <c:v>1.3601000000000001</c:v>
                </c:pt>
                <c:pt idx="4750">
                  <c:v>1.3576999999999999</c:v>
                </c:pt>
                <c:pt idx="4751">
                  <c:v>1.3549</c:v>
                </c:pt>
                <c:pt idx="4752">
                  <c:v>1.355</c:v>
                </c:pt>
                <c:pt idx="4753">
                  <c:v>1.3532</c:v>
                </c:pt>
                <c:pt idx="4754">
                  <c:v>1.3532</c:v>
                </c:pt>
                <c:pt idx="4755">
                  <c:v>1.3532</c:v>
                </c:pt>
                <c:pt idx="4756">
                  <c:v>1.3467</c:v>
                </c:pt>
                <c:pt idx="4757">
                  <c:v>1.3418000000000001</c:v>
                </c:pt>
                <c:pt idx="4758">
                  <c:v>1.3426</c:v>
                </c:pt>
                <c:pt idx="4759">
                  <c:v>1.3372999999999999</c:v>
                </c:pt>
                <c:pt idx="4760">
                  <c:v>1.3372999999999999</c:v>
                </c:pt>
                <c:pt idx="4761">
                  <c:v>1.3372999999999999</c:v>
                </c:pt>
                <c:pt idx="4762">
                  <c:v>1.3372999999999999</c:v>
                </c:pt>
                <c:pt idx="4763">
                  <c:v>1.3372999999999999</c:v>
                </c:pt>
                <c:pt idx="4764">
                  <c:v>1.3351999999999999</c:v>
                </c:pt>
                <c:pt idx="4765">
                  <c:v>1.3358000000000001</c:v>
                </c:pt>
                <c:pt idx="4766">
                  <c:v>1.3366</c:v>
                </c:pt>
                <c:pt idx="4767">
                  <c:v>1.3318000000000001</c:v>
                </c:pt>
                <c:pt idx="4768">
                  <c:v>1.3318000000000001</c:v>
                </c:pt>
                <c:pt idx="4769">
                  <c:v>1.3318000000000001</c:v>
                </c:pt>
                <c:pt idx="4770">
                  <c:v>1.3351999999999999</c:v>
                </c:pt>
                <c:pt idx="4771">
                  <c:v>1.3348</c:v>
                </c:pt>
                <c:pt idx="4772">
                  <c:v>1.3347</c:v>
                </c:pt>
                <c:pt idx="4773">
                  <c:v>1.3265</c:v>
                </c:pt>
                <c:pt idx="4774">
                  <c:v>1.3327</c:v>
                </c:pt>
                <c:pt idx="4775">
                  <c:v>1.3327</c:v>
                </c:pt>
                <c:pt idx="4776">
                  <c:v>1.3327</c:v>
                </c:pt>
                <c:pt idx="4777">
                  <c:v>1.3351</c:v>
                </c:pt>
                <c:pt idx="4778">
                  <c:v>1.3292999999999999</c:v>
                </c:pt>
                <c:pt idx="4779">
                  <c:v>1.3295999999999999</c:v>
                </c:pt>
                <c:pt idx="4780">
                  <c:v>1.3303</c:v>
                </c:pt>
                <c:pt idx="4781">
                  <c:v>1.3325</c:v>
                </c:pt>
                <c:pt idx="4782">
                  <c:v>1.3325</c:v>
                </c:pt>
                <c:pt idx="4783">
                  <c:v>1.3325</c:v>
                </c:pt>
                <c:pt idx="4784">
                  <c:v>1.3226</c:v>
                </c:pt>
                <c:pt idx="4785">
                  <c:v>1.3183</c:v>
                </c:pt>
                <c:pt idx="4786">
                  <c:v>1.3218000000000001</c:v>
                </c:pt>
                <c:pt idx="4787">
                  <c:v>1.3156000000000001</c:v>
                </c:pt>
                <c:pt idx="4788">
                  <c:v>1.3154999999999999</c:v>
                </c:pt>
                <c:pt idx="4789">
                  <c:v>1.3154999999999999</c:v>
                </c:pt>
                <c:pt idx="4790">
                  <c:v>1.3154999999999999</c:v>
                </c:pt>
                <c:pt idx="4791">
                  <c:v>1.3151999999999999</c:v>
                </c:pt>
                <c:pt idx="4792">
                  <c:v>1.3134999999999999</c:v>
                </c:pt>
                <c:pt idx="4793">
                  <c:v>1.31</c:v>
                </c:pt>
                <c:pt idx="4794">
                  <c:v>1.3083</c:v>
                </c:pt>
                <c:pt idx="4795">
                  <c:v>1.3163</c:v>
                </c:pt>
                <c:pt idx="4796">
                  <c:v>1.3163</c:v>
                </c:pt>
                <c:pt idx="4797">
                  <c:v>1.3163</c:v>
                </c:pt>
                <c:pt idx="4798">
                  <c:v>1.3225</c:v>
                </c:pt>
                <c:pt idx="4799">
                  <c:v>1.3210999999999999</c:v>
                </c:pt>
                <c:pt idx="4800">
                  <c:v>1.323</c:v>
                </c:pt>
                <c:pt idx="4801">
                  <c:v>1.3160000000000001</c:v>
                </c:pt>
                <c:pt idx="4802">
                  <c:v>1.3133999999999999</c:v>
                </c:pt>
                <c:pt idx="4803">
                  <c:v>1.3133999999999999</c:v>
                </c:pt>
                <c:pt idx="4804">
                  <c:v>1.3133999999999999</c:v>
                </c:pt>
                <c:pt idx="4805">
                  <c:v>1.3106</c:v>
                </c:pt>
                <c:pt idx="4806">
                  <c:v>1.3145</c:v>
                </c:pt>
                <c:pt idx="4807">
                  <c:v>1.3145</c:v>
                </c:pt>
                <c:pt idx="4808">
                  <c:v>1.3131999999999999</c:v>
                </c:pt>
                <c:pt idx="4809">
                  <c:v>1.3119000000000001</c:v>
                </c:pt>
                <c:pt idx="4810">
                  <c:v>1.3119000000000001</c:v>
                </c:pt>
                <c:pt idx="4811">
                  <c:v>1.3119000000000001</c:v>
                </c:pt>
                <c:pt idx="4812">
                  <c:v>1.3137000000000001</c:v>
                </c:pt>
                <c:pt idx="4813">
                  <c:v>1.3082</c:v>
                </c:pt>
                <c:pt idx="4814">
                  <c:v>1.3022</c:v>
                </c:pt>
                <c:pt idx="4815">
                  <c:v>1.2956000000000001</c:v>
                </c:pt>
                <c:pt idx="4816">
                  <c:v>1.3007</c:v>
                </c:pt>
                <c:pt idx="4817">
                  <c:v>1.3007</c:v>
                </c:pt>
                <c:pt idx="4818">
                  <c:v>1.3007</c:v>
                </c:pt>
                <c:pt idx="4819">
                  <c:v>1.2990999999999999</c:v>
                </c:pt>
                <c:pt idx="4820">
                  <c:v>1.2987</c:v>
                </c:pt>
                <c:pt idx="4821">
                  <c:v>1.2955000000000001</c:v>
                </c:pt>
                <c:pt idx="4822">
                  <c:v>1.2925</c:v>
                </c:pt>
                <c:pt idx="4823">
                  <c:v>1.302</c:v>
                </c:pt>
                <c:pt idx="4824">
                  <c:v>1.302</c:v>
                </c:pt>
                <c:pt idx="4825">
                  <c:v>1.302</c:v>
                </c:pt>
                <c:pt idx="4826">
                  <c:v>1.302</c:v>
                </c:pt>
                <c:pt idx="4827">
                  <c:v>1.2954000000000001</c:v>
                </c:pt>
                <c:pt idx="4828">
                  <c:v>1.2971999999999999</c:v>
                </c:pt>
                <c:pt idx="4829">
                  <c:v>1.2921</c:v>
                </c:pt>
                <c:pt idx="4830">
                  <c:v>1.2901</c:v>
                </c:pt>
                <c:pt idx="4831">
                  <c:v>1.2901</c:v>
                </c:pt>
                <c:pt idx="4832">
                  <c:v>1.2901</c:v>
                </c:pt>
                <c:pt idx="4833">
                  <c:v>1.2978000000000001</c:v>
                </c:pt>
                <c:pt idx="4834">
                  <c:v>1.3005</c:v>
                </c:pt>
                <c:pt idx="4835">
                  <c:v>1.304</c:v>
                </c:pt>
                <c:pt idx="4836">
                  <c:v>1.2936000000000001</c:v>
                </c:pt>
                <c:pt idx="4837">
                  <c:v>1.2958000000000001</c:v>
                </c:pt>
                <c:pt idx="4838">
                  <c:v>1.2958000000000001</c:v>
                </c:pt>
                <c:pt idx="4839">
                  <c:v>1.2958000000000001</c:v>
                </c:pt>
                <c:pt idx="4840">
                  <c:v>1.2922</c:v>
                </c:pt>
                <c:pt idx="4841">
                  <c:v>1.2908999999999999</c:v>
                </c:pt>
                <c:pt idx="4842">
                  <c:v>1.2952999999999999</c:v>
                </c:pt>
                <c:pt idx="4843">
                  <c:v>1.2941</c:v>
                </c:pt>
                <c:pt idx="4844">
                  <c:v>1.2892999999999999</c:v>
                </c:pt>
                <c:pt idx="4845">
                  <c:v>1.2892999999999999</c:v>
                </c:pt>
                <c:pt idx="4846">
                  <c:v>1.2892999999999999</c:v>
                </c:pt>
                <c:pt idx="4847">
                  <c:v>1.2984</c:v>
                </c:pt>
                <c:pt idx="4848">
                  <c:v>1.2988</c:v>
                </c:pt>
                <c:pt idx="4849">
                  <c:v>1.3018000000000001</c:v>
                </c:pt>
                <c:pt idx="4850">
                  <c:v>1.3006</c:v>
                </c:pt>
                <c:pt idx="4851">
                  <c:v>1.3084</c:v>
                </c:pt>
                <c:pt idx="4852">
                  <c:v>1.3084</c:v>
                </c:pt>
                <c:pt idx="4853">
                  <c:v>1.3084</c:v>
                </c:pt>
                <c:pt idx="4854">
                  <c:v>1.3106</c:v>
                </c:pt>
                <c:pt idx="4855">
                  <c:v>1.3230999999999999</c:v>
                </c:pt>
                <c:pt idx="4856">
                  <c:v>1.327</c:v>
                </c:pt>
                <c:pt idx="4857">
                  <c:v>1.3169999999999999</c:v>
                </c:pt>
                <c:pt idx="4858">
                  <c:v>1.3169999999999999</c:v>
                </c:pt>
                <c:pt idx="4859">
                  <c:v>1.3169999999999999</c:v>
                </c:pt>
                <c:pt idx="4860">
                  <c:v>1.3169999999999999</c:v>
                </c:pt>
                <c:pt idx="4861">
                  <c:v>1.3172999999999999</c:v>
                </c:pt>
                <c:pt idx="4862">
                  <c:v>1.3159000000000001</c:v>
                </c:pt>
                <c:pt idx="4863">
                  <c:v>1.3191999999999999</c:v>
                </c:pt>
                <c:pt idx="4864">
                  <c:v>1.3191999999999999</c:v>
                </c:pt>
                <c:pt idx="4865">
                  <c:v>1.3191999999999999</c:v>
                </c:pt>
                <c:pt idx="4866">
                  <c:v>1.3191999999999999</c:v>
                </c:pt>
                <c:pt idx="4867">
                  <c:v>1.3191999999999999</c:v>
                </c:pt>
                <c:pt idx="4868">
                  <c:v>1.3178000000000001</c:v>
                </c:pt>
                <c:pt idx="4869">
                  <c:v>1.3203</c:v>
                </c:pt>
                <c:pt idx="4870">
                  <c:v>1.3158000000000001</c:v>
                </c:pt>
                <c:pt idx="4871">
                  <c:v>1.3095000000000001</c:v>
                </c:pt>
                <c:pt idx="4872">
                  <c:v>1.3106</c:v>
                </c:pt>
                <c:pt idx="4873">
                  <c:v>1.3106</c:v>
                </c:pt>
                <c:pt idx="4874">
                  <c:v>1.3106</c:v>
                </c:pt>
                <c:pt idx="4875">
                  <c:v>1.3191999999999999</c:v>
                </c:pt>
                <c:pt idx="4876">
                  <c:v>1.3265</c:v>
                </c:pt>
                <c:pt idx="4877">
                  <c:v>1.3244</c:v>
                </c:pt>
                <c:pt idx="4878">
                  <c:v>1.3177000000000001</c:v>
                </c:pt>
                <c:pt idx="4879">
                  <c:v>1.3275999999999999</c:v>
                </c:pt>
                <c:pt idx="4880">
                  <c:v>1.3275999999999999</c:v>
                </c:pt>
                <c:pt idx="4881">
                  <c:v>1.3275999999999999</c:v>
                </c:pt>
                <c:pt idx="4882">
                  <c:v>1.3297000000000001</c:v>
                </c:pt>
                <c:pt idx="4883">
                  <c:v>1.3273999999999999</c:v>
                </c:pt>
                <c:pt idx="4884">
                  <c:v>1.3331</c:v>
                </c:pt>
                <c:pt idx="4885">
                  <c:v>1.3309</c:v>
                </c:pt>
                <c:pt idx="4886">
                  <c:v>1.3244</c:v>
                </c:pt>
                <c:pt idx="4887">
                  <c:v>1.3244</c:v>
                </c:pt>
                <c:pt idx="4888">
                  <c:v>1.3244</c:v>
                </c:pt>
                <c:pt idx="4889">
                  <c:v>1.32</c:v>
                </c:pt>
                <c:pt idx="4890">
                  <c:v>1.3157000000000001</c:v>
                </c:pt>
                <c:pt idx="4891">
                  <c:v>1.3147</c:v>
                </c:pt>
                <c:pt idx="4892">
                  <c:v>1.3113999999999999</c:v>
                </c:pt>
                <c:pt idx="4893">
                  <c:v>1.3078000000000001</c:v>
                </c:pt>
                <c:pt idx="4894">
                  <c:v>1.3078000000000001</c:v>
                </c:pt>
                <c:pt idx="4895">
                  <c:v>1.3078000000000001</c:v>
                </c:pt>
                <c:pt idx="4896">
                  <c:v>1.2952999999999999</c:v>
                </c:pt>
                <c:pt idx="4897">
                  <c:v>1.2886</c:v>
                </c:pt>
                <c:pt idx="4898">
                  <c:v>1.2814000000000001</c:v>
                </c:pt>
                <c:pt idx="4899">
                  <c:v>1.2841</c:v>
                </c:pt>
                <c:pt idx="4900">
                  <c:v>1.2774000000000001</c:v>
                </c:pt>
                <c:pt idx="4901">
                  <c:v>1.2774000000000001</c:v>
                </c:pt>
                <c:pt idx="4902">
                  <c:v>1.2774000000000001</c:v>
                </c:pt>
                <c:pt idx="4903">
                  <c:v>1.2804</c:v>
                </c:pt>
                <c:pt idx="4904">
                  <c:v>1.2791999999999999</c:v>
                </c:pt>
                <c:pt idx="4905">
                  <c:v>1.2824</c:v>
                </c:pt>
                <c:pt idx="4906">
                  <c:v>1.2829999999999999</c:v>
                </c:pt>
                <c:pt idx="4907">
                  <c:v>1.2864</c:v>
                </c:pt>
                <c:pt idx="4908">
                  <c:v>1.2864</c:v>
                </c:pt>
                <c:pt idx="4909">
                  <c:v>1.2864</c:v>
                </c:pt>
                <c:pt idx="4910">
                  <c:v>1.2796000000000001</c:v>
                </c:pt>
                <c:pt idx="4911">
                  <c:v>1.2776000000000001</c:v>
                </c:pt>
                <c:pt idx="4912">
                  <c:v>1.2755000000000001</c:v>
                </c:pt>
                <c:pt idx="4913">
                  <c:v>1.2702</c:v>
                </c:pt>
                <c:pt idx="4914">
                  <c:v>1.276</c:v>
                </c:pt>
                <c:pt idx="4915">
                  <c:v>1.276</c:v>
                </c:pt>
                <c:pt idx="4916">
                  <c:v>1.276</c:v>
                </c:pt>
                <c:pt idx="4917">
                  <c:v>1.2766999999999999</c:v>
                </c:pt>
                <c:pt idx="4918">
                  <c:v>1.2757000000000001</c:v>
                </c:pt>
                <c:pt idx="4919">
                  <c:v>1.2696000000000001</c:v>
                </c:pt>
                <c:pt idx="4920">
                  <c:v>1.2717000000000001</c:v>
                </c:pt>
                <c:pt idx="4921">
                  <c:v>1.2683</c:v>
                </c:pt>
                <c:pt idx="4922">
                  <c:v>1.2683</c:v>
                </c:pt>
                <c:pt idx="4923">
                  <c:v>1.2683</c:v>
                </c:pt>
                <c:pt idx="4924">
                  <c:v>1.2653000000000001</c:v>
                </c:pt>
                <c:pt idx="4925">
                  <c:v>1.258</c:v>
                </c:pt>
                <c:pt idx="4926">
                  <c:v>1.2541</c:v>
                </c:pt>
                <c:pt idx="4927">
                  <c:v>1.2556</c:v>
                </c:pt>
                <c:pt idx="4928">
                  <c:v>1.2618</c:v>
                </c:pt>
                <c:pt idx="4929">
                  <c:v>1.2618</c:v>
                </c:pt>
                <c:pt idx="4930">
                  <c:v>1.2618</c:v>
                </c:pt>
                <c:pt idx="4931">
                  <c:v>1.2561</c:v>
                </c:pt>
                <c:pt idx="4932">
                  <c:v>1.2543</c:v>
                </c:pt>
                <c:pt idx="4933">
                  <c:v>1.2524</c:v>
                </c:pt>
                <c:pt idx="4934">
                  <c:v>1.2515000000000001</c:v>
                </c:pt>
                <c:pt idx="4935">
                  <c:v>1.2549999999999999</c:v>
                </c:pt>
                <c:pt idx="4936">
                  <c:v>1.2549999999999999</c:v>
                </c:pt>
                <c:pt idx="4937">
                  <c:v>1.2549999999999999</c:v>
                </c:pt>
                <c:pt idx="4938">
                  <c:v>1.2531000000000001</c:v>
                </c:pt>
                <c:pt idx="4939">
                  <c:v>1.2543</c:v>
                </c:pt>
                <c:pt idx="4940">
                  <c:v>1.2538</c:v>
                </c:pt>
                <c:pt idx="4941">
                  <c:v>1.2603</c:v>
                </c:pt>
                <c:pt idx="4942">
                  <c:v>1.2664</c:v>
                </c:pt>
                <c:pt idx="4943">
                  <c:v>1.2664</c:v>
                </c:pt>
                <c:pt idx="4944">
                  <c:v>1.2664</c:v>
                </c:pt>
                <c:pt idx="4945">
                  <c:v>1.2721</c:v>
                </c:pt>
                <c:pt idx="4946">
                  <c:v>1.2684</c:v>
                </c:pt>
                <c:pt idx="4947">
                  <c:v>1.2737000000000001</c:v>
                </c:pt>
                <c:pt idx="4948">
                  <c:v>1.2685</c:v>
                </c:pt>
                <c:pt idx="4949">
                  <c:v>1.266</c:v>
                </c:pt>
                <c:pt idx="4950">
                  <c:v>1.266</c:v>
                </c:pt>
                <c:pt idx="4951">
                  <c:v>1.266</c:v>
                </c:pt>
                <c:pt idx="4952">
                  <c:v>1.2713000000000001</c:v>
                </c:pt>
                <c:pt idx="4953">
                  <c:v>1.2684</c:v>
                </c:pt>
                <c:pt idx="4954">
                  <c:v>1.2695000000000001</c:v>
                </c:pt>
                <c:pt idx="4955">
                  <c:v>1.2767999999999999</c:v>
                </c:pt>
                <c:pt idx="4956">
                  <c:v>1.2817000000000001</c:v>
                </c:pt>
                <c:pt idx="4957">
                  <c:v>1.2817000000000001</c:v>
                </c:pt>
                <c:pt idx="4958">
                  <c:v>1.2817000000000001</c:v>
                </c:pt>
                <c:pt idx="4959">
                  <c:v>1.2730999999999999</c:v>
                </c:pt>
                <c:pt idx="4960">
                  <c:v>1.2676000000000001</c:v>
                </c:pt>
                <c:pt idx="4961">
                  <c:v>1.2654000000000001</c:v>
                </c:pt>
                <c:pt idx="4962">
                  <c:v>1.2665</c:v>
                </c:pt>
                <c:pt idx="4963">
                  <c:v>1.2675000000000001</c:v>
                </c:pt>
                <c:pt idx="4964">
                  <c:v>1.2675000000000001</c:v>
                </c:pt>
                <c:pt idx="4965">
                  <c:v>1.2675000000000001</c:v>
                </c:pt>
                <c:pt idx="4966">
                  <c:v>1.2723</c:v>
                </c:pt>
                <c:pt idx="4967">
                  <c:v>1.2677</c:v>
                </c:pt>
                <c:pt idx="4968">
                  <c:v>1.2708999999999999</c:v>
                </c:pt>
                <c:pt idx="4969">
                  <c:v>1.2713000000000001</c:v>
                </c:pt>
                <c:pt idx="4970">
                  <c:v>1.2713000000000001</c:v>
                </c:pt>
                <c:pt idx="4971">
                  <c:v>1.2713000000000001</c:v>
                </c:pt>
                <c:pt idx="4972">
                  <c:v>1.2713000000000001</c:v>
                </c:pt>
                <c:pt idx="4973">
                  <c:v>1.2730999999999999</c:v>
                </c:pt>
                <c:pt idx="4974">
                  <c:v>1.2793000000000001</c:v>
                </c:pt>
                <c:pt idx="4975">
                  <c:v>1.2809999999999999</c:v>
                </c:pt>
                <c:pt idx="4976">
                  <c:v>1.2851999999999999</c:v>
                </c:pt>
                <c:pt idx="4977">
                  <c:v>1.2817000000000001</c:v>
                </c:pt>
                <c:pt idx="4978">
                  <c:v>1.2817000000000001</c:v>
                </c:pt>
                <c:pt idx="4979">
                  <c:v>1.2817000000000001</c:v>
                </c:pt>
                <c:pt idx="4980">
                  <c:v>1.2850999999999999</c:v>
                </c:pt>
                <c:pt idx="4981">
                  <c:v>1.2818000000000001</c:v>
                </c:pt>
                <c:pt idx="4982">
                  <c:v>1.2807999999999999</c:v>
                </c:pt>
                <c:pt idx="4983">
                  <c:v>1.28</c:v>
                </c:pt>
                <c:pt idx="4984">
                  <c:v>1.2762</c:v>
                </c:pt>
                <c:pt idx="4985">
                  <c:v>1.2762</c:v>
                </c:pt>
                <c:pt idx="4986">
                  <c:v>1.2762</c:v>
                </c:pt>
                <c:pt idx="4987">
                  <c:v>1.2830999999999999</c:v>
                </c:pt>
                <c:pt idx="4988">
                  <c:v>1.2811999999999999</c:v>
                </c:pt>
                <c:pt idx="4989">
                  <c:v>1.2811999999999999</c:v>
                </c:pt>
                <c:pt idx="4990">
                  <c:v>1.2919</c:v>
                </c:pt>
                <c:pt idx="4991">
                  <c:v>1.2802</c:v>
                </c:pt>
                <c:pt idx="4992">
                  <c:v>1.2802</c:v>
                </c:pt>
                <c:pt idx="4993">
                  <c:v>1.2802</c:v>
                </c:pt>
                <c:pt idx="4994">
                  <c:v>1.2879</c:v>
                </c:pt>
                <c:pt idx="4995">
                  <c:v>1.2793000000000001</c:v>
                </c:pt>
                <c:pt idx="4996">
                  <c:v>1.2725</c:v>
                </c:pt>
                <c:pt idx="4997">
                  <c:v>1.2718</c:v>
                </c:pt>
                <c:pt idx="4998">
                  <c:v>1.2775000000000001</c:v>
                </c:pt>
                <c:pt idx="4999">
                  <c:v>1.2775000000000001</c:v>
                </c:pt>
                <c:pt idx="5000">
                  <c:v>1.2775000000000001</c:v>
                </c:pt>
                <c:pt idx="5001">
                  <c:v>1.2857000000000001</c:v>
                </c:pt>
                <c:pt idx="5002">
                  <c:v>1.2879</c:v>
                </c:pt>
                <c:pt idx="5003">
                  <c:v>1.2839</c:v>
                </c:pt>
                <c:pt idx="5004">
                  <c:v>1.2849999999999999</c:v>
                </c:pt>
                <c:pt idx="5005">
                  <c:v>1.2791999999999999</c:v>
                </c:pt>
                <c:pt idx="5006">
                  <c:v>1.2791999999999999</c:v>
                </c:pt>
                <c:pt idx="5007">
                  <c:v>1.2791999999999999</c:v>
                </c:pt>
                <c:pt idx="5008">
                  <c:v>1.2781</c:v>
                </c:pt>
                <c:pt idx="5009">
                  <c:v>1.2798</c:v>
                </c:pt>
                <c:pt idx="5010">
                  <c:v>1.2759</c:v>
                </c:pt>
                <c:pt idx="5011">
                  <c:v>1.2766999999999999</c:v>
                </c:pt>
                <c:pt idx="5012">
                  <c:v>1.2664</c:v>
                </c:pt>
                <c:pt idx="5013">
                  <c:v>1.2664</c:v>
                </c:pt>
                <c:pt idx="5014">
                  <c:v>1.2664</c:v>
                </c:pt>
                <c:pt idx="5015">
                  <c:v>1.2737000000000001</c:v>
                </c:pt>
                <c:pt idx="5016">
                  <c:v>1.2586999999999999</c:v>
                </c:pt>
                <c:pt idx="5017">
                  <c:v>1.2636000000000001</c:v>
                </c:pt>
                <c:pt idx="5018">
                  <c:v>1.2633000000000001</c:v>
                </c:pt>
                <c:pt idx="5019">
                  <c:v>1.268</c:v>
                </c:pt>
                <c:pt idx="5020">
                  <c:v>1.268</c:v>
                </c:pt>
                <c:pt idx="5021">
                  <c:v>1.268</c:v>
                </c:pt>
                <c:pt idx="5022">
                  <c:v>1.2643</c:v>
                </c:pt>
                <c:pt idx="5023">
                  <c:v>1.2482</c:v>
                </c:pt>
                <c:pt idx="5024">
                  <c:v>1.2531000000000001</c:v>
                </c:pt>
                <c:pt idx="5025">
                  <c:v>1.2541</c:v>
                </c:pt>
                <c:pt idx="5026">
                  <c:v>1.2665999999999999</c:v>
                </c:pt>
                <c:pt idx="5027">
                  <c:v>1.2665999999999999</c:v>
                </c:pt>
                <c:pt idx="5028">
                  <c:v>1.2665999999999999</c:v>
                </c:pt>
                <c:pt idx="5029">
                  <c:v>1.2692000000000001</c:v>
                </c:pt>
                <c:pt idx="5030">
                  <c:v>1.2722</c:v>
                </c:pt>
                <c:pt idx="5031">
                  <c:v>1.2736000000000001</c:v>
                </c:pt>
                <c:pt idx="5032">
                  <c:v>1.2751999999999999</c:v>
                </c:pt>
                <c:pt idx="5033">
                  <c:v>1.2778</c:v>
                </c:pt>
                <c:pt idx="5034">
                  <c:v>1.2778</c:v>
                </c:pt>
                <c:pt idx="5035">
                  <c:v>1.2778</c:v>
                </c:pt>
                <c:pt idx="5036">
                  <c:v>1.2735000000000001</c:v>
                </c:pt>
                <c:pt idx="5037">
                  <c:v>1.2794000000000001</c:v>
                </c:pt>
                <c:pt idx="5038">
                  <c:v>1.2790999999999999</c:v>
                </c:pt>
                <c:pt idx="5039">
                  <c:v>1.2789999999999999</c:v>
                </c:pt>
                <c:pt idx="5040">
                  <c:v>1.2713000000000001</c:v>
                </c:pt>
                <c:pt idx="5041">
                  <c:v>1.2713000000000001</c:v>
                </c:pt>
                <c:pt idx="5042">
                  <c:v>1.2713000000000001</c:v>
                </c:pt>
                <c:pt idx="5043">
                  <c:v>1.2528999999999999</c:v>
                </c:pt>
                <c:pt idx="5044">
                  <c:v>1.2569999999999999</c:v>
                </c:pt>
                <c:pt idx="5045">
                  <c:v>1.2566999999999999</c:v>
                </c:pt>
                <c:pt idx="5046">
                  <c:v>1.2561</c:v>
                </c:pt>
                <c:pt idx="5047">
                  <c:v>1.2502</c:v>
                </c:pt>
                <c:pt idx="5048">
                  <c:v>1.2502</c:v>
                </c:pt>
                <c:pt idx="5049">
                  <c:v>1.2502</c:v>
                </c:pt>
                <c:pt idx="5050">
                  <c:v>1.2582</c:v>
                </c:pt>
                <c:pt idx="5051">
                  <c:v>1.2632000000000001</c:v>
                </c:pt>
                <c:pt idx="5052">
                  <c:v>1.2545999999999999</c:v>
                </c:pt>
                <c:pt idx="5053">
                  <c:v>1.2591000000000001</c:v>
                </c:pt>
                <c:pt idx="5054">
                  <c:v>1.2650999999999999</c:v>
                </c:pt>
                <c:pt idx="5055">
                  <c:v>1.2650999999999999</c:v>
                </c:pt>
                <c:pt idx="5056">
                  <c:v>1.2650999999999999</c:v>
                </c:pt>
                <c:pt idx="5057">
                  <c:v>1.2609999999999999</c:v>
                </c:pt>
                <c:pt idx="5058">
                  <c:v>1.2563</c:v>
                </c:pt>
                <c:pt idx="5059">
                  <c:v>1.2571000000000001</c:v>
                </c:pt>
                <c:pt idx="5060">
                  <c:v>1.2572000000000001</c:v>
                </c:pt>
                <c:pt idx="5061">
                  <c:v>1.2659</c:v>
                </c:pt>
                <c:pt idx="5062">
                  <c:v>1.2659</c:v>
                </c:pt>
                <c:pt idx="5063">
                  <c:v>1.2659</c:v>
                </c:pt>
                <c:pt idx="5064">
                  <c:v>1.2735000000000001</c:v>
                </c:pt>
                <c:pt idx="5065">
                  <c:v>1.2788999999999999</c:v>
                </c:pt>
                <c:pt idx="5066">
                  <c:v>1.2847</c:v>
                </c:pt>
                <c:pt idx="5067">
                  <c:v>1.2958000000000001</c:v>
                </c:pt>
                <c:pt idx="5068">
                  <c:v>1.2815000000000001</c:v>
                </c:pt>
                <c:pt idx="5069">
                  <c:v>1.2815000000000001</c:v>
                </c:pt>
                <c:pt idx="5070">
                  <c:v>1.2815000000000001</c:v>
                </c:pt>
                <c:pt idx="5071">
                  <c:v>1.2736000000000001</c:v>
                </c:pt>
                <c:pt idx="5072">
                  <c:v>1.2867999999999999</c:v>
                </c:pt>
                <c:pt idx="5073">
                  <c:v>1.2839</c:v>
                </c:pt>
                <c:pt idx="5074">
                  <c:v>1.2758</c:v>
                </c:pt>
                <c:pt idx="5075">
                  <c:v>1.2797000000000001</c:v>
                </c:pt>
                <c:pt idx="5076">
                  <c:v>1.2797000000000001</c:v>
                </c:pt>
                <c:pt idx="5077">
                  <c:v>1.2797000000000001</c:v>
                </c:pt>
                <c:pt idx="5078">
                  <c:v>1.2755000000000001</c:v>
                </c:pt>
                <c:pt idx="5079">
                  <c:v>1.2850999999999999</c:v>
                </c:pt>
                <c:pt idx="5080">
                  <c:v>1.2841</c:v>
                </c:pt>
                <c:pt idx="5081">
                  <c:v>1.2753000000000001</c:v>
                </c:pt>
                <c:pt idx="5082">
                  <c:v>1.2766999999999999</c:v>
                </c:pt>
                <c:pt idx="5083">
                  <c:v>1.2766999999999999</c:v>
                </c:pt>
                <c:pt idx="5084">
                  <c:v>1.2766999999999999</c:v>
                </c:pt>
                <c:pt idx="5085">
                  <c:v>1.2769999999999999</c:v>
                </c:pt>
                <c:pt idx="5086">
                  <c:v>1.2882</c:v>
                </c:pt>
                <c:pt idx="5087">
                  <c:v>1.2817000000000001</c:v>
                </c:pt>
                <c:pt idx="5088">
                  <c:v>1.2826</c:v>
                </c:pt>
                <c:pt idx="5089">
                  <c:v>1.2914000000000001</c:v>
                </c:pt>
                <c:pt idx="5090">
                  <c:v>1.2914000000000001</c:v>
                </c:pt>
                <c:pt idx="5091">
                  <c:v>1.2914000000000001</c:v>
                </c:pt>
                <c:pt idx="5092">
                  <c:v>1.2716000000000001</c:v>
                </c:pt>
                <c:pt idx="5093">
                  <c:v>1.2779</c:v>
                </c:pt>
                <c:pt idx="5094">
                  <c:v>1.2697000000000001</c:v>
                </c:pt>
                <c:pt idx="5095">
                  <c:v>1.2756000000000001</c:v>
                </c:pt>
                <c:pt idx="5096">
                  <c:v>1.2687999999999999</c:v>
                </c:pt>
                <c:pt idx="5097">
                  <c:v>1.2687999999999999</c:v>
                </c:pt>
                <c:pt idx="5098">
                  <c:v>1.2687999999999999</c:v>
                </c:pt>
                <c:pt idx="5099">
                  <c:v>1.2592000000000001</c:v>
                </c:pt>
                <c:pt idx="5100">
                  <c:v>1.2622</c:v>
                </c:pt>
                <c:pt idx="5101">
                  <c:v>1.2643</c:v>
                </c:pt>
                <c:pt idx="5102">
                  <c:v>1.2537</c:v>
                </c:pt>
                <c:pt idx="5103">
                  <c:v>1.2537</c:v>
                </c:pt>
                <c:pt idx="5104">
                  <c:v>1.2537</c:v>
                </c:pt>
                <c:pt idx="5105">
                  <c:v>1.2537</c:v>
                </c:pt>
                <c:pt idx="5106">
                  <c:v>1.2414000000000001</c:v>
                </c:pt>
                <c:pt idx="5107">
                  <c:v>1.2424999999999999</c:v>
                </c:pt>
                <c:pt idx="5108">
                  <c:v>1.2424999999999999</c:v>
                </c:pt>
                <c:pt idx="5109">
                  <c:v>1.2364999999999999</c:v>
                </c:pt>
                <c:pt idx="5110">
                  <c:v>1.2315</c:v>
                </c:pt>
                <c:pt idx="5111">
                  <c:v>1.2315</c:v>
                </c:pt>
                <c:pt idx="5112">
                  <c:v>1.2315</c:v>
                </c:pt>
                <c:pt idx="5113">
                  <c:v>1.2345999999999999</c:v>
                </c:pt>
                <c:pt idx="5114">
                  <c:v>1.2345999999999999</c:v>
                </c:pt>
                <c:pt idx="5115">
                  <c:v>1.2252000000000001</c:v>
                </c:pt>
                <c:pt idx="5116">
                  <c:v>1.2094</c:v>
                </c:pt>
                <c:pt idx="5117">
                  <c:v>1.2094</c:v>
                </c:pt>
                <c:pt idx="5118">
                  <c:v>1.2094</c:v>
                </c:pt>
                <c:pt idx="5119">
                  <c:v>1.2094</c:v>
                </c:pt>
                <c:pt idx="5120">
                  <c:v>1.2094</c:v>
                </c:pt>
                <c:pt idx="5121">
                  <c:v>1.2124999999999999</c:v>
                </c:pt>
                <c:pt idx="5122">
                  <c:v>1.2104999999999999</c:v>
                </c:pt>
                <c:pt idx="5123">
                  <c:v>1.2099</c:v>
                </c:pt>
                <c:pt idx="5124">
                  <c:v>1.2179</c:v>
                </c:pt>
                <c:pt idx="5125">
                  <c:v>1.2179</c:v>
                </c:pt>
                <c:pt idx="5126">
                  <c:v>1.2179</c:v>
                </c:pt>
                <c:pt idx="5127">
                  <c:v>1.2312000000000001</c:v>
                </c:pt>
                <c:pt idx="5128">
                  <c:v>1.2262</c:v>
                </c:pt>
                <c:pt idx="5129">
                  <c:v>1.2217</c:v>
                </c:pt>
                <c:pt idx="5130">
                  <c:v>1.2062999999999999</c:v>
                </c:pt>
                <c:pt idx="5131">
                  <c:v>1.2103999999999999</c:v>
                </c:pt>
                <c:pt idx="5132">
                  <c:v>1.2103999999999999</c:v>
                </c:pt>
                <c:pt idx="5133">
                  <c:v>1.2103999999999999</c:v>
                </c:pt>
                <c:pt idx="5134">
                  <c:v>1.2096</c:v>
                </c:pt>
                <c:pt idx="5135">
                  <c:v>1.2012</c:v>
                </c:pt>
                <c:pt idx="5136">
                  <c:v>1.2083999999999999</c:v>
                </c:pt>
                <c:pt idx="5137">
                  <c:v>1.2024999999999999</c:v>
                </c:pt>
                <c:pt idx="5138">
                  <c:v>1.1969000000000001</c:v>
                </c:pt>
                <c:pt idx="5139">
                  <c:v>1.1969000000000001</c:v>
                </c:pt>
                <c:pt idx="5140">
                  <c:v>1.1969000000000001</c:v>
                </c:pt>
                <c:pt idx="5141">
                  <c:v>1.2055</c:v>
                </c:pt>
                <c:pt idx="5142">
                  <c:v>1.2069000000000001</c:v>
                </c:pt>
                <c:pt idx="5143">
                  <c:v>1.2143999999999999</c:v>
                </c:pt>
                <c:pt idx="5144">
                  <c:v>1.2174</c:v>
                </c:pt>
                <c:pt idx="5145">
                  <c:v>1.2184999999999999</c:v>
                </c:pt>
                <c:pt idx="5146">
                  <c:v>1.2184999999999999</c:v>
                </c:pt>
                <c:pt idx="5147">
                  <c:v>1.2184999999999999</c:v>
                </c:pt>
                <c:pt idx="5148">
                  <c:v>1.2069000000000001</c:v>
                </c:pt>
                <c:pt idx="5149">
                  <c:v>1.2025999999999999</c:v>
                </c:pt>
                <c:pt idx="5150">
                  <c:v>1.1948000000000001</c:v>
                </c:pt>
                <c:pt idx="5151">
                  <c:v>1.1921999999999999</c:v>
                </c:pt>
                <c:pt idx="5152">
                  <c:v>1.1919</c:v>
                </c:pt>
                <c:pt idx="5153">
                  <c:v>1.1919</c:v>
                </c:pt>
                <c:pt idx="5154">
                  <c:v>1.1919</c:v>
                </c:pt>
                <c:pt idx="5155">
                  <c:v>1.1919999999999999</c:v>
                </c:pt>
                <c:pt idx="5156">
                  <c:v>1.1914</c:v>
                </c:pt>
                <c:pt idx="5157">
                  <c:v>1.1913</c:v>
                </c:pt>
                <c:pt idx="5158">
                  <c:v>1.2017</c:v>
                </c:pt>
                <c:pt idx="5159">
                  <c:v>1.202</c:v>
                </c:pt>
                <c:pt idx="5160">
                  <c:v>1.202</c:v>
                </c:pt>
                <c:pt idx="5161">
                  <c:v>1.202</c:v>
                </c:pt>
                <c:pt idx="5162">
                  <c:v>1.1920999999999999</c:v>
                </c:pt>
                <c:pt idx="5163">
                  <c:v>1.1954</c:v>
                </c:pt>
                <c:pt idx="5164">
                  <c:v>1.1875</c:v>
                </c:pt>
                <c:pt idx="5165">
                  <c:v>1.1852</c:v>
                </c:pt>
                <c:pt idx="5166">
                  <c:v>1.1896</c:v>
                </c:pt>
                <c:pt idx="5167">
                  <c:v>1.1896</c:v>
                </c:pt>
                <c:pt idx="5168">
                  <c:v>1.1896</c:v>
                </c:pt>
                <c:pt idx="5169">
                  <c:v>1.1957</c:v>
                </c:pt>
                <c:pt idx="5170">
                  <c:v>1.1875</c:v>
                </c:pt>
                <c:pt idx="5171">
                  <c:v>1.1906000000000001</c:v>
                </c:pt>
                <c:pt idx="5172">
                  <c:v>1.1932</c:v>
                </c:pt>
                <c:pt idx="5173">
                  <c:v>1.1862999999999999</c:v>
                </c:pt>
                <c:pt idx="5174">
                  <c:v>1.1862999999999999</c:v>
                </c:pt>
                <c:pt idx="5175">
                  <c:v>1.1862999999999999</c:v>
                </c:pt>
                <c:pt idx="5176">
                  <c:v>1.1858</c:v>
                </c:pt>
                <c:pt idx="5177">
                  <c:v>1.1903999999999999</c:v>
                </c:pt>
                <c:pt idx="5178">
                  <c:v>1.1898</c:v>
                </c:pt>
                <c:pt idx="5179">
                  <c:v>1.1888000000000001</c:v>
                </c:pt>
                <c:pt idx="5180">
                  <c:v>1.1970000000000001</c:v>
                </c:pt>
                <c:pt idx="5181">
                  <c:v>1.1970000000000001</c:v>
                </c:pt>
                <c:pt idx="5182">
                  <c:v>1.1970000000000001</c:v>
                </c:pt>
                <c:pt idx="5183">
                  <c:v>1.1972</c:v>
                </c:pt>
                <c:pt idx="5184">
                  <c:v>1.1948000000000001</c:v>
                </c:pt>
                <c:pt idx="5185">
                  <c:v>1.1973</c:v>
                </c:pt>
                <c:pt idx="5186">
                  <c:v>1.1980999999999999</c:v>
                </c:pt>
                <c:pt idx="5187">
                  <c:v>1.2060999999999999</c:v>
                </c:pt>
                <c:pt idx="5188">
                  <c:v>1.2060999999999999</c:v>
                </c:pt>
                <c:pt idx="5189">
                  <c:v>1.2060999999999999</c:v>
                </c:pt>
                <c:pt idx="5190">
                  <c:v>1.2065999999999999</c:v>
                </c:pt>
                <c:pt idx="5191">
                  <c:v>1.2092000000000001</c:v>
                </c:pt>
                <c:pt idx="5192">
                  <c:v>1.2118</c:v>
                </c:pt>
                <c:pt idx="5193">
                  <c:v>1.2081999999999999</c:v>
                </c:pt>
                <c:pt idx="5194">
                  <c:v>1.2172000000000001</c:v>
                </c:pt>
                <c:pt idx="5195">
                  <c:v>1.2172000000000001</c:v>
                </c:pt>
                <c:pt idx="5196">
                  <c:v>1.2172000000000001</c:v>
                </c:pt>
                <c:pt idx="5197">
                  <c:v>1.2254</c:v>
                </c:pt>
                <c:pt idx="5198">
                  <c:v>1.2294</c:v>
                </c:pt>
                <c:pt idx="5199">
                  <c:v>1.2272000000000001</c:v>
                </c:pt>
                <c:pt idx="5200">
                  <c:v>1.2277</c:v>
                </c:pt>
                <c:pt idx="5201">
                  <c:v>1.2068000000000001</c:v>
                </c:pt>
                <c:pt idx="5202">
                  <c:v>1.2068000000000001</c:v>
                </c:pt>
                <c:pt idx="5203">
                  <c:v>1.2068000000000001</c:v>
                </c:pt>
                <c:pt idx="5204">
                  <c:v>1.2073</c:v>
                </c:pt>
                <c:pt idx="5205">
                  <c:v>1.2124999999999999</c:v>
                </c:pt>
                <c:pt idx="5206">
                  <c:v>1.2075</c:v>
                </c:pt>
                <c:pt idx="5207">
                  <c:v>1.2112000000000001</c:v>
                </c:pt>
                <c:pt idx="5208">
                  <c:v>1.2039</c:v>
                </c:pt>
                <c:pt idx="5209">
                  <c:v>1.2039</c:v>
                </c:pt>
                <c:pt idx="5210">
                  <c:v>1.2039</c:v>
                </c:pt>
                <c:pt idx="5211">
                  <c:v>1.2113</c:v>
                </c:pt>
                <c:pt idx="5212">
                  <c:v>1.2088000000000001</c:v>
                </c:pt>
                <c:pt idx="5213">
                  <c:v>1.2063999999999999</c:v>
                </c:pt>
                <c:pt idx="5214">
                  <c:v>1.2078</c:v>
                </c:pt>
                <c:pt idx="5215">
                  <c:v>1.2093</c:v>
                </c:pt>
                <c:pt idx="5216">
                  <c:v>1.2093</c:v>
                </c:pt>
                <c:pt idx="5217">
                  <c:v>1.2093</c:v>
                </c:pt>
                <c:pt idx="5218">
                  <c:v>1.2088000000000001</c:v>
                </c:pt>
                <c:pt idx="5219">
                  <c:v>1.2082999999999999</c:v>
                </c:pt>
                <c:pt idx="5220">
                  <c:v>1.1875</c:v>
                </c:pt>
                <c:pt idx="5221">
                  <c:v>1.1826000000000001</c:v>
                </c:pt>
                <c:pt idx="5222">
                  <c:v>1.1797</c:v>
                </c:pt>
                <c:pt idx="5223">
                  <c:v>1.1797</c:v>
                </c:pt>
                <c:pt idx="5224">
                  <c:v>1.1797</c:v>
                </c:pt>
                <c:pt idx="5225">
                  <c:v>1.1825000000000001</c:v>
                </c:pt>
                <c:pt idx="5226">
                  <c:v>1.1916</c:v>
                </c:pt>
                <c:pt idx="5227">
                  <c:v>1.1852</c:v>
                </c:pt>
                <c:pt idx="5228">
                  <c:v>1.1859</c:v>
                </c:pt>
                <c:pt idx="5229">
                  <c:v>1.1859</c:v>
                </c:pt>
                <c:pt idx="5230">
                  <c:v>1.1859</c:v>
                </c:pt>
                <c:pt idx="5231">
                  <c:v>1.1859</c:v>
                </c:pt>
                <c:pt idx="5232">
                  <c:v>1.1821999999999999</c:v>
                </c:pt>
                <c:pt idx="5233">
                  <c:v>1.1872</c:v>
                </c:pt>
                <c:pt idx="5234">
                  <c:v>1.1955</c:v>
                </c:pt>
                <c:pt idx="5235">
                  <c:v>1.1977</c:v>
                </c:pt>
                <c:pt idx="5236">
                  <c:v>1.1982999999999999</c:v>
                </c:pt>
                <c:pt idx="5237">
                  <c:v>1.1982999999999999</c:v>
                </c:pt>
                <c:pt idx="5238">
                  <c:v>1.1982999999999999</c:v>
                </c:pt>
                <c:pt idx="5239">
                  <c:v>1.1999</c:v>
                </c:pt>
                <c:pt idx="5240">
                  <c:v>1.202</c:v>
                </c:pt>
                <c:pt idx="5241">
                  <c:v>1.1924999999999999</c:v>
                </c:pt>
                <c:pt idx="5242">
                  <c:v>1.1924999999999999</c:v>
                </c:pt>
                <c:pt idx="5243">
                  <c:v>1.1785000000000001</c:v>
                </c:pt>
                <c:pt idx="5244">
                  <c:v>1.1785000000000001</c:v>
                </c:pt>
                <c:pt idx="5245">
                  <c:v>1.1785000000000001</c:v>
                </c:pt>
                <c:pt idx="5246">
                  <c:v>1.1763999999999999</c:v>
                </c:pt>
                <c:pt idx="5247">
                  <c:v>1.171</c:v>
                </c:pt>
                <c:pt idx="5248">
                  <c:v>1.1782999999999999</c:v>
                </c:pt>
                <c:pt idx="5249">
                  <c:v>1.1767000000000001</c:v>
                </c:pt>
                <c:pt idx="5250">
                  <c:v>1.1697</c:v>
                </c:pt>
                <c:pt idx="5251">
                  <c:v>1.1697</c:v>
                </c:pt>
                <c:pt idx="5252">
                  <c:v>1.1697</c:v>
                </c:pt>
                <c:pt idx="5253">
                  <c:v>1.1745000000000001</c:v>
                </c:pt>
                <c:pt idx="5254">
                  <c:v>1.1769000000000001</c:v>
                </c:pt>
                <c:pt idx="5255">
                  <c:v>1.1793</c:v>
                </c:pt>
                <c:pt idx="5256">
                  <c:v>1.1726000000000001</c:v>
                </c:pt>
                <c:pt idx="5257">
                  <c:v>1.1762999999999999</c:v>
                </c:pt>
                <c:pt idx="5258">
                  <c:v>1.1762999999999999</c:v>
                </c:pt>
                <c:pt idx="5259">
                  <c:v>1.1762999999999999</c:v>
                </c:pt>
                <c:pt idx="5260">
                  <c:v>1.1782999999999999</c:v>
                </c:pt>
                <c:pt idx="5261">
                  <c:v>1.1776</c:v>
                </c:pt>
                <c:pt idx="5262">
                  <c:v>1.1700999999999999</c:v>
                </c:pt>
                <c:pt idx="5263">
                  <c:v>1.1811</c:v>
                </c:pt>
                <c:pt idx="5264">
                  <c:v>1.1678999999999999</c:v>
                </c:pt>
                <c:pt idx="5265">
                  <c:v>1.1678999999999999</c:v>
                </c:pt>
                <c:pt idx="5266">
                  <c:v>1.1678999999999999</c:v>
                </c:pt>
                <c:pt idx="5267">
                  <c:v>1.1692</c:v>
                </c:pt>
                <c:pt idx="5268">
                  <c:v>1.1677</c:v>
                </c:pt>
                <c:pt idx="5269">
                  <c:v>1.1667000000000001</c:v>
                </c:pt>
                <c:pt idx="5270">
                  <c:v>1.1713</c:v>
                </c:pt>
                <c:pt idx="5271">
                  <c:v>1.1697</c:v>
                </c:pt>
                <c:pt idx="5272">
                  <c:v>1.1697</c:v>
                </c:pt>
                <c:pt idx="5273">
                  <c:v>1.1697</c:v>
                </c:pt>
                <c:pt idx="5274">
                  <c:v>1.1761999999999999</c:v>
                </c:pt>
                <c:pt idx="5275">
                  <c:v>1.1738</c:v>
                </c:pt>
                <c:pt idx="5276">
                  <c:v>1.1740999999999999</c:v>
                </c:pt>
                <c:pt idx="5277">
                  <c:v>1.1823999999999999</c:v>
                </c:pt>
                <c:pt idx="5278">
                  <c:v>1.1933</c:v>
                </c:pt>
                <c:pt idx="5279">
                  <c:v>1.1933</c:v>
                </c:pt>
                <c:pt idx="5280">
                  <c:v>1.1933</c:v>
                </c:pt>
                <c:pt idx="5281">
                  <c:v>1.2040999999999999</c:v>
                </c:pt>
                <c:pt idx="5282">
                  <c:v>1.1992</c:v>
                </c:pt>
                <c:pt idx="5283">
                  <c:v>1.2008000000000001</c:v>
                </c:pt>
                <c:pt idx="5284">
                  <c:v>1.2022999999999999</c:v>
                </c:pt>
                <c:pt idx="5285">
                  <c:v>1.2138</c:v>
                </c:pt>
                <c:pt idx="5286">
                  <c:v>1.2138</c:v>
                </c:pt>
                <c:pt idx="5287">
                  <c:v>1.2138</c:v>
                </c:pt>
                <c:pt idx="5288">
                  <c:v>1.2130000000000001</c:v>
                </c:pt>
                <c:pt idx="5289">
                  <c:v>1.2059</c:v>
                </c:pt>
                <c:pt idx="5290">
                  <c:v>1.2017</c:v>
                </c:pt>
                <c:pt idx="5291">
                  <c:v>1.1943999999999999</c:v>
                </c:pt>
                <c:pt idx="5292">
                  <c:v>1.2012</c:v>
                </c:pt>
                <c:pt idx="5293">
                  <c:v>1.2012</c:v>
                </c:pt>
                <c:pt idx="5294">
                  <c:v>1.2012</c:v>
                </c:pt>
                <c:pt idx="5295">
                  <c:v>1.1953</c:v>
                </c:pt>
                <c:pt idx="5296">
                  <c:v>1.1950000000000001</c:v>
                </c:pt>
                <c:pt idx="5297">
                  <c:v>1.1937</c:v>
                </c:pt>
                <c:pt idx="5298">
                  <c:v>1.2021999999999999</c:v>
                </c:pt>
                <c:pt idx="5299">
                  <c:v>1.1999</c:v>
                </c:pt>
                <c:pt idx="5300">
                  <c:v>1.1999</c:v>
                </c:pt>
                <c:pt idx="5301">
                  <c:v>1.1999</c:v>
                </c:pt>
                <c:pt idx="5302">
                  <c:v>1.198</c:v>
                </c:pt>
                <c:pt idx="5303">
                  <c:v>1.2008000000000001</c:v>
                </c:pt>
                <c:pt idx="5304">
                  <c:v>1.2021999999999999</c:v>
                </c:pt>
                <c:pt idx="5305">
                  <c:v>1.2088000000000001</c:v>
                </c:pt>
                <c:pt idx="5306">
                  <c:v>1.2143999999999999</c:v>
                </c:pt>
                <c:pt idx="5307">
                  <c:v>1.2143999999999999</c:v>
                </c:pt>
                <c:pt idx="5308">
                  <c:v>1.2143999999999999</c:v>
                </c:pt>
                <c:pt idx="5309">
                  <c:v>1.2060999999999999</c:v>
                </c:pt>
                <c:pt idx="5310">
                  <c:v>1.1947000000000001</c:v>
                </c:pt>
                <c:pt idx="5311">
                  <c:v>1.1938</c:v>
                </c:pt>
                <c:pt idx="5312">
                  <c:v>1.1933</c:v>
                </c:pt>
                <c:pt idx="5313">
                  <c:v>1.2041999999999999</c:v>
                </c:pt>
                <c:pt idx="5314">
                  <c:v>1.2041999999999999</c:v>
                </c:pt>
                <c:pt idx="5315">
                  <c:v>1.2041999999999999</c:v>
                </c:pt>
                <c:pt idx="5316">
                  <c:v>1.2062999999999999</c:v>
                </c:pt>
                <c:pt idx="5317">
                  <c:v>1.2037</c:v>
                </c:pt>
                <c:pt idx="5318">
                  <c:v>1.2004999999999999</c:v>
                </c:pt>
                <c:pt idx="5319">
                  <c:v>1.2031000000000001</c:v>
                </c:pt>
                <c:pt idx="5320">
                  <c:v>1.2118</c:v>
                </c:pt>
                <c:pt idx="5321">
                  <c:v>1.2118</c:v>
                </c:pt>
                <c:pt idx="5322">
                  <c:v>1.2118</c:v>
                </c:pt>
                <c:pt idx="5323">
                  <c:v>1.2223999999999999</c:v>
                </c:pt>
                <c:pt idx="5324">
                  <c:v>1.2224999999999999</c:v>
                </c:pt>
                <c:pt idx="5325">
                  <c:v>1.2154</c:v>
                </c:pt>
                <c:pt idx="5326">
                  <c:v>1.2139</c:v>
                </c:pt>
                <c:pt idx="5327">
                  <c:v>1.2242999999999999</c:v>
                </c:pt>
                <c:pt idx="5328">
                  <c:v>1.2242999999999999</c:v>
                </c:pt>
                <c:pt idx="5329">
                  <c:v>1.2242999999999999</c:v>
                </c:pt>
                <c:pt idx="5330">
                  <c:v>1.2222999999999999</c:v>
                </c:pt>
                <c:pt idx="5331">
                  <c:v>1.2314000000000001</c:v>
                </c:pt>
                <c:pt idx="5332">
                  <c:v>1.2276</c:v>
                </c:pt>
                <c:pt idx="5333">
                  <c:v>1.2313000000000001</c:v>
                </c:pt>
                <c:pt idx="5334">
                  <c:v>1.2415</c:v>
                </c:pt>
                <c:pt idx="5335">
                  <c:v>1.2415</c:v>
                </c:pt>
                <c:pt idx="5336">
                  <c:v>1.2415</c:v>
                </c:pt>
                <c:pt idx="5337">
                  <c:v>1.2418</c:v>
                </c:pt>
                <c:pt idx="5338">
                  <c:v>1.2451000000000001</c:v>
                </c:pt>
                <c:pt idx="5339">
                  <c:v>1.2483</c:v>
                </c:pt>
                <c:pt idx="5340">
                  <c:v>1.2538</c:v>
                </c:pt>
                <c:pt idx="5341">
                  <c:v>1.2541</c:v>
                </c:pt>
                <c:pt idx="5342">
                  <c:v>1.2541</c:v>
                </c:pt>
                <c:pt idx="5343">
                  <c:v>1.2541</c:v>
                </c:pt>
                <c:pt idx="5344">
                  <c:v>1.2387999999999999</c:v>
                </c:pt>
                <c:pt idx="5345">
                  <c:v>1.2198</c:v>
                </c:pt>
                <c:pt idx="5346">
                  <c:v>1.2181</c:v>
                </c:pt>
                <c:pt idx="5347">
                  <c:v>1.2289000000000001</c:v>
                </c:pt>
                <c:pt idx="5348">
                  <c:v>1.2306999999999999</c:v>
                </c:pt>
                <c:pt idx="5349">
                  <c:v>1.2306999999999999</c:v>
                </c:pt>
                <c:pt idx="5350">
                  <c:v>1.2306999999999999</c:v>
                </c:pt>
                <c:pt idx="5351">
                  <c:v>1.2272000000000001</c:v>
                </c:pt>
                <c:pt idx="5352">
                  <c:v>1.2211000000000001</c:v>
                </c:pt>
                <c:pt idx="5353">
                  <c:v>1.2233000000000001</c:v>
                </c:pt>
                <c:pt idx="5354">
                  <c:v>1.2231000000000001</c:v>
                </c:pt>
                <c:pt idx="5355">
                  <c:v>1.2182999999999999</c:v>
                </c:pt>
                <c:pt idx="5356">
                  <c:v>1.2182999999999999</c:v>
                </c:pt>
                <c:pt idx="5357">
                  <c:v>1.2182999999999999</c:v>
                </c:pt>
                <c:pt idx="5358">
                  <c:v>1.2213000000000001</c:v>
                </c:pt>
                <c:pt idx="5359">
                  <c:v>1.2296</c:v>
                </c:pt>
                <c:pt idx="5360">
                  <c:v>1.2313000000000001</c:v>
                </c:pt>
                <c:pt idx="5361">
                  <c:v>1.2374000000000001</c:v>
                </c:pt>
                <c:pt idx="5362">
                  <c:v>1.2457</c:v>
                </c:pt>
                <c:pt idx="5363">
                  <c:v>1.2457</c:v>
                </c:pt>
                <c:pt idx="5364">
                  <c:v>1.2457</c:v>
                </c:pt>
                <c:pt idx="5365">
                  <c:v>1.2404999999999999</c:v>
                </c:pt>
                <c:pt idx="5366">
                  <c:v>1.2377</c:v>
                </c:pt>
                <c:pt idx="5367">
                  <c:v>1.2366999999999999</c:v>
                </c:pt>
                <c:pt idx="5368">
                  <c:v>1.2370000000000001</c:v>
                </c:pt>
                <c:pt idx="5369">
                  <c:v>1.2385999999999999</c:v>
                </c:pt>
                <c:pt idx="5370">
                  <c:v>1.2385999999999999</c:v>
                </c:pt>
                <c:pt idx="5371">
                  <c:v>1.2385999999999999</c:v>
                </c:pt>
                <c:pt idx="5372">
                  <c:v>1.2319</c:v>
                </c:pt>
                <c:pt idx="5373">
                  <c:v>1.2307999999999999</c:v>
                </c:pt>
                <c:pt idx="5374">
                  <c:v>1.2217</c:v>
                </c:pt>
                <c:pt idx="5375">
                  <c:v>1.2219</c:v>
                </c:pt>
                <c:pt idx="5376">
                  <c:v>1.2093</c:v>
                </c:pt>
                <c:pt idx="5377">
                  <c:v>1.2093</c:v>
                </c:pt>
                <c:pt idx="5378">
                  <c:v>1.2093</c:v>
                </c:pt>
                <c:pt idx="5379">
                  <c:v>1.21</c:v>
                </c:pt>
                <c:pt idx="5380">
                  <c:v>1.1990000000000001</c:v>
                </c:pt>
                <c:pt idx="5381">
                  <c:v>1.1987000000000001</c:v>
                </c:pt>
                <c:pt idx="5382">
                  <c:v>1.2064999999999999</c:v>
                </c:pt>
                <c:pt idx="5383">
                  <c:v>1.2142999999999999</c:v>
                </c:pt>
                <c:pt idx="5384">
                  <c:v>1.2142999999999999</c:v>
                </c:pt>
                <c:pt idx="5385">
                  <c:v>1.2142999999999999</c:v>
                </c:pt>
                <c:pt idx="5386">
                  <c:v>1.2186999999999999</c:v>
                </c:pt>
                <c:pt idx="5387">
                  <c:v>1.2062999999999999</c:v>
                </c:pt>
                <c:pt idx="5388">
                  <c:v>1.1964999999999999</c:v>
                </c:pt>
                <c:pt idx="5389">
                  <c:v>1.2054</c:v>
                </c:pt>
                <c:pt idx="5390">
                  <c:v>1.2073</c:v>
                </c:pt>
                <c:pt idx="5391">
                  <c:v>1.2073</c:v>
                </c:pt>
                <c:pt idx="5392">
                  <c:v>1.2073</c:v>
                </c:pt>
                <c:pt idx="5393">
                  <c:v>1.2067000000000001</c:v>
                </c:pt>
                <c:pt idx="5394">
                  <c:v>1.2183999999999999</c:v>
                </c:pt>
                <c:pt idx="5395">
                  <c:v>1.2165999999999999</c:v>
                </c:pt>
                <c:pt idx="5396">
                  <c:v>1.2005999999999999</c:v>
                </c:pt>
                <c:pt idx="5397">
                  <c:v>1.1903999999999999</c:v>
                </c:pt>
                <c:pt idx="5398">
                  <c:v>1.1903999999999999</c:v>
                </c:pt>
                <c:pt idx="5399">
                  <c:v>1.1903999999999999</c:v>
                </c:pt>
                <c:pt idx="5400">
                  <c:v>1.1957</c:v>
                </c:pt>
                <c:pt idx="5401">
                  <c:v>1.1913</c:v>
                </c:pt>
                <c:pt idx="5402">
                  <c:v>1.1882999999999999</c:v>
                </c:pt>
                <c:pt idx="5403">
                  <c:v>1.1894</c:v>
                </c:pt>
                <c:pt idx="5404">
                  <c:v>1.2087000000000001</c:v>
                </c:pt>
                <c:pt idx="5405">
                  <c:v>1.2087000000000001</c:v>
                </c:pt>
                <c:pt idx="5406">
                  <c:v>1.2087000000000001</c:v>
                </c:pt>
                <c:pt idx="5407">
                  <c:v>1.2092000000000001</c:v>
                </c:pt>
                <c:pt idx="5408">
                  <c:v>1.2054</c:v>
                </c:pt>
                <c:pt idx="5409">
                  <c:v>1.2095</c:v>
                </c:pt>
                <c:pt idx="5410">
                  <c:v>1.2163999999999999</c:v>
                </c:pt>
                <c:pt idx="5411">
                  <c:v>1.2081999999999999</c:v>
                </c:pt>
                <c:pt idx="5412">
                  <c:v>1.2081999999999999</c:v>
                </c:pt>
                <c:pt idx="5413">
                  <c:v>1.2081999999999999</c:v>
                </c:pt>
                <c:pt idx="5414">
                  <c:v>1.2065999999999999</c:v>
                </c:pt>
                <c:pt idx="5415">
                  <c:v>1.2111000000000001</c:v>
                </c:pt>
                <c:pt idx="5416">
                  <c:v>1.2092000000000001</c:v>
                </c:pt>
                <c:pt idx="5417">
                  <c:v>1.2210000000000001</c:v>
                </c:pt>
                <c:pt idx="5418">
                  <c:v>1.2177</c:v>
                </c:pt>
                <c:pt idx="5419">
                  <c:v>1.2177</c:v>
                </c:pt>
                <c:pt idx="5420">
                  <c:v>1.2177</c:v>
                </c:pt>
                <c:pt idx="5421">
                  <c:v>1.2115</c:v>
                </c:pt>
                <c:pt idx="5422">
                  <c:v>1.2069000000000001</c:v>
                </c:pt>
                <c:pt idx="5423">
                  <c:v>1.2110000000000001</c:v>
                </c:pt>
                <c:pt idx="5424">
                  <c:v>1.2061999999999999</c:v>
                </c:pt>
                <c:pt idx="5425">
                  <c:v>1.2229000000000001</c:v>
                </c:pt>
                <c:pt idx="5426">
                  <c:v>1.2229000000000001</c:v>
                </c:pt>
                <c:pt idx="5427">
                  <c:v>1.2229000000000001</c:v>
                </c:pt>
                <c:pt idx="5428">
                  <c:v>1.2239</c:v>
                </c:pt>
                <c:pt idx="5429">
                  <c:v>1.2323999999999999</c:v>
                </c:pt>
                <c:pt idx="5430">
                  <c:v>1.2284999999999999</c:v>
                </c:pt>
                <c:pt idx="5431">
                  <c:v>1.2272000000000001</c:v>
                </c:pt>
                <c:pt idx="5432">
                  <c:v>1.2289000000000001</c:v>
                </c:pt>
                <c:pt idx="5433">
                  <c:v>1.2289000000000001</c:v>
                </c:pt>
                <c:pt idx="5434">
                  <c:v>1.2289000000000001</c:v>
                </c:pt>
                <c:pt idx="5435">
                  <c:v>1.2262999999999999</c:v>
                </c:pt>
                <c:pt idx="5436">
                  <c:v>1.2228000000000001</c:v>
                </c:pt>
                <c:pt idx="5437">
                  <c:v>1.2331000000000001</c:v>
                </c:pt>
                <c:pt idx="5438">
                  <c:v>1.2472000000000001</c:v>
                </c:pt>
                <c:pt idx="5439">
                  <c:v>1.2551000000000001</c:v>
                </c:pt>
                <c:pt idx="5440">
                  <c:v>1.2551000000000001</c:v>
                </c:pt>
                <c:pt idx="5441">
                  <c:v>1.2551000000000001</c:v>
                </c:pt>
                <c:pt idx="5442">
                  <c:v>1.2523</c:v>
                </c:pt>
                <c:pt idx="5443">
                  <c:v>1.2564</c:v>
                </c:pt>
                <c:pt idx="5444">
                  <c:v>1.2617</c:v>
                </c:pt>
                <c:pt idx="5445">
                  <c:v>1.2547999999999999</c:v>
                </c:pt>
                <c:pt idx="5446">
                  <c:v>1.2606999999999999</c:v>
                </c:pt>
                <c:pt idx="5447">
                  <c:v>1.2606999999999999</c:v>
                </c:pt>
                <c:pt idx="5448">
                  <c:v>1.2606999999999999</c:v>
                </c:pt>
                <c:pt idx="5449">
                  <c:v>1.2642</c:v>
                </c:pt>
                <c:pt idx="5450">
                  <c:v>1.2621</c:v>
                </c:pt>
                <c:pt idx="5451">
                  <c:v>1.2636000000000001</c:v>
                </c:pt>
                <c:pt idx="5452">
                  <c:v>1.2616000000000001</c:v>
                </c:pt>
                <c:pt idx="5453">
                  <c:v>1.2635000000000001</c:v>
                </c:pt>
                <c:pt idx="5454">
                  <c:v>1.2635000000000001</c:v>
                </c:pt>
                <c:pt idx="5455">
                  <c:v>1.2635000000000001</c:v>
                </c:pt>
                <c:pt idx="5456">
                  <c:v>1.2770999999999999</c:v>
                </c:pt>
                <c:pt idx="5457">
                  <c:v>1.2882</c:v>
                </c:pt>
                <c:pt idx="5458">
                  <c:v>1.2854000000000001</c:v>
                </c:pt>
                <c:pt idx="5459">
                  <c:v>1.2824</c:v>
                </c:pt>
                <c:pt idx="5460">
                  <c:v>1.2947</c:v>
                </c:pt>
                <c:pt idx="5461">
                  <c:v>1.2947</c:v>
                </c:pt>
                <c:pt idx="5462">
                  <c:v>1.2947</c:v>
                </c:pt>
                <c:pt idx="5463">
                  <c:v>1.2954000000000001</c:v>
                </c:pt>
                <c:pt idx="5464">
                  <c:v>1.2952999999999999</c:v>
                </c:pt>
                <c:pt idx="5465">
                  <c:v>1.2856000000000001</c:v>
                </c:pt>
                <c:pt idx="5466">
                  <c:v>1.2863</c:v>
                </c:pt>
                <c:pt idx="5467">
                  <c:v>1.2957000000000001</c:v>
                </c:pt>
                <c:pt idx="5468">
                  <c:v>1.2957000000000001</c:v>
                </c:pt>
                <c:pt idx="5469">
                  <c:v>1.2957000000000001</c:v>
                </c:pt>
                <c:pt idx="5470">
                  <c:v>1.2905</c:v>
                </c:pt>
                <c:pt idx="5471">
                  <c:v>1.292</c:v>
                </c:pt>
                <c:pt idx="5472">
                  <c:v>1.2981</c:v>
                </c:pt>
                <c:pt idx="5473">
                  <c:v>1.2966</c:v>
                </c:pt>
                <c:pt idx="5474">
                  <c:v>1.3077000000000001</c:v>
                </c:pt>
                <c:pt idx="5475">
                  <c:v>1.3077000000000001</c:v>
                </c:pt>
                <c:pt idx="5476">
                  <c:v>1.3077000000000001</c:v>
                </c:pt>
                <c:pt idx="5477">
                  <c:v>1.3058000000000001</c:v>
                </c:pt>
                <c:pt idx="5478">
                  <c:v>1.3048999999999999</c:v>
                </c:pt>
                <c:pt idx="5479">
                  <c:v>1.2996000000000001</c:v>
                </c:pt>
                <c:pt idx="5480">
                  <c:v>1.2967</c:v>
                </c:pt>
                <c:pt idx="5481">
                  <c:v>1.2867999999999999</c:v>
                </c:pt>
                <c:pt idx="5482">
                  <c:v>1.2867999999999999</c:v>
                </c:pt>
                <c:pt idx="5483">
                  <c:v>1.2867999999999999</c:v>
                </c:pt>
                <c:pt idx="5484">
                  <c:v>1.282</c:v>
                </c:pt>
                <c:pt idx="5485">
                  <c:v>1.2922</c:v>
                </c:pt>
                <c:pt idx="5486">
                  <c:v>1.2985</c:v>
                </c:pt>
                <c:pt idx="5487">
                  <c:v>1.2970999999999999</c:v>
                </c:pt>
                <c:pt idx="5488">
                  <c:v>1.2819</c:v>
                </c:pt>
                <c:pt idx="5489">
                  <c:v>1.2819</c:v>
                </c:pt>
                <c:pt idx="5490">
                  <c:v>1.2819</c:v>
                </c:pt>
                <c:pt idx="5491">
                  <c:v>1.2923</c:v>
                </c:pt>
                <c:pt idx="5492">
                  <c:v>1.286</c:v>
                </c:pt>
                <c:pt idx="5493">
                  <c:v>1.2809999999999999</c:v>
                </c:pt>
                <c:pt idx="5494">
                  <c:v>1.2883</c:v>
                </c:pt>
                <c:pt idx="5495">
                  <c:v>1.2959000000000001</c:v>
                </c:pt>
                <c:pt idx="5496">
                  <c:v>1.2959000000000001</c:v>
                </c:pt>
                <c:pt idx="5497">
                  <c:v>1.2959000000000001</c:v>
                </c:pt>
                <c:pt idx="5498">
                  <c:v>1.2964</c:v>
                </c:pt>
                <c:pt idx="5499">
                  <c:v>1.2943</c:v>
                </c:pt>
                <c:pt idx="5500">
                  <c:v>1.2926</c:v>
                </c:pt>
                <c:pt idx="5501">
                  <c:v>1.2982</c:v>
                </c:pt>
                <c:pt idx="5502">
                  <c:v>1.2982</c:v>
                </c:pt>
                <c:pt idx="5503">
                  <c:v>1.2982</c:v>
                </c:pt>
                <c:pt idx="5504">
                  <c:v>1.2982</c:v>
                </c:pt>
                <c:pt idx="5505">
                  <c:v>1.2982</c:v>
                </c:pt>
                <c:pt idx="5506">
                  <c:v>1.3049999999999999</c:v>
                </c:pt>
                <c:pt idx="5507">
                  <c:v>1.3174999999999999</c:v>
                </c:pt>
                <c:pt idx="5508">
                  <c:v>1.3199000000000001</c:v>
                </c:pt>
                <c:pt idx="5509">
                  <c:v>1.3279000000000001</c:v>
                </c:pt>
                <c:pt idx="5510">
                  <c:v>1.3279000000000001</c:v>
                </c:pt>
                <c:pt idx="5511">
                  <c:v>1.3279000000000001</c:v>
                </c:pt>
                <c:pt idx="5512">
                  <c:v>1.3378000000000001</c:v>
                </c:pt>
                <c:pt idx="5513">
                  <c:v>1.3372999999999999</c:v>
                </c:pt>
                <c:pt idx="5514">
                  <c:v>1.3383</c:v>
                </c:pt>
                <c:pt idx="5515">
                  <c:v>1.3371999999999999</c:v>
                </c:pt>
                <c:pt idx="5516">
                  <c:v>1.3415999999999999</c:v>
                </c:pt>
                <c:pt idx="5517">
                  <c:v>1.3415999999999999</c:v>
                </c:pt>
                <c:pt idx="5518">
                  <c:v>1.3415999999999999</c:v>
                </c:pt>
                <c:pt idx="5519">
                  <c:v>1.3409</c:v>
                </c:pt>
                <c:pt idx="5520">
                  <c:v>1.3346</c:v>
                </c:pt>
                <c:pt idx="5521">
                  <c:v>1.3246</c:v>
                </c:pt>
                <c:pt idx="5522">
                  <c:v>1.3197000000000001</c:v>
                </c:pt>
                <c:pt idx="5523">
                  <c:v>1.3115000000000001</c:v>
                </c:pt>
                <c:pt idx="5524">
                  <c:v>1.3115000000000001</c:v>
                </c:pt>
                <c:pt idx="5525">
                  <c:v>1.3115000000000001</c:v>
                </c:pt>
                <c:pt idx="5526">
                  <c:v>1.3144</c:v>
                </c:pt>
                <c:pt idx="5527">
                  <c:v>1.3101</c:v>
                </c:pt>
                <c:pt idx="5528">
                  <c:v>1.3216000000000001</c:v>
                </c:pt>
                <c:pt idx="5529">
                  <c:v>1.3257000000000001</c:v>
                </c:pt>
                <c:pt idx="5530">
                  <c:v>1.3165</c:v>
                </c:pt>
                <c:pt idx="5531">
                  <c:v>1.3165</c:v>
                </c:pt>
                <c:pt idx="5532">
                  <c:v>1.3165</c:v>
                </c:pt>
                <c:pt idx="5533">
                  <c:v>1.3260000000000001</c:v>
                </c:pt>
                <c:pt idx="5534">
                  <c:v>1.3203</c:v>
                </c:pt>
                <c:pt idx="5535">
                  <c:v>1.3192999999999999</c:v>
                </c:pt>
                <c:pt idx="5536">
                  <c:v>1.3055000000000001</c:v>
                </c:pt>
                <c:pt idx="5537">
                  <c:v>1.3039000000000001</c:v>
                </c:pt>
                <c:pt idx="5538">
                  <c:v>1.3039000000000001</c:v>
                </c:pt>
                <c:pt idx="5539">
                  <c:v>1.3039000000000001</c:v>
                </c:pt>
                <c:pt idx="5540">
                  <c:v>1.3041</c:v>
                </c:pt>
                <c:pt idx="5541">
                  <c:v>1.304</c:v>
                </c:pt>
                <c:pt idx="5542">
                  <c:v>1.3016000000000001</c:v>
                </c:pt>
                <c:pt idx="5543">
                  <c:v>1.2967</c:v>
                </c:pt>
                <c:pt idx="5544">
                  <c:v>1.2855000000000001</c:v>
                </c:pt>
                <c:pt idx="5545">
                  <c:v>1.2855000000000001</c:v>
                </c:pt>
                <c:pt idx="5546">
                  <c:v>1.2855000000000001</c:v>
                </c:pt>
                <c:pt idx="5547">
                  <c:v>1.2777000000000001</c:v>
                </c:pt>
                <c:pt idx="5548">
                  <c:v>1.2762</c:v>
                </c:pt>
                <c:pt idx="5549">
                  <c:v>1.2764</c:v>
                </c:pt>
                <c:pt idx="5550">
                  <c:v>1.2844</c:v>
                </c:pt>
                <c:pt idx="5551">
                  <c:v>1.2958000000000001</c:v>
                </c:pt>
                <c:pt idx="5552">
                  <c:v>1.2958000000000001</c:v>
                </c:pt>
                <c:pt idx="5553">
                  <c:v>1.2958000000000001</c:v>
                </c:pt>
                <c:pt idx="5554">
                  <c:v>1.3001</c:v>
                </c:pt>
                <c:pt idx="5555">
                  <c:v>1.3061</c:v>
                </c:pt>
                <c:pt idx="5556">
                  <c:v>1.3027</c:v>
                </c:pt>
                <c:pt idx="5557">
                  <c:v>1.3035000000000001</c:v>
                </c:pt>
                <c:pt idx="5558">
                  <c:v>1.3035000000000001</c:v>
                </c:pt>
                <c:pt idx="5559">
                  <c:v>1.3035000000000001</c:v>
                </c:pt>
                <c:pt idx="5560">
                  <c:v>1.3035000000000001</c:v>
                </c:pt>
                <c:pt idx="5561">
                  <c:v>1.3026</c:v>
                </c:pt>
                <c:pt idx="5562">
                  <c:v>1.3005</c:v>
                </c:pt>
                <c:pt idx="5563">
                  <c:v>1.3025</c:v>
                </c:pt>
                <c:pt idx="5564">
                  <c:v>1.3065</c:v>
                </c:pt>
                <c:pt idx="5565">
                  <c:v>1.2963</c:v>
                </c:pt>
                <c:pt idx="5566">
                  <c:v>1.2963</c:v>
                </c:pt>
                <c:pt idx="5567">
                  <c:v>1.2963</c:v>
                </c:pt>
                <c:pt idx="5568">
                  <c:v>1.2936000000000001</c:v>
                </c:pt>
                <c:pt idx="5569">
                  <c:v>1.3083</c:v>
                </c:pt>
                <c:pt idx="5570">
                  <c:v>1.306</c:v>
                </c:pt>
                <c:pt idx="5571">
                  <c:v>1.3085</c:v>
                </c:pt>
                <c:pt idx="5572">
                  <c:v>1.3090999999999999</c:v>
                </c:pt>
                <c:pt idx="5573">
                  <c:v>1.3090999999999999</c:v>
                </c:pt>
                <c:pt idx="5574">
                  <c:v>1.3090999999999999</c:v>
                </c:pt>
                <c:pt idx="5575">
                  <c:v>1.3231999999999999</c:v>
                </c:pt>
                <c:pt idx="5576">
                  <c:v>1.3139000000000001</c:v>
                </c:pt>
                <c:pt idx="5577">
                  <c:v>1.3143</c:v>
                </c:pt>
                <c:pt idx="5578">
                  <c:v>1.3103</c:v>
                </c:pt>
                <c:pt idx="5579">
                  <c:v>1.32</c:v>
                </c:pt>
                <c:pt idx="5580">
                  <c:v>1.32</c:v>
                </c:pt>
                <c:pt idx="5581">
                  <c:v>1.32</c:v>
                </c:pt>
                <c:pt idx="5582">
                  <c:v>1.3183</c:v>
                </c:pt>
                <c:pt idx="5583">
                  <c:v>1.3224</c:v>
                </c:pt>
                <c:pt idx="5584">
                  <c:v>1.3365</c:v>
                </c:pt>
                <c:pt idx="5585">
                  <c:v>1.3507</c:v>
                </c:pt>
                <c:pt idx="5586">
                  <c:v>1.3621000000000001</c:v>
                </c:pt>
                <c:pt idx="5587">
                  <c:v>1.3621000000000001</c:v>
                </c:pt>
                <c:pt idx="5588">
                  <c:v>1.3621000000000001</c:v>
                </c:pt>
                <c:pt idx="5589">
                  <c:v>1.3604000000000001</c:v>
                </c:pt>
                <c:pt idx="5590">
                  <c:v>1.3608</c:v>
                </c:pt>
                <c:pt idx="5591">
                  <c:v>1.3633</c:v>
                </c:pt>
                <c:pt idx="5592">
                  <c:v>1.3527</c:v>
                </c:pt>
                <c:pt idx="5593">
                  <c:v>1.3542000000000001</c:v>
                </c:pt>
                <c:pt idx="5594">
                  <c:v>1.3542000000000001</c:v>
                </c:pt>
                <c:pt idx="5595">
                  <c:v>1.3542000000000001</c:v>
                </c:pt>
                <c:pt idx="5596">
                  <c:v>1.3455999999999999</c:v>
                </c:pt>
                <c:pt idx="5597">
                  <c:v>1.3384</c:v>
                </c:pt>
                <c:pt idx="5598">
                  <c:v>1.3393999999999999</c:v>
                </c:pt>
                <c:pt idx="5599">
                  <c:v>1.3378000000000001</c:v>
                </c:pt>
                <c:pt idx="5600">
                  <c:v>1.3264</c:v>
                </c:pt>
                <c:pt idx="5601">
                  <c:v>1.3264</c:v>
                </c:pt>
                <c:pt idx="5602">
                  <c:v>1.3264</c:v>
                </c:pt>
                <c:pt idx="5603">
                  <c:v>1.3401000000000001</c:v>
                </c:pt>
                <c:pt idx="5604">
                  <c:v>1.3383</c:v>
                </c:pt>
                <c:pt idx="5605">
                  <c:v>1.3317000000000001</c:v>
                </c:pt>
                <c:pt idx="5606">
                  <c:v>1.3268</c:v>
                </c:pt>
                <c:pt idx="5607">
                  <c:v>1.3190999999999999</c:v>
                </c:pt>
                <c:pt idx="5608">
                  <c:v>1.3190999999999999</c:v>
                </c:pt>
                <c:pt idx="5609">
                  <c:v>1.3190999999999999</c:v>
                </c:pt>
                <c:pt idx="5610">
                  <c:v>1.3305</c:v>
                </c:pt>
                <c:pt idx="5611">
                  <c:v>1.33</c:v>
                </c:pt>
                <c:pt idx="5612">
                  <c:v>1.3455999999999999</c:v>
                </c:pt>
                <c:pt idx="5613">
                  <c:v>1.3434999999999999</c:v>
                </c:pt>
                <c:pt idx="5614">
                  <c:v>1.33</c:v>
                </c:pt>
                <c:pt idx="5615">
                  <c:v>1.33</c:v>
                </c:pt>
                <c:pt idx="5616">
                  <c:v>1.33</c:v>
                </c:pt>
                <c:pt idx="5617">
                  <c:v>1.3313999999999999</c:v>
                </c:pt>
                <c:pt idx="5618">
                  <c:v>1.3293999999999999</c:v>
                </c:pt>
                <c:pt idx="5619">
                  <c:v>1.3294999999999999</c:v>
                </c:pt>
                <c:pt idx="5620">
                  <c:v>1.3247</c:v>
                </c:pt>
                <c:pt idx="5621">
                  <c:v>1.3238000000000001</c:v>
                </c:pt>
                <c:pt idx="5622">
                  <c:v>1.3238000000000001</c:v>
                </c:pt>
                <c:pt idx="5623">
                  <c:v>1.3238000000000001</c:v>
                </c:pt>
                <c:pt idx="5624">
                  <c:v>1.3212999999999999</c:v>
                </c:pt>
                <c:pt idx="5625">
                  <c:v>1.3146</c:v>
                </c:pt>
                <c:pt idx="5626">
                  <c:v>1.3089</c:v>
                </c:pt>
                <c:pt idx="5627">
                  <c:v>1.3032999999999999</c:v>
                </c:pt>
                <c:pt idx="5628">
                  <c:v>1.302</c:v>
                </c:pt>
                <c:pt idx="5629">
                  <c:v>1.302</c:v>
                </c:pt>
                <c:pt idx="5630">
                  <c:v>1.302</c:v>
                </c:pt>
                <c:pt idx="5631">
                  <c:v>1.3024</c:v>
                </c:pt>
                <c:pt idx="5632">
                  <c:v>1.3026</c:v>
                </c:pt>
                <c:pt idx="5633">
                  <c:v>1.2970999999999999</c:v>
                </c:pt>
                <c:pt idx="5634">
                  <c:v>1.2955000000000001</c:v>
                </c:pt>
                <c:pt idx="5635">
                  <c:v>1.2921</c:v>
                </c:pt>
                <c:pt idx="5636">
                  <c:v>1.2921</c:v>
                </c:pt>
                <c:pt idx="5637">
                  <c:v>1.2921</c:v>
                </c:pt>
                <c:pt idx="5638">
                  <c:v>1.2889999999999999</c:v>
                </c:pt>
                <c:pt idx="5639">
                  <c:v>1.2977000000000001</c:v>
                </c:pt>
                <c:pt idx="5640">
                  <c:v>1.2910999999999999</c:v>
                </c:pt>
                <c:pt idx="5641">
                  <c:v>1.2917000000000001</c:v>
                </c:pt>
                <c:pt idx="5642">
                  <c:v>1.2856000000000001</c:v>
                </c:pt>
                <c:pt idx="5643">
                  <c:v>1.2856000000000001</c:v>
                </c:pt>
                <c:pt idx="5644">
                  <c:v>1.2856000000000001</c:v>
                </c:pt>
                <c:pt idx="5645">
                  <c:v>1.2874000000000001</c:v>
                </c:pt>
                <c:pt idx="5646">
                  <c:v>1.2754000000000001</c:v>
                </c:pt>
                <c:pt idx="5647">
                  <c:v>1.2705</c:v>
                </c:pt>
                <c:pt idx="5648">
                  <c:v>1.2747999999999999</c:v>
                </c:pt>
                <c:pt idx="5649">
                  <c:v>1.2737000000000001</c:v>
                </c:pt>
                <c:pt idx="5650">
                  <c:v>1.2737000000000001</c:v>
                </c:pt>
                <c:pt idx="5651">
                  <c:v>1.2737000000000001</c:v>
                </c:pt>
                <c:pt idx="5652">
                  <c:v>1.2710999999999999</c:v>
                </c:pt>
                <c:pt idx="5653">
                  <c:v>1.2791999999999999</c:v>
                </c:pt>
                <c:pt idx="5654">
                  <c:v>1.2784</c:v>
                </c:pt>
                <c:pt idx="5655">
                  <c:v>1.2791999999999999</c:v>
                </c:pt>
                <c:pt idx="5656">
                  <c:v>1.2605999999999999</c:v>
                </c:pt>
                <c:pt idx="5657">
                  <c:v>1.2605999999999999</c:v>
                </c:pt>
                <c:pt idx="5658">
                  <c:v>1.2605999999999999</c:v>
                </c:pt>
                <c:pt idx="5659">
                  <c:v>1.2605999999999999</c:v>
                </c:pt>
                <c:pt idx="5660">
                  <c:v>1.2589999999999999</c:v>
                </c:pt>
                <c:pt idx="5661">
                  <c:v>1.2508999999999999</c:v>
                </c:pt>
                <c:pt idx="5662">
                  <c:v>1.2474000000000001</c:v>
                </c:pt>
                <c:pt idx="5663">
                  <c:v>1.2414000000000001</c:v>
                </c:pt>
                <c:pt idx="5664">
                  <c:v>1.2414000000000001</c:v>
                </c:pt>
                <c:pt idx="5665">
                  <c:v>1.2414000000000001</c:v>
                </c:pt>
                <c:pt idx="5666">
                  <c:v>1.2377</c:v>
                </c:pt>
                <c:pt idx="5667">
                  <c:v>1.2266999999999999</c:v>
                </c:pt>
                <c:pt idx="5668">
                  <c:v>1.2312000000000001</c:v>
                </c:pt>
                <c:pt idx="5669">
                  <c:v>1.2392000000000001</c:v>
                </c:pt>
                <c:pt idx="5670">
                  <c:v>1.2315</c:v>
                </c:pt>
                <c:pt idx="5671">
                  <c:v>1.2315</c:v>
                </c:pt>
                <c:pt idx="5672">
                  <c:v>1.2315</c:v>
                </c:pt>
                <c:pt idx="5673">
                  <c:v>1.2301</c:v>
                </c:pt>
                <c:pt idx="5674">
                  <c:v>1.2282</c:v>
                </c:pt>
                <c:pt idx="5675">
                  <c:v>1.2303999999999999</c:v>
                </c:pt>
                <c:pt idx="5676">
                  <c:v>1.2304999999999999</c:v>
                </c:pt>
                <c:pt idx="5677">
                  <c:v>1.2413000000000001</c:v>
                </c:pt>
                <c:pt idx="5678">
                  <c:v>1.2413000000000001</c:v>
                </c:pt>
                <c:pt idx="5679">
                  <c:v>1.2413000000000001</c:v>
                </c:pt>
                <c:pt idx="5680">
                  <c:v>1.2408999999999999</c:v>
                </c:pt>
                <c:pt idx="5681">
                  <c:v>1.2323</c:v>
                </c:pt>
                <c:pt idx="5682">
                  <c:v>1.2335</c:v>
                </c:pt>
                <c:pt idx="5683">
                  <c:v>1.2254</c:v>
                </c:pt>
                <c:pt idx="5684">
                  <c:v>1.2309000000000001</c:v>
                </c:pt>
                <c:pt idx="5685">
                  <c:v>1.2309000000000001</c:v>
                </c:pt>
                <c:pt idx="5686">
                  <c:v>1.2309000000000001</c:v>
                </c:pt>
                <c:pt idx="5687">
                  <c:v>1.2315</c:v>
                </c:pt>
                <c:pt idx="5688">
                  <c:v>1.2244999999999999</c:v>
                </c:pt>
                <c:pt idx="5689">
                  <c:v>1.2276</c:v>
                </c:pt>
                <c:pt idx="5690">
                  <c:v>1.2132000000000001</c:v>
                </c:pt>
                <c:pt idx="5691">
                  <c:v>1.2211000000000001</c:v>
                </c:pt>
                <c:pt idx="5692">
                  <c:v>1.2211000000000001</c:v>
                </c:pt>
                <c:pt idx="5693">
                  <c:v>1.2211000000000001</c:v>
                </c:pt>
                <c:pt idx="5694">
                  <c:v>1.2158</c:v>
                </c:pt>
                <c:pt idx="5695">
                  <c:v>1.2238</c:v>
                </c:pt>
                <c:pt idx="5696">
                  <c:v>1.2237</c:v>
                </c:pt>
                <c:pt idx="5697">
                  <c:v>1.2236</c:v>
                </c:pt>
                <c:pt idx="5698">
                  <c:v>1.2219</c:v>
                </c:pt>
                <c:pt idx="5699">
                  <c:v>1.2219</c:v>
                </c:pt>
                <c:pt idx="5700">
                  <c:v>1.2219</c:v>
                </c:pt>
                <c:pt idx="5701">
                  <c:v>1.2191000000000001</c:v>
                </c:pt>
                <c:pt idx="5702">
                  <c:v>1.2039</c:v>
                </c:pt>
                <c:pt idx="5703">
                  <c:v>1.2079</c:v>
                </c:pt>
                <c:pt idx="5704">
                  <c:v>1.2071000000000001</c:v>
                </c:pt>
                <c:pt idx="5705">
                  <c:v>1.2175</c:v>
                </c:pt>
                <c:pt idx="5706">
                  <c:v>1.2175</c:v>
                </c:pt>
                <c:pt idx="5707">
                  <c:v>1.2175</c:v>
                </c:pt>
                <c:pt idx="5708">
                  <c:v>1.2172000000000001</c:v>
                </c:pt>
                <c:pt idx="5709">
                  <c:v>1.2168000000000001</c:v>
                </c:pt>
                <c:pt idx="5710">
                  <c:v>1.2111000000000001</c:v>
                </c:pt>
                <c:pt idx="5711">
                  <c:v>1.2047000000000001</c:v>
                </c:pt>
                <c:pt idx="5712">
                  <c:v>1.2084999999999999</c:v>
                </c:pt>
                <c:pt idx="5713">
                  <c:v>1.2084999999999999</c:v>
                </c:pt>
                <c:pt idx="5714">
                  <c:v>1.2084999999999999</c:v>
                </c:pt>
                <c:pt idx="5715">
                  <c:v>1.21</c:v>
                </c:pt>
                <c:pt idx="5716">
                  <c:v>1.2081</c:v>
                </c:pt>
                <c:pt idx="5717">
                  <c:v>1.2139</c:v>
                </c:pt>
                <c:pt idx="5718">
                  <c:v>1.2250000000000001</c:v>
                </c:pt>
                <c:pt idx="5719">
                  <c:v>1.2293000000000001</c:v>
                </c:pt>
                <c:pt idx="5720">
                  <c:v>1.2293000000000001</c:v>
                </c:pt>
                <c:pt idx="5721">
                  <c:v>1.2293000000000001</c:v>
                </c:pt>
                <c:pt idx="5722">
                  <c:v>1.2359</c:v>
                </c:pt>
                <c:pt idx="5723">
                  <c:v>1.2331000000000001</c:v>
                </c:pt>
                <c:pt idx="5724">
                  <c:v>1.2338</c:v>
                </c:pt>
                <c:pt idx="5725">
                  <c:v>1.2337</c:v>
                </c:pt>
                <c:pt idx="5726">
                  <c:v>1.2219</c:v>
                </c:pt>
                <c:pt idx="5727">
                  <c:v>1.2219</c:v>
                </c:pt>
                <c:pt idx="5728">
                  <c:v>1.2219</c:v>
                </c:pt>
                <c:pt idx="5729">
                  <c:v>1.2256</c:v>
                </c:pt>
                <c:pt idx="5730">
                  <c:v>1.2233000000000001</c:v>
                </c:pt>
                <c:pt idx="5731">
                  <c:v>1.2279</c:v>
                </c:pt>
                <c:pt idx="5732">
                  <c:v>1.2246999999999999</c:v>
                </c:pt>
                <c:pt idx="5733">
                  <c:v>1.2063999999999999</c:v>
                </c:pt>
                <c:pt idx="5734">
                  <c:v>1.2063999999999999</c:v>
                </c:pt>
                <c:pt idx="5735">
                  <c:v>1.2063999999999999</c:v>
                </c:pt>
                <c:pt idx="5736">
                  <c:v>1.2041999999999999</c:v>
                </c:pt>
                <c:pt idx="5737">
                  <c:v>1.1982999999999999</c:v>
                </c:pt>
                <c:pt idx="5738">
                  <c:v>1.2021999999999999</c:v>
                </c:pt>
                <c:pt idx="5739">
                  <c:v>1.2055</c:v>
                </c:pt>
                <c:pt idx="5740">
                  <c:v>1.2039</c:v>
                </c:pt>
                <c:pt idx="5741">
                  <c:v>1.2039</c:v>
                </c:pt>
                <c:pt idx="5742">
                  <c:v>1.2039</c:v>
                </c:pt>
                <c:pt idx="5743">
                  <c:v>1.2025999999999999</c:v>
                </c:pt>
                <c:pt idx="5744">
                  <c:v>1.2034</c:v>
                </c:pt>
                <c:pt idx="5745">
                  <c:v>1.2168000000000001</c:v>
                </c:pt>
                <c:pt idx="5746">
                  <c:v>1.2162999999999999</c:v>
                </c:pt>
                <c:pt idx="5747">
                  <c:v>1.2191000000000001</c:v>
                </c:pt>
                <c:pt idx="5748">
                  <c:v>1.2191000000000001</c:v>
                </c:pt>
                <c:pt idx="5749">
                  <c:v>1.2191000000000001</c:v>
                </c:pt>
                <c:pt idx="5750">
                  <c:v>1.2267999999999999</c:v>
                </c:pt>
                <c:pt idx="5751">
                  <c:v>1.2296</c:v>
                </c:pt>
                <c:pt idx="5752">
                  <c:v>1.2384999999999999</c:v>
                </c:pt>
                <c:pt idx="5753">
                  <c:v>1.2412000000000001</c:v>
                </c:pt>
                <c:pt idx="5754">
                  <c:v>1.2353000000000001</c:v>
                </c:pt>
                <c:pt idx="5755">
                  <c:v>1.2353000000000001</c:v>
                </c:pt>
                <c:pt idx="5756">
                  <c:v>1.2353000000000001</c:v>
                </c:pt>
                <c:pt idx="5757">
                  <c:v>1.2374000000000001</c:v>
                </c:pt>
                <c:pt idx="5758">
                  <c:v>1.2381</c:v>
                </c:pt>
                <c:pt idx="5759">
                  <c:v>1.2372000000000001</c:v>
                </c:pt>
                <c:pt idx="5760">
                  <c:v>1.2397</c:v>
                </c:pt>
                <c:pt idx="5761">
                  <c:v>1.2372000000000001</c:v>
                </c:pt>
                <c:pt idx="5762">
                  <c:v>1.2372000000000001</c:v>
                </c:pt>
                <c:pt idx="5763">
                  <c:v>1.2372000000000001</c:v>
                </c:pt>
                <c:pt idx="5764">
                  <c:v>1.2347999999999999</c:v>
                </c:pt>
                <c:pt idx="5765">
                  <c:v>1.2357</c:v>
                </c:pt>
                <c:pt idx="5766">
                  <c:v>1.2309000000000001</c:v>
                </c:pt>
                <c:pt idx="5767">
                  <c:v>1.2287999999999999</c:v>
                </c:pt>
                <c:pt idx="5768">
                  <c:v>1.2148000000000001</c:v>
                </c:pt>
                <c:pt idx="5769">
                  <c:v>1.2148000000000001</c:v>
                </c:pt>
                <c:pt idx="5770">
                  <c:v>1.2148000000000001</c:v>
                </c:pt>
                <c:pt idx="5771">
                  <c:v>1.2168000000000001</c:v>
                </c:pt>
                <c:pt idx="5772">
                  <c:v>1.2155</c:v>
                </c:pt>
                <c:pt idx="5773">
                  <c:v>1.2169000000000001</c:v>
                </c:pt>
                <c:pt idx="5774">
                  <c:v>1.2208000000000001</c:v>
                </c:pt>
                <c:pt idx="5775">
                  <c:v>1.2138</c:v>
                </c:pt>
                <c:pt idx="5776">
                  <c:v>1.2138</c:v>
                </c:pt>
                <c:pt idx="5777">
                  <c:v>1.2138</c:v>
                </c:pt>
                <c:pt idx="5778">
                  <c:v>1.2121999999999999</c:v>
                </c:pt>
                <c:pt idx="5779">
                  <c:v>1.2087000000000001</c:v>
                </c:pt>
                <c:pt idx="5780">
                  <c:v>1.2091000000000001</c:v>
                </c:pt>
                <c:pt idx="5781">
                  <c:v>1.2112000000000001</c:v>
                </c:pt>
                <c:pt idx="5782">
                  <c:v>1.2041999999999999</c:v>
                </c:pt>
                <c:pt idx="5783">
                  <c:v>1.2041999999999999</c:v>
                </c:pt>
                <c:pt idx="5784">
                  <c:v>1.2041999999999999</c:v>
                </c:pt>
                <c:pt idx="5785">
                  <c:v>1.2044999999999999</c:v>
                </c:pt>
                <c:pt idx="5786">
                  <c:v>1.2058</c:v>
                </c:pt>
                <c:pt idx="5787">
                  <c:v>1.2051000000000001</c:v>
                </c:pt>
                <c:pt idx="5788">
                  <c:v>1.2000999999999999</c:v>
                </c:pt>
                <c:pt idx="5789">
                  <c:v>1.2005999999999999</c:v>
                </c:pt>
                <c:pt idx="5790">
                  <c:v>1.2005999999999999</c:v>
                </c:pt>
                <c:pt idx="5791">
                  <c:v>1.2005999999999999</c:v>
                </c:pt>
                <c:pt idx="5792">
                  <c:v>1.2052</c:v>
                </c:pt>
                <c:pt idx="5793">
                  <c:v>1.2157</c:v>
                </c:pt>
                <c:pt idx="5794">
                  <c:v>1.2294</c:v>
                </c:pt>
                <c:pt idx="5795">
                  <c:v>1.2319</c:v>
                </c:pt>
                <c:pt idx="5796">
                  <c:v>1.2202999999999999</c:v>
                </c:pt>
                <c:pt idx="5797">
                  <c:v>1.2202999999999999</c:v>
                </c:pt>
                <c:pt idx="5798">
                  <c:v>1.2202999999999999</c:v>
                </c:pt>
                <c:pt idx="5799">
                  <c:v>1.2225999999999999</c:v>
                </c:pt>
                <c:pt idx="5800">
                  <c:v>1.2276</c:v>
                </c:pt>
                <c:pt idx="5801">
                  <c:v>1.2231000000000001</c:v>
                </c:pt>
                <c:pt idx="5802">
                  <c:v>1.2198</c:v>
                </c:pt>
                <c:pt idx="5803">
                  <c:v>1.2245999999999999</c:v>
                </c:pt>
                <c:pt idx="5804">
                  <c:v>1.2245999999999999</c:v>
                </c:pt>
                <c:pt idx="5805">
                  <c:v>1.2245999999999999</c:v>
                </c:pt>
                <c:pt idx="5806">
                  <c:v>1.2164999999999999</c:v>
                </c:pt>
                <c:pt idx="5807">
                  <c:v>1.2105999999999999</c:v>
                </c:pt>
                <c:pt idx="5808">
                  <c:v>1.2062999999999999</c:v>
                </c:pt>
                <c:pt idx="5809">
                  <c:v>1.1968000000000001</c:v>
                </c:pt>
                <c:pt idx="5810">
                  <c:v>1.2031000000000001</c:v>
                </c:pt>
                <c:pt idx="5811">
                  <c:v>1.2031000000000001</c:v>
                </c:pt>
                <c:pt idx="5812">
                  <c:v>1.2031000000000001</c:v>
                </c:pt>
                <c:pt idx="5813">
                  <c:v>1.1921999999999999</c:v>
                </c:pt>
                <c:pt idx="5814">
                  <c:v>1.1989000000000001</c:v>
                </c:pt>
                <c:pt idx="5815">
                  <c:v>1.1982999999999999</c:v>
                </c:pt>
                <c:pt idx="5816">
                  <c:v>1.2022999999999999</c:v>
                </c:pt>
                <c:pt idx="5817">
                  <c:v>1.1801999999999999</c:v>
                </c:pt>
                <c:pt idx="5818">
                  <c:v>1.1801999999999999</c:v>
                </c:pt>
                <c:pt idx="5819">
                  <c:v>1.1801999999999999</c:v>
                </c:pt>
                <c:pt idx="5820">
                  <c:v>1.1822999999999999</c:v>
                </c:pt>
                <c:pt idx="5821">
                  <c:v>1.1857</c:v>
                </c:pt>
                <c:pt idx="5822">
                  <c:v>1.1803999999999999</c:v>
                </c:pt>
                <c:pt idx="5823">
                  <c:v>1.1842999999999999</c:v>
                </c:pt>
                <c:pt idx="5824">
                  <c:v>1.2073</c:v>
                </c:pt>
                <c:pt idx="5825">
                  <c:v>1.2073</c:v>
                </c:pt>
                <c:pt idx="5826">
                  <c:v>1.2073</c:v>
                </c:pt>
                <c:pt idx="5827">
                  <c:v>1.2116</c:v>
                </c:pt>
                <c:pt idx="5828">
                  <c:v>1.2125999999999999</c:v>
                </c:pt>
                <c:pt idx="5829">
                  <c:v>1.2060999999999999</c:v>
                </c:pt>
                <c:pt idx="5830">
                  <c:v>1.1953</c:v>
                </c:pt>
                <c:pt idx="5831">
                  <c:v>1.1947000000000001</c:v>
                </c:pt>
                <c:pt idx="5832">
                  <c:v>1.1947000000000001</c:v>
                </c:pt>
                <c:pt idx="5833">
                  <c:v>1.1947000000000001</c:v>
                </c:pt>
                <c:pt idx="5834">
                  <c:v>1.1826000000000001</c:v>
                </c:pt>
                <c:pt idx="5835">
                  <c:v>1.1907000000000001</c:v>
                </c:pt>
                <c:pt idx="5836">
                  <c:v>1.1887000000000001</c:v>
                </c:pt>
                <c:pt idx="5837">
                  <c:v>1.1851</c:v>
                </c:pt>
                <c:pt idx="5838">
                  <c:v>1.1884999999999999</c:v>
                </c:pt>
                <c:pt idx="5839">
                  <c:v>1.1884999999999999</c:v>
                </c:pt>
                <c:pt idx="5840">
                  <c:v>1.1884999999999999</c:v>
                </c:pt>
                <c:pt idx="5841">
                  <c:v>1.1873</c:v>
                </c:pt>
                <c:pt idx="5842">
                  <c:v>1.1836</c:v>
                </c:pt>
                <c:pt idx="5843">
                  <c:v>1.1926000000000001</c:v>
                </c:pt>
                <c:pt idx="5844">
                  <c:v>1.2043999999999999</c:v>
                </c:pt>
                <c:pt idx="5845">
                  <c:v>1.1932</c:v>
                </c:pt>
                <c:pt idx="5846">
                  <c:v>1.1932</c:v>
                </c:pt>
                <c:pt idx="5847">
                  <c:v>1.1932</c:v>
                </c:pt>
                <c:pt idx="5848">
                  <c:v>1.1912</c:v>
                </c:pt>
                <c:pt idx="5849">
                  <c:v>1.1923999999999999</c:v>
                </c:pt>
                <c:pt idx="5850">
                  <c:v>1.1975</c:v>
                </c:pt>
                <c:pt idx="5851">
                  <c:v>1.2096</c:v>
                </c:pt>
                <c:pt idx="5852">
                  <c:v>1.2096</c:v>
                </c:pt>
                <c:pt idx="5853">
                  <c:v>1.2096</c:v>
                </c:pt>
                <c:pt idx="5854">
                  <c:v>1.2096</c:v>
                </c:pt>
                <c:pt idx="5855">
                  <c:v>1.2096</c:v>
                </c:pt>
                <c:pt idx="5856">
                  <c:v>1.2101</c:v>
                </c:pt>
                <c:pt idx="5857">
                  <c:v>1.2090000000000001</c:v>
                </c:pt>
                <c:pt idx="5858">
                  <c:v>1.2058</c:v>
                </c:pt>
                <c:pt idx="5859">
                  <c:v>1.2318</c:v>
                </c:pt>
                <c:pt idx="5860">
                  <c:v>1.2318</c:v>
                </c:pt>
                <c:pt idx="5861">
                  <c:v>1.2318</c:v>
                </c:pt>
                <c:pt idx="5862">
                  <c:v>1.232</c:v>
                </c:pt>
                <c:pt idx="5863">
                  <c:v>1.2223999999999999</c:v>
                </c:pt>
                <c:pt idx="5864">
                  <c:v>1.2186999999999999</c:v>
                </c:pt>
                <c:pt idx="5865">
                  <c:v>1.2118</c:v>
                </c:pt>
                <c:pt idx="5866">
                  <c:v>1.2173</c:v>
                </c:pt>
                <c:pt idx="5867">
                  <c:v>1.2173</c:v>
                </c:pt>
                <c:pt idx="5868">
                  <c:v>1.2173</c:v>
                </c:pt>
                <c:pt idx="5869">
                  <c:v>1.2132000000000001</c:v>
                </c:pt>
                <c:pt idx="5870">
                  <c:v>1.2196</c:v>
                </c:pt>
                <c:pt idx="5871">
                  <c:v>1.2276</c:v>
                </c:pt>
                <c:pt idx="5872">
                  <c:v>1.2353000000000001</c:v>
                </c:pt>
                <c:pt idx="5873">
                  <c:v>1.2343999999999999</c:v>
                </c:pt>
                <c:pt idx="5874">
                  <c:v>1.2343999999999999</c:v>
                </c:pt>
                <c:pt idx="5875">
                  <c:v>1.2343999999999999</c:v>
                </c:pt>
                <c:pt idx="5876">
                  <c:v>1.2261</c:v>
                </c:pt>
                <c:pt idx="5877">
                  <c:v>1.2251000000000001</c:v>
                </c:pt>
                <c:pt idx="5878">
                  <c:v>1.2350000000000001</c:v>
                </c:pt>
                <c:pt idx="5879">
                  <c:v>1.2278</c:v>
                </c:pt>
                <c:pt idx="5880">
                  <c:v>1.2235</c:v>
                </c:pt>
                <c:pt idx="5881">
                  <c:v>1.2235</c:v>
                </c:pt>
                <c:pt idx="5882">
                  <c:v>1.2235</c:v>
                </c:pt>
                <c:pt idx="5883">
                  <c:v>1.2256</c:v>
                </c:pt>
                <c:pt idx="5884">
                  <c:v>1.2299</c:v>
                </c:pt>
                <c:pt idx="5885">
                  <c:v>1.2361</c:v>
                </c:pt>
                <c:pt idx="5886">
                  <c:v>1.2356</c:v>
                </c:pt>
                <c:pt idx="5887">
                  <c:v>1.2192000000000001</c:v>
                </c:pt>
                <c:pt idx="5888">
                  <c:v>1.2192000000000001</c:v>
                </c:pt>
                <c:pt idx="5889">
                  <c:v>1.2192000000000001</c:v>
                </c:pt>
                <c:pt idx="5890">
                  <c:v>1.2146999999999999</c:v>
                </c:pt>
                <c:pt idx="5891">
                  <c:v>1.2142999999999999</c:v>
                </c:pt>
                <c:pt idx="5892">
                  <c:v>1.2402</c:v>
                </c:pt>
                <c:pt idx="5893">
                  <c:v>1.2484</c:v>
                </c:pt>
                <c:pt idx="5894">
                  <c:v>1.2418</c:v>
                </c:pt>
                <c:pt idx="5895">
                  <c:v>1.2418</c:v>
                </c:pt>
                <c:pt idx="5896">
                  <c:v>1.2418</c:v>
                </c:pt>
                <c:pt idx="5897">
                  <c:v>1.2444</c:v>
                </c:pt>
                <c:pt idx="5898">
                  <c:v>1.2628999999999999</c:v>
                </c:pt>
                <c:pt idx="5899">
                  <c:v>1.2595000000000001</c:v>
                </c:pt>
                <c:pt idx="5900">
                  <c:v>1.2576000000000001</c:v>
                </c:pt>
                <c:pt idx="5901">
                  <c:v>1.2663</c:v>
                </c:pt>
                <c:pt idx="5902">
                  <c:v>1.2663</c:v>
                </c:pt>
                <c:pt idx="5903">
                  <c:v>1.2663</c:v>
                </c:pt>
                <c:pt idx="5904">
                  <c:v>1.2724</c:v>
                </c:pt>
                <c:pt idx="5905">
                  <c:v>1.2824</c:v>
                </c:pt>
                <c:pt idx="5906">
                  <c:v>1.2858000000000001</c:v>
                </c:pt>
                <c:pt idx="5907">
                  <c:v>1.2741</c:v>
                </c:pt>
                <c:pt idx="5908">
                  <c:v>1.2816000000000001</c:v>
                </c:pt>
                <c:pt idx="5909">
                  <c:v>1.2816000000000001</c:v>
                </c:pt>
                <c:pt idx="5910">
                  <c:v>1.2816000000000001</c:v>
                </c:pt>
                <c:pt idx="5911">
                  <c:v>1.2802</c:v>
                </c:pt>
                <c:pt idx="5912">
                  <c:v>1.268</c:v>
                </c:pt>
                <c:pt idx="5913">
                  <c:v>1.2764</c:v>
                </c:pt>
                <c:pt idx="5914">
                  <c:v>1.2713000000000001</c:v>
                </c:pt>
                <c:pt idx="5915">
                  <c:v>1.2528999999999999</c:v>
                </c:pt>
                <c:pt idx="5916">
                  <c:v>1.2528999999999999</c:v>
                </c:pt>
                <c:pt idx="5917">
                  <c:v>1.2528999999999999</c:v>
                </c:pt>
                <c:pt idx="5918">
                  <c:v>1.2583</c:v>
                </c:pt>
                <c:pt idx="5919">
                  <c:v>1.2524</c:v>
                </c:pt>
                <c:pt idx="5920">
                  <c:v>1.2585</c:v>
                </c:pt>
                <c:pt idx="5921">
                  <c:v>1.2461</c:v>
                </c:pt>
                <c:pt idx="5922">
                  <c:v>1.2383999999999999</c:v>
                </c:pt>
                <c:pt idx="5923">
                  <c:v>1.2383999999999999</c:v>
                </c:pt>
                <c:pt idx="5924">
                  <c:v>1.2383999999999999</c:v>
                </c:pt>
                <c:pt idx="5925">
                  <c:v>1.2467999999999999</c:v>
                </c:pt>
                <c:pt idx="5926">
                  <c:v>1.2563</c:v>
                </c:pt>
                <c:pt idx="5927">
                  <c:v>1.2517</c:v>
                </c:pt>
                <c:pt idx="5928">
                  <c:v>1.2575000000000001</c:v>
                </c:pt>
                <c:pt idx="5929">
                  <c:v>1.2692000000000001</c:v>
                </c:pt>
                <c:pt idx="5930">
                  <c:v>1.2692000000000001</c:v>
                </c:pt>
                <c:pt idx="5931">
                  <c:v>1.2692000000000001</c:v>
                </c:pt>
                <c:pt idx="5932">
                  <c:v>1.2709999999999999</c:v>
                </c:pt>
                <c:pt idx="5933">
                  <c:v>1.2606999999999999</c:v>
                </c:pt>
                <c:pt idx="5934">
                  <c:v>1.2536</c:v>
                </c:pt>
                <c:pt idx="5935">
                  <c:v>1.2373000000000001</c:v>
                </c:pt>
                <c:pt idx="5936">
                  <c:v>1.2493000000000001</c:v>
                </c:pt>
                <c:pt idx="5937">
                  <c:v>1.2493000000000001</c:v>
                </c:pt>
                <c:pt idx="5938">
                  <c:v>1.2493000000000001</c:v>
                </c:pt>
                <c:pt idx="5939">
                  <c:v>1.2635000000000001</c:v>
                </c:pt>
                <c:pt idx="5940">
                  <c:v>1.2692000000000001</c:v>
                </c:pt>
                <c:pt idx="5941">
                  <c:v>1.2748999999999999</c:v>
                </c:pt>
                <c:pt idx="5942">
                  <c:v>1.2827999999999999</c:v>
                </c:pt>
                <c:pt idx="5943">
                  <c:v>1.2737000000000001</c:v>
                </c:pt>
                <c:pt idx="5944">
                  <c:v>1.2737000000000001</c:v>
                </c:pt>
                <c:pt idx="5945">
                  <c:v>1.2737000000000001</c:v>
                </c:pt>
                <c:pt idx="5946">
                  <c:v>1.2634000000000001</c:v>
                </c:pt>
                <c:pt idx="5947">
                  <c:v>1.2679</c:v>
                </c:pt>
                <c:pt idx="5948">
                  <c:v>1.2756000000000001</c:v>
                </c:pt>
                <c:pt idx="5949">
                  <c:v>1.2657</c:v>
                </c:pt>
                <c:pt idx="5950">
                  <c:v>1.2592000000000001</c:v>
                </c:pt>
                <c:pt idx="5951">
                  <c:v>1.2592000000000001</c:v>
                </c:pt>
                <c:pt idx="5952">
                  <c:v>1.2592000000000001</c:v>
                </c:pt>
                <c:pt idx="5953">
                  <c:v>1.2629999999999999</c:v>
                </c:pt>
                <c:pt idx="5954">
                  <c:v>1.2629999999999999</c:v>
                </c:pt>
                <c:pt idx="5955">
                  <c:v>1.2496</c:v>
                </c:pt>
                <c:pt idx="5956">
                  <c:v>1.2499</c:v>
                </c:pt>
                <c:pt idx="5957">
                  <c:v>1.2406999999999999</c:v>
                </c:pt>
                <c:pt idx="5958">
                  <c:v>1.2406999999999999</c:v>
                </c:pt>
                <c:pt idx="5959">
                  <c:v>1.2406999999999999</c:v>
                </c:pt>
                <c:pt idx="5960">
                  <c:v>1.2406999999999999</c:v>
                </c:pt>
                <c:pt idx="5961">
                  <c:v>1.2406999999999999</c:v>
                </c:pt>
                <c:pt idx="5962">
                  <c:v>1.2392000000000001</c:v>
                </c:pt>
                <c:pt idx="5963">
                  <c:v>1.2434000000000001</c:v>
                </c:pt>
                <c:pt idx="5964">
                  <c:v>1.2418</c:v>
                </c:pt>
                <c:pt idx="5965">
                  <c:v>1.2418</c:v>
                </c:pt>
                <c:pt idx="5966">
                  <c:v>1.2418</c:v>
                </c:pt>
                <c:pt idx="5967">
                  <c:v>1.2403</c:v>
                </c:pt>
                <c:pt idx="5968">
                  <c:v>1.2337</c:v>
                </c:pt>
                <c:pt idx="5969">
                  <c:v>1.2339</c:v>
                </c:pt>
                <c:pt idx="5970">
                  <c:v>1.2230000000000001</c:v>
                </c:pt>
                <c:pt idx="5971">
                  <c:v>1.2254</c:v>
                </c:pt>
                <c:pt idx="5972">
                  <c:v>1.2254</c:v>
                </c:pt>
                <c:pt idx="5973">
                  <c:v>1.2254</c:v>
                </c:pt>
                <c:pt idx="5974">
                  <c:v>1.2186999999999999</c:v>
                </c:pt>
                <c:pt idx="5975">
                  <c:v>1.2239</c:v>
                </c:pt>
                <c:pt idx="5976">
                  <c:v>1.2258</c:v>
                </c:pt>
                <c:pt idx="5977">
                  <c:v>1.2218</c:v>
                </c:pt>
                <c:pt idx="5978">
                  <c:v>1.2087000000000001</c:v>
                </c:pt>
                <c:pt idx="5979">
                  <c:v>1.2087000000000001</c:v>
                </c:pt>
                <c:pt idx="5980">
                  <c:v>1.2087000000000001</c:v>
                </c:pt>
                <c:pt idx="5981">
                  <c:v>1.2074</c:v>
                </c:pt>
                <c:pt idx="5982">
                  <c:v>1.2101999999999999</c:v>
                </c:pt>
                <c:pt idx="5983">
                  <c:v>1.1975</c:v>
                </c:pt>
                <c:pt idx="5984">
                  <c:v>1.2019</c:v>
                </c:pt>
                <c:pt idx="5985">
                  <c:v>1.1994</c:v>
                </c:pt>
                <c:pt idx="5986">
                  <c:v>1.1994</c:v>
                </c:pt>
                <c:pt idx="5987">
                  <c:v>1.1994</c:v>
                </c:pt>
                <c:pt idx="5988">
                  <c:v>1.1901999999999999</c:v>
                </c:pt>
                <c:pt idx="5989">
                  <c:v>1.1828000000000001</c:v>
                </c:pt>
                <c:pt idx="5990">
                  <c:v>1.1766000000000001</c:v>
                </c:pt>
                <c:pt idx="5991">
                  <c:v>1.1822999999999999</c:v>
                </c:pt>
                <c:pt idx="5992">
                  <c:v>1.1899</c:v>
                </c:pt>
                <c:pt idx="5993">
                  <c:v>1.1899</c:v>
                </c:pt>
                <c:pt idx="5994">
                  <c:v>1.1899</c:v>
                </c:pt>
                <c:pt idx="5995">
                  <c:v>1.1909000000000001</c:v>
                </c:pt>
                <c:pt idx="5996">
                  <c:v>1.1910000000000001</c:v>
                </c:pt>
                <c:pt idx="5997">
                  <c:v>1.1778</c:v>
                </c:pt>
                <c:pt idx="5998">
                  <c:v>1.1801999999999999</c:v>
                </c:pt>
                <c:pt idx="5999">
                  <c:v>1.1765000000000001</c:v>
                </c:pt>
                <c:pt idx="6000">
                  <c:v>1.1765000000000001</c:v>
                </c:pt>
                <c:pt idx="6001">
                  <c:v>1.1765000000000001</c:v>
                </c:pt>
                <c:pt idx="6002">
                  <c:v>1.1679999999999999</c:v>
                </c:pt>
                <c:pt idx="6003">
                  <c:v>1.1599999999999999</c:v>
                </c:pt>
                <c:pt idx="6004">
                  <c:v>1.1496999999999999</c:v>
                </c:pt>
                <c:pt idx="6005">
                  <c:v>1.1483000000000001</c:v>
                </c:pt>
                <c:pt idx="6006">
                  <c:v>1.1424000000000001</c:v>
                </c:pt>
                <c:pt idx="6007">
                  <c:v>1.1424000000000001</c:v>
                </c:pt>
                <c:pt idx="6008">
                  <c:v>1.1424000000000001</c:v>
                </c:pt>
                <c:pt idx="6009">
                  <c:v>1.1449</c:v>
                </c:pt>
                <c:pt idx="6010">
                  <c:v>1.1473</c:v>
                </c:pt>
                <c:pt idx="6011">
                  <c:v>1.1468</c:v>
                </c:pt>
                <c:pt idx="6012">
                  <c:v>1.1589</c:v>
                </c:pt>
                <c:pt idx="6013">
                  <c:v>1.1621999999999999</c:v>
                </c:pt>
                <c:pt idx="6014">
                  <c:v>1.1621999999999999</c:v>
                </c:pt>
                <c:pt idx="6015">
                  <c:v>1.1621999999999999</c:v>
                </c:pt>
                <c:pt idx="6016">
                  <c:v>1.1736</c:v>
                </c:pt>
                <c:pt idx="6017">
                  <c:v>1.1684000000000001</c:v>
                </c:pt>
                <c:pt idx="6018">
                  <c:v>1.1673</c:v>
                </c:pt>
                <c:pt idx="6019">
                  <c:v>1.1748000000000001</c:v>
                </c:pt>
                <c:pt idx="6020">
                  <c:v>1.1780999999999999</c:v>
                </c:pt>
                <c:pt idx="6021">
                  <c:v>1.1780999999999999</c:v>
                </c:pt>
                <c:pt idx="6022">
                  <c:v>1.1780999999999999</c:v>
                </c:pt>
                <c:pt idx="6023">
                  <c:v>1.1786000000000001</c:v>
                </c:pt>
                <c:pt idx="6024">
                  <c:v>1.1694</c:v>
                </c:pt>
                <c:pt idx="6025">
                  <c:v>1.1623000000000001</c:v>
                </c:pt>
                <c:pt idx="6026">
                  <c:v>1.1629</c:v>
                </c:pt>
                <c:pt idx="6027">
                  <c:v>1.1578999999999999</c:v>
                </c:pt>
                <c:pt idx="6028">
                  <c:v>1.1578999999999999</c:v>
                </c:pt>
                <c:pt idx="6029">
                  <c:v>1.1578999999999999</c:v>
                </c:pt>
                <c:pt idx="6030">
                  <c:v>1.1615</c:v>
                </c:pt>
                <c:pt idx="6031">
                  <c:v>1.1669</c:v>
                </c:pt>
                <c:pt idx="6032">
                  <c:v>1.1634</c:v>
                </c:pt>
                <c:pt idx="6033">
                  <c:v>1.1688000000000001</c:v>
                </c:pt>
                <c:pt idx="6034">
                  <c:v>1.1788000000000001</c:v>
                </c:pt>
                <c:pt idx="6035">
                  <c:v>1.1788000000000001</c:v>
                </c:pt>
                <c:pt idx="6036">
                  <c:v>1.1788000000000001</c:v>
                </c:pt>
                <c:pt idx="6037">
                  <c:v>1.1788000000000001</c:v>
                </c:pt>
                <c:pt idx="6038">
                  <c:v>1.1780999999999999</c:v>
                </c:pt>
                <c:pt idx="6039">
                  <c:v>1.1768000000000001</c:v>
                </c:pt>
                <c:pt idx="6040">
                  <c:v>1.1578999999999999</c:v>
                </c:pt>
                <c:pt idx="6041">
                  <c:v>1.1686000000000001</c:v>
                </c:pt>
                <c:pt idx="6042">
                  <c:v>1.1686000000000001</c:v>
                </c:pt>
                <c:pt idx="6043">
                  <c:v>1.1686000000000001</c:v>
                </c:pt>
                <c:pt idx="6044">
                  <c:v>1.1692</c:v>
                </c:pt>
                <c:pt idx="6045">
                  <c:v>1.1671</c:v>
                </c:pt>
                <c:pt idx="6046">
                  <c:v>1.1652</c:v>
                </c:pt>
                <c:pt idx="6047">
                  <c:v>1.1413</c:v>
                </c:pt>
                <c:pt idx="6048">
                  <c:v>1.1487000000000001</c:v>
                </c:pt>
                <c:pt idx="6049">
                  <c:v>1.1487000000000001</c:v>
                </c:pt>
                <c:pt idx="6050">
                  <c:v>1.1487000000000001</c:v>
                </c:pt>
                <c:pt idx="6051">
                  <c:v>1.1493</c:v>
                </c:pt>
                <c:pt idx="6052">
                  <c:v>1.1466000000000001</c:v>
                </c:pt>
                <c:pt idx="6053">
                  <c:v>1.1464000000000001</c:v>
                </c:pt>
                <c:pt idx="6054">
                  <c:v>1.1468</c:v>
                </c:pt>
                <c:pt idx="6055">
                  <c:v>1.1312</c:v>
                </c:pt>
                <c:pt idx="6056">
                  <c:v>1.1312</c:v>
                </c:pt>
                <c:pt idx="6057">
                  <c:v>1.1312</c:v>
                </c:pt>
                <c:pt idx="6058">
                  <c:v>1.129</c:v>
                </c:pt>
                <c:pt idx="6059">
                  <c:v>1.1212</c:v>
                </c:pt>
                <c:pt idx="6060">
                  <c:v>1.1234999999999999</c:v>
                </c:pt>
                <c:pt idx="6061">
                  <c:v>1.1281000000000001</c:v>
                </c:pt>
                <c:pt idx="6062">
                  <c:v>1.1172</c:v>
                </c:pt>
                <c:pt idx="6063">
                  <c:v>1.1172</c:v>
                </c:pt>
                <c:pt idx="6064">
                  <c:v>1.1172</c:v>
                </c:pt>
                <c:pt idx="6065">
                  <c:v>1.1216999999999999</c:v>
                </c:pt>
                <c:pt idx="6066">
                  <c:v>1.1172</c:v>
                </c:pt>
                <c:pt idx="6067">
                  <c:v>1.1134999999999999</c:v>
                </c:pt>
                <c:pt idx="6068">
                  <c:v>1.1071</c:v>
                </c:pt>
                <c:pt idx="6069">
                  <c:v>1.0923</c:v>
                </c:pt>
                <c:pt idx="6070">
                  <c:v>1.0923</c:v>
                </c:pt>
                <c:pt idx="6071">
                  <c:v>1.0923</c:v>
                </c:pt>
                <c:pt idx="6072">
                  <c:v>1.0818000000000001</c:v>
                </c:pt>
                <c:pt idx="6073">
                  <c:v>1.0783</c:v>
                </c:pt>
                <c:pt idx="6074">
                  <c:v>1.0849</c:v>
                </c:pt>
                <c:pt idx="6075">
                  <c:v>1.0965</c:v>
                </c:pt>
                <c:pt idx="6076">
                  <c:v>1.0927</c:v>
                </c:pt>
                <c:pt idx="6077">
                  <c:v>1.0927</c:v>
                </c:pt>
                <c:pt idx="6078">
                  <c:v>1.0927</c:v>
                </c:pt>
                <c:pt idx="6079">
                  <c:v>1.0828</c:v>
                </c:pt>
                <c:pt idx="6080">
                  <c:v>1.0907</c:v>
                </c:pt>
                <c:pt idx="6081">
                  <c:v>1.0815999999999999</c:v>
                </c:pt>
                <c:pt idx="6082">
                  <c:v>1.0888</c:v>
                </c:pt>
                <c:pt idx="6083">
                  <c:v>1.0893999999999999</c:v>
                </c:pt>
                <c:pt idx="6084">
                  <c:v>1.0893999999999999</c:v>
                </c:pt>
                <c:pt idx="6085">
                  <c:v>1.0893999999999999</c:v>
                </c:pt>
                <c:pt idx="6086">
                  <c:v>1.1009</c:v>
                </c:pt>
                <c:pt idx="6087">
                  <c:v>1.1109</c:v>
                </c:pt>
                <c:pt idx="6088">
                  <c:v>1.1065</c:v>
                </c:pt>
                <c:pt idx="6089">
                  <c:v>1.1188</c:v>
                </c:pt>
                <c:pt idx="6090">
                  <c:v>1.1247</c:v>
                </c:pt>
                <c:pt idx="6091">
                  <c:v>1.1247</c:v>
                </c:pt>
                <c:pt idx="6092">
                  <c:v>1.1247</c:v>
                </c:pt>
                <c:pt idx="6093">
                  <c:v>1.127</c:v>
                </c:pt>
                <c:pt idx="6094">
                  <c:v>1.1276999999999999</c:v>
                </c:pt>
                <c:pt idx="6095">
                  <c:v>1.1312</c:v>
                </c:pt>
                <c:pt idx="6096">
                  <c:v>1.1294999999999999</c:v>
                </c:pt>
                <c:pt idx="6097">
                  <c:v>1.1326000000000001</c:v>
                </c:pt>
                <c:pt idx="6098">
                  <c:v>1.1326000000000001</c:v>
                </c:pt>
                <c:pt idx="6099">
                  <c:v>1.1326000000000001</c:v>
                </c:pt>
                <c:pt idx="6100">
                  <c:v>1.1353</c:v>
                </c:pt>
                <c:pt idx="6101">
                  <c:v>1.1392</c:v>
                </c:pt>
                <c:pt idx="6102">
                  <c:v>1.1333</c:v>
                </c:pt>
                <c:pt idx="6103">
                  <c:v>1.1307</c:v>
                </c:pt>
                <c:pt idx="6104">
                  <c:v>1.1169</c:v>
                </c:pt>
                <c:pt idx="6105">
                  <c:v>1.1169</c:v>
                </c:pt>
                <c:pt idx="6106">
                  <c:v>1.1169</c:v>
                </c:pt>
                <c:pt idx="6107">
                  <c:v>1.1317999999999999</c:v>
                </c:pt>
                <c:pt idx="6108">
                  <c:v>1.1419999999999999</c:v>
                </c:pt>
                <c:pt idx="6109">
                  <c:v>1.1462000000000001</c:v>
                </c:pt>
                <c:pt idx="6110">
                  <c:v>1.1489</c:v>
                </c:pt>
                <c:pt idx="6111">
                  <c:v>1.1476999999999999</c:v>
                </c:pt>
                <c:pt idx="6112">
                  <c:v>1.1476999999999999</c:v>
                </c:pt>
                <c:pt idx="6113">
                  <c:v>1.1476999999999999</c:v>
                </c:pt>
                <c:pt idx="6114">
                  <c:v>1.1467000000000001</c:v>
                </c:pt>
                <c:pt idx="6115">
                  <c:v>1.1400999999999999</c:v>
                </c:pt>
                <c:pt idx="6116">
                  <c:v>1.1343000000000001</c:v>
                </c:pt>
                <c:pt idx="6117">
                  <c:v>1.1284000000000001</c:v>
                </c:pt>
                <c:pt idx="6118">
                  <c:v>1.1205000000000001</c:v>
                </c:pt>
                <c:pt idx="6119">
                  <c:v>1.1205000000000001</c:v>
                </c:pt>
                <c:pt idx="6120">
                  <c:v>1.1205000000000001</c:v>
                </c:pt>
                <c:pt idx="6121">
                  <c:v>1.1231</c:v>
                </c:pt>
                <c:pt idx="6122">
                  <c:v>1.1137999999999999</c:v>
                </c:pt>
                <c:pt idx="6123">
                  <c:v>1.1318999999999999</c:v>
                </c:pt>
                <c:pt idx="6124">
                  <c:v>1.1298999999999999</c:v>
                </c:pt>
                <c:pt idx="6125">
                  <c:v>1.1315</c:v>
                </c:pt>
                <c:pt idx="6126">
                  <c:v>1.1315</c:v>
                </c:pt>
                <c:pt idx="6127">
                  <c:v>1.1315</c:v>
                </c:pt>
                <c:pt idx="6128">
                  <c:v>1.1342000000000001</c:v>
                </c:pt>
                <c:pt idx="6129">
                  <c:v>1.1355</c:v>
                </c:pt>
                <c:pt idx="6130">
                  <c:v>1.1326000000000001</c:v>
                </c:pt>
                <c:pt idx="6131">
                  <c:v>1.1359999999999999</c:v>
                </c:pt>
                <c:pt idx="6132">
                  <c:v>1.1466000000000001</c:v>
                </c:pt>
                <c:pt idx="6133">
                  <c:v>1.1466000000000001</c:v>
                </c:pt>
                <c:pt idx="6134">
                  <c:v>1.1466000000000001</c:v>
                </c:pt>
                <c:pt idx="6135">
                  <c:v>1.1456999999999999</c:v>
                </c:pt>
                <c:pt idx="6136">
                  <c:v>1.1535</c:v>
                </c:pt>
                <c:pt idx="6137">
                  <c:v>1.1543000000000001</c:v>
                </c:pt>
                <c:pt idx="6138">
                  <c:v>1.1427</c:v>
                </c:pt>
                <c:pt idx="6139">
                  <c:v>1.1413</c:v>
                </c:pt>
                <c:pt idx="6140">
                  <c:v>1.1413</c:v>
                </c:pt>
                <c:pt idx="6141">
                  <c:v>1.1413</c:v>
                </c:pt>
                <c:pt idx="6142">
                  <c:v>1.1432</c:v>
                </c:pt>
                <c:pt idx="6143">
                  <c:v>1.1551</c:v>
                </c:pt>
                <c:pt idx="6144">
                  <c:v>1.1565000000000001</c:v>
                </c:pt>
                <c:pt idx="6145">
                  <c:v>1.1538999999999999</c:v>
                </c:pt>
                <c:pt idx="6146">
                  <c:v>1.1655</c:v>
                </c:pt>
                <c:pt idx="6147">
                  <c:v>1.1655</c:v>
                </c:pt>
                <c:pt idx="6148">
                  <c:v>1.1655</c:v>
                </c:pt>
                <c:pt idx="6149">
                  <c:v>1.1655</c:v>
                </c:pt>
                <c:pt idx="6150">
                  <c:v>1.1698999999999999</c:v>
                </c:pt>
                <c:pt idx="6151">
                  <c:v>1.1797</c:v>
                </c:pt>
                <c:pt idx="6152">
                  <c:v>1.1854</c:v>
                </c:pt>
                <c:pt idx="6153">
                  <c:v>1.1751</c:v>
                </c:pt>
                <c:pt idx="6154">
                  <c:v>1.1751</c:v>
                </c:pt>
                <c:pt idx="6155">
                  <c:v>1.1751</c:v>
                </c:pt>
                <c:pt idx="6156">
                  <c:v>1.1734</c:v>
                </c:pt>
                <c:pt idx="6157">
                  <c:v>1.1748000000000001</c:v>
                </c:pt>
                <c:pt idx="6158">
                  <c:v>1.1698999999999999</c:v>
                </c:pt>
                <c:pt idx="6159">
                  <c:v>1.1726000000000001</c:v>
                </c:pt>
                <c:pt idx="6160">
                  <c:v>1.1813</c:v>
                </c:pt>
                <c:pt idx="6161">
                  <c:v>1.1813</c:v>
                </c:pt>
                <c:pt idx="6162">
                  <c:v>1.1813</c:v>
                </c:pt>
                <c:pt idx="6163">
                  <c:v>1.1775</c:v>
                </c:pt>
                <c:pt idx="6164">
                  <c:v>1.1691</c:v>
                </c:pt>
                <c:pt idx="6165">
                  <c:v>1.1722999999999999</c:v>
                </c:pt>
                <c:pt idx="6166">
                  <c:v>1.1672</c:v>
                </c:pt>
                <c:pt idx="6167">
                  <c:v>1.1821999999999999</c:v>
                </c:pt>
                <c:pt idx="6168">
                  <c:v>1.1821999999999999</c:v>
                </c:pt>
                <c:pt idx="6169">
                  <c:v>1.1821999999999999</c:v>
                </c:pt>
                <c:pt idx="6170">
                  <c:v>1.1756</c:v>
                </c:pt>
                <c:pt idx="6171">
                  <c:v>1.1738</c:v>
                </c:pt>
                <c:pt idx="6172">
                  <c:v>1.1900999999999999</c:v>
                </c:pt>
                <c:pt idx="6173">
                  <c:v>1.1813</c:v>
                </c:pt>
                <c:pt idx="6174">
                  <c:v>1.179</c:v>
                </c:pt>
                <c:pt idx="6175">
                  <c:v>1.179</c:v>
                </c:pt>
                <c:pt idx="6176">
                  <c:v>1.179</c:v>
                </c:pt>
                <c:pt idx="6177">
                  <c:v>1.1719999999999999</c:v>
                </c:pt>
                <c:pt idx="6178">
                  <c:v>1.1689000000000001</c:v>
                </c:pt>
                <c:pt idx="6179">
                  <c:v>1.1644000000000001</c:v>
                </c:pt>
                <c:pt idx="6180">
                  <c:v>1.1652</c:v>
                </c:pt>
                <c:pt idx="6181">
                  <c:v>1.1492</c:v>
                </c:pt>
                <c:pt idx="6182">
                  <c:v>1.1492</c:v>
                </c:pt>
                <c:pt idx="6183">
                  <c:v>1.1492</c:v>
                </c:pt>
                <c:pt idx="6184">
                  <c:v>1.1457999999999999</c:v>
                </c:pt>
                <c:pt idx="6185">
                  <c:v>1.1498999999999999</c:v>
                </c:pt>
                <c:pt idx="6186">
                  <c:v>1.1517999999999999</c:v>
                </c:pt>
                <c:pt idx="6187">
                  <c:v>1.1597</c:v>
                </c:pt>
                <c:pt idx="6188">
                  <c:v>1.1466000000000001</c:v>
                </c:pt>
                <c:pt idx="6189">
                  <c:v>1.1466000000000001</c:v>
                </c:pt>
                <c:pt idx="6190">
                  <c:v>1.1466000000000001</c:v>
                </c:pt>
                <c:pt idx="6191">
                  <c:v>1.1435</c:v>
                </c:pt>
                <c:pt idx="6192">
                  <c:v>1.1427</c:v>
                </c:pt>
                <c:pt idx="6193">
                  <c:v>1.1344000000000001</c:v>
                </c:pt>
                <c:pt idx="6194">
                  <c:v>1.1217999999999999</c:v>
                </c:pt>
                <c:pt idx="6195">
                  <c:v>1.1238999999999999</c:v>
                </c:pt>
                <c:pt idx="6196">
                  <c:v>1.1238999999999999</c:v>
                </c:pt>
                <c:pt idx="6197">
                  <c:v>1.1238999999999999</c:v>
                </c:pt>
                <c:pt idx="6198">
                  <c:v>1.1131</c:v>
                </c:pt>
                <c:pt idx="6199">
                  <c:v>1.1131</c:v>
                </c:pt>
                <c:pt idx="6200">
                  <c:v>1.0955999999999999</c:v>
                </c:pt>
                <c:pt idx="6201">
                  <c:v>1.1025</c:v>
                </c:pt>
                <c:pt idx="6202">
                  <c:v>1.0972999999999999</c:v>
                </c:pt>
                <c:pt idx="6203">
                  <c:v>1.0972999999999999</c:v>
                </c:pt>
                <c:pt idx="6204">
                  <c:v>1.0972999999999999</c:v>
                </c:pt>
                <c:pt idx="6205">
                  <c:v>1.1008</c:v>
                </c:pt>
                <c:pt idx="6206">
                  <c:v>1.0944</c:v>
                </c:pt>
                <c:pt idx="6207">
                  <c:v>1.0971</c:v>
                </c:pt>
                <c:pt idx="6208">
                  <c:v>1.0920000000000001</c:v>
                </c:pt>
                <c:pt idx="6209">
                  <c:v>1.0920000000000001</c:v>
                </c:pt>
                <c:pt idx="6210">
                  <c:v>1.0920000000000001</c:v>
                </c:pt>
                <c:pt idx="6211">
                  <c:v>1.0920000000000001</c:v>
                </c:pt>
                <c:pt idx="6212">
                  <c:v>1.0920000000000001</c:v>
                </c:pt>
                <c:pt idx="6213">
                  <c:v>1.0835999999999999</c:v>
                </c:pt>
                <c:pt idx="6214">
                  <c:v>1.0784</c:v>
                </c:pt>
                <c:pt idx="6215">
                  <c:v>1.0737000000000001</c:v>
                </c:pt>
                <c:pt idx="6216">
                  <c:v>1.0734999999999999</c:v>
                </c:pt>
                <c:pt idx="6217">
                  <c:v>1.0734999999999999</c:v>
                </c:pt>
                <c:pt idx="6218">
                  <c:v>1.0734999999999999</c:v>
                </c:pt>
                <c:pt idx="6219">
                  <c:v>1.0805</c:v>
                </c:pt>
                <c:pt idx="6220">
                  <c:v>1.0742</c:v>
                </c:pt>
                <c:pt idx="6221">
                  <c:v>1.0660000000000001</c:v>
                </c:pt>
                <c:pt idx="6222">
                  <c:v>1.0582</c:v>
                </c:pt>
                <c:pt idx="6223">
                  <c:v>1.0720000000000001</c:v>
                </c:pt>
                <c:pt idx="6224">
                  <c:v>1.0720000000000001</c:v>
                </c:pt>
                <c:pt idx="6225">
                  <c:v>1.0720000000000001</c:v>
                </c:pt>
                <c:pt idx="6226">
                  <c:v>1.0702</c:v>
                </c:pt>
                <c:pt idx="6227">
                  <c:v>1.083</c:v>
                </c:pt>
                <c:pt idx="6228">
                  <c:v>1.0891</c:v>
                </c:pt>
                <c:pt idx="6229">
                  <c:v>1.0894999999999999</c:v>
                </c:pt>
                <c:pt idx="6230">
                  <c:v>1.073</c:v>
                </c:pt>
                <c:pt idx="6231">
                  <c:v>1.073</c:v>
                </c:pt>
                <c:pt idx="6232">
                  <c:v>1.073</c:v>
                </c:pt>
                <c:pt idx="6233">
                  <c:v>1.0723</c:v>
                </c:pt>
                <c:pt idx="6234">
                  <c:v>1.0667</c:v>
                </c:pt>
                <c:pt idx="6235">
                  <c:v>1.0690999999999999</c:v>
                </c:pt>
                <c:pt idx="6236">
                  <c:v>1.0633999999999999</c:v>
                </c:pt>
                <c:pt idx="6237">
                  <c:v>1.0571999999999999</c:v>
                </c:pt>
                <c:pt idx="6238">
                  <c:v>1.0571999999999999</c:v>
                </c:pt>
                <c:pt idx="6239">
                  <c:v>1.0571999999999999</c:v>
                </c:pt>
                <c:pt idx="6240">
                  <c:v>1.0591999999999999</c:v>
                </c:pt>
                <c:pt idx="6241">
                  <c:v>1.0569999999999999</c:v>
                </c:pt>
                <c:pt idx="6242">
                  <c:v>1.0586</c:v>
                </c:pt>
                <c:pt idx="6243">
                  <c:v>1.0801000000000001</c:v>
                </c:pt>
                <c:pt idx="6244">
                  <c:v>1.0774999999999999</c:v>
                </c:pt>
                <c:pt idx="6245">
                  <c:v>1.0774999999999999</c:v>
                </c:pt>
                <c:pt idx="6246">
                  <c:v>1.0774999999999999</c:v>
                </c:pt>
                <c:pt idx="6247">
                  <c:v>1.0864</c:v>
                </c:pt>
                <c:pt idx="6248">
                  <c:v>1.1028</c:v>
                </c:pt>
                <c:pt idx="6249">
                  <c:v>1.1080000000000001</c:v>
                </c:pt>
                <c:pt idx="6250">
                  <c:v>1.1042000000000001</c:v>
                </c:pt>
                <c:pt idx="6251">
                  <c:v>1.1039000000000001</c:v>
                </c:pt>
                <c:pt idx="6252">
                  <c:v>1.1039000000000001</c:v>
                </c:pt>
                <c:pt idx="6253">
                  <c:v>1.1039000000000001</c:v>
                </c:pt>
                <c:pt idx="6254">
                  <c:v>1.0963000000000001</c:v>
                </c:pt>
                <c:pt idx="6255">
                  <c:v>1.0966</c:v>
                </c:pt>
                <c:pt idx="6256">
                  <c:v>1.0919000000000001</c:v>
                </c:pt>
                <c:pt idx="6257">
                  <c:v>1.08</c:v>
                </c:pt>
                <c:pt idx="6258">
                  <c:v>1.0782</c:v>
                </c:pt>
                <c:pt idx="6259">
                  <c:v>1.0782</c:v>
                </c:pt>
                <c:pt idx="6260">
                  <c:v>1.0782</c:v>
                </c:pt>
                <c:pt idx="6261">
                  <c:v>1.0822000000000001</c:v>
                </c:pt>
                <c:pt idx="6262">
                  <c:v>1.0752999999999999</c:v>
                </c:pt>
                <c:pt idx="6263">
                  <c:v>1.0773999999999999</c:v>
                </c:pt>
                <c:pt idx="6264">
                  <c:v>1.0721000000000001</c:v>
                </c:pt>
                <c:pt idx="6265">
                  <c:v>1.0838000000000001</c:v>
                </c:pt>
                <c:pt idx="6266">
                  <c:v>1.0838000000000001</c:v>
                </c:pt>
                <c:pt idx="6267">
                  <c:v>1.0838000000000001</c:v>
                </c:pt>
                <c:pt idx="6268">
                  <c:v>1.0763</c:v>
                </c:pt>
                <c:pt idx="6269">
                  <c:v>1.0717000000000001</c:v>
                </c:pt>
                <c:pt idx="6270">
                  <c:v>1.0713999999999999</c:v>
                </c:pt>
                <c:pt idx="6271">
                  <c:v>1.0716000000000001</c:v>
                </c:pt>
                <c:pt idx="6272">
                  <c:v>1.0792999999999999</c:v>
                </c:pt>
                <c:pt idx="6273">
                  <c:v>1.0792999999999999</c:v>
                </c:pt>
                <c:pt idx="6274">
                  <c:v>1.0792999999999999</c:v>
                </c:pt>
                <c:pt idx="6275">
                  <c:v>1.0758000000000001</c:v>
                </c:pt>
                <c:pt idx="6276">
                  <c:v>1.0730999999999999</c:v>
                </c:pt>
                <c:pt idx="6277">
                  <c:v>1.0706</c:v>
                </c:pt>
                <c:pt idx="6278">
                  <c:v>1.0808</c:v>
                </c:pt>
                <c:pt idx="6279">
                  <c:v>1.0789</c:v>
                </c:pt>
                <c:pt idx="6280">
                  <c:v>1.0789</c:v>
                </c:pt>
                <c:pt idx="6281">
                  <c:v>1.0789</c:v>
                </c:pt>
                <c:pt idx="6282">
                  <c:v>1.0812999999999999</c:v>
                </c:pt>
                <c:pt idx="6283">
                  <c:v>1.091</c:v>
                </c:pt>
                <c:pt idx="6284">
                  <c:v>1.0822000000000001</c:v>
                </c:pt>
                <c:pt idx="6285">
                  <c:v>1.0729</c:v>
                </c:pt>
                <c:pt idx="6286">
                  <c:v>1.0815999999999999</c:v>
                </c:pt>
                <c:pt idx="6287">
                  <c:v>1.0815999999999999</c:v>
                </c:pt>
                <c:pt idx="6288">
                  <c:v>1.0815999999999999</c:v>
                </c:pt>
                <c:pt idx="6289">
                  <c:v>1.0748</c:v>
                </c:pt>
                <c:pt idx="6290">
                  <c:v>1.0868</c:v>
                </c:pt>
                <c:pt idx="6291">
                  <c:v>1.0808</c:v>
                </c:pt>
                <c:pt idx="6292">
                  <c:v>1.087</c:v>
                </c:pt>
                <c:pt idx="6293">
                  <c:v>1.0784</c:v>
                </c:pt>
                <c:pt idx="6294">
                  <c:v>1.0784</c:v>
                </c:pt>
                <c:pt idx="6295">
                  <c:v>1.0784</c:v>
                </c:pt>
                <c:pt idx="6296">
                  <c:v>1.0757000000000001</c:v>
                </c:pt>
                <c:pt idx="6297">
                  <c:v>1.0718000000000001</c:v>
                </c:pt>
                <c:pt idx="6298">
                  <c:v>1.0652999999999999</c:v>
                </c:pt>
                <c:pt idx="6299">
                  <c:v>1.0652999999999999</c:v>
                </c:pt>
                <c:pt idx="6300">
                  <c:v>1.0651999999999999</c:v>
                </c:pt>
                <c:pt idx="6301">
                  <c:v>1.0651999999999999</c:v>
                </c:pt>
                <c:pt idx="6302">
                  <c:v>1.0651999999999999</c:v>
                </c:pt>
                <c:pt idx="6303">
                  <c:v>1.0564</c:v>
                </c:pt>
                <c:pt idx="6304">
                  <c:v>1.0526</c:v>
                </c:pt>
                <c:pt idx="6305">
                  <c:v>1.0577000000000001</c:v>
                </c:pt>
                <c:pt idx="6306">
                  <c:v>1.0548999999999999</c:v>
                </c:pt>
                <c:pt idx="6307">
                  <c:v>1.0503</c:v>
                </c:pt>
                <c:pt idx="6308">
                  <c:v>1.0503</c:v>
                </c:pt>
                <c:pt idx="6309">
                  <c:v>1.0503</c:v>
                </c:pt>
                <c:pt idx="6310">
                  <c:v>1.0507</c:v>
                </c:pt>
                <c:pt idx="6311">
                  <c:v>1.0377000000000001</c:v>
                </c:pt>
                <c:pt idx="6312">
                  <c:v>1.0425</c:v>
                </c:pt>
                <c:pt idx="6313">
                  <c:v>1.0488</c:v>
                </c:pt>
                <c:pt idx="6314">
                  <c:v>1.0391999999999999</c:v>
                </c:pt>
                <c:pt idx="6315">
                  <c:v>1.0391999999999999</c:v>
                </c:pt>
                <c:pt idx="6316">
                  <c:v>1.0391999999999999</c:v>
                </c:pt>
                <c:pt idx="6317">
                  <c:v>1.0446</c:v>
                </c:pt>
                <c:pt idx="6318">
                  <c:v>1.0487</c:v>
                </c:pt>
                <c:pt idx="6319">
                  <c:v>1.0487</c:v>
                </c:pt>
                <c:pt idx="6320">
                  <c:v>1.0422</c:v>
                </c:pt>
                <c:pt idx="6321">
                  <c:v>1.0376000000000001</c:v>
                </c:pt>
                <c:pt idx="6322">
                  <c:v>1.0376000000000001</c:v>
                </c:pt>
                <c:pt idx="6323">
                  <c:v>1.0376000000000001</c:v>
                </c:pt>
                <c:pt idx="6324">
                  <c:v>1.0296000000000001</c:v>
                </c:pt>
                <c:pt idx="6325">
                  <c:v>1.0296000000000001</c:v>
                </c:pt>
                <c:pt idx="6326">
                  <c:v>1.0296000000000001</c:v>
                </c:pt>
                <c:pt idx="6327">
                  <c:v>1.0282</c:v>
                </c:pt>
                <c:pt idx="6328">
                  <c:v>1.0255000000000001</c:v>
                </c:pt>
                <c:pt idx="6329">
                  <c:v>1.0255000000000001</c:v>
                </c:pt>
                <c:pt idx="6330">
                  <c:v>1.0255000000000001</c:v>
                </c:pt>
                <c:pt idx="6331">
                  <c:v>1.0273000000000001</c:v>
                </c:pt>
                <c:pt idx="6332">
                  <c:v>1.024</c:v>
                </c:pt>
                <c:pt idx="6333">
                  <c:v>1.0306999999999999</c:v>
                </c:pt>
                <c:pt idx="6334">
                  <c:v>1.0212000000000001</c:v>
                </c:pt>
                <c:pt idx="6335">
                  <c:v>1.0221</c:v>
                </c:pt>
                <c:pt idx="6336">
                  <c:v>1.0221</c:v>
                </c:pt>
                <c:pt idx="6337">
                  <c:v>1.0221</c:v>
                </c:pt>
                <c:pt idx="6338">
                  <c:v>1.0156000000000001</c:v>
                </c:pt>
                <c:pt idx="6339">
                  <c:v>1.0066999999999999</c:v>
                </c:pt>
                <c:pt idx="6340">
                  <c:v>1.0111000000000001</c:v>
                </c:pt>
                <c:pt idx="6341">
                  <c:v>1.0093000000000001</c:v>
                </c:pt>
                <c:pt idx="6342">
                  <c:v>1.0005999999999999</c:v>
                </c:pt>
                <c:pt idx="6343">
                  <c:v>1.0005999999999999</c:v>
                </c:pt>
                <c:pt idx="6344">
                  <c:v>1.0005999999999999</c:v>
                </c:pt>
                <c:pt idx="6345">
                  <c:v>0.99909999999999999</c:v>
                </c:pt>
                <c:pt idx="6346">
                  <c:v>1.0018</c:v>
                </c:pt>
                <c:pt idx="6347">
                  <c:v>0.99670000000000003</c:v>
                </c:pt>
                <c:pt idx="6348">
                  <c:v>0.98709999999999998</c:v>
                </c:pt>
                <c:pt idx="6349">
                  <c:v>0.99270000000000003</c:v>
                </c:pt>
                <c:pt idx="6350">
                  <c:v>0.99270000000000003</c:v>
                </c:pt>
                <c:pt idx="6351">
                  <c:v>0.99270000000000003</c:v>
                </c:pt>
                <c:pt idx="6352">
                  <c:v>0.99339999999999995</c:v>
                </c:pt>
                <c:pt idx="6353">
                  <c:v>0.99270000000000003</c:v>
                </c:pt>
                <c:pt idx="6354">
                  <c:v>0.99099999999999999</c:v>
                </c:pt>
                <c:pt idx="6355">
                  <c:v>0.99050000000000005</c:v>
                </c:pt>
                <c:pt idx="6356">
                  <c:v>1.0024</c:v>
                </c:pt>
                <c:pt idx="6357">
                  <c:v>1.0024</c:v>
                </c:pt>
                <c:pt idx="6358">
                  <c:v>1.0024</c:v>
                </c:pt>
                <c:pt idx="6359">
                  <c:v>1.0034000000000001</c:v>
                </c:pt>
                <c:pt idx="6360">
                  <c:v>1.0019</c:v>
                </c:pt>
                <c:pt idx="6361">
                  <c:v>1.0125</c:v>
                </c:pt>
                <c:pt idx="6362">
                  <c:v>1.0065</c:v>
                </c:pt>
                <c:pt idx="6363">
                  <c:v>1.0028999999999999</c:v>
                </c:pt>
                <c:pt idx="6364">
                  <c:v>1.0028999999999999</c:v>
                </c:pt>
                <c:pt idx="6365">
                  <c:v>1.0028999999999999</c:v>
                </c:pt>
                <c:pt idx="6366">
                  <c:v>1.0095000000000001</c:v>
                </c:pt>
                <c:pt idx="6367">
                  <c:v>1.0067999999999999</c:v>
                </c:pt>
                <c:pt idx="6368">
                  <c:v>1.0081</c:v>
                </c:pt>
                <c:pt idx="6369">
                  <c:v>1.0125999999999999</c:v>
                </c:pt>
                <c:pt idx="6370">
                  <c:v>1.0106999999999999</c:v>
                </c:pt>
                <c:pt idx="6371">
                  <c:v>1.0106999999999999</c:v>
                </c:pt>
                <c:pt idx="6372">
                  <c:v>1.0106999999999999</c:v>
                </c:pt>
                <c:pt idx="6373">
                  <c:v>1.0013000000000001</c:v>
                </c:pt>
                <c:pt idx="6374">
                  <c:v>0.99550000000000005</c:v>
                </c:pt>
                <c:pt idx="6375">
                  <c:v>1.0024</c:v>
                </c:pt>
                <c:pt idx="6376">
                  <c:v>0.99439999999999995</c:v>
                </c:pt>
                <c:pt idx="6377">
                  <c:v>0.99739999999999995</c:v>
                </c:pt>
                <c:pt idx="6378">
                  <c:v>0.99739999999999995</c:v>
                </c:pt>
                <c:pt idx="6379">
                  <c:v>0.99739999999999995</c:v>
                </c:pt>
                <c:pt idx="6380">
                  <c:v>0.98640000000000005</c:v>
                </c:pt>
                <c:pt idx="6381">
                  <c:v>0.98250000000000004</c:v>
                </c:pt>
                <c:pt idx="6382">
                  <c:v>0.98199999999999998</c:v>
                </c:pt>
                <c:pt idx="6383">
                  <c:v>0.97450000000000003</c:v>
                </c:pt>
                <c:pt idx="6384">
                  <c:v>0.97629999999999995</c:v>
                </c:pt>
                <c:pt idx="6385">
                  <c:v>0.97629999999999995</c:v>
                </c:pt>
                <c:pt idx="6386">
                  <c:v>0.97629999999999995</c:v>
                </c:pt>
                <c:pt idx="6387">
                  <c:v>0.9738</c:v>
                </c:pt>
                <c:pt idx="6388">
                  <c:v>0.97750000000000004</c:v>
                </c:pt>
                <c:pt idx="6389">
                  <c:v>0.9768</c:v>
                </c:pt>
                <c:pt idx="6390">
                  <c:v>0.9748</c:v>
                </c:pt>
                <c:pt idx="6391">
                  <c:v>0.97350000000000003</c:v>
                </c:pt>
                <c:pt idx="6392">
                  <c:v>0.97350000000000003</c:v>
                </c:pt>
                <c:pt idx="6393">
                  <c:v>0.97350000000000003</c:v>
                </c:pt>
                <c:pt idx="6394">
                  <c:v>0.97629999999999995</c:v>
                </c:pt>
                <c:pt idx="6395">
                  <c:v>0.98229999999999995</c:v>
                </c:pt>
                <c:pt idx="6396">
                  <c:v>0.98099999999999998</c:v>
                </c:pt>
                <c:pt idx="6397">
                  <c:v>0.98729999999999996</c:v>
                </c:pt>
                <c:pt idx="6398">
                  <c:v>0.98570000000000002</c:v>
                </c:pt>
                <c:pt idx="6399">
                  <c:v>0.98570000000000002</c:v>
                </c:pt>
                <c:pt idx="6400">
                  <c:v>0.98570000000000002</c:v>
                </c:pt>
                <c:pt idx="6401">
                  <c:v>0.98750000000000004</c:v>
                </c:pt>
                <c:pt idx="6402">
                  <c:v>0.98140000000000005</c:v>
                </c:pt>
                <c:pt idx="6403">
                  <c:v>0.98</c:v>
                </c:pt>
                <c:pt idx="6404">
                  <c:v>0.98080000000000001</c:v>
                </c:pt>
                <c:pt idx="6405">
                  <c:v>0.98650000000000004</c:v>
                </c:pt>
                <c:pt idx="6406">
                  <c:v>0.98650000000000004</c:v>
                </c:pt>
                <c:pt idx="6407">
                  <c:v>0.98650000000000004</c:v>
                </c:pt>
                <c:pt idx="6408">
                  <c:v>0.98899999999999999</c:v>
                </c:pt>
                <c:pt idx="6409">
                  <c:v>0.98350000000000004</c:v>
                </c:pt>
                <c:pt idx="6410">
                  <c:v>0.98609999999999998</c:v>
                </c:pt>
                <c:pt idx="6411">
                  <c:v>0.98599999999999999</c:v>
                </c:pt>
                <c:pt idx="6412">
                  <c:v>0.97789999999999999</c:v>
                </c:pt>
                <c:pt idx="6413">
                  <c:v>0.97789999999999999</c:v>
                </c:pt>
                <c:pt idx="6414">
                  <c:v>0.97789999999999999</c:v>
                </c:pt>
                <c:pt idx="6415">
                  <c:v>0.97960000000000003</c:v>
                </c:pt>
                <c:pt idx="6416">
                  <c:v>0.97709999999999997</c:v>
                </c:pt>
                <c:pt idx="6417">
                  <c:v>0.98280000000000001</c:v>
                </c:pt>
                <c:pt idx="6418">
                  <c:v>0.98309999999999997</c:v>
                </c:pt>
                <c:pt idx="6419">
                  <c:v>0.97899999999999998</c:v>
                </c:pt>
                <c:pt idx="6420">
                  <c:v>0.97899999999999998</c:v>
                </c:pt>
                <c:pt idx="6421">
                  <c:v>0.97899999999999998</c:v>
                </c:pt>
                <c:pt idx="6422">
                  <c:v>0.98140000000000005</c:v>
                </c:pt>
                <c:pt idx="6423">
                  <c:v>0.97250000000000003</c:v>
                </c:pt>
                <c:pt idx="6424">
                  <c:v>0.96489999999999998</c:v>
                </c:pt>
                <c:pt idx="6425">
                  <c:v>0.96830000000000005</c:v>
                </c:pt>
                <c:pt idx="6426">
                  <c:v>0.98099999999999998</c:v>
                </c:pt>
                <c:pt idx="6427">
                  <c:v>0.98099999999999998</c:v>
                </c:pt>
                <c:pt idx="6428">
                  <c:v>0.98099999999999998</c:v>
                </c:pt>
                <c:pt idx="6429">
                  <c:v>0.97570000000000001</c:v>
                </c:pt>
                <c:pt idx="6430">
                  <c:v>0.97489999999999999</c:v>
                </c:pt>
                <c:pt idx="6431">
                  <c:v>0.97599999999999998</c:v>
                </c:pt>
                <c:pt idx="6432">
                  <c:v>0.97940000000000005</c:v>
                </c:pt>
                <c:pt idx="6433">
                  <c:v>0.99180000000000001</c:v>
                </c:pt>
                <c:pt idx="6434">
                  <c:v>0.99180000000000001</c:v>
                </c:pt>
                <c:pt idx="6435">
                  <c:v>0.99180000000000001</c:v>
                </c:pt>
                <c:pt idx="6436">
                  <c:v>0.99750000000000005</c:v>
                </c:pt>
                <c:pt idx="6437">
                  <c:v>0.99470000000000003</c:v>
                </c:pt>
                <c:pt idx="6438">
                  <c:v>0.99099999999999999</c:v>
                </c:pt>
                <c:pt idx="6439">
                  <c:v>0.98209999999999997</c:v>
                </c:pt>
                <c:pt idx="6440">
                  <c:v>0.98329999999999995</c:v>
                </c:pt>
                <c:pt idx="6441">
                  <c:v>0.98329999999999995</c:v>
                </c:pt>
                <c:pt idx="6442">
                  <c:v>0.98329999999999995</c:v>
                </c:pt>
                <c:pt idx="6443">
                  <c:v>0.98429999999999995</c:v>
                </c:pt>
                <c:pt idx="6444">
                  <c:v>0.98260000000000003</c:v>
                </c:pt>
                <c:pt idx="6445">
                  <c:v>0.97740000000000005</c:v>
                </c:pt>
                <c:pt idx="6446">
                  <c:v>0.97009999999999996</c:v>
                </c:pt>
                <c:pt idx="6447">
                  <c:v>0.96970000000000001</c:v>
                </c:pt>
                <c:pt idx="6448">
                  <c:v>0.96970000000000001</c:v>
                </c:pt>
                <c:pt idx="6449">
                  <c:v>0.96970000000000001</c:v>
                </c:pt>
                <c:pt idx="6450">
                  <c:v>0.97699999999999998</c:v>
                </c:pt>
                <c:pt idx="6451">
                  <c:v>0.97619999999999996</c:v>
                </c:pt>
                <c:pt idx="6452">
                  <c:v>0.97919999999999996</c:v>
                </c:pt>
                <c:pt idx="6453">
                  <c:v>0.97989999999999999</c:v>
                </c:pt>
                <c:pt idx="6454">
                  <c:v>0.98250000000000004</c:v>
                </c:pt>
                <c:pt idx="6455">
                  <c:v>0.98250000000000004</c:v>
                </c:pt>
                <c:pt idx="6456">
                  <c:v>0.98250000000000004</c:v>
                </c:pt>
                <c:pt idx="6457">
                  <c:v>0.97770000000000001</c:v>
                </c:pt>
                <c:pt idx="6458">
                  <c:v>0.98570000000000002</c:v>
                </c:pt>
                <c:pt idx="6459">
                  <c:v>0.97989999999999999</c:v>
                </c:pt>
                <c:pt idx="6460">
                  <c:v>0.97799999999999998</c:v>
                </c:pt>
                <c:pt idx="6461">
                  <c:v>0.97289999999999999</c:v>
                </c:pt>
                <c:pt idx="6462">
                  <c:v>0.97289999999999999</c:v>
                </c:pt>
                <c:pt idx="6463">
                  <c:v>0.97289999999999999</c:v>
                </c:pt>
                <c:pt idx="6464">
                  <c:v>0.96870000000000001</c:v>
                </c:pt>
                <c:pt idx="6465">
                  <c:v>0.9698</c:v>
                </c:pt>
                <c:pt idx="6466">
                  <c:v>0.96889999999999998</c:v>
                </c:pt>
                <c:pt idx="6467">
                  <c:v>0.98360000000000003</c:v>
                </c:pt>
                <c:pt idx="6468">
                  <c:v>0.98729999999999996</c:v>
                </c:pt>
                <c:pt idx="6469">
                  <c:v>0.98729999999999996</c:v>
                </c:pt>
                <c:pt idx="6470">
                  <c:v>0.98729999999999996</c:v>
                </c:pt>
                <c:pt idx="6471">
                  <c:v>0.97599999999999998</c:v>
                </c:pt>
                <c:pt idx="6472">
                  <c:v>0.97829999999999995</c:v>
                </c:pt>
                <c:pt idx="6473">
                  <c:v>0.98350000000000004</c:v>
                </c:pt>
                <c:pt idx="6474">
                  <c:v>0.98209999999999997</c:v>
                </c:pt>
                <c:pt idx="6475">
                  <c:v>1.0007999999999999</c:v>
                </c:pt>
                <c:pt idx="6476">
                  <c:v>1.0007999999999999</c:v>
                </c:pt>
                <c:pt idx="6477">
                  <c:v>1.0007999999999999</c:v>
                </c:pt>
                <c:pt idx="6478">
                  <c:v>1.0014000000000001</c:v>
                </c:pt>
                <c:pt idx="6479">
                  <c:v>0.99150000000000005</c:v>
                </c:pt>
                <c:pt idx="6480">
                  <c:v>0.99099999999999999</c:v>
                </c:pt>
                <c:pt idx="6481">
                  <c:v>1.0085999999999999</c:v>
                </c:pt>
                <c:pt idx="6482">
                  <c:v>1.0145999999999999</c:v>
                </c:pt>
                <c:pt idx="6483">
                  <c:v>1.0145999999999999</c:v>
                </c:pt>
                <c:pt idx="6484">
                  <c:v>1.0145999999999999</c:v>
                </c:pt>
                <c:pt idx="6485">
                  <c:v>1.0058</c:v>
                </c:pt>
                <c:pt idx="6486">
                  <c:v>1.0064</c:v>
                </c:pt>
                <c:pt idx="6487">
                  <c:v>1.0126999999999999</c:v>
                </c:pt>
                <c:pt idx="6488">
                  <c:v>1.0024</c:v>
                </c:pt>
                <c:pt idx="6489">
                  <c:v>0.98729999999999996</c:v>
                </c:pt>
                <c:pt idx="6490">
                  <c:v>0.98729999999999996</c:v>
                </c:pt>
                <c:pt idx="6491">
                  <c:v>0.98729999999999996</c:v>
                </c:pt>
                <c:pt idx="6492">
                  <c:v>0.98360000000000003</c:v>
                </c:pt>
                <c:pt idx="6493">
                  <c:v>0.98980000000000001</c:v>
                </c:pt>
                <c:pt idx="6494">
                  <c:v>0.99299999999999999</c:v>
                </c:pt>
                <c:pt idx="6495">
                  <c:v>0.98280000000000001</c:v>
                </c:pt>
                <c:pt idx="6496">
                  <c:v>0.97250000000000003</c:v>
                </c:pt>
                <c:pt idx="6497">
                  <c:v>0.97250000000000003</c:v>
                </c:pt>
                <c:pt idx="6498">
                  <c:v>0.97250000000000003</c:v>
                </c:pt>
                <c:pt idx="6499">
                  <c:v>0.97899999999999998</c:v>
                </c:pt>
                <c:pt idx="6500">
                  <c:v>0.97799999999999998</c:v>
                </c:pt>
                <c:pt idx="6501">
                  <c:v>0.98380000000000001</c:v>
                </c:pt>
                <c:pt idx="6502">
                  <c:v>0.99129999999999996</c:v>
                </c:pt>
                <c:pt idx="6503">
                  <c:v>0.99750000000000005</c:v>
                </c:pt>
                <c:pt idx="6504">
                  <c:v>0.99750000000000005</c:v>
                </c:pt>
                <c:pt idx="6505">
                  <c:v>0.99750000000000005</c:v>
                </c:pt>
                <c:pt idx="6506">
                  <c:v>0.98240000000000005</c:v>
                </c:pt>
                <c:pt idx="6507">
                  <c:v>0.99170000000000003</c:v>
                </c:pt>
                <c:pt idx="6508">
                  <c:v>0.97119999999999995</c:v>
                </c:pt>
                <c:pt idx="6509">
                  <c:v>0.97809999999999997</c:v>
                </c:pt>
                <c:pt idx="6510">
                  <c:v>0.96360000000000001</c:v>
                </c:pt>
                <c:pt idx="6511">
                  <c:v>0.96360000000000001</c:v>
                </c:pt>
                <c:pt idx="6512">
                  <c:v>0.96360000000000001</c:v>
                </c:pt>
                <c:pt idx="6513">
                  <c:v>0.95920000000000005</c:v>
                </c:pt>
                <c:pt idx="6514">
                  <c:v>0.95609999999999995</c:v>
                </c:pt>
                <c:pt idx="6515">
                  <c:v>0.94840000000000002</c:v>
                </c:pt>
                <c:pt idx="6516">
                  <c:v>0.94259999999999999</c:v>
                </c:pt>
                <c:pt idx="6517">
                  <c:v>0.94779999999999998</c:v>
                </c:pt>
                <c:pt idx="6518">
                  <c:v>0.94779999999999998</c:v>
                </c:pt>
                <c:pt idx="6519">
                  <c:v>0.94779999999999998</c:v>
                </c:pt>
                <c:pt idx="6520">
                  <c:v>0.94169999999999998</c:v>
                </c:pt>
                <c:pt idx="6521">
                  <c:v>0.94520000000000004</c:v>
                </c:pt>
                <c:pt idx="6522">
                  <c:v>0.94169999999999998</c:v>
                </c:pt>
                <c:pt idx="6523">
                  <c:v>0.94589999999999996</c:v>
                </c:pt>
                <c:pt idx="6524">
                  <c:v>0.94520000000000004</c:v>
                </c:pt>
                <c:pt idx="6525">
                  <c:v>0.94520000000000004</c:v>
                </c:pt>
                <c:pt idx="6526">
                  <c:v>0.94520000000000004</c:v>
                </c:pt>
                <c:pt idx="6527">
                  <c:v>0.93859999999999999</c:v>
                </c:pt>
                <c:pt idx="6528">
                  <c:v>0.93710000000000004</c:v>
                </c:pt>
                <c:pt idx="6529">
                  <c:v>0.94350000000000001</c:v>
                </c:pt>
                <c:pt idx="6530">
                  <c:v>0.93130000000000002</c:v>
                </c:pt>
                <c:pt idx="6531">
                  <c:v>0.93869999999999998</c:v>
                </c:pt>
                <c:pt idx="6532">
                  <c:v>0.93869999999999998</c:v>
                </c:pt>
                <c:pt idx="6533">
                  <c:v>0.93869999999999998</c:v>
                </c:pt>
                <c:pt idx="6534">
                  <c:v>0.9375</c:v>
                </c:pt>
                <c:pt idx="6535">
                  <c:v>0.93200000000000005</c:v>
                </c:pt>
                <c:pt idx="6536">
                  <c:v>0.92549999999999999</c:v>
                </c:pt>
                <c:pt idx="6537">
                  <c:v>0.91900000000000004</c:v>
                </c:pt>
                <c:pt idx="6538">
                  <c:v>0.91879999999999995</c:v>
                </c:pt>
                <c:pt idx="6539">
                  <c:v>0.91879999999999995</c:v>
                </c:pt>
                <c:pt idx="6540">
                  <c:v>0.91879999999999995</c:v>
                </c:pt>
                <c:pt idx="6541">
                  <c:v>0.92130000000000001</c:v>
                </c:pt>
                <c:pt idx="6542">
                  <c:v>0.92600000000000005</c:v>
                </c:pt>
                <c:pt idx="6543">
                  <c:v>0.92130000000000001</c:v>
                </c:pt>
                <c:pt idx="6544">
                  <c:v>0.92020000000000002</c:v>
                </c:pt>
                <c:pt idx="6545">
                  <c:v>0.91520000000000001</c:v>
                </c:pt>
                <c:pt idx="6546">
                  <c:v>0.91520000000000001</c:v>
                </c:pt>
                <c:pt idx="6547">
                  <c:v>0.91520000000000001</c:v>
                </c:pt>
                <c:pt idx="6548">
                  <c:v>0.91239999999999999</c:v>
                </c:pt>
                <c:pt idx="6549">
                  <c:v>0.90300000000000002</c:v>
                </c:pt>
                <c:pt idx="6550">
                  <c:v>0.90620000000000001</c:v>
                </c:pt>
                <c:pt idx="6551">
                  <c:v>0.91180000000000005</c:v>
                </c:pt>
                <c:pt idx="6552">
                  <c:v>0.91180000000000005</c:v>
                </c:pt>
                <c:pt idx="6553">
                  <c:v>0.91180000000000005</c:v>
                </c:pt>
                <c:pt idx="6554">
                  <c:v>0.91180000000000005</c:v>
                </c:pt>
                <c:pt idx="6555">
                  <c:v>0.90610000000000002</c:v>
                </c:pt>
                <c:pt idx="6556">
                  <c:v>0.90880000000000005</c:v>
                </c:pt>
                <c:pt idx="6557">
                  <c:v>0.91249999999999998</c:v>
                </c:pt>
                <c:pt idx="6558">
                  <c:v>0.91439999999999999</c:v>
                </c:pt>
                <c:pt idx="6559">
                  <c:v>0.9083</c:v>
                </c:pt>
                <c:pt idx="6560">
                  <c:v>0.9083</c:v>
                </c:pt>
                <c:pt idx="6561">
                  <c:v>0.9083</c:v>
                </c:pt>
                <c:pt idx="6562">
                  <c:v>0.9032</c:v>
                </c:pt>
                <c:pt idx="6563">
                  <c:v>0.90080000000000005</c:v>
                </c:pt>
                <c:pt idx="6564">
                  <c:v>0.90080000000000005</c:v>
                </c:pt>
                <c:pt idx="6565">
                  <c:v>0.90380000000000005</c:v>
                </c:pt>
                <c:pt idx="6566">
                  <c:v>0.89710000000000001</c:v>
                </c:pt>
                <c:pt idx="6567">
                  <c:v>0.89710000000000001</c:v>
                </c:pt>
                <c:pt idx="6568">
                  <c:v>0.89710000000000001</c:v>
                </c:pt>
                <c:pt idx="6569">
                  <c:v>0.89690000000000003</c:v>
                </c:pt>
                <c:pt idx="6570">
                  <c:v>0.88919999999999999</c:v>
                </c:pt>
                <c:pt idx="6571">
                  <c:v>0.88719999999999999</c:v>
                </c:pt>
                <c:pt idx="6572">
                  <c:v>0.88819999999999999</c:v>
                </c:pt>
                <c:pt idx="6573">
                  <c:v>0.88859999999999995</c:v>
                </c:pt>
                <c:pt idx="6574">
                  <c:v>0.88859999999999995</c:v>
                </c:pt>
                <c:pt idx="6575">
                  <c:v>0.88859999999999995</c:v>
                </c:pt>
                <c:pt idx="6576">
                  <c:v>0.88949999999999996</c:v>
                </c:pt>
                <c:pt idx="6577">
                  <c:v>0.88800000000000001</c:v>
                </c:pt>
                <c:pt idx="6578">
                  <c:v>0.88029999999999997</c:v>
                </c:pt>
                <c:pt idx="6579">
                  <c:v>0.88019999999999998</c:v>
                </c:pt>
                <c:pt idx="6580">
                  <c:v>0.88029999999999997</c:v>
                </c:pt>
                <c:pt idx="6581">
                  <c:v>0.88029999999999997</c:v>
                </c:pt>
                <c:pt idx="6582">
                  <c:v>0.88029999999999997</c:v>
                </c:pt>
                <c:pt idx="6583">
                  <c:v>0.87939999999999996</c:v>
                </c:pt>
                <c:pt idx="6584">
                  <c:v>0.87980000000000003</c:v>
                </c:pt>
                <c:pt idx="6585">
                  <c:v>0.87629999999999997</c:v>
                </c:pt>
                <c:pt idx="6586">
                  <c:v>0.87780000000000002</c:v>
                </c:pt>
                <c:pt idx="6587">
                  <c:v>0.87860000000000005</c:v>
                </c:pt>
                <c:pt idx="6588">
                  <c:v>0.87860000000000005</c:v>
                </c:pt>
                <c:pt idx="6589">
                  <c:v>0.87860000000000005</c:v>
                </c:pt>
                <c:pt idx="6590">
                  <c:v>0.88180000000000003</c:v>
                </c:pt>
                <c:pt idx="6591">
                  <c:v>0.88029999999999997</c:v>
                </c:pt>
                <c:pt idx="6592">
                  <c:v>0.87860000000000005</c:v>
                </c:pt>
                <c:pt idx="6593">
                  <c:v>0.87239999999999995</c:v>
                </c:pt>
                <c:pt idx="6594">
                  <c:v>0.87239999999999995</c:v>
                </c:pt>
                <c:pt idx="6595">
                  <c:v>0.87239999999999995</c:v>
                </c:pt>
                <c:pt idx="6596">
                  <c:v>0.87239999999999995</c:v>
                </c:pt>
                <c:pt idx="6597">
                  <c:v>0.87239999999999995</c:v>
                </c:pt>
                <c:pt idx="6598">
                  <c:v>0.87460000000000004</c:v>
                </c:pt>
                <c:pt idx="6599">
                  <c:v>0.87370000000000003</c:v>
                </c:pt>
                <c:pt idx="6600">
                  <c:v>0.87590000000000001</c:v>
                </c:pt>
                <c:pt idx="6601">
                  <c:v>0.87949999999999995</c:v>
                </c:pt>
                <c:pt idx="6602">
                  <c:v>0.87949999999999995</c:v>
                </c:pt>
                <c:pt idx="6603">
                  <c:v>0.87949999999999995</c:v>
                </c:pt>
                <c:pt idx="6604">
                  <c:v>0.88170000000000004</c:v>
                </c:pt>
                <c:pt idx="6605">
                  <c:v>0.88139999999999996</c:v>
                </c:pt>
                <c:pt idx="6606">
                  <c:v>0.88290000000000002</c:v>
                </c:pt>
                <c:pt idx="6607">
                  <c:v>0.87919999999999998</c:v>
                </c:pt>
                <c:pt idx="6608">
                  <c:v>0.88529999999999998</c:v>
                </c:pt>
                <c:pt idx="6609">
                  <c:v>0.88529999999999998</c:v>
                </c:pt>
                <c:pt idx="6610">
                  <c:v>0.88529999999999998</c:v>
                </c:pt>
                <c:pt idx="6611">
                  <c:v>0.88029999999999997</c:v>
                </c:pt>
                <c:pt idx="6612">
                  <c:v>0.87339999999999995</c:v>
                </c:pt>
                <c:pt idx="6613">
                  <c:v>0.87329999999999997</c:v>
                </c:pt>
                <c:pt idx="6614">
                  <c:v>0.87409999999999999</c:v>
                </c:pt>
                <c:pt idx="6615">
                  <c:v>0.87970000000000004</c:v>
                </c:pt>
                <c:pt idx="6616">
                  <c:v>0.87970000000000004</c:v>
                </c:pt>
                <c:pt idx="6617">
                  <c:v>0.87970000000000004</c:v>
                </c:pt>
                <c:pt idx="6618">
                  <c:v>0.87639999999999996</c:v>
                </c:pt>
                <c:pt idx="6619">
                  <c:v>0.87119999999999997</c:v>
                </c:pt>
                <c:pt idx="6620">
                  <c:v>0.86819999999999997</c:v>
                </c:pt>
                <c:pt idx="6621">
                  <c:v>0.8649</c:v>
                </c:pt>
                <c:pt idx="6622">
                  <c:v>0.8679</c:v>
                </c:pt>
                <c:pt idx="6623">
                  <c:v>0.8679</c:v>
                </c:pt>
                <c:pt idx="6624">
                  <c:v>0.8679</c:v>
                </c:pt>
                <c:pt idx="6625">
                  <c:v>0.86509999999999998</c:v>
                </c:pt>
                <c:pt idx="6626">
                  <c:v>0.8649</c:v>
                </c:pt>
                <c:pt idx="6627">
                  <c:v>0.86819999999999997</c:v>
                </c:pt>
                <c:pt idx="6628">
                  <c:v>0.87239999999999995</c:v>
                </c:pt>
                <c:pt idx="6629">
                  <c:v>0.87470000000000003</c:v>
                </c:pt>
                <c:pt idx="6630">
                  <c:v>0.87470000000000003</c:v>
                </c:pt>
                <c:pt idx="6631">
                  <c:v>0.87470000000000003</c:v>
                </c:pt>
                <c:pt idx="6632">
                  <c:v>0.87009999999999998</c:v>
                </c:pt>
                <c:pt idx="6633">
                  <c:v>0.87429999999999997</c:v>
                </c:pt>
                <c:pt idx="6634">
                  <c:v>0.86919999999999997</c:v>
                </c:pt>
                <c:pt idx="6635">
                  <c:v>0.87150000000000005</c:v>
                </c:pt>
                <c:pt idx="6636">
                  <c:v>0.87050000000000005</c:v>
                </c:pt>
                <c:pt idx="6637">
                  <c:v>0.87050000000000005</c:v>
                </c:pt>
                <c:pt idx="6638">
                  <c:v>0.87050000000000005</c:v>
                </c:pt>
                <c:pt idx="6639">
                  <c:v>0.86929999999999996</c:v>
                </c:pt>
                <c:pt idx="6640">
                  <c:v>0.87309999999999999</c:v>
                </c:pt>
                <c:pt idx="6641">
                  <c:v>0.87529999999999997</c:v>
                </c:pt>
                <c:pt idx="6642">
                  <c:v>0.87939999999999996</c:v>
                </c:pt>
                <c:pt idx="6643">
                  <c:v>0.874</c:v>
                </c:pt>
                <c:pt idx="6644">
                  <c:v>0.874</c:v>
                </c:pt>
                <c:pt idx="6645">
                  <c:v>0.874</c:v>
                </c:pt>
                <c:pt idx="6646">
                  <c:v>0.86639999999999995</c:v>
                </c:pt>
                <c:pt idx="6647">
                  <c:v>0.86639999999999995</c:v>
                </c:pt>
                <c:pt idx="6648">
                  <c:v>0.86829999999999996</c:v>
                </c:pt>
                <c:pt idx="6649">
                  <c:v>0.86439999999999995</c:v>
                </c:pt>
                <c:pt idx="6650">
                  <c:v>0.86319999999999997</c:v>
                </c:pt>
                <c:pt idx="6651">
                  <c:v>0.86319999999999997</c:v>
                </c:pt>
                <c:pt idx="6652">
                  <c:v>0.86319999999999997</c:v>
                </c:pt>
                <c:pt idx="6653">
                  <c:v>0.86370000000000002</c:v>
                </c:pt>
                <c:pt idx="6654">
                  <c:v>0.86419999999999997</c:v>
                </c:pt>
                <c:pt idx="6655">
                  <c:v>0.86240000000000006</c:v>
                </c:pt>
                <c:pt idx="6656">
                  <c:v>0.85780000000000001</c:v>
                </c:pt>
                <c:pt idx="6657">
                  <c:v>0.86629999999999996</c:v>
                </c:pt>
                <c:pt idx="6658">
                  <c:v>0.86629999999999996</c:v>
                </c:pt>
                <c:pt idx="6659">
                  <c:v>0.86629999999999996</c:v>
                </c:pt>
                <c:pt idx="6660">
                  <c:v>0.87670000000000003</c:v>
                </c:pt>
                <c:pt idx="6661">
                  <c:v>0.88560000000000005</c:v>
                </c:pt>
                <c:pt idx="6662">
                  <c:v>0.88300000000000001</c:v>
                </c:pt>
                <c:pt idx="6663">
                  <c:v>0.88400000000000001</c:v>
                </c:pt>
                <c:pt idx="6664">
                  <c:v>0.88100000000000001</c:v>
                </c:pt>
                <c:pt idx="6665">
                  <c:v>0.88100000000000001</c:v>
                </c:pt>
                <c:pt idx="6666">
                  <c:v>0.88100000000000001</c:v>
                </c:pt>
                <c:pt idx="6667">
                  <c:v>0.88190000000000002</c:v>
                </c:pt>
                <c:pt idx="6668">
                  <c:v>0.88170000000000004</c:v>
                </c:pt>
                <c:pt idx="6669">
                  <c:v>0.89219999999999999</c:v>
                </c:pt>
                <c:pt idx="6670">
                  <c:v>0.89270000000000005</c:v>
                </c:pt>
                <c:pt idx="6671">
                  <c:v>0.89190000000000003</c:v>
                </c:pt>
                <c:pt idx="6672">
                  <c:v>0.89190000000000003</c:v>
                </c:pt>
                <c:pt idx="6673">
                  <c:v>0.89190000000000003</c:v>
                </c:pt>
                <c:pt idx="6674">
                  <c:v>0.89090000000000003</c:v>
                </c:pt>
                <c:pt idx="6675">
                  <c:v>0.8921</c:v>
                </c:pt>
                <c:pt idx="6676">
                  <c:v>0.89090000000000003</c:v>
                </c:pt>
                <c:pt idx="6677">
                  <c:v>0.89049999999999996</c:v>
                </c:pt>
                <c:pt idx="6678">
                  <c:v>0.89539999999999997</c:v>
                </c:pt>
                <c:pt idx="6679">
                  <c:v>0.89539999999999997</c:v>
                </c:pt>
                <c:pt idx="6680">
                  <c:v>0.89539999999999997</c:v>
                </c:pt>
                <c:pt idx="6681">
                  <c:v>0.90359999999999996</c:v>
                </c:pt>
                <c:pt idx="6682">
                  <c:v>0.90380000000000005</c:v>
                </c:pt>
                <c:pt idx="6683">
                  <c:v>0.88129999999999997</c:v>
                </c:pt>
                <c:pt idx="6684">
                  <c:v>0.88129999999999997</c:v>
                </c:pt>
                <c:pt idx="6685">
                  <c:v>0.88129999999999997</c:v>
                </c:pt>
                <c:pt idx="6686">
                  <c:v>0.88129999999999997</c:v>
                </c:pt>
                <c:pt idx="6687">
                  <c:v>0.88129999999999997</c:v>
                </c:pt>
                <c:pt idx="6688">
                  <c:v>0.88229999999999997</c:v>
                </c:pt>
                <c:pt idx="6689">
                  <c:v>0.87980000000000003</c:v>
                </c:pt>
                <c:pt idx="6690">
                  <c:v>0.87980000000000003</c:v>
                </c:pt>
                <c:pt idx="6691">
                  <c:v>0.87980000000000003</c:v>
                </c:pt>
                <c:pt idx="6692">
                  <c:v>0.89429999999999998</c:v>
                </c:pt>
                <c:pt idx="6693">
                  <c:v>0.89429999999999998</c:v>
                </c:pt>
                <c:pt idx="6694">
                  <c:v>0.89429999999999998</c:v>
                </c:pt>
                <c:pt idx="6695">
                  <c:v>0.89729999999999999</c:v>
                </c:pt>
                <c:pt idx="6696">
                  <c:v>0.89829999999999999</c:v>
                </c:pt>
                <c:pt idx="6697">
                  <c:v>0.9012</c:v>
                </c:pt>
                <c:pt idx="6698">
                  <c:v>0.90490000000000004</c:v>
                </c:pt>
                <c:pt idx="6699">
                  <c:v>0.90159999999999996</c:v>
                </c:pt>
                <c:pt idx="6700">
                  <c:v>0.90159999999999996</c:v>
                </c:pt>
                <c:pt idx="6701">
                  <c:v>0.90159999999999996</c:v>
                </c:pt>
                <c:pt idx="6702">
                  <c:v>0.89749999999999996</c:v>
                </c:pt>
                <c:pt idx="6703">
                  <c:v>0.89380000000000004</c:v>
                </c:pt>
                <c:pt idx="6704">
                  <c:v>0.89080000000000004</c:v>
                </c:pt>
                <c:pt idx="6705">
                  <c:v>0.88500000000000001</c:v>
                </c:pt>
                <c:pt idx="6706">
                  <c:v>0.8911</c:v>
                </c:pt>
                <c:pt idx="6707">
                  <c:v>0.8911</c:v>
                </c:pt>
                <c:pt idx="6708">
                  <c:v>0.8911</c:v>
                </c:pt>
                <c:pt idx="6709">
                  <c:v>0.88890000000000002</c:v>
                </c:pt>
                <c:pt idx="6710">
                  <c:v>0.89190000000000003</c:v>
                </c:pt>
                <c:pt idx="6711">
                  <c:v>0.89019999999999999</c:v>
                </c:pt>
                <c:pt idx="6712">
                  <c:v>0.89249999999999996</c:v>
                </c:pt>
                <c:pt idx="6713">
                  <c:v>0.88980000000000004</c:v>
                </c:pt>
                <c:pt idx="6714">
                  <c:v>0.88980000000000004</c:v>
                </c:pt>
                <c:pt idx="6715">
                  <c:v>0.88980000000000004</c:v>
                </c:pt>
                <c:pt idx="6716">
                  <c:v>0.88870000000000005</c:v>
                </c:pt>
                <c:pt idx="6717">
                  <c:v>0.8831</c:v>
                </c:pt>
                <c:pt idx="6718">
                  <c:v>0.87880000000000003</c:v>
                </c:pt>
                <c:pt idx="6719">
                  <c:v>0.88180000000000003</c:v>
                </c:pt>
                <c:pt idx="6720">
                  <c:v>0.87949999999999995</c:v>
                </c:pt>
                <c:pt idx="6721">
                  <c:v>0.87949999999999995</c:v>
                </c:pt>
                <c:pt idx="6722">
                  <c:v>0.87949999999999995</c:v>
                </c:pt>
                <c:pt idx="6723">
                  <c:v>0.87780000000000002</c:v>
                </c:pt>
                <c:pt idx="6724">
                  <c:v>0.87909999999999999</c:v>
                </c:pt>
                <c:pt idx="6725">
                  <c:v>0.88239999999999996</c:v>
                </c:pt>
                <c:pt idx="6726">
                  <c:v>0.87929999999999997</c:v>
                </c:pt>
                <c:pt idx="6727">
                  <c:v>0.88449999999999995</c:v>
                </c:pt>
                <c:pt idx="6728">
                  <c:v>0.88449999999999995</c:v>
                </c:pt>
                <c:pt idx="6729">
                  <c:v>0.88449999999999995</c:v>
                </c:pt>
                <c:pt idx="6730">
                  <c:v>0.88249999999999995</c:v>
                </c:pt>
                <c:pt idx="6731">
                  <c:v>0.88029999999999997</c:v>
                </c:pt>
                <c:pt idx="6732">
                  <c:v>0.88419999999999999</c:v>
                </c:pt>
                <c:pt idx="6733">
                  <c:v>0.89190000000000003</c:v>
                </c:pt>
                <c:pt idx="6734">
                  <c:v>0.89300000000000002</c:v>
                </c:pt>
                <c:pt idx="6735">
                  <c:v>0.89300000000000002</c:v>
                </c:pt>
                <c:pt idx="6736">
                  <c:v>0.89300000000000002</c:v>
                </c:pt>
                <c:pt idx="6737">
                  <c:v>0.8972</c:v>
                </c:pt>
                <c:pt idx="6738">
                  <c:v>0.90139999999999998</c:v>
                </c:pt>
                <c:pt idx="6739">
                  <c:v>0.89610000000000001</c:v>
                </c:pt>
                <c:pt idx="6740">
                  <c:v>0.89610000000000001</c:v>
                </c:pt>
                <c:pt idx="6741">
                  <c:v>0.90559999999999996</c:v>
                </c:pt>
                <c:pt idx="6742">
                  <c:v>0.90559999999999996</c:v>
                </c:pt>
                <c:pt idx="6743">
                  <c:v>0.90559999999999996</c:v>
                </c:pt>
                <c:pt idx="6744">
                  <c:v>0.90969999999999995</c:v>
                </c:pt>
                <c:pt idx="6745">
                  <c:v>0.9042</c:v>
                </c:pt>
                <c:pt idx="6746">
                  <c:v>0.90639999999999998</c:v>
                </c:pt>
                <c:pt idx="6747">
                  <c:v>0.90049999999999997</c:v>
                </c:pt>
                <c:pt idx="6748">
                  <c:v>0.8911</c:v>
                </c:pt>
                <c:pt idx="6749">
                  <c:v>0.8911</c:v>
                </c:pt>
                <c:pt idx="6750">
                  <c:v>0.8911</c:v>
                </c:pt>
                <c:pt idx="6751">
                  <c:v>0.88890000000000002</c:v>
                </c:pt>
                <c:pt idx="6752">
                  <c:v>0.89170000000000005</c:v>
                </c:pt>
                <c:pt idx="6753">
                  <c:v>0.88870000000000005</c:v>
                </c:pt>
                <c:pt idx="6754">
                  <c:v>0.89690000000000003</c:v>
                </c:pt>
                <c:pt idx="6755">
                  <c:v>0.90090000000000003</c:v>
                </c:pt>
                <c:pt idx="6756">
                  <c:v>0.90090000000000003</c:v>
                </c:pt>
                <c:pt idx="6757">
                  <c:v>0.90090000000000003</c:v>
                </c:pt>
                <c:pt idx="6758">
                  <c:v>0.90259999999999996</c:v>
                </c:pt>
                <c:pt idx="6759">
                  <c:v>0.9022</c:v>
                </c:pt>
                <c:pt idx="6760">
                  <c:v>0.9052</c:v>
                </c:pt>
                <c:pt idx="6761">
                  <c:v>0.90969999999999995</c:v>
                </c:pt>
                <c:pt idx="6762">
                  <c:v>0.90400000000000003</c:v>
                </c:pt>
                <c:pt idx="6763">
                  <c:v>0.90400000000000003</c:v>
                </c:pt>
                <c:pt idx="6764">
                  <c:v>0.90400000000000003</c:v>
                </c:pt>
                <c:pt idx="6765">
                  <c:v>0.90620000000000001</c:v>
                </c:pt>
                <c:pt idx="6766">
                  <c:v>0.91359999999999997</c:v>
                </c:pt>
                <c:pt idx="6767">
                  <c:v>0.91930000000000001</c:v>
                </c:pt>
                <c:pt idx="6768">
                  <c:v>0.9214</c:v>
                </c:pt>
                <c:pt idx="6769">
                  <c:v>0.91739999999999999</c:v>
                </c:pt>
                <c:pt idx="6770">
                  <c:v>0.91739999999999999</c:v>
                </c:pt>
                <c:pt idx="6771">
                  <c:v>0.91739999999999999</c:v>
                </c:pt>
                <c:pt idx="6772">
                  <c:v>0.91169999999999995</c:v>
                </c:pt>
                <c:pt idx="6773">
                  <c:v>0.92090000000000005</c:v>
                </c:pt>
                <c:pt idx="6774">
                  <c:v>0.91890000000000005</c:v>
                </c:pt>
                <c:pt idx="6775">
                  <c:v>0.91249999999999998</c:v>
                </c:pt>
                <c:pt idx="6776">
                  <c:v>0.91310000000000002</c:v>
                </c:pt>
                <c:pt idx="6777">
                  <c:v>0.91310000000000002</c:v>
                </c:pt>
                <c:pt idx="6778">
                  <c:v>0.91310000000000002</c:v>
                </c:pt>
                <c:pt idx="6779">
                  <c:v>0.92049999999999998</c:v>
                </c:pt>
                <c:pt idx="6780">
                  <c:v>0.92190000000000005</c:v>
                </c:pt>
                <c:pt idx="6781">
                  <c:v>0.91759999999999997</c:v>
                </c:pt>
                <c:pt idx="6782">
                  <c:v>0.91639999999999999</c:v>
                </c:pt>
                <c:pt idx="6783">
                  <c:v>0.92</c:v>
                </c:pt>
                <c:pt idx="6784">
                  <c:v>0.92</c:v>
                </c:pt>
                <c:pt idx="6785">
                  <c:v>0.92</c:v>
                </c:pt>
                <c:pt idx="6786">
                  <c:v>0.92589999999999995</c:v>
                </c:pt>
                <c:pt idx="6787">
                  <c:v>0.92579999999999996</c:v>
                </c:pt>
                <c:pt idx="6788">
                  <c:v>0.92559999999999998</c:v>
                </c:pt>
                <c:pt idx="6789">
                  <c:v>0.92689999999999995</c:v>
                </c:pt>
                <c:pt idx="6790">
                  <c:v>0.92190000000000005</c:v>
                </c:pt>
                <c:pt idx="6791">
                  <c:v>0.92190000000000005</c:v>
                </c:pt>
                <c:pt idx="6792">
                  <c:v>0.92190000000000005</c:v>
                </c:pt>
                <c:pt idx="6793">
                  <c:v>0.90600000000000003</c:v>
                </c:pt>
                <c:pt idx="6794">
                  <c:v>0.9052</c:v>
                </c:pt>
                <c:pt idx="6795">
                  <c:v>0.89639999999999997</c:v>
                </c:pt>
                <c:pt idx="6796">
                  <c:v>0.90469999999999995</c:v>
                </c:pt>
                <c:pt idx="6797">
                  <c:v>0.8952</c:v>
                </c:pt>
                <c:pt idx="6798">
                  <c:v>0.8952</c:v>
                </c:pt>
                <c:pt idx="6799">
                  <c:v>0.8952</c:v>
                </c:pt>
                <c:pt idx="6800">
                  <c:v>0.88549999999999995</c:v>
                </c:pt>
                <c:pt idx="6801">
                  <c:v>0.8891</c:v>
                </c:pt>
                <c:pt idx="6802">
                  <c:v>0.89700000000000002</c:v>
                </c:pt>
                <c:pt idx="6803">
                  <c:v>0.90720000000000001</c:v>
                </c:pt>
                <c:pt idx="6804">
                  <c:v>0.91579999999999995</c:v>
                </c:pt>
                <c:pt idx="6805">
                  <c:v>0.91579999999999995</c:v>
                </c:pt>
                <c:pt idx="6806">
                  <c:v>0.91579999999999995</c:v>
                </c:pt>
                <c:pt idx="6807">
                  <c:v>0.90949999999999998</c:v>
                </c:pt>
                <c:pt idx="6808">
                  <c:v>0.91220000000000001</c:v>
                </c:pt>
                <c:pt idx="6809">
                  <c:v>0.9042</c:v>
                </c:pt>
                <c:pt idx="6810">
                  <c:v>0.90900000000000003</c:v>
                </c:pt>
                <c:pt idx="6811">
                  <c:v>0.91080000000000005</c:v>
                </c:pt>
                <c:pt idx="6812">
                  <c:v>0.91080000000000005</c:v>
                </c:pt>
                <c:pt idx="6813">
                  <c:v>0.91080000000000005</c:v>
                </c:pt>
                <c:pt idx="6814">
                  <c:v>0.91120000000000001</c:v>
                </c:pt>
                <c:pt idx="6815">
                  <c:v>0.92159999999999997</c:v>
                </c:pt>
                <c:pt idx="6816">
                  <c:v>0.91279999999999994</c:v>
                </c:pt>
                <c:pt idx="6817">
                  <c:v>0.91490000000000005</c:v>
                </c:pt>
                <c:pt idx="6818">
                  <c:v>0.91379999999999995</c:v>
                </c:pt>
                <c:pt idx="6819">
                  <c:v>0.91379999999999995</c:v>
                </c:pt>
                <c:pt idx="6820">
                  <c:v>0.91379999999999995</c:v>
                </c:pt>
                <c:pt idx="6821">
                  <c:v>0.91439999999999999</c:v>
                </c:pt>
                <c:pt idx="6822">
                  <c:v>0.91139999999999999</c:v>
                </c:pt>
                <c:pt idx="6823">
                  <c:v>0.89680000000000004</c:v>
                </c:pt>
                <c:pt idx="6824">
                  <c:v>0.89910000000000001</c:v>
                </c:pt>
                <c:pt idx="6825">
                  <c:v>0.89359999999999995</c:v>
                </c:pt>
                <c:pt idx="6826">
                  <c:v>0.89359999999999995</c:v>
                </c:pt>
                <c:pt idx="6827">
                  <c:v>0.89359999999999995</c:v>
                </c:pt>
                <c:pt idx="6828">
                  <c:v>0.88529999999999998</c:v>
                </c:pt>
                <c:pt idx="6829">
                  <c:v>0.87629999999999997</c:v>
                </c:pt>
                <c:pt idx="6830">
                  <c:v>0.87680000000000002</c:v>
                </c:pt>
                <c:pt idx="6831">
                  <c:v>0.88049999999999995</c:v>
                </c:pt>
                <c:pt idx="6832">
                  <c:v>0.88060000000000005</c:v>
                </c:pt>
                <c:pt idx="6833">
                  <c:v>0.88060000000000005</c:v>
                </c:pt>
                <c:pt idx="6834">
                  <c:v>0.88060000000000005</c:v>
                </c:pt>
                <c:pt idx="6835">
                  <c:v>0.87880000000000003</c:v>
                </c:pt>
                <c:pt idx="6836">
                  <c:v>0.88170000000000004</c:v>
                </c:pt>
                <c:pt idx="6837">
                  <c:v>0.87549999999999994</c:v>
                </c:pt>
                <c:pt idx="6838">
                  <c:v>0.87509999999999999</c:v>
                </c:pt>
                <c:pt idx="6839">
                  <c:v>0.87680000000000002</c:v>
                </c:pt>
                <c:pt idx="6840">
                  <c:v>0.87680000000000002</c:v>
                </c:pt>
                <c:pt idx="6841">
                  <c:v>0.87680000000000002</c:v>
                </c:pt>
                <c:pt idx="6842">
                  <c:v>0.87639999999999996</c:v>
                </c:pt>
                <c:pt idx="6843">
                  <c:v>0.87929999999999997</c:v>
                </c:pt>
                <c:pt idx="6844">
                  <c:v>0.87080000000000002</c:v>
                </c:pt>
                <c:pt idx="6845">
                  <c:v>0.86760000000000004</c:v>
                </c:pt>
                <c:pt idx="6846">
                  <c:v>0.87760000000000005</c:v>
                </c:pt>
                <c:pt idx="6847">
                  <c:v>0.87760000000000005</c:v>
                </c:pt>
                <c:pt idx="6848">
                  <c:v>0.87760000000000005</c:v>
                </c:pt>
                <c:pt idx="6849">
                  <c:v>0.87229999999999996</c:v>
                </c:pt>
                <c:pt idx="6850">
                  <c:v>0.86299999999999999</c:v>
                </c:pt>
                <c:pt idx="6851">
                  <c:v>0.85160000000000002</c:v>
                </c:pt>
                <c:pt idx="6852">
                  <c:v>0.85829999999999995</c:v>
                </c:pt>
                <c:pt idx="6853">
                  <c:v>0.85389999999999999</c:v>
                </c:pt>
                <c:pt idx="6854">
                  <c:v>0.85389999999999999</c:v>
                </c:pt>
                <c:pt idx="6855">
                  <c:v>0.85389999999999999</c:v>
                </c:pt>
                <c:pt idx="6856">
                  <c:v>0.8538</c:v>
                </c:pt>
                <c:pt idx="6857">
                  <c:v>0.86109999999999998</c:v>
                </c:pt>
                <c:pt idx="6858">
                  <c:v>0.85450000000000004</c:v>
                </c:pt>
                <c:pt idx="6859">
                  <c:v>0.84589999999999999</c:v>
                </c:pt>
                <c:pt idx="6860">
                  <c:v>0.83840000000000003</c:v>
                </c:pt>
                <c:pt idx="6861">
                  <c:v>0.83840000000000003</c:v>
                </c:pt>
                <c:pt idx="6862">
                  <c:v>0.83840000000000003</c:v>
                </c:pt>
                <c:pt idx="6863">
                  <c:v>0.84219999999999995</c:v>
                </c:pt>
                <c:pt idx="6864">
                  <c:v>0.84530000000000005</c:v>
                </c:pt>
                <c:pt idx="6865">
                  <c:v>0.84970000000000001</c:v>
                </c:pt>
                <c:pt idx="6866">
                  <c:v>0.84550000000000003</c:v>
                </c:pt>
                <c:pt idx="6867">
                  <c:v>0.84799999999999998</c:v>
                </c:pt>
                <c:pt idx="6868">
                  <c:v>0.84799999999999998</c:v>
                </c:pt>
                <c:pt idx="6869">
                  <c:v>0.84799999999999998</c:v>
                </c:pt>
                <c:pt idx="6870">
                  <c:v>0.85109999999999997</c:v>
                </c:pt>
                <c:pt idx="6871">
                  <c:v>0.86219999999999997</c:v>
                </c:pt>
                <c:pt idx="6872">
                  <c:v>0.86109999999999998</c:v>
                </c:pt>
                <c:pt idx="6873">
                  <c:v>0.86070000000000002</c:v>
                </c:pt>
                <c:pt idx="6874">
                  <c:v>0.8528</c:v>
                </c:pt>
                <c:pt idx="6875">
                  <c:v>0.8528</c:v>
                </c:pt>
                <c:pt idx="6876">
                  <c:v>0.8528</c:v>
                </c:pt>
                <c:pt idx="6877">
                  <c:v>0.85519999999999996</c:v>
                </c:pt>
                <c:pt idx="6878">
                  <c:v>0.85129999999999995</c:v>
                </c:pt>
                <c:pt idx="6879">
                  <c:v>0.85629999999999995</c:v>
                </c:pt>
                <c:pt idx="6880">
                  <c:v>0.85809999999999997</c:v>
                </c:pt>
                <c:pt idx="6881">
                  <c:v>0.86619999999999997</c:v>
                </c:pt>
                <c:pt idx="6882">
                  <c:v>0.86619999999999997</c:v>
                </c:pt>
                <c:pt idx="6883">
                  <c:v>0.86619999999999997</c:v>
                </c:pt>
                <c:pt idx="6884">
                  <c:v>0.84919999999999995</c:v>
                </c:pt>
                <c:pt idx="6885">
                  <c:v>0.85419999999999996</c:v>
                </c:pt>
                <c:pt idx="6886">
                  <c:v>0.84740000000000004</c:v>
                </c:pt>
                <c:pt idx="6887">
                  <c:v>0.84940000000000004</c:v>
                </c:pt>
                <c:pt idx="6888">
                  <c:v>0.8468</c:v>
                </c:pt>
                <c:pt idx="6889">
                  <c:v>0.8468</c:v>
                </c:pt>
                <c:pt idx="6890">
                  <c:v>0.8468</c:v>
                </c:pt>
                <c:pt idx="6891">
                  <c:v>0.84660000000000002</c:v>
                </c:pt>
                <c:pt idx="6892">
                  <c:v>0.85429999999999995</c:v>
                </c:pt>
                <c:pt idx="6893">
                  <c:v>0.84650000000000003</c:v>
                </c:pt>
                <c:pt idx="6894">
                  <c:v>0.85129999999999995</c:v>
                </c:pt>
                <c:pt idx="6895">
                  <c:v>0.8478</c:v>
                </c:pt>
                <c:pt idx="6896">
                  <c:v>0.8478</c:v>
                </c:pt>
                <c:pt idx="6897">
                  <c:v>0.8478</c:v>
                </c:pt>
                <c:pt idx="6898">
                  <c:v>0.84799999999999998</c:v>
                </c:pt>
                <c:pt idx="6899">
                  <c:v>0.85580000000000001</c:v>
                </c:pt>
                <c:pt idx="6900">
                  <c:v>0.85519999999999996</c:v>
                </c:pt>
                <c:pt idx="6901">
                  <c:v>0.85840000000000005</c:v>
                </c:pt>
                <c:pt idx="6902">
                  <c:v>0.85909999999999997</c:v>
                </c:pt>
                <c:pt idx="6903">
                  <c:v>0.85909999999999997</c:v>
                </c:pt>
                <c:pt idx="6904">
                  <c:v>0.85909999999999997</c:v>
                </c:pt>
                <c:pt idx="6905">
                  <c:v>0.86040000000000005</c:v>
                </c:pt>
                <c:pt idx="6906">
                  <c:v>0.85850000000000004</c:v>
                </c:pt>
                <c:pt idx="6907">
                  <c:v>0.86850000000000005</c:v>
                </c:pt>
                <c:pt idx="6908">
                  <c:v>0.87539999999999996</c:v>
                </c:pt>
                <c:pt idx="6909">
                  <c:v>0.87770000000000004</c:v>
                </c:pt>
                <c:pt idx="6910">
                  <c:v>0.87770000000000004</c:v>
                </c:pt>
                <c:pt idx="6911">
                  <c:v>0.87770000000000004</c:v>
                </c:pt>
                <c:pt idx="6912">
                  <c:v>0.88149999999999995</c:v>
                </c:pt>
                <c:pt idx="6913">
                  <c:v>0.88339999999999996</c:v>
                </c:pt>
                <c:pt idx="6914">
                  <c:v>0.87680000000000002</c:v>
                </c:pt>
                <c:pt idx="6915">
                  <c:v>0.87450000000000006</c:v>
                </c:pt>
                <c:pt idx="6916">
                  <c:v>0.87729999999999997</c:v>
                </c:pt>
                <c:pt idx="6917">
                  <c:v>0.87729999999999997</c:v>
                </c:pt>
                <c:pt idx="6918">
                  <c:v>0.87729999999999997</c:v>
                </c:pt>
                <c:pt idx="6919">
                  <c:v>0.88500000000000001</c:v>
                </c:pt>
                <c:pt idx="6920">
                  <c:v>0.88270000000000004</c:v>
                </c:pt>
                <c:pt idx="6921">
                  <c:v>0.88660000000000005</c:v>
                </c:pt>
                <c:pt idx="6922">
                  <c:v>0.89190000000000003</c:v>
                </c:pt>
                <c:pt idx="6923">
                  <c:v>0.89390000000000003</c:v>
                </c:pt>
                <c:pt idx="6924">
                  <c:v>0.89390000000000003</c:v>
                </c:pt>
                <c:pt idx="6925">
                  <c:v>0.89390000000000003</c:v>
                </c:pt>
                <c:pt idx="6926">
                  <c:v>0.89029999999999998</c:v>
                </c:pt>
                <c:pt idx="6927">
                  <c:v>0.89070000000000005</c:v>
                </c:pt>
                <c:pt idx="6928">
                  <c:v>0.88759999999999994</c:v>
                </c:pt>
                <c:pt idx="6929">
                  <c:v>0.88759999999999994</c:v>
                </c:pt>
                <c:pt idx="6930">
                  <c:v>0.90229999999999999</c:v>
                </c:pt>
                <c:pt idx="6931">
                  <c:v>0.90229999999999999</c:v>
                </c:pt>
                <c:pt idx="6932">
                  <c:v>0.90229999999999999</c:v>
                </c:pt>
                <c:pt idx="6933">
                  <c:v>0.90129999999999999</c:v>
                </c:pt>
                <c:pt idx="6934">
                  <c:v>0.89470000000000005</c:v>
                </c:pt>
                <c:pt idx="6935">
                  <c:v>0.89729999999999999</c:v>
                </c:pt>
                <c:pt idx="6936">
                  <c:v>0.9002</c:v>
                </c:pt>
                <c:pt idx="6937">
                  <c:v>0.89890000000000003</c:v>
                </c:pt>
                <c:pt idx="6938">
                  <c:v>0.89890000000000003</c:v>
                </c:pt>
                <c:pt idx="6939">
                  <c:v>0.89890000000000003</c:v>
                </c:pt>
                <c:pt idx="6940">
                  <c:v>0.88270000000000004</c:v>
                </c:pt>
                <c:pt idx="6941">
                  <c:v>0.87780000000000002</c:v>
                </c:pt>
                <c:pt idx="6942">
                  <c:v>0.87909999999999999</c:v>
                </c:pt>
                <c:pt idx="6943">
                  <c:v>0.88490000000000002</c:v>
                </c:pt>
                <c:pt idx="6944">
                  <c:v>0.88490000000000002</c:v>
                </c:pt>
                <c:pt idx="6945">
                  <c:v>0.88490000000000002</c:v>
                </c:pt>
                <c:pt idx="6946">
                  <c:v>0.88490000000000002</c:v>
                </c:pt>
                <c:pt idx="6947">
                  <c:v>0.88490000000000002</c:v>
                </c:pt>
                <c:pt idx="6948">
                  <c:v>0.88400000000000001</c:v>
                </c:pt>
                <c:pt idx="6949">
                  <c:v>0.89449999999999996</c:v>
                </c:pt>
                <c:pt idx="6950">
                  <c:v>0.90180000000000005</c:v>
                </c:pt>
                <c:pt idx="6951">
                  <c:v>0.89400000000000002</c:v>
                </c:pt>
                <c:pt idx="6952">
                  <c:v>0.89400000000000002</c:v>
                </c:pt>
                <c:pt idx="6953">
                  <c:v>0.89400000000000002</c:v>
                </c:pt>
                <c:pt idx="6954">
                  <c:v>0.90200000000000002</c:v>
                </c:pt>
                <c:pt idx="6955">
                  <c:v>0.9032</c:v>
                </c:pt>
                <c:pt idx="6956">
                  <c:v>0.88449999999999995</c:v>
                </c:pt>
                <c:pt idx="6957">
                  <c:v>0.87719999999999998</c:v>
                </c:pt>
                <c:pt idx="6958">
                  <c:v>0.88319999999999999</c:v>
                </c:pt>
                <c:pt idx="6959">
                  <c:v>0.88319999999999999</c:v>
                </c:pt>
                <c:pt idx="6960">
                  <c:v>0.88319999999999999</c:v>
                </c:pt>
                <c:pt idx="6961">
                  <c:v>0.88400000000000001</c:v>
                </c:pt>
                <c:pt idx="6962">
                  <c:v>0.88600000000000001</c:v>
                </c:pt>
                <c:pt idx="6963">
                  <c:v>0.8952</c:v>
                </c:pt>
                <c:pt idx="6964">
                  <c:v>0.89349999999999996</c:v>
                </c:pt>
                <c:pt idx="6965">
                  <c:v>0.89219999999999999</c:v>
                </c:pt>
                <c:pt idx="6966">
                  <c:v>0.89219999999999999</c:v>
                </c:pt>
                <c:pt idx="6967">
                  <c:v>0.89219999999999999</c:v>
                </c:pt>
                <c:pt idx="6968">
                  <c:v>0.88890000000000002</c:v>
                </c:pt>
                <c:pt idx="6969">
                  <c:v>0.89900000000000002</c:v>
                </c:pt>
                <c:pt idx="6970">
                  <c:v>0.90200000000000002</c:v>
                </c:pt>
                <c:pt idx="6971">
                  <c:v>0.89959999999999996</c:v>
                </c:pt>
                <c:pt idx="6972">
                  <c:v>0.89470000000000005</c:v>
                </c:pt>
                <c:pt idx="6973">
                  <c:v>0.89470000000000005</c:v>
                </c:pt>
                <c:pt idx="6974">
                  <c:v>0.89470000000000005</c:v>
                </c:pt>
                <c:pt idx="6975">
                  <c:v>0.90639999999999998</c:v>
                </c:pt>
                <c:pt idx="6976">
                  <c:v>0.91820000000000002</c:v>
                </c:pt>
                <c:pt idx="6977">
                  <c:v>0.92020000000000002</c:v>
                </c:pt>
                <c:pt idx="6978">
                  <c:v>0.92720000000000002</c:v>
                </c:pt>
                <c:pt idx="6979">
                  <c:v>0.93569999999999998</c:v>
                </c:pt>
                <c:pt idx="6980">
                  <c:v>0.93569999999999998</c:v>
                </c:pt>
                <c:pt idx="6981">
                  <c:v>0.93569999999999998</c:v>
                </c:pt>
                <c:pt idx="6982">
                  <c:v>0.93120000000000003</c:v>
                </c:pt>
                <c:pt idx="6983">
                  <c:v>0.93069999999999997</c:v>
                </c:pt>
                <c:pt idx="6984">
                  <c:v>0.92789999999999995</c:v>
                </c:pt>
                <c:pt idx="6985">
                  <c:v>0.93049999999999999</c:v>
                </c:pt>
                <c:pt idx="6986">
                  <c:v>0.93630000000000002</c:v>
                </c:pt>
                <c:pt idx="6987">
                  <c:v>0.93630000000000002</c:v>
                </c:pt>
                <c:pt idx="6988">
                  <c:v>0.93630000000000002</c:v>
                </c:pt>
                <c:pt idx="6989">
                  <c:v>0.92689999999999995</c:v>
                </c:pt>
                <c:pt idx="6990">
                  <c:v>0.92479999999999996</c:v>
                </c:pt>
                <c:pt idx="6991">
                  <c:v>0.9163</c:v>
                </c:pt>
                <c:pt idx="6992">
                  <c:v>0.91049999999999998</c:v>
                </c:pt>
                <c:pt idx="6993">
                  <c:v>0.90639999999999998</c:v>
                </c:pt>
                <c:pt idx="6994">
                  <c:v>0.90639999999999998</c:v>
                </c:pt>
                <c:pt idx="6995">
                  <c:v>0.90639999999999998</c:v>
                </c:pt>
                <c:pt idx="6996">
                  <c:v>0.90559999999999996</c:v>
                </c:pt>
                <c:pt idx="6997">
                  <c:v>0.91459999999999997</c:v>
                </c:pt>
                <c:pt idx="6998">
                  <c:v>0.90700000000000003</c:v>
                </c:pt>
                <c:pt idx="6999">
                  <c:v>0.92130000000000001</c:v>
                </c:pt>
                <c:pt idx="7000">
                  <c:v>0.9113</c:v>
                </c:pt>
                <c:pt idx="7001">
                  <c:v>0.9113</c:v>
                </c:pt>
                <c:pt idx="7002">
                  <c:v>0.9113</c:v>
                </c:pt>
                <c:pt idx="7003">
                  <c:v>0.90900000000000003</c:v>
                </c:pt>
                <c:pt idx="7004">
                  <c:v>0.91779999999999995</c:v>
                </c:pt>
                <c:pt idx="7005">
                  <c:v>0.92749999999999999</c:v>
                </c:pt>
                <c:pt idx="7006">
                  <c:v>0.92879999999999996</c:v>
                </c:pt>
                <c:pt idx="7007">
                  <c:v>0.92269999999999996</c:v>
                </c:pt>
                <c:pt idx="7008">
                  <c:v>0.92269999999999996</c:v>
                </c:pt>
                <c:pt idx="7009">
                  <c:v>0.92269999999999996</c:v>
                </c:pt>
                <c:pt idx="7010">
                  <c:v>0.92200000000000004</c:v>
                </c:pt>
                <c:pt idx="7011">
                  <c:v>0.9325</c:v>
                </c:pt>
                <c:pt idx="7012">
                  <c:v>0.93220000000000003</c:v>
                </c:pt>
                <c:pt idx="7013">
                  <c:v>0.9425</c:v>
                </c:pt>
                <c:pt idx="7014">
                  <c:v>0.94069999999999998</c:v>
                </c:pt>
                <c:pt idx="7015">
                  <c:v>0.94069999999999998</c:v>
                </c:pt>
                <c:pt idx="7016">
                  <c:v>0.94069999999999998</c:v>
                </c:pt>
                <c:pt idx="7017">
                  <c:v>0.94059999999999999</c:v>
                </c:pt>
                <c:pt idx="7018">
                  <c:v>0.92930000000000001</c:v>
                </c:pt>
                <c:pt idx="7019">
                  <c:v>0.91969999999999996</c:v>
                </c:pt>
                <c:pt idx="7020">
                  <c:v>0.91930000000000001</c:v>
                </c:pt>
                <c:pt idx="7021">
                  <c:v>0.92279999999999995</c:v>
                </c:pt>
                <c:pt idx="7022">
                  <c:v>0.92279999999999995</c:v>
                </c:pt>
                <c:pt idx="7023">
                  <c:v>0.92279999999999995</c:v>
                </c:pt>
                <c:pt idx="7024">
                  <c:v>0.91459999999999997</c:v>
                </c:pt>
                <c:pt idx="7025">
                  <c:v>0.9294</c:v>
                </c:pt>
                <c:pt idx="7026">
                  <c:v>0.94069999999999998</c:v>
                </c:pt>
                <c:pt idx="7027">
                  <c:v>0.92900000000000005</c:v>
                </c:pt>
                <c:pt idx="7028">
                  <c:v>0.94</c:v>
                </c:pt>
                <c:pt idx="7029">
                  <c:v>0.94</c:v>
                </c:pt>
                <c:pt idx="7030">
                  <c:v>0.94</c:v>
                </c:pt>
                <c:pt idx="7031">
                  <c:v>0.94040000000000001</c:v>
                </c:pt>
                <c:pt idx="7032">
                  <c:v>0.93959999999999999</c:v>
                </c:pt>
                <c:pt idx="7033">
                  <c:v>0.94120000000000004</c:v>
                </c:pt>
                <c:pt idx="7034">
                  <c:v>0.94279999999999997</c:v>
                </c:pt>
                <c:pt idx="7035">
                  <c:v>0.95450000000000002</c:v>
                </c:pt>
                <c:pt idx="7036">
                  <c:v>0.95450000000000002</c:v>
                </c:pt>
                <c:pt idx="7037">
                  <c:v>0.95450000000000002</c:v>
                </c:pt>
                <c:pt idx="7038">
                  <c:v>0.95230000000000004</c:v>
                </c:pt>
                <c:pt idx="7039">
                  <c:v>0.94120000000000004</c:v>
                </c:pt>
                <c:pt idx="7040">
                  <c:v>0.94010000000000005</c:v>
                </c:pt>
                <c:pt idx="7041">
                  <c:v>0.94969999999999999</c:v>
                </c:pt>
                <c:pt idx="7042">
                  <c:v>0.95450000000000002</c:v>
                </c:pt>
                <c:pt idx="7043">
                  <c:v>0.95450000000000002</c:v>
                </c:pt>
                <c:pt idx="7044">
                  <c:v>0.95450000000000002</c:v>
                </c:pt>
                <c:pt idx="7045">
                  <c:v>0.94579999999999997</c:v>
                </c:pt>
                <c:pt idx="7046">
                  <c:v>0.95299999999999996</c:v>
                </c:pt>
                <c:pt idx="7047">
                  <c:v>0.94230000000000003</c:v>
                </c:pt>
                <c:pt idx="7048">
                  <c:v>0.93049999999999999</c:v>
                </c:pt>
                <c:pt idx="7049">
                  <c:v>0.93049999999999999</c:v>
                </c:pt>
                <c:pt idx="7050">
                  <c:v>0.93049999999999999</c:v>
                </c:pt>
                <c:pt idx="7051">
                  <c:v>0.93049999999999999</c:v>
                </c:pt>
                <c:pt idx="7052">
                  <c:v>0.92849999999999999</c:v>
                </c:pt>
                <c:pt idx="7053">
                  <c:v>0.93100000000000005</c:v>
                </c:pt>
                <c:pt idx="7054">
                  <c:v>0.92400000000000004</c:v>
                </c:pt>
                <c:pt idx="7055">
                  <c:v>0.92400000000000004</c:v>
                </c:pt>
                <c:pt idx="7056">
                  <c:v>0.92400000000000004</c:v>
                </c:pt>
                <c:pt idx="7057">
                  <c:v>0.92400000000000004</c:v>
                </c:pt>
                <c:pt idx="7058">
                  <c:v>0.92400000000000004</c:v>
                </c:pt>
                <c:pt idx="7059">
                  <c:v>0.91459999999999997</c:v>
                </c:pt>
                <c:pt idx="7060">
                  <c:v>0.90590000000000004</c:v>
                </c:pt>
                <c:pt idx="7061">
                  <c:v>0.89029999999999998</c:v>
                </c:pt>
                <c:pt idx="7062">
                  <c:v>0.89659999999999995</c:v>
                </c:pt>
                <c:pt idx="7063">
                  <c:v>0.89839999999999998</c:v>
                </c:pt>
                <c:pt idx="7064">
                  <c:v>0.89839999999999998</c:v>
                </c:pt>
                <c:pt idx="7065">
                  <c:v>0.89839999999999998</c:v>
                </c:pt>
                <c:pt idx="7066">
                  <c:v>0.88390000000000002</c:v>
                </c:pt>
                <c:pt idx="7067">
                  <c:v>0.87480000000000002</c:v>
                </c:pt>
                <c:pt idx="7068">
                  <c:v>0.87819999999999998</c:v>
                </c:pt>
                <c:pt idx="7069">
                  <c:v>0.88039999999999996</c:v>
                </c:pt>
                <c:pt idx="7070">
                  <c:v>0.88949999999999996</c:v>
                </c:pt>
                <c:pt idx="7071">
                  <c:v>0.88949999999999996</c:v>
                </c:pt>
                <c:pt idx="7072">
                  <c:v>0.88949999999999996</c:v>
                </c:pt>
                <c:pt idx="7073">
                  <c:v>0.89429999999999998</c:v>
                </c:pt>
                <c:pt idx="7074">
                  <c:v>0.88280000000000003</c:v>
                </c:pt>
                <c:pt idx="7075">
                  <c:v>0.88100000000000001</c:v>
                </c:pt>
                <c:pt idx="7076">
                  <c:v>0.89080000000000004</c:v>
                </c:pt>
                <c:pt idx="7077">
                  <c:v>0.87350000000000005</c:v>
                </c:pt>
                <c:pt idx="7078">
                  <c:v>0.87350000000000005</c:v>
                </c:pt>
                <c:pt idx="7079">
                  <c:v>0.87350000000000005</c:v>
                </c:pt>
                <c:pt idx="7080">
                  <c:v>0.86839999999999995</c:v>
                </c:pt>
                <c:pt idx="7081">
                  <c:v>0.86499999999999999</c:v>
                </c:pt>
                <c:pt idx="7082">
                  <c:v>0.85609999999999997</c:v>
                </c:pt>
                <c:pt idx="7083">
                  <c:v>0.84060000000000001</c:v>
                </c:pt>
                <c:pt idx="7084">
                  <c:v>0.84360000000000002</c:v>
                </c:pt>
                <c:pt idx="7085">
                  <c:v>0.84360000000000002</c:v>
                </c:pt>
                <c:pt idx="7086">
                  <c:v>0.84360000000000002</c:v>
                </c:pt>
                <c:pt idx="7087">
                  <c:v>0.8427</c:v>
                </c:pt>
                <c:pt idx="7088">
                  <c:v>0.84289999999999998</c:v>
                </c:pt>
                <c:pt idx="7089">
                  <c:v>0.84740000000000004</c:v>
                </c:pt>
                <c:pt idx="7090">
                  <c:v>0.8488</c:v>
                </c:pt>
                <c:pt idx="7091">
                  <c:v>0.85350000000000004</c:v>
                </c:pt>
                <c:pt idx="7092">
                  <c:v>0.85350000000000004</c:v>
                </c:pt>
                <c:pt idx="7093">
                  <c:v>0.85350000000000004</c:v>
                </c:pt>
                <c:pt idx="7094">
                  <c:v>0.8569</c:v>
                </c:pt>
                <c:pt idx="7095">
                  <c:v>0.85960000000000003</c:v>
                </c:pt>
                <c:pt idx="7096">
                  <c:v>0.85829999999999995</c:v>
                </c:pt>
                <c:pt idx="7097">
                  <c:v>0.86199999999999999</c:v>
                </c:pt>
                <c:pt idx="7098">
                  <c:v>0.86729999999999996</c:v>
                </c:pt>
                <c:pt idx="7099">
                  <c:v>0.86729999999999996</c:v>
                </c:pt>
                <c:pt idx="7100">
                  <c:v>0.86729999999999996</c:v>
                </c:pt>
                <c:pt idx="7101">
                  <c:v>0.85309999999999997</c:v>
                </c:pt>
                <c:pt idx="7102">
                  <c:v>0.85589999999999999</c:v>
                </c:pt>
                <c:pt idx="7103">
                  <c:v>0.85870000000000002</c:v>
                </c:pt>
                <c:pt idx="7104">
                  <c:v>0.86670000000000003</c:v>
                </c:pt>
                <c:pt idx="7105">
                  <c:v>0.873</c:v>
                </c:pt>
                <c:pt idx="7106">
                  <c:v>0.873</c:v>
                </c:pt>
                <c:pt idx="7107">
                  <c:v>0.873</c:v>
                </c:pt>
                <c:pt idx="7108">
                  <c:v>0.86460000000000004</c:v>
                </c:pt>
                <c:pt idx="7109">
                  <c:v>0.85540000000000005</c:v>
                </c:pt>
                <c:pt idx="7110">
                  <c:v>0.8417</c:v>
                </c:pt>
                <c:pt idx="7111">
                  <c:v>0.84819999999999995</c:v>
                </c:pt>
                <c:pt idx="7112">
                  <c:v>0.83240000000000003</c:v>
                </c:pt>
                <c:pt idx="7113">
                  <c:v>0.83240000000000003</c:v>
                </c:pt>
                <c:pt idx="7114">
                  <c:v>0.83240000000000003</c:v>
                </c:pt>
                <c:pt idx="7115">
                  <c:v>0.82520000000000004</c:v>
                </c:pt>
                <c:pt idx="7116">
                  <c:v>0.83069999999999999</c:v>
                </c:pt>
                <c:pt idx="7117">
                  <c:v>0.83860000000000001</c:v>
                </c:pt>
                <c:pt idx="7118">
                  <c:v>0.8377</c:v>
                </c:pt>
                <c:pt idx="7119">
                  <c:v>0.84519999999999995</c:v>
                </c:pt>
                <c:pt idx="7120">
                  <c:v>0.84519999999999995</c:v>
                </c:pt>
                <c:pt idx="7121">
                  <c:v>0.84519999999999995</c:v>
                </c:pt>
                <c:pt idx="7122">
                  <c:v>0.84109999999999996</c:v>
                </c:pt>
                <c:pt idx="7123">
                  <c:v>0.85250000000000004</c:v>
                </c:pt>
                <c:pt idx="7124">
                  <c:v>0.84960000000000002</c:v>
                </c:pt>
                <c:pt idx="7125">
                  <c:v>0.85109999999999997</c:v>
                </c:pt>
                <c:pt idx="7126">
                  <c:v>0.86270000000000002</c:v>
                </c:pt>
                <c:pt idx="7127">
                  <c:v>0.86270000000000002</c:v>
                </c:pt>
                <c:pt idx="7128">
                  <c:v>0.86270000000000002</c:v>
                </c:pt>
                <c:pt idx="7129">
                  <c:v>0.86480000000000001</c:v>
                </c:pt>
                <c:pt idx="7130">
                  <c:v>0.872</c:v>
                </c:pt>
                <c:pt idx="7131">
                  <c:v>0.87209999999999999</c:v>
                </c:pt>
                <c:pt idx="7132">
                  <c:v>0.86950000000000005</c:v>
                </c:pt>
                <c:pt idx="7133">
                  <c:v>0.87029999999999996</c:v>
                </c:pt>
                <c:pt idx="7134">
                  <c:v>0.87029999999999996</c:v>
                </c:pt>
                <c:pt idx="7135">
                  <c:v>0.87029999999999996</c:v>
                </c:pt>
                <c:pt idx="7136">
                  <c:v>0.87860000000000005</c:v>
                </c:pt>
                <c:pt idx="7137">
                  <c:v>0.873</c:v>
                </c:pt>
                <c:pt idx="7138">
                  <c:v>0.87629999999999997</c:v>
                </c:pt>
                <c:pt idx="7139">
                  <c:v>0.88019999999999998</c:v>
                </c:pt>
                <c:pt idx="7140">
                  <c:v>0.87649999999999995</c:v>
                </c:pt>
                <c:pt idx="7141">
                  <c:v>0.87649999999999995</c:v>
                </c:pt>
                <c:pt idx="7142">
                  <c:v>0.87649999999999995</c:v>
                </c:pt>
                <c:pt idx="7143">
                  <c:v>0.88319999999999999</c:v>
                </c:pt>
                <c:pt idx="7144">
                  <c:v>0.8861</c:v>
                </c:pt>
                <c:pt idx="7145">
                  <c:v>0.87570000000000003</c:v>
                </c:pt>
                <c:pt idx="7146">
                  <c:v>0.877</c:v>
                </c:pt>
                <c:pt idx="7147">
                  <c:v>0.88900000000000001</c:v>
                </c:pt>
                <c:pt idx="7148">
                  <c:v>0.88900000000000001</c:v>
                </c:pt>
                <c:pt idx="7149">
                  <c:v>0.88900000000000001</c:v>
                </c:pt>
                <c:pt idx="7150">
                  <c:v>0.85240000000000005</c:v>
                </c:pt>
                <c:pt idx="7151">
                  <c:v>0.84760000000000002</c:v>
                </c:pt>
                <c:pt idx="7152">
                  <c:v>0.85409999999999997</c:v>
                </c:pt>
                <c:pt idx="7153">
                  <c:v>0.85260000000000002</c:v>
                </c:pt>
                <c:pt idx="7154">
                  <c:v>0.86150000000000004</c:v>
                </c:pt>
                <c:pt idx="7155">
                  <c:v>0.86150000000000004</c:v>
                </c:pt>
                <c:pt idx="7156">
                  <c:v>0.86150000000000004</c:v>
                </c:pt>
                <c:pt idx="7157">
                  <c:v>0.86929999999999996</c:v>
                </c:pt>
                <c:pt idx="7158">
                  <c:v>0.86539999999999995</c:v>
                </c:pt>
                <c:pt idx="7159">
                  <c:v>0.86140000000000005</c:v>
                </c:pt>
                <c:pt idx="7160">
                  <c:v>0.8609</c:v>
                </c:pt>
                <c:pt idx="7161">
                  <c:v>0.87350000000000005</c:v>
                </c:pt>
                <c:pt idx="7162">
                  <c:v>0.87350000000000005</c:v>
                </c:pt>
                <c:pt idx="7163">
                  <c:v>0.87350000000000005</c:v>
                </c:pt>
                <c:pt idx="7164">
                  <c:v>0.86760000000000004</c:v>
                </c:pt>
                <c:pt idx="7165">
                  <c:v>0.88180000000000003</c:v>
                </c:pt>
                <c:pt idx="7166">
                  <c:v>0.88859999999999995</c:v>
                </c:pt>
                <c:pt idx="7167">
                  <c:v>0.9</c:v>
                </c:pt>
                <c:pt idx="7168">
                  <c:v>0.89019999999999999</c:v>
                </c:pt>
                <c:pt idx="7169">
                  <c:v>0.89019999999999999</c:v>
                </c:pt>
                <c:pt idx="7170">
                  <c:v>0.89019999999999999</c:v>
                </c:pt>
                <c:pt idx="7171">
                  <c:v>0.89059999999999995</c:v>
                </c:pt>
                <c:pt idx="7172">
                  <c:v>0.89090000000000003</c:v>
                </c:pt>
                <c:pt idx="7173">
                  <c:v>0.89649999999999996</c:v>
                </c:pt>
                <c:pt idx="7174">
                  <c:v>0.90069999999999995</c:v>
                </c:pt>
                <c:pt idx="7175">
                  <c:v>0.90210000000000001</c:v>
                </c:pt>
                <c:pt idx="7176">
                  <c:v>0.90210000000000001</c:v>
                </c:pt>
                <c:pt idx="7177">
                  <c:v>0.90210000000000001</c:v>
                </c:pt>
                <c:pt idx="7178">
                  <c:v>0.9012</c:v>
                </c:pt>
                <c:pt idx="7179">
                  <c:v>0.89180000000000004</c:v>
                </c:pt>
                <c:pt idx="7180">
                  <c:v>0.8972</c:v>
                </c:pt>
                <c:pt idx="7181">
                  <c:v>0.90229999999999999</c:v>
                </c:pt>
                <c:pt idx="7182">
                  <c:v>0.91269999999999996</c:v>
                </c:pt>
                <c:pt idx="7183">
                  <c:v>0.91269999999999996</c:v>
                </c:pt>
                <c:pt idx="7184">
                  <c:v>0.91269999999999996</c:v>
                </c:pt>
                <c:pt idx="7185">
                  <c:v>0.91400000000000003</c:v>
                </c:pt>
                <c:pt idx="7186">
                  <c:v>0.90720000000000001</c:v>
                </c:pt>
                <c:pt idx="7187">
                  <c:v>0.91180000000000005</c:v>
                </c:pt>
                <c:pt idx="7188">
                  <c:v>0.90110000000000001</c:v>
                </c:pt>
                <c:pt idx="7189">
                  <c:v>0.91320000000000001</c:v>
                </c:pt>
                <c:pt idx="7190">
                  <c:v>0.91320000000000001</c:v>
                </c:pt>
                <c:pt idx="7191">
                  <c:v>0.91320000000000001</c:v>
                </c:pt>
                <c:pt idx="7192">
                  <c:v>0.90310000000000001</c:v>
                </c:pt>
                <c:pt idx="7193">
                  <c:v>0.89729999999999999</c:v>
                </c:pt>
                <c:pt idx="7194">
                  <c:v>0.90469999999999995</c:v>
                </c:pt>
                <c:pt idx="7195">
                  <c:v>0.90839999999999999</c:v>
                </c:pt>
                <c:pt idx="7196">
                  <c:v>0.90310000000000001</c:v>
                </c:pt>
                <c:pt idx="7197">
                  <c:v>0.90310000000000001</c:v>
                </c:pt>
                <c:pt idx="7198">
                  <c:v>0.90310000000000001</c:v>
                </c:pt>
                <c:pt idx="7199">
                  <c:v>0.90280000000000005</c:v>
                </c:pt>
                <c:pt idx="7200">
                  <c:v>0.91420000000000001</c:v>
                </c:pt>
                <c:pt idx="7201">
                  <c:v>0.9264</c:v>
                </c:pt>
                <c:pt idx="7202">
                  <c:v>0.92430000000000001</c:v>
                </c:pt>
                <c:pt idx="7203">
                  <c:v>0.92759999999999998</c:v>
                </c:pt>
                <c:pt idx="7204">
                  <c:v>0.92759999999999998</c:v>
                </c:pt>
                <c:pt idx="7205">
                  <c:v>0.92759999999999998</c:v>
                </c:pt>
                <c:pt idx="7206">
                  <c:v>0.93889999999999996</c:v>
                </c:pt>
                <c:pt idx="7207">
                  <c:v>0.93899999999999995</c:v>
                </c:pt>
                <c:pt idx="7208">
                  <c:v>0.94099999999999995</c:v>
                </c:pt>
                <c:pt idx="7209">
                  <c:v>0.93320000000000003</c:v>
                </c:pt>
                <c:pt idx="7210">
                  <c:v>0.93630000000000002</c:v>
                </c:pt>
                <c:pt idx="7211">
                  <c:v>0.93630000000000002</c:v>
                </c:pt>
                <c:pt idx="7212">
                  <c:v>0.93630000000000002</c:v>
                </c:pt>
                <c:pt idx="7213">
                  <c:v>0.92200000000000004</c:v>
                </c:pt>
                <c:pt idx="7214">
                  <c:v>0.92159999999999997</c:v>
                </c:pt>
                <c:pt idx="7215">
                  <c:v>0.93530000000000002</c:v>
                </c:pt>
                <c:pt idx="7216">
                  <c:v>0.93520000000000003</c:v>
                </c:pt>
                <c:pt idx="7217">
                  <c:v>0.93440000000000001</c:v>
                </c:pt>
                <c:pt idx="7218">
                  <c:v>0.93440000000000001</c:v>
                </c:pt>
                <c:pt idx="7219">
                  <c:v>0.93440000000000001</c:v>
                </c:pt>
                <c:pt idx="7220">
                  <c:v>0.93489999999999995</c:v>
                </c:pt>
                <c:pt idx="7221">
                  <c:v>0.94989999999999997</c:v>
                </c:pt>
                <c:pt idx="7222">
                  <c:v>0.95269999999999999</c:v>
                </c:pt>
                <c:pt idx="7223">
                  <c:v>0.95230000000000004</c:v>
                </c:pt>
                <c:pt idx="7224">
                  <c:v>0.94830000000000003</c:v>
                </c:pt>
                <c:pt idx="7225">
                  <c:v>0.94830000000000003</c:v>
                </c:pt>
                <c:pt idx="7226">
                  <c:v>0.94830000000000003</c:v>
                </c:pt>
                <c:pt idx="7227">
                  <c:v>0.95420000000000005</c:v>
                </c:pt>
                <c:pt idx="7228">
                  <c:v>0.95369999999999999</c:v>
                </c:pt>
                <c:pt idx="7229">
                  <c:v>0.94869999999999999</c:v>
                </c:pt>
                <c:pt idx="7230">
                  <c:v>0.94930000000000003</c:v>
                </c:pt>
                <c:pt idx="7231">
                  <c:v>0.9556</c:v>
                </c:pt>
                <c:pt idx="7232">
                  <c:v>0.9556</c:v>
                </c:pt>
                <c:pt idx="7233">
                  <c:v>0.9556</c:v>
                </c:pt>
                <c:pt idx="7234">
                  <c:v>0.95040000000000002</c:v>
                </c:pt>
                <c:pt idx="7235">
                  <c:v>0.9415</c:v>
                </c:pt>
                <c:pt idx="7236">
                  <c:v>0.94010000000000005</c:v>
                </c:pt>
                <c:pt idx="7237">
                  <c:v>0.93269999999999997</c:v>
                </c:pt>
                <c:pt idx="7238">
                  <c:v>0.94130000000000003</c:v>
                </c:pt>
                <c:pt idx="7239">
                  <c:v>0.94130000000000003</c:v>
                </c:pt>
                <c:pt idx="7240">
                  <c:v>0.94130000000000003</c:v>
                </c:pt>
                <c:pt idx="7241">
                  <c:v>0.9405</c:v>
                </c:pt>
                <c:pt idx="7242">
                  <c:v>0.94699999999999995</c:v>
                </c:pt>
                <c:pt idx="7243">
                  <c:v>0.95379999999999998</c:v>
                </c:pt>
                <c:pt idx="7244">
                  <c:v>0.96399999999999997</c:v>
                </c:pt>
                <c:pt idx="7245">
                  <c:v>0.95650000000000002</c:v>
                </c:pt>
                <c:pt idx="7246">
                  <c:v>0.95650000000000002</c:v>
                </c:pt>
                <c:pt idx="7247">
                  <c:v>0.95650000000000002</c:v>
                </c:pt>
                <c:pt idx="7248">
                  <c:v>0.95240000000000002</c:v>
                </c:pt>
                <c:pt idx="7249">
                  <c:v>0.96360000000000001</c:v>
                </c:pt>
                <c:pt idx="7250">
                  <c:v>0.95830000000000004</c:v>
                </c:pt>
                <c:pt idx="7251">
                  <c:v>0.95269999999999999</c:v>
                </c:pt>
                <c:pt idx="7252">
                  <c:v>0.94899999999999995</c:v>
                </c:pt>
                <c:pt idx="7253">
                  <c:v>0.94899999999999995</c:v>
                </c:pt>
                <c:pt idx="7254">
                  <c:v>0.94899999999999995</c:v>
                </c:pt>
                <c:pt idx="7255">
                  <c:v>0.96679999999999999</c:v>
                </c:pt>
                <c:pt idx="7256">
                  <c:v>0.95540000000000003</c:v>
                </c:pt>
                <c:pt idx="7257">
                  <c:v>0.94850000000000001</c:v>
                </c:pt>
                <c:pt idx="7258">
                  <c:v>0.94330000000000003</c:v>
                </c:pt>
                <c:pt idx="7259">
                  <c:v>0.9355</c:v>
                </c:pt>
                <c:pt idx="7260">
                  <c:v>0.9355</c:v>
                </c:pt>
                <c:pt idx="7261">
                  <c:v>0.9355</c:v>
                </c:pt>
                <c:pt idx="7262">
                  <c:v>0.93300000000000005</c:v>
                </c:pt>
                <c:pt idx="7263">
                  <c:v>0.93030000000000002</c:v>
                </c:pt>
                <c:pt idx="7264">
                  <c:v>0.93589999999999995</c:v>
                </c:pt>
                <c:pt idx="7265">
                  <c:v>0.92620000000000002</c:v>
                </c:pt>
                <c:pt idx="7266">
                  <c:v>0.9143</c:v>
                </c:pt>
                <c:pt idx="7267">
                  <c:v>0.9143</c:v>
                </c:pt>
                <c:pt idx="7268">
                  <c:v>0.9143</c:v>
                </c:pt>
                <c:pt idx="7269">
                  <c:v>0.89810000000000001</c:v>
                </c:pt>
                <c:pt idx="7270">
                  <c:v>0.90980000000000005</c:v>
                </c:pt>
                <c:pt idx="7271">
                  <c:v>0.91110000000000002</c:v>
                </c:pt>
                <c:pt idx="7272">
                  <c:v>0.9</c:v>
                </c:pt>
                <c:pt idx="7273">
                  <c:v>0.88749999999999996</c:v>
                </c:pt>
                <c:pt idx="7274">
                  <c:v>0.88749999999999996</c:v>
                </c:pt>
                <c:pt idx="7275">
                  <c:v>0.88749999999999996</c:v>
                </c:pt>
                <c:pt idx="7276">
                  <c:v>0.89419999999999999</c:v>
                </c:pt>
                <c:pt idx="7277">
                  <c:v>0.89219999999999999</c:v>
                </c:pt>
                <c:pt idx="7278">
                  <c:v>0.90649999999999997</c:v>
                </c:pt>
                <c:pt idx="7279">
                  <c:v>0.91469999999999996</c:v>
                </c:pt>
                <c:pt idx="7280">
                  <c:v>0.90290000000000004</c:v>
                </c:pt>
                <c:pt idx="7281">
                  <c:v>0.90290000000000004</c:v>
                </c:pt>
                <c:pt idx="7282">
                  <c:v>0.90290000000000004</c:v>
                </c:pt>
                <c:pt idx="7283">
                  <c:v>0.90790000000000004</c:v>
                </c:pt>
                <c:pt idx="7284">
                  <c:v>0.91069999999999995</c:v>
                </c:pt>
                <c:pt idx="7285">
                  <c:v>0.89780000000000004</c:v>
                </c:pt>
                <c:pt idx="7286">
                  <c:v>0.8952</c:v>
                </c:pt>
                <c:pt idx="7287">
                  <c:v>0.89839999999999998</c:v>
                </c:pt>
                <c:pt idx="7288">
                  <c:v>0.89839999999999998</c:v>
                </c:pt>
                <c:pt idx="7289">
                  <c:v>0.89839999999999998</c:v>
                </c:pt>
                <c:pt idx="7290">
                  <c:v>0.89470000000000005</c:v>
                </c:pt>
                <c:pt idx="7291">
                  <c:v>0.89129999999999998</c:v>
                </c:pt>
                <c:pt idx="7292">
                  <c:v>0.91159999999999997</c:v>
                </c:pt>
                <c:pt idx="7293">
                  <c:v>0.90849999999999997</c:v>
                </c:pt>
                <c:pt idx="7294">
                  <c:v>0.90849999999999997</c:v>
                </c:pt>
                <c:pt idx="7295">
                  <c:v>0.90849999999999997</c:v>
                </c:pt>
                <c:pt idx="7296">
                  <c:v>0.90849999999999997</c:v>
                </c:pt>
                <c:pt idx="7297">
                  <c:v>0.9163</c:v>
                </c:pt>
                <c:pt idx="7298">
                  <c:v>0.91930000000000001</c:v>
                </c:pt>
                <c:pt idx="7299">
                  <c:v>0.93020000000000003</c:v>
                </c:pt>
                <c:pt idx="7300">
                  <c:v>0.93759999999999999</c:v>
                </c:pt>
                <c:pt idx="7301">
                  <c:v>0.93759999999999999</c:v>
                </c:pt>
                <c:pt idx="7302">
                  <c:v>0.93759999999999999</c:v>
                </c:pt>
                <c:pt idx="7303">
                  <c:v>0.93759999999999999</c:v>
                </c:pt>
                <c:pt idx="7304">
                  <c:v>0.93759999999999999</c:v>
                </c:pt>
                <c:pt idx="7305">
                  <c:v>0.94610000000000005</c:v>
                </c:pt>
                <c:pt idx="7306">
                  <c:v>0.94969999999999999</c:v>
                </c:pt>
                <c:pt idx="7307">
                  <c:v>0.95730000000000004</c:v>
                </c:pt>
                <c:pt idx="7308">
                  <c:v>0.95399999999999996</c:v>
                </c:pt>
                <c:pt idx="7309">
                  <c:v>0.95399999999999996</c:v>
                </c:pt>
                <c:pt idx="7310">
                  <c:v>0.95399999999999996</c:v>
                </c:pt>
                <c:pt idx="7311">
                  <c:v>0.95369999999999999</c:v>
                </c:pt>
                <c:pt idx="7312">
                  <c:v>0.95760000000000001</c:v>
                </c:pt>
                <c:pt idx="7313">
                  <c:v>0.95940000000000003</c:v>
                </c:pt>
                <c:pt idx="7314">
                  <c:v>0.95899999999999996</c:v>
                </c:pt>
                <c:pt idx="7315">
                  <c:v>0.95640000000000003</c:v>
                </c:pt>
                <c:pt idx="7316">
                  <c:v>0.95640000000000003</c:v>
                </c:pt>
                <c:pt idx="7317">
                  <c:v>0.95640000000000003</c:v>
                </c:pt>
                <c:pt idx="7318">
                  <c:v>0.96250000000000002</c:v>
                </c:pt>
                <c:pt idx="7319">
                  <c:v>0.96730000000000005</c:v>
                </c:pt>
                <c:pt idx="7320">
                  <c:v>0.95379999999999998</c:v>
                </c:pt>
                <c:pt idx="7321">
                  <c:v>0.95640000000000003</c:v>
                </c:pt>
                <c:pt idx="7322">
                  <c:v>0.95530000000000004</c:v>
                </c:pt>
                <c:pt idx="7323">
                  <c:v>0.95530000000000004</c:v>
                </c:pt>
                <c:pt idx="7324">
                  <c:v>0.95530000000000004</c:v>
                </c:pt>
                <c:pt idx="7325">
                  <c:v>0.95550000000000002</c:v>
                </c:pt>
                <c:pt idx="7326">
                  <c:v>0.95679999999999998</c:v>
                </c:pt>
                <c:pt idx="7327">
                  <c:v>0.9647</c:v>
                </c:pt>
                <c:pt idx="7328">
                  <c:v>0.97119999999999995</c:v>
                </c:pt>
                <c:pt idx="7329">
                  <c:v>0.97150000000000003</c:v>
                </c:pt>
                <c:pt idx="7330">
                  <c:v>0.97150000000000003</c:v>
                </c:pt>
                <c:pt idx="7331">
                  <c:v>0.97150000000000003</c:v>
                </c:pt>
                <c:pt idx="7332">
                  <c:v>0.96560000000000001</c:v>
                </c:pt>
                <c:pt idx="7333">
                  <c:v>0.96030000000000004</c:v>
                </c:pt>
                <c:pt idx="7334">
                  <c:v>0.97009999999999996</c:v>
                </c:pt>
                <c:pt idx="7335">
                  <c:v>0.97150000000000003</c:v>
                </c:pt>
                <c:pt idx="7336">
                  <c:v>0.96719999999999995</c:v>
                </c:pt>
                <c:pt idx="7337">
                  <c:v>0.96719999999999995</c:v>
                </c:pt>
                <c:pt idx="7338">
                  <c:v>0.96719999999999995</c:v>
                </c:pt>
                <c:pt idx="7339">
                  <c:v>0.96630000000000005</c:v>
                </c:pt>
                <c:pt idx="7340">
                  <c:v>0.9647</c:v>
                </c:pt>
                <c:pt idx="7341">
                  <c:v>0.96199999999999997</c:v>
                </c:pt>
                <c:pt idx="7342">
                  <c:v>0.97160000000000002</c:v>
                </c:pt>
                <c:pt idx="7343">
                  <c:v>0.96130000000000004</c:v>
                </c:pt>
                <c:pt idx="7344">
                  <c:v>0.96130000000000004</c:v>
                </c:pt>
                <c:pt idx="7345">
                  <c:v>0.96130000000000004</c:v>
                </c:pt>
                <c:pt idx="7346">
                  <c:v>0.96160000000000001</c:v>
                </c:pt>
                <c:pt idx="7347">
                  <c:v>0.95430000000000004</c:v>
                </c:pt>
                <c:pt idx="7348">
                  <c:v>0.95930000000000004</c:v>
                </c:pt>
                <c:pt idx="7349">
                  <c:v>0.96399999999999997</c:v>
                </c:pt>
                <c:pt idx="7350">
                  <c:v>0.96589999999999998</c:v>
                </c:pt>
                <c:pt idx="7351">
                  <c:v>0.96589999999999998</c:v>
                </c:pt>
                <c:pt idx="7352">
                  <c:v>0.96589999999999998</c:v>
                </c:pt>
                <c:pt idx="7353">
                  <c:v>0.97250000000000003</c:v>
                </c:pt>
                <c:pt idx="7354">
                  <c:v>0.9667</c:v>
                </c:pt>
                <c:pt idx="7355">
                  <c:v>0.97140000000000004</c:v>
                </c:pt>
                <c:pt idx="7356">
                  <c:v>0.96389999999999998</c:v>
                </c:pt>
                <c:pt idx="7357">
                  <c:v>0.98129999999999995</c:v>
                </c:pt>
                <c:pt idx="7358">
                  <c:v>0.98129999999999995</c:v>
                </c:pt>
                <c:pt idx="7359">
                  <c:v>0.98129999999999995</c:v>
                </c:pt>
                <c:pt idx="7360">
                  <c:v>0.98980000000000001</c:v>
                </c:pt>
                <c:pt idx="7361">
                  <c:v>1.0067999999999999</c:v>
                </c:pt>
                <c:pt idx="7362">
                  <c:v>1.0022</c:v>
                </c:pt>
                <c:pt idx="7363">
                  <c:v>0.98570000000000002</c:v>
                </c:pt>
                <c:pt idx="7364">
                  <c:v>0.98570000000000002</c:v>
                </c:pt>
                <c:pt idx="7365">
                  <c:v>0.98570000000000002</c:v>
                </c:pt>
                <c:pt idx="7366">
                  <c:v>0.98570000000000002</c:v>
                </c:pt>
                <c:pt idx="7367">
                  <c:v>0.9919</c:v>
                </c:pt>
                <c:pt idx="7368">
                  <c:v>0.98040000000000005</c:v>
                </c:pt>
                <c:pt idx="7369">
                  <c:v>0.9778</c:v>
                </c:pt>
                <c:pt idx="7370">
                  <c:v>0.98670000000000002</c:v>
                </c:pt>
                <c:pt idx="7371">
                  <c:v>0.98009999999999997</c:v>
                </c:pt>
                <c:pt idx="7372">
                  <c:v>0.98009999999999997</c:v>
                </c:pt>
                <c:pt idx="7373">
                  <c:v>0.98009999999999997</c:v>
                </c:pt>
                <c:pt idx="7374">
                  <c:v>0.98680000000000001</c:v>
                </c:pt>
                <c:pt idx="7375">
                  <c:v>0.99339999999999995</c:v>
                </c:pt>
                <c:pt idx="7376">
                  <c:v>0.99029999999999996</c:v>
                </c:pt>
                <c:pt idx="7377">
                  <c:v>0.97670000000000001</c:v>
                </c:pt>
                <c:pt idx="7378">
                  <c:v>0.98350000000000004</c:v>
                </c:pt>
                <c:pt idx="7379">
                  <c:v>0.98350000000000004</c:v>
                </c:pt>
                <c:pt idx="7380">
                  <c:v>0.98350000000000004</c:v>
                </c:pt>
                <c:pt idx="7381">
                  <c:v>0.9748</c:v>
                </c:pt>
                <c:pt idx="7382">
                  <c:v>0.97170000000000001</c:v>
                </c:pt>
                <c:pt idx="7383">
                  <c:v>0.97099999999999997</c:v>
                </c:pt>
                <c:pt idx="7384">
                  <c:v>0.97909999999999997</c:v>
                </c:pt>
                <c:pt idx="7385">
                  <c:v>0.98480000000000001</c:v>
                </c:pt>
                <c:pt idx="7386">
                  <c:v>0.98480000000000001</c:v>
                </c:pt>
                <c:pt idx="7387">
                  <c:v>0.98480000000000001</c:v>
                </c:pt>
                <c:pt idx="7388">
                  <c:v>0.99760000000000004</c:v>
                </c:pt>
                <c:pt idx="7389">
                  <c:v>1.0019</c:v>
                </c:pt>
                <c:pt idx="7390">
                  <c:v>1.0007999999999999</c:v>
                </c:pt>
                <c:pt idx="7391">
                  <c:v>1.0026999999999999</c:v>
                </c:pt>
                <c:pt idx="7392">
                  <c:v>1.0097</c:v>
                </c:pt>
                <c:pt idx="7393">
                  <c:v>1.0097</c:v>
                </c:pt>
                <c:pt idx="7394">
                  <c:v>1.0097</c:v>
                </c:pt>
                <c:pt idx="7395">
                  <c:v>1.0088999999999999</c:v>
                </c:pt>
                <c:pt idx="7396">
                  <c:v>1.0105</c:v>
                </c:pt>
                <c:pt idx="7397">
                  <c:v>1.0093000000000001</c:v>
                </c:pt>
                <c:pt idx="7398">
                  <c:v>1.0094000000000001</c:v>
                </c:pt>
                <c:pt idx="7399">
                  <c:v>1.0225</c:v>
                </c:pt>
                <c:pt idx="7400">
                  <c:v>1.0225</c:v>
                </c:pt>
                <c:pt idx="7401">
                  <c:v>1.0225</c:v>
                </c:pt>
                <c:pt idx="7402">
                  <c:v>1.0276000000000001</c:v>
                </c:pt>
                <c:pt idx="7403">
                  <c:v>1.0307999999999999</c:v>
                </c:pt>
                <c:pt idx="7404">
                  <c:v>1.0256000000000001</c:v>
                </c:pt>
                <c:pt idx="7405">
                  <c:v>1.0228999999999999</c:v>
                </c:pt>
                <c:pt idx="7406">
                  <c:v>1.0284</c:v>
                </c:pt>
                <c:pt idx="7407">
                  <c:v>1.0284</c:v>
                </c:pt>
                <c:pt idx="7408">
                  <c:v>1.0284</c:v>
                </c:pt>
                <c:pt idx="7409">
                  <c:v>1.0387999999999999</c:v>
                </c:pt>
                <c:pt idx="7410">
                  <c:v>1.0367999999999999</c:v>
                </c:pt>
                <c:pt idx="7411">
                  <c:v>1.0305</c:v>
                </c:pt>
                <c:pt idx="7412">
                  <c:v>1.0089999999999999</c:v>
                </c:pt>
                <c:pt idx="7413">
                  <c:v>1.0045999999999999</c:v>
                </c:pt>
                <c:pt idx="7414">
                  <c:v>1.0045999999999999</c:v>
                </c:pt>
                <c:pt idx="7415">
                  <c:v>1.0045999999999999</c:v>
                </c:pt>
                <c:pt idx="7416">
                  <c:v>1.0045999999999999</c:v>
                </c:pt>
                <c:pt idx="7417">
                  <c:v>1.0072000000000001</c:v>
                </c:pt>
                <c:pt idx="7418">
                  <c:v>1.0088999999999999</c:v>
                </c:pt>
                <c:pt idx="7419">
                  <c:v>1.0134000000000001</c:v>
                </c:pt>
                <c:pt idx="7420">
                  <c:v>1.0142</c:v>
                </c:pt>
                <c:pt idx="7421">
                  <c:v>1.0142</c:v>
                </c:pt>
                <c:pt idx="7422">
                  <c:v>1.0142</c:v>
                </c:pt>
                <c:pt idx="7423">
                  <c:v>1.0088999999999999</c:v>
                </c:pt>
                <c:pt idx="7424">
                  <c:v>1.0074000000000001</c:v>
                </c:pt>
                <c:pt idx="7425">
                  <c:v>1.0084</c:v>
                </c:pt>
                <c:pt idx="7426">
                  <c:v>1.0096000000000001</c:v>
                </c:pt>
                <c:pt idx="7427">
                  <c:v>1.0127999999999999</c:v>
                </c:pt>
                <c:pt idx="7428">
                  <c:v>1.0127999999999999</c:v>
                </c:pt>
                <c:pt idx="7429">
                  <c:v>1.0127999999999999</c:v>
                </c:pt>
                <c:pt idx="7430">
                  <c:v>1.0145999999999999</c:v>
                </c:pt>
                <c:pt idx="7431">
                  <c:v>1.0021</c:v>
                </c:pt>
                <c:pt idx="7432">
                  <c:v>1.0038</c:v>
                </c:pt>
                <c:pt idx="7433">
                  <c:v>1.0127999999999999</c:v>
                </c:pt>
                <c:pt idx="7434">
                  <c:v>1.0141</c:v>
                </c:pt>
                <c:pt idx="7435">
                  <c:v>1.0141</c:v>
                </c:pt>
                <c:pt idx="7436">
                  <c:v>1.0141</c:v>
                </c:pt>
                <c:pt idx="7437">
                  <c:v>1.0175000000000001</c:v>
                </c:pt>
                <c:pt idx="7438">
                  <c:v>1.0236000000000001</c:v>
                </c:pt>
                <c:pt idx="7439">
                  <c:v>1.0239</c:v>
                </c:pt>
                <c:pt idx="7440">
                  <c:v>1.0182</c:v>
                </c:pt>
                <c:pt idx="7441">
                  <c:v>1.0015000000000001</c:v>
                </c:pt>
                <c:pt idx="7442">
                  <c:v>1.0015000000000001</c:v>
                </c:pt>
                <c:pt idx="7443">
                  <c:v>1.0015000000000001</c:v>
                </c:pt>
                <c:pt idx="7444">
                  <c:v>1.0057</c:v>
                </c:pt>
                <c:pt idx="7445">
                  <c:v>1.0091000000000001</c:v>
                </c:pt>
                <c:pt idx="7446">
                  <c:v>1.0097</c:v>
                </c:pt>
                <c:pt idx="7447">
                  <c:v>1.0077</c:v>
                </c:pt>
                <c:pt idx="7448">
                  <c:v>1.0101</c:v>
                </c:pt>
                <c:pt idx="7449">
                  <c:v>1.0101</c:v>
                </c:pt>
                <c:pt idx="7450">
                  <c:v>1.0101</c:v>
                </c:pt>
                <c:pt idx="7451">
                  <c:v>1.0194000000000001</c:v>
                </c:pt>
                <c:pt idx="7452">
                  <c:v>1.0215000000000001</c:v>
                </c:pt>
                <c:pt idx="7453">
                  <c:v>1.0315000000000001</c:v>
                </c:pt>
                <c:pt idx="7454">
                  <c:v>1.0310999999999999</c:v>
                </c:pt>
                <c:pt idx="7455">
                  <c:v>1.0279</c:v>
                </c:pt>
                <c:pt idx="7456">
                  <c:v>1.0279</c:v>
                </c:pt>
                <c:pt idx="7457">
                  <c:v>1.0279</c:v>
                </c:pt>
                <c:pt idx="7458">
                  <c:v>1.038</c:v>
                </c:pt>
                <c:pt idx="7459">
                  <c:v>1.0407999999999999</c:v>
                </c:pt>
                <c:pt idx="7460">
                  <c:v>1.0336000000000001</c:v>
                </c:pt>
                <c:pt idx="7461">
                  <c:v>1.0301</c:v>
                </c:pt>
                <c:pt idx="7462">
                  <c:v>1.0307999999999999</c:v>
                </c:pt>
                <c:pt idx="7463">
                  <c:v>1.0307999999999999</c:v>
                </c:pt>
                <c:pt idx="7464">
                  <c:v>1.0307999999999999</c:v>
                </c:pt>
                <c:pt idx="7465">
                  <c:v>1.0406</c:v>
                </c:pt>
                <c:pt idx="7466">
                  <c:v>1.0402</c:v>
                </c:pt>
                <c:pt idx="7467">
                  <c:v>1.0424</c:v>
                </c:pt>
                <c:pt idx="7468">
                  <c:v>1.0405</c:v>
                </c:pt>
                <c:pt idx="7469">
                  <c:v>1.0407999999999999</c:v>
                </c:pt>
                <c:pt idx="7470">
                  <c:v>1.0407999999999999</c:v>
                </c:pt>
                <c:pt idx="7471">
                  <c:v>1.0407999999999999</c:v>
                </c:pt>
                <c:pt idx="7472">
                  <c:v>1.0504</c:v>
                </c:pt>
                <c:pt idx="7473">
                  <c:v>1.0490999999999999</c:v>
                </c:pt>
                <c:pt idx="7474">
                  <c:v>1.0507</c:v>
                </c:pt>
                <c:pt idx="7475">
                  <c:v>1.0571999999999999</c:v>
                </c:pt>
                <c:pt idx="7476">
                  <c:v>1.0452999999999999</c:v>
                </c:pt>
                <c:pt idx="7477">
                  <c:v>1.0452999999999999</c:v>
                </c:pt>
                <c:pt idx="7478">
                  <c:v>1.0452999999999999</c:v>
                </c:pt>
                <c:pt idx="7479">
                  <c:v>1.0533999999999999</c:v>
                </c:pt>
                <c:pt idx="7480">
                  <c:v>1.0551999999999999</c:v>
                </c:pt>
                <c:pt idx="7481">
                  <c:v>1.0632999999999999</c:v>
                </c:pt>
                <c:pt idx="7482">
                  <c:v>1.0683</c:v>
                </c:pt>
                <c:pt idx="7483">
                  <c:v>1.0758000000000001</c:v>
                </c:pt>
                <c:pt idx="7484">
                  <c:v>1.0758000000000001</c:v>
                </c:pt>
                <c:pt idx="7485">
                  <c:v>1.0758000000000001</c:v>
                </c:pt>
                <c:pt idx="7486">
                  <c:v>1.0797000000000001</c:v>
                </c:pt>
                <c:pt idx="7487">
                  <c:v>1.0777000000000001</c:v>
                </c:pt>
                <c:pt idx="7488">
                  <c:v>1.0818000000000001</c:v>
                </c:pt>
                <c:pt idx="7489">
                  <c:v>1.0868</c:v>
                </c:pt>
                <c:pt idx="7490">
                  <c:v>1.0869</c:v>
                </c:pt>
                <c:pt idx="7491">
                  <c:v>1.0869</c:v>
                </c:pt>
                <c:pt idx="7492">
                  <c:v>1.0869</c:v>
                </c:pt>
                <c:pt idx="7493">
                  <c:v>1.0758000000000001</c:v>
                </c:pt>
                <c:pt idx="7494">
                  <c:v>1.0778000000000001</c:v>
                </c:pt>
                <c:pt idx="7495">
                  <c:v>1.0668</c:v>
                </c:pt>
                <c:pt idx="7496">
                  <c:v>1.0630999999999999</c:v>
                </c:pt>
                <c:pt idx="7497">
                  <c:v>1.0657000000000001</c:v>
                </c:pt>
                <c:pt idx="7498">
                  <c:v>1.0657000000000001</c:v>
                </c:pt>
                <c:pt idx="7499">
                  <c:v>1.0657000000000001</c:v>
                </c:pt>
                <c:pt idx="7500">
                  <c:v>1.0729</c:v>
                </c:pt>
                <c:pt idx="7501">
                  <c:v>1.0737000000000001</c:v>
                </c:pt>
                <c:pt idx="7502">
                  <c:v>1.0686</c:v>
                </c:pt>
                <c:pt idx="7503">
                  <c:v>1.0719000000000001</c:v>
                </c:pt>
                <c:pt idx="7504">
                  <c:v>1.0728</c:v>
                </c:pt>
                <c:pt idx="7505">
                  <c:v>1.0728</c:v>
                </c:pt>
                <c:pt idx="7506">
                  <c:v>1.0728</c:v>
                </c:pt>
                <c:pt idx="7507">
                  <c:v>1.0665</c:v>
                </c:pt>
                <c:pt idx="7508">
                  <c:v>1.0563</c:v>
                </c:pt>
                <c:pt idx="7509">
                  <c:v>1.0483</c:v>
                </c:pt>
                <c:pt idx="7510">
                  <c:v>1.0414000000000001</c:v>
                </c:pt>
                <c:pt idx="7511">
                  <c:v>1.0476000000000001</c:v>
                </c:pt>
                <c:pt idx="7512">
                  <c:v>1.0476000000000001</c:v>
                </c:pt>
                <c:pt idx="7513">
                  <c:v>1.0476000000000001</c:v>
                </c:pt>
                <c:pt idx="7514">
                  <c:v>1.0429999999999999</c:v>
                </c:pt>
                <c:pt idx="7515">
                  <c:v>1.0508999999999999</c:v>
                </c:pt>
                <c:pt idx="7516">
                  <c:v>1.0387999999999999</c:v>
                </c:pt>
                <c:pt idx="7517">
                  <c:v>1.0406</c:v>
                </c:pt>
                <c:pt idx="7518">
                  <c:v>1.0397000000000001</c:v>
                </c:pt>
                <c:pt idx="7519">
                  <c:v>1.0397000000000001</c:v>
                </c:pt>
                <c:pt idx="7520">
                  <c:v>1.0397000000000001</c:v>
                </c:pt>
                <c:pt idx="7521">
                  <c:v>1.0371999999999999</c:v>
                </c:pt>
                <c:pt idx="7522">
                  <c:v>1.0368999999999999</c:v>
                </c:pt>
                <c:pt idx="7523">
                  <c:v>1.0362</c:v>
                </c:pt>
                <c:pt idx="7524">
                  <c:v>1.0342</c:v>
                </c:pt>
                <c:pt idx="7525">
                  <c:v>1.052</c:v>
                </c:pt>
                <c:pt idx="7526">
                  <c:v>1.052</c:v>
                </c:pt>
                <c:pt idx="7527">
                  <c:v>1.052</c:v>
                </c:pt>
                <c:pt idx="7528">
                  <c:v>1.0591999999999999</c:v>
                </c:pt>
                <c:pt idx="7529">
                  <c:v>1.0612999999999999</c:v>
                </c:pt>
                <c:pt idx="7530">
                  <c:v>1.0565</c:v>
                </c:pt>
                <c:pt idx="7531">
                  <c:v>1.0593999999999999</c:v>
                </c:pt>
                <c:pt idx="7532">
                  <c:v>1.0682</c:v>
                </c:pt>
                <c:pt idx="7533">
                  <c:v>1.0682</c:v>
                </c:pt>
                <c:pt idx="7534">
                  <c:v>1.0682</c:v>
                </c:pt>
                <c:pt idx="7535">
                  <c:v>1.0662</c:v>
                </c:pt>
                <c:pt idx="7536">
                  <c:v>1.0612999999999999</c:v>
                </c:pt>
                <c:pt idx="7537">
                  <c:v>1.0572999999999999</c:v>
                </c:pt>
                <c:pt idx="7538">
                  <c:v>1.0454000000000001</c:v>
                </c:pt>
                <c:pt idx="7539">
                  <c:v>1.0449999999999999</c:v>
                </c:pt>
                <c:pt idx="7540">
                  <c:v>1.0449999999999999</c:v>
                </c:pt>
                <c:pt idx="7541">
                  <c:v>1.0449999999999999</c:v>
                </c:pt>
                <c:pt idx="7542">
                  <c:v>1.0451999999999999</c:v>
                </c:pt>
                <c:pt idx="7543">
                  <c:v>1.0432999999999999</c:v>
                </c:pt>
                <c:pt idx="7544">
                  <c:v>1.0511999999999999</c:v>
                </c:pt>
                <c:pt idx="7545">
                  <c:v>1.0606</c:v>
                </c:pt>
                <c:pt idx="7546">
                  <c:v>1.0667</c:v>
                </c:pt>
                <c:pt idx="7547">
                  <c:v>1.0667</c:v>
                </c:pt>
                <c:pt idx="7548">
                  <c:v>1.0667</c:v>
                </c:pt>
                <c:pt idx="7549">
                  <c:v>1.0517000000000001</c:v>
                </c:pt>
                <c:pt idx="7550">
                  <c:v>1.0517000000000001</c:v>
                </c:pt>
                <c:pt idx="7551">
                  <c:v>1.0527</c:v>
                </c:pt>
                <c:pt idx="7552">
                  <c:v>1.0552999999999999</c:v>
                </c:pt>
                <c:pt idx="7553">
                  <c:v>1.0667</c:v>
                </c:pt>
                <c:pt idx="7554">
                  <c:v>1.0667</c:v>
                </c:pt>
                <c:pt idx="7555">
                  <c:v>1.0667</c:v>
                </c:pt>
                <c:pt idx="7556">
                  <c:v>1.0638000000000001</c:v>
                </c:pt>
                <c:pt idx="7557">
                  <c:v>1.0668</c:v>
                </c:pt>
                <c:pt idx="7558">
                  <c:v>1.0737000000000001</c:v>
                </c:pt>
                <c:pt idx="7559">
                  <c:v>1.0705</c:v>
                </c:pt>
                <c:pt idx="7560">
                  <c:v>1.0740000000000001</c:v>
                </c:pt>
                <c:pt idx="7561">
                  <c:v>1.0740000000000001</c:v>
                </c:pt>
                <c:pt idx="7562">
                  <c:v>1.0740000000000001</c:v>
                </c:pt>
                <c:pt idx="7563">
                  <c:v>1.0790999999999999</c:v>
                </c:pt>
                <c:pt idx="7564">
                  <c:v>1.0761000000000001</c:v>
                </c:pt>
                <c:pt idx="7565">
                  <c:v>1.0645</c:v>
                </c:pt>
                <c:pt idx="7566">
                  <c:v>1.0665</c:v>
                </c:pt>
                <c:pt idx="7567">
                  <c:v>1.0693999999999999</c:v>
                </c:pt>
                <c:pt idx="7568">
                  <c:v>1.0693999999999999</c:v>
                </c:pt>
                <c:pt idx="7569">
                  <c:v>1.0693999999999999</c:v>
                </c:pt>
                <c:pt idx="7570">
                  <c:v>1.0680000000000001</c:v>
                </c:pt>
                <c:pt idx="7571">
                  <c:v>1.0603</c:v>
                </c:pt>
                <c:pt idx="7572">
                  <c:v>1.0627</c:v>
                </c:pt>
                <c:pt idx="7573">
                  <c:v>1.0698000000000001</c:v>
                </c:pt>
                <c:pt idx="7574">
                  <c:v>1.0496000000000001</c:v>
                </c:pt>
                <c:pt idx="7575">
                  <c:v>1.0496000000000001</c:v>
                </c:pt>
                <c:pt idx="7576">
                  <c:v>1.0496000000000001</c:v>
                </c:pt>
                <c:pt idx="7577">
                  <c:v>1.0499000000000001</c:v>
                </c:pt>
                <c:pt idx="7578">
                  <c:v>1.0462</c:v>
                </c:pt>
                <c:pt idx="7579">
                  <c:v>1.0409999999999999</c:v>
                </c:pt>
                <c:pt idx="7580">
                  <c:v>1.0145999999999999</c:v>
                </c:pt>
                <c:pt idx="7581">
                  <c:v>1.0202</c:v>
                </c:pt>
                <c:pt idx="7582">
                  <c:v>1.0202</c:v>
                </c:pt>
                <c:pt idx="7583">
                  <c:v>1.0202</c:v>
                </c:pt>
                <c:pt idx="7584">
                  <c:v>1.0201</c:v>
                </c:pt>
                <c:pt idx="7585">
                  <c:v>1.0167999999999999</c:v>
                </c:pt>
                <c:pt idx="7586">
                  <c:v>1.0183</c:v>
                </c:pt>
                <c:pt idx="7587">
                  <c:v>1.0124</c:v>
                </c:pt>
                <c:pt idx="7588">
                  <c:v>1.0204</c:v>
                </c:pt>
                <c:pt idx="7589">
                  <c:v>1.0204</c:v>
                </c:pt>
                <c:pt idx="7590">
                  <c:v>1.0204</c:v>
                </c:pt>
                <c:pt idx="7591">
                  <c:v>1.0182</c:v>
                </c:pt>
                <c:pt idx="7592">
                  <c:v>1.0222</c:v>
                </c:pt>
                <c:pt idx="7593">
                  <c:v>1.0221</c:v>
                </c:pt>
                <c:pt idx="7594">
                  <c:v>1.0232000000000001</c:v>
                </c:pt>
                <c:pt idx="7595">
                  <c:v>1.0241</c:v>
                </c:pt>
                <c:pt idx="7596">
                  <c:v>1.0241</c:v>
                </c:pt>
                <c:pt idx="7597">
                  <c:v>1.0241</c:v>
                </c:pt>
                <c:pt idx="7598">
                  <c:v>1.0264</c:v>
                </c:pt>
                <c:pt idx="7599">
                  <c:v>1.0327999999999999</c:v>
                </c:pt>
                <c:pt idx="7600">
                  <c:v>1.0364</c:v>
                </c:pt>
                <c:pt idx="7601">
                  <c:v>1.0387999999999999</c:v>
                </c:pt>
                <c:pt idx="7602">
                  <c:v>1.0443</c:v>
                </c:pt>
                <c:pt idx="7603">
                  <c:v>1.0443</c:v>
                </c:pt>
                <c:pt idx="7604">
                  <c:v>1.0443</c:v>
                </c:pt>
                <c:pt idx="7605">
                  <c:v>1.0321</c:v>
                </c:pt>
                <c:pt idx="7606">
                  <c:v>1.028</c:v>
                </c:pt>
                <c:pt idx="7607">
                  <c:v>1.0313000000000001</c:v>
                </c:pt>
                <c:pt idx="7608">
                  <c:v>1.0339</c:v>
                </c:pt>
                <c:pt idx="7609">
                  <c:v>1.0387999999999999</c:v>
                </c:pt>
                <c:pt idx="7610">
                  <c:v>1.0387999999999999</c:v>
                </c:pt>
                <c:pt idx="7611">
                  <c:v>1.0387999999999999</c:v>
                </c:pt>
                <c:pt idx="7612">
                  <c:v>1.034</c:v>
                </c:pt>
                <c:pt idx="7613">
                  <c:v>1.0345</c:v>
                </c:pt>
                <c:pt idx="7614">
                  <c:v>1.0391999999999999</c:v>
                </c:pt>
                <c:pt idx="7615">
                  <c:v>1.0437000000000001</c:v>
                </c:pt>
                <c:pt idx="7616">
                  <c:v>1.0474000000000001</c:v>
                </c:pt>
                <c:pt idx="7617">
                  <c:v>1.0474000000000001</c:v>
                </c:pt>
                <c:pt idx="7618">
                  <c:v>1.0474000000000001</c:v>
                </c:pt>
                <c:pt idx="7619">
                  <c:v>1.0474000000000001</c:v>
                </c:pt>
                <c:pt idx="7620">
                  <c:v>1.0466</c:v>
                </c:pt>
                <c:pt idx="7621">
                  <c:v>1.0385</c:v>
                </c:pt>
                <c:pt idx="7622">
                  <c:v>1.0316000000000001</c:v>
                </c:pt>
                <c:pt idx="7623">
                  <c:v>1.0315000000000001</c:v>
                </c:pt>
                <c:pt idx="7624">
                  <c:v>1.0315000000000001</c:v>
                </c:pt>
                <c:pt idx="7625">
                  <c:v>1.0315000000000001</c:v>
                </c:pt>
                <c:pt idx="7626">
                  <c:v>1.0382</c:v>
                </c:pt>
                <c:pt idx="7627">
                  <c:v>1.0382</c:v>
                </c:pt>
                <c:pt idx="7628">
                  <c:v>1.0434000000000001</c:v>
                </c:pt>
                <c:pt idx="7629">
                  <c:v>1.0456000000000001</c:v>
                </c:pt>
                <c:pt idx="7630">
                  <c:v>1.0479000000000001</c:v>
                </c:pt>
                <c:pt idx="7631">
                  <c:v>1.0479000000000001</c:v>
                </c:pt>
                <c:pt idx="7632">
                  <c:v>1.0479000000000001</c:v>
                </c:pt>
                <c:pt idx="7633">
                  <c:v>1.0472999999999999</c:v>
                </c:pt>
                <c:pt idx="7634">
                  <c:v>1.0535000000000001</c:v>
                </c:pt>
                <c:pt idx="7635">
                  <c:v>1.0627</c:v>
                </c:pt>
                <c:pt idx="7636">
                  <c:v>1.0585</c:v>
                </c:pt>
                <c:pt idx="7637">
                  <c:v>1.0571999999999999</c:v>
                </c:pt>
                <c:pt idx="7638">
                  <c:v>1.0571999999999999</c:v>
                </c:pt>
                <c:pt idx="7639">
                  <c:v>1.0571999999999999</c:v>
                </c:pt>
                <c:pt idx="7640">
                  <c:v>1.0639000000000001</c:v>
                </c:pt>
                <c:pt idx="7641">
                  <c:v>1.0633999999999999</c:v>
                </c:pt>
                <c:pt idx="7642">
                  <c:v>1.069</c:v>
                </c:pt>
                <c:pt idx="7643">
                  <c:v>1.0685</c:v>
                </c:pt>
                <c:pt idx="7644">
                  <c:v>1.0676000000000001</c:v>
                </c:pt>
                <c:pt idx="7645">
                  <c:v>1.0676000000000001</c:v>
                </c:pt>
                <c:pt idx="7646">
                  <c:v>1.0676000000000001</c:v>
                </c:pt>
                <c:pt idx="7647">
                  <c:v>1.0622</c:v>
                </c:pt>
                <c:pt idx="7648">
                  <c:v>1.0645</c:v>
                </c:pt>
                <c:pt idx="7649">
                  <c:v>1.0731999999999999</c:v>
                </c:pt>
                <c:pt idx="7650">
                  <c:v>1.0734999999999999</c:v>
                </c:pt>
                <c:pt idx="7651">
                  <c:v>1.0786</c:v>
                </c:pt>
                <c:pt idx="7652">
                  <c:v>1.0786</c:v>
                </c:pt>
                <c:pt idx="7653">
                  <c:v>1.0786</c:v>
                </c:pt>
                <c:pt idx="7654">
                  <c:v>1.0799000000000001</c:v>
                </c:pt>
                <c:pt idx="7655">
                  <c:v>1.0667</c:v>
                </c:pt>
                <c:pt idx="7656">
                  <c:v>1.0564</c:v>
                </c:pt>
                <c:pt idx="7657">
                  <c:v>1.0589</c:v>
                </c:pt>
                <c:pt idx="7658">
                  <c:v>1.0597000000000001</c:v>
                </c:pt>
                <c:pt idx="7659">
                  <c:v>1.0597000000000001</c:v>
                </c:pt>
                <c:pt idx="7660">
                  <c:v>1.0597000000000001</c:v>
                </c:pt>
                <c:pt idx="7661">
                  <c:v>1.0604</c:v>
                </c:pt>
                <c:pt idx="7662">
                  <c:v>1.0666</c:v>
                </c:pt>
                <c:pt idx="7663">
                  <c:v>1.0629999999999999</c:v>
                </c:pt>
                <c:pt idx="7664">
                  <c:v>1.0613999999999999</c:v>
                </c:pt>
                <c:pt idx="7665">
                  <c:v>1.0633999999999999</c:v>
                </c:pt>
                <c:pt idx="7666">
                  <c:v>1.0633999999999999</c:v>
                </c:pt>
                <c:pt idx="7667">
                  <c:v>1.0633999999999999</c:v>
                </c:pt>
                <c:pt idx="7668">
                  <c:v>1.0581</c:v>
                </c:pt>
                <c:pt idx="7669">
                  <c:v>1.0586</c:v>
                </c:pt>
                <c:pt idx="7670">
                  <c:v>1.0646</c:v>
                </c:pt>
                <c:pt idx="7671">
                  <c:v>1.0636000000000001</c:v>
                </c:pt>
                <c:pt idx="7672">
                  <c:v>1.0668</c:v>
                </c:pt>
                <c:pt idx="7673">
                  <c:v>1.0668</c:v>
                </c:pt>
                <c:pt idx="7674">
                  <c:v>1.0668</c:v>
                </c:pt>
                <c:pt idx="7675">
                  <c:v>1.0786</c:v>
                </c:pt>
                <c:pt idx="7676">
                  <c:v>1.0787</c:v>
                </c:pt>
                <c:pt idx="7677">
                  <c:v>1.0765</c:v>
                </c:pt>
                <c:pt idx="7678">
                  <c:v>1.0867</c:v>
                </c:pt>
                <c:pt idx="7679">
                  <c:v>1.0778000000000001</c:v>
                </c:pt>
                <c:pt idx="7680">
                  <c:v>1.0778000000000001</c:v>
                </c:pt>
                <c:pt idx="7681">
                  <c:v>1.0778000000000001</c:v>
                </c:pt>
                <c:pt idx="7682">
                  <c:v>1.0818000000000001</c:v>
                </c:pt>
                <c:pt idx="7683">
                  <c:v>1.0811999999999999</c:v>
                </c:pt>
                <c:pt idx="7684">
                  <c:v>1.0726</c:v>
                </c:pt>
                <c:pt idx="7685">
                  <c:v>1.0751999999999999</c:v>
                </c:pt>
                <c:pt idx="7686">
                  <c:v>1.0771999999999999</c:v>
                </c:pt>
                <c:pt idx="7687">
                  <c:v>1.0771999999999999</c:v>
                </c:pt>
                <c:pt idx="7688">
                  <c:v>1.0771999999999999</c:v>
                </c:pt>
                <c:pt idx="7689">
                  <c:v>1.0771999999999999</c:v>
                </c:pt>
                <c:pt idx="7690">
                  <c:v>1.0742</c:v>
                </c:pt>
                <c:pt idx="7691">
                  <c:v>1.0710999999999999</c:v>
                </c:pt>
                <c:pt idx="7692">
                  <c:v>1.0691999999999999</c:v>
                </c:pt>
                <c:pt idx="7693">
                  <c:v>1.0814999999999999</c:v>
                </c:pt>
                <c:pt idx="7694">
                  <c:v>1.0814999999999999</c:v>
                </c:pt>
                <c:pt idx="7695">
                  <c:v>1.0814999999999999</c:v>
                </c:pt>
                <c:pt idx="7696">
                  <c:v>1.0898000000000001</c:v>
                </c:pt>
                <c:pt idx="7697">
                  <c:v>1.0928</c:v>
                </c:pt>
                <c:pt idx="7698">
                  <c:v>1.0895999999999999</c:v>
                </c:pt>
                <c:pt idx="7699">
                  <c:v>1.0864</c:v>
                </c:pt>
                <c:pt idx="7700">
                  <c:v>1.0914999999999999</c:v>
                </c:pt>
                <c:pt idx="7701">
                  <c:v>1.0914999999999999</c:v>
                </c:pt>
                <c:pt idx="7702">
                  <c:v>1.0914999999999999</c:v>
                </c:pt>
                <c:pt idx="7703">
                  <c:v>1.1012</c:v>
                </c:pt>
                <c:pt idx="7704">
                  <c:v>1.0966</c:v>
                </c:pt>
                <c:pt idx="7705">
                  <c:v>1.0901000000000001</c:v>
                </c:pt>
                <c:pt idx="7706">
                  <c:v>1.0949</c:v>
                </c:pt>
                <c:pt idx="7707">
                  <c:v>1.0931999999999999</c:v>
                </c:pt>
                <c:pt idx="7708">
                  <c:v>1.0931999999999999</c:v>
                </c:pt>
                <c:pt idx="7709">
                  <c:v>1.0931999999999999</c:v>
                </c:pt>
                <c:pt idx="7710">
                  <c:v>1.0891</c:v>
                </c:pt>
                <c:pt idx="7711">
                  <c:v>1.0952999999999999</c:v>
                </c:pt>
                <c:pt idx="7712">
                  <c:v>1.0863</c:v>
                </c:pt>
                <c:pt idx="7713">
                  <c:v>1.0908</c:v>
                </c:pt>
                <c:pt idx="7714">
                  <c:v>1.0833999999999999</c:v>
                </c:pt>
                <c:pt idx="7715">
                  <c:v>1.0833999999999999</c:v>
                </c:pt>
                <c:pt idx="7716">
                  <c:v>1.0833999999999999</c:v>
                </c:pt>
                <c:pt idx="7717">
                  <c:v>1.0866</c:v>
                </c:pt>
                <c:pt idx="7718">
                  <c:v>1.0899000000000001</c:v>
                </c:pt>
                <c:pt idx="7719">
                  <c:v>1.0887</c:v>
                </c:pt>
                <c:pt idx="7720">
                  <c:v>1.0986</c:v>
                </c:pt>
                <c:pt idx="7721">
                  <c:v>1.1017999999999999</c:v>
                </c:pt>
                <c:pt idx="7722">
                  <c:v>1.1017999999999999</c:v>
                </c:pt>
                <c:pt idx="7723">
                  <c:v>1.1017999999999999</c:v>
                </c:pt>
                <c:pt idx="7724">
                  <c:v>1.1031</c:v>
                </c:pt>
                <c:pt idx="7725">
                  <c:v>1.1036999999999999</c:v>
                </c:pt>
                <c:pt idx="7726">
                  <c:v>1.0969</c:v>
                </c:pt>
                <c:pt idx="7727">
                  <c:v>1.0992</c:v>
                </c:pt>
                <c:pt idx="7728">
                  <c:v>1.1163000000000001</c:v>
                </c:pt>
                <c:pt idx="7729">
                  <c:v>1.1163000000000001</c:v>
                </c:pt>
                <c:pt idx="7730">
                  <c:v>1.1163000000000001</c:v>
                </c:pt>
                <c:pt idx="7731">
                  <c:v>1.1232</c:v>
                </c:pt>
                <c:pt idx="7732">
                  <c:v>1.1253</c:v>
                </c:pt>
                <c:pt idx="7733">
                  <c:v>1.1175999999999999</c:v>
                </c:pt>
                <c:pt idx="7734">
                  <c:v>1.1237999999999999</c:v>
                </c:pt>
                <c:pt idx="7735">
                  <c:v>1.1244000000000001</c:v>
                </c:pt>
                <c:pt idx="7736">
                  <c:v>1.1244000000000001</c:v>
                </c:pt>
                <c:pt idx="7737">
                  <c:v>1.1244000000000001</c:v>
                </c:pt>
                <c:pt idx="7738">
                  <c:v>1.1312</c:v>
                </c:pt>
                <c:pt idx="7739">
                  <c:v>1.1342000000000001</c:v>
                </c:pt>
                <c:pt idx="7740">
                  <c:v>1.1333</c:v>
                </c:pt>
                <c:pt idx="7741">
                  <c:v>1.1246</c:v>
                </c:pt>
                <c:pt idx="7742">
                  <c:v>1.1292</c:v>
                </c:pt>
                <c:pt idx="7743">
                  <c:v>1.1292</c:v>
                </c:pt>
                <c:pt idx="7744">
                  <c:v>1.1292</c:v>
                </c:pt>
                <c:pt idx="7745">
                  <c:v>1.1263000000000001</c:v>
                </c:pt>
                <c:pt idx="7746">
                  <c:v>1.1336999999999999</c:v>
                </c:pt>
                <c:pt idx="7747">
                  <c:v>1.1336999999999999</c:v>
                </c:pt>
                <c:pt idx="7748">
                  <c:v>1.1337999999999999</c:v>
                </c:pt>
                <c:pt idx="7749">
                  <c:v>1.1384000000000001</c:v>
                </c:pt>
                <c:pt idx="7750">
                  <c:v>1.1384000000000001</c:v>
                </c:pt>
                <c:pt idx="7751">
                  <c:v>1.1384000000000001</c:v>
                </c:pt>
                <c:pt idx="7752">
                  <c:v>1.141</c:v>
                </c:pt>
                <c:pt idx="7753">
                  <c:v>1.1529</c:v>
                </c:pt>
                <c:pt idx="7754">
                  <c:v>1.1581999999999999</c:v>
                </c:pt>
                <c:pt idx="7755">
                  <c:v>1.1584000000000001</c:v>
                </c:pt>
                <c:pt idx="7756">
                  <c:v>1.1567000000000001</c:v>
                </c:pt>
                <c:pt idx="7757">
                  <c:v>1.1567000000000001</c:v>
                </c:pt>
                <c:pt idx="7758">
                  <c:v>1.1567000000000001</c:v>
                </c:pt>
                <c:pt idx="7759">
                  <c:v>1.1572</c:v>
                </c:pt>
                <c:pt idx="7760">
                  <c:v>1.1575</c:v>
                </c:pt>
                <c:pt idx="7761">
                  <c:v>1.1616</c:v>
                </c:pt>
                <c:pt idx="7762">
                  <c:v>1.1612</c:v>
                </c:pt>
              </c:numCache>
            </c:numRef>
          </c:val>
          <c:smooth val="0"/>
          <c:extLst>
            <c:ext xmlns:c16="http://schemas.microsoft.com/office/drawing/2014/chart" uri="{C3380CC4-5D6E-409C-BE32-E72D297353CC}">
              <c16:uniqueId val="{00000000-316F-41D5-8EDB-3EF93CB5BEDF}"/>
            </c:ext>
          </c:extLst>
        </c:ser>
        <c:dLbls>
          <c:showLegendKey val="0"/>
          <c:showVal val="0"/>
          <c:showCatName val="0"/>
          <c:showSerName val="0"/>
          <c:showPercent val="0"/>
          <c:showBubbleSize val="0"/>
        </c:dLbls>
        <c:smooth val="0"/>
        <c:axId val="152051072"/>
        <c:axId val="152081536"/>
      </c:lineChart>
      <c:dateAx>
        <c:axId val="152051072"/>
        <c:scaling>
          <c:orientation val="minMax"/>
        </c:scaling>
        <c:delete val="0"/>
        <c:axPos val="b"/>
        <c:numFmt formatCode="yyyy" sourceLinked="0"/>
        <c:majorTickMark val="none"/>
        <c:minorTickMark val="none"/>
        <c:tickLblPos val="nextTo"/>
        <c:txPr>
          <a:bodyPr/>
          <a:lstStyle/>
          <a:p>
            <a:pPr>
              <a:defRPr sz="900"/>
            </a:pPr>
            <a:endParaRPr lang="de-DE"/>
          </a:p>
        </c:txPr>
        <c:crossAx val="152081536"/>
        <c:crosses val="autoZero"/>
        <c:auto val="1"/>
        <c:lblOffset val="100"/>
        <c:baseTimeUnit val="days"/>
      </c:dateAx>
      <c:valAx>
        <c:axId val="152081536"/>
        <c:scaling>
          <c:orientation val="minMax"/>
          <c:min val="0.8"/>
        </c:scaling>
        <c:delete val="0"/>
        <c:axPos val="l"/>
        <c:majorGridlines>
          <c:spPr>
            <a:ln w="3175">
              <a:solidFill>
                <a:schemeClr val="bg1">
                  <a:lumMod val="50000"/>
                  <a:alpha val="41000"/>
                </a:schemeClr>
              </a:solidFill>
            </a:ln>
          </c:spPr>
        </c:majorGridlines>
        <c:numFmt formatCode="0.0" sourceLinked="0"/>
        <c:majorTickMark val="out"/>
        <c:minorTickMark val="none"/>
        <c:tickLblPos val="nextTo"/>
        <c:spPr>
          <a:ln>
            <a:noFill/>
          </a:ln>
        </c:spPr>
        <c:crossAx val="152051072"/>
        <c:crosses val="autoZero"/>
        <c:crossBetween val="between"/>
      </c:valAx>
    </c:plotArea>
    <c:plotVisOnly val="1"/>
    <c:dispBlanksAs val="gap"/>
    <c:showDLblsOverMax val="0"/>
  </c:chart>
  <c:spPr>
    <a:ln>
      <a:noFill/>
    </a:ln>
  </c:spPr>
  <c:txPr>
    <a:bodyPr/>
    <a:lstStyle/>
    <a:p>
      <a:pPr>
        <a:defRPr>
          <a:latin typeface="+mn-lt"/>
        </a:defRPr>
      </a:pPr>
      <a:endParaRPr lang="de-DE"/>
    </a:p>
  </c:txPr>
  <c:printSettings>
    <c:headerFooter/>
    <c:pageMargins b="0.78740157499999996" l="0.70000000000000007" r="0.70000000000000007" t="0.78740157499999996" header="0.30000000000000004" footer="0.30000000000000004"/>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Euro-Dollar-Entwicklung</a:t>
            </a:r>
          </a:p>
        </c:rich>
      </c:tx>
      <c:layout>
        <c:manualLayout>
          <c:xMode val="edge"/>
          <c:yMode val="edge"/>
          <c:x val="1.0489965677367256E-2"/>
          <c:y val="1.8567230820285399E-2"/>
        </c:manualLayout>
      </c:layout>
      <c:overlay val="1"/>
    </c:title>
    <c:autoTitleDeleted val="0"/>
    <c:plotArea>
      <c:layout>
        <c:manualLayout>
          <c:layoutTarget val="inner"/>
          <c:xMode val="edge"/>
          <c:yMode val="edge"/>
          <c:x val="7.0885497416020696E-2"/>
          <c:y val="0.13743640350877195"/>
          <c:w val="0.90655313307493524"/>
          <c:h val="0.74766408873697687"/>
        </c:manualLayout>
      </c:layout>
      <c:lineChart>
        <c:grouping val="standard"/>
        <c:varyColors val="0"/>
        <c:ser>
          <c:idx val="0"/>
          <c:order val="0"/>
          <c:tx>
            <c:strRef>
              <c:f>Euro_Dollar!$Q$5</c:f>
              <c:strCache>
                <c:ptCount val="1"/>
                <c:pt idx="0">
                  <c:v>Jahresdurchschnitt</c:v>
                </c:pt>
              </c:strCache>
            </c:strRef>
          </c:tx>
          <c:spPr>
            <a:ln w="38100">
              <a:solidFill>
                <a:srgbClr val="00B0F0"/>
              </a:solidFill>
            </a:ln>
          </c:spPr>
          <c:marker>
            <c:symbol val="none"/>
          </c:marker>
          <c:cat>
            <c:numRef>
              <c:f>Euro_Dollar!$D$7:$D$30</c:f>
              <c:numCache>
                <c:formatCode>General</c:formatCode>
                <c:ptCount val="24"/>
                <c:pt idx="0">
                  <c:v>2022</c:v>
                </c:pt>
                <c:pt idx="1">
                  <c:v>2021</c:v>
                </c:pt>
                <c:pt idx="2">
                  <c:v>2020</c:v>
                </c:pt>
                <c:pt idx="3">
                  <c:v>2019</c:v>
                </c:pt>
                <c:pt idx="4">
                  <c:v>2018</c:v>
                </c:pt>
                <c:pt idx="5">
                  <c:v>2017</c:v>
                </c:pt>
                <c:pt idx="6">
                  <c:v>2016</c:v>
                </c:pt>
                <c:pt idx="7">
                  <c:v>2015</c:v>
                </c:pt>
                <c:pt idx="8">
                  <c:v>2014</c:v>
                </c:pt>
                <c:pt idx="9">
                  <c:v>2013</c:v>
                </c:pt>
                <c:pt idx="10">
                  <c:v>2012</c:v>
                </c:pt>
                <c:pt idx="11">
                  <c:v>2011</c:v>
                </c:pt>
                <c:pt idx="12">
                  <c:v>2010</c:v>
                </c:pt>
                <c:pt idx="13">
                  <c:v>2009</c:v>
                </c:pt>
                <c:pt idx="14">
                  <c:v>2008</c:v>
                </c:pt>
                <c:pt idx="15">
                  <c:v>2007</c:v>
                </c:pt>
                <c:pt idx="16">
                  <c:v>2006</c:v>
                </c:pt>
                <c:pt idx="17">
                  <c:v>2005</c:v>
                </c:pt>
                <c:pt idx="18">
                  <c:v>2004</c:v>
                </c:pt>
                <c:pt idx="19">
                  <c:v>2003</c:v>
                </c:pt>
                <c:pt idx="20">
                  <c:v>2002</c:v>
                </c:pt>
                <c:pt idx="21">
                  <c:v>2001</c:v>
                </c:pt>
                <c:pt idx="22">
                  <c:v>2000</c:v>
                </c:pt>
                <c:pt idx="23">
                  <c:v>1999</c:v>
                </c:pt>
              </c:numCache>
            </c:numRef>
          </c:cat>
          <c:val>
            <c:numRef>
              <c:f>Euro_Dollar!$Q$7:$Q$30</c:f>
              <c:numCache>
                <c:formatCode>0.000</c:formatCode>
                <c:ptCount val="24"/>
                <c:pt idx="0">
                  <c:v>1.0939731289356462</c:v>
                </c:pt>
                <c:pt idx="1">
                  <c:v>1.1835265952224103</c:v>
                </c:pt>
                <c:pt idx="2">
                  <c:v>1.1413719010210803</c:v>
                </c:pt>
                <c:pt idx="3">
                  <c:v>1.1195980593983312</c:v>
                </c:pt>
                <c:pt idx="4">
                  <c:v>1.1814900408217512</c:v>
                </c:pt>
                <c:pt idx="5">
                  <c:v>1.1327396422448854</c:v>
                </c:pt>
                <c:pt idx="6">
                  <c:v>1.1065976691605497</c:v>
                </c:pt>
                <c:pt idx="7">
                  <c:v>1.1098426446138401</c:v>
                </c:pt>
                <c:pt idx="8">
                  <c:v>1.3287183486943162</c:v>
                </c:pt>
                <c:pt idx="9">
                  <c:v>1.3281499999999999</c:v>
                </c:pt>
                <c:pt idx="10">
                  <c:v>1.2856000000000001</c:v>
                </c:pt>
                <c:pt idx="11">
                  <c:v>1.3917083333333335</c:v>
                </c:pt>
                <c:pt idx="12">
                  <c:v>1.3268083333333331</c:v>
                </c:pt>
                <c:pt idx="13">
                  <c:v>1.3947824218749993</c:v>
                </c:pt>
                <c:pt idx="14">
                  <c:v>1.47</c:v>
                </c:pt>
                <c:pt idx="15">
                  <c:v>1.37</c:v>
                </c:pt>
                <c:pt idx="16">
                  <c:v>1.26</c:v>
                </c:pt>
                <c:pt idx="17">
                  <c:v>1.24</c:v>
                </c:pt>
                <c:pt idx="18">
                  <c:v>1.24</c:v>
                </c:pt>
                <c:pt idx="19">
                  <c:v>1.1299999999999999</c:v>
                </c:pt>
                <c:pt idx="20">
                  <c:v>0.95</c:v>
                </c:pt>
                <c:pt idx="21">
                  <c:v>0.9</c:v>
                </c:pt>
                <c:pt idx="22">
                  <c:v>0.92</c:v>
                </c:pt>
                <c:pt idx="23">
                  <c:v>1.07</c:v>
                </c:pt>
              </c:numCache>
            </c:numRef>
          </c:val>
          <c:smooth val="0"/>
          <c:extLst>
            <c:ext xmlns:c16="http://schemas.microsoft.com/office/drawing/2014/chart" uri="{C3380CC4-5D6E-409C-BE32-E72D297353CC}">
              <c16:uniqueId val="{00000000-3DB5-4F67-9E27-1D2938249752}"/>
            </c:ext>
          </c:extLst>
        </c:ser>
        <c:ser>
          <c:idx val="1"/>
          <c:order val="1"/>
          <c:tx>
            <c:strRef>
              <c:f>Euro_Dollar!$S$5</c:f>
              <c:strCache>
                <c:ptCount val="1"/>
                <c:pt idx="0">
                  <c:v>Schnitt ab 1999</c:v>
                </c:pt>
              </c:strCache>
            </c:strRef>
          </c:tx>
          <c:spPr>
            <a:ln w="38100"/>
          </c:spPr>
          <c:marker>
            <c:symbol val="none"/>
          </c:marker>
          <c:cat>
            <c:numRef>
              <c:f>Euro_Dollar!$D$7:$D$30</c:f>
              <c:numCache>
                <c:formatCode>General</c:formatCode>
                <c:ptCount val="24"/>
                <c:pt idx="0">
                  <c:v>2022</c:v>
                </c:pt>
                <c:pt idx="1">
                  <c:v>2021</c:v>
                </c:pt>
                <c:pt idx="2">
                  <c:v>2020</c:v>
                </c:pt>
                <c:pt idx="3">
                  <c:v>2019</c:v>
                </c:pt>
                <c:pt idx="4">
                  <c:v>2018</c:v>
                </c:pt>
                <c:pt idx="5">
                  <c:v>2017</c:v>
                </c:pt>
                <c:pt idx="6">
                  <c:v>2016</c:v>
                </c:pt>
                <c:pt idx="7">
                  <c:v>2015</c:v>
                </c:pt>
                <c:pt idx="8">
                  <c:v>2014</c:v>
                </c:pt>
                <c:pt idx="9">
                  <c:v>2013</c:v>
                </c:pt>
                <c:pt idx="10">
                  <c:v>2012</c:v>
                </c:pt>
                <c:pt idx="11">
                  <c:v>2011</c:v>
                </c:pt>
                <c:pt idx="12">
                  <c:v>2010</c:v>
                </c:pt>
                <c:pt idx="13">
                  <c:v>2009</c:v>
                </c:pt>
                <c:pt idx="14">
                  <c:v>2008</c:v>
                </c:pt>
                <c:pt idx="15">
                  <c:v>2007</c:v>
                </c:pt>
                <c:pt idx="16">
                  <c:v>2006</c:v>
                </c:pt>
                <c:pt idx="17">
                  <c:v>2005</c:v>
                </c:pt>
                <c:pt idx="18">
                  <c:v>2004</c:v>
                </c:pt>
                <c:pt idx="19">
                  <c:v>2003</c:v>
                </c:pt>
                <c:pt idx="20">
                  <c:v>2002</c:v>
                </c:pt>
                <c:pt idx="21">
                  <c:v>2001</c:v>
                </c:pt>
                <c:pt idx="22">
                  <c:v>2000</c:v>
                </c:pt>
                <c:pt idx="23">
                  <c:v>1999</c:v>
                </c:pt>
              </c:numCache>
            </c:numRef>
          </c:cat>
          <c:val>
            <c:numRef>
              <c:f>Euro_Dollar!$S$7:$S$30</c:f>
              <c:numCache>
                <c:formatCode>0.00</c:formatCode>
                <c:ptCount val="24"/>
                <c:pt idx="0">
                  <c:v>1.1947877966106033</c:v>
                </c:pt>
                <c:pt idx="1">
                  <c:v>1.1947877966106033</c:v>
                </c:pt>
                <c:pt idx="2">
                  <c:v>1.1947877966106033</c:v>
                </c:pt>
                <c:pt idx="3">
                  <c:v>1.1947877966106033</c:v>
                </c:pt>
                <c:pt idx="4">
                  <c:v>1.1947877966106033</c:v>
                </c:pt>
                <c:pt idx="5">
                  <c:v>1.1947877966106033</c:v>
                </c:pt>
                <c:pt idx="6">
                  <c:v>1.1947877966106033</c:v>
                </c:pt>
                <c:pt idx="7">
                  <c:v>1.1947877966106033</c:v>
                </c:pt>
                <c:pt idx="8">
                  <c:v>1.1947877966106033</c:v>
                </c:pt>
                <c:pt idx="9">
                  <c:v>1.1947877966106033</c:v>
                </c:pt>
                <c:pt idx="10">
                  <c:v>1.1947877966106033</c:v>
                </c:pt>
                <c:pt idx="11">
                  <c:v>1.1947877966106033</c:v>
                </c:pt>
                <c:pt idx="12">
                  <c:v>1.1947877966106033</c:v>
                </c:pt>
                <c:pt idx="13">
                  <c:v>1.1947877966106033</c:v>
                </c:pt>
                <c:pt idx="14">
                  <c:v>1.1947877966106033</c:v>
                </c:pt>
                <c:pt idx="15">
                  <c:v>1.1947877966106033</c:v>
                </c:pt>
                <c:pt idx="16">
                  <c:v>1.1947877966106033</c:v>
                </c:pt>
                <c:pt idx="17">
                  <c:v>1.1947877966106033</c:v>
                </c:pt>
                <c:pt idx="18">
                  <c:v>1.1947877966106033</c:v>
                </c:pt>
                <c:pt idx="19">
                  <c:v>1.1947877966106033</c:v>
                </c:pt>
                <c:pt idx="20">
                  <c:v>1.1947877966106033</c:v>
                </c:pt>
                <c:pt idx="21">
                  <c:v>1.1947877966106033</c:v>
                </c:pt>
                <c:pt idx="22">
                  <c:v>1.1947877966106033</c:v>
                </c:pt>
                <c:pt idx="23">
                  <c:v>1.1947877966106033</c:v>
                </c:pt>
              </c:numCache>
            </c:numRef>
          </c:val>
          <c:smooth val="0"/>
          <c:extLst>
            <c:ext xmlns:c16="http://schemas.microsoft.com/office/drawing/2014/chart" uri="{C3380CC4-5D6E-409C-BE32-E72D297353CC}">
              <c16:uniqueId val="{00000001-3DB5-4F67-9E27-1D2938249752}"/>
            </c:ext>
          </c:extLst>
        </c:ser>
        <c:dLbls>
          <c:showLegendKey val="0"/>
          <c:showVal val="0"/>
          <c:showCatName val="0"/>
          <c:showSerName val="0"/>
          <c:showPercent val="0"/>
          <c:showBubbleSize val="0"/>
        </c:dLbls>
        <c:smooth val="0"/>
        <c:axId val="152180608"/>
        <c:axId val="152182144"/>
      </c:lineChart>
      <c:catAx>
        <c:axId val="152180608"/>
        <c:scaling>
          <c:orientation val="maxMin"/>
        </c:scaling>
        <c:delete val="0"/>
        <c:axPos val="b"/>
        <c:numFmt formatCode="0\ " sourceLinked="0"/>
        <c:majorTickMark val="none"/>
        <c:minorTickMark val="none"/>
        <c:tickLblPos val="nextTo"/>
        <c:txPr>
          <a:bodyPr rot="-5400000" vert="horz"/>
          <a:lstStyle/>
          <a:p>
            <a:pPr>
              <a:defRPr/>
            </a:pPr>
            <a:endParaRPr lang="de-DE"/>
          </a:p>
        </c:txPr>
        <c:crossAx val="152182144"/>
        <c:crosses val="autoZero"/>
        <c:auto val="1"/>
        <c:lblAlgn val="ctr"/>
        <c:lblOffset val="100"/>
        <c:noMultiLvlLbl val="0"/>
      </c:catAx>
      <c:valAx>
        <c:axId val="152182144"/>
        <c:scaling>
          <c:orientation val="minMax"/>
          <c:min val="0.8"/>
        </c:scaling>
        <c:delete val="0"/>
        <c:axPos val="r"/>
        <c:majorGridlines>
          <c:spPr>
            <a:ln w="12700">
              <a:solidFill>
                <a:schemeClr val="bg1">
                  <a:lumMod val="50000"/>
                  <a:alpha val="41000"/>
                </a:schemeClr>
              </a:solidFill>
            </a:ln>
          </c:spPr>
        </c:majorGridlines>
        <c:numFmt formatCode="0.0" sourceLinked="0"/>
        <c:majorTickMark val="out"/>
        <c:minorTickMark val="none"/>
        <c:tickLblPos val="high"/>
        <c:spPr>
          <a:ln>
            <a:noFill/>
          </a:ln>
        </c:spPr>
        <c:crossAx val="152180608"/>
        <c:crosses val="autoZero"/>
        <c:crossBetween val="between"/>
      </c:valAx>
    </c:plotArea>
    <c:legend>
      <c:legendPos val="r"/>
      <c:layout>
        <c:manualLayout>
          <c:xMode val="edge"/>
          <c:yMode val="edge"/>
          <c:x val="0.44683981425398744"/>
          <c:y val="1.0794340362627088E-2"/>
          <c:w val="0.52649674944478098"/>
          <c:h val="0.10265592662986091"/>
        </c:manualLayout>
      </c:layout>
      <c:overlay val="1"/>
      <c:txPr>
        <a:bodyPr/>
        <a:lstStyle/>
        <a:p>
          <a:pPr>
            <a:defRPr sz="1100"/>
          </a:pPr>
          <a:endParaRPr lang="de-DE"/>
        </a:p>
      </c:txPr>
    </c:legend>
    <c:plotVisOnly val="1"/>
    <c:dispBlanksAs val="gap"/>
    <c:showDLblsOverMax val="0"/>
  </c:chart>
  <c:spPr>
    <a:ln>
      <a:noFill/>
    </a:ln>
  </c:spPr>
  <c:txPr>
    <a:bodyPr/>
    <a:lstStyle/>
    <a:p>
      <a:pPr>
        <a:defRPr>
          <a:latin typeface="+mn-lt"/>
        </a:defRPr>
      </a:pPr>
      <a:endParaRPr lang="de-DE"/>
    </a:p>
  </c:txPr>
  <c:printSettings>
    <c:headerFooter/>
    <c:pageMargins b="0.78740157499999996" l="0.70000000000000007" r="0.70000000000000007" t="0.78740157499999996" header="0.30000000000000004" footer="0.30000000000000004"/>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'Auftragseingang Branchen'!$K$6</c:f>
              <c:strCache>
                <c:ptCount val="1"/>
                <c:pt idx="0">
                  <c:v>Herstellung von chemischen Erzeugnissen</c:v>
                </c:pt>
              </c:strCache>
            </c:strRef>
          </c:tx>
          <c:spPr>
            <a:ln w="12700" cap="rnd">
              <a:solidFill>
                <a:schemeClr val="accent1"/>
              </a:solidFill>
              <a:round/>
            </a:ln>
            <a:effectLst/>
          </c:spPr>
          <c:marker>
            <c:symbol val="none"/>
          </c:marker>
          <c:cat>
            <c:numRef>
              <c:f>'Auftragseingang Branchen'!$A$7:$A$390</c:f>
              <c:numCache>
                <c:formatCode>[$-407]mmm/\ yy;@</c:formatCode>
                <c:ptCount val="384"/>
                <c:pt idx="0">
                  <c:v>33239</c:v>
                </c:pt>
                <c:pt idx="1">
                  <c:v>33270</c:v>
                </c:pt>
                <c:pt idx="2">
                  <c:v>33298</c:v>
                </c:pt>
                <c:pt idx="3">
                  <c:v>33329</c:v>
                </c:pt>
                <c:pt idx="4">
                  <c:v>33359</c:v>
                </c:pt>
                <c:pt idx="5">
                  <c:v>33390</c:v>
                </c:pt>
                <c:pt idx="6">
                  <c:v>33420</c:v>
                </c:pt>
                <c:pt idx="7">
                  <c:v>33451</c:v>
                </c:pt>
                <c:pt idx="8">
                  <c:v>33482</c:v>
                </c:pt>
                <c:pt idx="9">
                  <c:v>33512</c:v>
                </c:pt>
                <c:pt idx="10">
                  <c:v>33543</c:v>
                </c:pt>
                <c:pt idx="11">
                  <c:v>33573</c:v>
                </c:pt>
                <c:pt idx="12">
                  <c:v>33604</c:v>
                </c:pt>
                <c:pt idx="13">
                  <c:v>33635</c:v>
                </c:pt>
                <c:pt idx="14">
                  <c:v>33664</c:v>
                </c:pt>
                <c:pt idx="15">
                  <c:v>33695</c:v>
                </c:pt>
                <c:pt idx="16">
                  <c:v>33725</c:v>
                </c:pt>
                <c:pt idx="17">
                  <c:v>33756</c:v>
                </c:pt>
                <c:pt idx="18">
                  <c:v>33786</c:v>
                </c:pt>
                <c:pt idx="19">
                  <c:v>33817</c:v>
                </c:pt>
                <c:pt idx="20">
                  <c:v>33848</c:v>
                </c:pt>
                <c:pt idx="21">
                  <c:v>33878</c:v>
                </c:pt>
                <c:pt idx="22">
                  <c:v>33909</c:v>
                </c:pt>
                <c:pt idx="23">
                  <c:v>33939</c:v>
                </c:pt>
                <c:pt idx="24">
                  <c:v>33970</c:v>
                </c:pt>
                <c:pt idx="25">
                  <c:v>34001</c:v>
                </c:pt>
                <c:pt idx="26">
                  <c:v>34029</c:v>
                </c:pt>
                <c:pt idx="27">
                  <c:v>34060</c:v>
                </c:pt>
                <c:pt idx="28">
                  <c:v>34090</c:v>
                </c:pt>
                <c:pt idx="29">
                  <c:v>34121</c:v>
                </c:pt>
                <c:pt idx="30">
                  <c:v>34151</c:v>
                </c:pt>
                <c:pt idx="31">
                  <c:v>34182</c:v>
                </c:pt>
                <c:pt idx="32">
                  <c:v>34213</c:v>
                </c:pt>
                <c:pt idx="33">
                  <c:v>34243</c:v>
                </c:pt>
                <c:pt idx="34">
                  <c:v>34274</c:v>
                </c:pt>
                <c:pt idx="35">
                  <c:v>34304</c:v>
                </c:pt>
                <c:pt idx="36">
                  <c:v>34335</c:v>
                </c:pt>
                <c:pt idx="37">
                  <c:v>34366</c:v>
                </c:pt>
                <c:pt idx="38">
                  <c:v>34394</c:v>
                </c:pt>
                <c:pt idx="39">
                  <c:v>34425</c:v>
                </c:pt>
                <c:pt idx="40">
                  <c:v>34455</c:v>
                </c:pt>
                <c:pt idx="41">
                  <c:v>34486</c:v>
                </c:pt>
                <c:pt idx="42">
                  <c:v>34516</c:v>
                </c:pt>
                <c:pt idx="43">
                  <c:v>34547</c:v>
                </c:pt>
                <c:pt idx="44">
                  <c:v>34578</c:v>
                </c:pt>
                <c:pt idx="45">
                  <c:v>34608</c:v>
                </c:pt>
                <c:pt idx="46">
                  <c:v>34639</c:v>
                </c:pt>
                <c:pt idx="47">
                  <c:v>34669</c:v>
                </c:pt>
                <c:pt idx="48">
                  <c:v>34700</c:v>
                </c:pt>
                <c:pt idx="49">
                  <c:v>34731</c:v>
                </c:pt>
                <c:pt idx="50">
                  <c:v>34759</c:v>
                </c:pt>
                <c:pt idx="51">
                  <c:v>34790</c:v>
                </c:pt>
                <c:pt idx="52">
                  <c:v>34820</c:v>
                </c:pt>
                <c:pt idx="53">
                  <c:v>34851</c:v>
                </c:pt>
                <c:pt idx="54">
                  <c:v>34881</c:v>
                </c:pt>
                <c:pt idx="55">
                  <c:v>34912</c:v>
                </c:pt>
                <c:pt idx="56">
                  <c:v>34943</c:v>
                </c:pt>
                <c:pt idx="57">
                  <c:v>34973</c:v>
                </c:pt>
                <c:pt idx="58">
                  <c:v>35004</c:v>
                </c:pt>
                <c:pt idx="59">
                  <c:v>35034</c:v>
                </c:pt>
                <c:pt idx="60">
                  <c:v>35065</c:v>
                </c:pt>
                <c:pt idx="61">
                  <c:v>35096</c:v>
                </c:pt>
                <c:pt idx="62">
                  <c:v>35125</c:v>
                </c:pt>
                <c:pt idx="63">
                  <c:v>35156</c:v>
                </c:pt>
                <c:pt idx="64">
                  <c:v>35186</c:v>
                </c:pt>
                <c:pt idx="65">
                  <c:v>35217</c:v>
                </c:pt>
                <c:pt idx="66">
                  <c:v>35247</c:v>
                </c:pt>
                <c:pt idx="67">
                  <c:v>35278</c:v>
                </c:pt>
                <c:pt idx="68">
                  <c:v>35309</c:v>
                </c:pt>
                <c:pt idx="69">
                  <c:v>35339</c:v>
                </c:pt>
                <c:pt idx="70">
                  <c:v>35370</c:v>
                </c:pt>
                <c:pt idx="71">
                  <c:v>35400</c:v>
                </c:pt>
                <c:pt idx="72">
                  <c:v>35431</c:v>
                </c:pt>
                <c:pt idx="73">
                  <c:v>35462</c:v>
                </c:pt>
                <c:pt idx="74">
                  <c:v>35490</c:v>
                </c:pt>
                <c:pt idx="75">
                  <c:v>35521</c:v>
                </c:pt>
                <c:pt idx="76">
                  <c:v>35551</c:v>
                </c:pt>
                <c:pt idx="77">
                  <c:v>35582</c:v>
                </c:pt>
                <c:pt idx="78">
                  <c:v>35612</c:v>
                </c:pt>
                <c:pt idx="79">
                  <c:v>35643</c:v>
                </c:pt>
                <c:pt idx="80">
                  <c:v>35674</c:v>
                </c:pt>
                <c:pt idx="81">
                  <c:v>35704</c:v>
                </c:pt>
                <c:pt idx="82">
                  <c:v>35735</c:v>
                </c:pt>
                <c:pt idx="83">
                  <c:v>35765</c:v>
                </c:pt>
                <c:pt idx="84">
                  <c:v>35796</c:v>
                </c:pt>
                <c:pt idx="85">
                  <c:v>35827</c:v>
                </c:pt>
                <c:pt idx="86">
                  <c:v>35855</c:v>
                </c:pt>
                <c:pt idx="87">
                  <c:v>35886</c:v>
                </c:pt>
                <c:pt idx="88">
                  <c:v>35916</c:v>
                </c:pt>
                <c:pt idx="89">
                  <c:v>35947</c:v>
                </c:pt>
                <c:pt idx="90">
                  <c:v>35977</c:v>
                </c:pt>
                <c:pt idx="91">
                  <c:v>36008</c:v>
                </c:pt>
                <c:pt idx="92">
                  <c:v>36039</c:v>
                </c:pt>
                <c:pt idx="93">
                  <c:v>36069</c:v>
                </c:pt>
                <c:pt idx="94">
                  <c:v>36100</c:v>
                </c:pt>
                <c:pt idx="95">
                  <c:v>36130</c:v>
                </c:pt>
                <c:pt idx="96">
                  <c:v>36161</c:v>
                </c:pt>
                <c:pt idx="97">
                  <c:v>36192</c:v>
                </c:pt>
                <c:pt idx="98">
                  <c:v>36220</c:v>
                </c:pt>
                <c:pt idx="99">
                  <c:v>36251</c:v>
                </c:pt>
                <c:pt idx="100">
                  <c:v>36281</c:v>
                </c:pt>
                <c:pt idx="101">
                  <c:v>36312</c:v>
                </c:pt>
                <c:pt idx="102">
                  <c:v>36342</c:v>
                </c:pt>
                <c:pt idx="103">
                  <c:v>36373</c:v>
                </c:pt>
                <c:pt idx="104">
                  <c:v>36404</c:v>
                </c:pt>
                <c:pt idx="105">
                  <c:v>36434</c:v>
                </c:pt>
                <c:pt idx="106">
                  <c:v>36465</c:v>
                </c:pt>
                <c:pt idx="107">
                  <c:v>36495</c:v>
                </c:pt>
                <c:pt idx="108">
                  <c:v>36526</c:v>
                </c:pt>
                <c:pt idx="109">
                  <c:v>36557</c:v>
                </c:pt>
                <c:pt idx="110">
                  <c:v>36586</c:v>
                </c:pt>
                <c:pt idx="111">
                  <c:v>36617</c:v>
                </c:pt>
                <c:pt idx="112">
                  <c:v>36647</c:v>
                </c:pt>
                <c:pt idx="113">
                  <c:v>36678</c:v>
                </c:pt>
                <c:pt idx="114">
                  <c:v>36708</c:v>
                </c:pt>
                <c:pt idx="115">
                  <c:v>36739</c:v>
                </c:pt>
                <c:pt idx="116">
                  <c:v>36770</c:v>
                </c:pt>
                <c:pt idx="117">
                  <c:v>36800</c:v>
                </c:pt>
                <c:pt idx="118">
                  <c:v>36831</c:v>
                </c:pt>
                <c:pt idx="119">
                  <c:v>36861</c:v>
                </c:pt>
                <c:pt idx="120">
                  <c:v>36892</c:v>
                </c:pt>
                <c:pt idx="121">
                  <c:v>36923</c:v>
                </c:pt>
                <c:pt idx="122">
                  <c:v>36951</c:v>
                </c:pt>
                <c:pt idx="123">
                  <c:v>36982</c:v>
                </c:pt>
                <c:pt idx="124">
                  <c:v>37012</c:v>
                </c:pt>
                <c:pt idx="125">
                  <c:v>37043</c:v>
                </c:pt>
                <c:pt idx="126">
                  <c:v>37073</c:v>
                </c:pt>
                <c:pt idx="127">
                  <c:v>37104</c:v>
                </c:pt>
                <c:pt idx="128">
                  <c:v>37135</c:v>
                </c:pt>
                <c:pt idx="129">
                  <c:v>37165</c:v>
                </c:pt>
                <c:pt idx="130">
                  <c:v>37196</c:v>
                </c:pt>
                <c:pt idx="131">
                  <c:v>37226</c:v>
                </c:pt>
                <c:pt idx="132">
                  <c:v>37257</c:v>
                </c:pt>
                <c:pt idx="133">
                  <c:v>37288</c:v>
                </c:pt>
                <c:pt idx="134">
                  <c:v>37316</c:v>
                </c:pt>
                <c:pt idx="135">
                  <c:v>37347</c:v>
                </c:pt>
                <c:pt idx="136">
                  <c:v>37377</c:v>
                </c:pt>
                <c:pt idx="137">
                  <c:v>37408</c:v>
                </c:pt>
                <c:pt idx="138">
                  <c:v>37438</c:v>
                </c:pt>
                <c:pt idx="139">
                  <c:v>37469</c:v>
                </c:pt>
                <c:pt idx="140">
                  <c:v>37500</c:v>
                </c:pt>
                <c:pt idx="141">
                  <c:v>37530</c:v>
                </c:pt>
                <c:pt idx="142">
                  <c:v>37561</c:v>
                </c:pt>
                <c:pt idx="143">
                  <c:v>37591</c:v>
                </c:pt>
                <c:pt idx="144">
                  <c:v>37622</c:v>
                </c:pt>
                <c:pt idx="145">
                  <c:v>37653</c:v>
                </c:pt>
                <c:pt idx="146">
                  <c:v>37681</c:v>
                </c:pt>
                <c:pt idx="147">
                  <c:v>37712</c:v>
                </c:pt>
                <c:pt idx="148">
                  <c:v>37742</c:v>
                </c:pt>
                <c:pt idx="149">
                  <c:v>37773</c:v>
                </c:pt>
                <c:pt idx="150">
                  <c:v>37803</c:v>
                </c:pt>
                <c:pt idx="151">
                  <c:v>37834</c:v>
                </c:pt>
                <c:pt idx="152">
                  <c:v>37865</c:v>
                </c:pt>
                <c:pt idx="153">
                  <c:v>37895</c:v>
                </c:pt>
                <c:pt idx="154">
                  <c:v>37926</c:v>
                </c:pt>
                <c:pt idx="155">
                  <c:v>37956</c:v>
                </c:pt>
                <c:pt idx="156">
                  <c:v>37987</c:v>
                </c:pt>
                <c:pt idx="157">
                  <c:v>38018</c:v>
                </c:pt>
                <c:pt idx="158">
                  <c:v>38047</c:v>
                </c:pt>
                <c:pt idx="159">
                  <c:v>38078</c:v>
                </c:pt>
                <c:pt idx="160">
                  <c:v>38108</c:v>
                </c:pt>
                <c:pt idx="161">
                  <c:v>38139</c:v>
                </c:pt>
                <c:pt idx="162">
                  <c:v>38169</c:v>
                </c:pt>
                <c:pt idx="163">
                  <c:v>38200</c:v>
                </c:pt>
                <c:pt idx="164">
                  <c:v>38231</c:v>
                </c:pt>
                <c:pt idx="165">
                  <c:v>38261</c:v>
                </c:pt>
                <c:pt idx="166">
                  <c:v>38292</c:v>
                </c:pt>
                <c:pt idx="167">
                  <c:v>38322</c:v>
                </c:pt>
                <c:pt idx="168">
                  <c:v>38353</c:v>
                </c:pt>
                <c:pt idx="169">
                  <c:v>38384</c:v>
                </c:pt>
                <c:pt idx="170">
                  <c:v>38412</c:v>
                </c:pt>
                <c:pt idx="171">
                  <c:v>38443</c:v>
                </c:pt>
                <c:pt idx="172">
                  <c:v>38473</c:v>
                </c:pt>
                <c:pt idx="173">
                  <c:v>38504</c:v>
                </c:pt>
                <c:pt idx="174">
                  <c:v>38534</c:v>
                </c:pt>
                <c:pt idx="175">
                  <c:v>38565</c:v>
                </c:pt>
                <c:pt idx="176">
                  <c:v>38596</c:v>
                </c:pt>
                <c:pt idx="177">
                  <c:v>38626</c:v>
                </c:pt>
                <c:pt idx="178">
                  <c:v>38657</c:v>
                </c:pt>
                <c:pt idx="179">
                  <c:v>38687</c:v>
                </c:pt>
                <c:pt idx="180">
                  <c:v>38718</c:v>
                </c:pt>
                <c:pt idx="181">
                  <c:v>38749</c:v>
                </c:pt>
                <c:pt idx="182">
                  <c:v>38777</c:v>
                </c:pt>
                <c:pt idx="183">
                  <c:v>38808</c:v>
                </c:pt>
                <c:pt idx="184">
                  <c:v>38838</c:v>
                </c:pt>
                <c:pt idx="185">
                  <c:v>38869</c:v>
                </c:pt>
                <c:pt idx="186">
                  <c:v>38899</c:v>
                </c:pt>
                <c:pt idx="187">
                  <c:v>38930</c:v>
                </c:pt>
                <c:pt idx="188">
                  <c:v>38961</c:v>
                </c:pt>
                <c:pt idx="189">
                  <c:v>38991</c:v>
                </c:pt>
                <c:pt idx="190">
                  <c:v>39022</c:v>
                </c:pt>
                <c:pt idx="191">
                  <c:v>39052</c:v>
                </c:pt>
                <c:pt idx="192">
                  <c:v>39083</c:v>
                </c:pt>
                <c:pt idx="193">
                  <c:v>39114</c:v>
                </c:pt>
                <c:pt idx="194">
                  <c:v>39142</c:v>
                </c:pt>
                <c:pt idx="195">
                  <c:v>39173</c:v>
                </c:pt>
                <c:pt idx="196">
                  <c:v>39203</c:v>
                </c:pt>
                <c:pt idx="197">
                  <c:v>39234</c:v>
                </c:pt>
                <c:pt idx="198">
                  <c:v>39264</c:v>
                </c:pt>
                <c:pt idx="199">
                  <c:v>39295</c:v>
                </c:pt>
                <c:pt idx="200">
                  <c:v>39326</c:v>
                </c:pt>
                <c:pt idx="201">
                  <c:v>39356</c:v>
                </c:pt>
                <c:pt idx="202">
                  <c:v>39387</c:v>
                </c:pt>
                <c:pt idx="203">
                  <c:v>39417</c:v>
                </c:pt>
                <c:pt idx="204">
                  <c:v>39448</c:v>
                </c:pt>
                <c:pt idx="205">
                  <c:v>39479</c:v>
                </c:pt>
                <c:pt idx="206">
                  <c:v>39508</c:v>
                </c:pt>
                <c:pt idx="207">
                  <c:v>39539</c:v>
                </c:pt>
                <c:pt idx="208">
                  <c:v>39569</c:v>
                </c:pt>
                <c:pt idx="209">
                  <c:v>39600</c:v>
                </c:pt>
                <c:pt idx="210">
                  <c:v>39630</c:v>
                </c:pt>
                <c:pt idx="211">
                  <c:v>39661</c:v>
                </c:pt>
                <c:pt idx="212">
                  <c:v>39692</c:v>
                </c:pt>
                <c:pt idx="213">
                  <c:v>39722</c:v>
                </c:pt>
                <c:pt idx="214">
                  <c:v>39753</c:v>
                </c:pt>
                <c:pt idx="215">
                  <c:v>39783</c:v>
                </c:pt>
                <c:pt idx="216">
                  <c:v>39814</c:v>
                </c:pt>
                <c:pt idx="217">
                  <c:v>39845</c:v>
                </c:pt>
                <c:pt idx="218">
                  <c:v>39873</c:v>
                </c:pt>
                <c:pt idx="219">
                  <c:v>39904</c:v>
                </c:pt>
                <c:pt idx="220">
                  <c:v>39934</c:v>
                </c:pt>
                <c:pt idx="221">
                  <c:v>39965</c:v>
                </c:pt>
                <c:pt idx="222">
                  <c:v>39995</c:v>
                </c:pt>
                <c:pt idx="223">
                  <c:v>40026</c:v>
                </c:pt>
                <c:pt idx="224">
                  <c:v>40057</c:v>
                </c:pt>
                <c:pt idx="225">
                  <c:v>40087</c:v>
                </c:pt>
                <c:pt idx="226">
                  <c:v>40118</c:v>
                </c:pt>
                <c:pt idx="227">
                  <c:v>40148</c:v>
                </c:pt>
                <c:pt idx="228">
                  <c:v>40179</c:v>
                </c:pt>
                <c:pt idx="229">
                  <c:v>40210</c:v>
                </c:pt>
                <c:pt idx="230">
                  <c:v>40238</c:v>
                </c:pt>
                <c:pt idx="231">
                  <c:v>40269</c:v>
                </c:pt>
                <c:pt idx="232">
                  <c:v>40299</c:v>
                </c:pt>
                <c:pt idx="233">
                  <c:v>40330</c:v>
                </c:pt>
                <c:pt idx="234">
                  <c:v>40360</c:v>
                </c:pt>
                <c:pt idx="235">
                  <c:v>40391</c:v>
                </c:pt>
                <c:pt idx="236">
                  <c:v>40422</c:v>
                </c:pt>
                <c:pt idx="237">
                  <c:v>40452</c:v>
                </c:pt>
                <c:pt idx="238">
                  <c:v>40483</c:v>
                </c:pt>
                <c:pt idx="239">
                  <c:v>40513</c:v>
                </c:pt>
                <c:pt idx="240">
                  <c:v>40544</c:v>
                </c:pt>
                <c:pt idx="241">
                  <c:v>40575</c:v>
                </c:pt>
                <c:pt idx="242">
                  <c:v>40603</c:v>
                </c:pt>
                <c:pt idx="243">
                  <c:v>40634</c:v>
                </c:pt>
                <c:pt idx="244">
                  <c:v>40664</c:v>
                </c:pt>
                <c:pt idx="245">
                  <c:v>40695</c:v>
                </c:pt>
                <c:pt idx="246">
                  <c:v>40725</c:v>
                </c:pt>
                <c:pt idx="247">
                  <c:v>40756</c:v>
                </c:pt>
                <c:pt idx="248">
                  <c:v>40787</c:v>
                </c:pt>
                <c:pt idx="249">
                  <c:v>40817</c:v>
                </c:pt>
                <c:pt idx="250">
                  <c:v>40848</c:v>
                </c:pt>
                <c:pt idx="251">
                  <c:v>40878</c:v>
                </c:pt>
                <c:pt idx="252">
                  <c:v>40909</c:v>
                </c:pt>
                <c:pt idx="253">
                  <c:v>40940</c:v>
                </c:pt>
                <c:pt idx="254">
                  <c:v>40969</c:v>
                </c:pt>
                <c:pt idx="255">
                  <c:v>41000</c:v>
                </c:pt>
                <c:pt idx="256">
                  <c:v>41030</c:v>
                </c:pt>
                <c:pt idx="257">
                  <c:v>41061</c:v>
                </c:pt>
                <c:pt idx="258">
                  <c:v>41091</c:v>
                </c:pt>
                <c:pt idx="259">
                  <c:v>41122</c:v>
                </c:pt>
                <c:pt idx="260">
                  <c:v>41153</c:v>
                </c:pt>
                <c:pt idx="261">
                  <c:v>41183</c:v>
                </c:pt>
                <c:pt idx="262">
                  <c:v>41214</c:v>
                </c:pt>
                <c:pt idx="263">
                  <c:v>41244</c:v>
                </c:pt>
                <c:pt idx="264">
                  <c:v>41275</c:v>
                </c:pt>
                <c:pt idx="265">
                  <c:v>41306</c:v>
                </c:pt>
                <c:pt idx="266">
                  <c:v>41334</c:v>
                </c:pt>
                <c:pt idx="267">
                  <c:v>41365</c:v>
                </c:pt>
                <c:pt idx="268">
                  <c:v>41395</c:v>
                </c:pt>
                <c:pt idx="269">
                  <c:v>41426</c:v>
                </c:pt>
                <c:pt idx="270">
                  <c:v>41456</c:v>
                </c:pt>
                <c:pt idx="271">
                  <c:v>41487</c:v>
                </c:pt>
                <c:pt idx="272">
                  <c:v>41518</c:v>
                </c:pt>
                <c:pt idx="273">
                  <c:v>41548</c:v>
                </c:pt>
                <c:pt idx="274">
                  <c:v>41579</c:v>
                </c:pt>
                <c:pt idx="275">
                  <c:v>41609</c:v>
                </c:pt>
                <c:pt idx="276">
                  <c:v>41640</c:v>
                </c:pt>
                <c:pt idx="277">
                  <c:v>41671</c:v>
                </c:pt>
                <c:pt idx="278">
                  <c:v>41699</c:v>
                </c:pt>
                <c:pt idx="279">
                  <c:v>41730</c:v>
                </c:pt>
                <c:pt idx="280">
                  <c:v>41760</c:v>
                </c:pt>
                <c:pt idx="281">
                  <c:v>41791</c:v>
                </c:pt>
                <c:pt idx="282">
                  <c:v>41821</c:v>
                </c:pt>
                <c:pt idx="283">
                  <c:v>41852</c:v>
                </c:pt>
                <c:pt idx="284">
                  <c:v>41883</c:v>
                </c:pt>
                <c:pt idx="285">
                  <c:v>41913</c:v>
                </c:pt>
                <c:pt idx="286">
                  <c:v>41944</c:v>
                </c:pt>
                <c:pt idx="287">
                  <c:v>41974</c:v>
                </c:pt>
                <c:pt idx="288">
                  <c:v>42005</c:v>
                </c:pt>
                <c:pt idx="289">
                  <c:v>42036</c:v>
                </c:pt>
                <c:pt idx="290">
                  <c:v>42064</c:v>
                </c:pt>
                <c:pt idx="291">
                  <c:v>42095</c:v>
                </c:pt>
                <c:pt idx="292">
                  <c:v>42125</c:v>
                </c:pt>
                <c:pt idx="293">
                  <c:v>42156</c:v>
                </c:pt>
                <c:pt idx="294">
                  <c:v>42186</c:v>
                </c:pt>
                <c:pt idx="295">
                  <c:v>42217</c:v>
                </c:pt>
                <c:pt idx="296">
                  <c:v>42248</c:v>
                </c:pt>
                <c:pt idx="297">
                  <c:v>42278</c:v>
                </c:pt>
                <c:pt idx="298">
                  <c:v>42309</c:v>
                </c:pt>
                <c:pt idx="299">
                  <c:v>42339</c:v>
                </c:pt>
                <c:pt idx="300">
                  <c:v>42370</c:v>
                </c:pt>
                <c:pt idx="301">
                  <c:v>42401</c:v>
                </c:pt>
                <c:pt idx="302">
                  <c:v>42430</c:v>
                </c:pt>
                <c:pt idx="303">
                  <c:v>42461</c:v>
                </c:pt>
                <c:pt idx="304">
                  <c:v>42491</c:v>
                </c:pt>
                <c:pt idx="305">
                  <c:v>42522</c:v>
                </c:pt>
                <c:pt idx="306">
                  <c:v>42552</c:v>
                </c:pt>
                <c:pt idx="307">
                  <c:v>42583</c:v>
                </c:pt>
                <c:pt idx="308">
                  <c:v>42614</c:v>
                </c:pt>
                <c:pt idx="309">
                  <c:v>42644</c:v>
                </c:pt>
                <c:pt idx="310">
                  <c:v>42675</c:v>
                </c:pt>
                <c:pt idx="311">
                  <c:v>42705</c:v>
                </c:pt>
                <c:pt idx="312">
                  <c:v>42736</c:v>
                </c:pt>
                <c:pt idx="313">
                  <c:v>42767</c:v>
                </c:pt>
                <c:pt idx="314">
                  <c:v>42795</c:v>
                </c:pt>
                <c:pt idx="315">
                  <c:v>42826</c:v>
                </c:pt>
                <c:pt idx="316">
                  <c:v>42856</c:v>
                </c:pt>
                <c:pt idx="317">
                  <c:v>42887</c:v>
                </c:pt>
                <c:pt idx="318">
                  <c:v>42917</c:v>
                </c:pt>
                <c:pt idx="319">
                  <c:v>42948</c:v>
                </c:pt>
                <c:pt idx="320">
                  <c:v>42979</c:v>
                </c:pt>
                <c:pt idx="321">
                  <c:v>43009</c:v>
                </c:pt>
                <c:pt idx="322">
                  <c:v>43040</c:v>
                </c:pt>
                <c:pt idx="323">
                  <c:v>43070</c:v>
                </c:pt>
                <c:pt idx="324">
                  <c:v>43101</c:v>
                </c:pt>
                <c:pt idx="325">
                  <c:v>43132</c:v>
                </c:pt>
                <c:pt idx="326">
                  <c:v>43160</c:v>
                </c:pt>
                <c:pt idx="327">
                  <c:v>43191</c:v>
                </c:pt>
                <c:pt idx="328">
                  <c:v>43221</c:v>
                </c:pt>
                <c:pt idx="329">
                  <c:v>43252</c:v>
                </c:pt>
                <c:pt idx="330">
                  <c:v>43282</c:v>
                </c:pt>
                <c:pt idx="331">
                  <c:v>43313</c:v>
                </c:pt>
                <c:pt idx="332">
                  <c:v>43344</c:v>
                </c:pt>
                <c:pt idx="333">
                  <c:v>43374</c:v>
                </c:pt>
                <c:pt idx="334">
                  <c:v>43405</c:v>
                </c:pt>
                <c:pt idx="335">
                  <c:v>43435</c:v>
                </c:pt>
                <c:pt idx="336">
                  <c:v>43466</c:v>
                </c:pt>
                <c:pt idx="337">
                  <c:v>43497</c:v>
                </c:pt>
                <c:pt idx="338">
                  <c:v>43525</c:v>
                </c:pt>
                <c:pt idx="339">
                  <c:v>43556</c:v>
                </c:pt>
                <c:pt idx="340">
                  <c:v>43586</c:v>
                </c:pt>
                <c:pt idx="341">
                  <c:v>43617</c:v>
                </c:pt>
                <c:pt idx="342">
                  <c:v>43647</c:v>
                </c:pt>
                <c:pt idx="343">
                  <c:v>43678</c:v>
                </c:pt>
                <c:pt idx="344">
                  <c:v>43709</c:v>
                </c:pt>
                <c:pt idx="345">
                  <c:v>43739</c:v>
                </c:pt>
                <c:pt idx="346">
                  <c:v>43770</c:v>
                </c:pt>
                <c:pt idx="347">
                  <c:v>43800</c:v>
                </c:pt>
                <c:pt idx="348">
                  <c:v>43831</c:v>
                </c:pt>
                <c:pt idx="349">
                  <c:v>43862</c:v>
                </c:pt>
                <c:pt idx="350">
                  <c:v>43891</c:v>
                </c:pt>
                <c:pt idx="351">
                  <c:v>43922</c:v>
                </c:pt>
                <c:pt idx="352">
                  <c:v>43952</c:v>
                </c:pt>
                <c:pt idx="353">
                  <c:v>43983</c:v>
                </c:pt>
                <c:pt idx="354">
                  <c:v>44013</c:v>
                </c:pt>
                <c:pt idx="355">
                  <c:v>44044</c:v>
                </c:pt>
                <c:pt idx="356">
                  <c:v>44075</c:v>
                </c:pt>
                <c:pt idx="357">
                  <c:v>44105</c:v>
                </c:pt>
                <c:pt idx="358">
                  <c:v>44136</c:v>
                </c:pt>
                <c:pt idx="359">
                  <c:v>44166</c:v>
                </c:pt>
                <c:pt idx="360">
                  <c:v>44197</c:v>
                </c:pt>
                <c:pt idx="361">
                  <c:v>44228</c:v>
                </c:pt>
                <c:pt idx="362">
                  <c:v>44256</c:v>
                </c:pt>
                <c:pt idx="363">
                  <c:v>44287</c:v>
                </c:pt>
                <c:pt idx="364">
                  <c:v>44317</c:v>
                </c:pt>
                <c:pt idx="365">
                  <c:v>44348</c:v>
                </c:pt>
                <c:pt idx="366">
                  <c:v>44378</c:v>
                </c:pt>
                <c:pt idx="367">
                  <c:v>44409</c:v>
                </c:pt>
                <c:pt idx="368">
                  <c:v>44440</c:v>
                </c:pt>
                <c:pt idx="369">
                  <c:v>44470</c:v>
                </c:pt>
                <c:pt idx="370">
                  <c:v>44501</c:v>
                </c:pt>
                <c:pt idx="371">
                  <c:v>44531</c:v>
                </c:pt>
                <c:pt idx="372">
                  <c:v>44562</c:v>
                </c:pt>
                <c:pt idx="373">
                  <c:v>44593</c:v>
                </c:pt>
                <c:pt idx="374">
                  <c:v>44621</c:v>
                </c:pt>
                <c:pt idx="375">
                  <c:v>44652</c:v>
                </c:pt>
                <c:pt idx="376">
                  <c:v>44682</c:v>
                </c:pt>
                <c:pt idx="377">
                  <c:v>44713</c:v>
                </c:pt>
                <c:pt idx="378">
                  <c:v>44743</c:v>
                </c:pt>
                <c:pt idx="379">
                  <c:v>44774</c:v>
                </c:pt>
                <c:pt idx="380">
                  <c:v>44805</c:v>
                </c:pt>
                <c:pt idx="381">
                  <c:v>44835</c:v>
                </c:pt>
                <c:pt idx="382">
                  <c:v>44866</c:v>
                </c:pt>
                <c:pt idx="383">
                  <c:v>44896</c:v>
                </c:pt>
              </c:numCache>
            </c:numRef>
          </c:cat>
          <c:val>
            <c:numRef>
              <c:f>'Auftragseingang Branchen'!$K$7:$K$390</c:f>
              <c:numCache>
                <c:formatCode>General</c:formatCode>
                <c:ptCount val="384"/>
                <c:pt idx="0">
                  <c:v>85.9</c:v>
                </c:pt>
                <c:pt idx="1">
                  <c:v>81.900000000000006</c:v>
                </c:pt>
                <c:pt idx="2">
                  <c:v>80.8</c:v>
                </c:pt>
                <c:pt idx="3">
                  <c:v>81.7</c:v>
                </c:pt>
                <c:pt idx="4">
                  <c:v>80.400000000000006</c:v>
                </c:pt>
                <c:pt idx="5">
                  <c:v>81.8</c:v>
                </c:pt>
                <c:pt idx="6">
                  <c:v>81.5</c:v>
                </c:pt>
                <c:pt idx="7">
                  <c:v>81</c:v>
                </c:pt>
                <c:pt idx="8">
                  <c:v>81.3</c:v>
                </c:pt>
                <c:pt idx="9">
                  <c:v>83.6</c:v>
                </c:pt>
                <c:pt idx="10">
                  <c:v>82.8</c:v>
                </c:pt>
                <c:pt idx="11">
                  <c:v>84.2</c:v>
                </c:pt>
                <c:pt idx="12">
                  <c:v>83.3</c:v>
                </c:pt>
                <c:pt idx="13">
                  <c:v>83.9</c:v>
                </c:pt>
                <c:pt idx="14">
                  <c:v>83.6</c:v>
                </c:pt>
                <c:pt idx="15">
                  <c:v>80.5</c:v>
                </c:pt>
                <c:pt idx="16">
                  <c:v>80.900000000000006</c:v>
                </c:pt>
                <c:pt idx="17">
                  <c:v>82.2</c:v>
                </c:pt>
                <c:pt idx="18">
                  <c:v>78.900000000000006</c:v>
                </c:pt>
                <c:pt idx="19">
                  <c:v>78.8</c:v>
                </c:pt>
                <c:pt idx="20">
                  <c:v>78.7</c:v>
                </c:pt>
                <c:pt idx="21">
                  <c:v>77</c:v>
                </c:pt>
                <c:pt idx="22">
                  <c:v>77.900000000000006</c:v>
                </c:pt>
                <c:pt idx="23">
                  <c:v>78.599999999999994</c:v>
                </c:pt>
                <c:pt idx="24">
                  <c:v>78.400000000000006</c:v>
                </c:pt>
                <c:pt idx="25">
                  <c:v>80.099999999999994</c:v>
                </c:pt>
                <c:pt idx="26">
                  <c:v>78.3</c:v>
                </c:pt>
                <c:pt idx="27">
                  <c:v>78.2</c:v>
                </c:pt>
                <c:pt idx="28">
                  <c:v>77.599999999999994</c:v>
                </c:pt>
                <c:pt idx="29">
                  <c:v>78.2</c:v>
                </c:pt>
                <c:pt idx="30">
                  <c:v>76.900000000000006</c:v>
                </c:pt>
                <c:pt idx="31">
                  <c:v>78.3</c:v>
                </c:pt>
                <c:pt idx="32">
                  <c:v>78.5</c:v>
                </c:pt>
                <c:pt idx="33">
                  <c:v>77.599999999999994</c:v>
                </c:pt>
                <c:pt idx="34">
                  <c:v>79.900000000000006</c:v>
                </c:pt>
                <c:pt idx="35">
                  <c:v>80.900000000000006</c:v>
                </c:pt>
                <c:pt idx="36">
                  <c:v>80.599999999999994</c:v>
                </c:pt>
                <c:pt idx="37">
                  <c:v>82.3</c:v>
                </c:pt>
                <c:pt idx="38">
                  <c:v>82</c:v>
                </c:pt>
                <c:pt idx="39">
                  <c:v>82.5</c:v>
                </c:pt>
                <c:pt idx="40">
                  <c:v>82.6</c:v>
                </c:pt>
                <c:pt idx="41">
                  <c:v>82</c:v>
                </c:pt>
                <c:pt idx="42">
                  <c:v>82.6</c:v>
                </c:pt>
                <c:pt idx="43">
                  <c:v>83.2</c:v>
                </c:pt>
                <c:pt idx="44">
                  <c:v>86.2</c:v>
                </c:pt>
                <c:pt idx="45">
                  <c:v>87.2</c:v>
                </c:pt>
                <c:pt idx="46">
                  <c:v>86.8</c:v>
                </c:pt>
                <c:pt idx="47">
                  <c:v>88.4</c:v>
                </c:pt>
                <c:pt idx="48">
                  <c:v>87.1</c:v>
                </c:pt>
                <c:pt idx="49">
                  <c:v>86.1</c:v>
                </c:pt>
                <c:pt idx="50">
                  <c:v>84.8</c:v>
                </c:pt>
                <c:pt idx="51">
                  <c:v>85.7</c:v>
                </c:pt>
                <c:pt idx="52">
                  <c:v>84.6</c:v>
                </c:pt>
                <c:pt idx="53">
                  <c:v>86.1</c:v>
                </c:pt>
                <c:pt idx="54">
                  <c:v>83.7</c:v>
                </c:pt>
                <c:pt idx="55">
                  <c:v>82.5</c:v>
                </c:pt>
                <c:pt idx="56">
                  <c:v>82.3</c:v>
                </c:pt>
                <c:pt idx="57">
                  <c:v>81.400000000000006</c:v>
                </c:pt>
                <c:pt idx="58">
                  <c:v>80.8</c:v>
                </c:pt>
                <c:pt idx="59">
                  <c:v>82.2</c:v>
                </c:pt>
                <c:pt idx="60">
                  <c:v>81.900000000000006</c:v>
                </c:pt>
                <c:pt idx="61">
                  <c:v>81.3</c:v>
                </c:pt>
                <c:pt idx="62">
                  <c:v>81.3</c:v>
                </c:pt>
                <c:pt idx="63">
                  <c:v>83.7</c:v>
                </c:pt>
                <c:pt idx="64">
                  <c:v>84.2</c:v>
                </c:pt>
                <c:pt idx="65">
                  <c:v>81.7</c:v>
                </c:pt>
                <c:pt idx="66">
                  <c:v>83.1</c:v>
                </c:pt>
                <c:pt idx="67">
                  <c:v>84</c:v>
                </c:pt>
                <c:pt idx="68">
                  <c:v>84.6</c:v>
                </c:pt>
                <c:pt idx="69">
                  <c:v>84.3</c:v>
                </c:pt>
                <c:pt idx="70">
                  <c:v>86.5</c:v>
                </c:pt>
                <c:pt idx="71">
                  <c:v>83.4</c:v>
                </c:pt>
                <c:pt idx="72">
                  <c:v>87.8</c:v>
                </c:pt>
                <c:pt idx="73">
                  <c:v>88.6</c:v>
                </c:pt>
                <c:pt idx="74">
                  <c:v>90.3</c:v>
                </c:pt>
                <c:pt idx="75">
                  <c:v>89.4</c:v>
                </c:pt>
                <c:pt idx="76">
                  <c:v>91.3</c:v>
                </c:pt>
                <c:pt idx="77">
                  <c:v>88.9</c:v>
                </c:pt>
                <c:pt idx="78">
                  <c:v>91</c:v>
                </c:pt>
                <c:pt idx="79">
                  <c:v>91.1</c:v>
                </c:pt>
                <c:pt idx="80">
                  <c:v>91</c:v>
                </c:pt>
                <c:pt idx="81">
                  <c:v>92.3</c:v>
                </c:pt>
                <c:pt idx="82">
                  <c:v>89.8</c:v>
                </c:pt>
                <c:pt idx="83">
                  <c:v>92.1</c:v>
                </c:pt>
                <c:pt idx="84">
                  <c:v>92.7</c:v>
                </c:pt>
                <c:pt idx="85">
                  <c:v>91</c:v>
                </c:pt>
                <c:pt idx="86">
                  <c:v>91.3</c:v>
                </c:pt>
                <c:pt idx="87">
                  <c:v>89.7</c:v>
                </c:pt>
                <c:pt idx="88">
                  <c:v>89.6</c:v>
                </c:pt>
                <c:pt idx="89">
                  <c:v>89.9</c:v>
                </c:pt>
                <c:pt idx="90">
                  <c:v>88.1</c:v>
                </c:pt>
                <c:pt idx="91">
                  <c:v>87.8</c:v>
                </c:pt>
                <c:pt idx="92">
                  <c:v>83.9</c:v>
                </c:pt>
                <c:pt idx="93">
                  <c:v>83.1</c:v>
                </c:pt>
                <c:pt idx="94">
                  <c:v>82.4</c:v>
                </c:pt>
                <c:pt idx="95">
                  <c:v>85.9</c:v>
                </c:pt>
                <c:pt idx="96">
                  <c:v>87.1</c:v>
                </c:pt>
                <c:pt idx="97">
                  <c:v>85.6</c:v>
                </c:pt>
                <c:pt idx="98">
                  <c:v>87</c:v>
                </c:pt>
                <c:pt idx="99">
                  <c:v>87.7</c:v>
                </c:pt>
                <c:pt idx="100">
                  <c:v>87.7</c:v>
                </c:pt>
                <c:pt idx="101">
                  <c:v>90.4</c:v>
                </c:pt>
                <c:pt idx="102">
                  <c:v>91.1</c:v>
                </c:pt>
                <c:pt idx="103">
                  <c:v>90.2</c:v>
                </c:pt>
                <c:pt idx="104">
                  <c:v>91.7</c:v>
                </c:pt>
                <c:pt idx="105">
                  <c:v>94.3</c:v>
                </c:pt>
                <c:pt idx="106">
                  <c:v>98.1</c:v>
                </c:pt>
                <c:pt idx="107">
                  <c:v>97.2</c:v>
                </c:pt>
                <c:pt idx="108">
                  <c:v>92.6</c:v>
                </c:pt>
                <c:pt idx="109">
                  <c:v>96.4</c:v>
                </c:pt>
                <c:pt idx="110">
                  <c:v>98.6</c:v>
                </c:pt>
                <c:pt idx="111">
                  <c:v>96.9</c:v>
                </c:pt>
                <c:pt idx="112">
                  <c:v>99.3</c:v>
                </c:pt>
                <c:pt idx="113">
                  <c:v>99.3</c:v>
                </c:pt>
                <c:pt idx="114">
                  <c:v>100</c:v>
                </c:pt>
                <c:pt idx="115">
                  <c:v>100</c:v>
                </c:pt>
                <c:pt idx="116">
                  <c:v>100.9</c:v>
                </c:pt>
                <c:pt idx="117">
                  <c:v>100</c:v>
                </c:pt>
                <c:pt idx="118">
                  <c:v>100.5</c:v>
                </c:pt>
                <c:pt idx="119">
                  <c:v>99</c:v>
                </c:pt>
                <c:pt idx="120">
                  <c:v>96.7</c:v>
                </c:pt>
                <c:pt idx="121">
                  <c:v>95.9</c:v>
                </c:pt>
                <c:pt idx="122">
                  <c:v>93.7</c:v>
                </c:pt>
                <c:pt idx="123">
                  <c:v>94.6</c:v>
                </c:pt>
                <c:pt idx="124">
                  <c:v>93.4</c:v>
                </c:pt>
                <c:pt idx="125">
                  <c:v>96.7</c:v>
                </c:pt>
                <c:pt idx="126">
                  <c:v>93.6</c:v>
                </c:pt>
                <c:pt idx="127">
                  <c:v>95.8</c:v>
                </c:pt>
                <c:pt idx="128">
                  <c:v>92.9</c:v>
                </c:pt>
                <c:pt idx="129">
                  <c:v>92</c:v>
                </c:pt>
                <c:pt idx="130">
                  <c:v>90</c:v>
                </c:pt>
                <c:pt idx="131">
                  <c:v>89</c:v>
                </c:pt>
                <c:pt idx="132">
                  <c:v>90.8</c:v>
                </c:pt>
                <c:pt idx="133">
                  <c:v>94.4</c:v>
                </c:pt>
                <c:pt idx="134">
                  <c:v>95.4</c:v>
                </c:pt>
                <c:pt idx="135">
                  <c:v>98.6</c:v>
                </c:pt>
                <c:pt idx="136">
                  <c:v>98.8</c:v>
                </c:pt>
                <c:pt idx="137">
                  <c:v>96.7</c:v>
                </c:pt>
                <c:pt idx="138">
                  <c:v>96.4</c:v>
                </c:pt>
                <c:pt idx="139">
                  <c:v>95.8</c:v>
                </c:pt>
                <c:pt idx="140">
                  <c:v>96.5</c:v>
                </c:pt>
                <c:pt idx="141">
                  <c:v>93</c:v>
                </c:pt>
                <c:pt idx="142">
                  <c:v>95.1</c:v>
                </c:pt>
                <c:pt idx="143">
                  <c:v>92.4</c:v>
                </c:pt>
                <c:pt idx="144">
                  <c:v>94.6</c:v>
                </c:pt>
                <c:pt idx="145">
                  <c:v>95.9</c:v>
                </c:pt>
                <c:pt idx="146">
                  <c:v>96.4</c:v>
                </c:pt>
                <c:pt idx="147">
                  <c:v>95.1</c:v>
                </c:pt>
                <c:pt idx="148">
                  <c:v>91.3</c:v>
                </c:pt>
                <c:pt idx="149">
                  <c:v>93.8</c:v>
                </c:pt>
                <c:pt idx="150">
                  <c:v>95.9</c:v>
                </c:pt>
                <c:pt idx="151">
                  <c:v>95.6</c:v>
                </c:pt>
                <c:pt idx="152">
                  <c:v>94.8</c:v>
                </c:pt>
                <c:pt idx="153">
                  <c:v>97.5</c:v>
                </c:pt>
                <c:pt idx="154">
                  <c:v>95.5</c:v>
                </c:pt>
                <c:pt idx="155">
                  <c:v>100.2</c:v>
                </c:pt>
                <c:pt idx="156">
                  <c:v>99.6</c:v>
                </c:pt>
                <c:pt idx="157">
                  <c:v>96.8</c:v>
                </c:pt>
                <c:pt idx="158">
                  <c:v>97.3</c:v>
                </c:pt>
                <c:pt idx="159">
                  <c:v>99.9</c:v>
                </c:pt>
                <c:pt idx="160">
                  <c:v>98.2</c:v>
                </c:pt>
                <c:pt idx="161">
                  <c:v>100.2</c:v>
                </c:pt>
                <c:pt idx="162">
                  <c:v>101</c:v>
                </c:pt>
                <c:pt idx="163">
                  <c:v>102.6</c:v>
                </c:pt>
                <c:pt idx="164">
                  <c:v>103.8</c:v>
                </c:pt>
                <c:pt idx="165">
                  <c:v>102.2</c:v>
                </c:pt>
                <c:pt idx="166">
                  <c:v>102.6</c:v>
                </c:pt>
                <c:pt idx="167">
                  <c:v>106.2</c:v>
                </c:pt>
                <c:pt idx="168">
                  <c:v>105.2</c:v>
                </c:pt>
                <c:pt idx="169">
                  <c:v>102</c:v>
                </c:pt>
                <c:pt idx="170">
                  <c:v>103.3</c:v>
                </c:pt>
                <c:pt idx="171">
                  <c:v>99.5</c:v>
                </c:pt>
                <c:pt idx="172">
                  <c:v>100.7</c:v>
                </c:pt>
                <c:pt idx="173">
                  <c:v>100.6</c:v>
                </c:pt>
                <c:pt idx="174">
                  <c:v>103.5</c:v>
                </c:pt>
                <c:pt idx="175">
                  <c:v>102.9</c:v>
                </c:pt>
                <c:pt idx="176">
                  <c:v>104.5</c:v>
                </c:pt>
                <c:pt idx="177">
                  <c:v>104.3</c:v>
                </c:pt>
                <c:pt idx="178">
                  <c:v>103.2</c:v>
                </c:pt>
                <c:pt idx="179">
                  <c:v>107.1</c:v>
                </c:pt>
                <c:pt idx="180">
                  <c:v>100.9</c:v>
                </c:pt>
                <c:pt idx="181">
                  <c:v>103.7</c:v>
                </c:pt>
                <c:pt idx="182">
                  <c:v>102</c:v>
                </c:pt>
                <c:pt idx="183">
                  <c:v>102.9</c:v>
                </c:pt>
                <c:pt idx="184">
                  <c:v>105.3</c:v>
                </c:pt>
                <c:pt idx="185">
                  <c:v>106.4</c:v>
                </c:pt>
                <c:pt idx="186">
                  <c:v>104.6</c:v>
                </c:pt>
                <c:pt idx="187">
                  <c:v>106.8</c:v>
                </c:pt>
                <c:pt idx="188">
                  <c:v>106.2</c:v>
                </c:pt>
                <c:pt idx="189">
                  <c:v>107.7</c:v>
                </c:pt>
                <c:pt idx="190">
                  <c:v>109.4</c:v>
                </c:pt>
                <c:pt idx="191">
                  <c:v>106.5</c:v>
                </c:pt>
                <c:pt idx="192">
                  <c:v>107.7</c:v>
                </c:pt>
                <c:pt idx="193">
                  <c:v>110.3</c:v>
                </c:pt>
                <c:pt idx="194">
                  <c:v>109.7</c:v>
                </c:pt>
                <c:pt idx="195">
                  <c:v>111.7</c:v>
                </c:pt>
                <c:pt idx="196">
                  <c:v>110.6</c:v>
                </c:pt>
                <c:pt idx="197">
                  <c:v>112.6</c:v>
                </c:pt>
                <c:pt idx="198">
                  <c:v>111.3</c:v>
                </c:pt>
                <c:pt idx="199">
                  <c:v>111.8</c:v>
                </c:pt>
                <c:pt idx="200">
                  <c:v>111.1</c:v>
                </c:pt>
                <c:pt idx="201">
                  <c:v>111.9</c:v>
                </c:pt>
                <c:pt idx="202">
                  <c:v>115.8</c:v>
                </c:pt>
                <c:pt idx="203">
                  <c:v>112.4</c:v>
                </c:pt>
                <c:pt idx="204">
                  <c:v>112.3</c:v>
                </c:pt>
                <c:pt idx="205">
                  <c:v>110.6</c:v>
                </c:pt>
                <c:pt idx="206">
                  <c:v>109.4</c:v>
                </c:pt>
                <c:pt idx="207">
                  <c:v>109.6</c:v>
                </c:pt>
                <c:pt idx="208">
                  <c:v>110.9</c:v>
                </c:pt>
                <c:pt idx="209">
                  <c:v>108.6</c:v>
                </c:pt>
                <c:pt idx="210">
                  <c:v>108.1</c:v>
                </c:pt>
                <c:pt idx="211">
                  <c:v>106.8</c:v>
                </c:pt>
                <c:pt idx="212">
                  <c:v>104.1</c:v>
                </c:pt>
                <c:pt idx="213">
                  <c:v>101</c:v>
                </c:pt>
                <c:pt idx="214">
                  <c:v>89.7</c:v>
                </c:pt>
                <c:pt idx="215">
                  <c:v>81</c:v>
                </c:pt>
                <c:pt idx="216">
                  <c:v>80.8</c:v>
                </c:pt>
                <c:pt idx="217">
                  <c:v>79.099999999999994</c:v>
                </c:pt>
                <c:pt idx="218">
                  <c:v>78.7</c:v>
                </c:pt>
                <c:pt idx="219">
                  <c:v>82.4</c:v>
                </c:pt>
                <c:pt idx="220">
                  <c:v>83.6</c:v>
                </c:pt>
                <c:pt idx="221">
                  <c:v>87.7</c:v>
                </c:pt>
                <c:pt idx="222">
                  <c:v>89.6</c:v>
                </c:pt>
                <c:pt idx="223">
                  <c:v>92.2</c:v>
                </c:pt>
                <c:pt idx="224">
                  <c:v>92</c:v>
                </c:pt>
                <c:pt idx="225">
                  <c:v>93.4</c:v>
                </c:pt>
                <c:pt idx="226">
                  <c:v>93.8</c:v>
                </c:pt>
                <c:pt idx="227">
                  <c:v>92.9</c:v>
                </c:pt>
                <c:pt idx="228">
                  <c:v>96.3</c:v>
                </c:pt>
                <c:pt idx="229">
                  <c:v>98.3</c:v>
                </c:pt>
                <c:pt idx="230">
                  <c:v>102.1</c:v>
                </c:pt>
                <c:pt idx="231">
                  <c:v>101.7</c:v>
                </c:pt>
                <c:pt idx="232">
                  <c:v>103.1</c:v>
                </c:pt>
                <c:pt idx="233">
                  <c:v>103.9</c:v>
                </c:pt>
                <c:pt idx="234">
                  <c:v>104.5</c:v>
                </c:pt>
                <c:pt idx="235">
                  <c:v>104.5</c:v>
                </c:pt>
                <c:pt idx="236">
                  <c:v>108</c:v>
                </c:pt>
                <c:pt idx="237">
                  <c:v>103.3</c:v>
                </c:pt>
                <c:pt idx="238">
                  <c:v>105.7</c:v>
                </c:pt>
                <c:pt idx="239">
                  <c:v>107.3</c:v>
                </c:pt>
                <c:pt idx="240">
                  <c:v>108</c:v>
                </c:pt>
                <c:pt idx="241">
                  <c:v>107.1</c:v>
                </c:pt>
                <c:pt idx="242">
                  <c:v>109.1</c:v>
                </c:pt>
                <c:pt idx="243">
                  <c:v>108</c:v>
                </c:pt>
                <c:pt idx="244">
                  <c:v>104.6</c:v>
                </c:pt>
                <c:pt idx="245">
                  <c:v>106</c:v>
                </c:pt>
                <c:pt idx="246">
                  <c:v>104.6</c:v>
                </c:pt>
                <c:pt idx="247">
                  <c:v>106</c:v>
                </c:pt>
                <c:pt idx="248">
                  <c:v>101.2</c:v>
                </c:pt>
                <c:pt idx="249">
                  <c:v>99.5</c:v>
                </c:pt>
                <c:pt idx="250">
                  <c:v>98.2</c:v>
                </c:pt>
                <c:pt idx="251">
                  <c:v>95.1</c:v>
                </c:pt>
                <c:pt idx="252">
                  <c:v>102.4</c:v>
                </c:pt>
                <c:pt idx="253">
                  <c:v>101.8</c:v>
                </c:pt>
                <c:pt idx="254">
                  <c:v>102</c:v>
                </c:pt>
                <c:pt idx="255">
                  <c:v>102.6</c:v>
                </c:pt>
                <c:pt idx="256">
                  <c:v>103.3</c:v>
                </c:pt>
                <c:pt idx="257">
                  <c:v>100.7</c:v>
                </c:pt>
                <c:pt idx="258">
                  <c:v>102.5</c:v>
                </c:pt>
                <c:pt idx="259">
                  <c:v>103.5</c:v>
                </c:pt>
                <c:pt idx="260">
                  <c:v>100</c:v>
                </c:pt>
                <c:pt idx="261">
                  <c:v>99.8</c:v>
                </c:pt>
                <c:pt idx="262">
                  <c:v>99.8</c:v>
                </c:pt>
                <c:pt idx="263">
                  <c:v>98</c:v>
                </c:pt>
                <c:pt idx="264">
                  <c:v>98.2</c:v>
                </c:pt>
                <c:pt idx="265">
                  <c:v>99.2</c:v>
                </c:pt>
                <c:pt idx="266">
                  <c:v>98.7</c:v>
                </c:pt>
                <c:pt idx="267">
                  <c:v>97.4</c:v>
                </c:pt>
                <c:pt idx="268">
                  <c:v>100.7</c:v>
                </c:pt>
                <c:pt idx="269">
                  <c:v>99</c:v>
                </c:pt>
                <c:pt idx="270">
                  <c:v>100.8</c:v>
                </c:pt>
                <c:pt idx="271">
                  <c:v>103.4</c:v>
                </c:pt>
                <c:pt idx="272">
                  <c:v>101.9</c:v>
                </c:pt>
                <c:pt idx="273">
                  <c:v>102.5</c:v>
                </c:pt>
                <c:pt idx="274">
                  <c:v>102.3</c:v>
                </c:pt>
                <c:pt idx="275">
                  <c:v>99.7</c:v>
                </c:pt>
                <c:pt idx="276">
                  <c:v>102.3</c:v>
                </c:pt>
                <c:pt idx="277">
                  <c:v>100.3</c:v>
                </c:pt>
                <c:pt idx="278">
                  <c:v>98.9</c:v>
                </c:pt>
                <c:pt idx="279">
                  <c:v>102.5</c:v>
                </c:pt>
                <c:pt idx="280">
                  <c:v>97.3</c:v>
                </c:pt>
                <c:pt idx="281">
                  <c:v>101.8</c:v>
                </c:pt>
                <c:pt idx="282">
                  <c:v>102.1</c:v>
                </c:pt>
                <c:pt idx="283">
                  <c:v>98.2</c:v>
                </c:pt>
                <c:pt idx="284">
                  <c:v>98.5</c:v>
                </c:pt>
                <c:pt idx="285">
                  <c:v>100</c:v>
                </c:pt>
                <c:pt idx="286">
                  <c:v>99.6</c:v>
                </c:pt>
                <c:pt idx="287">
                  <c:v>99.1</c:v>
                </c:pt>
                <c:pt idx="288">
                  <c:v>99.2</c:v>
                </c:pt>
                <c:pt idx="289">
                  <c:v>100.3</c:v>
                </c:pt>
                <c:pt idx="290">
                  <c:v>100.1</c:v>
                </c:pt>
                <c:pt idx="291">
                  <c:v>97.9</c:v>
                </c:pt>
                <c:pt idx="292">
                  <c:v>100.9</c:v>
                </c:pt>
                <c:pt idx="293">
                  <c:v>100</c:v>
                </c:pt>
                <c:pt idx="294">
                  <c:v>100.4</c:v>
                </c:pt>
                <c:pt idx="295">
                  <c:v>98</c:v>
                </c:pt>
                <c:pt idx="296">
                  <c:v>101.2</c:v>
                </c:pt>
                <c:pt idx="297">
                  <c:v>98</c:v>
                </c:pt>
                <c:pt idx="298">
                  <c:v>98.9</c:v>
                </c:pt>
                <c:pt idx="299">
                  <c:v>102.8</c:v>
                </c:pt>
                <c:pt idx="300">
                  <c:v>100</c:v>
                </c:pt>
                <c:pt idx="301">
                  <c:v>99.5</c:v>
                </c:pt>
                <c:pt idx="302">
                  <c:v>99.2</c:v>
                </c:pt>
                <c:pt idx="303">
                  <c:v>98.6</c:v>
                </c:pt>
                <c:pt idx="304">
                  <c:v>98.8</c:v>
                </c:pt>
                <c:pt idx="305">
                  <c:v>97.6</c:v>
                </c:pt>
                <c:pt idx="306">
                  <c:v>98.4</c:v>
                </c:pt>
                <c:pt idx="307">
                  <c:v>99</c:v>
                </c:pt>
                <c:pt idx="308">
                  <c:v>100.7</c:v>
                </c:pt>
                <c:pt idx="309">
                  <c:v>100.1</c:v>
                </c:pt>
                <c:pt idx="310">
                  <c:v>105.7</c:v>
                </c:pt>
                <c:pt idx="311">
                  <c:v>103.5</c:v>
                </c:pt>
                <c:pt idx="312">
                  <c:v>101.7</c:v>
                </c:pt>
                <c:pt idx="313">
                  <c:v>107</c:v>
                </c:pt>
                <c:pt idx="314">
                  <c:v>105</c:v>
                </c:pt>
                <c:pt idx="315">
                  <c:v>102.6</c:v>
                </c:pt>
                <c:pt idx="316">
                  <c:v>103.3</c:v>
                </c:pt>
                <c:pt idx="317">
                  <c:v>107.8</c:v>
                </c:pt>
                <c:pt idx="318">
                  <c:v>104</c:v>
                </c:pt>
                <c:pt idx="319">
                  <c:v>105.8</c:v>
                </c:pt>
                <c:pt idx="320">
                  <c:v>107.2</c:v>
                </c:pt>
                <c:pt idx="321">
                  <c:v>108.1</c:v>
                </c:pt>
                <c:pt idx="322">
                  <c:v>111.2</c:v>
                </c:pt>
                <c:pt idx="323">
                  <c:v>116.2</c:v>
                </c:pt>
                <c:pt idx="324">
                  <c:v>104.9</c:v>
                </c:pt>
                <c:pt idx="325">
                  <c:v>103.6</c:v>
                </c:pt>
                <c:pt idx="326">
                  <c:v>103.5</c:v>
                </c:pt>
                <c:pt idx="327">
                  <c:v>114.5</c:v>
                </c:pt>
                <c:pt idx="328">
                  <c:v>107.5</c:v>
                </c:pt>
                <c:pt idx="329">
                  <c:v>105.8</c:v>
                </c:pt>
                <c:pt idx="330">
                  <c:v>105.6</c:v>
                </c:pt>
                <c:pt idx="331">
                  <c:v>103.9</c:v>
                </c:pt>
                <c:pt idx="332">
                  <c:v>102.7</c:v>
                </c:pt>
                <c:pt idx="333">
                  <c:v>105.9</c:v>
                </c:pt>
                <c:pt idx="334">
                  <c:v>101.9</c:v>
                </c:pt>
                <c:pt idx="335">
                  <c:v>103</c:v>
                </c:pt>
                <c:pt idx="336">
                  <c:v>102.9</c:v>
                </c:pt>
                <c:pt idx="337">
                  <c:v>100.7</c:v>
                </c:pt>
                <c:pt idx="338">
                  <c:v>99.7</c:v>
                </c:pt>
                <c:pt idx="339">
                  <c:v>102.2</c:v>
                </c:pt>
                <c:pt idx="340">
                  <c:v>100</c:v>
                </c:pt>
                <c:pt idx="341">
                  <c:v>102.6</c:v>
                </c:pt>
                <c:pt idx="342">
                  <c:v>99.9</c:v>
                </c:pt>
                <c:pt idx="343">
                  <c:v>101.3</c:v>
                </c:pt>
                <c:pt idx="344">
                  <c:v>99.2</c:v>
                </c:pt>
                <c:pt idx="345">
                  <c:v>100.9</c:v>
                </c:pt>
                <c:pt idx="346">
                  <c:v>100.9</c:v>
                </c:pt>
                <c:pt idx="347">
                  <c:v>100.3</c:v>
                </c:pt>
                <c:pt idx="348">
                  <c:v>107.8</c:v>
                </c:pt>
                <c:pt idx="349">
                  <c:v>108.1</c:v>
                </c:pt>
                <c:pt idx="350">
                  <c:v>107.4</c:v>
                </c:pt>
                <c:pt idx="351">
                  <c:v>90.3</c:v>
                </c:pt>
                <c:pt idx="352">
                  <c:v>85.4</c:v>
                </c:pt>
                <c:pt idx="353">
                  <c:v>88.1</c:v>
                </c:pt>
                <c:pt idx="354">
                  <c:v>92.5</c:v>
                </c:pt>
                <c:pt idx="355">
                  <c:v>97.2</c:v>
                </c:pt>
                <c:pt idx="356">
                  <c:v>100.5</c:v>
                </c:pt>
                <c:pt idx="357">
                  <c:v>106.6</c:v>
                </c:pt>
                <c:pt idx="358">
                  <c:v>111.4</c:v>
                </c:pt>
                <c:pt idx="359">
                  <c:v>113</c:v>
                </c:pt>
                <c:pt idx="360">
                  <c:v>111.4</c:v>
                </c:pt>
                <c:pt idx="361">
                  <c:v>110.6</c:v>
                </c:pt>
                <c:pt idx="362">
                  <c:v>114.3</c:v>
                </c:pt>
                <c:pt idx="363">
                  <c:v>111</c:v>
                </c:pt>
                <c:pt idx="364">
                  <c:v>109.8</c:v>
                </c:pt>
                <c:pt idx="365">
                  <c:v>109.2</c:v>
                </c:pt>
                <c:pt idx="366">
                  <c:v>108.7</c:v>
                </c:pt>
                <c:pt idx="367">
                  <c:v>115.7</c:v>
                </c:pt>
                <c:pt idx="368">
                  <c:v>107</c:v>
                </c:pt>
                <c:pt idx="369">
                  <c:v>109.4</c:v>
                </c:pt>
                <c:pt idx="370">
                  <c:v>113.7</c:v>
                </c:pt>
                <c:pt idx="371">
                  <c:v>113.5</c:v>
                </c:pt>
                <c:pt idx="372">
                  <c:v>112</c:v>
                </c:pt>
                <c:pt idx="373">
                  <c:v>106.2</c:v>
                </c:pt>
                <c:pt idx="374">
                  <c:v>104</c:v>
                </c:pt>
                <c:pt idx="375">
                  <c:v>103.4</c:v>
                </c:pt>
                <c:pt idx="376">
                  <c:v>103.4</c:v>
                </c:pt>
              </c:numCache>
            </c:numRef>
          </c:val>
          <c:smooth val="0"/>
          <c:extLst>
            <c:ext xmlns:c16="http://schemas.microsoft.com/office/drawing/2014/chart" uri="{C3380CC4-5D6E-409C-BE32-E72D297353CC}">
              <c16:uniqueId val="{00000000-C557-4B04-91DB-6FB98F9905AA}"/>
            </c:ext>
          </c:extLst>
        </c:ser>
        <c:ser>
          <c:idx val="1"/>
          <c:order val="1"/>
          <c:tx>
            <c:strRef>
              <c:f>'Auftragseingang Branchen'!$L$6</c:f>
              <c:strCache>
                <c:ptCount val="1"/>
                <c:pt idx="0">
                  <c:v>Herstellung von pharmazeutischen Erzeugnissen</c:v>
                </c:pt>
              </c:strCache>
            </c:strRef>
          </c:tx>
          <c:spPr>
            <a:ln w="12700" cap="rnd">
              <a:solidFill>
                <a:schemeClr val="accent2"/>
              </a:solidFill>
              <a:round/>
            </a:ln>
            <a:effectLst/>
          </c:spPr>
          <c:marker>
            <c:symbol val="none"/>
          </c:marker>
          <c:cat>
            <c:numRef>
              <c:f>'Auftragseingang Branchen'!$A$7:$A$390</c:f>
              <c:numCache>
                <c:formatCode>[$-407]mmm/\ yy;@</c:formatCode>
                <c:ptCount val="384"/>
                <c:pt idx="0">
                  <c:v>33239</c:v>
                </c:pt>
                <c:pt idx="1">
                  <c:v>33270</c:v>
                </c:pt>
                <c:pt idx="2">
                  <c:v>33298</c:v>
                </c:pt>
                <c:pt idx="3">
                  <c:v>33329</c:v>
                </c:pt>
                <c:pt idx="4">
                  <c:v>33359</c:v>
                </c:pt>
                <c:pt idx="5">
                  <c:v>33390</c:v>
                </c:pt>
                <c:pt idx="6">
                  <c:v>33420</c:v>
                </c:pt>
                <c:pt idx="7">
                  <c:v>33451</c:v>
                </c:pt>
                <c:pt idx="8">
                  <c:v>33482</c:v>
                </c:pt>
                <c:pt idx="9">
                  <c:v>33512</c:v>
                </c:pt>
                <c:pt idx="10">
                  <c:v>33543</c:v>
                </c:pt>
                <c:pt idx="11">
                  <c:v>33573</c:v>
                </c:pt>
                <c:pt idx="12">
                  <c:v>33604</c:v>
                </c:pt>
                <c:pt idx="13">
                  <c:v>33635</c:v>
                </c:pt>
                <c:pt idx="14">
                  <c:v>33664</c:v>
                </c:pt>
                <c:pt idx="15">
                  <c:v>33695</c:v>
                </c:pt>
                <c:pt idx="16">
                  <c:v>33725</c:v>
                </c:pt>
                <c:pt idx="17">
                  <c:v>33756</c:v>
                </c:pt>
                <c:pt idx="18">
                  <c:v>33786</c:v>
                </c:pt>
                <c:pt idx="19">
                  <c:v>33817</c:v>
                </c:pt>
                <c:pt idx="20">
                  <c:v>33848</c:v>
                </c:pt>
                <c:pt idx="21">
                  <c:v>33878</c:v>
                </c:pt>
                <c:pt idx="22">
                  <c:v>33909</c:v>
                </c:pt>
                <c:pt idx="23">
                  <c:v>33939</c:v>
                </c:pt>
                <c:pt idx="24">
                  <c:v>33970</c:v>
                </c:pt>
                <c:pt idx="25">
                  <c:v>34001</c:v>
                </c:pt>
                <c:pt idx="26">
                  <c:v>34029</c:v>
                </c:pt>
                <c:pt idx="27">
                  <c:v>34060</c:v>
                </c:pt>
                <c:pt idx="28">
                  <c:v>34090</c:v>
                </c:pt>
                <c:pt idx="29">
                  <c:v>34121</c:v>
                </c:pt>
                <c:pt idx="30">
                  <c:v>34151</c:v>
                </c:pt>
                <c:pt idx="31">
                  <c:v>34182</c:v>
                </c:pt>
                <c:pt idx="32">
                  <c:v>34213</c:v>
                </c:pt>
                <c:pt idx="33">
                  <c:v>34243</c:v>
                </c:pt>
                <c:pt idx="34">
                  <c:v>34274</c:v>
                </c:pt>
                <c:pt idx="35">
                  <c:v>34304</c:v>
                </c:pt>
                <c:pt idx="36">
                  <c:v>34335</c:v>
                </c:pt>
                <c:pt idx="37">
                  <c:v>34366</c:v>
                </c:pt>
                <c:pt idx="38">
                  <c:v>34394</c:v>
                </c:pt>
                <c:pt idx="39">
                  <c:v>34425</c:v>
                </c:pt>
                <c:pt idx="40">
                  <c:v>34455</c:v>
                </c:pt>
                <c:pt idx="41">
                  <c:v>34486</c:v>
                </c:pt>
                <c:pt idx="42">
                  <c:v>34516</c:v>
                </c:pt>
                <c:pt idx="43">
                  <c:v>34547</c:v>
                </c:pt>
                <c:pt idx="44">
                  <c:v>34578</c:v>
                </c:pt>
                <c:pt idx="45">
                  <c:v>34608</c:v>
                </c:pt>
                <c:pt idx="46">
                  <c:v>34639</c:v>
                </c:pt>
                <c:pt idx="47">
                  <c:v>34669</c:v>
                </c:pt>
                <c:pt idx="48">
                  <c:v>34700</c:v>
                </c:pt>
                <c:pt idx="49">
                  <c:v>34731</c:v>
                </c:pt>
                <c:pt idx="50">
                  <c:v>34759</c:v>
                </c:pt>
                <c:pt idx="51">
                  <c:v>34790</c:v>
                </c:pt>
                <c:pt idx="52">
                  <c:v>34820</c:v>
                </c:pt>
                <c:pt idx="53">
                  <c:v>34851</c:v>
                </c:pt>
                <c:pt idx="54">
                  <c:v>34881</c:v>
                </c:pt>
                <c:pt idx="55">
                  <c:v>34912</c:v>
                </c:pt>
                <c:pt idx="56">
                  <c:v>34943</c:v>
                </c:pt>
                <c:pt idx="57">
                  <c:v>34973</c:v>
                </c:pt>
                <c:pt idx="58">
                  <c:v>35004</c:v>
                </c:pt>
                <c:pt idx="59">
                  <c:v>35034</c:v>
                </c:pt>
                <c:pt idx="60">
                  <c:v>35065</c:v>
                </c:pt>
                <c:pt idx="61">
                  <c:v>35096</c:v>
                </c:pt>
                <c:pt idx="62">
                  <c:v>35125</c:v>
                </c:pt>
                <c:pt idx="63">
                  <c:v>35156</c:v>
                </c:pt>
                <c:pt idx="64">
                  <c:v>35186</c:v>
                </c:pt>
                <c:pt idx="65">
                  <c:v>35217</c:v>
                </c:pt>
                <c:pt idx="66">
                  <c:v>35247</c:v>
                </c:pt>
                <c:pt idx="67">
                  <c:v>35278</c:v>
                </c:pt>
                <c:pt idx="68">
                  <c:v>35309</c:v>
                </c:pt>
                <c:pt idx="69">
                  <c:v>35339</c:v>
                </c:pt>
                <c:pt idx="70">
                  <c:v>35370</c:v>
                </c:pt>
                <c:pt idx="71">
                  <c:v>35400</c:v>
                </c:pt>
                <c:pt idx="72">
                  <c:v>35431</c:v>
                </c:pt>
                <c:pt idx="73">
                  <c:v>35462</c:v>
                </c:pt>
                <c:pt idx="74">
                  <c:v>35490</c:v>
                </c:pt>
                <c:pt idx="75">
                  <c:v>35521</c:v>
                </c:pt>
                <c:pt idx="76">
                  <c:v>35551</c:v>
                </c:pt>
                <c:pt idx="77">
                  <c:v>35582</c:v>
                </c:pt>
                <c:pt idx="78">
                  <c:v>35612</c:v>
                </c:pt>
                <c:pt idx="79">
                  <c:v>35643</c:v>
                </c:pt>
                <c:pt idx="80">
                  <c:v>35674</c:v>
                </c:pt>
                <c:pt idx="81">
                  <c:v>35704</c:v>
                </c:pt>
                <c:pt idx="82">
                  <c:v>35735</c:v>
                </c:pt>
                <c:pt idx="83">
                  <c:v>35765</c:v>
                </c:pt>
                <c:pt idx="84">
                  <c:v>35796</c:v>
                </c:pt>
                <c:pt idx="85">
                  <c:v>35827</c:v>
                </c:pt>
                <c:pt idx="86">
                  <c:v>35855</c:v>
                </c:pt>
                <c:pt idx="87">
                  <c:v>35886</c:v>
                </c:pt>
                <c:pt idx="88">
                  <c:v>35916</c:v>
                </c:pt>
                <c:pt idx="89">
                  <c:v>35947</c:v>
                </c:pt>
                <c:pt idx="90">
                  <c:v>35977</c:v>
                </c:pt>
                <c:pt idx="91">
                  <c:v>36008</c:v>
                </c:pt>
                <c:pt idx="92">
                  <c:v>36039</c:v>
                </c:pt>
                <c:pt idx="93">
                  <c:v>36069</c:v>
                </c:pt>
                <c:pt idx="94">
                  <c:v>36100</c:v>
                </c:pt>
                <c:pt idx="95">
                  <c:v>36130</c:v>
                </c:pt>
                <c:pt idx="96">
                  <c:v>36161</c:v>
                </c:pt>
                <c:pt idx="97">
                  <c:v>36192</c:v>
                </c:pt>
                <c:pt idx="98">
                  <c:v>36220</c:v>
                </c:pt>
                <c:pt idx="99">
                  <c:v>36251</c:v>
                </c:pt>
                <c:pt idx="100">
                  <c:v>36281</c:v>
                </c:pt>
                <c:pt idx="101">
                  <c:v>36312</c:v>
                </c:pt>
                <c:pt idx="102">
                  <c:v>36342</c:v>
                </c:pt>
                <c:pt idx="103">
                  <c:v>36373</c:v>
                </c:pt>
                <c:pt idx="104">
                  <c:v>36404</c:v>
                </c:pt>
                <c:pt idx="105">
                  <c:v>36434</c:v>
                </c:pt>
                <c:pt idx="106">
                  <c:v>36465</c:v>
                </c:pt>
                <c:pt idx="107">
                  <c:v>36495</c:v>
                </c:pt>
                <c:pt idx="108">
                  <c:v>36526</c:v>
                </c:pt>
                <c:pt idx="109">
                  <c:v>36557</c:v>
                </c:pt>
                <c:pt idx="110">
                  <c:v>36586</c:v>
                </c:pt>
                <c:pt idx="111">
                  <c:v>36617</c:v>
                </c:pt>
                <c:pt idx="112">
                  <c:v>36647</c:v>
                </c:pt>
                <c:pt idx="113">
                  <c:v>36678</c:v>
                </c:pt>
                <c:pt idx="114">
                  <c:v>36708</c:v>
                </c:pt>
                <c:pt idx="115">
                  <c:v>36739</c:v>
                </c:pt>
                <c:pt idx="116">
                  <c:v>36770</c:v>
                </c:pt>
                <c:pt idx="117">
                  <c:v>36800</c:v>
                </c:pt>
                <c:pt idx="118">
                  <c:v>36831</c:v>
                </c:pt>
                <c:pt idx="119">
                  <c:v>36861</c:v>
                </c:pt>
                <c:pt idx="120">
                  <c:v>36892</c:v>
                </c:pt>
                <c:pt idx="121">
                  <c:v>36923</c:v>
                </c:pt>
                <c:pt idx="122">
                  <c:v>36951</c:v>
                </c:pt>
                <c:pt idx="123">
                  <c:v>36982</c:v>
                </c:pt>
                <c:pt idx="124">
                  <c:v>37012</c:v>
                </c:pt>
                <c:pt idx="125">
                  <c:v>37043</c:v>
                </c:pt>
                <c:pt idx="126">
                  <c:v>37073</c:v>
                </c:pt>
                <c:pt idx="127">
                  <c:v>37104</c:v>
                </c:pt>
                <c:pt idx="128">
                  <c:v>37135</c:v>
                </c:pt>
                <c:pt idx="129">
                  <c:v>37165</c:v>
                </c:pt>
                <c:pt idx="130">
                  <c:v>37196</c:v>
                </c:pt>
                <c:pt idx="131">
                  <c:v>37226</c:v>
                </c:pt>
                <c:pt idx="132">
                  <c:v>37257</c:v>
                </c:pt>
                <c:pt idx="133">
                  <c:v>37288</c:v>
                </c:pt>
                <c:pt idx="134">
                  <c:v>37316</c:v>
                </c:pt>
                <c:pt idx="135">
                  <c:v>37347</c:v>
                </c:pt>
                <c:pt idx="136">
                  <c:v>37377</c:v>
                </c:pt>
                <c:pt idx="137">
                  <c:v>37408</c:v>
                </c:pt>
                <c:pt idx="138">
                  <c:v>37438</c:v>
                </c:pt>
                <c:pt idx="139">
                  <c:v>37469</c:v>
                </c:pt>
                <c:pt idx="140">
                  <c:v>37500</c:v>
                </c:pt>
                <c:pt idx="141">
                  <c:v>37530</c:v>
                </c:pt>
                <c:pt idx="142">
                  <c:v>37561</c:v>
                </c:pt>
                <c:pt idx="143">
                  <c:v>37591</c:v>
                </c:pt>
                <c:pt idx="144">
                  <c:v>37622</c:v>
                </c:pt>
                <c:pt idx="145">
                  <c:v>37653</c:v>
                </c:pt>
                <c:pt idx="146">
                  <c:v>37681</c:v>
                </c:pt>
                <c:pt idx="147">
                  <c:v>37712</c:v>
                </c:pt>
                <c:pt idx="148">
                  <c:v>37742</c:v>
                </c:pt>
                <c:pt idx="149">
                  <c:v>37773</c:v>
                </c:pt>
                <c:pt idx="150">
                  <c:v>37803</c:v>
                </c:pt>
                <c:pt idx="151">
                  <c:v>37834</c:v>
                </c:pt>
                <c:pt idx="152">
                  <c:v>37865</c:v>
                </c:pt>
                <c:pt idx="153">
                  <c:v>37895</c:v>
                </c:pt>
                <c:pt idx="154">
                  <c:v>37926</c:v>
                </c:pt>
                <c:pt idx="155">
                  <c:v>37956</c:v>
                </c:pt>
                <c:pt idx="156">
                  <c:v>37987</c:v>
                </c:pt>
                <c:pt idx="157">
                  <c:v>38018</c:v>
                </c:pt>
                <c:pt idx="158">
                  <c:v>38047</c:v>
                </c:pt>
                <c:pt idx="159">
                  <c:v>38078</c:v>
                </c:pt>
                <c:pt idx="160">
                  <c:v>38108</c:v>
                </c:pt>
                <c:pt idx="161">
                  <c:v>38139</c:v>
                </c:pt>
                <c:pt idx="162">
                  <c:v>38169</c:v>
                </c:pt>
                <c:pt idx="163">
                  <c:v>38200</c:v>
                </c:pt>
                <c:pt idx="164">
                  <c:v>38231</c:v>
                </c:pt>
                <c:pt idx="165">
                  <c:v>38261</c:v>
                </c:pt>
                <c:pt idx="166">
                  <c:v>38292</c:v>
                </c:pt>
                <c:pt idx="167">
                  <c:v>38322</c:v>
                </c:pt>
                <c:pt idx="168">
                  <c:v>38353</c:v>
                </c:pt>
                <c:pt idx="169">
                  <c:v>38384</c:v>
                </c:pt>
                <c:pt idx="170">
                  <c:v>38412</c:v>
                </c:pt>
                <c:pt idx="171">
                  <c:v>38443</c:v>
                </c:pt>
                <c:pt idx="172">
                  <c:v>38473</c:v>
                </c:pt>
                <c:pt idx="173">
                  <c:v>38504</c:v>
                </c:pt>
                <c:pt idx="174">
                  <c:v>38534</c:v>
                </c:pt>
                <c:pt idx="175">
                  <c:v>38565</c:v>
                </c:pt>
                <c:pt idx="176">
                  <c:v>38596</c:v>
                </c:pt>
                <c:pt idx="177">
                  <c:v>38626</c:v>
                </c:pt>
                <c:pt idx="178">
                  <c:v>38657</c:v>
                </c:pt>
                <c:pt idx="179">
                  <c:v>38687</c:v>
                </c:pt>
                <c:pt idx="180">
                  <c:v>38718</c:v>
                </c:pt>
                <c:pt idx="181">
                  <c:v>38749</c:v>
                </c:pt>
                <c:pt idx="182">
                  <c:v>38777</c:v>
                </c:pt>
                <c:pt idx="183">
                  <c:v>38808</c:v>
                </c:pt>
                <c:pt idx="184">
                  <c:v>38838</c:v>
                </c:pt>
                <c:pt idx="185">
                  <c:v>38869</c:v>
                </c:pt>
                <c:pt idx="186">
                  <c:v>38899</c:v>
                </c:pt>
                <c:pt idx="187">
                  <c:v>38930</c:v>
                </c:pt>
                <c:pt idx="188">
                  <c:v>38961</c:v>
                </c:pt>
                <c:pt idx="189">
                  <c:v>38991</c:v>
                </c:pt>
                <c:pt idx="190">
                  <c:v>39022</c:v>
                </c:pt>
                <c:pt idx="191">
                  <c:v>39052</c:v>
                </c:pt>
                <c:pt idx="192">
                  <c:v>39083</c:v>
                </c:pt>
                <c:pt idx="193">
                  <c:v>39114</c:v>
                </c:pt>
                <c:pt idx="194">
                  <c:v>39142</c:v>
                </c:pt>
                <c:pt idx="195">
                  <c:v>39173</c:v>
                </c:pt>
                <c:pt idx="196">
                  <c:v>39203</c:v>
                </c:pt>
                <c:pt idx="197">
                  <c:v>39234</c:v>
                </c:pt>
                <c:pt idx="198">
                  <c:v>39264</c:v>
                </c:pt>
                <c:pt idx="199">
                  <c:v>39295</c:v>
                </c:pt>
                <c:pt idx="200">
                  <c:v>39326</c:v>
                </c:pt>
                <c:pt idx="201">
                  <c:v>39356</c:v>
                </c:pt>
                <c:pt idx="202">
                  <c:v>39387</c:v>
                </c:pt>
                <c:pt idx="203">
                  <c:v>39417</c:v>
                </c:pt>
                <c:pt idx="204">
                  <c:v>39448</c:v>
                </c:pt>
                <c:pt idx="205">
                  <c:v>39479</c:v>
                </c:pt>
                <c:pt idx="206">
                  <c:v>39508</c:v>
                </c:pt>
                <c:pt idx="207">
                  <c:v>39539</c:v>
                </c:pt>
                <c:pt idx="208">
                  <c:v>39569</c:v>
                </c:pt>
                <c:pt idx="209">
                  <c:v>39600</c:v>
                </c:pt>
                <c:pt idx="210">
                  <c:v>39630</c:v>
                </c:pt>
                <c:pt idx="211">
                  <c:v>39661</c:v>
                </c:pt>
                <c:pt idx="212">
                  <c:v>39692</c:v>
                </c:pt>
                <c:pt idx="213">
                  <c:v>39722</c:v>
                </c:pt>
                <c:pt idx="214">
                  <c:v>39753</c:v>
                </c:pt>
                <c:pt idx="215">
                  <c:v>39783</c:v>
                </c:pt>
                <c:pt idx="216">
                  <c:v>39814</c:v>
                </c:pt>
                <c:pt idx="217">
                  <c:v>39845</c:v>
                </c:pt>
                <c:pt idx="218">
                  <c:v>39873</c:v>
                </c:pt>
                <c:pt idx="219">
                  <c:v>39904</c:v>
                </c:pt>
                <c:pt idx="220">
                  <c:v>39934</c:v>
                </c:pt>
                <c:pt idx="221">
                  <c:v>39965</c:v>
                </c:pt>
                <c:pt idx="222">
                  <c:v>39995</c:v>
                </c:pt>
                <c:pt idx="223">
                  <c:v>40026</c:v>
                </c:pt>
                <c:pt idx="224">
                  <c:v>40057</c:v>
                </c:pt>
                <c:pt idx="225">
                  <c:v>40087</c:v>
                </c:pt>
                <c:pt idx="226">
                  <c:v>40118</c:v>
                </c:pt>
                <c:pt idx="227">
                  <c:v>40148</c:v>
                </c:pt>
                <c:pt idx="228">
                  <c:v>40179</c:v>
                </c:pt>
                <c:pt idx="229">
                  <c:v>40210</c:v>
                </c:pt>
                <c:pt idx="230">
                  <c:v>40238</c:v>
                </c:pt>
                <c:pt idx="231">
                  <c:v>40269</c:v>
                </c:pt>
                <c:pt idx="232">
                  <c:v>40299</c:v>
                </c:pt>
                <c:pt idx="233">
                  <c:v>40330</c:v>
                </c:pt>
                <c:pt idx="234">
                  <c:v>40360</c:v>
                </c:pt>
                <c:pt idx="235">
                  <c:v>40391</c:v>
                </c:pt>
                <c:pt idx="236">
                  <c:v>40422</c:v>
                </c:pt>
                <c:pt idx="237">
                  <c:v>40452</c:v>
                </c:pt>
                <c:pt idx="238">
                  <c:v>40483</c:v>
                </c:pt>
                <c:pt idx="239">
                  <c:v>40513</c:v>
                </c:pt>
                <c:pt idx="240">
                  <c:v>40544</c:v>
                </c:pt>
                <c:pt idx="241">
                  <c:v>40575</c:v>
                </c:pt>
                <c:pt idx="242">
                  <c:v>40603</c:v>
                </c:pt>
                <c:pt idx="243">
                  <c:v>40634</c:v>
                </c:pt>
                <c:pt idx="244">
                  <c:v>40664</c:v>
                </c:pt>
                <c:pt idx="245">
                  <c:v>40695</c:v>
                </c:pt>
                <c:pt idx="246">
                  <c:v>40725</c:v>
                </c:pt>
                <c:pt idx="247">
                  <c:v>40756</c:v>
                </c:pt>
                <c:pt idx="248">
                  <c:v>40787</c:v>
                </c:pt>
                <c:pt idx="249">
                  <c:v>40817</c:v>
                </c:pt>
                <c:pt idx="250">
                  <c:v>40848</c:v>
                </c:pt>
                <c:pt idx="251">
                  <c:v>40878</c:v>
                </c:pt>
                <c:pt idx="252">
                  <c:v>40909</c:v>
                </c:pt>
                <c:pt idx="253">
                  <c:v>40940</c:v>
                </c:pt>
                <c:pt idx="254">
                  <c:v>40969</c:v>
                </c:pt>
                <c:pt idx="255">
                  <c:v>41000</c:v>
                </c:pt>
                <c:pt idx="256">
                  <c:v>41030</c:v>
                </c:pt>
                <c:pt idx="257">
                  <c:v>41061</c:v>
                </c:pt>
                <c:pt idx="258">
                  <c:v>41091</c:v>
                </c:pt>
                <c:pt idx="259">
                  <c:v>41122</c:v>
                </c:pt>
                <c:pt idx="260">
                  <c:v>41153</c:v>
                </c:pt>
                <c:pt idx="261">
                  <c:v>41183</c:v>
                </c:pt>
                <c:pt idx="262">
                  <c:v>41214</c:v>
                </c:pt>
                <c:pt idx="263">
                  <c:v>41244</c:v>
                </c:pt>
                <c:pt idx="264">
                  <c:v>41275</c:v>
                </c:pt>
                <c:pt idx="265">
                  <c:v>41306</c:v>
                </c:pt>
                <c:pt idx="266">
                  <c:v>41334</c:v>
                </c:pt>
                <c:pt idx="267">
                  <c:v>41365</c:v>
                </c:pt>
                <c:pt idx="268">
                  <c:v>41395</c:v>
                </c:pt>
                <c:pt idx="269">
                  <c:v>41426</c:v>
                </c:pt>
                <c:pt idx="270">
                  <c:v>41456</c:v>
                </c:pt>
                <c:pt idx="271">
                  <c:v>41487</c:v>
                </c:pt>
                <c:pt idx="272">
                  <c:v>41518</c:v>
                </c:pt>
                <c:pt idx="273">
                  <c:v>41548</c:v>
                </c:pt>
                <c:pt idx="274">
                  <c:v>41579</c:v>
                </c:pt>
                <c:pt idx="275">
                  <c:v>41609</c:v>
                </c:pt>
                <c:pt idx="276">
                  <c:v>41640</c:v>
                </c:pt>
                <c:pt idx="277">
                  <c:v>41671</c:v>
                </c:pt>
                <c:pt idx="278">
                  <c:v>41699</c:v>
                </c:pt>
                <c:pt idx="279">
                  <c:v>41730</c:v>
                </c:pt>
                <c:pt idx="280">
                  <c:v>41760</c:v>
                </c:pt>
                <c:pt idx="281">
                  <c:v>41791</c:v>
                </c:pt>
                <c:pt idx="282">
                  <c:v>41821</c:v>
                </c:pt>
                <c:pt idx="283">
                  <c:v>41852</c:v>
                </c:pt>
                <c:pt idx="284">
                  <c:v>41883</c:v>
                </c:pt>
                <c:pt idx="285">
                  <c:v>41913</c:v>
                </c:pt>
                <c:pt idx="286">
                  <c:v>41944</c:v>
                </c:pt>
                <c:pt idx="287">
                  <c:v>41974</c:v>
                </c:pt>
                <c:pt idx="288">
                  <c:v>42005</c:v>
                </c:pt>
                <c:pt idx="289">
                  <c:v>42036</c:v>
                </c:pt>
                <c:pt idx="290">
                  <c:v>42064</c:v>
                </c:pt>
                <c:pt idx="291">
                  <c:v>42095</c:v>
                </c:pt>
                <c:pt idx="292">
                  <c:v>42125</c:v>
                </c:pt>
                <c:pt idx="293">
                  <c:v>42156</c:v>
                </c:pt>
                <c:pt idx="294">
                  <c:v>42186</c:v>
                </c:pt>
                <c:pt idx="295">
                  <c:v>42217</c:v>
                </c:pt>
                <c:pt idx="296">
                  <c:v>42248</c:v>
                </c:pt>
                <c:pt idx="297">
                  <c:v>42278</c:v>
                </c:pt>
                <c:pt idx="298">
                  <c:v>42309</c:v>
                </c:pt>
                <c:pt idx="299">
                  <c:v>42339</c:v>
                </c:pt>
                <c:pt idx="300">
                  <c:v>42370</c:v>
                </c:pt>
                <c:pt idx="301">
                  <c:v>42401</c:v>
                </c:pt>
                <c:pt idx="302">
                  <c:v>42430</c:v>
                </c:pt>
                <c:pt idx="303">
                  <c:v>42461</c:v>
                </c:pt>
                <c:pt idx="304">
                  <c:v>42491</c:v>
                </c:pt>
                <c:pt idx="305">
                  <c:v>42522</c:v>
                </c:pt>
                <c:pt idx="306">
                  <c:v>42552</c:v>
                </c:pt>
                <c:pt idx="307">
                  <c:v>42583</c:v>
                </c:pt>
                <c:pt idx="308">
                  <c:v>42614</c:v>
                </c:pt>
                <c:pt idx="309">
                  <c:v>42644</c:v>
                </c:pt>
                <c:pt idx="310">
                  <c:v>42675</c:v>
                </c:pt>
                <c:pt idx="311">
                  <c:v>42705</c:v>
                </c:pt>
                <c:pt idx="312">
                  <c:v>42736</c:v>
                </c:pt>
                <c:pt idx="313">
                  <c:v>42767</c:v>
                </c:pt>
                <c:pt idx="314">
                  <c:v>42795</c:v>
                </c:pt>
                <c:pt idx="315">
                  <c:v>42826</c:v>
                </c:pt>
                <c:pt idx="316">
                  <c:v>42856</c:v>
                </c:pt>
                <c:pt idx="317">
                  <c:v>42887</c:v>
                </c:pt>
                <c:pt idx="318">
                  <c:v>42917</c:v>
                </c:pt>
                <c:pt idx="319">
                  <c:v>42948</c:v>
                </c:pt>
                <c:pt idx="320">
                  <c:v>42979</c:v>
                </c:pt>
                <c:pt idx="321">
                  <c:v>43009</c:v>
                </c:pt>
                <c:pt idx="322">
                  <c:v>43040</c:v>
                </c:pt>
                <c:pt idx="323">
                  <c:v>43070</c:v>
                </c:pt>
                <c:pt idx="324">
                  <c:v>43101</c:v>
                </c:pt>
                <c:pt idx="325">
                  <c:v>43132</c:v>
                </c:pt>
                <c:pt idx="326">
                  <c:v>43160</c:v>
                </c:pt>
                <c:pt idx="327">
                  <c:v>43191</c:v>
                </c:pt>
                <c:pt idx="328">
                  <c:v>43221</c:v>
                </c:pt>
                <c:pt idx="329">
                  <c:v>43252</c:v>
                </c:pt>
                <c:pt idx="330">
                  <c:v>43282</c:v>
                </c:pt>
                <c:pt idx="331">
                  <c:v>43313</c:v>
                </c:pt>
                <c:pt idx="332">
                  <c:v>43344</c:v>
                </c:pt>
                <c:pt idx="333">
                  <c:v>43374</c:v>
                </c:pt>
                <c:pt idx="334">
                  <c:v>43405</c:v>
                </c:pt>
                <c:pt idx="335">
                  <c:v>43435</c:v>
                </c:pt>
                <c:pt idx="336">
                  <c:v>43466</c:v>
                </c:pt>
                <c:pt idx="337">
                  <c:v>43497</c:v>
                </c:pt>
                <c:pt idx="338">
                  <c:v>43525</c:v>
                </c:pt>
                <c:pt idx="339">
                  <c:v>43556</c:v>
                </c:pt>
                <c:pt idx="340">
                  <c:v>43586</c:v>
                </c:pt>
                <c:pt idx="341">
                  <c:v>43617</c:v>
                </c:pt>
                <c:pt idx="342">
                  <c:v>43647</c:v>
                </c:pt>
                <c:pt idx="343">
                  <c:v>43678</c:v>
                </c:pt>
                <c:pt idx="344">
                  <c:v>43709</c:v>
                </c:pt>
                <c:pt idx="345">
                  <c:v>43739</c:v>
                </c:pt>
                <c:pt idx="346">
                  <c:v>43770</c:v>
                </c:pt>
                <c:pt idx="347">
                  <c:v>43800</c:v>
                </c:pt>
                <c:pt idx="348">
                  <c:v>43831</c:v>
                </c:pt>
                <c:pt idx="349">
                  <c:v>43862</c:v>
                </c:pt>
                <c:pt idx="350">
                  <c:v>43891</c:v>
                </c:pt>
                <c:pt idx="351">
                  <c:v>43922</c:v>
                </c:pt>
                <c:pt idx="352">
                  <c:v>43952</c:v>
                </c:pt>
                <c:pt idx="353">
                  <c:v>43983</c:v>
                </c:pt>
                <c:pt idx="354">
                  <c:v>44013</c:v>
                </c:pt>
                <c:pt idx="355">
                  <c:v>44044</c:v>
                </c:pt>
                <c:pt idx="356">
                  <c:v>44075</c:v>
                </c:pt>
                <c:pt idx="357">
                  <c:v>44105</c:v>
                </c:pt>
                <c:pt idx="358">
                  <c:v>44136</c:v>
                </c:pt>
                <c:pt idx="359">
                  <c:v>44166</c:v>
                </c:pt>
                <c:pt idx="360">
                  <c:v>44197</c:v>
                </c:pt>
                <c:pt idx="361">
                  <c:v>44228</c:v>
                </c:pt>
                <c:pt idx="362">
                  <c:v>44256</c:v>
                </c:pt>
                <c:pt idx="363">
                  <c:v>44287</c:v>
                </c:pt>
                <c:pt idx="364">
                  <c:v>44317</c:v>
                </c:pt>
                <c:pt idx="365">
                  <c:v>44348</c:v>
                </c:pt>
                <c:pt idx="366">
                  <c:v>44378</c:v>
                </c:pt>
                <c:pt idx="367">
                  <c:v>44409</c:v>
                </c:pt>
                <c:pt idx="368">
                  <c:v>44440</c:v>
                </c:pt>
                <c:pt idx="369">
                  <c:v>44470</c:v>
                </c:pt>
                <c:pt idx="370">
                  <c:v>44501</c:v>
                </c:pt>
                <c:pt idx="371">
                  <c:v>44531</c:v>
                </c:pt>
                <c:pt idx="372">
                  <c:v>44562</c:v>
                </c:pt>
                <c:pt idx="373">
                  <c:v>44593</c:v>
                </c:pt>
                <c:pt idx="374">
                  <c:v>44621</c:v>
                </c:pt>
                <c:pt idx="375">
                  <c:v>44652</c:v>
                </c:pt>
                <c:pt idx="376">
                  <c:v>44682</c:v>
                </c:pt>
                <c:pt idx="377">
                  <c:v>44713</c:v>
                </c:pt>
                <c:pt idx="378">
                  <c:v>44743</c:v>
                </c:pt>
                <c:pt idx="379">
                  <c:v>44774</c:v>
                </c:pt>
                <c:pt idx="380">
                  <c:v>44805</c:v>
                </c:pt>
                <c:pt idx="381">
                  <c:v>44835</c:v>
                </c:pt>
                <c:pt idx="382">
                  <c:v>44866</c:v>
                </c:pt>
                <c:pt idx="383">
                  <c:v>44896</c:v>
                </c:pt>
              </c:numCache>
            </c:numRef>
          </c:cat>
          <c:val>
            <c:numRef>
              <c:f>'Auftragseingang Branchen'!$L$7:$L$390</c:f>
              <c:numCache>
                <c:formatCode>General</c:formatCode>
                <c:ptCount val="384"/>
                <c:pt idx="0">
                  <c:v>53.2</c:v>
                </c:pt>
                <c:pt idx="1">
                  <c:v>52</c:v>
                </c:pt>
                <c:pt idx="2">
                  <c:v>48.3</c:v>
                </c:pt>
                <c:pt idx="3">
                  <c:v>49.7</c:v>
                </c:pt>
                <c:pt idx="4">
                  <c:v>52.2</c:v>
                </c:pt>
                <c:pt idx="5">
                  <c:v>48.2</c:v>
                </c:pt>
                <c:pt idx="6">
                  <c:v>56</c:v>
                </c:pt>
                <c:pt idx="7">
                  <c:v>53</c:v>
                </c:pt>
                <c:pt idx="8">
                  <c:v>49.3</c:v>
                </c:pt>
                <c:pt idx="9">
                  <c:v>55.2</c:v>
                </c:pt>
                <c:pt idx="10">
                  <c:v>54.2</c:v>
                </c:pt>
                <c:pt idx="11">
                  <c:v>50.6</c:v>
                </c:pt>
                <c:pt idx="12">
                  <c:v>56.6</c:v>
                </c:pt>
                <c:pt idx="13">
                  <c:v>55.4</c:v>
                </c:pt>
                <c:pt idx="14">
                  <c:v>50.5</c:v>
                </c:pt>
                <c:pt idx="15">
                  <c:v>52.5</c:v>
                </c:pt>
                <c:pt idx="16">
                  <c:v>52.7</c:v>
                </c:pt>
                <c:pt idx="17">
                  <c:v>53.6</c:v>
                </c:pt>
                <c:pt idx="18">
                  <c:v>50.7</c:v>
                </c:pt>
                <c:pt idx="19">
                  <c:v>54.7</c:v>
                </c:pt>
                <c:pt idx="20">
                  <c:v>49.9</c:v>
                </c:pt>
                <c:pt idx="21">
                  <c:v>51.4</c:v>
                </c:pt>
                <c:pt idx="22">
                  <c:v>52.4</c:v>
                </c:pt>
                <c:pt idx="23">
                  <c:v>51.6</c:v>
                </c:pt>
                <c:pt idx="24">
                  <c:v>51.4</c:v>
                </c:pt>
                <c:pt idx="25">
                  <c:v>46.9</c:v>
                </c:pt>
                <c:pt idx="26">
                  <c:v>48.4</c:v>
                </c:pt>
                <c:pt idx="27">
                  <c:v>48.4</c:v>
                </c:pt>
                <c:pt idx="28">
                  <c:v>50.3</c:v>
                </c:pt>
                <c:pt idx="29">
                  <c:v>46.1</c:v>
                </c:pt>
                <c:pt idx="30">
                  <c:v>49.9</c:v>
                </c:pt>
                <c:pt idx="31">
                  <c:v>54.1</c:v>
                </c:pt>
                <c:pt idx="32">
                  <c:v>48</c:v>
                </c:pt>
                <c:pt idx="33">
                  <c:v>50.4</c:v>
                </c:pt>
                <c:pt idx="34">
                  <c:v>54.7</c:v>
                </c:pt>
                <c:pt idx="35">
                  <c:v>51</c:v>
                </c:pt>
                <c:pt idx="36">
                  <c:v>52.3</c:v>
                </c:pt>
                <c:pt idx="37">
                  <c:v>52.4</c:v>
                </c:pt>
                <c:pt idx="38">
                  <c:v>55.6</c:v>
                </c:pt>
                <c:pt idx="39">
                  <c:v>51.5</c:v>
                </c:pt>
                <c:pt idx="40">
                  <c:v>50.8</c:v>
                </c:pt>
                <c:pt idx="41">
                  <c:v>52.5</c:v>
                </c:pt>
                <c:pt idx="42">
                  <c:v>52.9</c:v>
                </c:pt>
                <c:pt idx="43">
                  <c:v>52.5</c:v>
                </c:pt>
                <c:pt idx="44">
                  <c:v>56.6</c:v>
                </c:pt>
                <c:pt idx="45">
                  <c:v>54.5</c:v>
                </c:pt>
                <c:pt idx="46">
                  <c:v>52.1</c:v>
                </c:pt>
                <c:pt idx="47">
                  <c:v>56</c:v>
                </c:pt>
                <c:pt idx="48">
                  <c:v>59</c:v>
                </c:pt>
                <c:pt idx="49">
                  <c:v>55.2</c:v>
                </c:pt>
                <c:pt idx="50">
                  <c:v>57.8</c:v>
                </c:pt>
                <c:pt idx="51">
                  <c:v>60.5</c:v>
                </c:pt>
                <c:pt idx="52">
                  <c:v>59</c:v>
                </c:pt>
                <c:pt idx="53">
                  <c:v>59.1</c:v>
                </c:pt>
                <c:pt idx="54">
                  <c:v>60.1</c:v>
                </c:pt>
                <c:pt idx="55">
                  <c:v>59.5</c:v>
                </c:pt>
                <c:pt idx="56">
                  <c:v>61.9</c:v>
                </c:pt>
                <c:pt idx="57">
                  <c:v>59.8</c:v>
                </c:pt>
                <c:pt idx="58">
                  <c:v>57</c:v>
                </c:pt>
                <c:pt idx="59">
                  <c:v>63.2</c:v>
                </c:pt>
                <c:pt idx="60">
                  <c:v>61.3</c:v>
                </c:pt>
                <c:pt idx="61">
                  <c:v>57.3</c:v>
                </c:pt>
                <c:pt idx="62">
                  <c:v>60.4</c:v>
                </c:pt>
                <c:pt idx="63">
                  <c:v>57.9</c:v>
                </c:pt>
                <c:pt idx="64">
                  <c:v>62</c:v>
                </c:pt>
                <c:pt idx="65">
                  <c:v>60.1</c:v>
                </c:pt>
                <c:pt idx="66">
                  <c:v>59.7</c:v>
                </c:pt>
                <c:pt idx="67">
                  <c:v>59.8</c:v>
                </c:pt>
                <c:pt idx="68">
                  <c:v>61.6</c:v>
                </c:pt>
                <c:pt idx="69">
                  <c:v>60.2</c:v>
                </c:pt>
                <c:pt idx="70">
                  <c:v>56.7</c:v>
                </c:pt>
                <c:pt idx="71">
                  <c:v>64.2</c:v>
                </c:pt>
                <c:pt idx="72">
                  <c:v>57.5</c:v>
                </c:pt>
                <c:pt idx="73">
                  <c:v>60.5</c:v>
                </c:pt>
                <c:pt idx="74">
                  <c:v>62.2</c:v>
                </c:pt>
                <c:pt idx="75">
                  <c:v>63.5</c:v>
                </c:pt>
                <c:pt idx="76">
                  <c:v>63.9</c:v>
                </c:pt>
                <c:pt idx="77">
                  <c:v>64.900000000000006</c:v>
                </c:pt>
                <c:pt idx="78">
                  <c:v>59.5</c:v>
                </c:pt>
                <c:pt idx="79">
                  <c:v>58.2</c:v>
                </c:pt>
                <c:pt idx="80">
                  <c:v>64.2</c:v>
                </c:pt>
                <c:pt idx="81">
                  <c:v>62.8</c:v>
                </c:pt>
                <c:pt idx="82">
                  <c:v>58.6</c:v>
                </c:pt>
                <c:pt idx="83">
                  <c:v>71.400000000000006</c:v>
                </c:pt>
                <c:pt idx="84">
                  <c:v>62.7</c:v>
                </c:pt>
                <c:pt idx="85">
                  <c:v>59.2</c:v>
                </c:pt>
                <c:pt idx="86">
                  <c:v>63.1</c:v>
                </c:pt>
                <c:pt idx="87">
                  <c:v>59.7</c:v>
                </c:pt>
                <c:pt idx="88">
                  <c:v>59.3</c:v>
                </c:pt>
                <c:pt idx="89">
                  <c:v>63.2</c:v>
                </c:pt>
                <c:pt idx="90">
                  <c:v>58.9</c:v>
                </c:pt>
                <c:pt idx="91">
                  <c:v>59.7</c:v>
                </c:pt>
                <c:pt idx="92">
                  <c:v>62.2</c:v>
                </c:pt>
                <c:pt idx="93">
                  <c:v>59.1</c:v>
                </c:pt>
                <c:pt idx="94">
                  <c:v>56.6</c:v>
                </c:pt>
                <c:pt idx="95">
                  <c:v>59.3</c:v>
                </c:pt>
                <c:pt idx="96">
                  <c:v>62.1</c:v>
                </c:pt>
                <c:pt idx="97">
                  <c:v>61.9</c:v>
                </c:pt>
                <c:pt idx="98">
                  <c:v>60.8</c:v>
                </c:pt>
                <c:pt idx="99">
                  <c:v>67.900000000000006</c:v>
                </c:pt>
                <c:pt idx="100">
                  <c:v>67.3</c:v>
                </c:pt>
                <c:pt idx="101">
                  <c:v>56.4</c:v>
                </c:pt>
                <c:pt idx="102">
                  <c:v>65</c:v>
                </c:pt>
                <c:pt idx="103">
                  <c:v>65.8</c:v>
                </c:pt>
                <c:pt idx="104">
                  <c:v>60.8</c:v>
                </c:pt>
                <c:pt idx="105">
                  <c:v>61.5</c:v>
                </c:pt>
                <c:pt idx="106">
                  <c:v>67.5</c:v>
                </c:pt>
                <c:pt idx="107">
                  <c:v>59.7</c:v>
                </c:pt>
                <c:pt idx="108">
                  <c:v>60.3</c:v>
                </c:pt>
                <c:pt idx="109">
                  <c:v>61.4</c:v>
                </c:pt>
                <c:pt idx="110">
                  <c:v>63.4</c:v>
                </c:pt>
                <c:pt idx="111">
                  <c:v>62.2</c:v>
                </c:pt>
                <c:pt idx="112">
                  <c:v>61.1</c:v>
                </c:pt>
                <c:pt idx="113">
                  <c:v>62.9</c:v>
                </c:pt>
                <c:pt idx="114">
                  <c:v>63.4</c:v>
                </c:pt>
                <c:pt idx="115">
                  <c:v>63.4</c:v>
                </c:pt>
                <c:pt idx="116">
                  <c:v>68.7</c:v>
                </c:pt>
                <c:pt idx="117">
                  <c:v>65.599999999999994</c:v>
                </c:pt>
                <c:pt idx="118">
                  <c:v>65</c:v>
                </c:pt>
                <c:pt idx="119">
                  <c:v>70.400000000000006</c:v>
                </c:pt>
                <c:pt idx="120">
                  <c:v>68.099999999999994</c:v>
                </c:pt>
                <c:pt idx="121">
                  <c:v>63.9</c:v>
                </c:pt>
                <c:pt idx="122">
                  <c:v>65.099999999999994</c:v>
                </c:pt>
                <c:pt idx="123">
                  <c:v>66.5</c:v>
                </c:pt>
                <c:pt idx="124">
                  <c:v>65.3</c:v>
                </c:pt>
                <c:pt idx="125">
                  <c:v>68.900000000000006</c:v>
                </c:pt>
                <c:pt idx="126">
                  <c:v>68.3</c:v>
                </c:pt>
                <c:pt idx="127">
                  <c:v>67.599999999999994</c:v>
                </c:pt>
                <c:pt idx="128">
                  <c:v>63.4</c:v>
                </c:pt>
                <c:pt idx="129">
                  <c:v>67.099999999999994</c:v>
                </c:pt>
                <c:pt idx="130">
                  <c:v>64.400000000000006</c:v>
                </c:pt>
                <c:pt idx="131">
                  <c:v>66</c:v>
                </c:pt>
                <c:pt idx="132">
                  <c:v>73.2</c:v>
                </c:pt>
                <c:pt idx="133">
                  <c:v>65.900000000000006</c:v>
                </c:pt>
                <c:pt idx="134">
                  <c:v>73.3</c:v>
                </c:pt>
                <c:pt idx="135">
                  <c:v>71.2</c:v>
                </c:pt>
                <c:pt idx="136">
                  <c:v>66.900000000000006</c:v>
                </c:pt>
                <c:pt idx="137">
                  <c:v>67.2</c:v>
                </c:pt>
                <c:pt idx="138">
                  <c:v>71.3</c:v>
                </c:pt>
                <c:pt idx="139">
                  <c:v>70.099999999999994</c:v>
                </c:pt>
                <c:pt idx="140">
                  <c:v>73</c:v>
                </c:pt>
                <c:pt idx="141">
                  <c:v>66.400000000000006</c:v>
                </c:pt>
                <c:pt idx="142">
                  <c:v>73.599999999999994</c:v>
                </c:pt>
                <c:pt idx="143">
                  <c:v>66.5</c:v>
                </c:pt>
                <c:pt idx="144">
                  <c:v>67.7</c:v>
                </c:pt>
                <c:pt idx="145">
                  <c:v>69.900000000000006</c:v>
                </c:pt>
                <c:pt idx="146">
                  <c:v>66.5</c:v>
                </c:pt>
                <c:pt idx="147">
                  <c:v>67.2</c:v>
                </c:pt>
                <c:pt idx="148">
                  <c:v>70.8</c:v>
                </c:pt>
                <c:pt idx="149">
                  <c:v>68</c:v>
                </c:pt>
                <c:pt idx="150">
                  <c:v>68.900000000000006</c:v>
                </c:pt>
                <c:pt idx="151">
                  <c:v>69.7</c:v>
                </c:pt>
                <c:pt idx="152">
                  <c:v>67.3</c:v>
                </c:pt>
                <c:pt idx="153">
                  <c:v>74.7</c:v>
                </c:pt>
                <c:pt idx="154">
                  <c:v>67.400000000000006</c:v>
                </c:pt>
                <c:pt idx="155">
                  <c:v>73.2</c:v>
                </c:pt>
                <c:pt idx="156">
                  <c:v>68.099999999999994</c:v>
                </c:pt>
                <c:pt idx="157">
                  <c:v>70.2</c:v>
                </c:pt>
                <c:pt idx="158">
                  <c:v>69.599999999999994</c:v>
                </c:pt>
                <c:pt idx="159">
                  <c:v>75.7</c:v>
                </c:pt>
                <c:pt idx="160">
                  <c:v>73.7</c:v>
                </c:pt>
                <c:pt idx="161">
                  <c:v>69.099999999999994</c:v>
                </c:pt>
                <c:pt idx="162">
                  <c:v>75.400000000000006</c:v>
                </c:pt>
                <c:pt idx="163">
                  <c:v>72.7</c:v>
                </c:pt>
                <c:pt idx="164">
                  <c:v>72</c:v>
                </c:pt>
                <c:pt idx="165">
                  <c:v>74.2</c:v>
                </c:pt>
                <c:pt idx="166">
                  <c:v>76</c:v>
                </c:pt>
                <c:pt idx="167">
                  <c:v>75.8</c:v>
                </c:pt>
                <c:pt idx="168">
                  <c:v>81.400000000000006</c:v>
                </c:pt>
                <c:pt idx="169">
                  <c:v>83.6</c:v>
                </c:pt>
                <c:pt idx="170">
                  <c:v>83.8</c:v>
                </c:pt>
                <c:pt idx="171">
                  <c:v>80.8</c:v>
                </c:pt>
                <c:pt idx="172">
                  <c:v>83.1</c:v>
                </c:pt>
                <c:pt idx="173">
                  <c:v>83.2</c:v>
                </c:pt>
                <c:pt idx="174">
                  <c:v>85.7</c:v>
                </c:pt>
                <c:pt idx="175">
                  <c:v>86.2</c:v>
                </c:pt>
                <c:pt idx="176">
                  <c:v>86.5</c:v>
                </c:pt>
                <c:pt idx="177">
                  <c:v>87.4</c:v>
                </c:pt>
                <c:pt idx="178">
                  <c:v>84.3</c:v>
                </c:pt>
                <c:pt idx="179">
                  <c:v>86.6</c:v>
                </c:pt>
                <c:pt idx="180">
                  <c:v>85.5</c:v>
                </c:pt>
                <c:pt idx="181">
                  <c:v>84.7</c:v>
                </c:pt>
                <c:pt idx="182">
                  <c:v>83.9</c:v>
                </c:pt>
                <c:pt idx="183">
                  <c:v>87</c:v>
                </c:pt>
                <c:pt idx="184">
                  <c:v>84.4</c:v>
                </c:pt>
                <c:pt idx="185">
                  <c:v>82.4</c:v>
                </c:pt>
                <c:pt idx="186">
                  <c:v>90.3</c:v>
                </c:pt>
                <c:pt idx="187">
                  <c:v>87.2</c:v>
                </c:pt>
                <c:pt idx="188">
                  <c:v>89.6</c:v>
                </c:pt>
                <c:pt idx="189">
                  <c:v>90.2</c:v>
                </c:pt>
                <c:pt idx="190">
                  <c:v>93.5</c:v>
                </c:pt>
                <c:pt idx="191">
                  <c:v>88.5</c:v>
                </c:pt>
                <c:pt idx="192">
                  <c:v>89</c:v>
                </c:pt>
                <c:pt idx="193">
                  <c:v>94</c:v>
                </c:pt>
                <c:pt idx="194">
                  <c:v>92.7</c:v>
                </c:pt>
                <c:pt idx="195">
                  <c:v>92.2</c:v>
                </c:pt>
                <c:pt idx="196">
                  <c:v>95.3</c:v>
                </c:pt>
                <c:pt idx="197">
                  <c:v>97</c:v>
                </c:pt>
                <c:pt idx="198">
                  <c:v>92.7</c:v>
                </c:pt>
                <c:pt idx="199">
                  <c:v>98.4</c:v>
                </c:pt>
                <c:pt idx="200">
                  <c:v>99.4</c:v>
                </c:pt>
                <c:pt idx="201">
                  <c:v>97</c:v>
                </c:pt>
                <c:pt idx="202">
                  <c:v>98</c:v>
                </c:pt>
                <c:pt idx="203">
                  <c:v>95.2</c:v>
                </c:pt>
                <c:pt idx="204">
                  <c:v>94.9</c:v>
                </c:pt>
                <c:pt idx="205">
                  <c:v>95.6</c:v>
                </c:pt>
                <c:pt idx="206">
                  <c:v>94.4</c:v>
                </c:pt>
                <c:pt idx="207">
                  <c:v>92</c:v>
                </c:pt>
                <c:pt idx="208">
                  <c:v>91</c:v>
                </c:pt>
                <c:pt idx="209">
                  <c:v>92.2</c:v>
                </c:pt>
                <c:pt idx="210">
                  <c:v>89.6</c:v>
                </c:pt>
                <c:pt idx="211">
                  <c:v>96.9</c:v>
                </c:pt>
                <c:pt idx="212">
                  <c:v>94.9</c:v>
                </c:pt>
                <c:pt idx="213">
                  <c:v>93.3</c:v>
                </c:pt>
                <c:pt idx="214">
                  <c:v>89.5</c:v>
                </c:pt>
                <c:pt idx="215">
                  <c:v>89.6</c:v>
                </c:pt>
                <c:pt idx="216">
                  <c:v>85.9</c:v>
                </c:pt>
                <c:pt idx="217">
                  <c:v>85.1</c:v>
                </c:pt>
                <c:pt idx="218">
                  <c:v>82.2</c:v>
                </c:pt>
                <c:pt idx="219">
                  <c:v>81.900000000000006</c:v>
                </c:pt>
                <c:pt idx="220">
                  <c:v>85.4</c:v>
                </c:pt>
                <c:pt idx="221">
                  <c:v>82.4</c:v>
                </c:pt>
                <c:pt idx="222">
                  <c:v>81.7</c:v>
                </c:pt>
                <c:pt idx="223">
                  <c:v>82.3</c:v>
                </c:pt>
                <c:pt idx="224">
                  <c:v>84.6</c:v>
                </c:pt>
                <c:pt idx="225">
                  <c:v>85.3</c:v>
                </c:pt>
                <c:pt idx="226">
                  <c:v>87.4</c:v>
                </c:pt>
                <c:pt idx="227">
                  <c:v>82.6</c:v>
                </c:pt>
                <c:pt idx="228">
                  <c:v>87.5</c:v>
                </c:pt>
                <c:pt idx="229">
                  <c:v>80</c:v>
                </c:pt>
                <c:pt idx="230">
                  <c:v>85.2</c:v>
                </c:pt>
                <c:pt idx="231">
                  <c:v>81.5</c:v>
                </c:pt>
                <c:pt idx="232">
                  <c:v>84.2</c:v>
                </c:pt>
                <c:pt idx="233">
                  <c:v>85.2</c:v>
                </c:pt>
                <c:pt idx="234">
                  <c:v>82.9</c:v>
                </c:pt>
                <c:pt idx="235">
                  <c:v>85.5</c:v>
                </c:pt>
                <c:pt idx="236">
                  <c:v>85.1</c:v>
                </c:pt>
                <c:pt idx="237">
                  <c:v>84.5</c:v>
                </c:pt>
                <c:pt idx="238">
                  <c:v>82.1</c:v>
                </c:pt>
                <c:pt idx="239">
                  <c:v>83.5</c:v>
                </c:pt>
                <c:pt idx="240">
                  <c:v>82.1</c:v>
                </c:pt>
                <c:pt idx="241">
                  <c:v>88.8</c:v>
                </c:pt>
                <c:pt idx="242">
                  <c:v>85.2</c:v>
                </c:pt>
                <c:pt idx="243">
                  <c:v>86.9</c:v>
                </c:pt>
                <c:pt idx="244">
                  <c:v>84.7</c:v>
                </c:pt>
                <c:pt idx="245">
                  <c:v>83.1</c:v>
                </c:pt>
                <c:pt idx="246">
                  <c:v>89.1</c:v>
                </c:pt>
                <c:pt idx="247">
                  <c:v>84.9</c:v>
                </c:pt>
                <c:pt idx="248">
                  <c:v>88.4</c:v>
                </c:pt>
                <c:pt idx="249">
                  <c:v>86.5</c:v>
                </c:pt>
                <c:pt idx="250">
                  <c:v>87.8</c:v>
                </c:pt>
                <c:pt idx="251">
                  <c:v>89.7</c:v>
                </c:pt>
                <c:pt idx="252">
                  <c:v>84.4</c:v>
                </c:pt>
                <c:pt idx="253">
                  <c:v>83.8</c:v>
                </c:pt>
                <c:pt idx="254">
                  <c:v>93.1</c:v>
                </c:pt>
                <c:pt idx="255">
                  <c:v>81.5</c:v>
                </c:pt>
                <c:pt idx="256">
                  <c:v>87.1</c:v>
                </c:pt>
                <c:pt idx="257">
                  <c:v>89.2</c:v>
                </c:pt>
                <c:pt idx="258">
                  <c:v>91.2</c:v>
                </c:pt>
                <c:pt idx="259">
                  <c:v>91.2</c:v>
                </c:pt>
                <c:pt idx="260">
                  <c:v>90.8</c:v>
                </c:pt>
                <c:pt idx="261">
                  <c:v>93</c:v>
                </c:pt>
                <c:pt idx="262">
                  <c:v>90.6</c:v>
                </c:pt>
                <c:pt idx="263">
                  <c:v>92.6</c:v>
                </c:pt>
                <c:pt idx="264">
                  <c:v>83.6</c:v>
                </c:pt>
                <c:pt idx="265">
                  <c:v>88.7</c:v>
                </c:pt>
                <c:pt idx="266">
                  <c:v>88.1</c:v>
                </c:pt>
                <c:pt idx="267">
                  <c:v>92.2</c:v>
                </c:pt>
                <c:pt idx="268">
                  <c:v>89.8</c:v>
                </c:pt>
                <c:pt idx="269">
                  <c:v>87.6</c:v>
                </c:pt>
                <c:pt idx="270">
                  <c:v>91.6</c:v>
                </c:pt>
                <c:pt idx="271">
                  <c:v>90.8</c:v>
                </c:pt>
                <c:pt idx="272">
                  <c:v>100.3</c:v>
                </c:pt>
                <c:pt idx="273">
                  <c:v>96.6</c:v>
                </c:pt>
                <c:pt idx="274">
                  <c:v>101.4</c:v>
                </c:pt>
                <c:pt idx="275">
                  <c:v>93.4</c:v>
                </c:pt>
                <c:pt idx="276">
                  <c:v>103.7</c:v>
                </c:pt>
                <c:pt idx="277">
                  <c:v>101.6</c:v>
                </c:pt>
                <c:pt idx="278">
                  <c:v>90.7</c:v>
                </c:pt>
                <c:pt idx="279">
                  <c:v>93.7</c:v>
                </c:pt>
                <c:pt idx="280">
                  <c:v>97.4</c:v>
                </c:pt>
                <c:pt idx="281">
                  <c:v>95.3</c:v>
                </c:pt>
                <c:pt idx="282">
                  <c:v>96.2</c:v>
                </c:pt>
                <c:pt idx="283">
                  <c:v>99.1</c:v>
                </c:pt>
                <c:pt idx="284">
                  <c:v>100.8</c:v>
                </c:pt>
                <c:pt idx="285">
                  <c:v>97.8</c:v>
                </c:pt>
                <c:pt idx="286">
                  <c:v>102.6</c:v>
                </c:pt>
                <c:pt idx="287">
                  <c:v>94.3</c:v>
                </c:pt>
                <c:pt idx="288">
                  <c:v>95.7</c:v>
                </c:pt>
                <c:pt idx="289">
                  <c:v>101.3</c:v>
                </c:pt>
                <c:pt idx="290">
                  <c:v>96.3</c:v>
                </c:pt>
                <c:pt idx="291">
                  <c:v>101.3</c:v>
                </c:pt>
                <c:pt idx="292">
                  <c:v>101.2</c:v>
                </c:pt>
                <c:pt idx="293">
                  <c:v>102.2</c:v>
                </c:pt>
                <c:pt idx="294">
                  <c:v>97.9</c:v>
                </c:pt>
                <c:pt idx="295">
                  <c:v>93.8</c:v>
                </c:pt>
                <c:pt idx="296">
                  <c:v>98</c:v>
                </c:pt>
                <c:pt idx="297">
                  <c:v>103</c:v>
                </c:pt>
                <c:pt idx="298">
                  <c:v>99.6</c:v>
                </c:pt>
                <c:pt idx="299">
                  <c:v>108.1</c:v>
                </c:pt>
                <c:pt idx="300">
                  <c:v>104.7</c:v>
                </c:pt>
                <c:pt idx="301">
                  <c:v>96.9</c:v>
                </c:pt>
                <c:pt idx="302">
                  <c:v>101.1</c:v>
                </c:pt>
                <c:pt idx="303">
                  <c:v>93.2</c:v>
                </c:pt>
                <c:pt idx="304">
                  <c:v>105.3</c:v>
                </c:pt>
                <c:pt idx="305">
                  <c:v>101.8</c:v>
                </c:pt>
                <c:pt idx="306">
                  <c:v>96.7</c:v>
                </c:pt>
                <c:pt idx="307">
                  <c:v>103.1</c:v>
                </c:pt>
                <c:pt idx="308">
                  <c:v>99.7</c:v>
                </c:pt>
                <c:pt idx="309">
                  <c:v>93.9</c:v>
                </c:pt>
                <c:pt idx="310">
                  <c:v>100.9</c:v>
                </c:pt>
                <c:pt idx="311">
                  <c:v>100</c:v>
                </c:pt>
                <c:pt idx="312">
                  <c:v>97.5</c:v>
                </c:pt>
                <c:pt idx="313">
                  <c:v>105.3</c:v>
                </c:pt>
                <c:pt idx="314">
                  <c:v>98.3</c:v>
                </c:pt>
                <c:pt idx="315">
                  <c:v>104.7</c:v>
                </c:pt>
                <c:pt idx="316">
                  <c:v>101.2</c:v>
                </c:pt>
                <c:pt idx="317">
                  <c:v>100.2</c:v>
                </c:pt>
                <c:pt idx="318">
                  <c:v>100.9</c:v>
                </c:pt>
                <c:pt idx="319">
                  <c:v>106.5</c:v>
                </c:pt>
                <c:pt idx="320">
                  <c:v>101.9</c:v>
                </c:pt>
                <c:pt idx="321">
                  <c:v>101.3</c:v>
                </c:pt>
                <c:pt idx="322">
                  <c:v>103.3</c:v>
                </c:pt>
                <c:pt idx="323">
                  <c:v>100.5</c:v>
                </c:pt>
                <c:pt idx="324">
                  <c:v>112.9</c:v>
                </c:pt>
                <c:pt idx="325">
                  <c:v>111.6</c:v>
                </c:pt>
                <c:pt idx="326">
                  <c:v>116.2</c:v>
                </c:pt>
                <c:pt idx="327">
                  <c:v>111.4</c:v>
                </c:pt>
                <c:pt idx="328">
                  <c:v>107.9</c:v>
                </c:pt>
                <c:pt idx="329">
                  <c:v>127.3</c:v>
                </c:pt>
                <c:pt idx="330">
                  <c:v>128.19999999999999</c:v>
                </c:pt>
                <c:pt idx="331">
                  <c:v>118.5</c:v>
                </c:pt>
                <c:pt idx="332">
                  <c:v>124.7</c:v>
                </c:pt>
                <c:pt idx="333">
                  <c:v>102.7</c:v>
                </c:pt>
                <c:pt idx="334">
                  <c:v>100.6</c:v>
                </c:pt>
                <c:pt idx="335">
                  <c:v>106.4</c:v>
                </c:pt>
                <c:pt idx="336">
                  <c:v>106.5</c:v>
                </c:pt>
                <c:pt idx="337">
                  <c:v>99.8</c:v>
                </c:pt>
                <c:pt idx="338">
                  <c:v>113</c:v>
                </c:pt>
                <c:pt idx="339">
                  <c:v>111.9</c:v>
                </c:pt>
                <c:pt idx="340">
                  <c:v>111.4</c:v>
                </c:pt>
                <c:pt idx="341">
                  <c:v>108.3</c:v>
                </c:pt>
                <c:pt idx="342">
                  <c:v>106.2</c:v>
                </c:pt>
                <c:pt idx="343">
                  <c:v>101.9</c:v>
                </c:pt>
                <c:pt idx="344">
                  <c:v>100.8</c:v>
                </c:pt>
                <c:pt idx="345">
                  <c:v>109.5</c:v>
                </c:pt>
                <c:pt idx="346">
                  <c:v>107.8</c:v>
                </c:pt>
                <c:pt idx="347">
                  <c:v>97.8</c:v>
                </c:pt>
                <c:pt idx="348">
                  <c:v>104.4</c:v>
                </c:pt>
                <c:pt idx="349">
                  <c:v>110</c:v>
                </c:pt>
                <c:pt idx="350">
                  <c:v>113.7</c:v>
                </c:pt>
                <c:pt idx="351">
                  <c:v>106.5</c:v>
                </c:pt>
                <c:pt idx="352">
                  <c:v>103.8</c:v>
                </c:pt>
                <c:pt idx="353">
                  <c:v>101.1</c:v>
                </c:pt>
                <c:pt idx="354">
                  <c:v>104.5</c:v>
                </c:pt>
                <c:pt idx="355">
                  <c:v>99.8</c:v>
                </c:pt>
                <c:pt idx="356">
                  <c:v>106.2</c:v>
                </c:pt>
                <c:pt idx="357">
                  <c:v>100.2</c:v>
                </c:pt>
                <c:pt idx="358">
                  <c:v>104</c:v>
                </c:pt>
                <c:pt idx="359">
                  <c:v>108.3</c:v>
                </c:pt>
                <c:pt idx="360">
                  <c:v>102.2</c:v>
                </c:pt>
                <c:pt idx="361">
                  <c:v>100.8</c:v>
                </c:pt>
                <c:pt idx="362">
                  <c:v>113</c:v>
                </c:pt>
                <c:pt idx="363">
                  <c:v>96.7</c:v>
                </c:pt>
                <c:pt idx="364">
                  <c:v>105.8</c:v>
                </c:pt>
                <c:pt idx="365">
                  <c:v>143.69999999999999</c:v>
                </c:pt>
                <c:pt idx="366">
                  <c:v>124</c:v>
                </c:pt>
                <c:pt idx="367">
                  <c:v>108.2</c:v>
                </c:pt>
                <c:pt idx="368">
                  <c:v>112.9</c:v>
                </c:pt>
                <c:pt idx="369">
                  <c:v>116.6</c:v>
                </c:pt>
                <c:pt idx="370">
                  <c:v>117.2</c:v>
                </c:pt>
                <c:pt idx="371">
                  <c:v>122</c:v>
                </c:pt>
                <c:pt idx="372">
                  <c:v>124.3</c:v>
                </c:pt>
                <c:pt idx="373">
                  <c:v>129.5</c:v>
                </c:pt>
                <c:pt idx="374">
                  <c:v>135.1</c:v>
                </c:pt>
                <c:pt idx="375">
                  <c:v>128.30000000000001</c:v>
                </c:pt>
                <c:pt idx="376">
                  <c:v>119.7</c:v>
                </c:pt>
              </c:numCache>
            </c:numRef>
          </c:val>
          <c:smooth val="0"/>
          <c:extLst>
            <c:ext xmlns:c16="http://schemas.microsoft.com/office/drawing/2014/chart" uri="{C3380CC4-5D6E-409C-BE32-E72D297353CC}">
              <c16:uniqueId val="{00000001-C557-4B04-91DB-6FB98F9905AA}"/>
            </c:ext>
          </c:extLst>
        </c:ser>
        <c:ser>
          <c:idx val="2"/>
          <c:order val="2"/>
          <c:tx>
            <c:strRef>
              <c:f>'Auftragseingang Branchen'!$M$6</c:f>
              <c:strCache>
                <c:ptCount val="1"/>
                <c:pt idx="0">
                  <c:v>Metallerzeugung und -bearbeitung</c:v>
                </c:pt>
              </c:strCache>
            </c:strRef>
          </c:tx>
          <c:spPr>
            <a:ln w="12700" cap="rnd">
              <a:solidFill>
                <a:schemeClr val="accent3"/>
              </a:solidFill>
              <a:round/>
            </a:ln>
            <a:effectLst/>
          </c:spPr>
          <c:marker>
            <c:symbol val="none"/>
          </c:marker>
          <c:cat>
            <c:numRef>
              <c:f>'Auftragseingang Branchen'!$A$7:$A$390</c:f>
              <c:numCache>
                <c:formatCode>[$-407]mmm/\ yy;@</c:formatCode>
                <c:ptCount val="384"/>
                <c:pt idx="0">
                  <c:v>33239</c:v>
                </c:pt>
                <c:pt idx="1">
                  <c:v>33270</c:v>
                </c:pt>
                <c:pt idx="2">
                  <c:v>33298</c:v>
                </c:pt>
                <c:pt idx="3">
                  <c:v>33329</c:v>
                </c:pt>
                <c:pt idx="4">
                  <c:v>33359</c:v>
                </c:pt>
                <c:pt idx="5">
                  <c:v>33390</c:v>
                </c:pt>
                <c:pt idx="6">
                  <c:v>33420</c:v>
                </c:pt>
                <c:pt idx="7">
                  <c:v>33451</c:v>
                </c:pt>
                <c:pt idx="8">
                  <c:v>33482</c:v>
                </c:pt>
                <c:pt idx="9">
                  <c:v>33512</c:v>
                </c:pt>
                <c:pt idx="10">
                  <c:v>33543</c:v>
                </c:pt>
                <c:pt idx="11">
                  <c:v>33573</c:v>
                </c:pt>
                <c:pt idx="12">
                  <c:v>33604</c:v>
                </c:pt>
                <c:pt idx="13">
                  <c:v>33635</c:v>
                </c:pt>
                <c:pt idx="14">
                  <c:v>33664</c:v>
                </c:pt>
                <c:pt idx="15">
                  <c:v>33695</c:v>
                </c:pt>
                <c:pt idx="16">
                  <c:v>33725</c:v>
                </c:pt>
                <c:pt idx="17">
                  <c:v>33756</c:v>
                </c:pt>
                <c:pt idx="18">
                  <c:v>33786</c:v>
                </c:pt>
                <c:pt idx="19">
                  <c:v>33817</c:v>
                </c:pt>
                <c:pt idx="20">
                  <c:v>33848</c:v>
                </c:pt>
                <c:pt idx="21">
                  <c:v>33878</c:v>
                </c:pt>
                <c:pt idx="22">
                  <c:v>33909</c:v>
                </c:pt>
                <c:pt idx="23">
                  <c:v>33939</c:v>
                </c:pt>
                <c:pt idx="24">
                  <c:v>33970</c:v>
                </c:pt>
                <c:pt idx="25">
                  <c:v>34001</c:v>
                </c:pt>
                <c:pt idx="26">
                  <c:v>34029</c:v>
                </c:pt>
                <c:pt idx="27">
                  <c:v>34060</c:v>
                </c:pt>
                <c:pt idx="28">
                  <c:v>34090</c:v>
                </c:pt>
                <c:pt idx="29">
                  <c:v>34121</c:v>
                </c:pt>
                <c:pt idx="30">
                  <c:v>34151</c:v>
                </c:pt>
                <c:pt idx="31">
                  <c:v>34182</c:v>
                </c:pt>
                <c:pt idx="32">
                  <c:v>34213</c:v>
                </c:pt>
                <c:pt idx="33">
                  <c:v>34243</c:v>
                </c:pt>
                <c:pt idx="34">
                  <c:v>34274</c:v>
                </c:pt>
                <c:pt idx="35">
                  <c:v>34304</c:v>
                </c:pt>
                <c:pt idx="36">
                  <c:v>34335</c:v>
                </c:pt>
                <c:pt idx="37">
                  <c:v>34366</c:v>
                </c:pt>
                <c:pt idx="38">
                  <c:v>34394</c:v>
                </c:pt>
                <c:pt idx="39">
                  <c:v>34425</c:v>
                </c:pt>
                <c:pt idx="40">
                  <c:v>34455</c:v>
                </c:pt>
                <c:pt idx="41">
                  <c:v>34486</c:v>
                </c:pt>
                <c:pt idx="42">
                  <c:v>34516</c:v>
                </c:pt>
                <c:pt idx="43">
                  <c:v>34547</c:v>
                </c:pt>
                <c:pt idx="44">
                  <c:v>34578</c:v>
                </c:pt>
                <c:pt idx="45">
                  <c:v>34608</c:v>
                </c:pt>
                <c:pt idx="46">
                  <c:v>34639</c:v>
                </c:pt>
                <c:pt idx="47">
                  <c:v>34669</c:v>
                </c:pt>
                <c:pt idx="48">
                  <c:v>34700</c:v>
                </c:pt>
                <c:pt idx="49">
                  <c:v>34731</c:v>
                </c:pt>
                <c:pt idx="50">
                  <c:v>34759</c:v>
                </c:pt>
                <c:pt idx="51">
                  <c:v>34790</c:v>
                </c:pt>
                <c:pt idx="52">
                  <c:v>34820</c:v>
                </c:pt>
                <c:pt idx="53">
                  <c:v>34851</c:v>
                </c:pt>
                <c:pt idx="54">
                  <c:v>34881</c:v>
                </c:pt>
                <c:pt idx="55">
                  <c:v>34912</c:v>
                </c:pt>
                <c:pt idx="56">
                  <c:v>34943</c:v>
                </c:pt>
                <c:pt idx="57">
                  <c:v>34973</c:v>
                </c:pt>
                <c:pt idx="58">
                  <c:v>35004</c:v>
                </c:pt>
                <c:pt idx="59">
                  <c:v>35034</c:v>
                </c:pt>
                <c:pt idx="60">
                  <c:v>35065</c:v>
                </c:pt>
                <c:pt idx="61">
                  <c:v>35096</c:v>
                </c:pt>
                <c:pt idx="62">
                  <c:v>35125</c:v>
                </c:pt>
                <c:pt idx="63">
                  <c:v>35156</c:v>
                </c:pt>
                <c:pt idx="64">
                  <c:v>35186</c:v>
                </c:pt>
                <c:pt idx="65">
                  <c:v>35217</c:v>
                </c:pt>
                <c:pt idx="66">
                  <c:v>35247</c:v>
                </c:pt>
                <c:pt idx="67">
                  <c:v>35278</c:v>
                </c:pt>
                <c:pt idx="68">
                  <c:v>35309</c:v>
                </c:pt>
                <c:pt idx="69">
                  <c:v>35339</c:v>
                </c:pt>
                <c:pt idx="70">
                  <c:v>35370</c:v>
                </c:pt>
                <c:pt idx="71">
                  <c:v>35400</c:v>
                </c:pt>
                <c:pt idx="72">
                  <c:v>35431</c:v>
                </c:pt>
                <c:pt idx="73">
                  <c:v>35462</c:v>
                </c:pt>
                <c:pt idx="74">
                  <c:v>35490</c:v>
                </c:pt>
                <c:pt idx="75">
                  <c:v>35521</c:v>
                </c:pt>
                <c:pt idx="76">
                  <c:v>35551</c:v>
                </c:pt>
                <c:pt idx="77">
                  <c:v>35582</c:v>
                </c:pt>
                <c:pt idx="78">
                  <c:v>35612</c:v>
                </c:pt>
                <c:pt idx="79">
                  <c:v>35643</c:v>
                </c:pt>
                <c:pt idx="80">
                  <c:v>35674</c:v>
                </c:pt>
                <c:pt idx="81">
                  <c:v>35704</c:v>
                </c:pt>
                <c:pt idx="82">
                  <c:v>35735</c:v>
                </c:pt>
                <c:pt idx="83">
                  <c:v>35765</c:v>
                </c:pt>
                <c:pt idx="84">
                  <c:v>35796</c:v>
                </c:pt>
                <c:pt idx="85">
                  <c:v>35827</c:v>
                </c:pt>
                <c:pt idx="86">
                  <c:v>35855</c:v>
                </c:pt>
                <c:pt idx="87">
                  <c:v>35886</c:v>
                </c:pt>
                <c:pt idx="88">
                  <c:v>35916</c:v>
                </c:pt>
                <c:pt idx="89">
                  <c:v>35947</c:v>
                </c:pt>
                <c:pt idx="90">
                  <c:v>35977</c:v>
                </c:pt>
                <c:pt idx="91">
                  <c:v>36008</c:v>
                </c:pt>
                <c:pt idx="92">
                  <c:v>36039</c:v>
                </c:pt>
                <c:pt idx="93">
                  <c:v>36069</c:v>
                </c:pt>
                <c:pt idx="94">
                  <c:v>36100</c:v>
                </c:pt>
                <c:pt idx="95">
                  <c:v>36130</c:v>
                </c:pt>
                <c:pt idx="96">
                  <c:v>36161</c:v>
                </c:pt>
                <c:pt idx="97">
                  <c:v>36192</c:v>
                </c:pt>
                <c:pt idx="98">
                  <c:v>36220</c:v>
                </c:pt>
                <c:pt idx="99">
                  <c:v>36251</c:v>
                </c:pt>
                <c:pt idx="100">
                  <c:v>36281</c:v>
                </c:pt>
                <c:pt idx="101">
                  <c:v>36312</c:v>
                </c:pt>
                <c:pt idx="102">
                  <c:v>36342</c:v>
                </c:pt>
                <c:pt idx="103">
                  <c:v>36373</c:v>
                </c:pt>
                <c:pt idx="104">
                  <c:v>36404</c:v>
                </c:pt>
                <c:pt idx="105">
                  <c:v>36434</c:v>
                </c:pt>
                <c:pt idx="106">
                  <c:v>36465</c:v>
                </c:pt>
                <c:pt idx="107">
                  <c:v>36495</c:v>
                </c:pt>
                <c:pt idx="108">
                  <c:v>36526</c:v>
                </c:pt>
                <c:pt idx="109">
                  <c:v>36557</c:v>
                </c:pt>
                <c:pt idx="110">
                  <c:v>36586</c:v>
                </c:pt>
                <c:pt idx="111">
                  <c:v>36617</c:v>
                </c:pt>
                <c:pt idx="112">
                  <c:v>36647</c:v>
                </c:pt>
                <c:pt idx="113">
                  <c:v>36678</c:v>
                </c:pt>
                <c:pt idx="114">
                  <c:v>36708</c:v>
                </c:pt>
                <c:pt idx="115">
                  <c:v>36739</c:v>
                </c:pt>
                <c:pt idx="116">
                  <c:v>36770</c:v>
                </c:pt>
                <c:pt idx="117">
                  <c:v>36800</c:v>
                </c:pt>
                <c:pt idx="118">
                  <c:v>36831</c:v>
                </c:pt>
                <c:pt idx="119">
                  <c:v>36861</c:v>
                </c:pt>
                <c:pt idx="120">
                  <c:v>36892</c:v>
                </c:pt>
                <c:pt idx="121">
                  <c:v>36923</c:v>
                </c:pt>
                <c:pt idx="122">
                  <c:v>36951</c:v>
                </c:pt>
                <c:pt idx="123">
                  <c:v>36982</c:v>
                </c:pt>
                <c:pt idx="124">
                  <c:v>37012</c:v>
                </c:pt>
                <c:pt idx="125">
                  <c:v>37043</c:v>
                </c:pt>
                <c:pt idx="126">
                  <c:v>37073</c:v>
                </c:pt>
                <c:pt idx="127">
                  <c:v>37104</c:v>
                </c:pt>
                <c:pt idx="128">
                  <c:v>37135</c:v>
                </c:pt>
                <c:pt idx="129">
                  <c:v>37165</c:v>
                </c:pt>
                <c:pt idx="130">
                  <c:v>37196</c:v>
                </c:pt>
                <c:pt idx="131">
                  <c:v>37226</c:v>
                </c:pt>
                <c:pt idx="132">
                  <c:v>37257</c:v>
                </c:pt>
                <c:pt idx="133">
                  <c:v>37288</c:v>
                </c:pt>
                <c:pt idx="134">
                  <c:v>37316</c:v>
                </c:pt>
                <c:pt idx="135">
                  <c:v>37347</c:v>
                </c:pt>
                <c:pt idx="136">
                  <c:v>37377</c:v>
                </c:pt>
                <c:pt idx="137">
                  <c:v>37408</c:v>
                </c:pt>
                <c:pt idx="138">
                  <c:v>37438</c:v>
                </c:pt>
                <c:pt idx="139">
                  <c:v>37469</c:v>
                </c:pt>
                <c:pt idx="140">
                  <c:v>37500</c:v>
                </c:pt>
                <c:pt idx="141">
                  <c:v>37530</c:v>
                </c:pt>
                <c:pt idx="142">
                  <c:v>37561</c:v>
                </c:pt>
                <c:pt idx="143">
                  <c:v>37591</c:v>
                </c:pt>
                <c:pt idx="144">
                  <c:v>37622</c:v>
                </c:pt>
                <c:pt idx="145">
                  <c:v>37653</c:v>
                </c:pt>
                <c:pt idx="146">
                  <c:v>37681</c:v>
                </c:pt>
                <c:pt idx="147">
                  <c:v>37712</c:v>
                </c:pt>
                <c:pt idx="148">
                  <c:v>37742</c:v>
                </c:pt>
                <c:pt idx="149">
                  <c:v>37773</c:v>
                </c:pt>
                <c:pt idx="150">
                  <c:v>37803</c:v>
                </c:pt>
                <c:pt idx="151">
                  <c:v>37834</c:v>
                </c:pt>
                <c:pt idx="152">
                  <c:v>37865</c:v>
                </c:pt>
                <c:pt idx="153">
                  <c:v>37895</c:v>
                </c:pt>
                <c:pt idx="154">
                  <c:v>37926</c:v>
                </c:pt>
                <c:pt idx="155">
                  <c:v>37956</c:v>
                </c:pt>
                <c:pt idx="156">
                  <c:v>37987</c:v>
                </c:pt>
                <c:pt idx="157">
                  <c:v>38018</c:v>
                </c:pt>
                <c:pt idx="158">
                  <c:v>38047</c:v>
                </c:pt>
                <c:pt idx="159">
                  <c:v>38078</c:v>
                </c:pt>
                <c:pt idx="160">
                  <c:v>38108</c:v>
                </c:pt>
                <c:pt idx="161">
                  <c:v>38139</c:v>
                </c:pt>
                <c:pt idx="162">
                  <c:v>38169</c:v>
                </c:pt>
                <c:pt idx="163">
                  <c:v>38200</c:v>
                </c:pt>
                <c:pt idx="164">
                  <c:v>38231</c:v>
                </c:pt>
                <c:pt idx="165">
                  <c:v>38261</c:v>
                </c:pt>
                <c:pt idx="166">
                  <c:v>38292</c:v>
                </c:pt>
                <c:pt idx="167">
                  <c:v>38322</c:v>
                </c:pt>
                <c:pt idx="168">
                  <c:v>38353</c:v>
                </c:pt>
                <c:pt idx="169">
                  <c:v>38384</c:v>
                </c:pt>
                <c:pt idx="170">
                  <c:v>38412</c:v>
                </c:pt>
                <c:pt idx="171">
                  <c:v>38443</c:v>
                </c:pt>
                <c:pt idx="172">
                  <c:v>38473</c:v>
                </c:pt>
                <c:pt idx="173">
                  <c:v>38504</c:v>
                </c:pt>
                <c:pt idx="174">
                  <c:v>38534</c:v>
                </c:pt>
                <c:pt idx="175">
                  <c:v>38565</c:v>
                </c:pt>
                <c:pt idx="176">
                  <c:v>38596</c:v>
                </c:pt>
                <c:pt idx="177">
                  <c:v>38626</c:v>
                </c:pt>
                <c:pt idx="178">
                  <c:v>38657</c:v>
                </c:pt>
                <c:pt idx="179">
                  <c:v>38687</c:v>
                </c:pt>
                <c:pt idx="180">
                  <c:v>38718</c:v>
                </c:pt>
                <c:pt idx="181">
                  <c:v>38749</c:v>
                </c:pt>
                <c:pt idx="182">
                  <c:v>38777</c:v>
                </c:pt>
                <c:pt idx="183">
                  <c:v>38808</c:v>
                </c:pt>
                <c:pt idx="184">
                  <c:v>38838</c:v>
                </c:pt>
                <c:pt idx="185">
                  <c:v>38869</c:v>
                </c:pt>
                <c:pt idx="186">
                  <c:v>38899</c:v>
                </c:pt>
                <c:pt idx="187">
                  <c:v>38930</c:v>
                </c:pt>
                <c:pt idx="188">
                  <c:v>38961</c:v>
                </c:pt>
                <c:pt idx="189">
                  <c:v>38991</c:v>
                </c:pt>
                <c:pt idx="190">
                  <c:v>39022</c:v>
                </c:pt>
                <c:pt idx="191">
                  <c:v>39052</c:v>
                </c:pt>
                <c:pt idx="192">
                  <c:v>39083</c:v>
                </c:pt>
                <c:pt idx="193">
                  <c:v>39114</c:v>
                </c:pt>
                <c:pt idx="194">
                  <c:v>39142</c:v>
                </c:pt>
                <c:pt idx="195">
                  <c:v>39173</c:v>
                </c:pt>
                <c:pt idx="196">
                  <c:v>39203</c:v>
                </c:pt>
                <c:pt idx="197">
                  <c:v>39234</c:v>
                </c:pt>
                <c:pt idx="198">
                  <c:v>39264</c:v>
                </c:pt>
                <c:pt idx="199">
                  <c:v>39295</c:v>
                </c:pt>
                <c:pt idx="200">
                  <c:v>39326</c:v>
                </c:pt>
                <c:pt idx="201">
                  <c:v>39356</c:v>
                </c:pt>
                <c:pt idx="202">
                  <c:v>39387</c:v>
                </c:pt>
                <c:pt idx="203">
                  <c:v>39417</c:v>
                </c:pt>
                <c:pt idx="204">
                  <c:v>39448</c:v>
                </c:pt>
                <c:pt idx="205">
                  <c:v>39479</c:v>
                </c:pt>
                <c:pt idx="206">
                  <c:v>39508</c:v>
                </c:pt>
                <c:pt idx="207">
                  <c:v>39539</c:v>
                </c:pt>
                <c:pt idx="208">
                  <c:v>39569</c:v>
                </c:pt>
                <c:pt idx="209">
                  <c:v>39600</c:v>
                </c:pt>
                <c:pt idx="210">
                  <c:v>39630</c:v>
                </c:pt>
                <c:pt idx="211">
                  <c:v>39661</c:v>
                </c:pt>
                <c:pt idx="212">
                  <c:v>39692</c:v>
                </c:pt>
                <c:pt idx="213">
                  <c:v>39722</c:v>
                </c:pt>
                <c:pt idx="214">
                  <c:v>39753</c:v>
                </c:pt>
                <c:pt idx="215">
                  <c:v>39783</c:v>
                </c:pt>
                <c:pt idx="216">
                  <c:v>39814</c:v>
                </c:pt>
                <c:pt idx="217">
                  <c:v>39845</c:v>
                </c:pt>
                <c:pt idx="218">
                  <c:v>39873</c:v>
                </c:pt>
                <c:pt idx="219">
                  <c:v>39904</c:v>
                </c:pt>
                <c:pt idx="220">
                  <c:v>39934</c:v>
                </c:pt>
                <c:pt idx="221">
                  <c:v>39965</c:v>
                </c:pt>
                <c:pt idx="222">
                  <c:v>39995</c:v>
                </c:pt>
                <c:pt idx="223">
                  <c:v>40026</c:v>
                </c:pt>
                <c:pt idx="224">
                  <c:v>40057</c:v>
                </c:pt>
                <c:pt idx="225">
                  <c:v>40087</c:v>
                </c:pt>
                <c:pt idx="226">
                  <c:v>40118</c:v>
                </c:pt>
                <c:pt idx="227">
                  <c:v>40148</c:v>
                </c:pt>
                <c:pt idx="228">
                  <c:v>40179</c:v>
                </c:pt>
                <c:pt idx="229">
                  <c:v>40210</c:v>
                </c:pt>
                <c:pt idx="230">
                  <c:v>40238</c:v>
                </c:pt>
                <c:pt idx="231">
                  <c:v>40269</c:v>
                </c:pt>
                <c:pt idx="232">
                  <c:v>40299</c:v>
                </c:pt>
                <c:pt idx="233">
                  <c:v>40330</c:v>
                </c:pt>
                <c:pt idx="234">
                  <c:v>40360</c:v>
                </c:pt>
                <c:pt idx="235">
                  <c:v>40391</c:v>
                </c:pt>
                <c:pt idx="236">
                  <c:v>40422</c:v>
                </c:pt>
                <c:pt idx="237">
                  <c:v>40452</c:v>
                </c:pt>
                <c:pt idx="238">
                  <c:v>40483</c:v>
                </c:pt>
                <c:pt idx="239">
                  <c:v>40513</c:v>
                </c:pt>
                <c:pt idx="240">
                  <c:v>40544</c:v>
                </c:pt>
                <c:pt idx="241">
                  <c:v>40575</c:v>
                </c:pt>
                <c:pt idx="242">
                  <c:v>40603</c:v>
                </c:pt>
                <c:pt idx="243">
                  <c:v>40634</c:v>
                </c:pt>
                <c:pt idx="244">
                  <c:v>40664</c:v>
                </c:pt>
                <c:pt idx="245">
                  <c:v>40695</c:v>
                </c:pt>
                <c:pt idx="246">
                  <c:v>40725</c:v>
                </c:pt>
                <c:pt idx="247">
                  <c:v>40756</c:v>
                </c:pt>
                <c:pt idx="248">
                  <c:v>40787</c:v>
                </c:pt>
                <c:pt idx="249">
                  <c:v>40817</c:v>
                </c:pt>
                <c:pt idx="250">
                  <c:v>40848</c:v>
                </c:pt>
                <c:pt idx="251">
                  <c:v>40878</c:v>
                </c:pt>
                <c:pt idx="252">
                  <c:v>40909</c:v>
                </c:pt>
                <c:pt idx="253">
                  <c:v>40940</c:v>
                </c:pt>
                <c:pt idx="254">
                  <c:v>40969</c:v>
                </c:pt>
                <c:pt idx="255">
                  <c:v>41000</c:v>
                </c:pt>
                <c:pt idx="256">
                  <c:v>41030</c:v>
                </c:pt>
                <c:pt idx="257">
                  <c:v>41061</c:v>
                </c:pt>
                <c:pt idx="258">
                  <c:v>41091</c:v>
                </c:pt>
                <c:pt idx="259">
                  <c:v>41122</c:v>
                </c:pt>
                <c:pt idx="260">
                  <c:v>41153</c:v>
                </c:pt>
                <c:pt idx="261">
                  <c:v>41183</c:v>
                </c:pt>
                <c:pt idx="262">
                  <c:v>41214</c:v>
                </c:pt>
                <c:pt idx="263">
                  <c:v>41244</c:v>
                </c:pt>
                <c:pt idx="264">
                  <c:v>41275</c:v>
                </c:pt>
                <c:pt idx="265">
                  <c:v>41306</c:v>
                </c:pt>
                <c:pt idx="266">
                  <c:v>41334</c:v>
                </c:pt>
                <c:pt idx="267">
                  <c:v>41365</c:v>
                </c:pt>
                <c:pt idx="268">
                  <c:v>41395</c:v>
                </c:pt>
                <c:pt idx="269">
                  <c:v>41426</c:v>
                </c:pt>
                <c:pt idx="270">
                  <c:v>41456</c:v>
                </c:pt>
                <c:pt idx="271">
                  <c:v>41487</c:v>
                </c:pt>
                <c:pt idx="272">
                  <c:v>41518</c:v>
                </c:pt>
                <c:pt idx="273">
                  <c:v>41548</c:v>
                </c:pt>
                <c:pt idx="274">
                  <c:v>41579</c:v>
                </c:pt>
                <c:pt idx="275">
                  <c:v>41609</c:v>
                </c:pt>
                <c:pt idx="276">
                  <c:v>41640</c:v>
                </c:pt>
                <c:pt idx="277">
                  <c:v>41671</c:v>
                </c:pt>
                <c:pt idx="278">
                  <c:v>41699</c:v>
                </c:pt>
                <c:pt idx="279">
                  <c:v>41730</c:v>
                </c:pt>
                <c:pt idx="280">
                  <c:v>41760</c:v>
                </c:pt>
                <c:pt idx="281">
                  <c:v>41791</c:v>
                </c:pt>
                <c:pt idx="282">
                  <c:v>41821</c:v>
                </c:pt>
                <c:pt idx="283">
                  <c:v>41852</c:v>
                </c:pt>
                <c:pt idx="284">
                  <c:v>41883</c:v>
                </c:pt>
                <c:pt idx="285">
                  <c:v>41913</c:v>
                </c:pt>
                <c:pt idx="286">
                  <c:v>41944</c:v>
                </c:pt>
                <c:pt idx="287">
                  <c:v>41974</c:v>
                </c:pt>
                <c:pt idx="288">
                  <c:v>42005</c:v>
                </c:pt>
                <c:pt idx="289">
                  <c:v>42036</c:v>
                </c:pt>
                <c:pt idx="290">
                  <c:v>42064</c:v>
                </c:pt>
                <c:pt idx="291">
                  <c:v>42095</c:v>
                </c:pt>
                <c:pt idx="292">
                  <c:v>42125</c:v>
                </c:pt>
                <c:pt idx="293">
                  <c:v>42156</c:v>
                </c:pt>
                <c:pt idx="294">
                  <c:v>42186</c:v>
                </c:pt>
                <c:pt idx="295">
                  <c:v>42217</c:v>
                </c:pt>
                <c:pt idx="296">
                  <c:v>42248</c:v>
                </c:pt>
                <c:pt idx="297">
                  <c:v>42278</c:v>
                </c:pt>
                <c:pt idx="298">
                  <c:v>42309</c:v>
                </c:pt>
                <c:pt idx="299">
                  <c:v>42339</c:v>
                </c:pt>
                <c:pt idx="300">
                  <c:v>42370</c:v>
                </c:pt>
                <c:pt idx="301">
                  <c:v>42401</c:v>
                </c:pt>
                <c:pt idx="302">
                  <c:v>42430</c:v>
                </c:pt>
                <c:pt idx="303">
                  <c:v>42461</c:v>
                </c:pt>
                <c:pt idx="304">
                  <c:v>42491</c:v>
                </c:pt>
                <c:pt idx="305">
                  <c:v>42522</c:v>
                </c:pt>
                <c:pt idx="306">
                  <c:v>42552</c:v>
                </c:pt>
                <c:pt idx="307">
                  <c:v>42583</c:v>
                </c:pt>
                <c:pt idx="308">
                  <c:v>42614</c:v>
                </c:pt>
                <c:pt idx="309">
                  <c:v>42644</c:v>
                </c:pt>
                <c:pt idx="310">
                  <c:v>42675</c:v>
                </c:pt>
                <c:pt idx="311">
                  <c:v>42705</c:v>
                </c:pt>
                <c:pt idx="312">
                  <c:v>42736</c:v>
                </c:pt>
                <c:pt idx="313">
                  <c:v>42767</c:v>
                </c:pt>
                <c:pt idx="314">
                  <c:v>42795</c:v>
                </c:pt>
                <c:pt idx="315">
                  <c:v>42826</c:v>
                </c:pt>
                <c:pt idx="316">
                  <c:v>42856</c:v>
                </c:pt>
                <c:pt idx="317">
                  <c:v>42887</c:v>
                </c:pt>
                <c:pt idx="318">
                  <c:v>42917</c:v>
                </c:pt>
                <c:pt idx="319">
                  <c:v>42948</c:v>
                </c:pt>
                <c:pt idx="320">
                  <c:v>42979</c:v>
                </c:pt>
                <c:pt idx="321">
                  <c:v>43009</c:v>
                </c:pt>
                <c:pt idx="322">
                  <c:v>43040</c:v>
                </c:pt>
                <c:pt idx="323">
                  <c:v>43070</c:v>
                </c:pt>
                <c:pt idx="324">
                  <c:v>43101</c:v>
                </c:pt>
                <c:pt idx="325">
                  <c:v>43132</c:v>
                </c:pt>
                <c:pt idx="326">
                  <c:v>43160</c:v>
                </c:pt>
                <c:pt idx="327">
                  <c:v>43191</c:v>
                </c:pt>
                <c:pt idx="328">
                  <c:v>43221</c:v>
                </c:pt>
                <c:pt idx="329">
                  <c:v>43252</c:v>
                </c:pt>
                <c:pt idx="330">
                  <c:v>43282</c:v>
                </c:pt>
                <c:pt idx="331">
                  <c:v>43313</c:v>
                </c:pt>
                <c:pt idx="332">
                  <c:v>43344</c:v>
                </c:pt>
                <c:pt idx="333">
                  <c:v>43374</c:v>
                </c:pt>
                <c:pt idx="334">
                  <c:v>43405</c:v>
                </c:pt>
                <c:pt idx="335">
                  <c:v>43435</c:v>
                </c:pt>
                <c:pt idx="336">
                  <c:v>43466</c:v>
                </c:pt>
                <c:pt idx="337">
                  <c:v>43497</c:v>
                </c:pt>
                <c:pt idx="338">
                  <c:v>43525</c:v>
                </c:pt>
                <c:pt idx="339">
                  <c:v>43556</c:v>
                </c:pt>
                <c:pt idx="340">
                  <c:v>43586</c:v>
                </c:pt>
                <c:pt idx="341">
                  <c:v>43617</c:v>
                </c:pt>
                <c:pt idx="342">
                  <c:v>43647</c:v>
                </c:pt>
                <c:pt idx="343">
                  <c:v>43678</c:v>
                </c:pt>
                <c:pt idx="344">
                  <c:v>43709</c:v>
                </c:pt>
                <c:pt idx="345">
                  <c:v>43739</c:v>
                </c:pt>
                <c:pt idx="346">
                  <c:v>43770</c:v>
                </c:pt>
                <c:pt idx="347">
                  <c:v>43800</c:v>
                </c:pt>
                <c:pt idx="348">
                  <c:v>43831</c:v>
                </c:pt>
                <c:pt idx="349">
                  <c:v>43862</c:v>
                </c:pt>
                <c:pt idx="350">
                  <c:v>43891</c:v>
                </c:pt>
                <c:pt idx="351">
                  <c:v>43922</c:v>
                </c:pt>
                <c:pt idx="352">
                  <c:v>43952</c:v>
                </c:pt>
                <c:pt idx="353">
                  <c:v>43983</c:v>
                </c:pt>
                <c:pt idx="354">
                  <c:v>44013</c:v>
                </c:pt>
                <c:pt idx="355">
                  <c:v>44044</c:v>
                </c:pt>
                <c:pt idx="356">
                  <c:v>44075</c:v>
                </c:pt>
                <c:pt idx="357">
                  <c:v>44105</c:v>
                </c:pt>
                <c:pt idx="358">
                  <c:v>44136</c:v>
                </c:pt>
                <c:pt idx="359">
                  <c:v>44166</c:v>
                </c:pt>
                <c:pt idx="360">
                  <c:v>44197</c:v>
                </c:pt>
                <c:pt idx="361">
                  <c:v>44228</c:v>
                </c:pt>
                <c:pt idx="362">
                  <c:v>44256</c:v>
                </c:pt>
                <c:pt idx="363">
                  <c:v>44287</c:v>
                </c:pt>
                <c:pt idx="364">
                  <c:v>44317</c:v>
                </c:pt>
                <c:pt idx="365">
                  <c:v>44348</c:v>
                </c:pt>
                <c:pt idx="366">
                  <c:v>44378</c:v>
                </c:pt>
                <c:pt idx="367">
                  <c:v>44409</c:v>
                </c:pt>
                <c:pt idx="368">
                  <c:v>44440</c:v>
                </c:pt>
                <c:pt idx="369">
                  <c:v>44470</c:v>
                </c:pt>
                <c:pt idx="370">
                  <c:v>44501</c:v>
                </c:pt>
                <c:pt idx="371">
                  <c:v>44531</c:v>
                </c:pt>
                <c:pt idx="372">
                  <c:v>44562</c:v>
                </c:pt>
                <c:pt idx="373">
                  <c:v>44593</c:v>
                </c:pt>
                <c:pt idx="374">
                  <c:v>44621</c:v>
                </c:pt>
                <c:pt idx="375">
                  <c:v>44652</c:v>
                </c:pt>
                <c:pt idx="376">
                  <c:v>44682</c:v>
                </c:pt>
                <c:pt idx="377">
                  <c:v>44713</c:v>
                </c:pt>
                <c:pt idx="378">
                  <c:v>44743</c:v>
                </c:pt>
                <c:pt idx="379">
                  <c:v>44774</c:v>
                </c:pt>
                <c:pt idx="380">
                  <c:v>44805</c:v>
                </c:pt>
                <c:pt idx="381">
                  <c:v>44835</c:v>
                </c:pt>
                <c:pt idx="382">
                  <c:v>44866</c:v>
                </c:pt>
                <c:pt idx="383">
                  <c:v>44896</c:v>
                </c:pt>
              </c:numCache>
            </c:numRef>
          </c:cat>
          <c:val>
            <c:numRef>
              <c:f>'Auftragseingang Branchen'!$M$7:$M$390</c:f>
              <c:numCache>
                <c:formatCode>General</c:formatCode>
                <c:ptCount val="384"/>
                <c:pt idx="0">
                  <c:v>92.6</c:v>
                </c:pt>
                <c:pt idx="1">
                  <c:v>93.5</c:v>
                </c:pt>
                <c:pt idx="2">
                  <c:v>92.6</c:v>
                </c:pt>
                <c:pt idx="3">
                  <c:v>88.2</c:v>
                </c:pt>
                <c:pt idx="4">
                  <c:v>86.5</c:v>
                </c:pt>
                <c:pt idx="5">
                  <c:v>86.3</c:v>
                </c:pt>
                <c:pt idx="6">
                  <c:v>83.8</c:v>
                </c:pt>
                <c:pt idx="7">
                  <c:v>89.6</c:v>
                </c:pt>
                <c:pt idx="8">
                  <c:v>87.5</c:v>
                </c:pt>
                <c:pt idx="9">
                  <c:v>88.5</c:v>
                </c:pt>
                <c:pt idx="10">
                  <c:v>89.7</c:v>
                </c:pt>
                <c:pt idx="11">
                  <c:v>90.4</c:v>
                </c:pt>
                <c:pt idx="12">
                  <c:v>93.9</c:v>
                </c:pt>
                <c:pt idx="13">
                  <c:v>91.6</c:v>
                </c:pt>
                <c:pt idx="14">
                  <c:v>89.6</c:v>
                </c:pt>
                <c:pt idx="15">
                  <c:v>88.7</c:v>
                </c:pt>
                <c:pt idx="16">
                  <c:v>88.5</c:v>
                </c:pt>
                <c:pt idx="17">
                  <c:v>87.4</c:v>
                </c:pt>
                <c:pt idx="18">
                  <c:v>84.5</c:v>
                </c:pt>
                <c:pt idx="19">
                  <c:v>85.6</c:v>
                </c:pt>
                <c:pt idx="20">
                  <c:v>83.9</c:v>
                </c:pt>
                <c:pt idx="21">
                  <c:v>78.7</c:v>
                </c:pt>
                <c:pt idx="22">
                  <c:v>78.8</c:v>
                </c:pt>
                <c:pt idx="23">
                  <c:v>76.8</c:v>
                </c:pt>
                <c:pt idx="24">
                  <c:v>82.2</c:v>
                </c:pt>
                <c:pt idx="25">
                  <c:v>78.7</c:v>
                </c:pt>
                <c:pt idx="26">
                  <c:v>76.099999999999994</c:v>
                </c:pt>
                <c:pt idx="27">
                  <c:v>81.3</c:v>
                </c:pt>
                <c:pt idx="28">
                  <c:v>78.900000000000006</c:v>
                </c:pt>
                <c:pt idx="29">
                  <c:v>82.5</c:v>
                </c:pt>
                <c:pt idx="30">
                  <c:v>81.2</c:v>
                </c:pt>
                <c:pt idx="31">
                  <c:v>76.400000000000006</c:v>
                </c:pt>
                <c:pt idx="32">
                  <c:v>82.9</c:v>
                </c:pt>
                <c:pt idx="33">
                  <c:v>82.4</c:v>
                </c:pt>
                <c:pt idx="34">
                  <c:v>83.6</c:v>
                </c:pt>
                <c:pt idx="35">
                  <c:v>83.7</c:v>
                </c:pt>
                <c:pt idx="36">
                  <c:v>83.9</c:v>
                </c:pt>
                <c:pt idx="37">
                  <c:v>86.4</c:v>
                </c:pt>
                <c:pt idx="38">
                  <c:v>93.2</c:v>
                </c:pt>
                <c:pt idx="39">
                  <c:v>92.5</c:v>
                </c:pt>
                <c:pt idx="40">
                  <c:v>94.7</c:v>
                </c:pt>
                <c:pt idx="41">
                  <c:v>94.7</c:v>
                </c:pt>
                <c:pt idx="42">
                  <c:v>92.5</c:v>
                </c:pt>
                <c:pt idx="43">
                  <c:v>94.1</c:v>
                </c:pt>
                <c:pt idx="44">
                  <c:v>96.1</c:v>
                </c:pt>
                <c:pt idx="45">
                  <c:v>97.2</c:v>
                </c:pt>
                <c:pt idx="46">
                  <c:v>98.1</c:v>
                </c:pt>
                <c:pt idx="47">
                  <c:v>100.3</c:v>
                </c:pt>
                <c:pt idx="48">
                  <c:v>88.8</c:v>
                </c:pt>
                <c:pt idx="49">
                  <c:v>93.4</c:v>
                </c:pt>
                <c:pt idx="50">
                  <c:v>92.5</c:v>
                </c:pt>
                <c:pt idx="51">
                  <c:v>88.6</c:v>
                </c:pt>
                <c:pt idx="52">
                  <c:v>85.3</c:v>
                </c:pt>
                <c:pt idx="53">
                  <c:v>83.7</c:v>
                </c:pt>
                <c:pt idx="54">
                  <c:v>83.1</c:v>
                </c:pt>
                <c:pt idx="55">
                  <c:v>80.599999999999994</c:v>
                </c:pt>
                <c:pt idx="56">
                  <c:v>82.1</c:v>
                </c:pt>
                <c:pt idx="57">
                  <c:v>80.7</c:v>
                </c:pt>
                <c:pt idx="58">
                  <c:v>77.400000000000006</c:v>
                </c:pt>
                <c:pt idx="59">
                  <c:v>77.5</c:v>
                </c:pt>
                <c:pt idx="60">
                  <c:v>80.2</c:v>
                </c:pt>
                <c:pt idx="61">
                  <c:v>80</c:v>
                </c:pt>
                <c:pt idx="62">
                  <c:v>80.8</c:v>
                </c:pt>
                <c:pt idx="63">
                  <c:v>81.400000000000006</c:v>
                </c:pt>
                <c:pt idx="64">
                  <c:v>82</c:v>
                </c:pt>
                <c:pt idx="65">
                  <c:v>86.1</c:v>
                </c:pt>
                <c:pt idx="66">
                  <c:v>87</c:v>
                </c:pt>
                <c:pt idx="67">
                  <c:v>88.9</c:v>
                </c:pt>
                <c:pt idx="68">
                  <c:v>87.6</c:v>
                </c:pt>
                <c:pt idx="69">
                  <c:v>90.9</c:v>
                </c:pt>
                <c:pt idx="70">
                  <c:v>90</c:v>
                </c:pt>
                <c:pt idx="71">
                  <c:v>89.1</c:v>
                </c:pt>
                <c:pt idx="72">
                  <c:v>89.7</c:v>
                </c:pt>
                <c:pt idx="73">
                  <c:v>97.1</c:v>
                </c:pt>
                <c:pt idx="74">
                  <c:v>93.1</c:v>
                </c:pt>
                <c:pt idx="75">
                  <c:v>93.3</c:v>
                </c:pt>
                <c:pt idx="76">
                  <c:v>92.8</c:v>
                </c:pt>
                <c:pt idx="77">
                  <c:v>96.1</c:v>
                </c:pt>
                <c:pt idx="78">
                  <c:v>96.4</c:v>
                </c:pt>
                <c:pt idx="79">
                  <c:v>95.2</c:v>
                </c:pt>
                <c:pt idx="80">
                  <c:v>95.5</c:v>
                </c:pt>
                <c:pt idx="81">
                  <c:v>100.5</c:v>
                </c:pt>
                <c:pt idx="82">
                  <c:v>99.9</c:v>
                </c:pt>
                <c:pt idx="83">
                  <c:v>100.3</c:v>
                </c:pt>
                <c:pt idx="84">
                  <c:v>97.1</c:v>
                </c:pt>
                <c:pt idx="85">
                  <c:v>94.7</c:v>
                </c:pt>
                <c:pt idx="86">
                  <c:v>93.3</c:v>
                </c:pt>
                <c:pt idx="87">
                  <c:v>92.5</c:v>
                </c:pt>
                <c:pt idx="88">
                  <c:v>92.3</c:v>
                </c:pt>
                <c:pt idx="89">
                  <c:v>97.4</c:v>
                </c:pt>
                <c:pt idx="90">
                  <c:v>86.8</c:v>
                </c:pt>
                <c:pt idx="91">
                  <c:v>88.5</c:v>
                </c:pt>
                <c:pt idx="92">
                  <c:v>88.2</c:v>
                </c:pt>
                <c:pt idx="93">
                  <c:v>86.3</c:v>
                </c:pt>
                <c:pt idx="94">
                  <c:v>85.5</c:v>
                </c:pt>
                <c:pt idx="95">
                  <c:v>84.5</c:v>
                </c:pt>
                <c:pt idx="96">
                  <c:v>88</c:v>
                </c:pt>
                <c:pt idx="97">
                  <c:v>84.6</c:v>
                </c:pt>
                <c:pt idx="98">
                  <c:v>88.5</c:v>
                </c:pt>
                <c:pt idx="99">
                  <c:v>87.8</c:v>
                </c:pt>
                <c:pt idx="100">
                  <c:v>89.6</c:v>
                </c:pt>
                <c:pt idx="101">
                  <c:v>93</c:v>
                </c:pt>
                <c:pt idx="102">
                  <c:v>94</c:v>
                </c:pt>
                <c:pt idx="103">
                  <c:v>98.6</c:v>
                </c:pt>
                <c:pt idx="104">
                  <c:v>99</c:v>
                </c:pt>
                <c:pt idx="105">
                  <c:v>100</c:v>
                </c:pt>
                <c:pt idx="106">
                  <c:v>102.6</c:v>
                </c:pt>
                <c:pt idx="107">
                  <c:v>104.7</c:v>
                </c:pt>
                <c:pt idx="108">
                  <c:v>96.6</c:v>
                </c:pt>
                <c:pt idx="109">
                  <c:v>99.4</c:v>
                </c:pt>
                <c:pt idx="110">
                  <c:v>99.9</c:v>
                </c:pt>
                <c:pt idx="111">
                  <c:v>99.5</c:v>
                </c:pt>
                <c:pt idx="112">
                  <c:v>100.8</c:v>
                </c:pt>
                <c:pt idx="113">
                  <c:v>97.4</c:v>
                </c:pt>
                <c:pt idx="114">
                  <c:v>100.3</c:v>
                </c:pt>
                <c:pt idx="115">
                  <c:v>100.7</c:v>
                </c:pt>
                <c:pt idx="116">
                  <c:v>97.7</c:v>
                </c:pt>
                <c:pt idx="117">
                  <c:v>100.8</c:v>
                </c:pt>
                <c:pt idx="118">
                  <c:v>96.4</c:v>
                </c:pt>
                <c:pt idx="119">
                  <c:v>98.2</c:v>
                </c:pt>
                <c:pt idx="120">
                  <c:v>96.9</c:v>
                </c:pt>
                <c:pt idx="121">
                  <c:v>95.4</c:v>
                </c:pt>
                <c:pt idx="122">
                  <c:v>92.6</c:v>
                </c:pt>
                <c:pt idx="123">
                  <c:v>94.2</c:v>
                </c:pt>
                <c:pt idx="124">
                  <c:v>95.1</c:v>
                </c:pt>
                <c:pt idx="125">
                  <c:v>92.5</c:v>
                </c:pt>
                <c:pt idx="126">
                  <c:v>96.4</c:v>
                </c:pt>
                <c:pt idx="127">
                  <c:v>95.7</c:v>
                </c:pt>
                <c:pt idx="128">
                  <c:v>94.8</c:v>
                </c:pt>
                <c:pt idx="129">
                  <c:v>94.6</c:v>
                </c:pt>
                <c:pt idx="130">
                  <c:v>89.7</c:v>
                </c:pt>
                <c:pt idx="131">
                  <c:v>96.3</c:v>
                </c:pt>
                <c:pt idx="132">
                  <c:v>97.5</c:v>
                </c:pt>
                <c:pt idx="133">
                  <c:v>98.4</c:v>
                </c:pt>
                <c:pt idx="134">
                  <c:v>91.5</c:v>
                </c:pt>
                <c:pt idx="135">
                  <c:v>100.4</c:v>
                </c:pt>
                <c:pt idx="136">
                  <c:v>100.4</c:v>
                </c:pt>
                <c:pt idx="137">
                  <c:v>103.3</c:v>
                </c:pt>
                <c:pt idx="138">
                  <c:v>101.7</c:v>
                </c:pt>
                <c:pt idx="139">
                  <c:v>99.4</c:v>
                </c:pt>
                <c:pt idx="140">
                  <c:v>100.4</c:v>
                </c:pt>
                <c:pt idx="141">
                  <c:v>105.6</c:v>
                </c:pt>
                <c:pt idx="142">
                  <c:v>100.8</c:v>
                </c:pt>
                <c:pt idx="143">
                  <c:v>97</c:v>
                </c:pt>
                <c:pt idx="144">
                  <c:v>98.3</c:v>
                </c:pt>
                <c:pt idx="145">
                  <c:v>99.3</c:v>
                </c:pt>
                <c:pt idx="146">
                  <c:v>97.3</c:v>
                </c:pt>
                <c:pt idx="147">
                  <c:v>96.2</c:v>
                </c:pt>
                <c:pt idx="148">
                  <c:v>93.5</c:v>
                </c:pt>
                <c:pt idx="149">
                  <c:v>95.2</c:v>
                </c:pt>
                <c:pt idx="150">
                  <c:v>96.1</c:v>
                </c:pt>
                <c:pt idx="151">
                  <c:v>94.6</c:v>
                </c:pt>
                <c:pt idx="152">
                  <c:v>97.9</c:v>
                </c:pt>
                <c:pt idx="153">
                  <c:v>100.8</c:v>
                </c:pt>
                <c:pt idx="154">
                  <c:v>107.9</c:v>
                </c:pt>
                <c:pt idx="155">
                  <c:v>112.5</c:v>
                </c:pt>
                <c:pt idx="156">
                  <c:v>107.4</c:v>
                </c:pt>
                <c:pt idx="157">
                  <c:v>108.3</c:v>
                </c:pt>
                <c:pt idx="158">
                  <c:v>109</c:v>
                </c:pt>
                <c:pt idx="159">
                  <c:v>107.1</c:v>
                </c:pt>
                <c:pt idx="160">
                  <c:v>107.4</c:v>
                </c:pt>
                <c:pt idx="161">
                  <c:v>102.5</c:v>
                </c:pt>
                <c:pt idx="162">
                  <c:v>103.7</c:v>
                </c:pt>
                <c:pt idx="163">
                  <c:v>103</c:v>
                </c:pt>
                <c:pt idx="164">
                  <c:v>101.7</c:v>
                </c:pt>
                <c:pt idx="165">
                  <c:v>96.3</c:v>
                </c:pt>
                <c:pt idx="166">
                  <c:v>97.4</c:v>
                </c:pt>
                <c:pt idx="167">
                  <c:v>99.4</c:v>
                </c:pt>
                <c:pt idx="168">
                  <c:v>96.6</c:v>
                </c:pt>
                <c:pt idx="169">
                  <c:v>93.5</c:v>
                </c:pt>
                <c:pt idx="170">
                  <c:v>93.9</c:v>
                </c:pt>
                <c:pt idx="171">
                  <c:v>93</c:v>
                </c:pt>
                <c:pt idx="172">
                  <c:v>94.2</c:v>
                </c:pt>
                <c:pt idx="173">
                  <c:v>96.4</c:v>
                </c:pt>
                <c:pt idx="174">
                  <c:v>110.4</c:v>
                </c:pt>
                <c:pt idx="175">
                  <c:v>102.2</c:v>
                </c:pt>
                <c:pt idx="176">
                  <c:v>106.4</c:v>
                </c:pt>
                <c:pt idx="177">
                  <c:v>109.7</c:v>
                </c:pt>
                <c:pt idx="178">
                  <c:v>108.6</c:v>
                </c:pt>
                <c:pt idx="179">
                  <c:v>111.9</c:v>
                </c:pt>
                <c:pt idx="180">
                  <c:v>109.2</c:v>
                </c:pt>
                <c:pt idx="181">
                  <c:v>113.3</c:v>
                </c:pt>
                <c:pt idx="182">
                  <c:v>111.1</c:v>
                </c:pt>
                <c:pt idx="183">
                  <c:v>113.3</c:v>
                </c:pt>
                <c:pt idx="184">
                  <c:v>116.3</c:v>
                </c:pt>
                <c:pt idx="185">
                  <c:v>117.3</c:v>
                </c:pt>
                <c:pt idx="186">
                  <c:v>116.2</c:v>
                </c:pt>
                <c:pt idx="187">
                  <c:v>117.9</c:v>
                </c:pt>
                <c:pt idx="188">
                  <c:v>115.1</c:v>
                </c:pt>
                <c:pt idx="189">
                  <c:v>115.9</c:v>
                </c:pt>
                <c:pt idx="190">
                  <c:v>115.6</c:v>
                </c:pt>
                <c:pt idx="191">
                  <c:v>113.8</c:v>
                </c:pt>
                <c:pt idx="192">
                  <c:v>114.8</c:v>
                </c:pt>
                <c:pt idx="193">
                  <c:v>111.4</c:v>
                </c:pt>
                <c:pt idx="194">
                  <c:v>114.6</c:v>
                </c:pt>
                <c:pt idx="195">
                  <c:v>111.3</c:v>
                </c:pt>
                <c:pt idx="196">
                  <c:v>118.1</c:v>
                </c:pt>
                <c:pt idx="197">
                  <c:v>119.6</c:v>
                </c:pt>
                <c:pt idx="198">
                  <c:v>109.5</c:v>
                </c:pt>
                <c:pt idx="199">
                  <c:v>114.3</c:v>
                </c:pt>
                <c:pt idx="200">
                  <c:v>118.5</c:v>
                </c:pt>
                <c:pt idx="201">
                  <c:v>119.3</c:v>
                </c:pt>
                <c:pt idx="202">
                  <c:v>136.19999999999999</c:v>
                </c:pt>
                <c:pt idx="203">
                  <c:v>130.9</c:v>
                </c:pt>
                <c:pt idx="204">
                  <c:v>118.5</c:v>
                </c:pt>
                <c:pt idx="205">
                  <c:v>119.1</c:v>
                </c:pt>
                <c:pt idx="206">
                  <c:v>117</c:v>
                </c:pt>
                <c:pt idx="207">
                  <c:v>118.6</c:v>
                </c:pt>
                <c:pt idx="208">
                  <c:v>120.8</c:v>
                </c:pt>
                <c:pt idx="209">
                  <c:v>114</c:v>
                </c:pt>
                <c:pt idx="210">
                  <c:v>110.4</c:v>
                </c:pt>
                <c:pt idx="211">
                  <c:v>110.5</c:v>
                </c:pt>
                <c:pt idx="212">
                  <c:v>103.8</c:v>
                </c:pt>
                <c:pt idx="213">
                  <c:v>93</c:v>
                </c:pt>
                <c:pt idx="214">
                  <c:v>78</c:v>
                </c:pt>
                <c:pt idx="215">
                  <c:v>72</c:v>
                </c:pt>
                <c:pt idx="216">
                  <c:v>65.7</c:v>
                </c:pt>
                <c:pt idx="217">
                  <c:v>60.7</c:v>
                </c:pt>
                <c:pt idx="218">
                  <c:v>61.1</c:v>
                </c:pt>
                <c:pt idx="219">
                  <c:v>72.900000000000006</c:v>
                </c:pt>
                <c:pt idx="220">
                  <c:v>79.3</c:v>
                </c:pt>
                <c:pt idx="221">
                  <c:v>90.6</c:v>
                </c:pt>
                <c:pt idx="222">
                  <c:v>89.6</c:v>
                </c:pt>
                <c:pt idx="223">
                  <c:v>93.6</c:v>
                </c:pt>
                <c:pt idx="224">
                  <c:v>92.5</c:v>
                </c:pt>
                <c:pt idx="225">
                  <c:v>89.4</c:v>
                </c:pt>
                <c:pt idx="226">
                  <c:v>95.3</c:v>
                </c:pt>
                <c:pt idx="227">
                  <c:v>91.3</c:v>
                </c:pt>
                <c:pt idx="228">
                  <c:v>97.9</c:v>
                </c:pt>
                <c:pt idx="229">
                  <c:v>101.5</c:v>
                </c:pt>
                <c:pt idx="230">
                  <c:v>103.6</c:v>
                </c:pt>
                <c:pt idx="231">
                  <c:v>116.1</c:v>
                </c:pt>
                <c:pt idx="232">
                  <c:v>101.6</c:v>
                </c:pt>
                <c:pt idx="233">
                  <c:v>105.4</c:v>
                </c:pt>
                <c:pt idx="234">
                  <c:v>105.5</c:v>
                </c:pt>
                <c:pt idx="235">
                  <c:v>104.9</c:v>
                </c:pt>
                <c:pt idx="236">
                  <c:v>106.4</c:v>
                </c:pt>
                <c:pt idx="237">
                  <c:v>107.4</c:v>
                </c:pt>
                <c:pt idx="238">
                  <c:v>108.4</c:v>
                </c:pt>
                <c:pt idx="239">
                  <c:v>103</c:v>
                </c:pt>
                <c:pt idx="240">
                  <c:v>115.7</c:v>
                </c:pt>
                <c:pt idx="241">
                  <c:v>110.5</c:v>
                </c:pt>
                <c:pt idx="242">
                  <c:v>111.8</c:v>
                </c:pt>
                <c:pt idx="243">
                  <c:v>105.7</c:v>
                </c:pt>
                <c:pt idx="244">
                  <c:v>106.3</c:v>
                </c:pt>
                <c:pt idx="245">
                  <c:v>106.3</c:v>
                </c:pt>
                <c:pt idx="246">
                  <c:v>106.7</c:v>
                </c:pt>
                <c:pt idx="247">
                  <c:v>112.6</c:v>
                </c:pt>
                <c:pt idx="248">
                  <c:v>102.9</c:v>
                </c:pt>
                <c:pt idx="249">
                  <c:v>106.3</c:v>
                </c:pt>
                <c:pt idx="250">
                  <c:v>99.7</c:v>
                </c:pt>
                <c:pt idx="251">
                  <c:v>107.7</c:v>
                </c:pt>
                <c:pt idx="252">
                  <c:v>105.8</c:v>
                </c:pt>
                <c:pt idx="253">
                  <c:v>108.8</c:v>
                </c:pt>
                <c:pt idx="254">
                  <c:v>101.1</c:v>
                </c:pt>
                <c:pt idx="255">
                  <c:v>102</c:v>
                </c:pt>
                <c:pt idx="256">
                  <c:v>103.5</c:v>
                </c:pt>
                <c:pt idx="257">
                  <c:v>104.8</c:v>
                </c:pt>
                <c:pt idx="258">
                  <c:v>102.4</c:v>
                </c:pt>
                <c:pt idx="259">
                  <c:v>103.8</c:v>
                </c:pt>
                <c:pt idx="260">
                  <c:v>98.2</c:v>
                </c:pt>
                <c:pt idx="261">
                  <c:v>101.4</c:v>
                </c:pt>
                <c:pt idx="262">
                  <c:v>100.5</c:v>
                </c:pt>
                <c:pt idx="263">
                  <c:v>104.6</c:v>
                </c:pt>
                <c:pt idx="264">
                  <c:v>98</c:v>
                </c:pt>
                <c:pt idx="265">
                  <c:v>98.9</c:v>
                </c:pt>
                <c:pt idx="266">
                  <c:v>100.3</c:v>
                </c:pt>
                <c:pt idx="267">
                  <c:v>100.5</c:v>
                </c:pt>
                <c:pt idx="268">
                  <c:v>101.9</c:v>
                </c:pt>
                <c:pt idx="269">
                  <c:v>103.9</c:v>
                </c:pt>
                <c:pt idx="270">
                  <c:v>104.4</c:v>
                </c:pt>
                <c:pt idx="271">
                  <c:v>104</c:v>
                </c:pt>
                <c:pt idx="272">
                  <c:v>103.1</c:v>
                </c:pt>
                <c:pt idx="273">
                  <c:v>104.5</c:v>
                </c:pt>
                <c:pt idx="274">
                  <c:v>101.3</c:v>
                </c:pt>
                <c:pt idx="275">
                  <c:v>105.3</c:v>
                </c:pt>
                <c:pt idx="276">
                  <c:v>103.9</c:v>
                </c:pt>
                <c:pt idx="277">
                  <c:v>104.1</c:v>
                </c:pt>
                <c:pt idx="278">
                  <c:v>109</c:v>
                </c:pt>
                <c:pt idx="279">
                  <c:v>103.3</c:v>
                </c:pt>
                <c:pt idx="280">
                  <c:v>103</c:v>
                </c:pt>
                <c:pt idx="281">
                  <c:v>105</c:v>
                </c:pt>
                <c:pt idx="282">
                  <c:v>103.9</c:v>
                </c:pt>
                <c:pt idx="283">
                  <c:v>105.2</c:v>
                </c:pt>
                <c:pt idx="284">
                  <c:v>107.3</c:v>
                </c:pt>
                <c:pt idx="285">
                  <c:v>107.5</c:v>
                </c:pt>
                <c:pt idx="286">
                  <c:v>99.4</c:v>
                </c:pt>
                <c:pt idx="287">
                  <c:v>104.1</c:v>
                </c:pt>
                <c:pt idx="288">
                  <c:v>103.1</c:v>
                </c:pt>
                <c:pt idx="289">
                  <c:v>101.5</c:v>
                </c:pt>
                <c:pt idx="290">
                  <c:v>98.6</c:v>
                </c:pt>
                <c:pt idx="291">
                  <c:v>101.3</c:v>
                </c:pt>
                <c:pt idx="292">
                  <c:v>100.7</c:v>
                </c:pt>
                <c:pt idx="293">
                  <c:v>101.3</c:v>
                </c:pt>
                <c:pt idx="294">
                  <c:v>99.9</c:v>
                </c:pt>
                <c:pt idx="295">
                  <c:v>96.1</c:v>
                </c:pt>
                <c:pt idx="296">
                  <c:v>97</c:v>
                </c:pt>
                <c:pt idx="297">
                  <c:v>96.3</c:v>
                </c:pt>
                <c:pt idx="298">
                  <c:v>104.3</c:v>
                </c:pt>
                <c:pt idx="299">
                  <c:v>96.3</c:v>
                </c:pt>
                <c:pt idx="300">
                  <c:v>97.2</c:v>
                </c:pt>
                <c:pt idx="301">
                  <c:v>103.3</c:v>
                </c:pt>
                <c:pt idx="302">
                  <c:v>99.9</c:v>
                </c:pt>
                <c:pt idx="303">
                  <c:v>116.7</c:v>
                </c:pt>
                <c:pt idx="304">
                  <c:v>102.5</c:v>
                </c:pt>
                <c:pt idx="305">
                  <c:v>99.8</c:v>
                </c:pt>
                <c:pt idx="306">
                  <c:v>98.7</c:v>
                </c:pt>
                <c:pt idx="307">
                  <c:v>99.3</c:v>
                </c:pt>
                <c:pt idx="308">
                  <c:v>100.5</c:v>
                </c:pt>
                <c:pt idx="309">
                  <c:v>103.1</c:v>
                </c:pt>
                <c:pt idx="310">
                  <c:v>102.2</c:v>
                </c:pt>
                <c:pt idx="311">
                  <c:v>102.1</c:v>
                </c:pt>
                <c:pt idx="312">
                  <c:v>98.5</c:v>
                </c:pt>
                <c:pt idx="313">
                  <c:v>113.1</c:v>
                </c:pt>
                <c:pt idx="314">
                  <c:v>105.6</c:v>
                </c:pt>
                <c:pt idx="315">
                  <c:v>105.6</c:v>
                </c:pt>
                <c:pt idx="316">
                  <c:v>102</c:v>
                </c:pt>
                <c:pt idx="317">
                  <c:v>104.5</c:v>
                </c:pt>
                <c:pt idx="318">
                  <c:v>103.8</c:v>
                </c:pt>
                <c:pt idx="319">
                  <c:v>113.2</c:v>
                </c:pt>
                <c:pt idx="320">
                  <c:v>109.5</c:v>
                </c:pt>
                <c:pt idx="321">
                  <c:v>108.6</c:v>
                </c:pt>
                <c:pt idx="322">
                  <c:v>118.1</c:v>
                </c:pt>
                <c:pt idx="323">
                  <c:v>110.5</c:v>
                </c:pt>
                <c:pt idx="324">
                  <c:v>105.7</c:v>
                </c:pt>
                <c:pt idx="325">
                  <c:v>103.7</c:v>
                </c:pt>
                <c:pt idx="326">
                  <c:v>104.7</c:v>
                </c:pt>
                <c:pt idx="327">
                  <c:v>103.5</c:v>
                </c:pt>
                <c:pt idx="328">
                  <c:v>105.6</c:v>
                </c:pt>
                <c:pt idx="329">
                  <c:v>105</c:v>
                </c:pt>
                <c:pt idx="330">
                  <c:v>106.5</c:v>
                </c:pt>
                <c:pt idx="331">
                  <c:v>105.7</c:v>
                </c:pt>
                <c:pt idx="332">
                  <c:v>102.6</c:v>
                </c:pt>
                <c:pt idx="333">
                  <c:v>102.6</c:v>
                </c:pt>
                <c:pt idx="334">
                  <c:v>98</c:v>
                </c:pt>
                <c:pt idx="335">
                  <c:v>100.9</c:v>
                </c:pt>
                <c:pt idx="336">
                  <c:v>96.6</c:v>
                </c:pt>
                <c:pt idx="337">
                  <c:v>94.8</c:v>
                </c:pt>
                <c:pt idx="338">
                  <c:v>93.8</c:v>
                </c:pt>
                <c:pt idx="339">
                  <c:v>94.6</c:v>
                </c:pt>
                <c:pt idx="340">
                  <c:v>91.5</c:v>
                </c:pt>
                <c:pt idx="341">
                  <c:v>93</c:v>
                </c:pt>
                <c:pt idx="342">
                  <c:v>93.1</c:v>
                </c:pt>
                <c:pt idx="343">
                  <c:v>91.9</c:v>
                </c:pt>
                <c:pt idx="344">
                  <c:v>92.3</c:v>
                </c:pt>
                <c:pt idx="345">
                  <c:v>92.5</c:v>
                </c:pt>
                <c:pt idx="346">
                  <c:v>92.3</c:v>
                </c:pt>
                <c:pt idx="347">
                  <c:v>95.6</c:v>
                </c:pt>
                <c:pt idx="348">
                  <c:v>98.4</c:v>
                </c:pt>
                <c:pt idx="349">
                  <c:v>98.6</c:v>
                </c:pt>
                <c:pt idx="350">
                  <c:v>85.4</c:v>
                </c:pt>
                <c:pt idx="351">
                  <c:v>63</c:v>
                </c:pt>
                <c:pt idx="352">
                  <c:v>60.4</c:v>
                </c:pt>
                <c:pt idx="353">
                  <c:v>71.8</c:v>
                </c:pt>
                <c:pt idx="354">
                  <c:v>82.8</c:v>
                </c:pt>
                <c:pt idx="355">
                  <c:v>88.2</c:v>
                </c:pt>
                <c:pt idx="356">
                  <c:v>98.7</c:v>
                </c:pt>
                <c:pt idx="357">
                  <c:v>101.3</c:v>
                </c:pt>
                <c:pt idx="358">
                  <c:v>103.2</c:v>
                </c:pt>
                <c:pt idx="359">
                  <c:v>105.2</c:v>
                </c:pt>
                <c:pt idx="360">
                  <c:v>106.6</c:v>
                </c:pt>
                <c:pt idx="361">
                  <c:v>105.3</c:v>
                </c:pt>
                <c:pt idx="362">
                  <c:v>107.1</c:v>
                </c:pt>
                <c:pt idx="363">
                  <c:v>117.6</c:v>
                </c:pt>
                <c:pt idx="364">
                  <c:v>103.8</c:v>
                </c:pt>
                <c:pt idx="365">
                  <c:v>102.6</c:v>
                </c:pt>
                <c:pt idx="366">
                  <c:v>102.3</c:v>
                </c:pt>
                <c:pt idx="367">
                  <c:v>93</c:v>
                </c:pt>
                <c:pt idx="368">
                  <c:v>96.8</c:v>
                </c:pt>
                <c:pt idx="369">
                  <c:v>89.6</c:v>
                </c:pt>
                <c:pt idx="370">
                  <c:v>93.3</c:v>
                </c:pt>
                <c:pt idx="371">
                  <c:v>93</c:v>
                </c:pt>
                <c:pt idx="372">
                  <c:v>96</c:v>
                </c:pt>
                <c:pt idx="373">
                  <c:v>95.5</c:v>
                </c:pt>
                <c:pt idx="374">
                  <c:v>93.1</c:v>
                </c:pt>
                <c:pt idx="375">
                  <c:v>91.6</c:v>
                </c:pt>
                <c:pt idx="376">
                  <c:v>85.6</c:v>
                </c:pt>
              </c:numCache>
            </c:numRef>
          </c:val>
          <c:smooth val="0"/>
          <c:extLst>
            <c:ext xmlns:c16="http://schemas.microsoft.com/office/drawing/2014/chart" uri="{C3380CC4-5D6E-409C-BE32-E72D297353CC}">
              <c16:uniqueId val="{00000002-C557-4B04-91DB-6FB98F9905AA}"/>
            </c:ext>
          </c:extLst>
        </c:ser>
        <c:ser>
          <c:idx val="3"/>
          <c:order val="3"/>
          <c:tx>
            <c:strRef>
              <c:f>'Auftragseingang Branchen'!$N$6</c:f>
              <c:strCache>
                <c:ptCount val="1"/>
                <c:pt idx="0">
                  <c:v>Herstellung von Metallerzeugnissen</c:v>
                </c:pt>
              </c:strCache>
            </c:strRef>
          </c:tx>
          <c:spPr>
            <a:ln w="12700" cap="rnd">
              <a:solidFill>
                <a:schemeClr val="accent4"/>
              </a:solidFill>
              <a:round/>
            </a:ln>
            <a:effectLst/>
          </c:spPr>
          <c:marker>
            <c:symbol val="none"/>
          </c:marker>
          <c:cat>
            <c:numRef>
              <c:f>'Auftragseingang Branchen'!$A$7:$A$390</c:f>
              <c:numCache>
                <c:formatCode>[$-407]mmm/\ yy;@</c:formatCode>
                <c:ptCount val="384"/>
                <c:pt idx="0">
                  <c:v>33239</c:v>
                </c:pt>
                <c:pt idx="1">
                  <c:v>33270</c:v>
                </c:pt>
                <c:pt idx="2">
                  <c:v>33298</c:v>
                </c:pt>
                <c:pt idx="3">
                  <c:v>33329</c:v>
                </c:pt>
                <c:pt idx="4">
                  <c:v>33359</c:v>
                </c:pt>
                <c:pt idx="5">
                  <c:v>33390</c:v>
                </c:pt>
                <c:pt idx="6">
                  <c:v>33420</c:v>
                </c:pt>
                <c:pt idx="7">
                  <c:v>33451</c:v>
                </c:pt>
                <c:pt idx="8">
                  <c:v>33482</c:v>
                </c:pt>
                <c:pt idx="9">
                  <c:v>33512</c:v>
                </c:pt>
                <c:pt idx="10">
                  <c:v>33543</c:v>
                </c:pt>
                <c:pt idx="11">
                  <c:v>33573</c:v>
                </c:pt>
                <c:pt idx="12">
                  <c:v>33604</c:v>
                </c:pt>
                <c:pt idx="13">
                  <c:v>33635</c:v>
                </c:pt>
                <c:pt idx="14">
                  <c:v>33664</c:v>
                </c:pt>
                <c:pt idx="15">
                  <c:v>33695</c:v>
                </c:pt>
                <c:pt idx="16">
                  <c:v>33725</c:v>
                </c:pt>
                <c:pt idx="17">
                  <c:v>33756</c:v>
                </c:pt>
                <c:pt idx="18">
                  <c:v>33786</c:v>
                </c:pt>
                <c:pt idx="19">
                  <c:v>33817</c:v>
                </c:pt>
                <c:pt idx="20">
                  <c:v>33848</c:v>
                </c:pt>
                <c:pt idx="21">
                  <c:v>33878</c:v>
                </c:pt>
                <c:pt idx="22">
                  <c:v>33909</c:v>
                </c:pt>
                <c:pt idx="23">
                  <c:v>33939</c:v>
                </c:pt>
                <c:pt idx="24">
                  <c:v>33970</c:v>
                </c:pt>
                <c:pt idx="25">
                  <c:v>34001</c:v>
                </c:pt>
                <c:pt idx="26">
                  <c:v>34029</c:v>
                </c:pt>
                <c:pt idx="27">
                  <c:v>34060</c:v>
                </c:pt>
                <c:pt idx="28">
                  <c:v>34090</c:v>
                </c:pt>
                <c:pt idx="29">
                  <c:v>34121</c:v>
                </c:pt>
                <c:pt idx="30">
                  <c:v>34151</c:v>
                </c:pt>
                <c:pt idx="31">
                  <c:v>34182</c:v>
                </c:pt>
                <c:pt idx="32">
                  <c:v>34213</c:v>
                </c:pt>
                <c:pt idx="33">
                  <c:v>34243</c:v>
                </c:pt>
                <c:pt idx="34">
                  <c:v>34274</c:v>
                </c:pt>
                <c:pt idx="35">
                  <c:v>34304</c:v>
                </c:pt>
                <c:pt idx="36">
                  <c:v>34335</c:v>
                </c:pt>
                <c:pt idx="37">
                  <c:v>34366</c:v>
                </c:pt>
                <c:pt idx="38">
                  <c:v>34394</c:v>
                </c:pt>
                <c:pt idx="39">
                  <c:v>34425</c:v>
                </c:pt>
                <c:pt idx="40">
                  <c:v>34455</c:v>
                </c:pt>
                <c:pt idx="41">
                  <c:v>34486</c:v>
                </c:pt>
                <c:pt idx="42">
                  <c:v>34516</c:v>
                </c:pt>
                <c:pt idx="43">
                  <c:v>34547</c:v>
                </c:pt>
                <c:pt idx="44">
                  <c:v>34578</c:v>
                </c:pt>
                <c:pt idx="45">
                  <c:v>34608</c:v>
                </c:pt>
                <c:pt idx="46">
                  <c:v>34639</c:v>
                </c:pt>
                <c:pt idx="47">
                  <c:v>34669</c:v>
                </c:pt>
                <c:pt idx="48">
                  <c:v>34700</c:v>
                </c:pt>
                <c:pt idx="49">
                  <c:v>34731</c:v>
                </c:pt>
                <c:pt idx="50">
                  <c:v>34759</c:v>
                </c:pt>
                <c:pt idx="51">
                  <c:v>34790</c:v>
                </c:pt>
                <c:pt idx="52">
                  <c:v>34820</c:v>
                </c:pt>
                <c:pt idx="53">
                  <c:v>34851</c:v>
                </c:pt>
                <c:pt idx="54">
                  <c:v>34881</c:v>
                </c:pt>
                <c:pt idx="55">
                  <c:v>34912</c:v>
                </c:pt>
                <c:pt idx="56">
                  <c:v>34943</c:v>
                </c:pt>
                <c:pt idx="57">
                  <c:v>34973</c:v>
                </c:pt>
                <c:pt idx="58">
                  <c:v>35004</c:v>
                </c:pt>
                <c:pt idx="59">
                  <c:v>35034</c:v>
                </c:pt>
                <c:pt idx="60">
                  <c:v>35065</c:v>
                </c:pt>
                <c:pt idx="61">
                  <c:v>35096</c:v>
                </c:pt>
                <c:pt idx="62">
                  <c:v>35125</c:v>
                </c:pt>
                <c:pt idx="63">
                  <c:v>35156</c:v>
                </c:pt>
                <c:pt idx="64">
                  <c:v>35186</c:v>
                </c:pt>
                <c:pt idx="65">
                  <c:v>35217</c:v>
                </c:pt>
                <c:pt idx="66">
                  <c:v>35247</c:v>
                </c:pt>
                <c:pt idx="67">
                  <c:v>35278</c:v>
                </c:pt>
                <c:pt idx="68">
                  <c:v>35309</c:v>
                </c:pt>
                <c:pt idx="69">
                  <c:v>35339</c:v>
                </c:pt>
                <c:pt idx="70">
                  <c:v>35370</c:v>
                </c:pt>
                <c:pt idx="71">
                  <c:v>35400</c:v>
                </c:pt>
                <c:pt idx="72">
                  <c:v>35431</c:v>
                </c:pt>
                <c:pt idx="73">
                  <c:v>35462</c:v>
                </c:pt>
                <c:pt idx="74">
                  <c:v>35490</c:v>
                </c:pt>
                <c:pt idx="75">
                  <c:v>35521</c:v>
                </c:pt>
                <c:pt idx="76">
                  <c:v>35551</c:v>
                </c:pt>
                <c:pt idx="77">
                  <c:v>35582</c:v>
                </c:pt>
                <c:pt idx="78">
                  <c:v>35612</c:v>
                </c:pt>
                <c:pt idx="79">
                  <c:v>35643</c:v>
                </c:pt>
                <c:pt idx="80">
                  <c:v>35674</c:v>
                </c:pt>
                <c:pt idx="81">
                  <c:v>35704</c:v>
                </c:pt>
                <c:pt idx="82">
                  <c:v>35735</c:v>
                </c:pt>
                <c:pt idx="83">
                  <c:v>35765</c:v>
                </c:pt>
                <c:pt idx="84">
                  <c:v>35796</c:v>
                </c:pt>
                <c:pt idx="85">
                  <c:v>35827</c:v>
                </c:pt>
                <c:pt idx="86">
                  <c:v>35855</c:v>
                </c:pt>
                <c:pt idx="87">
                  <c:v>35886</c:v>
                </c:pt>
                <c:pt idx="88">
                  <c:v>35916</c:v>
                </c:pt>
                <c:pt idx="89">
                  <c:v>35947</c:v>
                </c:pt>
                <c:pt idx="90">
                  <c:v>35977</c:v>
                </c:pt>
                <c:pt idx="91">
                  <c:v>36008</c:v>
                </c:pt>
                <c:pt idx="92">
                  <c:v>36039</c:v>
                </c:pt>
                <c:pt idx="93">
                  <c:v>36069</c:v>
                </c:pt>
                <c:pt idx="94">
                  <c:v>36100</c:v>
                </c:pt>
                <c:pt idx="95">
                  <c:v>36130</c:v>
                </c:pt>
                <c:pt idx="96">
                  <c:v>36161</c:v>
                </c:pt>
                <c:pt idx="97">
                  <c:v>36192</c:v>
                </c:pt>
                <c:pt idx="98">
                  <c:v>36220</c:v>
                </c:pt>
                <c:pt idx="99">
                  <c:v>36251</c:v>
                </c:pt>
                <c:pt idx="100">
                  <c:v>36281</c:v>
                </c:pt>
                <c:pt idx="101">
                  <c:v>36312</c:v>
                </c:pt>
                <c:pt idx="102">
                  <c:v>36342</c:v>
                </c:pt>
                <c:pt idx="103">
                  <c:v>36373</c:v>
                </c:pt>
                <c:pt idx="104">
                  <c:v>36404</c:v>
                </c:pt>
                <c:pt idx="105">
                  <c:v>36434</c:v>
                </c:pt>
                <c:pt idx="106">
                  <c:v>36465</c:v>
                </c:pt>
                <c:pt idx="107">
                  <c:v>36495</c:v>
                </c:pt>
                <c:pt idx="108">
                  <c:v>36526</c:v>
                </c:pt>
                <c:pt idx="109">
                  <c:v>36557</c:v>
                </c:pt>
                <c:pt idx="110">
                  <c:v>36586</c:v>
                </c:pt>
                <c:pt idx="111">
                  <c:v>36617</c:v>
                </c:pt>
                <c:pt idx="112">
                  <c:v>36647</c:v>
                </c:pt>
                <c:pt idx="113">
                  <c:v>36678</c:v>
                </c:pt>
                <c:pt idx="114">
                  <c:v>36708</c:v>
                </c:pt>
                <c:pt idx="115">
                  <c:v>36739</c:v>
                </c:pt>
                <c:pt idx="116">
                  <c:v>36770</c:v>
                </c:pt>
                <c:pt idx="117">
                  <c:v>36800</c:v>
                </c:pt>
                <c:pt idx="118">
                  <c:v>36831</c:v>
                </c:pt>
                <c:pt idx="119">
                  <c:v>36861</c:v>
                </c:pt>
                <c:pt idx="120">
                  <c:v>36892</c:v>
                </c:pt>
                <c:pt idx="121">
                  <c:v>36923</c:v>
                </c:pt>
                <c:pt idx="122">
                  <c:v>36951</c:v>
                </c:pt>
                <c:pt idx="123">
                  <c:v>36982</c:v>
                </c:pt>
                <c:pt idx="124">
                  <c:v>37012</c:v>
                </c:pt>
                <c:pt idx="125">
                  <c:v>37043</c:v>
                </c:pt>
                <c:pt idx="126">
                  <c:v>37073</c:v>
                </c:pt>
                <c:pt idx="127">
                  <c:v>37104</c:v>
                </c:pt>
                <c:pt idx="128">
                  <c:v>37135</c:v>
                </c:pt>
                <c:pt idx="129">
                  <c:v>37165</c:v>
                </c:pt>
                <c:pt idx="130">
                  <c:v>37196</c:v>
                </c:pt>
                <c:pt idx="131">
                  <c:v>37226</c:v>
                </c:pt>
                <c:pt idx="132">
                  <c:v>37257</c:v>
                </c:pt>
                <c:pt idx="133">
                  <c:v>37288</c:v>
                </c:pt>
                <c:pt idx="134">
                  <c:v>37316</c:v>
                </c:pt>
                <c:pt idx="135">
                  <c:v>37347</c:v>
                </c:pt>
                <c:pt idx="136">
                  <c:v>37377</c:v>
                </c:pt>
                <c:pt idx="137">
                  <c:v>37408</c:v>
                </c:pt>
                <c:pt idx="138">
                  <c:v>37438</c:v>
                </c:pt>
                <c:pt idx="139">
                  <c:v>37469</c:v>
                </c:pt>
                <c:pt idx="140">
                  <c:v>37500</c:v>
                </c:pt>
                <c:pt idx="141">
                  <c:v>37530</c:v>
                </c:pt>
                <c:pt idx="142">
                  <c:v>37561</c:v>
                </c:pt>
                <c:pt idx="143">
                  <c:v>37591</c:v>
                </c:pt>
                <c:pt idx="144">
                  <c:v>37622</c:v>
                </c:pt>
                <c:pt idx="145">
                  <c:v>37653</c:v>
                </c:pt>
                <c:pt idx="146">
                  <c:v>37681</c:v>
                </c:pt>
                <c:pt idx="147">
                  <c:v>37712</c:v>
                </c:pt>
                <c:pt idx="148">
                  <c:v>37742</c:v>
                </c:pt>
                <c:pt idx="149">
                  <c:v>37773</c:v>
                </c:pt>
                <c:pt idx="150">
                  <c:v>37803</c:v>
                </c:pt>
                <c:pt idx="151">
                  <c:v>37834</c:v>
                </c:pt>
                <c:pt idx="152">
                  <c:v>37865</c:v>
                </c:pt>
                <c:pt idx="153">
                  <c:v>37895</c:v>
                </c:pt>
                <c:pt idx="154">
                  <c:v>37926</c:v>
                </c:pt>
                <c:pt idx="155">
                  <c:v>37956</c:v>
                </c:pt>
                <c:pt idx="156">
                  <c:v>37987</c:v>
                </c:pt>
                <c:pt idx="157">
                  <c:v>38018</c:v>
                </c:pt>
                <c:pt idx="158">
                  <c:v>38047</c:v>
                </c:pt>
                <c:pt idx="159">
                  <c:v>38078</c:v>
                </c:pt>
                <c:pt idx="160">
                  <c:v>38108</c:v>
                </c:pt>
                <c:pt idx="161">
                  <c:v>38139</c:v>
                </c:pt>
                <c:pt idx="162">
                  <c:v>38169</c:v>
                </c:pt>
                <c:pt idx="163">
                  <c:v>38200</c:v>
                </c:pt>
                <c:pt idx="164">
                  <c:v>38231</c:v>
                </c:pt>
                <c:pt idx="165">
                  <c:v>38261</c:v>
                </c:pt>
                <c:pt idx="166">
                  <c:v>38292</c:v>
                </c:pt>
                <c:pt idx="167">
                  <c:v>38322</c:v>
                </c:pt>
                <c:pt idx="168">
                  <c:v>38353</c:v>
                </c:pt>
                <c:pt idx="169">
                  <c:v>38384</c:v>
                </c:pt>
                <c:pt idx="170">
                  <c:v>38412</c:v>
                </c:pt>
                <c:pt idx="171">
                  <c:v>38443</c:v>
                </c:pt>
                <c:pt idx="172">
                  <c:v>38473</c:v>
                </c:pt>
                <c:pt idx="173">
                  <c:v>38504</c:v>
                </c:pt>
                <c:pt idx="174">
                  <c:v>38534</c:v>
                </c:pt>
                <c:pt idx="175">
                  <c:v>38565</c:v>
                </c:pt>
                <c:pt idx="176">
                  <c:v>38596</c:v>
                </c:pt>
                <c:pt idx="177">
                  <c:v>38626</c:v>
                </c:pt>
                <c:pt idx="178">
                  <c:v>38657</c:v>
                </c:pt>
                <c:pt idx="179">
                  <c:v>38687</c:v>
                </c:pt>
                <c:pt idx="180">
                  <c:v>38718</c:v>
                </c:pt>
                <c:pt idx="181">
                  <c:v>38749</c:v>
                </c:pt>
                <c:pt idx="182">
                  <c:v>38777</c:v>
                </c:pt>
                <c:pt idx="183">
                  <c:v>38808</c:v>
                </c:pt>
                <c:pt idx="184">
                  <c:v>38838</c:v>
                </c:pt>
                <c:pt idx="185">
                  <c:v>38869</c:v>
                </c:pt>
                <c:pt idx="186">
                  <c:v>38899</c:v>
                </c:pt>
                <c:pt idx="187">
                  <c:v>38930</c:v>
                </c:pt>
                <c:pt idx="188">
                  <c:v>38961</c:v>
                </c:pt>
                <c:pt idx="189">
                  <c:v>38991</c:v>
                </c:pt>
                <c:pt idx="190">
                  <c:v>39022</c:v>
                </c:pt>
                <c:pt idx="191">
                  <c:v>39052</c:v>
                </c:pt>
                <c:pt idx="192">
                  <c:v>39083</c:v>
                </c:pt>
                <c:pt idx="193">
                  <c:v>39114</c:v>
                </c:pt>
                <c:pt idx="194">
                  <c:v>39142</c:v>
                </c:pt>
                <c:pt idx="195">
                  <c:v>39173</c:v>
                </c:pt>
                <c:pt idx="196">
                  <c:v>39203</c:v>
                </c:pt>
                <c:pt idx="197">
                  <c:v>39234</c:v>
                </c:pt>
                <c:pt idx="198">
                  <c:v>39264</c:v>
                </c:pt>
                <c:pt idx="199">
                  <c:v>39295</c:v>
                </c:pt>
                <c:pt idx="200">
                  <c:v>39326</c:v>
                </c:pt>
                <c:pt idx="201">
                  <c:v>39356</c:v>
                </c:pt>
                <c:pt idx="202">
                  <c:v>39387</c:v>
                </c:pt>
                <c:pt idx="203">
                  <c:v>39417</c:v>
                </c:pt>
                <c:pt idx="204">
                  <c:v>39448</c:v>
                </c:pt>
                <c:pt idx="205">
                  <c:v>39479</c:v>
                </c:pt>
                <c:pt idx="206">
                  <c:v>39508</c:v>
                </c:pt>
                <c:pt idx="207">
                  <c:v>39539</c:v>
                </c:pt>
                <c:pt idx="208">
                  <c:v>39569</c:v>
                </c:pt>
                <c:pt idx="209">
                  <c:v>39600</c:v>
                </c:pt>
                <c:pt idx="210">
                  <c:v>39630</c:v>
                </c:pt>
                <c:pt idx="211">
                  <c:v>39661</c:v>
                </c:pt>
                <c:pt idx="212">
                  <c:v>39692</c:v>
                </c:pt>
                <c:pt idx="213">
                  <c:v>39722</c:v>
                </c:pt>
                <c:pt idx="214">
                  <c:v>39753</c:v>
                </c:pt>
                <c:pt idx="215">
                  <c:v>39783</c:v>
                </c:pt>
                <c:pt idx="216">
                  <c:v>39814</c:v>
                </c:pt>
                <c:pt idx="217">
                  <c:v>39845</c:v>
                </c:pt>
                <c:pt idx="218">
                  <c:v>39873</c:v>
                </c:pt>
                <c:pt idx="219">
                  <c:v>39904</c:v>
                </c:pt>
                <c:pt idx="220">
                  <c:v>39934</c:v>
                </c:pt>
                <c:pt idx="221">
                  <c:v>39965</c:v>
                </c:pt>
                <c:pt idx="222">
                  <c:v>39995</c:v>
                </c:pt>
                <c:pt idx="223">
                  <c:v>40026</c:v>
                </c:pt>
                <c:pt idx="224">
                  <c:v>40057</c:v>
                </c:pt>
                <c:pt idx="225">
                  <c:v>40087</c:v>
                </c:pt>
                <c:pt idx="226">
                  <c:v>40118</c:v>
                </c:pt>
                <c:pt idx="227">
                  <c:v>40148</c:v>
                </c:pt>
                <c:pt idx="228">
                  <c:v>40179</c:v>
                </c:pt>
                <c:pt idx="229">
                  <c:v>40210</c:v>
                </c:pt>
                <c:pt idx="230">
                  <c:v>40238</c:v>
                </c:pt>
                <c:pt idx="231">
                  <c:v>40269</c:v>
                </c:pt>
                <c:pt idx="232">
                  <c:v>40299</c:v>
                </c:pt>
                <c:pt idx="233">
                  <c:v>40330</c:v>
                </c:pt>
                <c:pt idx="234">
                  <c:v>40360</c:v>
                </c:pt>
                <c:pt idx="235">
                  <c:v>40391</c:v>
                </c:pt>
                <c:pt idx="236">
                  <c:v>40422</c:v>
                </c:pt>
                <c:pt idx="237">
                  <c:v>40452</c:v>
                </c:pt>
                <c:pt idx="238">
                  <c:v>40483</c:v>
                </c:pt>
                <c:pt idx="239">
                  <c:v>40513</c:v>
                </c:pt>
                <c:pt idx="240">
                  <c:v>40544</c:v>
                </c:pt>
                <c:pt idx="241">
                  <c:v>40575</c:v>
                </c:pt>
                <c:pt idx="242">
                  <c:v>40603</c:v>
                </c:pt>
                <c:pt idx="243">
                  <c:v>40634</c:v>
                </c:pt>
                <c:pt idx="244">
                  <c:v>40664</c:v>
                </c:pt>
                <c:pt idx="245">
                  <c:v>40695</c:v>
                </c:pt>
                <c:pt idx="246">
                  <c:v>40725</c:v>
                </c:pt>
                <c:pt idx="247">
                  <c:v>40756</c:v>
                </c:pt>
                <c:pt idx="248">
                  <c:v>40787</c:v>
                </c:pt>
                <c:pt idx="249">
                  <c:v>40817</c:v>
                </c:pt>
                <c:pt idx="250">
                  <c:v>40848</c:v>
                </c:pt>
                <c:pt idx="251">
                  <c:v>40878</c:v>
                </c:pt>
                <c:pt idx="252">
                  <c:v>40909</c:v>
                </c:pt>
                <c:pt idx="253">
                  <c:v>40940</c:v>
                </c:pt>
                <c:pt idx="254">
                  <c:v>40969</c:v>
                </c:pt>
                <c:pt idx="255">
                  <c:v>41000</c:v>
                </c:pt>
                <c:pt idx="256">
                  <c:v>41030</c:v>
                </c:pt>
                <c:pt idx="257">
                  <c:v>41061</c:v>
                </c:pt>
                <c:pt idx="258">
                  <c:v>41091</c:v>
                </c:pt>
                <c:pt idx="259">
                  <c:v>41122</c:v>
                </c:pt>
                <c:pt idx="260">
                  <c:v>41153</c:v>
                </c:pt>
                <c:pt idx="261">
                  <c:v>41183</c:v>
                </c:pt>
                <c:pt idx="262">
                  <c:v>41214</c:v>
                </c:pt>
                <c:pt idx="263">
                  <c:v>41244</c:v>
                </c:pt>
                <c:pt idx="264">
                  <c:v>41275</c:v>
                </c:pt>
                <c:pt idx="265">
                  <c:v>41306</c:v>
                </c:pt>
                <c:pt idx="266">
                  <c:v>41334</c:v>
                </c:pt>
                <c:pt idx="267">
                  <c:v>41365</c:v>
                </c:pt>
                <c:pt idx="268">
                  <c:v>41395</c:v>
                </c:pt>
                <c:pt idx="269">
                  <c:v>41426</c:v>
                </c:pt>
                <c:pt idx="270">
                  <c:v>41456</c:v>
                </c:pt>
                <c:pt idx="271">
                  <c:v>41487</c:v>
                </c:pt>
                <c:pt idx="272">
                  <c:v>41518</c:v>
                </c:pt>
                <c:pt idx="273">
                  <c:v>41548</c:v>
                </c:pt>
                <c:pt idx="274">
                  <c:v>41579</c:v>
                </c:pt>
                <c:pt idx="275">
                  <c:v>41609</c:v>
                </c:pt>
                <c:pt idx="276">
                  <c:v>41640</c:v>
                </c:pt>
                <c:pt idx="277">
                  <c:v>41671</c:v>
                </c:pt>
                <c:pt idx="278">
                  <c:v>41699</c:v>
                </c:pt>
                <c:pt idx="279">
                  <c:v>41730</c:v>
                </c:pt>
                <c:pt idx="280">
                  <c:v>41760</c:v>
                </c:pt>
                <c:pt idx="281">
                  <c:v>41791</c:v>
                </c:pt>
                <c:pt idx="282">
                  <c:v>41821</c:v>
                </c:pt>
                <c:pt idx="283">
                  <c:v>41852</c:v>
                </c:pt>
                <c:pt idx="284">
                  <c:v>41883</c:v>
                </c:pt>
                <c:pt idx="285">
                  <c:v>41913</c:v>
                </c:pt>
                <c:pt idx="286">
                  <c:v>41944</c:v>
                </c:pt>
                <c:pt idx="287">
                  <c:v>41974</c:v>
                </c:pt>
                <c:pt idx="288">
                  <c:v>42005</c:v>
                </c:pt>
                <c:pt idx="289">
                  <c:v>42036</c:v>
                </c:pt>
                <c:pt idx="290">
                  <c:v>42064</c:v>
                </c:pt>
                <c:pt idx="291">
                  <c:v>42095</c:v>
                </c:pt>
                <c:pt idx="292">
                  <c:v>42125</c:v>
                </c:pt>
                <c:pt idx="293">
                  <c:v>42156</c:v>
                </c:pt>
                <c:pt idx="294">
                  <c:v>42186</c:v>
                </c:pt>
                <c:pt idx="295">
                  <c:v>42217</c:v>
                </c:pt>
                <c:pt idx="296">
                  <c:v>42248</c:v>
                </c:pt>
                <c:pt idx="297">
                  <c:v>42278</c:v>
                </c:pt>
                <c:pt idx="298">
                  <c:v>42309</c:v>
                </c:pt>
                <c:pt idx="299">
                  <c:v>42339</c:v>
                </c:pt>
                <c:pt idx="300">
                  <c:v>42370</c:v>
                </c:pt>
                <c:pt idx="301">
                  <c:v>42401</c:v>
                </c:pt>
                <c:pt idx="302">
                  <c:v>42430</c:v>
                </c:pt>
                <c:pt idx="303">
                  <c:v>42461</c:v>
                </c:pt>
                <c:pt idx="304">
                  <c:v>42491</c:v>
                </c:pt>
                <c:pt idx="305">
                  <c:v>42522</c:v>
                </c:pt>
                <c:pt idx="306">
                  <c:v>42552</c:v>
                </c:pt>
                <c:pt idx="307">
                  <c:v>42583</c:v>
                </c:pt>
                <c:pt idx="308">
                  <c:v>42614</c:v>
                </c:pt>
                <c:pt idx="309">
                  <c:v>42644</c:v>
                </c:pt>
                <c:pt idx="310">
                  <c:v>42675</c:v>
                </c:pt>
                <c:pt idx="311">
                  <c:v>42705</c:v>
                </c:pt>
                <c:pt idx="312">
                  <c:v>42736</c:v>
                </c:pt>
                <c:pt idx="313">
                  <c:v>42767</c:v>
                </c:pt>
                <c:pt idx="314">
                  <c:v>42795</c:v>
                </c:pt>
                <c:pt idx="315">
                  <c:v>42826</c:v>
                </c:pt>
                <c:pt idx="316">
                  <c:v>42856</c:v>
                </c:pt>
                <c:pt idx="317">
                  <c:v>42887</c:v>
                </c:pt>
                <c:pt idx="318">
                  <c:v>42917</c:v>
                </c:pt>
                <c:pt idx="319">
                  <c:v>42948</c:v>
                </c:pt>
                <c:pt idx="320">
                  <c:v>42979</c:v>
                </c:pt>
                <c:pt idx="321">
                  <c:v>43009</c:v>
                </c:pt>
                <c:pt idx="322">
                  <c:v>43040</c:v>
                </c:pt>
                <c:pt idx="323">
                  <c:v>43070</c:v>
                </c:pt>
                <c:pt idx="324">
                  <c:v>43101</c:v>
                </c:pt>
                <c:pt idx="325">
                  <c:v>43132</c:v>
                </c:pt>
                <c:pt idx="326">
                  <c:v>43160</c:v>
                </c:pt>
                <c:pt idx="327">
                  <c:v>43191</c:v>
                </c:pt>
                <c:pt idx="328">
                  <c:v>43221</c:v>
                </c:pt>
                <c:pt idx="329">
                  <c:v>43252</c:v>
                </c:pt>
                <c:pt idx="330">
                  <c:v>43282</c:v>
                </c:pt>
                <c:pt idx="331">
                  <c:v>43313</c:v>
                </c:pt>
                <c:pt idx="332">
                  <c:v>43344</c:v>
                </c:pt>
                <c:pt idx="333">
                  <c:v>43374</c:v>
                </c:pt>
                <c:pt idx="334">
                  <c:v>43405</c:v>
                </c:pt>
                <c:pt idx="335">
                  <c:v>43435</c:v>
                </c:pt>
                <c:pt idx="336">
                  <c:v>43466</c:v>
                </c:pt>
                <c:pt idx="337">
                  <c:v>43497</c:v>
                </c:pt>
                <c:pt idx="338">
                  <c:v>43525</c:v>
                </c:pt>
                <c:pt idx="339">
                  <c:v>43556</c:v>
                </c:pt>
                <c:pt idx="340">
                  <c:v>43586</c:v>
                </c:pt>
                <c:pt idx="341">
                  <c:v>43617</c:v>
                </c:pt>
                <c:pt idx="342">
                  <c:v>43647</c:v>
                </c:pt>
                <c:pt idx="343">
                  <c:v>43678</c:v>
                </c:pt>
                <c:pt idx="344">
                  <c:v>43709</c:v>
                </c:pt>
                <c:pt idx="345">
                  <c:v>43739</c:v>
                </c:pt>
                <c:pt idx="346">
                  <c:v>43770</c:v>
                </c:pt>
                <c:pt idx="347">
                  <c:v>43800</c:v>
                </c:pt>
                <c:pt idx="348">
                  <c:v>43831</c:v>
                </c:pt>
                <c:pt idx="349">
                  <c:v>43862</c:v>
                </c:pt>
                <c:pt idx="350">
                  <c:v>43891</c:v>
                </c:pt>
                <c:pt idx="351">
                  <c:v>43922</c:v>
                </c:pt>
                <c:pt idx="352">
                  <c:v>43952</c:v>
                </c:pt>
                <c:pt idx="353">
                  <c:v>43983</c:v>
                </c:pt>
                <c:pt idx="354">
                  <c:v>44013</c:v>
                </c:pt>
                <c:pt idx="355">
                  <c:v>44044</c:v>
                </c:pt>
                <c:pt idx="356">
                  <c:v>44075</c:v>
                </c:pt>
                <c:pt idx="357">
                  <c:v>44105</c:v>
                </c:pt>
                <c:pt idx="358">
                  <c:v>44136</c:v>
                </c:pt>
                <c:pt idx="359">
                  <c:v>44166</c:v>
                </c:pt>
                <c:pt idx="360">
                  <c:v>44197</c:v>
                </c:pt>
                <c:pt idx="361">
                  <c:v>44228</c:v>
                </c:pt>
                <c:pt idx="362">
                  <c:v>44256</c:v>
                </c:pt>
                <c:pt idx="363">
                  <c:v>44287</c:v>
                </c:pt>
                <c:pt idx="364">
                  <c:v>44317</c:v>
                </c:pt>
                <c:pt idx="365">
                  <c:v>44348</c:v>
                </c:pt>
                <c:pt idx="366">
                  <c:v>44378</c:v>
                </c:pt>
                <c:pt idx="367">
                  <c:v>44409</c:v>
                </c:pt>
                <c:pt idx="368">
                  <c:v>44440</c:v>
                </c:pt>
                <c:pt idx="369">
                  <c:v>44470</c:v>
                </c:pt>
                <c:pt idx="370">
                  <c:v>44501</c:v>
                </c:pt>
                <c:pt idx="371">
                  <c:v>44531</c:v>
                </c:pt>
                <c:pt idx="372">
                  <c:v>44562</c:v>
                </c:pt>
                <c:pt idx="373">
                  <c:v>44593</c:v>
                </c:pt>
                <c:pt idx="374">
                  <c:v>44621</c:v>
                </c:pt>
                <c:pt idx="375">
                  <c:v>44652</c:v>
                </c:pt>
                <c:pt idx="376">
                  <c:v>44682</c:v>
                </c:pt>
                <c:pt idx="377">
                  <c:v>44713</c:v>
                </c:pt>
                <c:pt idx="378">
                  <c:v>44743</c:v>
                </c:pt>
                <c:pt idx="379">
                  <c:v>44774</c:v>
                </c:pt>
                <c:pt idx="380">
                  <c:v>44805</c:v>
                </c:pt>
                <c:pt idx="381">
                  <c:v>44835</c:v>
                </c:pt>
                <c:pt idx="382">
                  <c:v>44866</c:v>
                </c:pt>
                <c:pt idx="383">
                  <c:v>44896</c:v>
                </c:pt>
              </c:numCache>
            </c:numRef>
          </c:cat>
          <c:val>
            <c:numRef>
              <c:f>'Auftragseingang Branchen'!$N$7:$N$390</c:f>
              <c:numCache>
                <c:formatCode>General</c:formatCode>
                <c:ptCount val="384"/>
                <c:pt idx="0">
                  <c:v>71.2</c:v>
                </c:pt>
                <c:pt idx="1">
                  <c:v>72.3</c:v>
                </c:pt>
                <c:pt idx="2">
                  <c:v>71.3</c:v>
                </c:pt>
                <c:pt idx="3">
                  <c:v>69.7</c:v>
                </c:pt>
                <c:pt idx="4">
                  <c:v>69.900000000000006</c:v>
                </c:pt>
                <c:pt idx="5">
                  <c:v>70.2</c:v>
                </c:pt>
                <c:pt idx="6">
                  <c:v>69.5</c:v>
                </c:pt>
                <c:pt idx="7">
                  <c:v>68.2</c:v>
                </c:pt>
                <c:pt idx="8">
                  <c:v>69.099999999999994</c:v>
                </c:pt>
                <c:pt idx="9">
                  <c:v>69.400000000000006</c:v>
                </c:pt>
                <c:pt idx="10">
                  <c:v>71.099999999999994</c:v>
                </c:pt>
                <c:pt idx="11">
                  <c:v>71.5</c:v>
                </c:pt>
                <c:pt idx="12">
                  <c:v>73.099999999999994</c:v>
                </c:pt>
                <c:pt idx="13">
                  <c:v>74.400000000000006</c:v>
                </c:pt>
                <c:pt idx="14">
                  <c:v>71.5</c:v>
                </c:pt>
                <c:pt idx="15">
                  <c:v>71.7</c:v>
                </c:pt>
                <c:pt idx="16">
                  <c:v>69.099999999999994</c:v>
                </c:pt>
                <c:pt idx="17">
                  <c:v>67.5</c:v>
                </c:pt>
                <c:pt idx="18">
                  <c:v>66.5</c:v>
                </c:pt>
                <c:pt idx="19">
                  <c:v>67.2</c:v>
                </c:pt>
                <c:pt idx="20">
                  <c:v>65.8</c:v>
                </c:pt>
                <c:pt idx="21">
                  <c:v>63.9</c:v>
                </c:pt>
                <c:pt idx="22">
                  <c:v>63.7</c:v>
                </c:pt>
                <c:pt idx="23">
                  <c:v>64.2</c:v>
                </c:pt>
                <c:pt idx="24">
                  <c:v>64.5</c:v>
                </c:pt>
                <c:pt idx="25">
                  <c:v>64.400000000000006</c:v>
                </c:pt>
                <c:pt idx="26">
                  <c:v>63.1</c:v>
                </c:pt>
                <c:pt idx="27">
                  <c:v>62.5</c:v>
                </c:pt>
                <c:pt idx="28">
                  <c:v>64.3</c:v>
                </c:pt>
                <c:pt idx="29">
                  <c:v>61.7</c:v>
                </c:pt>
                <c:pt idx="30">
                  <c:v>62</c:v>
                </c:pt>
                <c:pt idx="31">
                  <c:v>62.5</c:v>
                </c:pt>
                <c:pt idx="32">
                  <c:v>63.7</c:v>
                </c:pt>
                <c:pt idx="33">
                  <c:v>64.7</c:v>
                </c:pt>
                <c:pt idx="34">
                  <c:v>65.3</c:v>
                </c:pt>
                <c:pt idx="35">
                  <c:v>66.400000000000006</c:v>
                </c:pt>
                <c:pt idx="36">
                  <c:v>64.2</c:v>
                </c:pt>
                <c:pt idx="37">
                  <c:v>66</c:v>
                </c:pt>
                <c:pt idx="38">
                  <c:v>65.8</c:v>
                </c:pt>
                <c:pt idx="39">
                  <c:v>69.3</c:v>
                </c:pt>
                <c:pt idx="40">
                  <c:v>69.2</c:v>
                </c:pt>
                <c:pt idx="41">
                  <c:v>69.400000000000006</c:v>
                </c:pt>
                <c:pt idx="42">
                  <c:v>69</c:v>
                </c:pt>
                <c:pt idx="43">
                  <c:v>70.400000000000006</c:v>
                </c:pt>
                <c:pt idx="44">
                  <c:v>73.2</c:v>
                </c:pt>
                <c:pt idx="45">
                  <c:v>72.400000000000006</c:v>
                </c:pt>
                <c:pt idx="46">
                  <c:v>72.7</c:v>
                </c:pt>
                <c:pt idx="47">
                  <c:v>74</c:v>
                </c:pt>
                <c:pt idx="48">
                  <c:v>69.8</c:v>
                </c:pt>
                <c:pt idx="49">
                  <c:v>72.2</c:v>
                </c:pt>
                <c:pt idx="50">
                  <c:v>71.900000000000006</c:v>
                </c:pt>
                <c:pt idx="51">
                  <c:v>70.900000000000006</c:v>
                </c:pt>
                <c:pt idx="52">
                  <c:v>70.2</c:v>
                </c:pt>
                <c:pt idx="53">
                  <c:v>71.2</c:v>
                </c:pt>
                <c:pt idx="54">
                  <c:v>69.5</c:v>
                </c:pt>
                <c:pt idx="55">
                  <c:v>69.2</c:v>
                </c:pt>
                <c:pt idx="56">
                  <c:v>69.8</c:v>
                </c:pt>
                <c:pt idx="57">
                  <c:v>68.7</c:v>
                </c:pt>
                <c:pt idx="58">
                  <c:v>67.8</c:v>
                </c:pt>
                <c:pt idx="59">
                  <c:v>68.400000000000006</c:v>
                </c:pt>
                <c:pt idx="60">
                  <c:v>69</c:v>
                </c:pt>
                <c:pt idx="61">
                  <c:v>65.900000000000006</c:v>
                </c:pt>
                <c:pt idx="62">
                  <c:v>66</c:v>
                </c:pt>
                <c:pt idx="63">
                  <c:v>66.3</c:v>
                </c:pt>
                <c:pt idx="64">
                  <c:v>67.7</c:v>
                </c:pt>
                <c:pt idx="65">
                  <c:v>67.7</c:v>
                </c:pt>
                <c:pt idx="66">
                  <c:v>68.3</c:v>
                </c:pt>
                <c:pt idx="67">
                  <c:v>67.599999999999994</c:v>
                </c:pt>
                <c:pt idx="68">
                  <c:v>67.900000000000006</c:v>
                </c:pt>
                <c:pt idx="69">
                  <c:v>67.8</c:v>
                </c:pt>
                <c:pt idx="70">
                  <c:v>67.400000000000006</c:v>
                </c:pt>
                <c:pt idx="71">
                  <c:v>69.5</c:v>
                </c:pt>
                <c:pt idx="72">
                  <c:v>66.599999999999994</c:v>
                </c:pt>
                <c:pt idx="73">
                  <c:v>67.5</c:v>
                </c:pt>
                <c:pt idx="74">
                  <c:v>69.2</c:v>
                </c:pt>
                <c:pt idx="75">
                  <c:v>68.5</c:v>
                </c:pt>
                <c:pt idx="76">
                  <c:v>69.3</c:v>
                </c:pt>
                <c:pt idx="77">
                  <c:v>70.3</c:v>
                </c:pt>
                <c:pt idx="78">
                  <c:v>72.2</c:v>
                </c:pt>
                <c:pt idx="79">
                  <c:v>72.2</c:v>
                </c:pt>
                <c:pt idx="80">
                  <c:v>72.400000000000006</c:v>
                </c:pt>
                <c:pt idx="81">
                  <c:v>72.900000000000006</c:v>
                </c:pt>
                <c:pt idx="82">
                  <c:v>74.2</c:v>
                </c:pt>
                <c:pt idx="83">
                  <c:v>72.8</c:v>
                </c:pt>
                <c:pt idx="84">
                  <c:v>74.2</c:v>
                </c:pt>
                <c:pt idx="85">
                  <c:v>74.599999999999994</c:v>
                </c:pt>
                <c:pt idx="86">
                  <c:v>76.900000000000006</c:v>
                </c:pt>
                <c:pt idx="87">
                  <c:v>79.099999999999994</c:v>
                </c:pt>
                <c:pt idx="88">
                  <c:v>74.2</c:v>
                </c:pt>
                <c:pt idx="89">
                  <c:v>76.7</c:v>
                </c:pt>
                <c:pt idx="90">
                  <c:v>73.400000000000006</c:v>
                </c:pt>
                <c:pt idx="91">
                  <c:v>75</c:v>
                </c:pt>
                <c:pt idx="92">
                  <c:v>72.3</c:v>
                </c:pt>
                <c:pt idx="93">
                  <c:v>72.7</c:v>
                </c:pt>
                <c:pt idx="94">
                  <c:v>72.599999999999994</c:v>
                </c:pt>
                <c:pt idx="95">
                  <c:v>72.900000000000006</c:v>
                </c:pt>
                <c:pt idx="96">
                  <c:v>73.400000000000006</c:v>
                </c:pt>
                <c:pt idx="97">
                  <c:v>71.599999999999994</c:v>
                </c:pt>
                <c:pt idx="98">
                  <c:v>71.900000000000006</c:v>
                </c:pt>
                <c:pt idx="99">
                  <c:v>72.5</c:v>
                </c:pt>
                <c:pt idx="100">
                  <c:v>73.2</c:v>
                </c:pt>
                <c:pt idx="101">
                  <c:v>73.3</c:v>
                </c:pt>
                <c:pt idx="102">
                  <c:v>74.400000000000006</c:v>
                </c:pt>
                <c:pt idx="103">
                  <c:v>74.3</c:v>
                </c:pt>
                <c:pt idx="104">
                  <c:v>77.2</c:v>
                </c:pt>
                <c:pt idx="105">
                  <c:v>74.599999999999994</c:v>
                </c:pt>
                <c:pt idx="106">
                  <c:v>75.599999999999994</c:v>
                </c:pt>
                <c:pt idx="107">
                  <c:v>77</c:v>
                </c:pt>
                <c:pt idx="108">
                  <c:v>75.8</c:v>
                </c:pt>
                <c:pt idx="109">
                  <c:v>79.3</c:v>
                </c:pt>
                <c:pt idx="110">
                  <c:v>77.2</c:v>
                </c:pt>
                <c:pt idx="111">
                  <c:v>77.900000000000006</c:v>
                </c:pt>
                <c:pt idx="112">
                  <c:v>82.4</c:v>
                </c:pt>
                <c:pt idx="113">
                  <c:v>78.400000000000006</c:v>
                </c:pt>
                <c:pt idx="114">
                  <c:v>80.8</c:v>
                </c:pt>
                <c:pt idx="115">
                  <c:v>80.599999999999994</c:v>
                </c:pt>
                <c:pt idx="116">
                  <c:v>80.8</c:v>
                </c:pt>
                <c:pt idx="117">
                  <c:v>81.099999999999994</c:v>
                </c:pt>
                <c:pt idx="118">
                  <c:v>80.5</c:v>
                </c:pt>
                <c:pt idx="119">
                  <c:v>82.8</c:v>
                </c:pt>
                <c:pt idx="120">
                  <c:v>82.9</c:v>
                </c:pt>
                <c:pt idx="121">
                  <c:v>82.9</c:v>
                </c:pt>
                <c:pt idx="122">
                  <c:v>81.099999999999994</c:v>
                </c:pt>
                <c:pt idx="123">
                  <c:v>78.8</c:v>
                </c:pt>
                <c:pt idx="124">
                  <c:v>79.599999999999994</c:v>
                </c:pt>
                <c:pt idx="125">
                  <c:v>79</c:v>
                </c:pt>
                <c:pt idx="126">
                  <c:v>78.400000000000006</c:v>
                </c:pt>
                <c:pt idx="127">
                  <c:v>78.5</c:v>
                </c:pt>
                <c:pt idx="128">
                  <c:v>78.5</c:v>
                </c:pt>
                <c:pt idx="129">
                  <c:v>76.3</c:v>
                </c:pt>
                <c:pt idx="130">
                  <c:v>75.3</c:v>
                </c:pt>
                <c:pt idx="131">
                  <c:v>78.900000000000006</c:v>
                </c:pt>
                <c:pt idx="132">
                  <c:v>77.900000000000006</c:v>
                </c:pt>
                <c:pt idx="133">
                  <c:v>78.099999999999994</c:v>
                </c:pt>
                <c:pt idx="134">
                  <c:v>76.5</c:v>
                </c:pt>
                <c:pt idx="135">
                  <c:v>77.900000000000006</c:v>
                </c:pt>
                <c:pt idx="136">
                  <c:v>80.8</c:v>
                </c:pt>
                <c:pt idx="137">
                  <c:v>77.3</c:v>
                </c:pt>
                <c:pt idx="138">
                  <c:v>80.400000000000006</c:v>
                </c:pt>
                <c:pt idx="139">
                  <c:v>77</c:v>
                </c:pt>
                <c:pt idx="140">
                  <c:v>81.099999999999994</c:v>
                </c:pt>
                <c:pt idx="141">
                  <c:v>77.2</c:v>
                </c:pt>
                <c:pt idx="142">
                  <c:v>78.7</c:v>
                </c:pt>
                <c:pt idx="143">
                  <c:v>78.900000000000006</c:v>
                </c:pt>
                <c:pt idx="144">
                  <c:v>77.2</c:v>
                </c:pt>
                <c:pt idx="145">
                  <c:v>76.8</c:v>
                </c:pt>
                <c:pt idx="146">
                  <c:v>77</c:v>
                </c:pt>
                <c:pt idx="147">
                  <c:v>76.3</c:v>
                </c:pt>
                <c:pt idx="148">
                  <c:v>75.8</c:v>
                </c:pt>
                <c:pt idx="149">
                  <c:v>78.2</c:v>
                </c:pt>
                <c:pt idx="150">
                  <c:v>78.2</c:v>
                </c:pt>
                <c:pt idx="151">
                  <c:v>78.2</c:v>
                </c:pt>
                <c:pt idx="152">
                  <c:v>78</c:v>
                </c:pt>
                <c:pt idx="153">
                  <c:v>81.099999999999994</c:v>
                </c:pt>
                <c:pt idx="154">
                  <c:v>79.900000000000006</c:v>
                </c:pt>
                <c:pt idx="155">
                  <c:v>80.400000000000006</c:v>
                </c:pt>
                <c:pt idx="156">
                  <c:v>82</c:v>
                </c:pt>
                <c:pt idx="157">
                  <c:v>80.8</c:v>
                </c:pt>
                <c:pt idx="158">
                  <c:v>83.2</c:v>
                </c:pt>
                <c:pt idx="159">
                  <c:v>83.6</c:v>
                </c:pt>
                <c:pt idx="160">
                  <c:v>82.4</c:v>
                </c:pt>
                <c:pt idx="161">
                  <c:v>82.3</c:v>
                </c:pt>
                <c:pt idx="162">
                  <c:v>82.4</c:v>
                </c:pt>
                <c:pt idx="163">
                  <c:v>82.6</c:v>
                </c:pt>
                <c:pt idx="164">
                  <c:v>83.4</c:v>
                </c:pt>
                <c:pt idx="165">
                  <c:v>84.7</c:v>
                </c:pt>
                <c:pt idx="166">
                  <c:v>81.599999999999994</c:v>
                </c:pt>
                <c:pt idx="167">
                  <c:v>85.3</c:v>
                </c:pt>
                <c:pt idx="168">
                  <c:v>82.1</c:v>
                </c:pt>
                <c:pt idx="169">
                  <c:v>81.3</c:v>
                </c:pt>
                <c:pt idx="170">
                  <c:v>81.5</c:v>
                </c:pt>
                <c:pt idx="171">
                  <c:v>81.3</c:v>
                </c:pt>
                <c:pt idx="172">
                  <c:v>81</c:v>
                </c:pt>
                <c:pt idx="173">
                  <c:v>83.8</c:v>
                </c:pt>
                <c:pt idx="174">
                  <c:v>84</c:v>
                </c:pt>
                <c:pt idx="175">
                  <c:v>83.6</c:v>
                </c:pt>
                <c:pt idx="176">
                  <c:v>86.4</c:v>
                </c:pt>
                <c:pt idx="177">
                  <c:v>86.9</c:v>
                </c:pt>
                <c:pt idx="178">
                  <c:v>85.9</c:v>
                </c:pt>
                <c:pt idx="179">
                  <c:v>86.7</c:v>
                </c:pt>
                <c:pt idx="180">
                  <c:v>88.2</c:v>
                </c:pt>
                <c:pt idx="181">
                  <c:v>85.9</c:v>
                </c:pt>
                <c:pt idx="182">
                  <c:v>88.5</c:v>
                </c:pt>
                <c:pt idx="183">
                  <c:v>90.9</c:v>
                </c:pt>
                <c:pt idx="184">
                  <c:v>91.5</c:v>
                </c:pt>
                <c:pt idx="185">
                  <c:v>91.2</c:v>
                </c:pt>
                <c:pt idx="186">
                  <c:v>92</c:v>
                </c:pt>
                <c:pt idx="187">
                  <c:v>96.7</c:v>
                </c:pt>
                <c:pt idx="188">
                  <c:v>95.1</c:v>
                </c:pt>
                <c:pt idx="189">
                  <c:v>95.8</c:v>
                </c:pt>
                <c:pt idx="190">
                  <c:v>98.7</c:v>
                </c:pt>
                <c:pt idx="191">
                  <c:v>101.6</c:v>
                </c:pt>
                <c:pt idx="192">
                  <c:v>97.8</c:v>
                </c:pt>
                <c:pt idx="193">
                  <c:v>102.5</c:v>
                </c:pt>
                <c:pt idx="194">
                  <c:v>100.6</c:v>
                </c:pt>
                <c:pt idx="195">
                  <c:v>100</c:v>
                </c:pt>
                <c:pt idx="196">
                  <c:v>102.5</c:v>
                </c:pt>
                <c:pt idx="197">
                  <c:v>98.5</c:v>
                </c:pt>
                <c:pt idx="198">
                  <c:v>102.7</c:v>
                </c:pt>
                <c:pt idx="199">
                  <c:v>102.1</c:v>
                </c:pt>
                <c:pt idx="200">
                  <c:v>99.1</c:v>
                </c:pt>
                <c:pt idx="201">
                  <c:v>105.5</c:v>
                </c:pt>
                <c:pt idx="202">
                  <c:v>103.2</c:v>
                </c:pt>
                <c:pt idx="203">
                  <c:v>105.7</c:v>
                </c:pt>
                <c:pt idx="204">
                  <c:v>104.4</c:v>
                </c:pt>
                <c:pt idx="205">
                  <c:v>106.3</c:v>
                </c:pt>
                <c:pt idx="206">
                  <c:v>104.5</c:v>
                </c:pt>
                <c:pt idx="207">
                  <c:v>104.9</c:v>
                </c:pt>
                <c:pt idx="208">
                  <c:v>103.8</c:v>
                </c:pt>
                <c:pt idx="209">
                  <c:v>104.3</c:v>
                </c:pt>
                <c:pt idx="210">
                  <c:v>101.4</c:v>
                </c:pt>
                <c:pt idx="211">
                  <c:v>102</c:v>
                </c:pt>
                <c:pt idx="212">
                  <c:v>94</c:v>
                </c:pt>
                <c:pt idx="213">
                  <c:v>88.6</c:v>
                </c:pt>
                <c:pt idx="214">
                  <c:v>80.3</c:v>
                </c:pt>
                <c:pt idx="215">
                  <c:v>74.8</c:v>
                </c:pt>
                <c:pt idx="216">
                  <c:v>70.8</c:v>
                </c:pt>
                <c:pt idx="217">
                  <c:v>66.599999999999994</c:v>
                </c:pt>
                <c:pt idx="218">
                  <c:v>68.599999999999994</c:v>
                </c:pt>
                <c:pt idx="219">
                  <c:v>69.099999999999994</c:v>
                </c:pt>
                <c:pt idx="220">
                  <c:v>69.900000000000006</c:v>
                </c:pt>
                <c:pt idx="221">
                  <c:v>70.599999999999994</c:v>
                </c:pt>
                <c:pt idx="222">
                  <c:v>71.900000000000006</c:v>
                </c:pt>
                <c:pt idx="223">
                  <c:v>77.7</c:v>
                </c:pt>
                <c:pt idx="224">
                  <c:v>80.400000000000006</c:v>
                </c:pt>
                <c:pt idx="225">
                  <c:v>77.7</c:v>
                </c:pt>
                <c:pt idx="226">
                  <c:v>80.8</c:v>
                </c:pt>
                <c:pt idx="227">
                  <c:v>77.400000000000006</c:v>
                </c:pt>
                <c:pt idx="228">
                  <c:v>76.2</c:v>
                </c:pt>
                <c:pt idx="229">
                  <c:v>80.900000000000006</c:v>
                </c:pt>
                <c:pt idx="230">
                  <c:v>82.6</c:v>
                </c:pt>
                <c:pt idx="231">
                  <c:v>87.3</c:v>
                </c:pt>
                <c:pt idx="232">
                  <c:v>90.3</c:v>
                </c:pt>
                <c:pt idx="233">
                  <c:v>89.9</c:v>
                </c:pt>
                <c:pt idx="234">
                  <c:v>88.6</c:v>
                </c:pt>
                <c:pt idx="235">
                  <c:v>89</c:v>
                </c:pt>
                <c:pt idx="236">
                  <c:v>90.4</c:v>
                </c:pt>
                <c:pt idx="237">
                  <c:v>90</c:v>
                </c:pt>
                <c:pt idx="238">
                  <c:v>92.4</c:v>
                </c:pt>
                <c:pt idx="239">
                  <c:v>94.9</c:v>
                </c:pt>
                <c:pt idx="240">
                  <c:v>93.7</c:v>
                </c:pt>
                <c:pt idx="241">
                  <c:v>95.3</c:v>
                </c:pt>
                <c:pt idx="242">
                  <c:v>96.5</c:v>
                </c:pt>
                <c:pt idx="243">
                  <c:v>98.4</c:v>
                </c:pt>
                <c:pt idx="244">
                  <c:v>98.1</c:v>
                </c:pt>
                <c:pt idx="245">
                  <c:v>101.1</c:v>
                </c:pt>
                <c:pt idx="246">
                  <c:v>98.6</c:v>
                </c:pt>
                <c:pt idx="247">
                  <c:v>97.9</c:v>
                </c:pt>
                <c:pt idx="248">
                  <c:v>98.7</c:v>
                </c:pt>
                <c:pt idx="249">
                  <c:v>98.3</c:v>
                </c:pt>
                <c:pt idx="250">
                  <c:v>96.1</c:v>
                </c:pt>
                <c:pt idx="251">
                  <c:v>97</c:v>
                </c:pt>
                <c:pt idx="252">
                  <c:v>95.5</c:v>
                </c:pt>
                <c:pt idx="253">
                  <c:v>93.1</c:v>
                </c:pt>
                <c:pt idx="254">
                  <c:v>95.6</c:v>
                </c:pt>
                <c:pt idx="255">
                  <c:v>96.8</c:v>
                </c:pt>
                <c:pt idx="256">
                  <c:v>96</c:v>
                </c:pt>
                <c:pt idx="257">
                  <c:v>94</c:v>
                </c:pt>
                <c:pt idx="258">
                  <c:v>93.4</c:v>
                </c:pt>
                <c:pt idx="259">
                  <c:v>95.6</c:v>
                </c:pt>
                <c:pt idx="260">
                  <c:v>91.4</c:v>
                </c:pt>
                <c:pt idx="261">
                  <c:v>94.1</c:v>
                </c:pt>
                <c:pt idx="262">
                  <c:v>94.8</c:v>
                </c:pt>
                <c:pt idx="263">
                  <c:v>95.8</c:v>
                </c:pt>
                <c:pt idx="264">
                  <c:v>94.8</c:v>
                </c:pt>
                <c:pt idx="265">
                  <c:v>95.9</c:v>
                </c:pt>
                <c:pt idx="266">
                  <c:v>92.9</c:v>
                </c:pt>
                <c:pt idx="267">
                  <c:v>94.5</c:v>
                </c:pt>
                <c:pt idx="268">
                  <c:v>93.9</c:v>
                </c:pt>
                <c:pt idx="269">
                  <c:v>99.5</c:v>
                </c:pt>
                <c:pt idx="270">
                  <c:v>95.8</c:v>
                </c:pt>
                <c:pt idx="271">
                  <c:v>96.9</c:v>
                </c:pt>
                <c:pt idx="272">
                  <c:v>97.3</c:v>
                </c:pt>
                <c:pt idx="273">
                  <c:v>96.4</c:v>
                </c:pt>
                <c:pt idx="274">
                  <c:v>97.4</c:v>
                </c:pt>
                <c:pt idx="275">
                  <c:v>99.3</c:v>
                </c:pt>
                <c:pt idx="276">
                  <c:v>99.5</c:v>
                </c:pt>
                <c:pt idx="277">
                  <c:v>100.9</c:v>
                </c:pt>
                <c:pt idx="278">
                  <c:v>98.6</c:v>
                </c:pt>
                <c:pt idx="279">
                  <c:v>98.4</c:v>
                </c:pt>
                <c:pt idx="280">
                  <c:v>95.4</c:v>
                </c:pt>
                <c:pt idx="281">
                  <c:v>95.4</c:v>
                </c:pt>
                <c:pt idx="282">
                  <c:v>100.3</c:v>
                </c:pt>
                <c:pt idx="283">
                  <c:v>98.2</c:v>
                </c:pt>
                <c:pt idx="284">
                  <c:v>96.2</c:v>
                </c:pt>
                <c:pt idx="285">
                  <c:v>97.9</c:v>
                </c:pt>
                <c:pt idx="286">
                  <c:v>97.1</c:v>
                </c:pt>
                <c:pt idx="287">
                  <c:v>98.7</c:v>
                </c:pt>
                <c:pt idx="288">
                  <c:v>102.3</c:v>
                </c:pt>
                <c:pt idx="289">
                  <c:v>96.8</c:v>
                </c:pt>
                <c:pt idx="290">
                  <c:v>98.1</c:v>
                </c:pt>
                <c:pt idx="291">
                  <c:v>103</c:v>
                </c:pt>
                <c:pt idx="292">
                  <c:v>100.2</c:v>
                </c:pt>
                <c:pt idx="293">
                  <c:v>99</c:v>
                </c:pt>
                <c:pt idx="294">
                  <c:v>99.8</c:v>
                </c:pt>
                <c:pt idx="295">
                  <c:v>100.8</c:v>
                </c:pt>
                <c:pt idx="296">
                  <c:v>98.6</c:v>
                </c:pt>
                <c:pt idx="297">
                  <c:v>100.1</c:v>
                </c:pt>
                <c:pt idx="298">
                  <c:v>99.6</c:v>
                </c:pt>
                <c:pt idx="299">
                  <c:v>99.5</c:v>
                </c:pt>
                <c:pt idx="300">
                  <c:v>99</c:v>
                </c:pt>
                <c:pt idx="301">
                  <c:v>100.9</c:v>
                </c:pt>
                <c:pt idx="302">
                  <c:v>99.1</c:v>
                </c:pt>
                <c:pt idx="303">
                  <c:v>101</c:v>
                </c:pt>
                <c:pt idx="304">
                  <c:v>100.4</c:v>
                </c:pt>
                <c:pt idx="305">
                  <c:v>101.4</c:v>
                </c:pt>
                <c:pt idx="306">
                  <c:v>100.6</c:v>
                </c:pt>
                <c:pt idx="307">
                  <c:v>100.2</c:v>
                </c:pt>
                <c:pt idx="308">
                  <c:v>99.6</c:v>
                </c:pt>
                <c:pt idx="309">
                  <c:v>103</c:v>
                </c:pt>
                <c:pt idx="310">
                  <c:v>103.9</c:v>
                </c:pt>
                <c:pt idx="311">
                  <c:v>105.1</c:v>
                </c:pt>
                <c:pt idx="312">
                  <c:v>102.7</c:v>
                </c:pt>
                <c:pt idx="313">
                  <c:v>103.1</c:v>
                </c:pt>
                <c:pt idx="314">
                  <c:v>106.5</c:v>
                </c:pt>
                <c:pt idx="315">
                  <c:v>104.9</c:v>
                </c:pt>
                <c:pt idx="316">
                  <c:v>105.8</c:v>
                </c:pt>
                <c:pt idx="317">
                  <c:v>115</c:v>
                </c:pt>
                <c:pt idx="318">
                  <c:v>110.1</c:v>
                </c:pt>
                <c:pt idx="319">
                  <c:v>112.4</c:v>
                </c:pt>
                <c:pt idx="320">
                  <c:v>110.1</c:v>
                </c:pt>
                <c:pt idx="321">
                  <c:v>110.6</c:v>
                </c:pt>
                <c:pt idx="322">
                  <c:v>115.6</c:v>
                </c:pt>
                <c:pt idx="323">
                  <c:v>129.4</c:v>
                </c:pt>
                <c:pt idx="324">
                  <c:v>110.1</c:v>
                </c:pt>
                <c:pt idx="325">
                  <c:v>110</c:v>
                </c:pt>
                <c:pt idx="326">
                  <c:v>111.8</c:v>
                </c:pt>
                <c:pt idx="327">
                  <c:v>108.5</c:v>
                </c:pt>
                <c:pt idx="328">
                  <c:v>110.1</c:v>
                </c:pt>
                <c:pt idx="329">
                  <c:v>110.2</c:v>
                </c:pt>
                <c:pt idx="330">
                  <c:v>112</c:v>
                </c:pt>
                <c:pt idx="331">
                  <c:v>109.4</c:v>
                </c:pt>
                <c:pt idx="332">
                  <c:v>108.1</c:v>
                </c:pt>
                <c:pt idx="333">
                  <c:v>110.3</c:v>
                </c:pt>
                <c:pt idx="334">
                  <c:v>106.2</c:v>
                </c:pt>
                <c:pt idx="335">
                  <c:v>106.1</c:v>
                </c:pt>
                <c:pt idx="336">
                  <c:v>107.8</c:v>
                </c:pt>
                <c:pt idx="337">
                  <c:v>105.9</c:v>
                </c:pt>
                <c:pt idx="338">
                  <c:v>107.6</c:v>
                </c:pt>
                <c:pt idx="339">
                  <c:v>103.6</c:v>
                </c:pt>
                <c:pt idx="340">
                  <c:v>102.7</c:v>
                </c:pt>
                <c:pt idx="341">
                  <c:v>98.1</c:v>
                </c:pt>
                <c:pt idx="342">
                  <c:v>100.9</c:v>
                </c:pt>
                <c:pt idx="343">
                  <c:v>99.9</c:v>
                </c:pt>
                <c:pt idx="344">
                  <c:v>100.1</c:v>
                </c:pt>
                <c:pt idx="345">
                  <c:v>99.6</c:v>
                </c:pt>
                <c:pt idx="346">
                  <c:v>97.1</c:v>
                </c:pt>
                <c:pt idx="347">
                  <c:v>97.9</c:v>
                </c:pt>
                <c:pt idx="348">
                  <c:v>102</c:v>
                </c:pt>
                <c:pt idx="349">
                  <c:v>100.7</c:v>
                </c:pt>
                <c:pt idx="350">
                  <c:v>87.7</c:v>
                </c:pt>
                <c:pt idx="351">
                  <c:v>63.4</c:v>
                </c:pt>
                <c:pt idx="352">
                  <c:v>72.2</c:v>
                </c:pt>
                <c:pt idx="353">
                  <c:v>83.8</c:v>
                </c:pt>
                <c:pt idx="354">
                  <c:v>91</c:v>
                </c:pt>
                <c:pt idx="355">
                  <c:v>95.4</c:v>
                </c:pt>
                <c:pt idx="356">
                  <c:v>108</c:v>
                </c:pt>
                <c:pt idx="357">
                  <c:v>104.5</c:v>
                </c:pt>
                <c:pt idx="358">
                  <c:v>107.5</c:v>
                </c:pt>
                <c:pt idx="359">
                  <c:v>106.4</c:v>
                </c:pt>
                <c:pt idx="360">
                  <c:v>106.6</c:v>
                </c:pt>
                <c:pt idx="361">
                  <c:v>107.8</c:v>
                </c:pt>
                <c:pt idx="362">
                  <c:v>109.1</c:v>
                </c:pt>
                <c:pt idx="363">
                  <c:v>109.6</c:v>
                </c:pt>
                <c:pt idx="364">
                  <c:v>108.6</c:v>
                </c:pt>
                <c:pt idx="365">
                  <c:v>109.9</c:v>
                </c:pt>
                <c:pt idx="366">
                  <c:v>110.8</c:v>
                </c:pt>
                <c:pt idx="367">
                  <c:v>103.8</c:v>
                </c:pt>
                <c:pt idx="368">
                  <c:v>103</c:v>
                </c:pt>
                <c:pt idx="369">
                  <c:v>103.3</c:v>
                </c:pt>
                <c:pt idx="370">
                  <c:v>105.4</c:v>
                </c:pt>
                <c:pt idx="371">
                  <c:v>105.8</c:v>
                </c:pt>
                <c:pt idx="372">
                  <c:v>137.5</c:v>
                </c:pt>
                <c:pt idx="373">
                  <c:v>106.6</c:v>
                </c:pt>
                <c:pt idx="374">
                  <c:v>104.5</c:v>
                </c:pt>
                <c:pt idx="375">
                  <c:v>103.8</c:v>
                </c:pt>
                <c:pt idx="376">
                  <c:v>101.5</c:v>
                </c:pt>
              </c:numCache>
            </c:numRef>
          </c:val>
          <c:smooth val="0"/>
          <c:extLst>
            <c:ext xmlns:c16="http://schemas.microsoft.com/office/drawing/2014/chart" uri="{C3380CC4-5D6E-409C-BE32-E72D297353CC}">
              <c16:uniqueId val="{00000003-C557-4B04-91DB-6FB98F9905AA}"/>
            </c:ext>
          </c:extLst>
        </c:ser>
        <c:dLbls>
          <c:showLegendKey val="0"/>
          <c:showVal val="0"/>
          <c:showCatName val="0"/>
          <c:showSerName val="0"/>
          <c:showPercent val="0"/>
          <c:showBubbleSize val="0"/>
        </c:dLbls>
        <c:smooth val="0"/>
        <c:axId val="1364199288"/>
        <c:axId val="1364198632"/>
      </c:lineChart>
      <c:dateAx>
        <c:axId val="1364199288"/>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64198632"/>
        <c:crosses val="autoZero"/>
        <c:auto val="1"/>
        <c:lblOffset val="100"/>
        <c:baseTimeUnit val="months"/>
        <c:majorUnit val="1"/>
        <c:majorTimeUnit val="years"/>
      </c:dateAx>
      <c:valAx>
        <c:axId val="1364198632"/>
        <c:scaling>
          <c:orientation val="minMax"/>
        </c:scaling>
        <c:delete val="0"/>
        <c:axPos val="l"/>
        <c:majorGridlines>
          <c:spPr>
            <a:ln w="317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64199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Euro-Dollar-Entwicklung</a:t>
            </a:r>
          </a:p>
        </c:rich>
      </c:tx>
      <c:layout>
        <c:manualLayout>
          <c:xMode val="edge"/>
          <c:yMode val="edge"/>
          <c:x val="1.0489965677367256E-2"/>
          <c:y val="1.8567230820285399E-2"/>
        </c:manualLayout>
      </c:layout>
      <c:overlay val="1"/>
    </c:title>
    <c:autoTitleDeleted val="0"/>
    <c:plotArea>
      <c:layout>
        <c:manualLayout>
          <c:layoutTarget val="inner"/>
          <c:xMode val="edge"/>
          <c:yMode val="edge"/>
          <c:x val="7.0885497416020696E-2"/>
          <c:y val="0.16177222222222223"/>
          <c:w val="0.88093680597617607"/>
          <c:h val="0.69903000000000004"/>
        </c:manualLayout>
      </c:layout>
      <c:lineChart>
        <c:grouping val="standard"/>
        <c:varyColors val="0"/>
        <c:ser>
          <c:idx val="0"/>
          <c:order val="0"/>
          <c:tx>
            <c:strRef>
              <c:f>Euro_Dollar!$B$5</c:f>
              <c:strCache>
                <c:ptCount val="1"/>
                <c:pt idx="0">
                  <c:v>EUR/USD täglich</c:v>
                </c:pt>
              </c:strCache>
            </c:strRef>
          </c:tx>
          <c:spPr>
            <a:ln w="9525">
              <a:solidFill>
                <a:srgbClr val="002060"/>
              </a:solidFill>
            </a:ln>
          </c:spPr>
          <c:marker>
            <c:symbol val="none"/>
          </c:marker>
          <c:cat>
            <c:numRef>
              <c:f>Euro_Dollar!$A$14:$A$1701</c:f>
              <c:numCache>
                <c:formatCode>m/d/yyyy</c:formatCode>
                <c:ptCount val="1688"/>
                <c:pt idx="22">
                  <c:v>44747</c:v>
                </c:pt>
                <c:pt idx="23">
                  <c:v>44746</c:v>
                </c:pt>
                <c:pt idx="24">
                  <c:v>44743</c:v>
                </c:pt>
                <c:pt idx="25">
                  <c:v>44742</c:v>
                </c:pt>
                <c:pt idx="26">
                  <c:v>44741</c:v>
                </c:pt>
                <c:pt idx="27">
                  <c:v>44740</c:v>
                </c:pt>
                <c:pt idx="28">
                  <c:v>44739</c:v>
                </c:pt>
                <c:pt idx="29">
                  <c:v>44736</c:v>
                </c:pt>
                <c:pt idx="30">
                  <c:v>44735</c:v>
                </c:pt>
                <c:pt idx="31">
                  <c:v>44734</c:v>
                </c:pt>
                <c:pt idx="32">
                  <c:v>44733</c:v>
                </c:pt>
                <c:pt idx="33">
                  <c:v>44732</c:v>
                </c:pt>
                <c:pt idx="34">
                  <c:v>44729</c:v>
                </c:pt>
                <c:pt idx="35">
                  <c:v>44728</c:v>
                </c:pt>
                <c:pt idx="36">
                  <c:v>44727</c:v>
                </c:pt>
                <c:pt idx="37">
                  <c:v>44726</c:v>
                </c:pt>
                <c:pt idx="38">
                  <c:v>44725</c:v>
                </c:pt>
                <c:pt idx="39">
                  <c:v>44722</c:v>
                </c:pt>
                <c:pt idx="40">
                  <c:v>44721</c:v>
                </c:pt>
                <c:pt idx="41">
                  <c:v>44720</c:v>
                </c:pt>
                <c:pt idx="42">
                  <c:v>44719</c:v>
                </c:pt>
                <c:pt idx="43">
                  <c:v>44718</c:v>
                </c:pt>
                <c:pt idx="44">
                  <c:v>44715</c:v>
                </c:pt>
                <c:pt idx="45">
                  <c:v>44714</c:v>
                </c:pt>
                <c:pt idx="46">
                  <c:v>44713</c:v>
                </c:pt>
                <c:pt idx="47">
                  <c:v>44712</c:v>
                </c:pt>
                <c:pt idx="48">
                  <c:v>44711</c:v>
                </c:pt>
                <c:pt idx="49">
                  <c:v>44708</c:v>
                </c:pt>
                <c:pt idx="50">
                  <c:v>44707</c:v>
                </c:pt>
                <c:pt idx="51">
                  <c:v>44706</c:v>
                </c:pt>
                <c:pt idx="52">
                  <c:v>44705</c:v>
                </c:pt>
                <c:pt idx="53">
                  <c:v>44704</c:v>
                </c:pt>
                <c:pt idx="54">
                  <c:v>44701</c:v>
                </c:pt>
                <c:pt idx="55">
                  <c:v>44700</c:v>
                </c:pt>
                <c:pt idx="56">
                  <c:v>44699</c:v>
                </c:pt>
                <c:pt idx="57">
                  <c:v>44698</c:v>
                </c:pt>
                <c:pt idx="58">
                  <c:v>44697</c:v>
                </c:pt>
                <c:pt idx="59">
                  <c:v>44694</c:v>
                </c:pt>
                <c:pt idx="60">
                  <c:v>44693</c:v>
                </c:pt>
                <c:pt idx="61">
                  <c:v>44692</c:v>
                </c:pt>
                <c:pt idx="62">
                  <c:v>44691</c:v>
                </c:pt>
                <c:pt idx="63">
                  <c:v>44690</c:v>
                </c:pt>
                <c:pt idx="64">
                  <c:v>44687</c:v>
                </c:pt>
                <c:pt idx="65">
                  <c:v>44686</c:v>
                </c:pt>
                <c:pt idx="66">
                  <c:v>44685</c:v>
                </c:pt>
                <c:pt idx="67">
                  <c:v>44684</c:v>
                </c:pt>
                <c:pt idx="68">
                  <c:v>44683</c:v>
                </c:pt>
                <c:pt idx="69">
                  <c:v>44680</c:v>
                </c:pt>
                <c:pt idx="70">
                  <c:v>44679</c:v>
                </c:pt>
                <c:pt idx="71">
                  <c:v>44678</c:v>
                </c:pt>
                <c:pt idx="72">
                  <c:v>44677</c:v>
                </c:pt>
                <c:pt idx="73">
                  <c:v>44676</c:v>
                </c:pt>
                <c:pt idx="74">
                  <c:v>44673</c:v>
                </c:pt>
                <c:pt idx="75">
                  <c:v>44672</c:v>
                </c:pt>
                <c:pt idx="76">
                  <c:v>44671</c:v>
                </c:pt>
                <c:pt idx="77">
                  <c:v>44670</c:v>
                </c:pt>
                <c:pt idx="78">
                  <c:v>44665</c:v>
                </c:pt>
                <c:pt idx="79">
                  <c:v>44664</c:v>
                </c:pt>
                <c:pt idx="80">
                  <c:v>44663</c:v>
                </c:pt>
                <c:pt idx="81">
                  <c:v>44662</c:v>
                </c:pt>
                <c:pt idx="82">
                  <c:v>44659</c:v>
                </c:pt>
                <c:pt idx="83">
                  <c:v>44658</c:v>
                </c:pt>
                <c:pt idx="84">
                  <c:v>44657</c:v>
                </c:pt>
                <c:pt idx="85">
                  <c:v>44656</c:v>
                </c:pt>
                <c:pt idx="86">
                  <c:v>44655</c:v>
                </c:pt>
                <c:pt idx="87">
                  <c:v>44652</c:v>
                </c:pt>
                <c:pt idx="88">
                  <c:v>44651</c:v>
                </c:pt>
                <c:pt idx="89">
                  <c:v>44650</c:v>
                </c:pt>
                <c:pt idx="90">
                  <c:v>44649</c:v>
                </c:pt>
                <c:pt idx="91">
                  <c:v>44648</c:v>
                </c:pt>
                <c:pt idx="92">
                  <c:v>44645</c:v>
                </c:pt>
                <c:pt idx="93">
                  <c:v>44644</c:v>
                </c:pt>
                <c:pt idx="94">
                  <c:v>44643</c:v>
                </c:pt>
                <c:pt idx="95">
                  <c:v>44642</c:v>
                </c:pt>
                <c:pt idx="96">
                  <c:v>44641</c:v>
                </c:pt>
                <c:pt idx="97">
                  <c:v>44638</c:v>
                </c:pt>
                <c:pt idx="98">
                  <c:v>44637</c:v>
                </c:pt>
                <c:pt idx="99">
                  <c:v>44636</c:v>
                </c:pt>
                <c:pt idx="100">
                  <c:v>44635</c:v>
                </c:pt>
                <c:pt idx="101">
                  <c:v>44634</c:v>
                </c:pt>
                <c:pt idx="102">
                  <c:v>44631</c:v>
                </c:pt>
                <c:pt idx="103">
                  <c:v>44630</c:v>
                </c:pt>
                <c:pt idx="104">
                  <c:v>44629</c:v>
                </c:pt>
                <c:pt idx="105">
                  <c:v>44628</c:v>
                </c:pt>
                <c:pt idx="106">
                  <c:v>44627</c:v>
                </c:pt>
                <c:pt idx="107">
                  <c:v>44624</c:v>
                </c:pt>
                <c:pt idx="108">
                  <c:v>44623</c:v>
                </c:pt>
                <c:pt idx="109">
                  <c:v>44622</c:v>
                </c:pt>
                <c:pt idx="110">
                  <c:v>44621</c:v>
                </c:pt>
                <c:pt idx="111">
                  <c:v>44620</c:v>
                </c:pt>
                <c:pt idx="112">
                  <c:v>44617</c:v>
                </c:pt>
                <c:pt idx="113">
                  <c:v>44616</c:v>
                </c:pt>
                <c:pt idx="114">
                  <c:v>44615</c:v>
                </c:pt>
                <c:pt idx="115">
                  <c:v>44614</c:v>
                </c:pt>
                <c:pt idx="116">
                  <c:v>44613</c:v>
                </c:pt>
                <c:pt idx="117">
                  <c:v>44610</c:v>
                </c:pt>
                <c:pt idx="118">
                  <c:v>44609</c:v>
                </c:pt>
                <c:pt idx="119">
                  <c:v>44608</c:v>
                </c:pt>
                <c:pt idx="120">
                  <c:v>44607</c:v>
                </c:pt>
                <c:pt idx="121">
                  <c:v>44606</c:v>
                </c:pt>
                <c:pt idx="122">
                  <c:v>44603</c:v>
                </c:pt>
                <c:pt idx="123">
                  <c:v>44602</c:v>
                </c:pt>
                <c:pt idx="124">
                  <c:v>44601</c:v>
                </c:pt>
                <c:pt idx="125">
                  <c:v>44600</c:v>
                </c:pt>
                <c:pt idx="126">
                  <c:v>44599</c:v>
                </c:pt>
                <c:pt idx="127">
                  <c:v>44596</c:v>
                </c:pt>
                <c:pt idx="128">
                  <c:v>44595</c:v>
                </c:pt>
                <c:pt idx="129">
                  <c:v>44594</c:v>
                </c:pt>
                <c:pt idx="130">
                  <c:v>44593</c:v>
                </c:pt>
                <c:pt idx="131">
                  <c:v>44592</c:v>
                </c:pt>
                <c:pt idx="132">
                  <c:v>44589</c:v>
                </c:pt>
                <c:pt idx="133">
                  <c:v>44588</c:v>
                </c:pt>
                <c:pt idx="134">
                  <c:v>44587</c:v>
                </c:pt>
                <c:pt idx="135">
                  <c:v>44586</c:v>
                </c:pt>
                <c:pt idx="136">
                  <c:v>44585</c:v>
                </c:pt>
                <c:pt idx="137">
                  <c:v>44582</c:v>
                </c:pt>
                <c:pt idx="138">
                  <c:v>44581</c:v>
                </c:pt>
                <c:pt idx="139">
                  <c:v>44580</c:v>
                </c:pt>
                <c:pt idx="140">
                  <c:v>44579</c:v>
                </c:pt>
                <c:pt idx="141">
                  <c:v>44578</c:v>
                </c:pt>
                <c:pt idx="142">
                  <c:v>44575</c:v>
                </c:pt>
                <c:pt idx="143">
                  <c:v>44574</c:v>
                </c:pt>
                <c:pt idx="144">
                  <c:v>44573</c:v>
                </c:pt>
                <c:pt idx="145">
                  <c:v>44572</c:v>
                </c:pt>
                <c:pt idx="146">
                  <c:v>44571</c:v>
                </c:pt>
                <c:pt idx="147">
                  <c:v>44568</c:v>
                </c:pt>
                <c:pt idx="148">
                  <c:v>44567</c:v>
                </c:pt>
                <c:pt idx="149">
                  <c:v>44566</c:v>
                </c:pt>
                <c:pt idx="150">
                  <c:v>44565</c:v>
                </c:pt>
                <c:pt idx="151">
                  <c:v>44564</c:v>
                </c:pt>
                <c:pt idx="152">
                  <c:v>44561</c:v>
                </c:pt>
                <c:pt idx="153">
                  <c:v>44560</c:v>
                </c:pt>
                <c:pt idx="154">
                  <c:v>44559</c:v>
                </c:pt>
                <c:pt idx="155">
                  <c:v>44558</c:v>
                </c:pt>
                <c:pt idx="156">
                  <c:v>44557</c:v>
                </c:pt>
                <c:pt idx="157">
                  <c:v>44554</c:v>
                </c:pt>
                <c:pt idx="158">
                  <c:v>44553</c:v>
                </c:pt>
                <c:pt idx="159">
                  <c:v>44552</c:v>
                </c:pt>
                <c:pt idx="160">
                  <c:v>44551</c:v>
                </c:pt>
                <c:pt idx="161">
                  <c:v>44550</c:v>
                </c:pt>
                <c:pt idx="162">
                  <c:v>44547</c:v>
                </c:pt>
                <c:pt idx="163">
                  <c:v>44546</c:v>
                </c:pt>
                <c:pt idx="164">
                  <c:v>44545</c:v>
                </c:pt>
                <c:pt idx="165">
                  <c:v>44544</c:v>
                </c:pt>
                <c:pt idx="166">
                  <c:v>44543</c:v>
                </c:pt>
                <c:pt idx="167">
                  <c:v>44540</c:v>
                </c:pt>
                <c:pt idx="168">
                  <c:v>44539</c:v>
                </c:pt>
                <c:pt idx="169">
                  <c:v>44538</c:v>
                </c:pt>
                <c:pt idx="170">
                  <c:v>44537</c:v>
                </c:pt>
                <c:pt idx="171">
                  <c:v>44536</c:v>
                </c:pt>
                <c:pt idx="172">
                  <c:v>44533</c:v>
                </c:pt>
                <c:pt idx="173">
                  <c:v>44532</c:v>
                </c:pt>
                <c:pt idx="174">
                  <c:v>44531</c:v>
                </c:pt>
                <c:pt idx="175">
                  <c:v>44530</c:v>
                </c:pt>
                <c:pt idx="176">
                  <c:v>44529</c:v>
                </c:pt>
                <c:pt idx="177">
                  <c:v>44526</c:v>
                </c:pt>
                <c:pt idx="178">
                  <c:v>44525</c:v>
                </c:pt>
                <c:pt idx="179">
                  <c:v>44524</c:v>
                </c:pt>
                <c:pt idx="180">
                  <c:v>44523</c:v>
                </c:pt>
                <c:pt idx="181">
                  <c:v>44522</c:v>
                </c:pt>
                <c:pt idx="182">
                  <c:v>44519</c:v>
                </c:pt>
                <c:pt idx="183">
                  <c:v>44518</c:v>
                </c:pt>
                <c:pt idx="184">
                  <c:v>44517</c:v>
                </c:pt>
                <c:pt idx="185">
                  <c:v>44516</c:v>
                </c:pt>
                <c:pt idx="186">
                  <c:v>44515</c:v>
                </c:pt>
                <c:pt idx="187">
                  <c:v>44512</c:v>
                </c:pt>
                <c:pt idx="188">
                  <c:v>44511</c:v>
                </c:pt>
                <c:pt idx="189">
                  <c:v>44510</c:v>
                </c:pt>
                <c:pt idx="190">
                  <c:v>44509</c:v>
                </c:pt>
                <c:pt idx="191">
                  <c:v>44508</c:v>
                </c:pt>
                <c:pt idx="192">
                  <c:v>44505</c:v>
                </c:pt>
                <c:pt idx="193">
                  <c:v>44504</c:v>
                </c:pt>
                <c:pt idx="194">
                  <c:v>44503</c:v>
                </c:pt>
                <c:pt idx="195">
                  <c:v>44502</c:v>
                </c:pt>
                <c:pt idx="196">
                  <c:v>44501</c:v>
                </c:pt>
                <c:pt idx="197">
                  <c:v>44498</c:v>
                </c:pt>
                <c:pt idx="198">
                  <c:v>44497</c:v>
                </c:pt>
                <c:pt idx="199">
                  <c:v>44496</c:v>
                </c:pt>
                <c:pt idx="200">
                  <c:v>44495</c:v>
                </c:pt>
                <c:pt idx="201">
                  <c:v>44494</c:v>
                </c:pt>
                <c:pt idx="202">
                  <c:v>44491</c:v>
                </c:pt>
                <c:pt idx="203">
                  <c:v>44490</c:v>
                </c:pt>
                <c:pt idx="204">
                  <c:v>44489</c:v>
                </c:pt>
                <c:pt idx="205">
                  <c:v>44488</c:v>
                </c:pt>
                <c:pt idx="206">
                  <c:v>44487</c:v>
                </c:pt>
                <c:pt idx="207">
                  <c:v>44484</c:v>
                </c:pt>
                <c:pt idx="208">
                  <c:v>44483</c:v>
                </c:pt>
                <c:pt idx="209">
                  <c:v>44482</c:v>
                </c:pt>
                <c:pt idx="210">
                  <c:v>44481</c:v>
                </c:pt>
                <c:pt idx="211">
                  <c:v>44480</c:v>
                </c:pt>
                <c:pt idx="212">
                  <c:v>44477</c:v>
                </c:pt>
                <c:pt idx="213">
                  <c:v>44476</c:v>
                </c:pt>
                <c:pt idx="214">
                  <c:v>44475</c:v>
                </c:pt>
                <c:pt idx="215">
                  <c:v>44474</c:v>
                </c:pt>
                <c:pt idx="216">
                  <c:v>44473</c:v>
                </c:pt>
                <c:pt idx="217">
                  <c:v>44470</c:v>
                </c:pt>
                <c:pt idx="218">
                  <c:v>44469</c:v>
                </c:pt>
                <c:pt idx="219">
                  <c:v>44468</c:v>
                </c:pt>
                <c:pt idx="220">
                  <c:v>44467</c:v>
                </c:pt>
                <c:pt idx="221">
                  <c:v>44466</c:v>
                </c:pt>
                <c:pt idx="222">
                  <c:v>44463</c:v>
                </c:pt>
                <c:pt idx="223">
                  <c:v>44462</c:v>
                </c:pt>
                <c:pt idx="224">
                  <c:v>44461</c:v>
                </c:pt>
                <c:pt idx="225">
                  <c:v>44460</c:v>
                </c:pt>
                <c:pt idx="226">
                  <c:v>44459</c:v>
                </c:pt>
                <c:pt idx="227">
                  <c:v>44456</c:v>
                </c:pt>
                <c:pt idx="228">
                  <c:v>44455</c:v>
                </c:pt>
                <c:pt idx="229">
                  <c:v>44454</c:v>
                </c:pt>
                <c:pt idx="230">
                  <c:v>44453</c:v>
                </c:pt>
                <c:pt idx="231">
                  <c:v>44452</c:v>
                </c:pt>
                <c:pt idx="232">
                  <c:v>44449</c:v>
                </c:pt>
                <c:pt idx="233">
                  <c:v>44448</c:v>
                </c:pt>
                <c:pt idx="234">
                  <c:v>44447</c:v>
                </c:pt>
                <c:pt idx="235">
                  <c:v>44446</c:v>
                </c:pt>
                <c:pt idx="236">
                  <c:v>44445</c:v>
                </c:pt>
                <c:pt idx="237">
                  <c:v>44442</c:v>
                </c:pt>
                <c:pt idx="238">
                  <c:v>44441</c:v>
                </c:pt>
                <c:pt idx="239">
                  <c:v>44440</c:v>
                </c:pt>
                <c:pt idx="240">
                  <c:v>44439</c:v>
                </c:pt>
                <c:pt idx="241">
                  <c:v>44438</c:v>
                </c:pt>
                <c:pt idx="242">
                  <c:v>44435</c:v>
                </c:pt>
                <c:pt idx="243">
                  <c:v>44434</c:v>
                </c:pt>
                <c:pt idx="244">
                  <c:v>44433</c:v>
                </c:pt>
                <c:pt idx="245">
                  <c:v>44432</c:v>
                </c:pt>
                <c:pt idx="246">
                  <c:v>44431</c:v>
                </c:pt>
                <c:pt idx="247">
                  <c:v>44428</c:v>
                </c:pt>
                <c:pt idx="248">
                  <c:v>44427</c:v>
                </c:pt>
                <c:pt idx="249">
                  <c:v>44426</c:v>
                </c:pt>
                <c:pt idx="250">
                  <c:v>44425</c:v>
                </c:pt>
                <c:pt idx="251">
                  <c:v>44424</c:v>
                </c:pt>
                <c:pt idx="252">
                  <c:v>44421</c:v>
                </c:pt>
                <c:pt idx="253">
                  <c:v>44420</c:v>
                </c:pt>
                <c:pt idx="254">
                  <c:v>44419</c:v>
                </c:pt>
                <c:pt idx="255">
                  <c:v>44418</c:v>
                </c:pt>
                <c:pt idx="256">
                  <c:v>44417</c:v>
                </c:pt>
                <c:pt idx="257">
                  <c:v>44414</c:v>
                </c:pt>
                <c:pt idx="258">
                  <c:v>44413</c:v>
                </c:pt>
                <c:pt idx="259">
                  <c:v>44412</c:v>
                </c:pt>
                <c:pt idx="260">
                  <c:v>44411</c:v>
                </c:pt>
                <c:pt idx="261">
                  <c:v>44410</c:v>
                </c:pt>
                <c:pt idx="262">
                  <c:v>44407</c:v>
                </c:pt>
                <c:pt idx="263">
                  <c:v>44406</c:v>
                </c:pt>
                <c:pt idx="264">
                  <c:v>44405</c:v>
                </c:pt>
                <c:pt idx="265">
                  <c:v>44404</c:v>
                </c:pt>
                <c:pt idx="266">
                  <c:v>44403</c:v>
                </c:pt>
                <c:pt idx="267">
                  <c:v>44400</c:v>
                </c:pt>
                <c:pt idx="268">
                  <c:v>44399</c:v>
                </c:pt>
                <c:pt idx="269">
                  <c:v>44398</c:v>
                </c:pt>
                <c:pt idx="270">
                  <c:v>44397</c:v>
                </c:pt>
                <c:pt idx="271">
                  <c:v>44396</c:v>
                </c:pt>
                <c:pt idx="272">
                  <c:v>44393</c:v>
                </c:pt>
                <c:pt idx="273">
                  <c:v>44392</c:v>
                </c:pt>
                <c:pt idx="274">
                  <c:v>44391</c:v>
                </c:pt>
                <c:pt idx="275">
                  <c:v>44390</c:v>
                </c:pt>
                <c:pt idx="276">
                  <c:v>44389</c:v>
                </c:pt>
                <c:pt idx="277">
                  <c:v>44386</c:v>
                </c:pt>
                <c:pt idx="278">
                  <c:v>44385</c:v>
                </c:pt>
                <c:pt idx="279">
                  <c:v>44384</c:v>
                </c:pt>
                <c:pt idx="280">
                  <c:v>44383</c:v>
                </c:pt>
                <c:pt idx="281">
                  <c:v>44382</c:v>
                </c:pt>
                <c:pt idx="282">
                  <c:v>44379</c:v>
                </c:pt>
                <c:pt idx="283">
                  <c:v>44378</c:v>
                </c:pt>
                <c:pt idx="284">
                  <c:v>44377</c:v>
                </c:pt>
                <c:pt idx="285">
                  <c:v>44376</c:v>
                </c:pt>
                <c:pt idx="286">
                  <c:v>44375</c:v>
                </c:pt>
                <c:pt idx="287">
                  <c:v>44372</c:v>
                </c:pt>
                <c:pt idx="288">
                  <c:v>44371</c:v>
                </c:pt>
                <c:pt idx="289">
                  <c:v>44370</c:v>
                </c:pt>
                <c:pt idx="290">
                  <c:v>44369</c:v>
                </c:pt>
                <c:pt idx="291">
                  <c:v>44368</c:v>
                </c:pt>
                <c:pt idx="292">
                  <c:v>44365</c:v>
                </c:pt>
                <c:pt idx="293">
                  <c:v>44364</c:v>
                </c:pt>
                <c:pt idx="294">
                  <c:v>44363</c:v>
                </c:pt>
                <c:pt idx="295">
                  <c:v>44362</c:v>
                </c:pt>
                <c:pt idx="296">
                  <c:v>44361</c:v>
                </c:pt>
                <c:pt idx="297">
                  <c:v>44358</c:v>
                </c:pt>
                <c:pt idx="298">
                  <c:v>44357</c:v>
                </c:pt>
                <c:pt idx="299">
                  <c:v>44356</c:v>
                </c:pt>
                <c:pt idx="300">
                  <c:v>44355</c:v>
                </c:pt>
                <c:pt idx="301">
                  <c:v>44354</c:v>
                </c:pt>
                <c:pt idx="302">
                  <c:v>44351</c:v>
                </c:pt>
                <c:pt idx="303">
                  <c:v>44350</c:v>
                </c:pt>
                <c:pt idx="304">
                  <c:v>44349</c:v>
                </c:pt>
                <c:pt idx="305">
                  <c:v>44348</c:v>
                </c:pt>
                <c:pt idx="306">
                  <c:v>44347</c:v>
                </c:pt>
                <c:pt idx="307">
                  <c:v>44344</c:v>
                </c:pt>
                <c:pt idx="308">
                  <c:v>44343</c:v>
                </c:pt>
                <c:pt idx="309">
                  <c:v>44342</c:v>
                </c:pt>
                <c:pt idx="310">
                  <c:v>44341</c:v>
                </c:pt>
                <c:pt idx="311">
                  <c:v>44340</c:v>
                </c:pt>
                <c:pt idx="312">
                  <c:v>44337</c:v>
                </c:pt>
                <c:pt idx="313">
                  <c:v>44336</c:v>
                </c:pt>
                <c:pt idx="314">
                  <c:v>44335</c:v>
                </c:pt>
                <c:pt idx="315">
                  <c:v>44334</c:v>
                </c:pt>
                <c:pt idx="316">
                  <c:v>44333</c:v>
                </c:pt>
                <c:pt idx="317">
                  <c:v>44330</c:v>
                </c:pt>
                <c:pt idx="318">
                  <c:v>44329</c:v>
                </c:pt>
                <c:pt idx="319">
                  <c:v>44328</c:v>
                </c:pt>
                <c:pt idx="320">
                  <c:v>44327</c:v>
                </c:pt>
                <c:pt idx="321">
                  <c:v>44326</c:v>
                </c:pt>
                <c:pt idx="322">
                  <c:v>44323</c:v>
                </c:pt>
                <c:pt idx="323">
                  <c:v>44322</c:v>
                </c:pt>
                <c:pt idx="324">
                  <c:v>44321</c:v>
                </c:pt>
                <c:pt idx="325">
                  <c:v>44320</c:v>
                </c:pt>
                <c:pt idx="326">
                  <c:v>44319</c:v>
                </c:pt>
                <c:pt idx="327">
                  <c:v>44316</c:v>
                </c:pt>
                <c:pt idx="328">
                  <c:v>44315</c:v>
                </c:pt>
                <c:pt idx="329">
                  <c:v>44314</c:v>
                </c:pt>
                <c:pt idx="330">
                  <c:v>44313</c:v>
                </c:pt>
                <c:pt idx="331">
                  <c:v>44312</c:v>
                </c:pt>
                <c:pt idx="332">
                  <c:v>44309</c:v>
                </c:pt>
                <c:pt idx="333">
                  <c:v>44308</c:v>
                </c:pt>
                <c:pt idx="334">
                  <c:v>44307</c:v>
                </c:pt>
                <c:pt idx="335">
                  <c:v>44306</c:v>
                </c:pt>
                <c:pt idx="336">
                  <c:v>44305</c:v>
                </c:pt>
                <c:pt idx="337">
                  <c:v>44302</c:v>
                </c:pt>
                <c:pt idx="338">
                  <c:v>44301</c:v>
                </c:pt>
                <c:pt idx="339">
                  <c:v>44300</c:v>
                </c:pt>
                <c:pt idx="340">
                  <c:v>44299</c:v>
                </c:pt>
                <c:pt idx="341">
                  <c:v>44298</c:v>
                </c:pt>
                <c:pt idx="342">
                  <c:v>44295</c:v>
                </c:pt>
                <c:pt idx="343">
                  <c:v>44294</c:v>
                </c:pt>
                <c:pt idx="344">
                  <c:v>44293</c:v>
                </c:pt>
                <c:pt idx="345">
                  <c:v>44292</c:v>
                </c:pt>
                <c:pt idx="346">
                  <c:v>44287</c:v>
                </c:pt>
                <c:pt idx="347">
                  <c:v>44286</c:v>
                </c:pt>
                <c:pt idx="348">
                  <c:v>44285</c:v>
                </c:pt>
                <c:pt idx="349">
                  <c:v>44284</c:v>
                </c:pt>
                <c:pt idx="350">
                  <c:v>44281</c:v>
                </c:pt>
                <c:pt idx="351">
                  <c:v>44280</c:v>
                </c:pt>
                <c:pt idx="352">
                  <c:v>44279</c:v>
                </c:pt>
                <c:pt idx="353">
                  <c:v>44278</c:v>
                </c:pt>
                <c:pt idx="354">
                  <c:v>44277</c:v>
                </c:pt>
                <c:pt idx="355">
                  <c:v>44274</c:v>
                </c:pt>
                <c:pt idx="356">
                  <c:v>44273</c:v>
                </c:pt>
                <c:pt idx="357">
                  <c:v>44272</c:v>
                </c:pt>
                <c:pt idx="358">
                  <c:v>44271</c:v>
                </c:pt>
                <c:pt idx="359">
                  <c:v>44270</c:v>
                </c:pt>
                <c:pt idx="360">
                  <c:v>44267</c:v>
                </c:pt>
                <c:pt idx="361">
                  <c:v>44266</c:v>
                </c:pt>
                <c:pt idx="362">
                  <c:v>44265</c:v>
                </c:pt>
                <c:pt idx="363">
                  <c:v>44264</c:v>
                </c:pt>
                <c:pt idx="364">
                  <c:v>44263</c:v>
                </c:pt>
                <c:pt idx="365">
                  <c:v>44260</c:v>
                </c:pt>
                <c:pt idx="366">
                  <c:v>44259</c:v>
                </c:pt>
                <c:pt idx="367">
                  <c:v>44258</c:v>
                </c:pt>
                <c:pt idx="368">
                  <c:v>44257</c:v>
                </c:pt>
                <c:pt idx="369">
                  <c:v>44256</c:v>
                </c:pt>
                <c:pt idx="370">
                  <c:v>44253</c:v>
                </c:pt>
                <c:pt idx="371">
                  <c:v>44252</c:v>
                </c:pt>
                <c:pt idx="372">
                  <c:v>44251</c:v>
                </c:pt>
                <c:pt idx="373">
                  <c:v>44250</c:v>
                </c:pt>
                <c:pt idx="374">
                  <c:v>44249</c:v>
                </c:pt>
                <c:pt idx="375">
                  <c:v>44246</c:v>
                </c:pt>
                <c:pt idx="376">
                  <c:v>44245</c:v>
                </c:pt>
                <c:pt idx="377">
                  <c:v>44244</c:v>
                </c:pt>
                <c:pt idx="378">
                  <c:v>44243</c:v>
                </c:pt>
                <c:pt idx="379">
                  <c:v>44242</c:v>
                </c:pt>
                <c:pt idx="380">
                  <c:v>44239</c:v>
                </c:pt>
                <c:pt idx="381">
                  <c:v>44238</c:v>
                </c:pt>
                <c:pt idx="382">
                  <c:v>44237</c:v>
                </c:pt>
                <c:pt idx="383">
                  <c:v>44236</c:v>
                </c:pt>
                <c:pt idx="384">
                  <c:v>44235</c:v>
                </c:pt>
                <c:pt idx="385">
                  <c:v>44232</c:v>
                </c:pt>
                <c:pt idx="386">
                  <c:v>44231</c:v>
                </c:pt>
                <c:pt idx="387">
                  <c:v>44230</c:v>
                </c:pt>
                <c:pt idx="388">
                  <c:v>44229</c:v>
                </c:pt>
                <c:pt idx="389">
                  <c:v>44228</c:v>
                </c:pt>
                <c:pt idx="390">
                  <c:v>44225</c:v>
                </c:pt>
                <c:pt idx="391">
                  <c:v>44224</c:v>
                </c:pt>
                <c:pt idx="392">
                  <c:v>44223</c:v>
                </c:pt>
                <c:pt idx="393">
                  <c:v>44222</c:v>
                </c:pt>
                <c:pt idx="394">
                  <c:v>44221</c:v>
                </c:pt>
                <c:pt idx="395">
                  <c:v>44218</c:v>
                </c:pt>
                <c:pt idx="396">
                  <c:v>44217</c:v>
                </c:pt>
                <c:pt idx="397">
                  <c:v>44216</c:v>
                </c:pt>
                <c:pt idx="398">
                  <c:v>44215</c:v>
                </c:pt>
                <c:pt idx="399">
                  <c:v>44214</c:v>
                </c:pt>
                <c:pt idx="400">
                  <c:v>44211</c:v>
                </c:pt>
                <c:pt idx="401">
                  <c:v>44210</c:v>
                </c:pt>
                <c:pt idx="402">
                  <c:v>44209</c:v>
                </c:pt>
                <c:pt idx="403">
                  <c:v>44208</c:v>
                </c:pt>
                <c:pt idx="404">
                  <c:v>44207</c:v>
                </c:pt>
                <c:pt idx="405">
                  <c:v>44204</c:v>
                </c:pt>
                <c:pt idx="406">
                  <c:v>44203</c:v>
                </c:pt>
                <c:pt idx="407">
                  <c:v>44202</c:v>
                </c:pt>
                <c:pt idx="408">
                  <c:v>44201</c:v>
                </c:pt>
                <c:pt idx="409">
                  <c:v>44200</c:v>
                </c:pt>
                <c:pt idx="410">
                  <c:v>44196</c:v>
                </c:pt>
                <c:pt idx="411">
                  <c:v>44195</c:v>
                </c:pt>
                <c:pt idx="412">
                  <c:v>44194</c:v>
                </c:pt>
                <c:pt idx="413">
                  <c:v>44193</c:v>
                </c:pt>
                <c:pt idx="414">
                  <c:v>44189</c:v>
                </c:pt>
                <c:pt idx="415">
                  <c:v>44188</c:v>
                </c:pt>
                <c:pt idx="416">
                  <c:v>44187</c:v>
                </c:pt>
                <c:pt idx="417">
                  <c:v>44186</c:v>
                </c:pt>
                <c:pt idx="418">
                  <c:v>44183</c:v>
                </c:pt>
                <c:pt idx="419">
                  <c:v>44182</c:v>
                </c:pt>
                <c:pt idx="420">
                  <c:v>44181</c:v>
                </c:pt>
                <c:pt idx="421">
                  <c:v>44180</c:v>
                </c:pt>
                <c:pt idx="422">
                  <c:v>44179</c:v>
                </c:pt>
                <c:pt idx="423">
                  <c:v>44176</c:v>
                </c:pt>
                <c:pt idx="424">
                  <c:v>44175</c:v>
                </c:pt>
                <c:pt idx="425">
                  <c:v>44174</c:v>
                </c:pt>
                <c:pt idx="426">
                  <c:v>44173</c:v>
                </c:pt>
                <c:pt idx="427">
                  <c:v>44172</c:v>
                </c:pt>
                <c:pt idx="428">
                  <c:v>44169</c:v>
                </c:pt>
                <c:pt idx="429">
                  <c:v>44168</c:v>
                </c:pt>
                <c:pt idx="430">
                  <c:v>44167</c:v>
                </c:pt>
                <c:pt idx="431">
                  <c:v>44166</c:v>
                </c:pt>
                <c:pt idx="432">
                  <c:v>44165</c:v>
                </c:pt>
                <c:pt idx="433">
                  <c:v>44162</c:v>
                </c:pt>
                <c:pt idx="434">
                  <c:v>44161</c:v>
                </c:pt>
                <c:pt idx="435">
                  <c:v>44160</c:v>
                </c:pt>
                <c:pt idx="436">
                  <c:v>44159</c:v>
                </c:pt>
                <c:pt idx="437">
                  <c:v>44158</c:v>
                </c:pt>
                <c:pt idx="438">
                  <c:v>44155</c:v>
                </c:pt>
                <c:pt idx="439">
                  <c:v>44154</c:v>
                </c:pt>
                <c:pt idx="440">
                  <c:v>44153</c:v>
                </c:pt>
                <c:pt idx="441">
                  <c:v>44152</c:v>
                </c:pt>
                <c:pt idx="442">
                  <c:v>44151</c:v>
                </c:pt>
                <c:pt idx="443">
                  <c:v>44148</c:v>
                </c:pt>
                <c:pt idx="444">
                  <c:v>44147</c:v>
                </c:pt>
                <c:pt idx="445">
                  <c:v>44146</c:v>
                </c:pt>
                <c:pt idx="446">
                  <c:v>44145</c:v>
                </c:pt>
                <c:pt idx="447">
                  <c:v>44144</c:v>
                </c:pt>
                <c:pt idx="448">
                  <c:v>44141</c:v>
                </c:pt>
                <c:pt idx="449">
                  <c:v>44140</c:v>
                </c:pt>
                <c:pt idx="450">
                  <c:v>44139</c:v>
                </c:pt>
                <c:pt idx="451">
                  <c:v>44138</c:v>
                </c:pt>
                <c:pt idx="452">
                  <c:v>44137</c:v>
                </c:pt>
                <c:pt idx="453">
                  <c:v>44134</c:v>
                </c:pt>
                <c:pt idx="454">
                  <c:v>44133</c:v>
                </c:pt>
                <c:pt idx="455">
                  <c:v>44132</c:v>
                </c:pt>
                <c:pt idx="456">
                  <c:v>44131</c:v>
                </c:pt>
                <c:pt idx="457">
                  <c:v>44130</c:v>
                </c:pt>
                <c:pt idx="458">
                  <c:v>44127</c:v>
                </c:pt>
                <c:pt idx="459">
                  <c:v>44126</c:v>
                </c:pt>
                <c:pt idx="460">
                  <c:v>44125</c:v>
                </c:pt>
                <c:pt idx="461">
                  <c:v>44124</c:v>
                </c:pt>
                <c:pt idx="462">
                  <c:v>44123</c:v>
                </c:pt>
                <c:pt idx="463">
                  <c:v>44120</c:v>
                </c:pt>
                <c:pt idx="464">
                  <c:v>44119</c:v>
                </c:pt>
                <c:pt idx="465">
                  <c:v>44118</c:v>
                </c:pt>
                <c:pt idx="466">
                  <c:v>44117</c:v>
                </c:pt>
                <c:pt idx="467">
                  <c:v>44116</c:v>
                </c:pt>
                <c:pt idx="468">
                  <c:v>44113</c:v>
                </c:pt>
                <c:pt idx="469">
                  <c:v>44112</c:v>
                </c:pt>
                <c:pt idx="470">
                  <c:v>44111</c:v>
                </c:pt>
                <c:pt idx="471">
                  <c:v>44110</c:v>
                </c:pt>
                <c:pt idx="472">
                  <c:v>44109</c:v>
                </c:pt>
                <c:pt idx="473">
                  <c:v>44106</c:v>
                </c:pt>
                <c:pt idx="474">
                  <c:v>44105</c:v>
                </c:pt>
                <c:pt idx="475">
                  <c:v>44104</c:v>
                </c:pt>
                <c:pt idx="476">
                  <c:v>44103</c:v>
                </c:pt>
                <c:pt idx="477">
                  <c:v>44102</c:v>
                </c:pt>
                <c:pt idx="478">
                  <c:v>44099</c:v>
                </c:pt>
                <c:pt idx="479">
                  <c:v>44098</c:v>
                </c:pt>
                <c:pt idx="480">
                  <c:v>44097</c:v>
                </c:pt>
                <c:pt idx="481">
                  <c:v>44096</c:v>
                </c:pt>
                <c:pt idx="482">
                  <c:v>44095</c:v>
                </c:pt>
                <c:pt idx="483">
                  <c:v>44092</c:v>
                </c:pt>
                <c:pt idx="484">
                  <c:v>44091</c:v>
                </c:pt>
                <c:pt idx="485">
                  <c:v>44090</c:v>
                </c:pt>
                <c:pt idx="486">
                  <c:v>44089</c:v>
                </c:pt>
                <c:pt idx="487">
                  <c:v>44088</c:v>
                </c:pt>
                <c:pt idx="488">
                  <c:v>44085</c:v>
                </c:pt>
                <c:pt idx="489">
                  <c:v>44084</c:v>
                </c:pt>
                <c:pt idx="490">
                  <c:v>44083</c:v>
                </c:pt>
                <c:pt idx="491">
                  <c:v>44082</c:v>
                </c:pt>
                <c:pt idx="492">
                  <c:v>44081</c:v>
                </c:pt>
                <c:pt idx="493">
                  <c:v>44078</c:v>
                </c:pt>
                <c:pt idx="494">
                  <c:v>44077</c:v>
                </c:pt>
                <c:pt idx="495">
                  <c:v>44076</c:v>
                </c:pt>
                <c:pt idx="496">
                  <c:v>44075</c:v>
                </c:pt>
                <c:pt idx="497">
                  <c:v>44074</c:v>
                </c:pt>
                <c:pt idx="498">
                  <c:v>44071</c:v>
                </c:pt>
                <c:pt idx="499">
                  <c:v>44070</c:v>
                </c:pt>
                <c:pt idx="500">
                  <c:v>44069</c:v>
                </c:pt>
                <c:pt idx="501">
                  <c:v>44068</c:v>
                </c:pt>
                <c:pt idx="502">
                  <c:v>44067</c:v>
                </c:pt>
                <c:pt idx="503">
                  <c:v>44064</c:v>
                </c:pt>
                <c:pt idx="504">
                  <c:v>44063</c:v>
                </c:pt>
                <c:pt idx="505">
                  <c:v>44062</c:v>
                </c:pt>
                <c:pt idx="506">
                  <c:v>44061</c:v>
                </c:pt>
                <c:pt idx="507">
                  <c:v>44060</c:v>
                </c:pt>
                <c:pt idx="508">
                  <c:v>44057</c:v>
                </c:pt>
                <c:pt idx="509">
                  <c:v>44056</c:v>
                </c:pt>
                <c:pt idx="510">
                  <c:v>44055</c:v>
                </c:pt>
                <c:pt idx="511">
                  <c:v>44054</c:v>
                </c:pt>
                <c:pt idx="512">
                  <c:v>44053</c:v>
                </c:pt>
                <c:pt idx="513">
                  <c:v>44050</c:v>
                </c:pt>
                <c:pt idx="514">
                  <c:v>44049</c:v>
                </c:pt>
                <c:pt idx="515">
                  <c:v>44048</c:v>
                </c:pt>
                <c:pt idx="516">
                  <c:v>44047</c:v>
                </c:pt>
                <c:pt idx="517">
                  <c:v>44046</c:v>
                </c:pt>
                <c:pt idx="518">
                  <c:v>44043</c:v>
                </c:pt>
                <c:pt idx="519">
                  <c:v>44042</c:v>
                </c:pt>
                <c:pt idx="520">
                  <c:v>44041</c:v>
                </c:pt>
                <c:pt idx="521">
                  <c:v>44040</c:v>
                </c:pt>
                <c:pt idx="522">
                  <c:v>44039</c:v>
                </c:pt>
                <c:pt idx="523">
                  <c:v>44036</c:v>
                </c:pt>
                <c:pt idx="524">
                  <c:v>44035</c:v>
                </c:pt>
                <c:pt idx="525">
                  <c:v>44034</c:v>
                </c:pt>
                <c:pt idx="526">
                  <c:v>44033</c:v>
                </c:pt>
                <c:pt idx="527">
                  <c:v>44032</c:v>
                </c:pt>
                <c:pt idx="528">
                  <c:v>44029</c:v>
                </c:pt>
                <c:pt idx="529">
                  <c:v>44028</c:v>
                </c:pt>
                <c:pt idx="530">
                  <c:v>44027</c:v>
                </c:pt>
                <c:pt idx="531">
                  <c:v>44026</c:v>
                </c:pt>
                <c:pt idx="532">
                  <c:v>44025</c:v>
                </c:pt>
                <c:pt idx="533">
                  <c:v>44022</c:v>
                </c:pt>
                <c:pt idx="534">
                  <c:v>44021</c:v>
                </c:pt>
                <c:pt idx="535">
                  <c:v>44020</c:v>
                </c:pt>
                <c:pt idx="536">
                  <c:v>44019</c:v>
                </c:pt>
                <c:pt idx="537">
                  <c:v>44018</c:v>
                </c:pt>
                <c:pt idx="538">
                  <c:v>44015</c:v>
                </c:pt>
                <c:pt idx="539">
                  <c:v>44014</c:v>
                </c:pt>
                <c:pt idx="540">
                  <c:v>44013</c:v>
                </c:pt>
                <c:pt idx="541">
                  <c:v>44012</c:v>
                </c:pt>
                <c:pt idx="542">
                  <c:v>44011</c:v>
                </c:pt>
                <c:pt idx="543">
                  <c:v>44008</c:v>
                </c:pt>
                <c:pt idx="544">
                  <c:v>44007</c:v>
                </c:pt>
                <c:pt idx="545">
                  <c:v>44006</c:v>
                </c:pt>
                <c:pt idx="546">
                  <c:v>44005</c:v>
                </c:pt>
                <c:pt idx="547">
                  <c:v>44004</c:v>
                </c:pt>
                <c:pt idx="548">
                  <c:v>44001</c:v>
                </c:pt>
                <c:pt idx="549">
                  <c:v>44000</c:v>
                </c:pt>
                <c:pt idx="550">
                  <c:v>43999</c:v>
                </c:pt>
                <c:pt idx="551">
                  <c:v>43998</c:v>
                </c:pt>
                <c:pt idx="552">
                  <c:v>43997</c:v>
                </c:pt>
                <c:pt idx="553">
                  <c:v>43994</c:v>
                </c:pt>
                <c:pt idx="554">
                  <c:v>43993</c:v>
                </c:pt>
                <c:pt idx="555">
                  <c:v>43992</c:v>
                </c:pt>
                <c:pt idx="556">
                  <c:v>43991</c:v>
                </c:pt>
                <c:pt idx="557">
                  <c:v>43990</c:v>
                </c:pt>
                <c:pt idx="558">
                  <c:v>43987</c:v>
                </c:pt>
                <c:pt idx="559">
                  <c:v>43986</c:v>
                </c:pt>
                <c:pt idx="560">
                  <c:v>43985</c:v>
                </c:pt>
                <c:pt idx="561">
                  <c:v>43984</c:v>
                </c:pt>
                <c:pt idx="562">
                  <c:v>43983</c:v>
                </c:pt>
                <c:pt idx="563">
                  <c:v>43980</c:v>
                </c:pt>
                <c:pt idx="564">
                  <c:v>43979</c:v>
                </c:pt>
                <c:pt idx="565">
                  <c:v>43978</c:v>
                </c:pt>
                <c:pt idx="566">
                  <c:v>43977</c:v>
                </c:pt>
                <c:pt idx="567">
                  <c:v>43976</c:v>
                </c:pt>
                <c:pt idx="568">
                  <c:v>43973</c:v>
                </c:pt>
                <c:pt idx="569">
                  <c:v>43972</c:v>
                </c:pt>
                <c:pt idx="570">
                  <c:v>43971</c:v>
                </c:pt>
                <c:pt idx="571">
                  <c:v>43970</c:v>
                </c:pt>
                <c:pt idx="572">
                  <c:v>43969</c:v>
                </c:pt>
                <c:pt idx="573">
                  <c:v>43966</c:v>
                </c:pt>
                <c:pt idx="574">
                  <c:v>43965</c:v>
                </c:pt>
                <c:pt idx="575">
                  <c:v>43964</c:v>
                </c:pt>
                <c:pt idx="576">
                  <c:v>43963</c:v>
                </c:pt>
                <c:pt idx="577">
                  <c:v>43962</c:v>
                </c:pt>
                <c:pt idx="578">
                  <c:v>43959</c:v>
                </c:pt>
                <c:pt idx="579">
                  <c:v>43958</c:v>
                </c:pt>
                <c:pt idx="580">
                  <c:v>43957</c:v>
                </c:pt>
                <c:pt idx="581">
                  <c:v>43956</c:v>
                </c:pt>
                <c:pt idx="582">
                  <c:v>43955</c:v>
                </c:pt>
                <c:pt idx="583">
                  <c:v>43951</c:v>
                </c:pt>
                <c:pt idx="584">
                  <c:v>43950</c:v>
                </c:pt>
                <c:pt idx="585">
                  <c:v>43949</c:v>
                </c:pt>
                <c:pt idx="586">
                  <c:v>43948</c:v>
                </c:pt>
                <c:pt idx="587">
                  <c:v>43945</c:v>
                </c:pt>
                <c:pt idx="588">
                  <c:v>43944</c:v>
                </c:pt>
                <c:pt idx="589">
                  <c:v>43943</c:v>
                </c:pt>
                <c:pt idx="590">
                  <c:v>43942</c:v>
                </c:pt>
                <c:pt idx="591">
                  <c:v>43941</c:v>
                </c:pt>
                <c:pt idx="592">
                  <c:v>43938</c:v>
                </c:pt>
                <c:pt idx="593">
                  <c:v>43937</c:v>
                </c:pt>
                <c:pt idx="594">
                  <c:v>43936</c:v>
                </c:pt>
                <c:pt idx="595">
                  <c:v>43935</c:v>
                </c:pt>
                <c:pt idx="596">
                  <c:v>43930</c:v>
                </c:pt>
                <c:pt idx="597">
                  <c:v>43929</c:v>
                </c:pt>
                <c:pt idx="598">
                  <c:v>43928</c:v>
                </c:pt>
                <c:pt idx="599">
                  <c:v>43927</c:v>
                </c:pt>
                <c:pt idx="600">
                  <c:v>43924</c:v>
                </c:pt>
                <c:pt idx="601">
                  <c:v>43923</c:v>
                </c:pt>
                <c:pt idx="602">
                  <c:v>43922</c:v>
                </c:pt>
                <c:pt idx="603">
                  <c:v>43921</c:v>
                </c:pt>
                <c:pt idx="604">
                  <c:v>43920</c:v>
                </c:pt>
                <c:pt idx="605">
                  <c:v>43917</c:v>
                </c:pt>
                <c:pt idx="606">
                  <c:v>43916</c:v>
                </c:pt>
                <c:pt idx="607">
                  <c:v>43915</c:v>
                </c:pt>
                <c:pt idx="608">
                  <c:v>43914</c:v>
                </c:pt>
                <c:pt idx="609">
                  <c:v>43913</c:v>
                </c:pt>
                <c:pt idx="610">
                  <c:v>43910</c:v>
                </c:pt>
                <c:pt idx="611">
                  <c:v>43909</c:v>
                </c:pt>
                <c:pt idx="612">
                  <c:v>43908</c:v>
                </c:pt>
                <c:pt idx="613">
                  <c:v>43907</c:v>
                </c:pt>
                <c:pt idx="614">
                  <c:v>43906</c:v>
                </c:pt>
                <c:pt idx="615">
                  <c:v>43903</c:v>
                </c:pt>
                <c:pt idx="616">
                  <c:v>43902</c:v>
                </c:pt>
                <c:pt idx="617">
                  <c:v>43901</c:v>
                </c:pt>
                <c:pt idx="618">
                  <c:v>43900</c:v>
                </c:pt>
                <c:pt idx="619">
                  <c:v>43899</c:v>
                </c:pt>
                <c:pt idx="620">
                  <c:v>43896</c:v>
                </c:pt>
                <c:pt idx="621">
                  <c:v>43895</c:v>
                </c:pt>
                <c:pt idx="622">
                  <c:v>43894</c:v>
                </c:pt>
                <c:pt idx="623">
                  <c:v>43893</c:v>
                </c:pt>
                <c:pt idx="624">
                  <c:v>43892</c:v>
                </c:pt>
                <c:pt idx="625">
                  <c:v>43889</c:v>
                </c:pt>
                <c:pt idx="626">
                  <c:v>43888</c:v>
                </c:pt>
                <c:pt idx="627">
                  <c:v>43887</c:v>
                </c:pt>
                <c:pt idx="628">
                  <c:v>43886</c:v>
                </c:pt>
                <c:pt idx="629">
                  <c:v>43885</c:v>
                </c:pt>
                <c:pt idx="630">
                  <c:v>43882</c:v>
                </c:pt>
                <c:pt idx="631">
                  <c:v>43881</c:v>
                </c:pt>
                <c:pt idx="632">
                  <c:v>43880</c:v>
                </c:pt>
                <c:pt idx="633">
                  <c:v>43879</c:v>
                </c:pt>
                <c:pt idx="634">
                  <c:v>43878</c:v>
                </c:pt>
                <c:pt idx="635">
                  <c:v>43875</c:v>
                </c:pt>
                <c:pt idx="636">
                  <c:v>43874</c:v>
                </c:pt>
                <c:pt idx="637">
                  <c:v>43873</c:v>
                </c:pt>
                <c:pt idx="638">
                  <c:v>43872</c:v>
                </c:pt>
                <c:pt idx="639">
                  <c:v>43871</c:v>
                </c:pt>
                <c:pt idx="640">
                  <c:v>43868</c:v>
                </c:pt>
                <c:pt idx="641">
                  <c:v>43867</c:v>
                </c:pt>
                <c:pt idx="642">
                  <c:v>43866</c:v>
                </c:pt>
                <c:pt idx="643">
                  <c:v>43865</c:v>
                </c:pt>
                <c:pt idx="644">
                  <c:v>43864</c:v>
                </c:pt>
                <c:pt idx="645">
                  <c:v>43861</c:v>
                </c:pt>
                <c:pt idx="646">
                  <c:v>43860</c:v>
                </c:pt>
                <c:pt idx="647">
                  <c:v>43859</c:v>
                </c:pt>
                <c:pt idx="648">
                  <c:v>43858</c:v>
                </c:pt>
                <c:pt idx="649">
                  <c:v>43857</c:v>
                </c:pt>
                <c:pt idx="650">
                  <c:v>43854</c:v>
                </c:pt>
                <c:pt idx="651">
                  <c:v>43853</c:v>
                </c:pt>
                <c:pt idx="652">
                  <c:v>43852</c:v>
                </c:pt>
                <c:pt idx="653">
                  <c:v>43851</c:v>
                </c:pt>
                <c:pt idx="654">
                  <c:v>43850</c:v>
                </c:pt>
                <c:pt idx="655">
                  <c:v>43847</c:v>
                </c:pt>
                <c:pt idx="656">
                  <c:v>43846</c:v>
                </c:pt>
                <c:pt idx="657">
                  <c:v>43845</c:v>
                </c:pt>
                <c:pt idx="658">
                  <c:v>43844</c:v>
                </c:pt>
                <c:pt idx="659">
                  <c:v>43843</c:v>
                </c:pt>
                <c:pt idx="660">
                  <c:v>43840</c:v>
                </c:pt>
                <c:pt idx="661">
                  <c:v>43839</c:v>
                </c:pt>
                <c:pt idx="662">
                  <c:v>43838</c:v>
                </c:pt>
                <c:pt idx="663">
                  <c:v>43837</c:v>
                </c:pt>
                <c:pt idx="664">
                  <c:v>43836</c:v>
                </c:pt>
                <c:pt idx="665">
                  <c:v>43833</c:v>
                </c:pt>
                <c:pt idx="666">
                  <c:v>43832</c:v>
                </c:pt>
                <c:pt idx="667">
                  <c:v>43830</c:v>
                </c:pt>
                <c:pt idx="668">
                  <c:v>43829</c:v>
                </c:pt>
                <c:pt idx="669">
                  <c:v>43826</c:v>
                </c:pt>
                <c:pt idx="670">
                  <c:v>43823</c:v>
                </c:pt>
                <c:pt idx="671">
                  <c:v>43822</c:v>
                </c:pt>
                <c:pt idx="672">
                  <c:v>43819</c:v>
                </c:pt>
                <c:pt idx="673">
                  <c:v>43818</c:v>
                </c:pt>
                <c:pt idx="674">
                  <c:v>43817</c:v>
                </c:pt>
                <c:pt idx="675">
                  <c:v>43816</c:v>
                </c:pt>
                <c:pt idx="676">
                  <c:v>43815</c:v>
                </c:pt>
                <c:pt idx="677">
                  <c:v>43812</c:v>
                </c:pt>
                <c:pt idx="678">
                  <c:v>43811</c:v>
                </c:pt>
                <c:pt idx="679">
                  <c:v>43810</c:v>
                </c:pt>
                <c:pt idx="680">
                  <c:v>43809</c:v>
                </c:pt>
                <c:pt idx="681">
                  <c:v>43808</c:v>
                </c:pt>
                <c:pt idx="682">
                  <c:v>43805</c:v>
                </c:pt>
                <c:pt idx="683">
                  <c:v>43804</c:v>
                </c:pt>
                <c:pt idx="684">
                  <c:v>43803</c:v>
                </c:pt>
                <c:pt idx="685">
                  <c:v>43802</c:v>
                </c:pt>
                <c:pt idx="686">
                  <c:v>43801</c:v>
                </c:pt>
                <c:pt idx="687">
                  <c:v>43798</c:v>
                </c:pt>
                <c:pt idx="688">
                  <c:v>43797</c:v>
                </c:pt>
                <c:pt idx="689">
                  <c:v>43796</c:v>
                </c:pt>
                <c:pt idx="690">
                  <c:v>43795</c:v>
                </c:pt>
                <c:pt idx="691">
                  <c:v>43794</c:v>
                </c:pt>
                <c:pt idx="692">
                  <c:v>43791</c:v>
                </c:pt>
                <c:pt idx="693">
                  <c:v>43790</c:v>
                </c:pt>
                <c:pt idx="694">
                  <c:v>43789</c:v>
                </c:pt>
                <c:pt idx="695">
                  <c:v>43788</c:v>
                </c:pt>
                <c:pt idx="696">
                  <c:v>43787</c:v>
                </c:pt>
                <c:pt idx="697">
                  <c:v>43784</c:v>
                </c:pt>
                <c:pt idx="698">
                  <c:v>43783</c:v>
                </c:pt>
                <c:pt idx="699">
                  <c:v>43782</c:v>
                </c:pt>
                <c:pt idx="700">
                  <c:v>43781</c:v>
                </c:pt>
                <c:pt idx="701">
                  <c:v>43780</c:v>
                </c:pt>
                <c:pt idx="702">
                  <c:v>43777</c:v>
                </c:pt>
                <c:pt idx="703">
                  <c:v>43776</c:v>
                </c:pt>
                <c:pt idx="704">
                  <c:v>43775</c:v>
                </c:pt>
                <c:pt idx="705">
                  <c:v>43774</c:v>
                </c:pt>
                <c:pt idx="706">
                  <c:v>43773</c:v>
                </c:pt>
                <c:pt idx="707">
                  <c:v>43770</c:v>
                </c:pt>
                <c:pt idx="708">
                  <c:v>43769</c:v>
                </c:pt>
                <c:pt idx="709">
                  <c:v>43768</c:v>
                </c:pt>
                <c:pt idx="710">
                  <c:v>43767</c:v>
                </c:pt>
                <c:pt idx="711">
                  <c:v>43766</c:v>
                </c:pt>
                <c:pt idx="712">
                  <c:v>43763</c:v>
                </c:pt>
                <c:pt idx="713">
                  <c:v>43762</c:v>
                </c:pt>
                <c:pt idx="714">
                  <c:v>43761</c:v>
                </c:pt>
                <c:pt idx="715">
                  <c:v>43760</c:v>
                </c:pt>
                <c:pt idx="716">
                  <c:v>43759</c:v>
                </c:pt>
                <c:pt idx="717">
                  <c:v>43756</c:v>
                </c:pt>
                <c:pt idx="718">
                  <c:v>43755</c:v>
                </c:pt>
                <c:pt idx="719">
                  <c:v>43754</c:v>
                </c:pt>
                <c:pt idx="720">
                  <c:v>43753</c:v>
                </c:pt>
                <c:pt idx="721">
                  <c:v>43752</c:v>
                </c:pt>
                <c:pt idx="722">
                  <c:v>43749</c:v>
                </c:pt>
                <c:pt idx="723">
                  <c:v>43748</c:v>
                </c:pt>
                <c:pt idx="724">
                  <c:v>43747</c:v>
                </c:pt>
                <c:pt idx="725">
                  <c:v>43746</c:v>
                </c:pt>
                <c:pt idx="726">
                  <c:v>43745</c:v>
                </c:pt>
                <c:pt idx="727">
                  <c:v>43742</c:v>
                </c:pt>
                <c:pt idx="728">
                  <c:v>43741</c:v>
                </c:pt>
                <c:pt idx="729">
                  <c:v>43740</c:v>
                </c:pt>
                <c:pt idx="730">
                  <c:v>43739</c:v>
                </c:pt>
                <c:pt idx="731">
                  <c:v>43738</c:v>
                </c:pt>
                <c:pt idx="732">
                  <c:v>43735</c:v>
                </c:pt>
                <c:pt idx="733">
                  <c:v>43734</c:v>
                </c:pt>
                <c:pt idx="734">
                  <c:v>43733</c:v>
                </c:pt>
                <c:pt idx="735">
                  <c:v>43732</c:v>
                </c:pt>
                <c:pt idx="736">
                  <c:v>43731</c:v>
                </c:pt>
                <c:pt idx="737">
                  <c:v>43728</c:v>
                </c:pt>
                <c:pt idx="738">
                  <c:v>43727</c:v>
                </c:pt>
                <c:pt idx="739">
                  <c:v>43726</c:v>
                </c:pt>
                <c:pt idx="740">
                  <c:v>43725</c:v>
                </c:pt>
                <c:pt idx="741">
                  <c:v>43724</c:v>
                </c:pt>
                <c:pt idx="742">
                  <c:v>43721</c:v>
                </c:pt>
                <c:pt idx="743">
                  <c:v>43720</c:v>
                </c:pt>
                <c:pt idx="744">
                  <c:v>43719</c:v>
                </c:pt>
                <c:pt idx="745">
                  <c:v>43718</c:v>
                </c:pt>
                <c:pt idx="746">
                  <c:v>43717</c:v>
                </c:pt>
                <c:pt idx="747">
                  <c:v>43714</c:v>
                </c:pt>
                <c:pt idx="748">
                  <c:v>43713</c:v>
                </c:pt>
                <c:pt idx="749">
                  <c:v>43712</c:v>
                </c:pt>
                <c:pt idx="750">
                  <c:v>43711</c:v>
                </c:pt>
                <c:pt idx="751">
                  <c:v>43710</c:v>
                </c:pt>
                <c:pt idx="752">
                  <c:v>43707</c:v>
                </c:pt>
                <c:pt idx="753">
                  <c:v>43706</c:v>
                </c:pt>
                <c:pt idx="754">
                  <c:v>43705</c:v>
                </c:pt>
                <c:pt idx="755">
                  <c:v>43704</c:v>
                </c:pt>
                <c:pt idx="756">
                  <c:v>43703</c:v>
                </c:pt>
                <c:pt idx="757">
                  <c:v>43700</c:v>
                </c:pt>
                <c:pt idx="758">
                  <c:v>43699</c:v>
                </c:pt>
                <c:pt idx="759">
                  <c:v>43698</c:v>
                </c:pt>
                <c:pt idx="760">
                  <c:v>43697</c:v>
                </c:pt>
                <c:pt idx="761">
                  <c:v>43696</c:v>
                </c:pt>
                <c:pt idx="762">
                  <c:v>43693</c:v>
                </c:pt>
                <c:pt idx="763">
                  <c:v>43692</c:v>
                </c:pt>
                <c:pt idx="764">
                  <c:v>43691</c:v>
                </c:pt>
                <c:pt idx="765">
                  <c:v>43690</c:v>
                </c:pt>
                <c:pt idx="766">
                  <c:v>43689</c:v>
                </c:pt>
                <c:pt idx="767">
                  <c:v>43686</c:v>
                </c:pt>
                <c:pt idx="768">
                  <c:v>43685</c:v>
                </c:pt>
                <c:pt idx="769">
                  <c:v>43684</c:v>
                </c:pt>
                <c:pt idx="770">
                  <c:v>43683</c:v>
                </c:pt>
                <c:pt idx="771">
                  <c:v>43682</c:v>
                </c:pt>
                <c:pt idx="772">
                  <c:v>43679</c:v>
                </c:pt>
                <c:pt idx="773">
                  <c:v>43678</c:v>
                </c:pt>
                <c:pt idx="774">
                  <c:v>43677</c:v>
                </c:pt>
                <c:pt idx="775">
                  <c:v>43676</c:v>
                </c:pt>
                <c:pt idx="776">
                  <c:v>43675</c:v>
                </c:pt>
                <c:pt idx="777">
                  <c:v>43672</c:v>
                </c:pt>
                <c:pt idx="778">
                  <c:v>43671</c:v>
                </c:pt>
                <c:pt idx="779">
                  <c:v>43670</c:v>
                </c:pt>
                <c:pt idx="780">
                  <c:v>43669</c:v>
                </c:pt>
                <c:pt idx="781">
                  <c:v>43668</c:v>
                </c:pt>
                <c:pt idx="782">
                  <c:v>43665</c:v>
                </c:pt>
                <c:pt idx="783">
                  <c:v>43664</c:v>
                </c:pt>
                <c:pt idx="784">
                  <c:v>43663</c:v>
                </c:pt>
                <c:pt idx="785">
                  <c:v>43662</c:v>
                </c:pt>
                <c:pt idx="786">
                  <c:v>43661</c:v>
                </c:pt>
                <c:pt idx="787">
                  <c:v>43658</c:v>
                </c:pt>
                <c:pt idx="788">
                  <c:v>43657</c:v>
                </c:pt>
                <c:pt idx="789">
                  <c:v>43656</c:v>
                </c:pt>
                <c:pt idx="790">
                  <c:v>43655</c:v>
                </c:pt>
                <c:pt idx="791">
                  <c:v>43654</c:v>
                </c:pt>
                <c:pt idx="792">
                  <c:v>43651</c:v>
                </c:pt>
                <c:pt idx="793">
                  <c:v>43650</c:v>
                </c:pt>
                <c:pt idx="794">
                  <c:v>43649</c:v>
                </c:pt>
                <c:pt idx="795">
                  <c:v>43648</c:v>
                </c:pt>
                <c:pt idx="796">
                  <c:v>43647</c:v>
                </c:pt>
                <c:pt idx="797">
                  <c:v>43644</c:v>
                </c:pt>
                <c:pt idx="798">
                  <c:v>43643</c:v>
                </c:pt>
                <c:pt idx="799">
                  <c:v>43642</c:v>
                </c:pt>
                <c:pt idx="800">
                  <c:v>43641</c:v>
                </c:pt>
                <c:pt idx="801">
                  <c:v>43640</c:v>
                </c:pt>
                <c:pt idx="802">
                  <c:v>43637</c:v>
                </c:pt>
                <c:pt idx="803">
                  <c:v>43636</c:v>
                </c:pt>
                <c:pt idx="804">
                  <c:v>43635</c:v>
                </c:pt>
                <c:pt idx="805">
                  <c:v>43634</c:v>
                </c:pt>
                <c:pt idx="806">
                  <c:v>43633</c:v>
                </c:pt>
                <c:pt idx="807">
                  <c:v>43630</c:v>
                </c:pt>
                <c:pt idx="808">
                  <c:v>43629</c:v>
                </c:pt>
                <c:pt idx="809">
                  <c:v>43628</c:v>
                </c:pt>
                <c:pt idx="810">
                  <c:v>43627</c:v>
                </c:pt>
                <c:pt idx="811">
                  <c:v>43626</c:v>
                </c:pt>
                <c:pt idx="812">
                  <c:v>43623</c:v>
                </c:pt>
                <c:pt idx="813">
                  <c:v>43622</c:v>
                </c:pt>
                <c:pt idx="814">
                  <c:v>43621</c:v>
                </c:pt>
                <c:pt idx="815">
                  <c:v>43620</c:v>
                </c:pt>
                <c:pt idx="816">
                  <c:v>43619</c:v>
                </c:pt>
                <c:pt idx="817">
                  <c:v>43616</c:v>
                </c:pt>
                <c:pt idx="818">
                  <c:v>43615</c:v>
                </c:pt>
                <c:pt idx="819">
                  <c:v>43614</c:v>
                </c:pt>
                <c:pt idx="820">
                  <c:v>43613</c:v>
                </c:pt>
                <c:pt idx="821">
                  <c:v>43612</c:v>
                </c:pt>
                <c:pt idx="822">
                  <c:v>43609</c:v>
                </c:pt>
                <c:pt idx="823">
                  <c:v>43608</c:v>
                </c:pt>
                <c:pt idx="824">
                  <c:v>43607</c:v>
                </c:pt>
                <c:pt idx="825">
                  <c:v>43606</c:v>
                </c:pt>
                <c:pt idx="826">
                  <c:v>43605</c:v>
                </c:pt>
                <c:pt idx="827">
                  <c:v>43602</c:v>
                </c:pt>
                <c:pt idx="828">
                  <c:v>43601</c:v>
                </c:pt>
                <c:pt idx="829">
                  <c:v>43600</c:v>
                </c:pt>
                <c:pt idx="830">
                  <c:v>43599</c:v>
                </c:pt>
                <c:pt idx="831">
                  <c:v>43598</c:v>
                </c:pt>
                <c:pt idx="832">
                  <c:v>43595</c:v>
                </c:pt>
                <c:pt idx="833">
                  <c:v>43594</c:v>
                </c:pt>
                <c:pt idx="834">
                  <c:v>43593</c:v>
                </c:pt>
                <c:pt idx="835">
                  <c:v>43592</c:v>
                </c:pt>
                <c:pt idx="836">
                  <c:v>43591</c:v>
                </c:pt>
                <c:pt idx="837">
                  <c:v>43588</c:v>
                </c:pt>
                <c:pt idx="838">
                  <c:v>43587</c:v>
                </c:pt>
                <c:pt idx="839">
                  <c:v>43585</c:v>
                </c:pt>
                <c:pt idx="840">
                  <c:v>43584</c:v>
                </c:pt>
                <c:pt idx="841">
                  <c:v>43581</c:v>
                </c:pt>
                <c:pt idx="842">
                  <c:v>43580</c:v>
                </c:pt>
                <c:pt idx="843">
                  <c:v>43579</c:v>
                </c:pt>
                <c:pt idx="844">
                  <c:v>43578</c:v>
                </c:pt>
                <c:pt idx="845">
                  <c:v>43573</c:v>
                </c:pt>
                <c:pt idx="846">
                  <c:v>43572</c:v>
                </c:pt>
                <c:pt idx="847">
                  <c:v>43571</c:v>
                </c:pt>
                <c:pt idx="848">
                  <c:v>43570</c:v>
                </c:pt>
                <c:pt idx="849">
                  <c:v>43567</c:v>
                </c:pt>
                <c:pt idx="850">
                  <c:v>43566</c:v>
                </c:pt>
                <c:pt idx="851">
                  <c:v>43565</c:v>
                </c:pt>
                <c:pt idx="852">
                  <c:v>43564</c:v>
                </c:pt>
                <c:pt idx="853">
                  <c:v>43563</c:v>
                </c:pt>
                <c:pt idx="854">
                  <c:v>43560</c:v>
                </c:pt>
                <c:pt idx="855">
                  <c:v>43559</c:v>
                </c:pt>
                <c:pt idx="856">
                  <c:v>43558</c:v>
                </c:pt>
                <c:pt idx="857">
                  <c:v>43557</c:v>
                </c:pt>
                <c:pt idx="858">
                  <c:v>43556</c:v>
                </c:pt>
                <c:pt idx="859">
                  <c:v>43553</c:v>
                </c:pt>
                <c:pt idx="860">
                  <c:v>43552</c:v>
                </c:pt>
                <c:pt idx="861">
                  <c:v>43551</c:v>
                </c:pt>
                <c:pt idx="862">
                  <c:v>43550</c:v>
                </c:pt>
                <c:pt idx="863">
                  <c:v>43549</c:v>
                </c:pt>
                <c:pt idx="864">
                  <c:v>43546</c:v>
                </c:pt>
                <c:pt idx="865">
                  <c:v>43545</c:v>
                </c:pt>
                <c:pt idx="866">
                  <c:v>43544</c:v>
                </c:pt>
                <c:pt idx="867">
                  <c:v>43543</c:v>
                </c:pt>
                <c:pt idx="868">
                  <c:v>43542</c:v>
                </c:pt>
                <c:pt idx="869">
                  <c:v>43539</c:v>
                </c:pt>
                <c:pt idx="870">
                  <c:v>43538</c:v>
                </c:pt>
                <c:pt idx="871">
                  <c:v>43537</c:v>
                </c:pt>
                <c:pt idx="872">
                  <c:v>43536</c:v>
                </c:pt>
                <c:pt idx="873">
                  <c:v>43535</c:v>
                </c:pt>
                <c:pt idx="874">
                  <c:v>43532</c:v>
                </c:pt>
                <c:pt idx="875">
                  <c:v>43531</c:v>
                </c:pt>
                <c:pt idx="876">
                  <c:v>43530</c:v>
                </c:pt>
                <c:pt idx="877">
                  <c:v>43529</c:v>
                </c:pt>
                <c:pt idx="878">
                  <c:v>43528</c:v>
                </c:pt>
                <c:pt idx="879">
                  <c:v>43525</c:v>
                </c:pt>
                <c:pt idx="880">
                  <c:v>43524</c:v>
                </c:pt>
                <c:pt idx="881">
                  <c:v>43523</c:v>
                </c:pt>
                <c:pt idx="882">
                  <c:v>43522</c:v>
                </c:pt>
                <c:pt idx="883">
                  <c:v>43521</c:v>
                </c:pt>
                <c:pt idx="884">
                  <c:v>43518</c:v>
                </c:pt>
                <c:pt idx="885">
                  <c:v>43517</c:v>
                </c:pt>
                <c:pt idx="886">
                  <c:v>43516</c:v>
                </c:pt>
                <c:pt idx="887">
                  <c:v>43515</c:v>
                </c:pt>
                <c:pt idx="888">
                  <c:v>43514</c:v>
                </c:pt>
                <c:pt idx="889">
                  <c:v>43511</c:v>
                </c:pt>
                <c:pt idx="890">
                  <c:v>43510</c:v>
                </c:pt>
                <c:pt idx="891">
                  <c:v>43509</c:v>
                </c:pt>
                <c:pt idx="892">
                  <c:v>43508</c:v>
                </c:pt>
                <c:pt idx="893">
                  <c:v>43507</c:v>
                </c:pt>
                <c:pt idx="894">
                  <c:v>43504</c:v>
                </c:pt>
                <c:pt idx="895">
                  <c:v>43503</c:v>
                </c:pt>
                <c:pt idx="896">
                  <c:v>43502</c:v>
                </c:pt>
                <c:pt idx="897">
                  <c:v>43501</c:v>
                </c:pt>
                <c:pt idx="898">
                  <c:v>43500</c:v>
                </c:pt>
                <c:pt idx="899">
                  <c:v>43497</c:v>
                </c:pt>
                <c:pt idx="900">
                  <c:v>43496</c:v>
                </c:pt>
                <c:pt idx="901">
                  <c:v>43495</c:v>
                </c:pt>
                <c:pt idx="902">
                  <c:v>43494</c:v>
                </c:pt>
                <c:pt idx="903">
                  <c:v>43493</c:v>
                </c:pt>
                <c:pt idx="904">
                  <c:v>43490</c:v>
                </c:pt>
                <c:pt idx="905">
                  <c:v>43489</c:v>
                </c:pt>
                <c:pt idx="906">
                  <c:v>43488</c:v>
                </c:pt>
                <c:pt idx="907">
                  <c:v>43487</c:v>
                </c:pt>
                <c:pt idx="908">
                  <c:v>43486</c:v>
                </c:pt>
                <c:pt idx="909">
                  <c:v>43483</c:v>
                </c:pt>
                <c:pt idx="910">
                  <c:v>43482</c:v>
                </c:pt>
                <c:pt idx="911">
                  <c:v>43481</c:v>
                </c:pt>
                <c:pt idx="912">
                  <c:v>43480</c:v>
                </c:pt>
                <c:pt idx="913">
                  <c:v>43479</c:v>
                </c:pt>
                <c:pt idx="914">
                  <c:v>43476</c:v>
                </c:pt>
                <c:pt idx="915">
                  <c:v>43475</c:v>
                </c:pt>
                <c:pt idx="916">
                  <c:v>43474</c:v>
                </c:pt>
                <c:pt idx="917">
                  <c:v>43473</c:v>
                </c:pt>
                <c:pt idx="918">
                  <c:v>43472</c:v>
                </c:pt>
                <c:pt idx="919">
                  <c:v>43469</c:v>
                </c:pt>
                <c:pt idx="920">
                  <c:v>43468</c:v>
                </c:pt>
                <c:pt idx="921">
                  <c:v>43467</c:v>
                </c:pt>
                <c:pt idx="922">
                  <c:v>43465</c:v>
                </c:pt>
                <c:pt idx="923">
                  <c:v>43462</c:v>
                </c:pt>
                <c:pt idx="924">
                  <c:v>43461</c:v>
                </c:pt>
                <c:pt idx="925">
                  <c:v>43458</c:v>
                </c:pt>
                <c:pt idx="926">
                  <c:v>43455</c:v>
                </c:pt>
                <c:pt idx="927">
                  <c:v>43454</c:v>
                </c:pt>
                <c:pt idx="928">
                  <c:v>43453</c:v>
                </c:pt>
                <c:pt idx="929">
                  <c:v>43452</c:v>
                </c:pt>
                <c:pt idx="930">
                  <c:v>43451</c:v>
                </c:pt>
                <c:pt idx="931">
                  <c:v>43448</c:v>
                </c:pt>
                <c:pt idx="932">
                  <c:v>43447</c:v>
                </c:pt>
                <c:pt idx="933">
                  <c:v>43446</c:v>
                </c:pt>
                <c:pt idx="934">
                  <c:v>43445</c:v>
                </c:pt>
                <c:pt idx="935">
                  <c:v>43444</c:v>
                </c:pt>
                <c:pt idx="936">
                  <c:v>43441</c:v>
                </c:pt>
                <c:pt idx="937">
                  <c:v>43440</c:v>
                </c:pt>
                <c:pt idx="938">
                  <c:v>43439</c:v>
                </c:pt>
                <c:pt idx="939">
                  <c:v>43438</c:v>
                </c:pt>
                <c:pt idx="940">
                  <c:v>43437</c:v>
                </c:pt>
                <c:pt idx="941">
                  <c:v>43434</c:v>
                </c:pt>
                <c:pt idx="942">
                  <c:v>43433</c:v>
                </c:pt>
                <c:pt idx="943">
                  <c:v>43432</c:v>
                </c:pt>
                <c:pt idx="944">
                  <c:v>43431</c:v>
                </c:pt>
                <c:pt idx="945">
                  <c:v>43430</c:v>
                </c:pt>
                <c:pt idx="946">
                  <c:v>43427</c:v>
                </c:pt>
                <c:pt idx="947">
                  <c:v>43426</c:v>
                </c:pt>
                <c:pt idx="948">
                  <c:v>43425</c:v>
                </c:pt>
                <c:pt idx="949">
                  <c:v>43424</c:v>
                </c:pt>
                <c:pt idx="950">
                  <c:v>43423</c:v>
                </c:pt>
                <c:pt idx="951">
                  <c:v>43420</c:v>
                </c:pt>
                <c:pt idx="952">
                  <c:v>43419</c:v>
                </c:pt>
                <c:pt idx="953">
                  <c:v>43418</c:v>
                </c:pt>
                <c:pt idx="954">
                  <c:v>43417</c:v>
                </c:pt>
                <c:pt idx="955">
                  <c:v>43416</c:v>
                </c:pt>
                <c:pt idx="956">
                  <c:v>43413</c:v>
                </c:pt>
                <c:pt idx="957">
                  <c:v>43412</c:v>
                </c:pt>
                <c:pt idx="958">
                  <c:v>43411</c:v>
                </c:pt>
                <c:pt idx="959">
                  <c:v>43410</c:v>
                </c:pt>
                <c:pt idx="960">
                  <c:v>43409</c:v>
                </c:pt>
                <c:pt idx="961">
                  <c:v>43406</c:v>
                </c:pt>
                <c:pt idx="962">
                  <c:v>43405</c:v>
                </c:pt>
                <c:pt idx="963">
                  <c:v>43404</c:v>
                </c:pt>
                <c:pt idx="964">
                  <c:v>43403</c:v>
                </c:pt>
                <c:pt idx="965">
                  <c:v>43402</c:v>
                </c:pt>
                <c:pt idx="966">
                  <c:v>43399</c:v>
                </c:pt>
                <c:pt idx="967">
                  <c:v>43398</c:v>
                </c:pt>
                <c:pt idx="968">
                  <c:v>43397</c:v>
                </c:pt>
                <c:pt idx="969">
                  <c:v>43396</c:v>
                </c:pt>
                <c:pt idx="970">
                  <c:v>43395</c:v>
                </c:pt>
                <c:pt idx="971">
                  <c:v>43392</c:v>
                </c:pt>
                <c:pt idx="972">
                  <c:v>43391</c:v>
                </c:pt>
                <c:pt idx="973">
                  <c:v>43390</c:v>
                </c:pt>
                <c:pt idx="974">
                  <c:v>43389</c:v>
                </c:pt>
                <c:pt idx="975">
                  <c:v>43388</c:v>
                </c:pt>
                <c:pt idx="976">
                  <c:v>43385</c:v>
                </c:pt>
                <c:pt idx="977">
                  <c:v>43384</c:v>
                </c:pt>
                <c:pt idx="978">
                  <c:v>43383</c:v>
                </c:pt>
                <c:pt idx="979">
                  <c:v>43382</c:v>
                </c:pt>
                <c:pt idx="980">
                  <c:v>43381</c:v>
                </c:pt>
                <c:pt idx="981">
                  <c:v>43378</c:v>
                </c:pt>
                <c:pt idx="982">
                  <c:v>43377</c:v>
                </c:pt>
                <c:pt idx="983">
                  <c:v>43376</c:v>
                </c:pt>
                <c:pt idx="984">
                  <c:v>43375</c:v>
                </c:pt>
                <c:pt idx="985">
                  <c:v>43374</c:v>
                </c:pt>
                <c:pt idx="986">
                  <c:v>43371</c:v>
                </c:pt>
                <c:pt idx="987">
                  <c:v>43370</c:v>
                </c:pt>
                <c:pt idx="988">
                  <c:v>43369</c:v>
                </c:pt>
                <c:pt idx="989">
                  <c:v>43368</c:v>
                </c:pt>
                <c:pt idx="990">
                  <c:v>43367</c:v>
                </c:pt>
                <c:pt idx="991">
                  <c:v>43364</c:v>
                </c:pt>
                <c:pt idx="992">
                  <c:v>43363</c:v>
                </c:pt>
                <c:pt idx="993">
                  <c:v>43362</c:v>
                </c:pt>
                <c:pt idx="994">
                  <c:v>43361</c:v>
                </c:pt>
                <c:pt idx="995">
                  <c:v>43360</c:v>
                </c:pt>
                <c:pt idx="996">
                  <c:v>43357</c:v>
                </c:pt>
                <c:pt idx="997">
                  <c:v>43356</c:v>
                </c:pt>
                <c:pt idx="998">
                  <c:v>43355</c:v>
                </c:pt>
                <c:pt idx="999">
                  <c:v>43354</c:v>
                </c:pt>
                <c:pt idx="1000">
                  <c:v>43353</c:v>
                </c:pt>
                <c:pt idx="1001">
                  <c:v>43350</c:v>
                </c:pt>
                <c:pt idx="1002">
                  <c:v>43349</c:v>
                </c:pt>
                <c:pt idx="1003">
                  <c:v>43348</c:v>
                </c:pt>
                <c:pt idx="1004">
                  <c:v>43347</c:v>
                </c:pt>
                <c:pt idx="1005">
                  <c:v>43346</c:v>
                </c:pt>
                <c:pt idx="1006">
                  <c:v>43343</c:v>
                </c:pt>
                <c:pt idx="1007">
                  <c:v>43342</c:v>
                </c:pt>
                <c:pt idx="1008">
                  <c:v>43341</c:v>
                </c:pt>
                <c:pt idx="1009">
                  <c:v>43340</c:v>
                </c:pt>
                <c:pt idx="1010">
                  <c:v>43339</c:v>
                </c:pt>
                <c:pt idx="1011">
                  <c:v>43336</c:v>
                </c:pt>
                <c:pt idx="1012">
                  <c:v>43335</c:v>
                </c:pt>
                <c:pt idx="1013">
                  <c:v>43334</c:v>
                </c:pt>
                <c:pt idx="1014">
                  <c:v>43333</c:v>
                </c:pt>
                <c:pt idx="1015">
                  <c:v>43332</c:v>
                </c:pt>
                <c:pt idx="1016">
                  <c:v>43329</c:v>
                </c:pt>
                <c:pt idx="1017">
                  <c:v>43328</c:v>
                </c:pt>
                <c:pt idx="1018">
                  <c:v>43327</c:v>
                </c:pt>
                <c:pt idx="1019">
                  <c:v>43326</c:v>
                </c:pt>
                <c:pt idx="1020">
                  <c:v>43325</c:v>
                </c:pt>
                <c:pt idx="1021">
                  <c:v>43322</c:v>
                </c:pt>
                <c:pt idx="1022">
                  <c:v>43321</c:v>
                </c:pt>
                <c:pt idx="1023">
                  <c:v>43320</c:v>
                </c:pt>
                <c:pt idx="1024">
                  <c:v>43319</c:v>
                </c:pt>
                <c:pt idx="1025">
                  <c:v>43318</c:v>
                </c:pt>
                <c:pt idx="1026">
                  <c:v>43315</c:v>
                </c:pt>
                <c:pt idx="1027">
                  <c:v>43314</c:v>
                </c:pt>
                <c:pt idx="1028">
                  <c:v>43313</c:v>
                </c:pt>
                <c:pt idx="1029">
                  <c:v>43312</c:v>
                </c:pt>
                <c:pt idx="1030">
                  <c:v>43311</c:v>
                </c:pt>
                <c:pt idx="1031">
                  <c:v>43308</c:v>
                </c:pt>
                <c:pt idx="1032">
                  <c:v>43307</c:v>
                </c:pt>
                <c:pt idx="1033">
                  <c:v>43306</c:v>
                </c:pt>
                <c:pt idx="1034">
                  <c:v>43305</c:v>
                </c:pt>
                <c:pt idx="1035">
                  <c:v>43304</c:v>
                </c:pt>
                <c:pt idx="1036">
                  <c:v>43301</c:v>
                </c:pt>
                <c:pt idx="1037">
                  <c:v>43300</c:v>
                </c:pt>
                <c:pt idx="1038">
                  <c:v>43299</c:v>
                </c:pt>
                <c:pt idx="1039">
                  <c:v>43298</c:v>
                </c:pt>
                <c:pt idx="1040">
                  <c:v>43297</c:v>
                </c:pt>
                <c:pt idx="1041">
                  <c:v>43294</c:v>
                </c:pt>
                <c:pt idx="1042">
                  <c:v>43293</c:v>
                </c:pt>
                <c:pt idx="1043">
                  <c:v>43292</c:v>
                </c:pt>
                <c:pt idx="1044">
                  <c:v>43291</c:v>
                </c:pt>
                <c:pt idx="1045">
                  <c:v>43290</c:v>
                </c:pt>
                <c:pt idx="1046">
                  <c:v>43287</c:v>
                </c:pt>
                <c:pt idx="1047">
                  <c:v>43286</c:v>
                </c:pt>
                <c:pt idx="1048">
                  <c:v>43285</c:v>
                </c:pt>
                <c:pt idx="1049">
                  <c:v>43284</c:v>
                </c:pt>
                <c:pt idx="1050">
                  <c:v>43283</c:v>
                </c:pt>
                <c:pt idx="1051">
                  <c:v>43280</c:v>
                </c:pt>
                <c:pt idx="1052">
                  <c:v>43279</c:v>
                </c:pt>
                <c:pt idx="1053">
                  <c:v>43278</c:v>
                </c:pt>
                <c:pt idx="1054">
                  <c:v>43277</c:v>
                </c:pt>
                <c:pt idx="1055">
                  <c:v>43276</c:v>
                </c:pt>
                <c:pt idx="1056">
                  <c:v>43273</c:v>
                </c:pt>
                <c:pt idx="1057">
                  <c:v>43272</c:v>
                </c:pt>
                <c:pt idx="1058">
                  <c:v>43271</c:v>
                </c:pt>
                <c:pt idx="1059">
                  <c:v>43270</c:v>
                </c:pt>
                <c:pt idx="1060">
                  <c:v>43269</c:v>
                </c:pt>
                <c:pt idx="1061">
                  <c:v>43266</c:v>
                </c:pt>
                <c:pt idx="1062">
                  <c:v>43265</c:v>
                </c:pt>
                <c:pt idx="1063">
                  <c:v>43264</c:v>
                </c:pt>
                <c:pt idx="1064">
                  <c:v>43263</c:v>
                </c:pt>
                <c:pt idx="1065">
                  <c:v>43262</c:v>
                </c:pt>
                <c:pt idx="1066">
                  <c:v>43259</c:v>
                </c:pt>
                <c:pt idx="1067">
                  <c:v>43258</c:v>
                </c:pt>
                <c:pt idx="1068">
                  <c:v>43257</c:v>
                </c:pt>
                <c:pt idx="1069">
                  <c:v>43256</c:v>
                </c:pt>
                <c:pt idx="1070">
                  <c:v>43255</c:v>
                </c:pt>
                <c:pt idx="1071">
                  <c:v>43252</c:v>
                </c:pt>
                <c:pt idx="1072">
                  <c:v>43251</c:v>
                </c:pt>
                <c:pt idx="1073">
                  <c:v>43250</c:v>
                </c:pt>
                <c:pt idx="1074">
                  <c:v>43249</c:v>
                </c:pt>
                <c:pt idx="1075">
                  <c:v>43248</c:v>
                </c:pt>
                <c:pt idx="1076">
                  <c:v>43245</c:v>
                </c:pt>
                <c:pt idx="1077">
                  <c:v>43244</c:v>
                </c:pt>
                <c:pt idx="1078">
                  <c:v>43243</c:v>
                </c:pt>
                <c:pt idx="1079">
                  <c:v>43242</c:v>
                </c:pt>
                <c:pt idx="1080">
                  <c:v>43241</c:v>
                </c:pt>
                <c:pt idx="1081">
                  <c:v>43238</c:v>
                </c:pt>
                <c:pt idx="1082">
                  <c:v>43237</c:v>
                </c:pt>
                <c:pt idx="1083">
                  <c:v>43236</c:v>
                </c:pt>
                <c:pt idx="1084">
                  <c:v>43235</c:v>
                </c:pt>
                <c:pt idx="1085">
                  <c:v>43234</c:v>
                </c:pt>
                <c:pt idx="1086">
                  <c:v>43231</c:v>
                </c:pt>
                <c:pt idx="1087">
                  <c:v>43230</c:v>
                </c:pt>
                <c:pt idx="1088">
                  <c:v>43229</c:v>
                </c:pt>
                <c:pt idx="1089">
                  <c:v>43228</c:v>
                </c:pt>
                <c:pt idx="1090">
                  <c:v>43227</c:v>
                </c:pt>
                <c:pt idx="1091">
                  <c:v>43224</c:v>
                </c:pt>
                <c:pt idx="1092">
                  <c:v>43223</c:v>
                </c:pt>
                <c:pt idx="1093">
                  <c:v>43222</c:v>
                </c:pt>
                <c:pt idx="1094">
                  <c:v>43220</c:v>
                </c:pt>
                <c:pt idx="1095">
                  <c:v>43217</c:v>
                </c:pt>
                <c:pt idx="1096">
                  <c:v>43216</c:v>
                </c:pt>
                <c:pt idx="1097">
                  <c:v>43215</c:v>
                </c:pt>
                <c:pt idx="1098">
                  <c:v>43214</c:v>
                </c:pt>
                <c:pt idx="1099">
                  <c:v>43213</c:v>
                </c:pt>
                <c:pt idx="1100">
                  <c:v>43210</c:v>
                </c:pt>
                <c:pt idx="1101">
                  <c:v>43209</c:v>
                </c:pt>
                <c:pt idx="1102">
                  <c:v>43208</c:v>
                </c:pt>
                <c:pt idx="1103">
                  <c:v>43207</c:v>
                </c:pt>
                <c:pt idx="1104">
                  <c:v>43206</c:v>
                </c:pt>
                <c:pt idx="1105">
                  <c:v>43203</c:v>
                </c:pt>
                <c:pt idx="1106">
                  <c:v>43202</c:v>
                </c:pt>
                <c:pt idx="1107">
                  <c:v>43201</c:v>
                </c:pt>
                <c:pt idx="1108">
                  <c:v>43200</c:v>
                </c:pt>
                <c:pt idx="1109">
                  <c:v>43199</c:v>
                </c:pt>
                <c:pt idx="1110">
                  <c:v>43196</c:v>
                </c:pt>
                <c:pt idx="1111">
                  <c:v>43195</c:v>
                </c:pt>
                <c:pt idx="1112">
                  <c:v>43194</c:v>
                </c:pt>
                <c:pt idx="1113">
                  <c:v>43193</c:v>
                </c:pt>
                <c:pt idx="1114">
                  <c:v>43188</c:v>
                </c:pt>
                <c:pt idx="1115">
                  <c:v>43187</c:v>
                </c:pt>
                <c:pt idx="1116">
                  <c:v>43186</c:v>
                </c:pt>
                <c:pt idx="1117">
                  <c:v>43185</c:v>
                </c:pt>
                <c:pt idx="1118">
                  <c:v>43182</c:v>
                </c:pt>
                <c:pt idx="1119">
                  <c:v>43181</c:v>
                </c:pt>
                <c:pt idx="1120">
                  <c:v>43180</c:v>
                </c:pt>
                <c:pt idx="1121">
                  <c:v>43179</c:v>
                </c:pt>
                <c:pt idx="1122">
                  <c:v>43178</c:v>
                </c:pt>
                <c:pt idx="1123">
                  <c:v>43175</c:v>
                </c:pt>
                <c:pt idx="1124">
                  <c:v>43174</c:v>
                </c:pt>
                <c:pt idx="1125">
                  <c:v>43173</c:v>
                </c:pt>
                <c:pt idx="1126">
                  <c:v>43172</c:v>
                </c:pt>
                <c:pt idx="1127">
                  <c:v>43171</c:v>
                </c:pt>
                <c:pt idx="1128">
                  <c:v>43168</c:v>
                </c:pt>
                <c:pt idx="1129">
                  <c:v>43167</c:v>
                </c:pt>
                <c:pt idx="1130">
                  <c:v>43166</c:v>
                </c:pt>
                <c:pt idx="1131">
                  <c:v>43165</c:v>
                </c:pt>
                <c:pt idx="1132">
                  <c:v>43164</c:v>
                </c:pt>
                <c:pt idx="1133">
                  <c:v>43161</c:v>
                </c:pt>
                <c:pt idx="1134">
                  <c:v>43160</c:v>
                </c:pt>
                <c:pt idx="1135">
                  <c:v>43159</c:v>
                </c:pt>
                <c:pt idx="1136">
                  <c:v>43158</c:v>
                </c:pt>
                <c:pt idx="1137">
                  <c:v>43157</c:v>
                </c:pt>
                <c:pt idx="1138">
                  <c:v>43154</c:v>
                </c:pt>
                <c:pt idx="1139">
                  <c:v>43153</c:v>
                </c:pt>
                <c:pt idx="1140">
                  <c:v>43152</c:v>
                </c:pt>
                <c:pt idx="1141">
                  <c:v>43151</c:v>
                </c:pt>
                <c:pt idx="1142">
                  <c:v>43150</c:v>
                </c:pt>
                <c:pt idx="1143">
                  <c:v>43147</c:v>
                </c:pt>
                <c:pt idx="1144">
                  <c:v>43146</c:v>
                </c:pt>
                <c:pt idx="1145">
                  <c:v>43145</c:v>
                </c:pt>
                <c:pt idx="1146">
                  <c:v>43144</c:v>
                </c:pt>
                <c:pt idx="1147">
                  <c:v>43143</c:v>
                </c:pt>
                <c:pt idx="1148">
                  <c:v>43140</c:v>
                </c:pt>
                <c:pt idx="1149">
                  <c:v>43139</c:v>
                </c:pt>
                <c:pt idx="1150">
                  <c:v>43138</c:v>
                </c:pt>
                <c:pt idx="1151">
                  <c:v>43137</c:v>
                </c:pt>
                <c:pt idx="1152">
                  <c:v>43136</c:v>
                </c:pt>
                <c:pt idx="1153">
                  <c:v>43133</c:v>
                </c:pt>
                <c:pt idx="1154">
                  <c:v>43132</c:v>
                </c:pt>
                <c:pt idx="1155">
                  <c:v>43131</c:v>
                </c:pt>
                <c:pt idx="1156">
                  <c:v>43130</c:v>
                </c:pt>
                <c:pt idx="1157">
                  <c:v>43129</c:v>
                </c:pt>
                <c:pt idx="1158">
                  <c:v>43126</c:v>
                </c:pt>
                <c:pt idx="1159">
                  <c:v>43125</c:v>
                </c:pt>
                <c:pt idx="1160">
                  <c:v>43124</c:v>
                </c:pt>
                <c:pt idx="1161">
                  <c:v>43123</c:v>
                </c:pt>
                <c:pt idx="1162">
                  <c:v>43122</c:v>
                </c:pt>
                <c:pt idx="1163">
                  <c:v>43119</c:v>
                </c:pt>
                <c:pt idx="1164">
                  <c:v>43118</c:v>
                </c:pt>
                <c:pt idx="1165">
                  <c:v>43117</c:v>
                </c:pt>
                <c:pt idx="1166">
                  <c:v>43116</c:v>
                </c:pt>
                <c:pt idx="1167">
                  <c:v>43115</c:v>
                </c:pt>
                <c:pt idx="1168">
                  <c:v>43112</c:v>
                </c:pt>
                <c:pt idx="1169">
                  <c:v>43111</c:v>
                </c:pt>
                <c:pt idx="1170">
                  <c:v>43110</c:v>
                </c:pt>
                <c:pt idx="1171">
                  <c:v>43109</c:v>
                </c:pt>
                <c:pt idx="1172">
                  <c:v>43108</c:v>
                </c:pt>
                <c:pt idx="1173">
                  <c:v>43105</c:v>
                </c:pt>
                <c:pt idx="1174">
                  <c:v>43104</c:v>
                </c:pt>
                <c:pt idx="1175">
                  <c:v>43103</c:v>
                </c:pt>
                <c:pt idx="1176">
                  <c:v>43102</c:v>
                </c:pt>
                <c:pt idx="1177">
                  <c:v>43098</c:v>
                </c:pt>
                <c:pt idx="1178">
                  <c:v>43097</c:v>
                </c:pt>
                <c:pt idx="1179">
                  <c:v>43096</c:v>
                </c:pt>
                <c:pt idx="1180">
                  <c:v>43091</c:v>
                </c:pt>
                <c:pt idx="1181">
                  <c:v>43090</c:v>
                </c:pt>
                <c:pt idx="1182">
                  <c:v>43089</c:v>
                </c:pt>
                <c:pt idx="1183">
                  <c:v>43088</c:v>
                </c:pt>
                <c:pt idx="1184">
                  <c:v>43087</c:v>
                </c:pt>
                <c:pt idx="1185">
                  <c:v>43084</c:v>
                </c:pt>
                <c:pt idx="1186">
                  <c:v>43083</c:v>
                </c:pt>
                <c:pt idx="1187">
                  <c:v>43082</c:v>
                </c:pt>
                <c:pt idx="1188">
                  <c:v>43081</c:v>
                </c:pt>
                <c:pt idx="1189">
                  <c:v>43080</c:v>
                </c:pt>
                <c:pt idx="1190">
                  <c:v>43077</c:v>
                </c:pt>
                <c:pt idx="1191">
                  <c:v>43076</c:v>
                </c:pt>
                <c:pt idx="1192">
                  <c:v>43075</c:v>
                </c:pt>
                <c:pt idx="1193">
                  <c:v>43074</c:v>
                </c:pt>
                <c:pt idx="1194">
                  <c:v>43073</c:v>
                </c:pt>
                <c:pt idx="1195">
                  <c:v>43070</c:v>
                </c:pt>
                <c:pt idx="1196">
                  <c:v>43069</c:v>
                </c:pt>
                <c:pt idx="1197">
                  <c:v>43068</c:v>
                </c:pt>
                <c:pt idx="1198">
                  <c:v>43067</c:v>
                </c:pt>
                <c:pt idx="1199">
                  <c:v>43066</c:v>
                </c:pt>
                <c:pt idx="1200">
                  <c:v>43063</c:v>
                </c:pt>
                <c:pt idx="1201">
                  <c:v>43062</c:v>
                </c:pt>
                <c:pt idx="1202">
                  <c:v>43061</c:v>
                </c:pt>
                <c:pt idx="1203">
                  <c:v>43060</c:v>
                </c:pt>
                <c:pt idx="1204">
                  <c:v>43059</c:v>
                </c:pt>
                <c:pt idx="1205">
                  <c:v>43056</c:v>
                </c:pt>
                <c:pt idx="1206">
                  <c:v>43055</c:v>
                </c:pt>
                <c:pt idx="1207">
                  <c:v>43054</c:v>
                </c:pt>
                <c:pt idx="1208">
                  <c:v>43053</c:v>
                </c:pt>
                <c:pt idx="1209">
                  <c:v>43052</c:v>
                </c:pt>
                <c:pt idx="1210">
                  <c:v>43049</c:v>
                </c:pt>
                <c:pt idx="1211">
                  <c:v>43048</c:v>
                </c:pt>
                <c:pt idx="1212">
                  <c:v>43047</c:v>
                </c:pt>
                <c:pt idx="1213">
                  <c:v>43046</c:v>
                </c:pt>
                <c:pt idx="1214">
                  <c:v>43045</c:v>
                </c:pt>
                <c:pt idx="1215">
                  <c:v>43042</c:v>
                </c:pt>
                <c:pt idx="1216">
                  <c:v>43041</c:v>
                </c:pt>
                <c:pt idx="1217">
                  <c:v>43040</c:v>
                </c:pt>
                <c:pt idx="1218">
                  <c:v>43039</c:v>
                </c:pt>
                <c:pt idx="1219">
                  <c:v>43038</c:v>
                </c:pt>
                <c:pt idx="1220">
                  <c:v>43035</c:v>
                </c:pt>
                <c:pt idx="1221">
                  <c:v>43034</c:v>
                </c:pt>
                <c:pt idx="1222">
                  <c:v>43033</c:v>
                </c:pt>
                <c:pt idx="1223">
                  <c:v>43032</c:v>
                </c:pt>
                <c:pt idx="1224">
                  <c:v>43031</c:v>
                </c:pt>
                <c:pt idx="1225">
                  <c:v>43028</c:v>
                </c:pt>
                <c:pt idx="1226">
                  <c:v>43027</c:v>
                </c:pt>
                <c:pt idx="1227">
                  <c:v>43026</c:v>
                </c:pt>
                <c:pt idx="1228">
                  <c:v>43025</c:v>
                </c:pt>
                <c:pt idx="1229">
                  <c:v>43024</c:v>
                </c:pt>
                <c:pt idx="1230">
                  <c:v>43021</c:v>
                </c:pt>
                <c:pt idx="1231">
                  <c:v>43020</c:v>
                </c:pt>
                <c:pt idx="1232">
                  <c:v>43019</c:v>
                </c:pt>
                <c:pt idx="1233">
                  <c:v>43018</c:v>
                </c:pt>
                <c:pt idx="1234">
                  <c:v>43017</c:v>
                </c:pt>
                <c:pt idx="1235">
                  <c:v>43014</c:v>
                </c:pt>
                <c:pt idx="1236">
                  <c:v>43013</c:v>
                </c:pt>
                <c:pt idx="1237">
                  <c:v>43012</c:v>
                </c:pt>
                <c:pt idx="1238">
                  <c:v>43011</c:v>
                </c:pt>
                <c:pt idx="1239">
                  <c:v>43010</c:v>
                </c:pt>
                <c:pt idx="1240">
                  <c:v>43007</c:v>
                </c:pt>
                <c:pt idx="1241">
                  <c:v>43006</c:v>
                </c:pt>
                <c:pt idx="1242">
                  <c:v>43005</c:v>
                </c:pt>
                <c:pt idx="1243">
                  <c:v>43004</c:v>
                </c:pt>
                <c:pt idx="1244">
                  <c:v>43003</c:v>
                </c:pt>
                <c:pt idx="1245">
                  <c:v>43000</c:v>
                </c:pt>
                <c:pt idx="1246">
                  <c:v>42999</c:v>
                </c:pt>
                <c:pt idx="1247">
                  <c:v>42998</c:v>
                </c:pt>
                <c:pt idx="1248">
                  <c:v>42997</c:v>
                </c:pt>
                <c:pt idx="1249">
                  <c:v>42996</c:v>
                </c:pt>
                <c:pt idx="1250">
                  <c:v>42993</c:v>
                </c:pt>
                <c:pt idx="1251">
                  <c:v>42992</c:v>
                </c:pt>
                <c:pt idx="1252">
                  <c:v>42991</c:v>
                </c:pt>
                <c:pt idx="1253">
                  <c:v>42990</c:v>
                </c:pt>
                <c:pt idx="1254">
                  <c:v>42989</c:v>
                </c:pt>
                <c:pt idx="1255">
                  <c:v>42986</c:v>
                </c:pt>
                <c:pt idx="1256">
                  <c:v>42985</c:v>
                </c:pt>
                <c:pt idx="1257">
                  <c:v>42984</c:v>
                </c:pt>
                <c:pt idx="1258">
                  <c:v>42983</c:v>
                </c:pt>
                <c:pt idx="1259">
                  <c:v>42982</c:v>
                </c:pt>
                <c:pt idx="1260">
                  <c:v>42979</c:v>
                </c:pt>
                <c:pt idx="1261">
                  <c:v>42978</c:v>
                </c:pt>
                <c:pt idx="1262">
                  <c:v>42977</c:v>
                </c:pt>
                <c:pt idx="1263">
                  <c:v>42976</c:v>
                </c:pt>
                <c:pt idx="1264">
                  <c:v>42975</c:v>
                </c:pt>
                <c:pt idx="1265">
                  <c:v>42972</c:v>
                </c:pt>
                <c:pt idx="1266">
                  <c:v>42971</c:v>
                </c:pt>
                <c:pt idx="1267">
                  <c:v>42970</c:v>
                </c:pt>
                <c:pt idx="1268">
                  <c:v>42969</c:v>
                </c:pt>
                <c:pt idx="1269">
                  <c:v>42968</c:v>
                </c:pt>
                <c:pt idx="1270">
                  <c:v>42965</c:v>
                </c:pt>
                <c:pt idx="1271">
                  <c:v>42964</c:v>
                </c:pt>
                <c:pt idx="1272">
                  <c:v>42963</c:v>
                </c:pt>
                <c:pt idx="1273">
                  <c:v>42962</c:v>
                </c:pt>
                <c:pt idx="1274">
                  <c:v>42961</c:v>
                </c:pt>
                <c:pt idx="1275">
                  <c:v>42958</c:v>
                </c:pt>
                <c:pt idx="1276">
                  <c:v>42957</c:v>
                </c:pt>
                <c:pt idx="1277">
                  <c:v>42956</c:v>
                </c:pt>
                <c:pt idx="1278">
                  <c:v>42955</c:v>
                </c:pt>
                <c:pt idx="1279">
                  <c:v>42954</c:v>
                </c:pt>
                <c:pt idx="1280">
                  <c:v>42951</c:v>
                </c:pt>
                <c:pt idx="1281">
                  <c:v>42950</c:v>
                </c:pt>
                <c:pt idx="1282">
                  <c:v>42949</c:v>
                </c:pt>
                <c:pt idx="1283">
                  <c:v>42948</c:v>
                </c:pt>
                <c:pt idx="1284">
                  <c:v>42947</c:v>
                </c:pt>
                <c:pt idx="1285">
                  <c:v>42944</c:v>
                </c:pt>
                <c:pt idx="1286">
                  <c:v>42943</c:v>
                </c:pt>
                <c:pt idx="1287">
                  <c:v>42942</c:v>
                </c:pt>
                <c:pt idx="1288">
                  <c:v>42941</c:v>
                </c:pt>
                <c:pt idx="1289">
                  <c:v>42940</c:v>
                </c:pt>
                <c:pt idx="1290">
                  <c:v>42937</c:v>
                </c:pt>
                <c:pt idx="1291">
                  <c:v>42936</c:v>
                </c:pt>
                <c:pt idx="1292">
                  <c:v>42935</c:v>
                </c:pt>
                <c:pt idx="1293">
                  <c:v>42934</c:v>
                </c:pt>
                <c:pt idx="1294">
                  <c:v>42933</c:v>
                </c:pt>
                <c:pt idx="1295">
                  <c:v>42930</c:v>
                </c:pt>
                <c:pt idx="1296">
                  <c:v>42929</c:v>
                </c:pt>
                <c:pt idx="1297">
                  <c:v>42928</c:v>
                </c:pt>
                <c:pt idx="1298">
                  <c:v>42927</c:v>
                </c:pt>
                <c:pt idx="1299">
                  <c:v>42926</c:v>
                </c:pt>
                <c:pt idx="1300">
                  <c:v>42923</c:v>
                </c:pt>
                <c:pt idx="1301">
                  <c:v>42922</c:v>
                </c:pt>
                <c:pt idx="1302">
                  <c:v>42921</c:v>
                </c:pt>
                <c:pt idx="1303">
                  <c:v>42920</c:v>
                </c:pt>
                <c:pt idx="1304">
                  <c:v>42919</c:v>
                </c:pt>
                <c:pt idx="1305">
                  <c:v>42916</c:v>
                </c:pt>
                <c:pt idx="1306">
                  <c:v>42915</c:v>
                </c:pt>
                <c:pt idx="1307">
                  <c:v>42914</c:v>
                </c:pt>
                <c:pt idx="1308">
                  <c:v>42913</c:v>
                </c:pt>
                <c:pt idx="1309">
                  <c:v>42912</c:v>
                </c:pt>
                <c:pt idx="1310">
                  <c:v>42909</c:v>
                </c:pt>
                <c:pt idx="1311">
                  <c:v>42908</c:v>
                </c:pt>
                <c:pt idx="1312">
                  <c:v>42907</c:v>
                </c:pt>
                <c:pt idx="1313">
                  <c:v>42906</c:v>
                </c:pt>
                <c:pt idx="1314">
                  <c:v>42905</c:v>
                </c:pt>
                <c:pt idx="1315">
                  <c:v>42902</c:v>
                </c:pt>
                <c:pt idx="1316">
                  <c:v>42901</c:v>
                </c:pt>
                <c:pt idx="1317">
                  <c:v>42900</c:v>
                </c:pt>
                <c:pt idx="1318">
                  <c:v>42899</c:v>
                </c:pt>
                <c:pt idx="1319">
                  <c:v>42898</c:v>
                </c:pt>
                <c:pt idx="1320">
                  <c:v>42895</c:v>
                </c:pt>
                <c:pt idx="1321">
                  <c:v>42894</c:v>
                </c:pt>
                <c:pt idx="1322">
                  <c:v>42893</c:v>
                </c:pt>
                <c:pt idx="1323">
                  <c:v>42892</c:v>
                </c:pt>
                <c:pt idx="1324">
                  <c:v>42891</c:v>
                </c:pt>
                <c:pt idx="1325">
                  <c:v>42888</c:v>
                </c:pt>
                <c:pt idx="1326">
                  <c:v>42887</c:v>
                </c:pt>
                <c:pt idx="1327">
                  <c:v>42885</c:v>
                </c:pt>
                <c:pt idx="1328">
                  <c:v>42884</c:v>
                </c:pt>
                <c:pt idx="1329">
                  <c:v>42881</c:v>
                </c:pt>
                <c:pt idx="1330">
                  <c:v>42880</c:v>
                </c:pt>
                <c:pt idx="1331">
                  <c:v>42879</c:v>
                </c:pt>
                <c:pt idx="1332">
                  <c:v>42878</c:v>
                </c:pt>
                <c:pt idx="1333">
                  <c:v>42877</c:v>
                </c:pt>
                <c:pt idx="1334">
                  <c:v>42874</c:v>
                </c:pt>
                <c:pt idx="1335">
                  <c:v>42873</c:v>
                </c:pt>
                <c:pt idx="1336">
                  <c:v>42872</c:v>
                </c:pt>
                <c:pt idx="1337">
                  <c:v>42871</c:v>
                </c:pt>
                <c:pt idx="1338">
                  <c:v>42870</c:v>
                </c:pt>
                <c:pt idx="1339">
                  <c:v>42867</c:v>
                </c:pt>
                <c:pt idx="1340">
                  <c:v>42866</c:v>
                </c:pt>
                <c:pt idx="1341">
                  <c:v>42865</c:v>
                </c:pt>
                <c:pt idx="1342">
                  <c:v>42864</c:v>
                </c:pt>
                <c:pt idx="1343">
                  <c:v>42863</c:v>
                </c:pt>
                <c:pt idx="1344">
                  <c:v>42860</c:v>
                </c:pt>
                <c:pt idx="1345">
                  <c:v>42859</c:v>
                </c:pt>
                <c:pt idx="1346">
                  <c:v>42858</c:v>
                </c:pt>
                <c:pt idx="1347">
                  <c:v>42857</c:v>
                </c:pt>
                <c:pt idx="1348">
                  <c:v>42853</c:v>
                </c:pt>
                <c:pt idx="1349">
                  <c:v>42852</c:v>
                </c:pt>
                <c:pt idx="1350">
                  <c:v>42851</c:v>
                </c:pt>
                <c:pt idx="1351">
                  <c:v>42850</c:v>
                </c:pt>
                <c:pt idx="1352">
                  <c:v>42849</c:v>
                </c:pt>
                <c:pt idx="1353">
                  <c:v>42846</c:v>
                </c:pt>
                <c:pt idx="1354">
                  <c:v>42845</c:v>
                </c:pt>
                <c:pt idx="1355">
                  <c:v>42844</c:v>
                </c:pt>
                <c:pt idx="1356">
                  <c:v>42843</c:v>
                </c:pt>
                <c:pt idx="1357">
                  <c:v>42838</c:v>
                </c:pt>
                <c:pt idx="1358">
                  <c:v>42837</c:v>
                </c:pt>
                <c:pt idx="1359">
                  <c:v>42836</c:v>
                </c:pt>
                <c:pt idx="1360">
                  <c:v>42835</c:v>
                </c:pt>
                <c:pt idx="1361">
                  <c:v>42832</c:v>
                </c:pt>
                <c:pt idx="1362">
                  <c:v>42831</c:v>
                </c:pt>
                <c:pt idx="1363">
                  <c:v>42830</c:v>
                </c:pt>
                <c:pt idx="1364">
                  <c:v>42829</c:v>
                </c:pt>
                <c:pt idx="1365">
                  <c:v>42828</c:v>
                </c:pt>
                <c:pt idx="1366">
                  <c:v>42825</c:v>
                </c:pt>
                <c:pt idx="1367">
                  <c:v>42824</c:v>
                </c:pt>
                <c:pt idx="1368">
                  <c:v>42823</c:v>
                </c:pt>
                <c:pt idx="1369">
                  <c:v>42822</c:v>
                </c:pt>
                <c:pt idx="1370">
                  <c:v>42821</c:v>
                </c:pt>
                <c:pt idx="1371">
                  <c:v>42818</c:v>
                </c:pt>
                <c:pt idx="1372">
                  <c:v>42817</c:v>
                </c:pt>
                <c:pt idx="1373">
                  <c:v>42816</c:v>
                </c:pt>
                <c:pt idx="1374">
                  <c:v>42815</c:v>
                </c:pt>
                <c:pt idx="1375">
                  <c:v>42814</c:v>
                </c:pt>
                <c:pt idx="1376">
                  <c:v>42811</c:v>
                </c:pt>
                <c:pt idx="1377">
                  <c:v>42810</c:v>
                </c:pt>
                <c:pt idx="1378">
                  <c:v>42809</c:v>
                </c:pt>
                <c:pt idx="1379">
                  <c:v>42808</c:v>
                </c:pt>
                <c:pt idx="1380">
                  <c:v>42807</c:v>
                </c:pt>
                <c:pt idx="1381">
                  <c:v>42804</c:v>
                </c:pt>
                <c:pt idx="1382">
                  <c:v>42803</c:v>
                </c:pt>
                <c:pt idx="1383">
                  <c:v>42802</c:v>
                </c:pt>
                <c:pt idx="1384">
                  <c:v>42801</c:v>
                </c:pt>
                <c:pt idx="1385">
                  <c:v>42800</c:v>
                </c:pt>
                <c:pt idx="1386">
                  <c:v>42797</c:v>
                </c:pt>
                <c:pt idx="1387">
                  <c:v>42796</c:v>
                </c:pt>
                <c:pt idx="1388">
                  <c:v>42795</c:v>
                </c:pt>
                <c:pt idx="1389">
                  <c:v>42794</c:v>
                </c:pt>
                <c:pt idx="1390">
                  <c:v>42793</c:v>
                </c:pt>
                <c:pt idx="1391">
                  <c:v>42790</c:v>
                </c:pt>
                <c:pt idx="1392">
                  <c:v>42789</c:v>
                </c:pt>
                <c:pt idx="1393">
                  <c:v>42788</c:v>
                </c:pt>
                <c:pt idx="1394">
                  <c:v>42787</c:v>
                </c:pt>
                <c:pt idx="1395">
                  <c:v>42786</c:v>
                </c:pt>
                <c:pt idx="1396">
                  <c:v>42783</c:v>
                </c:pt>
                <c:pt idx="1397">
                  <c:v>42782</c:v>
                </c:pt>
                <c:pt idx="1398">
                  <c:v>42781</c:v>
                </c:pt>
                <c:pt idx="1399">
                  <c:v>42780</c:v>
                </c:pt>
                <c:pt idx="1400">
                  <c:v>42779</c:v>
                </c:pt>
                <c:pt idx="1401">
                  <c:v>42776</c:v>
                </c:pt>
                <c:pt idx="1402">
                  <c:v>42775</c:v>
                </c:pt>
                <c:pt idx="1403">
                  <c:v>42774</c:v>
                </c:pt>
                <c:pt idx="1404">
                  <c:v>42773</c:v>
                </c:pt>
                <c:pt idx="1405">
                  <c:v>42772</c:v>
                </c:pt>
                <c:pt idx="1406">
                  <c:v>42769</c:v>
                </c:pt>
                <c:pt idx="1407">
                  <c:v>42768</c:v>
                </c:pt>
                <c:pt idx="1408">
                  <c:v>42767</c:v>
                </c:pt>
                <c:pt idx="1409">
                  <c:v>42766</c:v>
                </c:pt>
                <c:pt idx="1410">
                  <c:v>42765</c:v>
                </c:pt>
                <c:pt idx="1411">
                  <c:v>42762</c:v>
                </c:pt>
                <c:pt idx="1412">
                  <c:v>42761</c:v>
                </c:pt>
                <c:pt idx="1413">
                  <c:v>42760</c:v>
                </c:pt>
                <c:pt idx="1414">
                  <c:v>42759</c:v>
                </c:pt>
                <c:pt idx="1415">
                  <c:v>42758</c:v>
                </c:pt>
                <c:pt idx="1416">
                  <c:v>42755</c:v>
                </c:pt>
                <c:pt idx="1417">
                  <c:v>42754</c:v>
                </c:pt>
                <c:pt idx="1418">
                  <c:v>42753</c:v>
                </c:pt>
                <c:pt idx="1419">
                  <c:v>42752</c:v>
                </c:pt>
                <c:pt idx="1420">
                  <c:v>42751</c:v>
                </c:pt>
                <c:pt idx="1421">
                  <c:v>42748</c:v>
                </c:pt>
                <c:pt idx="1422">
                  <c:v>42747</c:v>
                </c:pt>
                <c:pt idx="1423">
                  <c:v>42746</c:v>
                </c:pt>
                <c:pt idx="1424">
                  <c:v>42745</c:v>
                </c:pt>
                <c:pt idx="1425">
                  <c:v>42744</c:v>
                </c:pt>
                <c:pt idx="1426">
                  <c:v>42741</c:v>
                </c:pt>
                <c:pt idx="1427">
                  <c:v>42740</c:v>
                </c:pt>
                <c:pt idx="1428">
                  <c:v>42739</c:v>
                </c:pt>
                <c:pt idx="1429">
                  <c:v>42738</c:v>
                </c:pt>
                <c:pt idx="1430">
                  <c:v>42737</c:v>
                </c:pt>
                <c:pt idx="1431">
                  <c:v>42734</c:v>
                </c:pt>
                <c:pt idx="1432">
                  <c:v>42733</c:v>
                </c:pt>
                <c:pt idx="1433">
                  <c:v>42732</c:v>
                </c:pt>
                <c:pt idx="1434">
                  <c:v>42731</c:v>
                </c:pt>
                <c:pt idx="1435">
                  <c:v>42727</c:v>
                </c:pt>
                <c:pt idx="1436">
                  <c:v>42726</c:v>
                </c:pt>
                <c:pt idx="1437">
                  <c:v>42725</c:v>
                </c:pt>
                <c:pt idx="1438">
                  <c:v>42724</c:v>
                </c:pt>
                <c:pt idx="1439">
                  <c:v>42723</c:v>
                </c:pt>
                <c:pt idx="1440">
                  <c:v>42720</c:v>
                </c:pt>
                <c:pt idx="1441">
                  <c:v>42719</c:v>
                </c:pt>
                <c:pt idx="1442">
                  <c:v>42718</c:v>
                </c:pt>
                <c:pt idx="1443">
                  <c:v>42717</c:v>
                </c:pt>
                <c:pt idx="1444">
                  <c:v>42716</c:v>
                </c:pt>
                <c:pt idx="1445">
                  <c:v>42713</c:v>
                </c:pt>
                <c:pt idx="1446">
                  <c:v>42712</c:v>
                </c:pt>
                <c:pt idx="1447">
                  <c:v>42711</c:v>
                </c:pt>
                <c:pt idx="1448">
                  <c:v>42710</c:v>
                </c:pt>
                <c:pt idx="1449">
                  <c:v>42709</c:v>
                </c:pt>
                <c:pt idx="1450">
                  <c:v>42706</c:v>
                </c:pt>
                <c:pt idx="1451">
                  <c:v>42705</c:v>
                </c:pt>
                <c:pt idx="1452">
                  <c:v>42704</c:v>
                </c:pt>
                <c:pt idx="1453">
                  <c:v>42703</c:v>
                </c:pt>
                <c:pt idx="1454">
                  <c:v>42702</c:v>
                </c:pt>
                <c:pt idx="1455">
                  <c:v>42699</c:v>
                </c:pt>
                <c:pt idx="1456">
                  <c:v>42698</c:v>
                </c:pt>
                <c:pt idx="1457">
                  <c:v>42697</c:v>
                </c:pt>
                <c:pt idx="1458">
                  <c:v>42696</c:v>
                </c:pt>
                <c:pt idx="1459">
                  <c:v>42695</c:v>
                </c:pt>
                <c:pt idx="1460">
                  <c:v>42692</c:v>
                </c:pt>
                <c:pt idx="1461">
                  <c:v>42691</c:v>
                </c:pt>
                <c:pt idx="1462">
                  <c:v>42690</c:v>
                </c:pt>
                <c:pt idx="1463">
                  <c:v>42689</c:v>
                </c:pt>
                <c:pt idx="1464">
                  <c:v>42688</c:v>
                </c:pt>
                <c:pt idx="1465">
                  <c:v>42685</c:v>
                </c:pt>
                <c:pt idx="1466">
                  <c:v>42684</c:v>
                </c:pt>
                <c:pt idx="1467">
                  <c:v>42683</c:v>
                </c:pt>
                <c:pt idx="1468">
                  <c:v>42682</c:v>
                </c:pt>
                <c:pt idx="1469">
                  <c:v>42681</c:v>
                </c:pt>
                <c:pt idx="1470">
                  <c:v>42678</c:v>
                </c:pt>
                <c:pt idx="1471">
                  <c:v>42677</c:v>
                </c:pt>
                <c:pt idx="1472">
                  <c:v>42676</c:v>
                </c:pt>
                <c:pt idx="1473">
                  <c:v>42675</c:v>
                </c:pt>
                <c:pt idx="1474">
                  <c:v>42674</c:v>
                </c:pt>
                <c:pt idx="1475">
                  <c:v>42671</c:v>
                </c:pt>
                <c:pt idx="1476">
                  <c:v>42670</c:v>
                </c:pt>
                <c:pt idx="1477">
                  <c:v>42669</c:v>
                </c:pt>
                <c:pt idx="1478">
                  <c:v>42668</c:v>
                </c:pt>
                <c:pt idx="1479">
                  <c:v>42667</c:v>
                </c:pt>
                <c:pt idx="1480">
                  <c:v>42664</c:v>
                </c:pt>
                <c:pt idx="1481">
                  <c:v>42663</c:v>
                </c:pt>
                <c:pt idx="1482">
                  <c:v>42662</c:v>
                </c:pt>
                <c:pt idx="1483">
                  <c:v>42661</c:v>
                </c:pt>
                <c:pt idx="1484">
                  <c:v>42660</c:v>
                </c:pt>
                <c:pt idx="1485">
                  <c:v>42657</c:v>
                </c:pt>
                <c:pt idx="1486">
                  <c:v>42656</c:v>
                </c:pt>
                <c:pt idx="1487">
                  <c:v>42655</c:v>
                </c:pt>
                <c:pt idx="1488">
                  <c:v>42654</c:v>
                </c:pt>
                <c:pt idx="1489">
                  <c:v>42653</c:v>
                </c:pt>
                <c:pt idx="1490">
                  <c:v>42650</c:v>
                </c:pt>
                <c:pt idx="1491">
                  <c:v>42649</c:v>
                </c:pt>
                <c:pt idx="1492">
                  <c:v>42648</c:v>
                </c:pt>
                <c:pt idx="1493">
                  <c:v>42647</c:v>
                </c:pt>
                <c:pt idx="1494">
                  <c:v>42646</c:v>
                </c:pt>
                <c:pt idx="1495">
                  <c:v>42643</c:v>
                </c:pt>
                <c:pt idx="1496">
                  <c:v>42642</c:v>
                </c:pt>
                <c:pt idx="1497">
                  <c:v>42641</c:v>
                </c:pt>
                <c:pt idx="1498">
                  <c:v>42640</c:v>
                </c:pt>
                <c:pt idx="1499">
                  <c:v>42639</c:v>
                </c:pt>
                <c:pt idx="1500">
                  <c:v>42636</c:v>
                </c:pt>
                <c:pt idx="1501">
                  <c:v>42635</c:v>
                </c:pt>
                <c:pt idx="1502">
                  <c:v>42634</c:v>
                </c:pt>
                <c:pt idx="1503">
                  <c:v>42633</c:v>
                </c:pt>
                <c:pt idx="1504">
                  <c:v>42632</c:v>
                </c:pt>
                <c:pt idx="1505">
                  <c:v>42629</c:v>
                </c:pt>
                <c:pt idx="1506">
                  <c:v>42628</c:v>
                </c:pt>
                <c:pt idx="1507">
                  <c:v>42627</c:v>
                </c:pt>
                <c:pt idx="1508">
                  <c:v>42626</c:v>
                </c:pt>
                <c:pt idx="1509">
                  <c:v>42625</c:v>
                </c:pt>
                <c:pt idx="1510">
                  <c:v>42622</c:v>
                </c:pt>
                <c:pt idx="1511">
                  <c:v>42621</c:v>
                </c:pt>
                <c:pt idx="1512">
                  <c:v>42620</c:v>
                </c:pt>
                <c:pt idx="1513">
                  <c:v>42619</c:v>
                </c:pt>
                <c:pt idx="1514">
                  <c:v>42618</c:v>
                </c:pt>
                <c:pt idx="1515">
                  <c:v>42615</c:v>
                </c:pt>
                <c:pt idx="1516">
                  <c:v>42614</c:v>
                </c:pt>
                <c:pt idx="1517">
                  <c:v>42613</c:v>
                </c:pt>
                <c:pt idx="1518">
                  <c:v>42612</c:v>
                </c:pt>
                <c:pt idx="1519">
                  <c:v>42611</c:v>
                </c:pt>
                <c:pt idx="1520">
                  <c:v>42608</c:v>
                </c:pt>
                <c:pt idx="1521">
                  <c:v>42607</c:v>
                </c:pt>
                <c:pt idx="1522">
                  <c:v>42606</c:v>
                </c:pt>
                <c:pt idx="1523">
                  <c:v>42605</c:v>
                </c:pt>
                <c:pt idx="1524">
                  <c:v>42604</c:v>
                </c:pt>
                <c:pt idx="1525">
                  <c:v>42601</c:v>
                </c:pt>
                <c:pt idx="1526">
                  <c:v>42600</c:v>
                </c:pt>
                <c:pt idx="1527">
                  <c:v>42599</c:v>
                </c:pt>
                <c:pt idx="1528">
                  <c:v>42598</c:v>
                </c:pt>
                <c:pt idx="1529">
                  <c:v>42597</c:v>
                </c:pt>
                <c:pt idx="1530">
                  <c:v>42594</c:v>
                </c:pt>
                <c:pt idx="1531">
                  <c:v>42593</c:v>
                </c:pt>
                <c:pt idx="1532">
                  <c:v>42592</c:v>
                </c:pt>
                <c:pt idx="1533">
                  <c:v>42591</c:v>
                </c:pt>
                <c:pt idx="1534">
                  <c:v>42590</c:v>
                </c:pt>
                <c:pt idx="1535">
                  <c:v>42587</c:v>
                </c:pt>
                <c:pt idx="1536">
                  <c:v>42586</c:v>
                </c:pt>
                <c:pt idx="1537">
                  <c:v>42585</c:v>
                </c:pt>
                <c:pt idx="1538">
                  <c:v>42584</c:v>
                </c:pt>
                <c:pt idx="1539">
                  <c:v>42583</c:v>
                </c:pt>
                <c:pt idx="1540">
                  <c:v>42580</c:v>
                </c:pt>
                <c:pt idx="1541">
                  <c:v>42579</c:v>
                </c:pt>
                <c:pt idx="1542">
                  <c:v>42578</c:v>
                </c:pt>
                <c:pt idx="1543">
                  <c:v>42577</c:v>
                </c:pt>
                <c:pt idx="1544">
                  <c:v>42576</c:v>
                </c:pt>
                <c:pt idx="1545">
                  <c:v>42573</c:v>
                </c:pt>
                <c:pt idx="1546">
                  <c:v>42572</c:v>
                </c:pt>
                <c:pt idx="1547">
                  <c:v>42571</c:v>
                </c:pt>
                <c:pt idx="1548">
                  <c:v>42570</c:v>
                </c:pt>
                <c:pt idx="1549">
                  <c:v>42569</c:v>
                </c:pt>
                <c:pt idx="1550">
                  <c:v>42566</c:v>
                </c:pt>
                <c:pt idx="1551">
                  <c:v>42565</c:v>
                </c:pt>
                <c:pt idx="1552">
                  <c:v>42564</c:v>
                </c:pt>
                <c:pt idx="1553">
                  <c:v>42563</c:v>
                </c:pt>
                <c:pt idx="1554">
                  <c:v>42562</c:v>
                </c:pt>
                <c:pt idx="1555">
                  <c:v>42559</c:v>
                </c:pt>
                <c:pt idx="1556">
                  <c:v>42558</c:v>
                </c:pt>
                <c:pt idx="1557">
                  <c:v>42557</c:v>
                </c:pt>
                <c:pt idx="1558">
                  <c:v>42556</c:v>
                </c:pt>
                <c:pt idx="1559">
                  <c:v>42555</c:v>
                </c:pt>
                <c:pt idx="1560">
                  <c:v>42552</c:v>
                </c:pt>
                <c:pt idx="1561">
                  <c:v>42551</c:v>
                </c:pt>
                <c:pt idx="1562">
                  <c:v>42550</c:v>
                </c:pt>
                <c:pt idx="1563">
                  <c:v>42549</c:v>
                </c:pt>
                <c:pt idx="1564">
                  <c:v>42548</c:v>
                </c:pt>
                <c:pt idx="1565">
                  <c:v>42545</c:v>
                </c:pt>
                <c:pt idx="1566">
                  <c:v>42544</c:v>
                </c:pt>
                <c:pt idx="1567">
                  <c:v>42543</c:v>
                </c:pt>
                <c:pt idx="1568">
                  <c:v>42542</c:v>
                </c:pt>
                <c:pt idx="1569">
                  <c:v>42541</c:v>
                </c:pt>
                <c:pt idx="1570">
                  <c:v>42538</c:v>
                </c:pt>
                <c:pt idx="1571">
                  <c:v>42537</c:v>
                </c:pt>
                <c:pt idx="1572">
                  <c:v>42536</c:v>
                </c:pt>
                <c:pt idx="1573">
                  <c:v>42535</c:v>
                </c:pt>
                <c:pt idx="1574">
                  <c:v>42534</c:v>
                </c:pt>
                <c:pt idx="1575">
                  <c:v>42531</c:v>
                </c:pt>
                <c:pt idx="1576">
                  <c:v>42530</c:v>
                </c:pt>
                <c:pt idx="1577">
                  <c:v>42529</c:v>
                </c:pt>
                <c:pt idx="1578">
                  <c:v>42528</c:v>
                </c:pt>
                <c:pt idx="1579">
                  <c:v>42527</c:v>
                </c:pt>
                <c:pt idx="1580">
                  <c:v>42524</c:v>
                </c:pt>
                <c:pt idx="1581">
                  <c:v>42523</c:v>
                </c:pt>
                <c:pt idx="1582">
                  <c:v>42522</c:v>
                </c:pt>
                <c:pt idx="1583">
                  <c:v>42521</c:v>
                </c:pt>
                <c:pt idx="1584">
                  <c:v>42520</c:v>
                </c:pt>
                <c:pt idx="1585">
                  <c:v>42517</c:v>
                </c:pt>
                <c:pt idx="1586">
                  <c:v>42516</c:v>
                </c:pt>
                <c:pt idx="1587">
                  <c:v>42515</c:v>
                </c:pt>
                <c:pt idx="1588">
                  <c:v>42514</c:v>
                </c:pt>
                <c:pt idx="1589">
                  <c:v>42513</c:v>
                </c:pt>
                <c:pt idx="1590">
                  <c:v>42510</c:v>
                </c:pt>
                <c:pt idx="1591">
                  <c:v>42509</c:v>
                </c:pt>
                <c:pt idx="1592">
                  <c:v>42508</c:v>
                </c:pt>
                <c:pt idx="1593">
                  <c:v>42507</c:v>
                </c:pt>
                <c:pt idx="1594">
                  <c:v>42506</c:v>
                </c:pt>
                <c:pt idx="1595">
                  <c:v>42503</c:v>
                </c:pt>
                <c:pt idx="1596">
                  <c:v>42502</c:v>
                </c:pt>
                <c:pt idx="1597">
                  <c:v>42501</c:v>
                </c:pt>
                <c:pt idx="1598">
                  <c:v>42500</c:v>
                </c:pt>
                <c:pt idx="1599">
                  <c:v>42499</c:v>
                </c:pt>
                <c:pt idx="1600">
                  <c:v>42496</c:v>
                </c:pt>
                <c:pt idx="1601">
                  <c:v>42495</c:v>
                </c:pt>
                <c:pt idx="1602">
                  <c:v>42494</c:v>
                </c:pt>
                <c:pt idx="1603">
                  <c:v>42493</c:v>
                </c:pt>
                <c:pt idx="1604">
                  <c:v>42492</c:v>
                </c:pt>
                <c:pt idx="1605">
                  <c:v>42489</c:v>
                </c:pt>
                <c:pt idx="1606">
                  <c:v>42488</c:v>
                </c:pt>
                <c:pt idx="1607">
                  <c:v>42487</c:v>
                </c:pt>
                <c:pt idx="1608">
                  <c:v>42486</c:v>
                </c:pt>
                <c:pt idx="1609">
                  <c:v>42485</c:v>
                </c:pt>
                <c:pt idx="1610">
                  <c:v>42482</c:v>
                </c:pt>
                <c:pt idx="1611">
                  <c:v>42481</c:v>
                </c:pt>
                <c:pt idx="1612">
                  <c:v>42480</c:v>
                </c:pt>
                <c:pt idx="1613">
                  <c:v>42479</c:v>
                </c:pt>
                <c:pt idx="1614">
                  <c:v>42478</c:v>
                </c:pt>
                <c:pt idx="1615">
                  <c:v>42475</c:v>
                </c:pt>
                <c:pt idx="1616">
                  <c:v>42474</c:v>
                </c:pt>
                <c:pt idx="1617">
                  <c:v>42473</c:v>
                </c:pt>
                <c:pt idx="1618">
                  <c:v>42472</c:v>
                </c:pt>
                <c:pt idx="1619">
                  <c:v>42471</c:v>
                </c:pt>
                <c:pt idx="1620">
                  <c:v>42468</c:v>
                </c:pt>
                <c:pt idx="1621">
                  <c:v>42467</c:v>
                </c:pt>
                <c:pt idx="1622">
                  <c:v>42466</c:v>
                </c:pt>
                <c:pt idx="1623">
                  <c:v>42465</c:v>
                </c:pt>
                <c:pt idx="1624">
                  <c:v>42464</c:v>
                </c:pt>
                <c:pt idx="1625">
                  <c:v>42461</c:v>
                </c:pt>
                <c:pt idx="1626">
                  <c:v>42460</c:v>
                </c:pt>
                <c:pt idx="1627">
                  <c:v>42459</c:v>
                </c:pt>
                <c:pt idx="1628">
                  <c:v>42458</c:v>
                </c:pt>
                <c:pt idx="1629">
                  <c:v>42453</c:v>
                </c:pt>
                <c:pt idx="1630">
                  <c:v>42452</c:v>
                </c:pt>
                <c:pt idx="1631">
                  <c:v>42451</c:v>
                </c:pt>
                <c:pt idx="1632">
                  <c:v>42450</c:v>
                </c:pt>
                <c:pt idx="1633">
                  <c:v>42447</c:v>
                </c:pt>
                <c:pt idx="1634">
                  <c:v>42446</c:v>
                </c:pt>
                <c:pt idx="1635">
                  <c:v>42445</c:v>
                </c:pt>
                <c:pt idx="1636">
                  <c:v>42444</c:v>
                </c:pt>
                <c:pt idx="1637">
                  <c:v>42443</c:v>
                </c:pt>
                <c:pt idx="1638">
                  <c:v>42440</c:v>
                </c:pt>
                <c:pt idx="1639">
                  <c:v>42439</c:v>
                </c:pt>
                <c:pt idx="1640">
                  <c:v>42438</c:v>
                </c:pt>
                <c:pt idx="1641">
                  <c:v>42437</c:v>
                </c:pt>
                <c:pt idx="1642">
                  <c:v>42436</c:v>
                </c:pt>
                <c:pt idx="1643">
                  <c:v>42433</c:v>
                </c:pt>
                <c:pt idx="1644">
                  <c:v>42432</c:v>
                </c:pt>
                <c:pt idx="1645">
                  <c:v>42431</c:v>
                </c:pt>
                <c:pt idx="1646">
                  <c:v>42430</c:v>
                </c:pt>
                <c:pt idx="1647">
                  <c:v>42429</c:v>
                </c:pt>
                <c:pt idx="1648">
                  <c:v>42426</c:v>
                </c:pt>
                <c:pt idx="1649">
                  <c:v>42425</c:v>
                </c:pt>
                <c:pt idx="1650">
                  <c:v>42424</c:v>
                </c:pt>
                <c:pt idx="1651">
                  <c:v>42423</c:v>
                </c:pt>
                <c:pt idx="1652">
                  <c:v>42422</c:v>
                </c:pt>
                <c:pt idx="1653">
                  <c:v>42419</c:v>
                </c:pt>
                <c:pt idx="1654">
                  <c:v>42418</c:v>
                </c:pt>
                <c:pt idx="1655">
                  <c:v>42417</c:v>
                </c:pt>
                <c:pt idx="1656">
                  <c:v>42416</c:v>
                </c:pt>
                <c:pt idx="1657">
                  <c:v>42415</c:v>
                </c:pt>
                <c:pt idx="1658">
                  <c:v>42412</c:v>
                </c:pt>
                <c:pt idx="1659">
                  <c:v>42411</c:v>
                </c:pt>
                <c:pt idx="1660">
                  <c:v>42410</c:v>
                </c:pt>
                <c:pt idx="1661">
                  <c:v>42409</c:v>
                </c:pt>
                <c:pt idx="1662">
                  <c:v>42408</c:v>
                </c:pt>
                <c:pt idx="1663">
                  <c:v>42405</c:v>
                </c:pt>
                <c:pt idx="1664">
                  <c:v>42404</c:v>
                </c:pt>
                <c:pt idx="1665">
                  <c:v>42403</c:v>
                </c:pt>
                <c:pt idx="1666">
                  <c:v>42402</c:v>
                </c:pt>
                <c:pt idx="1667">
                  <c:v>42401</c:v>
                </c:pt>
                <c:pt idx="1668">
                  <c:v>42398</c:v>
                </c:pt>
                <c:pt idx="1669">
                  <c:v>42397</c:v>
                </c:pt>
                <c:pt idx="1670">
                  <c:v>42396</c:v>
                </c:pt>
                <c:pt idx="1671">
                  <c:v>42395</c:v>
                </c:pt>
                <c:pt idx="1672">
                  <c:v>42394</c:v>
                </c:pt>
                <c:pt idx="1673">
                  <c:v>42391</c:v>
                </c:pt>
                <c:pt idx="1674">
                  <c:v>42390</c:v>
                </c:pt>
                <c:pt idx="1675">
                  <c:v>42389</c:v>
                </c:pt>
                <c:pt idx="1676">
                  <c:v>42388</c:v>
                </c:pt>
                <c:pt idx="1677">
                  <c:v>42387</c:v>
                </c:pt>
                <c:pt idx="1678">
                  <c:v>42384</c:v>
                </c:pt>
                <c:pt idx="1679">
                  <c:v>42383</c:v>
                </c:pt>
                <c:pt idx="1680">
                  <c:v>42382</c:v>
                </c:pt>
                <c:pt idx="1681">
                  <c:v>42381</c:v>
                </c:pt>
                <c:pt idx="1682">
                  <c:v>42380</c:v>
                </c:pt>
                <c:pt idx="1683">
                  <c:v>42377</c:v>
                </c:pt>
                <c:pt idx="1684">
                  <c:v>42376</c:v>
                </c:pt>
                <c:pt idx="1685">
                  <c:v>42375</c:v>
                </c:pt>
                <c:pt idx="1686">
                  <c:v>42374</c:v>
                </c:pt>
                <c:pt idx="1687">
                  <c:v>42373</c:v>
                </c:pt>
              </c:numCache>
            </c:numRef>
          </c:cat>
          <c:val>
            <c:numRef>
              <c:f>Euro_Dollar!$B$14:$B$1190</c:f>
              <c:numCache>
                <c:formatCode>0.0000</c:formatCode>
                <c:ptCount val="1177"/>
                <c:pt idx="22" formatCode="#,##0.0000">
                  <c:v>1.0289999999999999</c:v>
                </c:pt>
                <c:pt idx="23" formatCode="#,##0.0000">
                  <c:v>1.0455000000000001</c:v>
                </c:pt>
                <c:pt idx="24" formatCode="#,##0.0000">
                  <c:v>1.0425</c:v>
                </c:pt>
                <c:pt idx="25" formatCode="#,##0.0000">
                  <c:v>1.0387</c:v>
                </c:pt>
                <c:pt idx="26" formatCode="#,##0.0000">
                  <c:v>1.0517000000000001</c:v>
                </c:pt>
                <c:pt idx="27" formatCode="#,##0.0000">
                  <c:v>1.0561</c:v>
                </c:pt>
                <c:pt idx="28" formatCode="#,##0.0000">
                  <c:v>1.0571999999999999</c:v>
                </c:pt>
                <c:pt idx="29">
                  <c:v>1.0524</c:v>
                </c:pt>
                <c:pt idx="30">
                  <c:v>1.0492999999999999</c:v>
                </c:pt>
                <c:pt idx="31">
                  <c:v>1.0521</c:v>
                </c:pt>
                <c:pt idx="32">
                  <c:v>1.0549999999999999</c:v>
                </c:pt>
                <c:pt idx="33">
                  <c:v>1.0517000000000001</c:v>
                </c:pt>
                <c:pt idx="34">
                  <c:v>1.0486</c:v>
                </c:pt>
                <c:pt idx="35">
                  <c:v>1.04</c:v>
                </c:pt>
                <c:pt idx="36">
                  <c:v>1.0430999999999999</c:v>
                </c:pt>
                <c:pt idx="37">
                  <c:v>1.0451999999999999</c:v>
                </c:pt>
                <c:pt idx="38">
                  <c:v>1.0455000000000001</c:v>
                </c:pt>
                <c:pt idx="39">
                  <c:v>1.0578000000000001</c:v>
                </c:pt>
                <c:pt idx="40">
                  <c:v>1.0743</c:v>
                </c:pt>
                <c:pt idx="41">
                  <c:v>1.0739000000000001</c:v>
                </c:pt>
                <c:pt idx="42">
                  <c:v>1.0662</c:v>
                </c:pt>
                <c:pt idx="43">
                  <c:v>1.0726</c:v>
                </c:pt>
                <c:pt idx="44">
                  <c:v>1.073</c:v>
                </c:pt>
                <c:pt idx="45">
                  <c:v>1.0691999999999999</c:v>
                </c:pt>
                <c:pt idx="46">
                  <c:v>1.0711999999999999</c:v>
                </c:pt>
                <c:pt idx="47">
                  <c:v>1.0712999999999999</c:v>
                </c:pt>
                <c:pt idx="48">
                  <c:v>1.0764</c:v>
                </c:pt>
                <c:pt idx="49">
                  <c:v>1.0722</c:v>
                </c:pt>
                <c:pt idx="50">
                  <c:v>1.0697000000000001</c:v>
                </c:pt>
                <c:pt idx="51">
                  <c:v>1.0656000000000001</c:v>
                </c:pt>
                <c:pt idx="52">
                  <c:v>1.0720000000000001</c:v>
                </c:pt>
                <c:pt idx="53">
                  <c:v>1.0659000000000001</c:v>
                </c:pt>
                <c:pt idx="54">
                  <c:v>1.0577000000000001</c:v>
                </c:pt>
                <c:pt idx="55">
                  <c:v>1.0525</c:v>
                </c:pt>
                <c:pt idx="56">
                  <c:v>1.0523</c:v>
                </c:pt>
                <c:pt idx="57">
                  <c:v>1.0541</c:v>
                </c:pt>
                <c:pt idx="58">
                  <c:v>1.0422</c:v>
                </c:pt>
                <c:pt idx="59">
                  <c:v>1.0385</c:v>
                </c:pt>
                <c:pt idx="60">
                  <c:v>1.0407999999999999</c:v>
                </c:pt>
                <c:pt idx="61">
                  <c:v>1.0552999999999999</c:v>
                </c:pt>
                <c:pt idx="62">
                  <c:v>1.0553999999999999</c:v>
                </c:pt>
                <c:pt idx="63">
                  <c:v>1.0559000000000001</c:v>
                </c:pt>
                <c:pt idx="64">
                  <c:v>1.0569999999999999</c:v>
                </c:pt>
                <c:pt idx="65">
                  <c:v>1.0568</c:v>
                </c:pt>
                <c:pt idx="66">
                  <c:v>1.0530999999999999</c:v>
                </c:pt>
                <c:pt idx="67">
                  <c:v>1.0556000000000001</c:v>
                </c:pt>
                <c:pt idx="68">
                  <c:v>1.0524</c:v>
                </c:pt>
                <c:pt idx="69">
                  <c:v>1.054</c:v>
                </c:pt>
                <c:pt idx="70">
                  <c:v>1.0485</c:v>
                </c:pt>
                <c:pt idx="71">
                  <c:v>1.0583</c:v>
                </c:pt>
                <c:pt idx="72">
                  <c:v>1.0673999999999999</c:v>
                </c:pt>
                <c:pt idx="73">
                  <c:v>1.0746</c:v>
                </c:pt>
                <c:pt idx="74">
                  <c:v>1.0817000000000001</c:v>
                </c:pt>
                <c:pt idx="75">
                  <c:v>1.0887</c:v>
                </c:pt>
                <c:pt idx="76">
                  <c:v>1.083</c:v>
                </c:pt>
                <c:pt idx="77">
                  <c:v>1.0803</c:v>
                </c:pt>
                <c:pt idx="78">
                  <c:v>1.0878000000000001</c:v>
                </c:pt>
                <c:pt idx="79">
                  <c:v>1.0826</c:v>
                </c:pt>
                <c:pt idx="80">
                  <c:v>1.0861000000000001</c:v>
                </c:pt>
                <c:pt idx="81">
                  <c:v>1.0900000000000001</c:v>
                </c:pt>
                <c:pt idx="82">
                  <c:v>1.0861000000000001</c:v>
                </c:pt>
                <c:pt idx="83">
                  <c:v>1.0915999999999999</c:v>
                </c:pt>
                <c:pt idx="84">
                  <c:v>1.0923</c:v>
                </c:pt>
                <c:pt idx="85">
                  <c:v>1.0969</c:v>
                </c:pt>
                <c:pt idx="86">
                  <c:v>1.1005</c:v>
                </c:pt>
                <c:pt idx="87">
                  <c:v>1.1052</c:v>
                </c:pt>
                <c:pt idx="88">
                  <c:v>1.1101000000000001</c:v>
                </c:pt>
                <c:pt idx="89">
                  <c:v>1.1126</c:v>
                </c:pt>
                <c:pt idx="90">
                  <c:v>1.1085</c:v>
                </c:pt>
                <c:pt idx="91">
                  <c:v>1.0966</c:v>
                </c:pt>
                <c:pt idx="92">
                  <c:v>1.1002000000000001</c:v>
                </c:pt>
                <c:pt idx="93">
                  <c:v>1.0978000000000001</c:v>
                </c:pt>
                <c:pt idx="94">
                  <c:v>1.0985</c:v>
                </c:pt>
                <c:pt idx="95">
                  <c:v>1.1024</c:v>
                </c:pt>
                <c:pt idx="96">
                  <c:v>1.1037999999999999</c:v>
                </c:pt>
                <c:pt idx="97">
                  <c:v>1.1008</c:v>
                </c:pt>
                <c:pt idx="98">
                  <c:v>1.1051</c:v>
                </c:pt>
                <c:pt idx="99">
                  <c:v>1.0993999999999999</c:v>
                </c:pt>
                <c:pt idx="100">
                  <c:v>1.0991</c:v>
                </c:pt>
                <c:pt idx="101">
                  <c:v>1.0960000000000001</c:v>
                </c:pt>
                <c:pt idx="102">
                  <c:v>1.099</c:v>
                </c:pt>
                <c:pt idx="103">
                  <c:v>1.1084000000000001</c:v>
                </c:pt>
                <c:pt idx="104">
                  <c:v>1.0992999999999999</c:v>
                </c:pt>
                <c:pt idx="105">
                  <c:v>1.0891999999999999</c:v>
                </c:pt>
                <c:pt idx="106">
                  <c:v>1.0894999999999999</c:v>
                </c:pt>
                <c:pt idx="107">
                  <c:v>1.0929</c:v>
                </c:pt>
                <c:pt idx="108">
                  <c:v>1.1075999999999999</c:v>
                </c:pt>
                <c:pt idx="109">
                  <c:v>1.1106</c:v>
                </c:pt>
                <c:pt idx="110">
                  <c:v>1.1162000000000001</c:v>
                </c:pt>
                <c:pt idx="111">
                  <c:v>1.1198999999999999</c:v>
                </c:pt>
                <c:pt idx="112">
                  <c:v>1.1215999999999999</c:v>
                </c:pt>
                <c:pt idx="113">
                  <c:v>1.1163000000000001</c:v>
                </c:pt>
                <c:pt idx="114">
                  <c:v>1.1344000000000001</c:v>
                </c:pt>
                <c:pt idx="115">
                  <c:v>1.1342000000000001</c:v>
                </c:pt>
                <c:pt idx="116">
                  <c:v>1.1337999999999999</c:v>
                </c:pt>
                <c:pt idx="117">
                  <c:v>1.1354</c:v>
                </c:pt>
                <c:pt idx="118">
                  <c:v>1.137</c:v>
                </c:pt>
                <c:pt idx="119">
                  <c:v>1.1372</c:v>
                </c:pt>
                <c:pt idx="120">
                  <c:v>1.1345000000000001</c:v>
                </c:pt>
                <c:pt idx="121">
                  <c:v>1.1315999999999999</c:v>
                </c:pt>
                <c:pt idx="122">
                  <c:v>1.1416999999999999</c:v>
                </c:pt>
                <c:pt idx="123">
                  <c:v>1.1438999999999999</c:v>
                </c:pt>
                <c:pt idx="124">
                  <c:v>1.1435</c:v>
                </c:pt>
                <c:pt idx="125">
                  <c:v>1.1408</c:v>
                </c:pt>
                <c:pt idx="126">
                  <c:v>1.1447000000000001</c:v>
                </c:pt>
                <c:pt idx="127">
                  <c:v>1.1464000000000001</c:v>
                </c:pt>
                <c:pt idx="128">
                  <c:v>1.1286</c:v>
                </c:pt>
                <c:pt idx="129">
                  <c:v>1.1323000000000001</c:v>
                </c:pt>
                <c:pt idx="130">
                  <c:v>1.1259999999999999</c:v>
                </c:pt>
                <c:pt idx="131">
                  <c:v>1.1155999999999999</c:v>
                </c:pt>
                <c:pt idx="132">
                  <c:v>1.1137999999999999</c:v>
                </c:pt>
                <c:pt idx="133">
                  <c:v>1.1160000000000001</c:v>
                </c:pt>
                <c:pt idx="134">
                  <c:v>1.1276999999999999</c:v>
                </c:pt>
                <c:pt idx="135">
                  <c:v>1.1268</c:v>
                </c:pt>
                <c:pt idx="136">
                  <c:v>1.1304000000000001</c:v>
                </c:pt>
                <c:pt idx="137">
                  <c:v>1.1348</c:v>
                </c:pt>
                <c:pt idx="138">
                  <c:v>1.1337999999999999</c:v>
                </c:pt>
                <c:pt idx="139">
                  <c:v>1.1345000000000001</c:v>
                </c:pt>
                <c:pt idx="140">
                  <c:v>1.1367</c:v>
                </c:pt>
                <c:pt idx="141">
                  <c:v>1.1403000000000001</c:v>
                </c:pt>
                <c:pt idx="142">
                  <c:v>1.1447000000000001</c:v>
                </c:pt>
                <c:pt idx="143">
                  <c:v>1.1463000000000001</c:v>
                </c:pt>
                <c:pt idx="144">
                  <c:v>1.137</c:v>
                </c:pt>
                <c:pt idx="145">
                  <c:v>1.1335999999999999</c:v>
                </c:pt>
                <c:pt idx="146">
                  <c:v>1.1317999999999999</c:v>
                </c:pt>
                <c:pt idx="147">
                  <c:v>1.1297999999999999</c:v>
                </c:pt>
                <c:pt idx="148">
                  <c:v>1.1315</c:v>
                </c:pt>
                <c:pt idx="149">
                  <c:v>1.1318999999999999</c:v>
                </c:pt>
                <c:pt idx="150">
                  <c:v>1.1278999999999999</c:v>
                </c:pt>
                <c:pt idx="151">
                  <c:v>1.1355</c:v>
                </c:pt>
                <c:pt idx="152">
                  <c:v>1.1326000000000001</c:v>
                </c:pt>
                <c:pt idx="153">
                  <c:v>1.1334</c:v>
                </c:pt>
                <c:pt idx="154">
                  <c:v>1.1303000000000001</c:v>
                </c:pt>
                <c:pt idx="155">
                  <c:v>1.1331</c:v>
                </c:pt>
                <c:pt idx="156">
                  <c:v>1.1312</c:v>
                </c:pt>
                <c:pt idx="157">
                  <c:v>1.1316999999999999</c:v>
                </c:pt>
                <c:pt idx="158">
                  <c:v>1.131</c:v>
                </c:pt>
                <c:pt idx="159">
                  <c:v>1.1301000000000001</c:v>
                </c:pt>
                <c:pt idx="160">
                  <c:v>1.1294999999999999</c:v>
                </c:pt>
                <c:pt idx="161">
                  <c:v>1.1273</c:v>
                </c:pt>
                <c:pt idx="162">
                  <c:v>1.133</c:v>
                </c:pt>
                <c:pt idx="163">
                  <c:v>1.1335999999999999</c:v>
                </c:pt>
                <c:pt idx="164">
                  <c:v>1.1262000000000001</c:v>
                </c:pt>
                <c:pt idx="165">
                  <c:v>1.1309</c:v>
                </c:pt>
                <c:pt idx="166">
                  <c:v>1.1277999999999999</c:v>
                </c:pt>
                <c:pt idx="167">
                  <c:v>1.1273</c:v>
                </c:pt>
                <c:pt idx="168">
                  <c:v>1.1311</c:v>
                </c:pt>
                <c:pt idx="169">
                  <c:v>1.1298999999999999</c:v>
                </c:pt>
                <c:pt idx="170">
                  <c:v>1.1255999999999999</c:v>
                </c:pt>
                <c:pt idx="171">
                  <c:v>1.1287</c:v>
                </c:pt>
                <c:pt idx="172">
                  <c:v>1.1291</c:v>
                </c:pt>
                <c:pt idx="173">
                  <c:v>1.1338999999999999</c:v>
                </c:pt>
                <c:pt idx="174">
                  <c:v>1.1314</c:v>
                </c:pt>
                <c:pt idx="175">
                  <c:v>1.1363000000000001</c:v>
                </c:pt>
                <c:pt idx="176">
                  <c:v>1.1275999999999999</c:v>
                </c:pt>
                <c:pt idx="177">
                  <c:v>1.1291</c:v>
                </c:pt>
                <c:pt idx="178">
                  <c:v>1.1223000000000001</c:v>
                </c:pt>
                <c:pt idx="179">
                  <c:v>1.1206</c:v>
                </c:pt>
                <c:pt idx="180">
                  <c:v>1.1258999999999999</c:v>
                </c:pt>
                <c:pt idx="181">
                  <c:v>1.1277999999999999</c:v>
                </c:pt>
                <c:pt idx="182">
                  <c:v>1.1271</c:v>
                </c:pt>
                <c:pt idx="183">
                  <c:v>1.1345000000000001</c:v>
                </c:pt>
                <c:pt idx="184">
                  <c:v>1.1315999999999999</c:v>
                </c:pt>
                <c:pt idx="185">
                  <c:v>1.1368</c:v>
                </c:pt>
                <c:pt idx="186">
                  <c:v>1.1444000000000001</c:v>
                </c:pt>
                <c:pt idx="187">
                  <c:v>1.1448</c:v>
                </c:pt>
                <c:pt idx="188">
                  <c:v>1.1459999999999999</c:v>
                </c:pt>
                <c:pt idx="189">
                  <c:v>1.1557999999999999</c:v>
                </c:pt>
                <c:pt idx="190">
                  <c:v>1.1577</c:v>
                </c:pt>
                <c:pt idx="191">
                  <c:v>1.1578999999999999</c:v>
                </c:pt>
                <c:pt idx="192">
                  <c:v>1.1518999999999999</c:v>
                </c:pt>
                <c:pt idx="193">
                  <c:v>1.1569</c:v>
                </c:pt>
                <c:pt idx="194">
                  <c:v>1.1577999999999999</c:v>
                </c:pt>
                <c:pt idx="195">
                  <c:v>1.1603000000000001</c:v>
                </c:pt>
                <c:pt idx="196">
                  <c:v>1.1577999999999999</c:v>
                </c:pt>
                <c:pt idx="197">
                  <c:v>1.1645000000000001</c:v>
                </c:pt>
                <c:pt idx="198">
                  <c:v>1.1593</c:v>
                </c:pt>
                <c:pt idx="199">
                  <c:v>1.1617</c:v>
                </c:pt>
                <c:pt idx="200">
                  <c:v>1.1617999999999999</c:v>
                </c:pt>
                <c:pt idx="201">
                  <c:v>1.1603000000000001</c:v>
                </c:pt>
                <c:pt idx="202">
                  <c:v>1.163</c:v>
                </c:pt>
                <c:pt idx="203">
                  <c:v>1.1637</c:v>
                </c:pt>
                <c:pt idx="204">
                  <c:v>1.1623000000000001</c:v>
                </c:pt>
                <c:pt idx="205">
                  <c:v>1.1655</c:v>
                </c:pt>
                <c:pt idx="206">
                  <c:v>1.1604000000000001</c:v>
                </c:pt>
                <c:pt idx="207">
                  <c:v>1.1601999999999999</c:v>
                </c:pt>
                <c:pt idx="208">
                  <c:v>1.1601999999999999</c:v>
                </c:pt>
                <c:pt idx="209">
                  <c:v>1.1561999999999999</c:v>
                </c:pt>
                <c:pt idx="210">
                  <c:v>1.1555</c:v>
                </c:pt>
                <c:pt idx="211">
                  <c:v>1.1574</c:v>
                </c:pt>
                <c:pt idx="212">
                  <c:v>1.1569</c:v>
                </c:pt>
                <c:pt idx="213">
                  <c:v>1.1561999999999999</c:v>
                </c:pt>
                <c:pt idx="214">
                  <c:v>1.1541999999999999</c:v>
                </c:pt>
                <c:pt idx="215">
                  <c:v>1.1601999999999999</c:v>
                </c:pt>
                <c:pt idx="216">
                  <c:v>1.1636</c:v>
                </c:pt>
                <c:pt idx="217">
                  <c:v>1.1599999999999999</c:v>
                </c:pt>
                <c:pt idx="218">
                  <c:v>1.1578999999999999</c:v>
                </c:pt>
                <c:pt idx="219">
                  <c:v>1.1654</c:v>
                </c:pt>
                <c:pt idx="220">
                  <c:v>1.1677999999999999</c:v>
                </c:pt>
                <c:pt idx="221">
                  <c:v>1.1698</c:v>
                </c:pt>
                <c:pt idx="222">
                  <c:v>1.1718999999999999</c:v>
                </c:pt>
                <c:pt idx="223">
                  <c:v>1.1715</c:v>
                </c:pt>
                <c:pt idx="224">
                  <c:v>1.1729000000000001</c:v>
                </c:pt>
                <c:pt idx="225">
                  <c:v>1.1738</c:v>
                </c:pt>
                <c:pt idx="226">
                  <c:v>1.1711</c:v>
                </c:pt>
                <c:pt idx="227">
                  <c:v>1.1779999999999999</c:v>
                </c:pt>
                <c:pt idx="228">
                  <c:v>1.1762999999999999</c:v>
                </c:pt>
                <c:pt idx="229">
                  <c:v>1.1823999999999999</c:v>
                </c:pt>
                <c:pt idx="230">
                  <c:v>1.1814</c:v>
                </c:pt>
                <c:pt idx="231">
                  <c:v>1.1779999999999999</c:v>
                </c:pt>
                <c:pt idx="232">
                  <c:v>1.1840999999999999</c:v>
                </c:pt>
                <c:pt idx="233">
                  <c:v>1.1838</c:v>
                </c:pt>
                <c:pt idx="234">
                  <c:v>1.1827000000000001</c:v>
                </c:pt>
                <c:pt idx="235">
                  <c:v>1.1859999999999999</c:v>
                </c:pt>
                <c:pt idx="236">
                  <c:v>1.1863999999999999</c:v>
                </c:pt>
                <c:pt idx="237">
                  <c:v>1.1872</c:v>
                </c:pt>
                <c:pt idx="238">
                  <c:v>1.1846000000000001</c:v>
                </c:pt>
                <c:pt idx="239">
                  <c:v>1.1817</c:v>
                </c:pt>
                <c:pt idx="240">
                  <c:v>1.1834</c:v>
                </c:pt>
                <c:pt idx="241">
                  <c:v>1.1800999999999999</c:v>
                </c:pt>
                <c:pt idx="242">
                  <c:v>1.1760999999999999</c:v>
                </c:pt>
                <c:pt idx="243">
                  <c:v>1.1767000000000001</c:v>
                </c:pt>
                <c:pt idx="244">
                  <c:v>1.1736</c:v>
                </c:pt>
                <c:pt idx="245">
                  <c:v>1.1739999999999999</c:v>
                </c:pt>
                <c:pt idx="246">
                  <c:v>1.1718</c:v>
                </c:pt>
                <c:pt idx="247">
                  <c:v>1.1671</c:v>
                </c:pt>
                <c:pt idx="248">
                  <c:v>1.1696</c:v>
                </c:pt>
                <c:pt idx="249">
                  <c:v>1.1722999999999999</c:v>
                </c:pt>
                <c:pt idx="250">
                  <c:v>1.1767000000000001</c:v>
                </c:pt>
                <c:pt idx="251">
                  <c:v>1.1772</c:v>
                </c:pt>
                <c:pt idx="252">
                  <c:v>1.1765000000000001</c:v>
                </c:pt>
                <c:pt idx="253">
                  <c:v>1.1738999999999999</c:v>
                </c:pt>
                <c:pt idx="254">
                  <c:v>1.1718</c:v>
                </c:pt>
                <c:pt idx="255">
                  <c:v>1.1721999999999999</c:v>
                </c:pt>
                <c:pt idx="256">
                  <c:v>1.1760999999999999</c:v>
                </c:pt>
                <c:pt idx="257">
                  <c:v>1.1807000000000001</c:v>
                </c:pt>
                <c:pt idx="258">
                  <c:v>1.1850000000000001</c:v>
                </c:pt>
                <c:pt idx="259">
                  <c:v>1.1860999999999999</c:v>
                </c:pt>
                <c:pt idx="260">
                  <c:v>1.1884999999999999</c:v>
                </c:pt>
                <c:pt idx="261">
                  <c:v>1.1886000000000001</c:v>
                </c:pt>
                <c:pt idx="262">
                  <c:v>1.1891</c:v>
                </c:pt>
                <c:pt idx="263">
                  <c:v>1.1873</c:v>
                </c:pt>
                <c:pt idx="264">
                  <c:v>1.1807000000000001</c:v>
                </c:pt>
                <c:pt idx="265">
                  <c:v>1.181</c:v>
                </c:pt>
                <c:pt idx="266">
                  <c:v>1.1787000000000001</c:v>
                </c:pt>
                <c:pt idx="267">
                  <c:v>1.1767000000000001</c:v>
                </c:pt>
                <c:pt idx="268">
                  <c:v>1.1775</c:v>
                </c:pt>
                <c:pt idx="269">
                  <c:v>1.1772</c:v>
                </c:pt>
                <c:pt idx="270">
                  <c:v>1.1775</c:v>
                </c:pt>
                <c:pt idx="271">
                  <c:v>1.1766000000000001</c:v>
                </c:pt>
                <c:pt idx="272">
                  <c:v>1.1801999999999999</c:v>
                </c:pt>
                <c:pt idx="273">
                  <c:v>1.1809000000000001</c:v>
                </c:pt>
                <c:pt idx="274">
                  <c:v>1.1812</c:v>
                </c:pt>
                <c:pt idx="275">
                  <c:v>1.1843999999999999</c:v>
                </c:pt>
                <c:pt idx="276">
                  <c:v>1.1852</c:v>
                </c:pt>
                <c:pt idx="277">
                  <c:v>1.1858</c:v>
                </c:pt>
                <c:pt idx="278">
                  <c:v>1.1838</c:v>
                </c:pt>
                <c:pt idx="279">
                  <c:v>1.1831</c:v>
                </c:pt>
                <c:pt idx="280">
                  <c:v>1.1838</c:v>
                </c:pt>
                <c:pt idx="281">
                  <c:v>1.1866000000000001</c:v>
                </c:pt>
                <c:pt idx="282">
                  <c:v>1.1822999999999999</c:v>
                </c:pt>
                <c:pt idx="283">
                  <c:v>1.1883999999999999</c:v>
                </c:pt>
                <c:pt idx="284">
                  <c:v>1.1883999999999999</c:v>
                </c:pt>
                <c:pt idx="285" formatCode="General">
                  <c:v>1.1888000000000001</c:v>
                </c:pt>
                <c:pt idx="286">
                  <c:v>1.1910000000000001</c:v>
                </c:pt>
                <c:pt idx="287">
                  <c:v>1.1950000000000001</c:v>
                </c:pt>
                <c:pt idx="288">
                  <c:v>1.1936</c:v>
                </c:pt>
                <c:pt idx="289">
                  <c:v>1.1951000000000001</c:v>
                </c:pt>
                <c:pt idx="290">
                  <c:v>1.1894</c:v>
                </c:pt>
                <c:pt idx="291">
                  <c:v>1.1891</c:v>
                </c:pt>
                <c:pt idx="292">
                  <c:v>1.1898</c:v>
                </c:pt>
                <c:pt idx="293">
                  <c:v>1.1937</c:v>
                </c:pt>
                <c:pt idx="294">
                  <c:v>1.2123999999999999</c:v>
                </c:pt>
                <c:pt idx="295">
                  <c:v>1.2108000000000001</c:v>
                </c:pt>
                <c:pt idx="296">
                  <c:v>1.2112000000000001</c:v>
                </c:pt>
                <c:pt idx="297">
                  <c:v>1.2124999999999999</c:v>
                </c:pt>
                <c:pt idx="298">
                  <c:v>1.2174</c:v>
                </c:pt>
                <c:pt idx="299">
                  <c:v>1.2195</c:v>
                </c:pt>
                <c:pt idx="300">
                  <c:v>1.2181999999999999</c:v>
                </c:pt>
                <c:pt idx="301">
                  <c:v>1.2161999999999999</c:v>
                </c:pt>
                <c:pt idx="302">
                  <c:v>1.2117</c:v>
                </c:pt>
                <c:pt idx="303">
                  <c:v>1.2186999999999999</c:v>
                </c:pt>
                <c:pt idx="304">
                  <c:v>1.2185999999999999</c:v>
                </c:pt>
                <c:pt idx="305">
                  <c:v>1.2224999999999999</c:v>
                </c:pt>
                <c:pt idx="306">
                  <c:v>1.2201</c:v>
                </c:pt>
                <c:pt idx="307">
                  <c:v>1.2141999999999999</c:v>
                </c:pt>
                <c:pt idx="308">
                  <c:v>1.2198</c:v>
                </c:pt>
                <c:pt idx="309">
                  <c:v>1.2229000000000001</c:v>
                </c:pt>
                <c:pt idx="310">
                  <c:v>1.2263999999999999</c:v>
                </c:pt>
                <c:pt idx="311">
                  <c:v>1.2212000000000001</c:v>
                </c:pt>
                <c:pt idx="312">
                  <c:v>1.2188000000000001</c:v>
                </c:pt>
                <c:pt idx="313">
                  <c:v>1.2202999999999999</c:v>
                </c:pt>
                <c:pt idx="314">
                  <c:v>1.2212000000000001</c:v>
                </c:pt>
                <c:pt idx="315">
                  <c:v>1.2222</c:v>
                </c:pt>
                <c:pt idx="316">
                  <c:v>1.2142999999999999</c:v>
                </c:pt>
                <c:pt idx="317">
                  <c:v>1.2122999999999999</c:v>
                </c:pt>
                <c:pt idx="318">
                  <c:v>1.2081</c:v>
                </c:pt>
                <c:pt idx="319">
                  <c:v>1.2118</c:v>
                </c:pt>
                <c:pt idx="320">
                  <c:v>1.2170000000000001</c:v>
                </c:pt>
                <c:pt idx="321">
                  <c:v>1.2169000000000001</c:v>
                </c:pt>
                <c:pt idx="322">
                  <c:v>1.2059</c:v>
                </c:pt>
                <c:pt idx="323">
                  <c:v>1.206</c:v>
                </c:pt>
                <c:pt idx="324">
                  <c:v>1.2004999999999999</c:v>
                </c:pt>
                <c:pt idx="325">
                  <c:v>1.2020999999999999</c:v>
                </c:pt>
                <c:pt idx="326">
                  <c:v>1.2043999999999999</c:v>
                </c:pt>
                <c:pt idx="327">
                  <c:v>1.2081999999999999</c:v>
                </c:pt>
                <c:pt idx="328">
                  <c:v>1.2129000000000001</c:v>
                </c:pt>
                <c:pt idx="329">
                  <c:v>1.2070000000000001</c:v>
                </c:pt>
                <c:pt idx="330">
                  <c:v>1.2088000000000001</c:v>
                </c:pt>
                <c:pt idx="331">
                  <c:v>1.2084999999999999</c:v>
                </c:pt>
                <c:pt idx="332">
                  <c:v>1.2065999999999999</c:v>
                </c:pt>
                <c:pt idx="333">
                  <c:v>1.2045999999999999</c:v>
                </c:pt>
                <c:pt idx="334">
                  <c:v>1.2007000000000001</c:v>
                </c:pt>
                <c:pt idx="335">
                  <c:v>1.2051000000000001</c:v>
                </c:pt>
                <c:pt idx="336">
                  <c:v>1.2035</c:v>
                </c:pt>
                <c:pt idx="337">
                  <c:v>1.1986000000000001</c:v>
                </c:pt>
                <c:pt idx="338">
                  <c:v>1.1970000000000001</c:v>
                </c:pt>
                <c:pt idx="339">
                  <c:v>1.1963999999999999</c:v>
                </c:pt>
                <c:pt idx="340">
                  <c:v>1.1896</c:v>
                </c:pt>
                <c:pt idx="341">
                  <c:v>1.1903999999999999</c:v>
                </c:pt>
                <c:pt idx="342">
                  <c:v>1.1888000000000001</c:v>
                </c:pt>
                <c:pt idx="343">
                  <c:v>1.1873</c:v>
                </c:pt>
                <c:pt idx="344">
                  <c:v>1.1883999999999999</c:v>
                </c:pt>
                <c:pt idx="345">
                  <c:v>1.1812</c:v>
                </c:pt>
                <c:pt idx="346">
                  <c:v>1.1746000000000001</c:v>
                </c:pt>
                <c:pt idx="347">
                  <c:v>1.1725000000000001</c:v>
                </c:pt>
                <c:pt idx="348">
                  <c:v>1.1740999999999999</c:v>
                </c:pt>
                <c:pt idx="349">
                  <c:v>1.1783999999999999</c:v>
                </c:pt>
                <c:pt idx="350">
                  <c:v>1.1781999999999999</c:v>
                </c:pt>
                <c:pt idx="351">
                  <c:v>1.1801999999999999</c:v>
                </c:pt>
                <c:pt idx="352">
                  <c:v>1.1825000000000001</c:v>
                </c:pt>
                <c:pt idx="353">
                  <c:v>1.1882999999999999</c:v>
                </c:pt>
                <c:pt idx="354">
                  <c:v>1.1926000000000001</c:v>
                </c:pt>
                <c:pt idx="355">
                  <c:v>1.1891</c:v>
                </c:pt>
                <c:pt idx="356">
                  <c:v>1.1912</c:v>
                </c:pt>
                <c:pt idx="357">
                  <c:v>1.1907000000000001</c:v>
                </c:pt>
                <c:pt idx="358">
                  <c:v>1.1926000000000001</c:v>
                </c:pt>
                <c:pt idx="359">
                  <c:v>1.1919999999999999</c:v>
                </c:pt>
                <c:pt idx="360">
                  <c:v>1.1933</c:v>
                </c:pt>
                <c:pt idx="361">
                  <c:v>1.1969000000000001</c:v>
                </c:pt>
                <c:pt idx="362">
                  <c:v>1.1892</c:v>
                </c:pt>
                <c:pt idx="363">
                  <c:v>1.1894</c:v>
                </c:pt>
                <c:pt idx="364">
                  <c:v>1.1866000000000001</c:v>
                </c:pt>
                <c:pt idx="365">
                  <c:v>1.1938</c:v>
                </c:pt>
                <c:pt idx="366">
                  <c:v>1.2034</c:v>
                </c:pt>
                <c:pt idx="367">
                  <c:v>1.2048000000000001</c:v>
                </c:pt>
                <c:pt idx="368">
                  <c:v>1.2028000000000001</c:v>
                </c:pt>
                <c:pt idx="369">
                  <c:v>1.2053</c:v>
                </c:pt>
                <c:pt idx="370">
                  <c:v>1.2121</c:v>
                </c:pt>
                <c:pt idx="371">
                  <c:v>1.2224999999999999</c:v>
                </c:pt>
                <c:pt idx="372">
                  <c:v>1.2145999999999999</c:v>
                </c:pt>
                <c:pt idx="373">
                  <c:v>1.2142999999999999</c:v>
                </c:pt>
                <c:pt idx="374">
                  <c:v>1.2133</c:v>
                </c:pt>
                <c:pt idx="375">
                  <c:v>1.2139</c:v>
                </c:pt>
                <c:pt idx="376">
                  <c:v>1.2083999999999999</c:v>
                </c:pt>
                <c:pt idx="377">
                  <c:v>1.206</c:v>
                </c:pt>
                <c:pt idx="378">
                  <c:v>1.2142999999999999</c:v>
                </c:pt>
                <c:pt idx="379">
                  <c:v>1.2129000000000001</c:v>
                </c:pt>
                <c:pt idx="380">
                  <c:v>1.2108000000000001</c:v>
                </c:pt>
                <c:pt idx="381">
                  <c:v>1.2146999999999999</c:v>
                </c:pt>
                <c:pt idx="382">
                  <c:v>1.2126999999999999</c:v>
                </c:pt>
                <c:pt idx="383">
                  <c:v>1.2103999999999999</c:v>
                </c:pt>
                <c:pt idx="384">
                  <c:v>1.2024999999999999</c:v>
                </c:pt>
                <c:pt idx="385">
                  <c:v>1.1982999999999999</c:v>
                </c:pt>
                <c:pt idx="386">
                  <c:v>1.1996</c:v>
                </c:pt>
                <c:pt idx="387">
                  <c:v>1.2017</c:v>
                </c:pt>
                <c:pt idx="388">
                  <c:v>1.2043999999999999</c:v>
                </c:pt>
                <c:pt idx="389">
                  <c:v>1.2083999999999999</c:v>
                </c:pt>
                <c:pt idx="390">
                  <c:v>1.2136</c:v>
                </c:pt>
                <c:pt idx="391">
                  <c:v>1.2091000000000001</c:v>
                </c:pt>
                <c:pt idx="392">
                  <c:v>1.2114</c:v>
                </c:pt>
                <c:pt idx="393">
                  <c:v>1.2142999999999999</c:v>
                </c:pt>
                <c:pt idx="394">
                  <c:v>1.2152000000000001</c:v>
                </c:pt>
                <c:pt idx="395">
                  <c:v>1.2158</c:v>
                </c:pt>
                <c:pt idx="396">
                  <c:v>1.2158</c:v>
                </c:pt>
                <c:pt idx="397">
                  <c:v>1.2101</c:v>
                </c:pt>
                <c:pt idx="398">
                  <c:v>1.2132000000000001</c:v>
                </c:pt>
                <c:pt idx="399">
                  <c:v>1.2063999999999999</c:v>
                </c:pt>
                <c:pt idx="400">
                  <c:v>1.2122999999999999</c:v>
                </c:pt>
                <c:pt idx="401">
                  <c:v>1.2123999999999999</c:v>
                </c:pt>
                <c:pt idx="402">
                  <c:v>1.2165999999999999</c:v>
                </c:pt>
                <c:pt idx="403">
                  <c:v>1.2161</c:v>
                </c:pt>
                <c:pt idx="404">
                  <c:v>1.2162999999999999</c:v>
                </c:pt>
                <c:pt idx="405">
                  <c:v>1.2250000000000001</c:v>
                </c:pt>
                <c:pt idx="406">
                  <c:v>1.2276</c:v>
                </c:pt>
                <c:pt idx="407">
                  <c:v>1.2338</c:v>
                </c:pt>
                <c:pt idx="408">
                  <c:v>1.2271000000000001</c:v>
                </c:pt>
                <c:pt idx="409">
                  <c:v>1.2296</c:v>
                </c:pt>
                <c:pt idx="410">
                  <c:v>1.2271000000000001</c:v>
                </c:pt>
                <c:pt idx="411">
                  <c:v>1.2281</c:v>
                </c:pt>
                <c:pt idx="412">
                  <c:v>1.2259</c:v>
                </c:pt>
                <c:pt idx="413">
                  <c:v>1.2219</c:v>
                </c:pt>
                <c:pt idx="414">
                  <c:v>1.2193000000000001</c:v>
                </c:pt>
                <c:pt idx="415">
                  <c:v>1.2165999999999999</c:v>
                </c:pt>
                <c:pt idx="416">
                  <c:v>1.2239</c:v>
                </c:pt>
                <c:pt idx="417">
                  <c:v>1.2173</c:v>
                </c:pt>
                <c:pt idx="418">
                  <c:v>1.2259</c:v>
                </c:pt>
                <c:pt idx="419">
                  <c:v>1.2245999999999999</c:v>
                </c:pt>
                <c:pt idx="420">
                  <c:v>1.2189000000000001</c:v>
                </c:pt>
                <c:pt idx="421">
                  <c:v>1.214</c:v>
                </c:pt>
                <c:pt idx="422">
                  <c:v>1.2161999999999999</c:v>
                </c:pt>
                <c:pt idx="423">
                  <c:v>1.2126999999999999</c:v>
                </c:pt>
                <c:pt idx="424">
                  <c:v>1.2115</c:v>
                </c:pt>
                <c:pt idx="425">
                  <c:v>1.2109000000000001</c:v>
                </c:pt>
                <c:pt idx="426">
                  <c:v>1.2114</c:v>
                </c:pt>
                <c:pt idx="427">
                  <c:v>1.2128000000000001</c:v>
                </c:pt>
                <c:pt idx="428">
                  <c:v>1.2159</c:v>
                </c:pt>
                <c:pt idx="429">
                  <c:v>1.2151000000000001</c:v>
                </c:pt>
                <c:pt idx="430">
                  <c:v>1.2065999999999999</c:v>
                </c:pt>
                <c:pt idx="431">
                  <c:v>1.1968000000000001</c:v>
                </c:pt>
                <c:pt idx="432">
                  <c:v>1.198</c:v>
                </c:pt>
                <c:pt idx="433">
                  <c:v>1.1921999999999999</c:v>
                </c:pt>
                <c:pt idx="434">
                  <c:v>1.19</c:v>
                </c:pt>
                <c:pt idx="435">
                  <c:v>1.1890000000000001</c:v>
                </c:pt>
                <c:pt idx="436">
                  <c:v>1.1865000000000001</c:v>
                </c:pt>
                <c:pt idx="437">
                  <c:v>1.1900999999999999</c:v>
                </c:pt>
                <c:pt idx="438">
                  <c:v>1.1862999999999999</c:v>
                </c:pt>
                <c:pt idx="439">
                  <c:v>1.1832</c:v>
                </c:pt>
                <c:pt idx="440">
                  <c:v>1.1868000000000001</c:v>
                </c:pt>
                <c:pt idx="441">
                  <c:v>1.1881999999999999</c:v>
                </c:pt>
                <c:pt idx="442">
                  <c:v>1.1830000000000001</c:v>
                </c:pt>
                <c:pt idx="443">
                  <c:v>1.1815</c:v>
                </c:pt>
                <c:pt idx="444">
                  <c:v>1.1791</c:v>
                </c:pt>
                <c:pt idx="445">
                  <c:v>1.1766000000000001</c:v>
                </c:pt>
                <c:pt idx="446">
                  <c:v>1.1808000000000001</c:v>
                </c:pt>
                <c:pt idx="447">
                  <c:v>1.1882999999999999</c:v>
                </c:pt>
                <c:pt idx="448">
                  <c:v>1.1870000000000001</c:v>
                </c:pt>
                <c:pt idx="449">
                  <c:v>1.1855</c:v>
                </c:pt>
                <c:pt idx="450">
                  <c:v>1.1720999999999999</c:v>
                </c:pt>
                <c:pt idx="451">
                  <c:v>1.1701999999999999</c:v>
                </c:pt>
                <c:pt idx="452">
                  <c:v>1.1652</c:v>
                </c:pt>
                <c:pt idx="453">
                  <c:v>1.1698</c:v>
                </c:pt>
                <c:pt idx="454">
                  <c:v>1.1704000000000001</c:v>
                </c:pt>
                <c:pt idx="455">
                  <c:v>1.1727000000000001</c:v>
                </c:pt>
                <c:pt idx="456">
                  <c:v>1.1832</c:v>
                </c:pt>
                <c:pt idx="457">
                  <c:v>1.1819</c:v>
                </c:pt>
                <c:pt idx="458">
                  <c:v>1.1856</c:v>
                </c:pt>
                <c:pt idx="459">
                  <c:v>1.1820999999999999</c:v>
                </c:pt>
                <c:pt idx="460">
                  <c:v>1.1852</c:v>
                </c:pt>
                <c:pt idx="461">
                  <c:v>1.181</c:v>
                </c:pt>
                <c:pt idx="462">
                  <c:v>1.1785000000000001</c:v>
                </c:pt>
                <c:pt idx="463">
                  <c:v>1.1740999999999999</c:v>
                </c:pt>
                <c:pt idx="464">
                  <c:v>1.1698</c:v>
                </c:pt>
                <c:pt idx="465">
                  <c:v>1.175</c:v>
                </c:pt>
                <c:pt idx="466">
                  <c:v>1.1787000000000001</c:v>
                </c:pt>
                <c:pt idx="467">
                  <c:v>1.1798999999999999</c:v>
                </c:pt>
                <c:pt idx="468">
                  <c:v>1.1795</c:v>
                </c:pt>
                <c:pt idx="469">
                  <c:v>1.1765000000000001</c:v>
                </c:pt>
                <c:pt idx="470">
                  <c:v>1.177</c:v>
                </c:pt>
                <c:pt idx="471">
                  <c:v>1.1795</c:v>
                </c:pt>
                <c:pt idx="472">
                  <c:v>1.1768000000000001</c:v>
                </c:pt>
                <c:pt idx="473">
                  <c:v>1.173</c:v>
                </c:pt>
                <c:pt idx="474">
                  <c:v>1.1752</c:v>
                </c:pt>
                <c:pt idx="475">
                  <c:v>1.1708000000000001</c:v>
                </c:pt>
                <c:pt idx="476">
                  <c:v>1.1701999999999999</c:v>
                </c:pt>
                <c:pt idx="477">
                  <c:v>1.167</c:v>
                </c:pt>
                <c:pt idx="478">
                  <c:v>1.1634</c:v>
                </c:pt>
                <c:pt idx="479">
                  <c:v>1.1645000000000001</c:v>
                </c:pt>
                <c:pt idx="480">
                  <c:v>1.1692</c:v>
                </c:pt>
                <c:pt idx="481">
                  <c:v>1.1739999999999999</c:v>
                </c:pt>
                <c:pt idx="482">
                  <c:v>1.1787000000000001</c:v>
                </c:pt>
                <c:pt idx="483">
                  <c:v>1.1833</c:v>
                </c:pt>
                <c:pt idx="484">
                  <c:v>1.1797</c:v>
                </c:pt>
                <c:pt idx="485">
                  <c:v>1.1869000000000001</c:v>
                </c:pt>
                <c:pt idx="486">
                  <c:v>1.1892</c:v>
                </c:pt>
                <c:pt idx="487">
                  <c:v>1.1876</c:v>
                </c:pt>
                <c:pt idx="488">
                  <c:v>1.1854</c:v>
                </c:pt>
                <c:pt idx="489">
                  <c:v>1.1849000000000001</c:v>
                </c:pt>
                <c:pt idx="490">
                  <c:v>1.1773</c:v>
                </c:pt>
                <c:pt idx="491">
                  <c:v>1.1785000000000001</c:v>
                </c:pt>
                <c:pt idx="492">
                  <c:v>1.1823999999999999</c:v>
                </c:pt>
                <c:pt idx="493">
                  <c:v>1.1841999999999999</c:v>
                </c:pt>
                <c:pt idx="494">
                  <c:v>1.1813</c:v>
                </c:pt>
                <c:pt idx="495">
                  <c:v>1.1860999999999999</c:v>
                </c:pt>
                <c:pt idx="496">
                  <c:v>1.1987000000000001</c:v>
                </c:pt>
                <c:pt idx="497">
                  <c:v>1.194</c:v>
                </c:pt>
                <c:pt idx="498">
                  <c:v>1.1915</c:v>
                </c:pt>
                <c:pt idx="499">
                  <c:v>1.1806000000000001</c:v>
                </c:pt>
                <c:pt idx="500">
                  <c:v>1.1789000000000001</c:v>
                </c:pt>
                <c:pt idx="501">
                  <c:v>1.1814</c:v>
                </c:pt>
                <c:pt idx="502">
                  <c:v>1.1847000000000001</c:v>
                </c:pt>
                <c:pt idx="503">
                  <c:v>1.1769000000000001</c:v>
                </c:pt>
                <c:pt idx="504">
                  <c:v>1.1850000000000001</c:v>
                </c:pt>
                <c:pt idx="505">
                  <c:v>1.1933</c:v>
                </c:pt>
                <c:pt idx="506">
                  <c:v>1.1906000000000001</c:v>
                </c:pt>
                <c:pt idx="507">
                  <c:v>1.1853</c:v>
                </c:pt>
                <c:pt idx="508">
                  <c:v>1.1813</c:v>
                </c:pt>
                <c:pt idx="509">
                  <c:v>1.1833</c:v>
                </c:pt>
                <c:pt idx="510">
                  <c:v>1.1771</c:v>
                </c:pt>
                <c:pt idx="511">
                  <c:v>1.1782999999999999</c:v>
                </c:pt>
                <c:pt idx="512">
                  <c:v>1.1762999999999999</c:v>
                </c:pt>
                <c:pt idx="513">
                  <c:v>1.1817</c:v>
                </c:pt>
                <c:pt idx="514">
                  <c:v>1.1842999999999999</c:v>
                </c:pt>
                <c:pt idx="515">
                  <c:v>1.1854</c:v>
                </c:pt>
                <c:pt idx="516">
                  <c:v>1.1765000000000001</c:v>
                </c:pt>
                <c:pt idx="517">
                  <c:v>1.1726000000000001</c:v>
                </c:pt>
                <c:pt idx="518">
                  <c:v>1.1848000000000001</c:v>
                </c:pt>
                <c:pt idx="519">
                  <c:v>1.1742999999999999</c:v>
                </c:pt>
                <c:pt idx="520">
                  <c:v>1.1725000000000001</c:v>
                </c:pt>
                <c:pt idx="521">
                  <c:v>1.1717</c:v>
                </c:pt>
                <c:pt idx="522">
                  <c:v>1.1759999999999999</c:v>
                </c:pt>
                <c:pt idx="523">
                  <c:v>1.1608000000000001</c:v>
                </c:pt>
                <c:pt idx="524">
                  <c:v>1.1569</c:v>
                </c:pt>
                <c:pt idx="525">
                  <c:v>1.1577999999999999</c:v>
                </c:pt>
                <c:pt idx="526">
                  <c:v>1.1443000000000001</c:v>
                </c:pt>
                <c:pt idx="527">
                  <c:v>1.1448</c:v>
                </c:pt>
                <c:pt idx="528">
                  <c:v>1.1428</c:v>
                </c:pt>
                <c:pt idx="529">
                  <c:v>1.1414</c:v>
                </c:pt>
                <c:pt idx="530">
                  <c:v>1.1444000000000001</c:v>
                </c:pt>
                <c:pt idx="531">
                  <c:v>1.1375</c:v>
                </c:pt>
                <c:pt idx="532">
                  <c:v>1.1329</c:v>
                </c:pt>
                <c:pt idx="533" formatCode="General">
                  <c:v>1.1275999999999999</c:v>
                </c:pt>
                <c:pt idx="534" formatCode="General">
                  <c:v>1.1342000000000001</c:v>
                </c:pt>
                <c:pt idx="535" formatCode="General">
                  <c:v>1.1286</c:v>
                </c:pt>
                <c:pt idx="536" formatCode="General">
                  <c:v>1.129</c:v>
                </c:pt>
                <c:pt idx="537" formatCode="General">
                  <c:v>1.1325000000000001</c:v>
                </c:pt>
                <c:pt idx="538" formatCode="General">
                  <c:v>1.1224000000000001</c:v>
                </c:pt>
                <c:pt idx="539" formatCode="General">
                  <c:v>1.1286</c:v>
                </c:pt>
                <c:pt idx="540" formatCode="General">
                  <c:v>1.1200000000000001</c:v>
                </c:pt>
                <c:pt idx="541" formatCode="General">
                  <c:v>1.1197999999999999</c:v>
                </c:pt>
                <c:pt idx="542" formatCode="General">
                  <c:v>1.1284000000000001</c:v>
                </c:pt>
                <c:pt idx="543" formatCode="General">
                  <c:v>1.1213</c:v>
                </c:pt>
                <c:pt idx="544" formatCode="General">
                  <c:v>1.1200000000000001</c:v>
                </c:pt>
                <c:pt idx="545" formatCode="General">
                  <c:v>1.1279999999999999</c:v>
                </c:pt>
                <c:pt idx="546" formatCode="General">
                  <c:v>1.1317999999999999</c:v>
                </c:pt>
                <c:pt idx="547" formatCode="General">
                  <c:v>1.1213</c:v>
                </c:pt>
                <c:pt idx="548" formatCode="General">
                  <c:v>1.121</c:v>
                </c:pt>
                <c:pt idx="549" formatCode="General">
                  <c:v>1.1222000000000001</c:v>
                </c:pt>
                <c:pt idx="550" formatCode="General">
                  <c:v>1.1232</c:v>
                </c:pt>
                <c:pt idx="551" formatCode="General">
                  <c:v>1.1308</c:v>
                </c:pt>
                <c:pt idx="552" formatCode="General">
                  <c:v>1.1253</c:v>
                </c:pt>
                <c:pt idx="553" formatCode="General">
                  <c:v>1.1304000000000001</c:v>
                </c:pt>
                <c:pt idx="554" formatCode="General">
                  <c:v>1.1348</c:v>
                </c:pt>
                <c:pt idx="555" formatCode="General">
                  <c:v>1.1375</c:v>
                </c:pt>
                <c:pt idx="556" formatCode="General">
                  <c:v>1.1294</c:v>
                </c:pt>
                <c:pt idx="557" formatCode="General">
                  <c:v>1.1285000000000001</c:v>
                </c:pt>
                <c:pt idx="558" formatCode="General">
                  <c:v>1.133</c:v>
                </c:pt>
                <c:pt idx="559" formatCode="General">
                  <c:v>1.125</c:v>
                </c:pt>
                <c:pt idx="560" formatCode="General">
                  <c:v>1.1194</c:v>
                </c:pt>
                <c:pt idx="561" formatCode="General">
                  <c:v>1.1173999999999999</c:v>
                </c:pt>
                <c:pt idx="562" formatCode="General">
                  <c:v>1.1115999999999999</c:v>
                </c:pt>
                <c:pt idx="563" formatCode="General">
                  <c:v>1.1135999999999999</c:v>
                </c:pt>
                <c:pt idx="564" formatCode="General">
                  <c:v>1.1015999999999999</c:v>
                </c:pt>
                <c:pt idx="565">
                  <c:v>1.0991</c:v>
                </c:pt>
                <c:pt idx="566">
                  <c:v>1.0974999999999999</c:v>
                </c:pt>
                <c:pt idx="567">
                  <c:v>1.091</c:v>
                </c:pt>
                <c:pt idx="568">
                  <c:v>1.0904</c:v>
                </c:pt>
                <c:pt idx="569">
                  <c:v>1.1000000000000001</c:v>
                </c:pt>
                <c:pt idx="570">
                  <c:v>1.0958000000000001</c:v>
                </c:pt>
                <c:pt idx="571">
                  <c:v>1.095</c:v>
                </c:pt>
                <c:pt idx="572">
                  <c:v>1.0831999999999999</c:v>
                </c:pt>
                <c:pt idx="573" formatCode="General">
                  <c:v>1.0798000000000001</c:v>
                </c:pt>
                <c:pt idx="574" formatCode="General">
                  <c:v>1.0791999999999999</c:v>
                </c:pt>
                <c:pt idx="575" formatCode="General">
                  <c:v>1.0874999999999999</c:v>
                </c:pt>
                <c:pt idx="576" formatCode="General">
                  <c:v>1.0858000000000001</c:v>
                </c:pt>
                <c:pt idx="577" formatCode="General">
                  <c:v>1.0824</c:v>
                </c:pt>
                <c:pt idx="578" formatCode="General">
                  <c:v>1.0843</c:v>
                </c:pt>
                <c:pt idx="579" formatCode="General">
                  <c:v>1.0783</c:v>
                </c:pt>
                <c:pt idx="580" formatCode="General">
                  <c:v>1.0807</c:v>
                </c:pt>
                <c:pt idx="581" formatCode="General">
                  <c:v>1.0843</c:v>
                </c:pt>
                <c:pt idx="582" formatCode="General">
                  <c:v>1.0942000000000001</c:v>
                </c:pt>
                <c:pt idx="583" formatCode="General">
                  <c:v>1.0875999999999999</c:v>
                </c:pt>
                <c:pt idx="584" formatCode="General">
                  <c:v>1.0842000000000001</c:v>
                </c:pt>
                <c:pt idx="585" formatCode="General">
                  <c:v>1.0876999999999999</c:v>
                </c:pt>
                <c:pt idx="586" formatCode="General">
                  <c:v>1.0851999999999999</c:v>
                </c:pt>
                <c:pt idx="587" formatCode="General">
                  <c:v>1.08</c:v>
                </c:pt>
                <c:pt idx="588" formatCode="General">
                  <c:v>1.0771999999999999</c:v>
                </c:pt>
                <c:pt idx="589" formatCode="General">
                  <c:v>1.0867</c:v>
                </c:pt>
                <c:pt idx="590" formatCode="General">
                  <c:v>1.0837000000000001</c:v>
                </c:pt>
                <c:pt idx="591" formatCode="General">
                  <c:v>1.0860000000000001</c:v>
                </c:pt>
                <c:pt idx="592" formatCode="General">
                  <c:v>1.0860000000000001</c:v>
                </c:pt>
                <c:pt idx="593" formatCode="General">
                  <c:v>1.0888</c:v>
                </c:pt>
                <c:pt idx="594" formatCode="General">
                  <c:v>1.0903</c:v>
                </c:pt>
                <c:pt idx="595" formatCode="General">
                  <c:v>1.0963000000000001</c:v>
                </c:pt>
                <c:pt idx="596" formatCode="General">
                  <c:v>1.0867</c:v>
                </c:pt>
                <c:pt idx="597">
                  <c:v>1.1087100000000001</c:v>
                </c:pt>
                <c:pt idx="598">
                  <c:v>1.0885</c:v>
                </c:pt>
                <c:pt idx="599">
                  <c:v>1.0790999999999999</c:v>
                </c:pt>
                <c:pt idx="600">
                  <c:v>1.0785</c:v>
                </c:pt>
                <c:pt idx="601">
                  <c:v>1.0906</c:v>
                </c:pt>
                <c:pt idx="602">
                  <c:v>1.0935999999999999</c:v>
                </c:pt>
                <c:pt idx="603">
                  <c:v>1.0955999999999999</c:v>
                </c:pt>
                <c:pt idx="604">
                  <c:v>1.1033999999999999</c:v>
                </c:pt>
                <c:pt idx="605">
                  <c:v>1.0976999999999999</c:v>
                </c:pt>
                <c:pt idx="606">
                  <c:v>1.0981000000000001</c:v>
                </c:pt>
                <c:pt idx="607">
                  <c:v>1.0827</c:v>
                </c:pt>
                <c:pt idx="608">
                  <c:v>1.0843</c:v>
                </c:pt>
                <c:pt idx="609">
                  <c:v>1.0783</c:v>
                </c:pt>
                <c:pt idx="610">
                  <c:v>1.0707</c:v>
                </c:pt>
                <c:pt idx="611">
                  <c:v>1.0801000000000001</c:v>
                </c:pt>
                <c:pt idx="612">
                  <c:v>1.0933999999999999</c:v>
                </c:pt>
                <c:pt idx="613">
                  <c:v>1.0982000000000001</c:v>
                </c:pt>
                <c:pt idx="614">
                  <c:v>1.1156999999999999</c:v>
                </c:pt>
                <c:pt idx="615">
                  <c:v>1.1104000000000001</c:v>
                </c:pt>
                <c:pt idx="616">
                  <c:v>1.1240000000000001</c:v>
                </c:pt>
                <c:pt idx="617">
                  <c:v>1.1335999999999999</c:v>
                </c:pt>
                <c:pt idx="618">
                  <c:v>1.139</c:v>
                </c:pt>
                <c:pt idx="619">
                  <c:v>1.1456</c:v>
                </c:pt>
                <c:pt idx="620">
                  <c:v>1.1335999999999999</c:v>
                </c:pt>
                <c:pt idx="621">
                  <c:v>1.1187</c:v>
                </c:pt>
                <c:pt idx="622">
                  <c:v>1.1125</c:v>
                </c:pt>
                <c:pt idx="623">
                  <c:v>1.1116999999999999</c:v>
                </c:pt>
                <c:pt idx="624">
                  <c:v>1.1122000000000001</c:v>
                </c:pt>
                <c:pt idx="625">
                  <c:v>1.0976999999999999</c:v>
                </c:pt>
                <c:pt idx="626">
                  <c:v>1.0964</c:v>
                </c:pt>
                <c:pt idx="627">
                  <c:v>1.0874999999999999</c:v>
                </c:pt>
                <c:pt idx="628">
                  <c:v>1.0840000000000001</c:v>
                </c:pt>
                <c:pt idx="629">
                  <c:v>1.0818000000000001</c:v>
                </c:pt>
                <c:pt idx="630">
                  <c:v>1.0801000000000001</c:v>
                </c:pt>
                <c:pt idx="631">
                  <c:v>1.079</c:v>
                </c:pt>
                <c:pt idx="632">
                  <c:v>1.08</c:v>
                </c:pt>
                <c:pt idx="633">
                  <c:v>1.0815999999999999</c:v>
                </c:pt>
                <c:pt idx="634">
                  <c:v>1.0834999999999999</c:v>
                </c:pt>
                <c:pt idx="635">
                  <c:v>1.0842000000000001</c:v>
                </c:pt>
                <c:pt idx="636">
                  <c:v>1.0867</c:v>
                </c:pt>
                <c:pt idx="637">
                  <c:v>1.0913999999999999</c:v>
                </c:pt>
                <c:pt idx="638">
                  <c:v>1.0901000000000001</c:v>
                </c:pt>
                <c:pt idx="639">
                  <c:v>1.0951</c:v>
                </c:pt>
                <c:pt idx="640">
                  <c:v>1.0969</c:v>
                </c:pt>
                <c:pt idx="641">
                  <c:v>1.1003000000000001</c:v>
                </c:pt>
                <c:pt idx="642">
                  <c:v>1.1023000000000001</c:v>
                </c:pt>
                <c:pt idx="643">
                  <c:v>1.1048</c:v>
                </c:pt>
                <c:pt idx="644">
                  <c:v>1.1066</c:v>
                </c:pt>
                <c:pt idx="645">
                  <c:v>1.1052</c:v>
                </c:pt>
                <c:pt idx="646">
                  <c:v>1.1029</c:v>
                </c:pt>
                <c:pt idx="647" formatCode="General">
                  <c:v>1.1001000000000001</c:v>
                </c:pt>
                <c:pt idx="648" formatCode="General">
                  <c:v>1.1005</c:v>
                </c:pt>
                <c:pt idx="649" formatCode="General">
                  <c:v>1.1025</c:v>
                </c:pt>
                <c:pt idx="650" formatCode="General">
                  <c:v>1.1034999999999999</c:v>
                </c:pt>
                <c:pt idx="651" formatCode="General">
                  <c:v>1.1091</c:v>
                </c:pt>
                <c:pt idx="652" formatCode="General">
                  <c:v>1.1088</c:v>
                </c:pt>
                <c:pt idx="653" formatCode="General">
                  <c:v>1.1114999999999999</c:v>
                </c:pt>
                <c:pt idx="654" formatCode="General">
                  <c:v>1.1085</c:v>
                </c:pt>
                <c:pt idx="655" formatCode="General">
                  <c:v>1.1108</c:v>
                </c:pt>
                <c:pt idx="656" formatCode="General">
                  <c:v>1.1169</c:v>
                </c:pt>
                <c:pt idx="657" formatCode="General">
                  <c:v>1.1142000000000001</c:v>
                </c:pt>
                <c:pt idx="658" formatCode="General">
                  <c:v>1.1114999999999999</c:v>
                </c:pt>
                <c:pt idx="659" formatCode="General">
                  <c:v>1.1126</c:v>
                </c:pt>
                <c:pt idx="660" formatCode="General">
                  <c:v>1.1091</c:v>
                </c:pt>
                <c:pt idx="661" formatCode="General">
                  <c:v>1.111</c:v>
                </c:pt>
                <c:pt idx="662" formatCode="General">
                  <c:v>1.1114999999999999</c:v>
                </c:pt>
                <c:pt idx="663" formatCode="General">
                  <c:v>1.1172</c:v>
                </c:pt>
                <c:pt idx="664" formatCode="General">
                  <c:v>1.1194</c:v>
                </c:pt>
                <c:pt idx="665" formatCode="General">
                  <c:v>1.1147</c:v>
                </c:pt>
                <c:pt idx="666" formatCode="General">
                  <c:v>1.1193</c:v>
                </c:pt>
                <c:pt idx="667" formatCode="General">
                  <c:v>1.1234</c:v>
                </c:pt>
                <c:pt idx="668" formatCode="General">
                  <c:v>1.1189</c:v>
                </c:pt>
                <c:pt idx="669" formatCode="General">
                  <c:v>1.1153</c:v>
                </c:pt>
                <c:pt idx="670" formatCode="General">
                  <c:v>1.1080000000000001</c:v>
                </c:pt>
                <c:pt idx="671" formatCode="General">
                  <c:v>1.1074999999999999</c:v>
                </c:pt>
                <c:pt idx="672" formatCode="General">
                  <c:v>1.1096999999999999</c:v>
                </c:pt>
                <c:pt idx="673" formatCode="General">
                  <c:v>1.1116999999999999</c:v>
                </c:pt>
                <c:pt idx="674" formatCode="General">
                  <c:v>1.1114999999999999</c:v>
                </c:pt>
                <c:pt idx="675" formatCode="General">
                  <c:v>1.1162000000000001</c:v>
                </c:pt>
                <c:pt idx="676" formatCode="General">
                  <c:v>1.1146</c:v>
                </c:pt>
                <c:pt idx="677" formatCode="General">
                  <c:v>1.1173999999999999</c:v>
                </c:pt>
                <c:pt idx="678" formatCode="General">
                  <c:v>1.1136999999999999</c:v>
                </c:pt>
                <c:pt idx="679" formatCode="General">
                  <c:v>1.1074999999999999</c:v>
                </c:pt>
                <c:pt idx="680" formatCode="General">
                  <c:v>1.1076999999999999</c:v>
                </c:pt>
                <c:pt idx="681" formatCode="General">
                  <c:v>1.1074999999999999</c:v>
                </c:pt>
                <c:pt idx="682" formatCode="General">
                  <c:v>1.1093999999999999</c:v>
                </c:pt>
                <c:pt idx="683" formatCode="General">
                  <c:v>1.1093999999999999</c:v>
                </c:pt>
                <c:pt idx="684" formatCode="General">
                  <c:v>1.1081000000000001</c:v>
                </c:pt>
                <c:pt idx="685" formatCode="General">
                  <c:v>1.1071</c:v>
                </c:pt>
                <c:pt idx="686" formatCode="General">
                  <c:v>1.1023000000000001</c:v>
                </c:pt>
                <c:pt idx="687">
                  <c:v>1.0982000000000001</c:v>
                </c:pt>
                <c:pt idx="688">
                  <c:v>1.1005</c:v>
                </c:pt>
                <c:pt idx="689">
                  <c:v>1.1009</c:v>
                </c:pt>
                <c:pt idx="690">
                  <c:v>1.1020000000000001</c:v>
                </c:pt>
                <c:pt idx="691">
                  <c:v>1.1008</c:v>
                </c:pt>
                <c:pt idx="692">
                  <c:v>1.1057999999999999</c:v>
                </c:pt>
                <c:pt idx="693">
                  <c:v>1.1091</c:v>
                </c:pt>
                <c:pt idx="694">
                  <c:v>1.1059000000000001</c:v>
                </c:pt>
                <c:pt idx="695">
                  <c:v>1.1076999999999999</c:v>
                </c:pt>
                <c:pt idx="696">
                  <c:v>1.1061000000000001</c:v>
                </c:pt>
                <c:pt idx="697">
                  <c:v>1.1033999999999999</c:v>
                </c:pt>
                <c:pt idx="698">
                  <c:v>1.0996999999999999</c:v>
                </c:pt>
                <c:pt idx="699">
                  <c:v>1.1006</c:v>
                </c:pt>
                <c:pt idx="700">
                  <c:v>1.1014999999999999</c:v>
                </c:pt>
                <c:pt idx="701">
                  <c:v>1.1041000000000001</c:v>
                </c:pt>
                <c:pt idx="702">
                  <c:v>1.1033999999999999</c:v>
                </c:pt>
                <c:pt idx="703">
                  <c:v>1.1076999999999999</c:v>
                </c:pt>
                <c:pt idx="704">
                  <c:v>1.109</c:v>
                </c:pt>
                <c:pt idx="705">
                  <c:v>1.1109</c:v>
                </c:pt>
                <c:pt idx="706">
                  <c:v>1.1157999999999999</c:v>
                </c:pt>
                <c:pt idx="707">
                  <c:v>1.1138999999999999</c:v>
                </c:pt>
                <c:pt idx="708">
                  <c:v>1.1153999999999999</c:v>
                </c:pt>
                <c:pt idx="709">
                  <c:v>1.1106</c:v>
                </c:pt>
                <c:pt idx="710">
                  <c:v>1.1094999999999999</c:v>
                </c:pt>
                <c:pt idx="711">
                  <c:v>1.1087</c:v>
                </c:pt>
                <c:pt idx="712">
                  <c:v>1.1107</c:v>
                </c:pt>
                <c:pt idx="713" formatCode="General">
                  <c:v>1.1128</c:v>
                </c:pt>
                <c:pt idx="714" formatCode="General">
                  <c:v>1.1123000000000001</c:v>
                </c:pt>
                <c:pt idx="715" formatCode="General">
                  <c:v>1.113</c:v>
                </c:pt>
                <c:pt idx="716" formatCode="General">
                  <c:v>1.1173</c:v>
                </c:pt>
                <c:pt idx="717" formatCode="General">
                  <c:v>1.1144000000000001</c:v>
                </c:pt>
                <c:pt idx="718" formatCode="General">
                  <c:v>1.1113</c:v>
                </c:pt>
                <c:pt idx="719" formatCode="General">
                  <c:v>1.1025</c:v>
                </c:pt>
                <c:pt idx="720" formatCode="General">
                  <c:v>1.1007</c:v>
                </c:pt>
                <c:pt idx="721" formatCode="General">
                  <c:v>1.1031</c:v>
                </c:pt>
                <c:pt idx="722" formatCode="General">
                  <c:v>1.1043000000000001</c:v>
                </c:pt>
                <c:pt idx="723" formatCode="General">
                  <c:v>1.103</c:v>
                </c:pt>
                <c:pt idx="724" formatCode="General">
                  <c:v>1.0981000000000001</c:v>
                </c:pt>
                <c:pt idx="725" formatCode="General">
                  <c:v>1.0986</c:v>
                </c:pt>
                <c:pt idx="726" formatCode="General">
                  <c:v>1.0992999999999999</c:v>
                </c:pt>
                <c:pt idx="727" formatCode="General">
                  <c:v>1.0979000000000001</c:v>
                </c:pt>
                <c:pt idx="728" formatCode="General">
                  <c:v>1.0951</c:v>
                </c:pt>
                <c:pt idx="729" formatCode="General">
                  <c:v>1.0925</c:v>
                </c:pt>
                <c:pt idx="730" formatCode="General">
                  <c:v>1.0898000000000001</c:v>
                </c:pt>
                <c:pt idx="731" formatCode="General">
                  <c:v>1.0889</c:v>
                </c:pt>
                <c:pt idx="732" formatCode="General">
                  <c:v>1.0934999999999999</c:v>
                </c:pt>
                <c:pt idx="733" formatCode="General">
                  <c:v>1.0938000000000001</c:v>
                </c:pt>
                <c:pt idx="734" formatCode="General">
                  <c:v>1.0982000000000001</c:v>
                </c:pt>
                <c:pt idx="735" formatCode="General">
                  <c:v>1.1003000000000001</c:v>
                </c:pt>
                <c:pt idx="736" formatCode="General">
                  <c:v>1.0985</c:v>
                </c:pt>
                <c:pt idx="737" formatCode="General">
                  <c:v>1.103</c:v>
                </c:pt>
                <c:pt idx="738" formatCode="General">
                  <c:v>1.1067</c:v>
                </c:pt>
                <c:pt idx="739" formatCode="General">
                  <c:v>1.1052999999999999</c:v>
                </c:pt>
                <c:pt idx="740" formatCode="General">
                  <c:v>1.1026</c:v>
                </c:pt>
                <c:pt idx="741" formatCode="General">
                  <c:v>1.1031</c:v>
                </c:pt>
                <c:pt idx="742" formatCode="General">
                  <c:v>1.1095999999999999</c:v>
                </c:pt>
                <c:pt idx="743" formatCode="General">
                  <c:v>1.0963000000000001</c:v>
                </c:pt>
                <c:pt idx="744" formatCode="General">
                  <c:v>1.1003000000000001</c:v>
                </c:pt>
                <c:pt idx="745" formatCode="General">
                  <c:v>1.1040000000000001</c:v>
                </c:pt>
                <c:pt idx="746" formatCode="General">
                  <c:v>1.1032999999999999</c:v>
                </c:pt>
                <c:pt idx="747" formatCode="General">
                  <c:v>1.1027</c:v>
                </c:pt>
                <c:pt idx="748" formatCode="General">
                  <c:v>1.1057999999999999</c:v>
                </c:pt>
                <c:pt idx="749" formatCode="General">
                  <c:v>1.1017999999999999</c:v>
                </c:pt>
                <c:pt idx="750" formatCode="General">
                  <c:v>1.0936999999999999</c:v>
                </c:pt>
                <c:pt idx="751" formatCode="General">
                  <c:v>1.0968</c:v>
                </c:pt>
                <c:pt idx="752" formatCode="General">
                  <c:v>1.1035999999999999</c:v>
                </c:pt>
                <c:pt idx="753" formatCode="General">
                  <c:v>1.1072</c:v>
                </c:pt>
                <c:pt idx="754" formatCode="General">
                  <c:v>1.1083000000000001</c:v>
                </c:pt>
                <c:pt idx="755" formatCode="General">
                  <c:v>1.1104000000000001</c:v>
                </c:pt>
                <c:pt idx="756" formatCode="General">
                  <c:v>1.1115999999999999</c:v>
                </c:pt>
                <c:pt idx="757" formatCode="General">
                  <c:v>1.1065</c:v>
                </c:pt>
                <c:pt idx="758" formatCode="General">
                  <c:v>1.1083000000000001</c:v>
                </c:pt>
                <c:pt idx="759" formatCode="General">
                  <c:v>1.1104000000000001</c:v>
                </c:pt>
                <c:pt idx="760" formatCode="General">
                  <c:v>1.1075999999999999</c:v>
                </c:pt>
                <c:pt idx="761" formatCode="General">
                  <c:v>1.1103000000000001</c:v>
                </c:pt>
                <c:pt idx="762" formatCode="General">
                  <c:v>1.1075999999999999</c:v>
                </c:pt>
                <c:pt idx="763" formatCode="General">
                  <c:v>1.115</c:v>
                </c:pt>
                <c:pt idx="764" formatCode="General">
                  <c:v>1.1188</c:v>
                </c:pt>
                <c:pt idx="765" formatCode="General">
                  <c:v>1.1222000000000001</c:v>
                </c:pt>
                <c:pt idx="766" formatCode="General">
                  <c:v>1.1194</c:v>
                </c:pt>
                <c:pt idx="767" formatCode="General">
                  <c:v>1.1197999999999999</c:v>
                </c:pt>
                <c:pt idx="768" formatCode="General">
                  <c:v>1.1193</c:v>
                </c:pt>
                <c:pt idx="769" formatCode="General">
                  <c:v>1.1202000000000001</c:v>
                </c:pt>
                <c:pt idx="770" formatCode="General">
                  <c:v>1.1187</c:v>
                </c:pt>
                <c:pt idx="771" formatCode="General">
                  <c:v>1.1182000000000001</c:v>
                </c:pt>
                <c:pt idx="772" formatCode="General">
                  <c:v>1.1106</c:v>
                </c:pt>
                <c:pt idx="773" formatCode="General">
                  <c:v>1.1036999999999999</c:v>
                </c:pt>
                <c:pt idx="774" formatCode="General">
                  <c:v>1.1151</c:v>
                </c:pt>
                <c:pt idx="775" formatCode="General">
                  <c:v>1.1153999999999999</c:v>
                </c:pt>
                <c:pt idx="776" formatCode="General">
                  <c:v>1.1119000000000001</c:v>
                </c:pt>
                <c:pt idx="777" formatCode="General">
                  <c:v>1.1137999999999999</c:v>
                </c:pt>
                <c:pt idx="778" formatCode="General">
                  <c:v>1.1114999999999999</c:v>
                </c:pt>
                <c:pt idx="779" formatCode="General">
                  <c:v>1.1140000000000001</c:v>
                </c:pt>
                <c:pt idx="780" formatCode="General">
                  <c:v>1.1173</c:v>
                </c:pt>
                <c:pt idx="781" formatCode="General">
                  <c:v>1.1214999999999999</c:v>
                </c:pt>
                <c:pt idx="782" formatCode="General">
                  <c:v>1.1226</c:v>
                </c:pt>
                <c:pt idx="783" formatCode="General">
                  <c:v>1.1215999999999999</c:v>
                </c:pt>
                <c:pt idx="784" formatCode="General">
                  <c:v>1.1214999999999999</c:v>
                </c:pt>
                <c:pt idx="785" formatCode="General">
                  <c:v>1.1223000000000001</c:v>
                </c:pt>
                <c:pt idx="786" formatCode="General">
                  <c:v>1.1269</c:v>
                </c:pt>
                <c:pt idx="787" formatCode="General">
                  <c:v>1.1253</c:v>
                </c:pt>
                <c:pt idx="788" formatCode="General">
                  <c:v>1.1285000000000001</c:v>
                </c:pt>
                <c:pt idx="789" formatCode="General">
                  <c:v>1.1220000000000001</c:v>
                </c:pt>
                <c:pt idx="790" formatCode="General">
                  <c:v>1.1205000000000001</c:v>
                </c:pt>
                <c:pt idx="791" formatCode="General">
                  <c:v>1.1214999999999999</c:v>
                </c:pt>
                <c:pt idx="792" formatCode="General">
                  <c:v>1.1259999999999999</c:v>
                </c:pt>
                <c:pt idx="793" formatCode="General">
                  <c:v>1.1288</c:v>
                </c:pt>
                <c:pt idx="794" formatCode="General">
                  <c:v>1.1293</c:v>
                </c:pt>
                <c:pt idx="795" formatCode="General">
                  <c:v>1.1301000000000001</c:v>
                </c:pt>
                <c:pt idx="796" formatCode="General">
                  <c:v>1.1349</c:v>
                </c:pt>
                <c:pt idx="797" formatCode="General">
                  <c:v>1.1379999999999999</c:v>
                </c:pt>
                <c:pt idx="798" formatCode="#,##0.0000">
                  <c:v>1.137</c:v>
                </c:pt>
                <c:pt idx="799" formatCode="#,##0.0000">
                  <c:v>1.1362000000000001</c:v>
                </c:pt>
                <c:pt idx="800" formatCode="#,##0.0000">
                  <c:v>1.1388</c:v>
                </c:pt>
                <c:pt idx="801" formatCode="#,##0.0000">
                  <c:v>1.1394</c:v>
                </c:pt>
                <c:pt idx="802" formatCode="#,##0.0000">
                  <c:v>1.1315999999999999</c:v>
                </c:pt>
                <c:pt idx="803" formatCode="#,##0.0000">
                  <c:v>1.1307</c:v>
                </c:pt>
                <c:pt idx="804" formatCode="#,##0.0000">
                  <c:v>1.1207</c:v>
                </c:pt>
                <c:pt idx="805" formatCode="#,##0.0000">
                  <c:v>1.1187</c:v>
                </c:pt>
                <c:pt idx="806" formatCode="#,##0.0000">
                  <c:v>1.1234</c:v>
                </c:pt>
                <c:pt idx="807" formatCode="#,##0.0000">
                  <c:v>1.1265000000000001</c:v>
                </c:pt>
                <c:pt idx="808" formatCode="#,##0.0000">
                  <c:v>1.1289</c:v>
                </c:pt>
                <c:pt idx="809" formatCode="#,##0.0000">
                  <c:v>1.1323000000000001</c:v>
                </c:pt>
                <c:pt idx="810" formatCode="#,##0.0000">
                  <c:v>1.1319999999999999</c:v>
                </c:pt>
                <c:pt idx="811" formatCode="#,##0.0000">
                  <c:v>1.1301000000000001</c:v>
                </c:pt>
                <c:pt idx="812" formatCode="#,##0.0000">
                  <c:v>1.1273</c:v>
                </c:pt>
                <c:pt idx="813" formatCode="#,##0.0000">
                  <c:v>1.1266</c:v>
                </c:pt>
                <c:pt idx="814" formatCode="#,##0.0000">
                  <c:v>1.1256999999999999</c:v>
                </c:pt>
                <c:pt idx="815" formatCode="#,##0.0000">
                  <c:v>1.1244000000000001</c:v>
                </c:pt>
                <c:pt idx="816" formatCode="#,##0.0000">
                  <c:v>1.1185</c:v>
                </c:pt>
                <c:pt idx="817" formatCode="#,##0.0000">
                  <c:v>1.1151</c:v>
                </c:pt>
                <c:pt idx="818" formatCode="#,##0.0000">
                  <c:v>1.1133999999999999</c:v>
                </c:pt>
                <c:pt idx="819" formatCode="#,##0.0000">
                  <c:v>1.1155999999999999</c:v>
                </c:pt>
                <c:pt idx="820" formatCode="#,##0.0000">
                  <c:v>1.1192</c:v>
                </c:pt>
                <c:pt idx="821" formatCode="#,##0.0000">
                  <c:v>1.1197999999999999</c:v>
                </c:pt>
                <c:pt idx="822" formatCode="General">
                  <c:v>1.1187</c:v>
                </c:pt>
                <c:pt idx="823" formatCode="General">
                  <c:v>1.1138999999999999</c:v>
                </c:pt>
                <c:pt idx="824" formatCode="General">
                  <c:v>1.1171</c:v>
                </c:pt>
                <c:pt idx="825" formatCode="General">
                  <c:v>1.1161000000000001</c:v>
                </c:pt>
                <c:pt idx="826" formatCode="General">
                  <c:v>1.1167</c:v>
                </c:pt>
                <c:pt idx="827" formatCode="General">
                  <c:v>1.1172</c:v>
                </c:pt>
                <c:pt idx="828" formatCode="General">
                  <c:v>1.1203000000000001</c:v>
                </c:pt>
                <c:pt idx="829" formatCode="General">
                  <c:v>1.1183000000000001</c:v>
                </c:pt>
                <c:pt idx="830" formatCode="General">
                  <c:v>1.1226</c:v>
                </c:pt>
                <c:pt idx="831" formatCode="General">
                  <c:v>1.1245000000000001</c:v>
                </c:pt>
                <c:pt idx="832" formatCode="General">
                  <c:v>1.123</c:v>
                </c:pt>
                <c:pt idx="833" formatCode="General">
                  <c:v>1.1193</c:v>
                </c:pt>
                <c:pt idx="834" formatCode="General">
                  <c:v>1.1202000000000001</c:v>
                </c:pt>
                <c:pt idx="835" formatCode="General">
                  <c:v>1.1185</c:v>
                </c:pt>
                <c:pt idx="836" formatCode="General">
                  <c:v>1.1198999999999999</c:v>
                </c:pt>
                <c:pt idx="837" formatCode="General">
                  <c:v>1.1154999999999999</c:v>
                </c:pt>
                <c:pt idx="838" formatCode="General">
                  <c:v>1.1212</c:v>
                </c:pt>
                <c:pt idx="839" formatCode="General">
                  <c:v>1.1217999999999999</c:v>
                </c:pt>
                <c:pt idx="840" formatCode="General">
                  <c:v>1.115</c:v>
                </c:pt>
                <c:pt idx="841" formatCode="General">
                  <c:v>1.1133</c:v>
                </c:pt>
                <c:pt idx="842" formatCode="General">
                  <c:v>1.1123000000000001</c:v>
                </c:pt>
                <c:pt idx="843" formatCode="General">
                  <c:v>1.1209</c:v>
                </c:pt>
                <c:pt idx="844" formatCode="General">
                  <c:v>1.1245000000000001</c:v>
                </c:pt>
                <c:pt idx="845" formatCode="General">
                  <c:v>1.125</c:v>
                </c:pt>
                <c:pt idx="846" formatCode="General">
                  <c:v>1.1301000000000001</c:v>
                </c:pt>
                <c:pt idx="847" formatCode="General">
                  <c:v>1.1305000000000001</c:v>
                </c:pt>
                <c:pt idx="848" formatCode="General">
                  <c:v>1.1313</c:v>
                </c:pt>
                <c:pt idx="849" formatCode="General">
                  <c:v>1.1321000000000001</c:v>
                </c:pt>
                <c:pt idx="850" formatCode="General">
                  <c:v>1.1264000000000001</c:v>
                </c:pt>
                <c:pt idx="851" formatCode="General">
                  <c:v>1.1278999999999999</c:v>
                </c:pt>
                <c:pt idx="852" formatCode="General">
                  <c:v>1.1276999999999999</c:v>
                </c:pt>
                <c:pt idx="853" formatCode="General">
                  <c:v>1.1246</c:v>
                </c:pt>
                <c:pt idx="854" formatCode="General">
                  <c:v>1.1233</c:v>
                </c:pt>
                <c:pt idx="855" formatCode="General">
                  <c:v>1.1218999999999999</c:v>
                </c:pt>
                <c:pt idx="856" formatCode="General">
                  <c:v>1.1243000000000001</c:v>
                </c:pt>
                <c:pt idx="857" formatCode="General">
                  <c:v>1.1200000000000001</c:v>
                </c:pt>
                <c:pt idx="858" formatCode="General">
                  <c:v>1.1235999999999999</c:v>
                </c:pt>
                <c:pt idx="859" formatCode="General">
                  <c:v>1.1234999999999999</c:v>
                </c:pt>
                <c:pt idx="860" formatCode="General">
                  <c:v>1.1217999999999999</c:v>
                </c:pt>
                <c:pt idx="861" formatCode="General">
                  <c:v>1.1261000000000001</c:v>
                </c:pt>
                <c:pt idx="862" formatCode="General">
                  <c:v>1.1291</c:v>
                </c:pt>
                <c:pt idx="863" formatCode="General">
                  <c:v>1.1325000000000001</c:v>
                </c:pt>
                <c:pt idx="864" formatCode="General">
                  <c:v>1.1302000000000001</c:v>
                </c:pt>
                <c:pt idx="865" formatCode="General">
                  <c:v>1.1387</c:v>
                </c:pt>
                <c:pt idx="866" formatCode="General">
                  <c:v>1.1354</c:v>
                </c:pt>
                <c:pt idx="867" formatCode="General">
                  <c:v>1.1357999999999999</c:v>
                </c:pt>
                <c:pt idx="868" formatCode="General">
                  <c:v>1.1349</c:v>
                </c:pt>
                <c:pt idx="869" formatCode="General">
                  <c:v>1.1308</c:v>
                </c:pt>
                <c:pt idx="870" formatCode="General">
                  <c:v>1.1294999999999999</c:v>
                </c:pt>
                <c:pt idx="871" formatCode="General">
                  <c:v>1.1303000000000001</c:v>
                </c:pt>
                <c:pt idx="872" formatCode="General">
                  <c:v>1.1274999999999999</c:v>
                </c:pt>
                <c:pt idx="873" formatCode="General">
                  <c:v>1.1244000000000001</c:v>
                </c:pt>
                <c:pt idx="874" formatCode="General">
                  <c:v>1.1222000000000001</c:v>
                </c:pt>
                <c:pt idx="875" formatCode="General">
                  <c:v>1.1271</c:v>
                </c:pt>
                <c:pt idx="876" formatCode="General">
                  <c:v>1.1305000000000001</c:v>
                </c:pt>
                <c:pt idx="877" formatCode="General">
                  <c:v>1.1329</c:v>
                </c:pt>
                <c:pt idx="878" formatCode="General">
                  <c:v>1.1336999999999999</c:v>
                </c:pt>
                <c:pt idx="879" formatCode="General">
                  <c:v>1.1383000000000001</c:v>
                </c:pt>
                <c:pt idx="880" formatCode="General">
                  <c:v>1.1415999999999999</c:v>
                </c:pt>
                <c:pt idx="881" formatCode="General">
                  <c:v>1.1386000000000001</c:v>
                </c:pt>
                <c:pt idx="882" formatCode="General">
                  <c:v>1.1361000000000001</c:v>
                </c:pt>
                <c:pt idx="883" formatCode="General">
                  <c:v>1.1355</c:v>
                </c:pt>
                <c:pt idx="884" formatCode="General">
                  <c:v>1.1325000000000001</c:v>
                </c:pt>
                <c:pt idx="885" formatCode="General">
                  <c:v>1.1354</c:v>
                </c:pt>
                <c:pt idx="886" formatCode="General">
                  <c:v>1.1342000000000001</c:v>
                </c:pt>
                <c:pt idx="887" formatCode="General">
                  <c:v>1.1294</c:v>
                </c:pt>
                <c:pt idx="888" formatCode="General">
                  <c:v>1.1328</c:v>
                </c:pt>
                <c:pt idx="889" formatCode="General">
                  <c:v>1.1259999999999999</c:v>
                </c:pt>
                <c:pt idx="890" formatCode="General">
                  <c:v>1.1268</c:v>
                </c:pt>
                <c:pt idx="891" formatCode="General">
                  <c:v>1.1305000000000001</c:v>
                </c:pt>
                <c:pt idx="892" formatCode="General">
                  <c:v>1.1295999999999999</c:v>
                </c:pt>
                <c:pt idx="893" formatCode="General">
                  <c:v>1.1309</c:v>
                </c:pt>
                <c:pt idx="894" formatCode="General">
                  <c:v>1.1346000000000001</c:v>
                </c:pt>
                <c:pt idx="895" formatCode="General">
                  <c:v>1.1345000000000001</c:v>
                </c:pt>
                <c:pt idx="896" formatCode="General">
                  <c:v>1.1394</c:v>
                </c:pt>
                <c:pt idx="897" formatCode="General">
                  <c:v>1.1423000000000001</c:v>
                </c:pt>
                <c:pt idx="898" formatCode="General">
                  <c:v>1.1445000000000001</c:v>
                </c:pt>
                <c:pt idx="899" formatCode="General">
                  <c:v>1.1471</c:v>
                </c:pt>
                <c:pt idx="900" formatCode="General">
                  <c:v>1.1488</c:v>
                </c:pt>
                <c:pt idx="901">
                  <c:v>1.1429</c:v>
                </c:pt>
                <c:pt idx="902">
                  <c:v>1.1422000000000001</c:v>
                </c:pt>
                <c:pt idx="903">
                  <c:v>1.1417999999999999</c:v>
                </c:pt>
                <c:pt idx="904">
                  <c:v>1.1346000000000001</c:v>
                </c:pt>
                <c:pt idx="905">
                  <c:v>1.1341000000000001</c:v>
                </c:pt>
                <c:pt idx="906">
                  <c:v>1.1367</c:v>
                </c:pt>
                <c:pt idx="907">
                  <c:v>1.1354</c:v>
                </c:pt>
                <c:pt idx="908">
                  <c:v>1.1362000000000001</c:v>
                </c:pt>
                <c:pt idx="909">
                  <c:v>1.1402000000000001</c:v>
                </c:pt>
                <c:pt idx="910">
                  <c:v>1.1395999999999999</c:v>
                </c:pt>
                <c:pt idx="911">
                  <c:v>1.1389</c:v>
                </c:pt>
                <c:pt idx="912">
                  <c:v>1.1424000000000001</c:v>
                </c:pt>
                <c:pt idx="913">
                  <c:v>1.1467000000000001</c:v>
                </c:pt>
                <c:pt idx="914">
                  <c:v>1.1533</c:v>
                </c:pt>
                <c:pt idx="915">
                  <c:v>1.1535</c:v>
                </c:pt>
                <c:pt idx="916">
                  <c:v>1.1455</c:v>
                </c:pt>
                <c:pt idx="917">
                  <c:v>1.1439999999999999</c:v>
                </c:pt>
                <c:pt idx="918">
                  <c:v>1.1445000000000001</c:v>
                </c:pt>
                <c:pt idx="919">
                  <c:v>1.1403000000000001</c:v>
                </c:pt>
                <c:pt idx="920" formatCode="General">
                  <c:v>1.1348</c:v>
                </c:pt>
                <c:pt idx="921" formatCode="General">
                  <c:v>1.1396999999999999</c:v>
                </c:pt>
                <c:pt idx="922" formatCode="General">
                  <c:v>1.145</c:v>
                </c:pt>
                <c:pt idx="923" formatCode="General">
                  <c:v>1.1454</c:v>
                </c:pt>
                <c:pt idx="924" formatCode="General">
                  <c:v>1.1376999999999999</c:v>
                </c:pt>
                <c:pt idx="925" formatCode="General">
                  <c:v>1.1408</c:v>
                </c:pt>
                <c:pt idx="926" formatCode="General">
                  <c:v>1.1414</c:v>
                </c:pt>
                <c:pt idx="927" formatCode="General">
                  <c:v>1.1451</c:v>
                </c:pt>
                <c:pt idx="928" formatCode="General">
                  <c:v>1.1405000000000001</c:v>
                </c:pt>
                <c:pt idx="929" formatCode="General">
                  <c:v>1.1376999999999999</c:v>
                </c:pt>
                <c:pt idx="930" formatCode="General">
                  <c:v>1.1341000000000001</c:v>
                </c:pt>
                <c:pt idx="931" formatCode="General">
                  <c:v>1.1285000000000001</c:v>
                </c:pt>
                <c:pt idx="932" formatCode="General">
                  <c:v>1.1371</c:v>
                </c:pt>
                <c:pt idx="933" formatCode="General">
                  <c:v>1.1346000000000001</c:v>
                </c:pt>
                <c:pt idx="934" formatCode="General">
                  <c:v>1.1378999999999999</c:v>
                </c:pt>
                <c:pt idx="935" formatCode="General">
                  <c:v>1.1425000000000001</c:v>
                </c:pt>
                <c:pt idx="936" formatCode="General">
                  <c:v>1.1371</c:v>
                </c:pt>
                <c:pt idx="937" formatCode="General">
                  <c:v>1.1351</c:v>
                </c:pt>
                <c:pt idx="938" formatCode="General">
                  <c:v>1.1354</c:v>
                </c:pt>
                <c:pt idx="939" formatCode="General">
                  <c:v>1.1409</c:v>
                </c:pt>
                <c:pt idx="940" formatCode="General">
                  <c:v>1.1332</c:v>
                </c:pt>
                <c:pt idx="941" formatCode="General">
                  <c:v>1.1358999999999999</c:v>
                </c:pt>
                <c:pt idx="942" formatCode="General">
                  <c:v>1.1387</c:v>
                </c:pt>
                <c:pt idx="943" formatCode="General">
                  <c:v>1.1284000000000001</c:v>
                </c:pt>
                <c:pt idx="944" formatCode="General">
                  <c:v>1.1328</c:v>
                </c:pt>
                <c:pt idx="945" formatCode="General">
                  <c:v>1.1363000000000001</c:v>
                </c:pt>
                <c:pt idx="946" formatCode="General">
                  <c:v>1.1352</c:v>
                </c:pt>
                <c:pt idx="947" formatCode="General">
                  <c:v>1.1403000000000001</c:v>
                </c:pt>
                <c:pt idx="948" formatCode="General">
                  <c:v>1.1409</c:v>
                </c:pt>
                <c:pt idx="949" formatCode="General">
                  <c:v>1.1420999999999999</c:v>
                </c:pt>
                <c:pt idx="950" formatCode="General">
                  <c:v>1.1427</c:v>
                </c:pt>
                <c:pt idx="951" formatCode="General">
                  <c:v>1.1346000000000001</c:v>
                </c:pt>
                <c:pt idx="952" formatCode="General">
                  <c:v>1.1305000000000001</c:v>
                </c:pt>
                <c:pt idx="953" formatCode="General">
                  <c:v>1.1295999999999999</c:v>
                </c:pt>
                <c:pt idx="954" formatCode="General">
                  <c:v>1.1261000000000001</c:v>
                </c:pt>
                <c:pt idx="955" formatCode="General">
                  <c:v>1.1265000000000001</c:v>
                </c:pt>
                <c:pt idx="956" formatCode="General">
                  <c:v>1.1346000000000001</c:v>
                </c:pt>
                <c:pt idx="957" formatCode="General">
                  <c:v>1.1424000000000001</c:v>
                </c:pt>
                <c:pt idx="958" formatCode="General">
                  <c:v>1.1487000000000001</c:v>
                </c:pt>
                <c:pt idx="959" formatCode="General">
                  <c:v>1.1428</c:v>
                </c:pt>
                <c:pt idx="960" formatCode="General">
                  <c:v>1.137</c:v>
                </c:pt>
                <c:pt idx="961" formatCode="General">
                  <c:v>1.1416999999999999</c:v>
                </c:pt>
                <c:pt idx="962" formatCode="General">
                  <c:v>1.1393</c:v>
                </c:pt>
                <c:pt idx="963" formatCode="General">
                  <c:v>1.1317999999999999</c:v>
                </c:pt>
                <c:pt idx="964" formatCode="General">
                  <c:v>1.1372</c:v>
                </c:pt>
                <c:pt idx="965" formatCode="General">
                  <c:v>1.1380999999999999</c:v>
                </c:pt>
                <c:pt idx="966" formatCode="General">
                  <c:v>1.1345000000000001</c:v>
                </c:pt>
                <c:pt idx="967" formatCode="General">
                  <c:v>1.1415999999999999</c:v>
                </c:pt>
                <c:pt idx="968" formatCode="General">
                  <c:v>1.1389</c:v>
                </c:pt>
                <c:pt idx="969" formatCode="General">
                  <c:v>1.1477999999999999</c:v>
                </c:pt>
                <c:pt idx="970" formatCode="General">
                  <c:v>1.1494</c:v>
                </c:pt>
                <c:pt idx="971" formatCode="General">
                  <c:v>1.147</c:v>
                </c:pt>
                <c:pt idx="972" formatCode="General">
                  <c:v>1.1505000000000001</c:v>
                </c:pt>
                <c:pt idx="973" formatCode="General">
                  <c:v>1.153</c:v>
                </c:pt>
                <c:pt idx="974" formatCode="General">
                  <c:v>1.1587000000000001</c:v>
                </c:pt>
                <c:pt idx="975" formatCode="General">
                  <c:v>1.1580999999999999</c:v>
                </c:pt>
                <c:pt idx="976" formatCode="General">
                  <c:v>1.1574</c:v>
                </c:pt>
                <c:pt idx="977" formatCode="General">
                  <c:v>1.1575</c:v>
                </c:pt>
                <c:pt idx="978" formatCode="General">
                  <c:v>1.1499999999999999</c:v>
                </c:pt>
                <c:pt idx="979" formatCode="General">
                  <c:v>1.1435</c:v>
                </c:pt>
                <c:pt idx="980" formatCode="General">
                  <c:v>1.1477999999999999</c:v>
                </c:pt>
                <c:pt idx="981" formatCode="General">
                  <c:v>1.1506000000000001</c:v>
                </c:pt>
                <c:pt idx="982" formatCode="General">
                  <c:v>1.1501999999999999</c:v>
                </c:pt>
                <c:pt idx="983" formatCode="General">
                  <c:v>1.1548</c:v>
                </c:pt>
                <c:pt idx="984" formatCode="General">
                  <c:v>1.1543000000000001</c:v>
                </c:pt>
                <c:pt idx="985" formatCode="General">
                  <c:v>1.1606000000000001</c:v>
                </c:pt>
                <c:pt idx="986">
                  <c:v>1.1576</c:v>
                </c:pt>
                <c:pt idx="987" formatCode="General">
                  <c:v>1.1707000000000001</c:v>
                </c:pt>
                <c:pt idx="988" formatCode="General">
                  <c:v>1.1737</c:v>
                </c:pt>
                <c:pt idx="989" formatCode="General">
                  <c:v>1.1777</c:v>
                </c:pt>
                <c:pt idx="990" formatCode="General">
                  <c:v>1.1773</c:v>
                </c:pt>
                <c:pt idx="991" formatCode="General">
                  <c:v>1.1758999999999999</c:v>
                </c:pt>
                <c:pt idx="992" formatCode="General">
                  <c:v>1.1769000000000001</c:v>
                </c:pt>
                <c:pt idx="993" formatCode="General">
                  <c:v>1.1667000000000001</c:v>
                </c:pt>
                <c:pt idx="994" formatCode="General">
                  <c:v>1.1697</c:v>
                </c:pt>
                <c:pt idx="995" formatCode="General">
                  <c:v>1.1671</c:v>
                </c:pt>
                <c:pt idx="996" formatCode="General">
                  <c:v>1.1689000000000001</c:v>
                </c:pt>
                <c:pt idx="997" formatCode="General">
                  <c:v>1.1619999999999999</c:v>
                </c:pt>
                <c:pt idx="998" formatCode="General">
                  <c:v>1.1585000000000001</c:v>
                </c:pt>
                <c:pt idx="999" formatCode="General">
                  <c:v>1.1574</c:v>
                </c:pt>
                <c:pt idx="1000" formatCode="General">
                  <c:v>1.1571</c:v>
                </c:pt>
                <c:pt idx="1001" formatCode="General">
                  <c:v>1.1615</c:v>
                </c:pt>
                <c:pt idx="1002" formatCode="General">
                  <c:v>1.1634</c:v>
                </c:pt>
                <c:pt idx="1003" formatCode="General">
                  <c:v>1.1581999999999999</c:v>
                </c:pt>
                <c:pt idx="1004" formatCode="General">
                  <c:v>1.1561999999999999</c:v>
                </c:pt>
                <c:pt idx="1005" formatCode="General">
                  <c:v>1.1609</c:v>
                </c:pt>
                <c:pt idx="1006" formatCode="General">
                  <c:v>1.1651</c:v>
                </c:pt>
                <c:pt idx="1007" formatCode="General">
                  <c:v>1.1692</c:v>
                </c:pt>
                <c:pt idx="1008" formatCode="General">
                  <c:v>1.1659999999999999</c:v>
                </c:pt>
                <c:pt idx="1009" formatCode="General">
                  <c:v>1.171</c:v>
                </c:pt>
                <c:pt idx="1010" formatCode="General">
                  <c:v>1.1633</c:v>
                </c:pt>
                <c:pt idx="1011" formatCode="General">
                  <c:v>1.1588000000000001</c:v>
                </c:pt>
                <c:pt idx="1012" formatCode="General">
                  <c:v>1.1578999999999999</c:v>
                </c:pt>
                <c:pt idx="1013" formatCode="General">
                  <c:v>1.1616</c:v>
                </c:pt>
                <c:pt idx="1014" formatCode="General">
                  <c:v>1.1501999999999999</c:v>
                </c:pt>
                <c:pt idx="1015" formatCode="General">
                  <c:v>1.1419999999999999</c:v>
                </c:pt>
                <c:pt idx="1016" formatCode="General">
                  <c:v>1.1391</c:v>
                </c:pt>
                <c:pt idx="1017" formatCode="General">
                  <c:v>1.137</c:v>
                </c:pt>
                <c:pt idx="1018" formatCode="General">
                  <c:v>1.1321000000000001</c:v>
                </c:pt>
                <c:pt idx="1019" formatCode="General">
                  <c:v>1.1406000000000001</c:v>
                </c:pt>
                <c:pt idx="1020" formatCode="General">
                  <c:v>1.1403000000000001</c:v>
                </c:pt>
                <c:pt idx="1021" formatCode="General">
                  <c:v>1.1456</c:v>
                </c:pt>
                <c:pt idx="1022" formatCode="General">
                  <c:v>1.1593</c:v>
                </c:pt>
                <c:pt idx="1023" formatCode="General">
                  <c:v>1.1589</c:v>
                </c:pt>
                <c:pt idx="1024" formatCode="General">
                  <c:v>1.1601999999999999</c:v>
                </c:pt>
                <c:pt idx="1025" formatCode="General">
                  <c:v>1.1543000000000001</c:v>
                </c:pt>
                <c:pt idx="1026" formatCode="General">
                  <c:v>1.1588000000000001</c:v>
                </c:pt>
                <c:pt idx="1027" formatCode="General">
                  <c:v>1.1617</c:v>
                </c:pt>
                <c:pt idx="1028" formatCode="General">
                  <c:v>1.1696</c:v>
                </c:pt>
                <c:pt idx="1029" formatCode="General">
                  <c:v>1.1736</c:v>
                </c:pt>
                <c:pt idx="1030" formatCode="General">
                  <c:v>1.1684000000000001</c:v>
                </c:pt>
                <c:pt idx="1031" formatCode="General">
                  <c:v>1.1625000000000001</c:v>
                </c:pt>
                <c:pt idx="1032">
                  <c:v>1.1716</c:v>
                </c:pt>
                <c:pt idx="1033" formatCode="General">
                  <c:v>1.169</c:v>
                </c:pt>
                <c:pt idx="1034" formatCode="General">
                  <c:v>1.1706000000000001</c:v>
                </c:pt>
                <c:pt idx="1035" formatCode="General">
                  <c:v>1.1716</c:v>
                </c:pt>
                <c:pt idx="1036" formatCode="General">
                  <c:v>1.167</c:v>
                </c:pt>
                <c:pt idx="1037" formatCode="General">
                  <c:v>1.1588000000000001</c:v>
                </c:pt>
                <c:pt idx="1038" formatCode="General">
                  <c:v>1.1611</c:v>
                </c:pt>
                <c:pt idx="1039" formatCode="General">
                  <c:v>1.1707000000000001</c:v>
                </c:pt>
                <c:pt idx="1040" formatCode="General">
                  <c:v>1.1719999999999999</c:v>
                </c:pt>
                <c:pt idx="1041" formatCode="General">
                  <c:v>1.1642999999999999</c:v>
                </c:pt>
                <c:pt idx="1042" formatCode="General">
                  <c:v>1.1657999999999999</c:v>
                </c:pt>
                <c:pt idx="1043" formatCode="General">
                  <c:v>1.1735</c:v>
                </c:pt>
                <c:pt idx="1044" formatCode="General">
                  <c:v>1.1713</c:v>
                </c:pt>
                <c:pt idx="1045" formatCode="General">
                  <c:v>1.1789000000000001</c:v>
                </c:pt>
                <c:pt idx="1046" formatCode="General">
                  <c:v>1.1724000000000001</c:v>
                </c:pt>
                <c:pt idx="1047" formatCode="General">
                  <c:v>1.1709000000000001</c:v>
                </c:pt>
                <c:pt idx="1048" formatCode="General">
                  <c:v>1.1641999999999999</c:v>
                </c:pt>
                <c:pt idx="1049" formatCode="General">
                  <c:v>1.1665000000000001</c:v>
                </c:pt>
                <c:pt idx="1050" formatCode="General">
                  <c:v>1.1638999999999999</c:v>
                </c:pt>
                <c:pt idx="1051" formatCode="General">
                  <c:v>1.1657999999999999</c:v>
                </c:pt>
                <c:pt idx="1052" formatCode="General">
                  <c:v>1.1583000000000001</c:v>
                </c:pt>
                <c:pt idx="1053" formatCode="General">
                  <c:v>1.1616</c:v>
                </c:pt>
                <c:pt idx="1054" formatCode="General">
                  <c:v>1.1672</c:v>
                </c:pt>
                <c:pt idx="1055" formatCode="General">
                  <c:v>1.17</c:v>
                </c:pt>
                <c:pt idx="1056" formatCode="General">
                  <c:v>1.1648000000000001</c:v>
                </c:pt>
                <c:pt idx="1057" formatCode="General">
                  <c:v>1.1537999999999999</c:v>
                </c:pt>
                <c:pt idx="1058" formatCode="General">
                  <c:v>1.1577999999999999</c:v>
                </c:pt>
                <c:pt idx="1059" formatCode="General">
                  <c:v>1.1534</c:v>
                </c:pt>
                <c:pt idx="1060" formatCode="General">
                  <c:v>1.1613</c:v>
                </c:pt>
                <c:pt idx="1061" formatCode="General">
                  <c:v>1.1596</c:v>
                </c:pt>
                <c:pt idx="1062" formatCode="General">
                  <c:v>1.173</c:v>
                </c:pt>
                <c:pt idx="1063" formatCode="General">
                  <c:v>1.1763999999999999</c:v>
                </c:pt>
                <c:pt idx="1064" formatCode="General">
                  <c:v>1.1788000000000001</c:v>
                </c:pt>
                <c:pt idx="1065" formatCode="General">
                  <c:v>1.179</c:v>
                </c:pt>
                <c:pt idx="1066" formatCode="General">
                  <c:v>1.1754</c:v>
                </c:pt>
                <c:pt idx="1067" formatCode="General">
                  <c:v>1.1836</c:v>
                </c:pt>
                <c:pt idx="1068" formatCode="General">
                  <c:v>1.1765000000000001</c:v>
                </c:pt>
                <c:pt idx="1069" formatCode="General">
                  <c:v>1.1675</c:v>
                </c:pt>
                <c:pt idx="1070" formatCode="General">
                  <c:v>1.1737</c:v>
                </c:pt>
                <c:pt idx="1071" formatCode="General">
                  <c:v>1.1669</c:v>
                </c:pt>
                <c:pt idx="1072" formatCode="General">
                  <c:v>1.1698999999999999</c:v>
                </c:pt>
                <c:pt idx="1073" formatCode="General">
                  <c:v>1.1632</c:v>
                </c:pt>
                <c:pt idx="1074" formatCode="General">
                  <c:v>1.1557999999999999</c:v>
                </c:pt>
                <c:pt idx="1075" formatCode="General">
                  <c:v>1.1644000000000001</c:v>
                </c:pt>
                <c:pt idx="1076" formatCode="General">
                  <c:v>1.1675</c:v>
                </c:pt>
                <c:pt idx="1077" formatCode="General">
                  <c:v>1.1728000000000001</c:v>
                </c:pt>
                <c:pt idx="1078" formatCode="General">
                  <c:v>1.1708000000000001</c:v>
                </c:pt>
                <c:pt idx="1079" formatCode="General">
                  <c:v>1.1794</c:v>
                </c:pt>
                <c:pt idx="1080" formatCode="General">
                  <c:v>1.1758999999999999</c:v>
                </c:pt>
                <c:pt idx="1081" formatCode="General">
                  <c:v>1.1780999999999999</c:v>
                </c:pt>
                <c:pt idx="1082" formatCode="General">
                  <c:v>1.1805000000000001</c:v>
                </c:pt>
                <c:pt idx="1083" formatCode="General">
                  <c:v>1.1783999999999999</c:v>
                </c:pt>
                <c:pt idx="1084" formatCode="General">
                  <c:v>1.1882999999999999</c:v>
                </c:pt>
                <c:pt idx="1085" formatCode="General">
                  <c:v>1.1988000000000001</c:v>
                </c:pt>
                <c:pt idx="1086" formatCode="General">
                  <c:v>1.1934</c:v>
                </c:pt>
                <c:pt idx="1087" formatCode="General">
                  <c:v>1.1878</c:v>
                </c:pt>
                <c:pt idx="1088" formatCode="General">
                  <c:v>1.1879</c:v>
                </c:pt>
                <c:pt idx="1089" formatCode="General">
                  <c:v>1.1870000000000001</c:v>
                </c:pt>
                <c:pt idx="1090" formatCode="General">
                  <c:v>1.1901999999999999</c:v>
                </c:pt>
                <c:pt idx="1091" formatCode="General">
                  <c:v>1.1969000000000001</c:v>
                </c:pt>
                <c:pt idx="1092" formatCode="General">
                  <c:v>1.1992</c:v>
                </c:pt>
                <c:pt idx="1093" formatCode="General">
                  <c:v>1.2007000000000001</c:v>
                </c:pt>
                <c:pt idx="1094" formatCode="General">
                  <c:v>1.2079</c:v>
                </c:pt>
                <c:pt idx="1095" formatCode="General">
                  <c:v>1.2070000000000001</c:v>
                </c:pt>
                <c:pt idx="1096" formatCode="General">
                  <c:v>1.2168000000000001</c:v>
                </c:pt>
                <c:pt idx="1097" formatCode="General">
                  <c:v>1.2184999999999999</c:v>
                </c:pt>
                <c:pt idx="1098" formatCode="General">
                  <c:v>1.2213000000000001</c:v>
                </c:pt>
                <c:pt idx="1099" formatCode="General">
                  <c:v>1.2238</c:v>
                </c:pt>
                <c:pt idx="1100" formatCode="General">
                  <c:v>1.2309000000000001</c:v>
                </c:pt>
                <c:pt idx="1101" formatCode="General">
                  <c:v>1.2382</c:v>
                </c:pt>
                <c:pt idx="1102" formatCode="General">
                  <c:v>1.2387999999999999</c:v>
                </c:pt>
                <c:pt idx="1103" formatCode="General">
                  <c:v>1.2357</c:v>
                </c:pt>
                <c:pt idx="1104" formatCode="General">
                  <c:v>1.2370000000000001</c:v>
                </c:pt>
                <c:pt idx="1105" formatCode="General">
                  <c:v>1.2317</c:v>
                </c:pt>
                <c:pt idx="1106" formatCode="General">
                  <c:v>1.2323</c:v>
                </c:pt>
                <c:pt idx="1107" formatCode="General">
                  <c:v>1.2383999999999999</c:v>
                </c:pt>
                <c:pt idx="1108" formatCode="General">
                  <c:v>1.2361</c:v>
                </c:pt>
                <c:pt idx="1109" formatCode="General">
                  <c:v>1.2303999999999999</c:v>
                </c:pt>
                <c:pt idx="1110" formatCode="General">
                  <c:v>1.2234</c:v>
                </c:pt>
                <c:pt idx="1111" formatCode="General">
                  <c:v>1.226</c:v>
                </c:pt>
                <c:pt idx="1112" formatCode="General">
                  <c:v>1.2276</c:v>
                </c:pt>
                <c:pt idx="1113" formatCode="General">
                  <c:v>1.2307999999999999</c:v>
                </c:pt>
                <c:pt idx="1114" formatCode="General">
                  <c:v>1.2321</c:v>
                </c:pt>
                <c:pt idx="1115" formatCode="General">
                  <c:v>1.2398</c:v>
                </c:pt>
                <c:pt idx="1116" formatCode="General">
                  <c:v>1.2376</c:v>
                </c:pt>
                <c:pt idx="1117">
                  <c:v>1.2411000000000001</c:v>
                </c:pt>
                <c:pt idx="1118" formatCode="General">
                  <c:v>1.2345999999999999</c:v>
                </c:pt>
                <c:pt idx="1119" formatCode="General">
                  <c:v>1.2316</c:v>
                </c:pt>
                <c:pt idx="1120" formatCode="General">
                  <c:v>1.2285999999999999</c:v>
                </c:pt>
                <c:pt idx="1121" formatCode="General">
                  <c:v>1.2276</c:v>
                </c:pt>
                <c:pt idx="1122" formatCode="General">
                  <c:v>1.2309000000000001</c:v>
                </c:pt>
                <c:pt idx="1123" formatCode="General">
                  <c:v>1.2301</c:v>
                </c:pt>
                <c:pt idx="1124" formatCode="General">
                  <c:v>1.2341</c:v>
                </c:pt>
                <c:pt idx="1125" formatCode="General">
                  <c:v>1.2369000000000001</c:v>
                </c:pt>
                <c:pt idx="1126" formatCode="General">
                  <c:v>1.2378</c:v>
                </c:pt>
                <c:pt idx="1127" formatCode="General">
                  <c:v>1.2302</c:v>
                </c:pt>
                <c:pt idx="1128" formatCode="General">
                  <c:v>1.2291000000000001</c:v>
                </c:pt>
                <c:pt idx="1129" formatCode="General">
                  <c:v>1.2421</c:v>
                </c:pt>
                <c:pt idx="1130" formatCode="General">
                  <c:v>1.2417</c:v>
                </c:pt>
                <c:pt idx="1131" formatCode="General">
                  <c:v>1.2411000000000001</c:v>
                </c:pt>
                <c:pt idx="1132" formatCode="General">
                  <c:v>1.2306999999999999</c:v>
                </c:pt>
                <c:pt idx="1133" formatCode="General">
                  <c:v>1.2312000000000001</c:v>
                </c:pt>
                <c:pt idx="1134" formatCode="General">
                  <c:v>1.2171000000000001</c:v>
                </c:pt>
                <c:pt idx="1135" formatCode="General">
                  <c:v>1.2214</c:v>
                </c:pt>
                <c:pt idx="1136" formatCode="General">
                  <c:v>1.2301</c:v>
                </c:pt>
                <c:pt idx="1137" formatCode="General">
                  <c:v>1.232</c:v>
                </c:pt>
                <c:pt idx="1138" formatCode="General">
                  <c:v>1.2299</c:v>
                </c:pt>
                <c:pt idx="1139" formatCode="General">
                  <c:v>1.2276</c:v>
                </c:pt>
                <c:pt idx="1140" formatCode="General">
                  <c:v>1.2312000000000001</c:v>
                </c:pt>
                <c:pt idx="1141" formatCode="General">
                  <c:v>1.234</c:v>
                </c:pt>
                <c:pt idx="1142" formatCode="General">
                  <c:v>1.2410000000000001</c:v>
                </c:pt>
                <c:pt idx="1143" formatCode="General">
                  <c:v>1.2464</c:v>
                </c:pt>
                <c:pt idx="1144" formatCode="General">
                  <c:v>1.2493000000000001</c:v>
                </c:pt>
                <c:pt idx="1145" formatCode="General">
                  <c:v>1.2347999999999999</c:v>
                </c:pt>
                <c:pt idx="1146" formatCode="General">
                  <c:v>1.2333000000000001</c:v>
                </c:pt>
                <c:pt idx="1147" formatCode="General">
                  <c:v>1.2262999999999999</c:v>
                </c:pt>
                <c:pt idx="1148" formatCode="General">
                  <c:v>1.2273000000000001</c:v>
                </c:pt>
                <c:pt idx="1149" formatCode="General">
                  <c:v>1.2252000000000001</c:v>
                </c:pt>
                <c:pt idx="1150" formatCode="General">
                  <c:v>1.2338</c:v>
                </c:pt>
                <c:pt idx="1151" formatCode="General">
                  <c:v>1.2329000000000001</c:v>
                </c:pt>
                <c:pt idx="1152">
                  <c:v>1.244</c:v>
                </c:pt>
                <c:pt idx="1153" formatCode="General">
                  <c:v>1.2492000000000001</c:v>
                </c:pt>
                <c:pt idx="1154" formatCode="General">
                  <c:v>1.2459</c:v>
                </c:pt>
                <c:pt idx="1155" formatCode="General">
                  <c:v>1.2457</c:v>
                </c:pt>
                <c:pt idx="1156" formatCode="General">
                  <c:v>1.2421</c:v>
                </c:pt>
                <c:pt idx="1157" formatCode="General">
                  <c:v>1.2379</c:v>
                </c:pt>
                <c:pt idx="1158" formatCode="General">
                  <c:v>1.2436</c:v>
                </c:pt>
                <c:pt idx="1159" formatCode="General">
                  <c:v>1.2406999999999999</c:v>
                </c:pt>
                <c:pt idx="1160" formatCode="General">
                  <c:v>1.2352000000000001</c:v>
                </c:pt>
                <c:pt idx="1161" formatCode="General">
                  <c:v>1.2249000000000001</c:v>
                </c:pt>
                <c:pt idx="1162" formatCode="General">
                  <c:v>1.2239</c:v>
                </c:pt>
                <c:pt idx="1163" formatCode="General">
                  <c:v>1.2255</c:v>
                </c:pt>
                <c:pt idx="1164" formatCode="General">
                  <c:v>1.2235</c:v>
                </c:pt>
                <c:pt idx="1165" formatCode="General">
                  <c:v>1.2202999999999999</c:v>
                </c:pt>
                <c:pt idx="1166">
                  <c:v>1.2230000000000001</c:v>
                </c:pt>
                <c:pt idx="1167">
                  <c:v>1.2277</c:v>
                </c:pt>
                <c:pt idx="1168" formatCode="General">
                  <c:v>1.2137</c:v>
                </c:pt>
                <c:pt idx="1169" formatCode="General">
                  <c:v>1.2017</c:v>
                </c:pt>
                <c:pt idx="1170" formatCode="General">
                  <c:v>1.1992</c:v>
                </c:pt>
                <c:pt idx="1171" formatCode="General">
                  <c:v>1.1932</c:v>
                </c:pt>
                <c:pt idx="1172" formatCode="General">
                  <c:v>1.1973</c:v>
                </c:pt>
                <c:pt idx="1173" formatCode="General">
                  <c:v>1.2044999999999999</c:v>
                </c:pt>
                <c:pt idx="1174" formatCode="General">
                  <c:v>1.2064999999999999</c:v>
                </c:pt>
                <c:pt idx="1175">
                  <c:v>1.2022999999999999</c:v>
                </c:pt>
                <c:pt idx="1176">
                  <c:v>1.2064999999999999</c:v>
                </c:pt>
              </c:numCache>
            </c:numRef>
          </c:val>
          <c:smooth val="0"/>
          <c:extLst>
            <c:ext xmlns:c16="http://schemas.microsoft.com/office/drawing/2014/chart" uri="{C3380CC4-5D6E-409C-BE32-E72D297353CC}">
              <c16:uniqueId val="{00000000-871B-475A-BA8E-54EE03FEA7D2}"/>
            </c:ext>
          </c:extLst>
        </c:ser>
        <c:dLbls>
          <c:showLegendKey val="0"/>
          <c:showVal val="0"/>
          <c:showCatName val="0"/>
          <c:showSerName val="0"/>
          <c:showPercent val="0"/>
          <c:showBubbleSize val="0"/>
        </c:dLbls>
        <c:smooth val="0"/>
        <c:axId val="152051072"/>
        <c:axId val="152081536"/>
      </c:lineChart>
      <c:dateAx>
        <c:axId val="152051072"/>
        <c:scaling>
          <c:orientation val="minMax"/>
        </c:scaling>
        <c:delete val="0"/>
        <c:axPos val="b"/>
        <c:numFmt formatCode="mm\/yy" sourceLinked="0"/>
        <c:majorTickMark val="none"/>
        <c:minorTickMark val="none"/>
        <c:tickLblPos val="nextTo"/>
        <c:crossAx val="152081536"/>
        <c:crosses val="autoZero"/>
        <c:auto val="1"/>
        <c:lblOffset val="100"/>
        <c:baseTimeUnit val="days"/>
        <c:majorUnit val="2"/>
        <c:majorTimeUnit val="months"/>
      </c:dateAx>
      <c:valAx>
        <c:axId val="152081536"/>
        <c:scaling>
          <c:orientation val="minMax"/>
          <c:max val="1.25"/>
          <c:min val="1"/>
        </c:scaling>
        <c:delete val="0"/>
        <c:axPos val="l"/>
        <c:majorGridlines>
          <c:spPr>
            <a:ln w="3175">
              <a:solidFill>
                <a:schemeClr val="bg1">
                  <a:lumMod val="85000"/>
                </a:schemeClr>
              </a:solidFill>
            </a:ln>
          </c:spPr>
        </c:majorGridlines>
        <c:numFmt formatCode="0.00" sourceLinked="0"/>
        <c:majorTickMark val="out"/>
        <c:minorTickMark val="none"/>
        <c:tickLblPos val="nextTo"/>
        <c:spPr>
          <a:ln>
            <a:noFill/>
          </a:ln>
        </c:spPr>
        <c:crossAx val="152051072"/>
        <c:crosses val="autoZero"/>
        <c:crossBetween val="between"/>
        <c:majorUnit val="5.000000000000001E-2"/>
      </c:valAx>
    </c:plotArea>
    <c:plotVisOnly val="1"/>
    <c:dispBlanksAs val="gap"/>
    <c:showDLblsOverMax val="0"/>
  </c:chart>
  <c:spPr>
    <a:ln>
      <a:noFill/>
    </a:ln>
  </c:spPr>
  <c:txPr>
    <a:bodyPr/>
    <a:lstStyle/>
    <a:p>
      <a:pPr>
        <a:defRPr sz="1000">
          <a:solidFill>
            <a:srgbClr val="002060"/>
          </a:solidFill>
          <a:latin typeface="Agfa Rotis Sans Serif Light" panose="00000300000000000000" pitchFamily="2" charset="0"/>
        </a:defRPr>
      </a:pPr>
      <a:endParaRPr lang="de-DE"/>
    </a:p>
  </c:txPr>
  <c:printSettings>
    <c:headerFooter/>
    <c:pageMargins b="0.78740157499999996" l="0.70000000000000007" r="0.70000000000000007" t="0.78740157499999996" header="0.30000000000000004" footer="0.30000000000000004"/>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Handelsgewichteter Wechselkurs</a:t>
            </a:r>
          </a:p>
        </c:rich>
      </c:tx>
      <c:layout>
        <c:manualLayout>
          <c:xMode val="edge"/>
          <c:yMode val="edge"/>
          <c:x val="1.0489965677367256E-2"/>
          <c:y val="1.8567230820285399E-2"/>
        </c:manualLayout>
      </c:layout>
      <c:overlay val="1"/>
    </c:title>
    <c:autoTitleDeleted val="0"/>
    <c:plotArea>
      <c:layout>
        <c:manualLayout>
          <c:layoutTarget val="inner"/>
          <c:xMode val="edge"/>
          <c:yMode val="edge"/>
          <c:x val="7.0885497416020696E-2"/>
          <c:y val="0.13743640350877195"/>
          <c:w val="0.88093680597617607"/>
          <c:h val="0.73530700285773776"/>
        </c:manualLayout>
      </c:layout>
      <c:lineChart>
        <c:grouping val="standard"/>
        <c:varyColors val="0"/>
        <c:ser>
          <c:idx val="0"/>
          <c:order val="0"/>
          <c:spPr>
            <a:ln w="25400">
              <a:solidFill>
                <a:srgbClr val="00B0F0"/>
              </a:solidFill>
            </a:ln>
          </c:spPr>
          <c:marker>
            <c:symbol val="none"/>
          </c:marker>
          <c:cat>
            <c:numRef>
              <c:f>'Handelsgewichteter Wechselkurs'!$A$5:$A$292</c:f>
              <c:numCache>
                <c:formatCode>[$-407]mmm/\ yy;@</c:formatCode>
                <c:ptCount val="28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pt idx="271">
                  <c:v>36647</c:v>
                </c:pt>
                <c:pt idx="272">
                  <c:v>36617</c:v>
                </c:pt>
                <c:pt idx="273">
                  <c:v>36586</c:v>
                </c:pt>
                <c:pt idx="274">
                  <c:v>36557</c:v>
                </c:pt>
                <c:pt idx="275">
                  <c:v>36526</c:v>
                </c:pt>
                <c:pt idx="276">
                  <c:v>36495</c:v>
                </c:pt>
                <c:pt idx="277">
                  <c:v>36465</c:v>
                </c:pt>
                <c:pt idx="278">
                  <c:v>36434</c:v>
                </c:pt>
                <c:pt idx="279">
                  <c:v>36404</c:v>
                </c:pt>
                <c:pt idx="280">
                  <c:v>36373</c:v>
                </c:pt>
                <c:pt idx="281">
                  <c:v>36342</c:v>
                </c:pt>
                <c:pt idx="282">
                  <c:v>36312</c:v>
                </c:pt>
                <c:pt idx="283">
                  <c:v>36281</c:v>
                </c:pt>
                <c:pt idx="284">
                  <c:v>36251</c:v>
                </c:pt>
                <c:pt idx="285">
                  <c:v>36220</c:v>
                </c:pt>
                <c:pt idx="286">
                  <c:v>36192</c:v>
                </c:pt>
                <c:pt idx="287">
                  <c:v>36161</c:v>
                </c:pt>
              </c:numCache>
            </c:numRef>
          </c:cat>
          <c:val>
            <c:numRef>
              <c:f>'Handelsgewichteter Wechselkurs'!$B$5:$B$292</c:f>
              <c:numCache>
                <c:formatCode>General</c:formatCode>
                <c:ptCount val="288"/>
                <c:pt idx="6">
                  <c:v>95.894499999999994</c:v>
                </c:pt>
                <c:pt idx="7">
                  <c:v>95.555499999999995</c:v>
                </c:pt>
                <c:pt idx="8">
                  <c:v>95.178299999999993</c:v>
                </c:pt>
                <c:pt idx="9">
                  <c:v>95.899799999999999</c:v>
                </c:pt>
                <c:pt idx="10">
                  <c:v>96.864699999999999</c:v>
                </c:pt>
                <c:pt idx="11">
                  <c:v>96.613600000000005</c:v>
                </c:pt>
                <c:pt idx="12">
                  <c:v>97.089100000000002</c:v>
                </c:pt>
                <c:pt idx="13">
                  <c:v>97.583299999999994</c:v>
                </c:pt>
                <c:pt idx="14">
                  <c:v>98.434200000000004</c:v>
                </c:pt>
                <c:pt idx="15">
                  <c:v>99.416399999999996</c:v>
                </c:pt>
                <c:pt idx="16">
                  <c:v>99.343599999999995</c:v>
                </c:pt>
                <c:pt idx="17">
                  <c:v>99.682699999999997</c:v>
                </c:pt>
                <c:pt idx="18">
                  <c:v>100.2204</c:v>
                </c:pt>
                <c:pt idx="19">
                  <c:v>100.9011</c:v>
                </c:pt>
                <c:pt idx="20">
                  <c:v>100.7004</c:v>
                </c:pt>
                <c:pt idx="21">
                  <c:v>100.4294</c:v>
                </c:pt>
                <c:pt idx="22">
                  <c:v>100.7692</c:v>
                </c:pt>
                <c:pt idx="23">
                  <c:v>101.4392</c:v>
                </c:pt>
                <c:pt idx="24">
                  <c:v>101.9179</c:v>
                </c:pt>
                <c:pt idx="25">
                  <c:v>100.6966</c:v>
                </c:pt>
                <c:pt idx="26">
                  <c:v>101.3878</c:v>
                </c:pt>
                <c:pt idx="27">
                  <c:v>101.6392</c:v>
                </c:pt>
                <c:pt idx="28">
                  <c:v>101.61579999999999</c:v>
                </c:pt>
                <c:pt idx="29">
                  <c:v>100.5167</c:v>
                </c:pt>
                <c:pt idx="30">
                  <c:v>99.796800000000005</c:v>
                </c:pt>
                <c:pt idx="31">
                  <c:v>97.675600000000003</c:v>
                </c:pt>
                <c:pt idx="32">
                  <c:v>97.469300000000004</c:v>
                </c:pt>
                <c:pt idx="33">
                  <c:v>98.140799999999999</c:v>
                </c:pt>
                <c:pt idx="34">
                  <c:v>95.600800000000007</c:v>
                </c:pt>
                <c:pt idx="35">
                  <c:v>96.222099999999998</c:v>
                </c:pt>
                <c:pt idx="36">
                  <c:v>96.728999999999999</c:v>
                </c:pt>
                <c:pt idx="37">
                  <c:v>96.734399999999994</c:v>
                </c:pt>
                <c:pt idx="38">
                  <c:v>97.362099999999998</c:v>
                </c:pt>
                <c:pt idx="39">
                  <c:v>97.435900000000004</c:v>
                </c:pt>
                <c:pt idx="40">
                  <c:v>98.134100000000004</c:v>
                </c:pt>
                <c:pt idx="41">
                  <c:v>97.4666</c:v>
                </c:pt>
                <c:pt idx="42">
                  <c:v>97.879499999999993</c:v>
                </c:pt>
                <c:pt idx="43">
                  <c:v>97.350200000000001</c:v>
                </c:pt>
                <c:pt idx="44">
                  <c:v>96.7072</c:v>
                </c:pt>
                <c:pt idx="45">
                  <c:v>96.866</c:v>
                </c:pt>
                <c:pt idx="46">
                  <c:v>97.3887</c:v>
                </c:pt>
                <c:pt idx="47">
                  <c:v>97.817999999999998</c:v>
                </c:pt>
                <c:pt idx="48">
                  <c:v>98.370699999999999</c:v>
                </c:pt>
                <c:pt idx="49">
                  <c:v>98.332999999999998</c:v>
                </c:pt>
                <c:pt idx="50">
                  <c:v>98.884500000000003</c:v>
                </c:pt>
                <c:pt idx="51">
                  <c:v>99.452699999999993</c:v>
                </c:pt>
                <c:pt idx="52">
                  <c:v>98.974699999999999</c:v>
                </c:pt>
                <c:pt idx="53">
                  <c:v>99.205799999999996</c:v>
                </c:pt>
                <c:pt idx="54">
                  <c:v>97.875799999999998</c:v>
                </c:pt>
                <c:pt idx="55">
                  <c:v>98.057400000000001</c:v>
                </c:pt>
                <c:pt idx="56">
                  <c:v>99.457899999999995</c:v>
                </c:pt>
                <c:pt idx="57">
                  <c:v>99.744200000000006</c:v>
                </c:pt>
                <c:pt idx="58">
                  <c:v>99.609800000000007</c:v>
                </c:pt>
                <c:pt idx="59">
                  <c:v>99.434899999999999</c:v>
                </c:pt>
                <c:pt idx="60">
                  <c:v>98.831100000000006</c:v>
                </c:pt>
                <c:pt idx="61">
                  <c:v>98.5197</c:v>
                </c:pt>
                <c:pt idx="62">
                  <c:v>98.620599999999996</c:v>
                </c:pt>
                <c:pt idx="63">
                  <c:v>99.008499999999998</c:v>
                </c:pt>
                <c:pt idx="64" formatCode="#,##0.000">
                  <c:v>99.037000000000006</c:v>
                </c:pt>
                <c:pt idx="65">
                  <c:v>97.620599999999996</c:v>
                </c:pt>
                <c:pt idx="66">
                  <c:v>96.308999999999997</c:v>
                </c:pt>
                <c:pt idx="67">
                  <c:v>95.559700000000007</c:v>
                </c:pt>
                <c:pt idx="68">
                  <c:v>93.735699999999994</c:v>
                </c:pt>
                <c:pt idx="69">
                  <c:v>93.969499999999996</c:v>
                </c:pt>
                <c:pt idx="70">
                  <c:v>93.440200000000004</c:v>
                </c:pt>
                <c:pt idx="71">
                  <c:v>93.902100000000004</c:v>
                </c:pt>
                <c:pt idx="72">
                  <c:v>93.729200000000006</c:v>
                </c:pt>
                <c:pt idx="73">
                  <c:v>94.592500000000001</c:v>
                </c:pt>
                <c:pt idx="74">
                  <c:v>95.140199999999993</c:v>
                </c:pt>
                <c:pt idx="75">
                  <c:v>95.050200000000004</c:v>
                </c:pt>
                <c:pt idx="76">
                  <c:v>94.899199999999993</c:v>
                </c:pt>
                <c:pt idx="77">
                  <c:v>94.567999999999998</c:v>
                </c:pt>
                <c:pt idx="78">
                  <c:v>94.384299999999996</c:v>
                </c:pt>
                <c:pt idx="79">
                  <c:v>94.6374</c:v>
                </c:pt>
                <c:pt idx="80">
                  <c:v>94.402500000000003</c:v>
                </c:pt>
                <c:pt idx="81">
                  <c:v>93.575699999999998</c:v>
                </c:pt>
                <c:pt idx="82">
                  <c:v>94.201099999999997</c:v>
                </c:pt>
                <c:pt idx="83">
                  <c:v>93.025599999999997</c:v>
                </c:pt>
                <c:pt idx="84">
                  <c:v>91.906599999999997</c:v>
                </c:pt>
                <c:pt idx="85">
                  <c:v>90.513999999999996</c:v>
                </c:pt>
                <c:pt idx="86">
                  <c:v>93.030699999999996</c:v>
                </c:pt>
                <c:pt idx="87" formatCode="#,##0.0000">
                  <c:v>93.185299999999998</c:v>
                </c:pt>
                <c:pt idx="88">
                  <c:v>92.373400000000004</c:v>
                </c:pt>
                <c:pt idx="89">
                  <c:v>90.705299999999994</c:v>
                </c:pt>
                <c:pt idx="90" formatCode="#,##0.0000">
                  <c:v>91.689599999999999</c:v>
                </c:pt>
                <c:pt idx="91" formatCode="#,##0.0000">
                  <c:v>90.959900000000005</c:v>
                </c:pt>
                <c:pt idx="92">
                  <c:v>89.118099999999998</c:v>
                </c:pt>
                <c:pt idx="93">
                  <c:v>90.019599999999997</c:v>
                </c:pt>
                <c:pt idx="94">
                  <c:v>92.760099999999994</c:v>
                </c:pt>
                <c:pt idx="95">
                  <c:v>94.617099999999994</c:v>
                </c:pt>
                <c:pt idx="96">
                  <c:v>98.374899999999997</c:v>
                </c:pt>
                <c:pt idx="97">
                  <c:v>98.383200000000002</c:v>
                </c:pt>
                <c:pt idx="98">
                  <c:v>98.619100000000003</c:v>
                </c:pt>
                <c:pt idx="99">
                  <c:v>99.492999999999995</c:v>
                </c:pt>
                <c:pt idx="100">
                  <c:v>101.1842</c:v>
                </c:pt>
                <c:pt idx="101">
                  <c:v>101.95140000000001</c:v>
                </c:pt>
                <c:pt idx="102">
                  <c:v>102.3732</c:v>
                </c:pt>
                <c:pt idx="103">
                  <c:v>103.2313</c:v>
                </c:pt>
                <c:pt idx="104">
                  <c:v>103.8723</c:v>
                </c:pt>
                <c:pt idx="105">
                  <c:v>103.9516</c:v>
                </c:pt>
                <c:pt idx="106">
                  <c:v>102.7778</c:v>
                </c:pt>
                <c:pt idx="107">
                  <c:v>102.57769999999999</c:v>
                </c:pt>
                <c:pt idx="108">
                  <c:v>103.03</c:v>
                </c:pt>
                <c:pt idx="109">
                  <c:v>101.89</c:v>
                </c:pt>
                <c:pt idx="110">
                  <c:v>102.1644</c:v>
                </c:pt>
                <c:pt idx="111">
                  <c:v>101.25320000000001</c:v>
                </c:pt>
                <c:pt idx="112">
                  <c:v>101.44110000000001</c:v>
                </c:pt>
                <c:pt idx="113">
                  <c:v>100.709</c:v>
                </c:pt>
                <c:pt idx="114">
                  <c:v>100.8583</c:v>
                </c:pt>
                <c:pt idx="115">
                  <c:v>99.741100000000003</c:v>
                </c:pt>
                <c:pt idx="116">
                  <c:v>99.757000000000005</c:v>
                </c:pt>
                <c:pt idx="117">
                  <c:v>99.5852</c:v>
                </c:pt>
                <c:pt idx="118">
                  <c:v>101.1193</c:v>
                </c:pt>
                <c:pt idx="119">
                  <c:v>100.00700000000001</c:v>
                </c:pt>
                <c:pt idx="120">
                  <c:v>98.434700000000007</c:v>
                </c:pt>
                <c:pt idx="121">
                  <c:v>96.999899999999997</c:v>
                </c:pt>
                <c:pt idx="122">
                  <c:v>97.607200000000006</c:v>
                </c:pt>
                <c:pt idx="123">
                  <c:v>97.064400000000006</c:v>
                </c:pt>
                <c:pt idx="124">
                  <c:v>95.047200000000004</c:v>
                </c:pt>
                <c:pt idx="125">
                  <c:v>95.1828</c:v>
                </c:pt>
                <c:pt idx="126">
                  <c:v>96.996499999999997</c:v>
                </c:pt>
                <c:pt idx="127">
                  <c:v>97.872399999999999</c:v>
                </c:pt>
                <c:pt idx="128">
                  <c:v>99.259900000000002</c:v>
                </c:pt>
                <c:pt idx="129">
                  <c:v>99.622299999999996</c:v>
                </c:pt>
                <c:pt idx="130">
                  <c:v>99.470100000000002</c:v>
                </c:pt>
                <c:pt idx="131">
                  <c:v>98.745999999999995</c:v>
                </c:pt>
                <c:pt idx="132">
                  <c:v>100.617</c:v>
                </c:pt>
                <c:pt idx="133">
                  <c:v>102.4285</c:v>
                </c:pt>
                <c:pt idx="134">
                  <c:v>102.8473</c:v>
                </c:pt>
                <c:pt idx="135">
                  <c:v>102.648</c:v>
                </c:pt>
                <c:pt idx="136">
                  <c:v>103.7805</c:v>
                </c:pt>
                <c:pt idx="137">
                  <c:v>103.96040000000001</c:v>
                </c:pt>
                <c:pt idx="138">
                  <c:v>104.90560000000001</c:v>
                </c:pt>
                <c:pt idx="139">
                  <c:v>104.83459999999999</c:v>
                </c:pt>
                <c:pt idx="140">
                  <c:v>105.8488</c:v>
                </c:pt>
                <c:pt idx="141">
                  <c:v>104.14279999999999</c:v>
                </c:pt>
                <c:pt idx="142">
                  <c:v>102.4337</c:v>
                </c:pt>
                <c:pt idx="143">
                  <c:v>101.33629999999999</c:v>
                </c:pt>
                <c:pt idx="144">
                  <c:v>101.6001</c:v>
                </c:pt>
                <c:pt idx="145">
                  <c:v>103.7467</c:v>
                </c:pt>
                <c:pt idx="146">
                  <c:v>104.9819</c:v>
                </c:pt>
                <c:pt idx="147">
                  <c:v>101.5009</c:v>
                </c:pt>
                <c:pt idx="148">
                  <c:v>101.21639999999999</c:v>
                </c:pt>
                <c:pt idx="149">
                  <c:v>101.4974</c:v>
                </c:pt>
                <c:pt idx="150">
                  <c:v>99.642300000000006</c:v>
                </c:pt>
                <c:pt idx="151">
                  <c:v>101.672</c:v>
                </c:pt>
                <c:pt idx="152">
                  <c:v>104.9218</c:v>
                </c:pt>
                <c:pt idx="153">
                  <c:v>106.1545</c:v>
                </c:pt>
                <c:pt idx="154">
                  <c:v>107.0068</c:v>
                </c:pt>
                <c:pt idx="155">
                  <c:v>109.8296</c:v>
                </c:pt>
                <c:pt idx="156">
                  <c:v>111.9494</c:v>
                </c:pt>
                <c:pt idx="157">
                  <c:v>113.0215</c:v>
                </c:pt>
                <c:pt idx="158">
                  <c:v>113.15600000000001</c:v>
                </c:pt>
                <c:pt idx="159">
                  <c:v>111.8677</c:v>
                </c:pt>
                <c:pt idx="160">
                  <c:v>110.64230000000001</c:v>
                </c:pt>
                <c:pt idx="161">
                  <c:v>110.7068</c:v>
                </c:pt>
                <c:pt idx="162">
                  <c:v>111.10550000000001</c:v>
                </c:pt>
                <c:pt idx="163">
                  <c:v>109.8613</c:v>
                </c:pt>
                <c:pt idx="164">
                  <c:v>109.2385</c:v>
                </c:pt>
                <c:pt idx="165">
                  <c:v>110.1191</c:v>
                </c:pt>
                <c:pt idx="166">
                  <c:v>107.93819999999999</c:v>
                </c:pt>
                <c:pt idx="167">
                  <c:v>108.77970000000001</c:v>
                </c:pt>
                <c:pt idx="168">
                  <c:v>108.89019999999999</c:v>
                </c:pt>
                <c:pt idx="169">
                  <c:v>103.7208</c:v>
                </c:pt>
                <c:pt idx="170">
                  <c:v>104.5474</c:v>
                </c:pt>
                <c:pt idx="171">
                  <c:v>107.738</c:v>
                </c:pt>
                <c:pt idx="172">
                  <c:v>109.3458</c:v>
                </c:pt>
                <c:pt idx="173">
                  <c:v>111.5292</c:v>
                </c:pt>
                <c:pt idx="174">
                  <c:v>111.5367</c:v>
                </c:pt>
                <c:pt idx="175">
                  <c:v>111.90430000000001</c:v>
                </c:pt>
                <c:pt idx="176">
                  <c:v>112.53660000000001</c:v>
                </c:pt>
                <c:pt idx="177">
                  <c:v>111.6039</c:v>
                </c:pt>
                <c:pt idx="178">
                  <c:v>108.99339999999999</c:v>
                </c:pt>
                <c:pt idx="179">
                  <c:v>109.37260000000001</c:v>
                </c:pt>
                <c:pt idx="180">
                  <c:v>108.9282</c:v>
                </c:pt>
                <c:pt idx="181">
                  <c:v>109.015</c:v>
                </c:pt>
                <c:pt idx="182">
                  <c:v>107.5856</c:v>
                </c:pt>
                <c:pt idx="183">
                  <c:v>106.5887</c:v>
                </c:pt>
                <c:pt idx="184">
                  <c:v>105.63809999999999</c:v>
                </c:pt>
                <c:pt idx="185">
                  <c:v>105.932</c:v>
                </c:pt>
                <c:pt idx="186">
                  <c:v>105.39360000000001</c:v>
                </c:pt>
                <c:pt idx="187">
                  <c:v>105.79940000000001</c:v>
                </c:pt>
                <c:pt idx="188">
                  <c:v>105.82980000000001</c:v>
                </c:pt>
                <c:pt idx="189">
                  <c:v>104.9568</c:v>
                </c:pt>
                <c:pt idx="190">
                  <c:v>104.2783</c:v>
                </c:pt>
                <c:pt idx="191">
                  <c:v>103.8167</c:v>
                </c:pt>
                <c:pt idx="192">
                  <c:v>104.4575</c:v>
                </c:pt>
                <c:pt idx="193">
                  <c:v>103.4781</c:v>
                </c:pt>
                <c:pt idx="194">
                  <c:v>102.9629</c:v>
                </c:pt>
                <c:pt idx="195">
                  <c:v>103.59650000000001</c:v>
                </c:pt>
                <c:pt idx="196">
                  <c:v>103.7873</c:v>
                </c:pt>
                <c:pt idx="197">
                  <c:v>103.7353</c:v>
                </c:pt>
                <c:pt idx="198">
                  <c:v>103.4581</c:v>
                </c:pt>
                <c:pt idx="199">
                  <c:v>103.26609999999999</c:v>
                </c:pt>
                <c:pt idx="200">
                  <c:v>102.19</c:v>
                </c:pt>
                <c:pt idx="201">
                  <c:v>101.1502</c:v>
                </c:pt>
                <c:pt idx="202">
                  <c:v>100.3403</c:v>
                </c:pt>
                <c:pt idx="203">
                  <c:v>101.1242</c:v>
                </c:pt>
                <c:pt idx="204">
                  <c:v>100.468</c:v>
                </c:pt>
                <c:pt idx="205">
                  <c:v>100.5141</c:v>
                </c:pt>
                <c:pt idx="206">
                  <c:v>101.249</c:v>
                </c:pt>
                <c:pt idx="207">
                  <c:v>101.6056</c:v>
                </c:pt>
                <c:pt idx="208">
                  <c:v>102.16240000000001</c:v>
                </c:pt>
                <c:pt idx="209">
                  <c:v>101.8322</c:v>
                </c:pt>
                <c:pt idx="210">
                  <c:v>101.46550000000001</c:v>
                </c:pt>
                <c:pt idx="211">
                  <c:v>104.1444</c:v>
                </c:pt>
                <c:pt idx="212">
                  <c:v>105.1147</c:v>
                </c:pt>
                <c:pt idx="213">
                  <c:v>105.8977</c:v>
                </c:pt>
                <c:pt idx="214">
                  <c:v>105.1828</c:v>
                </c:pt>
                <c:pt idx="215">
                  <c:v>106.0295</c:v>
                </c:pt>
                <c:pt idx="216">
                  <c:v>107.221</c:v>
                </c:pt>
                <c:pt idx="217">
                  <c:v>106.01479999999999</c:v>
                </c:pt>
                <c:pt idx="218">
                  <c:v>104.7102</c:v>
                </c:pt>
                <c:pt idx="219">
                  <c:v>103.624</c:v>
                </c:pt>
                <c:pt idx="220">
                  <c:v>103.3344</c:v>
                </c:pt>
                <c:pt idx="221">
                  <c:v>103.56570000000001</c:v>
                </c:pt>
                <c:pt idx="222">
                  <c:v>103.1442</c:v>
                </c:pt>
                <c:pt idx="223">
                  <c:v>103.24939999999999</c:v>
                </c:pt>
                <c:pt idx="224">
                  <c:v>102.6872</c:v>
                </c:pt>
                <c:pt idx="225">
                  <c:v>104.3681</c:v>
                </c:pt>
                <c:pt idx="226">
                  <c:v>106.2677</c:v>
                </c:pt>
                <c:pt idx="227">
                  <c:v>106.34</c:v>
                </c:pt>
                <c:pt idx="228">
                  <c:v>105.1247</c:v>
                </c:pt>
                <c:pt idx="229">
                  <c:v>102.2831</c:v>
                </c:pt>
                <c:pt idx="230">
                  <c:v>102.2637</c:v>
                </c:pt>
                <c:pt idx="231">
                  <c:v>100.566</c:v>
                </c:pt>
                <c:pt idx="232">
                  <c:v>100.6448</c:v>
                </c:pt>
                <c:pt idx="233">
                  <c:v>101.7671</c:v>
                </c:pt>
                <c:pt idx="234">
                  <c:v>102.9272</c:v>
                </c:pt>
                <c:pt idx="235">
                  <c:v>102.4422</c:v>
                </c:pt>
                <c:pt idx="236">
                  <c:v>98.766800000000003</c:v>
                </c:pt>
                <c:pt idx="237">
                  <c:v>98.256600000000006</c:v>
                </c:pt>
                <c:pt idx="238">
                  <c:v>97.4101</c:v>
                </c:pt>
                <c:pt idx="239">
                  <c:v>96.096599999999995</c:v>
                </c:pt>
                <c:pt idx="240">
                  <c:v>93.749799999999993</c:v>
                </c:pt>
                <c:pt idx="241">
                  <c:v>92.740600000000001</c:v>
                </c:pt>
                <c:pt idx="242">
                  <c:v>91.945099999999996</c:v>
                </c:pt>
                <c:pt idx="243">
                  <c:v>91.654799999999994</c:v>
                </c:pt>
                <c:pt idx="244">
                  <c:v>91.670500000000004</c:v>
                </c:pt>
                <c:pt idx="245">
                  <c:v>92.184899999999999</c:v>
                </c:pt>
                <c:pt idx="246">
                  <c:v>90.752399999999994</c:v>
                </c:pt>
                <c:pt idx="247">
                  <c:v>88.6601</c:v>
                </c:pt>
                <c:pt idx="248">
                  <c:v>86.993499999999997</c:v>
                </c:pt>
                <c:pt idx="249">
                  <c:v>86.729900000000001</c:v>
                </c:pt>
                <c:pt idx="250">
                  <c:v>86.611400000000003</c:v>
                </c:pt>
                <c:pt idx="251">
                  <c:v>87.383899999999997</c:v>
                </c:pt>
                <c:pt idx="252">
                  <c:v>87.711600000000004</c:v>
                </c:pt>
                <c:pt idx="253">
                  <c:v>87.280600000000007</c:v>
                </c:pt>
                <c:pt idx="254">
                  <c:v>88.581599999999995</c:v>
                </c:pt>
                <c:pt idx="255">
                  <c:v>88.8215</c:v>
                </c:pt>
                <c:pt idx="256">
                  <c:v>88.325400000000002</c:v>
                </c:pt>
                <c:pt idx="257">
                  <c:v>85.753799999999998</c:v>
                </c:pt>
                <c:pt idx="258">
                  <c:v>84.978700000000003</c:v>
                </c:pt>
                <c:pt idx="259">
                  <c:v>86.388599999999997</c:v>
                </c:pt>
                <c:pt idx="260">
                  <c:v>87.988900000000001</c:v>
                </c:pt>
                <c:pt idx="261">
                  <c:v>88.945099999999996</c:v>
                </c:pt>
                <c:pt idx="262">
                  <c:v>89.159599999999998</c:v>
                </c:pt>
                <c:pt idx="263">
                  <c:v>90.072100000000006</c:v>
                </c:pt>
                <c:pt idx="264">
                  <c:v>86.731300000000005</c:v>
                </c:pt>
                <c:pt idx="265">
                  <c:v>83.960700000000003</c:v>
                </c:pt>
                <c:pt idx="266">
                  <c:v>83.3947</c:v>
                </c:pt>
                <c:pt idx="267">
                  <c:v>84.5304</c:v>
                </c:pt>
                <c:pt idx="268">
                  <c:v>86.167400000000001</c:v>
                </c:pt>
                <c:pt idx="269">
                  <c:v>88.457800000000006</c:v>
                </c:pt>
                <c:pt idx="270">
                  <c:v>89.043499999999995</c:v>
                </c:pt>
                <c:pt idx="271">
                  <c:v>86.176299999999998</c:v>
                </c:pt>
                <c:pt idx="272">
                  <c:v>87.697599999999994</c:v>
                </c:pt>
                <c:pt idx="273">
                  <c:v>89.040999999999997</c:v>
                </c:pt>
                <c:pt idx="274">
                  <c:v>90.45</c:v>
                </c:pt>
                <c:pt idx="275">
                  <c:v>91.597800000000007</c:v>
                </c:pt>
                <c:pt idx="276">
                  <c:v>91.647400000000005</c:v>
                </c:pt>
                <c:pt idx="277">
                  <c:v>93.452200000000005</c:v>
                </c:pt>
                <c:pt idx="278">
                  <c:v>95.709299999999999</c:v>
                </c:pt>
                <c:pt idx="279">
                  <c:v>94.636799999999994</c:v>
                </c:pt>
                <c:pt idx="280">
                  <c:v>96.013400000000004</c:v>
                </c:pt>
                <c:pt idx="281">
                  <c:v>95.158799999999999</c:v>
                </c:pt>
                <c:pt idx="282">
                  <c:v>95.152500000000003</c:v>
                </c:pt>
                <c:pt idx="283">
                  <c:v>96.984200000000001</c:v>
                </c:pt>
                <c:pt idx="284">
                  <c:v>97.449799999999996</c:v>
                </c:pt>
                <c:pt idx="285">
                  <c:v>98.630799999999994</c:v>
                </c:pt>
                <c:pt idx="286">
                  <c:v>100.03100000000001</c:v>
                </c:pt>
                <c:pt idx="287">
                  <c:v>101.71680000000001</c:v>
                </c:pt>
              </c:numCache>
            </c:numRef>
          </c:val>
          <c:smooth val="0"/>
          <c:extLst>
            <c:ext xmlns:c16="http://schemas.microsoft.com/office/drawing/2014/chart" uri="{C3380CC4-5D6E-409C-BE32-E72D297353CC}">
              <c16:uniqueId val="{00000000-6920-4BFD-9D2D-CC51FF07D584}"/>
            </c:ext>
          </c:extLst>
        </c:ser>
        <c:dLbls>
          <c:showLegendKey val="0"/>
          <c:showVal val="0"/>
          <c:showCatName val="0"/>
          <c:showSerName val="0"/>
          <c:showPercent val="0"/>
          <c:showBubbleSize val="0"/>
        </c:dLbls>
        <c:smooth val="0"/>
        <c:axId val="152364928"/>
        <c:axId val="152366464"/>
      </c:lineChart>
      <c:dateAx>
        <c:axId val="152364928"/>
        <c:scaling>
          <c:orientation val="minMax"/>
        </c:scaling>
        <c:delete val="0"/>
        <c:axPos val="b"/>
        <c:numFmt formatCode="yyyy" sourceLinked="0"/>
        <c:majorTickMark val="none"/>
        <c:minorTickMark val="none"/>
        <c:tickLblPos val="nextTo"/>
        <c:txPr>
          <a:bodyPr/>
          <a:lstStyle/>
          <a:p>
            <a:pPr>
              <a:defRPr sz="900"/>
            </a:pPr>
            <a:endParaRPr lang="de-DE"/>
          </a:p>
        </c:txPr>
        <c:crossAx val="152366464"/>
        <c:crosses val="autoZero"/>
        <c:auto val="1"/>
        <c:lblOffset val="100"/>
        <c:baseTimeUnit val="days"/>
      </c:dateAx>
      <c:valAx>
        <c:axId val="152366464"/>
        <c:scaling>
          <c:orientation val="minMax"/>
          <c:min val="80"/>
        </c:scaling>
        <c:delete val="0"/>
        <c:axPos val="l"/>
        <c:majorGridlines>
          <c:spPr>
            <a:ln w="12700">
              <a:solidFill>
                <a:schemeClr val="bg1">
                  <a:lumMod val="50000"/>
                  <a:alpha val="41000"/>
                </a:schemeClr>
              </a:solidFill>
            </a:ln>
          </c:spPr>
        </c:majorGridlines>
        <c:numFmt formatCode="0" sourceLinked="0"/>
        <c:majorTickMark val="out"/>
        <c:minorTickMark val="none"/>
        <c:tickLblPos val="nextTo"/>
        <c:spPr>
          <a:ln>
            <a:noFill/>
          </a:ln>
        </c:spPr>
        <c:crossAx val="152364928"/>
        <c:crosses val="autoZero"/>
        <c:crossBetween val="between"/>
      </c:valAx>
    </c:plotArea>
    <c:plotVisOnly val="1"/>
    <c:dispBlanksAs val="gap"/>
    <c:showDLblsOverMax val="0"/>
  </c:chart>
  <c:spPr>
    <a:ln>
      <a:noFill/>
    </a:ln>
  </c:spPr>
  <c:txPr>
    <a:bodyPr/>
    <a:lstStyle/>
    <a:p>
      <a:pPr>
        <a:defRPr>
          <a:latin typeface="+mn-lt"/>
        </a:defRPr>
      </a:pPr>
      <a:endParaRPr lang="de-DE"/>
    </a:p>
  </c:txPr>
  <c:printSettings>
    <c:headerFooter/>
    <c:pageMargins b="0.78740157499999996" l="0.70000000000000007" r="0.70000000000000007" t="0.78740157499999996" header="0.30000000000000004" footer="0.30000000000000004"/>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277448011306257E-2"/>
          <c:y val="0.23620645359250642"/>
          <c:w val="0.88697209771855445"/>
          <c:h val="0.61138601041430118"/>
        </c:manualLayout>
      </c:layout>
      <c:lineChart>
        <c:grouping val="standard"/>
        <c:varyColors val="0"/>
        <c:ser>
          <c:idx val="0"/>
          <c:order val="0"/>
          <c:tx>
            <c:strRef>
              <c:f>'preis. Wettbewerbsfähigkeit VPI'!$D$4</c:f>
              <c:strCache>
                <c:ptCount val="1"/>
                <c:pt idx="0">
                  <c:v>DE</c:v>
                </c:pt>
              </c:strCache>
            </c:strRef>
          </c:tx>
          <c:spPr>
            <a:ln w="25400">
              <a:solidFill>
                <a:schemeClr val="tx1"/>
              </a:solidFill>
              <a:prstDash val="solid"/>
            </a:ln>
          </c:spPr>
          <c:marker>
            <c:symbol val="none"/>
          </c:marker>
          <c:cat>
            <c:numRef>
              <c:f>'preis. Wettbewerbsfähigkeit VPI'!$A$8:$A$367</c:f>
              <c:numCache>
                <c:formatCode>mmm\-yy</c:formatCode>
                <c:ptCount val="3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pt idx="271">
                  <c:v>36647</c:v>
                </c:pt>
                <c:pt idx="272">
                  <c:v>36617</c:v>
                </c:pt>
                <c:pt idx="273">
                  <c:v>36586</c:v>
                </c:pt>
                <c:pt idx="274">
                  <c:v>36557</c:v>
                </c:pt>
                <c:pt idx="275">
                  <c:v>36526</c:v>
                </c:pt>
                <c:pt idx="276">
                  <c:v>36495</c:v>
                </c:pt>
                <c:pt idx="277">
                  <c:v>36465</c:v>
                </c:pt>
                <c:pt idx="278">
                  <c:v>36434</c:v>
                </c:pt>
                <c:pt idx="279">
                  <c:v>36404</c:v>
                </c:pt>
                <c:pt idx="280">
                  <c:v>36373</c:v>
                </c:pt>
                <c:pt idx="281">
                  <c:v>36342</c:v>
                </c:pt>
                <c:pt idx="282">
                  <c:v>36312</c:v>
                </c:pt>
                <c:pt idx="283">
                  <c:v>36281</c:v>
                </c:pt>
                <c:pt idx="284">
                  <c:v>36251</c:v>
                </c:pt>
                <c:pt idx="285">
                  <c:v>36220</c:v>
                </c:pt>
                <c:pt idx="286">
                  <c:v>36192</c:v>
                </c:pt>
                <c:pt idx="287">
                  <c:v>36161</c:v>
                </c:pt>
                <c:pt idx="288">
                  <c:v>36130</c:v>
                </c:pt>
                <c:pt idx="289">
                  <c:v>36100</c:v>
                </c:pt>
                <c:pt idx="290">
                  <c:v>36069</c:v>
                </c:pt>
                <c:pt idx="291">
                  <c:v>36039</c:v>
                </c:pt>
                <c:pt idx="292">
                  <c:v>36008</c:v>
                </c:pt>
                <c:pt idx="293">
                  <c:v>35977</c:v>
                </c:pt>
                <c:pt idx="294">
                  <c:v>35947</c:v>
                </c:pt>
                <c:pt idx="295">
                  <c:v>35916</c:v>
                </c:pt>
                <c:pt idx="296">
                  <c:v>35886</c:v>
                </c:pt>
                <c:pt idx="297">
                  <c:v>35855</c:v>
                </c:pt>
                <c:pt idx="298">
                  <c:v>35827</c:v>
                </c:pt>
                <c:pt idx="299">
                  <c:v>35796</c:v>
                </c:pt>
                <c:pt idx="300">
                  <c:v>35765</c:v>
                </c:pt>
                <c:pt idx="301">
                  <c:v>35735</c:v>
                </c:pt>
                <c:pt idx="302">
                  <c:v>35704</c:v>
                </c:pt>
                <c:pt idx="303">
                  <c:v>35674</c:v>
                </c:pt>
                <c:pt idx="304">
                  <c:v>35643</c:v>
                </c:pt>
                <c:pt idx="305">
                  <c:v>35612</c:v>
                </c:pt>
                <c:pt idx="306">
                  <c:v>35582</c:v>
                </c:pt>
                <c:pt idx="307">
                  <c:v>35551</c:v>
                </c:pt>
                <c:pt idx="308">
                  <c:v>35521</c:v>
                </c:pt>
                <c:pt idx="309">
                  <c:v>35490</c:v>
                </c:pt>
                <c:pt idx="310">
                  <c:v>35462</c:v>
                </c:pt>
                <c:pt idx="311">
                  <c:v>35431</c:v>
                </c:pt>
                <c:pt idx="312">
                  <c:v>35400</c:v>
                </c:pt>
                <c:pt idx="313">
                  <c:v>35370</c:v>
                </c:pt>
                <c:pt idx="314">
                  <c:v>35339</c:v>
                </c:pt>
                <c:pt idx="315">
                  <c:v>35309</c:v>
                </c:pt>
                <c:pt idx="316">
                  <c:v>35278</c:v>
                </c:pt>
                <c:pt idx="317">
                  <c:v>35247</c:v>
                </c:pt>
                <c:pt idx="318">
                  <c:v>35217</c:v>
                </c:pt>
                <c:pt idx="319">
                  <c:v>35186</c:v>
                </c:pt>
                <c:pt idx="320">
                  <c:v>35156</c:v>
                </c:pt>
                <c:pt idx="321">
                  <c:v>35125</c:v>
                </c:pt>
                <c:pt idx="322">
                  <c:v>35096</c:v>
                </c:pt>
                <c:pt idx="323">
                  <c:v>35065</c:v>
                </c:pt>
                <c:pt idx="324">
                  <c:v>35034</c:v>
                </c:pt>
                <c:pt idx="325">
                  <c:v>35004</c:v>
                </c:pt>
                <c:pt idx="326">
                  <c:v>34973</c:v>
                </c:pt>
                <c:pt idx="327">
                  <c:v>34943</c:v>
                </c:pt>
                <c:pt idx="328">
                  <c:v>34912</c:v>
                </c:pt>
                <c:pt idx="329">
                  <c:v>34881</c:v>
                </c:pt>
                <c:pt idx="330">
                  <c:v>34851</c:v>
                </c:pt>
                <c:pt idx="331">
                  <c:v>34820</c:v>
                </c:pt>
                <c:pt idx="332">
                  <c:v>34790</c:v>
                </c:pt>
                <c:pt idx="333">
                  <c:v>34759</c:v>
                </c:pt>
                <c:pt idx="334">
                  <c:v>34731</c:v>
                </c:pt>
                <c:pt idx="335">
                  <c:v>34700</c:v>
                </c:pt>
                <c:pt idx="336">
                  <c:v>34669</c:v>
                </c:pt>
                <c:pt idx="337">
                  <c:v>34639</c:v>
                </c:pt>
                <c:pt idx="338">
                  <c:v>34608</c:v>
                </c:pt>
                <c:pt idx="339">
                  <c:v>34578</c:v>
                </c:pt>
                <c:pt idx="340">
                  <c:v>34547</c:v>
                </c:pt>
                <c:pt idx="341">
                  <c:v>34516</c:v>
                </c:pt>
                <c:pt idx="342">
                  <c:v>34486</c:v>
                </c:pt>
                <c:pt idx="343">
                  <c:v>34455</c:v>
                </c:pt>
                <c:pt idx="344">
                  <c:v>34425</c:v>
                </c:pt>
                <c:pt idx="345">
                  <c:v>34394</c:v>
                </c:pt>
                <c:pt idx="346">
                  <c:v>34366</c:v>
                </c:pt>
                <c:pt idx="347">
                  <c:v>34335</c:v>
                </c:pt>
                <c:pt idx="348">
                  <c:v>34304</c:v>
                </c:pt>
                <c:pt idx="349">
                  <c:v>34274</c:v>
                </c:pt>
                <c:pt idx="350">
                  <c:v>34243</c:v>
                </c:pt>
                <c:pt idx="351">
                  <c:v>34213</c:v>
                </c:pt>
                <c:pt idx="352">
                  <c:v>34182</c:v>
                </c:pt>
                <c:pt idx="353">
                  <c:v>34151</c:v>
                </c:pt>
                <c:pt idx="354">
                  <c:v>34121</c:v>
                </c:pt>
                <c:pt idx="355">
                  <c:v>34090</c:v>
                </c:pt>
                <c:pt idx="356">
                  <c:v>34060</c:v>
                </c:pt>
                <c:pt idx="357">
                  <c:v>34029</c:v>
                </c:pt>
                <c:pt idx="358">
                  <c:v>34001</c:v>
                </c:pt>
                <c:pt idx="359">
                  <c:v>33970</c:v>
                </c:pt>
              </c:numCache>
            </c:numRef>
          </c:cat>
          <c:val>
            <c:numRef>
              <c:f>'preis. Wettbewerbsfähigkeit VPI'!$D$8:$D$367</c:f>
              <c:numCache>
                <c:formatCode>0.0</c:formatCode>
                <c:ptCount val="360"/>
                <c:pt idx="7" formatCode="General">
                  <c:v>88.948899999999995</c:v>
                </c:pt>
                <c:pt idx="8" formatCode="General">
                  <c:v>89.147900000000007</c:v>
                </c:pt>
                <c:pt idx="9" formatCode="General">
                  <c:v>90.202600000000004</c:v>
                </c:pt>
                <c:pt idx="10" formatCode="General">
                  <c:v>89.600700000000003</c:v>
                </c:pt>
                <c:pt idx="11" formatCode="General">
                  <c:v>89.537899999999993</c:v>
                </c:pt>
                <c:pt idx="12" formatCode="General">
                  <c:v>89.596299999999999</c:v>
                </c:pt>
                <c:pt idx="13" formatCode="General">
                  <c:v>89.944400000000002</c:v>
                </c:pt>
                <c:pt idx="14" formatCode="General">
                  <c:v>90.308700000000002</c:v>
                </c:pt>
                <c:pt idx="15" formatCode="General">
                  <c:v>90.948899999999995</c:v>
                </c:pt>
                <c:pt idx="16" formatCode="General">
                  <c:v>90.989699999999999</c:v>
                </c:pt>
                <c:pt idx="17" formatCode="General">
                  <c:v>91.332700000000003</c:v>
                </c:pt>
                <c:pt idx="18" formatCode="General">
                  <c:v>91.533900000000003</c:v>
                </c:pt>
                <c:pt idx="19" formatCode="General">
                  <c:v>91.7821</c:v>
                </c:pt>
                <c:pt idx="20" formatCode="General">
                  <c:v>91.695300000000003</c:v>
                </c:pt>
                <c:pt idx="21" formatCode="General">
                  <c:v>91.4542</c:v>
                </c:pt>
                <c:pt idx="22" formatCode="General">
                  <c:v>91.555300000000003</c:v>
                </c:pt>
                <c:pt idx="23" formatCode="General">
                  <c:v>91.839699999999993</c:v>
                </c:pt>
                <c:pt idx="24" formatCode="General">
                  <c:v>91.035200000000003</c:v>
                </c:pt>
                <c:pt idx="25" formatCode="General">
                  <c:v>90.623800000000003</c:v>
                </c:pt>
                <c:pt idx="26" formatCode="General">
                  <c:v>91.146100000000004</c:v>
                </c:pt>
                <c:pt idx="27" formatCode="General">
                  <c:v>91.227999999999994</c:v>
                </c:pt>
                <c:pt idx="28" formatCode="General">
                  <c:v>91.353300000000004</c:v>
                </c:pt>
                <c:pt idx="29" formatCode="General">
                  <c:v>90.261099999999999</c:v>
                </c:pt>
                <c:pt idx="30" formatCode="General">
                  <c:v>90.884500000000003</c:v>
                </c:pt>
                <c:pt idx="31" formatCode="General">
                  <c:v>90.283699999999996</c:v>
                </c:pt>
                <c:pt idx="32" formatCode="General">
                  <c:v>90.249399999999994</c:v>
                </c:pt>
                <c:pt idx="33" formatCode="General">
                  <c:v>90.091899999999995</c:v>
                </c:pt>
                <c:pt idx="34" formatCode="General">
                  <c:v>88.137799999999999</c:v>
                </c:pt>
                <c:pt idx="35" formatCode="General">
                  <c:v>88.425299999999993</c:v>
                </c:pt>
                <c:pt idx="36" formatCode="General">
                  <c:v>88.770899999999997</c:v>
                </c:pt>
                <c:pt idx="37" formatCode="General">
                  <c:v>88.862099999999998</c:v>
                </c:pt>
                <c:pt idx="38" formatCode="General">
                  <c:v>89.196799999999996</c:v>
                </c:pt>
                <c:pt idx="39" formatCode="General">
                  <c:v>89.354200000000006</c:v>
                </c:pt>
                <c:pt idx="40" formatCode="General">
                  <c:v>89.733699999999999</c:v>
                </c:pt>
                <c:pt idx="41" formatCode="General">
                  <c:v>89.482399999999998</c:v>
                </c:pt>
                <c:pt idx="42" formatCode="General">
                  <c:v>89.936300000000003</c:v>
                </c:pt>
                <c:pt idx="43" formatCode="General">
                  <c:v>89.826599999999999</c:v>
                </c:pt>
                <c:pt idx="44" formatCode="General">
                  <c:v>89.417000000000002</c:v>
                </c:pt>
                <c:pt idx="45" formatCode="General">
                  <c:v>89.2547</c:v>
                </c:pt>
                <c:pt idx="46" formatCode="General">
                  <c:v>89.537800000000004</c:v>
                </c:pt>
                <c:pt idx="47" formatCode="General">
                  <c:v>90.065399999999997</c:v>
                </c:pt>
                <c:pt idx="48" formatCode="General">
                  <c:v>90.571700000000007</c:v>
                </c:pt>
                <c:pt idx="49" formatCode="General">
                  <c:v>90.898200000000003</c:v>
                </c:pt>
                <c:pt idx="50" formatCode="General">
                  <c:v>91.134500000000003</c:v>
                </c:pt>
                <c:pt idx="51" formatCode="General">
                  <c:v>91.770099999999999</c:v>
                </c:pt>
                <c:pt idx="52" formatCode="General">
                  <c:v>90.974699999999999</c:v>
                </c:pt>
                <c:pt idx="53" formatCode="General">
                  <c:v>90.839200000000005</c:v>
                </c:pt>
                <c:pt idx="54" formatCode="General">
                  <c:v>90.486800000000002</c:v>
                </c:pt>
                <c:pt idx="55" formatCode="General">
                  <c:v>90.485600000000005</c:v>
                </c:pt>
                <c:pt idx="56" formatCode="General">
                  <c:v>91.084699999999998</c:v>
                </c:pt>
                <c:pt idx="57" formatCode="General">
                  <c:v>91.0017</c:v>
                </c:pt>
                <c:pt idx="58" formatCode="General">
                  <c:v>90.716899999999995</c:v>
                </c:pt>
                <c:pt idx="59" formatCode="General">
                  <c:v>90.669200000000004</c:v>
                </c:pt>
                <c:pt idx="60" formatCode="General">
                  <c:v>90.463300000000004</c:v>
                </c:pt>
                <c:pt idx="61" formatCode="General">
                  <c:v>90.385900000000007</c:v>
                </c:pt>
                <c:pt idx="62" formatCode="General">
                  <c:v>90.127099999999999</c:v>
                </c:pt>
                <c:pt idx="63" formatCode="General">
                  <c:v>90.505899999999997</c:v>
                </c:pt>
                <c:pt idx="64" formatCode="General">
                  <c:v>90.473699999999994</c:v>
                </c:pt>
                <c:pt idx="65" formatCode="General">
                  <c:v>89.614199999999997</c:v>
                </c:pt>
                <c:pt idx="66" formatCode="General">
                  <c:v>88.640699999999995</c:v>
                </c:pt>
                <c:pt idx="67" formatCode="General">
                  <c:v>88.253100000000003</c:v>
                </c:pt>
                <c:pt idx="68" formatCode="General">
                  <c:v>87.218699999999998</c:v>
                </c:pt>
                <c:pt idx="69" formatCode="General">
                  <c:v>87.456699999999998</c:v>
                </c:pt>
                <c:pt idx="70" formatCode="General">
                  <c:v>87.425700000000006</c:v>
                </c:pt>
                <c:pt idx="71" formatCode="General">
                  <c:v>87.662899999999993</c:v>
                </c:pt>
                <c:pt idx="72" formatCode="General">
                  <c:v>87.758899999999997</c:v>
                </c:pt>
                <c:pt idx="73" formatCode="General">
                  <c:v>88.109899999999996</c:v>
                </c:pt>
                <c:pt idx="74" formatCode="General">
                  <c:v>88.272599999999997</c:v>
                </c:pt>
                <c:pt idx="75" formatCode="General">
                  <c:v>88.361699999999999</c:v>
                </c:pt>
                <c:pt idx="76" formatCode="General">
                  <c:v>88.157399999999996</c:v>
                </c:pt>
                <c:pt idx="77" formatCode="General">
                  <c:v>88.066900000000004</c:v>
                </c:pt>
                <c:pt idx="78" formatCode="General">
                  <c:v>88.2971</c:v>
                </c:pt>
                <c:pt idx="79" formatCode="General">
                  <c:v>88.566999999999993</c:v>
                </c:pt>
                <c:pt idx="80" formatCode="General">
                  <c:v>88.403400000000005</c:v>
                </c:pt>
                <c:pt idx="81" formatCode="General">
                  <c:v>87.973500000000001</c:v>
                </c:pt>
                <c:pt idx="82" formatCode="General">
                  <c:v>88.557000000000002</c:v>
                </c:pt>
                <c:pt idx="83" formatCode="General">
                  <c:v>87.995699999999999</c:v>
                </c:pt>
                <c:pt idx="84" formatCode="General">
                  <c:v>87.173199999999994</c:v>
                </c:pt>
                <c:pt idx="85" formatCode="General">
                  <c:v>86.528000000000006</c:v>
                </c:pt>
                <c:pt idx="86" formatCode="General">
                  <c:v>88.009799999999998</c:v>
                </c:pt>
                <c:pt idx="87" formatCode="General">
                  <c:v>88.264499999999998</c:v>
                </c:pt>
                <c:pt idx="88" formatCode="General">
                  <c:v>87.468800000000002</c:v>
                </c:pt>
                <c:pt idx="89" formatCode="General">
                  <c:v>86.076099999999997</c:v>
                </c:pt>
                <c:pt idx="90" formatCode="General">
                  <c:v>86.891199999999998</c:v>
                </c:pt>
                <c:pt idx="91" formatCode="General">
                  <c:v>86.349900000000005</c:v>
                </c:pt>
                <c:pt idx="92" formatCode="General">
                  <c:v>85.274500000000003</c:v>
                </c:pt>
                <c:pt idx="93" formatCode="General">
                  <c:v>86.013000000000005</c:v>
                </c:pt>
                <c:pt idx="94" formatCode="General">
                  <c:v>87.713399999999993</c:v>
                </c:pt>
                <c:pt idx="95" formatCode="General">
                  <c:v>88.463099999999997</c:v>
                </c:pt>
                <c:pt idx="96" formatCode="General">
                  <c:v>90.153899999999993</c:v>
                </c:pt>
                <c:pt idx="97" formatCode="General">
                  <c:v>89.949200000000005</c:v>
                </c:pt>
                <c:pt idx="98" formatCode="General">
                  <c:v>89.998599999999996</c:v>
                </c:pt>
                <c:pt idx="99" formatCode="General">
                  <c:v>90.543300000000002</c:v>
                </c:pt>
                <c:pt idx="100" formatCode="General">
                  <c:v>91.321700000000007</c:v>
                </c:pt>
                <c:pt idx="101" formatCode="General">
                  <c:v>91.661199999999994</c:v>
                </c:pt>
                <c:pt idx="102" formatCode="General">
                  <c:v>91.915199999999999</c:v>
                </c:pt>
                <c:pt idx="103" formatCode="General">
                  <c:v>92.182699999999997</c:v>
                </c:pt>
                <c:pt idx="104" formatCode="General">
                  <c:v>92.831500000000005</c:v>
                </c:pt>
                <c:pt idx="105" formatCode="General">
                  <c:v>93.113100000000003</c:v>
                </c:pt>
                <c:pt idx="106" formatCode="General">
                  <c:v>92.666499999999999</c:v>
                </c:pt>
                <c:pt idx="107" formatCode="General">
                  <c:v>92.541499999999999</c:v>
                </c:pt>
                <c:pt idx="108" formatCode="General">
                  <c:v>92.502600000000001</c:v>
                </c:pt>
                <c:pt idx="109" formatCode="General">
                  <c:v>91.723299999999995</c:v>
                </c:pt>
                <c:pt idx="110" formatCode="General">
                  <c:v>91.831999999999994</c:v>
                </c:pt>
                <c:pt idx="111" formatCode="General">
                  <c:v>91.486199999999997</c:v>
                </c:pt>
                <c:pt idx="112" formatCode="General">
                  <c:v>91.562299999999993</c:v>
                </c:pt>
                <c:pt idx="113" formatCode="General">
                  <c:v>90.894400000000005</c:v>
                </c:pt>
                <c:pt idx="114" formatCode="General">
                  <c:v>91.021600000000007</c:v>
                </c:pt>
                <c:pt idx="115" formatCode="General">
                  <c:v>90.011200000000002</c:v>
                </c:pt>
                <c:pt idx="116" formatCode="General">
                  <c:v>89.944000000000003</c:v>
                </c:pt>
                <c:pt idx="117" formatCode="General">
                  <c:v>89.6798</c:v>
                </c:pt>
                <c:pt idx="118" formatCode="General">
                  <c:v>90.604200000000006</c:v>
                </c:pt>
                <c:pt idx="119" formatCode="General">
                  <c:v>90.145300000000006</c:v>
                </c:pt>
                <c:pt idx="120" formatCode="General">
                  <c:v>89.286900000000003</c:v>
                </c:pt>
                <c:pt idx="121" formatCode="General">
                  <c:v>88.560100000000006</c:v>
                </c:pt>
                <c:pt idx="122" formatCode="General">
                  <c:v>88.856999999999999</c:v>
                </c:pt>
                <c:pt idx="123" formatCode="General">
                  <c:v>88.786299999999997</c:v>
                </c:pt>
                <c:pt idx="124" formatCode="General">
                  <c:v>87.710499999999996</c:v>
                </c:pt>
                <c:pt idx="125" formatCode="General">
                  <c:v>87.589399999999998</c:v>
                </c:pt>
                <c:pt idx="126" formatCode="General">
                  <c:v>88.801599999999993</c:v>
                </c:pt>
                <c:pt idx="127" formatCode="General">
                  <c:v>89.135099999999994</c:v>
                </c:pt>
                <c:pt idx="128" formatCode="General">
                  <c:v>89.804900000000004</c:v>
                </c:pt>
                <c:pt idx="129" formatCode="General">
                  <c:v>89.983900000000006</c:v>
                </c:pt>
                <c:pt idx="130" formatCode="General">
                  <c:v>89.846699999999998</c:v>
                </c:pt>
                <c:pt idx="131" formatCode="General">
                  <c:v>89.541700000000006</c:v>
                </c:pt>
                <c:pt idx="132" formatCode="General">
                  <c:v>90.669600000000003</c:v>
                </c:pt>
                <c:pt idx="133" formatCode="General">
                  <c:v>91.701999999999998</c:v>
                </c:pt>
                <c:pt idx="134" formatCode="General">
                  <c:v>92.042500000000004</c:v>
                </c:pt>
                <c:pt idx="135" formatCode="General">
                  <c:v>91.908000000000001</c:v>
                </c:pt>
                <c:pt idx="136" formatCode="General">
                  <c:v>92.182900000000004</c:v>
                </c:pt>
                <c:pt idx="137" formatCode="General">
                  <c:v>92.129599999999996</c:v>
                </c:pt>
                <c:pt idx="138" formatCode="General">
                  <c:v>92.5685</c:v>
                </c:pt>
                <c:pt idx="139" formatCode="General">
                  <c:v>92.677400000000006</c:v>
                </c:pt>
                <c:pt idx="140" formatCode="General">
                  <c:v>93.265900000000002</c:v>
                </c:pt>
                <c:pt idx="141" formatCode="General">
                  <c:v>92.436000000000007</c:v>
                </c:pt>
                <c:pt idx="142" formatCode="General">
                  <c:v>91.435900000000004</c:v>
                </c:pt>
                <c:pt idx="143" formatCode="General">
                  <c:v>90.933000000000007</c:v>
                </c:pt>
                <c:pt idx="144" formatCode="General">
                  <c:v>91.068799999999996</c:v>
                </c:pt>
                <c:pt idx="145" formatCode="General">
                  <c:v>92.301400000000001</c:v>
                </c:pt>
                <c:pt idx="146" formatCode="General">
                  <c:v>92.941500000000005</c:v>
                </c:pt>
                <c:pt idx="147" formatCode="General">
                  <c:v>91.257599999999996</c:v>
                </c:pt>
                <c:pt idx="148" formatCode="General">
                  <c:v>91.2834</c:v>
                </c:pt>
                <c:pt idx="149" formatCode="General">
                  <c:v>91.548500000000004</c:v>
                </c:pt>
                <c:pt idx="150" formatCode="General">
                  <c:v>90.548100000000005</c:v>
                </c:pt>
                <c:pt idx="151" formatCode="General">
                  <c:v>91.438800000000001</c:v>
                </c:pt>
                <c:pt idx="152" formatCode="General">
                  <c:v>93.4191</c:v>
                </c:pt>
                <c:pt idx="153" formatCode="General">
                  <c:v>94.076499999999996</c:v>
                </c:pt>
                <c:pt idx="154" formatCode="General">
                  <c:v>94.652199999999993</c:v>
                </c:pt>
                <c:pt idx="155" formatCode="General">
                  <c:v>96.523600000000002</c:v>
                </c:pt>
                <c:pt idx="156" formatCode="General">
                  <c:v>98.067999999999998</c:v>
                </c:pt>
                <c:pt idx="157" formatCode="General">
                  <c:v>98.540099999999995</c:v>
                </c:pt>
                <c:pt idx="158" formatCode="General">
                  <c:v>98.868700000000004</c:v>
                </c:pt>
                <c:pt idx="159" formatCode="General">
                  <c:v>98.318299999999994</c:v>
                </c:pt>
                <c:pt idx="160" formatCode="General">
                  <c:v>97.981300000000005</c:v>
                </c:pt>
                <c:pt idx="161" formatCode="General">
                  <c:v>97.869600000000005</c:v>
                </c:pt>
                <c:pt idx="162" formatCode="General">
                  <c:v>98.277100000000004</c:v>
                </c:pt>
                <c:pt idx="163" formatCode="General">
                  <c:v>97.5702</c:v>
                </c:pt>
                <c:pt idx="164" formatCode="General">
                  <c:v>97.386899999999997</c:v>
                </c:pt>
                <c:pt idx="165" formatCode="General">
                  <c:v>98.200299999999999</c:v>
                </c:pt>
                <c:pt idx="166" formatCode="General">
                  <c:v>97.393500000000003</c:v>
                </c:pt>
                <c:pt idx="167" formatCode="General">
                  <c:v>97.605099999999993</c:v>
                </c:pt>
                <c:pt idx="168" formatCode="General">
                  <c:v>97.700400000000002</c:v>
                </c:pt>
                <c:pt idx="169" formatCode="General">
                  <c:v>94.814400000000006</c:v>
                </c:pt>
                <c:pt idx="170" formatCode="General">
                  <c:v>95.104600000000005</c:v>
                </c:pt>
                <c:pt idx="171" formatCode="General">
                  <c:v>96.386099999999999</c:v>
                </c:pt>
                <c:pt idx="172" formatCode="General">
                  <c:v>97.069800000000001</c:v>
                </c:pt>
                <c:pt idx="173" formatCode="General">
                  <c:v>98.436599999999999</c:v>
                </c:pt>
                <c:pt idx="174" formatCode="General">
                  <c:v>98.607399999999998</c:v>
                </c:pt>
                <c:pt idx="175" formatCode="General">
                  <c:v>98.9071</c:v>
                </c:pt>
                <c:pt idx="176" formatCode="General">
                  <c:v>99.437299999999993</c:v>
                </c:pt>
                <c:pt idx="177" formatCode="General">
                  <c:v>99.248199999999997</c:v>
                </c:pt>
                <c:pt idx="178" formatCode="General">
                  <c:v>97.696700000000007</c:v>
                </c:pt>
                <c:pt idx="179" formatCode="General">
                  <c:v>98.145099999999999</c:v>
                </c:pt>
                <c:pt idx="180" formatCode="General">
                  <c:v>98.137600000000006</c:v>
                </c:pt>
                <c:pt idx="181" formatCode="General">
                  <c:v>98.805199999999999</c:v>
                </c:pt>
                <c:pt idx="182" formatCode="General">
                  <c:v>97.757400000000004</c:v>
                </c:pt>
                <c:pt idx="183" formatCode="General">
                  <c:v>97.504900000000006</c:v>
                </c:pt>
                <c:pt idx="184" formatCode="General">
                  <c:v>96.985799999999998</c:v>
                </c:pt>
                <c:pt idx="185" formatCode="General">
                  <c:v>97.124099999999999</c:v>
                </c:pt>
                <c:pt idx="186" formatCode="General">
                  <c:v>96.962199999999996</c:v>
                </c:pt>
                <c:pt idx="187" formatCode="General">
                  <c:v>97.325000000000003</c:v>
                </c:pt>
                <c:pt idx="188" formatCode="General">
                  <c:v>97.594499999999996</c:v>
                </c:pt>
                <c:pt idx="189" formatCode="General">
                  <c:v>97.088399999999993</c:v>
                </c:pt>
                <c:pt idx="190" formatCode="General">
                  <c:v>96.930400000000006</c:v>
                </c:pt>
                <c:pt idx="191" formatCode="General">
                  <c:v>96.849000000000004</c:v>
                </c:pt>
                <c:pt idx="192" formatCode="General">
                  <c:v>96.872100000000003</c:v>
                </c:pt>
                <c:pt idx="193" formatCode="General">
                  <c:v>96.483099999999993</c:v>
                </c:pt>
                <c:pt idx="194" formatCode="General">
                  <c:v>96.161000000000001</c:v>
                </c:pt>
                <c:pt idx="195" formatCode="General">
                  <c:v>96.238200000000006</c:v>
                </c:pt>
                <c:pt idx="196" formatCode="General">
                  <c:v>96.5304</c:v>
                </c:pt>
                <c:pt idx="197" formatCode="General">
                  <c:v>96.818700000000007</c:v>
                </c:pt>
                <c:pt idx="198" formatCode="General">
                  <c:v>96.799599999999998</c:v>
                </c:pt>
                <c:pt idx="199" formatCode="General">
                  <c:v>96.460300000000004</c:v>
                </c:pt>
                <c:pt idx="200" formatCode="General">
                  <c:v>95.607200000000006</c:v>
                </c:pt>
                <c:pt idx="201" formatCode="General">
                  <c:v>95.143600000000006</c:v>
                </c:pt>
                <c:pt idx="202" formatCode="General">
                  <c:v>94.825500000000005</c:v>
                </c:pt>
                <c:pt idx="203" formatCode="General">
                  <c:v>95.251800000000003</c:v>
                </c:pt>
                <c:pt idx="204" formatCode="General">
                  <c:v>95.210400000000007</c:v>
                </c:pt>
                <c:pt idx="205" formatCode="General">
                  <c:v>95.185199999999995</c:v>
                </c:pt>
                <c:pt idx="206" formatCode="General">
                  <c:v>95.752200000000002</c:v>
                </c:pt>
                <c:pt idx="207" formatCode="General">
                  <c:v>96.103499999999997</c:v>
                </c:pt>
                <c:pt idx="208" formatCode="General">
                  <c:v>96.353099999999998</c:v>
                </c:pt>
                <c:pt idx="209" formatCode="General">
                  <c:v>95.963999999999999</c:v>
                </c:pt>
                <c:pt idx="210" formatCode="General">
                  <c:v>96.013300000000001</c:v>
                </c:pt>
                <c:pt idx="211" formatCode="General">
                  <c:v>97.436800000000005</c:v>
                </c:pt>
                <c:pt idx="212" formatCode="General">
                  <c:v>98.149199999999993</c:v>
                </c:pt>
                <c:pt idx="213" formatCode="General">
                  <c:v>98.569699999999997</c:v>
                </c:pt>
                <c:pt idx="214" formatCode="General">
                  <c:v>98.162400000000005</c:v>
                </c:pt>
                <c:pt idx="215" formatCode="General">
                  <c:v>98.897999999999996</c:v>
                </c:pt>
                <c:pt idx="216" formatCode="General">
                  <c:v>99.7149</c:v>
                </c:pt>
                <c:pt idx="217" formatCode="General">
                  <c:v>98.669399999999996</c:v>
                </c:pt>
                <c:pt idx="218" formatCode="General">
                  <c:v>98.452100000000002</c:v>
                </c:pt>
                <c:pt idx="219" formatCode="General">
                  <c:v>97.873099999999994</c:v>
                </c:pt>
                <c:pt idx="220" formatCode="General">
                  <c:v>98.012900000000002</c:v>
                </c:pt>
                <c:pt idx="221" formatCode="General">
                  <c:v>98.053299999999993</c:v>
                </c:pt>
                <c:pt idx="222" formatCode="General">
                  <c:v>97.939700000000002</c:v>
                </c:pt>
                <c:pt idx="223" formatCode="General">
                  <c:v>98.121499999999997</c:v>
                </c:pt>
                <c:pt idx="224" formatCode="General">
                  <c:v>97.759699999999995</c:v>
                </c:pt>
                <c:pt idx="225" formatCode="General">
                  <c:v>98.548400000000001</c:v>
                </c:pt>
                <c:pt idx="226" formatCode="General">
                  <c:v>99.501900000000006</c:v>
                </c:pt>
                <c:pt idx="227" formatCode="General">
                  <c:v>99.628799999999998</c:v>
                </c:pt>
                <c:pt idx="228" formatCode="General">
                  <c:v>98.641199999999998</c:v>
                </c:pt>
                <c:pt idx="229" formatCode="General">
                  <c:v>97.296800000000005</c:v>
                </c:pt>
                <c:pt idx="230" formatCode="General">
                  <c:v>97.451800000000006</c:v>
                </c:pt>
                <c:pt idx="231" formatCode="General">
                  <c:v>96.442999999999998</c:v>
                </c:pt>
                <c:pt idx="232" formatCode="General">
                  <c:v>96.508899999999997</c:v>
                </c:pt>
                <c:pt idx="233" formatCode="General">
                  <c:v>97.258799999999994</c:v>
                </c:pt>
                <c:pt idx="234" formatCode="General">
                  <c:v>98.223799999999997</c:v>
                </c:pt>
                <c:pt idx="235" formatCode="General">
                  <c:v>97.882800000000003</c:v>
                </c:pt>
                <c:pt idx="236" formatCode="General">
                  <c:v>95.966099999999997</c:v>
                </c:pt>
                <c:pt idx="237" formatCode="General">
                  <c:v>96.173199999999994</c:v>
                </c:pt>
                <c:pt idx="238" formatCode="General">
                  <c:v>95.887100000000004</c:v>
                </c:pt>
                <c:pt idx="239" formatCode="General">
                  <c:v>95.223299999999995</c:v>
                </c:pt>
                <c:pt idx="240" formatCode="General">
                  <c:v>93.43</c:v>
                </c:pt>
                <c:pt idx="241" formatCode="General">
                  <c:v>93.053700000000006</c:v>
                </c:pt>
                <c:pt idx="242" formatCode="General">
                  <c:v>92.924499999999995</c:v>
                </c:pt>
                <c:pt idx="243" formatCode="General">
                  <c:v>92.911000000000001</c:v>
                </c:pt>
                <c:pt idx="244" formatCode="General">
                  <c:v>92.900700000000001</c:v>
                </c:pt>
                <c:pt idx="245" formatCode="General">
                  <c:v>93.482500000000002</c:v>
                </c:pt>
                <c:pt idx="246" formatCode="General">
                  <c:v>92.417599999999993</c:v>
                </c:pt>
                <c:pt idx="247" formatCode="General">
                  <c:v>91.067300000000003</c:v>
                </c:pt>
                <c:pt idx="248" formatCode="General">
                  <c:v>90.147300000000001</c:v>
                </c:pt>
                <c:pt idx="249" formatCode="General">
                  <c:v>90.099699999999999</c:v>
                </c:pt>
                <c:pt idx="250" formatCode="General">
                  <c:v>90.106200000000001</c:v>
                </c:pt>
                <c:pt idx="251" formatCode="General">
                  <c:v>90.598699999999994</c:v>
                </c:pt>
                <c:pt idx="252" formatCode="General">
                  <c:v>90.659700000000001</c:v>
                </c:pt>
                <c:pt idx="253" formatCode="General">
                  <c:v>90.555599999999998</c:v>
                </c:pt>
                <c:pt idx="254" formatCode="General">
                  <c:v>91.522800000000004</c:v>
                </c:pt>
                <c:pt idx="255" formatCode="General">
                  <c:v>91.733900000000006</c:v>
                </c:pt>
                <c:pt idx="256" formatCode="General">
                  <c:v>91.403199999999998</c:v>
                </c:pt>
                <c:pt idx="257" formatCode="General">
                  <c:v>89.7483</c:v>
                </c:pt>
                <c:pt idx="258" formatCode="General">
                  <c:v>89.459400000000002</c:v>
                </c:pt>
                <c:pt idx="259" formatCode="General">
                  <c:v>90.366699999999994</c:v>
                </c:pt>
                <c:pt idx="260" formatCode="General">
                  <c:v>91.519400000000005</c:v>
                </c:pt>
                <c:pt idx="261" formatCode="General">
                  <c:v>91.863699999999994</c:v>
                </c:pt>
                <c:pt idx="262" formatCode="General">
                  <c:v>91.875</c:v>
                </c:pt>
                <c:pt idx="263" formatCode="General">
                  <c:v>92.061800000000005</c:v>
                </c:pt>
                <c:pt idx="264" formatCode="General">
                  <c:v>90.284899999999993</c:v>
                </c:pt>
                <c:pt idx="265" formatCode="General">
                  <c:v>88.680099999999996</c:v>
                </c:pt>
                <c:pt idx="266" formatCode="General">
                  <c:v>88.558800000000005</c:v>
                </c:pt>
                <c:pt idx="267" formatCode="General">
                  <c:v>89.285700000000006</c:v>
                </c:pt>
                <c:pt idx="268" formatCode="General">
                  <c:v>90.291499999999999</c:v>
                </c:pt>
                <c:pt idx="269" formatCode="General">
                  <c:v>91.825999999999993</c:v>
                </c:pt>
                <c:pt idx="270" formatCode="General">
                  <c:v>92.224599999999995</c:v>
                </c:pt>
                <c:pt idx="271" formatCode="General">
                  <c:v>90.521299999999997</c:v>
                </c:pt>
                <c:pt idx="272" formatCode="General">
                  <c:v>91.806600000000003</c:v>
                </c:pt>
                <c:pt idx="273" formatCode="General">
                  <c:v>92.662099999999995</c:v>
                </c:pt>
                <c:pt idx="274" formatCode="General">
                  <c:v>93.783500000000004</c:v>
                </c:pt>
                <c:pt idx="275" formatCode="General">
                  <c:v>94.881500000000003</c:v>
                </c:pt>
                <c:pt idx="276" formatCode="General">
                  <c:v>94.811300000000003</c:v>
                </c:pt>
                <c:pt idx="277" formatCode="General">
                  <c:v>96.038499999999999</c:v>
                </c:pt>
                <c:pt idx="278" formatCode="General">
                  <c:v>97.307699999999997</c:v>
                </c:pt>
                <c:pt idx="279" formatCode="General">
                  <c:v>96.888999999999996</c:v>
                </c:pt>
                <c:pt idx="280" formatCode="General">
                  <c:v>97.650800000000004</c:v>
                </c:pt>
                <c:pt idx="281" formatCode="General">
                  <c:v>97.042500000000004</c:v>
                </c:pt>
                <c:pt idx="282" formatCode="General">
                  <c:v>97.117500000000007</c:v>
                </c:pt>
                <c:pt idx="283" formatCode="General">
                  <c:v>98.238799999999998</c:v>
                </c:pt>
                <c:pt idx="284" formatCode="General">
                  <c:v>98.831000000000003</c:v>
                </c:pt>
                <c:pt idx="285" formatCode="General">
                  <c:v>99.172200000000004</c:v>
                </c:pt>
                <c:pt idx="286" formatCode="General">
                  <c:v>99.881299999999996</c:v>
                </c:pt>
                <c:pt idx="287" formatCode="General">
                  <c:v>100.9466</c:v>
                </c:pt>
                <c:pt idx="288" formatCode="General">
                  <c:v>101.60509999999999</c:v>
                </c:pt>
                <c:pt idx="289" formatCode="General">
                  <c:v>101.664</c:v>
                </c:pt>
                <c:pt idx="290" formatCode="General">
                  <c:v>103.0048</c:v>
                </c:pt>
                <c:pt idx="291" formatCode="General">
                  <c:v>102.1936</c:v>
                </c:pt>
                <c:pt idx="292" formatCode="General">
                  <c:v>100.3275</c:v>
                </c:pt>
                <c:pt idx="293" formatCode="General">
                  <c:v>99.520799999999994</c:v>
                </c:pt>
                <c:pt idx="294" formatCode="General">
                  <c:v>99.798900000000003</c:v>
                </c:pt>
                <c:pt idx="295" formatCode="General">
                  <c:v>99.727900000000005</c:v>
                </c:pt>
                <c:pt idx="296" formatCode="General">
                  <c:v>98.248500000000007</c:v>
                </c:pt>
                <c:pt idx="297" formatCode="General">
                  <c:v>97.841899999999995</c:v>
                </c:pt>
                <c:pt idx="298" formatCode="General">
                  <c:v>98.4786</c:v>
                </c:pt>
                <c:pt idx="299" formatCode="General">
                  <c:v>99.363299999999995</c:v>
                </c:pt>
                <c:pt idx="300" formatCode="General">
                  <c:v>99.706400000000002</c:v>
                </c:pt>
                <c:pt idx="301" formatCode="General">
                  <c:v>99.526200000000003</c:v>
                </c:pt>
                <c:pt idx="302" formatCode="General">
                  <c:v>98.749399999999994</c:v>
                </c:pt>
                <c:pt idx="303" formatCode="General">
                  <c:v>98.130099999999999</c:v>
                </c:pt>
                <c:pt idx="304" formatCode="General">
                  <c:v>96.593800000000002</c:v>
                </c:pt>
                <c:pt idx="305" formatCode="General">
                  <c:v>96.989400000000003</c:v>
                </c:pt>
                <c:pt idx="306" formatCode="General">
                  <c:v>98.622</c:v>
                </c:pt>
                <c:pt idx="307" formatCode="General">
                  <c:v>99.655600000000007</c:v>
                </c:pt>
                <c:pt idx="308" formatCode="General">
                  <c:v>99.630399999999995</c:v>
                </c:pt>
                <c:pt idx="309" formatCode="General">
                  <c:v>100.4267</c:v>
                </c:pt>
                <c:pt idx="310" formatCode="General">
                  <c:v>100.6615</c:v>
                </c:pt>
                <c:pt idx="311" formatCode="General">
                  <c:v>102.1173</c:v>
                </c:pt>
                <c:pt idx="312" formatCode="General">
                  <c:v>103.04770000000001</c:v>
                </c:pt>
                <c:pt idx="313" formatCode="General">
                  <c:v>104.22</c:v>
                </c:pt>
                <c:pt idx="314" formatCode="General">
                  <c:v>104.12269999999999</c:v>
                </c:pt>
                <c:pt idx="315" formatCode="General">
                  <c:v>105.1066</c:v>
                </c:pt>
                <c:pt idx="316" formatCode="General">
                  <c:v>105.8612</c:v>
                </c:pt>
                <c:pt idx="317" formatCode="General">
                  <c:v>105.17319999999999</c:v>
                </c:pt>
                <c:pt idx="318" formatCode="General">
                  <c:v>104.5886</c:v>
                </c:pt>
                <c:pt idx="319" formatCode="General">
                  <c:v>104.4987</c:v>
                </c:pt>
                <c:pt idx="320" formatCode="General">
                  <c:v>105.52209999999999</c:v>
                </c:pt>
                <c:pt idx="321" formatCode="General">
                  <c:v>106.9821</c:v>
                </c:pt>
                <c:pt idx="322" formatCode="General">
                  <c:v>107.6785</c:v>
                </c:pt>
                <c:pt idx="323" formatCode="General">
                  <c:v>107.8806</c:v>
                </c:pt>
                <c:pt idx="324" formatCode="General">
                  <c:v>109.0082</c:v>
                </c:pt>
                <c:pt idx="325" formatCode="General">
                  <c:v>109.9106</c:v>
                </c:pt>
                <c:pt idx="326" formatCode="General">
                  <c:v>110.3569</c:v>
                </c:pt>
                <c:pt idx="327" formatCode="General">
                  <c:v>108.7159</c:v>
                </c:pt>
                <c:pt idx="328" formatCode="General">
                  <c:v>109.1117</c:v>
                </c:pt>
                <c:pt idx="329" formatCode="General">
                  <c:v>111.27809999999999</c:v>
                </c:pt>
                <c:pt idx="330" formatCode="General">
                  <c:v>111.1378</c:v>
                </c:pt>
                <c:pt idx="331" formatCode="General">
                  <c:v>111.4212</c:v>
                </c:pt>
                <c:pt idx="332" formatCode="General">
                  <c:v>113.4113</c:v>
                </c:pt>
                <c:pt idx="333" formatCode="General">
                  <c:v>113.3065</c:v>
                </c:pt>
                <c:pt idx="334" formatCode="General">
                  <c:v>109.4072</c:v>
                </c:pt>
                <c:pt idx="335" formatCode="General">
                  <c:v>108.52849999999999</c:v>
                </c:pt>
                <c:pt idx="336" formatCode="General">
                  <c:v>107.6245</c:v>
                </c:pt>
                <c:pt idx="337" formatCode="General">
                  <c:v>108.1678</c:v>
                </c:pt>
                <c:pt idx="338" formatCode="General">
                  <c:v>108.7581</c:v>
                </c:pt>
                <c:pt idx="339" formatCode="General">
                  <c:v>108.2253</c:v>
                </c:pt>
                <c:pt idx="340" formatCode="General">
                  <c:v>108.6649</c:v>
                </c:pt>
                <c:pt idx="341" formatCode="General">
                  <c:v>108.5206</c:v>
                </c:pt>
                <c:pt idx="342" formatCode="General">
                  <c:v>106.833</c:v>
                </c:pt>
                <c:pt idx="343" formatCode="General">
                  <c:v>106.4312</c:v>
                </c:pt>
                <c:pt idx="344" formatCode="General">
                  <c:v>105.6581</c:v>
                </c:pt>
                <c:pt idx="345" formatCode="General">
                  <c:v>106.0249</c:v>
                </c:pt>
                <c:pt idx="346" formatCode="General">
                  <c:v>104.5626</c:v>
                </c:pt>
                <c:pt idx="347" formatCode="General">
                  <c:v>104.55110000000001</c:v>
                </c:pt>
                <c:pt idx="348" formatCode="General">
                  <c:v>104.8361</c:v>
                </c:pt>
                <c:pt idx="349" formatCode="General">
                  <c:v>105.85980000000001</c:v>
                </c:pt>
                <c:pt idx="350" formatCode="General">
                  <c:v>107.9654</c:v>
                </c:pt>
                <c:pt idx="351" formatCode="General">
                  <c:v>108.15989999999999</c:v>
                </c:pt>
                <c:pt idx="352" formatCode="General">
                  <c:v>106.3973</c:v>
                </c:pt>
                <c:pt idx="353" formatCode="General">
                  <c:v>105.44499999999999</c:v>
                </c:pt>
                <c:pt idx="354" formatCode="General">
                  <c:v>106.62860000000001</c:v>
                </c:pt>
                <c:pt idx="355" formatCode="General">
                  <c:v>107.928</c:v>
                </c:pt>
                <c:pt idx="356" formatCode="General">
                  <c:v>108.8032</c:v>
                </c:pt>
                <c:pt idx="357" formatCode="General">
                  <c:v>108.45059999999999</c:v>
                </c:pt>
                <c:pt idx="358" formatCode="General">
                  <c:v>108.7572</c:v>
                </c:pt>
                <c:pt idx="359" formatCode="General">
                  <c:v>108.2796</c:v>
                </c:pt>
              </c:numCache>
            </c:numRef>
          </c:val>
          <c:smooth val="0"/>
          <c:extLst>
            <c:ext xmlns:c16="http://schemas.microsoft.com/office/drawing/2014/chart" uri="{C3380CC4-5D6E-409C-BE32-E72D297353CC}">
              <c16:uniqueId val="{00000000-F344-4BD5-A4B4-2A52DA892550}"/>
            </c:ext>
          </c:extLst>
        </c:ser>
        <c:ser>
          <c:idx val="1"/>
          <c:order val="1"/>
          <c:tx>
            <c:strRef>
              <c:f>'preis. Wettbewerbsfähigkeit VPI'!$G$4</c:f>
              <c:strCache>
                <c:ptCount val="1"/>
                <c:pt idx="0">
                  <c:v>GR</c:v>
                </c:pt>
              </c:strCache>
            </c:strRef>
          </c:tx>
          <c:marker>
            <c:symbol val="none"/>
          </c:marker>
          <c:cat>
            <c:numRef>
              <c:f>'preis. Wettbewerbsfähigkeit VPI'!$A$8:$A$367</c:f>
              <c:numCache>
                <c:formatCode>mmm\-yy</c:formatCode>
                <c:ptCount val="3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pt idx="271">
                  <c:v>36647</c:v>
                </c:pt>
                <c:pt idx="272">
                  <c:v>36617</c:v>
                </c:pt>
                <c:pt idx="273">
                  <c:v>36586</c:v>
                </c:pt>
                <c:pt idx="274">
                  <c:v>36557</c:v>
                </c:pt>
                <c:pt idx="275">
                  <c:v>36526</c:v>
                </c:pt>
                <c:pt idx="276">
                  <c:v>36495</c:v>
                </c:pt>
                <c:pt idx="277">
                  <c:v>36465</c:v>
                </c:pt>
                <c:pt idx="278">
                  <c:v>36434</c:v>
                </c:pt>
                <c:pt idx="279">
                  <c:v>36404</c:v>
                </c:pt>
                <c:pt idx="280">
                  <c:v>36373</c:v>
                </c:pt>
                <c:pt idx="281">
                  <c:v>36342</c:v>
                </c:pt>
                <c:pt idx="282">
                  <c:v>36312</c:v>
                </c:pt>
                <c:pt idx="283">
                  <c:v>36281</c:v>
                </c:pt>
                <c:pt idx="284">
                  <c:v>36251</c:v>
                </c:pt>
                <c:pt idx="285">
                  <c:v>36220</c:v>
                </c:pt>
                <c:pt idx="286">
                  <c:v>36192</c:v>
                </c:pt>
                <c:pt idx="287">
                  <c:v>36161</c:v>
                </c:pt>
                <c:pt idx="288">
                  <c:v>36130</c:v>
                </c:pt>
                <c:pt idx="289">
                  <c:v>36100</c:v>
                </c:pt>
                <c:pt idx="290">
                  <c:v>36069</c:v>
                </c:pt>
                <c:pt idx="291">
                  <c:v>36039</c:v>
                </c:pt>
                <c:pt idx="292">
                  <c:v>36008</c:v>
                </c:pt>
                <c:pt idx="293">
                  <c:v>35977</c:v>
                </c:pt>
                <c:pt idx="294">
                  <c:v>35947</c:v>
                </c:pt>
                <c:pt idx="295">
                  <c:v>35916</c:v>
                </c:pt>
                <c:pt idx="296">
                  <c:v>35886</c:v>
                </c:pt>
                <c:pt idx="297">
                  <c:v>35855</c:v>
                </c:pt>
                <c:pt idx="298">
                  <c:v>35827</c:v>
                </c:pt>
                <c:pt idx="299">
                  <c:v>35796</c:v>
                </c:pt>
                <c:pt idx="300">
                  <c:v>35765</c:v>
                </c:pt>
                <c:pt idx="301">
                  <c:v>35735</c:v>
                </c:pt>
                <c:pt idx="302">
                  <c:v>35704</c:v>
                </c:pt>
                <c:pt idx="303">
                  <c:v>35674</c:v>
                </c:pt>
                <c:pt idx="304">
                  <c:v>35643</c:v>
                </c:pt>
                <c:pt idx="305">
                  <c:v>35612</c:v>
                </c:pt>
                <c:pt idx="306">
                  <c:v>35582</c:v>
                </c:pt>
                <c:pt idx="307">
                  <c:v>35551</c:v>
                </c:pt>
                <c:pt idx="308">
                  <c:v>35521</c:v>
                </c:pt>
                <c:pt idx="309">
                  <c:v>35490</c:v>
                </c:pt>
                <c:pt idx="310">
                  <c:v>35462</c:v>
                </c:pt>
                <c:pt idx="311">
                  <c:v>35431</c:v>
                </c:pt>
                <c:pt idx="312">
                  <c:v>35400</c:v>
                </c:pt>
                <c:pt idx="313">
                  <c:v>35370</c:v>
                </c:pt>
                <c:pt idx="314">
                  <c:v>35339</c:v>
                </c:pt>
                <c:pt idx="315">
                  <c:v>35309</c:v>
                </c:pt>
                <c:pt idx="316">
                  <c:v>35278</c:v>
                </c:pt>
                <c:pt idx="317">
                  <c:v>35247</c:v>
                </c:pt>
                <c:pt idx="318">
                  <c:v>35217</c:v>
                </c:pt>
                <c:pt idx="319">
                  <c:v>35186</c:v>
                </c:pt>
                <c:pt idx="320">
                  <c:v>35156</c:v>
                </c:pt>
                <c:pt idx="321">
                  <c:v>35125</c:v>
                </c:pt>
                <c:pt idx="322">
                  <c:v>35096</c:v>
                </c:pt>
                <c:pt idx="323">
                  <c:v>35065</c:v>
                </c:pt>
                <c:pt idx="324">
                  <c:v>35034</c:v>
                </c:pt>
                <c:pt idx="325">
                  <c:v>35004</c:v>
                </c:pt>
                <c:pt idx="326">
                  <c:v>34973</c:v>
                </c:pt>
                <c:pt idx="327">
                  <c:v>34943</c:v>
                </c:pt>
                <c:pt idx="328">
                  <c:v>34912</c:v>
                </c:pt>
                <c:pt idx="329">
                  <c:v>34881</c:v>
                </c:pt>
                <c:pt idx="330">
                  <c:v>34851</c:v>
                </c:pt>
                <c:pt idx="331">
                  <c:v>34820</c:v>
                </c:pt>
                <c:pt idx="332">
                  <c:v>34790</c:v>
                </c:pt>
                <c:pt idx="333">
                  <c:v>34759</c:v>
                </c:pt>
                <c:pt idx="334">
                  <c:v>34731</c:v>
                </c:pt>
                <c:pt idx="335">
                  <c:v>34700</c:v>
                </c:pt>
                <c:pt idx="336">
                  <c:v>34669</c:v>
                </c:pt>
                <c:pt idx="337">
                  <c:v>34639</c:v>
                </c:pt>
                <c:pt idx="338">
                  <c:v>34608</c:v>
                </c:pt>
                <c:pt idx="339">
                  <c:v>34578</c:v>
                </c:pt>
                <c:pt idx="340">
                  <c:v>34547</c:v>
                </c:pt>
                <c:pt idx="341">
                  <c:v>34516</c:v>
                </c:pt>
                <c:pt idx="342">
                  <c:v>34486</c:v>
                </c:pt>
                <c:pt idx="343">
                  <c:v>34455</c:v>
                </c:pt>
                <c:pt idx="344">
                  <c:v>34425</c:v>
                </c:pt>
                <c:pt idx="345">
                  <c:v>34394</c:v>
                </c:pt>
                <c:pt idx="346">
                  <c:v>34366</c:v>
                </c:pt>
                <c:pt idx="347">
                  <c:v>34335</c:v>
                </c:pt>
                <c:pt idx="348">
                  <c:v>34304</c:v>
                </c:pt>
                <c:pt idx="349">
                  <c:v>34274</c:v>
                </c:pt>
                <c:pt idx="350">
                  <c:v>34243</c:v>
                </c:pt>
                <c:pt idx="351">
                  <c:v>34213</c:v>
                </c:pt>
                <c:pt idx="352">
                  <c:v>34182</c:v>
                </c:pt>
                <c:pt idx="353">
                  <c:v>34151</c:v>
                </c:pt>
                <c:pt idx="354">
                  <c:v>34121</c:v>
                </c:pt>
                <c:pt idx="355">
                  <c:v>34090</c:v>
                </c:pt>
                <c:pt idx="356">
                  <c:v>34060</c:v>
                </c:pt>
                <c:pt idx="357">
                  <c:v>34029</c:v>
                </c:pt>
                <c:pt idx="358">
                  <c:v>34001</c:v>
                </c:pt>
                <c:pt idx="359">
                  <c:v>33970</c:v>
                </c:pt>
              </c:numCache>
            </c:numRef>
          </c:cat>
          <c:val>
            <c:numRef>
              <c:f>'preis. Wettbewerbsfähigkeit VPI'!$G$8:$G$367</c:f>
              <c:numCache>
                <c:formatCode>0.0</c:formatCode>
                <c:ptCount val="360"/>
                <c:pt idx="7" formatCode="General">
                  <c:v>93.6524</c:v>
                </c:pt>
                <c:pt idx="8" formatCode="General">
                  <c:v>93.911199999999994</c:v>
                </c:pt>
                <c:pt idx="9" formatCode="General">
                  <c:v>94.846100000000007</c:v>
                </c:pt>
                <c:pt idx="10" formatCode="General">
                  <c:v>94.938100000000006</c:v>
                </c:pt>
                <c:pt idx="11" formatCode="General">
                  <c:v>94.518699999999995</c:v>
                </c:pt>
                <c:pt idx="12" formatCode="General">
                  <c:v>94.704700000000003</c:v>
                </c:pt>
                <c:pt idx="13" formatCode="General">
                  <c:v>94.646900000000002</c:v>
                </c:pt>
                <c:pt idx="14" formatCode="General">
                  <c:v>94.232399999999998</c:v>
                </c:pt>
                <c:pt idx="15" formatCode="General">
                  <c:v>94.327799999999996</c:v>
                </c:pt>
                <c:pt idx="16" formatCode="General">
                  <c:v>94.241</c:v>
                </c:pt>
                <c:pt idx="17" formatCode="General">
                  <c:v>94.477500000000006</c:v>
                </c:pt>
                <c:pt idx="18" formatCode="General">
                  <c:v>94.989599999999996</c:v>
                </c:pt>
                <c:pt idx="19" formatCode="General">
                  <c:v>95.215599999999995</c:v>
                </c:pt>
                <c:pt idx="20" formatCode="General">
                  <c:v>95.265699999999995</c:v>
                </c:pt>
                <c:pt idx="21" formatCode="General">
                  <c:v>95.187600000000003</c:v>
                </c:pt>
                <c:pt idx="22" formatCode="General">
                  <c:v>95.736199999999997</c:v>
                </c:pt>
                <c:pt idx="23" formatCode="General">
                  <c:v>96.125600000000006</c:v>
                </c:pt>
                <c:pt idx="24" formatCode="General">
                  <c:v>97.137500000000003</c:v>
                </c:pt>
                <c:pt idx="25" formatCode="General">
                  <c:v>96.938699999999997</c:v>
                </c:pt>
                <c:pt idx="26" formatCode="General">
                  <c:v>97.303899999999999</c:v>
                </c:pt>
                <c:pt idx="27" formatCode="General">
                  <c:v>97.228899999999996</c:v>
                </c:pt>
                <c:pt idx="28" formatCode="General">
                  <c:v>97.231399999999994</c:v>
                </c:pt>
                <c:pt idx="29" formatCode="General">
                  <c:v>96.238200000000006</c:v>
                </c:pt>
                <c:pt idx="30" formatCode="General">
                  <c:v>95.912999999999997</c:v>
                </c:pt>
                <c:pt idx="31" formatCode="General">
                  <c:v>96.825100000000006</c:v>
                </c:pt>
                <c:pt idx="32" formatCode="General">
                  <c:v>96.635999999999996</c:v>
                </c:pt>
                <c:pt idx="33" formatCode="General">
                  <c:v>97.347999999999999</c:v>
                </c:pt>
                <c:pt idx="34" formatCode="General">
                  <c:v>94.832599999999999</c:v>
                </c:pt>
                <c:pt idx="35" formatCode="General">
                  <c:v>95.387500000000003</c:v>
                </c:pt>
                <c:pt idx="36" formatCode="General">
                  <c:v>95.851500000000001</c:v>
                </c:pt>
                <c:pt idx="37" formatCode="General">
                  <c:v>95.789900000000003</c:v>
                </c:pt>
                <c:pt idx="38" formatCode="General">
                  <c:v>96.1477</c:v>
                </c:pt>
                <c:pt idx="39" formatCode="General">
                  <c:v>96.453599999999994</c:v>
                </c:pt>
                <c:pt idx="40" formatCode="General">
                  <c:v>96.909800000000004</c:v>
                </c:pt>
                <c:pt idx="41" formatCode="General">
                  <c:v>96.771799999999999</c:v>
                </c:pt>
                <c:pt idx="42" formatCode="General">
                  <c:v>97.206699999999998</c:v>
                </c:pt>
                <c:pt idx="43" formatCode="General">
                  <c:v>97.152199999999993</c:v>
                </c:pt>
                <c:pt idx="44" formatCode="General">
                  <c:v>97.084900000000005</c:v>
                </c:pt>
                <c:pt idx="45" formatCode="General">
                  <c:v>97.150499999999994</c:v>
                </c:pt>
                <c:pt idx="46" formatCode="General">
                  <c:v>97.336399999999998</c:v>
                </c:pt>
                <c:pt idx="47" formatCode="General">
                  <c:v>97.617699999999999</c:v>
                </c:pt>
                <c:pt idx="48" formatCode="General">
                  <c:v>97.978899999999996</c:v>
                </c:pt>
                <c:pt idx="49" formatCode="General">
                  <c:v>97.969300000000004</c:v>
                </c:pt>
                <c:pt idx="50" formatCode="General">
                  <c:v>99.361999999999995</c:v>
                </c:pt>
                <c:pt idx="51" formatCode="General">
                  <c:v>100.0415</c:v>
                </c:pt>
                <c:pt idx="52" formatCode="General">
                  <c:v>99.606499999999997</c:v>
                </c:pt>
                <c:pt idx="53" formatCode="General">
                  <c:v>99.012500000000003</c:v>
                </c:pt>
                <c:pt idx="54" formatCode="General">
                  <c:v>98.553899999999999</c:v>
                </c:pt>
                <c:pt idx="55" formatCode="General">
                  <c:v>98.453699999999998</c:v>
                </c:pt>
                <c:pt idx="56" formatCode="General">
                  <c:v>99.066800000000001</c:v>
                </c:pt>
                <c:pt idx="57" formatCode="General">
                  <c:v>98.839399999999998</c:v>
                </c:pt>
                <c:pt idx="58" formatCode="General">
                  <c:v>98.815299999999993</c:v>
                </c:pt>
                <c:pt idx="59" formatCode="General">
                  <c:v>98.469099999999997</c:v>
                </c:pt>
                <c:pt idx="60" formatCode="General">
                  <c:v>98.262299999999996</c:v>
                </c:pt>
                <c:pt idx="61" formatCode="General">
                  <c:v>98.225099999999998</c:v>
                </c:pt>
                <c:pt idx="62" formatCode="General">
                  <c:v>98.448700000000002</c:v>
                </c:pt>
                <c:pt idx="63" formatCode="General">
                  <c:v>98.824600000000004</c:v>
                </c:pt>
                <c:pt idx="64" formatCode="General">
                  <c:v>99.349000000000004</c:v>
                </c:pt>
                <c:pt idx="65" formatCode="General">
                  <c:v>98.525300000000001</c:v>
                </c:pt>
                <c:pt idx="66" formatCode="General">
                  <c:v>97.614800000000002</c:v>
                </c:pt>
                <c:pt idx="67" formatCode="General">
                  <c:v>96.977099999999993</c:v>
                </c:pt>
                <c:pt idx="68" formatCode="General">
                  <c:v>95.839200000000005</c:v>
                </c:pt>
                <c:pt idx="69" formatCode="General">
                  <c:v>96.125500000000002</c:v>
                </c:pt>
                <c:pt idx="70" formatCode="General">
                  <c:v>95.890199999999993</c:v>
                </c:pt>
                <c:pt idx="71" formatCode="General">
                  <c:v>96.465100000000007</c:v>
                </c:pt>
                <c:pt idx="72" formatCode="General">
                  <c:v>95.781099999999995</c:v>
                </c:pt>
                <c:pt idx="73" formatCode="General">
                  <c:v>96.547799999999995</c:v>
                </c:pt>
                <c:pt idx="74" formatCode="General">
                  <c:v>97.572000000000003</c:v>
                </c:pt>
                <c:pt idx="75" formatCode="General">
                  <c:v>97.443799999999996</c:v>
                </c:pt>
                <c:pt idx="76" formatCode="General">
                  <c:v>98.072100000000006</c:v>
                </c:pt>
                <c:pt idx="77" formatCode="General">
                  <c:v>97.280199999999994</c:v>
                </c:pt>
                <c:pt idx="78" formatCode="General">
                  <c:v>97.406800000000004</c:v>
                </c:pt>
                <c:pt idx="79" formatCode="General">
                  <c:v>97.352400000000003</c:v>
                </c:pt>
                <c:pt idx="80" formatCode="General">
                  <c:v>97.170500000000004</c:v>
                </c:pt>
                <c:pt idx="81" formatCode="General">
                  <c:v>96.802499999999995</c:v>
                </c:pt>
                <c:pt idx="82" formatCode="General">
                  <c:v>98.097700000000003</c:v>
                </c:pt>
                <c:pt idx="83" formatCode="General">
                  <c:v>97.045699999999997</c:v>
                </c:pt>
                <c:pt idx="84" formatCode="General">
                  <c:v>96.345299999999995</c:v>
                </c:pt>
                <c:pt idx="85" formatCode="General">
                  <c:v>95.361099999999993</c:v>
                </c:pt>
                <c:pt idx="86" formatCode="General">
                  <c:v>97.122900000000001</c:v>
                </c:pt>
                <c:pt idx="87" formatCode="General">
                  <c:v>97.901700000000005</c:v>
                </c:pt>
                <c:pt idx="88" formatCode="General">
                  <c:v>97.084299999999999</c:v>
                </c:pt>
                <c:pt idx="89" formatCode="General">
                  <c:v>95.115600000000001</c:v>
                </c:pt>
                <c:pt idx="90" formatCode="General">
                  <c:v>95.652699999999996</c:v>
                </c:pt>
                <c:pt idx="91" formatCode="General">
                  <c:v>94.748500000000007</c:v>
                </c:pt>
                <c:pt idx="92" formatCode="General">
                  <c:v>94.055999999999997</c:v>
                </c:pt>
                <c:pt idx="93" formatCode="General">
                  <c:v>95.032499999999999</c:v>
                </c:pt>
                <c:pt idx="94" formatCode="General">
                  <c:v>96.689400000000006</c:v>
                </c:pt>
                <c:pt idx="95" formatCode="General">
                  <c:v>97.4148</c:v>
                </c:pt>
                <c:pt idx="96" formatCode="General">
                  <c:v>99.302499999999995</c:v>
                </c:pt>
                <c:pt idx="97" formatCode="General">
                  <c:v>99.2363</c:v>
                </c:pt>
                <c:pt idx="98" formatCode="General">
                  <c:v>99.242999999999995</c:v>
                </c:pt>
                <c:pt idx="99" formatCode="General">
                  <c:v>100.4118</c:v>
                </c:pt>
                <c:pt idx="100" formatCode="General">
                  <c:v>101.5016</c:v>
                </c:pt>
                <c:pt idx="101" formatCode="General">
                  <c:v>101.9333</c:v>
                </c:pt>
                <c:pt idx="102" formatCode="General">
                  <c:v>102.2315</c:v>
                </c:pt>
                <c:pt idx="103" formatCode="General">
                  <c:v>102.7533</c:v>
                </c:pt>
                <c:pt idx="104" formatCode="General">
                  <c:v>103.7993</c:v>
                </c:pt>
                <c:pt idx="105" formatCode="General">
                  <c:v>104.3693</c:v>
                </c:pt>
                <c:pt idx="106" formatCode="General">
                  <c:v>103.91459999999999</c:v>
                </c:pt>
                <c:pt idx="107" formatCode="General">
                  <c:v>103.9644</c:v>
                </c:pt>
                <c:pt idx="108" formatCode="General">
                  <c:v>103.691</c:v>
                </c:pt>
                <c:pt idx="109" formatCode="General">
                  <c:v>102.43089999999999</c:v>
                </c:pt>
                <c:pt idx="110" formatCode="General">
                  <c:v>103.61539999999999</c:v>
                </c:pt>
                <c:pt idx="111" formatCode="General">
                  <c:v>103.4405</c:v>
                </c:pt>
                <c:pt idx="112" formatCode="General">
                  <c:v>103.6863</c:v>
                </c:pt>
                <c:pt idx="113" formatCode="General">
                  <c:v>103.468</c:v>
                </c:pt>
                <c:pt idx="114" formatCode="General">
                  <c:v>103.93859999999999</c:v>
                </c:pt>
                <c:pt idx="115" formatCode="General">
                  <c:v>103.3381</c:v>
                </c:pt>
                <c:pt idx="116" formatCode="General">
                  <c:v>103.1589</c:v>
                </c:pt>
                <c:pt idx="117" formatCode="General">
                  <c:v>103.32429999999999</c:v>
                </c:pt>
                <c:pt idx="118" formatCode="General">
                  <c:v>104.0988</c:v>
                </c:pt>
                <c:pt idx="119" formatCode="General">
                  <c:v>104.10939999999999</c:v>
                </c:pt>
                <c:pt idx="120" formatCode="General">
                  <c:v>103.739</c:v>
                </c:pt>
                <c:pt idx="121" formatCode="General">
                  <c:v>103.443</c:v>
                </c:pt>
                <c:pt idx="122" formatCode="General">
                  <c:v>103.9953</c:v>
                </c:pt>
                <c:pt idx="123" formatCode="General">
                  <c:v>103.27719999999999</c:v>
                </c:pt>
                <c:pt idx="124" formatCode="General">
                  <c:v>102.66549999999999</c:v>
                </c:pt>
                <c:pt idx="125" formatCode="General">
                  <c:v>102.77209999999999</c:v>
                </c:pt>
                <c:pt idx="126" formatCode="General">
                  <c:v>103.9988</c:v>
                </c:pt>
                <c:pt idx="127" formatCode="General">
                  <c:v>104.5209</c:v>
                </c:pt>
                <c:pt idx="128" formatCode="General">
                  <c:v>105.4098</c:v>
                </c:pt>
                <c:pt idx="129" formatCode="General">
                  <c:v>105.7343</c:v>
                </c:pt>
                <c:pt idx="130" formatCode="General">
                  <c:v>105.8424</c:v>
                </c:pt>
                <c:pt idx="131" formatCode="General">
                  <c:v>105.91670000000001</c:v>
                </c:pt>
                <c:pt idx="132" formatCode="General">
                  <c:v>107.1926</c:v>
                </c:pt>
                <c:pt idx="133" formatCode="General">
                  <c:v>108.44329999999999</c:v>
                </c:pt>
                <c:pt idx="134" formatCode="General">
                  <c:v>108.8811</c:v>
                </c:pt>
                <c:pt idx="135" formatCode="General">
                  <c:v>108.9725</c:v>
                </c:pt>
                <c:pt idx="136" formatCode="General">
                  <c:v>109.1966</c:v>
                </c:pt>
                <c:pt idx="137" formatCode="General">
                  <c:v>109.0094</c:v>
                </c:pt>
                <c:pt idx="138" formatCode="General">
                  <c:v>109.6662</c:v>
                </c:pt>
                <c:pt idx="139" formatCode="General">
                  <c:v>109.6399</c:v>
                </c:pt>
                <c:pt idx="140" formatCode="General">
                  <c:v>109.907</c:v>
                </c:pt>
                <c:pt idx="141" formatCode="General">
                  <c:v>109.55629999999999</c:v>
                </c:pt>
                <c:pt idx="142" formatCode="General">
                  <c:v>108.5307</c:v>
                </c:pt>
                <c:pt idx="143" formatCode="General">
                  <c:v>107.6746</c:v>
                </c:pt>
                <c:pt idx="144" formatCode="General">
                  <c:v>107.9302</c:v>
                </c:pt>
                <c:pt idx="145" formatCode="General">
                  <c:v>109.23690000000001</c:v>
                </c:pt>
                <c:pt idx="146" formatCode="General">
                  <c:v>110.0193</c:v>
                </c:pt>
                <c:pt idx="147" formatCode="General">
                  <c:v>108.25490000000001</c:v>
                </c:pt>
                <c:pt idx="148" formatCode="General">
                  <c:v>108.06359999999999</c:v>
                </c:pt>
                <c:pt idx="149" formatCode="General">
                  <c:v>108.1585</c:v>
                </c:pt>
                <c:pt idx="150" formatCode="General">
                  <c:v>106.4623</c:v>
                </c:pt>
                <c:pt idx="151" formatCode="General">
                  <c:v>107.58499999999999</c:v>
                </c:pt>
                <c:pt idx="152" formatCode="General">
                  <c:v>108.774</c:v>
                </c:pt>
                <c:pt idx="153" formatCode="General">
                  <c:v>109.1831</c:v>
                </c:pt>
                <c:pt idx="154" formatCode="General">
                  <c:v>108.7098</c:v>
                </c:pt>
                <c:pt idx="155" formatCode="General">
                  <c:v>109.6083</c:v>
                </c:pt>
                <c:pt idx="156" formatCode="General">
                  <c:v>111.2676</c:v>
                </c:pt>
                <c:pt idx="157" formatCode="General">
                  <c:v>112.0997</c:v>
                </c:pt>
                <c:pt idx="158" formatCode="General">
                  <c:v>111.6949</c:v>
                </c:pt>
                <c:pt idx="159" formatCode="General">
                  <c:v>111.0736</c:v>
                </c:pt>
                <c:pt idx="160" formatCode="General">
                  <c:v>110.30329999999999</c:v>
                </c:pt>
                <c:pt idx="161" formatCode="General">
                  <c:v>110.24079999999999</c:v>
                </c:pt>
                <c:pt idx="162" formatCode="General">
                  <c:v>109.9203</c:v>
                </c:pt>
                <c:pt idx="163" formatCode="General">
                  <c:v>109.44970000000001</c:v>
                </c:pt>
                <c:pt idx="164" formatCode="General">
                  <c:v>109.1815</c:v>
                </c:pt>
                <c:pt idx="165" formatCode="General">
                  <c:v>109.8141</c:v>
                </c:pt>
                <c:pt idx="166" formatCode="General">
                  <c:v>108.49720000000001</c:v>
                </c:pt>
                <c:pt idx="167" formatCode="General">
                  <c:v>109.3228</c:v>
                </c:pt>
                <c:pt idx="168" formatCode="General">
                  <c:v>109.11709999999999</c:v>
                </c:pt>
                <c:pt idx="169" formatCode="General">
                  <c:v>106.4743</c:v>
                </c:pt>
                <c:pt idx="170" formatCode="General">
                  <c:v>106.3755</c:v>
                </c:pt>
                <c:pt idx="171" formatCode="General">
                  <c:v>107.6767</c:v>
                </c:pt>
                <c:pt idx="172" formatCode="General">
                  <c:v>108.1619</c:v>
                </c:pt>
                <c:pt idx="173" formatCode="General">
                  <c:v>109.6662</c:v>
                </c:pt>
                <c:pt idx="174" formatCode="General">
                  <c:v>109.60250000000001</c:v>
                </c:pt>
                <c:pt idx="175" formatCode="General">
                  <c:v>109.994</c:v>
                </c:pt>
                <c:pt idx="176" formatCode="General">
                  <c:v>110.224</c:v>
                </c:pt>
                <c:pt idx="177" formatCode="General">
                  <c:v>109.2993</c:v>
                </c:pt>
                <c:pt idx="178" formatCode="General">
                  <c:v>107.4003</c:v>
                </c:pt>
                <c:pt idx="179" formatCode="General">
                  <c:v>107.62130000000001</c:v>
                </c:pt>
                <c:pt idx="180" formatCode="General">
                  <c:v>107.1489</c:v>
                </c:pt>
                <c:pt idx="181" formatCode="General">
                  <c:v>107.2193</c:v>
                </c:pt>
                <c:pt idx="182" formatCode="General">
                  <c:v>106.05289999999999</c:v>
                </c:pt>
                <c:pt idx="183" formatCode="General">
                  <c:v>105.6237</c:v>
                </c:pt>
                <c:pt idx="184" formatCode="General">
                  <c:v>105.0849</c:v>
                </c:pt>
                <c:pt idx="185" formatCode="General">
                  <c:v>105.2754</c:v>
                </c:pt>
                <c:pt idx="186" formatCode="General">
                  <c:v>104.7209</c:v>
                </c:pt>
                <c:pt idx="187" formatCode="General">
                  <c:v>104.9966</c:v>
                </c:pt>
                <c:pt idx="188" formatCode="General">
                  <c:v>105.1951</c:v>
                </c:pt>
                <c:pt idx="189" formatCode="General">
                  <c:v>104.73350000000001</c:v>
                </c:pt>
                <c:pt idx="190" formatCode="General">
                  <c:v>104.0244</c:v>
                </c:pt>
                <c:pt idx="191" formatCode="General">
                  <c:v>104.4932</c:v>
                </c:pt>
                <c:pt idx="192" formatCode="General">
                  <c:v>104.73869999999999</c:v>
                </c:pt>
                <c:pt idx="193" formatCode="General">
                  <c:v>104.125</c:v>
                </c:pt>
                <c:pt idx="194" formatCode="General">
                  <c:v>103.9806</c:v>
                </c:pt>
                <c:pt idx="195" formatCode="General">
                  <c:v>103.8655</c:v>
                </c:pt>
                <c:pt idx="196" formatCode="General">
                  <c:v>103.9179</c:v>
                </c:pt>
                <c:pt idx="197" formatCode="General">
                  <c:v>104.12</c:v>
                </c:pt>
                <c:pt idx="198" formatCode="General">
                  <c:v>103.803</c:v>
                </c:pt>
                <c:pt idx="199" formatCode="General">
                  <c:v>103.4616</c:v>
                </c:pt>
                <c:pt idx="200" formatCode="General">
                  <c:v>102.60550000000001</c:v>
                </c:pt>
                <c:pt idx="201" formatCode="General">
                  <c:v>101.70650000000001</c:v>
                </c:pt>
                <c:pt idx="202" formatCode="General">
                  <c:v>100.8087</c:v>
                </c:pt>
                <c:pt idx="203" formatCode="General">
                  <c:v>101.9393</c:v>
                </c:pt>
                <c:pt idx="204" formatCode="General">
                  <c:v>101.1942</c:v>
                </c:pt>
                <c:pt idx="205" formatCode="General">
                  <c:v>101.0089</c:v>
                </c:pt>
                <c:pt idx="206" formatCode="General">
                  <c:v>101.65389999999999</c:v>
                </c:pt>
                <c:pt idx="207" formatCode="General">
                  <c:v>101.8472</c:v>
                </c:pt>
                <c:pt idx="208" formatCode="General">
                  <c:v>102.17529999999999</c:v>
                </c:pt>
                <c:pt idx="209" formatCode="General">
                  <c:v>101.7702</c:v>
                </c:pt>
                <c:pt idx="210" formatCode="General">
                  <c:v>101.78700000000001</c:v>
                </c:pt>
                <c:pt idx="211" formatCode="General">
                  <c:v>103.3052</c:v>
                </c:pt>
                <c:pt idx="212" formatCode="General">
                  <c:v>103.6469</c:v>
                </c:pt>
                <c:pt idx="213" formatCode="General">
                  <c:v>104.0523</c:v>
                </c:pt>
                <c:pt idx="214" formatCode="General">
                  <c:v>103.5458</c:v>
                </c:pt>
                <c:pt idx="215" formatCode="General">
                  <c:v>104.8629</c:v>
                </c:pt>
                <c:pt idx="216" formatCode="General">
                  <c:v>104.50149999999999</c:v>
                </c:pt>
                <c:pt idx="217" formatCode="General">
                  <c:v>103.84780000000001</c:v>
                </c:pt>
                <c:pt idx="218" formatCode="General">
                  <c:v>103.0561</c:v>
                </c:pt>
                <c:pt idx="219" formatCode="General">
                  <c:v>102.3168</c:v>
                </c:pt>
                <c:pt idx="220" formatCode="General">
                  <c:v>101.9666</c:v>
                </c:pt>
                <c:pt idx="221" formatCode="General">
                  <c:v>101.87350000000001</c:v>
                </c:pt>
                <c:pt idx="222" formatCode="General">
                  <c:v>101.9991</c:v>
                </c:pt>
                <c:pt idx="223" formatCode="General">
                  <c:v>101.8964</c:v>
                </c:pt>
                <c:pt idx="224" formatCode="General">
                  <c:v>101.12430000000001</c:v>
                </c:pt>
                <c:pt idx="225" formatCode="General">
                  <c:v>102.24769999999999</c:v>
                </c:pt>
                <c:pt idx="226" formatCode="General">
                  <c:v>102.95480000000001</c:v>
                </c:pt>
                <c:pt idx="227" formatCode="General">
                  <c:v>102.7603</c:v>
                </c:pt>
                <c:pt idx="228" formatCode="General">
                  <c:v>102.3192</c:v>
                </c:pt>
                <c:pt idx="229" formatCode="General">
                  <c:v>100.6985</c:v>
                </c:pt>
                <c:pt idx="230" formatCode="General">
                  <c:v>100.5934</c:v>
                </c:pt>
                <c:pt idx="231" formatCode="General">
                  <c:v>99.343599999999995</c:v>
                </c:pt>
                <c:pt idx="232" formatCode="General">
                  <c:v>99.393799999999999</c:v>
                </c:pt>
                <c:pt idx="233" formatCode="General">
                  <c:v>99.833399999999997</c:v>
                </c:pt>
                <c:pt idx="234" formatCode="General">
                  <c:v>101.04219999999999</c:v>
                </c:pt>
                <c:pt idx="235" formatCode="General">
                  <c:v>100.699</c:v>
                </c:pt>
                <c:pt idx="236" formatCode="General">
                  <c:v>98.053200000000004</c:v>
                </c:pt>
                <c:pt idx="237" formatCode="General">
                  <c:v>97.950900000000004</c:v>
                </c:pt>
                <c:pt idx="238" formatCode="General">
                  <c:v>97.514399999999995</c:v>
                </c:pt>
                <c:pt idx="239" formatCode="General">
                  <c:v>96.376099999999994</c:v>
                </c:pt>
                <c:pt idx="240" formatCode="General">
                  <c:v>94.9512</c:v>
                </c:pt>
                <c:pt idx="241" formatCode="General">
                  <c:v>94.354500000000002</c:v>
                </c:pt>
                <c:pt idx="242" formatCode="General">
                  <c:v>93.926400000000001</c:v>
                </c:pt>
                <c:pt idx="243" formatCode="General">
                  <c:v>93.6935</c:v>
                </c:pt>
                <c:pt idx="244" formatCode="General">
                  <c:v>93.546700000000001</c:v>
                </c:pt>
                <c:pt idx="245" formatCode="General">
                  <c:v>93.606800000000007</c:v>
                </c:pt>
                <c:pt idx="246" formatCode="General">
                  <c:v>92.611199999999997</c:v>
                </c:pt>
                <c:pt idx="247" formatCode="General">
                  <c:v>91.123000000000005</c:v>
                </c:pt>
                <c:pt idx="248" formatCode="General">
                  <c:v>89.824600000000004</c:v>
                </c:pt>
                <c:pt idx="249" formatCode="General">
                  <c:v>89.566400000000002</c:v>
                </c:pt>
                <c:pt idx="250" formatCode="General">
                  <c:v>88.972800000000007</c:v>
                </c:pt>
                <c:pt idx="251" formatCode="General">
                  <c:v>89.773399999999995</c:v>
                </c:pt>
                <c:pt idx="252" formatCode="General">
                  <c:v>89.9375</c:v>
                </c:pt>
                <c:pt idx="253" formatCode="General">
                  <c:v>89.316800000000001</c:v>
                </c:pt>
                <c:pt idx="254" formatCode="General">
                  <c:v>90.110900000000001</c:v>
                </c:pt>
                <c:pt idx="255" formatCode="General">
                  <c:v>90.073300000000003</c:v>
                </c:pt>
                <c:pt idx="256" formatCode="General">
                  <c:v>89.521500000000003</c:v>
                </c:pt>
                <c:pt idx="257" formatCode="General">
                  <c:v>87.812899999999999</c:v>
                </c:pt>
                <c:pt idx="258" formatCode="General">
                  <c:v>87.177800000000005</c:v>
                </c:pt>
                <c:pt idx="259" formatCode="General">
                  <c:v>87.882199999999997</c:v>
                </c:pt>
                <c:pt idx="260" formatCode="General">
                  <c:v>88.802599999999998</c:v>
                </c:pt>
                <c:pt idx="261" formatCode="General">
                  <c:v>88.917699999999996</c:v>
                </c:pt>
                <c:pt idx="262" formatCode="General">
                  <c:v>88.834299999999999</c:v>
                </c:pt>
                <c:pt idx="263" formatCode="General">
                  <c:v>88.869200000000006</c:v>
                </c:pt>
                <c:pt idx="264" formatCode="General">
                  <c:v>87.615499999999997</c:v>
                </c:pt>
                <c:pt idx="265" formatCode="General">
                  <c:v>86.1113</c:v>
                </c:pt>
                <c:pt idx="266" formatCode="General">
                  <c:v>85.850399999999993</c:v>
                </c:pt>
                <c:pt idx="267" formatCode="General">
                  <c:v>86.103999999999999</c:v>
                </c:pt>
                <c:pt idx="268" formatCode="General">
                  <c:v>87.569500000000005</c:v>
                </c:pt>
                <c:pt idx="269" formatCode="General">
                  <c:v>88.894800000000004</c:v>
                </c:pt>
                <c:pt idx="270" formatCode="General">
                  <c:v>89.118499999999997</c:v>
                </c:pt>
                <c:pt idx="271" formatCode="General">
                  <c:v>87.864400000000003</c:v>
                </c:pt>
                <c:pt idx="272" formatCode="General">
                  <c:v>89.296999999999997</c:v>
                </c:pt>
                <c:pt idx="273" formatCode="General">
                  <c:v>90.385300000000001</c:v>
                </c:pt>
                <c:pt idx="274" formatCode="General">
                  <c:v>91.2149</c:v>
                </c:pt>
                <c:pt idx="275" formatCode="General">
                  <c:v>92.501000000000005</c:v>
                </c:pt>
                <c:pt idx="276" formatCode="General">
                  <c:v>93.089399999999998</c:v>
                </c:pt>
                <c:pt idx="277" formatCode="General">
                  <c:v>94.310900000000004</c:v>
                </c:pt>
                <c:pt idx="278" formatCode="General">
                  <c:v>95.624600000000001</c:v>
                </c:pt>
                <c:pt idx="279" formatCode="General">
                  <c:v>95.714299999999994</c:v>
                </c:pt>
                <c:pt idx="280" formatCode="General">
                  <c:v>96.618799999999993</c:v>
                </c:pt>
                <c:pt idx="281" formatCode="General">
                  <c:v>96.311000000000007</c:v>
                </c:pt>
                <c:pt idx="282" formatCode="General">
                  <c:v>96.570800000000006</c:v>
                </c:pt>
                <c:pt idx="283" formatCode="General">
                  <c:v>97.334999999999994</c:v>
                </c:pt>
                <c:pt idx="284" formatCode="General">
                  <c:v>97.787700000000001</c:v>
                </c:pt>
                <c:pt idx="285" formatCode="General">
                  <c:v>99.051500000000004</c:v>
                </c:pt>
                <c:pt idx="286" formatCode="General">
                  <c:v>100.14109999999999</c:v>
                </c:pt>
                <c:pt idx="287" formatCode="General">
                  <c:v>100.8073</c:v>
                </c:pt>
                <c:pt idx="288" formatCode="General">
                  <c:v>99.839200000000005</c:v>
                </c:pt>
                <c:pt idx="289" formatCode="General">
                  <c:v>99.554100000000005</c:v>
                </c:pt>
                <c:pt idx="290" formatCode="General">
                  <c:v>98.689400000000006</c:v>
                </c:pt>
                <c:pt idx="291" formatCode="General">
                  <c:v>97.6036</c:v>
                </c:pt>
                <c:pt idx="292" formatCode="General">
                  <c:v>97.614999999999995</c:v>
                </c:pt>
                <c:pt idx="293" formatCode="General">
                  <c:v>97.833200000000005</c:v>
                </c:pt>
                <c:pt idx="294" formatCode="General">
                  <c:v>96.102900000000005</c:v>
                </c:pt>
                <c:pt idx="295" formatCode="General">
                  <c:v>94.000500000000002</c:v>
                </c:pt>
                <c:pt idx="296" formatCode="General">
                  <c:v>91.631600000000006</c:v>
                </c:pt>
                <c:pt idx="297" formatCode="General">
                  <c:v>94.479900000000001</c:v>
                </c:pt>
                <c:pt idx="298" formatCode="General">
                  <c:v>100.16030000000001</c:v>
                </c:pt>
                <c:pt idx="299" formatCode="General">
                  <c:v>100.34950000000001</c:v>
                </c:pt>
                <c:pt idx="300" formatCode="General">
                  <c:v>100.63079999999999</c:v>
                </c:pt>
                <c:pt idx="301" formatCode="General">
                  <c:v>100.83669999999999</c:v>
                </c:pt>
                <c:pt idx="302" formatCode="General">
                  <c:v>99.868700000000004</c:v>
                </c:pt>
                <c:pt idx="303" formatCode="General">
                  <c:v>98.709500000000006</c:v>
                </c:pt>
                <c:pt idx="304" formatCode="General">
                  <c:v>98.206000000000003</c:v>
                </c:pt>
                <c:pt idx="305" formatCode="General">
                  <c:v>98.427800000000005</c:v>
                </c:pt>
                <c:pt idx="306" formatCode="General">
                  <c:v>99.035499999999999</c:v>
                </c:pt>
                <c:pt idx="307" formatCode="General">
                  <c:v>98.859399999999994</c:v>
                </c:pt>
                <c:pt idx="308" formatCode="General">
                  <c:v>99.308199999999999</c:v>
                </c:pt>
                <c:pt idx="309" formatCode="General">
                  <c:v>100.1392</c:v>
                </c:pt>
                <c:pt idx="310" formatCode="General">
                  <c:v>100.4945</c:v>
                </c:pt>
                <c:pt idx="311" formatCode="General">
                  <c:v>101.8271</c:v>
                </c:pt>
                <c:pt idx="312" formatCode="General">
                  <c:v>102.0496</c:v>
                </c:pt>
                <c:pt idx="313" formatCode="General">
                  <c:v>102.9208</c:v>
                </c:pt>
                <c:pt idx="314" formatCode="General">
                  <c:v>103.0514</c:v>
                </c:pt>
                <c:pt idx="315" formatCode="General">
                  <c:v>102.3389</c:v>
                </c:pt>
                <c:pt idx="316" formatCode="General">
                  <c:v>102.3818</c:v>
                </c:pt>
                <c:pt idx="317" formatCode="General">
                  <c:v>102.5646</c:v>
                </c:pt>
                <c:pt idx="318" formatCode="General">
                  <c:v>101.31529999999999</c:v>
                </c:pt>
                <c:pt idx="319" formatCode="General">
                  <c:v>100.7568</c:v>
                </c:pt>
                <c:pt idx="320" formatCode="General">
                  <c:v>99.858800000000002</c:v>
                </c:pt>
                <c:pt idx="321" formatCode="General">
                  <c:v>98.994200000000006</c:v>
                </c:pt>
                <c:pt idx="322" formatCode="General">
                  <c:v>97.926299999999998</c:v>
                </c:pt>
                <c:pt idx="323" formatCode="General">
                  <c:v>97.9542</c:v>
                </c:pt>
                <c:pt idx="324" formatCode="General">
                  <c:v>97.8733</c:v>
                </c:pt>
                <c:pt idx="325" formatCode="General">
                  <c:v>97.907600000000002</c:v>
                </c:pt>
                <c:pt idx="326" formatCode="General">
                  <c:v>98.077100000000002</c:v>
                </c:pt>
                <c:pt idx="327" formatCode="General">
                  <c:v>98.057000000000002</c:v>
                </c:pt>
                <c:pt idx="328" formatCode="General">
                  <c:v>98.633700000000005</c:v>
                </c:pt>
                <c:pt idx="329" formatCode="General">
                  <c:v>99.213200000000001</c:v>
                </c:pt>
                <c:pt idx="330" formatCode="General">
                  <c:v>99.062100000000001</c:v>
                </c:pt>
                <c:pt idx="331" formatCode="General">
                  <c:v>98.543300000000002</c:v>
                </c:pt>
                <c:pt idx="332" formatCode="General">
                  <c:v>98.897499999999994</c:v>
                </c:pt>
                <c:pt idx="333" formatCode="General">
                  <c:v>98.208399999999997</c:v>
                </c:pt>
                <c:pt idx="334" formatCode="General">
                  <c:v>97.354399999999998</c:v>
                </c:pt>
                <c:pt idx="335" formatCode="General">
                  <c:v>97.007400000000004</c:v>
                </c:pt>
                <c:pt idx="336" formatCode="General">
                  <c:v>96.073099999999997</c:v>
                </c:pt>
                <c:pt idx="337" formatCode="General">
                  <c:v>96.166700000000006</c:v>
                </c:pt>
                <c:pt idx="338" formatCode="General">
                  <c:v>96.436300000000003</c:v>
                </c:pt>
                <c:pt idx="339" formatCode="General">
                  <c:v>96.0792</c:v>
                </c:pt>
                <c:pt idx="340" formatCode="General">
                  <c:v>96.302999999999997</c:v>
                </c:pt>
                <c:pt idx="341" formatCode="General">
                  <c:v>95.878200000000007</c:v>
                </c:pt>
                <c:pt idx="342" formatCode="General">
                  <c:v>93.395700000000005</c:v>
                </c:pt>
                <c:pt idx="343" formatCode="General">
                  <c:v>94.030100000000004</c:v>
                </c:pt>
                <c:pt idx="344" formatCode="General">
                  <c:v>93.651700000000005</c:v>
                </c:pt>
                <c:pt idx="345" formatCode="General">
                  <c:v>93.805899999999994</c:v>
                </c:pt>
                <c:pt idx="346" formatCode="General">
                  <c:v>92.888300000000001</c:v>
                </c:pt>
                <c:pt idx="347" formatCode="General">
                  <c:v>92.260400000000004</c:v>
                </c:pt>
                <c:pt idx="348" formatCode="General">
                  <c:v>92.538600000000002</c:v>
                </c:pt>
                <c:pt idx="349" formatCode="General">
                  <c:v>92.872699999999995</c:v>
                </c:pt>
                <c:pt idx="350" formatCode="General">
                  <c:v>92.821399999999997</c:v>
                </c:pt>
                <c:pt idx="351" formatCode="General">
                  <c:v>93.206999999999994</c:v>
                </c:pt>
                <c:pt idx="352" formatCode="General">
                  <c:v>93.941900000000004</c:v>
                </c:pt>
                <c:pt idx="353" formatCode="General">
                  <c:v>94.727400000000003</c:v>
                </c:pt>
                <c:pt idx="354" formatCode="General">
                  <c:v>95.995599999999996</c:v>
                </c:pt>
                <c:pt idx="355" formatCode="General">
                  <c:v>96.996499999999997</c:v>
                </c:pt>
                <c:pt idx="356" formatCode="General">
                  <c:v>97.014799999999994</c:v>
                </c:pt>
                <c:pt idx="357" formatCode="General">
                  <c:v>96.627300000000005</c:v>
                </c:pt>
                <c:pt idx="358" formatCode="General">
                  <c:v>96.087400000000002</c:v>
                </c:pt>
                <c:pt idx="359" formatCode="General">
                  <c:v>95.610299999999995</c:v>
                </c:pt>
              </c:numCache>
            </c:numRef>
          </c:val>
          <c:smooth val="0"/>
          <c:extLst>
            <c:ext xmlns:c16="http://schemas.microsoft.com/office/drawing/2014/chart" uri="{C3380CC4-5D6E-409C-BE32-E72D297353CC}">
              <c16:uniqueId val="{00000001-F344-4BD5-A4B4-2A52DA892550}"/>
            </c:ext>
          </c:extLst>
        </c:ser>
        <c:ser>
          <c:idx val="2"/>
          <c:order val="2"/>
          <c:tx>
            <c:strRef>
              <c:f>'preis. Wettbewerbsfähigkeit VPI'!$H$4</c:f>
              <c:strCache>
                <c:ptCount val="1"/>
                <c:pt idx="0">
                  <c:v>ES</c:v>
                </c:pt>
              </c:strCache>
            </c:strRef>
          </c:tx>
          <c:marker>
            <c:symbol val="none"/>
          </c:marker>
          <c:cat>
            <c:numRef>
              <c:f>'preis. Wettbewerbsfähigkeit VPI'!$A$8:$A$367</c:f>
              <c:numCache>
                <c:formatCode>mmm\-yy</c:formatCode>
                <c:ptCount val="3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pt idx="271">
                  <c:v>36647</c:v>
                </c:pt>
                <c:pt idx="272">
                  <c:v>36617</c:v>
                </c:pt>
                <c:pt idx="273">
                  <c:v>36586</c:v>
                </c:pt>
                <c:pt idx="274">
                  <c:v>36557</c:v>
                </c:pt>
                <c:pt idx="275">
                  <c:v>36526</c:v>
                </c:pt>
                <c:pt idx="276">
                  <c:v>36495</c:v>
                </c:pt>
                <c:pt idx="277">
                  <c:v>36465</c:v>
                </c:pt>
                <c:pt idx="278">
                  <c:v>36434</c:v>
                </c:pt>
                <c:pt idx="279">
                  <c:v>36404</c:v>
                </c:pt>
                <c:pt idx="280">
                  <c:v>36373</c:v>
                </c:pt>
                <c:pt idx="281">
                  <c:v>36342</c:v>
                </c:pt>
                <c:pt idx="282">
                  <c:v>36312</c:v>
                </c:pt>
                <c:pt idx="283">
                  <c:v>36281</c:v>
                </c:pt>
                <c:pt idx="284">
                  <c:v>36251</c:v>
                </c:pt>
                <c:pt idx="285">
                  <c:v>36220</c:v>
                </c:pt>
                <c:pt idx="286">
                  <c:v>36192</c:v>
                </c:pt>
                <c:pt idx="287">
                  <c:v>36161</c:v>
                </c:pt>
                <c:pt idx="288">
                  <c:v>36130</c:v>
                </c:pt>
                <c:pt idx="289">
                  <c:v>36100</c:v>
                </c:pt>
                <c:pt idx="290">
                  <c:v>36069</c:v>
                </c:pt>
                <c:pt idx="291">
                  <c:v>36039</c:v>
                </c:pt>
                <c:pt idx="292">
                  <c:v>36008</c:v>
                </c:pt>
                <c:pt idx="293">
                  <c:v>35977</c:v>
                </c:pt>
                <c:pt idx="294">
                  <c:v>35947</c:v>
                </c:pt>
                <c:pt idx="295">
                  <c:v>35916</c:v>
                </c:pt>
                <c:pt idx="296">
                  <c:v>35886</c:v>
                </c:pt>
                <c:pt idx="297">
                  <c:v>35855</c:v>
                </c:pt>
                <c:pt idx="298">
                  <c:v>35827</c:v>
                </c:pt>
                <c:pt idx="299">
                  <c:v>35796</c:v>
                </c:pt>
                <c:pt idx="300">
                  <c:v>35765</c:v>
                </c:pt>
                <c:pt idx="301">
                  <c:v>35735</c:v>
                </c:pt>
                <c:pt idx="302">
                  <c:v>35704</c:v>
                </c:pt>
                <c:pt idx="303">
                  <c:v>35674</c:v>
                </c:pt>
                <c:pt idx="304">
                  <c:v>35643</c:v>
                </c:pt>
                <c:pt idx="305">
                  <c:v>35612</c:v>
                </c:pt>
                <c:pt idx="306">
                  <c:v>35582</c:v>
                </c:pt>
                <c:pt idx="307">
                  <c:v>35551</c:v>
                </c:pt>
                <c:pt idx="308">
                  <c:v>35521</c:v>
                </c:pt>
                <c:pt idx="309">
                  <c:v>35490</c:v>
                </c:pt>
                <c:pt idx="310">
                  <c:v>35462</c:v>
                </c:pt>
                <c:pt idx="311">
                  <c:v>35431</c:v>
                </c:pt>
                <c:pt idx="312">
                  <c:v>35400</c:v>
                </c:pt>
                <c:pt idx="313">
                  <c:v>35370</c:v>
                </c:pt>
                <c:pt idx="314">
                  <c:v>35339</c:v>
                </c:pt>
                <c:pt idx="315">
                  <c:v>35309</c:v>
                </c:pt>
                <c:pt idx="316">
                  <c:v>35278</c:v>
                </c:pt>
                <c:pt idx="317">
                  <c:v>35247</c:v>
                </c:pt>
                <c:pt idx="318">
                  <c:v>35217</c:v>
                </c:pt>
                <c:pt idx="319">
                  <c:v>35186</c:v>
                </c:pt>
                <c:pt idx="320">
                  <c:v>35156</c:v>
                </c:pt>
                <c:pt idx="321">
                  <c:v>35125</c:v>
                </c:pt>
                <c:pt idx="322">
                  <c:v>35096</c:v>
                </c:pt>
                <c:pt idx="323">
                  <c:v>35065</c:v>
                </c:pt>
                <c:pt idx="324">
                  <c:v>35034</c:v>
                </c:pt>
                <c:pt idx="325">
                  <c:v>35004</c:v>
                </c:pt>
                <c:pt idx="326">
                  <c:v>34973</c:v>
                </c:pt>
                <c:pt idx="327">
                  <c:v>34943</c:v>
                </c:pt>
                <c:pt idx="328">
                  <c:v>34912</c:v>
                </c:pt>
                <c:pt idx="329">
                  <c:v>34881</c:v>
                </c:pt>
                <c:pt idx="330">
                  <c:v>34851</c:v>
                </c:pt>
                <c:pt idx="331">
                  <c:v>34820</c:v>
                </c:pt>
                <c:pt idx="332">
                  <c:v>34790</c:v>
                </c:pt>
                <c:pt idx="333">
                  <c:v>34759</c:v>
                </c:pt>
                <c:pt idx="334">
                  <c:v>34731</c:v>
                </c:pt>
                <c:pt idx="335">
                  <c:v>34700</c:v>
                </c:pt>
                <c:pt idx="336">
                  <c:v>34669</c:v>
                </c:pt>
                <c:pt idx="337">
                  <c:v>34639</c:v>
                </c:pt>
                <c:pt idx="338">
                  <c:v>34608</c:v>
                </c:pt>
                <c:pt idx="339">
                  <c:v>34578</c:v>
                </c:pt>
                <c:pt idx="340">
                  <c:v>34547</c:v>
                </c:pt>
                <c:pt idx="341">
                  <c:v>34516</c:v>
                </c:pt>
                <c:pt idx="342">
                  <c:v>34486</c:v>
                </c:pt>
                <c:pt idx="343">
                  <c:v>34455</c:v>
                </c:pt>
                <c:pt idx="344">
                  <c:v>34425</c:v>
                </c:pt>
                <c:pt idx="345">
                  <c:v>34394</c:v>
                </c:pt>
                <c:pt idx="346">
                  <c:v>34366</c:v>
                </c:pt>
                <c:pt idx="347">
                  <c:v>34335</c:v>
                </c:pt>
                <c:pt idx="348">
                  <c:v>34304</c:v>
                </c:pt>
                <c:pt idx="349">
                  <c:v>34274</c:v>
                </c:pt>
                <c:pt idx="350">
                  <c:v>34243</c:v>
                </c:pt>
                <c:pt idx="351">
                  <c:v>34213</c:v>
                </c:pt>
                <c:pt idx="352">
                  <c:v>34182</c:v>
                </c:pt>
                <c:pt idx="353">
                  <c:v>34151</c:v>
                </c:pt>
                <c:pt idx="354">
                  <c:v>34121</c:v>
                </c:pt>
                <c:pt idx="355">
                  <c:v>34090</c:v>
                </c:pt>
                <c:pt idx="356">
                  <c:v>34060</c:v>
                </c:pt>
                <c:pt idx="357">
                  <c:v>34029</c:v>
                </c:pt>
                <c:pt idx="358">
                  <c:v>34001</c:v>
                </c:pt>
                <c:pt idx="359">
                  <c:v>33970</c:v>
                </c:pt>
              </c:numCache>
            </c:numRef>
          </c:cat>
          <c:val>
            <c:numRef>
              <c:f>'preis. Wettbewerbsfähigkeit VPI'!$H$8:$H$367</c:f>
              <c:numCache>
                <c:formatCode>0.0</c:formatCode>
                <c:ptCount val="360"/>
                <c:pt idx="7" formatCode="General">
                  <c:v>105.611</c:v>
                </c:pt>
                <c:pt idx="8" formatCode="General">
                  <c:v>105.8853</c:v>
                </c:pt>
                <c:pt idx="9" formatCode="General">
                  <c:v>108.363</c:v>
                </c:pt>
                <c:pt idx="10" formatCode="General">
                  <c:v>107.3537</c:v>
                </c:pt>
                <c:pt idx="11" formatCode="General">
                  <c:v>107.2589</c:v>
                </c:pt>
                <c:pt idx="12" formatCode="General">
                  <c:v>107.80889999999999</c:v>
                </c:pt>
                <c:pt idx="13" formatCode="General">
                  <c:v>106.8018</c:v>
                </c:pt>
                <c:pt idx="14" formatCode="General">
                  <c:v>107.5578</c:v>
                </c:pt>
                <c:pt idx="15" formatCode="General">
                  <c:v>107.4678</c:v>
                </c:pt>
                <c:pt idx="16" formatCode="General">
                  <c:v>106.9984</c:v>
                </c:pt>
                <c:pt idx="17" formatCode="General">
                  <c:v>106.98399999999999</c:v>
                </c:pt>
                <c:pt idx="18" formatCode="General">
                  <c:v>107.7038</c:v>
                </c:pt>
                <c:pt idx="19" formatCode="General">
                  <c:v>107.9269</c:v>
                </c:pt>
                <c:pt idx="20" formatCode="General">
                  <c:v>107.71720000000001</c:v>
                </c:pt>
                <c:pt idx="21" formatCode="General">
                  <c:v>107.0384</c:v>
                </c:pt>
                <c:pt idx="22" formatCode="General">
                  <c:v>106.8389</c:v>
                </c:pt>
                <c:pt idx="23" formatCode="General">
                  <c:v>108.14360000000001</c:v>
                </c:pt>
                <c:pt idx="24" formatCode="General">
                  <c:v>107.9061</c:v>
                </c:pt>
                <c:pt idx="25" formatCode="General">
                  <c:v>107.3445</c:v>
                </c:pt>
                <c:pt idx="26" formatCode="General">
                  <c:v>107.7098</c:v>
                </c:pt>
                <c:pt idx="27" formatCode="General">
                  <c:v>108.0103</c:v>
                </c:pt>
                <c:pt idx="28" formatCode="General">
                  <c:v>108.0431</c:v>
                </c:pt>
                <c:pt idx="29" formatCode="General">
                  <c:v>106.7967</c:v>
                </c:pt>
                <c:pt idx="30" formatCode="General">
                  <c:v>106.8424</c:v>
                </c:pt>
                <c:pt idx="31" formatCode="General">
                  <c:v>106.0963</c:v>
                </c:pt>
                <c:pt idx="32" formatCode="General">
                  <c:v>106.0784</c:v>
                </c:pt>
                <c:pt idx="33" formatCode="General">
                  <c:v>106.2407</c:v>
                </c:pt>
                <c:pt idx="34" formatCode="General">
                  <c:v>104.6844</c:v>
                </c:pt>
                <c:pt idx="35" formatCode="General">
                  <c:v>105.1605</c:v>
                </c:pt>
                <c:pt idx="36" formatCode="General">
                  <c:v>105.3541</c:v>
                </c:pt>
                <c:pt idx="37" formatCode="General">
                  <c:v>105.6063</c:v>
                </c:pt>
                <c:pt idx="38" formatCode="General">
                  <c:v>106.071</c:v>
                </c:pt>
                <c:pt idx="39" formatCode="General">
                  <c:v>106.0467</c:v>
                </c:pt>
                <c:pt idx="40" formatCode="General">
                  <c:v>106.6032</c:v>
                </c:pt>
                <c:pt idx="41" formatCode="General">
                  <c:v>106.3515</c:v>
                </c:pt>
                <c:pt idx="42" formatCode="General">
                  <c:v>106.7296</c:v>
                </c:pt>
                <c:pt idx="43" formatCode="General">
                  <c:v>106.81659999999999</c:v>
                </c:pt>
                <c:pt idx="44" formatCode="General">
                  <c:v>106.5048</c:v>
                </c:pt>
                <c:pt idx="45" formatCode="General">
                  <c:v>106.47190000000001</c:v>
                </c:pt>
                <c:pt idx="46" formatCode="General">
                  <c:v>106.872</c:v>
                </c:pt>
                <c:pt idx="47" formatCode="General">
                  <c:v>107.2311</c:v>
                </c:pt>
                <c:pt idx="48" formatCode="General">
                  <c:v>107.6812</c:v>
                </c:pt>
                <c:pt idx="49" formatCode="General">
                  <c:v>107.8266</c:v>
                </c:pt>
                <c:pt idx="50" formatCode="General">
                  <c:v>108.6228</c:v>
                </c:pt>
                <c:pt idx="51" formatCode="General">
                  <c:v>109.255</c:v>
                </c:pt>
                <c:pt idx="52" formatCode="General">
                  <c:v>108.6768</c:v>
                </c:pt>
                <c:pt idx="53" formatCode="General">
                  <c:v>108.3758</c:v>
                </c:pt>
                <c:pt idx="54" formatCode="General">
                  <c:v>107.9431</c:v>
                </c:pt>
                <c:pt idx="55" formatCode="General">
                  <c:v>107.9517</c:v>
                </c:pt>
                <c:pt idx="56" formatCode="General">
                  <c:v>108.0857</c:v>
                </c:pt>
                <c:pt idx="57" formatCode="General">
                  <c:v>108.01179999999999</c:v>
                </c:pt>
                <c:pt idx="58" formatCode="General">
                  <c:v>108.3381</c:v>
                </c:pt>
                <c:pt idx="59" formatCode="General">
                  <c:v>107.9757</c:v>
                </c:pt>
                <c:pt idx="60" formatCode="General">
                  <c:v>107.7075</c:v>
                </c:pt>
                <c:pt idx="61" formatCode="General">
                  <c:v>107.6604</c:v>
                </c:pt>
                <c:pt idx="62" formatCode="General">
                  <c:v>107.5518</c:v>
                </c:pt>
                <c:pt idx="63" formatCode="General">
                  <c:v>107.5057</c:v>
                </c:pt>
                <c:pt idx="64" formatCode="General">
                  <c:v>107.6232</c:v>
                </c:pt>
                <c:pt idx="65" formatCode="General">
                  <c:v>106.7377</c:v>
                </c:pt>
                <c:pt idx="66" formatCode="General">
                  <c:v>105.9045</c:v>
                </c:pt>
                <c:pt idx="67" formatCode="General">
                  <c:v>105.4263</c:v>
                </c:pt>
                <c:pt idx="68" formatCode="General">
                  <c:v>104.5209</c:v>
                </c:pt>
                <c:pt idx="69" formatCode="General">
                  <c:v>104.6819</c:v>
                </c:pt>
                <c:pt idx="70" formatCode="General">
                  <c:v>104.871</c:v>
                </c:pt>
                <c:pt idx="71" formatCode="General">
                  <c:v>105.74339999999999</c:v>
                </c:pt>
                <c:pt idx="72" formatCode="General">
                  <c:v>105.03749999999999</c:v>
                </c:pt>
                <c:pt idx="73" formatCode="General">
                  <c:v>105.21639999999999</c:v>
                </c:pt>
                <c:pt idx="74" formatCode="General">
                  <c:v>105.5552</c:v>
                </c:pt>
                <c:pt idx="75" formatCode="General">
                  <c:v>105.2946</c:v>
                </c:pt>
                <c:pt idx="76" formatCode="General">
                  <c:v>105.2007</c:v>
                </c:pt>
                <c:pt idx="77" formatCode="General">
                  <c:v>104.968</c:v>
                </c:pt>
                <c:pt idx="78" formatCode="General">
                  <c:v>104.8754</c:v>
                </c:pt>
                <c:pt idx="79" formatCode="General">
                  <c:v>104.8728</c:v>
                </c:pt>
                <c:pt idx="80" formatCode="General">
                  <c:v>104.6511</c:v>
                </c:pt>
                <c:pt idx="81" formatCode="General">
                  <c:v>104.3432</c:v>
                </c:pt>
                <c:pt idx="82" formatCode="General">
                  <c:v>104.8142</c:v>
                </c:pt>
                <c:pt idx="83" formatCode="General">
                  <c:v>104.4588</c:v>
                </c:pt>
                <c:pt idx="84" formatCode="General">
                  <c:v>104.15779999999999</c:v>
                </c:pt>
                <c:pt idx="85" formatCode="General">
                  <c:v>103.3231</c:v>
                </c:pt>
                <c:pt idx="86" formatCode="General">
                  <c:v>104.8519</c:v>
                </c:pt>
                <c:pt idx="87" formatCode="General">
                  <c:v>105.24</c:v>
                </c:pt>
                <c:pt idx="88" formatCode="General">
                  <c:v>104.6568</c:v>
                </c:pt>
                <c:pt idx="89" formatCode="General">
                  <c:v>103.71380000000001</c:v>
                </c:pt>
                <c:pt idx="90" formatCode="General">
                  <c:v>104.3152</c:v>
                </c:pt>
                <c:pt idx="91" formatCode="General">
                  <c:v>103.6425</c:v>
                </c:pt>
                <c:pt idx="92" formatCode="General">
                  <c:v>102.5343</c:v>
                </c:pt>
                <c:pt idx="93" formatCode="General">
                  <c:v>103.0848</c:v>
                </c:pt>
                <c:pt idx="94" formatCode="General">
                  <c:v>104.52249999999999</c:v>
                </c:pt>
                <c:pt idx="95" formatCode="General">
                  <c:v>105.3379</c:v>
                </c:pt>
                <c:pt idx="96" formatCode="General">
                  <c:v>107.7259</c:v>
                </c:pt>
                <c:pt idx="97" formatCode="General">
                  <c:v>107.82470000000001</c:v>
                </c:pt>
                <c:pt idx="98" formatCode="General">
                  <c:v>108.193</c:v>
                </c:pt>
                <c:pt idx="99" formatCode="General">
                  <c:v>108.7604</c:v>
                </c:pt>
                <c:pt idx="100" formatCode="General">
                  <c:v>109.41370000000001</c:v>
                </c:pt>
                <c:pt idx="101" formatCode="General">
                  <c:v>109.68129999999999</c:v>
                </c:pt>
                <c:pt idx="102" formatCode="General">
                  <c:v>110.17189999999999</c:v>
                </c:pt>
                <c:pt idx="103" formatCode="General">
                  <c:v>110.8293</c:v>
                </c:pt>
                <c:pt idx="104" formatCode="General">
                  <c:v>111.4599</c:v>
                </c:pt>
                <c:pt idx="105" formatCode="General">
                  <c:v>111.8043</c:v>
                </c:pt>
                <c:pt idx="106" formatCode="General">
                  <c:v>111.5324</c:v>
                </c:pt>
                <c:pt idx="107" formatCode="General">
                  <c:v>111.37690000000001</c:v>
                </c:pt>
                <c:pt idx="108" formatCode="General">
                  <c:v>111.605</c:v>
                </c:pt>
                <c:pt idx="109" formatCode="General">
                  <c:v>111.01130000000001</c:v>
                </c:pt>
                <c:pt idx="110" formatCode="General">
                  <c:v>111.2843</c:v>
                </c:pt>
                <c:pt idx="111" formatCode="General">
                  <c:v>111.1028</c:v>
                </c:pt>
                <c:pt idx="112" formatCode="General">
                  <c:v>111.425</c:v>
                </c:pt>
                <c:pt idx="113" formatCode="General">
                  <c:v>110.58</c:v>
                </c:pt>
                <c:pt idx="114" formatCode="General">
                  <c:v>110.343</c:v>
                </c:pt>
                <c:pt idx="115" formatCode="General">
                  <c:v>109.35080000000001</c:v>
                </c:pt>
                <c:pt idx="116" formatCode="General">
                  <c:v>109.30889999999999</c:v>
                </c:pt>
                <c:pt idx="117" formatCode="General">
                  <c:v>109.6567</c:v>
                </c:pt>
                <c:pt idx="118" formatCode="General">
                  <c:v>110.673</c:v>
                </c:pt>
                <c:pt idx="119" formatCode="General">
                  <c:v>110.06319999999999</c:v>
                </c:pt>
                <c:pt idx="120" formatCode="General">
                  <c:v>109.6516</c:v>
                </c:pt>
                <c:pt idx="121" formatCode="General">
                  <c:v>109.01220000000001</c:v>
                </c:pt>
                <c:pt idx="122" formatCode="General">
                  <c:v>109.66160000000001</c:v>
                </c:pt>
                <c:pt idx="123" formatCode="General">
                  <c:v>109.39230000000001</c:v>
                </c:pt>
                <c:pt idx="124" formatCode="General">
                  <c:v>107.45780000000001</c:v>
                </c:pt>
                <c:pt idx="125" formatCode="General">
                  <c:v>107.325</c:v>
                </c:pt>
                <c:pt idx="126" formatCode="General">
                  <c:v>107.746</c:v>
                </c:pt>
                <c:pt idx="127" formatCode="General">
                  <c:v>108.2782</c:v>
                </c:pt>
                <c:pt idx="128" formatCode="General">
                  <c:v>109.1151</c:v>
                </c:pt>
                <c:pt idx="129" formatCode="General">
                  <c:v>108.8742</c:v>
                </c:pt>
                <c:pt idx="130" formatCode="General">
                  <c:v>108.8057</c:v>
                </c:pt>
                <c:pt idx="131" formatCode="General">
                  <c:v>108.5864</c:v>
                </c:pt>
                <c:pt idx="132" formatCode="General">
                  <c:v>109.98350000000001</c:v>
                </c:pt>
                <c:pt idx="133" formatCode="General">
                  <c:v>110.90260000000001</c:v>
                </c:pt>
                <c:pt idx="134" formatCode="General">
                  <c:v>111.3051</c:v>
                </c:pt>
                <c:pt idx="135" formatCode="General">
                  <c:v>111.20740000000001</c:v>
                </c:pt>
                <c:pt idx="136" formatCode="General">
                  <c:v>111.64239999999999</c:v>
                </c:pt>
                <c:pt idx="137" formatCode="General">
                  <c:v>111.75620000000001</c:v>
                </c:pt>
                <c:pt idx="138" formatCode="General">
                  <c:v>112.06950000000001</c:v>
                </c:pt>
                <c:pt idx="139" formatCode="General">
                  <c:v>112.1812</c:v>
                </c:pt>
                <c:pt idx="140" formatCode="General">
                  <c:v>112.9084</c:v>
                </c:pt>
                <c:pt idx="141" formatCode="General">
                  <c:v>112.1431</c:v>
                </c:pt>
                <c:pt idx="142" formatCode="General">
                  <c:v>111.1485</c:v>
                </c:pt>
                <c:pt idx="143" formatCode="General">
                  <c:v>110.48560000000001</c:v>
                </c:pt>
                <c:pt idx="144" formatCode="General">
                  <c:v>110.3257</c:v>
                </c:pt>
                <c:pt idx="145" formatCode="General">
                  <c:v>111.1962</c:v>
                </c:pt>
                <c:pt idx="146" formatCode="General">
                  <c:v>111.9508</c:v>
                </c:pt>
                <c:pt idx="147" formatCode="General">
                  <c:v>110.1476</c:v>
                </c:pt>
                <c:pt idx="148" formatCode="General">
                  <c:v>110.1343</c:v>
                </c:pt>
                <c:pt idx="149" formatCode="General">
                  <c:v>110.3334</c:v>
                </c:pt>
                <c:pt idx="150" formatCode="General">
                  <c:v>108.7989</c:v>
                </c:pt>
                <c:pt idx="151" formatCode="General">
                  <c:v>109.86499999999999</c:v>
                </c:pt>
                <c:pt idx="152" formatCode="General">
                  <c:v>111.7298</c:v>
                </c:pt>
                <c:pt idx="153" formatCode="General">
                  <c:v>112.66849999999999</c:v>
                </c:pt>
                <c:pt idx="154" formatCode="General">
                  <c:v>112.9333</c:v>
                </c:pt>
                <c:pt idx="155" formatCode="General">
                  <c:v>114.4148</c:v>
                </c:pt>
                <c:pt idx="156" formatCode="General">
                  <c:v>115.3614</c:v>
                </c:pt>
                <c:pt idx="157" formatCode="General">
                  <c:v>116.1292</c:v>
                </c:pt>
                <c:pt idx="158" formatCode="General">
                  <c:v>116.1827</c:v>
                </c:pt>
                <c:pt idx="159" formatCode="General">
                  <c:v>115.8172</c:v>
                </c:pt>
                <c:pt idx="160" formatCode="General">
                  <c:v>115.3248</c:v>
                </c:pt>
                <c:pt idx="161" formatCode="General">
                  <c:v>115.2359</c:v>
                </c:pt>
                <c:pt idx="162" formatCode="General">
                  <c:v>115.1088</c:v>
                </c:pt>
                <c:pt idx="163" formatCode="General">
                  <c:v>114.4756</c:v>
                </c:pt>
                <c:pt idx="164" formatCode="General">
                  <c:v>114.45569999999999</c:v>
                </c:pt>
                <c:pt idx="165" formatCode="General">
                  <c:v>115.1224</c:v>
                </c:pt>
                <c:pt idx="166" formatCode="General">
                  <c:v>114.14879999999999</c:v>
                </c:pt>
                <c:pt idx="167" formatCode="General">
                  <c:v>114.82729999999999</c:v>
                </c:pt>
                <c:pt idx="168" formatCode="General">
                  <c:v>115.0763</c:v>
                </c:pt>
                <c:pt idx="169" formatCode="General">
                  <c:v>112.5592</c:v>
                </c:pt>
                <c:pt idx="170" formatCode="General">
                  <c:v>112.92610000000001</c:v>
                </c:pt>
                <c:pt idx="171" formatCode="General">
                  <c:v>114.3082</c:v>
                </c:pt>
                <c:pt idx="172" formatCode="General">
                  <c:v>115.0239</c:v>
                </c:pt>
                <c:pt idx="173" formatCode="General">
                  <c:v>116.5577</c:v>
                </c:pt>
                <c:pt idx="174" formatCode="General">
                  <c:v>116.28570000000001</c:v>
                </c:pt>
                <c:pt idx="175" formatCode="General">
                  <c:v>116.3278</c:v>
                </c:pt>
                <c:pt idx="176" formatCode="General">
                  <c:v>116.5946</c:v>
                </c:pt>
                <c:pt idx="177" formatCode="General">
                  <c:v>115.89239999999999</c:v>
                </c:pt>
                <c:pt idx="178" formatCode="General">
                  <c:v>114.34269999999999</c:v>
                </c:pt>
                <c:pt idx="179" formatCode="General">
                  <c:v>114.4808</c:v>
                </c:pt>
                <c:pt idx="180" formatCode="General">
                  <c:v>114.0308</c:v>
                </c:pt>
                <c:pt idx="181" formatCode="General">
                  <c:v>113.843</c:v>
                </c:pt>
                <c:pt idx="182" formatCode="General">
                  <c:v>113.1294</c:v>
                </c:pt>
                <c:pt idx="183" formatCode="General">
                  <c:v>112.45350000000001</c:v>
                </c:pt>
                <c:pt idx="184" formatCode="General">
                  <c:v>111.93989999999999</c:v>
                </c:pt>
                <c:pt idx="185" formatCode="General">
                  <c:v>112.0411</c:v>
                </c:pt>
                <c:pt idx="186" formatCode="General">
                  <c:v>111.7492</c:v>
                </c:pt>
                <c:pt idx="187" formatCode="General">
                  <c:v>112.045</c:v>
                </c:pt>
                <c:pt idx="188" formatCode="General">
                  <c:v>112.0797</c:v>
                </c:pt>
                <c:pt idx="189" formatCode="General">
                  <c:v>111.5814</c:v>
                </c:pt>
                <c:pt idx="190" formatCode="General">
                  <c:v>110.9747</c:v>
                </c:pt>
                <c:pt idx="191" formatCode="General">
                  <c:v>110.76179999999999</c:v>
                </c:pt>
                <c:pt idx="192" formatCode="General">
                  <c:v>111.0296</c:v>
                </c:pt>
                <c:pt idx="193" formatCode="General">
                  <c:v>110.5801</c:v>
                </c:pt>
                <c:pt idx="194" formatCode="General">
                  <c:v>110.42659999999999</c:v>
                </c:pt>
                <c:pt idx="195" formatCode="General">
                  <c:v>110.9686</c:v>
                </c:pt>
                <c:pt idx="196" formatCode="General">
                  <c:v>111.279</c:v>
                </c:pt>
                <c:pt idx="197" formatCode="General">
                  <c:v>111.4507</c:v>
                </c:pt>
                <c:pt idx="198" formatCode="General">
                  <c:v>111.29819999999999</c:v>
                </c:pt>
                <c:pt idx="199" formatCode="General">
                  <c:v>110.93129999999999</c:v>
                </c:pt>
                <c:pt idx="200" formatCode="General">
                  <c:v>110.1272</c:v>
                </c:pt>
                <c:pt idx="201" formatCode="General">
                  <c:v>109.4757</c:v>
                </c:pt>
                <c:pt idx="202" formatCode="General">
                  <c:v>108.8155</c:v>
                </c:pt>
                <c:pt idx="203" formatCode="General">
                  <c:v>109.1765</c:v>
                </c:pt>
                <c:pt idx="204" formatCode="General">
                  <c:v>108.5393</c:v>
                </c:pt>
                <c:pt idx="205" formatCode="General">
                  <c:v>108.38509999999999</c:v>
                </c:pt>
                <c:pt idx="206" formatCode="General">
                  <c:v>108.779</c:v>
                </c:pt>
                <c:pt idx="207" formatCode="General">
                  <c:v>108.96210000000001</c:v>
                </c:pt>
                <c:pt idx="208" formatCode="General">
                  <c:v>109.04940000000001</c:v>
                </c:pt>
                <c:pt idx="209" formatCode="General">
                  <c:v>108.6797</c:v>
                </c:pt>
                <c:pt idx="210" formatCode="General">
                  <c:v>108.46259999999999</c:v>
                </c:pt>
                <c:pt idx="211" formatCode="General">
                  <c:v>109.5984</c:v>
                </c:pt>
                <c:pt idx="212" formatCode="General">
                  <c:v>110.0364</c:v>
                </c:pt>
                <c:pt idx="213" formatCode="General">
                  <c:v>110.0406</c:v>
                </c:pt>
                <c:pt idx="214" formatCode="General">
                  <c:v>109.5147</c:v>
                </c:pt>
                <c:pt idx="215" formatCode="General">
                  <c:v>109.8253</c:v>
                </c:pt>
                <c:pt idx="216" formatCode="General">
                  <c:v>110.3536</c:v>
                </c:pt>
                <c:pt idx="217" formatCode="General">
                  <c:v>110.1892</c:v>
                </c:pt>
                <c:pt idx="218" formatCode="General">
                  <c:v>109.5059</c:v>
                </c:pt>
                <c:pt idx="219" formatCode="General">
                  <c:v>108.842</c:v>
                </c:pt>
                <c:pt idx="220" formatCode="General">
                  <c:v>108.62390000000001</c:v>
                </c:pt>
                <c:pt idx="221" formatCode="General">
                  <c:v>108.4568</c:v>
                </c:pt>
                <c:pt idx="222" formatCode="General">
                  <c:v>108.18989999999999</c:v>
                </c:pt>
                <c:pt idx="223" formatCode="General">
                  <c:v>108.14660000000001</c:v>
                </c:pt>
                <c:pt idx="224" formatCode="General">
                  <c:v>107.1811</c:v>
                </c:pt>
                <c:pt idx="225" formatCode="General">
                  <c:v>107.68980000000001</c:v>
                </c:pt>
                <c:pt idx="226" formatCode="General">
                  <c:v>108.46469999999999</c:v>
                </c:pt>
                <c:pt idx="227" formatCode="General">
                  <c:v>108.52200000000001</c:v>
                </c:pt>
                <c:pt idx="228" formatCode="General">
                  <c:v>108.2786</c:v>
                </c:pt>
                <c:pt idx="229" formatCode="General">
                  <c:v>106.96429999999999</c:v>
                </c:pt>
                <c:pt idx="230" formatCode="General">
                  <c:v>106.9687</c:v>
                </c:pt>
                <c:pt idx="231" formatCode="General">
                  <c:v>106.1777</c:v>
                </c:pt>
                <c:pt idx="232" formatCode="General">
                  <c:v>106.3302</c:v>
                </c:pt>
                <c:pt idx="233" formatCode="General">
                  <c:v>106.57080000000001</c:v>
                </c:pt>
                <c:pt idx="234" formatCode="General">
                  <c:v>106.9774</c:v>
                </c:pt>
                <c:pt idx="235" formatCode="General">
                  <c:v>106.86199999999999</c:v>
                </c:pt>
                <c:pt idx="236" formatCode="General">
                  <c:v>105.1849</c:v>
                </c:pt>
                <c:pt idx="237" formatCode="General">
                  <c:v>105.116</c:v>
                </c:pt>
                <c:pt idx="238" formatCode="General">
                  <c:v>104.6759</c:v>
                </c:pt>
                <c:pt idx="239" formatCode="General">
                  <c:v>103.97020000000001</c:v>
                </c:pt>
                <c:pt idx="240" formatCode="General">
                  <c:v>102.7071</c:v>
                </c:pt>
                <c:pt idx="241" formatCode="General">
                  <c:v>102.1271</c:v>
                </c:pt>
                <c:pt idx="242" formatCode="General">
                  <c:v>101.90989999999999</c:v>
                </c:pt>
                <c:pt idx="243" formatCode="General">
                  <c:v>101.52379999999999</c:v>
                </c:pt>
                <c:pt idx="244" formatCode="General">
                  <c:v>101.36450000000001</c:v>
                </c:pt>
                <c:pt idx="245" formatCode="General">
                  <c:v>101.53489999999999</c:v>
                </c:pt>
                <c:pt idx="246" formatCode="General">
                  <c:v>100.6554</c:v>
                </c:pt>
                <c:pt idx="247" formatCode="General">
                  <c:v>99.335700000000003</c:v>
                </c:pt>
                <c:pt idx="248" formatCode="General">
                  <c:v>98.099199999999996</c:v>
                </c:pt>
                <c:pt idx="249" formatCode="General">
                  <c:v>97.622</c:v>
                </c:pt>
                <c:pt idx="250" formatCode="General">
                  <c:v>97.255300000000005</c:v>
                </c:pt>
                <c:pt idx="251" formatCode="General">
                  <c:v>97.431700000000006</c:v>
                </c:pt>
                <c:pt idx="252" formatCode="General">
                  <c:v>97.179699999999997</c:v>
                </c:pt>
                <c:pt idx="253" formatCode="General">
                  <c:v>96.928100000000001</c:v>
                </c:pt>
                <c:pt idx="254" formatCode="General">
                  <c:v>97.649299999999997</c:v>
                </c:pt>
                <c:pt idx="255" formatCode="General">
                  <c:v>97.654399999999995</c:v>
                </c:pt>
                <c:pt idx="256" formatCode="General">
                  <c:v>97.235600000000005</c:v>
                </c:pt>
                <c:pt idx="257" formatCode="General">
                  <c:v>96.009200000000007</c:v>
                </c:pt>
                <c:pt idx="258" formatCode="General">
                  <c:v>95.501999999999995</c:v>
                </c:pt>
                <c:pt idx="259" formatCode="General">
                  <c:v>95.948800000000006</c:v>
                </c:pt>
                <c:pt idx="260" formatCode="General">
                  <c:v>96.832899999999995</c:v>
                </c:pt>
                <c:pt idx="261" formatCode="General">
                  <c:v>97.434100000000001</c:v>
                </c:pt>
                <c:pt idx="262" formatCode="General">
                  <c:v>97.105400000000003</c:v>
                </c:pt>
                <c:pt idx="263" formatCode="General">
                  <c:v>97.399500000000003</c:v>
                </c:pt>
                <c:pt idx="264" formatCode="General">
                  <c:v>96.290700000000001</c:v>
                </c:pt>
                <c:pt idx="265" formatCode="General">
                  <c:v>94.791600000000003</c:v>
                </c:pt>
                <c:pt idx="266" formatCode="General">
                  <c:v>94.355599999999995</c:v>
                </c:pt>
                <c:pt idx="267" formatCode="General">
                  <c:v>94.653099999999995</c:v>
                </c:pt>
                <c:pt idx="268" formatCode="General">
                  <c:v>95.475999999999999</c:v>
                </c:pt>
                <c:pt idx="269" formatCode="General">
                  <c:v>96.407799999999995</c:v>
                </c:pt>
                <c:pt idx="270" formatCode="General">
                  <c:v>96.590199999999996</c:v>
                </c:pt>
                <c:pt idx="271" formatCode="General">
                  <c:v>95.1126</c:v>
                </c:pt>
                <c:pt idx="272" formatCode="General">
                  <c:v>95.701499999999996</c:v>
                </c:pt>
                <c:pt idx="273" formatCode="General">
                  <c:v>96.058499999999995</c:v>
                </c:pt>
                <c:pt idx="274" formatCode="General">
                  <c:v>96.525499999999994</c:v>
                </c:pt>
                <c:pt idx="275" formatCode="General">
                  <c:v>96.938800000000001</c:v>
                </c:pt>
                <c:pt idx="276" formatCode="General">
                  <c:v>96.931700000000006</c:v>
                </c:pt>
                <c:pt idx="277" formatCode="General">
                  <c:v>97.689599999999999</c:v>
                </c:pt>
                <c:pt idx="278" formatCode="General">
                  <c:v>98.643199999999993</c:v>
                </c:pt>
                <c:pt idx="279" formatCode="General">
                  <c:v>98.296499999999995</c:v>
                </c:pt>
                <c:pt idx="280" formatCode="General">
                  <c:v>98.773499999999999</c:v>
                </c:pt>
                <c:pt idx="281" formatCode="General">
                  <c:v>98.098799999999997</c:v>
                </c:pt>
                <c:pt idx="282" formatCode="General">
                  <c:v>97.925399999999996</c:v>
                </c:pt>
                <c:pt idx="283" formatCode="General">
                  <c:v>98.636300000000006</c:v>
                </c:pt>
                <c:pt idx="284" formatCode="General">
                  <c:v>98.929100000000005</c:v>
                </c:pt>
                <c:pt idx="285" formatCode="General">
                  <c:v>99.455699999999993</c:v>
                </c:pt>
                <c:pt idx="286" formatCode="General">
                  <c:v>100.02719999999999</c:v>
                </c:pt>
                <c:pt idx="287" formatCode="General">
                  <c:v>100.5171</c:v>
                </c:pt>
                <c:pt idx="288" formatCode="General">
                  <c:v>100.5406</c:v>
                </c:pt>
                <c:pt idx="289" formatCode="General">
                  <c:v>100.35980000000001</c:v>
                </c:pt>
                <c:pt idx="290" formatCode="General">
                  <c:v>101.34</c:v>
                </c:pt>
                <c:pt idx="291" formatCode="General">
                  <c:v>100.4512</c:v>
                </c:pt>
                <c:pt idx="292" formatCode="General">
                  <c:v>99.122799999999998</c:v>
                </c:pt>
                <c:pt idx="293" formatCode="General">
                  <c:v>98.5685</c:v>
                </c:pt>
                <c:pt idx="294" formatCode="General">
                  <c:v>98.468100000000007</c:v>
                </c:pt>
                <c:pt idx="295" formatCode="General">
                  <c:v>98.368099999999998</c:v>
                </c:pt>
                <c:pt idx="296" formatCode="General">
                  <c:v>97.242699999999999</c:v>
                </c:pt>
                <c:pt idx="297" formatCode="General">
                  <c:v>97.234899999999996</c:v>
                </c:pt>
                <c:pt idx="298" formatCode="General">
                  <c:v>97.7577</c:v>
                </c:pt>
                <c:pt idx="299" formatCode="General">
                  <c:v>98.160300000000007</c:v>
                </c:pt>
                <c:pt idx="300" formatCode="General">
                  <c:v>98.3827</c:v>
                </c:pt>
                <c:pt idx="301" formatCode="General">
                  <c:v>98.562299999999993</c:v>
                </c:pt>
                <c:pt idx="302" formatCode="General">
                  <c:v>98.133799999999994</c:v>
                </c:pt>
                <c:pt idx="303" formatCode="General">
                  <c:v>97.581000000000003</c:v>
                </c:pt>
                <c:pt idx="304" formatCode="General">
                  <c:v>95.954899999999995</c:v>
                </c:pt>
                <c:pt idx="305" formatCode="General">
                  <c:v>96.257400000000004</c:v>
                </c:pt>
                <c:pt idx="306" formatCode="General">
                  <c:v>97.659099999999995</c:v>
                </c:pt>
                <c:pt idx="307" formatCode="General">
                  <c:v>98.545199999999994</c:v>
                </c:pt>
                <c:pt idx="308" formatCode="General">
                  <c:v>98.553299999999993</c:v>
                </c:pt>
                <c:pt idx="309" formatCode="General">
                  <c:v>98.668199999999999</c:v>
                </c:pt>
                <c:pt idx="310" formatCode="General">
                  <c:v>99.058099999999996</c:v>
                </c:pt>
                <c:pt idx="311" formatCode="General">
                  <c:v>100.8661</c:v>
                </c:pt>
                <c:pt idx="312" formatCode="General">
                  <c:v>101.9836</c:v>
                </c:pt>
                <c:pt idx="313" formatCode="General">
                  <c:v>103.0401</c:v>
                </c:pt>
                <c:pt idx="314" formatCode="General">
                  <c:v>103.1317</c:v>
                </c:pt>
                <c:pt idx="315" formatCode="General">
                  <c:v>103.8432</c:v>
                </c:pt>
                <c:pt idx="316" formatCode="General">
                  <c:v>104.10680000000001</c:v>
                </c:pt>
                <c:pt idx="317" formatCode="General">
                  <c:v>103.7659</c:v>
                </c:pt>
                <c:pt idx="318" formatCode="General">
                  <c:v>103.2687</c:v>
                </c:pt>
                <c:pt idx="319" formatCode="General">
                  <c:v>104.3436</c:v>
                </c:pt>
                <c:pt idx="320" formatCode="General">
                  <c:v>104.9516</c:v>
                </c:pt>
                <c:pt idx="321" formatCode="General">
                  <c:v>104.5685</c:v>
                </c:pt>
                <c:pt idx="322" formatCode="General">
                  <c:v>104.93980000000001</c:v>
                </c:pt>
                <c:pt idx="323" formatCode="General">
                  <c:v>104.91249999999999</c:v>
                </c:pt>
                <c:pt idx="324" formatCode="General">
                  <c:v>104.6238</c:v>
                </c:pt>
                <c:pt idx="325" formatCode="General">
                  <c:v>104.12309999999999</c:v>
                </c:pt>
                <c:pt idx="326" formatCode="General">
                  <c:v>103.3617</c:v>
                </c:pt>
                <c:pt idx="327" formatCode="General">
                  <c:v>102.69840000000001</c:v>
                </c:pt>
                <c:pt idx="328" formatCode="General">
                  <c:v>103.5158</c:v>
                </c:pt>
                <c:pt idx="329" formatCode="General">
                  <c:v>104.25</c:v>
                </c:pt>
                <c:pt idx="330" formatCode="General">
                  <c:v>103.3493</c:v>
                </c:pt>
                <c:pt idx="331" formatCode="General">
                  <c:v>102.5557</c:v>
                </c:pt>
                <c:pt idx="332" formatCode="General">
                  <c:v>100.8034</c:v>
                </c:pt>
                <c:pt idx="333" formatCode="General">
                  <c:v>98.845600000000005</c:v>
                </c:pt>
                <c:pt idx="334" formatCode="General">
                  <c:v>100.2736</c:v>
                </c:pt>
                <c:pt idx="335" formatCode="General">
                  <c:v>99.360100000000003</c:v>
                </c:pt>
                <c:pt idx="336" formatCode="General">
                  <c:v>100.89449999999999</c:v>
                </c:pt>
                <c:pt idx="337" formatCode="General">
                  <c:v>101.9751</c:v>
                </c:pt>
                <c:pt idx="338" formatCode="General">
                  <c:v>102.26649999999999</c:v>
                </c:pt>
                <c:pt idx="339" formatCode="General">
                  <c:v>101.8548</c:v>
                </c:pt>
                <c:pt idx="340" formatCode="General">
                  <c:v>102.06950000000001</c:v>
                </c:pt>
                <c:pt idx="341" formatCode="General">
                  <c:v>102.3254</c:v>
                </c:pt>
                <c:pt idx="342" formatCode="General">
                  <c:v>100.6497</c:v>
                </c:pt>
                <c:pt idx="343" formatCode="General">
                  <c:v>100.39870000000001</c:v>
                </c:pt>
                <c:pt idx="344" formatCode="General">
                  <c:v>100.8676</c:v>
                </c:pt>
                <c:pt idx="345" formatCode="General">
                  <c:v>100.0317</c:v>
                </c:pt>
                <c:pt idx="346" formatCode="General">
                  <c:v>99.694100000000006</c:v>
                </c:pt>
                <c:pt idx="347" formatCode="General">
                  <c:v>98.678700000000006</c:v>
                </c:pt>
                <c:pt idx="348" formatCode="General">
                  <c:v>98.950199999999995</c:v>
                </c:pt>
                <c:pt idx="349" formatCode="General">
                  <c:v>101.1525</c:v>
                </c:pt>
                <c:pt idx="350" formatCode="General">
                  <c:v>102.5836</c:v>
                </c:pt>
                <c:pt idx="351" formatCode="General">
                  <c:v>102.42189999999999</c:v>
                </c:pt>
                <c:pt idx="352" formatCode="General">
                  <c:v>99.026799999999994</c:v>
                </c:pt>
                <c:pt idx="353" formatCode="General">
                  <c:v>102.11450000000001</c:v>
                </c:pt>
                <c:pt idx="354" formatCode="General">
                  <c:v>104.8044</c:v>
                </c:pt>
                <c:pt idx="355" formatCode="General">
                  <c:v>107.7259</c:v>
                </c:pt>
                <c:pt idx="356" formatCode="General">
                  <c:v>112.4841</c:v>
                </c:pt>
                <c:pt idx="357" formatCode="General">
                  <c:v>113.86579999999999</c:v>
                </c:pt>
                <c:pt idx="358" formatCode="General">
                  <c:v>113.8295</c:v>
                </c:pt>
                <c:pt idx="359" formatCode="General">
                  <c:v>114.15</c:v>
                </c:pt>
              </c:numCache>
            </c:numRef>
          </c:val>
          <c:smooth val="0"/>
          <c:extLst>
            <c:ext xmlns:c16="http://schemas.microsoft.com/office/drawing/2014/chart" uri="{C3380CC4-5D6E-409C-BE32-E72D297353CC}">
              <c16:uniqueId val="{00000002-F344-4BD5-A4B4-2A52DA892550}"/>
            </c:ext>
          </c:extLst>
        </c:ser>
        <c:ser>
          <c:idx val="3"/>
          <c:order val="3"/>
          <c:tx>
            <c:strRef>
              <c:f>'preis. Wettbewerbsfähigkeit VPI'!$I$4</c:f>
              <c:strCache>
                <c:ptCount val="1"/>
                <c:pt idx="0">
                  <c:v>FR</c:v>
                </c:pt>
              </c:strCache>
            </c:strRef>
          </c:tx>
          <c:marker>
            <c:symbol val="none"/>
          </c:marker>
          <c:cat>
            <c:numRef>
              <c:f>'preis. Wettbewerbsfähigkeit VPI'!$A$8:$A$367</c:f>
              <c:numCache>
                <c:formatCode>mmm\-yy</c:formatCode>
                <c:ptCount val="3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pt idx="271">
                  <c:v>36647</c:v>
                </c:pt>
                <c:pt idx="272">
                  <c:v>36617</c:v>
                </c:pt>
                <c:pt idx="273">
                  <c:v>36586</c:v>
                </c:pt>
                <c:pt idx="274">
                  <c:v>36557</c:v>
                </c:pt>
                <c:pt idx="275">
                  <c:v>36526</c:v>
                </c:pt>
                <c:pt idx="276">
                  <c:v>36495</c:v>
                </c:pt>
                <c:pt idx="277">
                  <c:v>36465</c:v>
                </c:pt>
                <c:pt idx="278">
                  <c:v>36434</c:v>
                </c:pt>
                <c:pt idx="279">
                  <c:v>36404</c:v>
                </c:pt>
                <c:pt idx="280">
                  <c:v>36373</c:v>
                </c:pt>
                <c:pt idx="281">
                  <c:v>36342</c:v>
                </c:pt>
                <c:pt idx="282">
                  <c:v>36312</c:v>
                </c:pt>
                <c:pt idx="283">
                  <c:v>36281</c:v>
                </c:pt>
                <c:pt idx="284">
                  <c:v>36251</c:v>
                </c:pt>
                <c:pt idx="285">
                  <c:v>36220</c:v>
                </c:pt>
                <c:pt idx="286">
                  <c:v>36192</c:v>
                </c:pt>
                <c:pt idx="287">
                  <c:v>36161</c:v>
                </c:pt>
                <c:pt idx="288">
                  <c:v>36130</c:v>
                </c:pt>
                <c:pt idx="289">
                  <c:v>36100</c:v>
                </c:pt>
                <c:pt idx="290">
                  <c:v>36069</c:v>
                </c:pt>
                <c:pt idx="291">
                  <c:v>36039</c:v>
                </c:pt>
                <c:pt idx="292">
                  <c:v>36008</c:v>
                </c:pt>
                <c:pt idx="293">
                  <c:v>35977</c:v>
                </c:pt>
                <c:pt idx="294">
                  <c:v>35947</c:v>
                </c:pt>
                <c:pt idx="295">
                  <c:v>35916</c:v>
                </c:pt>
                <c:pt idx="296">
                  <c:v>35886</c:v>
                </c:pt>
                <c:pt idx="297">
                  <c:v>35855</c:v>
                </c:pt>
                <c:pt idx="298">
                  <c:v>35827</c:v>
                </c:pt>
                <c:pt idx="299">
                  <c:v>35796</c:v>
                </c:pt>
                <c:pt idx="300">
                  <c:v>35765</c:v>
                </c:pt>
                <c:pt idx="301">
                  <c:v>35735</c:v>
                </c:pt>
                <c:pt idx="302">
                  <c:v>35704</c:v>
                </c:pt>
                <c:pt idx="303">
                  <c:v>35674</c:v>
                </c:pt>
                <c:pt idx="304">
                  <c:v>35643</c:v>
                </c:pt>
                <c:pt idx="305">
                  <c:v>35612</c:v>
                </c:pt>
                <c:pt idx="306">
                  <c:v>35582</c:v>
                </c:pt>
                <c:pt idx="307">
                  <c:v>35551</c:v>
                </c:pt>
                <c:pt idx="308">
                  <c:v>35521</c:v>
                </c:pt>
                <c:pt idx="309">
                  <c:v>35490</c:v>
                </c:pt>
                <c:pt idx="310">
                  <c:v>35462</c:v>
                </c:pt>
                <c:pt idx="311">
                  <c:v>35431</c:v>
                </c:pt>
                <c:pt idx="312">
                  <c:v>35400</c:v>
                </c:pt>
                <c:pt idx="313">
                  <c:v>35370</c:v>
                </c:pt>
                <c:pt idx="314">
                  <c:v>35339</c:v>
                </c:pt>
                <c:pt idx="315">
                  <c:v>35309</c:v>
                </c:pt>
                <c:pt idx="316">
                  <c:v>35278</c:v>
                </c:pt>
                <c:pt idx="317">
                  <c:v>35247</c:v>
                </c:pt>
                <c:pt idx="318">
                  <c:v>35217</c:v>
                </c:pt>
                <c:pt idx="319">
                  <c:v>35186</c:v>
                </c:pt>
                <c:pt idx="320">
                  <c:v>35156</c:v>
                </c:pt>
                <c:pt idx="321">
                  <c:v>35125</c:v>
                </c:pt>
                <c:pt idx="322">
                  <c:v>35096</c:v>
                </c:pt>
                <c:pt idx="323">
                  <c:v>35065</c:v>
                </c:pt>
                <c:pt idx="324">
                  <c:v>35034</c:v>
                </c:pt>
                <c:pt idx="325">
                  <c:v>35004</c:v>
                </c:pt>
                <c:pt idx="326">
                  <c:v>34973</c:v>
                </c:pt>
                <c:pt idx="327">
                  <c:v>34943</c:v>
                </c:pt>
                <c:pt idx="328">
                  <c:v>34912</c:v>
                </c:pt>
                <c:pt idx="329">
                  <c:v>34881</c:v>
                </c:pt>
                <c:pt idx="330">
                  <c:v>34851</c:v>
                </c:pt>
                <c:pt idx="331">
                  <c:v>34820</c:v>
                </c:pt>
                <c:pt idx="332">
                  <c:v>34790</c:v>
                </c:pt>
                <c:pt idx="333">
                  <c:v>34759</c:v>
                </c:pt>
                <c:pt idx="334">
                  <c:v>34731</c:v>
                </c:pt>
                <c:pt idx="335">
                  <c:v>34700</c:v>
                </c:pt>
                <c:pt idx="336">
                  <c:v>34669</c:v>
                </c:pt>
                <c:pt idx="337">
                  <c:v>34639</c:v>
                </c:pt>
                <c:pt idx="338">
                  <c:v>34608</c:v>
                </c:pt>
                <c:pt idx="339">
                  <c:v>34578</c:v>
                </c:pt>
                <c:pt idx="340">
                  <c:v>34547</c:v>
                </c:pt>
                <c:pt idx="341">
                  <c:v>34516</c:v>
                </c:pt>
                <c:pt idx="342">
                  <c:v>34486</c:v>
                </c:pt>
                <c:pt idx="343">
                  <c:v>34455</c:v>
                </c:pt>
                <c:pt idx="344">
                  <c:v>34425</c:v>
                </c:pt>
                <c:pt idx="345">
                  <c:v>34394</c:v>
                </c:pt>
                <c:pt idx="346">
                  <c:v>34366</c:v>
                </c:pt>
                <c:pt idx="347">
                  <c:v>34335</c:v>
                </c:pt>
                <c:pt idx="348">
                  <c:v>34304</c:v>
                </c:pt>
                <c:pt idx="349">
                  <c:v>34274</c:v>
                </c:pt>
                <c:pt idx="350">
                  <c:v>34243</c:v>
                </c:pt>
                <c:pt idx="351">
                  <c:v>34213</c:v>
                </c:pt>
                <c:pt idx="352">
                  <c:v>34182</c:v>
                </c:pt>
                <c:pt idx="353">
                  <c:v>34151</c:v>
                </c:pt>
                <c:pt idx="354">
                  <c:v>34121</c:v>
                </c:pt>
                <c:pt idx="355">
                  <c:v>34090</c:v>
                </c:pt>
                <c:pt idx="356">
                  <c:v>34060</c:v>
                </c:pt>
                <c:pt idx="357">
                  <c:v>34029</c:v>
                </c:pt>
                <c:pt idx="358">
                  <c:v>34001</c:v>
                </c:pt>
                <c:pt idx="359">
                  <c:v>33970</c:v>
                </c:pt>
              </c:numCache>
            </c:numRef>
          </c:cat>
          <c:val>
            <c:numRef>
              <c:f>'preis. Wettbewerbsfähigkeit VPI'!$I$8:$I$367</c:f>
              <c:numCache>
                <c:formatCode>0.0</c:formatCode>
                <c:ptCount val="360"/>
                <c:pt idx="7" formatCode="General">
                  <c:v>88.987200000000001</c:v>
                </c:pt>
                <c:pt idx="8" formatCode="General">
                  <c:v>89.246899999999997</c:v>
                </c:pt>
                <c:pt idx="9" formatCode="General">
                  <c:v>90.0792</c:v>
                </c:pt>
                <c:pt idx="10" formatCode="General">
                  <c:v>90.792400000000001</c:v>
                </c:pt>
                <c:pt idx="11" formatCode="General">
                  <c:v>90.506299999999996</c:v>
                </c:pt>
                <c:pt idx="12" formatCode="General">
                  <c:v>91.007800000000003</c:v>
                </c:pt>
                <c:pt idx="13" formatCode="General">
                  <c:v>91.405199999999994</c:v>
                </c:pt>
                <c:pt idx="14" formatCode="General">
                  <c:v>91.849199999999996</c:v>
                </c:pt>
                <c:pt idx="15" formatCode="General">
                  <c:v>92.572500000000005</c:v>
                </c:pt>
                <c:pt idx="16" formatCode="General">
                  <c:v>92.703699999999998</c:v>
                </c:pt>
                <c:pt idx="17" formatCode="General">
                  <c:v>92.929900000000004</c:v>
                </c:pt>
                <c:pt idx="18" formatCode="General">
                  <c:v>93.172300000000007</c:v>
                </c:pt>
                <c:pt idx="19" formatCode="General">
                  <c:v>93.6922</c:v>
                </c:pt>
                <c:pt idx="20" formatCode="General">
                  <c:v>93.744500000000002</c:v>
                </c:pt>
                <c:pt idx="21" formatCode="General">
                  <c:v>93.652299999999997</c:v>
                </c:pt>
                <c:pt idx="22" formatCode="General">
                  <c:v>93.916600000000003</c:v>
                </c:pt>
                <c:pt idx="23" formatCode="General">
                  <c:v>94.4</c:v>
                </c:pt>
                <c:pt idx="24" formatCode="General">
                  <c:v>94.573400000000007</c:v>
                </c:pt>
                <c:pt idx="25" formatCode="General">
                  <c:v>94.220299999999995</c:v>
                </c:pt>
                <c:pt idx="26" formatCode="General">
                  <c:v>94.138900000000007</c:v>
                </c:pt>
                <c:pt idx="27" formatCode="General">
                  <c:v>94.316199999999995</c:v>
                </c:pt>
                <c:pt idx="28" formatCode="General">
                  <c:v>94.571700000000007</c:v>
                </c:pt>
                <c:pt idx="29" formatCode="General">
                  <c:v>93.986500000000007</c:v>
                </c:pt>
                <c:pt idx="30" formatCode="General">
                  <c:v>92.978499999999997</c:v>
                </c:pt>
                <c:pt idx="31" formatCode="General">
                  <c:v>92.515900000000002</c:v>
                </c:pt>
                <c:pt idx="32" formatCode="General">
                  <c:v>92.511799999999994</c:v>
                </c:pt>
                <c:pt idx="33" formatCode="General">
                  <c:v>92.541399999999996</c:v>
                </c:pt>
                <c:pt idx="34" formatCode="General">
                  <c:v>91.040199999999999</c:v>
                </c:pt>
                <c:pt idx="35" formatCode="General">
                  <c:v>91.407300000000006</c:v>
                </c:pt>
                <c:pt idx="36" formatCode="General">
                  <c:v>91.794899999999998</c:v>
                </c:pt>
                <c:pt idx="37" formatCode="General">
                  <c:v>91.696700000000007</c:v>
                </c:pt>
                <c:pt idx="38" formatCode="General">
                  <c:v>91.867599999999996</c:v>
                </c:pt>
                <c:pt idx="39" formatCode="General">
                  <c:v>92.113500000000002</c:v>
                </c:pt>
                <c:pt idx="40" formatCode="General">
                  <c:v>92.586699999999993</c:v>
                </c:pt>
                <c:pt idx="41" formatCode="General">
                  <c:v>92.280100000000004</c:v>
                </c:pt>
                <c:pt idx="42" formatCode="General">
                  <c:v>92.641999999999996</c:v>
                </c:pt>
                <c:pt idx="43" formatCode="General">
                  <c:v>92.214399999999998</c:v>
                </c:pt>
                <c:pt idx="44" formatCode="General">
                  <c:v>92.221900000000005</c:v>
                </c:pt>
                <c:pt idx="45" formatCode="General">
                  <c:v>92.374499999999998</c:v>
                </c:pt>
                <c:pt idx="46" formatCode="General">
                  <c:v>92.466800000000006</c:v>
                </c:pt>
                <c:pt idx="47" formatCode="General">
                  <c:v>92.896100000000004</c:v>
                </c:pt>
                <c:pt idx="48" formatCode="General">
                  <c:v>93.166200000000003</c:v>
                </c:pt>
                <c:pt idx="49" formatCode="General">
                  <c:v>93.066199999999995</c:v>
                </c:pt>
                <c:pt idx="50" formatCode="General">
                  <c:v>93.5501</c:v>
                </c:pt>
                <c:pt idx="51" formatCode="General">
                  <c:v>94.206100000000006</c:v>
                </c:pt>
                <c:pt idx="52" formatCode="General">
                  <c:v>93.812100000000001</c:v>
                </c:pt>
                <c:pt idx="53" formatCode="General">
                  <c:v>93.744200000000006</c:v>
                </c:pt>
                <c:pt idx="54" formatCode="General">
                  <c:v>93.157399999999996</c:v>
                </c:pt>
                <c:pt idx="55" formatCode="General">
                  <c:v>93.382199999999997</c:v>
                </c:pt>
                <c:pt idx="56" formatCode="General">
                  <c:v>94.124700000000004</c:v>
                </c:pt>
                <c:pt idx="57" formatCode="General">
                  <c:v>94.236999999999995</c:v>
                </c:pt>
                <c:pt idx="58" formatCode="General">
                  <c:v>93.630499999999998</c:v>
                </c:pt>
                <c:pt idx="59" formatCode="General">
                  <c:v>93.574700000000007</c:v>
                </c:pt>
                <c:pt idx="60" formatCode="General">
                  <c:v>92.865200000000002</c:v>
                </c:pt>
                <c:pt idx="61" formatCode="General">
                  <c:v>92.787099999999995</c:v>
                </c:pt>
                <c:pt idx="62" formatCode="General">
                  <c:v>92.753399999999999</c:v>
                </c:pt>
                <c:pt idx="63" formatCode="General">
                  <c:v>92.888599999999997</c:v>
                </c:pt>
                <c:pt idx="64" formatCode="General">
                  <c:v>92.862700000000004</c:v>
                </c:pt>
                <c:pt idx="65" formatCode="General">
                  <c:v>92.066000000000003</c:v>
                </c:pt>
                <c:pt idx="66" formatCode="General">
                  <c:v>91.415599999999998</c:v>
                </c:pt>
                <c:pt idx="67" formatCode="General">
                  <c:v>90.974999999999994</c:v>
                </c:pt>
                <c:pt idx="68" formatCode="General">
                  <c:v>90.105000000000004</c:v>
                </c:pt>
                <c:pt idx="69" formatCode="General">
                  <c:v>90.402600000000007</c:v>
                </c:pt>
                <c:pt idx="70" formatCode="General">
                  <c:v>90.126999999999995</c:v>
                </c:pt>
                <c:pt idx="71" formatCode="General">
                  <c:v>90.540899999999993</c:v>
                </c:pt>
                <c:pt idx="72" formatCode="General">
                  <c:v>90.301299999999998</c:v>
                </c:pt>
                <c:pt idx="73" formatCode="General">
                  <c:v>91.023099999999999</c:v>
                </c:pt>
                <c:pt idx="74" formatCode="General">
                  <c:v>91.326400000000007</c:v>
                </c:pt>
                <c:pt idx="75" formatCode="General">
                  <c:v>91.530600000000007</c:v>
                </c:pt>
                <c:pt idx="76" formatCode="General">
                  <c:v>91.518699999999995</c:v>
                </c:pt>
                <c:pt idx="77" formatCode="General">
                  <c:v>91.232600000000005</c:v>
                </c:pt>
                <c:pt idx="78" formatCode="General">
                  <c:v>91.374200000000002</c:v>
                </c:pt>
                <c:pt idx="79" formatCode="General">
                  <c:v>91.674000000000007</c:v>
                </c:pt>
                <c:pt idx="80" formatCode="General">
                  <c:v>91.407799999999995</c:v>
                </c:pt>
                <c:pt idx="81" formatCode="General">
                  <c:v>91.082899999999995</c:v>
                </c:pt>
                <c:pt idx="82" formatCode="General">
                  <c:v>91.725300000000004</c:v>
                </c:pt>
                <c:pt idx="83" formatCode="General">
                  <c:v>91.053799999999995</c:v>
                </c:pt>
                <c:pt idx="84" formatCode="General">
                  <c:v>90.428899999999999</c:v>
                </c:pt>
                <c:pt idx="85" formatCode="General">
                  <c:v>89.527299999999997</c:v>
                </c:pt>
                <c:pt idx="86" formatCode="General">
                  <c:v>91.107200000000006</c:v>
                </c:pt>
                <c:pt idx="87" formatCode="General">
                  <c:v>91.3249</c:v>
                </c:pt>
                <c:pt idx="88" formatCode="General">
                  <c:v>90.658799999999999</c:v>
                </c:pt>
                <c:pt idx="89" formatCode="General">
                  <c:v>89.392600000000002</c:v>
                </c:pt>
                <c:pt idx="90" formatCode="General">
                  <c:v>89.951700000000002</c:v>
                </c:pt>
                <c:pt idx="91" formatCode="General">
                  <c:v>89.615399999999994</c:v>
                </c:pt>
                <c:pt idx="92" formatCode="General">
                  <c:v>88.728099999999998</c:v>
                </c:pt>
                <c:pt idx="93" formatCode="General">
                  <c:v>89.284499999999994</c:v>
                </c:pt>
                <c:pt idx="94" formatCode="General">
                  <c:v>90.872699999999995</c:v>
                </c:pt>
                <c:pt idx="95" formatCode="General">
                  <c:v>91.498699999999999</c:v>
                </c:pt>
                <c:pt idx="96" formatCode="General">
                  <c:v>93.659199999999998</c:v>
                </c:pt>
                <c:pt idx="97" formatCode="General">
                  <c:v>93.476500000000001</c:v>
                </c:pt>
                <c:pt idx="98" formatCode="General">
                  <c:v>93.500500000000002</c:v>
                </c:pt>
                <c:pt idx="99" formatCode="General">
                  <c:v>93.754900000000006</c:v>
                </c:pt>
                <c:pt idx="100" formatCode="General">
                  <c:v>94.755300000000005</c:v>
                </c:pt>
                <c:pt idx="101" formatCode="General">
                  <c:v>94.938100000000006</c:v>
                </c:pt>
                <c:pt idx="102" formatCode="General">
                  <c:v>95.256799999999998</c:v>
                </c:pt>
                <c:pt idx="103" formatCode="General">
                  <c:v>95.872200000000007</c:v>
                </c:pt>
                <c:pt idx="104" formatCode="General">
                  <c:v>96.422600000000003</c:v>
                </c:pt>
                <c:pt idx="105" formatCode="General">
                  <c:v>96.732100000000003</c:v>
                </c:pt>
                <c:pt idx="106" formatCode="General">
                  <c:v>96.511399999999995</c:v>
                </c:pt>
                <c:pt idx="107" formatCode="General">
                  <c:v>96.096800000000002</c:v>
                </c:pt>
                <c:pt idx="108" formatCode="General">
                  <c:v>96.078299999999999</c:v>
                </c:pt>
                <c:pt idx="109" formatCode="General">
                  <c:v>95.524799999999999</c:v>
                </c:pt>
                <c:pt idx="110" formatCode="General">
                  <c:v>95.652199999999993</c:v>
                </c:pt>
                <c:pt idx="111" formatCode="General">
                  <c:v>95.337000000000003</c:v>
                </c:pt>
                <c:pt idx="112" formatCode="General">
                  <c:v>95.512699999999995</c:v>
                </c:pt>
                <c:pt idx="113" formatCode="General">
                  <c:v>94.7988</c:v>
                </c:pt>
                <c:pt idx="114" formatCode="General">
                  <c:v>94.831299999999999</c:v>
                </c:pt>
                <c:pt idx="115" formatCode="General">
                  <c:v>93.988600000000005</c:v>
                </c:pt>
                <c:pt idx="116" formatCode="General">
                  <c:v>93.986599999999996</c:v>
                </c:pt>
                <c:pt idx="117" formatCode="General">
                  <c:v>94.063100000000006</c:v>
                </c:pt>
                <c:pt idx="118" formatCode="General">
                  <c:v>94.761799999999994</c:v>
                </c:pt>
                <c:pt idx="119" formatCode="General">
                  <c:v>94.476600000000005</c:v>
                </c:pt>
                <c:pt idx="120" formatCode="General">
                  <c:v>93.823999999999998</c:v>
                </c:pt>
                <c:pt idx="121" formatCode="General">
                  <c:v>93.164500000000004</c:v>
                </c:pt>
                <c:pt idx="122" formatCode="General">
                  <c:v>93.506100000000004</c:v>
                </c:pt>
                <c:pt idx="123" formatCode="General">
                  <c:v>93.271799999999999</c:v>
                </c:pt>
                <c:pt idx="124" formatCode="General">
                  <c:v>92.633499999999998</c:v>
                </c:pt>
                <c:pt idx="125" formatCode="General">
                  <c:v>92.589699999999993</c:v>
                </c:pt>
                <c:pt idx="126" formatCode="General">
                  <c:v>93.588399999999993</c:v>
                </c:pt>
                <c:pt idx="127" formatCode="General">
                  <c:v>93.855400000000003</c:v>
                </c:pt>
                <c:pt idx="128" formatCode="General">
                  <c:v>94.575400000000002</c:v>
                </c:pt>
                <c:pt idx="129" formatCode="General">
                  <c:v>94.761099999999999</c:v>
                </c:pt>
                <c:pt idx="130" formatCode="General">
                  <c:v>94.759399999999999</c:v>
                </c:pt>
                <c:pt idx="131" formatCode="General">
                  <c:v>94.438800000000001</c:v>
                </c:pt>
                <c:pt idx="132" formatCode="General">
                  <c:v>95.558999999999997</c:v>
                </c:pt>
                <c:pt idx="133" formatCode="General">
                  <c:v>96.309399999999997</c:v>
                </c:pt>
                <c:pt idx="134" formatCode="General">
                  <c:v>96.389600000000002</c:v>
                </c:pt>
                <c:pt idx="135" formatCode="General">
                  <c:v>96.181799999999996</c:v>
                </c:pt>
                <c:pt idx="136" formatCode="General">
                  <c:v>96.822400000000002</c:v>
                </c:pt>
                <c:pt idx="137" formatCode="General">
                  <c:v>96.557199999999995</c:v>
                </c:pt>
                <c:pt idx="138" formatCode="General">
                  <c:v>97.175600000000003</c:v>
                </c:pt>
                <c:pt idx="139" formatCode="General">
                  <c:v>97.081900000000005</c:v>
                </c:pt>
                <c:pt idx="140" formatCode="General">
                  <c:v>97.723299999999995</c:v>
                </c:pt>
                <c:pt idx="141" formatCode="General">
                  <c:v>96.918999999999997</c:v>
                </c:pt>
                <c:pt idx="142" formatCode="General">
                  <c:v>96.2881</c:v>
                </c:pt>
                <c:pt idx="143" formatCode="General">
                  <c:v>95.636200000000002</c:v>
                </c:pt>
                <c:pt idx="144" formatCode="General">
                  <c:v>95.738799999999998</c:v>
                </c:pt>
                <c:pt idx="145" formatCode="General">
                  <c:v>96.975300000000004</c:v>
                </c:pt>
                <c:pt idx="146" formatCode="General">
                  <c:v>97.6768</c:v>
                </c:pt>
                <c:pt idx="147" formatCode="General">
                  <c:v>95.998500000000007</c:v>
                </c:pt>
                <c:pt idx="148" formatCode="General">
                  <c:v>95.827799999999996</c:v>
                </c:pt>
                <c:pt idx="149" formatCode="General">
                  <c:v>96.116200000000006</c:v>
                </c:pt>
                <c:pt idx="150" formatCode="General">
                  <c:v>95.086500000000001</c:v>
                </c:pt>
                <c:pt idx="151" formatCode="General">
                  <c:v>96.191100000000006</c:v>
                </c:pt>
                <c:pt idx="152" formatCode="General">
                  <c:v>97.956100000000006</c:v>
                </c:pt>
                <c:pt idx="153" formatCode="General">
                  <c:v>98.783600000000007</c:v>
                </c:pt>
                <c:pt idx="154" formatCode="General">
                  <c:v>99.320300000000003</c:v>
                </c:pt>
                <c:pt idx="155" formatCode="General">
                  <c:v>100.45189999999999</c:v>
                </c:pt>
                <c:pt idx="156" formatCode="General">
                  <c:v>101.6356</c:v>
                </c:pt>
                <c:pt idx="157" formatCode="General">
                  <c:v>102.22580000000001</c:v>
                </c:pt>
                <c:pt idx="158" formatCode="General">
                  <c:v>102.23399999999999</c:v>
                </c:pt>
                <c:pt idx="159" formatCode="General">
                  <c:v>101.81440000000001</c:v>
                </c:pt>
                <c:pt idx="160" formatCode="General">
                  <c:v>101.3202</c:v>
                </c:pt>
                <c:pt idx="161" formatCode="General">
                  <c:v>101.1525</c:v>
                </c:pt>
                <c:pt idx="162" formatCode="General">
                  <c:v>101.23180000000001</c:v>
                </c:pt>
                <c:pt idx="163" formatCode="General">
                  <c:v>100.8466</c:v>
                </c:pt>
                <c:pt idx="164" formatCode="General">
                  <c:v>100.6576</c:v>
                </c:pt>
                <c:pt idx="165" formatCode="General">
                  <c:v>101.08320000000001</c:v>
                </c:pt>
                <c:pt idx="166" formatCode="General">
                  <c:v>100.14870000000001</c:v>
                </c:pt>
                <c:pt idx="167" formatCode="General">
                  <c:v>100.7711</c:v>
                </c:pt>
                <c:pt idx="168" formatCode="General">
                  <c:v>100.898</c:v>
                </c:pt>
                <c:pt idx="169" formatCode="General">
                  <c:v>98.572500000000005</c:v>
                </c:pt>
                <c:pt idx="170" formatCode="General">
                  <c:v>98.926199999999994</c:v>
                </c:pt>
                <c:pt idx="171" formatCode="General">
                  <c:v>100.1405</c:v>
                </c:pt>
                <c:pt idx="172" formatCode="General">
                  <c:v>100.87479999999999</c:v>
                </c:pt>
                <c:pt idx="173" formatCode="General">
                  <c:v>102.342</c:v>
                </c:pt>
                <c:pt idx="174" formatCode="General">
                  <c:v>102.414</c:v>
                </c:pt>
                <c:pt idx="175" formatCode="General">
                  <c:v>102.60980000000001</c:v>
                </c:pt>
                <c:pt idx="176" formatCode="General">
                  <c:v>103.0407</c:v>
                </c:pt>
                <c:pt idx="177" formatCode="General">
                  <c:v>102.49160000000001</c:v>
                </c:pt>
                <c:pt idx="178" formatCode="General">
                  <c:v>100.9692</c:v>
                </c:pt>
                <c:pt idx="179" formatCode="General">
                  <c:v>101.51260000000001</c:v>
                </c:pt>
                <c:pt idx="180" formatCode="General">
                  <c:v>101.25369999999999</c:v>
                </c:pt>
                <c:pt idx="181" formatCode="General">
                  <c:v>101.29170000000001</c:v>
                </c:pt>
                <c:pt idx="182" formatCode="General">
                  <c:v>100.479</c:v>
                </c:pt>
                <c:pt idx="183" formatCode="General">
                  <c:v>100.2223</c:v>
                </c:pt>
                <c:pt idx="184" formatCode="General">
                  <c:v>99.857500000000002</c:v>
                </c:pt>
                <c:pt idx="185" formatCode="General">
                  <c:v>99.819000000000003</c:v>
                </c:pt>
                <c:pt idx="186" formatCode="General">
                  <c:v>99.605999999999995</c:v>
                </c:pt>
                <c:pt idx="187" formatCode="General">
                  <c:v>99.913700000000006</c:v>
                </c:pt>
                <c:pt idx="188" formatCode="General">
                  <c:v>100.09650000000001</c:v>
                </c:pt>
                <c:pt idx="189" formatCode="General">
                  <c:v>99.665599999999998</c:v>
                </c:pt>
                <c:pt idx="190" formatCode="General">
                  <c:v>99.394400000000005</c:v>
                </c:pt>
                <c:pt idx="191" formatCode="General">
                  <c:v>99.489099999999993</c:v>
                </c:pt>
                <c:pt idx="192" formatCode="General">
                  <c:v>100.1148</c:v>
                </c:pt>
                <c:pt idx="193" formatCode="General">
                  <c:v>99.727500000000006</c:v>
                </c:pt>
                <c:pt idx="194" formatCode="General">
                  <c:v>99.4054</c:v>
                </c:pt>
                <c:pt idx="195" formatCode="General">
                  <c:v>99.855099999999993</c:v>
                </c:pt>
                <c:pt idx="196" formatCode="General">
                  <c:v>100.1294</c:v>
                </c:pt>
                <c:pt idx="197" formatCode="General">
                  <c:v>100.1829</c:v>
                </c:pt>
                <c:pt idx="198" formatCode="General">
                  <c:v>100.1469</c:v>
                </c:pt>
                <c:pt idx="199" formatCode="General">
                  <c:v>100.005</c:v>
                </c:pt>
                <c:pt idx="200" formatCode="General">
                  <c:v>99.172300000000007</c:v>
                </c:pt>
                <c:pt idx="201" formatCode="General">
                  <c:v>98.675200000000004</c:v>
                </c:pt>
                <c:pt idx="202" formatCode="General">
                  <c:v>98.261300000000006</c:v>
                </c:pt>
                <c:pt idx="203" formatCode="General">
                  <c:v>98.734899999999996</c:v>
                </c:pt>
                <c:pt idx="204" formatCode="General">
                  <c:v>98.429199999999994</c:v>
                </c:pt>
                <c:pt idx="205" formatCode="General">
                  <c:v>98.471800000000002</c:v>
                </c:pt>
                <c:pt idx="206" formatCode="General">
                  <c:v>99.011399999999995</c:v>
                </c:pt>
                <c:pt idx="207" formatCode="General">
                  <c:v>99.447199999999995</c:v>
                </c:pt>
                <c:pt idx="208" formatCode="General">
                  <c:v>99.6768</c:v>
                </c:pt>
                <c:pt idx="209" formatCode="General">
                  <c:v>99.374399999999994</c:v>
                </c:pt>
                <c:pt idx="210" formatCode="General">
                  <c:v>99.415599999999998</c:v>
                </c:pt>
                <c:pt idx="211" formatCode="General">
                  <c:v>100.72669999999999</c:v>
                </c:pt>
                <c:pt idx="212" formatCode="General">
                  <c:v>101.395</c:v>
                </c:pt>
                <c:pt idx="213" formatCode="General">
                  <c:v>102.0898</c:v>
                </c:pt>
                <c:pt idx="214" formatCode="General">
                  <c:v>101.50230000000001</c:v>
                </c:pt>
                <c:pt idx="215" formatCode="General">
                  <c:v>101.831</c:v>
                </c:pt>
                <c:pt idx="216" formatCode="General">
                  <c:v>102.8486</c:v>
                </c:pt>
                <c:pt idx="217" formatCode="General">
                  <c:v>102.3163</c:v>
                </c:pt>
                <c:pt idx="218" formatCode="General">
                  <c:v>101.50060000000001</c:v>
                </c:pt>
                <c:pt idx="219" formatCode="General">
                  <c:v>100.9464</c:v>
                </c:pt>
                <c:pt idx="220" formatCode="General">
                  <c:v>100.8082</c:v>
                </c:pt>
                <c:pt idx="221" formatCode="General">
                  <c:v>100.92010000000001</c:v>
                </c:pt>
                <c:pt idx="222" formatCode="General">
                  <c:v>100.77209999999999</c:v>
                </c:pt>
                <c:pt idx="223" formatCode="General">
                  <c:v>100.7914</c:v>
                </c:pt>
                <c:pt idx="224" formatCode="General">
                  <c:v>100.251</c:v>
                </c:pt>
                <c:pt idx="225" formatCode="General">
                  <c:v>101.1478</c:v>
                </c:pt>
                <c:pt idx="226" formatCode="General">
                  <c:v>102.1682</c:v>
                </c:pt>
                <c:pt idx="227" formatCode="General">
                  <c:v>102.1553</c:v>
                </c:pt>
                <c:pt idx="228" formatCode="General">
                  <c:v>101.68259999999999</c:v>
                </c:pt>
                <c:pt idx="229" formatCode="General">
                  <c:v>100.28619999999999</c:v>
                </c:pt>
                <c:pt idx="230" formatCode="General">
                  <c:v>100.2659</c:v>
                </c:pt>
                <c:pt idx="231" formatCode="General">
                  <c:v>99.0929</c:v>
                </c:pt>
                <c:pt idx="232" formatCode="General">
                  <c:v>98.958500000000001</c:v>
                </c:pt>
                <c:pt idx="233" formatCode="General">
                  <c:v>99.582499999999996</c:v>
                </c:pt>
                <c:pt idx="234" formatCode="General">
                  <c:v>100.2967</c:v>
                </c:pt>
                <c:pt idx="235" formatCode="General">
                  <c:v>100.0228</c:v>
                </c:pt>
                <c:pt idx="236" formatCode="General">
                  <c:v>98.228899999999996</c:v>
                </c:pt>
                <c:pt idx="237" formatCode="General">
                  <c:v>98.292299999999997</c:v>
                </c:pt>
                <c:pt idx="238" formatCode="General">
                  <c:v>98.068799999999996</c:v>
                </c:pt>
                <c:pt idx="239" formatCode="General">
                  <c:v>97.179400000000001</c:v>
                </c:pt>
                <c:pt idx="240" formatCode="General">
                  <c:v>95.882099999999994</c:v>
                </c:pt>
                <c:pt idx="241" formatCode="General">
                  <c:v>95.436599999999999</c:v>
                </c:pt>
                <c:pt idx="242" formatCode="General">
                  <c:v>95.077399999999997</c:v>
                </c:pt>
                <c:pt idx="243" formatCode="General">
                  <c:v>94.858099999999993</c:v>
                </c:pt>
                <c:pt idx="244" formatCode="General">
                  <c:v>94.784400000000005</c:v>
                </c:pt>
                <c:pt idx="245" formatCode="General">
                  <c:v>95.048299999999998</c:v>
                </c:pt>
                <c:pt idx="246" formatCode="General">
                  <c:v>94.089500000000001</c:v>
                </c:pt>
                <c:pt idx="247" formatCode="General">
                  <c:v>92.7637</c:v>
                </c:pt>
                <c:pt idx="248" formatCode="General">
                  <c:v>91.768100000000004</c:v>
                </c:pt>
                <c:pt idx="249" formatCode="General">
                  <c:v>91.603800000000007</c:v>
                </c:pt>
                <c:pt idx="250" formatCode="General">
                  <c:v>91.490399999999994</c:v>
                </c:pt>
                <c:pt idx="251" formatCode="General">
                  <c:v>92.1554</c:v>
                </c:pt>
                <c:pt idx="252" formatCode="General">
                  <c:v>92.111900000000006</c:v>
                </c:pt>
                <c:pt idx="253" formatCode="General">
                  <c:v>91.910799999999995</c:v>
                </c:pt>
                <c:pt idx="254" formatCode="General">
                  <c:v>92.875699999999995</c:v>
                </c:pt>
                <c:pt idx="255" formatCode="General">
                  <c:v>92.801000000000002</c:v>
                </c:pt>
                <c:pt idx="256" formatCode="General">
                  <c:v>92.476900000000001</c:v>
                </c:pt>
                <c:pt idx="257" formatCode="General">
                  <c:v>91.183199999999999</c:v>
                </c:pt>
                <c:pt idx="258" formatCode="General">
                  <c:v>90.690100000000001</c:v>
                </c:pt>
                <c:pt idx="259" formatCode="General">
                  <c:v>91.476399999999998</c:v>
                </c:pt>
                <c:pt idx="260" formatCode="General">
                  <c:v>92.180199999999999</c:v>
                </c:pt>
                <c:pt idx="261" formatCode="General">
                  <c:v>92.485399999999998</c:v>
                </c:pt>
                <c:pt idx="262" formatCode="General">
                  <c:v>92.437100000000001</c:v>
                </c:pt>
                <c:pt idx="263" formatCode="General">
                  <c:v>92.958600000000004</c:v>
                </c:pt>
                <c:pt idx="264" formatCode="General">
                  <c:v>91.552199999999999</c:v>
                </c:pt>
                <c:pt idx="265" formatCode="General">
                  <c:v>90.168899999999994</c:v>
                </c:pt>
                <c:pt idx="266" formatCode="General">
                  <c:v>89.773200000000003</c:v>
                </c:pt>
                <c:pt idx="267" formatCode="General">
                  <c:v>90.599599999999995</c:v>
                </c:pt>
                <c:pt idx="268" formatCode="General">
                  <c:v>91.515900000000002</c:v>
                </c:pt>
                <c:pt idx="269" formatCode="General">
                  <c:v>92.729100000000003</c:v>
                </c:pt>
                <c:pt idx="270" formatCode="General">
                  <c:v>93.188100000000006</c:v>
                </c:pt>
                <c:pt idx="271" formatCode="General">
                  <c:v>91.632499999999993</c:v>
                </c:pt>
                <c:pt idx="272" formatCode="General">
                  <c:v>92.563999999999993</c:v>
                </c:pt>
                <c:pt idx="273" formatCode="General">
                  <c:v>93.408699999999996</c:v>
                </c:pt>
                <c:pt idx="274" formatCode="General">
                  <c:v>94.134900000000002</c:v>
                </c:pt>
                <c:pt idx="275" formatCode="General">
                  <c:v>95.185199999999995</c:v>
                </c:pt>
                <c:pt idx="276" formatCode="General">
                  <c:v>95.0869</c:v>
                </c:pt>
                <c:pt idx="277" formatCode="General">
                  <c:v>95.836799999999997</c:v>
                </c:pt>
                <c:pt idx="278" formatCode="General">
                  <c:v>97.095799999999997</c:v>
                </c:pt>
                <c:pt idx="279" formatCode="General">
                  <c:v>96.567400000000006</c:v>
                </c:pt>
                <c:pt idx="280" formatCode="General">
                  <c:v>97.283699999999996</c:v>
                </c:pt>
                <c:pt idx="281" formatCode="General">
                  <c:v>96.703000000000003</c:v>
                </c:pt>
                <c:pt idx="282" formatCode="General">
                  <c:v>96.8827</c:v>
                </c:pt>
                <c:pt idx="283" formatCode="General">
                  <c:v>97.843999999999994</c:v>
                </c:pt>
                <c:pt idx="284" formatCode="General">
                  <c:v>98.276700000000005</c:v>
                </c:pt>
                <c:pt idx="285" formatCode="General">
                  <c:v>99.072900000000004</c:v>
                </c:pt>
                <c:pt idx="286" formatCode="General">
                  <c:v>100.0545</c:v>
                </c:pt>
                <c:pt idx="287" formatCode="General">
                  <c:v>100.87269999999999</c:v>
                </c:pt>
                <c:pt idx="288" formatCode="General">
                  <c:v>101.2924</c:v>
                </c:pt>
                <c:pt idx="289" formatCode="General">
                  <c:v>101.12949999999999</c:v>
                </c:pt>
                <c:pt idx="290" formatCode="General">
                  <c:v>102.233</c:v>
                </c:pt>
                <c:pt idx="291" formatCode="General">
                  <c:v>101.4075</c:v>
                </c:pt>
                <c:pt idx="292" formatCode="General">
                  <c:v>99.918499999999995</c:v>
                </c:pt>
                <c:pt idx="293" formatCode="General">
                  <c:v>99.295699999999997</c:v>
                </c:pt>
                <c:pt idx="294" formatCode="General">
                  <c:v>99.492099999999994</c:v>
                </c:pt>
                <c:pt idx="295" formatCode="General">
                  <c:v>99.454800000000006</c:v>
                </c:pt>
                <c:pt idx="296" formatCode="General">
                  <c:v>98.441599999999994</c:v>
                </c:pt>
                <c:pt idx="297" formatCode="General">
                  <c:v>98.2012</c:v>
                </c:pt>
                <c:pt idx="298" formatCode="General">
                  <c:v>98.889700000000005</c:v>
                </c:pt>
                <c:pt idx="299" formatCode="General">
                  <c:v>99.251999999999995</c:v>
                </c:pt>
                <c:pt idx="300" formatCode="General">
                  <c:v>99.423000000000002</c:v>
                </c:pt>
                <c:pt idx="301" formatCode="General">
                  <c:v>99.558999999999997</c:v>
                </c:pt>
                <c:pt idx="302" formatCode="General">
                  <c:v>98.721699999999998</c:v>
                </c:pt>
                <c:pt idx="303" formatCode="General">
                  <c:v>97.805899999999994</c:v>
                </c:pt>
                <c:pt idx="304" formatCode="General">
                  <c:v>96.349299999999999</c:v>
                </c:pt>
                <c:pt idx="305" formatCode="General">
                  <c:v>96.539400000000001</c:v>
                </c:pt>
                <c:pt idx="306" formatCode="General">
                  <c:v>97.961600000000004</c:v>
                </c:pt>
                <c:pt idx="307" formatCode="General">
                  <c:v>99.043800000000005</c:v>
                </c:pt>
                <c:pt idx="308" formatCode="General">
                  <c:v>99.363399999999999</c:v>
                </c:pt>
                <c:pt idx="309" formatCode="General">
                  <c:v>99.9251</c:v>
                </c:pt>
                <c:pt idx="310" formatCode="General">
                  <c:v>100.31440000000001</c:v>
                </c:pt>
                <c:pt idx="311" formatCode="General">
                  <c:v>101.5403</c:v>
                </c:pt>
                <c:pt idx="312" formatCode="General">
                  <c:v>102.5372</c:v>
                </c:pt>
                <c:pt idx="313" formatCode="General">
                  <c:v>103.506</c:v>
                </c:pt>
                <c:pt idx="314" formatCode="General">
                  <c:v>103.6918</c:v>
                </c:pt>
                <c:pt idx="315" formatCode="General">
                  <c:v>103.658</c:v>
                </c:pt>
                <c:pt idx="316" formatCode="General">
                  <c:v>104.303</c:v>
                </c:pt>
                <c:pt idx="317" formatCode="General">
                  <c:v>104.7817</c:v>
                </c:pt>
                <c:pt idx="318" formatCode="General">
                  <c:v>104.11069999999999</c:v>
                </c:pt>
                <c:pt idx="319" formatCode="General">
                  <c:v>104.2223</c:v>
                </c:pt>
                <c:pt idx="320" formatCode="General">
                  <c:v>104.9265</c:v>
                </c:pt>
                <c:pt idx="321" formatCode="General">
                  <c:v>105.1181</c:v>
                </c:pt>
                <c:pt idx="322" formatCode="General">
                  <c:v>104.8954</c:v>
                </c:pt>
                <c:pt idx="323" formatCode="General">
                  <c:v>105.6383</c:v>
                </c:pt>
                <c:pt idx="324" formatCode="General">
                  <c:v>105.848</c:v>
                </c:pt>
                <c:pt idx="325" formatCode="General">
                  <c:v>106.56319999999999</c:v>
                </c:pt>
                <c:pt idx="326" formatCode="General">
                  <c:v>105.3657</c:v>
                </c:pt>
                <c:pt idx="327" formatCode="General">
                  <c:v>105.2201</c:v>
                </c:pt>
                <c:pt idx="328" formatCode="General">
                  <c:v>105.8747</c:v>
                </c:pt>
                <c:pt idx="329" formatCode="General">
                  <c:v>105.9427</c:v>
                </c:pt>
                <c:pt idx="330" formatCode="General">
                  <c:v>104.9365</c:v>
                </c:pt>
                <c:pt idx="331" formatCode="General">
                  <c:v>104.26519999999999</c:v>
                </c:pt>
                <c:pt idx="332" formatCode="General">
                  <c:v>106.88460000000001</c:v>
                </c:pt>
                <c:pt idx="333" formatCode="General">
                  <c:v>105.54</c:v>
                </c:pt>
                <c:pt idx="334" formatCode="General">
                  <c:v>103.98480000000001</c:v>
                </c:pt>
                <c:pt idx="335" formatCode="General">
                  <c:v>103.7302</c:v>
                </c:pt>
                <c:pt idx="336" formatCode="General">
                  <c:v>102.8446</c:v>
                </c:pt>
                <c:pt idx="337" formatCode="General">
                  <c:v>103.7111</c:v>
                </c:pt>
                <c:pt idx="338" formatCode="General">
                  <c:v>104.3944</c:v>
                </c:pt>
                <c:pt idx="339" formatCode="General">
                  <c:v>103.97799999999999</c:v>
                </c:pt>
                <c:pt idx="340" formatCode="General">
                  <c:v>103.9525</c:v>
                </c:pt>
                <c:pt idx="341" formatCode="General">
                  <c:v>103.9036</c:v>
                </c:pt>
                <c:pt idx="342" formatCode="General">
                  <c:v>102.95820000000001</c:v>
                </c:pt>
                <c:pt idx="343" formatCode="General">
                  <c:v>102.3613</c:v>
                </c:pt>
                <c:pt idx="344" formatCode="General">
                  <c:v>101.45610000000001</c:v>
                </c:pt>
                <c:pt idx="345" formatCode="General">
                  <c:v>102.18989999999999</c:v>
                </c:pt>
                <c:pt idx="346" formatCode="General">
                  <c:v>101.34739999999999</c:v>
                </c:pt>
                <c:pt idx="347" formatCode="General">
                  <c:v>101.596</c:v>
                </c:pt>
                <c:pt idx="348" formatCode="General">
                  <c:v>101.47150000000001</c:v>
                </c:pt>
                <c:pt idx="349" formatCode="General">
                  <c:v>100.4472</c:v>
                </c:pt>
                <c:pt idx="350" formatCode="General">
                  <c:v>100.986</c:v>
                </c:pt>
                <c:pt idx="351" formatCode="General">
                  <c:v>101.5185</c:v>
                </c:pt>
                <c:pt idx="352" formatCode="General">
                  <c:v>99.796300000000002</c:v>
                </c:pt>
                <c:pt idx="353" formatCode="General">
                  <c:v>101.7788</c:v>
                </c:pt>
                <c:pt idx="354" formatCode="General">
                  <c:v>104.0265</c:v>
                </c:pt>
                <c:pt idx="355" formatCode="General">
                  <c:v>104.9943</c:v>
                </c:pt>
                <c:pt idx="356" formatCode="General">
                  <c:v>105.46680000000001</c:v>
                </c:pt>
                <c:pt idx="357" formatCode="General">
                  <c:v>104.804</c:v>
                </c:pt>
                <c:pt idx="358" formatCode="General">
                  <c:v>105.3492</c:v>
                </c:pt>
                <c:pt idx="359" formatCode="General">
                  <c:v>104.8082</c:v>
                </c:pt>
              </c:numCache>
            </c:numRef>
          </c:val>
          <c:smooth val="0"/>
          <c:extLst>
            <c:ext xmlns:c16="http://schemas.microsoft.com/office/drawing/2014/chart" uri="{C3380CC4-5D6E-409C-BE32-E72D297353CC}">
              <c16:uniqueId val="{00000003-F344-4BD5-A4B4-2A52DA892550}"/>
            </c:ext>
          </c:extLst>
        </c:ser>
        <c:ser>
          <c:idx val="4"/>
          <c:order val="4"/>
          <c:tx>
            <c:strRef>
              <c:f>'preis. Wettbewerbsfähigkeit VPI'!$J$4</c:f>
              <c:strCache>
                <c:ptCount val="1"/>
                <c:pt idx="0">
                  <c:v>IT</c:v>
                </c:pt>
              </c:strCache>
            </c:strRef>
          </c:tx>
          <c:marker>
            <c:symbol val="none"/>
          </c:marker>
          <c:cat>
            <c:numRef>
              <c:f>'preis. Wettbewerbsfähigkeit VPI'!$A$8:$A$367</c:f>
              <c:numCache>
                <c:formatCode>mmm\-yy</c:formatCode>
                <c:ptCount val="3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pt idx="271">
                  <c:v>36647</c:v>
                </c:pt>
                <c:pt idx="272">
                  <c:v>36617</c:v>
                </c:pt>
                <c:pt idx="273">
                  <c:v>36586</c:v>
                </c:pt>
                <c:pt idx="274">
                  <c:v>36557</c:v>
                </c:pt>
                <c:pt idx="275">
                  <c:v>36526</c:v>
                </c:pt>
                <c:pt idx="276">
                  <c:v>36495</c:v>
                </c:pt>
                <c:pt idx="277">
                  <c:v>36465</c:v>
                </c:pt>
                <c:pt idx="278">
                  <c:v>36434</c:v>
                </c:pt>
                <c:pt idx="279">
                  <c:v>36404</c:v>
                </c:pt>
                <c:pt idx="280">
                  <c:v>36373</c:v>
                </c:pt>
                <c:pt idx="281">
                  <c:v>36342</c:v>
                </c:pt>
                <c:pt idx="282">
                  <c:v>36312</c:v>
                </c:pt>
                <c:pt idx="283">
                  <c:v>36281</c:v>
                </c:pt>
                <c:pt idx="284">
                  <c:v>36251</c:v>
                </c:pt>
                <c:pt idx="285">
                  <c:v>36220</c:v>
                </c:pt>
                <c:pt idx="286">
                  <c:v>36192</c:v>
                </c:pt>
                <c:pt idx="287">
                  <c:v>36161</c:v>
                </c:pt>
                <c:pt idx="288">
                  <c:v>36130</c:v>
                </c:pt>
                <c:pt idx="289">
                  <c:v>36100</c:v>
                </c:pt>
                <c:pt idx="290">
                  <c:v>36069</c:v>
                </c:pt>
                <c:pt idx="291">
                  <c:v>36039</c:v>
                </c:pt>
                <c:pt idx="292">
                  <c:v>36008</c:v>
                </c:pt>
                <c:pt idx="293">
                  <c:v>35977</c:v>
                </c:pt>
                <c:pt idx="294">
                  <c:v>35947</c:v>
                </c:pt>
                <c:pt idx="295">
                  <c:v>35916</c:v>
                </c:pt>
                <c:pt idx="296">
                  <c:v>35886</c:v>
                </c:pt>
                <c:pt idx="297">
                  <c:v>35855</c:v>
                </c:pt>
                <c:pt idx="298">
                  <c:v>35827</c:v>
                </c:pt>
                <c:pt idx="299">
                  <c:v>35796</c:v>
                </c:pt>
                <c:pt idx="300">
                  <c:v>35765</c:v>
                </c:pt>
                <c:pt idx="301">
                  <c:v>35735</c:v>
                </c:pt>
                <c:pt idx="302">
                  <c:v>35704</c:v>
                </c:pt>
                <c:pt idx="303">
                  <c:v>35674</c:v>
                </c:pt>
                <c:pt idx="304">
                  <c:v>35643</c:v>
                </c:pt>
                <c:pt idx="305">
                  <c:v>35612</c:v>
                </c:pt>
                <c:pt idx="306">
                  <c:v>35582</c:v>
                </c:pt>
                <c:pt idx="307">
                  <c:v>35551</c:v>
                </c:pt>
                <c:pt idx="308">
                  <c:v>35521</c:v>
                </c:pt>
                <c:pt idx="309">
                  <c:v>35490</c:v>
                </c:pt>
                <c:pt idx="310">
                  <c:v>35462</c:v>
                </c:pt>
                <c:pt idx="311">
                  <c:v>35431</c:v>
                </c:pt>
                <c:pt idx="312">
                  <c:v>35400</c:v>
                </c:pt>
                <c:pt idx="313">
                  <c:v>35370</c:v>
                </c:pt>
                <c:pt idx="314">
                  <c:v>35339</c:v>
                </c:pt>
                <c:pt idx="315">
                  <c:v>35309</c:v>
                </c:pt>
                <c:pt idx="316">
                  <c:v>35278</c:v>
                </c:pt>
                <c:pt idx="317">
                  <c:v>35247</c:v>
                </c:pt>
                <c:pt idx="318">
                  <c:v>35217</c:v>
                </c:pt>
                <c:pt idx="319">
                  <c:v>35186</c:v>
                </c:pt>
                <c:pt idx="320">
                  <c:v>35156</c:v>
                </c:pt>
                <c:pt idx="321">
                  <c:v>35125</c:v>
                </c:pt>
                <c:pt idx="322">
                  <c:v>35096</c:v>
                </c:pt>
                <c:pt idx="323">
                  <c:v>35065</c:v>
                </c:pt>
                <c:pt idx="324">
                  <c:v>35034</c:v>
                </c:pt>
                <c:pt idx="325">
                  <c:v>35004</c:v>
                </c:pt>
                <c:pt idx="326">
                  <c:v>34973</c:v>
                </c:pt>
                <c:pt idx="327">
                  <c:v>34943</c:v>
                </c:pt>
                <c:pt idx="328">
                  <c:v>34912</c:v>
                </c:pt>
                <c:pt idx="329">
                  <c:v>34881</c:v>
                </c:pt>
                <c:pt idx="330">
                  <c:v>34851</c:v>
                </c:pt>
                <c:pt idx="331">
                  <c:v>34820</c:v>
                </c:pt>
                <c:pt idx="332">
                  <c:v>34790</c:v>
                </c:pt>
                <c:pt idx="333">
                  <c:v>34759</c:v>
                </c:pt>
                <c:pt idx="334">
                  <c:v>34731</c:v>
                </c:pt>
                <c:pt idx="335">
                  <c:v>34700</c:v>
                </c:pt>
                <c:pt idx="336">
                  <c:v>34669</c:v>
                </c:pt>
                <c:pt idx="337">
                  <c:v>34639</c:v>
                </c:pt>
                <c:pt idx="338">
                  <c:v>34608</c:v>
                </c:pt>
                <c:pt idx="339">
                  <c:v>34578</c:v>
                </c:pt>
                <c:pt idx="340">
                  <c:v>34547</c:v>
                </c:pt>
                <c:pt idx="341">
                  <c:v>34516</c:v>
                </c:pt>
                <c:pt idx="342">
                  <c:v>34486</c:v>
                </c:pt>
                <c:pt idx="343">
                  <c:v>34455</c:v>
                </c:pt>
                <c:pt idx="344">
                  <c:v>34425</c:v>
                </c:pt>
                <c:pt idx="345">
                  <c:v>34394</c:v>
                </c:pt>
                <c:pt idx="346">
                  <c:v>34366</c:v>
                </c:pt>
                <c:pt idx="347">
                  <c:v>34335</c:v>
                </c:pt>
                <c:pt idx="348">
                  <c:v>34304</c:v>
                </c:pt>
                <c:pt idx="349">
                  <c:v>34274</c:v>
                </c:pt>
                <c:pt idx="350">
                  <c:v>34243</c:v>
                </c:pt>
                <c:pt idx="351">
                  <c:v>34213</c:v>
                </c:pt>
                <c:pt idx="352">
                  <c:v>34182</c:v>
                </c:pt>
                <c:pt idx="353">
                  <c:v>34151</c:v>
                </c:pt>
                <c:pt idx="354">
                  <c:v>34121</c:v>
                </c:pt>
                <c:pt idx="355">
                  <c:v>34090</c:v>
                </c:pt>
                <c:pt idx="356">
                  <c:v>34060</c:v>
                </c:pt>
                <c:pt idx="357">
                  <c:v>34029</c:v>
                </c:pt>
                <c:pt idx="358">
                  <c:v>34001</c:v>
                </c:pt>
                <c:pt idx="359">
                  <c:v>33970</c:v>
                </c:pt>
              </c:numCache>
            </c:numRef>
          </c:cat>
          <c:val>
            <c:numRef>
              <c:f>'preis. Wettbewerbsfähigkeit VPI'!$J$8:$J$367</c:f>
              <c:numCache>
                <c:formatCode>0.0</c:formatCode>
                <c:ptCount val="360"/>
                <c:pt idx="7" formatCode="General">
                  <c:v>92.653300000000002</c:v>
                </c:pt>
                <c:pt idx="8" formatCode="General">
                  <c:v>93.126900000000006</c:v>
                </c:pt>
                <c:pt idx="9" formatCode="General">
                  <c:v>94.960400000000007</c:v>
                </c:pt>
                <c:pt idx="10" formatCode="General">
                  <c:v>95.780100000000004</c:v>
                </c:pt>
                <c:pt idx="11" formatCode="General">
                  <c:v>95.259299999999996</c:v>
                </c:pt>
                <c:pt idx="12" formatCode="General">
                  <c:v>95.187399999999997</c:v>
                </c:pt>
                <c:pt idx="13" formatCode="General">
                  <c:v>95.252700000000004</c:v>
                </c:pt>
                <c:pt idx="14" formatCode="General">
                  <c:v>95.354500000000002</c:v>
                </c:pt>
                <c:pt idx="15" formatCode="General">
                  <c:v>95.686199999999999</c:v>
                </c:pt>
                <c:pt idx="16" formatCode="General">
                  <c:v>95.795900000000003</c:v>
                </c:pt>
                <c:pt idx="17" formatCode="General">
                  <c:v>96.014799999999994</c:v>
                </c:pt>
                <c:pt idx="18" formatCode="General">
                  <c:v>96.275199999999998</c:v>
                </c:pt>
                <c:pt idx="19" formatCode="General">
                  <c:v>96.769000000000005</c:v>
                </c:pt>
                <c:pt idx="20" formatCode="General">
                  <c:v>96.8095</c:v>
                </c:pt>
                <c:pt idx="21" formatCode="General">
                  <c:v>96.581100000000006</c:v>
                </c:pt>
                <c:pt idx="22" formatCode="General">
                  <c:v>96.722700000000003</c:v>
                </c:pt>
                <c:pt idx="23" formatCode="General">
                  <c:v>97.158299999999997</c:v>
                </c:pt>
                <c:pt idx="24" formatCode="General">
                  <c:v>97.6614</c:v>
                </c:pt>
                <c:pt idx="25" formatCode="General">
                  <c:v>97.328800000000001</c:v>
                </c:pt>
                <c:pt idx="26" formatCode="General">
                  <c:v>97.487099999999998</c:v>
                </c:pt>
                <c:pt idx="27" formatCode="General">
                  <c:v>96.971000000000004</c:v>
                </c:pt>
                <c:pt idx="28" formatCode="General">
                  <c:v>97.726299999999995</c:v>
                </c:pt>
                <c:pt idx="29" formatCode="General">
                  <c:v>97.814700000000002</c:v>
                </c:pt>
                <c:pt idx="30" formatCode="General">
                  <c:v>96.216999999999999</c:v>
                </c:pt>
                <c:pt idx="31" formatCode="General">
                  <c:v>95.899199999999993</c:v>
                </c:pt>
                <c:pt idx="32" formatCode="General">
                  <c:v>95.907600000000002</c:v>
                </c:pt>
                <c:pt idx="33" formatCode="General">
                  <c:v>96.030100000000004</c:v>
                </c:pt>
                <c:pt idx="34" formatCode="General">
                  <c:v>93.995099999999994</c:v>
                </c:pt>
                <c:pt idx="35" formatCode="General">
                  <c:v>94.463200000000001</c:v>
                </c:pt>
                <c:pt idx="36" formatCode="General">
                  <c:v>94.844999999999999</c:v>
                </c:pt>
                <c:pt idx="37" formatCode="General">
                  <c:v>95.003399999999999</c:v>
                </c:pt>
                <c:pt idx="38" formatCode="General">
                  <c:v>95.404300000000006</c:v>
                </c:pt>
                <c:pt idx="39" formatCode="General">
                  <c:v>95.415899999999993</c:v>
                </c:pt>
                <c:pt idx="40" formatCode="General">
                  <c:v>96.096299999999999</c:v>
                </c:pt>
                <c:pt idx="41" formatCode="General">
                  <c:v>95.795599999999993</c:v>
                </c:pt>
                <c:pt idx="42" formatCode="General">
                  <c:v>96.369500000000002</c:v>
                </c:pt>
                <c:pt idx="43" formatCode="General">
                  <c:v>96.164900000000003</c:v>
                </c:pt>
                <c:pt idx="44" formatCode="General">
                  <c:v>95.851799999999997</c:v>
                </c:pt>
                <c:pt idx="45" formatCode="General">
                  <c:v>96.554500000000004</c:v>
                </c:pt>
                <c:pt idx="46" formatCode="General">
                  <c:v>96.805300000000003</c:v>
                </c:pt>
                <c:pt idx="47" formatCode="General">
                  <c:v>97.355500000000006</c:v>
                </c:pt>
                <c:pt idx="48" formatCode="General">
                  <c:v>97.497100000000003</c:v>
                </c:pt>
                <c:pt idx="49" formatCode="General">
                  <c:v>97.5</c:v>
                </c:pt>
                <c:pt idx="50" formatCode="General">
                  <c:v>98.087400000000002</c:v>
                </c:pt>
                <c:pt idx="51" formatCode="General">
                  <c:v>98.724800000000002</c:v>
                </c:pt>
                <c:pt idx="52" formatCode="General">
                  <c:v>98.492199999999997</c:v>
                </c:pt>
                <c:pt idx="53" formatCode="General">
                  <c:v>98.527600000000007</c:v>
                </c:pt>
                <c:pt idx="54" formatCode="General">
                  <c:v>97.576899999999995</c:v>
                </c:pt>
                <c:pt idx="55" formatCode="General">
                  <c:v>97.608000000000004</c:v>
                </c:pt>
                <c:pt idx="56" formatCode="General">
                  <c:v>98.241</c:v>
                </c:pt>
                <c:pt idx="57" formatCode="General">
                  <c:v>98.624799999999993</c:v>
                </c:pt>
                <c:pt idx="58" formatCode="General">
                  <c:v>98.362300000000005</c:v>
                </c:pt>
                <c:pt idx="59" formatCode="General">
                  <c:v>98.480099999999993</c:v>
                </c:pt>
                <c:pt idx="60" formatCode="General">
                  <c:v>97.810599999999994</c:v>
                </c:pt>
                <c:pt idx="61" formatCode="General">
                  <c:v>97.630099999999999</c:v>
                </c:pt>
                <c:pt idx="62" formatCode="General">
                  <c:v>97.820700000000002</c:v>
                </c:pt>
                <c:pt idx="63" formatCode="General">
                  <c:v>98.0869</c:v>
                </c:pt>
                <c:pt idx="64" formatCode="General">
                  <c:v>98.147300000000001</c:v>
                </c:pt>
                <c:pt idx="65" formatCode="General">
                  <c:v>97.279499999999999</c:v>
                </c:pt>
                <c:pt idx="66" formatCode="General">
                  <c:v>96.463700000000003</c:v>
                </c:pt>
                <c:pt idx="67" formatCode="General">
                  <c:v>96.132499999999993</c:v>
                </c:pt>
                <c:pt idx="68" formatCode="General">
                  <c:v>95.034999999999997</c:v>
                </c:pt>
                <c:pt idx="69" formatCode="General">
                  <c:v>95.368600000000001</c:v>
                </c:pt>
                <c:pt idx="70" formatCode="General">
                  <c:v>95.329800000000006</c:v>
                </c:pt>
                <c:pt idx="71" formatCode="General">
                  <c:v>95.543899999999994</c:v>
                </c:pt>
                <c:pt idx="72" formatCode="General">
                  <c:v>95.189300000000003</c:v>
                </c:pt>
                <c:pt idx="73" formatCode="General">
                  <c:v>95.7761</c:v>
                </c:pt>
                <c:pt idx="74" formatCode="General">
                  <c:v>96.069000000000003</c:v>
                </c:pt>
                <c:pt idx="75" formatCode="General">
                  <c:v>96.367599999999996</c:v>
                </c:pt>
                <c:pt idx="76" formatCode="General">
                  <c:v>96.1751</c:v>
                </c:pt>
                <c:pt idx="77" formatCode="General">
                  <c:v>95.915899999999993</c:v>
                </c:pt>
                <c:pt idx="78" formatCode="General">
                  <c:v>96.072999999999993</c:v>
                </c:pt>
                <c:pt idx="79" formatCode="General">
                  <c:v>96.4709</c:v>
                </c:pt>
                <c:pt idx="80" formatCode="General">
                  <c:v>96.266400000000004</c:v>
                </c:pt>
                <c:pt idx="81" formatCode="General">
                  <c:v>96.2423</c:v>
                </c:pt>
                <c:pt idx="82" formatCode="General">
                  <c:v>97.022499999999994</c:v>
                </c:pt>
                <c:pt idx="83" formatCode="General">
                  <c:v>96.513099999999994</c:v>
                </c:pt>
                <c:pt idx="84" formatCode="General">
                  <c:v>95.784800000000004</c:v>
                </c:pt>
                <c:pt idx="85" formatCode="General">
                  <c:v>94.9071</c:v>
                </c:pt>
                <c:pt idx="86" formatCode="General">
                  <c:v>96.769099999999995</c:v>
                </c:pt>
                <c:pt idx="87" formatCode="General">
                  <c:v>96.763300000000001</c:v>
                </c:pt>
                <c:pt idx="88" formatCode="General">
                  <c:v>95.921700000000001</c:v>
                </c:pt>
                <c:pt idx="89" formatCode="General">
                  <c:v>94.454999999999998</c:v>
                </c:pt>
                <c:pt idx="90" formatCode="General">
                  <c:v>95.056600000000003</c:v>
                </c:pt>
                <c:pt idx="91" formatCode="General">
                  <c:v>94.495800000000003</c:v>
                </c:pt>
                <c:pt idx="92" formatCode="General">
                  <c:v>93.428299999999993</c:v>
                </c:pt>
                <c:pt idx="93" formatCode="General">
                  <c:v>94.387200000000007</c:v>
                </c:pt>
                <c:pt idx="94" formatCode="General">
                  <c:v>96.197900000000004</c:v>
                </c:pt>
                <c:pt idx="95" formatCode="General">
                  <c:v>96.841899999999995</c:v>
                </c:pt>
                <c:pt idx="96" formatCode="General">
                  <c:v>99.398700000000005</c:v>
                </c:pt>
                <c:pt idx="97" formatCode="General">
                  <c:v>98.945400000000006</c:v>
                </c:pt>
                <c:pt idx="98" formatCode="General">
                  <c:v>98.784700000000001</c:v>
                </c:pt>
                <c:pt idx="99" formatCode="General">
                  <c:v>99.003100000000003</c:v>
                </c:pt>
                <c:pt idx="100" formatCode="General">
                  <c:v>99.903800000000004</c:v>
                </c:pt>
                <c:pt idx="101" formatCode="General">
                  <c:v>100.3522</c:v>
                </c:pt>
                <c:pt idx="102" formatCode="General">
                  <c:v>100.73860000000001</c:v>
                </c:pt>
                <c:pt idx="103" formatCode="General">
                  <c:v>101.4481</c:v>
                </c:pt>
                <c:pt idx="104" formatCode="General">
                  <c:v>102.01430000000001</c:v>
                </c:pt>
                <c:pt idx="105" formatCode="General">
                  <c:v>102.4417</c:v>
                </c:pt>
                <c:pt idx="106" formatCode="General">
                  <c:v>101.8668</c:v>
                </c:pt>
                <c:pt idx="107" formatCode="General">
                  <c:v>101.83459999999999</c:v>
                </c:pt>
                <c:pt idx="108" formatCode="General">
                  <c:v>101.88</c:v>
                </c:pt>
                <c:pt idx="109" formatCode="General">
                  <c:v>101.11320000000001</c:v>
                </c:pt>
                <c:pt idx="110" formatCode="General">
                  <c:v>101.29349999999999</c:v>
                </c:pt>
                <c:pt idx="111" formatCode="General">
                  <c:v>101.0391</c:v>
                </c:pt>
                <c:pt idx="112" formatCode="General">
                  <c:v>101.2021</c:v>
                </c:pt>
                <c:pt idx="113" formatCode="General">
                  <c:v>100.4572</c:v>
                </c:pt>
                <c:pt idx="114" formatCode="General">
                  <c:v>100.4847</c:v>
                </c:pt>
                <c:pt idx="115" formatCode="General">
                  <c:v>99.418599999999998</c:v>
                </c:pt>
                <c:pt idx="116" formatCode="General">
                  <c:v>99.456999999999994</c:v>
                </c:pt>
                <c:pt idx="117" formatCode="General">
                  <c:v>99.403199999999998</c:v>
                </c:pt>
                <c:pt idx="118" formatCode="General">
                  <c:v>100.38160000000001</c:v>
                </c:pt>
                <c:pt idx="119" formatCode="General">
                  <c:v>100.03870000000001</c:v>
                </c:pt>
                <c:pt idx="120" formatCode="General">
                  <c:v>99.470500000000001</c:v>
                </c:pt>
                <c:pt idx="121" formatCode="General">
                  <c:v>98.744799999999998</c:v>
                </c:pt>
                <c:pt idx="122" formatCode="General">
                  <c:v>98.973399999999998</c:v>
                </c:pt>
                <c:pt idx="123" formatCode="General">
                  <c:v>98.910700000000006</c:v>
                </c:pt>
                <c:pt idx="124" formatCode="General">
                  <c:v>97.711299999999994</c:v>
                </c:pt>
                <c:pt idx="125" formatCode="General">
                  <c:v>97.969899999999996</c:v>
                </c:pt>
                <c:pt idx="126" formatCode="General">
                  <c:v>98.839399999999998</c:v>
                </c:pt>
                <c:pt idx="127" formatCode="General">
                  <c:v>99.058499999999995</c:v>
                </c:pt>
                <c:pt idx="128" formatCode="General">
                  <c:v>99.645600000000002</c:v>
                </c:pt>
                <c:pt idx="129" formatCode="General">
                  <c:v>99.633899999999997</c:v>
                </c:pt>
                <c:pt idx="130" formatCode="General">
                  <c:v>99.471100000000007</c:v>
                </c:pt>
                <c:pt idx="131" formatCode="General">
                  <c:v>99.100300000000004</c:v>
                </c:pt>
                <c:pt idx="132" formatCode="General">
                  <c:v>100.2251</c:v>
                </c:pt>
                <c:pt idx="133" formatCode="General">
                  <c:v>101.1474</c:v>
                </c:pt>
                <c:pt idx="134" formatCode="General">
                  <c:v>101.464</c:v>
                </c:pt>
                <c:pt idx="135" formatCode="General">
                  <c:v>100.69540000000001</c:v>
                </c:pt>
                <c:pt idx="136" formatCode="General">
                  <c:v>101.13930000000001</c:v>
                </c:pt>
                <c:pt idx="137" formatCode="General">
                  <c:v>100.7368</c:v>
                </c:pt>
                <c:pt idx="138" formatCode="General">
                  <c:v>101.0536</c:v>
                </c:pt>
                <c:pt idx="139" formatCode="General">
                  <c:v>101.1559</c:v>
                </c:pt>
                <c:pt idx="140" formatCode="General">
                  <c:v>101.6135</c:v>
                </c:pt>
                <c:pt idx="141" formatCode="General">
                  <c:v>100.675</c:v>
                </c:pt>
                <c:pt idx="142" formatCode="General">
                  <c:v>100.1512</c:v>
                </c:pt>
                <c:pt idx="143" formatCode="General">
                  <c:v>99.502399999999994</c:v>
                </c:pt>
                <c:pt idx="144" formatCode="General">
                  <c:v>99.319800000000001</c:v>
                </c:pt>
                <c:pt idx="145" formatCode="General">
                  <c:v>100.71729999999999</c:v>
                </c:pt>
                <c:pt idx="146" formatCode="General">
                  <c:v>101.59650000000001</c:v>
                </c:pt>
                <c:pt idx="147" formatCode="General">
                  <c:v>99.761399999999995</c:v>
                </c:pt>
                <c:pt idx="148" formatCode="General">
                  <c:v>99.655199999999994</c:v>
                </c:pt>
                <c:pt idx="149" formatCode="General">
                  <c:v>99.752300000000005</c:v>
                </c:pt>
                <c:pt idx="150" formatCode="General">
                  <c:v>98.492500000000007</c:v>
                </c:pt>
                <c:pt idx="151" formatCode="General">
                  <c:v>99.625799999999998</c:v>
                </c:pt>
                <c:pt idx="152" formatCode="General">
                  <c:v>101.4624</c:v>
                </c:pt>
                <c:pt idx="153" formatCode="General">
                  <c:v>102.2535</c:v>
                </c:pt>
                <c:pt idx="154" formatCode="General">
                  <c:v>102.78360000000001</c:v>
                </c:pt>
                <c:pt idx="155" formatCode="General">
                  <c:v>104.378</c:v>
                </c:pt>
                <c:pt idx="156" formatCode="General">
                  <c:v>105.94710000000001</c:v>
                </c:pt>
                <c:pt idx="157" formatCode="General">
                  <c:v>106.5826</c:v>
                </c:pt>
                <c:pt idx="158" formatCode="General">
                  <c:v>106.6575</c:v>
                </c:pt>
                <c:pt idx="159" formatCode="General">
                  <c:v>106.4213</c:v>
                </c:pt>
                <c:pt idx="160" formatCode="General">
                  <c:v>105.6865</c:v>
                </c:pt>
                <c:pt idx="161" formatCode="General">
                  <c:v>105.6327</c:v>
                </c:pt>
                <c:pt idx="162" formatCode="General">
                  <c:v>105.95959999999999</c:v>
                </c:pt>
                <c:pt idx="163" formatCode="General">
                  <c:v>105.4131</c:v>
                </c:pt>
                <c:pt idx="164" formatCode="General">
                  <c:v>105.0579</c:v>
                </c:pt>
                <c:pt idx="165" formatCode="General">
                  <c:v>105.6754</c:v>
                </c:pt>
                <c:pt idx="166" formatCode="General">
                  <c:v>104.4686</c:v>
                </c:pt>
                <c:pt idx="167" formatCode="General">
                  <c:v>104.7193</c:v>
                </c:pt>
                <c:pt idx="168" formatCode="General">
                  <c:v>105.10680000000001</c:v>
                </c:pt>
                <c:pt idx="169" formatCode="General">
                  <c:v>102.2687</c:v>
                </c:pt>
                <c:pt idx="170" formatCode="General">
                  <c:v>102.5958</c:v>
                </c:pt>
                <c:pt idx="171" formatCode="General">
                  <c:v>103.6651</c:v>
                </c:pt>
                <c:pt idx="172" formatCode="General">
                  <c:v>104.5955</c:v>
                </c:pt>
                <c:pt idx="173" formatCode="General">
                  <c:v>105.8026</c:v>
                </c:pt>
                <c:pt idx="174" formatCode="General">
                  <c:v>105.76649999999999</c:v>
                </c:pt>
                <c:pt idx="175" formatCode="General">
                  <c:v>106.0103</c:v>
                </c:pt>
                <c:pt idx="176" formatCode="General">
                  <c:v>106.40779999999999</c:v>
                </c:pt>
                <c:pt idx="177" formatCode="General">
                  <c:v>106.0615</c:v>
                </c:pt>
                <c:pt idx="178" formatCode="General">
                  <c:v>104.6108</c:v>
                </c:pt>
                <c:pt idx="179" formatCode="General">
                  <c:v>104.8057</c:v>
                </c:pt>
                <c:pt idx="180" formatCode="General">
                  <c:v>104.4734</c:v>
                </c:pt>
                <c:pt idx="181" formatCode="General">
                  <c:v>104.4892</c:v>
                </c:pt>
                <c:pt idx="182" formatCode="General">
                  <c:v>103.8869</c:v>
                </c:pt>
                <c:pt idx="183" formatCode="General">
                  <c:v>103.6238</c:v>
                </c:pt>
                <c:pt idx="184" formatCode="General">
                  <c:v>103.2255</c:v>
                </c:pt>
                <c:pt idx="185" formatCode="General">
                  <c:v>103.4727</c:v>
                </c:pt>
                <c:pt idx="186" formatCode="General">
                  <c:v>103.1823</c:v>
                </c:pt>
                <c:pt idx="187" formatCode="General">
                  <c:v>103.48520000000001</c:v>
                </c:pt>
                <c:pt idx="188" formatCode="General">
                  <c:v>103.5484</c:v>
                </c:pt>
                <c:pt idx="189" formatCode="General">
                  <c:v>103.4359</c:v>
                </c:pt>
                <c:pt idx="190" formatCode="General">
                  <c:v>103.3826</c:v>
                </c:pt>
                <c:pt idx="191" formatCode="General">
                  <c:v>103.0689</c:v>
                </c:pt>
                <c:pt idx="192" formatCode="General">
                  <c:v>103.63720000000001</c:v>
                </c:pt>
                <c:pt idx="193" formatCode="General">
                  <c:v>103.25020000000001</c:v>
                </c:pt>
                <c:pt idx="194" formatCode="General">
                  <c:v>103.01390000000001</c:v>
                </c:pt>
                <c:pt idx="195" formatCode="General">
                  <c:v>103.4736</c:v>
                </c:pt>
                <c:pt idx="196" formatCode="General">
                  <c:v>103.2945</c:v>
                </c:pt>
                <c:pt idx="197" formatCode="General">
                  <c:v>103.54600000000001</c:v>
                </c:pt>
                <c:pt idx="198" formatCode="General">
                  <c:v>103.28740000000001</c:v>
                </c:pt>
                <c:pt idx="199" formatCode="General">
                  <c:v>102.98009999999999</c:v>
                </c:pt>
                <c:pt idx="200" formatCode="General">
                  <c:v>102.09780000000001</c:v>
                </c:pt>
                <c:pt idx="201" formatCode="General">
                  <c:v>101.52679999999999</c:v>
                </c:pt>
                <c:pt idx="202" formatCode="General">
                  <c:v>101.15819999999999</c:v>
                </c:pt>
                <c:pt idx="203" formatCode="General">
                  <c:v>101.7409</c:v>
                </c:pt>
                <c:pt idx="204" formatCode="General">
                  <c:v>101.40049999999999</c:v>
                </c:pt>
                <c:pt idx="205" formatCode="General">
                  <c:v>101.4746</c:v>
                </c:pt>
                <c:pt idx="206" formatCode="General">
                  <c:v>101.92019999999999</c:v>
                </c:pt>
                <c:pt idx="207" formatCode="General">
                  <c:v>102.0363</c:v>
                </c:pt>
                <c:pt idx="208" formatCode="General">
                  <c:v>102.6341</c:v>
                </c:pt>
                <c:pt idx="209" formatCode="General">
                  <c:v>102.4756</c:v>
                </c:pt>
                <c:pt idx="210" formatCode="General">
                  <c:v>102.44029999999999</c:v>
                </c:pt>
                <c:pt idx="211" formatCode="General">
                  <c:v>104.0787</c:v>
                </c:pt>
                <c:pt idx="212" formatCode="General">
                  <c:v>104.6854</c:v>
                </c:pt>
                <c:pt idx="213" formatCode="General">
                  <c:v>104.9418</c:v>
                </c:pt>
                <c:pt idx="214" formatCode="General">
                  <c:v>104.68819999999999</c:v>
                </c:pt>
                <c:pt idx="215" formatCode="General">
                  <c:v>105.3001</c:v>
                </c:pt>
                <c:pt idx="216" formatCode="General">
                  <c:v>106.2413</c:v>
                </c:pt>
                <c:pt idx="217" formatCode="General">
                  <c:v>105.5027</c:v>
                </c:pt>
                <c:pt idx="218" formatCode="General">
                  <c:v>104.6127</c:v>
                </c:pt>
                <c:pt idx="219" formatCode="General">
                  <c:v>104.2868</c:v>
                </c:pt>
                <c:pt idx="220" formatCode="General">
                  <c:v>104.1446</c:v>
                </c:pt>
                <c:pt idx="221" formatCode="General">
                  <c:v>104.32689999999999</c:v>
                </c:pt>
                <c:pt idx="222" formatCode="General">
                  <c:v>104.20059999999999</c:v>
                </c:pt>
                <c:pt idx="223" formatCode="General">
                  <c:v>103.9085</c:v>
                </c:pt>
                <c:pt idx="224" formatCode="General">
                  <c:v>103.4765</c:v>
                </c:pt>
                <c:pt idx="225" formatCode="General">
                  <c:v>104.46080000000001</c:v>
                </c:pt>
                <c:pt idx="226" formatCode="General">
                  <c:v>105.7805</c:v>
                </c:pt>
                <c:pt idx="227" formatCode="General">
                  <c:v>105.54559999999999</c:v>
                </c:pt>
                <c:pt idx="228" formatCode="General">
                  <c:v>105.3159</c:v>
                </c:pt>
                <c:pt idx="229" formatCode="General">
                  <c:v>103.7265</c:v>
                </c:pt>
                <c:pt idx="230" formatCode="General">
                  <c:v>103.61069999999999</c:v>
                </c:pt>
                <c:pt idx="231" formatCode="General">
                  <c:v>102.47750000000001</c:v>
                </c:pt>
                <c:pt idx="232" formatCode="General">
                  <c:v>102.54049999999999</c:v>
                </c:pt>
                <c:pt idx="233" formatCode="General">
                  <c:v>103.2641</c:v>
                </c:pt>
                <c:pt idx="234" formatCode="General">
                  <c:v>103.8776</c:v>
                </c:pt>
                <c:pt idx="235" formatCode="General">
                  <c:v>103.6401</c:v>
                </c:pt>
                <c:pt idx="236" formatCode="General">
                  <c:v>101.4761</c:v>
                </c:pt>
                <c:pt idx="237" formatCode="General">
                  <c:v>101.0218</c:v>
                </c:pt>
                <c:pt idx="238" formatCode="General">
                  <c:v>100.6456</c:v>
                </c:pt>
                <c:pt idx="239" formatCode="General">
                  <c:v>100.1713</c:v>
                </c:pt>
                <c:pt idx="240" formatCode="General">
                  <c:v>98.806899999999999</c:v>
                </c:pt>
                <c:pt idx="241" formatCode="General">
                  <c:v>98.305800000000005</c:v>
                </c:pt>
                <c:pt idx="242" formatCode="General">
                  <c:v>97.7761</c:v>
                </c:pt>
                <c:pt idx="243" formatCode="General">
                  <c:v>97.603899999999996</c:v>
                </c:pt>
                <c:pt idx="244" formatCode="General">
                  <c:v>97.401399999999995</c:v>
                </c:pt>
                <c:pt idx="245" formatCode="General">
                  <c:v>97.612200000000001</c:v>
                </c:pt>
                <c:pt idx="246" formatCode="General">
                  <c:v>96.428899999999999</c:v>
                </c:pt>
                <c:pt idx="247" formatCode="General">
                  <c:v>94.682000000000002</c:v>
                </c:pt>
                <c:pt idx="248" formatCode="General">
                  <c:v>93.508899999999997</c:v>
                </c:pt>
                <c:pt idx="249" formatCode="General">
                  <c:v>93.366399999999999</c:v>
                </c:pt>
                <c:pt idx="250" formatCode="General">
                  <c:v>93.4495</c:v>
                </c:pt>
                <c:pt idx="251" formatCode="General">
                  <c:v>93.638499999999993</c:v>
                </c:pt>
                <c:pt idx="252" formatCode="General">
                  <c:v>93.863399999999999</c:v>
                </c:pt>
                <c:pt idx="253" formatCode="General">
                  <c:v>93.633899999999997</c:v>
                </c:pt>
                <c:pt idx="254" formatCode="General">
                  <c:v>94.445499999999996</c:v>
                </c:pt>
                <c:pt idx="255" formatCode="General">
                  <c:v>94.352900000000005</c:v>
                </c:pt>
                <c:pt idx="256" formatCode="General">
                  <c:v>94.013800000000003</c:v>
                </c:pt>
                <c:pt idx="257" formatCode="General">
                  <c:v>92.417900000000003</c:v>
                </c:pt>
                <c:pt idx="258" formatCode="General">
                  <c:v>91.783900000000003</c:v>
                </c:pt>
                <c:pt idx="259" formatCode="General">
                  <c:v>92.456999999999994</c:v>
                </c:pt>
                <c:pt idx="260" formatCode="General">
                  <c:v>93.607100000000003</c:v>
                </c:pt>
                <c:pt idx="261" formatCode="General">
                  <c:v>94.023700000000005</c:v>
                </c:pt>
                <c:pt idx="262" formatCode="General">
                  <c:v>94.143799999999999</c:v>
                </c:pt>
                <c:pt idx="263" formatCode="General">
                  <c:v>94.524100000000004</c:v>
                </c:pt>
                <c:pt idx="264" formatCode="General">
                  <c:v>92.883600000000001</c:v>
                </c:pt>
                <c:pt idx="265" formatCode="General">
                  <c:v>91.147599999999997</c:v>
                </c:pt>
                <c:pt idx="266" formatCode="General">
                  <c:v>90.850300000000004</c:v>
                </c:pt>
                <c:pt idx="267" formatCode="General">
                  <c:v>91.304100000000005</c:v>
                </c:pt>
                <c:pt idx="268" formatCode="General">
                  <c:v>92.404499999999999</c:v>
                </c:pt>
                <c:pt idx="269" formatCode="General">
                  <c:v>93.752200000000002</c:v>
                </c:pt>
                <c:pt idx="270" formatCode="General">
                  <c:v>94.259399999999999</c:v>
                </c:pt>
                <c:pt idx="271" formatCode="General">
                  <c:v>92.512</c:v>
                </c:pt>
                <c:pt idx="272" formatCode="General">
                  <c:v>93.401300000000006</c:v>
                </c:pt>
                <c:pt idx="273" formatCode="General">
                  <c:v>94.130499999999998</c:v>
                </c:pt>
                <c:pt idx="274" formatCode="General">
                  <c:v>94.768699999999995</c:v>
                </c:pt>
                <c:pt idx="275" formatCode="General">
                  <c:v>95.541200000000003</c:v>
                </c:pt>
                <c:pt idx="276" formatCode="General">
                  <c:v>95.626900000000006</c:v>
                </c:pt>
                <c:pt idx="277" formatCode="General">
                  <c:v>96.756900000000002</c:v>
                </c:pt>
                <c:pt idx="278" formatCode="General">
                  <c:v>98.105400000000003</c:v>
                </c:pt>
                <c:pt idx="279" formatCode="General">
                  <c:v>97.391199999999998</c:v>
                </c:pt>
                <c:pt idx="280" formatCode="General">
                  <c:v>97.953699999999998</c:v>
                </c:pt>
                <c:pt idx="281" formatCode="General">
                  <c:v>97.281899999999993</c:v>
                </c:pt>
                <c:pt idx="282" formatCode="General">
                  <c:v>97.261399999999995</c:v>
                </c:pt>
                <c:pt idx="283" formatCode="General">
                  <c:v>98.129099999999994</c:v>
                </c:pt>
                <c:pt idx="284" formatCode="General">
                  <c:v>98.391199999999998</c:v>
                </c:pt>
                <c:pt idx="285" formatCode="General">
                  <c:v>99.3108</c:v>
                </c:pt>
                <c:pt idx="286" formatCode="General">
                  <c:v>99.993899999999996</c:v>
                </c:pt>
                <c:pt idx="287" formatCode="General">
                  <c:v>100.6953</c:v>
                </c:pt>
                <c:pt idx="288" formatCode="General">
                  <c:v>101.0449</c:v>
                </c:pt>
                <c:pt idx="289" formatCode="General">
                  <c:v>100.7092</c:v>
                </c:pt>
                <c:pt idx="290" formatCode="General">
                  <c:v>101.9492</c:v>
                </c:pt>
                <c:pt idx="291" formatCode="General">
                  <c:v>101.0163</c:v>
                </c:pt>
                <c:pt idx="292" formatCode="General">
                  <c:v>99.149799999999999</c:v>
                </c:pt>
                <c:pt idx="293" formatCode="General">
                  <c:v>98.527199999999993</c:v>
                </c:pt>
                <c:pt idx="294" formatCode="General">
                  <c:v>98.820800000000006</c:v>
                </c:pt>
                <c:pt idx="295" formatCode="General">
                  <c:v>98.5852</c:v>
                </c:pt>
                <c:pt idx="296" formatCode="General">
                  <c:v>97.177400000000006</c:v>
                </c:pt>
                <c:pt idx="297" formatCode="General">
                  <c:v>97.213700000000003</c:v>
                </c:pt>
                <c:pt idx="298" formatCode="General">
                  <c:v>97.380399999999995</c:v>
                </c:pt>
                <c:pt idx="299" formatCode="General">
                  <c:v>97.854500000000002</c:v>
                </c:pt>
                <c:pt idx="300" formatCode="General">
                  <c:v>98.353300000000004</c:v>
                </c:pt>
                <c:pt idx="301" formatCode="General">
                  <c:v>98.332300000000004</c:v>
                </c:pt>
                <c:pt idx="302" formatCode="General">
                  <c:v>97.482900000000001</c:v>
                </c:pt>
                <c:pt idx="303" formatCode="General">
                  <c:v>96.846000000000004</c:v>
                </c:pt>
                <c:pt idx="304" formatCode="General">
                  <c:v>95.394199999999998</c:v>
                </c:pt>
                <c:pt idx="305" formatCode="General">
                  <c:v>96.325299999999999</c:v>
                </c:pt>
                <c:pt idx="306" formatCode="General">
                  <c:v>97.1721</c:v>
                </c:pt>
                <c:pt idx="307" formatCode="General">
                  <c:v>97.341099999999997</c:v>
                </c:pt>
                <c:pt idx="308" formatCode="General">
                  <c:v>97.202299999999994</c:v>
                </c:pt>
                <c:pt idx="309" formatCode="General">
                  <c:v>96.7958</c:v>
                </c:pt>
                <c:pt idx="310" formatCode="General">
                  <c:v>98.249899999999997</c:v>
                </c:pt>
                <c:pt idx="311" formatCode="General">
                  <c:v>100.7509</c:v>
                </c:pt>
                <c:pt idx="312" formatCode="General">
                  <c:v>101.2171</c:v>
                </c:pt>
                <c:pt idx="313" formatCode="General">
                  <c:v>100.5552</c:v>
                </c:pt>
                <c:pt idx="314" formatCode="General">
                  <c:v>100.55970000000001</c:v>
                </c:pt>
                <c:pt idx="315" formatCode="General">
                  <c:v>100.241</c:v>
                </c:pt>
                <c:pt idx="316" formatCode="General">
                  <c:v>99.655100000000004</c:v>
                </c:pt>
                <c:pt idx="317" formatCode="General">
                  <c:v>99.629099999999994</c:v>
                </c:pt>
                <c:pt idx="318" formatCode="General">
                  <c:v>99.487300000000005</c:v>
                </c:pt>
                <c:pt idx="319" formatCode="General">
                  <c:v>98.541300000000007</c:v>
                </c:pt>
                <c:pt idx="320" formatCode="General">
                  <c:v>96.953599999999994</c:v>
                </c:pt>
                <c:pt idx="321" formatCode="General">
                  <c:v>96.008899999999997</c:v>
                </c:pt>
                <c:pt idx="322" formatCode="General">
                  <c:v>95.188100000000006</c:v>
                </c:pt>
                <c:pt idx="323" formatCode="General">
                  <c:v>94.153300000000002</c:v>
                </c:pt>
                <c:pt idx="324" formatCode="General">
                  <c:v>92.681799999999996</c:v>
                </c:pt>
                <c:pt idx="325" formatCode="General">
                  <c:v>91.679100000000005</c:v>
                </c:pt>
                <c:pt idx="326" formatCode="General">
                  <c:v>90.805700000000002</c:v>
                </c:pt>
                <c:pt idx="327" formatCode="General">
                  <c:v>91.890699999999995</c:v>
                </c:pt>
                <c:pt idx="328" formatCode="General">
                  <c:v>91.392799999999994</c:v>
                </c:pt>
                <c:pt idx="329" formatCode="General">
                  <c:v>88.801199999999994</c:v>
                </c:pt>
                <c:pt idx="330" formatCode="General">
                  <c:v>87.365600000000001</c:v>
                </c:pt>
                <c:pt idx="331" formatCode="General">
                  <c:v>87.061000000000007</c:v>
                </c:pt>
                <c:pt idx="332" formatCode="General">
                  <c:v>82.909199999999998</c:v>
                </c:pt>
                <c:pt idx="333" formatCode="General">
                  <c:v>85.536600000000007</c:v>
                </c:pt>
                <c:pt idx="334" formatCode="General">
                  <c:v>92.124700000000004</c:v>
                </c:pt>
                <c:pt idx="335" formatCode="General">
                  <c:v>93.213099999999997</c:v>
                </c:pt>
                <c:pt idx="336" formatCode="General">
                  <c:v>93.235100000000003</c:v>
                </c:pt>
                <c:pt idx="337" formatCode="General">
                  <c:v>94.572299999999998</c:v>
                </c:pt>
                <c:pt idx="338" formatCode="General">
                  <c:v>95.653300000000002</c:v>
                </c:pt>
                <c:pt idx="339" formatCode="General">
                  <c:v>95.791600000000003</c:v>
                </c:pt>
                <c:pt idx="340" formatCode="General">
                  <c:v>95.573899999999995</c:v>
                </c:pt>
                <c:pt idx="341" formatCode="General">
                  <c:v>97.075199999999995</c:v>
                </c:pt>
                <c:pt idx="342" formatCode="General">
                  <c:v>97.180199999999999</c:v>
                </c:pt>
                <c:pt idx="343" formatCode="General">
                  <c:v>98.758499999999998</c:v>
                </c:pt>
                <c:pt idx="344" formatCode="General">
                  <c:v>98.206599999999995</c:v>
                </c:pt>
                <c:pt idx="345" formatCode="General">
                  <c:v>95.367199999999997</c:v>
                </c:pt>
                <c:pt idx="346" formatCode="General">
                  <c:v>95.625200000000007</c:v>
                </c:pt>
                <c:pt idx="347" formatCode="General">
                  <c:v>95.143799999999999</c:v>
                </c:pt>
                <c:pt idx="348" formatCode="General">
                  <c:v>93.7791</c:v>
                </c:pt>
                <c:pt idx="349" formatCode="General">
                  <c:v>95.046000000000006</c:v>
                </c:pt>
                <c:pt idx="350" formatCode="General">
                  <c:v>97.193600000000004</c:v>
                </c:pt>
                <c:pt idx="351" formatCode="General">
                  <c:v>98.265699999999995</c:v>
                </c:pt>
                <c:pt idx="352" formatCode="General">
                  <c:v>98.796300000000002</c:v>
                </c:pt>
                <c:pt idx="353" formatCode="General">
                  <c:v>100.63630000000001</c:v>
                </c:pt>
                <c:pt idx="354" formatCode="General">
                  <c:v>103.4229</c:v>
                </c:pt>
                <c:pt idx="355" formatCode="General">
                  <c:v>102.85980000000001</c:v>
                </c:pt>
                <c:pt idx="356" formatCode="General">
                  <c:v>98.753200000000007</c:v>
                </c:pt>
                <c:pt idx="357" formatCode="General">
                  <c:v>97.271199999999993</c:v>
                </c:pt>
                <c:pt idx="358" formatCode="General">
                  <c:v>100.4669</c:v>
                </c:pt>
                <c:pt idx="359" formatCode="General">
                  <c:v>102.4939</c:v>
                </c:pt>
              </c:numCache>
            </c:numRef>
          </c:val>
          <c:smooth val="0"/>
          <c:extLst>
            <c:ext xmlns:c16="http://schemas.microsoft.com/office/drawing/2014/chart" uri="{C3380CC4-5D6E-409C-BE32-E72D297353CC}">
              <c16:uniqueId val="{00000004-F344-4BD5-A4B4-2A52DA892550}"/>
            </c:ext>
          </c:extLst>
        </c:ser>
        <c:ser>
          <c:idx val="5"/>
          <c:order val="5"/>
          <c:tx>
            <c:strRef>
              <c:f>'preis. Wettbewerbsfähigkeit VPI'!$R$4</c:f>
              <c:strCache>
                <c:ptCount val="1"/>
                <c:pt idx="0">
                  <c:v>PT</c:v>
                </c:pt>
              </c:strCache>
            </c:strRef>
          </c:tx>
          <c:marker>
            <c:symbol val="none"/>
          </c:marker>
          <c:cat>
            <c:numRef>
              <c:f>'preis. Wettbewerbsfähigkeit VPI'!$A$8:$A$367</c:f>
              <c:numCache>
                <c:formatCode>mmm\-yy</c:formatCode>
                <c:ptCount val="3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pt idx="271">
                  <c:v>36647</c:v>
                </c:pt>
                <c:pt idx="272">
                  <c:v>36617</c:v>
                </c:pt>
                <c:pt idx="273">
                  <c:v>36586</c:v>
                </c:pt>
                <c:pt idx="274">
                  <c:v>36557</c:v>
                </c:pt>
                <c:pt idx="275">
                  <c:v>36526</c:v>
                </c:pt>
                <c:pt idx="276">
                  <c:v>36495</c:v>
                </c:pt>
                <c:pt idx="277">
                  <c:v>36465</c:v>
                </c:pt>
                <c:pt idx="278">
                  <c:v>36434</c:v>
                </c:pt>
                <c:pt idx="279">
                  <c:v>36404</c:v>
                </c:pt>
                <c:pt idx="280">
                  <c:v>36373</c:v>
                </c:pt>
                <c:pt idx="281">
                  <c:v>36342</c:v>
                </c:pt>
                <c:pt idx="282">
                  <c:v>36312</c:v>
                </c:pt>
                <c:pt idx="283">
                  <c:v>36281</c:v>
                </c:pt>
                <c:pt idx="284">
                  <c:v>36251</c:v>
                </c:pt>
                <c:pt idx="285">
                  <c:v>36220</c:v>
                </c:pt>
                <c:pt idx="286">
                  <c:v>36192</c:v>
                </c:pt>
                <c:pt idx="287">
                  <c:v>36161</c:v>
                </c:pt>
                <c:pt idx="288">
                  <c:v>36130</c:v>
                </c:pt>
                <c:pt idx="289">
                  <c:v>36100</c:v>
                </c:pt>
                <c:pt idx="290">
                  <c:v>36069</c:v>
                </c:pt>
                <c:pt idx="291">
                  <c:v>36039</c:v>
                </c:pt>
                <c:pt idx="292">
                  <c:v>36008</c:v>
                </c:pt>
                <c:pt idx="293">
                  <c:v>35977</c:v>
                </c:pt>
                <c:pt idx="294">
                  <c:v>35947</c:v>
                </c:pt>
                <c:pt idx="295">
                  <c:v>35916</c:v>
                </c:pt>
                <c:pt idx="296">
                  <c:v>35886</c:v>
                </c:pt>
                <c:pt idx="297">
                  <c:v>35855</c:v>
                </c:pt>
                <c:pt idx="298">
                  <c:v>35827</c:v>
                </c:pt>
                <c:pt idx="299">
                  <c:v>35796</c:v>
                </c:pt>
                <c:pt idx="300">
                  <c:v>35765</c:v>
                </c:pt>
                <c:pt idx="301">
                  <c:v>35735</c:v>
                </c:pt>
                <c:pt idx="302">
                  <c:v>35704</c:v>
                </c:pt>
                <c:pt idx="303">
                  <c:v>35674</c:v>
                </c:pt>
                <c:pt idx="304">
                  <c:v>35643</c:v>
                </c:pt>
                <c:pt idx="305">
                  <c:v>35612</c:v>
                </c:pt>
                <c:pt idx="306">
                  <c:v>35582</c:v>
                </c:pt>
                <c:pt idx="307">
                  <c:v>35551</c:v>
                </c:pt>
                <c:pt idx="308">
                  <c:v>35521</c:v>
                </c:pt>
                <c:pt idx="309">
                  <c:v>35490</c:v>
                </c:pt>
                <c:pt idx="310">
                  <c:v>35462</c:v>
                </c:pt>
                <c:pt idx="311">
                  <c:v>35431</c:v>
                </c:pt>
                <c:pt idx="312">
                  <c:v>35400</c:v>
                </c:pt>
                <c:pt idx="313">
                  <c:v>35370</c:v>
                </c:pt>
                <c:pt idx="314">
                  <c:v>35339</c:v>
                </c:pt>
                <c:pt idx="315">
                  <c:v>35309</c:v>
                </c:pt>
                <c:pt idx="316">
                  <c:v>35278</c:v>
                </c:pt>
                <c:pt idx="317">
                  <c:v>35247</c:v>
                </c:pt>
                <c:pt idx="318">
                  <c:v>35217</c:v>
                </c:pt>
                <c:pt idx="319">
                  <c:v>35186</c:v>
                </c:pt>
                <c:pt idx="320">
                  <c:v>35156</c:v>
                </c:pt>
                <c:pt idx="321">
                  <c:v>35125</c:v>
                </c:pt>
                <c:pt idx="322">
                  <c:v>35096</c:v>
                </c:pt>
                <c:pt idx="323">
                  <c:v>35065</c:v>
                </c:pt>
                <c:pt idx="324">
                  <c:v>35034</c:v>
                </c:pt>
                <c:pt idx="325">
                  <c:v>35004</c:v>
                </c:pt>
                <c:pt idx="326">
                  <c:v>34973</c:v>
                </c:pt>
                <c:pt idx="327">
                  <c:v>34943</c:v>
                </c:pt>
                <c:pt idx="328">
                  <c:v>34912</c:v>
                </c:pt>
                <c:pt idx="329">
                  <c:v>34881</c:v>
                </c:pt>
                <c:pt idx="330">
                  <c:v>34851</c:v>
                </c:pt>
                <c:pt idx="331">
                  <c:v>34820</c:v>
                </c:pt>
                <c:pt idx="332">
                  <c:v>34790</c:v>
                </c:pt>
                <c:pt idx="333">
                  <c:v>34759</c:v>
                </c:pt>
                <c:pt idx="334">
                  <c:v>34731</c:v>
                </c:pt>
                <c:pt idx="335">
                  <c:v>34700</c:v>
                </c:pt>
                <c:pt idx="336">
                  <c:v>34669</c:v>
                </c:pt>
                <c:pt idx="337">
                  <c:v>34639</c:v>
                </c:pt>
                <c:pt idx="338">
                  <c:v>34608</c:v>
                </c:pt>
                <c:pt idx="339">
                  <c:v>34578</c:v>
                </c:pt>
                <c:pt idx="340">
                  <c:v>34547</c:v>
                </c:pt>
                <c:pt idx="341">
                  <c:v>34516</c:v>
                </c:pt>
                <c:pt idx="342">
                  <c:v>34486</c:v>
                </c:pt>
                <c:pt idx="343">
                  <c:v>34455</c:v>
                </c:pt>
                <c:pt idx="344">
                  <c:v>34425</c:v>
                </c:pt>
                <c:pt idx="345">
                  <c:v>34394</c:v>
                </c:pt>
                <c:pt idx="346">
                  <c:v>34366</c:v>
                </c:pt>
                <c:pt idx="347">
                  <c:v>34335</c:v>
                </c:pt>
                <c:pt idx="348">
                  <c:v>34304</c:v>
                </c:pt>
                <c:pt idx="349">
                  <c:v>34274</c:v>
                </c:pt>
                <c:pt idx="350">
                  <c:v>34243</c:v>
                </c:pt>
                <c:pt idx="351">
                  <c:v>34213</c:v>
                </c:pt>
                <c:pt idx="352">
                  <c:v>34182</c:v>
                </c:pt>
                <c:pt idx="353">
                  <c:v>34151</c:v>
                </c:pt>
                <c:pt idx="354">
                  <c:v>34121</c:v>
                </c:pt>
                <c:pt idx="355">
                  <c:v>34090</c:v>
                </c:pt>
                <c:pt idx="356">
                  <c:v>34060</c:v>
                </c:pt>
                <c:pt idx="357">
                  <c:v>34029</c:v>
                </c:pt>
                <c:pt idx="358">
                  <c:v>34001</c:v>
                </c:pt>
                <c:pt idx="359">
                  <c:v>33970</c:v>
                </c:pt>
              </c:numCache>
            </c:numRef>
          </c:cat>
          <c:val>
            <c:numRef>
              <c:f>'preis. Wettbewerbsfähigkeit VPI'!$R$8:$R$367</c:f>
              <c:numCache>
                <c:formatCode>0.0</c:formatCode>
                <c:ptCount val="360"/>
                <c:pt idx="7" formatCode="General">
                  <c:v>96.485299999999995</c:v>
                </c:pt>
                <c:pt idx="8" formatCode="General">
                  <c:v>96.512</c:v>
                </c:pt>
                <c:pt idx="9" formatCode="General">
                  <c:v>96.201400000000007</c:v>
                </c:pt>
                <c:pt idx="10" formatCode="General">
                  <c:v>97.009200000000007</c:v>
                </c:pt>
                <c:pt idx="11" formatCode="General">
                  <c:v>96.745199999999997</c:v>
                </c:pt>
                <c:pt idx="12" formatCode="General">
                  <c:v>96.692899999999995</c:v>
                </c:pt>
                <c:pt idx="13" formatCode="General">
                  <c:v>96.971100000000007</c:v>
                </c:pt>
                <c:pt idx="14" formatCode="General">
                  <c:v>97.0852</c:v>
                </c:pt>
                <c:pt idx="15" formatCode="General">
                  <c:v>97.785300000000007</c:v>
                </c:pt>
                <c:pt idx="16" formatCode="General">
                  <c:v>98.043099999999995</c:v>
                </c:pt>
                <c:pt idx="17" formatCode="General">
                  <c:v>98.430499999999995</c:v>
                </c:pt>
                <c:pt idx="18" formatCode="General">
                  <c:v>98.276600000000002</c:v>
                </c:pt>
                <c:pt idx="19" formatCode="General">
                  <c:v>99.071200000000005</c:v>
                </c:pt>
                <c:pt idx="20" formatCode="General">
                  <c:v>99.059700000000007</c:v>
                </c:pt>
                <c:pt idx="21" formatCode="General">
                  <c:v>99.4315</c:v>
                </c:pt>
                <c:pt idx="22" formatCode="General">
                  <c:v>99.911699999999996</c:v>
                </c:pt>
                <c:pt idx="23" formatCode="General">
                  <c:v>100.30410000000001</c:v>
                </c:pt>
                <c:pt idx="24" formatCode="General">
                  <c:v>100.6101</c:v>
                </c:pt>
                <c:pt idx="25" formatCode="General">
                  <c:v>100.44159999999999</c:v>
                </c:pt>
                <c:pt idx="26" formatCode="General">
                  <c:v>100.7383</c:v>
                </c:pt>
                <c:pt idx="27" formatCode="General">
                  <c:v>100.93089999999999</c:v>
                </c:pt>
                <c:pt idx="28" formatCode="General">
                  <c:v>100.9965</c:v>
                </c:pt>
                <c:pt idx="29" formatCode="General">
                  <c:v>100.1541</c:v>
                </c:pt>
                <c:pt idx="30" formatCode="General">
                  <c:v>100.80670000000001</c:v>
                </c:pt>
                <c:pt idx="31" formatCode="General">
                  <c:v>99.694400000000002</c:v>
                </c:pt>
                <c:pt idx="32" formatCode="General">
                  <c:v>99.722800000000007</c:v>
                </c:pt>
                <c:pt idx="33" formatCode="General">
                  <c:v>99.783299999999997</c:v>
                </c:pt>
                <c:pt idx="34" formatCode="General">
                  <c:v>97.732399999999998</c:v>
                </c:pt>
                <c:pt idx="35" formatCode="General">
                  <c:v>98.1691</c:v>
                </c:pt>
                <c:pt idx="36" formatCode="General">
                  <c:v>98.159300000000002</c:v>
                </c:pt>
                <c:pt idx="37" formatCode="General">
                  <c:v>98.462599999999995</c:v>
                </c:pt>
                <c:pt idx="38" formatCode="General">
                  <c:v>98.875799999999998</c:v>
                </c:pt>
                <c:pt idx="39" formatCode="General">
                  <c:v>99.450199999999995</c:v>
                </c:pt>
                <c:pt idx="40" formatCode="General">
                  <c:v>99.306399999999996</c:v>
                </c:pt>
                <c:pt idx="41" formatCode="General">
                  <c:v>99.0411</c:v>
                </c:pt>
                <c:pt idx="42" formatCode="General">
                  <c:v>100.1733</c:v>
                </c:pt>
                <c:pt idx="43" formatCode="General">
                  <c:v>99.835400000000007</c:v>
                </c:pt>
                <c:pt idx="44" formatCode="General">
                  <c:v>99.444800000000001</c:v>
                </c:pt>
                <c:pt idx="45" formatCode="General">
                  <c:v>99.715100000000007</c:v>
                </c:pt>
                <c:pt idx="46" formatCode="General">
                  <c:v>99.681399999999996</c:v>
                </c:pt>
                <c:pt idx="47" formatCode="General">
                  <c:v>100.10469999999999</c:v>
                </c:pt>
                <c:pt idx="48" formatCode="General">
                  <c:v>100.4384</c:v>
                </c:pt>
                <c:pt idx="49" formatCode="General">
                  <c:v>100.3938</c:v>
                </c:pt>
                <c:pt idx="50" formatCode="General">
                  <c:v>101.0637</c:v>
                </c:pt>
                <c:pt idx="51" formatCode="General">
                  <c:v>102.4438</c:v>
                </c:pt>
                <c:pt idx="52" formatCode="General">
                  <c:v>101.53149999999999</c:v>
                </c:pt>
                <c:pt idx="53" formatCode="General">
                  <c:v>102.0921</c:v>
                </c:pt>
                <c:pt idx="54" formatCode="General">
                  <c:v>101.2212</c:v>
                </c:pt>
                <c:pt idx="55" formatCode="General">
                  <c:v>101.4552</c:v>
                </c:pt>
                <c:pt idx="56" formatCode="General">
                  <c:v>101.6362</c:v>
                </c:pt>
                <c:pt idx="57" formatCode="General">
                  <c:v>101.3404</c:v>
                </c:pt>
                <c:pt idx="58" formatCode="General">
                  <c:v>100.9982</c:v>
                </c:pt>
                <c:pt idx="59" formatCode="General">
                  <c:v>101.2169</c:v>
                </c:pt>
                <c:pt idx="60" formatCode="General">
                  <c:v>101.10169999999999</c:v>
                </c:pt>
                <c:pt idx="61" formatCode="General">
                  <c:v>101.1944</c:v>
                </c:pt>
                <c:pt idx="62" formatCode="General">
                  <c:v>101.82689999999999</c:v>
                </c:pt>
                <c:pt idx="63" formatCode="General">
                  <c:v>101.5705</c:v>
                </c:pt>
                <c:pt idx="64" formatCode="General">
                  <c:v>101.5658</c:v>
                </c:pt>
                <c:pt idx="65" formatCode="General">
                  <c:v>100.7919</c:v>
                </c:pt>
                <c:pt idx="66" formatCode="General">
                  <c:v>100.077</c:v>
                </c:pt>
                <c:pt idx="67" formatCode="General">
                  <c:v>100.17659999999999</c:v>
                </c:pt>
                <c:pt idx="68" formatCode="General">
                  <c:v>99.602900000000005</c:v>
                </c:pt>
                <c:pt idx="69" formatCode="General">
                  <c:v>99.164000000000001</c:v>
                </c:pt>
                <c:pt idx="70" formatCode="General">
                  <c:v>98.663899999999998</c:v>
                </c:pt>
                <c:pt idx="71" formatCode="General">
                  <c:v>98.943399999999997</c:v>
                </c:pt>
                <c:pt idx="72" formatCode="General">
                  <c:v>98.591700000000003</c:v>
                </c:pt>
                <c:pt idx="73" formatCode="General">
                  <c:v>99.307599999999994</c:v>
                </c:pt>
                <c:pt idx="74" formatCode="General">
                  <c:v>100.07129999999999</c:v>
                </c:pt>
                <c:pt idx="75" formatCode="General">
                  <c:v>100.0044</c:v>
                </c:pt>
                <c:pt idx="76" formatCode="General">
                  <c:v>100.203</c:v>
                </c:pt>
                <c:pt idx="77" formatCode="General">
                  <c:v>99.926199999999994</c:v>
                </c:pt>
                <c:pt idx="78" formatCode="General">
                  <c:v>100.1375</c:v>
                </c:pt>
                <c:pt idx="79" formatCode="General">
                  <c:v>100.30880000000001</c:v>
                </c:pt>
                <c:pt idx="80" formatCode="General">
                  <c:v>100.1944</c:v>
                </c:pt>
                <c:pt idx="81" formatCode="General">
                  <c:v>99.7941</c:v>
                </c:pt>
                <c:pt idx="82" formatCode="General">
                  <c:v>100.11579999999999</c:v>
                </c:pt>
                <c:pt idx="83" formatCode="General">
                  <c:v>99.717799999999997</c:v>
                </c:pt>
                <c:pt idx="84" formatCode="General">
                  <c:v>98.593599999999995</c:v>
                </c:pt>
                <c:pt idx="85" formatCode="General">
                  <c:v>98.010099999999994</c:v>
                </c:pt>
                <c:pt idx="86" formatCode="General">
                  <c:v>99.296199999999999</c:v>
                </c:pt>
                <c:pt idx="87" formatCode="General">
                  <c:v>99.663700000000006</c:v>
                </c:pt>
                <c:pt idx="88" formatCode="General">
                  <c:v>98.823700000000002</c:v>
                </c:pt>
                <c:pt idx="89" formatCode="General">
                  <c:v>97.686899999999994</c:v>
                </c:pt>
                <c:pt idx="90" formatCode="General">
                  <c:v>98.243099999999998</c:v>
                </c:pt>
                <c:pt idx="91" formatCode="General">
                  <c:v>97.984099999999998</c:v>
                </c:pt>
                <c:pt idx="92" formatCode="General">
                  <c:v>97.003399999999999</c:v>
                </c:pt>
                <c:pt idx="93" formatCode="General">
                  <c:v>97.488900000000001</c:v>
                </c:pt>
                <c:pt idx="94" formatCode="General">
                  <c:v>98.574399999999997</c:v>
                </c:pt>
                <c:pt idx="95" formatCode="General">
                  <c:v>99.141300000000001</c:v>
                </c:pt>
                <c:pt idx="96" formatCode="General">
                  <c:v>100.77160000000001</c:v>
                </c:pt>
                <c:pt idx="97" formatCode="General">
                  <c:v>100.39190000000001</c:v>
                </c:pt>
                <c:pt idx="98" formatCode="General">
                  <c:v>100.25060000000001</c:v>
                </c:pt>
                <c:pt idx="99" formatCode="General">
                  <c:v>100.3827</c:v>
                </c:pt>
                <c:pt idx="100" formatCode="General">
                  <c:v>101.2734</c:v>
                </c:pt>
                <c:pt idx="101" formatCode="General">
                  <c:v>101.47450000000001</c:v>
                </c:pt>
                <c:pt idx="102" formatCode="General">
                  <c:v>101.9431</c:v>
                </c:pt>
                <c:pt idx="103" formatCode="General">
                  <c:v>102.2123</c:v>
                </c:pt>
                <c:pt idx="104" formatCode="General">
                  <c:v>102.56570000000001</c:v>
                </c:pt>
                <c:pt idx="105" formatCode="General">
                  <c:v>102.9379</c:v>
                </c:pt>
                <c:pt idx="106" formatCode="General">
                  <c:v>102.807</c:v>
                </c:pt>
                <c:pt idx="107" formatCode="General">
                  <c:v>102.75109999999999</c:v>
                </c:pt>
                <c:pt idx="108" formatCode="General">
                  <c:v>102.9286</c:v>
                </c:pt>
                <c:pt idx="109" formatCode="General">
                  <c:v>102.3567</c:v>
                </c:pt>
                <c:pt idx="110" formatCode="General">
                  <c:v>102.43089999999999</c:v>
                </c:pt>
                <c:pt idx="111" formatCode="General">
                  <c:v>102.28230000000001</c:v>
                </c:pt>
                <c:pt idx="112" formatCode="General">
                  <c:v>102.59569999999999</c:v>
                </c:pt>
                <c:pt idx="113" formatCode="General">
                  <c:v>102.6212</c:v>
                </c:pt>
                <c:pt idx="114" formatCode="General">
                  <c:v>102.5843</c:v>
                </c:pt>
                <c:pt idx="115" formatCode="General">
                  <c:v>101.81610000000001</c:v>
                </c:pt>
                <c:pt idx="116" formatCode="General">
                  <c:v>101.702</c:v>
                </c:pt>
                <c:pt idx="117" formatCode="General">
                  <c:v>101.679</c:v>
                </c:pt>
                <c:pt idx="118" formatCode="General">
                  <c:v>102.2749</c:v>
                </c:pt>
                <c:pt idx="119" formatCode="General">
                  <c:v>101.9967</c:v>
                </c:pt>
                <c:pt idx="120" formatCode="General">
                  <c:v>101.71899999999999</c:v>
                </c:pt>
                <c:pt idx="121" formatCode="General">
                  <c:v>101.2105</c:v>
                </c:pt>
                <c:pt idx="122" formatCode="General">
                  <c:v>101.44580000000001</c:v>
                </c:pt>
                <c:pt idx="123" formatCode="General">
                  <c:v>101.4229</c:v>
                </c:pt>
                <c:pt idx="124" formatCode="General">
                  <c:v>101.0057</c:v>
                </c:pt>
                <c:pt idx="125" formatCode="General">
                  <c:v>101.1369</c:v>
                </c:pt>
                <c:pt idx="126" formatCode="General">
                  <c:v>101.79349999999999</c:v>
                </c:pt>
                <c:pt idx="127" formatCode="General">
                  <c:v>102.0707</c:v>
                </c:pt>
                <c:pt idx="128" formatCode="General">
                  <c:v>102.7568</c:v>
                </c:pt>
                <c:pt idx="129" formatCode="General">
                  <c:v>103.0223</c:v>
                </c:pt>
                <c:pt idx="130" formatCode="General">
                  <c:v>103.28959999999999</c:v>
                </c:pt>
                <c:pt idx="131" formatCode="General">
                  <c:v>102.98909999999999</c:v>
                </c:pt>
                <c:pt idx="132" formatCode="General">
                  <c:v>102.7308</c:v>
                </c:pt>
                <c:pt idx="133" formatCode="General">
                  <c:v>103.5612</c:v>
                </c:pt>
                <c:pt idx="134" formatCode="General">
                  <c:v>103.9008</c:v>
                </c:pt>
                <c:pt idx="135" formatCode="General">
                  <c:v>103.18810000000001</c:v>
                </c:pt>
                <c:pt idx="136" formatCode="General">
                  <c:v>103.4442</c:v>
                </c:pt>
                <c:pt idx="137" formatCode="General">
                  <c:v>103.5021</c:v>
                </c:pt>
                <c:pt idx="138" formatCode="General">
                  <c:v>103.94029999999999</c:v>
                </c:pt>
                <c:pt idx="139" formatCode="General">
                  <c:v>104.05629999999999</c:v>
                </c:pt>
                <c:pt idx="140" formatCode="General">
                  <c:v>104.47750000000001</c:v>
                </c:pt>
                <c:pt idx="141" formatCode="General">
                  <c:v>104.0262</c:v>
                </c:pt>
                <c:pt idx="142" formatCode="General">
                  <c:v>103.2677</c:v>
                </c:pt>
                <c:pt idx="143" formatCode="General">
                  <c:v>102.92619999999999</c:v>
                </c:pt>
                <c:pt idx="144" formatCode="General">
                  <c:v>101.8441</c:v>
                </c:pt>
                <c:pt idx="145" formatCode="General">
                  <c:v>102.8883</c:v>
                </c:pt>
                <c:pt idx="146" formatCode="General">
                  <c:v>103.41</c:v>
                </c:pt>
                <c:pt idx="147" formatCode="General">
                  <c:v>102.09699999999999</c:v>
                </c:pt>
                <c:pt idx="148" formatCode="General">
                  <c:v>102.3359</c:v>
                </c:pt>
                <c:pt idx="149" formatCode="General">
                  <c:v>102.4415</c:v>
                </c:pt>
                <c:pt idx="150" formatCode="General">
                  <c:v>101.34910000000001</c:v>
                </c:pt>
                <c:pt idx="151" formatCode="General">
                  <c:v>102.0556</c:v>
                </c:pt>
                <c:pt idx="152" formatCode="General">
                  <c:v>103.23139999999999</c:v>
                </c:pt>
                <c:pt idx="153" formatCode="General">
                  <c:v>103.9091</c:v>
                </c:pt>
                <c:pt idx="154" formatCode="General">
                  <c:v>104.4345</c:v>
                </c:pt>
                <c:pt idx="155" formatCode="General">
                  <c:v>105.2569</c:v>
                </c:pt>
                <c:pt idx="156" formatCode="General">
                  <c:v>106.1198</c:v>
                </c:pt>
                <c:pt idx="157" formatCode="General">
                  <c:v>106.5496</c:v>
                </c:pt>
                <c:pt idx="158" formatCode="General">
                  <c:v>106.5004</c:v>
                </c:pt>
                <c:pt idx="159" formatCode="General">
                  <c:v>106.5158</c:v>
                </c:pt>
                <c:pt idx="160" formatCode="General">
                  <c:v>106.12949999999999</c:v>
                </c:pt>
                <c:pt idx="161" formatCode="General">
                  <c:v>106.3327</c:v>
                </c:pt>
                <c:pt idx="162" formatCode="General">
                  <c:v>106.78570000000001</c:v>
                </c:pt>
                <c:pt idx="163" formatCode="General">
                  <c:v>106.724</c:v>
                </c:pt>
                <c:pt idx="164" formatCode="General">
                  <c:v>106.8978</c:v>
                </c:pt>
                <c:pt idx="165" formatCode="General">
                  <c:v>107.3873</c:v>
                </c:pt>
                <c:pt idx="166" formatCode="General">
                  <c:v>106.6024</c:v>
                </c:pt>
                <c:pt idx="167" formatCode="General">
                  <c:v>107.20010000000001</c:v>
                </c:pt>
                <c:pt idx="168" formatCode="General">
                  <c:v>107.4278</c:v>
                </c:pt>
                <c:pt idx="169" formatCode="General">
                  <c:v>105.4285</c:v>
                </c:pt>
                <c:pt idx="170" formatCode="General">
                  <c:v>105.5784</c:v>
                </c:pt>
                <c:pt idx="171" formatCode="General">
                  <c:v>106.7175</c:v>
                </c:pt>
                <c:pt idx="172" formatCode="General">
                  <c:v>106.9714</c:v>
                </c:pt>
                <c:pt idx="173" formatCode="General">
                  <c:v>107.89570000000001</c:v>
                </c:pt>
                <c:pt idx="174" formatCode="General">
                  <c:v>108.43429999999999</c:v>
                </c:pt>
                <c:pt idx="175" formatCode="General">
                  <c:v>108.4491</c:v>
                </c:pt>
                <c:pt idx="176" formatCode="General">
                  <c:v>108.84480000000001</c:v>
                </c:pt>
                <c:pt idx="177" formatCode="General">
                  <c:v>108.6835</c:v>
                </c:pt>
                <c:pt idx="178" formatCode="General">
                  <c:v>107.259</c:v>
                </c:pt>
                <c:pt idx="179" formatCode="General">
                  <c:v>107.5026</c:v>
                </c:pt>
                <c:pt idx="180" formatCode="General">
                  <c:v>107.1849</c:v>
                </c:pt>
                <c:pt idx="181" formatCode="General">
                  <c:v>107.24809999999999</c:v>
                </c:pt>
                <c:pt idx="182" formatCode="General">
                  <c:v>106.80929999999999</c:v>
                </c:pt>
                <c:pt idx="183" formatCode="General">
                  <c:v>106.8334</c:v>
                </c:pt>
                <c:pt idx="184" formatCode="General">
                  <c:v>106.5801</c:v>
                </c:pt>
                <c:pt idx="185" formatCode="General">
                  <c:v>106.85339999999999</c:v>
                </c:pt>
                <c:pt idx="186" formatCode="General">
                  <c:v>106.8574</c:v>
                </c:pt>
                <c:pt idx="187" formatCode="General">
                  <c:v>107.2469</c:v>
                </c:pt>
                <c:pt idx="188" formatCode="General">
                  <c:v>107.5749</c:v>
                </c:pt>
                <c:pt idx="189" formatCode="General">
                  <c:v>107.1311</c:v>
                </c:pt>
                <c:pt idx="190" formatCode="General">
                  <c:v>106.3574</c:v>
                </c:pt>
                <c:pt idx="191" formatCode="General">
                  <c:v>106.33839999999999</c:v>
                </c:pt>
                <c:pt idx="192" formatCode="General">
                  <c:v>106.5789</c:v>
                </c:pt>
                <c:pt idx="193" formatCode="General">
                  <c:v>106.26300000000001</c:v>
                </c:pt>
                <c:pt idx="194" formatCode="General">
                  <c:v>106.15940000000001</c:v>
                </c:pt>
                <c:pt idx="195" formatCode="General">
                  <c:v>106.58329999999999</c:v>
                </c:pt>
                <c:pt idx="196" formatCode="General">
                  <c:v>106.22020000000001</c:v>
                </c:pt>
                <c:pt idx="197" formatCode="General">
                  <c:v>106.2893</c:v>
                </c:pt>
                <c:pt idx="198" formatCode="General">
                  <c:v>106.51009999999999</c:v>
                </c:pt>
                <c:pt idx="199" formatCode="General">
                  <c:v>106.3946</c:v>
                </c:pt>
                <c:pt idx="200" formatCode="General">
                  <c:v>105.9867</c:v>
                </c:pt>
                <c:pt idx="201" formatCode="General">
                  <c:v>105.8395</c:v>
                </c:pt>
                <c:pt idx="202" formatCode="General">
                  <c:v>104.8036</c:v>
                </c:pt>
                <c:pt idx="203" formatCode="General">
                  <c:v>104.9123</c:v>
                </c:pt>
                <c:pt idx="204" formatCode="General">
                  <c:v>104.8856</c:v>
                </c:pt>
                <c:pt idx="205" formatCode="General">
                  <c:v>104.8083</c:v>
                </c:pt>
                <c:pt idx="206" formatCode="General">
                  <c:v>104.9141</c:v>
                </c:pt>
                <c:pt idx="207" formatCode="General">
                  <c:v>105.1831</c:v>
                </c:pt>
                <c:pt idx="208" formatCode="General">
                  <c:v>105.6859</c:v>
                </c:pt>
                <c:pt idx="209" formatCode="General">
                  <c:v>105.3348</c:v>
                </c:pt>
                <c:pt idx="210" formatCode="General">
                  <c:v>104.95140000000001</c:v>
                </c:pt>
                <c:pt idx="211" formatCode="General">
                  <c:v>105.95480000000001</c:v>
                </c:pt>
                <c:pt idx="212" formatCode="General">
                  <c:v>106.2974</c:v>
                </c:pt>
                <c:pt idx="213" formatCode="General">
                  <c:v>106.75060000000001</c:v>
                </c:pt>
                <c:pt idx="214" formatCode="General">
                  <c:v>106.5551</c:v>
                </c:pt>
                <c:pt idx="215" formatCode="General">
                  <c:v>106.9562</c:v>
                </c:pt>
                <c:pt idx="216" formatCode="General">
                  <c:v>107.5364</c:v>
                </c:pt>
                <c:pt idx="217" formatCode="General">
                  <c:v>107.19759999999999</c:v>
                </c:pt>
                <c:pt idx="218" formatCode="General">
                  <c:v>106.62869999999999</c:v>
                </c:pt>
                <c:pt idx="219" formatCode="General">
                  <c:v>106.35209999999999</c:v>
                </c:pt>
                <c:pt idx="220" formatCode="General">
                  <c:v>106.2753</c:v>
                </c:pt>
                <c:pt idx="221" formatCode="General">
                  <c:v>106.7414</c:v>
                </c:pt>
                <c:pt idx="222" formatCode="General">
                  <c:v>107.5308</c:v>
                </c:pt>
                <c:pt idx="223" formatCode="General">
                  <c:v>106.42570000000001</c:v>
                </c:pt>
                <c:pt idx="224" formatCode="General">
                  <c:v>105.9667</c:v>
                </c:pt>
                <c:pt idx="225" formatCode="General">
                  <c:v>106.4014</c:v>
                </c:pt>
                <c:pt idx="226" formatCode="General">
                  <c:v>107.1597</c:v>
                </c:pt>
                <c:pt idx="227" formatCode="General">
                  <c:v>107.0959</c:v>
                </c:pt>
                <c:pt idx="228" formatCode="General">
                  <c:v>106.7812</c:v>
                </c:pt>
                <c:pt idx="229" formatCode="General">
                  <c:v>105.8683</c:v>
                </c:pt>
                <c:pt idx="230" formatCode="General">
                  <c:v>106.1258</c:v>
                </c:pt>
                <c:pt idx="231" formatCode="General">
                  <c:v>105.5771</c:v>
                </c:pt>
                <c:pt idx="232" formatCode="General">
                  <c:v>105.4877</c:v>
                </c:pt>
                <c:pt idx="233" formatCode="General">
                  <c:v>105.70820000000001</c:v>
                </c:pt>
                <c:pt idx="234" formatCode="General">
                  <c:v>106.4027</c:v>
                </c:pt>
                <c:pt idx="235" formatCode="General">
                  <c:v>106.38630000000001</c:v>
                </c:pt>
                <c:pt idx="236" formatCode="General">
                  <c:v>104.866</c:v>
                </c:pt>
                <c:pt idx="237" formatCode="General">
                  <c:v>104.42010000000001</c:v>
                </c:pt>
                <c:pt idx="238" formatCode="General">
                  <c:v>104.384</c:v>
                </c:pt>
                <c:pt idx="239" formatCode="General">
                  <c:v>103.7809</c:v>
                </c:pt>
                <c:pt idx="240" formatCode="General">
                  <c:v>103.14530000000001</c:v>
                </c:pt>
                <c:pt idx="241" formatCode="General">
                  <c:v>102.8503</c:v>
                </c:pt>
                <c:pt idx="242" formatCode="General">
                  <c:v>102.36020000000001</c:v>
                </c:pt>
                <c:pt idx="243" formatCode="General">
                  <c:v>101.9271</c:v>
                </c:pt>
                <c:pt idx="244" formatCode="General">
                  <c:v>101.8507</c:v>
                </c:pt>
                <c:pt idx="245" formatCode="General">
                  <c:v>101.79430000000001</c:v>
                </c:pt>
                <c:pt idx="246" formatCode="General">
                  <c:v>101.05500000000001</c:v>
                </c:pt>
                <c:pt idx="247" formatCode="General">
                  <c:v>99.741</c:v>
                </c:pt>
                <c:pt idx="248" formatCode="General">
                  <c:v>98.733500000000006</c:v>
                </c:pt>
                <c:pt idx="249" formatCode="General">
                  <c:v>98.670100000000005</c:v>
                </c:pt>
                <c:pt idx="250" formatCode="General">
                  <c:v>98.419899999999998</c:v>
                </c:pt>
                <c:pt idx="251" formatCode="General">
                  <c:v>98.5625</c:v>
                </c:pt>
                <c:pt idx="252" formatCode="General">
                  <c:v>98.909800000000004</c:v>
                </c:pt>
                <c:pt idx="253" formatCode="General">
                  <c:v>98.772099999999995</c:v>
                </c:pt>
                <c:pt idx="254" formatCode="General">
                  <c:v>99.069100000000006</c:v>
                </c:pt>
                <c:pt idx="255" formatCode="General">
                  <c:v>98.849900000000005</c:v>
                </c:pt>
                <c:pt idx="256" formatCode="General">
                  <c:v>98.572500000000005</c:v>
                </c:pt>
                <c:pt idx="257" formatCode="General">
                  <c:v>97.628299999999996</c:v>
                </c:pt>
                <c:pt idx="258" formatCode="General">
                  <c:v>97.084400000000002</c:v>
                </c:pt>
                <c:pt idx="259" formatCode="General">
                  <c:v>97.419499999999999</c:v>
                </c:pt>
                <c:pt idx="260" formatCode="General">
                  <c:v>97.880600000000001</c:v>
                </c:pt>
                <c:pt idx="261" formatCode="General">
                  <c:v>98.235699999999994</c:v>
                </c:pt>
                <c:pt idx="262" formatCode="General">
                  <c:v>98.019400000000005</c:v>
                </c:pt>
                <c:pt idx="263" formatCode="General">
                  <c:v>97.952100000000002</c:v>
                </c:pt>
                <c:pt idx="264" formatCode="General">
                  <c:v>96.204499999999996</c:v>
                </c:pt>
                <c:pt idx="265" formatCode="General">
                  <c:v>94.869799999999998</c:v>
                </c:pt>
                <c:pt idx="266" formatCode="General">
                  <c:v>94.483599999999996</c:v>
                </c:pt>
                <c:pt idx="267" formatCode="General">
                  <c:v>94.873999999999995</c:v>
                </c:pt>
                <c:pt idx="268" formatCode="General">
                  <c:v>95.75</c:v>
                </c:pt>
                <c:pt idx="269" formatCode="General">
                  <c:v>96.456000000000003</c:v>
                </c:pt>
                <c:pt idx="270" formatCode="General">
                  <c:v>96.446899999999999</c:v>
                </c:pt>
                <c:pt idx="271" formatCode="General">
                  <c:v>95.110399999999998</c:v>
                </c:pt>
                <c:pt idx="272" formatCode="General">
                  <c:v>95.474000000000004</c:v>
                </c:pt>
                <c:pt idx="273" formatCode="General">
                  <c:v>95.383600000000001</c:v>
                </c:pt>
                <c:pt idx="274" formatCode="General">
                  <c:v>95.987899999999996</c:v>
                </c:pt>
                <c:pt idx="275" formatCode="General">
                  <c:v>96.525000000000006</c:v>
                </c:pt>
                <c:pt idx="276" formatCode="General">
                  <c:v>96.624700000000004</c:v>
                </c:pt>
                <c:pt idx="277" formatCode="General">
                  <c:v>97.369299999999996</c:v>
                </c:pt>
                <c:pt idx="278" formatCode="General">
                  <c:v>98.1524</c:v>
                </c:pt>
                <c:pt idx="279" formatCode="General">
                  <c:v>97.824299999999994</c:v>
                </c:pt>
                <c:pt idx="280" formatCode="General">
                  <c:v>98.293599999999998</c:v>
                </c:pt>
                <c:pt idx="281" formatCode="General">
                  <c:v>98.033900000000003</c:v>
                </c:pt>
                <c:pt idx="282" formatCode="General">
                  <c:v>98.127300000000005</c:v>
                </c:pt>
                <c:pt idx="283" formatCode="General">
                  <c:v>98.556399999999996</c:v>
                </c:pt>
                <c:pt idx="284" formatCode="General">
                  <c:v>99.027000000000001</c:v>
                </c:pt>
                <c:pt idx="285" formatCode="General">
                  <c:v>99.668700000000001</c:v>
                </c:pt>
                <c:pt idx="286" formatCode="General">
                  <c:v>100.0955</c:v>
                </c:pt>
                <c:pt idx="287" formatCode="General">
                  <c:v>100.2358</c:v>
                </c:pt>
                <c:pt idx="288" formatCode="General">
                  <c:v>100.4619</c:v>
                </c:pt>
                <c:pt idx="289" formatCode="General">
                  <c:v>100.0956</c:v>
                </c:pt>
                <c:pt idx="290" formatCode="General">
                  <c:v>100.62949999999999</c:v>
                </c:pt>
                <c:pt idx="291" formatCode="General">
                  <c:v>99.844300000000004</c:v>
                </c:pt>
                <c:pt idx="292" formatCode="General">
                  <c:v>98.934899999999999</c:v>
                </c:pt>
                <c:pt idx="293" formatCode="General">
                  <c:v>98.489199999999997</c:v>
                </c:pt>
                <c:pt idx="294" formatCode="General">
                  <c:v>98.293800000000005</c:v>
                </c:pt>
                <c:pt idx="295" formatCode="General">
                  <c:v>98.2239</c:v>
                </c:pt>
                <c:pt idx="296" formatCode="General">
                  <c:v>97.076999999999998</c:v>
                </c:pt>
                <c:pt idx="297" formatCode="General">
                  <c:v>96.874700000000004</c:v>
                </c:pt>
                <c:pt idx="298" formatCode="General">
                  <c:v>97.052700000000002</c:v>
                </c:pt>
                <c:pt idx="299" formatCode="General">
                  <c:v>97.158600000000007</c:v>
                </c:pt>
                <c:pt idx="300" formatCode="General">
                  <c:v>97.525000000000006</c:v>
                </c:pt>
                <c:pt idx="301" formatCode="General">
                  <c:v>97.494799999999998</c:v>
                </c:pt>
                <c:pt idx="302" formatCode="General">
                  <c:v>97.090599999999995</c:v>
                </c:pt>
                <c:pt idx="303" formatCode="General">
                  <c:v>96.834400000000002</c:v>
                </c:pt>
                <c:pt idx="304" formatCode="General">
                  <c:v>96.264399999999995</c:v>
                </c:pt>
                <c:pt idx="305" formatCode="General">
                  <c:v>96.654700000000005</c:v>
                </c:pt>
                <c:pt idx="306" formatCode="General">
                  <c:v>97.965800000000002</c:v>
                </c:pt>
                <c:pt idx="307" formatCode="General">
                  <c:v>99.205399999999997</c:v>
                </c:pt>
                <c:pt idx="308" formatCode="General">
                  <c:v>99.103800000000007</c:v>
                </c:pt>
                <c:pt idx="309" formatCode="General">
                  <c:v>99.528700000000001</c:v>
                </c:pt>
                <c:pt idx="310" formatCode="General">
                  <c:v>99.587000000000003</c:v>
                </c:pt>
                <c:pt idx="311" formatCode="General">
                  <c:v>100.7564</c:v>
                </c:pt>
                <c:pt idx="312" formatCode="General">
                  <c:v>100.71510000000001</c:v>
                </c:pt>
                <c:pt idx="313" formatCode="General">
                  <c:v>101.4267</c:v>
                </c:pt>
                <c:pt idx="314" formatCode="General">
                  <c:v>101.5461</c:v>
                </c:pt>
                <c:pt idx="315" formatCode="General">
                  <c:v>101.5424</c:v>
                </c:pt>
                <c:pt idx="316" formatCode="General">
                  <c:v>101.71429999999999</c:v>
                </c:pt>
                <c:pt idx="317" formatCode="General">
                  <c:v>100.739</c:v>
                </c:pt>
                <c:pt idx="318" formatCode="General">
                  <c:v>99.993099999999998</c:v>
                </c:pt>
                <c:pt idx="319" formatCode="General">
                  <c:v>99.778199999999998</c:v>
                </c:pt>
                <c:pt idx="320" formatCode="General">
                  <c:v>100.386</c:v>
                </c:pt>
                <c:pt idx="321" formatCode="General">
                  <c:v>100.2882</c:v>
                </c:pt>
                <c:pt idx="322" formatCode="General">
                  <c:v>100.3181</c:v>
                </c:pt>
                <c:pt idx="323" formatCode="General">
                  <c:v>100.4759</c:v>
                </c:pt>
                <c:pt idx="324" formatCode="General">
                  <c:v>100.21380000000001</c:v>
                </c:pt>
                <c:pt idx="325" formatCode="General">
                  <c:v>100.92270000000001</c:v>
                </c:pt>
                <c:pt idx="326" formatCode="General">
                  <c:v>101.0176</c:v>
                </c:pt>
                <c:pt idx="327" formatCode="General">
                  <c:v>100.5505</c:v>
                </c:pt>
                <c:pt idx="328" formatCode="General">
                  <c:v>101.0112</c:v>
                </c:pt>
                <c:pt idx="329" formatCode="General">
                  <c:v>100.90860000000001</c:v>
                </c:pt>
                <c:pt idx="330" formatCode="General">
                  <c:v>100.7323</c:v>
                </c:pt>
                <c:pt idx="331" formatCode="General">
                  <c:v>101.1815</c:v>
                </c:pt>
                <c:pt idx="332" formatCode="General">
                  <c:v>102.4705</c:v>
                </c:pt>
                <c:pt idx="333" formatCode="General">
                  <c:v>102.9023</c:v>
                </c:pt>
                <c:pt idx="334" formatCode="General">
                  <c:v>100.95399999999999</c:v>
                </c:pt>
                <c:pt idx="335" formatCode="General">
                  <c:v>100.34950000000001</c:v>
                </c:pt>
                <c:pt idx="336" formatCode="General">
                  <c:v>99.115600000000001</c:v>
                </c:pt>
                <c:pt idx="337" formatCode="General">
                  <c:v>99.402500000000003</c:v>
                </c:pt>
                <c:pt idx="338" formatCode="General">
                  <c:v>99.307500000000005</c:v>
                </c:pt>
                <c:pt idx="339" formatCode="General">
                  <c:v>99.176699999999997</c:v>
                </c:pt>
                <c:pt idx="340" formatCode="General">
                  <c:v>99.045599999999993</c:v>
                </c:pt>
                <c:pt idx="341" formatCode="General">
                  <c:v>98.288399999999996</c:v>
                </c:pt>
                <c:pt idx="342" formatCode="General">
                  <c:v>96.122600000000006</c:v>
                </c:pt>
                <c:pt idx="343" formatCode="General">
                  <c:v>96.028099999999995</c:v>
                </c:pt>
                <c:pt idx="344" formatCode="General">
                  <c:v>96.377799999999993</c:v>
                </c:pt>
                <c:pt idx="345" formatCode="General">
                  <c:v>95.9572</c:v>
                </c:pt>
                <c:pt idx="346" formatCode="General">
                  <c:v>96.731899999999996</c:v>
                </c:pt>
                <c:pt idx="347" formatCode="General">
                  <c:v>96.815100000000001</c:v>
                </c:pt>
                <c:pt idx="348" formatCode="General">
                  <c:v>96.245500000000007</c:v>
                </c:pt>
                <c:pt idx="349" formatCode="General">
                  <c:v>96.119100000000003</c:v>
                </c:pt>
                <c:pt idx="350" formatCode="General">
                  <c:v>95.7517</c:v>
                </c:pt>
                <c:pt idx="351" formatCode="General">
                  <c:v>96.263400000000004</c:v>
                </c:pt>
                <c:pt idx="352" formatCode="General">
                  <c:v>95.371700000000004</c:v>
                </c:pt>
                <c:pt idx="353" formatCode="General">
                  <c:v>98.124700000000004</c:v>
                </c:pt>
                <c:pt idx="354" formatCode="General">
                  <c:v>100.1885</c:v>
                </c:pt>
                <c:pt idx="355" formatCode="General">
                  <c:v>101.3783</c:v>
                </c:pt>
                <c:pt idx="356" formatCode="General">
                  <c:v>102.77930000000001</c:v>
                </c:pt>
                <c:pt idx="357" formatCode="General">
                  <c:v>102.9662</c:v>
                </c:pt>
                <c:pt idx="358" formatCode="General">
                  <c:v>104.378</c:v>
                </c:pt>
                <c:pt idx="359" formatCode="General">
                  <c:v>105.0493</c:v>
                </c:pt>
              </c:numCache>
            </c:numRef>
          </c:val>
          <c:smooth val="0"/>
          <c:extLst>
            <c:ext xmlns:c16="http://schemas.microsoft.com/office/drawing/2014/chart" uri="{C3380CC4-5D6E-409C-BE32-E72D297353CC}">
              <c16:uniqueId val="{00000005-F344-4BD5-A4B4-2A52DA892550}"/>
            </c:ext>
          </c:extLst>
        </c:ser>
        <c:dLbls>
          <c:showLegendKey val="0"/>
          <c:showVal val="0"/>
          <c:showCatName val="0"/>
          <c:showSerName val="0"/>
          <c:showPercent val="0"/>
          <c:showBubbleSize val="0"/>
        </c:dLbls>
        <c:smooth val="0"/>
        <c:axId val="152674304"/>
        <c:axId val="152675840"/>
      </c:lineChart>
      <c:dateAx>
        <c:axId val="152674304"/>
        <c:scaling>
          <c:orientation val="minMax"/>
        </c:scaling>
        <c:delete val="0"/>
        <c:axPos val="b"/>
        <c:numFmt formatCode="yyyy" sourceLinked="0"/>
        <c:majorTickMark val="none"/>
        <c:minorTickMark val="none"/>
        <c:tickLblPos val="low"/>
        <c:spPr>
          <a:ln w="3175">
            <a:solidFill>
              <a:schemeClr val="bg1">
                <a:lumMod val="65000"/>
              </a:schemeClr>
            </a:solidFill>
            <a:prstDash val="solid"/>
          </a:ln>
        </c:spPr>
        <c:txPr>
          <a:bodyPr rot="-5400000" vert="horz"/>
          <a:lstStyle/>
          <a:p>
            <a:pPr>
              <a:defRPr/>
            </a:pPr>
            <a:endParaRPr lang="de-DE"/>
          </a:p>
        </c:txPr>
        <c:crossAx val="152675840"/>
        <c:crossesAt val="-100"/>
        <c:auto val="1"/>
        <c:lblOffset val="100"/>
        <c:baseTimeUnit val="months"/>
        <c:majorUnit val="12"/>
        <c:majorTimeUnit val="months"/>
        <c:minorUnit val="6"/>
        <c:minorTimeUnit val="months"/>
      </c:dateAx>
      <c:valAx>
        <c:axId val="152675840"/>
        <c:scaling>
          <c:orientation val="minMax"/>
          <c:max val="120"/>
          <c:min val="8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52674304"/>
        <c:crosses val="autoZero"/>
        <c:crossBetween val="between"/>
        <c:majorUnit val="5"/>
      </c:valAx>
      <c:spPr>
        <a:solidFill>
          <a:srgbClr val="FFFFFF"/>
        </a:solidFill>
        <a:ln w="12700">
          <a:noFill/>
          <a:prstDash val="solid"/>
        </a:ln>
      </c:spPr>
    </c:plotArea>
    <c:legend>
      <c:legendPos val="b"/>
      <c:layout>
        <c:manualLayout>
          <c:xMode val="edge"/>
          <c:yMode val="edge"/>
          <c:x val="1.7585786392085606E-2"/>
          <c:y val="0.13503608597940323"/>
          <c:w val="0.51326614173228347"/>
          <c:h val="7.2572805964177353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713339793281673E-2"/>
          <c:y val="0.23620645359250642"/>
          <c:w val="0.9095361757105942"/>
          <c:h val="0.58154793689054562"/>
        </c:manualLayout>
      </c:layout>
      <c:lineChart>
        <c:grouping val="standard"/>
        <c:varyColors val="0"/>
        <c:ser>
          <c:idx val="0"/>
          <c:order val="0"/>
          <c:tx>
            <c:strRef>
              <c:f>'preis. Wettbewerbsfähigkeit LSK'!$D$4</c:f>
              <c:strCache>
                <c:ptCount val="1"/>
                <c:pt idx="0">
                  <c:v>DE</c:v>
                </c:pt>
              </c:strCache>
            </c:strRef>
          </c:tx>
          <c:spPr>
            <a:ln w="25400">
              <a:solidFill>
                <a:schemeClr val="tx1"/>
              </a:solidFill>
              <a:prstDash val="solid"/>
            </a:ln>
          </c:spPr>
          <c:marker>
            <c:symbol val="none"/>
          </c:marker>
          <c:cat>
            <c:strRef>
              <c:f>'preis. Wettbewerbsfähigkeit LSK'!$A$8:$A$111</c:f>
              <c:strCache>
                <c:ptCount val="104"/>
                <c:pt idx="0">
                  <c:v>2021 4.Q</c:v>
                </c:pt>
                <c:pt idx="1">
                  <c:v>2021 3.Q</c:v>
                </c:pt>
                <c:pt idx="2">
                  <c:v>2021 2.Q</c:v>
                </c:pt>
                <c:pt idx="3">
                  <c:v>2021 1.Q</c:v>
                </c:pt>
                <c:pt idx="4">
                  <c:v>2020 4.Q</c:v>
                </c:pt>
                <c:pt idx="5">
                  <c:v>2020 3.Q</c:v>
                </c:pt>
                <c:pt idx="6">
                  <c:v>2020 2.Q</c:v>
                </c:pt>
                <c:pt idx="7">
                  <c:v>2020 1.Q</c:v>
                </c:pt>
                <c:pt idx="8">
                  <c:v>2019 4.Q</c:v>
                </c:pt>
                <c:pt idx="9">
                  <c:v>2019 3.Q</c:v>
                </c:pt>
                <c:pt idx="10">
                  <c:v>2019 2.Q</c:v>
                </c:pt>
                <c:pt idx="11">
                  <c:v>2019 1.Q</c:v>
                </c:pt>
                <c:pt idx="12">
                  <c:v>2018 4.Q</c:v>
                </c:pt>
                <c:pt idx="13">
                  <c:v>2018 3.Q</c:v>
                </c:pt>
                <c:pt idx="14">
                  <c:v>2018 2.Q</c:v>
                </c:pt>
                <c:pt idx="15">
                  <c:v>2018 1.Q</c:v>
                </c:pt>
                <c:pt idx="16">
                  <c:v>2017 4.Q</c:v>
                </c:pt>
                <c:pt idx="17">
                  <c:v>2017 3.Q</c:v>
                </c:pt>
                <c:pt idx="18">
                  <c:v>2017 2.Q</c:v>
                </c:pt>
                <c:pt idx="19">
                  <c:v>2017 1.Q</c:v>
                </c:pt>
                <c:pt idx="20">
                  <c:v>2016 4.Q</c:v>
                </c:pt>
                <c:pt idx="21">
                  <c:v>2016 3.Q</c:v>
                </c:pt>
                <c:pt idx="22">
                  <c:v>2016 2.Q</c:v>
                </c:pt>
                <c:pt idx="23">
                  <c:v>2016 1.Q</c:v>
                </c:pt>
                <c:pt idx="24">
                  <c:v>2015 4.Q</c:v>
                </c:pt>
                <c:pt idx="25">
                  <c:v>2015 3.Q</c:v>
                </c:pt>
                <c:pt idx="26">
                  <c:v>2015 2.Q</c:v>
                </c:pt>
                <c:pt idx="27">
                  <c:v>2015 1.Q</c:v>
                </c:pt>
                <c:pt idx="28">
                  <c:v>2014 4.Q</c:v>
                </c:pt>
                <c:pt idx="29">
                  <c:v>2014 3.Q</c:v>
                </c:pt>
                <c:pt idx="30">
                  <c:v>2014 2.Q</c:v>
                </c:pt>
                <c:pt idx="31">
                  <c:v>2014 1.Q</c:v>
                </c:pt>
                <c:pt idx="32">
                  <c:v>2013 4.Q</c:v>
                </c:pt>
                <c:pt idx="33">
                  <c:v>2013 3.Q</c:v>
                </c:pt>
                <c:pt idx="34">
                  <c:v>2013 2.Q</c:v>
                </c:pt>
                <c:pt idx="35">
                  <c:v>2013 1.Q</c:v>
                </c:pt>
                <c:pt idx="36">
                  <c:v>2012 4.Q</c:v>
                </c:pt>
                <c:pt idx="37">
                  <c:v>2012 3.Q</c:v>
                </c:pt>
                <c:pt idx="38">
                  <c:v>2012 2.Q</c:v>
                </c:pt>
                <c:pt idx="39">
                  <c:v>2012 1.Q</c:v>
                </c:pt>
                <c:pt idx="40">
                  <c:v>2011 4.Q</c:v>
                </c:pt>
                <c:pt idx="41">
                  <c:v>2011 3.Q</c:v>
                </c:pt>
                <c:pt idx="42">
                  <c:v>2011 2.Q</c:v>
                </c:pt>
                <c:pt idx="43">
                  <c:v>2011 1.Q</c:v>
                </c:pt>
                <c:pt idx="44">
                  <c:v>2010 4.Q</c:v>
                </c:pt>
                <c:pt idx="45">
                  <c:v>2010 3.Q</c:v>
                </c:pt>
                <c:pt idx="46">
                  <c:v>2010 2.Q</c:v>
                </c:pt>
                <c:pt idx="47">
                  <c:v>2010 1.Q</c:v>
                </c:pt>
                <c:pt idx="48">
                  <c:v>2009 4.Q</c:v>
                </c:pt>
                <c:pt idx="49">
                  <c:v>2009 3.Q</c:v>
                </c:pt>
                <c:pt idx="50">
                  <c:v>2009 2.Q</c:v>
                </c:pt>
                <c:pt idx="51">
                  <c:v>2009 1.Q</c:v>
                </c:pt>
                <c:pt idx="52">
                  <c:v>2008 4.Q</c:v>
                </c:pt>
                <c:pt idx="53">
                  <c:v>2008 3.Q</c:v>
                </c:pt>
                <c:pt idx="54">
                  <c:v>2008 2.Q</c:v>
                </c:pt>
                <c:pt idx="55">
                  <c:v>2008 1.Q</c:v>
                </c:pt>
                <c:pt idx="56">
                  <c:v>2007 4.Q</c:v>
                </c:pt>
                <c:pt idx="57">
                  <c:v>2007 3.Q</c:v>
                </c:pt>
                <c:pt idx="58">
                  <c:v>2007 2.Q</c:v>
                </c:pt>
                <c:pt idx="59">
                  <c:v>2007 1.Q</c:v>
                </c:pt>
                <c:pt idx="60">
                  <c:v>2006 4.Q</c:v>
                </c:pt>
                <c:pt idx="61">
                  <c:v>2006 3.Q</c:v>
                </c:pt>
                <c:pt idx="62">
                  <c:v>2006 2.Q</c:v>
                </c:pt>
                <c:pt idx="63">
                  <c:v>2006 1.Q</c:v>
                </c:pt>
                <c:pt idx="64">
                  <c:v>2005 4.Q</c:v>
                </c:pt>
                <c:pt idx="65">
                  <c:v>2005 3.Q</c:v>
                </c:pt>
                <c:pt idx="66">
                  <c:v>2005 2.Q</c:v>
                </c:pt>
                <c:pt idx="67">
                  <c:v>2005 1.Q</c:v>
                </c:pt>
                <c:pt idx="68">
                  <c:v>2004 4.Q</c:v>
                </c:pt>
                <c:pt idx="69">
                  <c:v>2004 3.Q</c:v>
                </c:pt>
                <c:pt idx="70">
                  <c:v>2004 2.Q</c:v>
                </c:pt>
                <c:pt idx="71">
                  <c:v>2004 1.Q</c:v>
                </c:pt>
                <c:pt idx="72">
                  <c:v>2003 4.Q</c:v>
                </c:pt>
                <c:pt idx="73">
                  <c:v>2003 3.Q</c:v>
                </c:pt>
                <c:pt idx="74">
                  <c:v>2003 2.Q</c:v>
                </c:pt>
                <c:pt idx="75">
                  <c:v>2003 1.Q</c:v>
                </c:pt>
                <c:pt idx="76">
                  <c:v>2002 4.Q</c:v>
                </c:pt>
                <c:pt idx="77">
                  <c:v>2002 3.Q</c:v>
                </c:pt>
                <c:pt idx="78">
                  <c:v>2002 2.Q</c:v>
                </c:pt>
                <c:pt idx="79">
                  <c:v>2002 1.Q</c:v>
                </c:pt>
                <c:pt idx="80">
                  <c:v>2001 4.Q</c:v>
                </c:pt>
                <c:pt idx="81">
                  <c:v>2001 3.Q</c:v>
                </c:pt>
                <c:pt idx="82">
                  <c:v>2001 2.Q</c:v>
                </c:pt>
                <c:pt idx="83">
                  <c:v>2001 1.Q</c:v>
                </c:pt>
                <c:pt idx="84">
                  <c:v>2000 4.Q</c:v>
                </c:pt>
                <c:pt idx="85">
                  <c:v>2000 3.Q</c:v>
                </c:pt>
                <c:pt idx="86">
                  <c:v>2000 2.Q</c:v>
                </c:pt>
                <c:pt idx="87">
                  <c:v>2000 1.Q</c:v>
                </c:pt>
                <c:pt idx="88">
                  <c:v>1999 4.Q</c:v>
                </c:pt>
                <c:pt idx="89">
                  <c:v>1999 3.Q</c:v>
                </c:pt>
                <c:pt idx="90">
                  <c:v>1999 2.Q</c:v>
                </c:pt>
                <c:pt idx="91">
                  <c:v>1999 1.Q</c:v>
                </c:pt>
                <c:pt idx="92">
                  <c:v>1998 4.Q</c:v>
                </c:pt>
                <c:pt idx="93">
                  <c:v>1998 3.Q</c:v>
                </c:pt>
                <c:pt idx="94">
                  <c:v>1998 2.Q</c:v>
                </c:pt>
                <c:pt idx="95">
                  <c:v>1998 1.Q</c:v>
                </c:pt>
                <c:pt idx="96">
                  <c:v>1997 4.Q</c:v>
                </c:pt>
                <c:pt idx="97">
                  <c:v>1997 3.Q</c:v>
                </c:pt>
                <c:pt idx="98">
                  <c:v>1997 2.Q</c:v>
                </c:pt>
                <c:pt idx="99">
                  <c:v>1997 1.Q</c:v>
                </c:pt>
                <c:pt idx="100">
                  <c:v>1996 4.Q</c:v>
                </c:pt>
                <c:pt idx="101">
                  <c:v>1996 3.Q</c:v>
                </c:pt>
                <c:pt idx="102">
                  <c:v>1996 2.Q</c:v>
                </c:pt>
                <c:pt idx="103">
                  <c:v>1996 1.Q</c:v>
                </c:pt>
              </c:strCache>
            </c:strRef>
          </c:cat>
          <c:val>
            <c:numRef>
              <c:f>'preis. Wettbewerbsfähigkeit LSK'!$D$8:$D$111</c:f>
              <c:numCache>
                <c:formatCode>General</c:formatCode>
                <c:ptCount val="104"/>
                <c:pt idx="0">
                  <c:v>87.040300000000002</c:v>
                </c:pt>
                <c:pt idx="1">
                  <c:v>87.279899999999998</c:v>
                </c:pt>
                <c:pt idx="2">
                  <c:v>87.064400000000006</c:v>
                </c:pt>
                <c:pt idx="3">
                  <c:v>88.388999999999996</c:v>
                </c:pt>
                <c:pt idx="4">
                  <c:v>87.206400000000002</c:v>
                </c:pt>
                <c:pt idx="5">
                  <c:v>88.459800000000001</c:v>
                </c:pt>
                <c:pt idx="6">
                  <c:v>88.424400000000006</c:v>
                </c:pt>
                <c:pt idx="7">
                  <c:v>86.956000000000003</c:v>
                </c:pt>
                <c:pt idx="8">
                  <c:v>87.013400000000004</c:v>
                </c:pt>
                <c:pt idx="9">
                  <c:v>88.088700000000003</c:v>
                </c:pt>
                <c:pt idx="10">
                  <c:v>87.737899999999996</c:v>
                </c:pt>
                <c:pt idx="11">
                  <c:v>86.943600000000004</c:v>
                </c:pt>
                <c:pt idx="12">
                  <c:v>87.605900000000005</c:v>
                </c:pt>
                <c:pt idx="13">
                  <c:v>88.091999999999999</c:v>
                </c:pt>
                <c:pt idx="14">
                  <c:v>87.019599999999997</c:v>
                </c:pt>
                <c:pt idx="15">
                  <c:v>87.619399999999999</c:v>
                </c:pt>
                <c:pt idx="16">
                  <c:v>86.492199999999997</c:v>
                </c:pt>
                <c:pt idx="17">
                  <c:v>86.407499999999999</c:v>
                </c:pt>
                <c:pt idx="18">
                  <c:v>85.202399999999997</c:v>
                </c:pt>
                <c:pt idx="19">
                  <c:v>84.634</c:v>
                </c:pt>
                <c:pt idx="20">
                  <c:v>85.68</c:v>
                </c:pt>
                <c:pt idx="21">
                  <c:v>85.2774</c:v>
                </c:pt>
                <c:pt idx="22">
                  <c:v>85.0381</c:v>
                </c:pt>
                <c:pt idx="23">
                  <c:v>84.743799999999993</c:v>
                </c:pt>
                <c:pt idx="24">
                  <c:v>84.371899999999997</c:v>
                </c:pt>
                <c:pt idx="25">
                  <c:v>84.273399999999995</c:v>
                </c:pt>
                <c:pt idx="26">
                  <c:v>83.558499999999995</c:v>
                </c:pt>
                <c:pt idx="27">
                  <c:v>84.5608</c:v>
                </c:pt>
                <c:pt idx="28">
                  <c:v>86.348799999999997</c:v>
                </c:pt>
                <c:pt idx="29">
                  <c:v>87.590100000000007</c:v>
                </c:pt>
                <c:pt idx="30">
                  <c:v>88.403700000000001</c:v>
                </c:pt>
                <c:pt idx="31">
                  <c:v>88.032399999999996</c:v>
                </c:pt>
                <c:pt idx="32">
                  <c:v>87.046199999999999</c:v>
                </c:pt>
                <c:pt idx="33">
                  <c:v>86.456199999999995</c:v>
                </c:pt>
                <c:pt idx="34">
                  <c:v>85.918000000000006</c:v>
                </c:pt>
                <c:pt idx="35">
                  <c:v>86.354299999999995</c:v>
                </c:pt>
                <c:pt idx="36">
                  <c:v>84.343400000000003</c:v>
                </c:pt>
                <c:pt idx="37">
                  <c:v>82.950500000000005</c:v>
                </c:pt>
                <c:pt idx="38">
                  <c:v>84.431700000000006</c:v>
                </c:pt>
                <c:pt idx="39">
                  <c:v>84.613200000000006</c:v>
                </c:pt>
                <c:pt idx="40">
                  <c:v>85.194199999999995</c:v>
                </c:pt>
                <c:pt idx="41">
                  <c:v>85.355500000000006</c:v>
                </c:pt>
                <c:pt idx="42">
                  <c:v>86.859300000000005</c:v>
                </c:pt>
                <c:pt idx="43">
                  <c:v>85.401499999999999</c:v>
                </c:pt>
                <c:pt idx="44">
                  <c:v>86.491699999999994</c:v>
                </c:pt>
                <c:pt idx="45">
                  <c:v>85.528599999999997</c:v>
                </c:pt>
                <c:pt idx="46">
                  <c:v>85.741600000000005</c:v>
                </c:pt>
                <c:pt idx="47">
                  <c:v>89.664100000000005</c:v>
                </c:pt>
                <c:pt idx="48">
                  <c:v>91.638400000000004</c:v>
                </c:pt>
                <c:pt idx="49">
                  <c:v>91.286100000000005</c:v>
                </c:pt>
                <c:pt idx="50">
                  <c:v>90.566000000000003</c:v>
                </c:pt>
                <c:pt idx="51">
                  <c:v>90.263999999999996</c:v>
                </c:pt>
                <c:pt idx="52">
                  <c:v>86.317800000000005</c:v>
                </c:pt>
                <c:pt idx="53">
                  <c:v>87.460800000000006</c:v>
                </c:pt>
                <c:pt idx="54">
                  <c:v>88.2851</c:v>
                </c:pt>
                <c:pt idx="55">
                  <c:v>87.260800000000003</c:v>
                </c:pt>
                <c:pt idx="56">
                  <c:v>87.177999999999997</c:v>
                </c:pt>
                <c:pt idx="57">
                  <c:v>86.805999999999997</c:v>
                </c:pt>
                <c:pt idx="58">
                  <c:v>87.159000000000006</c:v>
                </c:pt>
                <c:pt idx="59">
                  <c:v>87.226200000000006</c:v>
                </c:pt>
                <c:pt idx="60">
                  <c:v>86.66</c:v>
                </c:pt>
                <c:pt idx="61">
                  <c:v>88.632599999999996</c:v>
                </c:pt>
                <c:pt idx="62">
                  <c:v>88.5154</c:v>
                </c:pt>
                <c:pt idx="63">
                  <c:v>88.822500000000005</c:v>
                </c:pt>
                <c:pt idx="64">
                  <c:v>89.368700000000004</c:v>
                </c:pt>
                <c:pt idx="65">
                  <c:v>90.486400000000003</c:v>
                </c:pt>
                <c:pt idx="66">
                  <c:v>92.504300000000001</c:v>
                </c:pt>
                <c:pt idx="67">
                  <c:v>94.373000000000005</c:v>
                </c:pt>
                <c:pt idx="68">
                  <c:v>94.7483</c:v>
                </c:pt>
                <c:pt idx="69">
                  <c:v>93.850999999999999</c:v>
                </c:pt>
                <c:pt idx="70">
                  <c:v>93.976799999999997</c:v>
                </c:pt>
                <c:pt idx="71">
                  <c:v>96.3827</c:v>
                </c:pt>
                <c:pt idx="72">
                  <c:v>94.775800000000004</c:v>
                </c:pt>
                <c:pt idx="73">
                  <c:v>93.940200000000004</c:v>
                </c:pt>
                <c:pt idx="74">
                  <c:v>94.409700000000001</c:v>
                </c:pt>
                <c:pt idx="75">
                  <c:v>93.289000000000001</c:v>
                </c:pt>
                <c:pt idx="76">
                  <c:v>90.4315</c:v>
                </c:pt>
                <c:pt idx="77">
                  <c:v>90.145700000000005</c:v>
                </c:pt>
                <c:pt idx="78">
                  <c:v>88.711100000000002</c:v>
                </c:pt>
                <c:pt idx="79">
                  <c:v>88.254800000000003</c:v>
                </c:pt>
                <c:pt idx="80">
                  <c:v>89.3155</c:v>
                </c:pt>
                <c:pt idx="81">
                  <c:v>88.656599999999997</c:v>
                </c:pt>
                <c:pt idx="82">
                  <c:v>88.585300000000004</c:v>
                </c:pt>
                <c:pt idx="83">
                  <c:v>90.655799999999999</c:v>
                </c:pt>
                <c:pt idx="84">
                  <c:v>90.876999999999995</c:v>
                </c:pt>
                <c:pt idx="85">
                  <c:v>91.536900000000003</c:v>
                </c:pt>
                <c:pt idx="86">
                  <c:v>92.294300000000007</c:v>
                </c:pt>
                <c:pt idx="87">
                  <c:v>94.099100000000007</c:v>
                </c:pt>
                <c:pt idx="88">
                  <c:v>96.378399999999999</c:v>
                </c:pt>
                <c:pt idx="89">
                  <c:v>97.463999999999999</c:v>
                </c:pt>
                <c:pt idx="90">
                  <c:v>99.305800000000005</c:v>
                </c:pt>
                <c:pt idx="91">
                  <c:v>100</c:v>
                </c:pt>
                <c:pt idx="92">
                  <c:v>103.0659</c:v>
                </c:pt>
                <c:pt idx="93">
                  <c:v>100.7033</c:v>
                </c:pt>
                <c:pt idx="94">
                  <c:v>99.936300000000003</c:v>
                </c:pt>
                <c:pt idx="95">
                  <c:v>98.391300000000001</c:v>
                </c:pt>
                <c:pt idx="96">
                  <c:v>99.922499999999999</c:v>
                </c:pt>
                <c:pt idx="97">
                  <c:v>98.203999999999994</c:v>
                </c:pt>
                <c:pt idx="98">
                  <c:v>100.78</c:v>
                </c:pt>
                <c:pt idx="99">
                  <c:v>103.57</c:v>
                </c:pt>
                <c:pt idx="100">
                  <c:v>106.00320000000001</c:v>
                </c:pt>
                <c:pt idx="101">
                  <c:v>108.4068</c:v>
                </c:pt>
                <c:pt idx="102">
                  <c:v>107.9327</c:v>
                </c:pt>
                <c:pt idx="103">
                  <c:v>112.42910000000001</c:v>
                </c:pt>
              </c:numCache>
            </c:numRef>
          </c:val>
          <c:smooth val="0"/>
          <c:extLst>
            <c:ext xmlns:c16="http://schemas.microsoft.com/office/drawing/2014/chart" uri="{C3380CC4-5D6E-409C-BE32-E72D297353CC}">
              <c16:uniqueId val="{00000000-9B85-4FF5-AAC2-87DC2EE592B9}"/>
            </c:ext>
          </c:extLst>
        </c:ser>
        <c:ser>
          <c:idx val="1"/>
          <c:order val="1"/>
          <c:tx>
            <c:strRef>
              <c:f>'preis. Wettbewerbsfähigkeit LSK'!$G$4</c:f>
              <c:strCache>
                <c:ptCount val="1"/>
                <c:pt idx="0">
                  <c:v>GR</c:v>
                </c:pt>
              </c:strCache>
            </c:strRef>
          </c:tx>
          <c:marker>
            <c:symbol val="none"/>
          </c:marker>
          <c:cat>
            <c:strRef>
              <c:f>'preis. Wettbewerbsfähigkeit LSK'!$A$8:$A$111</c:f>
              <c:strCache>
                <c:ptCount val="104"/>
                <c:pt idx="0">
                  <c:v>2021 4.Q</c:v>
                </c:pt>
                <c:pt idx="1">
                  <c:v>2021 3.Q</c:v>
                </c:pt>
                <c:pt idx="2">
                  <c:v>2021 2.Q</c:v>
                </c:pt>
                <c:pt idx="3">
                  <c:v>2021 1.Q</c:v>
                </c:pt>
                <c:pt idx="4">
                  <c:v>2020 4.Q</c:v>
                </c:pt>
                <c:pt idx="5">
                  <c:v>2020 3.Q</c:v>
                </c:pt>
                <c:pt idx="6">
                  <c:v>2020 2.Q</c:v>
                </c:pt>
                <c:pt idx="7">
                  <c:v>2020 1.Q</c:v>
                </c:pt>
                <c:pt idx="8">
                  <c:v>2019 4.Q</c:v>
                </c:pt>
                <c:pt idx="9">
                  <c:v>2019 3.Q</c:v>
                </c:pt>
                <c:pt idx="10">
                  <c:v>2019 2.Q</c:v>
                </c:pt>
                <c:pt idx="11">
                  <c:v>2019 1.Q</c:v>
                </c:pt>
                <c:pt idx="12">
                  <c:v>2018 4.Q</c:v>
                </c:pt>
                <c:pt idx="13">
                  <c:v>2018 3.Q</c:v>
                </c:pt>
                <c:pt idx="14">
                  <c:v>2018 2.Q</c:v>
                </c:pt>
                <c:pt idx="15">
                  <c:v>2018 1.Q</c:v>
                </c:pt>
                <c:pt idx="16">
                  <c:v>2017 4.Q</c:v>
                </c:pt>
                <c:pt idx="17">
                  <c:v>2017 3.Q</c:v>
                </c:pt>
                <c:pt idx="18">
                  <c:v>2017 2.Q</c:v>
                </c:pt>
                <c:pt idx="19">
                  <c:v>2017 1.Q</c:v>
                </c:pt>
                <c:pt idx="20">
                  <c:v>2016 4.Q</c:v>
                </c:pt>
                <c:pt idx="21">
                  <c:v>2016 3.Q</c:v>
                </c:pt>
                <c:pt idx="22">
                  <c:v>2016 2.Q</c:v>
                </c:pt>
                <c:pt idx="23">
                  <c:v>2016 1.Q</c:v>
                </c:pt>
                <c:pt idx="24">
                  <c:v>2015 4.Q</c:v>
                </c:pt>
                <c:pt idx="25">
                  <c:v>2015 3.Q</c:v>
                </c:pt>
                <c:pt idx="26">
                  <c:v>2015 2.Q</c:v>
                </c:pt>
                <c:pt idx="27">
                  <c:v>2015 1.Q</c:v>
                </c:pt>
                <c:pt idx="28">
                  <c:v>2014 4.Q</c:v>
                </c:pt>
                <c:pt idx="29">
                  <c:v>2014 3.Q</c:v>
                </c:pt>
                <c:pt idx="30">
                  <c:v>2014 2.Q</c:v>
                </c:pt>
                <c:pt idx="31">
                  <c:v>2014 1.Q</c:v>
                </c:pt>
                <c:pt idx="32">
                  <c:v>2013 4.Q</c:v>
                </c:pt>
                <c:pt idx="33">
                  <c:v>2013 3.Q</c:v>
                </c:pt>
                <c:pt idx="34">
                  <c:v>2013 2.Q</c:v>
                </c:pt>
                <c:pt idx="35">
                  <c:v>2013 1.Q</c:v>
                </c:pt>
                <c:pt idx="36">
                  <c:v>2012 4.Q</c:v>
                </c:pt>
                <c:pt idx="37">
                  <c:v>2012 3.Q</c:v>
                </c:pt>
                <c:pt idx="38">
                  <c:v>2012 2.Q</c:v>
                </c:pt>
                <c:pt idx="39">
                  <c:v>2012 1.Q</c:v>
                </c:pt>
                <c:pt idx="40">
                  <c:v>2011 4.Q</c:v>
                </c:pt>
                <c:pt idx="41">
                  <c:v>2011 3.Q</c:v>
                </c:pt>
                <c:pt idx="42">
                  <c:v>2011 2.Q</c:v>
                </c:pt>
                <c:pt idx="43">
                  <c:v>2011 1.Q</c:v>
                </c:pt>
                <c:pt idx="44">
                  <c:v>2010 4.Q</c:v>
                </c:pt>
                <c:pt idx="45">
                  <c:v>2010 3.Q</c:v>
                </c:pt>
                <c:pt idx="46">
                  <c:v>2010 2.Q</c:v>
                </c:pt>
                <c:pt idx="47">
                  <c:v>2010 1.Q</c:v>
                </c:pt>
                <c:pt idx="48">
                  <c:v>2009 4.Q</c:v>
                </c:pt>
                <c:pt idx="49">
                  <c:v>2009 3.Q</c:v>
                </c:pt>
                <c:pt idx="50">
                  <c:v>2009 2.Q</c:v>
                </c:pt>
                <c:pt idx="51">
                  <c:v>2009 1.Q</c:v>
                </c:pt>
                <c:pt idx="52">
                  <c:v>2008 4.Q</c:v>
                </c:pt>
                <c:pt idx="53">
                  <c:v>2008 3.Q</c:v>
                </c:pt>
                <c:pt idx="54">
                  <c:v>2008 2.Q</c:v>
                </c:pt>
                <c:pt idx="55">
                  <c:v>2008 1.Q</c:v>
                </c:pt>
                <c:pt idx="56">
                  <c:v>2007 4.Q</c:v>
                </c:pt>
                <c:pt idx="57">
                  <c:v>2007 3.Q</c:v>
                </c:pt>
                <c:pt idx="58">
                  <c:v>2007 2.Q</c:v>
                </c:pt>
                <c:pt idx="59">
                  <c:v>2007 1.Q</c:v>
                </c:pt>
                <c:pt idx="60">
                  <c:v>2006 4.Q</c:v>
                </c:pt>
                <c:pt idx="61">
                  <c:v>2006 3.Q</c:v>
                </c:pt>
                <c:pt idx="62">
                  <c:v>2006 2.Q</c:v>
                </c:pt>
                <c:pt idx="63">
                  <c:v>2006 1.Q</c:v>
                </c:pt>
                <c:pt idx="64">
                  <c:v>2005 4.Q</c:v>
                </c:pt>
                <c:pt idx="65">
                  <c:v>2005 3.Q</c:v>
                </c:pt>
                <c:pt idx="66">
                  <c:v>2005 2.Q</c:v>
                </c:pt>
                <c:pt idx="67">
                  <c:v>2005 1.Q</c:v>
                </c:pt>
                <c:pt idx="68">
                  <c:v>2004 4.Q</c:v>
                </c:pt>
                <c:pt idx="69">
                  <c:v>2004 3.Q</c:v>
                </c:pt>
                <c:pt idx="70">
                  <c:v>2004 2.Q</c:v>
                </c:pt>
                <c:pt idx="71">
                  <c:v>2004 1.Q</c:v>
                </c:pt>
                <c:pt idx="72">
                  <c:v>2003 4.Q</c:v>
                </c:pt>
                <c:pt idx="73">
                  <c:v>2003 3.Q</c:v>
                </c:pt>
                <c:pt idx="74">
                  <c:v>2003 2.Q</c:v>
                </c:pt>
                <c:pt idx="75">
                  <c:v>2003 1.Q</c:v>
                </c:pt>
                <c:pt idx="76">
                  <c:v>2002 4.Q</c:v>
                </c:pt>
                <c:pt idx="77">
                  <c:v>2002 3.Q</c:v>
                </c:pt>
                <c:pt idx="78">
                  <c:v>2002 2.Q</c:v>
                </c:pt>
                <c:pt idx="79">
                  <c:v>2002 1.Q</c:v>
                </c:pt>
                <c:pt idx="80">
                  <c:v>2001 4.Q</c:v>
                </c:pt>
                <c:pt idx="81">
                  <c:v>2001 3.Q</c:v>
                </c:pt>
                <c:pt idx="82">
                  <c:v>2001 2.Q</c:v>
                </c:pt>
                <c:pt idx="83">
                  <c:v>2001 1.Q</c:v>
                </c:pt>
                <c:pt idx="84">
                  <c:v>2000 4.Q</c:v>
                </c:pt>
                <c:pt idx="85">
                  <c:v>2000 3.Q</c:v>
                </c:pt>
                <c:pt idx="86">
                  <c:v>2000 2.Q</c:v>
                </c:pt>
                <c:pt idx="87">
                  <c:v>2000 1.Q</c:v>
                </c:pt>
                <c:pt idx="88">
                  <c:v>1999 4.Q</c:v>
                </c:pt>
                <c:pt idx="89">
                  <c:v>1999 3.Q</c:v>
                </c:pt>
                <c:pt idx="90">
                  <c:v>1999 2.Q</c:v>
                </c:pt>
                <c:pt idx="91">
                  <c:v>1999 1.Q</c:v>
                </c:pt>
                <c:pt idx="92">
                  <c:v>1998 4.Q</c:v>
                </c:pt>
                <c:pt idx="93">
                  <c:v>1998 3.Q</c:v>
                </c:pt>
                <c:pt idx="94">
                  <c:v>1998 2.Q</c:v>
                </c:pt>
                <c:pt idx="95">
                  <c:v>1998 1.Q</c:v>
                </c:pt>
                <c:pt idx="96">
                  <c:v>1997 4.Q</c:v>
                </c:pt>
                <c:pt idx="97">
                  <c:v>1997 3.Q</c:v>
                </c:pt>
                <c:pt idx="98">
                  <c:v>1997 2.Q</c:v>
                </c:pt>
                <c:pt idx="99">
                  <c:v>1997 1.Q</c:v>
                </c:pt>
                <c:pt idx="100">
                  <c:v>1996 4.Q</c:v>
                </c:pt>
                <c:pt idx="101">
                  <c:v>1996 3.Q</c:v>
                </c:pt>
                <c:pt idx="102">
                  <c:v>1996 2.Q</c:v>
                </c:pt>
                <c:pt idx="103">
                  <c:v>1996 1.Q</c:v>
                </c:pt>
              </c:strCache>
            </c:strRef>
          </c:cat>
          <c:val>
            <c:numRef>
              <c:f>'preis. Wettbewerbsfähigkeit LSK'!$G$8:$G$111</c:f>
              <c:numCache>
                <c:formatCode>General</c:formatCode>
                <c:ptCount val="104"/>
                <c:pt idx="0">
                  <c:v>83.340500000000006</c:v>
                </c:pt>
                <c:pt idx="1">
                  <c:v>83.895799999999994</c:v>
                </c:pt>
                <c:pt idx="2">
                  <c:v>85.898300000000006</c:v>
                </c:pt>
                <c:pt idx="3">
                  <c:v>85.715699999999998</c:v>
                </c:pt>
                <c:pt idx="4">
                  <c:v>89.922600000000003</c:v>
                </c:pt>
                <c:pt idx="5">
                  <c:v>93.926400000000001</c:v>
                </c:pt>
                <c:pt idx="6">
                  <c:v>92.497600000000006</c:v>
                </c:pt>
                <c:pt idx="7">
                  <c:v>87.581199999999995</c:v>
                </c:pt>
                <c:pt idx="8">
                  <c:v>87.597399999999993</c:v>
                </c:pt>
                <c:pt idx="9">
                  <c:v>88.343299999999999</c:v>
                </c:pt>
                <c:pt idx="10">
                  <c:v>88.954499999999996</c:v>
                </c:pt>
                <c:pt idx="11">
                  <c:v>89.016800000000003</c:v>
                </c:pt>
                <c:pt idx="12">
                  <c:v>90.516800000000003</c:v>
                </c:pt>
                <c:pt idx="13">
                  <c:v>91.340699999999998</c:v>
                </c:pt>
                <c:pt idx="14">
                  <c:v>91.645899999999997</c:v>
                </c:pt>
                <c:pt idx="15">
                  <c:v>93.037800000000004</c:v>
                </c:pt>
                <c:pt idx="16">
                  <c:v>94.386700000000005</c:v>
                </c:pt>
                <c:pt idx="17">
                  <c:v>93.481099999999998</c:v>
                </c:pt>
                <c:pt idx="18">
                  <c:v>93.712999999999994</c:v>
                </c:pt>
                <c:pt idx="19">
                  <c:v>94.056700000000006</c:v>
                </c:pt>
                <c:pt idx="20">
                  <c:v>92.805800000000005</c:v>
                </c:pt>
                <c:pt idx="21">
                  <c:v>94.954400000000007</c:v>
                </c:pt>
                <c:pt idx="22">
                  <c:v>95.236699999999999</c:v>
                </c:pt>
                <c:pt idx="23">
                  <c:v>94.335099999999997</c:v>
                </c:pt>
                <c:pt idx="24">
                  <c:v>93.661000000000001</c:v>
                </c:pt>
                <c:pt idx="25">
                  <c:v>95.861800000000002</c:v>
                </c:pt>
                <c:pt idx="26">
                  <c:v>91.939700000000002</c:v>
                </c:pt>
                <c:pt idx="27">
                  <c:v>95.021100000000004</c:v>
                </c:pt>
                <c:pt idx="28">
                  <c:v>100.6647</c:v>
                </c:pt>
                <c:pt idx="29">
                  <c:v>101.3527</c:v>
                </c:pt>
                <c:pt idx="30">
                  <c:v>103.6057</c:v>
                </c:pt>
                <c:pt idx="31">
                  <c:v>104.5231</c:v>
                </c:pt>
                <c:pt idx="32">
                  <c:v>102.81659999999999</c:v>
                </c:pt>
                <c:pt idx="33">
                  <c:v>105.3566</c:v>
                </c:pt>
                <c:pt idx="34">
                  <c:v>106.3116</c:v>
                </c:pt>
                <c:pt idx="35">
                  <c:v>106.5016</c:v>
                </c:pt>
                <c:pt idx="36">
                  <c:v>113.77800000000001</c:v>
                </c:pt>
                <c:pt idx="37">
                  <c:v>108.8107</c:v>
                </c:pt>
                <c:pt idx="38">
                  <c:v>113.0578</c:v>
                </c:pt>
                <c:pt idx="39">
                  <c:v>114.6198</c:v>
                </c:pt>
                <c:pt idx="40">
                  <c:v>119.76390000000001</c:v>
                </c:pt>
                <c:pt idx="41">
                  <c:v>119.18510000000001</c:v>
                </c:pt>
                <c:pt idx="42">
                  <c:v>120.3287</c:v>
                </c:pt>
                <c:pt idx="43">
                  <c:v>118.011</c:v>
                </c:pt>
                <c:pt idx="44">
                  <c:v>116.2505</c:v>
                </c:pt>
                <c:pt idx="45">
                  <c:v>116.97029999999999</c:v>
                </c:pt>
                <c:pt idx="46">
                  <c:v>116.2462</c:v>
                </c:pt>
                <c:pt idx="47">
                  <c:v>119.5752</c:v>
                </c:pt>
                <c:pt idx="48">
                  <c:v>125.9978</c:v>
                </c:pt>
                <c:pt idx="49">
                  <c:v>122.3253</c:v>
                </c:pt>
                <c:pt idx="50">
                  <c:v>121.0432</c:v>
                </c:pt>
                <c:pt idx="51">
                  <c:v>115.6571</c:v>
                </c:pt>
                <c:pt idx="52">
                  <c:v>112.4799</c:v>
                </c:pt>
                <c:pt idx="53">
                  <c:v>120.91840000000001</c:v>
                </c:pt>
                <c:pt idx="54">
                  <c:v>117.7711</c:v>
                </c:pt>
                <c:pt idx="55">
                  <c:v>114.721</c:v>
                </c:pt>
                <c:pt idx="56">
                  <c:v>110.36239999999999</c:v>
                </c:pt>
                <c:pt idx="57">
                  <c:v>112.63549999999999</c:v>
                </c:pt>
                <c:pt idx="58">
                  <c:v>110.7411</c:v>
                </c:pt>
                <c:pt idx="59">
                  <c:v>113.9301</c:v>
                </c:pt>
                <c:pt idx="60">
                  <c:v>111.7225</c:v>
                </c:pt>
                <c:pt idx="61">
                  <c:v>108.3327</c:v>
                </c:pt>
                <c:pt idx="62">
                  <c:v>109.76260000000001</c:v>
                </c:pt>
                <c:pt idx="63">
                  <c:v>107.6789</c:v>
                </c:pt>
                <c:pt idx="64">
                  <c:v>110.971</c:v>
                </c:pt>
                <c:pt idx="65">
                  <c:v>111.7794</c:v>
                </c:pt>
                <c:pt idx="66">
                  <c:v>113.5117</c:v>
                </c:pt>
                <c:pt idx="67">
                  <c:v>111.2307</c:v>
                </c:pt>
                <c:pt idx="68">
                  <c:v>107.1435</c:v>
                </c:pt>
                <c:pt idx="69">
                  <c:v>106.2473</c:v>
                </c:pt>
                <c:pt idx="70">
                  <c:v>104.2119</c:v>
                </c:pt>
                <c:pt idx="71">
                  <c:v>103.3557</c:v>
                </c:pt>
                <c:pt idx="72">
                  <c:v>106.7907</c:v>
                </c:pt>
                <c:pt idx="73">
                  <c:v>104.8053</c:v>
                </c:pt>
                <c:pt idx="74">
                  <c:v>95.407899999999998</c:v>
                </c:pt>
                <c:pt idx="75">
                  <c:v>101.1366</c:v>
                </c:pt>
                <c:pt idx="76">
                  <c:v>97.981200000000001</c:v>
                </c:pt>
                <c:pt idx="77">
                  <c:v>95.477400000000003</c:v>
                </c:pt>
                <c:pt idx="78">
                  <c:v>94.754499999999993</c:v>
                </c:pt>
                <c:pt idx="79">
                  <c:v>92.9071</c:v>
                </c:pt>
                <c:pt idx="80">
                  <c:v>86.106099999999998</c:v>
                </c:pt>
                <c:pt idx="81">
                  <c:v>85.868799999999993</c:v>
                </c:pt>
                <c:pt idx="82">
                  <c:v>89.7834</c:v>
                </c:pt>
                <c:pt idx="83">
                  <c:v>89.738500000000002</c:v>
                </c:pt>
                <c:pt idx="84">
                  <c:v>86.884600000000006</c:v>
                </c:pt>
                <c:pt idx="85">
                  <c:v>88.460999999999999</c:v>
                </c:pt>
                <c:pt idx="86">
                  <c:v>90.4208</c:v>
                </c:pt>
                <c:pt idx="87">
                  <c:v>91.186099999999996</c:v>
                </c:pt>
                <c:pt idx="88">
                  <c:v>97.898899999999998</c:v>
                </c:pt>
                <c:pt idx="89">
                  <c:v>98.174300000000002</c:v>
                </c:pt>
                <c:pt idx="90">
                  <c:v>96.735100000000003</c:v>
                </c:pt>
                <c:pt idx="91">
                  <c:v>100</c:v>
                </c:pt>
                <c:pt idx="92">
                  <c:v>100.386</c:v>
                </c:pt>
                <c:pt idx="93">
                  <c:v>98.203500000000005</c:v>
                </c:pt>
                <c:pt idx="94">
                  <c:v>93.725499999999997</c:v>
                </c:pt>
                <c:pt idx="95">
                  <c:v>98.289400000000001</c:v>
                </c:pt>
                <c:pt idx="96">
                  <c:v>100.46</c:v>
                </c:pt>
                <c:pt idx="97">
                  <c:v>97.308000000000007</c:v>
                </c:pt>
                <c:pt idx="98">
                  <c:v>97.456500000000005</c:v>
                </c:pt>
                <c:pt idx="99">
                  <c:v>98.028700000000001</c:v>
                </c:pt>
                <c:pt idx="100">
                  <c:v>98.005200000000002</c:v>
                </c:pt>
                <c:pt idx="101">
                  <c:v>97.089299999999994</c:v>
                </c:pt>
                <c:pt idx="102">
                  <c:v>95.513800000000003</c:v>
                </c:pt>
                <c:pt idx="103">
                  <c:v>92.611099999999993</c:v>
                </c:pt>
              </c:numCache>
            </c:numRef>
          </c:val>
          <c:smooth val="0"/>
          <c:extLst>
            <c:ext xmlns:c16="http://schemas.microsoft.com/office/drawing/2014/chart" uri="{C3380CC4-5D6E-409C-BE32-E72D297353CC}">
              <c16:uniqueId val="{00000001-9B85-4FF5-AAC2-87DC2EE592B9}"/>
            </c:ext>
          </c:extLst>
        </c:ser>
        <c:ser>
          <c:idx val="2"/>
          <c:order val="2"/>
          <c:tx>
            <c:strRef>
              <c:f>'preis. Wettbewerbsfähigkeit LSK'!$H$4</c:f>
              <c:strCache>
                <c:ptCount val="1"/>
                <c:pt idx="0">
                  <c:v>ES</c:v>
                </c:pt>
              </c:strCache>
            </c:strRef>
          </c:tx>
          <c:marker>
            <c:symbol val="none"/>
          </c:marker>
          <c:cat>
            <c:strRef>
              <c:f>'preis. Wettbewerbsfähigkeit LSK'!$A$8:$A$111</c:f>
              <c:strCache>
                <c:ptCount val="104"/>
                <c:pt idx="0">
                  <c:v>2021 4.Q</c:v>
                </c:pt>
                <c:pt idx="1">
                  <c:v>2021 3.Q</c:v>
                </c:pt>
                <c:pt idx="2">
                  <c:v>2021 2.Q</c:v>
                </c:pt>
                <c:pt idx="3">
                  <c:v>2021 1.Q</c:v>
                </c:pt>
                <c:pt idx="4">
                  <c:v>2020 4.Q</c:v>
                </c:pt>
                <c:pt idx="5">
                  <c:v>2020 3.Q</c:v>
                </c:pt>
                <c:pt idx="6">
                  <c:v>2020 2.Q</c:v>
                </c:pt>
                <c:pt idx="7">
                  <c:v>2020 1.Q</c:v>
                </c:pt>
                <c:pt idx="8">
                  <c:v>2019 4.Q</c:v>
                </c:pt>
                <c:pt idx="9">
                  <c:v>2019 3.Q</c:v>
                </c:pt>
                <c:pt idx="10">
                  <c:v>2019 2.Q</c:v>
                </c:pt>
                <c:pt idx="11">
                  <c:v>2019 1.Q</c:v>
                </c:pt>
                <c:pt idx="12">
                  <c:v>2018 4.Q</c:v>
                </c:pt>
                <c:pt idx="13">
                  <c:v>2018 3.Q</c:v>
                </c:pt>
                <c:pt idx="14">
                  <c:v>2018 2.Q</c:v>
                </c:pt>
                <c:pt idx="15">
                  <c:v>2018 1.Q</c:v>
                </c:pt>
                <c:pt idx="16">
                  <c:v>2017 4.Q</c:v>
                </c:pt>
                <c:pt idx="17">
                  <c:v>2017 3.Q</c:v>
                </c:pt>
                <c:pt idx="18">
                  <c:v>2017 2.Q</c:v>
                </c:pt>
                <c:pt idx="19">
                  <c:v>2017 1.Q</c:v>
                </c:pt>
                <c:pt idx="20">
                  <c:v>2016 4.Q</c:v>
                </c:pt>
                <c:pt idx="21">
                  <c:v>2016 3.Q</c:v>
                </c:pt>
                <c:pt idx="22">
                  <c:v>2016 2.Q</c:v>
                </c:pt>
                <c:pt idx="23">
                  <c:v>2016 1.Q</c:v>
                </c:pt>
                <c:pt idx="24">
                  <c:v>2015 4.Q</c:v>
                </c:pt>
                <c:pt idx="25">
                  <c:v>2015 3.Q</c:v>
                </c:pt>
                <c:pt idx="26">
                  <c:v>2015 2.Q</c:v>
                </c:pt>
                <c:pt idx="27">
                  <c:v>2015 1.Q</c:v>
                </c:pt>
                <c:pt idx="28">
                  <c:v>2014 4.Q</c:v>
                </c:pt>
                <c:pt idx="29">
                  <c:v>2014 3.Q</c:v>
                </c:pt>
                <c:pt idx="30">
                  <c:v>2014 2.Q</c:v>
                </c:pt>
                <c:pt idx="31">
                  <c:v>2014 1.Q</c:v>
                </c:pt>
                <c:pt idx="32">
                  <c:v>2013 4.Q</c:v>
                </c:pt>
                <c:pt idx="33">
                  <c:v>2013 3.Q</c:v>
                </c:pt>
                <c:pt idx="34">
                  <c:v>2013 2.Q</c:v>
                </c:pt>
                <c:pt idx="35">
                  <c:v>2013 1.Q</c:v>
                </c:pt>
                <c:pt idx="36">
                  <c:v>2012 4.Q</c:v>
                </c:pt>
                <c:pt idx="37">
                  <c:v>2012 3.Q</c:v>
                </c:pt>
                <c:pt idx="38">
                  <c:v>2012 2.Q</c:v>
                </c:pt>
                <c:pt idx="39">
                  <c:v>2012 1.Q</c:v>
                </c:pt>
                <c:pt idx="40">
                  <c:v>2011 4.Q</c:v>
                </c:pt>
                <c:pt idx="41">
                  <c:v>2011 3.Q</c:v>
                </c:pt>
                <c:pt idx="42">
                  <c:v>2011 2.Q</c:v>
                </c:pt>
                <c:pt idx="43">
                  <c:v>2011 1.Q</c:v>
                </c:pt>
                <c:pt idx="44">
                  <c:v>2010 4.Q</c:v>
                </c:pt>
                <c:pt idx="45">
                  <c:v>2010 3.Q</c:v>
                </c:pt>
                <c:pt idx="46">
                  <c:v>2010 2.Q</c:v>
                </c:pt>
                <c:pt idx="47">
                  <c:v>2010 1.Q</c:v>
                </c:pt>
                <c:pt idx="48">
                  <c:v>2009 4.Q</c:v>
                </c:pt>
                <c:pt idx="49">
                  <c:v>2009 3.Q</c:v>
                </c:pt>
                <c:pt idx="50">
                  <c:v>2009 2.Q</c:v>
                </c:pt>
                <c:pt idx="51">
                  <c:v>2009 1.Q</c:v>
                </c:pt>
                <c:pt idx="52">
                  <c:v>2008 4.Q</c:v>
                </c:pt>
                <c:pt idx="53">
                  <c:v>2008 3.Q</c:v>
                </c:pt>
                <c:pt idx="54">
                  <c:v>2008 2.Q</c:v>
                </c:pt>
                <c:pt idx="55">
                  <c:v>2008 1.Q</c:v>
                </c:pt>
                <c:pt idx="56">
                  <c:v>2007 4.Q</c:v>
                </c:pt>
                <c:pt idx="57">
                  <c:v>2007 3.Q</c:v>
                </c:pt>
                <c:pt idx="58">
                  <c:v>2007 2.Q</c:v>
                </c:pt>
                <c:pt idx="59">
                  <c:v>2007 1.Q</c:v>
                </c:pt>
                <c:pt idx="60">
                  <c:v>2006 4.Q</c:v>
                </c:pt>
                <c:pt idx="61">
                  <c:v>2006 3.Q</c:v>
                </c:pt>
                <c:pt idx="62">
                  <c:v>2006 2.Q</c:v>
                </c:pt>
                <c:pt idx="63">
                  <c:v>2006 1.Q</c:v>
                </c:pt>
                <c:pt idx="64">
                  <c:v>2005 4.Q</c:v>
                </c:pt>
                <c:pt idx="65">
                  <c:v>2005 3.Q</c:v>
                </c:pt>
                <c:pt idx="66">
                  <c:v>2005 2.Q</c:v>
                </c:pt>
                <c:pt idx="67">
                  <c:v>2005 1.Q</c:v>
                </c:pt>
                <c:pt idx="68">
                  <c:v>2004 4.Q</c:v>
                </c:pt>
                <c:pt idx="69">
                  <c:v>2004 3.Q</c:v>
                </c:pt>
                <c:pt idx="70">
                  <c:v>2004 2.Q</c:v>
                </c:pt>
                <c:pt idx="71">
                  <c:v>2004 1.Q</c:v>
                </c:pt>
                <c:pt idx="72">
                  <c:v>2003 4.Q</c:v>
                </c:pt>
                <c:pt idx="73">
                  <c:v>2003 3.Q</c:v>
                </c:pt>
                <c:pt idx="74">
                  <c:v>2003 2.Q</c:v>
                </c:pt>
                <c:pt idx="75">
                  <c:v>2003 1.Q</c:v>
                </c:pt>
                <c:pt idx="76">
                  <c:v>2002 4.Q</c:v>
                </c:pt>
                <c:pt idx="77">
                  <c:v>2002 3.Q</c:v>
                </c:pt>
                <c:pt idx="78">
                  <c:v>2002 2.Q</c:v>
                </c:pt>
                <c:pt idx="79">
                  <c:v>2002 1.Q</c:v>
                </c:pt>
                <c:pt idx="80">
                  <c:v>2001 4.Q</c:v>
                </c:pt>
                <c:pt idx="81">
                  <c:v>2001 3.Q</c:v>
                </c:pt>
                <c:pt idx="82">
                  <c:v>2001 2.Q</c:v>
                </c:pt>
                <c:pt idx="83">
                  <c:v>2001 1.Q</c:v>
                </c:pt>
                <c:pt idx="84">
                  <c:v>2000 4.Q</c:v>
                </c:pt>
                <c:pt idx="85">
                  <c:v>2000 3.Q</c:v>
                </c:pt>
                <c:pt idx="86">
                  <c:v>2000 2.Q</c:v>
                </c:pt>
                <c:pt idx="87">
                  <c:v>2000 1.Q</c:v>
                </c:pt>
                <c:pt idx="88">
                  <c:v>1999 4.Q</c:v>
                </c:pt>
                <c:pt idx="89">
                  <c:v>1999 3.Q</c:v>
                </c:pt>
                <c:pt idx="90">
                  <c:v>1999 2.Q</c:v>
                </c:pt>
                <c:pt idx="91">
                  <c:v>1999 1.Q</c:v>
                </c:pt>
                <c:pt idx="92">
                  <c:v>1998 4.Q</c:v>
                </c:pt>
                <c:pt idx="93">
                  <c:v>1998 3.Q</c:v>
                </c:pt>
                <c:pt idx="94">
                  <c:v>1998 2.Q</c:v>
                </c:pt>
                <c:pt idx="95">
                  <c:v>1998 1.Q</c:v>
                </c:pt>
                <c:pt idx="96">
                  <c:v>1997 4.Q</c:v>
                </c:pt>
                <c:pt idx="97">
                  <c:v>1997 3.Q</c:v>
                </c:pt>
                <c:pt idx="98">
                  <c:v>1997 2.Q</c:v>
                </c:pt>
                <c:pt idx="99">
                  <c:v>1997 1.Q</c:v>
                </c:pt>
                <c:pt idx="100">
                  <c:v>1996 4.Q</c:v>
                </c:pt>
                <c:pt idx="101">
                  <c:v>1996 3.Q</c:v>
                </c:pt>
                <c:pt idx="102">
                  <c:v>1996 2.Q</c:v>
                </c:pt>
                <c:pt idx="103">
                  <c:v>1996 1.Q</c:v>
                </c:pt>
              </c:strCache>
            </c:strRef>
          </c:cat>
          <c:val>
            <c:numRef>
              <c:f>'preis. Wettbewerbsfähigkeit LSK'!$H$8:$H$111</c:f>
              <c:numCache>
                <c:formatCode>General</c:formatCode>
                <c:ptCount val="104"/>
                <c:pt idx="0">
                  <c:v>92.031999999999996</c:v>
                </c:pt>
                <c:pt idx="1">
                  <c:v>94.888000000000005</c:v>
                </c:pt>
                <c:pt idx="2">
                  <c:v>93.352500000000006</c:v>
                </c:pt>
                <c:pt idx="3">
                  <c:v>96.981999999999999</c:v>
                </c:pt>
                <c:pt idx="4">
                  <c:v>94.738200000000006</c:v>
                </c:pt>
                <c:pt idx="5">
                  <c:v>95.886700000000005</c:v>
                </c:pt>
                <c:pt idx="6">
                  <c:v>95.080500000000001</c:v>
                </c:pt>
                <c:pt idx="7">
                  <c:v>94.860200000000006</c:v>
                </c:pt>
                <c:pt idx="8">
                  <c:v>93.472499999999997</c:v>
                </c:pt>
                <c:pt idx="9">
                  <c:v>94.014899999999997</c:v>
                </c:pt>
                <c:pt idx="10">
                  <c:v>94.0899</c:v>
                </c:pt>
                <c:pt idx="11">
                  <c:v>93.827600000000004</c:v>
                </c:pt>
                <c:pt idx="12">
                  <c:v>93.614000000000004</c:v>
                </c:pt>
                <c:pt idx="13">
                  <c:v>93.940200000000004</c:v>
                </c:pt>
                <c:pt idx="14">
                  <c:v>93.513400000000004</c:v>
                </c:pt>
                <c:pt idx="15">
                  <c:v>94.004599999999996</c:v>
                </c:pt>
                <c:pt idx="16">
                  <c:v>94.075900000000004</c:v>
                </c:pt>
                <c:pt idx="17">
                  <c:v>94.248099999999994</c:v>
                </c:pt>
                <c:pt idx="18">
                  <c:v>92.983599999999996</c:v>
                </c:pt>
                <c:pt idx="19">
                  <c:v>92.893000000000001</c:v>
                </c:pt>
                <c:pt idx="20">
                  <c:v>93.493899999999996</c:v>
                </c:pt>
                <c:pt idx="21">
                  <c:v>93.217799999999997</c:v>
                </c:pt>
                <c:pt idx="22">
                  <c:v>93.571299999999994</c:v>
                </c:pt>
                <c:pt idx="23">
                  <c:v>93.287000000000006</c:v>
                </c:pt>
                <c:pt idx="24">
                  <c:v>93.575800000000001</c:v>
                </c:pt>
                <c:pt idx="25">
                  <c:v>93.891099999999994</c:v>
                </c:pt>
                <c:pt idx="26">
                  <c:v>94.073300000000003</c:v>
                </c:pt>
                <c:pt idx="27">
                  <c:v>95.645300000000006</c:v>
                </c:pt>
                <c:pt idx="28">
                  <c:v>97.938599999999994</c:v>
                </c:pt>
                <c:pt idx="29">
                  <c:v>99.104500000000002</c:v>
                </c:pt>
                <c:pt idx="30">
                  <c:v>100.21729999999999</c:v>
                </c:pt>
                <c:pt idx="31">
                  <c:v>99.943200000000004</c:v>
                </c:pt>
                <c:pt idx="32">
                  <c:v>99.575699999999998</c:v>
                </c:pt>
                <c:pt idx="33">
                  <c:v>99.918300000000002</c:v>
                </c:pt>
                <c:pt idx="34">
                  <c:v>99.739900000000006</c:v>
                </c:pt>
                <c:pt idx="35">
                  <c:v>101.11539999999999</c:v>
                </c:pt>
                <c:pt idx="36">
                  <c:v>97.165899999999993</c:v>
                </c:pt>
                <c:pt idx="37">
                  <c:v>100.253</c:v>
                </c:pt>
                <c:pt idx="38">
                  <c:v>102.5754</c:v>
                </c:pt>
                <c:pt idx="39">
                  <c:v>104.60980000000001</c:v>
                </c:pt>
                <c:pt idx="40">
                  <c:v>106.6207</c:v>
                </c:pt>
                <c:pt idx="41">
                  <c:v>108.1014</c:v>
                </c:pt>
                <c:pt idx="42">
                  <c:v>109.8276</c:v>
                </c:pt>
                <c:pt idx="43">
                  <c:v>109.6187</c:v>
                </c:pt>
                <c:pt idx="44">
                  <c:v>111.0115</c:v>
                </c:pt>
                <c:pt idx="45">
                  <c:v>110.2067</c:v>
                </c:pt>
                <c:pt idx="46">
                  <c:v>111.3747</c:v>
                </c:pt>
                <c:pt idx="47">
                  <c:v>113.9248</c:v>
                </c:pt>
                <c:pt idx="48">
                  <c:v>115.5463</c:v>
                </c:pt>
                <c:pt idx="49">
                  <c:v>115.07859999999999</c:v>
                </c:pt>
                <c:pt idx="50">
                  <c:v>114.6947</c:v>
                </c:pt>
                <c:pt idx="51">
                  <c:v>115.5309</c:v>
                </c:pt>
                <c:pt idx="52">
                  <c:v>114.6237</c:v>
                </c:pt>
                <c:pt idx="53">
                  <c:v>117.6955</c:v>
                </c:pt>
                <c:pt idx="54">
                  <c:v>118.593</c:v>
                </c:pt>
                <c:pt idx="55">
                  <c:v>117.7531</c:v>
                </c:pt>
                <c:pt idx="56">
                  <c:v>114.2659</c:v>
                </c:pt>
                <c:pt idx="57">
                  <c:v>112.3921</c:v>
                </c:pt>
                <c:pt idx="58">
                  <c:v>111.83799999999999</c:v>
                </c:pt>
                <c:pt idx="59">
                  <c:v>110.63039999999999</c:v>
                </c:pt>
                <c:pt idx="60">
                  <c:v>110.09439999999999</c:v>
                </c:pt>
                <c:pt idx="61">
                  <c:v>109.6104</c:v>
                </c:pt>
                <c:pt idx="62">
                  <c:v>109.43899999999999</c:v>
                </c:pt>
                <c:pt idx="63">
                  <c:v>107.64190000000001</c:v>
                </c:pt>
                <c:pt idx="64">
                  <c:v>107.04600000000001</c:v>
                </c:pt>
                <c:pt idx="65">
                  <c:v>106.7983</c:v>
                </c:pt>
                <c:pt idx="66">
                  <c:v>106.9329</c:v>
                </c:pt>
                <c:pt idx="67">
                  <c:v>106.40089999999999</c:v>
                </c:pt>
                <c:pt idx="68">
                  <c:v>106.78660000000001</c:v>
                </c:pt>
                <c:pt idx="69">
                  <c:v>104.8702</c:v>
                </c:pt>
                <c:pt idx="70">
                  <c:v>104.694</c:v>
                </c:pt>
                <c:pt idx="71">
                  <c:v>105.76049999999999</c:v>
                </c:pt>
                <c:pt idx="72">
                  <c:v>104.214</c:v>
                </c:pt>
                <c:pt idx="73">
                  <c:v>102.2543</c:v>
                </c:pt>
                <c:pt idx="74">
                  <c:v>102.09690000000001</c:v>
                </c:pt>
                <c:pt idx="75">
                  <c:v>100.45659999999999</c:v>
                </c:pt>
                <c:pt idx="76">
                  <c:v>99.417699999999996</c:v>
                </c:pt>
                <c:pt idx="77">
                  <c:v>98.953100000000006</c:v>
                </c:pt>
                <c:pt idx="78">
                  <c:v>97.649600000000007</c:v>
                </c:pt>
                <c:pt idx="79">
                  <c:v>96.156300000000002</c:v>
                </c:pt>
                <c:pt idx="80">
                  <c:v>95.908799999999999</c:v>
                </c:pt>
                <c:pt idx="81">
                  <c:v>95.658299999999997</c:v>
                </c:pt>
                <c:pt idx="82">
                  <c:v>95.3506</c:v>
                </c:pt>
                <c:pt idx="83">
                  <c:v>97.047200000000004</c:v>
                </c:pt>
                <c:pt idx="84">
                  <c:v>94.613299999999995</c:v>
                </c:pt>
                <c:pt idx="85">
                  <c:v>95.885099999999994</c:v>
                </c:pt>
                <c:pt idx="86">
                  <c:v>96.545599999999993</c:v>
                </c:pt>
                <c:pt idx="87">
                  <c:v>97.410499999999999</c:v>
                </c:pt>
                <c:pt idx="88">
                  <c:v>98.0184</c:v>
                </c:pt>
                <c:pt idx="89">
                  <c:v>98.077399999999997</c:v>
                </c:pt>
                <c:pt idx="90">
                  <c:v>98.065200000000004</c:v>
                </c:pt>
                <c:pt idx="91">
                  <c:v>100</c:v>
                </c:pt>
                <c:pt idx="92">
                  <c:v>100.85420000000001</c:v>
                </c:pt>
                <c:pt idx="93">
                  <c:v>100.1208</c:v>
                </c:pt>
                <c:pt idx="94">
                  <c:v>98.933000000000007</c:v>
                </c:pt>
                <c:pt idx="95">
                  <c:v>98.661900000000003</c:v>
                </c:pt>
                <c:pt idx="96">
                  <c:v>98.701599999999999</c:v>
                </c:pt>
                <c:pt idx="97">
                  <c:v>97.338300000000004</c:v>
                </c:pt>
                <c:pt idx="98">
                  <c:v>98.631600000000006</c:v>
                </c:pt>
                <c:pt idx="99">
                  <c:v>98.726399999999998</c:v>
                </c:pt>
                <c:pt idx="100">
                  <c:v>101.102</c:v>
                </c:pt>
                <c:pt idx="101">
                  <c:v>101.26860000000001</c:v>
                </c:pt>
                <c:pt idx="102">
                  <c:v>101.45099999999999</c:v>
                </c:pt>
                <c:pt idx="103">
                  <c:v>102.0343</c:v>
                </c:pt>
              </c:numCache>
            </c:numRef>
          </c:val>
          <c:smooth val="0"/>
          <c:extLst>
            <c:ext xmlns:c16="http://schemas.microsoft.com/office/drawing/2014/chart" uri="{C3380CC4-5D6E-409C-BE32-E72D297353CC}">
              <c16:uniqueId val="{00000002-9B85-4FF5-AAC2-87DC2EE592B9}"/>
            </c:ext>
          </c:extLst>
        </c:ser>
        <c:ser>
          <c:idx val="3"/>
          <c:order val="3"/>
          <c:tx>
            <c:strRef>
              <c:f>'preis. Wettbewerbsfähigkeit LSK'!$I$4</c:f>
              <c:strCache>
                <c:ptCount val="1"/>
                <c:pt idx="0">
                  <c:v>FR</c:v>
                </c:pt>
              </c:strCache>
            </c:strRef>
          </c:tx>
          <c:marker>
            <c:symbol val="none"/>
          </c:marker>
          <c:cat>
            <c:strRef>
              <c:f>'preis. Wettbewerbsfähigkeit LSK'!$A$8:$A$111</c:f>
              <c:strCache>
                <c:ptCount val="104"/>
                <c:pt idx="0">
                  <c:v>2021 4.Q</c:v>
                </c:pt>
                <c:pt idx="1">
                  <c:v>2021 3.Q</c:v>
                </c:pt>
                <c:pt idx="2">
                  <c:v>2021 2.Q</c:v>
                </c:pt>
                <c:pt idx="3">
                  <c:v>2021 1.Q</c:v>
                </c:pt>
                <c:pt idx="4">
                  <c:v>2020 4.Q</c:v>
                </c:pt>
                <c:pt idx="5">
                  <c:v>2020 3.Q</c:v>
                </c:pt>
                <c:pt idx="6">
                  <c:v>2020 2.Q</c:v>
                </c:pt>
                <c:pt idx="7">
                  <c:v>2020 1.Q</c:v>
                </c:pt>
                <c:pt idx="8">
                  <c:v>2019 4.Q</c:v>
                </c:pt>
                <c:pt idx="9">
                  <c:v>2019 3.Q</c:v>
                </c:pt>
                <c:pt idx="10">
                  <c:v>2019 2.Q</c:v>
                </c:pt>
                <c:pt idx="11">
                  <c:v>2019 1.Q</c:v>
                </c:pt>
                <c:pt idx="12">
                  <c:v>2018 4.Q</c:v>
                </c:pt>
                <c:pt idx="13">
                  <c:v>2018 3.Q</c:v>
                </c:pt>
                <c:pt idx="14">
                  <c:v>2018 2.Q</c:v>
                </c:pt>
                <c:pt idx="15">
                  <c:v>2018 1.Q</c:v>
                </c:pt>
                <c:pt idx="16">
                  <c:v>2017 4.Q</c:v>
                </c:pt>
                <c:pt idx="17">
                  <c:v>2017 3.Q</c:v>
                </c:pt>
                <c:pt idx="18">
                  <c:v>2017 2.Q</c:v>
                </c:pt>
                <c:pt idx="19">
                  <c:v>2017 1.Q</c:v>
                </c:pt>
                <c:pt idx="20">
                  <c:v>2016 4.Q</c:v>
                </c:pt>
                <c:pt idx="21">
                  <c:v>2016 3.Q</c:v>
                </c:pt>
                <c:pt idx="22">
                  <c:v>2016 2.Q</c:v>
                </c:pt>
                <c:pt idx="23">
                  <c:v>2016 1.Q</c:v>
                </c:pt>
                <c:pt idx="24">
                  <c:v>2015 4.Q</c:v>
                </c:pt>
                <c:pt idx="25">
                  <c:v>2015 3.Q</c:v>
                </c:pt>
                <c:pt idx="26">
                  <c:v>2015 2.Q</c:v>
                </c:pt>
                <c:pt idx="27">
                  <c:v>2015 1.Q</c:v>
                </c:pt>
                <c:pt idx="28">
                  <c:v>2014 4.Q</c:v>
                </c:pt>
                <c:pt idx="29">
                  <c:v>2014 3.Q</c:v>
                </c:pt>
                <c:pt idx="30">
                  <c:v>2014 2.Q</c:v>
                </c:pt>
                <c:pt idx="31">
                  <c:v>2014 1.Q</c:v>
                </c:pt>
                <c:pt idx="32">
                  <c:v>2013 4.Q</c:v>
                </c:pt>
                <c:pt idx="33">
                  <c:v>2013 3.Q</c:v>
                </c:pt>
                <c:pt idx="34">
                  <c:v>2013 2.Q</c:v>
                </c:pt>
                <c:pt idx="35">
                  <c:v>2013 1.Q</c:v>
                </c:pt>
                <c:pt idx="36">
                  <c:v>2012 4.Q</c:v>
                </c:pt>
                <c:pt idx="37">
                  <c:v>2012 3.Q</c:v>
                </c:pt>
                <c:pt idx="38">
                  <c:v>2012 2.Q</c:v>
                </c:pt>
                <c:pt idx="39">
                  <c:v>2012 1.Q</c:v>
                </c:pt>
                <c:pt idx="40">
                  <c:v>2011 4.Q</c:v>
                </c:pt>
                <c:pt idx="41">
                  <c:v>2011 3.Q</c:v>
                </c:pt>
                <c:pt idx="42">
                  <c:v>2011 2.Q</c:v>
                </c:pt>
                <c:pt idx="43">
                  <c:v>2011 1.Q</c:v>
                </c:pt>
                <c:pt idx="44">
                  <c:v>2010 4.Q</c:v>
                </c:pt>
                <c:pt idx="45">
                  <c:v>2010 3.Q</c:v>
                </c:pt>
                <c:pt idx="46">
                  <c:v>2010 2.Q</c:v>
                </c:pt>
                <c:pt idx="47">
                  <c:v>2010 1.Q</c:v>
                </c:pt>
                <c:pt idx="48">
                  <c:v>2009 4.Q</c:v>
                </c:pt>
                <c:pt idx="49">
                  <c:v>2009 3.Q</c:v>
                </c:pt>
                <c:pt idx="50">
                  <c:v>2009 2.Q</c:v>
                </c:pt>
                <c:pt idx="51">
                  <c:v>2009 1.Q</c:v>
                </c:pt>
                <c:pt idx="52">
                  <c:v>2008 4.Q</c:v>
                </c:pt>
                <c:pt idx="53">
                  <c:v>2008 3.Q</c:v>
                </c:pt>
                <c:pt idx="54">
                  <c:v>2008 2.Q</c:v>
                </c:pt>
                <c:pt idx="55">
                  <c:v>2008 1.Q</c:v>
                </c:pt>
                <c:pt idx="56">
                  <c:v>2007 4.Q</c:v>
                </c:pt>
                <c:pt idx="57">
                  <c:v>2007 3.Q</c:v>
                </c:pt>
                <c:pt idx="58">
                  <c:v>2007 2.Q</c:v>
                </c:pt>
                <c:pt idx="59">
                  <c:v>2007 1.Q</c:v>
                </c:pt>
                <c:pt idx="60">
                  <c:v>2006 4.Q</c:v>
                </c:pt>
                <c:pt idx="61">
                  <c:v>2006 3.Q</c:v>
                </c:pt>
                <c:pt idx="62">
                  <c:v>2006 2.Q</c:v>
                </c:pt>
                <c:pt idx="63">
                  <c:v>2006 1.Q</c:v>
                </c:pt>
                <c:pt idx="64">
                  <c:v>2005 4.Q</c:v>
                </c:pt>
                <c:pt idx="65">
                  <c:v>2005 3.Q</c:v>
                </c:pt>
                <c:pt idx="66">
                  <c:v>2005 2.Q</c:v>
                </c:pt>
                <c:pt idx="67">
                  <c:v>2005 1.Q</c:v>
                </c:pt>
                <c:pt idx="68">
                  <c:v>2004 4.Q</c:v>
                </c:pt>
                <c:pt idx="69">
                  <c:v>2004 3.Q</c:v>
                </c:pt>
                <c:pt idx="70">
                  <c:v>2004 2.Q</c:v>
                </c:pt>
                <c:pt idx="71">
                  <c:v>2004 1.Q</c:v>
                </c:pt>
                <c:pt idx="72">
                  <c:v>2003 4.Q</c:v>
                </c:pt>
                <c:pt idx="73">
                  <c:v>2003 3.Q</c:v>
                </c:pt>
                <c:pt idx="74">
                  <c:v>2003 2.Q</c:v>
                </c:pt>
                <c:pt idx="75">
                  <c:v>2003 1.Q</c:v>
                </c:pt>
                <c:pt idx="76">
                  <c:v>2002 4.Q</c:v>
                </c:pt>
                <c:pt idx="77">
                  <c:v>2002 3.Q</c:v>
                </c:pt>
                <c:pt idx="78">
                  <c:v>2002 2.Q</c:v>
                </c:pt>
                <c:pt idx="79">
                  <c:v>2002 1.Q</c:v>
                </c:pt>
                <c:pt idx="80">
                  <c:v>2001 4.Q</c:v>
                </c:pt>
                <c:pt idx="81">
                  <c:v>2001 3.Q</c:v>
                </c:pt>
                <c:pt idx="82">
                  <c:v>2001 2.Q</c:v>
                </c:pt>
                <c:pt idx="83">
                  <c:v>2001 1.Q</c:v>
                </c:pt>
                <c:pt idx="84">
                  <c:v>2000 4.Q</c:v>
                </c:pt>
                <c:pt idx="85">
                  <c:v>2000 3.Q</c:v>
                </c:pt>
                <c:pt idx="86">
                  <c:v>2000 2.Q</c:v>
                </c:pt>
                <c:pt idx="87">
                  <c:v>2000 1.Q</c:v>
                </c:pt>
                <c:pt idx="88">
                  <c:v>1999 4.Q</c:v>
                </c:pt>
                <c:pt idx="89">
                  <c:v>1999 3.Q</c:v>
                </c:pt>
                <c:pt idx="90">
                  <c:v>1999 2.Q</c:v>
                </c:pt>
                <c:pt idx="91">
                  <c:v>1999 1.Q</c:v>
                </c:pt>
                <c:pt idx="92">
                  <c:v>1998 4.Q</c:v>
                </c:pt>
                <c:pt idx="93">
                  <c:v>1998 3.Q</c:v>
                </c:pt>
                <c:pt idx="94">
                  <c:v>1998 2.Q</c:v>
                </c:pt>
                <c:pt idx="95">
                  <c:v>1998 1.Q</c:v>
                </c:pt>
                <c:pt idx="96">
                  <c:v>1997 4.Q</c:v>
                </c:pt>
                <c:pt idx="97">
                  <c:v>1997 3.Q</c:v>
                </c:pt>
                <c:pt idx="98">
                  <c:v>1997 2.Q</c:v>
                </c:pt>
                <c:pt idx="99">
                  <c:v>1997 1.Q</c:v>
                </c:pt>
                <c:pt idx="100">
                  <c:v>1996 4.Q</c:v>
                </c:pt>
                <c:pt idx="101">
                  <c:v>1996 3.Q</c:v>
                </c:pt>
                <c:pt idx="102">
                  <c:v>1996 2.Q</c:v>
                </c:pt>
                <c:pt idx="103">
                  <c:v>1996 1.Q</c:v>
                </c:pt>
              </c:strCache>
            </c:strRef>
          </c:cat>
          <c:val>
            <c:numRef>
              <c:f>'preis. Wettbewerbsfähigkeit LSK'!$I$8:$I$111</c:f>
              <c:numCache>
                <c:formatCode>General</c:formatCode>
                <c:ptCount val="104"/>
                <c:pt idx="0">
                  <c:v>90.398499999999999</c:v>
                </c:pt>
                <c:pt idx="1">
                  <c:v>91.6571</c:v>
                </c:pt>
                <c:pt idx="2">
                  <c:v>92.104399999999998</c:v>
                </c:pt>
                <c:pt idx="3">
                  <c:v>92.730099999999993</c:v>
                </c:pt>
                <c:pt idx="4">
                  <c:v>91.982399999999998</c:v>
                </c:pt>
                <c:pt idx="5">
                  <c:v>93.117900000000006</c:v>
                </c:pt>
                <c:pt idx="6">
                  <c:v>92.765900000000002</c:v>
                </c:pt>
                <c:pt idx="7">
                  <c:v>93.097300000000004</c:v>
                </c:pt>
                <c:pt idx="8">
                  <c:v>92.244900000000001</c:v>
                </c:pt>
                <c:pt idx="9">
                  <c:v>92.445700000000002</c:v>
                </c:pt>
                <c:pt idx="10">
                  <c:v>92.358699999999999</c:v>
                </c:pt>
                <c:pt idx="11">
                  <c:v>93.248400000000004</c:v>
                </c:pt>
                <c:pt idx="12">
                  <c:v>95.504000000000005</c:v>
                </c:pt>
                <c:pt idx="13">
                  <c:v>96.265699999999995</c:v>
                </c:pt>
                <c:pt idx="14">
                  <c:v>96.853499999999997</c:v>
                </c:pt>
                <c:pt idx="15">
                  <c:v>97.665300000000002</c:v>
                </c:pt>
                <c:pt idx="16">
                  <c:v>97.584999999999994</c:v>
                </c:pt>
                <c:pt idx="17">
                  <c:v>97.592799999999997</c:v>
                </c:pt>
                <c:pt idx="18">
                  <c:v>96.216399999999993</c:v>
                </c:pt>
                <c:pt idx="19">
                  <c:v>95.927700000000002</c:v>
                </c:pt>
                <c:pt idx="20">
                  <c:v>96.481800000000007</c:v>
                </c:pt>
                <c:pt idx="21">
                  <c:v>96.609200000000001</c:v>
                </c:pt>
                <c:pt idx="22">
                  <c:v>96.327200000000005</c:v>
                </c:pt>
                <c:pt idx="23">
                  <c:v>95.950800000000001</c:v>
                </c:pt>
                <c:pt idx="24">
                  <c:v>95.4863</c:v>
                </c:pt>
                <c:pt idx="25">
                  <c:v>95.558700000000002</c:v>
                </c:pt>
                <c:pt idx="26">
                  <c:v>95.087199999999996</c:v>
                </c:pt>
                <c:pt idx="27">
                  <c:v>96.280500000000004</c:v>
                </c:pt>
                <c:pt idx="28">
                  <c:v>99.751400000000004</c:v>
                </c:pt>
                <c:pt idx="29">
                  <c:v>100.6842</c:v>
                </c:pt>
                <c:pt idx="30">
                  <c:v>102.0356</c:v>
                </c:pt>
                <c:pt idx="31">
                  <c:v>102.0284</c:v>
                </c:pt>
                <c:pt idx="32">
                  <c:v>101.247</c:v>
                </c:pt>
                <c:pt idx="33">
                  <c:v>101.3275</c:v>
                </c:pt>
                <c:pt idx="34">
                  <c:v>100.4282</c:v>
                </c:pt>
                <c:pt idx="35">
                  <c:v>100.66079999999999</c:v>
                </c:pt>
                <c:pt idx="36">
                  <c:v>99.3874</c:v>
                </c:pt>
                <c:pt idx="37">
                  <c:v>98.3125</c:v>
                </c:pt>
                <c:pt idx="38">
                  <c:v>99.457099999999997</c:v>
                </c:pt>
                <c:pt idx="39">
                  <c:v>100.0432</c:v>
                </c:pt>
                <c:pt idx="40">
                  <c:v>101.0808</c:v>
                </c:pt>
                <c:pt idx="41">
                  <c:v>101.78749999999999</c:v>
                </c:pt>
                <c:pt idx="42">
                  <c:v>102.85769999999999</c:v>
                </c:pt>
                <c:pt idx="43">
                  <c:v>101.6091</c:v>
                </c:pt>
                <c:pt idx="44">
                  <c:v>102.1506</c:v>
                </c:pt>
                <c:pt idx="45">
                  <c:v>101.1974</c:v>
                </c:pt>
                <c:pt idx="46">
                  <c:v>101.5994</c:v>
                </c:pt>
                <c:pt idx="47">
                  <c:v>103.7816</c:v>
                </c:pt>
                <c:pt idx="48">
                  <c:v>105.29219999999999</c:v>
                </c:pt>
                <c:pt idx="49">
                  <c:v>104.17189999999999</c:v>
                </c:pt>
                <c:pt idx="50">
                  <c:v>102.86360000000001</c:v>
                </c:pt>
                <c:pt idx="51">
                  <c:v>101.9025</c:v>
                </c:pt>
                <c:pt idx="52">
                  <c:v>101.10590000000001</c:v>
                </c:pt>
                <c:pt idx="53">
                  <c:v>103.5968</c:v>
                </c:pt>
                <c:pt idx="54">
                  <c:v>104.8151</c:v>
                </c:pt>
                <c:pt idx="55">
                  <c:v>103.7389</c:v>
                </c:pt>
                <c:pt idx="56">
                  <c:v>103.47199999999999</c:v>
                </c:pt>
                <c:pt idx="57">
                  <c:v>102.2783</c:v>
                </c:pt>
                <c:pt idx="58">
                  <c:v>102.2163</c:v>
                </c:pt>
                <c:pt idx="59">
                  <c:v>102.0594</c:v>
                </c:pt>
                <c:pt idx="60">
                  <c:v>102.3181</c:v>
                </c:pt>
                <c:pt idx="61">
                  <c:v>102.08839999999999</c:v>
                </c:pt>
                <c:pt idx="62">
                  <c:v>101.23609999999999</c:v>
                </c:pt>
                <c:pt idx="63">
                  <c:v>100.57640000000001</c:v>
                </c:pt>
                <c:pt idx="64">
                  <c:v>100.6481</c:v>
                </c:pt>
                <c:pt idx="65">
                  <c:v>101.0361</c:v>
                </c:pt>
                <c:pt idx="66">
                  <c:v>101.3411</c:v>
                </c:pt>
                <c:pt idx="67">
                  <c:v>101.69119999999999</c:v>
                </c:pt>
                <c:pt idx="68">
                  <c:v>101.5578</c:v>
                </c:pt>
                <c:pt idx="69">
                  <c:v>100.6221</c:v>
                </c:pt>
                <c:pt idx="70">
                  <c:v>100.35120000000001</c:v>
                </c:pt>
                <c:pt idx="71">
                  <c:v>101.71899999999999</c:v>
                </c:pt>
                <c:pt idx="72">
                  <c:v>100.78749999999999</c:v>
                </c:pt>
                <c:pt idx="73">
                  <c:v>99.679299999999998</c:v>
                </c:pt>
                <c:pt idx="74">
                  <c:v>100.1365</c:v>
                </c:pt>
                <c:pt idx="75">
                  <c:v>97.865499999999997</c:v>
                </c:pt>
                <c:pt idx="76">
                  <c:v>96.196100000000001</c:v>
                </c:pt>
                <c:pt idx="77">
                  <c:v>95.486500000000007</c:v>
                </c:pt>
                <c:pt idx="78">
                  <c:v>94.091999999999999</c:v>
                </c:pt>
                <c:pt idx="79">
                  <c:v>92.469700000000003</c:v>
                </c:pt>
                <c:pt idx="80">
                  <c:v>92.779399999999995</c:v>
                </c:pt>
                <c:pt idx="81">
                  <c:v>92.180700000000002</c:v>
                </c:pt>
                <c:pt idx="82">
                  <c:v>91.834800000000001</c:v>
                </c:pt>
                <c:pt idx="83">
                  <c:v>92.630099999999999</c:v>
                </c:pt>
                <c:pt idx="84">
                  <c:v>91.1203</c:v>
                </c:pt>
                <c:pt idx="85">
                  <c:v>92.003699999999995</c:v>
                </c:pt>
                <c:pt idx="86">
                  <c:v>92.858699999999999</c:v>
                </c:pt>
                <c:pt idx="87">
                  <c:v>94.374399999999994</c:v>
                </c:pt>
                <c:pt idx="88">
                  <c:v>96.054199999999994</c:v>
                </c:pt>
                <c:pt idx="89">
                  <c:v>97.135099999999994</c:v>
                </c:pt>
                <c:pt idx="90">
                  <c:v>97.795500000000004</c:v>
                </c:pt>
                <c:pt idx="91">
                  <c:v>100</c:v>
                </c:pt>
                <c:pt idx="92">
                  <c:v>101.17959999999999</c:v>
                </c:pt>
                <c:pt idx="93">
                  <c:v>100.31</c:v>
                </c:pt>
                <c:pt idx="94">
                  <c:v>99.250799999999998</c:v>
                </c:pt>
                <c:pt idx="95">
                  <c:v>99.353899999999996</c:v>
                </c:pt>
                <c:pt idx="96">
                  <c:v>99.99</c:v>
                </c:pt>
                <c:pt idx="97">
                  <c:v>98.420500000000004</c:v>
                </c:pt>
                <c:pt idx="98">
                  <c:v>100.51649999999999</c:v>
                </c:pt>
                <c:pt idx="99">
                  <c:v>102.5341</c:v>
                </c:pt>
                <c:pt idx="100">
                  <c:v>104.4739</c:v>
                </c:pt>
                <c:pt idx="101">
                  <c:v>105.5025</c:v>
                </c:pt>
                <c:pt idx="102">
                  <c:v>106.1554</c:v>
                </c:pt>
                <c:pt idx="103">
                  <c:v>106.5673</c:v>
                </c:pt>
              </c:numCache>
            </c:numRef>
          </c:val>
          <c:smooth val="0"/>
          <c:extLst>
            <c:ext xmlns:c16="http://schemas.microsoft.com/office/drawing/2014/chart" uri="{C3380CC4-5D6E-409C-BE32-E72D297353CC}">
              <c16:uniqueId val="{00000003-9B85-4FF5-AAC2-87DC2EE592B9}"/>
            </c:ext>
          </c:extLst>
        </c:ser>
        <c:ser>
          <c:idx val="4"/>
          <c:order val="4"/>
          <c:tx>
            <c:strRef>
              <c:f>'preis. Wettbewerbsfähigkeit LSK'!$J$4</c:f>
              <c:strCache>
                <c:ptCount val="1"/>
                <c:pt idx="0">
                  <c:v>IT</c:v>
                </c:pt>
              </c:strCache>
            </c:strRef>
          </c:tx>
          <c:marker>
            <c:symbol val="none"/>
          </c:marker>
          <c:cat>
            <c:strRef>
              <c:f>'preis. Wettbewerbsfähigkeit LSK'!$A$8:$A$111</c:f>
              <c:strCache>
                <c:ptCount val="104"/>
                <c:pt idx="0">
                  <c:v>2021 4.Q</c:v>
                </c:pt>
                <c:pt idx="1">
                  <c:v>2021 3.Q</c:v>
                </c:pt>
                <c:pt idx="2">
                  <c:v>2021 2.Q</c:v>
                </c:pt>
                <c:pt idx="3">
                  <c:v>2021 1.Q</c:v>
                </c:pt>
                <c:pt idx="4">
                  <c:v>2020 4.Q</c:v>
                </c:pt>
                <c:pt idx="5">
                  <c:v>2020 3.Q</c:v>
                </c:pt>
                <c:pt idx="6">
                  <c:v>2020 2.Q</c:v>
                </c:pt>
                <c:pt idx="7">
                  <c:v>2020 1.Q</c:v>
                </c:pt>
                <c:pt idx="8">
                  <c:v>2019 4.Q</c:v>
                </c:pt>
                <c:pt idx="9">
                  <c:v>2019 3.Q</c:v>
                </c:pt>
                <c:pt idx="10">
                  <c:v>2019 2.Q</c:v>
                </c:pt>
                <c:pt idx="11">
                  <c:v>2019 1.Q</c:v>
                </c:pt>
                <c:pt idx="12">
                  <c:v>2018 4.Q</c:v>
                </c:pt>
                <c:pt idx="13">
                  <c:v>2018 3.Q</c:v>
                </c:pt>
                <c:pt idx="14">
                  <c:v>2018 2.Q</c:v>
                </c:pt>
                <c:pt idx="15">
                  <c:v>2018 1.Q</c:v>
                </c:pt>
                <c:pt idx="16">
                  <c:v>2017 4.Q</c:v>
                </c:pt>
                <c:pt idx="17">
                  <c:v>2017 3.Q</c:v>
                </c:pt>
                <c:pt idx="18">
                  <c:v>2017 2.Q</c:v>
                </c:pt>
                <c:pt idx="19">
                  <c:v>2017 1.Q</c:v>
                </c:pt>
                <c:pt idx="20">
                  <c:v>2016 4.Q</c:v>
                </c:pt>
                <c:pt idx="21">
                  <c:v>2016 3.Q</c:v>
                </c:pt>
                <c:pt idx="22">
                  <c:v>2016 2.Q</c:v>
                </c:pt>
                <c:pt idx="23">
                  <c:v>2016 1.Q</c:v>
                </c:pt>
                <c:pt idx="24">
                  <c:v>2015 4.Q</c:v>
                </c:pt>
                <c:pt idx="25">
                  <c:v>2015 3.Q</c:v>
                </c:pt>
                <c:pt idx="26">
                  <c:v>2015 2.Q</c:v>
                </c:pt>
                <c:pt idx="27">
                  <c:v>2015 1.Q</c:v>
                </c:pt>
                <c:pt idx="28">
                  <c:v>2014 4.Q</c:v>
                </c:pt>
                <c:pt idx="29">
                  <c:v>2014 3.Q</c:v>
                </c:pt>
                <c:pt idx="30">
                  <c:v>2014 2.Q</c:v>
                </c:pt>
                <c:pt idx="31">
                  <c:v>2014 1.Q</c:v>
                </c:pt>
                <c:pt idx="32">
                  <c:v>2013 4.Q</c:v>
                </c:pt>
                <c:pt idx="33">
                  <c:v>2013 3.Q</c:v>
                </c:pt>
                <c:pt idx="34">
                  <c:v>2013 2.Q</c:v>
                </c:pt>
                <c:pt idx="35">
                  <c:v>2013 1.Q</c:v>
                </c:pt>
                <c:pt idx="36">
                  <c:v>2012 4.Q</c:v>
                </c:pt>
                <c:pt idx="37">
                  <c:v>2012 3.Q</c:v>
                </c:pt>
                <c:pt idx="38">
                  <c:v>2012 2.Q</c:v>
                </c:pt>
                <c:pt idx="39">
                  <c:v>2012 1.Q</c:v>
                </c:pt>
                <c:pt idx="40">
                  <c:v>2011 4.Q</c:v>
                </c:pt>
                <c:pt idx="41">
                  <c:v>2011 3.Q</c:v>
                </c:pt>
                <c:pt idx="42">
                  <c:v>2011 2.Q</c:v>
                </c:pt>
                <c:pt idx="43">
                  <c:v>2011 1.Q</c:v>
                </c:pt>
                <c:pt idx="44">
                  <c:v>2010 4.Q</c:v>
                </c:pt>
                <c:pt idx="45">
                  <c:v>2010 3.Q</c:v>
                </c:pt>
                <c:pt idx="46">
                  <c:v>2010 2.Q</c:v>
                </c:pt>
                <c:pt idx="47">
                  <c:v>2010 1.Q</c:v>
                </c:pt>
                <c:pt idx="48">
                  <c:v>2009 4.Q</c:v>
                </c:pt>
                <c:pt idx="49">
                  <c:v>2009 3.Q</c:v>
                </c:pt>
                <c:pt idx="50">
                  <c:v>2009 2.Q</c:v>
                </c:pt>
                <c:pt idx="51">
                  <c:v>2009 1.Q</c:v>
                </c:pt>
                <c:pt idx="52">
                  <c:v>2008 4.Q</c:v>
                </c:pt>
                <c:pt idx="53">
                  <c:v>2008 3.Q</c:v>
                </c:pt>
                <c:pt idx="54">
                  <c:v>2008 2.Q</c:v>
                </c:pt>
                <c:pt idx="55">
                  <c:v>2008 1.Q</c:v>
                </c:pt>
                <c:pt idx="56">
                  <c:v>2007 4.Q</c:v>
                </c:pt>
                <c:pt idx="57">
                  <c:v>2007 3.Q</c:v>
                </c:pt>
                <c:pt idx="58">
                  <c:v>2007 2.Q</c:v>
                </c:pt>
                <c:pt idx="59">
                  <c:v>2007 1.Q</c:v>
                </c:pt>
                <c:pt idx="60">
                  <c:v>2006 4.Q</c:v>
                </c:pt>
                <c:pt idx="61">
                  <c:v>2006 3.Q</c:v>
                </c:pt>
                <c:pt idx="62">
                  <c:v>2006 2.Q</c:v>
                </c:pt>
                <c:pt idx="63">
                  <c:v>2006 1.Q</c:v>
                </c:pt>
                <c:pt idx="64">
                  <c:v>2005 4.Q</c:v>
                </c:pt>
                <c:pt idx="65">
                  <c:v>2005 3.Q</c:v>
                </c:pt>
                <c:pt idx="66">
                  <c:v>2005 2.Q</c:v>
                </c:pt>
                <c:pt idx="67">
                  <c:v>2005 1.Q</c:v>
                </c:pt>
                <c:pt idx="68">
                  <c:v>2004 4.Q</c:v>
                </c:pt>
                <c:pt idx="69">
                  <c:v>2004 3.Q</c:v>
                </c:pt>
                <c:pt idx="70">
                  <c:v>2004 2.Q</c:v>
                </c:pt>
                <c:pt idx="71">
                  <c:v>2004 1.Q</c:v>
                </c:pt>
                <c:pt idx="72">
                  <c:v>2003 4.Q</c:v>
                </c:pt>
                <c:pt idx="73">
                  <c:v>2003 3.Q</c:v>
                </c:pt>
                <c:pt idx="74">
                  <c:v>2003 2.Q</c:v>
                </c:pt>
                <c:pt idx="75">
                  <c:v>2003 1.Q</c:v>
                </c:pt>
                <c:pt idx="76">
                  <c:v>2002 4.Q</c:v>
                </c:pt>
                <c:pt idx="77">
                  <c:v>2002 3.Q</c:v>
                </c:pt>
                <c:pt idx="78">
                  <c:v>2002 2.Q</c:v>
                </c:pt>
                <c:pt idx="79">
                  <c:v>2002 1.Q</c:v>
                </c:pt>
                <c:pt idx="80">
                  <c:v>2001 4.Q</c:v>
                </c:pt>
                <c:pt idx="81">
                  <c:v>2001 3.Q</c:v>
                </c:pt>
                <c:pt idx="82">
                  <c:v>2001 2.Q</c:v>
                </c:pt>
                <c:pt idx="83">
                  <c:v>2001 1.Q</c:v>
                </c:pt>
                <c:pt idx="84">
                  <c:v>2000 4.Q</c:v>
                </c:pt>
                <c:pt idx="85">
                  <c:v>2000 3.Q</c:v>
                </c:pt>
                <c:pt idx="86">
                  <c:v>2000 2.Q</c:v>
                </c:pt>
                <c:pt idx="87">
                  <c:v>2000 1.Q</c:v>
                </c:pt>
                <c:pt idx="88">
                  <c:v>1999 4.Q</c:v>
                </c:pt>
                <c:pt idx="89">
                  <c:v>1999 3.Q</c:v>
                </c:pt>
                <c:pt idx="90">
                  <c:v>1999 2.Q</c:v>
                </c:pt>
                <c:pt idx="91">
                  <c:v>1999 1.Q</c:v>
                </c:pt>
                <c:pt idx="92">
                  <c:v>1998 4.Q</c:v>
                </c:pt>
                <c:pt idx="93">
                  <c:v>1998 3.Q</c:v>
                </c:pt>
                <c:pt idx="94">
                  <c:v>1998 2.Q</c:v>
                </c:pt>
                <c:pt idx="95">
                  <c:v>1998 1.Q</c:v>
                </c:pt>
                <c:pt idx="96">
                  <c:v>1997 4.Q</c:v>
                </c:pt>
                <c:pt idx="97">
                  <c:v>1997 3.Q</c:v>
                </c:pt>
                <c:pt idx="98">
                  <c:v>1997 2.Q</c:v>
                </c:pt>
                <c:pt idx="99">
                  <c:v>1997 1.Q</c:v>
                </c:pt>
                <c:pt idx="100">
                  <c:v>1996 4.Q</c:v>
                </c:pt>
                <c:pt idx="101">
                  <c:v>1996 3.Q</c:v>
                </c:pt>
                <c:pt idx="102">
                  <c:v>1996 2.Q</c:v>
                </c:pt>
                <c:pt idx="103">
                  <c:v>1996 1.Q</c:v>
                </c:pt>
              </c:strCache>
            </c:strRef>
          </c:cat>
          <c:val>
            <c:numRef>
              <c:f>'preis. Wettbewerbsfähigkeit LSK'!$J$8:$J$111</c:f>
              <c:numCache>
                <c:formatCode>General</c:formatCode>
                <c:ptCount val="104"/>
                <c:pt idx="0">
                  <c:v>94.597200000000001</c:v>
                </c:pt>
                <c:pt idx="1">
                  <c:v>96.422799999999995</c:v>
                </c:pt>
                <c:pt idx="2">
                  <c:v>97.900999999999996</c:v>
                </c:pt>
                <c:pt idx="3">
                  <c:v>97.985799999999998</c:v>
                </c:pt>
                <c:pt idx="4">
                  <c:v>97.052000000000007</c:v>
                </c:pt>
                <c:pt idx="5">
                  <c:v>97.326300000000003</c:v>
                </c:pt>
                <c:pt idx="6">
                  <c:v>96.604600000000005</c:v>
                </c:pt>
                <c:pt idx="7">
                  <c:v>98.879499999999993</c:v>
                </c:pt>
                <c:pt idx="8">
                  <c:v>98.801500000000004</c:v>
                </c:pt>
                <c:pt idx="9">
                  <c:v>99.150300000000001</c:v>
                </c:pt>
                <c:pt idx="10">
                  <c:v>99.897000000000006</c:v>
                </c:pt>
                <c:pt idx="11">
                  <c:v>101.1048</c:v>
                </c:pt>
                <c:pt idx="12">
                  <c:v>100.878</c:v>
                </c:pt>
                <c:pt idx="13">
                  <c:v>101.9388</c:v>
                </c:pt>
                <c:pt idx="14">
                  <c:v>102.7109</c:v>
                </c:pt>
                <c:pt idx="15">
                  <c:v>101.79900000000001</c:v>
                </c:pt>
                <c:pt idx="16">
                  <c:v>101.63549999999999</c:v>
                </c:pt>
                <c:pt idx="17">
                  <c:v>101.8419</c:v>
                </c:pt>
                <c:pt idx="18">
                  <c:v>99.951700000000002</c:v>
                </c:pt>
                <c:pt idx="19">
                  <c:v>100.29510000000001</c:v>
                </c:pt>
                <c:pt idx="20">
                  <c:v>100.8938</c:v>
                </c:pt>
                <c:pt idx="21">
                  <c:v>101.003</c:v>
                </c:pt>
                <c:pt idx="22">
                  <c:v>102.1788</c:v>
                </c:pt>
                <c:pt idx="23">
                  <c:v>101.5215</c:v>
                </c:pt>
                <c:pt idx="24">
                  <c:v>100.9032</c:v>
                </c:pt>
                <c:pt idx="25">
                  <c:v>101.5577</c:v>
                </c:pt>
                <c:pt idx="26">
                  <c:v>100.6893</c:v>
                </c:pt>
                <c:pt idx="27">
                  <c:v>102.4036</c:v>
                </c:pt>
                <c:pt idx="28">
                  <c:v>105.92659999999999</c:v>
                </c:pt>
                <c:pt idx="29">
                  <c:v>106.34869999999999</c:v>
                </c:pt>
                <c:pt idx="30">
                  <c:v>107.1587</c:v>
                </c:pt>
                <c:pt idx="31">
                  <c:v>107.6724</c:v>
                </c:pt>
                <c:pt idx="32">
                  <c:v>107.54640000000001</c:v>
                </c:pt>
                <c:pt idx="33">
                  <c:v>107.0132</c:v>
                </c:pt>
                <c:pt idx="34">
                  <c:v>106.64400000000001</c:v>
                </c:pt>
                <c:pt idx="35">
                  <c:v>107.2115</c:v>
                </c:pt>
                <c:pt idx="36">
                  <c:v>105.2608</c:v>
                </c:pt>
                <c:pt idx="37">
                  <c:v>104.6717</c:v>
                </c:pt>
                <c:pt idx="38">
                  <c:v>106.3224</c:v>
                </c:pt>
                <c:pt idx="39">
                  <c:v>107.3973</c:v>
                </c:pt>
                <c:pt idx="40">
                  <c:v>108.1399</c:v>
                </c:pt>
                <c:pt idx="41">
                  <c:v>109.2638</c:v>
                </c:pt>
                <c:pt idx="42">
                  <c:v>110.72069999999999</c:v>
                </c:pt>
                <c:pt idx="43">
                  <c:v>109.84350000000001</c:v>
                </c:pt>
                <c:pt idx="44">
                  <c:v>109.7805</c:v>
                </c:pt>
                <c:pt idx="45">
                  <c:v>109.24379999999999</c:v>
                </c:pt>
                <c:pt idx="46">
                  <c:v>110.3672</c:v>
                </c:pt>
                <c:pt idx="47">
                  <c:v>111.98099999999999</c:v>
                </c:pt>
                <c:pt idx="48">
                  <c:v>115.0081</c:v>
                </c:pt>
                <c:pt idx="49">
                  <c:v>113.6009</c:v>
                </c:pt>
                <c:pt idx="50">
                  <c:v>113.3591</c:v>
                </c:pt>
                <c:pt idx="51">
                  <c:v>112.65900000000001</c:v>
                </c:pt>
                <c:pt idx="52">
                  <c:v>110.9552</c:v>
                </c:pt>
                <c:pt idx="53">
                  <c:v>112.5758</c:v>
                </c:pt>
                <c:pt idx="54">
                  <c:v>112.9868</c:v>
                </c:pt>
                <c:pt idx="55">
                  <c:v>112.2907</c:v>
                </c:pt>
                <c:pt idx="56">
                  <c:v>113.8128</c:v>
                </c:pt>
                <c:pt idx="57">
                  <c:v>109.8741</c:v>
                </c:pt>
                <c:pt idx="58">
                  <c:v>109.9649</c:v>
                </c:pt>
                <c:pt idx="59">
                  <c:v>108.71339999999999</c:v>
                </c:pt>
                <c:pt idx="60">
                  <c:v>107.9447</c:v>
                </c:pt>
                <c:pt idx="61">
                  <c:v>110.0681</c:v>
                </c:pt>
                <c:pt idx="62">
                  <c:v>109.68559999999999</c:v>
                </c:pt>
                <c:pt idx="63">
                  <c:v>108.39919999999999</c:v>
                </c:pt>
                <c:pt idx="64">
                  <c:v>108.90989999999999</c:v>
                </c:pt>
                <c:pt idx="65">
                  <c:v>105.59059999999999</c:v>
                </c:pt>
                <c:pt idx="66">
                  <c:v>107.2876</c:v>
                </c:pt>
                <c:pt idx="67">
                  <c:v>108.8036</c:v>
                </c:pt>
                <c:pt idx="68">
                  <c:v>108.6844</c:v>
                </c:pt>
                <c:pt idx="69">
                  <c:v>107.1913</c:v>
                </c:pt>
                <c:pt idx="70">
                  <c:v>107.7004</c:v>
                </c:pt>
                <c:pt idx="71">
                  <c:v>106.73820000000001</c:v>
                </c:pt>
                <c:pt idx="72">
                  <c:v>104.94</c:v>
                </c:pt>
                <c:pt idx="73">
                  <c:v>106.47239999999999</c:v>
                </c:pt>
                <c:pt idx="74">
                  <c:v>104.0574</c:v>
                </c:pt>
                <c:pt idx="75">
                  <c:v>100.8784</c:v>
                </c:pt>
                <c:pt idx="76">
                  <c:v>98.355199999999996</c:v>
                </c:pt>
                <c:pt idx="77">
                  <c:v>97.767200000000003</c:v>
                </c:pt>
                <c:pt idx="78">
                  <c:v>95.516400000000004</c:v>
                </c:pt>
                <c:pt idx="79">
                  <c:v>94.375500000000002</c:v>
                </c:pt>
                <c:pt idx="80">
                  <c:v>94.367900000000006</c:v>
                </c:pt>
                <c:pt idx="81">
                  <c:v>93.840699999999998</c:v>
                </c:pt>
                <c:pt idx="82">
                  <c:v>91.6892</c:v>
                </c:pt>
                <c:pt idx="83">
                  <c:v>92.567300000000003</c:v>
                </c:pt>
                <c:pt idx="84">
                  <c:v>90.298100000000005</c:v>
                </c:pt>
                <c:pt idx="85">
                  <c:v>92.010300000000001</c:v>
                </c:pt>
                <c:pt idx="86">
                  <c:v>92.824600000000004</c:v>
                </c:pt>
                <c:pt idx="87">
                  <c:v>94.200299999999999</c:v>
                </c:pt>
                <c:pt idx="88">
                  <c:v>96.339100000000002</c:v>
                </c:pt>
                <c:pt idx="89">
                  <c:v>98.1053</c:v>
                </c:pt>
                <c:pt idx="90">
                  <c:v>98.915000000000006</c:v>
                </c:pt>
                <c:pt idx="91">
                  <c:v>100</c:v>
                </c:pt>
                <c:pt idx="92">
                  <c:v>102.2135</c:v>
                </c:pt>
                <c:pt idx="93">
                  <c:v>99.778499999999994</c:v>
                </c:pt>
                <c:pt idx="94">
                  <c:v>99.130399999999995</c:v>
                </c:pt>
                <c:pt idx="95">
                  <c:v>98.944900000000004</c:v>
                </c:pt>
                <c:pt idx="96">
                  <c:v>101.77119999999999</c:v>
                </c:pt>
                <c:pt idx="97">
                  <c:v>102.9027</c:v>
                </c:pt>
                <c:pt idx="98">
                  <c:v>103.72029999999999</c:v>
                </c:pt>
                <c:pt idx="99">
                  <c:v>105.3553</c:v>
                </c:pt>
                <c:pt idx="100">
                  <c:v>105.2043</c:v>
                </c:pt>
                <c:pt idx="101">
                  <c:v>103.3729</c:v>
                </c:pt>
                <c:pt idx="102">
                  <c:v>101.0115</c:v>
                </c:pt>
                <c:pt idx="103">
                  <c:v>96.645300000000006</c:v>
                </c:pt>
              </c:numCache>
            </c:numRef>
          </c:val>
          <c:smooth val="0"/>
          <c:extLst>
            <c:ext xmlns:c16="http://schemas.microsoft.com/office/drawing/2014/chart" uri="{C3380CC4-5D6E-409C-BE32-E72D297353CC}">
              <c16:uniqueId val="{00000004-9B85-4FF5-AAC2-87DC2EE592B9}"/>
            </c:ext>
          </c:extLst>
        </c:ser>
        <c:ser>
          <c:idx val="5"/>
          <c:order val="5"/>
          <c:tx>
            <c:strRef>
              <c:f>'preis. Wettbewerbsfähigkeit LSK'!$R$4</c:f>
              <c:strCache>
                <c:ptCount val="1"/>
                <c:pt idx="0">
                  <c:v>PT</c:v>
                </c:pt>
              </c:strCache>
            </c:strRef>
          </c:tx>
          <c:marker>
            <c:symbol val="none"/>
          </c:marker>
          <c:cat>
            <c:strRef>
              <c:f>'preis. Wettbewerbsfähigkeit LSK'!$A$8:$A$111</c:f>
              <c:strCache>
                <c:ptCount val="104"/>
                <c:pt idx="0">
                  <c:v>2021 4.Q</c:v>
                </c:pt>
                <c:pt idx="1">
                  <c:v>2021 3.Q</c:v>
                </c:pt>
                <c:pt idx="2">
                  <c:v>2021 2.Q</c:v>
                </c:pt>
                <c:pt idx="3">
                  <c:v>2021 1.Q</c:v>
                </c:pt>
                <c:pt idx="4">
                  <c:v>2020 4.Q</c:v>
                </c:pt>
                <c:pt idx="5">
                  <c:v>2020 3.Q</c:v>
                </c:pt>
                <c:pt idx="6">
                  <c:v>2020 2.Q</c:v>
                </c:pt>
                <c:pt idx="7">
                  <c:v>2020 1.Q</c:v>
                </c:pt>
                <c:pt idx="8">
                  <c:v>2019 4.Q</c:v>
                </c:pt>
                <c:pt idx="9">
                  <c:v>2019 3.Q</c:v>
                </c:pt>
                <c:pt idx="10">
                  <c:v>2019 2.Q</c:v>
                </c:pt>
                <c:pt idx="11">
                  <c:v>2019 1.Q</c:v>
                </c:pt>
                <c:pt idx="12">
                  <c:v>2018 4.Q</c:v>
                </c:pt>
                <c:pt idx="13">
                  <c:v>2018 3.Q</c:v>
                </c:pt>
                <c:pt idx="14">
                  <c:v>2018 2.Q</c:v>
                </c:pt>
                <c:pt idx="15">
                  <c:v>2018 1.Q</c:v>
                </c:pt>
                <c:pt idx="16">
                  <c:v>2017 4.Q</c:v>
                </c:pt>
                <c:pt idx="17">
                  <c:v>2017 3.Q</c:v>
                </c:pt>
                <c:pt idx="18">
                  <c:v>2017 2.Q</c:v>
                </c:pt>
                <c:pt idx="19">
                  <c:v>2017 1.Q</c:v>
                </c:pt>
                <c:pt idx="20">
                  <c:v>2016 4.Q</c:v>
                </c:pt>
                <c:pt idx="21">
                  <c:v>2016 3.Q</c:v>
                </c:pt>
                <c:pt idx="22">
                  <c:v>2016 2.Q</c:v>
                </c:pt>
                <c:pt idx="23">
                  <c:v>2016 1.Q</c:v>
                </c:pt>
                <c:pt idx="24">
                  <c:v>2015 4.Q</c:v>
                </c:pt>
                <c:pt idx="25">
                  <c:v>2015 3.Q</c:v>
                </c:pt>
                <c:pt idx="26">
                  <c:v>2015 2.Q</c:v>
                </c:pt>
                <c:pt idx="27">
                  <c:v>2015 1.Q</c:v>
                </c:pt>
                <c:pt idx="28">
                  <c:v>2014 4.Q</c:v>
                </c:pt>
                <c:pt idx="29">
                  <c:v>2014 3.Q</c:v>
                </c:pt>
                <c:pt idx="30">
                  <c:v>2014 2.Q</c:v>
                </c:pt>
                <c:pt idx="31">
                  <c:v>2014 1.Q</c:v>
                </c:pt>
                <c:pt idx="32">
                  <c:v>2013 4.Q</c:v>
                </c:pt>
                <c:pt idx="33">
                  <c:v>2013 3.Q</c:v>
                </c:pt>
                <c:pt idx="34">
                  <c:v>2013 2.Q</c:v>
                </c:pt>
                <c:pt idx="35">
                  <c:v>2013 1.Q</c:v>
                </c:pt>
                <c:pt idx="36">
                  <c:v>2012 4.Q</c:v>
                </c:pt>
                <c:pt idx="37">
                  <c:v>2012 3.Q</c:v>
                </c:pt>
                <c:pt idx="38">
                  <c:v>2012 2.Q</c:v>
                </c:pt>
                <c:pt idx="39">
                  <c:v>2012 1.Q</c:v>
                </c:pt>
                <c:pt idx="40">
                  <c:v>2011 4.Q</c:v>
                </c:pt>
                <c:pt idx="41">
                  <c:v>2011 3.Q</c:v>
                </c:pt>
                <c:pt idx="42">
                  <c:v>2011 2.Q</c:v>
                </c:pt>
                <c:pt idx="43">
                  <c:v>2011 1.Q</c:v>
                </c:pt>
                <c:pt idx="44">
                  <c:v>2010 4.Q</c:v>
                </c:pt>
                <c:pt idx="45">
                  <c:v>2010 3.Q</c:v>
                </c:pt>
                <c:pt idx="46">
                  <c:v>2010 2.Q</c:v>
                </c:pt>
                <c:pt idx="47">
                  <c:v>2010 1.Q</c:v>
                </c:pt>
                <c:pt idx="48">
                  <c:v>2009 4.Q</c:v>
                </c:pt>
                <c:pt idx="49">
                  <c:v>2009 3.Q</c:v>
                </c:pt>
                <c:pt idx="50">
                  <c:v>2009 2.Q</c:v>
                </c:pt>
                <c:pt idx="51">
                  <c:v>2009 1.Q</c:v>
                </c:pt>
                <c:pt idx="52">
                  <c:v>2008 4.Q</c:v>
                </c:pt>
                <c:pt idx="53">
                  <c:v>2008 3.Q</c:v>
                </c:pt>
                <c:pt idx="54">
                  <c:v>2008 2.Q</c:v>
                </c:pt>
                <c:pt idx="55">
                  <c:v>2008 1.Q</c:v>
                </c:pt>
                <c:pt idx="56">
                  <c:v>2007 4.Q</c:v>
                </c:pt>
                <c:pt idx="57">
                  <c:v>2007 3.Q</c:v>
                </c:pt>
                <c:pt idx="58">
                  <c:v>2007 2.Q</c:v>
                </c:pt>
                <c:pt idx="59">
                  <c:v>2007 1.Q</c:v>
                </c:pt>
                <c:pt idx="60">
                  <c:v>2006 4.Q</c:v>
                </c:pt>
                <c:pt idx="61">
                  <c:v>2006 3.Q</c:v>
                </c:pt>
                <c:pt idx="62">
                  <c:v>2006 2.Q</c:v>
                </c:pt>
                <c:pt idx="63">
                  <c:v>2006 1.Q</c:v>
                </c:pt>
                <c:pt idx="64">
                  <c:v>2005 4.Q</c:v>
                </c:pt>
                <c:pt idx="65">
                  <c:v>2005 3.Q</c:v>
                </c:pt>
                <c:pt idx="66">
                  <c:v>2005 2.Q</c:v>
                </c:pt>
                <c:pt idx="67">
                  <c:v>2005 1.Q</c:v>
                </c:pt>
                <c:pt idx="68">
                  <c:v>2004 4.Q</c:v>
                </c:pt>
                <c:pt idx="69">
                  <c:v>2004 3.Q</c:v>
                </c:pt>
                <c:pt idx="70">
                  <c:v>2004 2.Q</c:v>
                </c:pt>
                <c:pt idx="71">
                  <c:v>2004 1.Q</c:v>
                </c:pt>
                <c:pt idx="72">
                  <c:v>2003 4.Q</c:v>
                </c:pt>
                <c:pt idx="73">
                  <c:v>2003 3.Q</c:v>
                </c:pt>
                <c:pt idx="74">
                  <c:v>2003 2.Q</c:v>
                </c:pt>
                <c:pt idx="75">
                  <c:v>2003 1.Q</c:v>
                </c:pt>
                <c:pt idx="76">
                  <c:v>2002 4.Q</c:v>
                </c:pt>
                <c:pt idx="77">
                  <c:v>2002 3.Q</c:v>
                </c:pt>
                <c:pt idx="78">
                  <c:v>2002 2.Q</c:v>
                </c:pt>
                <c:pt idx="79">
                  <c:v>2002 1.Q</c:v>
                </c:pt>
                <c:pt idx="80">
                  <c:v>2001 4.Q</c:v>
                </c:pt>
                <c:pt idx="81">
                  <c:v>2001 3.Q</c:v>
                </c:pt>
                <c:pt idx="82">
                  <c:v>2001 2.Q</c:v>
                </c:pt>
                <c:pt idx="83">
                  <c:v>2001 1.Q</c:v>
                </c:pt>
                <c:pt idx="84">
                  <c:v>2000 4.Q</c:v>
                </c:pt>
                <c:pt idx="85">
                  <c:v>2000 3.Q</c:v>
                </c:pt>
                <c:pt idx="86">
                  <c:v>2000 2.Q</c:v>
                </c:pt>
                <c:pt idx="87">
                  <c:v>2000 1.Q</c:v>
                </c:pt>
                <c:pt idx="88">
                  <c:v>1999 4.Q</c:v>
                </c:pt>
                <c:pt idx="89">
                  <c:v>1999 3.Q</c:v>
                </c:pt>
                <c:pt idx="90">
                  <c:v>1999 2.Q</c:v>
                </c:pt>
                <c:pt idx="91">
                  <c:v>1999 1.Q</c:v>
                </c:pt>
                <c:pt idx="92">
                  <c:v>1998 4.Q</c:v>
                </c:pt>
                <c:pt idx="93">
                  <c:v>1998 3.Q</c:v>
                </c:pt>
                <c:pt idx="94">
                  <c:v>1998 2.Q</c:v>
                </c:pt>
                <c:pt idx="95">
                  <c:v>1998 1.Q</c:v>
                </c:pt>
                <c:pt idx="96">
                  <c:v>1997 4.Q</c:v>
                </c:pt>
                <c:pt idx="97">
                  <c:v>1997 3.Q</c:v>
                </c:pt>
                <c:pt idx="98">
                  <c:v>1997 2.Q</c:v>
                </c:pt>
                <c:pt idx="99">
                  <c:v>1997 1.Q</c:v>
                </c:pt>
                <c:pt idx="100">
                  <c:v>1996 4.Q</c:v>
                </c:pt>
                <c:pt idx="101">
                  <c:v>1996 3.Q</c:v>
                </c:pt>
                <c:pt idx="102">
                  <c:v>1996 2.Q</c:v>
                </c:pt>
                <c:pt idx="103">
                  <c:v>1996 1.Q</c:v>
                </c:pt>
              </c:strCache>
            </c:strRef>
          </c:cat>
          <c:val>
            <c:numRef>
              <c:f>'preis. Wettbewerbsfähigkeit LSK'!$R$8:$R$111</c:f>
              <c:numCache>
                <c:formatCode>General</c:formatCode>
                <c:ptCount val="104"/>
                <c:pt idx="0">
                  <c:v>96.843800000000002</c:v>
                </c:pt>
                <c:pt idx="1">
                  <c:v>99.017300000000006</c:v>
                </c:pt>
                <c:pt idx="2">
                  <c:v>102.50530000000001</c:v>
                </c:pt>
                <c:pt idx="3">
                  <c:v>104.2826</c:v>
                </c:pt>
                <c:pt idx="4">
                  <c:v>100.366</c:v>
                </c:pt>
                <c:pt idx="5">
                  <c:v>99.7483</c:v>
                </c:pt>
                <c:pt idx="6">
                  <c:v>104.0694</c:v>
                </c:pt>
                <c:pt idx="7">
                  <c:v>97.992500000000007</c:v>
                </c:pt>
                <c:pt idx="8">
                  <c:v>95.529200000000003</c:v>
                </c:pt>
                <c:pt idx="9">
                  <c:v>96.441500000000005</c:v>
                </c:pt>
                <c:pt idx="10">
                  <c:v>96.3292</c:v>
                </c:pt>
                <c:pt idx="11">
                  <c:v>96.816199999999995</c:v>
                </c:pt>
                <c:pt idx="12">
                  <c:v>96.602400000000003</c:v>
                </c:pt>
                <c:pt idx="13">
                  <c:v>96.089100000000002</c:v>
                </c:pt>
                <c:pt idx="14">
                  <c:v>96.414900000000003</c:v>
                </c:pt>
                <c:pt idx="15">
                  <c:v>96.555999999999997</c:v>
                </c:pt>
                <c:pt idx="16">
                  <c:v>96.161600000000007</c:v>
                </c:pt>
                <c:pt idx="17">
                  <c:v>94.894000000000005</c:v>
                </c:pt>
                <c:pt idx="18">
                  <c:v>93.896799999999999</c:v>
                </c:pt>
                <c:pt idx="19">
                  <c:v>92.7761</c:v>
                </c:pt>
                <c:pt idx="20">
                  <c:v>92.840999999999994</c:v>
                </c:pt>
                <c:pt idx="21">
                  <c:v>92.890900000000002</c:v>
                </c:pt>
                <c:pt idx="22">
                  <c:v>92.561000000000007</c:v>
                </c:pt>
                <c:pt idx="23">
                  <c:v>92.234800000000007</c:v>
                </c:pt>
                <c:pt idx="24">
                  <c:v>91.2149</c:v>
                </c:pt>
                <c:pt idx="25">
                  <c:v>91.3108</c:v>
                </c:pt>
                <c:pt idx="26">
                  <c:v>91.646100000000004</c:v>
                </c:pt>
                <c:pt idx="27">
                  <c:v>92.431100000000001</c:v>
                </c:pt>
                <c:pt idx="28">
                  <c:v>93.4602</c:v>
                </c:pt>
                <c:pt idx="29">
                  <c:v>97.542000000000002</c:v>
                </c:pt>
                <c:pt idx="30">
                  <c:v>95.831800000000001</c:v>
                </c:pt>
                <c:pt idx="31">
                  <c:v>95.737499999999997</c:v>
                </c:pt>
                <c:pt idx="32">
                  <c:v>95.644800000000004</c:v>
                </c:pt>
                <c:pt idx="33">
                  <c:v>97.821299999999994</c:v>
                </c:pt>
                <c:pt idx="34">
                  <c:v>97.183099999999996</c:v>
                </c:pt>
                <c:pt idx="35">
                  <c:v>98.708299999999994</c:v>
                </c:pt>
                <c:pt idx="36">
                  <c:v>97.206900000000005</c:v>
                </c:pt>
                <c:pt idx="37">
                  <c:v>94.423199999999994</c:v>
                </c:pt>
                <c:pt idx="38">
                  <c:v>95.265500000000003</c:v>
                </c:pt>
                <c:pt idx="39">
                  <c:v>96.335899999999995</c:v>
                </c:pt>
                <c:pt idx="40">
                  <c:v>100.22880000000001</c:v>
                </c:pt>
                <c:pt idx="41">
                  <c:v>101.59399999999999</c:v>
                </c:pt>
                <c:pt idx="42">
                  <c:v>103.1534</c:v>
                </c:pt>
                <c:pt idx="43">
                  <c:v>102.9117</c:v>
                </c:pt>
                <c:pt idx="44">
                  <c:v>104.04170000000001</c:v>
                </c:pt>
                <c:pt idx="45">
                  <c:v>103.66889999999999</c:v>
                </c:pt>
                <c:pt idx="46">
                  <c:v>104.4555</c:v>
                </c:pt>
                <c:pt idx="47">
                  <c:v>106.5958</c:v>
                </c:pt>
                <c:pt idx="48">
                  <c:v>108.5213</c:v>
                </c:pt>
                <c:pt idx="49">
                  <c:v>106.7239</c:v>
                </c:pt>
                <c:pt idx="50">
                  <c:v>107.2345</c:v>
                </c:pt>
                <c:pt idx="51">
                  <c:v>107.7413</c:v>
                </c:pt>
                <c:pt idx="52">
                  <c:v>105.6484</c:v>
                </c:pt>
                <c:pt idx="53">
                  <c:v>107.40819999999999</c:v>
                </c:pt>
                <c:pt idx="54">
                  <c:v>108.35429999999999</c:v>
                </c:pt>
                <c:pt idx="55">
                  <c:v>107.8657</c:v>
                </c:pt>
                <c:pt idx="56">
                  <c:v>107.1884</c:v>
                </c:pt>
                <c:pt idx="57">
                  <c:v>107.10169999999999</c:v>
                </c:pt>
                <c:pt idx="58">
                  <c:v>107.62869999999999</c:v>
                </c:pt>
                <c:pt idx="59">
                  <c:v>107.13379999999999</c:v>
                </c:pt>
                <c:pt idx="60">
                  <c:v>107.07559999999999</c:v>
                </c:pt>
                <c:pt idx="61">
                  <c:v>107.6632</c:v>
                </c:pt>
                <c:pt idx="62">
                  <c:v>108.23220000000001</c:v>
                </c:pt>
                <c:pt idx="63">
                  <c:v>108.0333</c:v>
                </c:pt>
                <c:pt idx="64">
                  <c:v>109.3826</c:v>
                </c:pt>
                <c:pt idx="65">
                  <c:v>110.56489999999999</c:v>
                </c:pt>
                <c:pt idx="66">
                  <c:v>106.8355</c:v>
                </c:pt>
                <c:pt idx="67">
                  <c:v>108.7714</c:v>
                </c:pt>
                <c:pt idx="68">
                  <c:v>108.7376</c:v>
                </c:pt>
                <c:pt idx="69">
                  <c:v>107.2668</c:v>
                </c:pt>
                <c:pt idx="70">
                  <c:v>106.0241</c:v>
                </c:pt>
                <c:pt idx="71">
                  <c:v>107.41070000000001</c:v>
                </c:pt>
                <c:pt idx="72">
                  <c:v>108.2771</c:v>
                </c:pt>
                <c:pt idx="73">
                  <c:v>107.9789</c:v>
                </c:pt>
                <c:pt idx="74">
                  <c:v>107.92910000000001</c:v>
                </c:pt>
                <c:pt idx="75">
                  <c:v>105.24509999999999</c:v>
                </c:pt>
                <c:pt idx="76">
                  <c:v>103.67359999999999</c:v>
                </c:pt>
                <c:pt idx="77">
                  <c:v>104.1383</c:v>
                </c:pt>
                <c:pt idx="78">
                  <c:v>102.8218</c:v>
                </c:pt>
                <c:pt idx="79">
                  <c:v>101.3068</c:v>
                </c:pt>
                <c:pt idx="80">
                  <c:v>100.5501</c:v>
                </c:pt>
                <c:pt idx="81">
                  <c:v>101.5873</c:v>
                </c:pt>
                <c:pt idx="82">
                  <c:v>102.0673</c:v>
                </c:pt>
                <c:pt idx="83">
                  <c:v>101.1296</c:v>
                </c:pt>
                <c:pt idx="84">
                  <c:v>99.787499999999994</c:v>
                </c:pt>
                <c:pt idx="85">
                  <c:v>100.2059</c:v>
                </c:pt>
                <c:pt idx="86">
                  <c:v>99.442300000000003</c:v>
                </c:pt>
                <c:pt idx="87">
                  <c:v>98.925700000000006</c:v>
                </c:pt>
                <c:pt idx="88">
                  <c:v>100.9943</c:v>
                </c:pt>
                <c:pt idx="89">
                  <c:v>99.551900000000003</c:v>
                </c:pt>
                <c:pt idx="90">
                  <c:v>99.781800000000004</c:v>
                </c:pt>
                <c:pt idx="91">
                  <c:v>100</c:v>
                </c:pt>
                <c:pt idx="92">
                  <c:v>100.9106</c:v>
                </c:pt>
                <c:pt idx="93">
                  <c:v>100.0137</c:v>
                </c:pt>
                <c:pt idx="94">
                  <c:v>100.0945</c:v>
                </c:pt>
                <c:pt idx="95">
                  <c:v>99.737799999999993</c:v>
                </c:pt>
                <c:pt idx="96">
                  <c:v>98.597999999999999</c:v>
                </c:pt>
                <c:pt idx="97">
                  <c:v>97.438800000000001</c:v>
                </c:pt>
                <c:pt idx="98">
                  <c:v>98.901300000000006</c:v>
                </c:pt>
                <c:pt idx="99">
                  <c:v>98.112099999999998</c:v>
                </c:pt>
                <c:pt idx="100">
                  <c:v>100.1986</c:v>
                </c:pt>
                <c:pt idx="101">
                  <c:v>97.519199999999998</c:v>
                </c:pt>
                <c:pt idx="102">
                  <c:v>97.051199999999994</c:v>
                </c:pt>
                <c:pt idx="103">
                  <c:v>97.1023</c:v>
                </c:pt>
              </c:numCache>
            </c:numRef>
          </c:val>
          <c:smooth val="0"/>
          <c:extLst>
            <c:ext xmlns:c16="http://schemas.microsoft.com/office/drawing/2014/chart" uri="{C3380CC4-5D6E-409C-BE32-E72D297353CC}">
              <c16:uniqueId val="{00000005-9B85-4FF5-AAC2-87DC2EE592B9}"/>
            </c:ext>
          </c:extLst>
        </c:ser>
        <c:dLbls>
          <c:showLegendKey val="0"/>
          <c:showVal val="0"/>
          <c:showCatName val="0"/>
          <c:showSerName val="0"/>
          <c:showPercent val="0"/>
          <c:showBubbleSize val="0"/>
        </c:dLbls>
        <c:smooth val="0"/>
        <c:axId val="152674304"/>
        <c:axId val="152675840"/>
      </c:lineChart>
      <c:catAx>
        <c:axId val="152674304"/>
        <c:scaling>
          <c:orientation val="maxMin"/>
        </c:scaling>
        <c:delete val="0"/>
        <c:axPos val="b"/>
        <c:numFmt formatCode="yyyy" sourceLinked="0"/>
        <c:majorTickMark val="none"/>
        <c:minorTickMark val="none"/>
        <c:tickLblPos val="low"/>
        <c:spPr>
          <a:ln w="3175">
            <a:solidFill>
              <a:schemeClr val="bg1">
                <a:lumMod val="65000"/>
              </a:schemeClr>
            </a:solidFill>
            <a:prstDash val="solid"/>
          </a:ln>
        </c:spPr>
        <c:txPr>
          <a:bodyPr rot="-5400000" vert="horz"/>
          <a:lstStyle/>
          <a:p>
            <a:pPr>
              <a:defRPr/>
            </a:pPr>
            <a:endParaRPr lang="de-DE"/>
          </a:p>
        </c:txPr>
        <c:crossAx val="152675840"/>
        <c:crossesAt val="-100"/>
        <c:auto val="0"/>
        <c:lblAlgn val="ctr"/>
        <c:lblOffset val="100"/>
        <c:tickLblSkip val="4"/>
        <c:tickMarkSkip val="2"/>
        <c:noMultiLvlLbl val="0"/>
      </c:catAx>
      <c:valAx>
        <c:axId val="152675840"/>
        <c:scaling>
          <c:orientation val="minMax"/>
          <c:max val="130"/>
          <c:min val="80"/>
        </c:scaling>
        <c:delete val="0"/>
        <c:axPos val="r"/>
        <c:majorGridlines>
          <c:spPr>
            <a:ln w="12700">
              <a:solidFill>
                <a:schemeClr val="bg1">
                  <a:lumMod val="50000"/>
                  <a:alpha val="35000"/>
                </a:schemeClr>
              </a:solidFill>
              <a:prstDash val="solid"/>
            </a:ln>
          </c:spPr>
        </c:majorGridlines>
        <c:numFmt formatCode="0" sourceLinked="0"/>
        <c:majorTickMark val="none"/>
        <c:minorTickMark val="none"/>
        <c:tickLblPos val="high"/>
        <c:spPr>
          <a:ln w="3175">
            <a:noFill/>
            <a:prstDash val="solid"/>
          </a:ln>
        </c:spPr>
        <c:txPr>
          <a:bodyPr rot="0" vert="horz"/>
          <a:lstStyle/>
          <a:p>
            <a:pPr>
              <a:defRPr/>
            </a:pPr>
            <a:endParaRPr lang="de-DE"/>
          </a:p>
        </c:txPr>
        <c:crossAx val="152674304"/>
        <c:crosses val="autoZero"/>
        <c:crossBetween val="between"/>
        <c:majorUnit val="10"/>
      </c:valAx>
      <c:spPr>
        <a:solidFill>
          <a:srgbClr val="FFFFFF"/>
        </a:solidFill>
        <a:ln w="12700">
          <a:noFill/>
          <a:prstDash val="solid"/>
        </a:ln>
      </c:spPr>
    </c:plotArea>
    <c:legend>
      <c:legendPos val="b"/>
      <c:layout>
        <c:manualLayout>
          <c:xMode val="edge"/>
          <c:yMode val="edge"/>
          <c:x val="2.1688350494649709E-2"/>
          <c:y val="0.14121794257103903"/>
          <c:w val="0.51326614173228347"/>
          <c:h val="6.9481877668359462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l"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de-DE" sz="1800"/>
              <a:t>Ölpreis </a:t>
            </a:r>
            <a:r>
              <a:rPr lang="de-DE" sz="1200" b="0" i="0" baseline="0">
                <a:effectLst/>
              </a:rPr>
              <a:t>(Brent je Barrel, Monatsdurchschnitt)</a:t>
            </a:r>
            <a:endParaRPr lang="de-DE" sz="1800"/>
          </a:p>
        </c:rich>
      </c:tx>
      <c:layout>
        <c:manualLayout>
          <c:xMode val="edge"/>
          <c:yMode val="edge"/>
          <c:x val="1.1541126589945491E-2"/>
          <c:y val="1.5472652125380879E-2"/>
        </c:manualLayout>
      </c:layout>
      <c:overlay val="1"/>
    </c:title>
    <c:autoTitleDeleted val="0"/>
    <c:plotArea>
      <c:layout>
        <c:manualLayout>
          <c:layoutTarget val="inner"/>
          <c:xMode val="edge"/>
          <c:yMode val="edge"/>
          <c:x val="6.6708822935594589E-2"/>
          <c:y val="0.17050084794549777"/>
          <c:w val="0.90364789016757541"/>
          <c:h val="0.72200956174320774"/>
        </c:manualLayout>
      </c:layout>
      <c:lineChart>
        <c:grouping val="standard"/>
        <c:varyColors val="0"/>
        <c:ser>
          <c:idx val="0"/>
          <c:order val="0"/>
          <c:tx>
            <c:strRef>
              <c:f>'Öl-Preis Monat_Jahr'!$H$9</c:f>
              <c:strCache>
                <c:ptCount val="1"/>
                <c:pt idx="0">
                  <c:v>Euro</c:v>
                </c:pt>
              </c:strCache>
            </c:strRef>
          </c:tx>
          <c:spPr>
            <a:ln w="22225">
              <a:solidFill>
                <a:srgbClr val="C00000"/>
              </a:solidFill>
            </a:ln>
          </c:spPr>
          <c:marker>
            <c:symbol val="none"/>
          </c:marker>
          <c:cat>
            <c:numRef>
              <c:f>'Öl-Preis Monat_Jahr'!$G$10:$G$297</c:f>
              <c:numCache>
                <c:formatCode>mm/yy</c:formatCode>
                <c:ptCount val="28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pt idx="271">
                  <c:v>36647</c:v>
                </c:pt>
                <c:pt idx="272">
                  <c:v>36617</c:v>
                </c:pt>
                <c:pt idx="273">
                  <c:v>36586</c:v>
                </c:pt>
                <c:pt idx="274">
                  <c:v>36557</c:v>
                </c:pt>
                <c:pt idx="275">
                  <c:v>36526</c:v>
                </c:pt>
                <c:pt idx="276">
                  <c:v>36495</c:v>
                </c:pt>
                <c:pt idx="277">
                  <c:v>36465</c:v>
                </c:pt>
                <c:pt idx="278">
                  <c:v>36434</c:v>
                </c:pt>
                <c:pt idx="279">
                  <c:v>36404</c:v>
                </c:pt>
                <c:pt idx="280">
                  <c:v>36373</c:v>
                </c:pt>
                <c:pt idx="281">
                  <c:v>36342</c:v>
                </c:pt>
                <c:pt idx="282">
                  <c:v>36312</c:v>
                </c:pt>
                <c:pt idx="283">
                  <c:v>36281</c:v>
                </c:pt>
                <c:pt idx="284">
                  <c:v>36251</c:v>
                </c:pt>
                <c:pt idx="285">
                  <c:v>36220</c:v>
                </c:pt>
                <c:pt idx="286">
                  <c:v>36192</c:v>
                </c:pt>
                <c:pt idx="287">
                  <c:v>36161</c:v>
                </c:pt>
              </c:numCache>
            </c:numRef>
          </c:cat>
          <c:val>
            <c:numRef>
              <c:f>'Öl-Preis Monat_Jahr'!$H$10:$H$297</c:f>
              <c:numCache>
                <c:formatCode>General</c:formatCode>
                <c:ptCount val="288"/>
                <c:pt idx="6" formatCode="0.00">
                  <c:v>103.19125137665198</c:v>
                </c:pt>
                <c:pt idx="7" formatCode="0.00">
                  <c:v>109.2782530604528</c:v>
                </c:pt>
                <c:pt idx="8" formatCode="0.00">
                  <c:v>99.031893985094086</c:v>
                </c:pt>
                <c:pt idx="9" formatCode="0.00">
                  <c:v>95.027146893101204</c:v>
                </c:pt>
                <c:pt idx="10" formatCode="0.00">
                  <c:v>86.378825417258128</c:v>
                </c:pt>
                <c:pt idx="11" formatCode="0.00">
                  <c:v>78.89008602548779</c:v>
                </c:pt>
                <c:pt idx="12" formatCode="0.00">
                  <c:v>68.428421421071064</c:v>
                </c:pt>
                <c:pt idx="13" formatCode="0.00">
                  <c:v>60.65334177588219</c:v>
                </c:pt>
                <c:pt idx="14" formatCode="0.00">
                  <c:v>72.163230459178038</c:v>
                </c:pt>
                <c:pt idx="15" formatCode="0.00">
                  <c:v>66.531761325676683</c:v>
                </c:pt>
                <c:pt idx="16" formatCode="0.00">
                  <c:v>60.848714186423663</c:v>
                </c:pt>
                <c:pt idx="17" formatCode="0.00">
                  <c:v>63.788834204860038</c:v>
                </c:pt>
                <c:pt idx="18" formatCode="0.00">
                  <c:v>61.940264718755188</c:v>
                </c:pt>
                <c:pt idx="19" formatCode="0.00">
                  <c:v>56.768105259856348</c:v>
                </c:pt>
                <c:pt idx="20" formatCode="0.00">
                  <c:v>55.730397108296941</c:v>
                </c:pt>
                <c:pt idx="21" formatCode="0.00">
                  <c:v>52.726734605139612</c:v>
                </c:pt>
                <c:pt idx="22" formatCode="0.00">
                  <c:v>53.248910968019246</c:v>
                </c:pt>
                <c:pt idx="23" formatCode="0.00">
                  <c:v>45.222806952677907</c:v>
                </c:pt>
                <c:pt idx="24" formatCode="0.00">
                  <c:v>42.581069270245841</c:v>
                </c:pt>
                <c:pt idx="25" formatCode="0.00">
                  <c:v>40.446346682971566</c:v>
                </c:pt>
                <c:pt idx="26" formatCode="0.00">
                  <c:v>32.220309279146427</c:v>
                </c:pt>
                <c:pt idx="27" formatCode="0.00">
                  <c:v>35.870533047068029</c:v>
                </c:pt>
                <c:pt idx="28" formatCode="0.00">
                  <c:v>38.603003341519376</c:v>
                </c:pt>
                <c:pt idx="29" formatCode="0.00">
                  <c:v>37.964332582360484</c:v>
                </c:pt>
                <c:pt idx="30" formatCode="0.00">
                  <c:v>36.669480333278138</c:v>
                </c:pt>
                <c:pt idx="31" formatCode="0.00">
                  <c:v>34.709705233515415</c:v>
                </c:pt>
                <c:pt idx="32" formatCode="0.00">
                  <c:v>24.354564940371333</c:v>
                </c:pt>
                <c:pt idx="33" formatCode="0.00">
                  <c:v>23.817251792353993</c:v>
                </c:pt>
                <c:pt idx="34" formatCode="0.00">
                  <c:v>45.547913801008711</c:v>
                </c:pt>
                <c:pt idx="35" formatCode="0.00">
                  <c:v>51.007338006944906</c:v>
                </c:pt>
                <c:pt idx="36" formatCode="0.00">
                  <c:v>58.748633412666635</c:v>
                </c:pt>
                <c:pt idx="37" formatCode="0.00">
                  <c:v>54.737363726461844</c:v>
                </c:pt>
                <c:pt idx="38" formatCode="0.00">
                  <c:v>53.942228638639861</c:v>
                </c:pt>
                <c:pt idx="39" formatCode="0.00">
                  <c:v>53.844522723535384</c:v>
                </c:pt>
                <c:pt idx="40" formatCode="0.00">
                  <c:v>53.252552323134921</c:v>
                </c:pt>
                <c:pt idx="41" formatCode="0.00">
                  <c:v>57.985140859535768</c:v>
                </c:pt>
                <c:pt idx="42" formatCode="0.00">
                  <c:v>57.325517558928219</c:v>
                </c:pt>
                <c:pt idx="43" formatCode="0.00">
                  <c:v>55.42446791649224</c:v>
                </c:pt>
                <c:pt idx="44" formatCode="0.00">
                  <c:v>64.120303428024826</c:v>
                </c:pt>
                <c:pt idx="45" formatCode="0.00">
                  <c:v>59.792207354477732</c:v>
                </c:pt>
                <c:pt idx="46" formatCode="0.00">
                  <c:v>58.416988587059478</c:v>
                </c:pt>
                <c:pt idx="47" formatCode="0.00">
                  <c:v>53.291713283511385</c:v>
                </c:pt>
                <c:pt idx="48" formatCode="0.00">
                  <c:v>40.883977900552495</c:v>
                </c:pt>
                <c:pt idx="49" formatCode="0.00">
                  <c:v>52.309943975910848</c:v>
                </c:pt>
                <c:pt idx="50" formatCode="0.00">
                  <c:v>65.342838645682306</c:v>
                </c:pt>
                <c:pt idx="51" formatCode="0.00">
                  <c:v>70.959884035098256</c:v>
                </c:pt>
                <c:pt idx="52" formatCode="0.00">
                  <c:v>67.22685279302479</c:v>
                </c:pt>
                <c:pt idx="53" formatCode="0.00">
                  <c:v>63.504819398955995</c:v>
                </c:pt>
                <c:pt idx="54" formatCode="0.00">
                  <c:v>67.843861623525967</c:v>
                </c:pt>
                <c:pt idx="55" formatCode="0.00">
                  <c:v>65.660775236753906</c:v>
                </c:pt>
                <c:pt idx="56" formatCode="0.00">
                  <c:v>60.840807083567533</c:v>
                </c:pt>
                <c:pt idx="57" formatCode="0.00">
                  <c:v>56.208600324249211</c:v>
                </c:pt>
                <c:pt idx="58" formatCode="0.00">
                  <c:v>52.422293849916585</c:v>
                </c:pt>
                <c:pt idx="59" formatCode="0.00">
                  <c:v>56.46952743964917</c:v>
                </c:pt>
                <c:pt idx="60" formatCode="0.00">
                  <c:v>56.132830564547689</c:v>
                </c:pt>
                <c:pt idx="61" formatCode="0.00">
                  <c:v>53.356619526324764</c:v>
                </c:pt>
                <c:pt idx="62" formatCode="0.00">
                  <c:v>51.837960940188452</c:v>
                </c:pt>
                <c:pt idx="63" formatCode="0.00">
                  <c:v>47.66432459653246</c:v>
                </c:pt>
                <c:pt idx="64" formatCode="0.00">
                  <c:v>44.771040857284888</c:v>
                </c:pt>
                <c:pt idx="65" formatCode="0.00">
                  <c:v>45.799101491722297</c:v>
                </c:pt>
                <c:pt idx="66" formatCode="0.00">
                  <c:v>43.430426475826557</c:v>
                </c:pt>
                <c:pt idx="67" formatCode="0.00">
                  <c:v>44.245498400634638</c:v>
                </c:pt>
                <c:pt idx="68" formatCode="0.00">
                  <c:v>48.542029345933841</c:v>
                </c:pt>
                <c:pt idx="69" formatCode="0.00">
                  <c:v>50.099695623158667</c:v>
                </c:pt>
                <c:pt idx="70" formatCode="0.00">
                  <c:v>53.097677740036538</c:v>
                </c:pt>
                <c:pt idx="71" formatCode="0.00">
                  <c:v>52.362783009374049</c:v>
                </c:pt>
                <c:pt idx="72" formatCode="0.00">
                  <c:v>54.52956400377596</c:v>
                </c:pt>
                <c:pt idx="73" formatCode="0.00">
                  <c:v>48.004646914474051</c:v>
                </c:pt>
                <c:pt idx="74" formatCode="0.00">
                  <c:v>44.086513753147301</c:v>
                </c:pt>
                <c:pt idx="75" formatCode="0.00">
                  <c:v>44.764175038310924</c:v>
                </c:pt>
                <c:pt idx="76" formatCode="0.00">
                  <c:v>41.822236010392842</c:v>
                </c:pt>
                <c:pt idx="77" formatCode="0.00">
                  <c:v>39.327737599972465</c:v>
                </c:pt>
                <c:pt idx="78" formatCode="0.00">
                  <c:v>44.269661102025623</c:v>
                </c:pt>
                <c:pt idx="79" formatCode="0.00">
                  <c:v>44.10715146838983</c:v>
                </c:pt>
                <c:pt idx="80" formatCode="0.00">
                  <c:v>41.775468980316887</c:v>
                </c:pt>
                <c:pt idx="81" formatCode="0.00">
                  <c:v>36.334424457190906</c:v>
                </c:pt>
                <c:pt idx="82" formatCode="0.00">
                  <c:v>32.96687729661047</c:v>
                </c:pt>
                <c:pt idx="83" formatCode="0.00">
                  <c:v>33.141031248705062</c:v>
                </c:pt>
                <c:pt idx="84" formatCode="0.00">
                  <c:v>34.633620972720237</c:v>
                </c:pt>
                <c:pt idx="85" formatCode="0.00">
                  <c:v>42.138599105812226</c:v>
                </c:pt>
                <c:pt idx="86" formatCode="0.00">
                  <c:v>44.779343938633829</c:v>
                </c:pt>
                <c:pt idx="87" formatCode="0.00">
                  <c:v>43.697781702824869</c:v>
                </c:pt>
                <c:pt idx="88" formatCode="0.00">
                  <c:v>49.366877564979482</c:v>
                </c:pt>
                <c:pt idx="89" formatCode="0.00">
                  <c:v>48.06388219989482</c:v>
                </c:pt>
                <c:pt idx="90" formatCode="0.00">
                  <c:v>57.200303213331679</c:v>
                </c:pt>
                <c:pt idx="91" formatCode="0.00">
                  <c:v>59.320779762411931</c:v>
                </c:pt>
                <c:pt idx="92" formatCode="0.00">
                  <c:v>62.573636507008814</c:v>
                </c:pt>
                <c:pt idx="93" formatCode="0.00">
                  <c:v>51.847410726050875</c:v>
                </c:pt>
                <c:pt idx="94" formatCode="0.00">
                  <c:v>55.640482305621767</c:v>
                </c:pt>
                <c:pt idx="95" formatCode="0.00">
                  <c:v>49.693852321922883</c:v>
                </c:pt>
                <c:pt idx="96" formatCode="0.00">
                  <c:v>47.204952154403415</c:v>
                </c:pt>
                <c:pt idx="97" formatCode="0.00">
                  <c:v>56.587198414834582</c:v>
                </c:pt>
                <c:pt idx="98" formatCode="0.00">
                  <c:v>68.131694701258525</c:v>
                </c:pt>
                <c:pt idx="99" formatCode="0.00">
                  <c:v>73.974239911839334</c:v>
                </c:pt>
                <c:pt idx="100" formatCode="0.00">
                  <c:v>77.928807449684598</c:v>
                </c:pt>
                <c:pt idx="101" formatCode="0.00">
                  <c:v>78.683802348770215</c:v>
                </c:pt>
                <c:pt idx="102" formatCode="0.00">
                  <c:v>82.452913478516777</c:v>
                </c:pt>
                <c:pt idx="103" formatCode="0.00">
                  <c:v>79.143606175356837</c:v>
                </c:pt>
                <c:pt idx="104" formatCode="0.00">
                  <c:v>77.846955766307104</c:v>
                </c:pt>
                <c:pt idx="105" formatCode="0.00">
                  <c:v>77.877450625768645</c:v>
                </c:pt>
                <c:pt idx="106" formatCode="0.00">
                  <c:v>79.529980232813529</c:v>
                </c:pt>
                <c:pt idx="107" formatCode="0.00">
                  <c:v>77.744305657604698</c:v>
                </c:pt>
                <c:pt idx="108" formatCode="0.00">
                  <c:v>80.657637409147966</c:v>
                </c:pt>
                <c:pt idx="109" formatCode="0.00">
                  <c:v>81.027771209559873</c:v>
                </c:pt>
                <c:pt idx="110" formatCode="0.00">
                  <c:v>79.67022104309892</c:v>
                </c:pt>
                <c:pt idx="111" formatCode="0.00">
                  <c:v>80.484541893502112</c:v>
                </c:pt>
                <c:pt idx="112" formatCode="0.00">
                  <c:v>84.390848641947485</c:v>
                </c:pt>
                <c:pt idx="113" formatCode="0.00">
                  <c:v>81.734658941707139</c:v>
                </c:pt>
                <c:pt idx="114" formatCode="0.00">
                  <c:v>77.126338735664859</c:v>
                </c:pt>
                <c:pt idx="115" formatCode="0.00">
                  <c:v>77.183522697431783</c:v>
                </c:pt>
                <c:pt idx="116" formatCode="0.00">
                  <c:v>78.335636419468784</c:v>
                </c:pt>
                <c:pt idx="117" formatCode="0.00">
                  <c:v>84.690980900367208</c:v>
                </c:pt>
                <c:pt idx="118" formatCode="0.00">
                  <c:v>82.655578053828691</c:v>
                </c:pt>
                <c:pt idx="119" formatCode="0.00">
                  <c:v>86.19777859114653</c:v>
                </c:pt>
                <c:pt idx="120" formatCode="0.00">
                  <c:v>83.761654123272933</c:v>
                </c:pt>
                <c:pt idx="121" formatCode="0.00">
                  <c:v>85.946635484213886</c:v>
                </c:pt>
                <c:pt idx="122" formatCode="0.00">
                  <c:v>82.903158783670563</c:v>
                </c:pt>
                <c:pt idx="123" formatCode="0.00">
                  <c:v>86.785746230637898</c:v>
                </c:pt>
                <c:pt idx="124" formatCode="0.00">
                  <c:v>91.976128948558738</c:v>
                </c:pt>
                <c:pt idx="125" formatCode="0.00">
                  <c:v>84.502082516478893</c:v>
                </c:pt>
                <c:pt idx="126" formatCode="0.00">
                  <c:v>78.135524925303912</c:v>
                </c:pt>
                <c:pt idx="127" formatCode="0.00">
                  <c:v>79.310908599781087</c:v>
                </c:pt>
                <c:pt idx="128" formatCode="0.00">
                  <c:v>90.770694957072536</c:v>
                </c:pt>
                <c:pt idx="129" formatCode="0.00">
                  <c:v>93.001238475299303</c:v>
                </c:pt>
                <c:pt idx="130" formatCode="0.00">
                  <c:v>92.778648225187737</c:v>
                </c:pt>
                <c:pt idx="131" formatCode="0.00">
                  <c:v>85.998584043366307</c:v>
                </c:pt>
                <c:pt idx="132" formatCode="0.00">
                  <c:v>81.477814713108828</c:v>
                </c:pt>
                <c:pt idx="133" formatCode="0.00">
                  <c:v>81.530114745193259</c:v>
                </c:pt>
                <c:pt idx="134" formatCode="0.00">
                  <c:v>79.93385053138455</c:v>
                </c:pt>
                <c:pt idx="135" formatCode="0.00">
                  <c:v>74.625998547567178</c:v>
                </c:pt>
                <c:pt idx="136" formatCode="0.00">
                  <c:v>80.072690015580747</c:v>
                </c:pt>
                <c:pt idx="137" formatCode="0.00">
                  <c:v>81.840761141712562</c:v>
                </c:pt>
                <c:pt idx="138" formatCode="0.00">
                  <c:v>78.174035287241935</c:v>
                </c:pt>
                <c:pt idx="139" formatCode="0.00">
                  <c:v>81.362497303217893</c:v>
                </c:pt>
                <c:pt idx="140" formatCode="0.00">
                  <c:v>87.41754044857997</c:v>
                </c:pt>
                <c:pt idx="141" formatCode="0.00">
                  <c:v>83.83221630754133</c:v>
                </c:pt>
                <c:pt idx="142" formatCode="0.00">
                  <c:v>81.911062755743131</c:v>
                </c:pt>
                <c:pt idx="143" formatCode="0.00">
                  <c:v>75.608173856633158</c:v>
                </c:pt>
                <c:pt idx="144" formatCode="0.00">
                  <c:v>71.67100239095187</c:v>
                </c:pt>
                <c:pt idx="145" formatCode="0.00">
                  <c:v>62.894580107206679</c:v>
                </c:pt>
                <c:pt idx="146" formatCode="0.00">
                  <c:v>59.829572320406797</c:v>
                </c:pt>
                <c:pt idx="147" formatCode="0.00">
                  <c:v>62.990740032142028</c:v>
                </c:pt>
                <c:pt idx="148" formatCode="0.00">
                  <c:v>57.921959613340753</c:v>
                </c:pt>
                <c:pt idx="149" formatCode="0.00">
                  <c:v>61.221613155833985</c:v>
                </c:pt>
                <c:pt idx="150" formatCode="0.00">
                  <c:v>61.440799443011024</c:v>
                </c:pt>
                <c:pt idx="151" formatCode="0.00">
                  <c:v>59.40948641765705</c:v>
                </c:pt>
                <c:pt idx="152" formatCode="0.00">
                  <c:v>65.225985961195605</c:v>
                </c:pt>
                <c:pt idx="153" formatCode="0.00">
                  <c:v>60.949896820005378</c:v>
                </c:pt>
                <c:pt idx="154" formatCode="0.00">
                  <c:v>56.692970919187495</c:v>
                </c:pt>
                <c:pt idx="155" formatCode="0.00">
                  <c:v>50.070067264573986</c:v>
                </c:pt>
                <c:pt idx="156" formatCode="0.00">
                  <c:v>53.325578212672781</c:v>
                </c:pt>
                <c:pt idx="157" formatCode="0.00">
                  <c:v>52.614992624379774</c:v>
                </c:pt>
                <c:pt idx="158" formatCode="0.00">
                  <c:v>50.755939524838013</c:v>
                </c:pt>
                <c:pt idx="159" formatCode="0.00">
                  <c:v>47.431671473698664</c:v>
                </c:pt>
                <c:pt idx="160" formatCode="0.00">
                  <c:v>48.815531258760863</c:v>
                </c:pt>
                <c:pt idx="161" formatCode="0.00">
                  <c:v>50.894378194207839</c:v>
                </c:pt>
                <c:pt idx="162" formatCode="0.00">
                  <c:v>49.44349315068493</c:v>
                </c:pt>
                <c:pt idx="163" formatCode="0.00">
                  <c:v>48</c:v>
                </c:pt>
                <c:pt idx="164" formatCode="0.00">
                  <c:v>38.514025777103868</c:v>
                </c:pt>
                <c:pt idx="165" formatCode="0.00">
                  <c:v>37.724137931034484</c:v>
                </c:pt>
                <c:pt idx="166" formatCode="0.00">
                  <c:v>36.253421978881505</c:v>
                </c:pt>
                <c:pt idx="167" formatCode="0.00">
                  <c:v>34.655185436966541</c:v>
                </c:pt>
                <c:pt idx="168" formatCode="0.00">
                  <c:v>33.898431110119716</c:v>
                </c:pt>
                <c:pt idx="169" formatCode="0.00">
                  <c:v>42.012252591894438</c:v>
                </c:pt>
                <c:pt idx="170" formatCode="0.00">
                  <c:v>49.03167692538657</c:v>
                </c:pt>
                <c:pt idx="171" formatCode="0.00">
                  <c:v>68.320690375113088</c:v>
                </c:pt>
                <c:pt idx="172" formatCode="0.00">
                  <c:v>76.160267111853088</c:v>
                </c:pt>
                <c:pt idx="173" formatCode="0.00">
                  <c:v>78.617628408370322</c:v>
                </c:pt>
                <c:pt idx="174" formatCode="0.00">
                  <c:v>89.905484472449061</c:v>
                </c:pt>
                <c:pt idx="175" formatCode="0.00">
                  <c:v>82.136658738831386</c:v>
                </c:pt>
                <c:pt idx="176" formatCode="0.00">
                  <c:v>70.704761904761909</c:v>
                </c:pt>
                <c:pt idx="177" formatCode="0.00">
                  <c:v>64.597153345784761</c:v>
                </c:pt>
                <c:pt idx="178" formatCode="0.00">
                  <c:v>67.873609981014368</c:v>
                </c:pt>
                <c:pt idx="179" formatCode="0.00">
                  <c:v>62.651175431444486</c:v>
                </c:pt>
                <c:pt idx="180" formatCode="0.00">
                  <c:v>64.413177762525734</c:v>
                </c:pt>
                <c:pt idx="181" formatCode="0.00">
                  <c:v>60.106238082266422</c:v>
                </c:pt>
                <c:pt idx="182" formatCode="0.00">
                  <c:v>63.702818584381802</c:v>
                </c:pt>
                <c:pt idx="183" formatCode="0.00">
                  <c:v>56.973229706390335</c:v>
                </c:pt>
                <c:pt idx="184" formatCode="0.00">
                  <c:v>53.362208192629566</c:v>
                </c:pt>
                <c:pt idx="185" formatCode="0.00">
                  <c:v>56.175269757946921</c:v>
                </c:pt>
                <c:pt idx="186" formatCode="0.00">
                  <c:v>53.215589835308137</c:v>
                </c:pt>
                <c:pt idx="187" formatCode="0.00">
                  <c:v>50.358966767818821</c:v>
                </c:pt>
                <c:pt idx="188" formatCode="0.00">
                  <c:v>50.051790470553428</c:v>
                </c:pt>
                <c:pt idx="189" formatCode="0.00">
                  <c:v>51.427276846397817</c:v>
                </c:pt>
                <c:pt idx="190" formatCode="0.00">
                  <c:v>47.338228545204224</c:v>
                </c:pt>
                <c:pt idx="191" formatCode="0.00">
                  <c:v>44.157242864835752</c:v>
                </c:pt>
                <c:pt idx="192" formatCode="0.00">
                  <c:v>46.060697797623554</c:v>
                </c:pt>
                <c:pt idx="193" formatCode="0.00">
                  <c:v>49.887431100069875</c:v>
                </c:pt>
                <c:pt idx="194" formatCode="0.00">
                  <c:v>46.808341923717386</c:v>
                </c:pt>
                <c:pt idx="195" formatCode="0.00">
                  <c:v>49.092480553154708</c:v>
                </c:pt>
                <c:pt idx="196" formatCode="0.00">
                  <c:v>54.835688080555776</c:v>
                </c:pt>
                <c:pt idx="197" formatCode="0.00">
                  <c:v>59.247871333964056</c:v>
                </c:pt>
                <c:pt idx="198" formatCode="0.00">
                  <c:v>58.110671936758905</c:v>
                </c:pt>
                <c:pt idx="199" formatCode="0.00">
                  <c:v>55.137039937353173</c:v>
                </c:pt>
                <c:pt idx="200" formatCode="0.00">
                  <c:v>58.691223209192401</c:v>
                </c:pt>
                <c:pt idx="201" formatCode="0.00">
                  <c:v>54.833610648918466</c:v>
                </c:pt>
                <c:pt idx="202" formatCode="0.00">
                  <c:v>51.733958787066513</c:v>
                </c:pt>
                <c:pt idx="203" formatCode="0.00">
                  <c:v>54.523671816904901</c:v>
                </c:pt>
                <c:pt idx="204" formatCode="0.00">
                  <c:v>49.746963562753031</c:v>
                </c:pt>
                <c:pt idx="205" formatCode="0.00">
                  <c:v>46.70795859494315</c:v>
                </c:pt>
                <c:pt idx="206" formatCode="0.00">
                  <c:v>48.356221389929253</c:v>
                </c:pt>
                <c:pt idx="207" formatCode="0.00">
                  <c:v>51.795039164490859</c:v>
                </c:pt>
                <c:pt idx="208" formatCode="0.00">
                  <c:v>54.523267165636177</c:v>
                </c:pt>
                <c:pt idx="209" formatCode="0.00">
                  <c:v>49.322920993603056</c:v>
                </c:pt>
                <c:pt idx="210" formatCode="0.00">
                  <c:v>45.68845047266749</c:v>
                </c:pt>
                <c:pt idx="211" formatCode="0.00">
                  <c:v>39.963762407436576</c:v>
                </c:pt>
                <c:pt idx="212" formatCode="0.00">
                  <c:v>39.488328953470401</c:v>
                </c:pt>
                <c:pt idx="213" formatCode="0.00">
                  <c:v>41.125672297553216</c:v>
                </c:pt>
                <c:pt idx="214" formatCode="0.00">
                  <c:v>38.466267096972494</c:v>
                </c:pt>
                <c:pt idx="215" formatCode="0.00">
                  <c:v>35.002667886271816</c:v>
                </c:pt>
                <c:pt idx="216" formatCode="0.00">
                  <c:v>30.17601431980907</c:v>
                </c:pt>
                <c:pt idx="217" formatCode="0.00">
                  <c:v>35.031945192825802</c:v>
                </c:pt>
                <c:pt idx="218" formatCode="0.00">
                  <c:v>39.215372297838265</c:v>
                </c:pt>
                <c:pt idx="219" formatCode="0.00">
                  <c:v>37.960386315272551</c:v>
                </c:pt>
                <c:pt idx="220" formatCode="0.00">
                  <c:v>32.531208935611041</c:v>
                </c:pt>
                <c:pt idx="221" formatCode="0.00">
                  <c:v>32.634925811185397</c:v>
                </c:pt>
                <c:pt idx="222" formatCode="0.00">
                  <c:v>28.423133959466139</c:v>
                </c:pt>
                <c:pt idx="223" formatCode="0.00">
                  <c:v>30.465561755642536</c:v>
                </c:pt>
                <c:pt idx="224" formatCode="0.00">
                  <c:v>28.769294952023362</c:v>
                </c:pt>
                <c:pt idx="225" formatCode="0.00">
                  <c:v>25.697276137661071</c:v>
                </c:pt>
                <c:pt idx="226" formatCode="0.00">
                  <c:v>25.486319784912222</c:v>
                </c:pt>
                <c:pt idx="227" formatCode="0.00">
                  <c:v>23.13486085784508</c:v>
                </c:pt>
                <c:pt idx="228" formatCode="0.00">
                  <c:v>24.556405664984538</c:v>
                </c:pt>
                <c:pt idx="229" formatCode="0.00">
                  <c:v>24.312083404546232</c:v>
                </c:pt>
                <c:pt idx="230" formatCode="0.00">
                  <c:v>23.69141293191926</c:v>
                </c:pt>
                <c:pt idx="231" formatCode="0.00">
                  <c:v>24.603457494207802</c:v>
                </c:pt>
                <c:pt idx="232" formatCode="0.00">
                  <c:v>26.474548882305413</c:v>
                </c:pt>
                <c:pt idx="233" formatCode="0.00">
                  <c:v>24.947238832219487</c:v>
                </c:pt>
                <c:pt idx="234" formatCode="0.00">
                  <c:v>24.290491297264854</c:v>
                </c:pt>
                <c:pt idx="235" formatCode="0.00">
                  <c:v>22.72491797616992</c:v>
                </c:pt>
                <c:pt idx="236" formatCode="0.00">
                  <c:v>21.828908554572273</c:v>
                </c:pt>
                <c:pt idx="237" formatCode="0.00">
                  <c:v>25.150365503840103</c:v>
                </c:pt>
                <c:pt idx="238" formatCode="0.00">
                  <c:v>30.437204121414648</c:v>
                </c:pt>
                <c:pt idx="239" formatCode="0.00">
                  <c:v>29.278855206175862</c:v>
                </c:pt>
                <c:pt idx="240" formatCode="0.00">
                  <c:v>28.144947461455367</c:v>
                </c:pt>
                <c:pt idx="241" formatCode="0.00">
                  <c:v>25.12482524465748</c:v>
                </c:pt>
                <c:pt idx="242" formatCode="0.00">
                  <c:v>26.215472428906327</c:v>
                </c:pt>
                <c:pt idx="243" formatCode="0.00">
                  <c:v>29.312805872756933</c:v>
                </c:pt>
                <c:pt idx="244" formatCode="0.00">
                  <c:v>28.093679689097975</c:v>
                </c:pt>
                <c:pt idx="245" formatCode="0.00">
                  <c:v>25.639991937109457</c:v>
                </c:pt>
                <c:pt idx="246" formatCode="0.00">
                  <c:v>26.774126020514966</c:v>
                </c:pt>
                <c:pt idx="247" formatCode="0.00">
                  <c:v>26.663031624863684</c:v>
                </c:pt>
                <c:pt idx="248" formatCode="0.00">
                  <c:v>29.882592007225107</c:v>
                </c:pt>
                <c:pt idx="249" formatCode="0.00">
                  <c:v>29.595798127426356</c:v>
                </c:pt>
                <c:pt idx="250" formatCode="0.00">
                  <c:v>24.517241379310342</c:v>
                </c:pt>
                <c:pt idx="251" formatCode="0.00">
                  <c:v>21.714026944412996</c:v>
                </c:pt>
                <c:pt idx="252" formatCode="0.00">
                  <c:v>22.299417301658448</c:v>
                </c:pt>
                <c:pt idx="253" formatCode="0.00">
                  <c:v>21.546774738264102</c:v>
                </c:pt>
                <c:pt idx="254" formatCode="0.00">
                  <c:v>22.485925598851971</c:v>
                </c:pt>
                <c:pt idx="255" formatCode="0.00">
                  <c:v>25.529579629019867</c:v>
                </c:pt>
                <c:pt idx="256" formatCode="0.00">
                  <c:v>29.32815102720711</c:v>
                </c:pt>
                <c:pt idx="257" formatCode="0.00">
                  <c:v>28.685953293830604</c:v>
                </c:pt>
                <c:pt idx="258" formatCode="0.00">
                  <c:v>30.567276136896389</c:v>
                </c:pt>
                <c:pt idx="259" formatCode="0.00">
                  <c:v>33.562113932738505</c:v>
                </c:pt>
                <c:pt idx="260" formatCode="0.00">
                  <c:v>31.266816143497756</c:v>
                </c:pt>
                <c:pt idx="261" formatCode="0.00">
                  <c:v>27.20175920835624</c:v>
                </c:pt>
                <c:pt idx="262" formatCode="0.00">
                  <c:v>27.742215471411523</c:v>
                </c:pt>
                <c:pt idx="263" formatCode="0.00">
                  <c:v>28.413087498667803</c:v>
                </c:pt>
                <c:pt idx="264" formatCode="0.00">
                  <c:v>26.602028307143655</c:v>
                </c:pt>
                <c:pt idx="265" formatCode="0.00">
                  <c:v>37.225595516113962</c:v>
                </c:pt>
                <c:pt idx="266" formatCode="0.00">
                  <c:v>35.968194574368574</c:v>
                </c:pt>
                <c:pt idx="267" formatCode="0.00">
                  <c:v>34.216259603256511</c:v>
                </c:pt>
                <c:pt idx="268" formatCode="0.00">
                  <c:v>35.084614533790507</c:v>
                </c:pt>
                <c:pt idx="269" formatCode="0.00">
                  <c:v>28.65808236671278</c:v>
                </c:pt>
                <c:pt idx="270" formatCode="0.00">
                  <c:v>32.206068268015173</c:v>
                </c:pt>
                <c:pt idx="271" formatCode="0.00">
                  <c:v>31.247240618101543</c:v>
                </c:pt>
                <c:pt idx="272" formatCode="0.00">
                  <c:v>25.227032734952484</c:v>
                </c:pt>
                <c:pt idx="273" formatCode="0.00">
                  <c:v>25.687026858861348</c:v>
                </c:pt>
                <c:pt idx="274" formatCode="0.00">
                  <c:v>28.564165141346347</c:v>
                </c:pt>
                <c:pt idx="275" formatCode="0.00">
                  <c:v>25.619019433757519</c:v>
                </c:pt>
                <c:pt idx="276" formatCode="0.00">
                  <c:v>24.807121661721069</c:v>
                </c:pt>
                <c:pt idx="277" formatCode="0.00">
                  <c:v>22.867092280905396</c:v>
                </c:pt>
                <c:pt idx="278" formatCode="0.00">
                  <c:v>20.259667476181583</c:v>
                </c:pt>
                <c:pt idx="279" formatCode="0.00">
                  <c:v>22.45500428530616</c:v>
                </c:pt>
                <c:pt idx="280" formatCode="0.00">
                  <c:v>20.115050924179553</c:v>
                </c:pt>
                <c:pt idx="281" formatCode="0.00">
                  <c:v>18.709552786631892</c:v>
                </c:pt>
                <c:pt idx="282" formatCode="0.00">
                  <c:v>16.872229716708421</c:v>
                </c:pt>
                <c:pt idx="283" formatCode="0.00">
                  <c:v>14.301844185171246</c:v>
                </c:pt>
                <c:pt idx="284" formatCode="0.00">
                  <c:v>15.480194319880418</c:v>
                </c:pt>
                <c:pt idx="285" formatCode="0.00">
                  <c:v>14.003491684278231</c:v>
                </c:pt>
                <c:pt idx="286" formatCode="0.00">
                  <c:v>9.7073518915060681</c:v>
                </c:pt>
                <c:pt idx="287" formatCode="0.00">
                  <c:v>9.7777394900068906</c:v>
                </c:pt>
              </c:numCache>
            </c:numRef>
          </c:val>
          <c:smooth val="0"/>
          <c:extLst>
            <c:ext xmlns:c16="http://schemas.microsoft.com/office/drawing/2014/chart" uri="{C3380CC4-5D6E-409C-BE32-E72D297353CC}">
              <c16:uniqueId val="{00000000-4318-4917-B3EE-DB6CF0940851}"/>
            </c:ext>
          </c:extLst>
        </c:ser>
        <c:ser>
          <c:idx val="1"/>
          <c:order val="1"/>
          <c:tx>
            <c:strRef>
              <c:f>'Öl-Preis Monat_Jahr'!$K$9</c:f>
              <c:strCache>
                <c:ptCount val="1"/>
                <c:pt idx="0">
                  <c:v>Dollar</c:v>
                </c:pt>
              </c:strCache>
            </c:strRef>
          </c:tx>
          <c:spPr>
            <a:ln w="22225">
              <a:solidFill>
                <a:srgbClr val="00B0F0"/>
              </a:solidFill>
            </a:ln>
          </c:spPr>
          <c:marker>
            <c:symbol val="none"/>
          </c:marker>
          <c:cat>
            <c:numRef>
              <c:f>'Öl-Preis Monat_Jahr'!$G$10:$G$297</c:f>
              <c:numCache>
                <c:formatCode>mm/yy</c:formatCode>
                <c:ptCount val="28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pt idx="271">
                  <c:v>36647</c:v>
                </c:pt>
                <c:pt idx="272">
                  <c:v>36617</c:v>
                </c:pt>
                <c:pt idx="273">
                  <c:v>36586</c:v>
                </c:pt>
                <c:pt idx="274">
                  <c:v>36557</c:v>
                </c:pt>
                <c:pt idx="275">
                  <c:v>36526</c:v>
                </c:pt>
                <c:pt idx="276">
                  <c:v>36495</c:v>
                </c:pt>
                <c:pt idx="277">
                  <c:v>36465</c:v>
                </c:pt>
                <c:pt idx="278">
                  <c:v>36434</c:v>
                </c:pt>
                <c:pt idx="279">
                  <c:v>36404</c:v>
                </c:pt>
                <c:pt idx="280">
                  <c:v>36373</c:v>
                </c:pt>
                <c:pt idx="281">
                  <c:v>36342</c:v>
                </c:pt>
                <c:pt idx="282">
                  <c:v>36312</c:v>
                </c:pt>
                <c:pt idx="283">
                  <c:v>36281</c:v>
                </c:pt>
                <c:pt idx="284">
                  <c:v>36251</c:v>
                </c:pt>
                <c:pt idx="285">
                  <c:v>36220</c:v>
                </c:pt>
                <c:pt idx="286">
                  <c:v>36192</c:v>
                </c:pt>
                <c:pt idx="287">
                  <c:v>36161</c:v>
                </c:pt>
              </c:numCache>
            </c:numRef>
          </c:cat>
          <c:val>
            <c:numRef>
              <c:f>'Öl-Preis Monat_Jahr'!$K$10:$K$297</c:f>
              <c:numCache>
                <c:formatCode>0.0</c:formatCode>
                <c:ptCount val="288"/>
                <c:pt idx="6">
                  <c:v>109.03</c:v>
                </c:pt>
                <c:pt idx="7">
                  <c:v>115.6</c:v>
                </c:pt>
                <c:pt idx="8">
                  <c:v>107.14</c:v>
                </c:pt>
                <c:pt idx="9">
                  <c:v>104.71</c:v>
                </c:pt>
                <c:pt idx="10">
                  <c:v>97.97</c:v>
                </c:pt>
                <c:pt idx="11">
                  <c:v>89.26</c:v>
                </c:pt>
                <c:pt idx="12">
                  <c:v>77.349999999999994</c:v>
                </c:pt>
                <c:pt idx="13">
                  <c:v>69.23</c:v>
                </c:pt>
                <c:pt idx="14">
                  <c:v>83.72</c:v>
                </c:pt>
                <c:pt idx="15">
                  <c:v>78.31</c:v>
                </c:pt>
                <c:pt idx="16">
                  <c:v>71.63</c:v>
                </c:pt>
                <c:pt idx="17">
                  <c:v>75.41</c:v>
                </c:pt>
                <c:pt idx="18">
                  <c:v>74.62</c:v>
                </c:pt>
                <c:pt idx="19">
                  <c:v>68.95</c:v>
                </c:pt>
                <c:pt idx="20">
                  <c:v>66.760000000000005</c:v>
                </c:pt>
                <c:pt idx="21">
                  <c:v>62.74</c:v>
                </c:pt>
                <c:pt idx="22" formatCode="General">
                  <c:v>64.42</c:v>
                </c:pt>
                <c:pt idx="23">
                  <c:v>55.04</c:v>
                </c:pt>
                <c:pt idx="24">
                  <c:v>51.82</c:v>
                </c:pt>
                <c:pt idx="25">
                  <c:v>47.88</c:v>
                </c:pt>
                <c:pt idx="26">
                  <c:v>37.94</c:v>
                </c:pt>
                <c:pt idx="27">
                  <c:v>42.3</c:v>
                </c:pt>
                <c:pt idx="28">
                  <c:v>45.66</c:v>
                </c:pt>
                <c:pt idx="29">
                  <c:v>43.52</c:v>
                </c:pt>
                <c:pt idx="30">
                  <c:v>41.27</c:v>
                </c:pt>
                <c:pt idx="31">
                  <c:v>37.840000000000003</c:v>
                </c:pt>
                <c:pt idx="32">
                  <c:v>26.48</c:v>
                </c:pt>
                <c:pt idx="33" formatCode="General">
                  <c:v>26.35</c:v>
                </c:pt>
                <c:pt idx="34" formatCode="General">
                  <c:v>49.67</c:v>
                </c:pt>
                <c:pt idx="35" formatCode="General">
                  <c:v>56.62</c:v>
                </c:pt>
                <c:pt idx="36" formatCode="General">
                  <c:v>65.290000000000006</c:v>
                </c:pt>
                <c:pt idx="37" formatCode="General">
                  <c:v>60.49</c:v>
                </c:pt>
                <c:pt idx="38" formatCode="General">
                  <c:v>59.62</c:v>
                </c:pt>
                <c:pt idx="39" formatCode="General">
                  <c:v>59.25</c:v>
                </c:pt>
                <c:pt idx="40" formatCode="General">
                  <c:v>59.25</c:v>
                </c:pt>
                <c:pt idx="41" formatCode="General">
                  <c:v>65.05</c:v>
                </c:pt>
                <c:pt idx="42" formatCode="General">
                  <c:v>64.739999999999995</c:v>
                </c:pt>
                <c:pt idx="43" formatCode="General">
                  <c:v>61.99</c:v>
                </c:pt>
                <c:pt idx="44" formatCode="General">
                  <c:v>72.06</c:v>
                </c:pt>
                <c:pt idx="45" formatCode="General">
                  <c:v>67.58</c:v>
                </c:pt>
                <c:pt idx="46" formatCode="General">
                  <c:v>66.31</c:v>
                </c:pt>
                <c:pt idx="47" formatCode="General">
                  <c:v>60.84</c:v>
                </c:pt>
                <c:pt idx="48" formatCode="General">
                  <c:v>54.02</c:v>
                </c:pt>
                <c:pt idx="49" formatCode="General">
                  <c:v>59.46</c:v>
                </c:pt>
                <c:pt idx="50" formatCode="General">
                  <c:v>75.040000000000006</c:v>
                </c:pt>
                <c:pt idx="51" formatCode="General">
                  <c:v>82.73</c:v>
                </c:pt>
                <c:pt idx="52" formatCode="General">
                  <c:v>77.64</c:v>
                </c:pt>
                <c:pt idx="53" formatCode="General">
                  <c:v>74.209999999999994</c:v>
                </c:pt>
                <c:pt idx="54" formatCode="General">
                  <c:v>79.23</c:v>
                </c:pt>
                <c:pt idx="55" formatCode="General">
                  <c:v>77.56</c:v>
                </c:pt>
                <c:pt idx="56" formatCode="General">
                  <c:v>74.69</c:v>
                </c:pt>
                <c:pt idx="57" formatCode="General">
                  <c:v>69.34</c:v>
                </c:pt>
                <c:pt idx="58" formatCode="General">
                  <c:v>64.73</c:v>
                </c:pt>
                <c:pt idx="59" formatCode="General">
                  <c:v>68.89</c:v>
                </c:pt>
                <c:pt idx="60" formatCode="General">
                  <c:v>66.44</c:v>
                </c:pt>
                <c:pt idx="61" formatCode="General">
                  <c:v>62.63</c:v>
                </c:pt>
                <c:pt idx="62" formatCode="General">
                  <c:v>60.94</c:v>
                </c:pt>
                <c:pt idx="63" formatCode="General">
                  <c:v>56.79</c:v>
                </c:pt>
                <c:pt idx="64" formatCode="General">
                  <c:v>52.86</c:v>
                </c:pt>
                <c:pt idx="65" formatCode="General">
                  <c:v>52.72</c:v>
                </c:pt>
                <c:pt idx="66" formatCode="General">
                  <c:v>48.77</c:v>
                </c:pt>
                <c:pt idx="67" formatCode="General">
                  <c:v>50.76</c:v>
                </c:pt>
                <c:pt idx="68" formatCode="General">
                  <c:v>52.05</c:v>
                </c:pt>
                <c:pt idx="69" formatCode="General">
                  <c:v>53.53</c:v>
                </c:pt>
                <c:pt idx="70" formatCode="General">
                  <c:v>56.51</c:v>
                </c:pt>
                <c:pt idx="71" formatCode="General">
                  <c:v>55.58</c:v>
                </c:pt>
                <c:pt idx="72" formatCode="General">
                  <c:v>57.49</c:v>
                </c:pt>
                <c:pt idx="73" formatCode="General">
                  <c:v>51.84</c:v>
                </c:pt>
                <c:pt idx="74" formatCode="General">
                  <c:v>48.61</c:v>
                </c:pt>
                <c:pt idx="75" formatCode="General">
                  <c:v>50.19</c:v>
                </c:pt>
                <c:pt idx="76" formatCode="General">
                  <c:v>46.89</c:v>
                </c:pt>
                <c:pt idx="77" formatCode="General">
                  <c:v>43.53</c:v>
                </c:pt>
                <c:pt idx="78" formatCode="General">
                  <c:v>49.71</c:v>
                </c:pt>
                <c:pt idx="79" formatCode="General">
                  <c:v>49.89</c:v>
                </c:pt>
                <c:pt idx="80" formatCode="General">
                  <c:v>47.37</c:v>
                </c:pt>
                <c:pt idx="81" formatCode="General">
                  <c:v>40.33</c:v>
                </c:pt>
                <c:pt idx="82" formatCode="General">
                  <c:v>36.57</c:v>
                </c:pt>
                <c:pt idx="83" formatCode="General">
                  <c:v>35.99</c:v>
                </c:pt>
                <c:pt idx="84" formatCode="General">
                  <c:v>37.67</c:v>
                </c:pt>
                <c:pt idx="85" formatCode="General">
                  <c:v>45.24</c:v>
                </c:pt>
                <c:pt idx="86" formatCode="General">
                  <c:v>50.31</c:v>
                </c:pt>
                <c:pt idx="87" formatCode="General">
                  <c:v>49.05</c:v>
                </c:pt>
                <c:pt idx="88" formatCode="General">
                  <c:v>54.99</c:v>
                </c:pt>
                <c:pt idx="89" formatCode="General">
                  <c:v>52.85</c:v>
                </c:pt>
                <c:pt idx="90" formatCode="General">
                  <c:v>64.14</c:v>
                </c:pt>
                <c:pt idx="91" formatCode="General">
                  <c:v>66.14</c:v>
                </c:pt>
                <c:pt idx="92" formatCode="General">
                  <c:v>67.45</c:v>
                </c:pt>
                <c:pt idx="93" formatCode="General">
                  <c:v>56.21</c:v>
                </c:pt>
                <c:pt idx="94" formatCode="General">
                  <c:v>63.15</c:v>
                </c:pt>
                <c:pt idx="95" formatCode="General">
                  <c:v>53.95</c:v>
                </c:pt>
                <c:pt idx="96" formatCode="General">
                  <c:v>58.21</c:v>
                </c:pt>
                <c:pt idx="97" formatCode="General">
                  <c:v>70.58</c:v>
                </c:pt>
                <c:pt idx="98" formatCode="General">
                  <c:v>86.34</c:v>
                </c:pt>
                <c:pt idx="99" formatCode="General">
                  <c:v>95.32</c:v>
                </c:pt>
                <c:pt idx="100" formatCode="General">
                  <c:v>103.77</c:v>
                </c:pt>
                <c:pt idx="101" formatCode="General">
                  <c:v>106.53</c:v>
                </c:pt>
                <c:pt idx="102" formatCode="General">
                  <c:v>112.07</c:v>
                </c:pt>
                <c:pt idx="103" formatCode="General">
                  <c:v>108.68</c:v>
                </c:pt>
                <c:pt idx="104" formatCode="General">
                  <c:v>107.53</c:v>
                </c:pt>
                <c:pt idx="105" formatCode="General">
                  <c:v>107.65</c:v>
                </c:pt>
                <c:pt idx="106" formatCode="General">
                  <c:v>108.63</c:v>
                </c:pt>
                <c:pt idx="107" formatCode="General">
                  <c:v>105.81</c:v>
                </c:pt>
                <c:pt idx="108" formatCode="General">
                  <c:v>110.53</c:v>
                </c:pt>
                <c:pt idx="109" formatCode="General">
                  <c:v>109.33</c:v>
                </c:pt>
                <c:pt idx="110" formatCode="General">
                  <c:v>108.63</c:v>
                </c:pt>
                <c:pt idx="111" formatCode="General">
                  <c:v>107.43</c:v>
                </c:pt>
                <c:pt idx="112" formatCode="General">
                  <c:v>112.32</c:v>
                </c:pt>
                <c:pt idx="113" formatCode="General">
                  <c:v>106.91</c:v>
                </c:pt>
                <c:pt idx="114" formatCode="General">
                  <c:v>101.72</c:v>
                </c:pt>
                <c:pt idx="115" formatCode="General">
                  <c:v>100.2</c:v>
                </c:pt>
                <c:pt idx="116" formatCode="General">
                  <c:v>102.04</c:v>
                </c:pt>
                <c:pt idx="117" formatCode="General">
                  <c:v>109.79</c:v>
                </c:pt>
                <c:pt idx="118" formatCode="General">
                  <c:v>110.42</c:v>
                </c:pt>
                <c:pt idx="119" formatCode="General">
                  <c:v>114.54</c:v>
                </c:pt>
                <c:pt idx="120" formatCode="General">
                  <c:v>109.89</c:v>
                </c:pt>
                <c:pt idx="121" formatCode="General">
                  <c:v>110.25</c:v>
                </c:pt>
                <c:pt idx="122" formatCode="General">
                  <c:v>107.56</c:v>
                </c:pt>
                <c:pt idx="123" formatCode="General">
                  <c:v>111.58</c:v>
                </c:pt>
                <c:pt idx="124" formatCode="General">
                  <c:v>114.05</c:v>
                </c:pt>
                <c:pt idx="125" formatCode="General">
                  <c:v>103.84</c:v>
                </c:pt>
                <c:pt idx="126" formatCode="General">
                  <c:v>97.88</c:v>
                </c:pt>
                <c:pt idx="127" formatCode="General">
                  <c:v>101.43</c:v>
                </c:pt>
                <c:pt idx="128" formatCode="General">
                  <c:v>119.47</c:v>
                </c:pt>
                <c:pt idx="129" formatCode="General">
                  <c:v>122.88</c:v>
                </c:pt>
                <c:pt idx="130" formatCode="General">
                  <c:v>122.66</c:v>
                </c:pt>
                <c:pt idx="131" formatCode="General">
                  <c:v>110.98</c:v>
                </c:pt>
                <c:pt idx="132" formatCode="General">
                  <c:v>107.38</c:v>
                </c:pt>
                <c:pt idx="133" formatCode="General">
                  <c:v>110.52</c:v>
                </c:pt>
                <c:pt idx="134" formatCode="General">
                  <c:v>109.56</c:v>
                </c:pt>
                <c:pt idx="135" formatCode="General">
                  <c:v>102.76</c:v>
                </c:pt>
                <c:pt idx="136" formatCode="General">
                  <c:v>114.85</c:v>
                </c:pt>
                <c:pt idx="137" formatCode="General">
                  <c:v>116.74</c:v>
                </c:pt>
                <c:pt idx="138" formatCode="General">
                  <c:v>112.48</c:v>
                </c:pt>
                <c:pt idx="139" formatCode="General">
                  <c:v>116.73</c:v>
                </c:pt>
                <c:pt idx="140" formatCode="General">
                  <c:v>125.89</c:v>
                </c:pt>
                <c:pt idx="141" formatCode="General">
                  <c:v>117.36</c:v>
                </c:pt>
                <c:pt idx="142" formatCode="General">
                  <c:v>111.8</c:v>
                </c:pt>
                <c:pt idx="143" formatCode="General">
                  <c:v>101.01</c:v>
                </c:pt>
                <c:pt idx="144" formatCode="General">
                  <c:v>94.75</c:v>
                </c:pt>
                <c:pt idx="145" formatCode="General">
                  <c:v>85.92</c:v>
                </c:pt>
                <c:pt idx="146" formatCode="General">
                  <c:v>83.15</c:v>
                </c:pt>
                <c:pt idx="147" formatCode="General">
                  <c:v>82.31</c:v>
                </c:pt>
                <c:pt idx="148" formatCode="General">
                  <c:v>74.64</c:v>
                </c:pt>
                <c:pt idx="149" formatCode="General">
                  <c:v>78.180000000000007</c:v>
                </c:pt>
                <c:pt idx="150" formatCode="General">
                  <c:v>75.010000000000005</c:v>
                </c:pt>
                <c:pt idx="151" formatCode="General">
                  <c:v>74.650000000000006</c:v>
                </c:pt>
                <c:pt idx="152" formatCode="General">
                  <c:v>87.44</c:v>
                </c:pt>
                <c:pt idx="153" formatCode="General">
                  <c:v>82.7</c:v>
                </c:pt>
                <c:pt idx="154" formatCode="General">
                  <c:v>77.59</c:v>
                </c:pt>
                <c:pt idx="155" formatCode="General">
                  <c:v>71.459999999999994</c:v>
                </c:pt>
                <c:pt idx="156" formatCode="General">
                  <c:v>77.930000000000007</c:v>
                </c:pt>
                <c:pt idx="157" formatCode="General">
                  <c:v>78.47</c:v>
                </c:pt>
                <c:pt idx="158" formatCode="General">
                  <c:v>75.2</c:v>
                </c:pt>
                <c:pt idx="159" formatCode="General">
                  <c:v>69.069999999999993</c:v>
                </c:pt>
                <c:pt idx="160" formatCode="General">
                  <c:v>69.650000000000006</c:v>
                </c:pt>
                <c:pt idx="161" formatCode="General">
                  <c:v>71.7</c:v>
                </c:pt>
                <c:pt idx="162" formatCode="General">
                  <c:v>69.3</c:v>
                </c:pt>
                <c:pt idx="163" formatCode="General">
                  <c:v>65.52</c:v>
                </c:pt>
                <c:pt idx="164" formatCode="General">
                  <c:v>50.8</c:v>
                </c:pt>
                <c:pt idx="165" formatCode="General">
                  <c:v>49.23</c:v>
                </c:pt>
                <c:pt idx="166" formatCode="General">
                  <c:v>46.35</c:v>
                </c:pt>
                <c:pt idx="167" formatCode="General">
                  <c:v>45.88</c:v>
                </c:pt>
                <c:pt idx="168" formatCode="General">
                  <c:v>45.59</c:v>
                </c:pt>
                <c:pt idx="169" formatCode="General">
                  <c:v>53.49</c:v>
                </c:pt>
                <c:pt idx="170" formatCode="General">
                  <c:v>65.319999999999993</c:v>
                </c:pt>
                <c:pt idx="171" formatCode="General">
                  <c:v>98.17</c:v>
                </c:pt>
                <c:pt idx="172" formatCode="General">
                  <c:v>114.05</c:v>
                </c:pt>
                <c:pt idx="173" formatCode="General">
                  <c:v>123.98</c:v>
                </c:pt>
                <c:pt idx="174" formatCode="General">
                  <c:v>139.83000000000001</c:v>
                </c:pt>
                <c:pt idx="175" formatCode="General">
                  <c:v>127.78</c:v>
                </c:pt>
                <c:pt idx="176" formatCode="General">
                  <c:v>111.36</c:v>
                </c:pt>
                <c:pt idx="177" formatCode="General">
                  <c:v>100.3</c:v>
                </c:pt>
                <c:pt idx="178" formatCode="General">
                  <c:v>100.1</c:v>
                </c:pt>
                <c:pt idx="179" formatCode="General">
                  <c:v>92.21</c:v>
                </c:pt>
                <c:pt idx="180" formatCode="General">
                  <c:v>93.85</c:v>
                </c:pt>
                <c:pt idx="181" formatCode="General">
                  <c:v>88.26</c:v>
                </c:pt>
                <c:pt idx="182" formatCode="General">
                  <c:v>90.63</c:v>
                </c:pt>
                <c:pt idx="183" formatCode="General">
                  <c:v>79.17</c:v>
                </c:pt>
                <c:pt idx="184" formatCode="General">
                  <c:v>72.69</c:v>
                </c:pt>
                <c:pt idx="185" formatCode="General">
                  <c:v>77.05</c:v>
                </c:pt>
                <c:pt idx="186" formatCode="General">
                  <c:v>71.41</c:v>
                </c:pt>
                <c:pt idx="187" formatCode="General">
                  <c:v>68.040000000000006</c:v>
                </c:pt>
                <c:pt idx="188" formatCode="General">
                  <c:v>67.650000000000006</c:v>
                </c:pt>
                <c:pt idx="189" formatCode="General">
                  <c:v>68.099999999999994</c:v>
                </c:pt>
                <c:pt idx="190" formatCode="General">
                  <c:v>61.89</c:v>
                </c:pt>
                <c:pt idx="191" formatCode="General">
                  <c:v>57.4</c:v>
                </c:pt>
                <c:pt idx="192" formatCode="General">
                  <c:v>60.86</c:v>
                </c:pt>
                <c:pt idx="193" formatCode="General">
                  <c:v>64.260000000000005</c:v>
                </c:pt>
                <c:pt idx="194" formatCode="General">
                  <c:v>59.03</c:v>
                </c:pt>
                <c:pt idx="195" formatCode="General">
                  <c:v>62.48</c:v>
                </c:pt>
                <c:pt idx="196" formatCode="General">
                  <c:v>70.25</c:v>
                </c:pt>
                <c:pt idx="197" formatCode="General">
                  <c:v>75.150000000000006</c:v>
                </c:pt>
                <c:pt idx="198" formatCode="General">
                  <c:v>73.510000000000005</c:v>
                </c:pt>
                <c:pt idx="199" formatCode="General">
                  <c:v>70.41</c:v>
                </c:pt>
                <c:pt idx="200" formatCode="General">
                  <c:v>72.02</c:v>
                </c:pt>
                <c:pt idx="201" formatCode="General">
                  <c:v>65.91</c:v>
                </c:pt>
                <c:pt idx="202" formatCode="General">
                  <c:v>61.76</c:v>
                </c:pt>
                <c:pt idx="203" formatCode="General">
                  <c:v>65.989999999999995</c:v>
                </c:pt>
                <c:pt idx="204" formatCode="General">
                  <c:v>58.98</c:v>
                </c:pt>
                <c:pt idx="205" formatCode="General">
                  <c:v>55.05</c:v>
                </c:pt>
                <c:pt idx="206" formatCode="General">
                  <c:v>58.1</c:v>
                </c:pt>
                <c:pt idx="207" formatCode="General">
                  <c:v>63.48</c:v>
                </c:pt>
                <c:pt idx="208" formatCode="General">
                  <c:v>67.02</c:v>
                </c:pt>
                <c:pt idx="209" formatCode="General">
                  <c:v>59.37</c:v>
                </c:pt>
                <c:pt idx="210" formatCode="General">
                  <c:v>55.58</c:v>
                </c:pt>
                <c:pt idx="211" formatCode="General">
                  <c:v>50.73</c:v>
                </c:pt>
                <c:pt idx="212" formatCode="General">
                  <c:v>51.09</c:v>
                </c:pt>
                <c:pt idx="213" formatCode="General">
                  <c:v>54.29</c:v>
                </c:pt>
                <c:pt idx="214" formatCode="General">
                  <c:v>50.06</c:v>
                </c:pt>
                <c:pt idx="215" formatCode="General">
                  <c:v>45.92</c:v>
                </c:pt>
                <c:pt idx="216" formatCode="General">
                  <c:v>40.46</c:v>
                </c:pt>
                <c:pt idx="217" formatCode="General">
                  <c:v>45.51</c:v>
                </c:pt>
                <c:pt idx="218" formatCode="General">
                  <c:v>48.98</c:v>
                </c:pt>
                <c:pt idx="219" formatCode="General">
                  <c:v>46.38</c:v>
                </c:pt>
                <c:pt idx="220" formatCode="General">
                  <c:v>39.61</c:v>
                </c:pt>
                <c:pt idx="221" formatCode="General">
                  <c:v>40.03</c:v>
                </c:pt>
                <c:pt idx="222" formatCode="General">
                  <c:v>34.5</c:v>
                </c:pt>
                <c:pt idx="223" formatCode="General">
                  <c:v>36.58</c:v>
                </c:pt>
                <c:pt idx="224" formatCode="General">
                  <c:v>34.479999999999997</c:v>
                </c:pt>
                <c:pt idx="225" formatCode="General">
                  <c:v>31.51</c:v>
                </c:pt>
                <c:pt idx="226" formatCode="General">
                  <c:v>32.229999999999997</c:v>
                </c:pt>
                <c:pt idx="227" formatCode="General">
                  <c:v>29.18</c:v>
                </c:pt>
                <c:pt idx="228" formatCode="General">
                  <c:v>30.17</c:v>
                </c:pt>
                <c:pt idx="229" formatCode="General">
                  <c:v>28.45</c:v>
                </c:pt>
                <c:pt idx="230" formatCode="General">
                  <c:v>27.7</c:v>
                </c:pt>
                <c:pt idx="231" formatCode="General">
                  <c:v>27.61</c:v>
                </c:pt>
                <c:pt idx="232" formatCode="General">
                  <c:v>29.49</c:v>
                </c:pt>
                <c:pt idx="233" formatCode="General">
                  <c:v>28.37</c:v>
                </c:pt>
                <c:pt idx="234" formatCode="General">
                  <c:v>28.33</c:v>
                </c:pt>
                <c:pt idx="235" formatCode="General">
                  <c:v>26.32</c:v>
                </c:pt>
                <c:pt idx="236" formatCode="General">
                  <c:v>23.68</c:v>
                </c:pt>
                <c:pt idx="237" formatCode="General">
                  <c:v>27.18</c:v>
                </c:pt>
                <c:pt idx="238" formatCode="General">
                  <c:v>32.79</c:v>
                </c:pt>
                <c:pt idx="239" formatCode="General">
                  <c:v>31.1</c:v>
                </c:pt>
                <c:pt idx="240" formatCode="General">
                  <c:v>28.66</c:v>
                </c:pt>
                <c:pt idx="241" formatCode="General">
                  <c:v>25.16</c:v>
                </c:pt>
                <c:pt idx="242" formatCode="General">
                  <c:v>25.72</c:v>
                </c:pt>
                <c:pt idx="243" formatCode="General">
                  <c:v>28.75</c:v>
                </c:pt>
                <c:pt idx="244" formatCode="General">
                  <c:v>27.47</c:v>
                </c:pt>
                <c:pt idx="245" formatCode="General">
                  <c:v>25.44</c:v>
                </c:pt>
                <c:pt idx="246" formatCode="General">
                  <c:v>25.58</c:v>
                </c:pt>
                <c:pt idx="247" formatCode="General">
                  <c:v>24.45</c:v>
                </c:pt>
                <c:pt idx="248" formatCode="General">
                  <c:v>26.47</c:v>
                </c:pt>
                <c:pt idx="249" formatCode="General">
                  <c:v>25.92</c:v>
                </c:pt>
                <c:pt idx="250" formatCode="General">
                  <c:v>21.33</c:v>
                </c:pt>
                <c:pt idx="251" formatCode="General">
                  <c:v>19.18</c:v>
                </c:pt>
                <c:pt idx="252" formatCode="General">
                  <c:v>19.899999999999999</c:v>
                </c:pt>
                <c:pt idx="253" formatCode="General">
                  <c:v>19.14</c:v>
                </c:pt>
                <c:pt idx="254" formatCode="General">
                  <c:v>20.37</c:v>
                </c:pt>
                <c:pt idx="255" formatCode="General">
                  <c:v>23.26</c:v>
                </c:pt>
                <c:pt idx="256" formatCode="General">
                  <c:v>26.41</c:v>
                </c:pt>
                <c:pt idx="257" formatCode="General">
                  <c:v>24.69</c:v>
                </c:pt>
                <c:pt idx="258" formatCode="General">
                  <c:v>26.08</c:v>
                </c:pt>
                <c:pt idx="259" formatCode="General">
                  <c:v>29.34</c:v>
                </c:pt>
                <c:pt idx="260" formatCode="General">
                  <c:v>27.89</c:v>
                </c:pt>
                <c:pt idx="261" formatCode="General">
                  <c:v>24.74</c:v>
                </c:pt>
                <c:pt idx="262" formatCode="General">
                  <c:v>25.57</c:v>
                </c:pt>
                <c:pt idx="263" formatCode="General">
                  <c:v>26.66</c:v>
                </c:pt>
                <c:pt idx="264" formatCode="General">
                  <c:v>23.87</c:v>
                </c:pt>
                <c:pt idx="265" formatCode="General">
                  <c:v>31.88</c:v>
                </c:pt>
                <c:pt idx="266" formatCode="General">
                  <c:v>30.76</c:v>
                </c:pt>
                <c:pt idx="267" formatCode="General">
                  <c:v>29.84</c:v>
                </c:pt>
                <c:pt idx="268" formatCode="General">
                  <c:v>31.72</c:v>
                </c:pt>
                <c:pt idx="269" formatCode="General">
                  <c:v>26.93</c:v>
                </c:pt>
                <c:pt idx="270" formatCode="General">
                  <c:v>30.57</c:v>
                </c:pt>
                <c:pt idx="271" formatCode="General">
                  <c:v>28.31</c:v>
                </c:pt>
                <c:pt idx="272" formatCode="General">
                  <c:v>23.89</c:v>
                </c:pt>
                <c:pt idx="273" formatCode="General">
                  <c:v>24.77</c:v>
                </c:pt>
                <c:pt idx="274" formatCode="General">
                  <c:v>28.09</c:v>
                </c:pt>
                <c:pt idx="275" formatCode="General">
                  <c:v>25.97</c:v>
                </c:pt>
                <c:pt idx="276" formatCode="General">
                  <c:v>25.08</c:v>
                </c:pt>
                <c:pt idx="277" formatCode="General">
                  <c:v>23.64</c:v>
                </c:pt>
                <c:pt idx="278" formatCode="General">
                  <c:v>21.69</c:v>
                </c:pt>
                <c:pt idx="279" formatCode="General">
                  <c:v>23.58</c:v>
                </c:pt>
                <c:pt idx="280" formatCode="General">
                  <c:v>21.33</c:v>
                </c:pt>
                <c:pt idx="281" formatCode="General">
                  <c:v>19.37</c:v>
                </c:pt>
                <c:pt idx="282" formatCode="General">
                  <c:v>17.510000000000002</c:v>
                </c:pt>
                <c:pt idx="283" formatCode="General">
                  <c:v>15.2</c:v>
                </c:pt>
                <c:pt idx="284" formatCode="General">
                  <c:v>16.57</c:v>
                </c:pt>
                <c:pt idx="285" formatCode="General">
                  <c:v>15.24</c:v>
                </c:pt>
                <c:pt idx="286" formatCode="General">
                  <c:v>10.88</c:v>
                </c:pt>
                <c:pt idx="287" formatCode="General">
                  <c:v>11.35</c:v>
                </c:pt>
              </c:numCache>
            </c:numRef>
          </c:val>
          <c:smooth val="0"/>
          <c:extLst>
            <c:ext xmlns:c16="http://schemas.microsoft.com/office/drawing/2014/chart" uri="{C3380CC4-5D6E-409C-BE32-E72D297353CC}">
              <c16:uniqueId val="{00000001-4318-4917-B3EE-DB6CF0940851}"/>
            </c:ext>
          </c:extLst>
        </c:ser>
        <c:dLbls>
          <c:showLegendKey val="0"/>
          <c:showVal val="0"/>
          <c:showCatName val="0"/>
          <c:showSerName val="0"/>
          <c:showPercent val="0"/>
          <c:showBubbleSize val="0"/>
        </c:dLbls>
        <c:smooth val="0"/>
        <c:axId val="152575360"/>
        <c:axId val="152577152"/>
      </c:lineChart>
      <c:dateAx>
        <c:axId val="152575360"/>
        <c:scaling>
          <c:orientation val="minMax"/>
        </c:scaling>
        <c:delete val="0"/>
        <c:axPos val="b"/>
        <c:numFmt formatCode="yyyy" sourceLinked="0"/>
        <c:majorTickMark val="out"/>
        <c:minorTickMark val="none"/>
        <c:tickLblPos val="nextTo"/>
        <c:txPr>
          <a:bodyPr/>
          <a:lstStyle/>
          <a:p>
            <a:pPr>
              <a:defRPr sz="1100"/>
            </a:pPr>
            <a:endParaRPr lang="de-DE"/>
          </a:p>
        </c:txPr>
        <c:crossAx val="152577152"/>
        <c:crosses val="autoZero"/>
        <c:auto val="0"/>
        <c:lblOffset val="100"/>
        <c:baseTimeUnit val="months"/>
        <c:majorUnit val="1"/>
        <c:majorTimeUnit val="years"/>
        <c:minorUnit val="12"/>
        <c:minorTimeUnit val="months"/>
      </c:dateAx>
      <c:valAx>
        <c:axId val="152577152"/>
        <c:scaling>
          <c:orientation val="minMax"/>
          <c:max val="140"/>
        </c:scaling>
        <c:delete val="0"/>
        <c:axPos val="l"/>
        <c:majorGridlines>
          <c:spPr>
            <a:ln w="12700">
              <a:solidFill>
                <a:schemeClr val="bg1">
                  <a:lumMod val="65000"/>
                  <a:alpha val="40000"/>
                </a:schemeClr>
              </a:solidFill>
            </a:ln>
          </c:spPr>
        </c:majorGridlines>
        <c:numFmt formatCode="0" sourceLinked="0"/>
        <c:majorTickMark val="out"/>
        <c:minorTickMark val="none"/>
        <c:tickLblPos val="nextTo"/>
        <c:spPr>
          <a:ln>
            <a:noFill/>
          </a:ln>
        </c:spPr>
        <c:crossAx val="152575360"/>
        <c:crosses val="autoZero"/>
        <c:crossBetween val="between"/>
      </c:valAx>
    </c:plotArea>
    <c:legend>
      <c:legendPos val="r"/>
      <c:layout>
        <c:manualLayout>
          <c:xMode val="edge"/>
          <c:yMode val="edge"/>
          <c:x val="0.68580561275994345"/>
          <c:y val="1.3992216490180107E-2"/>
          <c:w val="0.29778413082980021"/>
          <c:h val="6.5039732102452702E-2"/>
        </c:manualLayout>
      </c:layout>
      <c:overlay val="0"/>
      <c:txPr>
        <a:bodyPr/>
        <a:lstStyle/>
        <a:p>
          <a:pPr>
            <a:defRPr sz="1050"/>
          </a:pPr>
          <a:endParaRPr lang="de-DE"/>
        </a:p>
      </c:txPr>
    </c:legend>
    <c:plotVisOnly val="1"/>
    <c:dispBlanksAs val="gap"/>
    <c:showDLblsOverMax val="0"/>
  </c:chart>
  <c:spPr>
    <a:ln>
      <a:noFill/>
    </a:ln>
  </c:spPr>
  <c:txPr>
    <a:bodyPr/>
    <a:lstStyle/>
    <a:p>
      <a:pPr>
        <a:defRPr>
          <a:latin typeface="+mn-lt"/>
        </a:defRPr>
      </a:pPr>
      <a:endParaRPr lang="de-DE"/>
    </a:p>
  </c:txPr>
  <c:printSettings>
    <c:headerFooter/>
    <c:pageMargins b="0.78740157499999996" l="0.70000000000000007" r="0.70000000000000007" t="0.78740157499999996" header="0.30000000000000004" footer="0.30000000000000004"/>
    <c:pageSetup/>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sz="1200"/>
            </a:pPr>
            <a:r>
              <a:rPr lang="de-DE" sz="1200"/>
              <a:t>Ölpreis (Euro, Brent je Barrel, Monatsdurchschnitt)</a:t>
            </a:r>
          </a:p>
        </c:rich>
      </c:tx>
      <c:layout>
        <c:manualLayout>
          <c:xMode val="edge"/>
          <c:yMode val="edge"/>
          <c:x val="2.6661425576519921E-3"/>
          <c:y val="1.3614814814814817E-3"/>
        </c:manualLayout>
      </c:layout>
      <c:overlay val="1"/>
    </c:title>
    <c:autoTitleDeleted val="0"/>
    <c:plotArea>
      <c:layout>
        <c:manualLayout>
          <c:layoutTarget val="inner"/>
          <c:xMode val="edge"/>
          <c:yMode val="edge"/>
          <c:x val="5.4828266946191473E-2"/>
          <c:y val="0.17050084794549777"/>
          <c:w val="0.91696034241788937"/>
          <c:h val="0.72496444444444441"/>
        </c:manualLayout>
      </c:layout>
      <c:lineChart>
        <c:grouping val="standard"/>
        <c:varyColors val="0"/>
        <c:ser>
          <c:idx val="0"/>
          <c:order val="0"/>
          <c:tx>
            <c:strRef>
              <c:f>'Öl-Preis Monat_Jahr'!$H$9</c:f>
              <c:strCache>
                <c:ptCount val="1"/>
                <c:pt idx="0">
                  <c:v>Euro</c:v>
                </c:pt>
              </c:strCache>
            </c:strRef>
          </c:tx>
          <c:spPr>
            <a:ln w="25400">
              <a:solidFill>
                <a:srgbClr val="C00000"/>
              </a:solidFill>
            </a:ln>
          </c:spPr>
          <c:marker>
            <c:symbol val="none"/>
          </c:marker>
          <c:cat>
            <c:numRef>
              <c:f>'Öl-Preis Monat_Jahr'!$G$10:$G$69</c:f>
              <c:numCache>
                <c:formatCode>mm/yy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'Öl-Preis Monat_Jahr'!$H$10:$H$69</c:f>
              <c:numCache>
                <c:formatCode>General</c:formatCode>
                <c:ptCount val="60"/>
                <c:pt idx="6" formatCode="0.00">
                  <c:v>103.19125137665198</c:v>
                </c:pt>
                <c:pt idx="7" formatCode="0.00">
                  <c:v>109.2782530604528</c:v>
                </c:pt>
                <c:pt idx="8" formatCode="0.00">
                  <c:v>99.031893985094086</c:v>
                </c:pt>
                <c:pt idx="9" formatCode="0.00">
                  <c:v>95.027146893101204</c:v>
                </c:pt>
                <c:pt idx="10" formatCode="0.00">
                  <c:v>86.378825417258128</c:v>
                </c:pt>
                <c:pt idx="11" formatCode="0.00">
                  <c:v>78.89008602548779</c:v>
                </c:pt>
                <c:pt idx="12" formatCode="0.00">
                  <c:v>68.428421421071064</c:v>
                </c:pt>
                <c:pt idx="13" formatCode="0.00">
                  <c:v>60.65334177588219</c:v>
                </c:pt>
                <c:pt idx="14" formatCode="0.00">
                  <c:v>72.163230459178038</c:v>
                </c:pt>
                <c:pt idx="15" formatCode="0.00">
                  <c:v>66.531761325676683</c:v>
                </c:pt>
                <c:pt idx="16" formatCode="0.00">
                  <c:v>60.848714186423663</c:v>
                </c:pt>
                <c:pt idx="17" formatCode="0.00">
                  <c:v>63.788834204860038</c:v>
                </c:pt>
                <c:pt idx="18" formatCode="0.00">
                  <c:v>61.940264718755188</c:v>
                </c:pt>
                <c:pt idx="19" formatCode="0.00">
                  <c:v>56.768105259856348</c:v>
                </c:pt>
                <c:pt idx="20" formatCode="0.00">
                  <c:v>55.730397108296941</c:v>
                </c:pt>
                <c:pt idx="21" formatCode="0.00">
                  <c:v>52.726734605139612</c:v>
                </c:pt>
                <c:pt idx="22" formatCode="0.00">
                  <c:v>53.248910968019246</c:v>
                </c:pt>
                <c:pt idx="23" formatCode="0.00">
                  <c:v>45.222806952677907</c:v>
                </c:pt>
                <c:pt idx="24" formatCode="0.00">
                  <c:v>42.581069270245841</c:v>
                </c:pt>
                <c:pt idx="25" formatCode="0.00">
                  <c:v>40.446346682971566</c:v>
                </c:pt>
                <c:pt idx="26" formatCode="0.00">
                  <c:v>32.220309279146427</c:v>
                </c:pt>
                <c:pt idx="27" formatCode="0.00">
                  <c:v>35.870533047068029</c:v>
                </c:pt>
                <c:pt idx="28" formatCode="0.00">
                  <c:v>38.603003341519376</c:v>
                </c:pt>
                <c:pt idx="29" formatCode="0.00">
                  <c:v>37.964332582360484</c:v>
                </c:pt>
                <c:pt idx="30" formatCode="0.00">
                  <c:v>36.669480333278138</c:v>
                </c:pt>
                <c:pt idx="31" formatCode="0.00">
                  <c:v>34.709705233515415</c:v>
                </c:pt>
                <c:pt idx="32" formatCode="0.00">
                  <c:v>24.354564940371333</c:v>
                </c:pt>
                <c:pt idx="33" formatCode="0.00">
                  <c:v>23.817251792353993</c:v>
                </c:pt>
                <c:pt idx="34" formatCode="0.00">
                  <c:v>45.547913801008711</c:v>
                </c:pt>
                <c:pt idx="35" formatCode="0.00">
                  <c:v>51.007338006944906</c:v>
                </c:pt>
                <c:pt idx="36" formatCode="0.00">
                  <c:v>58.748633412666635</c:v>
                </c:pt>
                <c:pt idx="37" formatCode="0.00">
                  <c:v>54.737363726461844</c:v>
                </c:pt>
                <c:pt idx="38" formatCode="0.00">
                  <c:v>53.942228638639861</c:v>
                </c:pt>
                <c:pt idx="39" formatCode="0.00">
                  <c:v>53.844522723535384</c:v>
                </c:pt>
                <c:pt idx="40" formatCode="0.00">
                  <c:v>53.252552323134921</c:v>
                </c:pt>
                <c:pt idx="41" formatCode="0.00">
                  <c:v>57.985140859535768</c:v>
                </c:pt>
                <c:pt idx="42" formatCode="0.00">
                  <c:v>57.325517558928219</c:v>
                </c:pt>
                <c:pt idx="43" formatCode="0.00">
                  <c:v>55.42446791649224</c:v>
                </c:pt>
                <c:pt idx="44" formatCode="0.00">
                  <c:v>64.120303428024826</c:v>
                </c:pt>
                <c:pt idx="45" formatCode="0.00">
                  <c:v>59.792207354477732</c:v>
                </c:pt>
                <c:pt idx="46" formatCode="0.00">
                  <c:v>58.416988587059478</c:v>
                </c:pt>
                <c:pt idx="47" formatCode="0.00">
                  <c:v>53.291713283511385</c:v>
                </c:pt>
                <c:pt idx="48" formatCode="0.00">
                  <c:v>40.883977900552495</c:v>
                </c:pt>
                <c:pt idx="49" formatCode="0.00">
                  <c:v>52.309943975910848</c:v>
                </c:pt>
                <c:pt idx="50" formatCode="0.00">
                  <c:v>65.342838645682306</c:v>
                </c:pt>
                <c:pt idx="51" formatCode="0.00">
                  <c:v>70.959884035098256</c:v>
                </c:pt>
                <c:pt idx="52" formatCode="0.00">
                  <c:v>67.22685279302479</c:v>
                </c:pt>
                <c:pt idx="53" formatCode="0.00">
                  <c:v>63.504819398955995</c:v>
                </c:pt>
                <c:pt idx="54" formatCode="0.00">
                  <c:v>67.843861623525967</c:v>
                </c:pt>
                <c:pt idx="55" formatCode="0.00">
                  <c:v>65.660775236753906</c:v>
                </c:pt>
                <c:pt idx="56" formatCode="0.00">
                  <c:v>60.840807083567533</c:v>
                </c:pt>
                <c:pt idx="57" formatCode="0.00">
                  <c:v>56.208600324249211</c:v>
                </c:pt>
                <c:pt idx="58" formatCode="0.00">
                  <c:v>52.422293849916585</c:v>
                </c:pt>
                <c:pt idx="59" formatCode="0.00">
                  <c:v>56.46952743964917</c:v>
                </c:pt>
              </c:numCache>
            </c:numRef>
          </c:val>
          <c:smooth val="0"/>
          <c:extLst>
            <c:ext xmlns:c16="http://schemas.microsoft.com/office/drawing/2014/chart" uri="{C3380CC4-5D6E-409C-BE32-E72D297353CC}">
              <c16:uniqueId val="{00000000-A8F9-4C30-A5ED-3D7FE38AA221}"/>
            </c:ext>
          </c:extLst>
        </c:ser>
        <c:dLbls>
          <c:showLegendKey val="0"/>
          <c:showVal val="0"/>
          <c:showCatName val="0"/>
          <c:showSerName val="0"/>
          <c:showPercent val="0"/>
          <c:showBubbleSize val="0"/>
        </c:dLbls>
        <c:smooth val="0"/>
        <c:axId val="152575360"/>
        <c:axId val="152577152"/>
      </c:lineChart>
      <c:dateAx>
        <c:axId val="152575360"/>
        <c:scaling>
          <c:orientation val="minMax"/>
        </c:scaling>
        <c:delete val="0"/>
        <c:axPos val="b"/>
        <c:numFmt formatCode="yyyy" sourceLinked="0"/>
        <c:majorTickMark val="out"/>
        <c:minorTickMark val="none"/>
        <c:tickLblPos val="nextTo"/>
        <c:crossAx val="152577152"/>
        <c:crosses val="autoZero"/>
        <c:auto val="0"/>
        <c:lblOffset val="100"/>
        <c:baseTimeUnit val="months"/>
        <c:majorUnit val="1"/>
        <c:majorTimeUnit val="years"/>
        <c:minorUnit val="12"/>
        <c:minorTimeUnit val="months"/>
      </c:dateAx>
      <c:valAx>
        <c:axId val="152577152"/>
        <c:scaling>
          <c:orientation val="minMax"/>
          <c:max val="120"/>
        </c:scaling>
        <c:delete val="0"/>
        <c:axPos val="l"/>
        <c:majorGridlines>
          <c:spPr>
            <a:ln w="12700">
              <a:solidFill>
                <a:schemeClr val="bg1">
                  <a:lumMod val="85000"/>
                </a:schemeClr>
              </a:solidFill>
            </a:ln>
          </c:spPr>
        </c:majorGridlines>
        <c:numFmt formatCode="0" sourceLinked="0"/>
        <c:majorTickMark val="out"/>
        <c:minorTickMark val="none"/>
        <c:tickLblPos val="nextTo"/>
        <c:spPr>
          <a:ln>
            <a:noFill/>
          </a:ln>
        </c:spPr>
        <c:crossAx val="152575360"/>
        <c:crosses val="autoZero"/>
        <c:crossBetween val="between"/>
      </c:valAx>
    </c:plotArea>
    <c:plotVisOnly val="1"/>
    <c:dispBlanksAs val="gap"/>
    <c:showDLblsOverMax val="0"/>
  </c:chart>
  <c:spPr>
    <a:ln>
      <a:noFill/>
    </a:ln>
  </c:spPr>
  <c:txPr>
    <a:bodyPr/>
    <a:lstStyle/>
    <a:p>
      <a:pPr>
        <a:defRPr>
          <a:solidFill>
            <a:srgbClr val="002060"/>
          </a:solidFill>
          <a:latin typeface="Agfa Rotis Sans Serif Light" panose="00000300000000000000" pitchFamily="2" charset="0"/>
        </a:defRPr>
      </a:pPr>
      <a:endParaRPr lang="de-DE"/>
    </a:p>
  </c:txPr>
  <c:printSettings>
    <c:headerFooter/>
    <c:pageMargins b="0.78740157499999996" l="0.70000000000000007" r="0.70000000000000007" t="0.78740157499999996" header="0.30000000000000004" footer="0.30000000000000004"/>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Öl- und Benzinpreise </a:t>
            </a:r>
          </a:p>
          <a:p>
            <a:pPr algn="l">
              <a:defRPr/>
            </a:pPr>
            <a:r>
              <a:rPr lang="de-DE" sz="1200"/>
              <a:t>Monatliche Durchschnittswerte in Euro</a:t>
            </a:r>
          </a:p>
        </c:rich>
      </c:tx>
      <c:layout>
        <c:manualLayout>
          <c:xMode val="edge"/>
          <c:yMode val="edge"/>
          <c:x val="1.5271552594387243E-2"/>
          <c:y val="2.0477991975141042E-2"/>
        </c:manualLayout>
      </c:layout>
      <c:overlay val="0"/>
      <c:spPr>
        <a:noFill/>
        <a:ln w="25400">
          <a:noFill/>
        </a:ln>
      </c:spPr>
    </c:title>
    <c:autoTitleDeleted val="0"/>
    <c:plotArea>
      <c:layout>
        <c:manualLayout>
          <c:layoutTarget val="inner"/>
          <c:xMode val="edge"/>
          <c:yMode val="edge"/>
          <c:x val="0.12032982031092267"/>
          <c:y val="0.17104193983042254"/>
          <c:w val="0.75410959014738554"/>
          <c:h val="0.69672321044168406"/>
        </c:manualLayout>
      </c:layout>
      <c:lineChart>
        <c:grouping val="standard"/>
        <c:varyColors val="0"/>
        <c:ser>
          <c:idx val="0"/>
          <c:order val="0"/>
          <c:tx>
            <c:strRef>
              <c:f>Kraftstoffpreise!$B$4</c:f>
              <c:strCache>
                <c:ptCount val="1"/>
                <c:pt idx="0">
                  <c:v>Diesel</c:v>
                </c:pt>
              </c:strCache>
            </c:strRef>
          </c:tx>
          <c:spPr>
            <a:ln w="12700">
              <a:solidFill>
                <a:srgbClr val="FFC000"/>
              </a:solidFill>
              <a:prstDash val="solid"/>
            </a:ln>
          </c:spPr>
          <c:marker>
            <c:symbol val="none"/>
          </c:marker>
          <c:cat>
            <c:numRef>
              <c:f>Kraftstoffpreise!$A$6:$A$257</c:f>
              <c:numCache>
                <c:formatCode>mmm\-yy</c:formatCode>
                <c:ptCount val="252"/>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numCache>
            </c:numRef>
          </c:cat>
          <c:val>
            <c:numRef>
              <c:f>Kraftstoffpreise!$B$6:$B$257</c:f>
              <c:numCache>
                <c:formatCode>General</c:formatCode>
                <c:ptCount val="252"/>
                <c:pt idx="6">
                  <c:v>2.0259999999999998</c:v>
                </c:pt>
                <c:pt idx="7">
                  <c:v>2.0379999999999998</c:v>
                </c:pt>
                <c:pt idx="8">
                  <c:v>2.0289999999999999</c:v>
                </c:pt>
                <c:pt idx="9">
                  <c:v>2.145</c:v>
                </c:pt>
                <c:pt idx="10">
                  <c:v>1.669</c:v>
                </c:pt>
                <c:pt idx="11">
                  <c:v>1.603</c:v>
                </c:pt>
                <c:pt idx="12">
                  <c:v>1.5289999999999999</c:v>
                </c:pt>
                <c:pt idx="13">
                  <c:v>1.5649999999999999</c:v>
                </c:pt>
                <c:pt idx="14">
                  <c:v>1.538</c:v>
                </c:pt>
                <c:pt idx="15">
                  <c:v>1.4139999999999999</c:v>
                </c:pt>
                <c:pt idx="16">
                  <c:v>1.389</c:v>
                </c:pt>
                <c:pt idx="17">
                  <c:v>1.3919999999999999</c:v>
                </c:pt>
                <c:pt idx="18">
                  <c:v>1.3660000000000001</c:v>
                </c:pt>
                <c:pt idx="19">
                  <c:v>1.333</c:v>
                </c:pt>
                <c:pt idx="20">
                  <c:v>1.3120000000000001</c:v>
                </c:pt>
                <c:pt idx="21">
                  <c:v>1.3180000000000001</c:v>
                </c:pt>
                <c:pt idx="22">
                  <c:v>1.2789999999999999</c:v>
                </c:pt>
                <c:pt idx="23">
                  <c:v>1.2350000000000001</c:v>
                </c:pt>
                <c:pt idx="24">
                  <c:v>1.109</c:v>
                </c:pt>
                <c:pt idx="25">
                  <c:v>1.054</c:v>
                </c:pt>
                <c:pt idx="26">
                  <c:v>1.0409999999999999</c:v>
                </c:pt>
                <c:pt idx="27">
                  <c:v>1.046</c:v>
                </c:pt>
                <c:pt idx="28">
                  <c:v>1.081</c:v>
                </c:pt>
                <c:pt idx="29">
                  <c:v>1.0900000000000001</c:v>
                </c:pt>
                <c:pt idx="30" formatCode="#,##0.000">
                  <c:v>1.085</c:v>
                </c:pt>
                <c:pt idx="31" formatCode="#,##0.000">
                  <c:v>1.0469999999999999</c:v>
                </c:pt>
                <c:pt idx="32" formatCode="#,##0.000">
                  <c:v>1.083</c:v>
                </c:pt>
                <c:pt idx="33" formatCode="#,##0.000">
                  <c:v>1.1559999999999999</c:v>
                </c:pt>
                <c:pt idx="34">
                  <c:v>1.242</c:v>
                </c:pt>
                <c:pt idx="35">
                  <c:v>1.3029999999999999</c:v>
                </c:pt>
                <c:pt idx="36">
                  <c:v>1.2749999999999999</c:v>
                </c:pt>
                <c:pt idx="37">
                  <c:v>1.2589999999999999</c:v>
                </c:pt>
                <c:pt idx="38">
                  <c:v>1.2649999999999999</c:v>
                </c:pt>
                <c:pt idx="39">
                  <c:v>1.262</c:v>
                </c:pt>
                <c:pt idx="40">
                  <c:v>1.242</c:v>
                </c:pt>
                <c:pt idx="41">
                  <c:v>1.2549999999999999</c:v>
                </c:pt>
                <c:pt idx="42">
                  <c:v>1.262</c:v>
                </c:pt>
                <c:pt idx="43">
                  <c:v>1.2969999999999999</c:v>
                </c:pt>
                <c:pt idx="44">
                  <c:v>1.272</c:v>
                </c:pt>
                <c:pt idx="45">
                  <c:v>1.2609999999999999</c:v>
                </c:pt>
                <c:pt idx="46">
                  <c:v>1.248</c:v>
                </c:pt>
                <c:pt idx="47">
                  <c:v>1.2330000000000001</c:v>
                </c:pt>
                <c:pt idx="48">
                  <c:v>1.304</c:v>
                </c:pt>
                <c:pt idx="49">
                  <c:v>1.431</c:v>
                </c:pt>
                <c:pt idx="50">
                  <c:v>1.387</c:v>
                </c:pt>
                <c:pt idx="51">
                  <c:v>1.3340000000000001</c:v>
                </c:pt>
                <c:pt idx="52">
                  <c:v>1.2909999999999999</c:v>
                </c:pt>
                <c:pt idx="53">
                  <c:v>1.2749999999999999</c:v>
                </c:pt>
                <c:pt idx="54">
                  <c:v>1.2809999999999999</c:v>
                </c:pt>
                <c:pt idx="55">
                  <c:v>1.2709999999999999</c:v>
                </c:pt>
                <c:pt idx="56">
                  <c:v>1.208</c:v>
                </c:pt>
                <c:pt idx="57">
                  <c:v>1.1779999999999999</c:v>
                </c:pt>
                <c:pt idx="58">
                  <c:v>1.181</c:v>
                </c:pt>
                <c:pt idx="59">
                  <c:v>1.2110000000000001</c:v>
                </c:pt>
                <c:pt idx="60">
                  <c:v>1.2150000000000001</c:v>
                </c:pt>
                <c:pt idx="61">
                  <c:v>1.204</c:v>
                </c:pt>
                <c:pt idx="62">
                  <c:v>1.1850000000000001</c:v>
                </c:pt>
                <c:pt idx="63">
                  <c:v>1.169</c:v>
                </c:pt>
                <c:pt idx="64">
                  <c:v>1.141</c:v>
                </c:pt>
                <c:pt idx="65">
                  <c:v>1.127</c:v>
                </c:pt>
                <c:pt idx="66">
                  <c:v>1.127</c:v>
                </c:pt>
                <c:pt idx="67">
                  <c:v>1.1559999999999999</c:v>
                </c:pt>
                <c:pt idx="68">
                  <c:v>1.1839999999999999</c:v>
                </c:pt>
                <c:pt idx="69">
                  <c:v>1.1779999999999999</c:v>
                </c:pt>
                <c:pt idx="70">
                  <c:v>1.1990000000000001</c:v>
                </c:pt>
                <c:pt idx="71">
                  <c:v>1.2030000000000001</c:v>
                </c:pt>
                <c:pt idx="72">
                  <c:v>1.19</c:v>
                </c:pt>
                <c:pt idx="73">
                  <c:v>1.135</c:v>
                </c:pt>
                <c:pt idx="74">
                  <c:v>1.149</c:v>
                </c:pt>
                <c:pt idx="75">
                  <c:v>1.1060000000000001</c:v>
                </c:pt>
                <c:pt idx="76">
                  <c:v>1.0920000000000001</c:v>
                </c:pt>
                <c:pt idx="77">
                  <c:v>1.1040000000000001</c:v>
                </c:pt>
                <c:pt idx="78">
                  <c:v>1.125</c:v>
                </c:pt>
                <c:pt idx="79">
                  <c:v>1.099</c:v>
                </c:pt>
                <c:pt idx="80">
                  <c:v>1.0489999999999999</c:v>
                </c:pt>
                <c:pt idx="81">
                  <c:v>1.0409999999999999</c:v>
                </c:pt>
                <c:pt idx="82">
                  <c:v>0.995</c:v>
                </c:pt>
                <c:pt idx="83">
                  <c:v>1.002</c:v>
                </c:pt>
                <c:pt idx="84">
                  <c:v>1.069</c:v>
                </c:pt>
                <c:pt idx="85">
                  <c:v>1.1539999999999999</c:v>
                </c:pt>
                <c:pt idx="86">
                  <c:v>1.1419999999999999</c:v>
                </c:pt>
                <c:pt idx="87">
                  <c:v>1.1519999999999999</c:v>
                </c:pt>
                <c:pt idx="88">
                  <c:v>1.157</c:v>
                </c:pt>
                <c:pt idx="89">
                  <c:v>1.214</c:v>
                </c:pt>
                <c:pt idx="90">
                  <c:v>1.246</c:v>
                </c:pt>
                <c:pt idx="91">
                  <c:v>1.2669999999999999</c:v>
                </c:pt>
                <c:pt idx="92">
                  <c:v>1.232</c:v>
                </c:pt>
                <c:pt idx="93">
                  <c:v>1.2230000000000001</c:v>
                </c:pt>
                <c:pt idx="94">
                  <c:v>1.198</c:v>
                </c:pt>
                <c:pt idx="95">
                  <c:v>1.141</c:v>
                </c:pt>
                <c:pt idx="96">
                  <c:v>1.2150000000000001</c:v>
                </c:pt>
                <c:pt idx="97">
                  <c:v>1.3109999999999999</c:v>
                </c:pt>
                <c:pt idx="98">
                  <c:v>1.3380000000000001</c:v>
                </c:pt>
                <c:pt idx="99">
                  <c:v>1.375</c:v>
                </c:pt>
                <c:pt idx="100">
                  <c:v>1.385</c:v>
                </c:pt>
                <c:pt idx="101">
                  <c:v>1.387</c:v>
                </c:pt>
                <c:pt idx="102">
                  <c:v>1.3979999999999999</c:v>
                </c:pt>
                <c:pt idx="103">
                  <c:v>1.3879999999999999</c:v>
                </c:pt>
                <c:pt idx="104">
                  <c:v>1.387</c:v>
                </c:pt>
                <c:pt idx="105">
                  <c:v>1.383</c:v>
                </c:pt>
                <c:pt idx="106">
                  <c:v>1.391</c:v>
                </c:pt>
                <c:pt idx="107">
                  <c:v>1.35</c:v>
                </c:pt>
                <c:pt idx="108">
                  <c:v>1.349</c:v>
                </c:pt>
                <c:pt idx="109">
                  <c:v>1.36</c:v>
                </c:pt>
                <c:pt idx="110">
                  <c:v>1.3660000000000001</c:v>
                </c:pt>
                <c:pt idx="111">
                  <c:v>1.405</c:v>
                </c:pt>
                <c:pt idx="112">
                  <c:v>1.4019999999999999</c:v>
                </c:pt>
                <c:pt idx="113">
                  <c:v>1.3720000000000001</c:v>
                </c:pt>
                <c:pt idx="114">
                  <c:v>1.3660000000000001</c:v>
                </c:pt>
                <c:pt idx="115">
                  <c:v>1.3620000000000001</c:v>
                </c:pt>
                <c:pt idx="116">
                  <c:v>1.411</c:v>
                </c:pt>
                <c:pt idx="117">
                  <c:v>1.4059999999999999</c:v>
                </c:pt>
                <c:pt idx="118">
                  <c:v>1.425</c:v>
                </c:pt>
                <c:pt idx="119">
                  <c:v>1.4159999999999999</c:v>
                </c:pt>
                <c:pt idx="120">
                  <c:v>1.4319999999999999</c:v>
                </c:pt>
                <c:pt idx="121">
                  <c:v>1.464</c:v>
                </c:pt>
                <c:pt idx="122">
                  <c:v>1.484</c:v>
                </c:pt>
                <c:pt idx="123">
                  <c:v>1.5109999999999999</c:v>
                </c:pt>
                <c:pt idx="124">
                  <c:v>1.4850000000000001</c:v>
                </c:pt>
                <c:pt idx="125">
                  <c:v>1.423</c:v>
                </c:pt>
                <c:pt idx="126">
                  <c:v>1.411</c:v>
                </c:pt>
                <c:pt idx="127">
                  <c:v>1.4470000000000001</c:v>
                </c:pt>
                <c:pt idx="128">
                  <c:v>1.4850000000000001</c:v>
                </c:pt>
                <c:pt idx="129">
                  <c:v>1.4790000000000001</c:v>
                </c:pt>
                <c:pt idx="130">
                  <c:v>1.482</c:v>
                </c:pt>
                <c:pt idx="131">
                  <c:v>1.4179999999999999</c:v>
                </c:pt>
                <c:pt idx="132">
                  <c:v>1.4079999999999999</c:v>
                </c:pt>
                <c:pt idx="133">
                  <c:v>1.4279999999999999</c:v>
                </c:pt>
                <c:pt idx="134">
                  <c:v>1.419</c:v>
                </c:pt>
                <c:pt idx="135">
                  <c:v>1.399</c:v>
                </c:pt>
                <c:pt idx="136">
                  <c:v>1.379</c:v>
                </c:pt>
                <c:pt idx="137">
                  <c:v>1.39</c:v>
                </c:pt>
                <c:pt idx="138">
                  <c:v>1.395</c:v>
                </c:pt>
                <c:pt idx="139">
                  <c:v>1.399</c:v>
                </c:pt>
                <c:pt idx="140">
                  <c:v>1.431</c:v>
                </c:pt>
                <c:pt idx="141">
                  <c:v>1.413</c:v>
                </c:pt>
                <c:pt idx="142">
                  <c:v>1.387</c:v>
                </c:pt>
                <c:pt idx="143">
                  <c:v>1.304</c:v>
                </c:pt>
                <c:pt idx="144">
                  <c:v>1.3009999999999999</c:v>
                </c:pt>
                <c:pt idx="145">
                  <c:v>1.2330000000000001</c:v>
                </c:pt>
                <c:pt idx="146">
                  <c:v>1.218</c:v>
                </c:pt>
                <c:pt idx="147">
                  <c:v>1.1970000000000001</c:v>
                </c:pt>
                <c:pt idx="148">
                  <c:v>1.1950000000000001</c:v>
                </c:pt>
                <c:pt idx="149">
                  <c:v>1.2</c:v>
                </c:pt>
                <c:pt idx="150">
                  <c:v>1.228</c:v>
                </c:pt>
                <c:pt idx="151">
                  <c:v>1.24</c:v>
                </c:pt>
                <c:pt idx="152">
                  <c:v>1.2150000000000001</c:v>
                </c:pt>
                <c:pt idx="153">
                  <c:v>1.1819999999999999</c:v>
                </c:pt>
                <c:pt idx="154">
                  <c:v>1.125</c:v>
                </c:pt>
                <c:pt idx="155">
                  <c:v>1.1379999999999999</c:v>
                </c:pt>
                <c:pt idx="156">
                  <c:v>1.1200000000000001</c:v>
                </c:pt>
                <c:pt idx="157">
                  <c:v>1.1040000000000001</c:v>
                </c:pt>
                <c:pt idx="158">
                  <c:v>1.109</c:v>
                </c:pt>
                <c:pt idx="159">
                  <c:v>1.071</c:v>
                </c:pt>
                <c:pt idx="160">
                  <c:v>1.1000000000000001</c:v>
                </c:pt>
                <c:pt idx="161">
                  <c:v>1.0840000000000001</c:v>
                </c:pt>
                <c:pt idx="162">
                  <c:v>1.075</c:v>
                </c:pt>
                <c:pt idx="163">
                  <c:v>1.0329999999999999</c:v>
                </c:pt>
                <c:pt idx="164">
                  <c:v>1.022</c:v>
                </c:pt>
                <c:pt idx="165">
                  <c:v>1.012</c:v>
                </c:pt>
                <c:pt idx="166">
                  <c:v>1.0369999999999999</c:v>
                </c:pt>
                <c:pt idx="167">
                  <c:v>1.028</c:v>
                </c:pt>
                <c:pt idx="168">
                  <c:v>1.0609999999999999</c:v>
                </c:pt>
                <c:pt idx="169">
                  <c:v>1.1950000000000001</c:v>
                </c:pt>
                <c:pt idx="170">
                  <c:v>1.2869999999999999</c:v>
                </c:pt>
                <c:pt idx="171">
                  <c:v>1.381</c:v>
                </c:pt>
                <c:pt idx="172">
                  <c:v>1.3959999999999999</c:v>
                </c:pt>
                <c:pt idx="173">
                  <c:v>1.464</c:v>
                </c:pt>
                <c:pt idx="174">
                  <c:v>1.49</c:v>
                </c:pt>
                <c:pt idx="175">
                  <c:v>1.448</c:v>
                </c:pt>
                <c:pt idx="176">
                  <c:v>1.351</c:v>
                </c:pt>
                <c:pt idx="177">
                  <c:v>1.3180000000000001</c:v>
                </c:pt>
                <c:pt idx="178">
                  <c:v>1.268</c:v>
                </c:pt>
                <c:pt idx="179">
                  <c:v>1.25</c:v>
                </c:pt>
                <c:pt idx="180">
                  <c:v>1.2829999999999999</c:v>
                </c:pt>
                <c:pt idx="181">
                  <c:v>1.302</c:v>
                </c:pt>
                <c:pt idx="182">
                  <c:v>1.202</c:v>
                </c:pt>
                <c:pt idx="183">
                  <c:v>1.1719999999999999</c:v>
                </c:pt>
                <c:pt idx="184">
                  <c:v>1.145</c:v>
                </c:pt>
                <c:pt idx="185">
                  <c:v>1.147</c:v>
                </c:pt>
                <c:pt idx="186">
                  <c:v>1.127</c:v>
                </c:pt>
                <c:pt idx="187">
                  <c:v>1.143</c:v>
                </c:pt>
                <c:pt idx="188">
                  <c:v>1.1339999999999999</c:v>
                </c:pt>
                <c:pt idx="189">
                  <c:v>1.1080000000000001</c:v>
                </c:pt>
                <c:pt idx="190">
                  <c:v>1.0880000000000001</c:v>
                </c:pt>
                <c:pt idx="191">
                  <c:v>1.0880000000000001</c:v>
                </c:pt>
                <c:pt idx="192">
                  <c:v>1.0640000000000001</c:v>
                </c:pt>
                <c:pt idx="193">
                  <c:v>1.0589999999999999</c:v>
                </c:pt>
                <c:pt idx="194">
                  <c:v>1.075</c:v>
                </c:pt>
                <c:pt idx="195">
                  <c:v>1.0860000000000001</c:v>
                </c:pt>
                <c:pt idx="196">
                  <c:v>1.1439999999999999</c:v>
                </c:pt>
                <c:pt idx="197">
                  <c:v>1.145</c:v>
                </c:pt>
                <c:pt idx="198">
                  <c:v>1.1319999999999999</c:v>
                </c:pt>
                <c:pt idx="199">
                  <c:v>1.127</c:v>
                </c:pt>
                <c:pt idx="200">
                  <c:v>1.1339999999999999</c:v>
                </c:pt>
                <c:pt idx="201">
                  <c:v>1.113</c:v>
                </c:pt>
                <c:pt idx="202">
                  <c:v>1.0860000000000001</c:v>
                </c:pt>
                <c:pt idx="203">
                  <c:v>1.075</c:v>
                </c:pt>
                <c:pt idx="204">
                  <c:v>1.0760000000000001</c:v>
                </c:pt>
                <c:pt idx="205">
                  <c:v>1.0920000000000001</c:v>
                </c:pt>
                <c:pt idx="206">
                  <c:v>1.129</c:v>
                </c:pt>
                <c:pt idx="207">
                  <c:v>1.1479999999999999</c:v>
                </c:pt>
                <c:pt idx="208">
                  <c:v>1.093</c:v>
                </c:pt>
                <c:pt idx="209">
                  <c:v>1.0920000000000001</c:v>
                </c:pt>
                <c:pt idx="210">
                  <c:v>1.0660000000000001</c:v>
                </c:pt>
                <c:pt idx="211">
                  <c:v>1.0329999999999999</c:v>
                </c:pt>
                <c:pt idx="212">
                  <c:v>1.0469999999999999</c:v>
                </c:pt>
                <c:pt idx="213">
                  <c:v>0.99399999999999999</c:v>
                </c:pt>
                <c:pt idx="214">
                  <c:v>0.94499999999999995</c:v>
                </c:pt>
                <c:pt idx="215">
                  <c:v>0.94399999999999995</c:v>
                </c:pt>
                <c:pt idx="216">
                  <c:v>0.96699999999999997</c:v>
                </c:pt>
                <c:pt idx="217">
                  <c:v>1.0109999999999999</c:v>
                </c:pt>
                <c:pt idx="218">
                  <c:v>1.014</c:v>
                </c:pt>
                <c:pt idx="219">
                  <c:v>0.95699999999999996</c:v>
                </c:pt>
                <c:pt idx="220">
                  <c:v>0.95</c:v>
                </c:pt>
                <c:pt idx="221">
                  <c:v>0.92800000000000005</c:v>
                </c:pt>
                <c:pt idx="222">
                  <c:v>0.91300000000000003</c:v>
                </c:pt>
                <c:pt idx="223">
                  <c:v>0.93200000000000005</c:v>
                </c:pt>
                <c:pt idx="224">
                  <c:v>0.89800000000000002</c:v>
                </c:pt>
                <c:pt idx="225">
                  <c:v>0.86899999999999999</c:v>
                </c:pt>
                <c:pt idx="226">
                  <c:v>0.85499999999999998</c:v>
                </c:pt>
                <c:pt idx="227">
                  <c:v>0.85499999999999998</c:v>
                </c:pt>
                <c:pt idx="228">
                  <c:v>0.85599999999999998</c:v>
                </c:pt>
                <c:pt idx="229">
                  <c:v>0.85099999999999998</c:v>
                </c:pt>
                <c:pt idx="230">
                  <c:v>0.85</c:v>
                </c:pt>
                <c:pt idx="231">
                  <c:v>0.84399999999999997</c:v>
                </c:pt>
                <c:pt idx="232">
                  <c:v>0.86899999999999999</c:v>
                </c:pt>
                <c:pt idx="233">
                  <c:v>0.86099999999999999</c:v>
                </c:pt>
                <c:pt idx="234">
                  <c:v>0.84099999999999997</c:v>
                </c:pt>
                <c:pt idx="235">
                  <c:v>0.84399999999999997</c:v>
                </c:pt>
                <c:pt idx="236">
                  <c:v>0.89400000000000002</c:v>
                </c:pt>
                <c:pt idx="237">
                  <c:v>0.95899999999999996</c:v>
                </c:pt>
                <c:pt idx="238">
                  <c:v>0.91900000000000004</c:v>
                </c:pt>
                <c:pt idx="239">
                  <c:v>0.88800000000000001</c:v>
                </c:pt>
                <c:pt idx="240">
                  <c:v>0.85499999999999998</c:v>
                </c:pt>
                <c:pt idx="241">
                  <c:v>0.82799999999999996</c:v>
                </c:pt>
                <c:pt idx="242">
                  <c:v>0.85799999999999998</c:v>
                </c:pt>
                <c:pt idx="243">
                  <c:v>0.83899999999999997</c:v>
                </c:pt>
                <c:pt idx="244">
                  <c:v>0.82299999999999995</c:v>
                </c:pt>
                <c:pt idx="245">
                  <c:v>0.82299999999999995</c:v>
                </c:pt>
                <c:pt idx="246">
                  <c:v>0.83499999999999996</c:v>
                </c:pt>
                <c:pt idx="247">
                  <c:v>0.83899999999999997</c:v>
                </c:pt>
                <c:pt idx="248">
                  <c:v>0.86</c:v>
                </c:pt>
                <c:pt idx="249">
                  <c:v>0.83299999999999996</c:v>
                </c:pt>
                <c:pt idx="250">
                  <c:v>0.8</c:v>
                </c:pt>
              </c:numCache>
            </c:numRef>
          </c:val>
          <c:smooth val="0"/>
          <c:extLst>
            <c:ext xmlns:c16="http://schemas.microsoft.com/office/drawing/2014/chart" uri="{C3380CC4-5D6E-409C-BE32-E72D297353CC}">
              <c16:uniqueId val="{00000000-325E-480B-9BA6-518670369A94}"/>
            </c:ext>
          </c:extLst>
        </c:ser>
        <c:ser>
          <c:idx val="1"/>
          <c:order val="1"/>
          <c:tx>
            <c:strRef>
              <c:f>Kraftstoffpreise!$H$4</c:f>
              <c:strCache>
                <c:ptCount val="1"/>
                <c:pt idx="0">
                  <c:v>Superbenzin</c:v>
                </c:pt>
              </c:strCache>
            </c:strRef>
          </c:tx>
          <c:spPr>
            <a:ln w="12700"/>
          </c:spPr>
          <c:marker>
            <c:symbol val="none"/>
          </c:marker>
          <c:cat>
            <c:numRef>
              <c:f>Kraftstoffpreise!$A$6:$A$257</c:f>
              <c:numCache>
                <c:formatCode>mmm\-yy</c:formatCode>
                <c:ptCount val="252"/>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numCache>
            </c:numRef>
          </c:cat>
          <c:val>
            <c:numRef>
              <c:f>Kraftstoffpreise!$H$6:$H$257</c:f>
              <c:numCache>
                <c:formatCode>General</c:formatCode>
                <c:ptCount val="252"/>
                <c:pt idx="6">
                  <c:v>1.9750000000000001</c:v>
                </c:pt>
                <c:pt idx="7">
                  <c:v>2.1230000000000002</c:v>
                </c:pt>
                <c:pt idx="8">
                  <c:v>2.0310000000000001</c:v>
                </c:pt>
                <c:pt idx="9">
                  <c:v>2.1269999999999998</c:v>
                </c:pt>
                <c:pt idx="10">
                  <c:v>1.8049999999999999</c:v>
                </c:pt>
                <c:pt idx="11">
                  <c:v>1.7330000000000001</c:v>
                </c:pt>
                <c:pt idx="12">
                  <c:v>1.6659999999999999</c:v>
                </c:pt>
                <c:pt idx="13">
                  <c:v>1.7410000000000001</c:v>
                </c:pt>
                <c:pt idx="14">
                  <c:v>1.71</c:v>
                </c:pt>
                <c:pt idx="15">
                  <c:v>1.629</c:v>
                </c:pt>
                <c:pt idx="16">
                  <c:v>1.6160000000000001</c:v>
                </c:pt>
                <c:pt idx="17">
                  <c:v>1.6060000000000001</c:v>
                </c:pt>
                <c:pt idx="18">
                  <c:v>1.5649999999999999</c:v>
                </c:pt>
                <c:pt idx="19">
                  <c:v>1.542</c:v>
                </c:pt>
                <c:pt idx="20">
                  <c:v>1.526</c:v>
                </c:pt>
                <c:pt idx="21">
                  <c:v>1.514</c:v>
                </c:pt>
                <c:pt idx="22">
                  <c:v>1.45</c:v>
                </c:pt>
                <c:pt idx="23">
                  <c:v>1.4</c:v>
                </c:pt>
                <c:pt idx="24">
                  <c:v>1.2789999999999999</c:v>
                </c:pt>
                <c:pt idx="25">
                  <c:v>1.2509999999999999</c:v>
                </c:pt>
                <c:pt idx="26">
                  <c:v>1.278</c:v>
                </c:pt>
                <c:pt idx="27">
                  <c:v>1.284</c:v>
                </c:pt>
                <c:pt idx="28">
                  <c:v>1.286</c:v>
                </c:pt>
                <c:pt idx="29">
                  <c:v>1.294</c:v>
                </c:pt>
                <c:pt idx="30" formatCode="#,##0.000">
                  <c:v>1.27</c:v>
                </c:pt>
                <c:pt idx="31" formatCode="#,##0.000">
                  <c:v>1.198</c:v>
                </c:pt>
                <c:pt idx="32" formatCode="#,##0.000">
                  <c:v>1.202</c:v>
                </c:pt>
                <c:pt idx="33" formatCode="#,##0.000">
                  <c:v>1.3140000000000001</c:v>
                </c:pt>
                <c:pt idx="34">
                  <c:v>1.4079999999999999</c:v>
                </c:pt>
                <c:pt idx="35">
                  <c:v>1.419</c:v>
                </c:pt>
                <c:pt idx="36" formatCode="#,##0">
                  <c:v>1.413</c:v>
                </c:pt>
                <c:pt idx="37">
                  <c:v>1.4079999999999999</c:v>
                </c:pt>
                <c:pt idx="38">
                  <c:v>1.407</c:v>
                </c:pt>
                <c:pt idx="39">
                  <c:v>1.4219999999999999</c:v>
                </c:pt>
                <c:pt idx="40">
                  <c:v>1.4359999999999999</c:v>
                </c:pt>
                <c:pt idx="41">
                  <c:v>1.474</c:v>
                </c:pt>
                <c:pt idx="42">
                  <c:v>1.502</c:v>
                </c:pt>
                <c:pt idx="43">
                  <c:v>1.528</c:v>
                </c:pt>
                <c:pt idx="44">
                  <c:v>1.46</c:v>
                </c:pt>
                <c:pt idx="45">
                  <c:v>1.375</c:v>
                </c:pt>
                <c:pt idx="46">
                  <c:v>1.343</c:v>
                </c:pt>
                <c:pt idx="47">
                  <c:v>1.349</c:v>
                </c:pt>
                <c:pt idx="48">
                  <c:v>1.4339999999999999</c:v>
                </c:pt>
                <c:pt idx="49">
                  <c:v>1.548</c:v>
                </c:pt>
                <c:pt idx="50">
                  <c:v>1.5369999999999999</c:v>
                </c:pt>
                <c:pt idx="51">
                  <c:v>1.5229999999999999</c:v>
                </c:pt>
                <c:pt idx="52">
                  <c:v>1.49</c:v>
                </c:pt>
                <c:pt idx="53">
                  <c:v>1.4670000000000001</c:v>
                </c:pt>
                <c:pt idx="54">
                  <c:v>1.468</c:v>
                </c:pt>
                <c:pt idx="55">
                  <c:v>1.458</c:v>
                </c:pt>
                <c:pt idx="56">
                  <c:v>1.39</c:v>
                </c:pt>
                <c:pt idx="57">
                  <c:v>1.343</c:v>
                </c:pt>
                <c:pt idx="58">
                  <c:v>1.359</c:v>
                </c:pt>
                <c:pt idx="59">
                  <c:v>1.38</c:v>
                </c:pt>
                <c:pt idx="60">
                  <c:v>1.3939999999999999</c:v>
                </c:pt>
                <c:pt idx="61">
                  <c:v>1.401</c:v>
                </c:pt>
                <c:pt idx="62">
                  <c:v>1.37</c:v>
                </c:pt>
                <c:pt idx="63">
                  <c:v>1.3879999999999999</c:v>
                </c:pt>
                <c:pt idx="64">
                  <c:v>1.36</c:v>
                </c:pt>
                <c:pt idx="65">
                  <c:v>1.3480000000000001</c:v>
                </c:pt>
                <c:pt idx="66">
                  <c:v>1.36</c:v>
                </c:pt>
                <c:pt idx="67">
                  <c:v>1.379</c:v>
                </c:pt>
                <c:pt idx="68">
                  <c:v>1.403</c:v>
                </c:pt>
                <c:pt idx="69">
                  <c:v>1.377</c:v>
                </c:pt>
                <c:pt idx="70">
                  <c:v>1.4079999999999999</c:v>
                </c:pt>
                <c:pt idx="71">
                  <c:v>1.401</c:v>
                </c:pt>
                <c:pt idx="72">
                  <c:v>1.379</c:v>
                </c:pt>
                <c:pt idx="73">
                  <c:v>1.329</c:v>
                </c:pt>
                <c:pt idx="74">
                  <c:v>1.351</c:v>
                </c:pt>
                <c:pt idx="75">
                  <c:v>1.325</c:v>
                </c:pt>
                <c:pt idx="76">
                  <c:v>1.3089999999999999</c:v>
                </c:pt>
                <c:pt idx="77">
                  <c:v>1.3220000000000001</c:v>
                </c:pt>
                <c:pt idx="78">
                  <c:v>1.357</c:v>
                </c:pt>
                <c:pt idx="79">
                  <c:v>1.337</c:v>
                </c:pt>
                <c:pt idx="80">
                  <c:v>1.3009999999999999</c:v>
                </c:pt>
                <c:pt idx="81">
                  <c:v>1.25</c:v>
                </c:pt>
                <c:pt idx="82">
                  <c:v>1.23</c:v>
                </c:pt>
                <c:pt idx="83">
                  <c:v>1.2689999999999999</c:v>
                </c:pt>
                <c:pt idx="84">
                  <c:v>1.31</c:v>
                </c:pt>
                <c:pt idx="85">
                  <c:v>1.355</c:v>
                </c:pt>
                <c:pt idx="86">
                  <c:v>1.3440000000000001</c:v>
                </c:pt>
                <c:pt idx="87">
                  <c:v>1.3740000000000001</c:v>
                </c:pt>
                <c:pt idx="88">
                  <c:v>1.4350000000000001</c:v>
                </c:pt>
                <c:pt idx="89">
                  <c:v>1.5</c:v>
                </c:pt>
                <c:pt idx="90">
                  <c:v>1.5</c:v>
                </c:pt>
                <c:pt idx="91">
                  <c:v>1.4930000000000001</c:v>
                </c:pt>
                <c:pt idx="92">
                  <c:v>1.4570000000000001</c:v>
                </c:pt>
                <c:pt idx="93">
                  <c:v>1.4119999999999999</c:v>
                </c:pt>
                <c:pt idx="94">
                  <c:v>1.353</c:v>
                </c:pt>
                <c:pt idx="95">
                  <c:v>1.2969999999999999</c:v>
                </c:pt>
                <c:pt idx="96">
                  <c:v>1.3680000000000001</c:v>
                </c:pt>
                <c:pt idx="97">
                  <c:v>1.4810000000000001</c:v>
                </c:pt>
                <c:pt idx="98">
                  <c:v>1.528</c:v>
                </c:pt>
                <c:pt idx="99">
                  <c:v>1.5720000000000001</c:v>
                </c:pt>
                <c:pt idx="100">
                  <c:v>1.577</c:v>
                </c:pt>
                <c:pt idx="101">
                  <c:v>1.6020000000000001</c:v>
                </c:pt>
                <c:pt idx="102">
                  <c:v>1.609</c:v>
                </c:pt>
                <c:pt idx="103">
                  <c:v>1.5860000000000001</c:v>
                </c:pt>
                <c:pt idx="104">
                  <c:v>1.5780000000000001</c:v>
                </c:pt>
                <c:pt idx="105">
                  <c:v>1.546</c:v>
                </c:pt>
                <c:pt idx="106">
                  <c:v>1.5449999999999999</c:v>
                </c:pt>
                <c:pt idx="107">
                  <c:v>1.5109999999999999</c:v>
                </c:pt>
                <c:pt idx="108">
                  <c:v>1.5009999999999999</c:v>
                </c:pt>
                <c:pt idx="109">
                  <c:v>1.502</c:v>
                </c:pt>
                <c:pt idx="110">
                  <c:v>1.5189999999999999</c:v>
                </c:pt>
                <c:pt idx="111">
                  <c:v>1.577</c:v>
                </c:pt>
                <c:pt idx="112">
                  <c:v>1.601</c:v>
                </c:pt>
                <c:pt idx="113">
                  <c:v>1.5720000000000001</c:v>
                </c:pt>
                <c:pt idx="114">
                  <c:v>1.57</c:v>
                </c:pt>
                <c:pt idx="115">
                  <c:v>1.5649999999999999</c:v>
                </c:pt>
                <c:pt idx="116">
                  <c:v>1.611</c:v>
                </c:pt>
                <c:pt idx="117">
                  <c:v>1.5940000000000001</c:v>
                </c:pt>
                <c:pt idx="118">
                  <c:v>1.6060000000000001</c:v>
                </c:pt>
                <c:pt idx="119">
                  <c:v>1.5620000000000001</c:v>
                </c:pt>
                <c:pt idx="120">
                  <c:v>1.5680000000000001</c:v>
                </c:pt>
                <c:pt idx="121">
                  <c:v>1.5780000000000001</c:v>
                </c:pt>
                <c:pt idx="122">
                  <c:v>1.627</c:v>
                </c:pt>
                <c:pt idx="123">
                  <c:v>1.7050000000000001</c:v>
                </c:pt>
                <c:pt idx="124">
                  <c:v>1.6830000000000001</c:v>
                </c:pt>
                <c:pt idx="125">
                  <c:v>1.6080000000000001</c:v>
                </c:pt>
                <c:pt idx="126">
                  <c:v>1.6</c:v>
                </c:pt>
                <c:pt idx="127">
                  <c:v>1.63</c:v>
                </c:pt>
                <c:pt idx="128">
                  <c:v>1.6830000000000001</c:v>
                </c:pt>
                <c:pt idx="129">
                  <c:v>1.643</c:v>
                </c:pt>
                <c:pt idx="130">
                  <c:v>1.63</c:v>
                </c:pt>
                <c:pt idx="131">
                  <c:v>1.5489999999999999</c:v>
                </c:pt>
                <c:pt idx="132">
                  <c:v>1.5189999999999999</c:v>
                </c:pt>
                <c:pt idx="133">
                  <c:v>1.502</c:v>
                </c:pt>
                <c:pt idx="134">
                  <c:v>1.5289999999999999</c:v>
                </c:pt>
                <c:pt idx="135">
                  <c:v>1.552</c:v>
                </c:pt>
                <c:pt idx="136">
                  <c:v>1.5309999999999999</c:v>
                </c:pt>
                <c:pt idx="137">
                  <c:v>1.544</c:v>
                </c:pt>
                <c:pt idx="138">
                  <c:v>1.5249999999999999</c:v>
                </c:pt>
                <c:pt idx="139">
                  <c:v>1.5860000000000001</c:v>
                </c:pt>
                <c:pt idx="140">
                  <c:v>1.571</c:v>
                </c:pt>
                <c:pt idx="141">
                  <c:v>1.522</c:v>
                </c:pt>
                <c:pt idx="142">
                  <c:v>1.4950000000000001</c:v>
                </c:pt>
                <c:pt idx="143">
                  <c:v>1.462</c:v>
                </c:pt>
                <c:pt idx="144">
                  <c:v>1.464</c:v>
                </c:pt>
                <c:pt idx="145">
                  <c:v>1.395</c:v>
                </c:pt>
                <c:pt idx="146">
                  <c:v>1.381</c:v>
                </c:pt>
                <c:pt idx="147">
                  <c:v>1.369</c:v>
                </c:pt>
                <c:pt idx="148">
                  <c:v>1.3839999999999999</c:v>
                </c:pt>
                <c:pt idx="149">
                  <c:v>1.393</c:v>
                </c:pt>
                <c:pt idx="150">
                  <c:v>1.4219999999999999</c:v>
                </c:pt>
                <c:pt idx="151">
                  <c:v>1.4350000000000001</c:v>
                </c:pt>
                <c:pt idx="152">
                  <c:v>1.423</c:v>
                </c:pt>
                <c:pt idx="153">
                  <c:v>1.405</c:v>
                </c:pt>
                <c:pt idx="154">
                  <c:v>1.34</c:v>
                </c:pt>
                <c:pt idx="155">
                  <c:v>1.341</c:v>
                </c:pt>
                <c:pt idx="156">
                  <c:v>1.3220000000000001</c:v>
                </c:pt>
                <c:pt idx="157">
                  <c:v>1.3140000000000001</c:v>
                </c:pt>
                <c:pt idx="158">
                  <c:v>1.2989999999999999</c:v>
                </c:pt>
                <c:pt idx="159">
                  <c:v>1.2829999999999999</c:v>
                </c:pt>
                <c:pt idx="160">
                  <c:v>1.323</c:v>
                </c:pt>
                <c:pt idx="161">
                  <c:v>1.3</c:v>
                </c:pt>
                <c:pt idx="162">
                  <c:v>1.321</c:v>
                </c:pt>
                <c:pt idx="163">
                  <c:v>1.2669999999999999</c:v>
                </c:pt>
                <c:pt idx="164">
                  <c:v>1.212</c:v>
                </c:pt>
                <c:pt idx="165">
                  <c:v>1.1910000000000001</c:v>
                </c:pt>
                <c:pt idx="166">
                  <c:v>1.1890000000000001</c:v>
                </c:pt>
                <c:pt idx="167">
                  <c:v>1.1160000000000001</c:v>
                </c:pt>
                <c:pt idx="168">
                  <c:v>1.111</c:v>
                </c:pt>
                <c:pt idx="169">
                  <c:v>1.202</c:v>
                </c:pt>
                <c:pt idx="170">
                  <c:v>1.3320000000000001</c:v>
                </c:pt>
                <c:pt idx="171">
                  <c:v>1.48</c:v>
                </c:pt>
                <c:pt idx="172">
                  <c:v>1.4670000000000001</c:v>
                </c:pt>
                <c:pt idx="173">
                  <c:v>1.5029999999999999</c:v>
                </c:pt>
                <c:pt idx="174">
                  <c:v>1.518</c:v>
                </c:pt>
                <c:pt idx="175">
                  <c:v>1.4670000000000001</c:v>
                </c:pt>
                <c:pt idx="176">
                  <c:v>1.429</c:v>
                </c:pt>
                <c:pt idx="177">
                  <c:v>1.4</c:v>
                </c:pt>
                <c:pt idx="178">
                  <c:v>1.375</c:v>
                </c:pt>
                <c:pt idx="179">
                  <c:v>1.3640000000000001</c:v>
                </c:pt>
                <c:pt idx="180">
                  <c:v>1.351</c:v>
                </c:pt>
                <c:pt idx="181">
                  <c:v>1.4119999999999999</c:v>
                </c:pt>
                <c:pt idx="182">
                  <c:v>1.351</c:v>
                </c:pt>
                <c:pt idx="183">
                  <c:v>1.345</c:v>
                </c:pt>
                <c:pt idx="184">
                  <c:v>1.331</c:v>
                </c:pt>
                <c:pt idx="185">
                  <c:v>1.359</c:v>
                </c:pt>
                <c:pt idx="186">
                  <c:v>1.363</c:v>
                </c:pt>
                <c:pt idx="187">
                  <c:v>1.395</c:v>
                </c:pt>
                <c:pt idx="188">
                  <c:v>1.339</c:v>
                </c:pt>
                <c:pt idx="189">
                  <c:v>1.29</c:v>
                </c:pt>
                <c:pt idx="190">
                  <c:v>1.252</c:v>
                </c:pt>
                <c:pt idx="191">
                  <c:v>1.242</c:v>
                </c:pt>
                <c:pt idx="192">
                  <c:v>1.208</c:v>
                </c:pt>
                <c:pt idx="193">
                  <c:v>1.1839999999999999</c:v>
                </c:pt>
                <c:pt idx="194">
                  <c:v>1.1970000000000001</c:v>
                </c:pt>
                <c:pt idx="195">
                  <c:v>1.2250000000000001</c:v>
                </c:pt>
                <c:pt idx="196">
                  <c:v>1.3460000000000001</c:v>
                </c:pt>
                <c:pt idx="197">
                  <c:v>1.3759999999999999</c:v>
                </c:pt>
                <c:pt idx="198">
                  <c:v>1.3480000000000001</c:v>
                </c:pt>
                <c:pt idx="199">
                  <c:v>1.34</c:v>
                </c:pt>
                <c:pt idx="200">
                  <c:v>1.335</c:v>
                </c:pt>
                <c:pt idx="201">
                  <c:v>1.266</c:v>
                </c:pt>
                <c:pt idx="202">
                  <c:v>1.258</c:v>
                </c:pt>
                <c:pt idx="203">
                  <c:v>1.2509999999999999</c:v>
                </c:pt>
                <c:pt idx="204">
                  <c:v>1.224</c:v>
                </c:pt>
                <c:pt idx="205">
                  <c:v>1.2230000000000001</c:v>
                </c:pt>
                <c:pt idx="206">
                  <c:v>1.2949999999999999</c:v>
                </c:pt>
                <c:pt idx="207">
                  <c:v>1.387</c:v>
                </c:pt>
                <c:pt idx="208">
                  <c:v>1.27</c:v>
                </c:pt>
                <c:pt idx="209">
                  <c:v>1.2549999999999999</c:v>
                </c:pt>
                <c:pt idx="210">
                  <c:v>1.216</c:v>
                </c:pt>
                <c:pt idx="211">
                  <c:v>1.1779999999999999</c:v>
                </c:pt>
                <c:pt idx="212">
                  <c:v>1.1950000000000001</c:v>
                </c:pt>
                <c:pt idx="213">
                  <c:v>1.129</c:v>
                </c:pt>
                <c:pt idx="214">
                  <c:v>1.115</c:v>
                </c:pt>
                <c:pt idx="215">
                  <c:v>1.0780000000000001</c:v>
                </c:pt>
                <c:pt idx="216">
                  <c:v>1.077</c:v>
                </c:pt>
                <c:pt idx="217">
                  <c:v>1.1359999999999999</c:v>
                </c:pt>
                <c:pt idx="218">
                  <c:v>1.1579999999999999</c:v>
                </c:pt>
                <c:pt idx="219">
                  <c:v>1.155</c:v>
                </c:pt>
                <c:pt idx="220">
                  <c:v>1.155</c:v>
                </c:pt>
                <c:pt idx="221">
                  <c:v>1.159</c:v>
                </c:pt>
                <c:pt idx="222">
                  <c:v>1.1439999999999999</c:v>
                </c:pt>
                <c:pt idx="223">
                  <c:v>1.167</c:v>
                </c:pt>
                <c:pt idx="224">
                  <c:v>1.125</c:v>
                </c:pt>
                <c:pt idx="225">
                  <c:v>1.0940000000000001</c:v>
                </c:pt>
                <c:pt idx="226">
                  <c:v>1.0669999999999999</c:v>
                </c:pt>
                <c:pt idx="227">
                  <c:v>1.056</c:v>
                </c:pt>
                <c:pt idx="228">
                  <c:v>1.052</c:v>
                </c:pt>
                <c:pt idx="229">
                  <c:v>1.052</c:v>
                </c:pt>
                <c:pt idx="230">
                  <c:v>1.0569999999999999</c:v>
                </c:pt>
                <c:pt idx="231">
                  <c:v>1.081</c:v>
                </c:pt>
                <c:pt idx="232">
                  <c:v>1.095</c:v>
                </c:pt>
                <c:pt idx="233">
                  <c:v>1.079</c:v>
                </c:pt>
                <c:pt idx="234">
                  <c:v>1.0569999999999999</c:v>
                </c:pt>
                <c:pt idx="235">
                  <c:v>1.0580000000000001</c:v>
                </c:pt>
                <c:pt idx="236">
                  <c:v>1.075</c:v>
                </c:pt>
                <c:pt idx="237">
                  <c:v>1.117</c:v>
                </c:pt>
                <c:pt idx="238">
                  <c:v>1.125</c:v>
                </c:pt>
                <c:pt idx="239">
                  <c:v>1.091</c:v>
                </c:pt>
                <c:pt idx="240">
                  <c:v>1.05</c:v>
                </c:pt>
                <c:pt idx="241">
                  <c:v>1.04</c:v>
                </c:pt>
                <c:pt idx="242">
                  <c:v>1.0620000000000001</c:v>
                </c:pt>
                <c:pt idx="243">
                  <c:v>1.0609999999999999</c:v>
                </c:pt>
                <c:pt idx="244">
                  <c:v>1.0409999999999999</c:v>
                </c:pt>
                <c:pt idx="245">
                  <c:v>1.044</c:v>
                </c:pt>
                <c:pt idx="246">
                  <c:v>1.056</c:v>
                </c:pt>
                <c:pt idx="247">
                  <c:v>1.06</c:v>
                </c:pt>
                <c:pt idx="248">
                  <c:v>1.0780000000000001</c:v>
                </c:pt>
                <c:pt idx="249">
                  <c:v>1.036</c:v>
                </c:pt>
                <c:pt idx="250">
                  <c:v>1.0009999999999999</c:v>
                </c:pt>
                <c:pt idx="251">
                  <c:v>1.08</c:v>
                </c:pt>
              </c:numCache>
            </c:numRef>
          </c:val>
          <c:smooth val="0"/>
          <c:extLst>
            <c:ext xmlns:c16="http://schemas.microsoft.com/office/drawing/2014/chart" uri="{C3380CC4-5D6E-409C-BE32-E72D297353CC}">
              <c16:uniqueId val="{00000001-325E-480B-9BA6-518670369A94}"/>
            </c:ext>
          </c:extLst>
        </c:ser>
        <c:dLbls>
          <c:showLegendKey val="0"/>
          <c:showVal val="0"/>
          <c:showCatName val="0"/>
          <c:showSerName val="0"/>
          <c:showPercent val="0"/>
          <c:showBubbleSize val="0"/>
        </c:dLbls>
        <c:marker val="1"/>
        <c:smooth val="0"/>
        <c:axId val="149834752"/>
        <c:axId val="149840640"/>
      </c:lineChart>
      <c:lineChart>
        <c:grouping val="standard"/>
        <c:varyColors val="0"/>
        <c:ser>
          <c:idx val="2"/>
          <c:order val="2"/>
          <c:tx>
            <c:strRef>
              <c:f>Kraftstoffpreise!$K$4</c:f>
              <c:strCache>
                <c:ptCount val="1"/>
                <c:pt idx="0">
                  <c:v>Ölpreis (Brent)</c:v>
                </c:pt>
              </c:strCache>
            </c:strRef>
          </c:tx>
          <c:spPr>
            <a:ln w="12700">
              <a:solidFill>
                <a:schemeClr val="tx1"/>
              </a:solidFill>
            </a:ln>
          </c:spPr>
          <c:marker>
            <c:symbol val="none"/>
          </c:marker>
          <c:val>
            <c:numRef>
              <c:f>Kraftstoffpreise!$K$6:$K$257</c:f>
              <c:numCache>
                <c:formatCode>0.0</c:formatCode>
                <c:ptCount val="252"/>
                <c:pt idx="6">
                  <c:v>103.19125137665198</c:v>
                </c:pt>
                <c:pt idx="7">
                  <c:v>107.14184430684881</c:v>
                </c:pt>
                <c:pt idx="8">
                  <c:v>96.665628831072794</c:v>
                </c:pt>
                <c:pt idx="9">
                  <c:v>106.40753484114332</c:v>
                </c:pt>
                <c:pt idx="10">
                  <c:v>85.638208765727072</c:v>
                </c:pt>
                <c:pt idx="11">
                  <c:v>76.459571387687078</c:v>
                </c:pt>
                <c:pt idx="12">
                  <c:v>65.615203837114947</c:v>
                </c:pt>
                <c:pt idx="13">
                  <c:v>71.438299702519629</c:v>
                </c:pt>
                <c:pt idx="14">
                  <c:v>72.008077789772258</c:v>
                </c:pt>
                <c:pt idx="15">
                  <c:v>63.286309553692448</c:v>
                </c:pt>
                <c:pt idx="16">
                  <c:v>60.101166113213381</c:v>
                </c:pt>
                <c:pt idx="17">
                  <c:v>63.585819747769918</c:v>
                </c:pt>
                <c:pt idx="18">
                  <c:v>60.728353884000661</c:v>
                </c:pt>
                <c:pt idx="19">
                  <c:v>56.422309694821692</c:v>
                </c:pt>
                <c:pt idx="20">
                  <c:v>54.102561962083954</c:v>
                </c:pt>
                <c:pt idx="21">
                  <c:v>54.970604248042427</c:v>
                </c:pt>
                <c:pt idx="22">
                  <c:v>51.48000892716918</c:v>
                </c:pt>
                <c:pt idx="23">
                  <c:v>45.000965421478362</c:v>
                </c:pt>
                <c:pt idx="24">
                  <c:v>41.07733795483577</c:v>
                </c:pt>
                <c:pt idx="25">
                  <c:v>36.062124893401339</c:v>
                </c:pt>
                <c:pt idx="26">
                  <c:v>41.524090909090916</c:v>
                </c:pt>
                <c:pt idx="27">
                  <c:v>40.909999999999997</c:v>
                </c:pt>
                <c:pt idx="28">
                  <c:v>37.825194250976281</c:v>
                </c:pt>
                <c:pt idx="29">
                  <c:v>37.720076766113685</c:v>
                </c:pt>
                <c:pt idx="30" formatCode="#,##0.0">
                  <c:v>35.780954034919084</c:v>
                </c:pt>
                <c:pt idx="31" formatCode="#,##0.0">
                  <c:v>26.949554433421852</c:v>
                </c:pt>
                <c:pt idx="32" formatCode="#,##0.0">
                  <c:v>16.904716903475268</c:v>
                </c:pt>
                <c:pt idx="33" formatCode="General">
                  <c:v>32.01</c:v>
                </c:pt>
                <c:pt idx="34" formatCode="General">
                  <c:v>55.66</c:v>
                </c:pt>
                <c:pt idx="35" formatCode="General">
                  <c:v>63.65</c:v>
                </c:pt>
                <c:pt idx="36" formatCode="General">
                  <c:v>67.31</c:v>
                </c:pt>
                <c:pt idx="37" formatCode="General">
                  <c:v>63.21</c:v>
                </c:pt>
                <c:pt idx="38" formatCode="General">
                  <c:v>59.71</c:v>
                </c:pt>
                <c:pt idx="39" formatCode="General">
                  <c:v>62.83</c:v>
                </c:pt>
                <c:pt idx="40" formatCode="General">
                  <c:v>59.04</c:v>
                </c:pt>
                <c:pt idx="41" formatCode="General">
                  <c:v>63.92</c:v>
                </c:pt>
                <c:pt idx="42" formatCode="General">
                  <c:v>64.22</c:v>
                </c:pt>
                <c:pt idx="43" formatCode="General">
                  <c:v>71.319999999999993</c:v>
                </c:pt>
                <c:pt idx="44" formatCode="General">
                  <c:v>71.23</c:v>
                </c:pt>
                <c:pt idx="45" formatCode="General">
                  <c:v>66.14</c:v>
                </c:pt>
                <c:pt idx="46" formatCode="General">
                  <c:v>63.96</c:v>
                </c:pt>
                <c:pt idx="47" formatCode="General">
                  <c:v>59.41</c:v>
                </c:pt>
                <c:pt idx="48" formatCode="General">
                  <c:v>57.36</c:v>
                </c:pt>
                <c:pt idx="49" formatCode="General">
                  <c:v>64.75</c:v>
                </c:pt>
                <c:pt idx="50" formatCode="General">
                  <c:v>81.03</c:v>
                </c:pt>
                <c:pt idx="51" formatCode="General">
                  <c:v>78.89</c:v>
                </c:pt>
                <c:pt idx="52" formatCode="General">
                  <c:v>72.53</c:v>
                </c:pt>
                <c:pt idx="53" formatCode="General">
                  <c:v>74.25</c:v>
                </c:pt>
                <c:pt idx="54" formatCode="General">
                  <c:v>74.41</c:v>
                </c:pt>
                <c:pt idx="55" formatCode="General">
                  <c:v>76.98</c:v>
                </c:pt>
                <c:pt idx="56" formatCode="General">
                  <c:v>72.11</c:v>
                </c:pt>
                <c:pt idx="57" formatCode="General">
                  <c:v>66.02</c:v>
                </c:pt>
                <c:pt idx="58" formatCode="General">
                  <c:v>65.319999999999993</c:v>
                </c:pt>
                <c:pt idx="59" formatCode="General">
                  <c:v>69.08</c:v>
                </c:pt>
                <c:pt idx="60" formatCode="General">
                  <c:v>64.37</c:v>
                </c:pt>
                <c:pt idx="61" formatCode="General">
                  <c:v>62.71</c:v>
                </c:pt>
                <c:pt idx="62" formatCode="General">
                  <c:v>57.51</c:v>
                </c:pt>
                <c:pt idx="63" formatCode="General">
                  <c:v>56.15</c:v>
                </c:pt>
                <c:pt idx="64" formatCode="General">
                  <c:v>51.7</c:v>
                </c:pt>
                <c:pt idx="65" formatCode="General">
                  <c:v>48.48</c:v>
                </c:pt>
                <c:pt idx="66" formatCode="General">
                  <c:v>46.37</c:v>
                </c:pt>
                <c:pt idx="67" formatCode="General">
                  <c:v>50.33</c:v>
                </c:pt>
                <c:pt idx="68" formatCode="General">
                  <c:v>52.31</c:v>
                </c:pt>
                <c:pt idx="69" formatCode="General">
                  <c:v>51.59</c:v>
                </c:pt>
                <c:pt idx="70" formatCode="General">
                  <c:v>54.87</c:v>
                </c:pt>
                <c:pt idx="71" formatCode="General">
                  <c:v>54.58</c:v>
                </c:pt>
                <c:pt idx="72" formatCode="General">
                  <c:v>53.31</c:v>
                </c:pt>
                <c:pt idx="73" formatCode="General">
                  <c:v>44.73</c:v>
                </c:pt>
                <c:pt idx="74" formatCode="General">
                  <c:v>49.52</c:v>
                </c:pt>
                <c:pt idx="75" formatCode="General">
                  <c:v>46.57</c:v>
                </c:pt>
                <c:pt idx="76" formatCode="General">
                  <c:v>45.84</c:v>
                </c:pt>
                <c:pt idx="77" formatCode="General">
                  <c:v>44.95</c:v>
                </c:pt>
                <c:pt idx="78" formatCode="General">
                  <c:v>48.25</c:v>
                </c:pt>
                <c:pt idx="79" formatCode="General">
                  <c:v>46.74</c:v>
                </c:pt>
                <c:pt idx="80" formatCode="General">
                  <c:v>41.58</c:v>
                </c:pt>
                <c:pt idx="81" formatCode="General">
                  <c:v>38.21</c:v>
                </c:pt>
                <c:pt idx="82" formatCode="General">
                  <c:v>32.18</c:v>
                </c:pt>
                <c:pt idx="83" formatCode="General">
                  <c:v>30.7</c:v>
                </c:pt>
                <c:pt idx="84" formatCode="General">
                  <c:v>38.01</c:v>
                </c:pt>
                <c:pt idx="85" formatCode="General">
                  <c:v>44.27</c:v>
                </c:pt>
                <c:pt idx="86" formatCode="General">
                  <c:v>48.43</c:v>
                </c:pt>
                <c:pt idx="87" formatCode="General">
                  <c:v>47.62</c:v>
                </c:pt>
                <c:pt idx="88" formatCode="General">
                  <c:v>46.52</c:v>
                </c:pt>
                <c:pt idx="89" formatCode="General">
                  <c:v>56.56</c:v>
                </c:pt>
                <c:pt idx="90" formatCode="General">
                  <c:v>61.48</c:v>
                </c:pt>
                <c:pt idx="91" formatCode="General">
                  <c:v>64.08</c:v>
                </c:pt>
                <c:pt idx="92" formatCode="General">
                  <c:v>59.52</c:v>
                </c:pt>
                <c:pt idx="93" formatCode="General">
                  <c:v>55.89</c:v>
                </c:pt>
                <c:pt idx="94" formatCode="General">
                  <c:v>58.1</c:v>
                </c:pt>
                <c:pt idx="95" formatCode="General">
                  <c:v>47.76</c:v>
                </c:pt>
                <c:pt idx="96" formatCode="General">
                  <c:v>62.34</c:v>
                </c:pt>
                <c:pt idx="97" formatCode="General">
                  <c:v>79.44</c:v>
                </c:pt>
                <c:pt idx="98" formatCode="General">
                  <c:v>87.43</c:v>
                </c:pt>
                <c:pt idx="99" formatCode="General">
                  <c:v>97.09</c:v>
                </c:pt>
                <c:pt idx="100" formatCode="General">
                  <c:v>101.61</c:v>
                </c:pt>
                <c:pt idx="101" formatCode="General">
                  <c:v>106.77</c:v>
                </c:pt>
                <c:pt idx="102" formatCode="General">
                  <c:v>111.8</c:v>
                </c:pt>
                <c:pt idx="103" formatCode="General">
                  <c:v>109.54</c:v>
                </c:pt>
                <c:pt idx="104" formatCode="General">
                  <c:v>107.76</c:v>
                </c:pt>
                <c:pt idx="105" formatCode="General">
                  <c:v>107.48</c:v>
                </c:pt>
                <c:pt idx="106" formatCode="General">
                  <c:v>108.9</c:v>
                </c:pt>
                <c:pt idx="107" formatCode="General">
                  <c:v>108.12</c:v>
                </c:pt>
                <c:pt idx="108" formatCode="General">
                  <c:v>110.76</c:v>
                </c:pt>
                <c:pt idx="109" formatCode="General">
                  <c:v>107.79</c:v>
                </c:pt>
                <c:pt idx="110" formatCode="General">
                  <c:v>109.08</c:v>
                </c:pt>
                <c:pt idx="111" formatCode="General">
                  <c:v>111.6</c:v>
                </c:pt>
                <c:pt idx="112" formatCode="General">
                  <c:v>111.28</c:v>
                </c:pt>
                <c:pt idx="113" formatCode="General">
                  <c:v>107.93</c:v>
                </c:pt>
                <c:pt idx="114" formatCode="General">
                  <c:v>102.92</c:v>
                </c:pt>
                <c:pt idx="115" formatCode="General">
                  <c:v>102.56</c:v>
                </c:pt>
                <c:pt idx="116" formatCode="General">
                  <c:v>102.25</c:v>
                </c:pt>
                <c:pt idx="117" formatCode="General">
                  <c:v>108.47</c:v>
                </c:pt>
                <c:pt idx="118" formatCode="General">
                  <c:v>116.05</c:v>
                </c:pt>
                <c:pt idx="119" formatCode="General">
                  <c:v>112.96</c:v>
                </c:pt>
                <c:pt idx="120" formatCode="General">
                  <c:v>109.49</c:v>
                </c:pt>
                <c:pt idx="121" formatCode="General">
                  <c:v>109.06</c:v>
                </c:pt>
                <c:pt idx="122" formatCode="General">
                  <c:v>111.71</c:v>
                </c:pt>
                <c:pt idx="123" formatCode="General">
                  <c:v>112.86</c:v>
                </c:pt>
                <c:pt idx="124" formatCode="General">
                  <c:v>113.36</c:v>
                </c:pt>
                <c:pt idx="125" formatCode="General">
                  <c:v>102.62</c:v>
                </c:pt>
                <c:pt idx="126" formatCode="General">
                  <c:v>95.16</c:v>
                </c:pt>
                <c:pt idx="127" formatCode="General">
                  <c:v>110.34</c:v>
                </c:pt>
                <c:pt idx="128" formatCode="General">
                  <c:v>119.75</c:v>
                </c:pt>
                <c:pt idx="129" formatCode="General">
                  <c:v>125.45</c:v>
                </c:pt>
                <c:pt idx="130" formatCode="General">
                  <c:v>119.33</c:v>
                </c:pt>
                <c:pt idx="131" formatCode="General">
                  <c:v>110.69</c:v>
                </c:pt>
                <c:pt idx="132" formatCode="General">
                  <c:v>107.87</c:v>
                </c:pt>
                <c:pt idx="133" formatCode="General">
                  <c:v>110.77</c:v>
                </c:pt>
                <c:pt idx="134" formatCode="General">
                  <c:v>109.55</c:v>
                </c:pt>
                <c:pt idx="135" formatCode="General">
                  <c:v>112.83</c:v>
                </c:pt>
                <c:pt idx="136" formatCode="General">
                  <c:v>110.22</c:v>
                </c:pt>
                <c:pt idx="137" formatCode="General">
                  <c:v>116.97</c:v>
                </c:pt>
                <c:pt idx="138" formatCode="General">
                  <c:v>113.83</c:v>
                </c:pt>
                <c:pt idx="139" formatCode="General">
                  <c:v>114.99</c:v>
                </c:pt>
                <c:pt idx="140" formatCode="General">
                  <c:v>123.26</c:v>
                </c:pt>
                <c:pt idx="141" formatCode="General">
                  <c:v>114.64</c:v>
                </c:pt>
                <c:pt idx="142" formatCode="General">
                  <c:v>103.72</c:v>
                </c:pt>
                <c:pt idx="143" formatCode="General">
                  <c:v>96.52</c:v>
                </c:pt>
                <c:pt idx="144" formatCode="General">
                  <c:v>91.45</c:v>
                </c:pt>
                <c:pt idx="145" formatCode="General">
                  <c:v>85.28</c:v>
                </c:pt>
                <c:pt idx="146" formatCode="General">
                  <c:v>82.67</c:v>
                </c:pt>
                <c:pt idx="147" formatCode="General">
                  <c:v>77.84</c:v>
                </c:pt>
                <c:pt idx="148" formatCode="General">
                  <c:v>77.040000000000006</c:v>
                </c:pt>
                <c:pt idx="149" formatCode="General">
                  <c:v>75.58</c:v>
                </c:pt>
                <c:pt idx="150" formatCode="General">
                  <c:v>74.760000000000005</c:v>
                </c:pt>
                <c:pt idx="151" formatCode="General">
                  <c:v>75.95</c:v>
                </c:pt>
                <c:pt idx="152" formatCode="General">
                  <c:v>84.82</c:v>
                </c:pt>
                <c:pt idx="153" formatCode="General">
                  <c:v>78.83</c:v>
                </c:pt>
                <c:pt idx="154" formatCode="General">
                  <c:v>73.75</c:v>
                </c:pt>
                <c:pt idx="155" formatCode="General">
                  <c:v>76.17</c:v>
                </c:pt>
                <c:pt idx="156" formatCode="General">
                  <c:v>74.459999999999994</c:v>
                </c:pt>
                <c:pt idx="157" formatCode="General">
                  <c:v>76.66</c:v>
                </c:pt>
                <c:pt idx="158" formatCode="General">
                  <c:v>72.77</c:v>
                </c:pt>
                <c:pt idx="159" formatCode="General">
                  <c:v>67.650000000000006</c:v>
                </c:pt>
                <c:pt idx="160" formatCode="General">
                  <c:v>72.510000000000005</c:v>
                </c:pt>
                <c:pt idx="161" formatCode="General">
                  <c:v>64.44</c:v>
                </c:pt>
                <c:pt idx="162" formatCode="General">
                  <c:v>68.61</c:v>
                </c:pt>
                <c:pt idx="163" formatCode="General">
                  <c:v>57.3</c:v>
                </c:pt>
                <c:pt idx="164" formatCode="General">
                  <c:v>50.18</c:v>
                </c:pt>
                <c:pt idx="165" formatCode="General">
                  <c:v>46.54</c:v>
                </c:pt>
                <c:pt idx="166" formatCode="General">
                  <c:v>43.32</c:v>
                </c:pt>
                <c:pt idx="167" formatCode="General">
                  <c:v>43.44</c:v>
                </c:pt>
                <c:pt idx="168" formatCode="General">
                  <c:v>39.950000000000003</c:v>
                </c:pt>
                <c:pt idx="169" formatCode="General">
                  <c:v>52.45</c:v>
                </c:pt>
                <c:pt idx="170" formatCode="General">
                  <c:v>71.58</c:v>
                </c:pt>
                <c:pt idx="171" formatCode="General">
                  <c:v>97.23</c:v>
                </c:pt>
                <c:pt idx="172" formatCode="General">
                  <c:v>113.24</c:v>
                </c:pt>
                <c:pt idx="173" formatCode="General">
                  <c:v>132.72</c:v>
                </c:pt>
                <c:pt idx="174" formatCode="General">
                  <c:v>132.32</c:v>
                </c:pt>
                <c:pt idx="175" formatCode="General">
                  <c:v>122.8</c:v>
                </c:pt>
                <c:pt idx="176" formatCode="General">
                  <c:v>109.07</c:v>
                </c:pt>
                <c:pt idx="177" formatCode="General">
                  <c:v>103.64</c:v>
                </c:pt>
                <c:pt idx="178" formatCode="General">
                  <c:v>94.99</c:v>
                </c:pt>
                <c:pt idx="179" formatCode="General">
                  <c:v>92.18</c:v>
                </c:pt>
                <c:pt idx="180" formatCode="General">
                  <c:v>90.93</c:v>
                </c:pt>
                <c:pt idx="181" formatCode="General">
                  <c:v>92.41</c:v>
                </c:pt>
                <c:pt idx="182" formatCode="General">
                  <c:v>82.34</c:v>
                </c:pt>
                <c:pt idx="183" formatCode="General">
                  <c:v>77.17</c:v>
                </c:pt>
                <c:pt idx="184" formatCode="General">
                  <c:v>70.760000000000005</c:v>
                </c:pt>
                <c:pt idx="185" formatCode="General">
                  <c:v>76.930000000000007</c:v>
                </c:pt>
                <c:pt idx="186" formatCode="General">
                  <c:v>71.05</c:v>
                </c:pt>
                <c:pt idx="187" formatCode="General">
                  <c:v>67.209999999999994</c:v>
                </c:pt>
                <c:pt idx="188" formatCode="General">
                  <c:v>67.489999999999995</c:v>
                </c:pt>
                <c:pt idx="189" formatCode="General">
                  <c:v>62.05</c:v>
                </c:pt>
                <c:pt idx="190" formatCode="General">
                  <c:v>57.56</c:v>
                </c:pt>
                <c:pt idx="191" formatCode="General">
                  <c:v>53.68</c:v>
                </c:pt>
                <c:pt idx="192" formatCode="General">
                  <c:v>62.47</c:v>
                </c:pt>
                <c:pt idx="193" formatCode="General">
                  <c:v>58.76</c:v>
                </c:pt>
                <c:pt idx="194" formatCode="General">
                  <c:v>57.81</c:v>
                </c:pt>
                <c:pt idx="195" formatCode="General">
                  <c:v>61.96</c:v>
                </c:pt>
                <c:pt idx="196" formatCode="General">
                  <c:v>73.23</c:v>
                </c:pt>
                <c:pt idx="197" formatCode="General">
                  <c:v>73.67</c:v>
                </c:pt>
                <c:pt idx="198" formatCode="General">
                  <c:v>68.56</c:v>
                </c:pt>
                <c:pt idx="199" formatCode="General">
                  <c:v>69.78</c:v>
                </c:pt>
                <c:pt idx="200" formatCode="General">
                  <c:v>70.260000000000005</c:v>
                </c:pt>
                <c:pt idx="201" formatCode="General">
                  <c:v>62.06</c:v>
                </c:pt>
                <c:pt idx="202" formatCode="General">
                  <c:v>60.21</c:v>
                </c:pt>
                <c:pt idx="203" formatCode="General">
                  <c:v>62.99</c:v>
                </c:pt>
                <c:pt idx="204" formatCode="General">
                  <c:v>56.86</c:v>
                </c:pt>
                <c:pt idx="205" formatCode="General">
                  <c:v>55.24</c:v>
                </c:pt>
                <c:pt idx="206" formatCode="General">
                  <c:v>58.54</c:v>
                </c:pt>
                <c:pt idx="207" formatCode="General">
                  <c:v>62.91</c:v>
                </c:pt>
                <c:pt idx="208" formatCode="General">
                  <c:v>63.98</c:v>
                </c:pt>
                <c:pt idx="209" formatCode="General">
                  <c:v>57.52</c:v>
                </c:pt>
                <c:pt idx="210" formatCode="General">
                  <c:v>54.35</c:v>
                </c:pt>
                <c:pt idx="211" formatCode="General">
                  <c:v>48.65</c:v>
                </c:pt>
                <c:pt idx="212" formatCode="General">
                  <c:v>51.88</c:v>
                </c:pt>
                <c:pt idx="213" formatCode="General">
                  <c:v>53.1</c:v>
                </c:pt>
                <c:pt idx="214" formatCode="General">
                  <c:v>45.48</c:v>
                </c:pt>
                <c:pt idx="215" formatCode="General">
                  <c:v>44.51</c:v>
                </c:pt>
                <c:pt idx="216" formatCode="General">
                  <c:v>39.6</c:v>
                </c:pt>
                <c:pt idx="217" formatCode="General">
                  <c:v>43.11</c:v>
                </c:pt>
                <c:pt idx="218" formatCode="General">
                  <c:v>49.78</c:v>
                </c:pt>
                <c:pt idx="219" formatCode="General">
                  <c:v>43.2</c:v>
                </c:pt>
                <c:pt idx="220" formatCode="General">
                  <c:v>42.74</c:v>
                </c:pt>
                <c:pt idx="221" formatCode="General">
                  <c:v>38.22</c:v>
                </c:pt>
                <c:pt idx="222" formatCode="General">
                  <c:v>35.18</c:v>
                </c:pt>
                <c:pt idx="223" formatCode="General">
                  <c:v>37.57</c:v>
                </c:pt>
                <c:pt idx="224" formatCode="General">
                  <c:v>33.590000000000003</c:v>
                </c:pt>
                <c:pt idx="225" formatCode="General">
                  <c:v>33.630000000000003</c:v>
                </c:pt>
                <c:pt idx="226" formatCode="General">
                  <c:v>30.86</c:v>
                </c:pt>
                <c:pt idx="227" formatCode="General">
                  <c:v>31.28</c:v>
                </c:pt>
                <c:pt idx="228" formatCode="General">
                  <c:v>29.81</c:v>
                </c:pt>
                <c:pt idx="229" formatCode="General">
                  <c:v>28.75</c:v>
                </c:pt>
                <c:pt idx="230" formatCode="General">
                  <c:v>29.61</c:v>
                </c:pt>
                <c:pt idx="231" formatCode="General">
                  <c:v>27.11</c:v>
                </c:pt>
                <c:pt idx="232" formatCode="General">
                  <c:v>29.89</c:v>
                </c:pt>
                <c:pt idx="233" formatCode="General">
                  <c:v>28.35</c:v>
                </c:pt>
                <c:pt idx="234" formatCode="General">
                  <c:v>27.65</c:v>
                </c:pt>
                <c:pt idx="235" formatCode="General">
                  <c:v>25.86</c:v>
                </c:pt>
                <c:pt idx="236" formatCode="General">
                  <c:v>25</c:v>
                </c:pt>
                <c:pt idx="237" formatCode="General">
                  <c:v>30.61</c:v>
                </c:pt>
                <c:pt idx="238" formatCode="General">
                  <c:v>32.770000000000003</c:v>
                </c:pt>
                <c:pt idx="239" formatCode="General">
                  <c:v>31.18</c:v>
                </c:pt>
                <c:pt idx="240" formatCode="General">
                  <c:v>28.33</c:v>
                </c:pt>
                <c:pt idx="241" formatCode="General">
                  <c:v>24.34</c:v>
                </c:pt>
                <c:pt idx="242" formatCode="General">
                  <c:v>27.54</c:v>
                </c:pt>
                <c:pt idx="243" formatCode="General">
                  <c:v>28.4</c:v>
                </c:pt>
                <c:pt idx="244" formatCode="General">
                  <c:v>26.65</c:v>
                </c:pt>
                <c:pt idx="245" formatCode="General">
                  <c:v>25.74</c:v>
                </c:pt>
                <c:pt idx="246" formatCode="General">
                  <c:v>24.08</c:v>
                </c:pt>
                <c:pt idx="247" formatCode="General">
                  <c:v>25.35</c:v>
                </c:pt>
                <c:pt idx="248" formatCode="General">
                  <c:v>25.73</c:v>
                </c:pt>
                <c:pt idx="249" formatCode="General">
                  <c:v>23.7</c:v>
                </c:pt>
                <c:pt idx="250" formatCode="General">
                  <c:v>20.28</c:v>
                </c:pt>
                <c:pt idx="251" formatCode="General">
                  <c:v>19.420000000000002</c:v>
                </c:pt>
              </c:numCache>
            </c:numRef>
          </c:val>
          <c:smooth val="0"/>
          <c:extLst>
            <c:ext xmlns:c16="http://schemas.microsoft.com/office/drawing/2014/chart" uri="{C3380CC4-5D6E-409C-BE32-E72D297353CC}">
              <c16:uniqueId val="{00000002-325E-480B-9BA6-518670369A94}"/>
            </c:ext>
          </c:extLst>
        </c:ser>
        <c:dLbls>
          <c:showLegendKey val="0"/>
          <c:showVal val="0"/>
          <c:showCatName val="0"/>
          <c:showSerName val="0"/>
          <c:showPercent val="0"/>
          <c:showBubbleSize val="0"/>
        </c:dLbls>
        <c:marker val="1"/>
        <c:smooth val="0"/>
        <c:axId val="149842560"/>
        <c:axId val="149852544"/>
      </c:lineChart>
      <c:dateAx>
        <c:axId val="149834752"/>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5400000" vert="horz"/>
          <a:lstStyle/>
          <a:p>
            <a:pPr>
              <a:defRPr sz="1100"/>
            </a:pPr>
            <a:endParaRPr lang="de-DE"/>
          </a:p>
        </c:txPr>
        <c:crossAx val="149840640"/>
        <c:crosses val="autoZero"/>
        <c:auto val="1"/>
        <c:lblOffset val="100"/>
        <c:baseTimeUnit val="months"/>
        <c:majorUnit val="12"/>
        <c:majorTimeUnit val="months"/>
        <c:minorUnit val="6"/>
        <c:minorTimeUnit val="months"/>
      </c:dateAx>
      <c:valAx>
        <c:axId val="149840640"/>
        <c:scaling>
          <c:orientation val="minMax"/>
          <c:max val="2.2999999999999998"/>
          <c:min val="0.70000000000000018"/>
        </c:scaling>
        <c:delete val="0"/>
        <c:axPos val="l"/>
        <c:majorGridlines>
          <c:spPr>
            <a:ln w="3175">
              <a:solidFill>
                <a:schemeClr val="bg1">
                  <a:lumMod val="50000"/>
                  <a:alpha val="35000"/>
                </a:schemeClr>
              </a:solidFill>
              <a:prstDash val="solid"/>
            </a:ln>
          </c:spPr>
        </c:majorGridlines>
        <c:title>
          <c:tx>
            <c:rich>
              <a:bodyPr rot="-5400000" vert="horz"/>
              <a:lstStyle/>
              <a:p>
                <a:pPr>
                  <a:defRPr/>
                </a:pPr>
                <a:r>
                  <a:rPr lang="de-DE"/>
                  <a:t>Diesel/Benzinpreis je Liter</a:t>
                </a:r>
              </a:p>
            </c:rich>
          </c:tx>
          <c:layout>
            <c:manualLayout>
              <c:xMode val="edge"/>
              <c:yMode val="edge"/>
              <c:x val="1.4369150010094894E-2"/>
              <c:y val="0.20873297734334934"/>
            </c:manualLayout>
          </c:layout>
          <c:overlay val="0"/>
        </c:title>
        <c:numFmt formatCode="0.0" sourceLinked="0"/>
        <c:majorTickMark val="none"/>
        <c:minorTickMark val="none"/>
        <c:tickLblPos val="nextTo"/>
        <c:spPr>
          <a:ln w="3175">
            <a:noFill/>
            <a:prstDash val="solid"/>
          </a:ln>
        </c:spPr>
        <c:txPr>
          <a:bodyPr rot="0" vert="horz"/>
          <a:lstStyle/>
          <a:p>
            <a:pPr>
              <a:defRPr/>
            </a:pPr>
            <a:endParaRPr lang="de-DE"/>
          </a:p>
        </c:txPr>
        <c:crossAx val="149834752"/>
        <c:crosses val="autoZero"/>
        <c:crossBetween val="between"/>
      </c:valAx>
      <c:catAx>
        <c:axId val="149842560"/>
        <c:scaling>
          <c:orientation val="minMax"/>
        </c:scaling>
        <c:delete val="1"/>
        <c:axPos val="b"/>
        <c:majorTickMark val="out"/>
        <c:minorTickMark val="none"/>
        <c:tickLblPos val="none"/>
        <c:crossAx val="149852544"/>
        <c:crosses val="autoZero"/>
        <c:auto val="1"/>
        <c:lblAlgn val="ctr"/>
        <c:lblOffset val="100"/>
        <c:noMultiLvlLbl val="0"/>
      </c:catAx>
      <c:valAx>
        <c:axId val="149852544"/>
        <c:scaling>
          <c:orientation val="minMax"/>
          <c:max val="140"/>
          <c:min val="0"/>
        </c:scaling>
        <c:delete val="0"/>
        <c:axPos val="r"/>
        <c:title>
          <c:tx>
            <c:rich>
              <a:bodyPr rot="-5400000" vert="horz"/>
              <a:lstStyle/>
              <a:p>
                <a:pPr>
                  <a:defRPr/>
                </a:pPr>
                <a:r>
                  <a:rPr lang="de-DE"/>
                  <a:t>Ölpreis je Barrel</a:t>
                </a:r>
              </a:p>
            </c:rich>
          </c:tx>
          <c:layout>
            <c:manualLayout>
              <c:xMode val="edge"/>
              <c:yMode val="edge"/>
              <c:x val="0.95076923076923081"/>
              <c:y val="0.20731843002383327"/>
            </c:manualLayout>
          </c:layout>
          <c:overlay val="0"/>
        </c:title>
        <c:numFmt formatCode="0" sourceLinked="0"/>
        <c:majorTickMark val="out"/>
        <c:minorTickMark val="none"/>
        <c:tickLblPos val="nextTo"/>
        <c:spPr>
          <a:ln>
            <a:noFill/>
          </a:ln>
        </c:spPr>
        <c:crossAx val="149842560"/>
        <c:crosses val="max"/>
        <c:crossBetween val="between"/>
      </c:valAx>
      <c:spPr>
        <a:solidFill>
          <a:srgbClr val="FFFFFF"/>
        </a:solidFill>
        <a:ln w="12700">
          <a:noFill/>
          <a:prstDash val="solid"/>
        </a:ln>
      </c:spPr>
    </c:plotArea>
    <c:legend>
      <c:legendPos val="b"/>
      <c:layout>
        <c:manualLayout>
          <c:xMode val="edge"/>
          <c:yMode val="edge"/>
          <c:x val="0.47395970119119735"/>
          <c:y val="2.0313633209641895E-2"/>
          <c:w val="0.50541376943266703"/>
          <c:h val="5.9207530093221099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latin typeface="Agfa Rotis Sans Serif Ex Bold" pitchFamily="2" charset="0"/>
              </a:defRPr>
            </a:pPr>
            <a:r>
              <a:rPr lang="de-DE" sz="1800">
                <a:latin typeface="Agfa Rotis Sans Serif Ex Bold" pitchFamily="2" charset="0"/>
              </a:rPr>
              <a:t>Rendite 10-jährige Staatsanleihen (in %)</a:t>
            </a:r>
          </a:p>
        </c:rich>
      </c:tx>
      <c:layout>
        <c:manualLayout>
          <c:xMode val="edge"/>
          <c:yMode val="edge"/>
          <c:x val="1.4947062386432465E-2"/>
          <c:y val="2.5723291765562799E-2"/>
        </c:manualLayout>
      </c:layout>
      <c:overlay val="0"/>
    </c:title>
    <c:autoTitleDeleted val="0"/>
    <c:plotArea>
      <c:layout>
        <c:manualLayout>
          <c:layoutTarget val="inner"/>
          <c:xMode val="edge"/>
          <c:yMode val="edge"/>
          <c:x val="6.155052083333333E-2"/>
          <c:y val="0.24302430060403699"/>
          <c:w val="0.90685347222222223"/>
          <c:h val="0.65043291480836474"/>
        </c:manualLayout>
      </c:layout>
      <c:lineChart>
        <c:grouping val="standard"/>
        <c:varyColors val="0"/>
        <c:ser>
          <c:idx val="0"/>
          <c:order val="0"/>
          <c:tx>
            <c:strRef>
              <c:f>'Staatsanleihen 10j'!$B$4</c:f>
              <c:strCache>
                <c:ptCount val="1"/>
                <c:pt idx="0">
                  <c:v>Deutschland</c:v>
                </c:pt>
              </c:strCache>
            </c:strRef>
          </c:tx>
          <c:spPr>
            <a:ln w="19050">
              <a:solidFill>
                <a:srgbClr val="FF0000"/>
              </a:solidFill>
            </a:ln>
          </c:spPr>
          <c:marker>
            <c:symbol val="none"/>
          </c:marker>
          <c:cat>
            <c:numRef>
              <c:f>'Staatsanleihen 10j'!$A$5:$A$364</c:f>
              <c:numCache>
                <c:formatCode>m/d/yyyy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f>'Staatsanleihen 10j'!$B$5:$B$364</c:f>
              <c:numCache>
                <c:formatCode>General</c:formatCode>
                <c:ptCount val="180"/>
                <c:pt idx="7">
                  <c:v>0.95</c:v>
                </c:pt>
                <c:pt idx="8">
                  <c:v>0.74</c:v>
                </c:pt>
                <c:pt idx="9">
                  <c:v>0.28000000000000003</c:v>
                </c:pt>
                <c:pt idx="10">
                  <c:v>0.15</c:v>
                </c:pt>
                <c:pt idx="11">
                  <c:v>-0.12</c:v>
                </c:pt>
                <c:pt idx="12">
                  <c:v>-0.38</c:v>
                </c:pt>
                <c:pt idx="13">
                  <c:v>-0.31</c:v>
                </c:pt>
                <c:pt idx="14">
                  <c:v>-0.21</c:v>
                </c:pt>
                <c:pt idx="15">
                  <c:v>-0.36</c:v>
                </c:pt>
                <c:pt idx="16">
                  <c:v>-0.54</c:v>
                </c:pt>
                <c:pt idx="17">
                  <c:v>-0.45</c:v>
                </c:pt>
                <c:pt idx="18">
                  <c:v>-0.28999999999999998</c:v>
                </c:pt>
                <c:pt idx="19">
                  <c:v>-0.22</c:v>
                </c:pt>
                <c:pt idx="20">
                  <c:v>-0.33</c:v>
                </c:pt>
                <c:pt idx="21">
                  <c:v>-0.36</c:v>
                </c:pt>
                <c:pt idx="22">
                  <c:v>-0.45</c:v>
                </c:pt>
                <c:pt idx="23">
                  <c:v>-0.57999999999999996</c:v>
                </c:pt>
                <c:pt idx="24">
                  <c:v>-0.62</c:v>
                </c:pt>
                <c:pt idx="25">
                  <c:v>-0.61</c:v>
                </c:pt>
                <c:pt idx="26">
                  <c:v>-0.61</c:v>
                </c:pt>
                <c:pt idx="27">
                  <c:v>-0.52</c:v>
                </c:pt>
                <c:pt idx="28">
                  <c:v>-0.52</c:v>
                </c:pt>
                <c:pt idx="29">
                  <c:v>-0.52</c:v>
                </c:pt>
                <c:pt idx="30">
                  <c:v>-0.43</c:v>
                </c:pt>
                <c:pt idx="31">
                  <c:v>-0.52</c:v>
                </c:pt>
                <c:pt idx="32">
                  <c:v>-0.45</c:v>
                </c:pt>
                <c:pt idx="33">
                  <c:v>-0.54</c:v>
                </c:pt>
                <c:pt idx="34">
                  <c:v>-0.47</c:v>
                </c:pt>
                <c:pt idx="35">
                  <c:v>-0.31</c:v>
                </c:pt>
                <c:pt idx="36">
                  <c:v>-0.3</c:v>
                </c:pt>
                <c:pt idx="37">
                  <c:v>-0.35</c:v>
                </c:pt>
                <c:pt idx="38">
                  <c:v>-0.47</c:v>
                </c:pt>
                <c:pt idx="39" formatCode="0.00">
                  <c:v>-0.59</c:v>
                </c:pt>
                <c:pt idx="40" formatCode="0.00">
                  <c:v>-0.65</c:v>
                </c:pt>
                <c:pt idx="41" formatCode="0.00">
                  <c:v>-0.39</c:v>
                </c:pt>
                <c:pt idx="42" formatCode="0.00">
                  <c:v>-0.31</c:v>
                </c:pt>
                <c:pt idx="43" formatCode="0.00">
                  <c:v>-0.13</c:v>
                </c:pt>
                <c:pt idx="44" formatCode="0.00">
                  <c:v>-0.04</c:v>
                </c:pt>
                <c:pt idx="45" formatCode="0.00">
                  <c:v>0.01</c:v>
                </c:pt>
                <c:pt idx="46" formatCode="0.00">
                  <c:v>0.06</c:v>
                </c:pt>
                <c:pt idx="47" formatCode="0.00">
                  <c:v>0.13</c:v>
                </c:pt>
                <c:pt idx="48" formatCode="0.00">
                  <c:v>0.19</c:v>
                </c:pt>
                <c:pt idx="49" formatCode="0.00">
                  <c:v>0.31</c:v>
                </c:pt>
                <c:pt idx="50" formatCode="0.00">
                  <c:v>0.4</c:v>
                </c:pt>
                <c:pt idx="51" formatCode="0.00">
                  <c:v>0.37</c:v>
                </c:pt>
                <c:pt idx="52" formatCode="0.00">
                  <c:v>0.28999999999999998</c:v>
                </c:pt>
                <c:pt idx="53" formatCode="0.00">
                  <c:v>0.28000000000000003</c:v>
                </c:pt>
                <c:pt idx="54" formatCode="0.00">
                  <c:v>0.33</c:v>
                </c:pt>
                <c:pt idx="55" formatCode="0.00">
                  <c:v>0.45</c:v>
                </c:pt>
                <c:pt idx="56" formatCode="0.00">
                  <c:v>0.48</c:v>
                </c:pt>
                <c:pt idx="57" formatCode="0.00">
                  <c:v>0.53</c:v>
                </c:pt>
                <c:pt idx="58" formatCode="0.00">
                  <c:v>0.66</c:v>
                </c:pt>
                <c:pt idx="59" formatCode="0.00">
                  <c:v>0.47</c:v>
                </c:pt>
                <c:pt idx="60" formatCode="0.00">
                  <c:v>0.3</c:v>
                </c:pt>
                <c:pt idx="61" formatCode="0.00">
                  <c:v>0.31</c:v>
                </c:pt>
                <c:pt idx="62" formatCode="0.00">
                  <c:v>0.37</c:v>
                </c:pt>
                <c:pt idx="63" formatCode="0.00">
                  <c:v>0.35</c:v>
                </c:pt>
                <c:pt idx="64" formatCode="0.00">
                  <c:v>0.35</c:v>
                </c:pt>
                <c:pt idx="65" formatCode="0.00">
                  <c:v>0.46</c:v>
                </c:pt>
                <c:pt idx="66" formatCode="0.00">
                  <c:v>0.25</c:v>
                </c:pt>
                <c:pt idx="67" formatCode="0.00">
                  <c:v>0.34</c:v>
                </c:pt>
                <c:pt idx="68" formatCode="0.00">
                  <c:v>0.22</c:v>
                </c:pt>
                <c:pt idx="69" formatCode="0.00">
                  <c:v>0.35</c:v>
                </c:pt>
                <c:pt idx="70" formatCode="0.00">
                  <c:v>0.26</c:v>
                </c:pt>
                <c:pt idx="71" formatCode="0.00">
                  <c:v>0.25</c:v>
                </c:pt>
                <c:pt idx="72" formatCode="0.00">
                  <c:v>0.25</c:v>
                </c:pt>
                <c:pt idx="73" formatCode="0.00">
                  <c:v>0.19</c:v>
                </c:pt>
                <c:pt idx="74" formatCode="0.00">
                  <c:v>0</c:v>
                </c:pt>
                <c:pt idx="75" formatCode="0.00">
                  <c:v>-0.09</c:v>
                </c:pt>
                <c:pt idx="76" formatCode="0.00">
                  <c:v>-0.13</c:v>
                </c:pt>
                <c:pt idx="77" formatCode="0.00">
                  <c:v>-0.15</c:v>
                </c:pt>
                <c:pt idx="78" formatCode="0.00">
                  <c:v>-0.02</c:v>
                </c:pt>
                <c:pt idx="79" formatCode="0.00">
                  <c:v>0.13</c:v>
                </c:pt>
                <c:pt idx="80" formatCode="0.00">
                  <c:v>0.13</c:v>
                </c:pt>
                <c:pt idx="81" formatCode="0.00">
                  <c:v>0.17</c:v>
                </c:pt>
                <c:pt idx="82" formatCode="0.00">
                  <c:v>0.17</c:v>
                </c:pt>
                <c:pt idx="83" formatCode="0.00">
                  <c:v>0.43</c:v>
                </c:pt>
                <c:pt idx="84" formatCode="0.00">
                  <c:v>0.55000000000000004</c:v>
                </c:pt>
                <c:pt idx="85" formatCode="0.00">
                  <c:v>0.52</c:v>
                </c:pt>
                <c:pt idx="86" formatCode="0.00">
                  <c:v>0.52</c:v>
                </c:pt>
                <c:pt idx="87" formatCode="0.00">
                  <c:v>0.65</c:v>
                </c:pt>
                <c:pt idx="88" formatCode="0.00">
                  <c:v>0.61</c:v>
                </c:pt>
                <c:pt idx="89" formatCode="0.00">
                  <c:v>0.71</c:v>
                </c:pt>
                <c:pt idx="90" formatCode="0.00">
                  <c:v>0.79</c:v>
                </c:pt>
                <c:pt idx="91" formatCode="0.00">
                  <c:v>0.56000000000000005</c:v>
                </c:pt>
                <c:pt idx="92" formatCode="0.00">
                  <c:v>0.12</c:v>
                </c:pt>
                <c:pt idx="93" formatCode="0.00">
                  <c:v>0.23</c:v>
                </c:pt>
                <c:pt idx="94" formatCode="0.00">
                  <c:v>0.3</c:v>
                </c:pt>
                <c:pt idx="95" formatCode="0.00">
                  <c:v>0.39</c:v>
                </c:pt>
                <c:pt idx="96" formatCode="0.00">
                  <c:v>0.59</c:v>
                </c:pt>
                <c:pt idx="97" formatCode="0.00">
                  <c:v>0.72</c:v>
                </c:pt>
                <c:pt idx="98" formatCode="0.00">
                  <c:v>0.79</c:v>
                </c:pt>
                <c:pt idx="99" formatCode="0.00">
                  <c:v>0.92</c:v>
                </c:pt>
                <c:pt idx="100" formatCode="0.00">
                  <c:v>0.95</c:v>
                </c:pt>
                <c:pt idx="101" formatCode="0.00">
                  <c:v>1.1100000000000001</c:v>
                </c:pt>
                <c:pt idx="102" formatCode="0.00">
                  <c:v>1.26</c:v>
                </c:pt>
                <c:pt idx="103" formatCode="0.00">
                  <c:v>1.33</c:v>
                </c:pt>
                <c:pt idx="104" formatCode="0.00">
                  <c:v>1.46</c:v>
                </c:pt>
                <c:pt idx="105" formatCode="0.00">
                  <c:v>1.51</c:v>
                </c:pt>
                <c:pt idx="106" formatCode="0.00">
                  <c:v>1.56</c:v>
                </c:pt>
                <c:pt idx="107" formatCode="0.00">
                  <c:v>1.76</c:v>
                </c:pt>
                <c:pt idx="108" formatCode="0.00">
                  <c:v>1.8</c:v>
                </c:pt>
                <c:pt idx="109" formatCode="0.00">
                  <c:v>1.68</c:v>
                </c:pt>
                <c:pt idx="110" formatCode="0.00">
                  <c:v>1.76</c:v>
                </c:pt>
                <c:pt idx="111" formatCode="0.00">
                  <c:v>1.89</c:v>
                </c:pt>
                <c:pt idx="112" formatCode="0.00">
                  <c:v>1.73</c:v>
                </c:pt>
                <c:pt idx="113" formatCode="0.00">
                  <c:v>1.56</c:v>
                </c:pt>
                <c:pt idx="114" formatCode="0.00">
                  <c:v>1.53</c:v>
                </c:pt>
                <c:pt idx="115" formatCode="0.00">
                  <c:v>1.29</c:v>
                </c:pt>
                <c:pt idx="116" formatCode="0.00">
                  <c:v>1.2</c:v>
                </c:pt>
                <c:pt idx="117" formatCode="0.00">
                  <c:v>1.35</c:v>
                </c:pt>
                <c:pt idx="118" formatCode="0.00">
                  <c:v>1.54</c:v>
                </c:pt>
                <c:pt idx="119" formatCode="0.00">
                  <c:v>1.51</c:v>
                </c:pt>
                <c:pt idx="120" formatCode="0.00">
                  <c:v>1.3</c:v>
                </c:pt>
                <c:pt idx="121" formatCode="0.00">
                  <c:v>1.34</c:v>
                </c:pt>
                <c:pt idx="122" formatCode="0.00">
                  <c:v>1.47</c:v>
                </c:pt>
                <c:pt idx="123" formatCode="0.00">
                  <c:v>1.49</c:v>
                </c:pt>
                <c:pt idx="124" formatCode="0.00">
                  <c:v>1.34</c:v>
                </c:pt>
                <c:pt idx="125" formatCode="0.00">
                  <c:v>1.24</c:v>
                </c:pt>
                <c:pt idx="126" formatCode="0.00">
                  <c:v>1.3</c:v>
                </c:pt>
                <c:pt idx="127" formatCode="0.00">
                  <c:v>1.34</c:v>
                </c:pt>
                <c:pt idx="128" formatCode="0.00">
                  <c:v>1.62</c:v>
                </c:pt>
                <c:pt idx="129" formatCode="0.00">
                  <c:v>1.83</c:v>
                </c:pt>
                <c:pt idx="130" formatCode="0.00">
                  <c:v>1.85</c:v>
                </c:pt>
                <c:pt idx="131" formatCode="0.00">
                  <c:v>1.82</c:v>
                </c:pt>
                <c:pt idx="132" formatCode="0.00">
                  <c:v>1.93</c:v>
                </c:pt>
                <c:pt idx="133" formatCode="0.00">
                  <c:v>1.87</c:v>
                </c:pt>
                <c:pt idx="134" formatCode="0.00">
                  <c:v>2</c:v>
                </c:pt>
                <c:pt idx="135" formatCode="0.00">
                  <c:v>1.83</c:v>
                </c:pt>
                <c:pt idx="136" formatCode="0.00">
                  <c:v>2.21</c:v>
                </c:pt>
                <c:pt idx="137" formatCode="0.00">
                  <c:v>2.74</c:v>
                </c:pt>
                <c:pt idx="138" formatCode="0.00">
                  <c:v>2.89</c:v>
                </c:pt>
                <c:pt idx="139" formatCode="0.00">
                  <c:v>3.06</c:v>
                </c:pt>
                <c:pt idx="140" formatCode="0.00">
                  <c:v>3.34</c:v>
                </c:pt>
                <c:pt idx="141" formatCode="0.00">
                  <c:v>3.21</c:v>
                </c:pt>
                <c:pt idx="142" formatCode="0.00">
                  <c:v>3.2</c:v>
                </c:pt>
                <c:pt idx="143" formatCode="0.00">
                  <c:v>3.02</c:v>
                </c:pt>
                <c:pt idx="144" formatCode="0.00">
                  <c:v>2.91</c:v>
                </c:pt>
                <c:pt idx="145" formatCode="0.00">
                  <c:v>2.5299999999999998</c:v>
                </c:pt>
                <c:pt idx="146" formatCode="0.00">
                  <c:v>2.35</c:v>
                </c:pt>
                <c:pt idx="147" formatCode="0.00">
                  <c:v>2.2999999999999998</c:v>
                </c:pt>
                <c:pt idx="148" formatCode="0.00">
                  <c:v>2.35</c:v>
                </c:pt>
                <c:pt idx="149" formatCode="0.00">
                  <c:v>2.62</c:v>
                </c:pt>
                <c:pt idx="150" formatCode="0.00">
                  <c:v>2.54</c:v>
                </c:pt>
                <c:pt idx="151" formatCode="0.00">
                  <c:v>2.73</c:v>
                </c:pt>
                <c:pt idx="152" formatCode="0.00">
                  <c:v>3.06</c:v>
                </c:pt>
                <c:pt idx="153" formatCode="0.00">
                  <c:v>3.1</c:v>
                </c:pt>
                <c:pt idx="154" formatCode="0.00">
                  <c:v>3.17</c:v>
                </c:pt>
                <c:pt idx="155" formatCode="0.00">
                  <c:v>3.26</c:v>
                </c:pt>
                <c:pt idx="156" formatCode="0.00">
                  <c:v>3.14</c:v>
                </c:pt>
                <c:pt idx="157" formatCode="0.00">
                  <c:v>3.22</c:v>
                </c:pt>
                <c:pt idx="158" formatCode="0.00">
                  <c:v>3.21</c:v>
                </c:pt>
                <c:pt idx="159" formatCode="0.00">
                  <c:v>3.26</c:v>
                </c:pt>
                <c:pt idx="160" formatCode="0.00">
                  <c:v>3.31</c:v>
                </c:pt>
                <c:pt idx="161" formatCode="0.00">
                  <c:v>3.34</c:v>
                </c:pt>
                <c:pt idx="162" formatCode="0.00">
                  <c:v>3.47</c:v>
                </c:pt>
                <c:pt idx="163" formatCode="0.00">
                  <c:v>3.37</c:v>
                </c:pt>
                <c:pt idx="164" formatCode="0.00">
                  <c:v>3.13</c:v>
                </c:pt>
                <c:pt idx="165" formatCode="0.00">
                  <c:v>3.02</c:v>
                </c:pt>
                <c:pt idx="166" formatCode="0.00">
                  <c:v>3.13</c:v>
                </c:pt>
                <c:pt idx="167" formatCode="0.00">
                  <c:v>3.07</c:v>
                </c:pt>
                <c:pt idx="168" formatCode="0.00">
                  <c:v>3.05</c:v>
                </c:pt>
                <c:pt idx="169" formatCode="0.00">
                  <c:v>3.56</c:v>
                </c:pt>
                <c:pt idx="170" formatCode="0.00">
                  <c:v>3.88</c:v>
                </c:pt>
                <c:pt idx="171" formatCode="0.00">
                  <c:v>4.09</c:v>
                </c:pt>
                <c:pt idx="172" formatCode="0.00">
                  <c:v>4.2</c:v>
                </c:pt>
                <c:pt idx="173" formatCode="0.00">
                  <c:v>4.49</c:v>
                </c:pt>
                <c:pt idx="174" formatCode="0.00">
                  <c:v>4.5199999999999996</c:v>
                </c:pt>
                <c:pt idx="175" formatCode="0.00">
                  <c:v>4.2</c:v>
                </c:pt>
                <c:pt idx="176" formatCode="0.00">
                  <c:v>4.04</c:v>
                </c:pt>
                <c:pt idx="177" formatCode="0.00">
                  <c:v>3.8</c:v>
                </c:pt>
                <c:pt idx="178" formatCode="0.00">
                  <c:v>3.95</c:v>
                </c:pt>
                <c:pt idx="179" formatCode="0.00">
                  <c:v>4.03</c:v>
                </c:pt>
              </c:numCache>
            </c:numRef>
          </c:val>
          <c:smooth val="0"/>
          <c:extLst>
            <c:ext xmlns:c16="http://schemas.microsoft.com/office/drawing/2014/chart" uri="{C3380CC4-5D6E-409C-BE32-E72D297353CC}">
              <c16:uniqueId val="{00000000-EACC-411A-89D6-0E35EB14C35D}"/>
            </c:ext>
          </c:extLst>
        </c:ser>
        <c:ser>
          <c:idx val="3"/>
          <c:order val="3"/>
          <c:tx>
            <c:strRef>
              <c:f>'Staatsanleihen 10j'!$G$4</c:f>
              <c:strCache>
                <c:ptCount val="1"/>
                <c:pt idx="0">
                  <c:v>Griechenland</c:v>
                </c:pt>
              </c:strCache>
            </c:strRef>
          </c:tx>
          <c:spPr>
            <a:ln w="6350">
              <a:solidFill>
                <a:schemeClr val="accent1"/>
              </a:solidFill>
            </a:ln>
          </c:spPr>
          <c:marker>
            <c:symbol val="none"/>
          </c:marker>
          <c:cat>
            <c:numRef>
              <c:f>'Staatsanleihen 10j'!$A$5:$A$364</c:f>
              <c:numCache>
                <c:formatCode>m/d/yyyy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f>'Staatsanleihen 10j'!$G$5:$G$364</c:f>
              <c:numCache>
                <c:formatCode>General</c:formatCode>
                <c:ptCount val="180"/>
                <c:pt idx="7">
                  <c:v>3.54</c:v>
                </c:pt>
                <c:pt idx="8">
                  <c:v>2.89</c:v>
                </c:pt>
                <c:pt idx="9">
                  <c:v>2.61</c:v>
                </c:pt>
                <c:pt idx="10">
                  <c:v>2.46</c:v>
                </c:pt>
                <c:pt idx="11">
                  <c:v>1.62</c:v>
                </c:pt>
                <c:pt idx="12">
                  <c:v>1.29</c:v>
                </c:pt>
                <c:pt idx="13">
                  <c:v>1.22</c:v>
                </c:pt>
                <c:pt idx="14">
                  <c:v>0.96</c:v>
                </c:pt>
                <c:pt idx="15">
                  <c:v>0.8</c:v>
                </c:pt>
                <c:pt idx="16">
                  <c:v>0.59</c:v>
                </c:pt>
                <c:pt idx="17">
                  <c:v>0.7</c:v>
                </c:pt>
                <c:pt idx="18">
                  <c:v>0.81</c:v>
                </c:pt>
                <c:pt idx="19">
                  <c:v>0.99</c:v>
                </c:pt>
                <c:pt idx="20">
                  <c:v>0.88</c:v>
                </c:pt>
                <c:pt idx="21">
                  <c:v>0.91</c:v>
                </c:pt>
                <c:pt idx="22">
                  <c:v>0.81</c:v>
                </c:pt>
                <c:pt idx="23">
                  <c:v>0.65</c:v>
                </c:pt>
                <c:pt idx="24">
                  <c:v>0.63</c:v>
                </c:pt>
                <c:pt idx="25">
                  <c:v>0.75</c:v>
                </c:pt>
                <c:pt idx="26">
                  <c:v>0.9</c:v>
                </c:pt>
                <c:pt idx="27">
                  <c:v>1.08</c:v>
                </c:pt>
                <c:pt idx="28">
                  <c:v>1.08</c:v>
                </c:pt>
                <c:pt idx="29">
                  <c:v>1.1399999999999999</c:v>
                </c:pt>
                <c:pt idx="30">
                  <c:v>1.32</c:v>
                </c:pt>
                <c:pt idx="31">
                  <c:v>1.93</c:v>
                </c:pt>
                <c:pt idx="32">
                  <c:v>2.0499999999999998</c:v>
                </c:pt>
                <c:pt idx="33">
                  <c:v>1.97</c:v>
                </c:pt>
                <c:pt idx="34">
                  <c:v>1.07</c:v>
                </c:pt>
                <c:pt idx="35">
                  <c:v>1.34</c:v>
                </c:pt>
                <c:pt idx="36">
                  <c:v>1.42</c:v>
                </c:pt>
                <c:pt idx="37">
                  <c:v>1.36</c:v>
                </c:pt>
                <c:pt idx="38">
                  <c:v>1.34</c:v>
                </c:pt>
                <c:pt idx="39" formatCode="0.00">
                  <c:v>1.5</c:v>
                </c:pt>
                <c:pt idx="40" formatCode="0.00">
                  <c:v>1.98</c:v>
                </c:pt>
                <c:pt idx="41" formatCode="0.00">
                  <c:v>2.16</c:v>
                </c:pt>
                <c:pt idx="42" formatCode="0.00">
                  <c:v>2.67</c:v>
                </c:pt>
                <c:pt idx="43" formatCode="0.00">
                  <c:v>3.37</c:v>
                </c:pt>
                <c:pt idx="44" formatCode="0.00">
                  <c:v>3.42</c:v>
                </c:pt>
                <c:pt idx="45" formatCode="0.00">
                  <c:v>3.76</c:v>
                </c:pt>
                <c:pt idx="46" formatCode="0.00">
                  <c:v>3.84</c:v>
                </c:pt>
                <c:pt idx="47" formatCode="0.00">
                  <c:v>4.21</c:v>
                </c:pt>
                <c:pt idx="48" formatCode="0.00">
                  <c:v>4.28</c:v>
                </c:pt>
                <c:pt idx="49" formatCode="0.00">
                  <c:v>4.42</c:v>
                </c:pt>
                <c:pt idx="50" formatCode="0.00">
                  <c:v>4.37</c:v>
                </c:pt>
                <c:pt idx="51" formatCode="0.00">
                  <c:v>4.17</c:v>
                </c:pt>
                <c:pt idx="52" formatCode="0.00">
                  <c:v>4.18</c:v>
                </c:pt>
                <c:pt idx="53" formatCode="0.00">
                  <c:v>3.88</c:v>
                </c:pt>
                <c:pt idx="54" formatCode="0.00">
                  <c:v>4.3899999999999997</c:v>
                </c:pt>
                <c:pt idx="55" formatCode="0.00">
                  <c:v>4.29</c:v>
                </c:pt>
                <c:pt idx="56" formatCode="0.00">
                  <c:v>4.04</c:v>
                </c:pt>
                <c:pt idx="57" formatCode="0.00">
                  <c:v>4.2699999999999996</c:v>
                </c:pt>
                <c:pt idx="58" formatCode="0.00">
                  <c:v>4.1399999999999997</c:v>
                </c:pt>
                <c:pt idx="59" formatCode="0.00">
                  <c:v>3.79</c:v>
                </c:pt>
                <c:pt idx="60" formatCode="0.00">
                  <c:v>4.4400000000000004</c:v>
                </c:pt>
                <c:pt idx="61" formatCode="0.00">
                  <c:v>5.22</c:v>
                </c:pt>
                <c:pt idx="62" formatCode="0.00">
                  <c:v>5.59</c:v>
                </c:pt>
                <c:pt idx="63" formatCode="0.00">
                  <c:v>5.56</c:v>
                </c:pt>
                <c:pt idx="64" formatCode="0.00">
                  <c:v>5.55</c:v>
                </c:pt>
                <c:pt idx="65" formatCode="0.00">
                  <c:v>5.33</c:v>
                </c:pt>
                <c:pt idx="66" formatCode="0.00">
                  <c:v>5.76</c:v>
                </c:pt>
                <c:pt idx="67" formatCode="0.00">
                  <c:v>5.86</c:v>
                </c:pt>
                <c:pt idx="68" formatCode="0.00">
                  <c:v>6.7</c:v>
                </c:pt>
                <c:pt idx="69" formatCode="0.00">
                  <c:v>7.17</c:v>
                </c:pt>
                <c:pt idx="70" formatCode="0.00">
                  <c:v>7.52</c:v>
                </c:pt>
                <c:pt idx="71" formatCode="0.00">
                  <c:v>7.04</c:v>
                </c:pt>
                <c:pt idx="72" formatCode="0.00">
                  <c:v>6.94</c:v>
                </c:pt>
                <c:pt idx="73" formatCode="0.00">
                  <c:v>7.33</c:v>
                </c:pt>
                <c:pt idx="74" formatCode="0.00">
                  <c:v>8.33</c:v>
                </c:pt>
                <c:pt idx="75" formatCode="0.00">
                  <c:v>8.34</c:v>
                </c:pt>
                <c:pt idx="76" formatCode="0.00">
                  <c:v>8.19</c:v>
                </c:pt>
                <c:pt idx="77" formatCode="0.00">
                  <c:v>7.99</c:v>
                </c:pt>
                <c:pt idx="78" formatCode="0.00">
                  <c:v>7.92</c:v>
                </c:pt>
                <c:pt idx="79" formatCode="0.00">
                  <c:v>7.64</c:v>
                </c:pt>
                <c:pt idx="80" formatCode="0.00">
                  <c:v>9.0299999999999994</c:v>
                </c:pt>
                <c:pt idx="81" formatCode="0.00">
                  <c:v>9.1199999999999992</c:v>
                </c:pt>
                <c:pt idx="82" formatCode="0.00">
                  <c:v>10.41</c:v>
                </c:pt>
                <c:pt idx="83" formatCode="0.00">
                  <c:v>9.08</c:v>
                </c:pt>
                <c:pt idx="84" formatCode="0.00">
                  <c:v>8.2100000000000009</c:v>
                </c:pt>
                <c:pt idx="85" formatCode="0.00">
                  <c:v>7.41</c:v>
                </c:pt>
                <c:pt idx="86" formatCode="0.00">
                  <c:v>7.81</c:v>
                </c:pt>
                <c:pt idx="87" formatCode="0.00">
                  <c:v>8.5399999999999991</c:v>
                </c:pt>
                <c:pt idx="88" formatCode="0.00">
                  <c:v>10.26</c:v>
                </c:pt>
                <c:pt idx="89" formatCode="0.00">
                  <c:v>11.43</c:v>
                </c:pt>
                <c:pt idx="90" formatCode="0.00">
                  <c:v>11.43</c:v>
                </c:pt>
                <c:pt idx="91" formatCode="0.00">
                  <c:v>10.95</c:v>
                </c:pt>
                <c:pt idx="92" formatCode="0.00">
                  <c:v>12</c:v>
                </c:pt>
                <c:pt idx="93" formatCode="0.00">
                  <c:v>10.52</c:v>
                </c:pt>
                <c:pt idx="94" formatCode="0.00">
                  <c:v>9.7200000000000006</c:v>
                </c:pt>
                <c:pt idx="95" formatCode="0.00">
                  <c:v>9.48</c:v>
                </c:pt>
                <c:pt idx="96" formatCode="0.00">
                  <c:v>8.42</c:v>
                </c:pt>
                <c:pt idx="97" formatCode="0.00">
                  <c:v>8.1</c:v>
                </c:pt>
                <c:pt idx="98" formatCode="0.00">
                  <c:v>7.26</c:v>
                </c:pt>
                <c:pt idx="99" formatCode="0.00">
                  <c:v>5.89</c:v>
                </c:pt>
                <c:pt idx="100" formatCode="0.00">
                  <c:v>6.09</c:v>
                </c:pt>
                <c:pt idx="101" formatCode="0.00">
                  <c:v>6.1</c:v>
                </c:pt>
                <c:pt idx="102" formatCode="0.00">
                  <c:v>5.93</c:v>
                </c:pt>
                <c:pt idx="103" formatCode="0.00">
                  <c:v>6.38</c:v>
                </c:pt>
                <c:pt idx="104" formatCode="0.00">
                  <c:v>6.2</c:v>
                </c:pt>
                <c:pt idx="105" formatCode="0.00">
                  <c:v>6.9</c:v>
                </c:pt>
                <c:pt idx="106" formatCode="0.00">
                  <c:v>7.7</c:v>
                </c:pt>
                <c:pt idx="107" formatCode="0.00">
                  <c:v>8.18</c:v>
                </c:pt>
                <c:pt idx="108" formatCode="0.00">
                  <c:v>8.66</c:v>
                </c:pt>
                <c:pt idx="109" formatCode="0.00">
                  <c:v>8.41</c:v>
                </c:pt>
                <c:pt idx="110" formatCode="0.00">
                  <c:v>8.74</c:v>
                </c:pt>
                <c:pt idx="111" formatCode="0.00">
                  <c:v>10.15</c:v>
                </c:pt>
                <c:pt idx="112" formatCode="0.00">
                  <c:v>10.01</c:v>
                </c:pt>
                <c:pt idx="113" formatCode="0.00">
                  <c:v>10.53</c:v>
                </c:pt>
                <c:pt idx="114" formatCode="0.00">
                  <c:v>10.07</c:v>
                </c:pt>
                <c:pt idx="115" formatCode="0.00">
                  <c:v>9.07</c:v>
                </c:pt>
                <c:pt idx="116" formatCode="0.00">
                  <c:v>11.58</c:v>
                </c:pt>
                <c:pt idx="117" formatCode="0.00">
                  <c:v>11.38</c:v>
                </c:pt>
                <c:pt idx="118" formatCode="0.00">
                  <c:v>10.95</c:v>
                </c:pt>
                <c:pt idx="119" formatCode="0.00">
                  <c:v>11.1</c:v>
                </c:pt>
                <c:pt idx="120" formatCode="0.00">
                  <c:v>13.33</c:v>
                </c:pt>
                <c:pt idx="121" formatCode="0.00">
                  <c:v>17.2</c:v>
                </c:pt>
                <c:pt idx="122" formatCode="0.00">
                  <c:v>17.96</c:v>
                </c:pt>
                <c:pt idx="123" formatCode="0.00">
                  <c:v>20.91</c:v>
                </c:pt>
                <c:pt idx="124" formatCode="0.00">
                  <c:v>24.34</c:v>
                </c:pt>
                <c:pt idx="125" formatCode="0.00">
                  <c:v>25.82</c:v>
                </c:pt>
                <c:pt idx="126" formatCode="0.00">
                  <c:v>27.82</c:v>
                </c:pt>
                <c:pt idx="127" formatCode="0.00">
                  <c:v>26.9</c:v>
                </c:pt>
                <c:pt idx="128" formatCode="0.00">
                  <c:v>21.48</c:v>
                </c:pt>
                <c:pt idx="129" formatCode="0.00">
                  <c:v>19.07</c:v>
                </c:pt>
                <c:pt idx="130" formatCode="0.00">
                  <c:v>29.24</c:v>
                </c:pt>
                <c:pt idx="131" formatCode="0.00">
                  <c:v>25.91</c:v>
                </c:pt>
                <c:pt idx="132" formatCode="0.00">
                  <c:v>21.14</c:v>
                </c:pt>
                <c:pt idx="133" formatCode="0.00">
                  <c:v>17.920000000000002</c:v>
                </c:pt>
                <c:pt idx="134" formatCode="0.00">
                  <c:v>18.04</c:v>
                </c:pt>
                <c:pt idx="135" formatCode="0.00">
                  <c:v>17.78</c:v>
                </c:pt>
                <c:pt idx="136" formatCode="0.00">
                  <c:v>15.9</c:v>
                </c:pt>
                <c:pt idx="137" formatCode="0.00">
                  <c:v>16.149999999999999</c:v>
                </c:pt>
                <c:pt idx="138" formatCode="0.00">
                  <c:v>16.690000000000001</c:v>
                </c:pt>
                <c:pt idx="139" formatCode="0.00">
                  <c:v>15.94</c:v>
                </c:pt>
                <c:pt idx="140" formatCode="0.00">
                  <c:v>13.86</c:v>
                </c:pt>
                <c:pt idx="141" formatCode="0.00">
                  <c:v>12.44</c:v>
                </c:pt>
                <c:pt idx="142" formatCode="0.00">
                  <c:v>11.4</c:v>
                </c:pt>
                <c:pt idx="143" formatCode="0.00">
                  <c:v>11.73</c:v>
                </c:pt>
                <c:pt idx="144" formatCode="0.00">
                  <c:v>12.01</c:v>
                </c:pt>
                <c:pt idx="145" formatCode="0.00">
                  <c:v>11.52</c:v>
                </c:pt>
                <c:pt idx="146" formatCode="0.00">
                  <c:v>9.57</c:v>
                </c:pt>
                <c:pt idx="147" formatCode="0.00">
                  <c:v>11.34</c:v>
                </c:pt>
                <c:pt idx="148" formatCode="0.00">
                  <c:v>10.7</c:v>
                </c:pt>
                <c:pt idx="149" formatCode="0.00">
                  <c:v>10.34</c:v>
                </c:pt>
                <c:pt idx="150" formatCode="0.00">
                  <c:v>9.1</c:v>
                </c:pt>
                <c:pt idx="151" formatCode="0.00">
                  <c:v>7.97</c:v>
                </c:pt>
                <c:pt idx="152" formatCode="0.00">
                  <c:v>7.83</c:v>
                </c:pt>
                <c:pt idx="153" formatCode="0.00">
                  <c:v>6.24</c:v>
                </c:pt>
                <c:pt idx="154" formatCode="0.00">
                  <c:v>6.46</c:v>
                </c:pt>
                <c:pt idx="155" formatCode="0.00">
                  <c:v>6.02</c:v>
                </c:pt>
                <c:pt idx="156" formatCode="0.00">
                  <c:v>5.49</c:v>
                </c:pt>
                <c:pt idx="157" formatCode="0.00">
                  <c:v>4.84</c:v>
                </c:pt>
                <c:pt idx="158" formatCode="0.00">
                  <c:v>4.57</c:v>
                </c:pt>
                <c:pt idx="159" formatCode="0.00">
                  <c:v>4.5599999999999996</c:v>
                </c:pt>
                <c:pt idx="160" formatCode="0.00">
                  <c:v>4.5199999999999996</c:v>
                </c:pt>
                <c:pt idx="161" formatCode="0.00">
                  <c:v>4.8899999999999997</c:v>
                </c:pt>
                <c:pt idx="162" formatCode="0.00">
                  <c:v>5.33</c:v>
                </c:pt>
                <c:pt idx="163" formatCode="0.00">
                  <c:v>5.22</c:v>
                </c:pt>
                <c:pt idx="164" formatCode="0.00">
                  <c:v>5.5</c:v>
                </c:pt>
                <c:pt idx="165" formatCode="0.00">
                  <c:v>5.87</c:v>
                </c:pt>
                <c:pt idx="166" formatCode="0.00">
                  <c:v>5.7</c:v>
                </c:pt>
                <c:pt idx="167" formatCode="0.00">
                  <c:v>5.6</c:v>
                </c:pt>
                <c:pt idx="168" formatCode="0.00">
                  <c:v>5.08</c:v>
                </c:pt>
                <c:pt idx="169" formatCode="0.00">
                  <c:v>5.09</c:v>
                </c:pt>
                <c:pt idx="170" formatCode="0.00">
                  <c:v>4.93</c:v>
                </c:pt>
                <c:pt idx="171" formatCode="0.00">
                  <c:v>4.88</c:v>
                </c:pt>
                <c:pt idx="172" formatCode="0.00">
                  <c:v>4.87</c:v>
                </c:pt>
                <c:pt idx="173" formatCode="0.00">
                  <c:v>5.15</c:v>
                </c:pt>
                <c:pt idx="174" formatCode="0.00">
                  <c:v>5.17</c:v>
                </c:pt>
                <c:pt idx="175" formatCode="0.00">
                  <c:v>4.74</c:v>
                </c:pt>
                <c:pt idx="176" formatCode="0.00">
                  <c:v>4.54</c:v>
                </c:pt>
                <c:pt idx="177" formatCode="0.00">
                  <c:v>4.42</c:v>
                </c:pt>
                <c:pt idx="178" formatCode="0.00">
                  <c:v>4.3600000000000003</c:v>
                </c:pt>
                <c:pt idx="179" formatCode="0.00">
                  <c:v>4.4000000000000004</c:v>
                </c:pt>
              </c:numCache>
            </c:numRef>
          </c:val>
          <c:smooth val="0"/>
          <c:extLst>
            <c:ext xmlns:c16="http://schemas.microsoft.com/office/drawing/2014/chart" uri="{C3380CC4-5D6E-409C-BE32-E72D297353CC}">
              <c16:uniqueId val="{00000001-EACC-411A-89D6-0E35EB14C35D}"/>
            </c:ext>
          </c:extLst>
        </c:ser>
        <c:ser>
          <c:idx val="5"/>
          <c:order val="4"/>
          <c:tx>
            <c:strRef>
              <c:f>'Staatsanleihen 10j'!$H$4</c:f>
              <c:strCache>
                <c:ptCount val="1"/>
                <c:pt idx="0">
                  <c:v>Italien</c:v>
                </c:pt>
              </c:strCache>
            </c:strRef>
          </c:tx>
          <c:spPr>
            <a:ln w="6350">
              <a:solidFill>
                <a:schemeClr val="tx1"/>
              </a:solidFill>
            </a:ln>
          </c:spPr>
          <c:marker>
            <c:symbol val="none"/>
          </c:marker>
          <c:cat>
            <c:numRef>
              <c:f>'Staatsanleihen 10j'!$A$5:$A$364</c:f>
              <c:numCache>
                <c:formatCode>m/d/yyyy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f>'Staatsanleihen 10j'!$H$5:$H$364</c:f>
              <c:numCache>
                <c:formatCode>General</c:formatCode>
                <c:ptCount val="180"/>
                <c:pt idx="7">
                  <c:v>2.99</c:v>
                </c:pt>
                <c:pt idx="8">
                  <c:v>2.44</c:v>
                </c:pt>
                <c:pt idx="9">
                  <c:v>1.85</c:v>
                </c:pt>
                <c:pt idx="10">
                  <c:v>1.79</c:v>
                </c:pt>
                <c:pt idx="11">
                  <c:v>1.35</c:v>
                </c:pt>
                <c:pt idx="12">
                  <c:v>1.05</c:v>
                </c:pt>
                <c:pt idx="13">
                  <c:v>1.01</c:v>
                </c:pt>
                <c:pt idx="14">
                  <c:v>0.95</c:v>
                </c:pt>
                <c:pt idx="15">
                  <c:v>0.78</c:v>
                </c:pt>
                <c:pt idx="16">
                  <c:v>0.63</c:v>
                </c:pt>
                <c:pt idx="17">
                  <c:v>0.75</c:v>
                </c:pt>
                <c:pt idx="18">
                  <c:v>0.88</c:v>
                </c:pt>
                <c:pt idx="19">
                  <c:v>0.98</c:v>
                </c:pt>
                <c:pt idx="20">
                  <c:v>0.8</c:v>
                </c:pt>
                <c:pt idx="21">
                  <c:v>0.7</c:v>
                </c:pt>
                <c:pt idx="22">
                  <c:v>0.59</c:v>
                </c:pt>
                <c:pt idx="23">
                  <c:v>0.62</c:v>
                </c:pt>
                <c:pt idx="24">
                  <c:v>0.57999999999999996</c:v>
                </c:pt>
                <c:pt idx="25">
                  <c:v>0.66</c:v>
                </c:pt>
                <c:pt idx="26">
                  <c:v>0.77</c:v>
                </c:pt>
                <c:pt idx="27">
                  <c:v>0.98</c:v>
                </c:pt>
                <c:pt idx="28">
                  <c:v>1.03</c:v>
                </c:pt>
                <c:pt idx="29">
                  <c:v>1.2</c:v>
                </c:pt>
                <c:pt idx="30">
                  <c:v>1.46</c:v>
                </c:pt>
                <c:pt idx="31">
                  <c:v>1.76</c:v>
                </c:pt>
                <c:pt idx="32">
                  <c:v>1.8</c:v>
                </c:pt>
                <c:pt idx="33">
                  <c:v>1.55</c:v>
                </c:pt>
                <c:pt idx="34">
                  <c:v>0.95</c:v>
                </c:pt>
                <c:pt idx="35">
                  <c:v>1.27</c:v>
                </c:pt>
                <c:pt idx="36">
                  <c:v>1.37</c:v>
                </c:pt>
                <c:pt idx="37">
                  <c:v>1.27</c:v>
                </c:pt>
                <c:pt idx="38">
                  <c:v>1</c:v>
                </c:pt>
                <c:pt idx="39" formatCode="0.00">
                  <c:v>0.9</c:v>
                </c:pt>
                <c:pt idx="40" formatCode="0.00">
                  <c:v>1.4</c:v>
                </c:pt>
                <c:pt idx="41" formatCode="0.00">
                  <c:v>1.65</c:v>
                </c:pt>
                <c:pt idx="42" formatCode="0.00">
                  <c:v>2.2799999999999998</c:v>
                </c:pt>
                <c:pt idx="43" formatCode="0.00">
                  <c:v>2.64</c:v>
                </c:pt>
                <c:pt idx="44" formatCode="0.00">
                  <c:v>2.62</c:v>
                </c:pt>
                <c:pt idx="45" formatCode="0.00">
                  <c:v>2.69</c:v>
                </c:pt>
                <c:pt idx="46" formatCode="0.00">
                  <c:v>2.81</c:v>
                </c:pt>
                <c:pt idx="47" formatCode="0.00">
                  <c:v>2.77</c:v>
                </c:pt>
                <c:pt idx="48" formatCode="0.00">
                  <c:v>2.98</c:v>
                </c:pt>
                <c:pt idx="49" formatCode="0.00">
                  <c:v>3.44</c:v>
                </c:pt>
                <c:pt idx="50" formatCode="0.00">
                  <c:v>3.47</c:v>
                </c:pt>
                <c:pt idx="51" formatCode="0.00">
                  <c:v>2.96</c:v>
                </c:pt>
                <c:pt idx="52" formatCode="0.00">
                  <c:v>3.16</c:v>
                </c:pt>
                <c:pt idx="53" formatCode="0.00">
                  <c:v>2.64</c:v>
                </c:pt>
                <c:pt idx="54" formatCode="0.00">
                  <c:v>2.74</c:v>
                </c:pt>
                <c:pt idx="55" formatCode="0.00">
                  <c:v>2.1800000000000002</c:v>
                </c:pt>
                <c:pt idx="56" formatCode="0.00">
                  <c:v>1.77</c:v>
                </c:pt>
                <c:pt idx="57" formatCode="0.00">
                  <c:v>1.97</c:v>
                </c:pt>
                <c:pt idx="58" formatCode="0.00">
                  <c:v>2.08</c:v>
                </c:pt>
                <c:pt idx="59" formatCode="0.00">
                  <c:v>1.98</c:v>
                </c:pt>
                <c:pt idx="60" formatCode="0.00">
                  <c:v>1.8</c:v>
                </c:pt>
                <c:pt idx="61" formatCode="0.00">
                  <c:v>1.79</c:v>
                </c:pt>
                <c:pt idx="62" formatCode="0.00">
                  <c:v>2.0699999999999998</c:v>
                </c:pt>
                <c:pt idx="63" formatCode="0.00">
                  <c:v>2.11</c:v>
                </c:pt>
                <c:pt idx="64" formatCode="0.00">
                  <c:v>2.11</c:v>
                </c:pt>
                <c:pt idx="65" formatCode="0.00">
                  <c:v>2.23</c:v>
                </c:pt>
                <c:pt idx="66" formatCode="0.00">
                  <c:v>2.0499999999999998</c:v>
                </c:pt>
                <c:pt idx="67" formatCode="0.00">
                  <c:v>2.19</c:v>
                </c:pt>
                <c:pt idx="68" formatCode="0.00">
                  <c:v>2.2599999999999998</c:v>
                </c:pt>
                <c:pt idx="69" formatCode="0.00">
                  <c:v>2.4</c:v>
                </c:pt>
                <c:pt idx="70" formatCode="0.00">
                  <c:v>2.35</c:v>
                </c:pt>
                <c:pt idx="71" formatCode="0.00">
                  <c:v>1.99</c:v>
                </c:pt>
                <c:pt idx="72" formatCode="0.00">
                  <c:v>1.89</c:v>
                </c:pt>
                <c:pt idx="73" formatCode="0.00">
                  <c:v>1.94</c:v>
                </c:pt>
                <c:pt idx="74" formatCode="0.00">
                  <c:v>1.45</c:v>
                </c:pt>
                <c:pt idx="75" formatCode="0.00">
                  <c:v>1.27</c:v>
                </c:pt>
                <c:pt idx="76" formatCode="0.00">
                  <c:v>1.18</c:v>
                </c:pt>
                <c:pt idx="77" formatCode="0.00">
                  <c:v>1.23</c:v>
                </c:pt>
                <c:pt idx="78" formatCode="0.00">
                  <c:v>1.45</c:v>
                </c:pt>
                <c:pt idx="79" formatCode="0.00">
                  <c:v>1.53</c:v>
                </c:pt>
                <c:pt idx="80" formatCode="0.00">
                  <c:v>1.44</c:v>
                </c:pt>
                <c:pt idx="81" formatCode="0.00">
                  <c:v>1.38</c:v>
                </c:pt>
                <c:pt idx="82" formatCode="0.00">
                  <c:v>1.56</c:v>
                </c:pt>
                <c:pt idx="83" formatCode="0.00">
                  <c:v>1.53</c:v>
                </c:pt>
                <c:pt idx="84" formatCode="0.00">
                  <c:v>1.58</c:v>
                </c:pt>
                <c:pt idx="85" formatCode="0.00">
                  <c:v>1.57</c:v>
                </c:pt>
                <c:pt idx="86" formatCode="0.00">
                  <c:v>1.7</c:v>
                </c:pt>
                <c:pt idx="87" formatCode="0.00">
                  <c:v>1.92</c:v>
                </c:pt>
                <c:pt idx="88" formatCode="0.00">
                  <c:v>1.84</c:v>
                </c:pt>
                <c:pt idx="89" formatCode="0.00">
                  <c:v>2.04</c:v>
                </c:pt>
                <c:pt idx="90" formatCode="0.00">
                  <c:v>2.2000000000000002</c:v>
                </c:pt>
                <c:pt idx="91" formatCode="0.00">
                  <c:v>1.81</c:v>
                </c:pt>
                <c:pt idx="92" formatCode="0.00">
                  <c:v>1.36</c:v>
                </c:pt>
                <c:pt idx="93" formatCode="0.00">
                  <c:v>1.29</c:v>
                </c:pt>
                <c:pt idx="94" formatCode="0.00">
                  <c:v>1.56</c:v>
                </c:pt>
                <c:pt idx="95" formatCode="0.00">
                  <c:v>1.7</c:v>
                </c:pt>
                <c:pt idx="96" formatCode="0.00">
                  <c:v>1.99</c:v>
                </c:pt>
                <c:pt idx="97" formatCode="0.00">
                  <c:v>2.29</c:v>
                </c:pt>
                <c:pt idx="98" formatCode="0.00">
                  <c:v>2.42</c:v>
                </c:pt>
                <c:pt idx="99" formatCode="0.00">
                  <c:v>2.4</c:v>
                </c:pt>
                <c:pt idx="100" formatCode="0.00">
                  <c:v>2.63</c:v>
                </c:pt>
                <c:pt idx="101" formatCode="0.00">
                  <c:v>2.79</c:v>
                </c:pt>
                <c:pt idx="102" formatCode="0.00">
                  <c:v>2.92</c:v>
                </c:pt>
                <c:pt idx="103" formatCode="0.00">
                  <c:v>3.12</c:v>
                </c:pt>
                <c:pt idx="104" formatCode="0.00">
                  <c:v>3.23</c:v>
                </c:pt>
                <c:pt idx="105" formatCode="0.00">
                  <c:v>3.4</c:v>
                </c:pt>
                <c:pt idx="106" formatCode="0.00">
                  <c:v>3.65</c:v>
                </c:pt>
                <c:pt idx="107" formatCode="0.00">
                  <c:v>3.87</c:v>
                </c:pt>
                <c:pt idx="108" formatCode="0.00">
                  <c:v>4.1100000000000003</c:v>
                </c:pt>
                <c:pt idx="109" formatCode="0.00">
                  <c:v>4.0999999999999996</c:v>
                </c:pt>
                <c:pt idx="110" formatCode="0.00">
                  <c:v>4.25</c:v>
                </c:pt>
                <c:pt idx="111" formatCode="0.00">
                  <c:v>4.54</c:v>
                </c:pt>
                <c:pt idx="112" formatCode="0.00">
                  <c:v>4.42</c:v>
                </c:pt>
                <c:pt idx="113" formatCode="0.00">
                  <c:v>4.42</c:v>
                </c:pt>
                <c:pt idx="114" formatCode="0.00">
                  <c:v>4.38</c:v>
                </c:pt>
                <c:pt idx="115" formatCode="0.00">
                  <c:v>3.96</c:v>
                </c:pt>
                <c:pt idx="116" formatCode="0.00">
                  <c:v>4.28</c:v>
                </c:pt>
                <c:pt idx="117" formatCode="0.00">
                  <c:v>4.6399999999999997</c:v>
                </c:pt>
                <c:pt idx="118" formatCode="0.00">
                  <c:v>4.49</c:v>
                </c:pt>
                <c:pt idx="119" formatCode="0.00">
                  <c:v>4.21</c:v>
                </c:pt>
                <c:pt idx="120" formatCode="0.00">
                  <c:v>4.54</c:v>
                </c:pt>
                <c:pt idx="121" formatCode="0.00">
                  <c:v>4.8499999999999996</c:v>
                </c:pt>
                <c:pt idx="122" formatCode="0.00">
                  <c:v>4.95</c:v>
                </c:pt>
                <c:pt idx="123" formatCode="0.00">
                  <c:v>5.25</c:v>
                </c:pt>
                <c:pt idx="124" formatCode="0.00">
                  <c:v>5.82</c:v>
                </c:pt>
                <c:pt idx="125" formatCode="0.00">
                  <c:v>6</c:v>
                </c:pt>
                <c:pt idx="126" formatCode="0.00">
                  <c:v>5.9</c:v>
                </c:pt>
                <c:pt idx="127" formatCode="0.00">
                  <c:v>5.78</c:v>
                </c:pt>
                <c:pt idx="128" formatCode="0.00">
                  <c:v>5.68</c:v>
                </c:pt>
                <c:pt idx="129" formatCode="0.00">
                  <c:v>5.05</c:v>
                </c:pt>
                <c:pt idx="130" formatCode="0.00">
                  <c:v>5.55</c:v>
                </c:pt>
                <c:pt idx="131" formatCode="0.00">
                  <c:v>6.54</c:v>
                </c:pt>
                <c:pt idx="132" formatCode="0.00">
                  <c:v>6.81</c:v>
                </c:pt>
                <c:pt idx="133" formatCode="0.00">
                  <c:v>7.06</c:v>
                </c:pt>
                <c:pt idx="134" formatCode="0.00">
                  <c:v>5.97</c:v>
                </c:pt>
                <c:pt idx="135" formatCode="0.00">
                  <c:v>5.75</c:v>
                </c:pt>
                <c:pt idx="136" formatCode="0.00">
                  <c:v>5.27</c:v>
                </c:pt>
                <c:pt idx="137" formatCode="0.00">
                  <c:v>5.46</c:v>
                </c:pt>
                <c:pt idx="138" formatCode="0.00">
                  <c:v>4.82</c:v>
                </c:pt>
                <c:pt idx="139" formatCode="0.00">
                  <c:v>4.76</c:v>
                </c:pt>
                <c:pt idx="140" formatCode="0.00">
                  <c:v>4.84</c:v>
                </c:pt>
                <c:pt idx="141" formatCode="0.00">
                  <c:v>4.88</c:v>
                </c:pt>
                <c:pt idx="142" formatCode="0.00">
                  <c:v>4.74</c:v>
                </c:pt>
                <c:pt idx="143" formatCode="0.00">
                  <c:v>4.7300000000000004</c:v>
                </c:pt>
                <c:pt idx="144" formatCode="0.00">
                  <c:v>4.5999999999999996</c:v>
                </c:pt>
                <c:pt idx="145" formatCode="0.00">
                  <c:v>4.18</c:v>
                </c:pt>
                <c:pt idx="146" formatCode="0.00">
                  <c:v>3.8</c:v>
                </c:pt>
                <c:pt idx="147" formatCode="0.00">
                  <c:v>3.86</c:v>
                </c:pt>
                <c:pt idx="148" formatCode="0.00">
                  <c:v>3.8</c:v>
                </c:pt>
                <c:pt idx="149" formatCode="0.00">
                  <c:v>4.03</c:v>
                </c:pt>
                <c:pt idx="150" formatCode="0.00">
                  <c:v>4.0999999999999996</c:v>
                </c:pt>
                <c:pt idx="151" formatCode="0.00">
                  <c:v>3.99</c:v>
                </c:pt>
                <c:pt idx="152" formatCode="0.00">
                  <c:v>4</c:v>
                </c:pt>
                <c:pt idx="153" formatCode="0.00">
                  <c:v>3.95</c:v>
                </c:pt>
                <c:pt idx="154" formatCode="0.00">
                  <c:v>4.05</c:v>
                </c:pt>
                <c:pt idx="155" formatCode="0.00">
                  <c:v>4.08</c:v>
                </c:pt>
                <c:pt idx="156" formatCode="0.00">
                  <c:v>4.01</c:v>
                </c:pt>
                <c:pt idx="157" formatCode="0.00">
                  <c:v>4.0599999999999996</c:v>
                </c:pt>
                <c:pt idx="158" formatCode="0.00">
                  <c:v>4.0999999999999996</c:v>
                </c:pt>
                <c:pt idx="159" formatCode="0.00">
                  <c:v>4.09</c:v>
                </c:pt>
                <c:pt idx="160" formatCode="0.00">
                  <c:v>4.12</c:v>
                </c:pt>
                <c:pt idx="161" formatCode="0.00">
                  <c:v>4.37</c:v>
                </c:pt>
                <c:pt idx="162" formatCode="0.00">
                  <c:v>4.6100000000000003</c:v>
                </c:pt>
                <c:pt idx="163" formatCode="0.00">
                  <c:v>4.42</c:v>
                </c:pt>
                <c:pt idx="164" formatCode="0.00">
                  <c:v>4.3600000000000003</c:v>
                </c:pt>
                <c:pt idx="165" formatCode="0.00">
                  <c:v>4.46</c:v>
                </c:pt>
                <c:pt idx="166" formatCode="0.00">
                  <c:v>4.54</c:v>
                </c:pt>
                <c:pt idx="167" formatCode="0.00">
                  <c:v>4.62</c:v>
                </c:pt>
                <c:pt idx="168" formatCode="0.00">
                  <c:v>4.47</c:v>
                </c:pt>
                <c:pt idx="169" formatCode="0.00">
                  <c:v>4.74</c:v>
                </c:pt>
                <c:pt idx="170" formatCode="0.00">
                  <c:v>4.78</c:v>
                </c:pt>
                <c:pt idx="171" formatCode="0.00">
                  <c:v>4.8</c:v>
                </c:pt>
                <c:pt idx="172" formatCode="0.00">
                  <c:v>4.8099999999999996</c:v>
                </c:pt>
                <c:pt idx="173" formatCode="0.00">
                  <c:v>5.0999999999999996</c:v>
                </c:pt>
                <c:pt idx="174" formatCode="0.00">
                  <c:v>5.1100000000000003</c:v>
                </c:pt>
                <c:pt idx="175" formatCode="0.00">
                  <c:v>4.7</c:v>
                </c:pt>
                <c:pt idx="176" formatCode="0.00">
                  <c:v>4.53</c:v>
                </c:pt>
                <c:pt idx="177" formatCode="0.00">
                  <c:v>4.38</c:v>
                </c:pt>
                <c:pt idx="178" formatCode="0.00">
                  <c:v>4.3499999999999996</c:v>
                </c:pt>
                <c:pt idx="179" formatCode="0.00">
                  <c:v>4.4000000000000004</c:v>
                </c:pt>
              </c:numCache>
            </c:numRef>
          </c:val>
          <c:smooth val="0"/>
          <c:extLst>
            <c:ext xmlns:c16="http://schemas.microsoft.com/office/drawing/2014/chart" uri="{C3380CC4-5D6E-409C-BE32-E72D297353CC}">
              <c16:uniqueId val="{00000002-EACC-411A-89D6-0E35EB14C35D}"/>
            </c:ext>
          </c:extLst>
        </c:ser>
        <c:ser>
          <c:idx val="6"/>
          <c:order val="5"/>
          <c:tx>
            <c:strRef>
              <c:f>'Staatsanleihen 10j'!$I$4</c:f>
              <c:strCache>
                <c:ptCount val="1"/>
                <c:pt idx="0">
                  <c:v>Portugal</c:v>
                </c:pt>
              </c:strCache>
            </c:strRef>
          </c:tx>
          <c:spPr>
            <a:ln w="6350">
              <a:solidFill>
                <a:schemeClr val="accent6">
                  <a:lumMod val="75000"/>
                </a:schemeClr>
              </a:solidFill>
            </a:ln>
          </c:spPr>
          <c:marker>
            <c:symbol val="none"/>
          </c:marker>
          <c:cat>
            <c:numRef>
              <c:f>'Staatsanleihen 10j'!$A$5:$A$364</c:f>
              <c:numCache>
                <c:formatCode>m/d/yyyy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f>'Staatsanleihen 10j'!$I$5:$I$364</c:f>
              <c:numCache>
                <c:formatCode>General</c:formatCode>
                <c:ptCount val="180"/>
                <c:pt idx="7">
                  <c:v>2.14</c:v>
                </c:pt>
                <c:pt idx="8">
                  <c:v>1.76</c:v>
                </c:pt>
                <c:pt idx="9">
                  <c:v>1.1599999999999999</c:v>
                </c:pt>
                <c:pt idx="10">
                  <c:v>1.06</c:v>
                </c:pt>
                <c:pt idx="11">
                  <c:v>0.57999999999999996</c:v>
                </c:pt>
                <c:pt idx="12">
                  <c:v>0.35</c:v>
                </c:pt>
                <c:pt idx="13">
                  <c:v>0.39</c:v>
                </c:pt>
                <c:pt idx="14">
                  <c:v>0.39</c:v>
                </c:pt>
                <c:pt idx="15">
                  <c:v>0.26</c:v>
                </c:pt>
                <c:pt idx="16">
                  <c:v>0.14000000000000001</c:v>
                </c:pt>
                <c:pt idx="17">
                  <c:v>0.27</c:v>
                </c:pt>
                <c:pt idx="18">
                  <c:v>0.43</c:v>
                </c:pt>
                <c:pt idx="19">
                  <c:v>0.53</c:v>
                </c:pt>
                <c:pt idx="20">
                  <c:v>0.35</c:v>
                </c:pt>
                <c:pt idx="21">
                  <c:v>0.23</c:v>
                </c:pt>
                <c:pt idx="22">
                  <c:v>0.16</c:v>
                </c:pt>
                <c:pt idx="23">
                  <c:v>0.03</c:v>
                </c:pt>
                <c:pt idx="24">
                  <c:v>0.03</c:v>
                </c:pt>
                <c:pt idx="25">
                  <c:v>7.0000000000000007E-2</c:v>
                </c:pt>
                <c:pt idx="26">
                  <c:v>0.18</c:v>
                </c:pt>
                <c:pt idx="27">
                  <c:v>0.32</c:v>
                </c:pt>
                <c:pt idx="28">
                  <c:v>0.35</c:v>
                </c:pt>
                <c:pt idx="29">
                  <c:v>0.4</c:v>
                </c:pt>
                <c:pt idx="30">
                  <c:v>0.53</c:v>
                </c:pt>
                <c:pt idx="31">
                  <c:v>0.81</c:v>
                </c:pt>
                <c:pt idx="32">
                  <c:v>0.97</c:v>
                </c:pt>
                <c:pt idx="33">
                  <c:v>0.71</c:v>
                </c:pt>
                <c:pt idx="34">
                  <c:v>0.25</c:v>
                </c:pt>
                <c:pt idx="35">
                  <c:v>0.37</c:v>
                </c:pt>
                <c:pt idx="36">
                  <c:v>0.41</c:v>
                </c:pt>
                <c:pt idx="37">
                  <c:v>0.35</c:v>
                </c:pt>
                <c:pt idx="38">
                  <c:v>0.19</c:v>
                </c:pt>
                <c:pt idx="39" formatCode="0.00">
                  <c:v>0.2</c:v>
                </c:pt>
                <c:pt idx="40" formatCode="0.00">
                  <c:v>0.17</c:v>
                </c:pt>
                <c:pt idx="41" formatCode="0.00">
                  <c:v>0.45</c:v>
                </c:pt>
                <c:pt idx="42" formatCode="0.00">
                  <c:v>0.59</c:v>
                </c:pt>
                <c:pt idx="43" formatCode="0.00">
                  <c:v>1.02</c:v>
                </c:pt>
                <c:pt idx="44" formatCode="0.00">
                  <c:v>1.18</c:v>
                </c:pt>
                <c:pt idx="45" formatCode="0.00">
                  <c:v>1.33</c:v>
                </c:pt>
                <c:pt idx="46" formatCode="0.00">
                  <c:v>1.55</c:v>
                </c:pt>
                <c:pt idx="47" formatCode="0.00">
                  <c:v>1.67</c:v>
                </c:pt>
                <c:pt idx="48" formatCode="0.00">
                  <c:v>1.73</c:v>
                </c:pt>
                <c:pt idx="49" formatCode="0.00">
                  <c:v>1.92</c:v>
                </c:pt>
                <c:pt idx="50" formatCode="0.00">
                  <c:v>1.96</c:v>
                </c:pt>
                <c:pt idx="51" formatCode="0.00">
                  <c:v>1.88</c:v>
                </c:pt>
                <c:pt idx="52" formatCode="0.00">
                  <c:v>1.82</c:v>
                </c:pt>
                <c:pt idx="53" formatCode="0.00">
                  <c:v>1.76</c:v>
                </c:pt>
                <c:pt idx="54" formatCode="0.00">
                  <c:v>1.87</c:v>
                </c:pt>
                <c:pt idx="55" formatCode="0.00">
                  <c:v>1.84</c:v>
                </c:pt>
                <c:pt idx="56" formatCode="0.00">
                  <c:v>1.66</c:v>
                </c:pt>
                <c:pt idx="57" formatCode="0.00">
                  <c:v>1.79</c:v>
                </c:pt>
                <c:pt idx="58" formatCode="0.00">
                  <c:v>2.0299999999999998</c:v>
                </c:pt>
                <c:pt idx="59" formatCode="0.00">
                  <c:v>1.85</c:v>
                </c:pt>
                <c:pt idx="60" formatCode="0.00">
                  <c:v>1.83</c:v>
                </c:pt>
                <c:pt idx="61" formatCode="0.00">
                  <c:v>1.98</c:v>
                </c:pt>
                <c:pt idx="62" formatCode="0.00">
                  <c:v>2.3199999999999998</c:v>
                </c:pt>
                <c:pt idx="63" formatCode="0.00">
                  <c:v>2.63</c:v>
                </c:pt>
                <c:pt idx="64" formatCode="0.00">
                  <c:v>2.83</c:v>
                </c:pt>
                <c:pt idx="65" formatCode="0.00">
                  <c:v>3.03</c:v>
                </c:pt>
                <c:pt idx="66" formatCode="0.00">
                  <c:v>2.97</c:v>
                </c:pt>
                <c:pt idx="67" formatCode="0.00">
                  <c:v>3.29</c:v>
                </c:pt>
                <c:pt idx="68" formatCode="0.00">
                  <c:v>3.77</c:v>
                </c:pt>
                <c:pt idx="69" formatCode="0.00">
                  <c:v>3.99</c:v>
                </c:pt>
                <c:pt idx="70" formatCode="0.00">
                  <c:v>4.04</c:v>
                </c:pt>
                <c:pt idx="71" formatCode="0.00">
                  <c:v>3.95</c:v>
                </c:pt>
                <c:pt idx="72" formatCode="0.00">
                  <c:v>3.74</c:v>
                </c:pt>
                <c:pt idx="73" formatCode="0.00">
                  <c:v>3.51</c:v>
                </c:pt>
                <c:pt idx="74" formatCode="0.00">
                  <c:v>3.33</c:v>
                </c:pt>
                <c:pt idx="75" formatCode="0.00">
                  <c:v>3.26</c:v>
                </c:pt>
                <c:pt idx="76" formatCode="0.00">
                  <c:v>2.91</c:v>
                </c:pt>
                <c:pt idx="77" formatCode="0.00">
                  <c:v>3.06</c:v>
                </c:pt>
                <c:pt idx="78" formatCode="0.00">
                  <c:v>3.2</c:v>
                </c:pt>
                <c:pt idx="79" formatCode="0.00">
                  <c:v>3.15</c:v>
                </c:pt>
                <c:pt idx="80" formatCode="0.00">
                  <c:v>3.13</c:v>
                </c:pt>
                <c:pt idx="81" formatCode="0.00">
                  <c:v>2.84</c:v>
                </c:pt>
                <c:pt idx="82" formatCode="0.00">
                  <c:v>3.23</c:v>
                </c:pt>
                <c:pt idx="83" formatCode="0.00">
                  <c:v>2.71</c:v>
                </c:pt>
                <c:pt idx="84" formatCode="0.00">
                  <c:v>2.4900000000000002</c:v>
                </c:pt>
                <c:pt idx="85" formatCode="0.00">
                  <c:v>2.57</c:v>
                </c:pt>
                <c:pt idx="86" formatCode="0.00">
                  <c:v>2.41</c:v>
                </c:pt>
                <c:pt idx="87" formatCode="0.00">
                  <c:v>2.59</c:v>
                </c:pt>
                <c:pt idx="88" formatCode="0.00">
                  <c:v>2.52</c:v>
                </c:pt>
                <c:pt idx="89" formatCode="0.00">
                  <c:v>2.74</c:v>
                </c:pt>
                <c:pt idx="90" formatCode="0.00">
                  <c:v>2.93</c:v>
                </c:pt>
                <c:pt idx="91" formatCode="0.00">
                  <c:v>2.41</c:v>
                </c:pt>
                <c:pt idx="92" formatCode="0.00">
                  <c:v>1.87</c:v>
                </c:pt>
                <c:pt idx="93" formatCode="0.00">
                  <c:v>1.74</c:v>
                </c:pt>
                <c:pt idx="94" formatCode="0.00">
                  <c:v>2.3199999999999998</c:v>
                </c:pt>
                <c:pt idx="95" formatCode="0.00">
                  <c:v>2.4900000000000002</c:v>
                </c:pt>
                <c:pt idx="96" formatCode="0.00">
                  <c:v>2.81</c:v>
                </c:pt>
                <c:pt idx="97" formatCode="0.00">
                  <c:v>3.13</c:v>
                </c:pt>
                <c:pt idx="98" formatCode="0.00">
                  <c:v>3.21</c:v>
                </c:pt>
                <c:pt idx="99" formatCode="0.00">
                  <c:v>3.18</c:v>
                </c:pt>
                <c:pt idx="100" formatCode="0.00">
                  <c:v>3.47</c:v>
                </c:pt>
                <c:pt idx="101" formatCode="0.00">
                  <c:v>3.69</c:v>
                </c:pt>
                <c:pt idx="102" formatCode="0.00">
                  <c:v>3.5</c:v>
                </c:pt>
                <c:pt idx="103" formatCode="0.00">
                  <c:v>3.66</c:v>
                </c:pt>
                <c:pt idx="104" formatCode="0.00">
                  <c:v>3.82</c:v>
                </c:pt>
                <c:pt idx="105" formatCode="0.00">
                  <c:v>4.43</c:v>
                </c:pt>
                <c:pt idx="106" formatCode="0.00">
                  <c:v>4.9400000000000004</c:v>
                </c:pt>
                <c:pt idx="107" formatCode="0.00">
                  <c:v>5.21</c:v>
                </c:pt>
                <c:pt idx="108" formatCode="0.00">
                  <c:v>6.04</c:v>
                </c:pt>
                <c:pt idx="109" formatCode="0.00">
                  <c:v>5.98</c:v>
                </c:pt>
                <c:pt idx="110" formatCode="0.00">
                  <c:v>6.33</c:v>
                </c:pt>
                <c:pt idx="111" formatCode="0.00">
                  <c:v>7.06</c:v>
                </c:pt>
                <c:pt idx="112" formatCode="0.00">
                  <c:v>6.6</c:v>
                </c:pt>
                <c:pt idx="113" formatCode="0.00">
                  <c:v>6.87</c:v>
                </c:pt>
                <c:pt idx="114" formatCode="0.00">
                  <c:v>6.3</c:v>
                </c:pt>
                <c:pt idx="115" formatCode="0.00">
                  <c:v>5.46</c:v>
                </c:pt>
                <c:pt idx="116" formatCode="0.00">
                  <c:v>6.15</c:v>
                </c:pt>
                <c:pt idx="117" formatCode="0.00">
                  <c:v>6.1</c:v>
                </c:pt>
                <c:pt idx="118" formatCode="0.00">
                  <c:v>6.4</c:v>
                </c:pt>
                <c:pt idx="119" formatCode="0.00">
                  <c:v>6.24</c:v>
                </c:pt>
                <c:pt idx="120" formatCode="0.00">
                  <c:v>7.25</c:v>
                </c:pt>
                <c:pt idx="121" formatCode="0.00">
                  <c:v>8.32</c:v>
                </c:pt>
                <c:pt idx="122" formatCode="0.00">
                  <c:v>8.17</c:v>
                </c:pt>
                <c:pt idx="123" formatCode="0.00">
                  <c:v>8.6199999999999992</c:v>
                </c:pt>
                <c:pt idx="124" formatCode="0.00">
                  <c:v>9.89</c:v>
                </c:pt>
                <c:pt idx="125" formatCode="0.00">
                  <c:v>10.49</c:v>
                </c:pt>
                <c:pt idx="126" formatCode="0.00">
                  <c:v>10.56</c:v>
                </c:pt>
                <c:pt idx="127" formatCode="0.00">
                  <c:v>11.59</c:v>
                </c:pt>
                <c:pt idx="128" formatCode="0.00">
                  <c:v>12.01</c:v>
                </c:pt>
                <c:pt idx="129" formatCode="0.00">
                  <c:v>13.01</c:v>
                </c:pt>
                <c:pt idx="130" formatCode="0.00">
                  <c:v>12.81</c:v>
                </c:pt>
                <c:pt idx="131" formatCode="0.00">
                  <c:v>13.85</c:v>
                </c:pt>
                <c:pt idx="132" formatCode="0.00">
                  <c:v>13.08</c:v>
                </c:pt>
                <c:pt idx="133" formatCode="0.00">
                  <c:v>11.89</c:v>
                </c:pt>
                <c:pt idx="134" formatCode="0.00">
                  <c:v>11.72</c:v>
                </c:pt>
                <c:pt idx="135" formatCode="0.00">
                  <c:v>11.34</c:v>
                </c:pt>
                <c:pt idx="136" formatCode="0.00">
                  <c:v>10.93</c:v>
                </c:pt>
                <c:pt idx="137" formatCode="0.00">
                  <c:v>12.15</c:v>
                </c:pt>
                <c:pt idx="138" formatCode="0.00">
                  <c:v>10.87</c:v>
                </c:pt>
                <c:pt idx="139" formatCode="0.00">
                  <c:v>9.6300000000000008</c:v>
                </c:pt>
                <c:pt idx="140" formatCode="0.00">
                  <c:v>9.19</c:v>
                </c:pt>
                <c:pt idx="141" formatCode="0.00">
                  <c:v>7.8</c:v>
                </c:pt>
                <c:pt idx="142" formatCode="0.00">
                  <c:v>7.34</c:v>
                </c:pt>
                <c:pt idx="143" formatCode="0.00">
                  <c:v>6.95</c:v>
                </c:pt>
                <c:pt idx="144" formatCode="0.00">
                  <c:v>6.53</c:v>
                </c:pt>
                <c:pt idx="145" formatCode="0.00">
                  <c:v>6.91</c:v>
                </c:pt>
                <c:pt idx="146" formatCode="0.00">
                  <c:v>6.05</c:v>
                </c:pt>
                <c:pt idx="147" formatCode="0.00">
                  <c:v>6.08</c:v>
                </c:pt>
                <c:pt idx="148" formatCode="0.00">
                  <c:v>5.31</c:v>
                </c:pt>
                <c:pt idx="149" formatCode="0.00">
                  <c:v>5.49</c:v>
                </c:pt>
                <c:pt idx="150" formatCode="0.00">
                  <c:v>5.54</c:v>
                </c:pt>
                <c:pt idx="151" formatCode="0.00">
                  <c:v>5.0199999999999996</c:v>
                </c:pt>
                <c:pt idx="152" formatCode="0.00">
                  <c:v>4.78</c:v>
                </c:pt>
                <c:pt idx="153" formatCode="0.00">
                  <c:v>4.3099999999999996</c:v>
                </c:pt>
                <c:pt idx="154" formatCode="0.00">
                  <c:v>4.5599999999999996</c:v>
                </c:pt>
                <c:pt idx="155" formatCode="0.00">
                  <c:v>4.17</c:v>
                </c:pt>
                <c:pt idx="156" formatCode="0.00">
                  <c:v>3.91</c:v>
                </c:pt>
                <c:pt idx="157" formatCode="0.00">
                  <c:v>3.8</c:v>
                </c:pt>
                <c:pt idx="158" formatCode="0.00">
                  <c:v>3.85</c:v>
                </c:pt>
                <c:pt idx="159" formatCode="0.00">
                  <c:v>3.94</c:v>
                </c:pt>
                <c:pt idx="160" formatCode="0.00">
                  <c:v>3.95</c:v>
                </c:pt>
                <c:pt idx="161" formatCode="0.00">
                  <c:v>4.25</c:v>
                </c:pt>
                <c:pt idx="162" formatCode="0.00">
                  <c:v>4.5</c:v>
                </c:pt>
                <c:pt idx="163" formatCode="0.00">
                  <c:v>4.29</c:v>
                </c:pt>
                <c:pt idx="164" formatCode="0.00">
                  <c:v>4.53</c:v>
                </c:pt>
                <c:pt idx="165" formatCode="0.00">
                  <c:v>4.68</c:v>
                </c:pt>
                <c:pt idx="166" formatCode="0.00">
                  <c:v>4.5199999999999996</c:v>
                </c:pt>
                <c:pt idx="167" formatCode="0.00">
                  <c:v>4.32</c:v>
                </c:pt>
                <c:pt idx="168" formatCode="0.00">
                  <c:v>4</c:v>
                </c:pt>
                <c:pt idx="169" formatCode="0.00">
                  <c:v>4.3499999999999996</c:v>
                </c:pt>
                <c:pt idx="170" formatCode="0.00">
                  <c:v>4.5599999999999996</c:v>
                </c:pt>
                <c:pt idx="171" formatCode="0.00">
                  <c:v>4.66</c:v>
                </c:pt>
                <c:pt idx="172" formatCode="0.00">
                  <c:v>4.6900000000000004</c:v>
                </c:pt>
                <c:pt idx="173" formatCode="0.00">
                  <c:v>4.95</c:v>
                </c:pt>
                <c:pt idx="174" formatCode="0.00">
                  <c:v>4.96</c:v>
                </c:pt>
                <c:pt idx="175" formatCode="0.00">
                  <c:v>4.5999999999999996</c:v>
                </c:pt>
                <c:pt idx="176" formatCode="0.00">
                  <c:v>4.5199999999999996</c:v>
                </c:pt>
                <c:pt idx="177" formatCode="0.00">
                  <c:v>4.3600000000000003</c:v>
                </c:pt>
                <c:pt idx="178" formatCode="0.00">
                  <c:v>4.2699999999999996</c:v>
                </c:pt>
                <c:pt idx="179" formatCode="0.00">
                  <c:v>4.3099999999999996</c:v>
                </c:pt>
              </c:numCache>
            </c:numRef>
          </c:val>
          <c:smooth val="0"/>
          <c:extLst>
            <c:ext xmlns:c16="http://schemas.microsoft.com/office/drawing/2014/chart" uri="{C3380CC4-5D6E-409C-BE32-E72D297353CC}">
              <c16:uniqueId val="{00000003-EACC-411A-89D6-0E35EB14C35D}"/>
            </c:ext>
          </c:extLst>
        </c:ser>
        <c:ser>
          <c:idx val="7"/>
          <c:order val="6"/>
          <c:tx>
            <c:strRef>
              <c:f>'Staatsanleihen 10j'!$D$4</c:f>
              <c:strCache>
                <c:ptCount val="1"/>
                <c:pt idx="0">
                  <c:v>Großbritannien</c:v>
                </c:pt>
              </c:strCache>
            </c:strRef>
          </c:tx>
          <c:spPr>
            <a:ln w="6350"/>
          </c:spPr>
          <c:marker>
            <c:symbol val="none"/>
          </c:marker>
          <c:cat>
            <c:numRef>
              <c:f>'Staatsanleihen 10j'!$A$5:$A$364</c:f>
              <c:numCache>
                <c:formatCode>m/d/yyyy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f>'Staatsanleihen 10j'!$D$5:$D$364</c:f>
              <c:numCache>
                <c:formatCode>General</c:formatCode>
                <c:ptCount val="180"/>
                <c:pt idx="6">
                  <c:v>2.2400000000000002</c:v>
                </c:pt>
                <c:pt idx="7">
                  <c:v>2.1</c:v>
                </c:pt>
                <c:pt idx="8">
                  <c:v>1.909</c:v>
                </c:pt>
                <c:pt idx="9">
                  <c:v>1.607</c:v>
                </c:pt>
                <c:pt idx="10">
                  <c:v>1.411</c:v>
                </c:pt>
                <c:pt idx="11">
                  <c:v>1.3080000000000001</c:v>
                </c:pt>
                <c:pt idx="12">
                  <c:v>0.97199999999999998</c:v>
                </c:pt>
                <c:pt idx="13">
                  <c:v>0.81100000000000005</c:v>
                </c:pt>
                <c:pt idx="14">
                  <c:v>1.032</c:v>
                </c:pt>
                <c:pt idx="15">
                  <c:v>1.022</c:v>
                </c:pt>
                <c:pt idx="16">
                  <c:v>0.622</c:v>
                </c:pt>
                <c:pt idx="17">
                  <c:v>0.56599999999999995</c:v>
                </c:pt>
                <c:pt idx="18">
                  <c:v>0.71799999999999997</c:v>
                </c:pt>
                <c:pt idx="19">
                  <c:v>0.79600000000000004</c:v>
                </c:pt>
                <c:pt idx="20">
                  <c:v>0.84299999999999997</c:v>
                </c:pt>
                <c:pt idx="21">
                  <c:v>0.84599999999999997</c:v>
                </c:pt>
                <c:pt idx="22">
                  <c:v>0.82299999999999995</c:v>
                </c:pt>
                <c:pt idx="23">
                  <c:v>0.32900000000000001</c:v>
                </c:pt>
                <c:pt idx="24">
                  <c:v>0.19600000000000001</c:v>
                </c:pt>
                <c:pt idx="25">
                  <c:v>0.30599999999999999</c:v>
                </c:pt>
                <c:pt idx="26">
                  <c:v>0.26300000000000001</c:v>
                </c:pt>
                <c:pt idx="27">
                  <c:v>0.23200000000000001</c:v>
                </c:pt>
                <c:pt idx="28">
                  <c:v>0.313</c:v>
                </c:pt>
                <c:pt idx="29">
                  <c:v>0.105</c:v>
                </c:pt>
                <c:pt idx="30">
                  <c:v>0.16600000000000001</c:v>
                </c:pt>
                <c:pt idx="31">
                  <c:v>0.184</c:v>
                </c:pt>
                <c:pt idx="32">
                  <c:v>0.22700000000000001</c:v>
                </c:pt>
                <c:pt idx="33">
                  <c:v>0.35499999999999998</c:v>
                </c:pt>
                <c:pt idx="34">
                  <c:v>0.44</c:v>
                </c:pt>
                <c:pt idx="35">
                  <c:v>0.52600000000000002</c:v>
                </c:pt>
                <c:pt idx="36">
                  <c:v>0.82499999999999996</c:v>
                </c:pt>
                <c:pt idx="37">
                  <c:v>0.7</c:v>
                </c:pt>
                <c:pt idx="38">
                  <c:v>0.63100000000000001</c:v>
                </c:pt>
                <c:pt idx="39" formatCode="0.00">
                  <c:v>0.48599999999999999</c:v>
                </c:pt>
                <c:pt idx="40" formatCode="0.00">
                  <c:v>0.47899999999999998</c:v>
                </c:pt>
                <c:pt idx="41" formatCode="0.00">
                  <c:v>0.60899999999999999</c:v>
                </c:pt>
                <c:pt idx="42" formatCode="0.00">
                  <c:v>0.83199999999999996</c:v>
                </c:pt>
                <c:pt idx="43" formatCode="0.00">
                  <c:v>0.88800000000000001</c:v>
                </c:pt>
                <c:pt idx="44" formatCode="0.00">
                  <c:v>1.1859999999999999</c:v>
                </c:pt>
                <c:pt idx="45" formatCode="0.00">
                  <c:v>0.996</c:v>
                </c:pt>
                <c:pt idx="46" formatCode="0.00">
                  <c:v>1.3029999999999999</c:v>
                </c:pt>
                <c:pt idx="47" formatCode="0.00">
                  <c:v>1.22</c:v>
                </c:pt>
                <c:pt idx="48" formatCode="0.00">
                  <c:v>1.2689999999999999</c:v>
                </c:pt>
                <c:pt idx="49" formatCode="0.00">
                  <c:v>1.3640000000000001</c:v>
                </c:pt>
                <c:pt idx="50" formatCode="0.00">
                  <c:v>1.4370000000000001</c:v>
                </c:pt>
                <c:pt idx="51" formatCode="0.00">
                  <c:v>1.5740000000000001</c:v>
                </c:pt>
                <c:pt idx="52" formatCode="0.00">
                  <c:v>1.429</c:v>
                </c:pt>
                <c:pt idx="53" formatCode="0.00">
                  <c:v>1.331</c:v>
                </c:pt>
                <c:pt idx="54" formatCode="0.00">
                  <c:v>1.28</c:v>
                </c:pt>
                <c:pt idx="55" formatCode="0.00">
                  <c:v>1.2290000000000001</c:v>
                </c:pt>
                <c:pt idx="56" formatCode="0.00">
                  <c:v>1.4179999999999999</c:v>
                </c:pt>
                <c:pt idx="57" formatCode="0.00">
                  <c:v>1.35</c:v>
                </c:pt>
                <c:pt idx="58" formatCode="0.00">
                  <c:v>1.502</c:v>
                </c:pt>
                <c:pt idx="59" formatCode="0.00">
                  <c:v>1.512</c:v>
                </c:pt>
                <c:pt idx="60" formatCode="0.00">
                  <c:v>1.1879999999999999</c:v>
                </c:pt>
                <c:pt idx="61" formatCode="0.00">
                  <c:v>1.327</c:v>
                </c:pt>
                <c:pt idx="62" formatCode="0.00">
                  <c:v>1.331</c:v>
                </c:pt>
                <c:pt idx="63" formatCode="0.00">
                  <c:v>1.3660000000000001</c:v>
                </c:pt>
                <c:pt idx="64" formatCode="0.00">
                  <c:v>1.036</c:v>
                </c:pt>
                <c:pt idx="65" formatCode="0.00">
                  <c:v>1.2310000000000001</c:v>
                </c:pt>
                <c:pt idx="66" formatCode="0.00">
                  <c:v>1.2589999999999999</c:v>
                </c:pt>
                <c:pt idx="67" formatCode="0.00">
                  <c:v>1.0489999999999999</c:v>
                </c:pt>
                <c:pt idx="68" formatCode="0.00">
                  <c:v>1.087</c:v>
                </c:pt>
                <c:pt idx="69" formatCode="0.00">
                  <c:v>1.1399999999999999</c:v>
                </c:pt>
                <c:pt idx="70" formatCode="0.00">
                  <c:v>1.151</c:v>
                </c:pt>
                <c:pt idx="71" formatCode="0.00">
                  <c:v>1.4179999999999999</c:v>
                </c:pt>
                <c:pt idx="72" formatCode="0.00">
                  <c:v>1.24</c:v>
                </c:pt>
                <c:pt idx="73" formatCode="0.00">
                  <c:v>1.4179999999999999</c:v>
                </c:pt>
                <c:pt idx="74" formatCode="0.00">
                  <c:v>1.246</c:v>
                </c:pt>
                <c:pt idx="75" formatCode="0.00">
                  <c:v>0.748</c:v>
                </c:pt>
                <c:pt idx="76" formatCode="0.00">
                  <c:v>0.64200000000000002</c:v>
                </c:pt>
                <c:pt idx="77" formatCode="0.00">
                  <c:v>0.68600000000000005</c:v>
                </c:pt>
                <c:pt idx="78" formatCode="0.00">
                  <c:v>0.871</c:v>
                </c:pt>
                <c:pt idx="79" formatCode="0.00">
                  <c:v>1.431</c:v>
                </c:pt>
                <c:pt idx="80" formatCode="0.00">
                  <c:v>1.5980000000000001</c:v>
                </c:pt>
                <c:pt idx="81" formatCode="0.00">
                  <c:v>1.4179999999999999</c:v>
                </c:pt>
                <c:pt idx="82" formatCode="0.00">
                  <c:v>1.337</c:v>
                </c:pt>
                <c:pt idx="83" formatCode="0.00">
                  <c:v>1.5609999999999999</c:v>
                </c:pt>
                <c:pt idx="84" formatCode="0.00">
                  <c:v>1.9610000000000001</c:v>
                </c:pt>
                <c:pt idx="85" formatCode="0.00">
                  <c:v>1.83</c:v>
                </c:pt>
                <c:pt idx="86" formatCode="0.00">
                  <c:v>1.9259999999999999</c:v>
                </c:pt>
                <c:pt idx="87" formatCode="0.00">
                  <c:v>1.7649999999999999</c:v>
                </c:pt>
                <c:pt idx="88" formatCode="0.00">
                  <c:v>1.95</c:v>
                </c:pt>
                <c:pt idx="89" formatCode="0.00">
                  <c:v>2.0299999999999998</c:v>
                </c:pt>
                <c:pt idx="90" formatCode="0.00">
                  <c:v>2.06</c:v>
                </c:pt>
                <c:pt idx="91" formatCode="0.00">
                  <c:v>1.94</c:v>
                </c:pt>
                <c:pt idx="92" formatCode="0.00">
                  <c:v>1.65</c:v>
                </c:pt>
                <c:pt idx="93" formatCode="0.00">
                  <c:v>1.71</c:v>
                </c:pt>
                <c:pt idx="94" formatCode="0.00">
                  <c:v>1.59</c:v>
                </c:pt>
                <c:pt idx="95" formatCode="0.00">
                  <c:v>1.21</c:v>
                </c:pt>
                <c:pt idx="96" formatCode="0.00">
                  <c:v>1.52</c:v>
                </c:pt>
                <c:pt idx="97" formatCode="0.00">
                  <c:v>1.72</c:v>
                </c:pt>
                <c:pt idx="98" formatCode="0.00">
                  <c:v>1.82</c:v>
                </c:pt>
                <c:pt idx="99" formatCode="0.00">
                  <c:v>2.08</c:v>
                </c:pt>
                <c:pt idx="100" formatCode="0.00">
                  <c:v>2.12</c:v>
                </c:pt>
                <c:pt idx="101" formatCode="0.00">
                  <c:v>2.31</c:v>
                </c:pt>
                <c:pt idx="102" formatCode="0.00">
                  <c:v>2.35</c:v>
                </c:pt>
                <c:pt idx="103" formatCode="0.00">
                  <c:v>2.27</c:v>
                </c:pt>
                <c:pt idx="104" formatCode="0.00">
                  <c:v>2.2999999999999998</c:v>
                </c:pt>
                <c:pt idx="105" formatCode="0.00">
                  <c:v>2.34</c:v>
                </c:pt>
                <c:pt idx="106" formatCode="0.00">
                  <c:v>2.37</c:v>
                </c:pt>
                <c:pt idx="107" formatCode="0.00">
                  <c:v>2.48</c:v>
                </c:pt>
                <c:pt idx="108" formatCode="0.00">
                  <c:v>2.5</c:v>
                </c:pt>
                <c:pt idx="109" formatCode="0.00">
                  <c:v>2.31</c:v>
                </c:pt>
                <c:pt idx="110" formatCode="0.00">
                  <c:v>2.2599999999999998</c:v>
                </c:pt>
                <c:pt idx="111" formatCode="0.00">
                  <c:v>2.44</c:v>
                </c:pt>
                <c:pt idx="112" formatCode="0.00">
                  <c:v>2.29</c:v>
                </c:pt>
                <c:pt idx="113" formatCode="0.00">
                  <c:v>2.09</c:v>
                </c:pt>
                <c:pt idx="114" formatCode="0.00">
                  <c:v>1.96</c:v>
                </c:pt>
                <c:pt idx="115" formatCode="0.00">
                  <c:v>1.62</c:v>
                </c:pt>
                <c:pt idx="116" formatCode="0.00">
                  <c:v>1.46</c:v>
                </c:pt>
                <c:pt idx="117" formatCode="0.00">
                  <c:v>1.65</c:v>
                </c:pt>
                <c:pt idx="118" formatCode="0.00">
                  <c:v>1.92</c:v>
                </c:pt>
                <c:pt idx="119" formatCode="0.00">
                  <c:v>1.82</c:v>
                </c:pt>
                <c:pt idx="120" formatCode="0.00">
                  <c:v>1.6</c:v>
                </c:pt>
                <c:pt idx="121" formatCode="0.00">
                  <c:v>1.55</c:v>
                </c:pt>
                <c:pt idx="122" formatCode="0.00">
                  <c:v>1.54</c:v>
                </c:pt>
                <c:pt idx="123" formatCode="0.00">
                  <c:v>1.53</c:v>
                </c:pt>
                <c:pt idx="124" formatCode="0.00">
                  <c:v>1.49</c:v>
                </c:pt>
                <c:pt idx="125" formatCode="0.00">
                  <c:v>1.47</c:v>
                </c:pt>
                <c:pt idx="126" formatCode="0.00">
                  <c:v>1.6</c:v>
                </c:pt>
                <c:pt idx="127" formatCode="0.00">
                  <c:v>1.78</c:v>
                </c:pt>
                <c:pt idx="128" formatCode="0.00">
                  <c:v>2.0299999999999998</c:v>
                </c:pt>
                <c:pt idx="129" formatCode="0.00">
                  <c:v>2.17</c:v>
                </c:pt>
                <c:pt idx="130" formatCode="0.00">
                  <c:v>2.13</c:v>
                </c:pt>
                <c:pt idx="131" formatCode="0.00">
                  <c:v>2.04</c:v>
                </c:pt>
                <c:pt idx="132" formatCode="0.00">
                  <c:v>1.81</c:v>
                </c:pt>
                <c:pt idx="133" formatCode="0.00">
                  <c:v>1.96</c:v>
                </c:pt>
                <c:pt idx="134" formatCode="0.00">
                  <c:v>2.2400000000000002</c:v>
                </c:pt>
                <c:pt idx="135" formatCode="0.00">
                  <c:v>2.1800000000000002</c:v>
                </c:pt>
                <c:pt idx="136" formatCode="0.00">
                  <c:v>2.4</c:v>
                </c:pt>
                <c:pt idx="137" formatCode="0.00">
                  <c:v>2.98</c:v>
                </c:pt>
                <c:pt idx="138" formatCode="0.00">
                  <c:v>3.12</c:v>
                </c:pt>
                <c:pt idx="139" formatCode="0.00">
                  <c:v>3.26</c:v>
                </c:pt>
                <c:pt idx="140" formatCode="0.00">
                  <c:v>3.56</c:v>
                </c:pt>
                <c:pt idx="141" formatCode="0.00">
                  <c:v>3.54</c:v>
                </c:pt>
                <c:pt idx="142" formatCode="0.00">
                  <c:v>3.77</c:v>
                </c:pt>
                <c:pt idx="143" formatCode="0.00">
                  <c:v>3.61</c:v>
                </c:pt>
                <c:pt idx="144" formatCode="0.00">
                  <c:v>3.34</c:v>
                </c:pt>
                <c:pt idx="145" formatCode="0.00">
                  <c:v>3.03</c:v>
                </c:pt>
                <c:pt idx="146" formatCode="0.00">
                  <c:v>2.8</c:v>
                </c:pt>
                <c:pt idx="147" formatCode="0.00">
                  <c:v>2.84</c:v>
                </c:pt>
                <c:pt idx="148" formatCode="0.00">
                  <c:v>2.68</c:v>
                </c:pt>
                <c:pt idx="149" formatCode="0.00">
                  <c:v>2.97</c:v>
                </c:pt>
                <c:pt idx="150" formatCode="0.00">
                  <c:v>3.14</c:v>
                </c:pt>
                <c:pt idx="151" formatCode="0.00">
                  <c:v>3.6</c:v>
                </c:pt>
                <c:pt idx="152" formatCode="0.00">
                  <c:v>3.96</c:v>
                </c:pt>
                <c:pt idx="153" formatCode="0.00">
                  <c:v>3.98</c:v>
                </c:pt>
                <c:pt idx="154" formatCode="0.00">
                  <c:v>4.0199999999999996</c:v>
                </c:pt>
                <c:pt idx="155" formatCode="0.00">
                  <c:v>4.01</c:v>
                </c:pt>
                <c:pt idx="156" formatCode="0.00">
                  <c:v>3.6</c:v>
                </c:pt>
                <c:pt idx="157" formatCode="0.00">
                  <c:v>3.46</c:v>
                </c:pt>
                <c:pt idx="158" formatCode="0.00">
                  <c:v>3.34</c:v>
                </c:pt>
                <c:pt idx="159" formatCode="0.00">
                  <c:v>3.42</c:v>
                </c:pt>
                <c:pt idx="160" formatCode="0.00">
                  <c:v>3.45</c:v>
                </c:pt>
                <c:pt idx="161" formatCode="0.00">
                  <c:v>3.55</c:v>
                </c:pt>
                <c:pt idx="162" formatCode="0.00">
                  <c:v>3.52</c:v>
                </c:pt>
                <c:pt idx="163" formatCode="0.00">
                  <c:v>3.41</c:v>
                </c:pt>
                <c:pt idx="164" formatCode="0.00">
                  <c:v>3.16</c:v>
                </c:pt>
                <c:pt idx="165" formatCode="0.00">
                  <c:v>3</c:v>
                </c:pt>
                <c:pt idx="166" formatCode="0.00">
                  <c:v>3.23</c:v>
                </c:pt>
                <c:pt idx="167" formatCode="0.00">
                  <c:v>3.17</c:v>
                </c:pt>
                <c:pt idx="168" formatCode="0.00">
                  <c:v>3.36</c:v>
                </c:pt>
                <c:pt idx="169" formatCode="0.00">
                  <c:v>4.13</c:v>
                </c:pt>
                <c:pt idx="170" formatCode="0.00">
                  <c:v>4.5199999999999996</c:v>
                </c:pt>
                <c:pt idx="171" formatCode="0.00">
                  <c:v>4.57</c:v>
                </c:pt>
                <c:pt idx="172" formatCode="0.00">
                  <c:v>4.68</c:v>
                </c:pt>
                <c:pt idx="173" formatCode="0.00">
                  <c:v>5</c:v>
                </c:pt>
                <c:pt idx="174" formatCode="0.00">
                  <c:v>5.16</c:v>
                </c:pt>
                <c:pt idx="175" formatCode="0.00">
                  <c:v>4.84</c:v>
                </c:pt>
                <c:pt idx="176" formatCode="0.00">
                  <c:v>4.62</c:v>
                </c:pt>
                <c:pt idx="177" formatCode="0.00">
                  <c:v>4.42</c:v>
                </c:pt>
                <c:pt idx="178" formatCode="0.00">
                  <c:v>4.45</c:v>
                </c:pt>
                <c:pt idx="179" formatCode="0.00">
                  <c:v>4.26</c:v>
                </c:pt>
              </c:numCache>
            </c:numRef>
          </c:val>
          <c:smooth val="0"/>
          <c:extLst>
            <c:ext xmlns:c16="http://schemas.microsoft.com/office/drawing/2014/chart" uri="{C3380CC4-5D6E-409C-BE32-E72D297353CC}">
              <c16:uniqueId val="{00000004-EACC-411A-89D6-0E35EB14C35D}"/>
            </c:ext>
          </c:extLst>
        </c:ser>
        <c:ser>
          <c:idx val="8"/>
          <c:order val="7"/>
          <c:tx>
            <c:strRef>
              <c:f>'Staatsanleihen 10j'!$C$4</c:f>
              <c:strCache>
                <c:ptCount val="1"/>
                <c:pt idx="0">
                  <c:v>USA</c:v>
                </c:pt>
              </c:strCache>
            </c:strRef>
          </c:tx>
          <c:spPr>
            <a:ln w="6350">
              <a:solidFill>
                <a:srgbClr val="7030A0"/>
              </a:solidFill>
            </a:ln>
          </c:spPr>
          <c:marker>
            <c:symbol val="none"/>
          </c:marker>
          <c:cat>
            <c:numRef>
              <c:f>'Staatsanleihen 10j'!$A$5:$A$364</c:f>
              <c:numCache>
                <c:formatCode>m/d/yyyy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f>'Staatsanleihen 10j'!$C$5:$C$364</c:f>
              <c:numCache>
                <c:formatCode>General</c:formatCode>
                <c:ptCount val="180"/>
                <c:pt idx="6">
                  <c:v>3.0169999999999999</c:v>
                </c:pt>
                <c:pt idx="7">
                  <c:v>2.8490000000000002</c:v>
                </c:pt>
                <c:pt idx="8">
                  <c:v>2.9380000000000002</c:v>
                </c:pt>
                <c:pt idx="9">
                  <c:v>2.3450000000000002</c:v>
                </c:pt>
                <c:pt idx="10">
                  <c:v>1.8220000000000001</c:v>
                </c:pt>
                <c:pt idx="11">
                  <c:v>1.784</c:v>
                </c:pt>
                <c:pt idx="12">
                  <c:v>1.512</c:v>
                </c:pt>
                <c:pt idx="13">
                  <c:v>1.456</c:v>
                </c:pt>
                <c:pt idx="14">
                  <c:v>1.5609999999999999</c:v>
                </c:pt>
                <c:pt idx="15">
                  <c:v>1.492</c:v>
                </c:pt>
                <c:pt idx="16">
                  <c:v>1.3069999999999999</c:v>
                </c:pt>
                <c:pt idx="17">
                  <c:v>1.226</c:v>
                </c:pt>
                <c:pt idx="18">
                  <c:v>1.468</c:v>
                </c:pt>
                <c:pt idx="19">
                  <c:v>1.581</c:v>
                </c:pt>
                <c:pt idx="20">
                  <c:v>1.6259999999999999</c:v>
                </c:pt>
                <c:pt idx="21">
                  <c:v>1.744</c:v>
                </c:pt>
                <c:pt idx="22">
                  <c:v>1.407</c:v>
                </c:pt>
                <c:pt idx="23">
                  <c:v>1.071</c:v>
                </c:pt>
                <c:pt idx="24">
                  <c:v>0.91600000000000004</c:v>
                </c:pt>
                <c:pt idx="25">
                  <c:v>0.84199999999999997</c:v>
                </c:pt>
                <c:pt idx="26">
                  <c:v>0.874</c:v>
                </c:pt>
                <c:pt idx="27">
                  <c:v>0.68600000000000005</c:v>
                </c:pt>
                <c:pt idx="28">
                  <c:v>0.70599999999999996</c:v>
                </c:pt>
                <c:pt idx="29">
                  <c:v>0.53300000000000003</c:v>
                </c:pt>
                <c:pt idx="30">
                  <c:v>0.65800000000000003</c:v>
                </c:pt>
                <c:pt idx="31">
                  <c:v>0.65300000000000002</c:v>
                </c:pt>
                <c:pt idx="32">
                  <c:v>0.64600000000000002</c:v>
                </c:pt>
                <c:pt idx="33">
                  <c:v>0.66800000000000004</c:v>
                </c:pt>
                <c:pt idx="34">
                  <c:v>1.163</c:v>
                </c:pt>
                <c:pt idx="35">
                  <c:v>1.5049999999999999</c:v>
                </c:pt>
                <c:pt idx="36">
                  <c:v>1.919</c:v>
                </c:pt>
                <c:pt idx="37">
                  <c:v>1.774</c:v>
                </c:pt>
                <c:pt idx="38">
                  <c:v>1.6879999999999999</c:v>
                </c:pt>
                <c:pt idx="39" formatCode="0.00">
                  <c:v>1.6679999999999999</c:v>
                </c:pt>
                <c:pt idx="40" formatCode="0.00">
                  <c:v>1.4990000000000001</c:v>
                </c:pt>
                <c:pt idx="41" formatCode="0.00">
                  <c:v>2.0070000000000001</c:v>
                </c:pt>
                <c:pt idx="42" formatCode="0.00">
                  <c:v>2.0070000000000001</c:v>
                </c:pt>
                <c:pt idx="43" formatCode="0.00">
                  <c:v>2.133</c:v>
                </c:pt>
                <c:pt idx="44" formatCode="0.00">
                  <c:v>2.504</c:v>
                </c:pt>
                <c:pt idx="45" formatCode="0.00">
                  <c:v>2.407</c:v>
                </c:pt>
                <c:pt idx="46" formatCode="0.00">
                  <c:v>2.7170000000000001</c:v>
                </c:pt>
                <c:pt idx="47" formatCode="0.00">
                  <c:v>2.63</c:v>
                </c:pt>
                <c:pt idx="48" formatCode="0.00">
                  <c:v>2.6859999999999999</c:v>
                </c:pt>
                <c:pt idx="49" formatCode="0.00">
                  <c:v>2.9929999999999999</c:v>
                </c:pt>
                <c:pt idx="50" formatCode="0.00">
                  <c:v>3.149</c:v>
                </c:pt>
                <c:pt idx="51" formatCode="0.00">
                  <c:v>3.0649999999999999</c:v>
                </c:pt>
                <c:pt idx="52" formatCode="0.00">
                  <c:v>2.86</c:v>
                </c:pt>
                <c:pt idx="53" formatCode="0.00">
                  <c:v>2.9620000000000002</c:v>
                </c:pt>
                <c:pt idx="54" formatCode="0.00">
                  <c:v>2.86</c:v>
                </c:pt>
                <c:pt idx="55" formatCode="0.00">
                  <c:v>2.86</c:v>
                </c:pt>
                <c:pt idx="56" formatCode="0.00">
                  <c:v>2.9550000000000001</c:v>
                </c:pt>
                <c:pt idx="57" formatCode="0.00">
                  <c:v>2.7410000000000001</c:v>
                </c:pt>
                <c:pt idx="58" formatCode="0.00">
                  <c:v>2.8639999999999999</c:v>
                </c:pt>
                <c:pt idx="59" formatCode="0.00">
                  <c:v>2.7120000000000002</c:v>
                </c:pt>
                <c:pt idx="60" formatCode="0.00">
                  <c:v>2.4049999999999998</c:v>
                </c:pt>
                <c:pt idx="61" formatCode="0.00">
                  <c:v>2.415</c:v>
                </c:pt>
                <c:pt idx="62" formatCode="0.00">
                  <c:v>2.3769999999999998</c:v>
                </c:pt>
                <c:pt idx="63" formatCode="0.00">
                  <c:v>2.339</c:v>
                </c:pt>
                <c:pt idx="64" formatCode="0.00">
                  <c:v>2.12</c:v>
                </c:pt>
                <c:pt idx="65" formatCode="0.00">
                  <c:v>2.2959999999999998</c:v>
                </c:pt>
                <c:pt idx="66" formatCode="0.00">
                  <c:v>2.3039999999999998</c:v>
                </c:pt>
                <c:pt idx="67" formatCode="0.00">
                  <c:v>2.16</c:v>
                </c:pt>
                <c:pt idx="68" formatCode="0.00">
                  <c:v>2.206</c:v>
                </c:pt>
                <c:pt idx="69" formatCode="0.00">
                  <c:v>2.2890000000000001</c:v>
                </c:pt>
                <c:pt idx="70" formatCode="0.00">
                  <c:v>2.3969999999999998</c:v>
                </c:pt>
                <c:pt idx="71" formatCode="0.00">
                  <c:v>2.4660000000000002</c:v>
                </c:pt>
                <c:pt idx="72" formatCode="0.00">
                  <c:v>2.4460000000000002</c:v>
                </c:pt>
                <c:pt idx="73" formatCode="0.00">
                  <c:v>2.39</c:v>
                </c:pt>
                <c:pt idx="74" formatCode="0.00">
                  <c:v>1.825</c:v>
                </c:pt>
                <c:pt idx="75" formatCode="0.00">
                  <c:v>1.5980000000000001</c:v>
                </c:pt>
                <c:pt idx="76" formatCode="0.00">
                  <c:v>1.5780000000000001</c:v>
                </c:pt>
                <c:pt idx="77" formatCode="0.00">
                  <c:v>1.45</c:v>
                </c:pt>
                <c:pt idx="78" formatCode="0.00">
                  <c:v>1.4750000000000001</c:v>
                </c:pt>
                <c:pt idx="79" formatCode="0.00">
                  <c:v>1.851</c:v>
                </c:pt>
                <c:pt idx="80" formatCode="0.00">
                  <c:v>1.835</c:v>
                </c:pt>
                <c:pt idx="81" formatCode="0.00">
                  <c:v>1.77</c:v>
                </c:pt>
                <c:pt idx="82" formatCode="0.00">
                  <c:v>1.738</c:v>
                </c:pt>
                <c:pt idx="83" formatCode="0.00">
                  <c:v>1.923</c:v>
                </c:pt>
                <c:pt idx="84" formatCode="0.00">
                  <c:v>2.2690000000000001</c:v>
                </c:pt>
                <c:pt idx="85" formatCode="0.00">
                  <c:v>2.2080000000000002</c:v>
                </c:pt>
                <c:pt idx="86" formatCode="0.00">
                  <c:v>2.1459999999999999</c:v>
                </c:pt>
                <c:pt idx="87" formatCode="0.00">
                  <c:v>2.0350000000000001</c:v>
                </c:pt>
                <c:pt idx="88" formatCode="0.00">
                  <c:v>2.214</c:v>
                </c:pt>
                <c:pt idx="89" formatCode="0.00">
                  <c:v>2.1869999999999998</c:v>
                </c:pt>
                <c:pt idx="90" formatCode="0.00">
                  <c:v>2.3490000000000002</c:v>
                </c:pt>
                <c:pt idx="91" formatCode="0.00">
                  <c:v>2.1230000000000002</c:v>
                </c:pt>
                <c:pt idx="92" formatCode="0.00">
                  <c:v>2.0350000000000001</c:v>
                </c:pt>
                <c:pt idx="93" formatCode="0.00">
                  <c:v>1.927</c:v>
                </c:pt>
                <c:pt idx="94" formatCode="0.00">
                  <c:v>1.996</c:v>
                </c:pt>
                <c:pt idx="95" formatCode="0.00">
                  <c:v>1.639</c:v>
                </c:pt>
                <c:pt idx="96" formatCode="0.00">
                  <c:v>2.17</c:v>
                </c:pt>
                <c:pt idx="97" formatCode="0.00">
                  <c:v>2.173</c:v>
                </c:pt>
                <c:pt idx="98" formatCode="0.00">
                  <c:v>2.335</c:v>
                </c:pt>
                <c:pt idx="99" formatCode="0.00">
                  <c:v>2.4950000000000001</c:v>
                </c:pt>
                <c:pt idx="100" formatCode="0.00">
                  <c:v>2.3450000000000002</c:v>
                </c:pt>
                <c:pt idx="101" formatCode="0.00">
                  <c:v>2.5619999999999998</c:v>
                </c:pt>
                <c:pt idx="102" formatCode="0.00">
                  <c:v>2.532</c:v>
                </c:pt>
                <c:pt idx="103" formatCode="0.00">
                  <c:v>2.4750000000000001</c:v>
                </c:pt>
                <c:pt idx="104" formatCode="0.00">
                  <c:v>2.6459999999999999</c:v>
                </c:pt>
                <c:pt idx="105" formatCode="0.00">
                  <c:v>2.7189999999999999</c:v>
                </c:pt>
                <c:pt idx="106" formatCode="0.00">
                  <c:v>2.649</c:v>
                </c:pt>
                <c:pt idx="107" formatCode="0.00">
                  <c:v>2.6440000000000001</c:v>
                </c:pt>
                <c:pt idx="108" formatCode="0.00">
                  <c:v>3.0259999999999998</c:v>
                </c:pt>
                <c:pt idx="109" formatCode="0.00">
                  <c:v>2.746</c:v>
                </c:pt>
                <c:pt idx="110" formatCode="0.00">
                  <c:v>2.552</c:v>
                </c:pt>
                <c:pt idx="111" formatCode="0.00">
                  <c:v>2.6150000000000002</c:v>
                </c:pt>
                <c:pt idx="112" formatCode="0.00">
                  <c:v>2.7890000000000001</c:v>
                </c:pt>
                <c:pt idx="113" formatCode="0.00">
                  <c:v>2.5880000000000001</c:v>
                </c:pt>
                <c:pt idx="114" formatCode="0.00">
                  <c:v>2.4870000000000001</c:v>
                </c:pt>
                <c:pt idx="115" formatCode="0.00">
                  <c:v>2.1320000000000001</c:v>
                </c:pt>
                <c:pt idx="116" formatCode="0.00">
                  <c:v>1.673</c:v>
                </c:pt>
                <c:pt idx="117" formatCode="0.00">
                  <c:v>1.8520000000000001</c:v>
                </c:pt>
                <c:pt idx="118" formatCode="0.00">
                  <c:v>1.881</c:v>
                </c:pt>
                <c:pt idx="119" formatCode="0.00">
                  <c:v>1.9850000000000001</c:v>
                </c:pt>
                <c:pt idx="120" formatCode="0.00">
                  <c:v>1.756</c:v>
                </c:pt>
                <c:pt idx="121" formatCode="0.00">
                  <c:v>1.6160000000000001</c:v>
                </c:pt>
                <c:pt idx="122" formatCode="0.00">
                  <c:v>1.694</c:v>
                </c:pt>
                <c:pt idx="123" formatCode="0.00">
                  <c:v>1.633</c:v>
                </c:pt>
                <c:pt idx="124" formatCode="0.00">
                  <c:v>1.548</c:v>
                </c:pt>
                <c:pt idx="125" formatCode="0.00">
                  <c:v>1.47</c:v>
                </c:pt>
                <c:pt idx="126" formatCode="0.00">
                  <c:v>1.643</c:v>
                </c:pt>
                <c:pt idx="127" formatCode="0.00">
                  <c:v>1.5629999999999999</c:v>
                </c:pt>
                <c:pt idx="128" formatCode="0.00">
                  <c:v>1.919</c:v>
                </c:pt>
                <c:pt idx="129" formatCode="0.00">
                  <c:v>2.214</c:v>
                </c:pt>
                <c:pt idx="130" formatCode="0.00">
                  <c:v>1.974</c:v>
                </c:pt>
                <c:pt idx="131" formatCode="0.00">
                  <c:v>1.7949999999999999</c:v>
                </c:pt>
                <c:pt idx="132" formatCode="0.00">
                  <c:v>1.8759999999999999</c:v>
                </c:pt>
                <c:pt idx="133" formatCode="0.00">
                  <c:v>2.0710000000000002</c:v>
                </c:pt>
                <c:pt idx="134" formatCode="0.00">
                  <c:v>2.1160000000000001</c:v>
                </c:pt>
                <c:pt idx="135" formatCode="0.00">
                  <c:v>1.917</c:v>
                </c:pt>
                <c:pt idx="136" formatCode="0.00">
                  <c:v>2.234</c:v>
                </c:pt>
                <c:pt idx="137" formatCode="0.00">
                  <c:v>2.7919999999999998</c:v>
                </c:pt>
                <c:pt idx="138" formatCode="0.00">
                  <c:v>3.16</c:v>
                </c:pt>
                <c:pt idx="139" formatCode="0.00">
                  <c:v>3.0590000000000002</c:v>
                </c:pt>
                <c:pt idx="140" formatCode="0.00">
                  <c:v>3.29</c:v>
                </c:pt>
                <c:pt idx="141" formatCode="0.00">
                  <c:v>3.47</c:v>
                </c:pt>
                <c:pt idx="142" formatCode="0.00">
                  <c:v>3.4220000000000002</c:v>
                </c:pt>
                <c:pt idx="143" formatCode="0.00">
                  <c:v>3.3740000000000001</c:v>
                </c:pt>
                <c:pt idx="144" formatCode="0.00">
                  <c:v>3.2879999999999998</c:v>
                </c:pt>
                <c:pt idx="145" formatCode="0.00">
                  <c:v>2.7970000000000002</c:v>
                </c:pt>
                <c:pt idx="146" formatCode="0.00">
                  <c:v>2.6030000000000002</c:v>
                </c:pt>
                <c:pt idx="147" formatCode="0.00">
                  <c:v>2.512</c:v>
                </c:pt>
                <c:pt idx="148" formatCode="0.00">
                  <c:v>2.4700000000000002</c:v>
                </c:pt>
                <c:pt idx="149" formatCode="0.00">
                  <c:v>2.9049999999999998</c:v>
                </c:pt>
                <c:pt idx="150" formatCode="0.00">
                  <c:v>2.9350000000000001</c:v>
                </c:pt>
                <c:pt idx="151" formatCode="0.00">
                  <c:v>3.3029999999999999</c:v>
                </c:pt>
                <c:pt idx="152" formatCode="0.00">
                  <c:v>3.6589999999999998</c:v>
                </c:pt>
                <c:pt idx="153" formatCode="0.00">
                  <c:v>3.8330000000000002</c:v>
                </c:pt>
                <c:pt idx="154" formatCode="0.00">
                  <c:v>3.6190000000000002</c:v>
                </c:pt>
                <c:pt idx="155" formatCode="0.00">
                  <c:v>3.5880000000000001</c:v>
                </c:pt>
                <c:pt idx="156" formatCode="0.00">
                  <c:v>3.8370000000000002</c:v>
                </c:pt>
                <c:pt idx="157" formatCode="0.00">
                  <c:v>3.198</c:v>
                </c:pt>
                <c:pt idx="158" formatCode="0.00">
                  <c:v>3.3879999999999999</c:v>
                </c:pt>
                <c:pt idx="159" formatCode="0.00">
                  <c:v>3.3050000000000002</c:v>
                </c:pt>
                <c:pt idx="160" formatCode="0.00">
                  <c:v>3.4009999999999998</c:v>
                </c:pt>
                <c:pt idx="161" formatCode="0.00">
                  <c:v>3.4820000000000002</c:v>
                </c:pt>
                <c:pt idx="162" formatCode="0.00">
                  <c:v>3.5369999999999999</c:v>
                </c:pt>
                <c:pt idx="163" formatCode="0.00">
                  <c:v>3.4609999999999999</c:v>
                </c:pt>
                <c:pt idx="164" formatCode="0.00">
                  <c:v>3.1190000000000002</c:v>
                </c:pt>
                <c:pt idx="165" formatCode="0.00">
                  <c:v>2.6680000000000001</c:v>
                </c:pt>
                <c:pt idx="166" formatCode="0.00">
                  <c:v>3.0209999999999999</c:v>
                </c:pt>
                <c:pt idx="167" formatCode="0.00">
                  <c:v>2.851</c:v>
                </c:pt>
                <c:pt idx="168" formatCode="0.00">
                  <c:v>2.2200000000000002</c:v>
                </c:pt>
                <c:pt idx="169" formatCode="0.00">
                  <c:v>2.92</c:v>
                </c:pt>
                <c:pt idx="170" formatCode="0.00">
                  <c:v>3.97</c:v>
                </c:pt>
                <c:pt idx="171" formatCode="0.00">
                  <c:v>3.8290000000000002</c:v>
                </c:pt>
                <c:pt idx="172" formatCode="0.00">
                  <c:v>3.8250000000000002</c:v>
                </c:pt>
                <c:pt idx="173" formatCode="0.00">
                  <c:v>3.9580000000000002</c:v>
                </c:pt>
                <c:pt idx="174" formatCode="0.00">
                  <c:v>3.9750000000000001</c:v>
                </c:pt>
                <c:pt idx="175" formatCode="0.00">
                  <c:v>4.0670000000000002</c:v>
                </c:pt>
                <c:pt idx="176" formatCode="0.00">
                  <c:v>3.734</c:v>
                </c:pt>
                <c:pt idx="177" formatCode="0.00">
                  <c:v>3.4209999999999998</c:v>
                </c:pt>
                <c:pt idx="178" formatCode="0.00">
                  <c:v>3.5190000000000001</c:v>
                </c:pt>
                <c:pt idx="179" formatCode="0.00">
                  <c:v>3.597</c:v>
                </c:pt>
              </c:numCache>
            </c:numRef>
          </c:val>
          <c:smooth val="0"/>
          <c:extLst>
            <c:ext xmlns:c16="http://schemas.microsoft.com/office/drawing/2014/chart" uri="{C3380CC4-5D6E-409C-BE32-E72D297353CC}">
              <c16:uniqueId val="{00000005-EACC-411A-89D6-0E35EB14C35D}"/>
            </c:ext>
          </c:extLst>
        </c:ser>
        <c:ser>
          <c:idx val="4"/>
          <c:order val="8"/>
          <c:tx>
            <c:strRef>
              <c:f>'Staatsanleihen 10j'!$M$4</c:f>
              <c:strCache>
                <c:ptCount val="1"/>
                <c:pt idx="0">
                  <c:v>Türkei</c:v>
                </c:pt>
              </c:strCache>
            </c:strRef>
          </c:tx>
          <c:spPr>
            <a:ln w="6350">
              <a:solidFill>
                <a:schemeClr val="accent3">
                  <a:lumMod val="75000"/>
                </a:schemeClr>
              </a:solidFill>
            </a:ln>
          </c:spPr>
          <c:marker>
            <c:symbol val="none"/>
          </c:marker>
          <c:val>
            <c:numRef>
              <c:f>'Staatsanleihen 10j'!$M$5:$M$364</c:f>
              <c:numCache>
                <c:formatCode>General</c:formatCode>
                <c:ptCount val="180"/>
                <c:pt idx="6">
                  <c:v>18.54</c:v>
                </c:pt>
                <c:pt idx="7">
                  <c:v>22.73</c:v>
                </c:pt>
                <c:pt idx="8">
                  <c:v>20.27</c:v>
                </c:pt>
                <c:pt idx="9">
                  <c:v>23.96</c:v>
                </c:pt>
                <c:pt idx="10">
                  <c:v>23.07</c:v>
                </c:pt>
                <c:pt idx="11">
                  <c:v>22.49</c:v>
                </c:pt>
                <c:pt idx="12">
                  <c:v>23.05</c:v>
                </c:pt>
                <c:pt idx="13">
                  <c:v>20.2</c:v>
                </c:pt>
                <c:pt idx="14">
                  <c:v>19.079999999999998</c:v>
                </c:pt>
                <c:pt idx="15">
                  <c:v>17.73</c:v>
                </c:pt>
                <c:pt idx="16">
                  <c:v>16.47</c:v>
                </c:pt>
                <c:pt idx="17">
                  <c:v>16.57</c:v>
                </c:pt>
                <c:pt idx="18">
                  <c:v>16.68</c:v>
                </c:pt>
                <c:pt idx="19">
                  <c:v>17.82</c:v>
                </c:pt>
                <c:pt idx="20">
                  <c:v>17.72</c:v>
                </c:pt>
                <c:pt idx="21">
                  <c:v>18.079999999999998</c:v>
                </c:pt>
                <c:pt idx="22">
                  <c:v>12.98</c:v>
                </c:pt>
                <c:pt idx="23">
                  <c:v>12.57</c:v>
                </c:pt>
                <c:pt idx="24">
                  <c:v>12.51</c:v>
                </c:pt>
                <c:pt idx="25">
                  <c:v>11.93</c:v>
                </c:pt>
                <c:pt idx="26">
                  <c:v>14.1</c:v>
                </c:pt>
                <c:pt idx="27">
                  <c:v>12.93</c:v>
                </c:pt>
                <c:pt idx="28">
                  <c:v>13.81</c:v>
                </c:pt>
                <c:pt idx="29">
                  <c:v>12.7</c:v>
                </c:pt>
                <c:pt idx="30">
                  <c:v>11.81</c:v>
                </c:pt>
                <c:pt idx="31">
                  <c:v>12.24</c:v>
                </c:pt>
                <c:pt idx="32">
                  <c:v>11.46</c:v>
                </c:pt>
                <c:pt idx="33">
                  <c:v>13.12</c:v>
                </c:pt>
                <c:pt idx="34">
                  <c:v>12.8</c:v>
                </c:pt>
                <c:pt idx="35">
                  <c:v>10</c:v>
                </c:pt>
                <c:pt idx="36">
                  <c:v>12</c:v>
                </c:pt>
                <c:pt idx="37">
                  <c:v>12.18</c:v>
                </c:pt>
                <c:pt idx="38">
                  <c:v>12.67</c:v>
                </c:pt>
                <c:pt idx="39" formatCode="0.00">
                  <c:v>13.2</c:v>
                </c:pt>
                <c:pt idx="40" formatCode="0.00">
                  <c:v>15.69</c:v>
                </c:pt>
                <c:pt idx="41" formatCode="0.00">
                  <c:v>14.91</c:v>
                </c:pt>
                <c:pt idx="42" formatCode="0.00">
                  <c:v>16.2</c:v>
                </c:pt>
                <c:pt idx="43" formatCode="0.00">
                  <c:v>18.16</c:v>
                </c:pt>
                <c:pt idx="44" formatCode="0.00">
                  <c:v>18.95</c:v>
                </c:pt>
                <c:pt idx="45" formatCode="0.00">
                  <c:v>17.86</c:v>
                </c:pt>
                <c:pt idx="46" formatCode="0.00">
                  <c:v>14.47</c:v>
                </c:pt>
                <c:pt idx="47" formatCode="0.00">
                  <c:v>13.84</c:v>
                </c:pt>
                <c:pt idx="48" formatCode="0.00">
                  <c:v>15.83</c:v>
                </c:pt>
                <c:pt idx="49" formatCode="0.00">
                  <c:v>16.2</c:v>
                </c:pt>
                <c:pt idx="50" formatCode="0.00">
                  <c:v>17.73</c:v>
                </c:pt>
                <c:pt idx="51" formatCode="0.00">
                  <c:v>17.309999999999999</c:v>
                </c:pt>
                <c:pt idx="52" formatCode="0.00">
                  <c:v>20.7</c:v>
                </c:pt>
                <c:pt idx="53" formatCode="0.00">
                  <c:v>17.940000000000001</c:v>
                </c:pt>
                <c:pt idx="54" formatCode="0.00">
                  <c:v>16.3</c:v>
                </c:pt>
                <c:pt idx="55" formatCode="0.00">
                  <c:v>13.85</c:v>
                </c:pt>
                <c:pt idx="56" formatCode="0.00">
                  <c:v>12.24</c:v>
                </c:pt>
                <c:pt idx="57" formatCode="0.00">
                  <c:v>12.19</c:v>
                </c:pt>
                <c:pt idx="58" formatCode="0.00">
                  <c:v>11.58</c:v>
                </c:pt>
                <c:pt idx="59" formatCode="0.00">
                  <c:v>11.4</c:v>
                </c:pt>
                <c:pt idx="60" formatCode="0.00">
                  <c:v>11.43</c:v>
                </c:pt>
                <c:pt idx="61" formatCode="0.00">
                  <c:v>12.01</c:v>
                </c:pt>
                <c:pt idx="62" formatCode="0.00">
                  <c:v>11.51</c:v>
                </c:pt>
                <c:pt idx="63" formatCode="0.00">
                  <c:v>10.69</c:v>
                </c:pt>
                <c:pt idx="64" formatCode="0.00">
                  <c:v>10.36</c:v>
                </c:pt>
                <c:pt idx="65" formatCode="0.00">
                  <c:v>10.34</c:v>
                </c:pt>
                <c:pt idx="66" formatCode="0.00">
                  <c:v>10.28</c:v>
                </c:pt>
                <c:pt idx="67" formatCode="0.00">
                  <c:v>10.19</c:v>
                </c:pt>
                <c:pt idx="68" formatCode="0.00">
                  <c:v>10.23</c:v>
                </c:pt>
                <c:pt idx="69" formatCode="0.00">
                  <c:v>10.65</c:v>
                </c:pt>
                <c:pt idx="70" formatCode="0.00">
                  <c:v>10.6</c:v>
                </c:pt>
                <c:pt idx="71" formatCode="0.00">
                  <c:v>10.69</c:v>
                </c:pt>
                <c:pt idx="72" formatCode="0.00">
                  <c:v>11.09</c:v>
                </c:pt>
                <c:pt idx="73" formatCode="0.00">
                  <c:v>10.85</c:v>
                </c:pt>
                <c:pt idx="74" formatCode="0.00">
                  <c:v>9.82</c:v>
                </c:pt>
                <c:pt idx="75" formatCode="0.00">
                  <c:v>9.5</c:v>
                </c:pt>
                <c:pt idx="76" formatCode="0.00">
                  <c:v>9.6</c:v>
                </c:pt>
                <c:pt idx="77" formatCode="0.00">
                  <c:v>9.51</c:v>
                </c:pt>
                <c:pt idx="78" formatCode="0.00">
                  <c:v>9.0299999999999994</c:v>
                </c:pt>
                <c:pt idx="79" formatCode="0.00">
                  <c:v>9.69</c:v>
                </c:pt>
                <c:pt idx="80" formatCode="0.00">
                  <c:v>9.0399999999999991</c:v>
                </c:pt>
                <c:pt idx="81" formatCode="0.00">
                  <c:v>9.7100000000000009</c:v>
                </c:pt>
                <c:pt idx="82" formatCode="0.00">
                  <c:v>10.32</c:v>
                </c:pt>
                <c:pt idx="83" formatCode="0.00">
                  <c:v>10.54</c:v>
                </c:pt>
                <c:pt idx="84" formatCode="0.00">
                  <c:v>10.47</c:v>
                </c:pt>
                <c:pt idx="85" formatCode="0.00">
                  <c:v>9.9</c:v>
                </c:pt>
                <c:pt idx="86" formatCode="0.00">
                  <c:v>9.5399999999999991</c:v>
                </c:pt>
                <c:pt idx="87" formatCode="0.00">
                  <c:v>10.76</c:v>
                </c:pt>
                <c:pt idx="88" formatCode="0.00">
                  <c:v>9.94</c:v>
                </c:pt>
                <c:pt idx="89" formatCode="0.00">
                  <c:v>9.34</c:v>
                </c:pt>
                <c:pt idx="90" formatCode="0.00">
                  <c:v>9.19</c:v>
                </c:pt>
                <c:pt idx="91" formatCode="0.00">
                  <c:v>8.9600000000000009</c:v>
                </c:pt>
                <c:pt idx="92" formatCode="0.00">
                  <c:v>9.14</c:v>
                </c:pt>
                <c:pt idx="93" formatCode="0.00">
                  <c:v>8.2100000000000009</c:v>
                </c:pt>
                <c:pt idx="94" formatCode="0.00">
                  <c:v>8.2100000000000009</c:v>
                </c:pt>
                <c:pt idx="95" formatCode="0.00">
                  <c:v>6.99</c:v>
                </c:pt>
                <c:pt idx="96" formatCode="0.00">
                  <c:v>8.09</c:v>
                </c:pt>
                <c:pt idx="97" formatCode="0.00">
                  <c:v>7.6</c:v>
                </c:pt>
                <c:pt idx="98" formatCode="0.00">
                  <c:v>8.48</c:v>
                </c:pt>
                <c:pt idx="99" formatCode="0.00">
                  <c:v>9.7200000000000006</c:v>
                </c:pt>
                <c:pt idx="100" formatCode="0.00">
                  <c:v>8.93</c:v>
                </c:pt>
                <c:pt idx="101" formatCode="0.00">
                  <c:v>8.8800000000000008</c:v>
                </c:pt>
                <c:pt idx="102" formatCode="0.00">
                  <c:v>8.74</c:v>
                </c:pt>
                <c:pt idx="103" formatCode="0.00">
                  <c:v>8.98</c:v>
                </c:pt>
                <c:pt idx="104" formatCode="0.00">
                  <c:v>9.18</c:v>
                </c:pt>
                <c:pt idx="105" formatCode="0.00">
                  <c:v>10.02</c:v>
                </c:pt>
                <c:pt idx="106" formatCode="0.00">
                  <c:v>10.27</c:v>
                </c:pt>
                <c:pt idx="107" formatCode="0.00">
                  <c:v>10.1</c:v>
                </c:pt>
                <c:pt idx="108" formatCode="0.00">
                  <c:v>10.27</c:v>
                </c:pt>
                <c:pt idx="109" formatCode="0.00">
                  <c:v>9.17</c:v>
                </c:pt>
                <c:pt idx="110" formatCode="0.00">
                  <c:v>8.75</c:v>
                </c:pt>
                <c:pt idx="111" formatCode="0.00">
                  <c:v>8.98</c:v>
                </c:pt>
                <c:pt idx="112" formatCode="0.00">
                  <c:v>10.029999999999999</c:v>
                </c:pt>
                <c:pt idx="113" formatCode="0.00">
                  <c:v>9.14</c:v>
                </c:pt>
                <c:pt idx="114" formatCode="0.00">
                  <c:v>8.56</c:v>
                </c:pt>
                <c:pt idx="115" formatCode="0.00">
                  <c:v>6.77</c:v>
                </c:pt>
                <c:pt idx="116" formatCode="0.00">
                  <c:v>6.17</c:v>
                </c:pt>
                <c:pt idx="117" formatCode="0.00">
                  <c:v>7.04</c:v>
                </c:pt>
                <c:pt idx="118" formatCode="0.00">
                  <c:v>6.7</c:v>
                </c:pt>
                <c:pt idx="119" formatCode="0.00">
                  <c:v>6.7</c:v>
                </c:pt>
                <c:pt idx="120" formatCode="0.00">
                  <c:v>6.55</c:v>
                </c:pt>
                <c:pt idx="121" formatCode="0.00">
                  <c:v>6.87</c:v>
                </c:pt>
                <c:pt idx="122" formatCode="0.00">
                  <c:v>7.96</c:v>
                </c:pt>
                <c:pt idx="123" formatCode="0.00">
                  <c:v>8.11</c:v>
                </c:pt>
                <c:pt idx="124" formatCode="0.00">
                  <c:v>8.17</c:v>
                </c:pt>
                <c:pt idx="125" formatCode="0.00">
                  <c:v>8.14</c:v>
                </c:pt>
                <c:pt idx="126" formatCode="0.00">
                  <c:v>8.77</c:v>
                </c:pt>
                <c:pt idx="127" formatCode="0.00">
                  <c:v>9.26</c:v>
                </c:pt>
                <c:pt idx="128" formatCode="0.00">
                  <c:v>9.26</c:v>
                </c:pt>
                <c:pt idx="129" formatCode="0.00">
                  <c:v>9.64</c:v>
                </c:pt>
                <c:pt idx="130" formatCode="0.00">
                  <c:v>9.49</c:v>
                </c:pt>
                <c:pt idx="131" formatCode="0.00">
                  <c:v>9.76</c:v>
                </c:pt>
                <c:pt idx="132" formatCode="0.00">
                  <c:v>10</c:v>
                </c:pt>
                <c:pt idx="133" formatCode="0.00">
                  <c:v>9.93</c:v>
                </c:pt>
                <c:pt idx="134" formatCode="0.00">
                  <c:v>9.74</c:v>
                </c:pt>
                <c:pt idx="135" formatCode="0.00">
                  <c:v>9.61</c:v>
                </c:pt>
                <c:pt idx="136" formatCode="0.00">
                  <c:v>8.9700000000000006</c:v>
                </c:pt>
                <c:pt idx="137" formatCode="0.00">
                  <c:v>9.6999999999999993</c:v>
                </c:pt>
                <c:pt idx="138" formatCode="0.00">
                  <c:v>9.67</c:v>
                </c:pt>
                <c:pt idx="139" formatCode="0.00">
                  <c:v>9.65</c:v>
                </c:pt>
                <c:pt idx="140" formatCode="0.00">
                  <c:v>9.35</c:v>
                </c:pt>
                <c:pt idx="141" formatCode="0.00">
                  <c:v>9.5299999999999994</c:v>
                </c:pt>
                <c:pt idx="142" formatCode="0.00">
                  <c:v>9.6999999999999993</c:v>
                </c:pt>
                <c:pt idx="143" formatCode="0.00">
                  <c:v>9.67</c:v>
                </c:pt>
                <c:pt idx="144" formatCode="0.00">
                  <c:v>8.61</c:v>
                </c:pt>
                <c:pt idx="145" formatCode="0.00">
                  <c:v>9.14</c:v>
                </c:pt>
                <c:pt idx="146" formatCode="0.00">
                  <c:v>8.51</c:v>
                </c:pt>
                <c:pt idx="147" formatCode="0.00">
                  <c:v>9</c:v>
                </c:pt>
                <c:pt idx="148" formatCode="0.00">
                  <c:v>9.0399999999999991</c:v>
                </c:pt>
                <c:pt idx="149" formatCode="0.00">
                  <c:v>9.0399999999999991</c:v>
                </c:pt>
                <c:pt idx="150" formatCode="0.00">
                  <c:v>9.82</c:v>
                </c:pt>
                <c:pt idx="151" formatCode="0.00">
                  <c:v>10.75</c:v>
                </c:pt>
                <c:pt idx="152" formatCode="0.00">
                  <c:v>10.73</c:v>
                </c:pt>
                <c:pt idx="153" formatCode="0.00">
                  <c:v>10.55</c:v>
                </c:pt>
                <c:pt idx="154" formatCode="0.00">
                  <c:v>10.88</c:v>
                </c:pt>
              </c:numCache>
            </c:numRef>
          </c:val>
          <c:smooth val="0"/>
          <c:extLst>
            <c:ext xmlns:c16="http://schemas.microsoft.com/office/drawing/2014/chart" uri="{C3380CC4-5D6E-409C-BE32-E72D297353CC}">
              <c16:uniqueId val="{00000006-EACC-411A-89D6-0E35EB14C35D}"/>
            </c:ext>
          </c:extLst>
        </c:ser>
        <c:dLbls>
          <c:showLegendKey val="0"/>
          <c:showVal val="0"/>
          <c:showCatName val="0"/>
          <c:showSerName val="0"/>
          <c:showPercent val="0"/>
          <c:showBubbleSize val="0"/>
        </c:dLbls>
        <c:smooth val="0"/>
        <c:axId val="637253408"/>
        <c:axId val="1"/>
        <c:extLst>
          <c:ext xmlns:c15="http://schemas.microsoft.com/office/drawing/2012/chart" uri="{02D57815-91ED-43cb-92C2-25804820EDAC}">
            <c15:filteredLineSeries>
              <c15:ser>
                <c:idx val="1"/>
                <c:order val="1"/>
                <c:tx>
                  <c:strRef>
                    <c:extLst>
                      <c:ext uri="{02D57815-91ED-43cb-92C2-25804820EDAC}">
                        <c15:formulaRef>
                          <c15:sqref>'Staatsanleihen 10j'!$E$4</c15:sqref>
                        </c15:formulaRef>
                      </c:ext>
                    </c:extLst>
                    <c:strCache>
                      <c:ptCount val="1"/>
                      <c:pt idx="0">
                        <c:v>Spanien</c:v>
                      </c:pt>
                    </c:strCache>
                  </c:strRef>
                </c:tx>
                <c:spPr>
                  <a:ln>
                    <a:solidFill>
                      <a:schemeClr val="accent1">
                        <a:lumMod val="60000"/>
                        <a:lumOff val="40000"/>
                      </a:schemeClr>
                    </a:solidFill>
                  </a:ln>
                </c:spPr>
                <c:marker>
                  <c:symbol val="none"/>
                </c:marker>
                <c:cat>
                  <c:numRef>
                    <c:extLst>
                      <c:ext uri="{02D57815-91ED-43cb-92C2-25804820EDAC}">
                        <c15:formulaRef>
                          <c15:sqref>'Staatsanleihen 10j'!$A$5:$A$364</c15:sqref>
                        </c15:formulaRef>
                      </c:ext>
                    </c:extLst>
                    <c:numCache>
                      <c:formatCode>m/d/yyyy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extLst>
                      <c:ext uri="{02D57815-91ED-43cb-92C2-25804820EDAC}">
                        <c15:formulaRef>
                          <c15:sqref>'Staatsanleihen 10j'!$E$44:$E$364</c15:sqref>
                        </c15:formulaRef>
                      </c:ext>
                    </c:extLst>
                    <c:numCache>
                      <c:formatCode>0.00</c:formatCode>
                      <c:ptCount val="141"/>
                      <c:pt idx="0">
                        <c:v>0.18</c:v>
                      </c:pt>
                      <c:pt idx="1">
                        <c:v>0.14000000000000001</c:v>
                      </c:pt>
                      <c:pt idx="2">
                        <c:v>0.35</c:v>
                      </c:pt>
                      <c:pt idx="3">
                        <c:v>0.5</c:v>
                      </c:pt>
                      <c:pt idx="4">
                        <c:v>0.87</c:v>
                      </c:pt>
                      <c:pt idx="5">
                        <c:v>1.04</c:v>
                      </c:pt>
                      <c:pt idx="6">
                        <c:v>1.1200000000000001</c:v>
                      </c:pt>
                      <c:pt idx="7">
                        <c:v>1.3</c:v>
                      </c:pt>
                      <c:pt idx="8">
                        <c:v>1.38</c:v>
                      </c:pt>
                      <c:pt idx="9">
                        <c:v>1.42</c:v>
                      </c:pt>
                      <c:pt idx="10">
                        <c:v>1.59</c:v>
                      </c:pt>
                      <c:pt idx="11">
                        <c:v>1.59</c:v>
                      </c:pt>
                      <c:pt idx="12">
                        <c:v>1.46</c:v>
                      </c:pt>
                      <c:pt idx="13">
                        <c:v>1.4</c:v>
                      </c:pt>
                      <c:pt idx="14">
                        <c:v>1.32</c:v>
                      </c:pt>
                      <c:pt idx="15">
                        <c:v>1.37</c:v>
                      </c:pt>
                      <c:pt idx="16">
                        <c:v>1.39</c:v>
                      </c:pt>
                      <c:pt idx="17">
                        <c:v>1.21</c:v>
                      </c:pt>
                      <c:pt idx="18">
                        <c:v>1.33</c:v>
                      </c:pt>
                      <c:pt idx="19">
                        <c:v>1.51</c:v>
                      </c:pt>
                      <c:pt idx="20">
                        <c:v>1.47</c:v>
                      </c:pt>
                      <c:pt idx="21">
                        <c:v>1.44</c:v>
                      </c:pt>
                      <c:pt idx="22">
                        <c:v>1.49</c:v>
                      </c:pt>
                      <c:pt idx="23">
                        <c:v>1.61</c:v>
                      </c:pt>
                      <c:pt idx="24">
                        <c:v>1.54</c:v>
                      </c:pt>
                      <c:pt idx="25">
                        <c:v>1.48</c:v>
                      </c:pt>
                      <c:pt idx="26">
                        <c:v>1.6</c:v>
                      </c:pt>
                      <c:pt idx="27">
                        <c:v>1.45</c:v>
                      </c:pt>
                      <c:pt idx="28">
                        <c:v>1.57</c:v>
                      </c:pt>
                      <c:pt idx="29">
                        <c:v>1.61</c:v>
                      </c:pt>
                      <c:pt idx="30">
                        <c:v>1.72</c:v>
                      </c:pt>
                      <c:pt idx="31">
                        <c:v>1.7</c:v>
                      </c:pt>
                      <c:pt idx="32">
                        <c:v>1.46</c:v>
                      </c:pt>
                      <c:pt idx="33">
                        <c:v>1.44</c:v>
                      </c:pt>
                      <c:pt idx="34">
                        <c:v>1.43</c:v>
                      </c:pt>
                      <c:pt idx="35">
                        <c:v>1.07</c:v>
                      </c:pt>
                      <c:pt idx="36">
                        <c:v>1.04</c:v>
                      </c:pt>
                      <c:pt idx="37">
                        <c:v>1.01</c:v>
                      </c:pt>
                      <c:pt idx="38">
                        <c:v>1.17</c:v>
                      </c:pt>
                      <c:pt idx="39">
                        <c:v>1.48</c:v>
                      </c:pt>
                      <c:pt idx="40">
                        <c:v>1.57</c:v>
                      </c:pt>
                      <c:pt idx="41">
                        <c:v>1.53</c:v>
                      </c:pt>
                      <c:pt idx="42">
                        <c:v>1.54</c:v>
                      </c:pt>
                      <c:pt idx="43">
                        <c:v>1.72</c:v>
                      </c:pt>
                      <c:pt idx="44">
                        <c:v>1.72</c:v>
                      </c:pt>
                      <c:pt idx="45">
                        <c:v>1.69</c:v>
                      </c:pt>
                      <c:pt idx="46">
                        <c:v>1.72</c:v>
                      </c:pt>
                      <c:pt idx="47">
                        <c:v>1.73</c:v>
                      </c:pt>
                      <c:pt idx="48">
                        <c:v>2.0299999999999998</c:v>
                      </c:pt>
                      <c:pt idx="49">
                        <c:v>1.96</c:v>
                      </c:pt>
                      <c:pt idx="50">
                        <c:v>2.1</c:v>
                      </c:pt>
                      <c:pt idx="51">
                        <c:v>2.2200000000000002</c:v>
                      </c:pt>
                      <c:pt idx="52">
                        <c:v>1.78</c:v>
                      </c:pt>
                      <c:pt idx="53">
                        <c:v>1.31</c:v>
                      </c:pt>
                      <c:pt idx="54">
                        <c:v>1.23</c:v>
                      </c:pt>
                      <c:pt idx="55">
                        <c:v>1.52</c:v>
                      </c:pt>
                      <c:pt idx="56">
                        <c:v>1.54</c:v>
                      </c:pt>
                      <c:pt idx="57">
                        <c:v>1.78</c:v>
                      </c:pt>
                      <c:pt idx="58">
                        <c:v>2.0699999999999998</c:v>
                      </c:pt>
                      <c:pt idx="59">
                        <c:v>2.12</c:v>
                      </c:pt>
                      <c:pt idx="60">
                        <c:v>2.2000000000000002</c:v>
                      </c:pt>
                      <c:pt idx="61">
                        <c:v>2.41</c:v>
                      </c:pt>
                      <c:pt idx="62">
                        <c:v>2.68</c:v>
                      </c:pt>
                      <c:pt idx="63">
                        <c:v>2.72</c:v>
                      </c:pt>
                      <c:pt idx="64">
                        <c:v>2.93</c:v>
                      </c:pt>
                      <c:pt idx="65">
                        <c:v>3.11</c:v>
                      </c:pt>
                      <c:pt idx="66">
                        <c:v>3.31</c:v>
                      </c:pt>
                      <c:pt idx="67">
                        <c:v>3.56</c:v>
                      </c:pt>
                      <c:pt idx="68">
                        <c:v>3.79</c:v>
                      </c:pt>
                      <c:pt idx="69">
                        <c:v>4.13</c:v>
                      </c:pt>
                      <c:pt idx="70">
                        <c:v>4.0999999999999996</c:v>
                      </c:pt>
                      <c:pt idx="71">
                        <c:v>4.22</c:v>
                      </c:pt>
                      <c:pt idx="72">
                        <c:v>4.42</c:v>
                      </c:pt>
                      <c:pt idx="73">
                        <c:v>4.5</c:v>
                      </c:pt>
                      <c:pt idx="74">
                        <c:v>4.67</c:v>
                      </c:pt>
                      <c:pt idx="75">
                        <c:v>4.67</c:v>
                      </c:pt>
                      <c:pt idx="76">
                        <c:v>4.25</c:v>
                      </c:pt>
                      <c:pt idx="77">
                        <c:v>4.59</c:v>
                      </c:pt>
                      <c:pt idx="78">
                        <c:v>4.92</c:v>
                      </c:pt>
                      <c:pt idx="79">
                        <c:v>5.22</c:v>
                      </c:pt>
                      <c:pt idx="80">
                        <c:v>5.05</c:v>
                      </c:pt>
                      <c:pt idx="81">
                        <c:v>5.34</c:v>
                      </c:pt>
                      <c:pt idx="82">
                        <c:v>5.69</c:v>
                      </c:pt>
                      <c:pt idx="83">
                        <c:v>5.64</c:v>
                      </c:pt>
                      <c:pt idx="84">
                        <c:v>5.91</c:v>
                      </c:pt>
                      <c:pt idx="85">
                        <c:v>6.58</c:v>
                      </c:pt>
                      <c:pt idx="86">
                        <c:v>6.79</c:v>
                      </c:pt>
                      <c:pt idx="87">
                        <c:v>6.59</c:v>
                      </c:pt>
                      <c:pt idx="88">
                        <c:v>6.13</c:v>
                      </c:pt>
                      <c:pt idx="89">
                        <c:v>5.79</c:v>
                      </c:pt>
                      <c:pt idx="90">
                        <c:v>5.17</c:v>
                      </c:pt>
                      <c:pt idx="91">
                        <c:v>5.1100000000000003</c:v>
                      </c:pt>
                      <c:pt idx="92">
                        <c:v>5.41</c:v>
                      </c:pt>
                      <c:pt idx="93">
                        <c:v>5.53</c:v>
                      </c:pt>
                      <c:pt idx="94">
                        <c:v>6.2</c:v>
                      </c:pt>
                      <c:pt idx="95">
                        <c:v>5.26</c:v>
                      </c:pt>
                      <c:pt idx="96">
                        <c:v>5.2</c:v>
                      </c:pt>
                      <c:pt idx="97">
                        <c:v>5.25</c:v>
                      </c:pt>
                      <c:pt idx="98">
                        <c:v>5.83</c:v>
                      </c:pt>
                      <c:pt idx="99">
                        <c:v>5.48</c:v>
                      </c:pt>
                      <c:pt idx="100">
                        <c:v>5.32</c:v>
                      </c:pt>
                      <c:pt idx="101">
                        <c:v>5.33</c:v>
                      </c:pt>
                      <c:pt idx="102">
                        <c:v>5.25</c:v>
                      </c:pt>
                      <c:pt idx="103">
                        <c:v>5.26</c:v>
                      </c:pt>
                      <c:pt idx="104">
                        <c:v>5.38</c:v>
                      </c:pt>
                      <c:pt idx="105">
                        <c:v>5.38</c:v>
                      </c:pt>
                      <c:pt idx="106">
                        <c:v>4.6900000000000004</c:v>
                      </c:pt>
                      <c:pt idx="107">
                        <c:v>4.04</c:v>
                      </c:pt>
                      <c:pt idx="108">
                        <c:v>4.09</c:v>
                      </c:pt>
                      <c:pt idx="109">
                        <c:v>4.04</c:v>
                      </c:pt>
                      <c:pt idx="110">
                        <c:v>4.43</c:v>
                      </c:pt>
                      <c:pt idx="111">
                        <c:v>4.5599999999999996</c:v>
                      </c:pt>
                      <c:pt idx="112">
                        <c:v>4.08</c:v>
                      </c:pt>
                      <c:pt idx="113">
                        <c:v>3.9</c:v>
                      </c:pt>
                      <c:pt idx="114">
                        <c:v>3.83</c:v>
                      </c:pt>
                      <c:pt idx="115">
                        <c:v>3.98</c:v>
                      </c:pt>
                      <c:pt idx="116">
                        <c:v>3.99</c:v>
                      </c:pt>
                      <c:pt idx="117">
                        <c:v>3.81</c:v>
                      </c:pt>
                      <c:pt idx="118">
                        <c:v>3.79</c:v>
                      </c:pt>
                      <c:pt idx="119">
                        <c:v>3.78</c:v>
                      </c:pt>
                      <c:pt idx="120">
                        <c:v>3.81</c:v>
                      </c:pt>
                      <c:pt idx="121">
                        <c:v>3.79</c:v>
                      </c:pt>
                      <c:pt idx="122">
                        <c:v>4.01</c:v>
                      </c:pt>
                      <c:pt idx="123">
                        <c:v>4.25</c:v>
                      </c:pt>
                      <c:pt idx="124">
                        <c:v>4.0599999999999996</c:v>
                      </c:pt>
                      <c:pt idx="125">
                        <c:v>4.01</c:v>
                      </c:pt>
                      <c:pt idx="126">
                        <c:v>4.0599999999999996</c:v>
                      </c:pt>
                      <c:pt idx="127">
                        <c:v>4.2300000000000004</c:v>
                      </c:pt>
                      <c:pt idx="128">
                        <c:v>4.1500000000000004</c:v>
                      </c:pt>
                      <c:pt idx="129">
                        <c:v>3.86</c:v>
                      </c:pt>
                      <c:pt idx="130">
                        <c:v>4.1500000000000004</c:v>
                      </c:pt>
                      <c:pt idx="131">
                        <c:v>4.47</c:v>
                      </c:pt>
                      <c:pt idx="132">
                        <c:v>4.57</c:v>
                      </c:pt>
                      <c:pt idx="133">
                        <c:v>4.5599999999999996</c:v>
                      </c:pt>
                      <c:pt idx="134">
                        <c:v>4.8</c:v>
                      </c:pt>
                      <c:pt idx="135">
                        <c:v>4.79</c:v>
                      </c:pt>
                      <c:pt idx="136">
                        <c:v>4.43</c:v>
                      </c:pt>
                      <c:pt idx="137">
                        <c:v>4.32</c:v>
                      </c:pt>
                      <c:pt idx="138">
                        <c:v>4.12</c:v>
                      </c:pt>
                      <c:pt idx="139">
                        <c:v>4.1500000000000004</c:v>
                      </c:pt>
                      <c:pt idx="140">
                        <c:v>4.18</c:v>
                      </c:pt>
                    </c:numCache>
                  </c:numRef>
                </c:val>
                <c:smooth val="0"/>
                <c:extLst>
                  <c:ext xmlns:c16="http://schemas.microsoft.com/office/drawing/2014/chart" uri="{C3380CC4-5D6E-409C-BE32-E72D297353CC}">
                    <c16:uniqueId val="{00000007-EACC-411A-89D6-0E35EB14C35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'Staatsanleihen 10j'!$F$4</c15:sqref>
                        </c15:formulaRef>
                      </c:ext>
                    </c:extLst>
                    <c:strCache>
                      <c:ptCount val="1"/>
                      <c:pt idx="0">
                        <c:v>Frankreich</c:v>
                      </c:pt>
                    </c:strCache>
                  </c:strRef>
                </c:tx>
                <c:marker>
                  <c:symbol val="none"/>
                </c:marker>
                <c:cat>
                  <c:numRef>
                    <c:extLst xmlns:c15="http://schemas.microsoft.com/office/drawing/2012/chart">
                      <c:ext xmlns:c15="http://schemas.microsoft.com/office/drawing/2012/chart" uri="{02D57815-91ED-43cb-92C2-25804820EDAC}">
                        <c15:formulaRef>
                          <c15:sqref>'Staatsanleihen 10j'!$A$5:$A$364</c15:sqref>
                        </c15:formulaRef>
                      </c:ext>
                    </c:extLst>
                    <c:numCache>
                      <c:formatCode>m/d/yyyy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extLst xmlns:c15="http://schemas.microsoft.com/office/drawing/2012/chart">
                      <c:ext xmlns:c15="http://schemas.microsoft.com/office/drawing/2012/chart" uri="{02D57815-91ED-43cb-92C2-25804820EDAC}">
                        <c15:formulaRef>
                          <c15:sqref>'Staatsanleihen 10j'!$F$44:$F$364</c15:sqref>
                        </c15:formulaRef>
                      </c:ext>
                    </c:extLst>
                    <c:numCache>
                      <c:formatCode>0.00</c:formatCode>
                      <c:ptCount val="141"/>
                      <c:pt idx="0">
                        <c:v>-0.28000000000000003</c:v>
                      </c:pt>
                      <c:pt idx="1">
                        <c:v>-0.34</c:v>
                      </c:pt>
                      <c:pt idx="2">
                        <c:v>-7.0000000000000007E-2</c:v>
                      </c:pt>
                      <c:pt idx="3">
                        <c:v>0.08</c:v>
                      </c:pt>
                      <c:pt idx="4">
                        <c:v>0.3</c:v>
                      </c:pt>
                      <c:pt idx="5">
                        <c:v>0.37</c:v>
                      </c:pt>
                      <c:pt idx="6">
                        <c:v>0.44</c:v>
                      </c:pt>
                      <c:pt idx="7">
                        <c:v>0.55000000000000004</c:v>
                      </c:pt>
                      <c:pt idx="8">
                        <c:v>0.65</c:v>
                      </c:pt>
                      <c:pt idx="9">
                        <c:v>0.7</c:v>
                      </c:pt>
                      <c:pt idx="10">
                        <c:v>0.76</c:v>
                      </c:pt>
                      <c:pt idx="11">
                        <c:v>0.82</c:v>
                      </c:pt>
                      <c:pt idx="12">
                        <c:v>0.77</c:v>
                      </c:pt>
                      <c:pt idx="13">
                        <c:v>0.7</c:v>
                      </c:pt>
                      <c:pt idx="14">
                        <c:v>0.67</c:v>
                      </c:pt>
                      <c:pt idx="15">
                        <c:v>0.75</c:v>
                      </c:pt>
                      <c:pt idx="16">
                        <c:v>0.78</c:v>
                      </c:pt>
                      <c:pt idx="17">
                        <c:v>0.78</c:v>
                      </c:pt>
                      <c:pt idx="18">
                        <c:v>0.84</c:v>
                      </c:pt>
                      <c:pt idx="19">
                        <c:v>0.98</c:v>
                      </c:pt>
                      <c:pt idx="20">
                        <c:v>0.86</c:v>
                      </c:pt>
                      <c:pt idx="21">
                        <c:v>0.67</c:v>
                      </c:pt>
                      <c:pt idx="22">
                        <c:v>0.72</c:v>
                      </c:pt>
                      <c:pt idx="23">
                        <c:v>0.81</c:v>
                      </c:pt>
                      <c:pt idx="24">
                        <c:v>0.7</c:v>
                      </c:pt>
                      <c:pt idx="25">
                        <c:v>0.71</c:v>
                      </c:pt>
                      <c:pt idx="26">
                        <c:v>0.84</c:v>
                      </c:pt>
                      <c:pt idx="27">
                        <c:v>0.66</c:v>
                      </c:pt>
                      <c:pt idx="28">
                        <c:v>0.81</c:v>
                      </c:pt>
                      <c:pt idx="29">
                        <c:v>0.88</c:v>
                      </c:pt>
                      <c:pt idx="30">
                        <c:v>1.02</c:v>
                      </c:pt>
                      <c:pt idx="31">
                        <c:v>1.03</c:v>
                      </c:pt>
                      <c:pt idx="32">
                        <c:v>0.86</c:v>
                      </c:pt>
                      <c:pt idx="33">
                        <c:v>0.75</c:v>
                      </c:pt>
                      <c:pt idx="34">
                        <c:v>0.67</c:v>
                      </c:pt>
                      <c:pt idx="35">
                        <c:v>0.33</c:v>
                      </c:pt>
                      <c:pt idx="36">
                        <c:v>0.18</c:v>
                      </c:pt>
                      <c:pt idx="37">
                        <c:v>0.15</c:v>
                      </c:pt>
                      <c:pt idx="38">
                        <c:v>0.17</c:v>
                      </c:pt>
                      <c:pt idx="39">
                        <c:v>0.39</c:v>
                      </c:pt>
                      <c:pt idx="40">
                        <c:v>0.51</c:v>
                      </c:pt>
                      <c:pt idx="41">
                        <c:v>0.51</c:v>
                      </c:pt>
                      <c:pt idx="42">
                        <c:v>0.51</c:v>
                      </c:pt>
                      <c:pt idx="43">
                        <c:v>0.59</c:v>
                      </c:pt>
                      <c:pt idx="44">
                        <c:v>0.84</c:v>
                      </c:pt>
                      <c:pt idx="45">
                        <c:v>0.93</c:v>
                      </c:pt>
                      <c:pt idx="46">
                        <c:v>0.88</c:v>
                      </c:pt>
                      <c:pt idx="47">
                        <c:v>0.87</c:v>
                      </c:pt>
                      <c:pt idx="48">
                        <c:v>1</c:v>
                      </c:pt>
                      <c:pt idx="49">
                        <c:v>1.01</c:v>
                      </c:pt>
                      <c:pt idx="50">
                        <c:v>1.1100000000000001</c:v>
                      </c:pt>
                      <c:pt idx="51">
                        <c:v>1.2</c:v>
                      </c:pt>
                      <c:pt idx="52">
                        <c:v>0.89</c:v>
                      </c:pt>
                      <c:pt idx="53">
                        <c:v>0.44</c:v>
                      </c:pt>
                      <c:pt idx="54">
                        <c:v>0.51</c:v>
                      </c:pt>
                      <c:pt idx="55">
                        <c:v>0.6</c:v>
                      </c:pt>
                      <c:pt idx="56">
                        <c:v>0.67</c:v>
                      </c:pt>
                      <c:pt idx="57">
                        <c:v>0.92</c:v>
                      </c:pt>
                      <c:pt idx="58">
                        <c:v>1.1399999999999999</c:v>
                      </c:pt>
                      <c:pt idx="59">
                        <c:v>1.26</c:v>
                      </c:pt>
                      <c:pt idx="60">
                        <c:v>1.35</c:v>
                      </c:pt>
                      <c:pt idx="61">
                        <c:v>1.41</c:v>
                      </c:pt>
                      <c:pt idx="62">
                        <c:v>1.56</c:v>
                      </c:pt>
                      <c:pt idx="63">
                        <c:v>1.71</c:v>
                      </c:pt>
                      <c:pt idx="64">
                        <c:v>1.84</c:v>
                      </c:pt>
                      <c:pt idx="65">
                        <c:v>2.0299999999999998</c:v>
                      </c:pt>
                      <c:pt idx="66">
                        <c:v>2.15</c:v>
                      </c:pt>
                      <c:pt idx="67">
                        <c:v>2.25</c:v>
                      </c:pt>
                      <c:pt idx="68">
                        <c:v>2.38</c:v>
                      </c:pt>
                      <c:pt idx="69">
                        <c:v>2.33</c:v>
                      </c:pt>
                      <c:pt idx="70">
                        <c:v>2.27</c:v>
                      </c:pt>
                      <c:pt idx="71">
                        <c:v>2.39</c:v>
                      </c:pt>
                      <c:pt idx="72">
                        <c:v>2.4900000000000002</c:v>
                      </c:pt>
                      <c:pt idx="73">
                        <c:v>2.36</c:v>
                      </c:pt>
                      <c:pt idx="74">
                        <c:v>2.25</c:v>
                      </c:pt>
                      <c:pt idx="75">
                        <c:v>2.21</c:v>
                      </c:pt>
                      <c:pt idx="76">
                        <c:v>1.87</c:v>
                      </c:pt>
                      <c:pt idx="77">
                        <c:v>1.8</c:v>
                      </c:pt>
                      <c:pt idx="78">
                        <c:v>2.0699999999999998</c:v>
                      </c:pt>
                      <c:pt idx="79">
                        <c:v>2.2400000000000002</c:v>
                      </c:pt>
                      <c:pt idx="80">
                        <c:v>2.17</c:v>
                      </c:pt>
                      <c:pt idx="81">
                        <c:v>2.0099999999999998</c:v>
                      </c:pt>
                      <c:pt idx="82">
                        <c:v>2.14</c:v>
                      </c:pt>
                      <c:pt idx="83">
                        <c:v>2.19</c:v>
                      </c:pt>
                      <c:pt idx="84">
                        <c:v>2.2400000000000002</c:v>
                      </c:pt>
                      <c:pt idx="85">
                        <c:v>2.12</c:v>
                      </c:pt>
                      <c:pt idx="86">
                        <c:v>2.2799999999999998</c:v>
                      </c:pt>
                      <c:pt idx="87">
                        <c:v>2.57</c:v>
                      </c:pt>
                      <c:pt idx="88">
                        <c:v>2.75</c:v>
                      </c:pt>
                      <c:pt idx="89">
                        <c:v>2.99</c:v>
                      </c:pt>
                      <c:pt idx="90">
                        <c:v>2.95</c:v>
                      </c:pt>
                      <c:pt idx="91">
                        <c:v>3.02</c:v>
                      </c:pt>
                      <c:pt idx="92">
                        <c:v>3.18</c:v>
                      </c:pt>
                      <c:pt idx="93">
                        <c:v>3.16</c:v>
                      </c:pt>
                      <c:pt idx="94">
                        <c:v>3.41</c:v>
                      </c:pt>
                      <c:pt idx="95">
                        <c:v>2.99</c:v>
                      </c:pt>
                      <c:pt idx="96">
                        <c:v>2.64</c:v>
                      </c:pt>
                      <c:pt idx="97">
                        <c:v>2.98</c:v>
                      </c:pt>
                      <c:pt idx="98">
                        <c:v>3.4</c:v>
                      </c:pt>
                      <c:pt idx="99">
                        <c:v>3.43</c:v>
                      </c:pt>
                      <c:pt idx="100">
                        <c:v>3.49</c:v>
                      </c:pt>
                      <c:pt idx="101">
                        <c:v>3.69</c:v>
                      </c:pt>
                      <c:pt idx="102">
                        <c:v>3.61</c:v>
                      </c:pt>
                      <c:pt idx="103">
                        <c:v>3.6</c:v>
                      </c:pt>
                      <c:pt idx="104">
                        <c:v>3.44</c:v>
                      </c:pt>
                      <c:pt idx="105">
                        <c:v>3.34</c:v>
                      </c:pt>
                      <c:pt idx="106">
                        <c:v>3</c:v>
                      </c:pt>
                      <c:pt idx="107">
                        <c:v>2.72</c:v>
                      </c:pt>
                      <c:pt idx="108">
                        <c:v>2.68</c:v>
                      </c:pt>
                      <c:pt idx="109">
                        <c:v>2.68</c:v>
                      </c:pt>
                      <c:pt idx="110">
                        <c:v>2.99</c:v>
                      </c:pt>
                      <c:pt idx="111">
                        <c:v>3.07</c:v>
                      </c:pt>
                      <c:pt idx="112">
                        <c:v>3.08</c:v>
                      </c:pt>
                      <c:pt idx="113">
                        <c:v>3.4</c:v>
                      </c:pt>
                      <c:pt idx="114">
                        <c:v>3.44</c:v>
                      </c:pt>
                      <c:pt idx="115">
                        <c:v>3.5</c:v>
                      </c:pt>
                      <c:pt idx="116">
                        <c:v>3.52</c:v>
                      </c:pt>
                      <c:pt idx="117">
                        <c:v>3.48</c:v>
                      </c:pt>
                      <c:pt idx="118">
                        <c:v>3.56</c:v>
                      </c:pt>
                      <c:pt idx="119">
                        <c:v>3.56</c:v>
                      </c:pt>
                      <c:pt idx="120">
                        <c:v>3.59</c:v>
                      </c:pt>
                      <c:pt idx="121">
                        <c:v>3.59</c:v>
                      </c:pt>
                      <c:pt idx="122">
                        <c:v>3.73</c:v>
                      </c:pt>
                      <c:pt idx="123">
                        <c:v>3.9</c:v>
                      </c:pt>
                      <c:pt idx="124">
                        <c:v>3.8</c:v>
                      </c:pt>
                      <c:pt idx="125">
                        <c:v>3.66</c:v>
                      </c:pt>
                      <c:pt idx="126">
                        <c:v>3.65</c:v>
                      </c:pt>
                      <c:pt idx="127">
                        <c:v>3.68</c:v>
                      </c:pt>
                      <c:pt idx="128">
                        <c:v>3.6</c:v>
                      </c:pt>
                      <c:pt idx="129">
                        <c:v>3.54</c:v>
                      </c:pt>
                      <c:pt idx="130">
                        <c:v>3.98</c:v>
                      </c:pt>
                      <c:pt idx="131">
                        <c:v>4.18</c:v>
                      </c:pt>
                      <c:pt idx="132">
                        <c:v>4.3600000000000003</c:v>
                      </c:pt>
                      <c:pt idx="133">
                        <c:v>4.4000000000000004</c:v>
                      </c:pt>
                      <c:pt idx="134">
                        <c:v>4.6900000000000004</c:v>
                      </c:pt>
                      <c:pt idx="135">
                        <c:v>4.7300000000000004</c:v>
                      </c:pt>
                      <c:pt idx="136">
                        <c:v>4.41</c:v>
                      </c:pt>
                      <c:pt idx="137">
                        <c:v>4.2699999999999996</c:v>
                      </c:pt>
                      <c:pt idx="138">
                        <c:v>4.0199999999999996</c:v>
                      </c:pt>
                      <c:pt idx="139">
                        <c:v>4.08</c:v>
                      </c:pt>
                      <c:pt idx="140">
                        <c:v>4.1500000000000004</c:v>
                      </c:pt>
                    </c:numCache>
                  </c:numRef>
                </c:val>
                <c:smooth val="0"/>
                <c:extLst xmlns:c15="http://schemas.microsoft.com/office/drawing/2012/chart">
                  <c:ext xmlns:c16="http://schemas.microsoft.com/office/drawing/2014/chart" uri="{C3380CC4-5D6E-409C-BE32-E72D297353CC}">
                    <c16:uniqueId val="{00000008-EACC-411A-89D6-0E35EB14C35D}"/>
                  </c:ext>
                </c:extLst>
              </c15:ser>
            </c15:filteredLineSeries>
          </c:ext>
        </c:extLst>
      </c:lineChart>
      <c:dateAx>
        <c:axId val="637253408"/>
        <c:scaling>
          <c:orientation val="minMax"/>
        </c:scaling>
        <c:delete val="0"/>
        <c:axPos val="b"/>
        <c:numFmt formatCode="yyyy" sourceLinked="0"/>
        <c:majorTickMark val="none"/>
        <c:minorTickMark val="none"/>
        <c:tickLblPos val="low"/>
        <c:txPr>
          <a:bodyPr rot="-5400000" vert="horz"/>
          <a:lstStyle/>
          <a:p>
            <a:pPr>
              <a:defRPr/>
            </a:pPr>
            <a:endParaRPr lang="de-DE"/>
          </a:p>
        </c:txPr>
        <c:crossAx val="1"/>
        <c:crosses val="autoZero"/>
        <c:auto val="1"/>
        <c:lblOffset val="100"/>
        <c:baseTimeUnit val="months"/>
        <c:majorUnit val="12"/>
        <c:majorTimeUnit val="months"/>
      </c:dateAx>
      <c:valAx>
        <c:axId val="1"/>
        <c:scaling>
          <c:orientation val="minMax"/>
          <c:max val="30"/>
        </c:scaling>
        <c:delete val="0"/>
        <c:axPos val="l"/>
        <c:majorGridlines>
          <c:spPr>
            <a:ln w="3175">
              <a:solidFill>
                <a:schemeClr val="bg1">
                  <a:lumMod val="75000"/>
                </a:schemeClr>
              </a:solidFill>
            </a:ln>
          </c:spPr>
        </c:majorGridlines>
        <c:numFmt formatCode="0" sourceLinked="0"/>
        <c:majorTickMark val="out"/>
        <c:minorTickMark val="none"/>
        <c:tickLblPos val="nextTo"/>
        <c:spPr>
          <a:ln>
            <a:noFill/>
          </a:ln>
        </c:spPr>
        <c:crossAx val="637253408"/>
        <c:crosses val="autoZero"/>
        <c:crossBetween val="between"/>
      </c:valAx>
    </c:plotArea>
    <c:legend>
      <c:legendPos val="r"/>
      <c:layout>
        <c:manualLayout>
          <c:xMode val="edge"/>
          <c:yMode val="edge"/>
          <c:x val="9.1587320815667266E-3"/>
          <c:y val="0.1130276658001482"/>
          <c:w val="0.9663432387669102"/>
          <c:h val="0.1076928168185695"/>
        </c:manualLayout>
      </c:layout>
      <c:overlay val="0"/>
      <c:txPr>
        <a:bodyPr/>
        <a:lstStyle/>
        <a:p>
          <a:pPr>
            <a:defRPr sz="1050"/>
          </a:pPr>
          <a:endParaRPr lang="de-DE"/>
        </a:p>
      </c:txPr>
    </c:legend>
    <c:plotVisOnly val="1"/>
    <c:dispBlanksAs val="gap"/>
    <c:showDLblsOverMax val="0"/>
  </c:chart>
  <c:spPr>
    <a:solidFill>
      <a:schemeClr val="bg1"/>
    </a:solidFill>
    <a:ln w="63500">
      <a:noFill/>
    </a:ln>
  </c:spPr>
  <c:txPr>
    <a:bodyPr/>
    <a:lstStyle/>
    <a:p>
      <a:pPr>
        <a:defRPr>
          <a:latin typeface="Agfa Rotis Sans Serif" pitchFamily="2" charset="0"/>
        </a:defRPr>
      </a:pPr>
      <a:endParaRPr lang="de-DE"/>
    </a:p>
  </c:txPr>
  <c:printSettings>
    <c:headerFooter/>
    <c:pageMargins b="0.78740157499999996" l="0.7" r="0.7" t="0.78740157499999996"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55052083333333E-2"/>
          <c:y val="0.24302430060403699"/>
          <c:w val="0.90685347222222223"/>
          <c:h val="0.65043291480836474"/>
        </c:manualLayout>
      </c:layout>
      <c:lineChart>
        <c:grouping val="standard"/>
        <c:varyColors val="0"/>
        <c:ser>
          <c:idx val="5"/>
          <c:order val="2"/>
          <c:tx>
            <c:strRef>
              <c:f>'Staatsanleihen 10j'!$H$4</c:f>
              <c:strCache>
                <c:ptCount val="1"/>
                <c:pt idx="0">
                  <c:v>Italien</c:v>
                </c:pt>
              </c:strCache>
            </c:strRef>
          </c:tx>
          <c:spPr>
            <a:ln w="6350">
              <a:solidFill>
                <a:schemeClr val="tx1"/>
              </a:solidFill>
            </a:ln>
          </c:spPr>
          <c:marker>
            <c:symbol val="none"/>
          </c:marker>
          <c:cat>
            <c:numRef>
              <c:f>'Staatsanleihen 10j'!$A$5:$A$364</c:f>
              <c:numCache>
                <c:formatCode>m/d/yyyy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f>'Staatsanleihen 10j'!$Q$5:$Q$364</c:f>
              <c:numCache>
                <c:formatCode>0.00</c:formatCode>
                <c:ptCount val="180"/>
                <c:pt idx="7">
                  <c:v>2.04</c:v>
                </c:pt>
                <c:pt idx="8">
                  <c:v>1.7</c:v>
                </c:pt>
                <c:pt idx="9">
                  <c:v>1.57</c:v>
                </c:pt>
                <c:pt idx="10">
                  <c:v>1.6400000000000001</c:v>
                </c:pt>
                <c:pt idx="11">
                  <c:v>1.4700000000000002</c:v>
                </c:pt>
                <c:pt idx="12">
                  <c:v>1.4300000000000002</c:v>
                </c:pt>
                <c:pt idx="13">
                  <c:v>1.32</c:v>
                </c:pt>
                <c:pt idx="14">
                  <c:v>1.1599999999999999</c:v>
                </c:pt>
                <c:pt idx="15">
                  <c:v>1.1400000000000001</c:v>
                </c:pt>
                <c:pt idx="16">
                  <c:v>1.17</c:v>
                </c:pt>
                <c:pt idx="17">
                  <c:v>1.2</c:v>
                </c:pt>
                <c:pt idx="18">
                  <c:v>1.17</c:v>
                </c:pt>
                <c:pt idx="19">
                  <c:v>1.2</c:v>
                </c:pt>
                <c:pt idx="20">
                  <c:v>1.1300000000000001</c:v>
                </c:pt>
                <c:pt idx="21">
                  <c:v>1.06</c:v>
                </c:pt>
                <c:pt idx="22">
                  <c:v>1.04</c:v>
                </c:pt>
                <c:pt idx="23">
                  <c:v>1.2</c:v>
                </c:pt>
                <c:pt idx="24">
                  <c:v>1.2</c:v>
                </c:pt>
                <c:pt idx="25">
                  <c:v>1.27</c:v>
                </c:pt>
                <c:pt idx="26">
                  <c:v>1.38</c:v>
                </c:pt>
                <c:pt idx="27">
                  <c:v>1.5</c:v>
                </c:pt>
                <c:pt idx="28">
                  <c:v>1.55</c:v>
                </c:pt>
                <c:pt idx="29">
                  <c:v>1.72</c:v>
                </c:pt>
                <c:pt idx="30">
                  <c:v>1.89</c:v>
                </c:pt>
                <c:pt idx="31">
                  <c:v>2.2800000000000002</c:v>
                </c:pt>
                <c:pt idx="32">
                  <c:v>2.25</c:v>
                </c:pt>
                <c:pt idx="33">
                  <c:v>2.09</c:v>
                </c:pt>
                <c:pt idx="34">
                  <c:v>1.42</c:v>
                </c:pt>
                <c:pt idx="35">
                  <c:v>1.58</c:v>
                </c:pt>
                <c:pt idx="36">
                  <c:v>1.6700000000000002</c:v>
                </c:pt>
                <c:pt idx="37">
                  <c:v>1.62</c:v>
                </c:pt>
                <c:pt idx="38">
                  <c:v>1.47</c:v>
                </c:pt>
                <c:pt idx="39">
                  <c:v>1.49</c:v>
                </c:pt>
                <c:pt idx="40">
                  <c:v>2.0499999999999998</c:v>
                </c:pt>
                <c:pt idx="41">
                  <c:v>2.04</c:v>
                </c:pt>
                <c:pt idx="42">
                  <c:v>2.59</c:v>
                </c:pt>
                <c:pt idx="43">
                  <c:v>2.77</c:v>
                </c:pt>
                <c:pt idx="44">
                  <c:v>2.66</c:v>
                </c:pt>
                <c:pt idx="45">
                  <c:v>2.68</c:v>
                </c:pt>
                <c:pt idx="46">
                  <c:v>2.75</c:v>
                </c:pt>
                <c:pt idx="47">
                  <c:v>2.64</c:v>
                </c:pt>
                <c:pt idx="48">
                  <c:v>2.79</c:v>
                </c:pt>
                <c:pt idx="49">
                  <c:v>3.13</c:v>
                </c:pt>
                <c:pt idx="50">
                  <c:v>3.0700000000000003</c:v>
                </c:pt>
                <c:pt idx="51">
                  <c:v>2.59</c:v>
                </c:pt>
                <c:pt idx="52">
                  <c:v>2.87</c:v>
                </c:pt>
                <c:pt idx="53">
                  <c:v>2.3600000000000003</c:v>
                </c:pt>
                <c:pt idx="54">
                  <c:v>2.41</c:v>
                </c:pt>
                <c:pt idx="55">
                  <c:v>1.7300000000000002</c:v>
                </c:pt>
                <c:pt idx="56">
                  <c:v>1.29</c:v>
                </c:pt>
                <c:pt idx="57">
                  <c:v>1.44</c:v>
                </c:pt>
                <c:pt idx="58">
                  <c:v>1.42</c:v>
                </c:pt>
                <c:pt idx="59">
                  <c:v>1.51</c:v>
                </c:pt>
                <c:pt idx="60">
                  <c:v>1.5</c:v>
                </c:pt>
                <c:pt idx="61">
                  <c:v>1.48</c:v>
                </c:pt>
                <c:pt idx="62">
                  <c:v>1.6999999999999997</c:v>
                </c:pt>
                <c:pt idx="63">
                  <c:v>1.7599999999999998</c:v>
                </c:pt>
                <c:pt idx="64">
                  <c:v>1.7599999999999998</c:v>
                </c:pt>
                <c:pt idx="65">
                  <c:v>1.77</c:v>
                </c:pt>
                <c:pt idx="66">
                  <c:v>1.7999999999999998</c:v>
                </c:pt>
                <c:pt idx="67">
                  <c:v>1.8499999999999999</c:v>
                </c:pt>
                <c:pt idx="68">
                  <c:v>2.0399999999999996</c:v>
                </c:pt>
                <c:pt idx="69">
                  <c:v>2.0499999999999998</c:v>
                </c:pt>
                <c:pt idx="70">
                  <c:v>2.09</c:v>
                </c:pt>
                <c:pt idx="71">
                  <c:v>1.74</c:v>
                </c:pt>
                <c:pt idx="72">
                  <c:v>1.64</c:v>
                </c:pt>
                <c:pt idx="73">
                  <c:v>1.75</c:v>
                </c:pt>
                <c:pt idx="74">
                  <c:v>1.45</c:v>
                </c:pt>
                <c:pt idx="75">
                  <c:v>1.36</c:v>
                </c:pt>
                <c:pt idx="76">
                  <c:v>1.31</c:v>
                </c:pt>
                <c:pt idx="77">
                  <c:v>1.38</c:v>
                </c:pt>
                <c:pt idx="78">
                  <c:v>1.47</c:v>
                </c:pt>
                <c:pt idx="79">
                  <c:v>1.4</c:v>
                </c:pt>
                <c:pt idx="80">
                  <c:v>1.31</c:v>
                </c:pt>
                <c:pt idx="81">
                  <c:v>1.21</c:v>
                </c:pt>
                <c:pt idx="82">
                  <c:v>1.3900000000000001</c:v>
                </c:pt>
                <c:pt idx="83">
                  <c:v>1.1000000000000001</c:v>
                </c:pt>
                <c:pt idx="84">
                  <c:v>1.03</c:v>
                </c:pt>
                <c:pt idx="85">
                  <c:v>1.05</c:v>
                </c:pt>
                <c:pt idx="86">
                  <c:v>1.18</c:v>
                </c:pt>
                <c:pt idx="87">
                  <c:v>1.27</c:v>
                </c:pt>
                <c:pt idx="88">
                  <c:v>1.23</c:v>
                </c:pt>
                <c:pt idx="89">
                  <c:v>1.33</c:v>
                </c:pt>
                <c:pt idx="90">
                  <c:v>1.4100000000000001</c:v>
                </c:pt>
                <c:pt idx="91">
                  <c:v>1.25</c:v>
                </c:pt>
                <c:pt idx="92">
                  <c:v>1.2400000000000002</c:v>
                </c:pt>
                <c:pt idx="93">
                  <c:v>1.06</c:v>
                </c:pt>
                <c:pt idx="94">
                  <c:v>1.26</c:v>
                </c:pt>
                <c:pt idx="95">
                  <c:v>1.31</c:v>
                </c:pt>
                <c:pt idx="96">
                  <c:v>1.4</c:v>
                </c:pt>
                <c:pt idx="97">
                  <c:v>1.57</c:v>
                </c:pt>
                <c:pt idx="98">
                  <c:v>1.63</c:v>
                </c:pt>
                <c:pt idx="99">
                  <c:v>1.48</c:v>
                </c:pt>
                <c:pt idx="100">
                  <c:v>1.68</c:v>
                </c:pt>
                <c:pt idx="101">
                  <c:v>1.68</c:v>
                </c:pt>
                <c:pt idx="102">
                  <c:v>1.66</c:v>
                </c:pt>
                <c:pt idx="103">
                  <c:v>1.79</c:v>
                </c:pt>
                <c:pt idx="104">
                  <c:v>1.77</c:v>
                </c:pt>
                <c:pt idx="105">
                  <c:v>1.89</c:v>
                </c:pt>
                <c:pt idx="106">
                  <c:v>2.09</c:v>
                </c:pt>
                <c:pt idx="107">
                  <c:v>2.1100000000000003</c:v>
                </c:pt>
                <c:pt idx="108">
                  <c:v>2.3100000000000005</c:v>
                </c:pt>
                <c:pt idx="109">
                  <c:v>2.42</c:v>
                </c:pt>
                <c:pt idx="110">
                  <c:v>2.4900000000000002</c:v>
                </c:pt>
                <c:pt idx="111">
                  <c:v>2.6500000000000004</c:v>
                </c:pt>
                <c:pt idx="112">
                  <c:v>2.69</c:v>
                </c:pt>
                <c:pt idx="113">
                  <c:v>2.86</c:v>
                </c:pt>
                <c:pt idx="114">
                  <c:v>2.8499999999999996</c:v>
                </c:pt>
                <c:pt idx="115">
                  <c:v>2.67</c:v>
                </c:pt>
                <c:pt idx="116">
                  <c:v>3.08</c:v>
                </c:pt>
                <c:pt idx="117">
                  <c:v>3.2899999999999996</c:v>
                </c:pt>
                <c:pt idx="118">
                  <c:v>2.95</c:v>
                </c:pt>
                <c:pt idx="119">
                  <c:v>2.7</c:v>
                </c:pt>
                <c:pt idx="120">
                  <c:v>3.24</c:v>
                </c:pt>
                <c:pt idx="121">
                  <c:v>3.51</c:v>
                </c:pt>
                <c:pt idx="122">
                  <c:v>3.4800000000000004</c:v>
                </c:pt>
                <c:pt idx="123">
                  <c:v>3.76</c:v>
                </c:pt>
                <c:pt idx="124">
                  <c:v>4.4800000000000004</c:v>
                </c:pt>
                <c:pt idx="125">
                  <c:v>4.76</c:v>
                </c:pt>
                <c:pt idx="126">
                  <c:v>4.6000000000000005</c:v>
                </c:pt>
                <c:pt idx="127">
                  <c:v>4.4400000000000004</c:v>
                </c:pt>
                <c:pt idx="128">
                  <c:v>4.0599999999999996</c:v>
                </c:pt>
                <c:pt idx="129">
                  <c:v>3.2199999999999998</c:v>
                </c:pt>
                <c:pt idx="130">
                  <c:v>3.6999999999999997</c:v>
                </c:pt>
                <c:pt idx="131">
                  <c:v>4.72</c:v>
                </c:pt>
                <c:pt idx="132">
                  <c:v>4.88</c:v>
                </c:pt>
                <c:pt idx="133">
                  <c:v>5.1899999999999995</c:v>
                </c:pt>
                <c:pt idx="134">
                  <c:v>3.9699999999999998</c:v>
                </c:pt>
                <c:pt idx="135">
                  <c:v>3.92</c:v>
                </c:pt>
                <c:pt idx="136">
                  <c:v>3.0599999999999996</c:v>
                </c:pt>
                <c:pt idx="137">
                  <c:v>2.7199999999999998</c:v>
                </c:pt>
                <c:pt idx="138">
                  <c:v>1.9300000000000002</c:v>
                </c:pt>
                <c:pt idx="139">
                  <c:v>1.6999999999999997</c:v>
                </c:pt>
                <c:pt idx="140">
                  <c:v>1.5</c:v>
                </c:pt>
                <c:pt idx="141">
                  <c:v>1.67</c:v>
                </c:pt>
                <c:pt idx="142">
                  <c:v>1.54</c:v>
                </c:pt>
                <c:pt idx="143">
                  <c:v>1.7100000000000004</c:v>
                </c:pt>
                <c:pt idx="144">
                  <c:v>1.6899999999999995</c:v>
                </c:pt>
                <c:pt idx="145">
                  <c:v>1.65</c:v>
                </c:pt>
                <c:pt idx="146">
                  <c:v>1.4499999999999997</c:v>
                </c:pt>
                <c:pt idx="147">
                  <c:v>1.56</c:v>
                </c:pt>
                <c:pt idx="148">
                  <c:v>1.4499999999999997</c:v>
                </c:pt>
                <c:pt idx="149">
                  <c:v>1.4100000000000001</c:v>
                </c:pt>
                <c:pt idx="150">
                  <c:v>1.5599999999999996</c:v>
                </c:pt>
                <c:pt idx="151">
                  <c:v>1.2600000000000002</c:v>
                </c:pt>
                <c:pt idx="152">
                  <c:v>0.94</c:v>
                </c:pt>
                <c:pt idx="153">
                  <c:v>0.85000000000000009</c:v>
                </c:pt>
                <c:pt idx="154">
                  <c:v>0.87999999999999989</c:v>
                </c:pt>
                <c:pt idx="155">
                  <c:v>0.82000000000000028</c:v>
                </c:pt>
                <c:pt idx="156">
                  <c:v>0.86999999999999966</c:v>
                </c:pt>
                <c:pt idx="157">
                  <c:v>0.83999999999999941</c:v>
                </c:pt>
                <c:pt idx="158">
                  <c:v>0.88999999999999968</c:v>
                </c:pt>
                <c:pt idx="159">
                  <c:v>0.83000000000000007</c:v>
                </c:pt>
                <c:pt idx="160">
                  <c:v>0.81</c:v>
                </c:pt>
                <c:pt idx="161">
                  <c:v>1.0300000000000002</c:v>
                </c:pt>
                <c:pt idx="162">
                  <c:v>1.1400000000000001</c:v>
                </c:pt>
                <c:pt idx="163">
                  <c:v>1.0499999999999998</c:v>
                </c:pt>
                <c:pt idx="164">
                  <c:v>1.2300000000000004</c:v>
                </c:pt>
                <c:pt idx="165">
                  <c:v>1.44</c:v>
                </c:pt>
                <c:pt idx="166">
                  <c:v>1.4100000000000001</c:v>
                </c:pt>
                <c:pt idx="167">
                  <c:v>1.5500000000000003</c:v>
                </c:pt>
                <c:pt idx="168">
                  <c:v>1.42</c:v>
                </c:pt>
                <c:pt idx="169">
                  <c:v>1.1800000000000002</c:v>
                </c:pt>
                <c:pt idx="170">
                  <c:v>0.90000000000000036</c:v>
                </c:pt>
                <c:pt idx="171">
                  <c:v>0.71</c:v>
                </c:pt>
                <c:pt idx="172">
                  <c:v>0.60999999999999943</c:v>
                </c:pt>
                <c:pt idx="173">
                  <c:v>0.60999999999999943</c:v>
                </c:pt>
                <c:pt idx="174">
                  <c:v>0.59000000000000075</c:v>
                </c:pt>
                <c:pt idx="175">
                  <c:v>0.5</c:v>
                </c:pt>
                <c:pt idx="176">
                  <c:v>0.49000000000000021</c:v>
                </c:pt>
                <c:pt idx="177">
                  <c:v>0.58000000000000007</c:v>
                </c:pt>
                <c:pt idx="178">
                  <c:v>0.39999999999999947</c:v>
                </c:pt>
                <c:pt idx="179">
                  <c:v>0.37000000000000011</c:v>
                </c:pt>
              </c:numCache>
            </c:numRef>
          </c:val>
          <c:smooth val="0"/>
          <c:extLst>
            <c:ext xmlns:c16="http://schemas.microsoft.com/office/drawing/2014/chart" uri="{C3380CC4-5D6E-409C-BE32-E72D297353CC}">
              <c16:uniqueId val="{00000000-E1DE-440B-8D01-F3288173117F}"/>
            </c:ext>
          </c:extLst>
        </c:ser>
        <c:dLbls>
          <c:showLegendKey val="0"/>
          <c:showVal val="0"/>
          <c:showCatName val="0"/>
          <c:showSerName val="0"/>
          <c:showPercent val="0"/>
          <c:showBubbleSize val="0"/>
        </c:dLbls>
        <c:smooth val="0"/>
        <c:axId val="637253408"/>
        <c:axId val="1"/>
        <c:extLst>
          <c:ext xmlns:c15="http://schemas.microsoft.com/office/drawing/2012/chart" uri="{02D57815-91ED-43cb-92C2-25804820EDAC}">
            <c15:filteredLineSeries>
              <c15:ser>
                <c:idx val="1"/>
                <c:order val="0"/>
                <c:tx>
                  <c:strRef>
                    <c:extLst>
                      <c:ext uri="{02D57815-91ED-43cb-92C2-25804820EDAC}">
                        <c15:formulaRef>
                          <c15:sqref>'Staatsanleihen 10j'!$E$4</c15:sqref>
                        </c15:formulaRef>
                      </c:ext>
                    </c:extLst>
                    <c:strCache>
                      <c:ptCount val="1"/>
                      <c:pt idx="0">
                        <c:v>Spanien</c:v>
                      </c:pt>
                    </c:strCache>
                  </c:strRef>
                </c:tx>
                <c:spPr>
                  <a:ln>
                    <a:solidFill>
                      <a:schemeClr val="accent1">
                        <a:lumMod val="60000"/>
                        <a:lumOff val="40000"/>
                      </a:schemeClr>
                    </a:solidFill>
                  </a:ln>
                </c:spPr>
                <c:marker>
                  <c:symbol val="none"/>
                </c:marker>
                <c:cat>
                  <c:numRef>
                    <c:extLst>
                      <c:ext uri="{02D57815-91ED-43cb-92C2-25804820EDAC}">
                        <c15:formulaRef>
                          <c15:sqref>'Staatsanleihen 10j'!$A$5:$A$364</c15:sqref>
                        </c15:formulaRef>
                      </c:ext>
                    </c:extLst>
                    <c:numCache>
                      <c:formatCode>m/d/yyyy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extLst>
                      <c:ext uri="{02D57815-91ED-43cb-92C2-25804820EDAC}">
                        <c15:formulaRef>
                          <c15:sqref>'Staatsanleihen 10j'!$E$44:$E$364</c15:sqref>
                        </c15:formulaRef>
                      </c:ext>
                    </c:extLst>
                    <c:numCache>
                      <c:formatCode>0.00</c:formatCode>
                      <c:ptCount val="141"/>
                      <c:pt idx="0">
                        <c:v>0.18</c:v>
                      </c:pt>
                      <c:pt idx="1">
                        <c:v>0.14000000000000001</c:v>
                      </c:pt>
                      <c:pt idx="2">
                        <c:v>0.35</c:v>
                      </c:pt>
                      <c:pt idx="3">
                        <c:v>0.5</c:v>
                      </c:pt>
                      <c:pt idx="4">
                        <c:v>0.87</c:v>
                      </c:pt>
                      <c:pt idx="5">
                        <c:v>1.04</c:v>
                      </c:pt>
                      <c:pt idx="6">
                        <c:v>1.1200000000000001</c:v>
                      </c:pt>
                      <c:pt idx="7">
                        <c:v>1.3</c:v>
                      </c:pt>
                      <c:pt idx="8">
                        <c:v>1.38</c:v>
                      </c:pt>
                      <c:pt idx="9">
                        <c:v>1.42</c:v>
                      </c:pt>
                      <c:pt idx="10">
                        <c:v>1.59</c:v>
                      </c:pt>
                      <c:pt idx="11">
                        <c:v>1.59</c:v>
                      </c:pt>
                      <c:pt idx="12">
                        <c:v>1.46</c:v>
                      </c:pt>
                      <c:pt idx="13">
                        <c:v>1.4</c:v>
                      </c:pt>
                      <c:pt idx="14">
                        <c:v>1.32</c:v>
                      </c:pt>
                      <c:pt idx="15">
                        <c:v>1.37</c:v>
                      </c:pt>
                      <c:pt idx="16">
                        <c:v>1.39</c:v>
                      </c:pt>
                      <c:pt idx="17">
                        <c:v>1.21</c:v>
                      </c:pt>
                      <c:pt idx="18">
                        <c:v>1.33</c:v>
                      </c:pt>
                      <c:pt idx="19">
                        <c:v>1.51</c:v>
                      </c:pt>
                      <c:pt idx="20">
                        <c:v>1.47</c:v>
                      </c:pt>
                      <c:pt idx="21">
                        <c:v>1.44</c:v>
                      </c:pt>
                      <c:pt idx="22">
                        <c:v>1.49</c:v>
                      </c:pt>
                      <c:pt idx="23">
                        <c:v>1.61</c:v>
                      </c:pt>
                      <c:pt idx="24">
                        <c:v>1.54</c:v>
                      </c:pt>
                      <c:pt idx="25">
                        <c:v>1.48</c:v>
                      </c:pt>
                      <c:pt idx="26">
                        <c:v>1.6</c:v>
                      </c:pt>
                      <c:pt idx="27">
                        <c:v>1.45</c:v>
                      </c:pt>
                      <c:pt idx="28">
                        <c:v>1.57</c:v>
                      </c:pt>
                      <c:pt idx="29">
                        <c:v>1.61</c:v>
                      </c:pt>
                      <c:pt idx="30">
                        <c:v>1.72</c:v>
                      </c:pt>
                      <c:pt idx="31">
                        <c:v>1.7</c:v>
                      </c:pt>
                      <c:pt idx="32">
                        <c:v>1.46</c:v>
                      </c:pt>
                      <c:pt idx="33">
                        <c:v>1.44</c:v>
                      </c:pt>
                      <c:pt idx="34">
                        <c:v>1.43</c:v>
                      </c:pt>
                      <c:pt idx="35">
                        <c:v>1.07</c:v>
                      </c:pt>
                      <c:pt idx="36">
                        <c:v>1.04</c:v>
                      </c:pt>
                      <c:pt idx="37">
                        <c:v>1.01</c:v>
                      </c:pt>
                      <c:pt idx="38">
                        <c:v>1.17</c:v>
                      </c:pt>
                      <c:pt idx="39">
                        <c:v>1.48</c:v>
                      </c:pt>
                      <c:pt idx="40">
                        <c:v>1.57</c:v>
                      </c:pt>
                      <c:pt idx="41">
                        <c:v>1.53</c:v>
                      </c:pt>
                      <c:pt idx="42">
                        <c:v>1.54</c:v>
                      </c:pt>
                      <c:pt idx="43">
                        <c:v>1.72</c:v>
                      </c:pt>
                      <c:pt idx="44">
                        <c:v>1.72</c:v>
                      </c:pt>
                      <c:pt idx="45">
                        <c:v>1.69</c:v>
                      </c:pt>
                      <c:pt idx="46">
                        <c:v>1.72</c:v>
                      </c:pt>
                      <c:pt idx="47">
                        <c:v>1.73</c:v>
                      </c:pt>
                      <c:pt idx="48">
                        <c:v>2.0299999999999998</c:v>
                      </c:pt>
                      <c:pt idx="49">
                        <c:v>1.96</c:v>
                      </c:pt>
                      <c:pt idx="50">
                        <c:v>2.1</c:v>
                      </c:pt>
                      <c:pt idx="51">
                        <c:v>2.2200000000000002</c:v>
                      </c:pt>
                      <c:pt idx="52">
                        <c:v>1.78</c:v>
                      </c:pt>
                      <c:pt idx="53">
                        <c:v>1.31</c:v>
                      </c:pt>
                      <c:pt idx="54">
                        <c:v>1.23</c:v>
                      </c:pt>
                      <c:pt idx="55">
                        <c:v>1.52</c:v>
                      </c:pt>
                      <c:pt idx="56">
                        <c:v>1.54</c:v>
                      </c:pt>
                      <c:pt idx="57">
                        <c:v>1.78</c:v>
                      </c:pt>
                      <c:pt idx="58">
                        <c:v>2.0699999999999998</c:v>
                      </c:pt>
                      <c:pt idx="59">
                        <c:v>2.12</c:v>
                      </c:pt>
                      <c:pt idx="60">
                        <c:v>2.2000000000000002</c:v>
                      </c:pt>
                      <c:pt idx="61">
                        <c:v>2.41</c:v>
                      </c:pt>
                      <c:pt idx="62">
                        <c:v>2.68</c:v>
                      </c:pt>
                      <c:pt idx="63">
                        <c:v>2.72</c:v>
                      </c:pt>
                      <c:pt idx="64">
                        <c:v>2.93</c:v>
                      </c:pt>
                      <c:pt idx="65">
                        <c:v>3.11</c:v>
                      </c:pt>
                      <c:pt idx="66">
                        <c:v>3.31</c:v>
                      </c:pt>
                      <c:pt idx="67">
                        <c:v>3.56</c:v>
                      </c:pt>
                      <c:pt idx="68">
                        <c:v>3.79</c:v>
                      </c:pt>
                      <c:pt idx="69">
                        <c:v>4.13</c:v>
                      </c:pt>
                      <c:pt idx="70">
                        <c:v>4.0999999999999996</c:v>
                      </c:pt>
                      <c:pt idx="71">
                        <c:v>4.22</c:v>
                      </c:pt>
                      <c:pt idx="72">
                        <c:v>4.42</c:v>
                      </c:pt>
                      <c:pt idx="73">
                        <c:v>4.5</c:v>
                      </c:pt>
                      <c:pt idx="74">
                        <c:v>4.67</c:v>
                      </c:pt>
                      <c:pt idx="75">
                        <c:v>4.67</c:v>
                      </c:pt>
                      <c:pt idx="76">
                        <c:v>4.25</c:v>
                      </c:pt>
                      <c:pt idx="77">
                        <c:v>4.59</c:v>
                      </c:pt>
                      <c:pt idx="78">
                        <c:v>4.92</c:v>
                      </c:pt>
                      <c:pt idx="79">
                        <c:v>5.22</c:v>
                      </c:pt>
                      <c:pt idx="80">
                        <c:v>5.05</c:v>
                      </c:pt>
                      <c:pt idx="81">
                        <c:v>5.34</c:v>
                      </c:pt>
                      <c:pt idx="82">
                        <c:v>5.69</c:v>
                      </c:pt>
                      <c:pt idx="83">
                        <c:v>5.64</c:v>
                      </c:pt>
                      <c:pt idx="84">
                        <c:v>5.91</c:v>
                      </c:pt>
                      <c:pt idx="85">
                        <c:v>6.58</c:v>
                      </c:pt>
                      <c:pt idx="86">
                        <c:v>6.79</c:v>
                      </c:pt>
                      <c:pt idx="87">
                        <c:v>6.59</c:v>
                      </c:pt>
                      <c:pt idx="88">
                        <c:v>6.13</c:v>
                      </c:pt>
                      <c:pt idx="89">
                        <c:v>5.79</c:v>
                      </c:pt>
                      <c:pt idx="90">
                        <c:v>5.17</c:v>
                      </c:pt>
                      <c:pt idx="91">
                        <c:v>5.1100000000000003</c:v>
                      </c:pt>
                      <c:pt idx="92">
                        <c:v>5.41</c:v>
                      </c:pt>
                      <c:pt idx="93">
                        <c:v>5.53</c:v>
                      </c:pt>
                      <c:pt idx="94">
                        <c:v>6.2</c:v>
                      </c:pt>
                      <c:pt idx="95">
                        <c:v>5.26</c:v>
                      </c:pt>
                      <c:pt idx="96">
                        <c:v>5.2</c:v>
                      </c:pt>
                      <c:pt idx="97">
                        <c:v>5.25</c:v>
                      </c:pt>
                      <c:pt idx="98">
                        <c:v>5.83</c:v>
                      </c:pt>
                      <c:pt idx="99">
                        <c:v>5.48</c:v>
                      </c:pt>
                      <c:pt idx="100">
                        <c:v>5.32</c:v>
                      </c:pt>
                      <c:pt idx="101">
                        <c:v>5.33</c:v>
                      </c:pt>
                      <c:pt idx="102">
                        <c:v>5.25</c:v>
                      </c:pt>
                      <c:pt idx="103">
                        <c:v>5.26</c:v>
                      </c:pt>
                      <c:pt idx="104">
                        <c:v>5.38</c:v>
                      </c:pt>
                      <c:pt idx="105">
                        <c:v>5.38</c:v>
                      </c:pt>
                      <c:pt idx="106">
                        <c:v>4.6900000000000004</c:v>
                      </c:pt>
                      <c:pt idx="107">
                        <c:v>4.04</c:v>
                      </c:pt>
                      <c:pt idx="108">
                        <c:v>4.09</c:v>
                      </c:pt>
                      <c:pt idx="109">
                        <c:v>4.04</c:v>
                      </c:pt>
                      <c:pt idx="110">
                        <c:v>4.43</c:v>
                      </c:pt>
                      <c:pt idx="111">
                        <c:v>4.5599999999999996</c:v>
                      </c:pt>
                      <c:pt idx="112">
                        <c:v>4.08</c:v>
                      </c:pt>
                      <c:pt idx="113">
                        <c:v>3.9</c:v>
                      </c:pt>
                      <c:pt idx="114">
                        <c:v>3.83</c:v>
                      </c:pt>
                      <c:pt idx="115">
                        <c:v>3.98</c:v>
                      </c:pt>
                      <c:pt idx="116">
                        <c:v>3.99</c:v>
                      </c:pt>
                      <c:pt idx="117">
                        <c:v>3.81</c:v>
                      </c:pt>
                      <c:pt idx="118">
                        <c:v>3.79</c:v>
                      </c:pt>
                      <c:pt idx="119">
                        <c:v>3.78</c:v>
                      </c:pt>
                      <c:pt idx="120">
                        <c:v>3.81</c:v>
                      </c:pt>
                      <c:pt idx="121">
                        <c:v>3.79</c:v>
                      </c:pt>
                      <c:pt idx="122">
                        <c:v>4.01</c:v>
                      </c:pt>
                      <c:pt idx="123">
                        <c:v>4.25</c:v>
                      </c:pt>
                      <c:pt idx="124">
                        <c:v>4.0599999999999996</c:v>
                      </c:pt>
                      <c:pt idx="125">
                        <c:v>4.01</c:v>
                      </c:pt>
                      <c:pt idx="126">
                        <c:v>4.0599999999999996</c:v>
                      </c:pt>
                      <c:pt idx="127">
                        <c:v>4.2300000000000004</c:v>
                      </c:pt>
                      <c:pt idx="128">
                        <c:v>4.1500000000000004</c:v>
                      </c:pt>
                      <c:pt idx="129">
                        <c:v>3.86</c:v>
                      </c:pt>
                      <c:pt idx="130">
                        <c:v>4.1500000000000004</c:v>
                      </c:pt>
                      <c:pt idx="131">
                        <c:v>4.47</c:v>
                      </c:pt>
                      <c:pt idx="132">
                        <c:v>4.57</c:v>
                      </c:pt>
                      <c:pt idx="133">
                        <c:v>4.5599999999999996</c:v>
                      </c:pt>
                      <c:pt idx="134">
                        <c:v>4.8</c:v>
                      </c:pt>
                      <c:pt idx="135">
                        <c:v>4.79</c:v>
                      </c:pt>
                      <c:pt idx="136">
                        <c:v>4.43</c:v>
                      </c:pt>
                      <c:pt idx="137">
                        <c:v>4.32</c:v>
                      </c:pt>
                      <c:pt idx="138">
                        <c:v>4.12</c:v>
                      </c:pt>
                      <c:pt idx="139">
                        <c:v>4.1500000000000004</c:v>
                      </c:pt>
                      <c:pt idx="140">
                        <c:v>4.18</c:v>
                      </c:pt>
                    </c:numCache>
                  </c:numRef>
                </c:val>
                <c:smooth val="0"/>
                <c:extLst>
                  <c:ext xmlns:c16="http://schemas.microsoft.com/office/drawing/2014/chart" uri="{C3380CC4-5D6E-409C-BE32-E72D297353CC}">
                    <c16:uniqueId val="{00000001-E1DE-440B-8D01-F3288173117F}"/>
                  </c:ext>
                </c:extLst>
              </c15:ser>
            </c15:filteredLineSeries>
            <c15:filteredLineSeries>
              <c15:ser>
                <c:idx val="2"/>
                <c:order val="1"/>
                <c:tx>
                  <c:strRef>
                    <c:extLst xmlns:c15="http://schemas.microsoft.com/office/drawing/2012/chart">
                      <c:ext xmlns:c15="http://schemas.microsoft.com/office/drawing/2012/chart" uri="{02D57815-91ED-43cb-92C2-25804820EDAC}">
                        <c15:formulaRef>
                          <c15:sqref>'Staatsanleihen 10j'!$F$4</c15:sqref>
                        </c15:formulaRef>
                      </c:ext>
                    </c:extLst>
                    <c:strCache>
                      <c:ptCount val="1"/>
                      <c:pt idx="0">
                        <c:v>Frankreich</c:v>
                      </c:pt>
                    </c:strCache>
                  </c:strRef>
                </c:tx>
                <c:marker>
                  <c:symbol val="none"/>
                </c:marker>
                <c:cat>
                  <c:numRef>
                    <c:extLst xmlns:c15="http://schemas.microsoft.com/office/drawing/2012/chart">
                      <c:ext xmlns:c15="http://schemas.microsoft.com/office/drawing/2012/chart" uri="{02D57815-91ED-43cb-92C2-25804820EDAC}">
                        <c15:formulaRef>
                          <c15:sqref>'Staatsanleihen 10j'!$A$5:$A$364</c15:sqref>
                        </c15:formulaRef>
                      </c:ext>
                    </c:extLst>
                    <c:numCache>
                      <c:formatCode>m/d/yyyy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extLst xmlns:c15="http://schemas.microsoft.com/office/drawing/2012/chart">
                      <c:ext xmlns:c15="http://schemas.microsoft.com/office/drawing/2012/chart" uri="{02D57815-91ED-43cb-92C2-25804820EDAC}">
                        <c15:formulaRef>
                          <c15:sqref>'Staatsanleihen 10j'!$F$44:$F$364</c15:sqref>
                        </c15:formulaRef>
                      </c:ext>
                    </c:extLst>
                    <c:numCache>
                      <c:formatCode>0.00</c:formatCode>
                      <c:ptCount val="141"/>
                      <c:pt idx="0">
                        <c:v>-0.28000000000000003</c:v>
                      </c:pt>
                      <c:pt idx="1">
                        <c:v>-0.34</c:v>
                      </c:pt>
                      <c:pt idx="2">
                        <c:v>-7.0000000000000007E-2</c:v>
                      </c:pt>
                      <c:pt idx="3">
                        <c:v>0.08</c:v>
                      </c:pt>
                      <c:pt idx="4">
                        <c:v>0.3</c:v>
                      </c:pt>
                      <c:pt idx="5">
                        <c:v>0.37</c:v>
                      </c:pt>
                      <c:pt idx="6">
                        <c:v>0.44</c:v>
                      </c:pt>
                      <c:pt idx="7">
                        <c:v>0.55000000000000004</c:v>
                      </c:pt>
                      <c:pt idx="8">
                        <c:v>0.65</c:v>
                      </c:pt>
                      <c:pt idx="9">
                        <c:v>0.7</c:v>
                      </c:pt>
                      <c:pt idx="10">
                        <c:v>0.76</c:v>
                      </c:pt>
                      <c:pt idx="11">
                        <c:v>0.82</c:v>
                      </c:pt>
                      <c:pt idx="12">
                        <c:v>0.77</c:v>
                      </c:pt>
                      <c:pt idx="13">
                        <c:v>0.7</c:v>
                      </c:pt>
                      <c:pt idx="14">
                        <c:v>0.67</c:v>
                      </c:pt>
                      <c:pt idx="15">
                        <c:v>0.75</c:v>
                      </c:pt>
                      <c:pt idx="16">
                        <c:v>0.78</c:v>
                      </c:pt>
                      <c:pt idx="17">
                        <c:v>0.78</c:v>
                      </c:pt>
                      <c:pt idx="18">
                        <c:v>0.84</c:v>
                      </c:pt>
                      <c:pt idx="19">
                        <c:v>0.98</c:v>
                      </c:pt>
                      <c:pt idx="20">
                        <c:v>0.86</c:v>
                      </c:pt>
                      <c:pt idx="21">
                        <c:v>0.67</c:v>
                      </c:pt>
                      <c:pt idx="22">
                        <c:v>0.72</c:v>
                      </c:pt>
                      <c:pt idx="23">
                        <c:v>0.81</c:v>
                      </c:pt>
                      <c:pt idx="24">
                        <c:v>0.7</c:v>
                      </c:pt>
                      <c:pt idx="25">
                        <c:v>0.71</c:v>
                      </c:pt>
                      <c:pt idx="26">
                        <c:v>0.84</c:v>
                      </c:pt>
                      <c:pt idx="27">
                        <c:v>0.66</c:v>
                      </c:pt>
                      <c:pt idx="28">
                        <c:v>0.81</c:v>
                      </c:pt>
                      <c:pt idx="29">
                        <c:v>0.88</c:v>
                      </c:pt>
                      <c:pt idx="30">
                        <c:v>1.02</c:v>
                      </c:pt>
                      <c:pt idx="31">
                        <c:v>1.03</c:v>
                      </c:pt>
                      <c:pt idx="32">
                        <c:v>0.86</c:v>
                      </c:pt>
                      <c:pt idx="33">
                        <c:v>0.75</c:v>
                      </c:pt>
                      <c:pt idx="34">
                        <c:v>0.67</c:v>
                      </c:pt>
                      <c:pt idx="35">
                        <c:v>0.33</c:v>
                      </c:pt>
                      <c:pt idx="36">
                        <c:v>0.18</c:v>
                      </c:pt>
                      <c:pt idx="37">
                        <c:v>0.15</c:v>
                      </c:pt>
                      <c:pt idx="38">
                        <c:v>0.17</c:v>
                      </c:pt>
                      <c:pt idx="39">
                        <c:v>0.39</c:v>
                      </c:pt>
                      <c:pt idx="40">
                        <c:v>0.51</c:v>
                      </c:pt>
                      <c:pt idx="41">
                        <c:v>0.51</c:v>
                      </c:pt>
                      <c:pt idx="42">
                        <c:v>0.51</c:v>
                      </c:pt>
                      <c:pt idx="43">
                        <c:v>0.59</c:v>
                      </c:pt>
                      <c:pt idx="44">
                        <c:v>0.84</c:v>
                      </c:pt>
                      <c:pt idx="45">
                        <c:v>0.93</c:v>
                      </c:pt>
                      <c:pt idx="46">
                        <c:v>0.88</c:v>
                      </c:pt>
                      <c:pt idx="47">
                        <c:v>0.87</c:v>
                      </c:pt>
                      <c:pt idx="48">
                        <c:v>1</c:v>
                      </c:pt>
                      <c:pt idx="49">
                        <c:v>1.01</c:v>
                      </c:pt>
                      <c:pt idx="50">
                        <c:v>1.1100000000000001</c:v>
                      </c:pt>
                      <c:pt idx="51">
                        <c:v>1.2</c:v>
                      </c:pt>
                      <c:pt idx="52">
                        <c:v>0.89</c:v>
                      </c:pt>
                      <c:pt idx="53">
                        <c:v>0.44</c:v>
                      </c:pt>
                      <c:pt idx="54">
                        <c:v>0.51</c:v>
                      </c:pt>
                      <c:pt idx="55">
                        <c:v>0.6</c:v>
                      </c:pt>
                      <c:pt idx="56">
                        <c:v>0.67</c:v>
                      </c:pt>
                      <c:pt idx="57">
                        <c:v>0.92</c:v>
                      </c:pt>
                      <c:pt idx="58">
                        <c:v>1.1399999999999999</c:v>
                      </c:pt>
                      <c:pt idx="59">
                        <c:v>1.26</c:v>
                      </c:pt>
                      <c:pt idx="60">
                        <c:v>1.35</c:v>
                      </c:pt>
                      <c:pt idx="61">
                        <c:v>1.41</c:v>
                      </c:pt>
                      <c:pt idx="62">
                        <c:v>1.56</c:v>
                      </c:pt>
                      <c:pt idx="63">
                        <c:v>1.71</c:v>
                      </c:pt>
                      <c:pt idx="64">
                        <c:v>1.84</c:v>
                      </c:pt>
                      <c:pt idx="65">
                        <c:v>2.0299999999999998</c:v>
                      </c:pt>
                      <c:pt idx="66">
                        <c:v>2.15</c:v>
                      </c:pt>
                      <c:pt idx="67">
                        <c:v>2.25</c:v>
                      </c:pt>
                      <c:pt idx="68">
                        <c:v>2.38</c:v>
                      </c:pt>
                      <c:pt idx="69">
                        <c:v>2.33</c:v>
                      </c:pt>
                      <c:pt idx="70">
                        <c:v>2.27</c:v>
                      </c:pt>
                      <c:pt idx="71">
                        <c:v>2.39</c:v>
                      </c:pt>
                      <c:pt idx="72">
                        <c:v>2.4900000000000002</c:v>
                      </c:pt>
                      <c:pt idx="73">
                        <c:v>2.36</c:v>
                      </c:pt>
                      <c:pt idx="74">
                        <c:v>2.25</c:v>
                      </c:pt>
                      <c:pt idx="75">
                        <c:v>2.21</c:v>
                      </c:pt>
                      <c:pt idx="76">
                        <c:v>1.87</c:v>
                      </c:pt>
                      <c:pt idx="77">
                        <c:v>1.8</c:v>
                      </c:pt>
                      <c:pt idx="78">
                        <c:v>2.0699999999999998</c:v>
                      </c:pt>
                      <c:pt idx="79">
                        <c:v>2.2400000000000002</c:v>
                      </c:pt>
                      <c:pt idx="80">
                        <c:v>2.17</c:v>
                      </c:pt>
                      <c:pt idx="81">
                        <c:v>2.0099999999999998</c:v>
                      </c:pt>
                      <c:pt idx="82">
                        <c:v>2.14</c:v>
                      </c:pt>
                      <c:pt idx="83">
                        <c:v>2.19</c:v>
                      </c:pt>
                      <c:pt idx="84">
                        <c:v>2.2400000000000002</c:v>
                      </c:pt>
                      <c:pt idx="85">
                        <c:v>2.12</c:v>
                      </c:pt>
                      <c:pt idx="86">
                        <c:v>2.2799999999999998</c:v>
                      </c:pt>
                      <c:pt idx="87">
                        <c:v>2.57</c:v>
                      </c:pt>
                      <c:pt idx="88">
                        <c:v>2.75</c:v>
                      </c:pt>
                      <c:pt idx="89">
                        <c:v>2.99</c:v>
                      </c:pt>
                      <c:pt idx="90">
                        <c:v>2.95</c:v>
                      </c:pt>
                      <c:pt idx="91">
                        <c:v>3.02</c:v>
                      </c:pt>
                      <c:pt idx="92">
                        <c:v>3.18</c:v>
                      </c:pt>
                      <c:pt idx="93">
                        <c:v>3.16</c:v>
                      </c:pt>
                      <c:pt idx="94">
                        <c:v>3.41</c:v>
                      </c:pt>
                      <c:pt idx="95">
                        <c:v>2.99</c:v>
                      </c:pt>
                      <c:pt idx="96">
                        <c:v>2.64</c:v>
                      </c:pt>
                      <c:pt idx="97">
                        <c:v>2.98</c:v>
                      </c:pt>
                      <c:pt idx="98">
                        <c:v>3.4</c:v>
                      </c:pt>
                      <c:pt idx="99">
                        <c:v>3.43</c:v>
                      </c:pt>
                      <c:pt idx="100">
                        <c:v>3.49</c:v>
                      </c:pt>
                      <c:pt idx="101">
                        <c:v>3.69</c:v>
                      </c:pt>
                      <c:pt idx="102">
                        <c:v>3.61</c:v>
                      </c:pt>
                      <c:pt idx="103">
                        <c:v>3.6</c:v>
                      </c:pt>
                      <c:pt idx="104">
                        <c:v>3.44</c:v>
                      </c:pt>
                      <c:pt idx="105">
                        <c:v>3.34</c:v>
                      </c:pt>
                      <c:pt idx="106">
                        <c:v>3</c:v>
                      </c:pt>
                      <c:pt idx="107">
                        <c:v>2.72</c:v>
                      </c:pt>
                      <c:pt idx="108">
                        <c:v>2.68</c:v>
                      </c:pt>
                      <c:pt idx="109">
                        <c:v>2.68</c:v>
                      </c:pt>
                      <c:pt idx="110">
                        <c:v>2.99</c:v>
                      </c:pt>
                      <c:pt idx="111">
                        <c:v>3.07</c:v>
                      </c:pt>
                      <c:pt idx="112">
                        <c:v>3.08</c:v>
                      </c:pt>
                      <c:pt idx="113">
                        <c:v>3.4</c:v>
                      </c:pt>
                      <c:pt idx="114">
                        <c:v>3.44</c:v>
                      </c:pt>
                      <c:pt idx="115">
                        <c:v>3.5</c:v>
                      </c:pt>
                      <c:pt idx="116">
                        <c:v>3.52</c:v>
                      </c:pt>
                      <c:pt idx="117">
                        <c:v>3.48</c:v>
                      </c:pt>
                      <c:pt idx="118">
                        <c:v>3.56</c:v>
                      </c:pt>
                      <c:pt idx="119">
                        <c:v>3.56</c:v>
                      </c:pt>
                      <c:pt idx="120">
                        <c:v>3.59</c:v>
                      </c:pt>
                      <c:pt idx="121">
                        <c:v>3.59</c:v>
                      </c:pt>
                      <c:pt idx="122">
                        <c:v>3.73</c:v>
                      </c:pt>
                      <c:pt idx="123">
                        <c:v>3.9</c:v>
                      </c:pt>
                      <c:pt idx="124">
                        <c:v>3.8</c:v>
                      </c:pt>
                      <c:pt idx="125">
                        <c:v>3.66</c:v>
                      </c:pt>
                      <c:pt idx="126">
                        <c:v>3.65</c:v>
                      </c:pt>
                      <c:pt idx="127">
                        <c:v>3.68</c:v>
                      </c:pt>
                      <c:pt idx="128">
                        <c:v>3.6</c:v>
                      </c:pt>
                      <c:pt idx="129">
                        <c:v>3.54</c:v>
                      </c:pt>
                      <c:pt idx="130">
                        <c:v>3.98</c:v>
                      </c:pt>
                      <c:pt idx="131">
                        <c:v>4.18</c:v>
                      </c:pt>
                      <c:pt idx="132">
                        <c:v>4.3600000000000003</c:v>
                      </c:pt>
                      <c:pt idx="133">
                        <c:v>4.4000000000000004</c:v>
                      </c:pt>
                      <c:pt idx="134">
                        <c:v>4.6900000000000004</c:v>
                      </c:pt>
                      <c:pt idx="135">
                        <c:v>4.7300000000000004</c:v>
                      </c:pt>
                      <c:pt idx="136">
                        <c:v>4.41</c:v>
                      </c:pt>
                      <c:pt idx="137">
                        <c:v>4.2699999999999996</c:v>
                      </c:pt>
                      <c:pt idx="138">
                        <c:v>4.0199999999999996</c:v>
                      </c:pt>
                      <c:pt idx="139">
                        <c:v>4.08</c:v>
                      </c:pt>
                      <c:pt idx="140">
                        <c:v>4.1500000000000004</c:v>
                      </c:pt>
                    </c:numCache>
                  </c:numRef>
                </c:val>
                <c:smooth val="0"/>
                <c:extLst xmlns:c15="http://schemas.microsoft.com/office/drawing/2012/chart">
                  <c:ext xmlns:c16="http://schemas.microsoft.com/office/drawing/2014/chart" uri="{C3380CC4-5D6E-409C-BE32-E72D297353CC}">
                    <c16:uniqueId val="{00000002-E1DE-440B-8D01-F3288173117F}"/>
                  </c:ext>
                </c:extLst>
              </c15:ser>
            </c15:filteredLineSeries>
          </c:ext>
        </c:extLst>
      </c:lineChart>
      <c:dateAx>
        <c:axId val="637253408"/>
        <c:scaling>
          <c:orientation val="minMax"/>
        </c:scaling>
        <c:delete val="0"/>
        <c:axPos val="b"/>
        <c:numFmt formatCode="yyyy" sourceLinked="0"/>
        <c:majorTickMark val="none"/>
        <c:minorTickMark val="none"/>
        <c:tickLblPos val="low"/>
        <c:txPr>
          <a:bodyPr rot="-5400000" vert="horz"/>
          <a:lstStyle/>
          <a:p>
            <a:pPr>
              <a:defRPr/>
            </a:pPr>
            <a:endParaRPr lang="de-DE"/>
          </a:p>
        </c:txPr>
        <c:crossAx val="1"/>
        <c:crosses val="autoZero"/>
        <c:auto val="1"/>
        <c:lblOffset val="100"/>
        <c:baseTimeUnit val="months"/>
        <c:majorUnit val="12"/>
        <c:majorTimeUnit val="months"/>
      </c:dateAx>
      <c:valAx>
        <c:axId val="1"/>
        <c:scaling>
          <c:orientation val="minMax"/>
          <c:max val="6"/>
        </c:scaling>
        <c:delete val="0"/>
        <c:axPos val="l"/>
        <c:majorGridlines>
          <c:spPr>
            <a:ln w="3175">
              <a:solidFill>
                <a:schemeClr val="bg1">
                  <a:lumMod val="75000"/>
                </a:schemeClr>
              </a:solidFill>
            </a:ln>
          </c:spPr>
        </c:majorGridlines>
        <c:numFmt formatCode="0" sourceLinked="0"/>
        <c:majorTickMark val="out"/>
        <c:minorTickMark val="none"/>
        <c:tickLblPos val="nextTo"/>
        <c:spPr>
          <a:ln>
            <a:noFill/>
          </a:ln>
        </c:spPr>
        <c:crossAx val="637253408"/>
        <c:crosses val="autoZero"/>
        <c:crossBetween val="between"/>
      </c:valAx>
    </c:plotArea>
    <c:plotVisOnly val="1"/>
    <c:dispBlanksAs val="gap"/>
    <c:showDLblsOverMax val="0"/>
  </c:chart>
  <c:spPr>
    <a:solidFill>
      <a:schemeClr val="bg1"/>
    </a:solidFill>
    <a:ln w="63500">
      <a:noFill/>
    </a:ln>
  </c:spPr>
  <c:txPr>
    <a:bodyPr/>
    <a:lstStyle/>
    <a:p>
      <a:pPr>
        <a:defRPr>
          <a:latin typeface="Agfa Rotis Sans Serif" pitchFamily="2" charset="0"/>
        </a:defRPr>
      </a:pPr>
      <a:endParaRPr lang="de-DE"/>
    </a:p>
  </c:txPr>
  <c:printSettings>
    <c:headerFooter/>
    <c:pageMargins b="0.78740157499999996" l="0.7" r="0.7" t="0.78740157499999996"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Rendite 10-jährige Staatsanleihen (in %)</a:t>
            </a:r>
          </a:p>
        </c:rich>
      </c:tx>
      <c:layout>
        <c:manualLayout>
          <c:xMode val="edge"/>
          <c:yMode val="edge"/>
          <c:x val="1.6346960167714876E-3"/>
          <c:y val="6.9085185185185213E-3"/>
        </c:manualLayout>
      </c:layout>
      <c:overlay val="0"/>
    </c:title>
    <c:autoTitleDeleted val="0"/>
    <c:plotArea>
      <c:layout>
        <c:manualLayout>
          <c:layoutTarget val="inner"/>
          <c:xMode val="edge"/>
          <c:yMode val="edge"/>
          <c:x val="4.601939203354298E-2"/>
          <c:y val="0.13954296296296295"/>
          <c:w val="0.70938661774982537"/>
          <c:h val="0.72098851851851864"/>
        </c:manualLayout>
      </c:layout>
      <c:lineChart>
        <c:grouping val="standard"/>
        <c:varyColors val="0"/>
        <c:ser>
          <c:idx val="0"/>
          <c:order val="0"/>
          <c:tx>
            <c:strRef>
              <c:f>'Staatsanleihen 10j'!$B$4</c:f>
              <c:strCache>
                <c:ptCount val="1"/>
                <c:pt idx="0">
                  <c:v>Deutschland</c:v>
                </c:pt>
              </c:strCache>
            </c:strRef>
          </c:tx>
          <c:spPr>
            <a:ln w="19050">
              <a:solidFill>
                <a:srgbClr val="FF0000"/>
              </a:solidFill>
            </a:ln>
          </c:spPr>
          <c:marker>
            <c:symbol val="none"/>
          </c:marker>
          <c:cat>
            <c:numRef>
              <c:f>'Staatsanleihen 10j'!$A$5:$A$364</c:f>
              <c:numCache>
                <c:formatCode>m/d/yyyy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f>'Staatsanleihen 10j'!$B$5:$B$364</c:f>
              <c:numCache>
                <c:formatCode>General</c:formatCode>
                <c:ptCount val="180"/>
                <c:pt idx="7">
                  <c:v>0.95</c:v>
                </c:pt>
                <c:pt idx="8">
                  <c:v>0.74</c:v>
                </c:pt>
                <c:pt idx="9">
                  <c:v>0.28000000000000003</c:v>
                </c:pt>
                <c:pt idx="10">
                  <c:v>0.15</c:v>
                </c:pt>
                <c:pt idx="11">
                  <c:v>-0.12</c:v>
                </c:pt>
                <c:pt idx="12">
                  <c:v>-0.38</c:v>
                </c:pt>
                <c:pt idx="13">
                  <c:v>-0.31</c:v>
                </c:pt>
                <c:pt idx="14">
                  <c:v>-0.21</c:v>
                </c:pt>
                <c:pt idx="15">
                  <c:v>-0.36</c:v>
                </c:pt>
                <c:pt idx="16">
                  <c:v>-0.54</c:v>
                </c:pt>
                <c:pt idx="17">
                  <c:v>-0.45</c:v>
                </c:pt>
                <c:pt idx="18">
                  <c:v>-0.28999999999999998</c:v>
                </c:pt>
                <c:pt idx="19">
                  <c:v>-0.22</c:v>
                </c:pt>
                <c:pt idx="20">
                  <c:v>-0.33</c:v>
                </c:pt>
                <c:pt idx="21">
                  <c:v>-0.36</c:v>
                </c:pt>
                <c:pt idx="22">
                  <c:v>-0.45</c:v>
                </c:pt>
                <c:pt idx="23">
                  <c:v>-0.57999999999999996</c:v>
                </c:pt>
                <c:pt idx="24">
                  <c:v>-0.62</c:v>
                </c:pt>
                <c:pt idx="25">
                  <c:v>-0.61</c:v>
                </c:pt>
                <c:pt idx="26">
                  <c:v>-0.61</c:v>
                </c:pt>
                <c:pt idx="27">
                  <c:v>-0.52</c:v>
                </c:pt>
                <c:pt idx="28">
                  <c:v>-0.52</c:v>
                </c:pt>
                <c:pt idx="29">
                  <c:v>-0.52</c:v>
                </c:pt>
                <c:pt idx="30">
                  <c:v>-0.43</c:v>
                </c:pt>
                <c:pt idx="31">
                  <c:v>-0.52</c:v>
                </c:pt>
                <c:pt idx="32">
                  <c:v>-0.45</c:v>
                </c:pt>
                <c:pt idx="33">
                  <c:v>-0.54</c:v>
                </c:pt>
                <c:pt idx="34">
                  <c:v>-0.47</c:v>
                </c:pt>
                <c:pt idx="35">
                  <c:v>-0.31</c:v>
                </c:pt>
                <c:pt idx="36">
                  <c:v>-0.3</c:v>
                </c:pt>
                <c:pt idx="37">
                  <c:v>-0.35</c:v>
                </c:pt>
                <c:pt idx="38">
                  <c:v>-0.47</c:v>
                </c:pt>
                <c:pt idx="39" formatCode="0.00">
                  <c:v>-0.59</c:v>
                </c:pt>
                <c:pt idx="40" formatCode="0.00">
                  <c:v>-0.65</c:v>
                </c:pt>
                <c:pt idx="41" formatCode="0.00">
                  <c:v>-0.39</c:v>
                </c:pt>
                <c:pt idx="42" formatCode="0.00">
                  <c:v>-0.31</c:v>
                </c:pt>
                <c:pt idx="43" formatCode="0.00">
                  <c:v>-0.13</c:v>
                </c:pt>
                <c:pt idx="44" formatCode="0.00">
                  <c:v>-0.04</c:v>
                </c:pt>
                <c:pt idx="45" formatCode="0.00">
                  <c:v>0.01</c:v>
                </c:pt>
                <c:pt idx="46" formatCode="0.00">
                  <c:v>0.06</c:v>
                </c:pt>
                <c:pt idx="47" formatCode="0.00">
                  <c:v>0.13</c:v>
                </c:pt>
                <c:pt idx="48" formatCode="0.00">
                  <c:v>0.19</c:v>
                </c:pt>
                <c:pt idx="49" formatCode="0.00">
                  <c:v>0.31</c:v>
                </c:pt>
                <c:pt idx="50" formatCode="0.00">
                  <c:v>0.4</c:v>
                </c:pt>
                <c:pt idx="51" formatCode="0.00">
                  <c:v>0.37</c:v>
                </c:pt>
                <c:pt idx="52" formatCode="0.00">
                  <c:v>0.28999999999999998</c:v>
                </c:pt>
                <c:pt idx="53" formatCode="0.00">
                  <c:v>0.28000000000000003</c:v>
                </c:pt>
                <c:pt idx="54" formatCode="0.00">
                  <c:v>0.33</c:v>
                </c:pt>
                <c:pt idx="55" formatCode="0.00">
                  <c:v>0.45</c:v>
                </c:pt>
                <c:pt idx="56" formatCode="0.00">
                  <c:v>0.48</c:v>
                </c:pt>
                <c:pt idx="57" formatCode="0.00">
                  <c:v>0.53</c:v>
                </c:pt>
                <c:pt idx="58" formatCode="0.00">
                  <c:v>0.66</c:v>
                </c:pt>
                <c:pt idx="59" formatCode="0.00">
                  <c:v>0.47</c:v>
                </c:pt>
                <c:pt idx="60" formatCode="0.00">
                  <c:v>0.3</c:v>
                </c:pt>
                <c:pt idx="61" formatCode="0.00">
                  <c:v>0.31</c:v>
                </c:pt>
                <c:pt idx="62" formatCode="0.00">
                  <c:v>0.37</c:v>
                </c:pt>
                <c:pt idx="63" formatCode="0.00">
                  <c:v>0.35</c:v>
                </c:pt>
                <c:pt idx="64" formatCode="0.00">
                  <c:v>0.35</c:v>
                </c:pt>
                <c:pt idx="65" formatCode="0.00">
                  <c:v>0.46</c:v>
                </c:pt>
                <c:pt idx="66" formatCode="0.00">
                  <c:v>0.25</c:v>
                </c:pt>
                <c:pt idx="67" formatCode="0.00">
                  <c:v>0.34</c:v>
                </c:pt>
                <c:pt idx="68" formatCode="0.00">
                  <c:v>0.22</c:v>
                </c:pt>
                <c:pt idx="69" formatCode="0.00">
                  <c:v>0.35</c:v>
                </c:pt>
                <c:pt idx="70" formatCode="0.00">
                  <c:v>0.26</c:v>
                </c:pt>
                <c:pt idx="71" formatCode="0.00">
                  <c:v>0.25</c:v>
                </c:pt>
                <c:pt idx="72" formatCode="0.00">
                  <c:v>0.25</c:v>
                </c:pt>
                <c:pt idx="73" formatCode="0.00">
                  <c:v>0.19</c:v>
                </c:pt>
                <c:pt idx="74" formatCode="0.00">
                  <c:v>0</c:v>
                </c:pt>
                <c:pt idx="75" formatCode="0.00">
                  <c:v>-0.09</c:v>
                </c:pt>
                <c:pt idx="76" formatCode="0.00">
                  <c:v>-0.13</c:v>
                </c:pt>
                <c:pt idx="77" formatCode="0.00">
                  <c:v>-0.15</c:v>
                </c:pt>
                <c:pt idx="78" formatCode="0.00">
                  <c:v>-0.02</c:v>
                </c:pt>
                <c:pt idx="79" formatCode="0.00">
                  <c:v>0.13</c:v>
                </c:pt>
                <c:pt idx="80" formatCode="0.00">
                  <c:v>0.13</c:v>
                </c:pt>
                <c:pt idx="81" formatCode="0.00">
                  <c:v>0.17</c:v>
                </c:pt>
                <c:pt idx="82" formatCode="0.00">
                  <c:v>0.17</c:v>
                </c:pt>
                <c:pt idx="83" formatCode="0.00">
                  <c:v>0.43</c:v>
                </c:pt>
                <c:pt idx="84" formatCode="0.00">
                  <c:v>0.55000000000000004</c:v>
                </c:pt>
                <c:pt idx="85" formatCode="0.00">
                  <c:v>0.52</c:v>
                </c:pt>
                <c:pt idx="86" formatCode="0.00">
                  <c:v>0.52</c:v>
                </c:pt>
                <c:pt idx="87" formatCode="0.00">
                  <c:v>0.65</c:v>
                </c:pt>
                <c:pt idx="88" formatCode="0.00">
                  <c:v>0.61</c:v>
                </c:pt>
                <c:pt idx="89" formatCode="0.00">
                  <c:v>0.71</c:v>
                </c:pt>
                <c:pt idx="90" formatCode="0.00">
                  <c:v>0.79</c:v>
                </c:pt>
                <c:pt idx="91" formatCode="0.00">
                  <c:v>0.56000000000000005</c:v>
                </c:pt>
                <c:pt idx="92" formatCode="0.00">
                  <c:v>0.12</c:v>
                </c:pt>
                <c:pt idx="93" formatCode="0.00">
                  <c:v>0.23</c:v>
                </c:pt>
                <c:pt idx="94" formatCode="0.00">
                  <c:v>0.3</c:v>
                </c:pt>
                <c:pt idx="95" formatCode="0.00">
                  <c:v>0.39</c:v>
                </c:pt>
                <c:pt idx="96" formatCode="0.00">
                  <c:v>0.59</c:v>
                </c:pt>
                <c:pt idx="97" formatCode="0.00">
                  <c:v>0.72</c:v>
                </c:pt>
                <c:pt idx="98" formatCode="0.00">
                  <c:v>0.79</c:v>
                </c:pt>
                <c:pt idx="99" formatCode="0.00">
                  <c:v>0.92</c:v>
                </c:pt>
                <c:pt idx="100" formatCode="0.00">
                  <c:v>0.95</c:v>
                </c:pt>
                <c:pt idx="101" formatCode="0.00">
                  <c:v>1.1100000000000001</c:v>
                </c:pt>
                <c:pt idx="102" formatCode="0.00">
                  <c:v>1.26</c:v>
                </c:pt>
                <c:pt idx="103" formatCode="0.00">
                  <c:v>1.33</c:v>
                </c:pt>
                <c:pt idx="104" formatCode="0.00">
                  <c:v>1.46</c:v>
                </c:pt>
                <c:pt idx="105" formatCode="0.00">
                  <c:v>1.51</c:v>
                </c:pt>
                <c:pt idx="106" formatCode="0.00">
                  <c:v>1.56</c:v>
                </c:pt>
                <c:pt idx="107" formatCode="0.00">
                  <c:v>1.76</c:v>
                </c:pt>
                <c:pt idx="108" formatCode="0.00">
                  <c:v>1.8</c:v>
                </c:pt>
                <c:pt idx="109" formatCode="0.00">
                  <c:v>1.68</c:v>
                </c:pt>
                <c:pt idx="110" formatCode="0.00">
                  <c:v>1.76</c:v>
                </c:pt>
                <c:pt idx="111" formatCode="0.00">
                  <c:v>1.89</c:v>
                </c:pt>
                <c:pt idx="112" formatCode="0.00">
                  <c:v>1.73</c:v>
                </c:pt>
                <c:pt idx="113" formatCode="0.00">
                  <c:v>1.56</c:v>
                </c:pt>
                <c:pt idx="114" formatCode="0.00">
                  <c:v>1.53</c:v>
                </c:pt>
                <c:pt idx="115" formatCode="0.00">
                  <c:v>1.29</c:v>
                </c:pt>
                <c:pt idx="116" formatCode="0.00">
                  <c:v>1.2</c:v>
                </c:pt>
                <c:pt idx="117" formatCode="0.00">
                  <c:v>1.35</c:v>
                </c:pt>
                <c:pt idx="118" formatCode="0.00">
                  <c:v>1.54</c:v>
                </c:pt>
                <c:pt idx="119" formatCode="0.00">
                  <c:v>1.51</c:v>
                </c:pt>
                <c:pt idx="120" formatCode="0.00">
                  <c:v>1.3</c:v>
                </c:pt>
                <c:pt idx="121" formatCode="0.00">
                  <c:v>1.34</c:v>
                </c:pt>
                <c:pt idx="122" formatCode="0.00">
                  <c:v>1.47</c:v>
                </c:pt>
                <c:pt idx="123" formatCode="0.00">
                  <c:v>1.49</c:v>
                </c:pt>
                <c:pt idx="124" formatCode="0.00">
                  <c:v>1.34</c:v>
                </c:pt>
                <c:pt idx="125" formatCode="0.00">
                  <c:v>1.24</c:v>
                </c:pt>
                <c:pt idx="126" formatCode="0.00">
                  <c:v>1.3</c:v>
                </c:pt>
                <c:pt idx="127" formatCode="0.00">
                  <c:v>1.34</c:v>
                </c:pt>
                <c:pt idx="128" formatCode="0.00">
                  <c:v>1.62</c:v>
                </c:pt>
                <c:pt idx="129" formatCode="0.00">
                  <c:v>1.83</c:v>
                </c:pt>
                <c:pt idx="130" formatCode="0.00">
                  <c:v>1.85</c:v>
                </c:pt>
                <c:pt idx="131" formatCode="0.00">
                  <c:v>1.82</c:v>
                </c:pt>
                <c:pt idx="132" formatCode="0.00">
                  <c:v>1.93</c:v>
                </c:pt>
                <c:pt idx="133" formatCode="0.00">
                  <c:v>1.87</c:v>
                </c:pt>
                <c:pt idx="134" formatCode="0.00">
                  <c:v>2</c:v>
                </c:pt>
                <c:pt idx="135" formatCode="0.00">
                  <c:v>1.83</c:v>
                </c:pt>
                <c:pt idx="136" formatCode="0.00">
                  <c:v>2.21</c:v>
                </c:pt>
                <c:pt idx="137" formatCode="0.00">
                  <c:v>2.74</c:v>
                </c:pt>
                <c:pt idx="138" formatCode="0.00">
                  <c:v>2.89</c:v>
                </c:pt>
                <c:pt idx="139" formatCode="0.00">
                  <c:v>3.06</c:v>
                </c:pt>
                <c:pt idx="140" formatCode="0.00">
                  <c:v>3.34</c:v>
                </c:pt>
                <c:pt idx="141" formatCode="0.00">
                  <c:v>3.21</c:v>
                </c:pt>
                <c:pt idx="142" formatCode="0.00">
                  <c:v>3.2</c:v>
                </c:pt>
                <c:pt idx="143" formatCode="0.00">
                  <c:v>3.02</c:v>
                </c:pt>
                <c:pt idx="144" formatCode="0.00">
                  <c:v>2.91</c:v>
                </c:pt>
                <c:pt idx="145" formatCode="0.00">
                  <c:v>2.5299999999999998</c:v>
                </c:pt>
                <c:pt idx="146" formatCode="0.00">
                  <c:v>2.35</c:v>
                </c:pt>
                <c:pt idx="147" formatCode="0.00">
                  <c:v>2.2999999999999998</c:v>
                </c:pt>
                <c:pt idx="148" formatCode="0.00">
                  <c:v>2.35</c:v>
                </c:pt>
                <c:pt idx="149" formatCode="0.00">
                  <c:v>2.62</c:v>
                </c:pt>
                <c:pt idx="150" formatCode="0.00">
                  <c:v>2.54</c:v>
                </c:pt>
                <c:pt idx="151" formatCode="0.00">
                  <c:v>2.73</c:v>
                </c:pt>
                <c:pt idx="152" formatCode="0.00">
                  <c:v>3.06</c:v>
                </c:pt>
                <c:pt idx="153" formatCode="0.00">
                  <c:v>3.1</c:v>
                </c:pt>
                <c:pt idx="154" formatCode="0.00">
                  <c:v>3.17</c:v>
                </c:pt>
                <c:pt idx="155" formatCode="0.00">
                  <c:v>3.26</c:v>
                </c:pt>
                <c:pt idx="156" formatCode="0.00">
                  <c:v>3.14</c:v>
                </c:pt>
                <c:pt idx="157" formatCode="0.00">
                  <c:v>3.22</c:v>
                </c:pt>
                <c:pt idx="158" formatCode="0.00">
                  <c:v>3.21</c:v>
                </c:pt>
                <c:pt idx="159" formatCode="0.00">
                  <c:v>3.26</c:v>
                </c:pt>
                <c:pt idx="160" formatCode="0.00">
                  <c:v>3.31</c:v>
                </c:pt>
                <c:pt idx="161" formatCode="0.00">
                  <c:v>3.34</c:v>
                </c:pt>
                <c:pt idx="162" formatCode="0.00">
                  <c:v>3.47</c:v>
                </c:pt>
                <c:pt idx="163" formatCode="0.00">
                  <c:v>3.37</c:v>
                </c:pt>
                <c:pt idx="164" formatCode="0.00">
                  <c:v>3.13</c:v>
                </c:pt>
                <c:pt idx="165" formatCode="0.00">
                  <c:v>3.02</c:v>
                </c:pt>
                <c:pt idx="166" formatCode="0.00">
                  <c:v>3.13</c:v>
                </c:pt>
                <c:pt idx="167" formatCode="0.00">
                  <c:v>3.07</c:v>
                </c:pt>
                <c:pt idx="168" formatCode="0.00">
                  <c:v>3.05</c:v>
                </c:pt>
                <c:pt idx="169" formatCode="0.00">
                  <c:v>3.56</c:v>
                </c:pt>
                <c:pt idx="170" formatCode="0.00">
                  <c:v>3.88</c:v>
                </c:pt>
                <c:pt idx="171" formatCode="0.00">
                  <c:v>4.09</c:v>
                </c:pt>
                <c:pt idx="172" formatCode="0.00">
                  <c:v>4.2</c:v>
                </c:pt>
                <c:pt idx="173" formatCode="0.00">
                  <c:v>4.49</c:v>
                </c:pt>
                <c:pt idx="174" formatCode="0.00">
                  <c:v>4.5199999999999996</c:v>
                </c:pt>
                <c:pt idx="175" formatCode="0.00">
                  <c:v>4.2</c:v>
                </c:pt>
                <c:pt idx="176" formatCode="0.00">
                  <c:v>4.04</c:v>
                </c:pt>
                <c:pt idx="177" formatCode="0.00">
                  <c:v>3.8</c:v>
                </c:pt>
                <c:pt idx="178" formatCode="0.00">
                  <c:v>3.95</c:v>
                </c:pt>
                <c:pt idx="179" formatCode="0.00">
                  <c:v>4.03</c:v>
                </c:pt>
              </c:numCache>
            </c:numRef>
          </c:val>
          <c:smooth val="0"/>
          <c:extLst>
            <c:ext xmlns:c16="http://schemas.microsoft.com/office/drawing/2014/chart" uri="{C3380CC4-5D6E-409C-BE32-E72D297353CC}">
              <c16:uniqueId val="{00000000-75BB-4FDD-98D3-BA25A525C23A}"/>
            </c:ext>
          </c:extLst>
        </c:ser>
        <c:ser>
          <c:idx val="7"/>
          <c:order val="3"/>
          <c:tx>
            <c:strRef>
              <c:f>'Staatsanleihen 10j'!$D$4</c:f>
              <c:strCache>
                <c:ptCount val="1"/>
                <c:pt idx="0">
                  <c:v>Großbritannien</c:v>
                </c:pt>
              </c:strCache>
            </c:strRef>
          </c:tx>
          <c:spPr>
            <a:ln w="6350">
              <a:solidFill>
                <a:srgbClr val="002060"/>
              </a:solidFill>
            </a:ln>
          </c:spPr>
          <c:marker>
            <c:symbol val="none"/>
          </c:marker>
          <c:cat>
            <c:numRef>
              <c:f>'Staatsanleihen 10j'!$A$5:$A$364</c:f>
              <c:numCache>
                <c:formatCode>m/d/yyyy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f>'Staatsanleihen 10j'!$D$5:$D$364</c:f>
              <c:numCache>
                <c:formatCode>General</c:formatCode>
                <c:ptCount val="180"/>
                <c:pt idx="6">
                  <c:v>2.2400000000000002</c:v>
                </c:pt>
                <c:pt idx="7">
                  <c:v>2.1</c:v>
                </c:pt>
                <c:pt idx="8">
                  <c:v>1.909</c:v>
                </c:pt>
                <c:pt idx="9">
                  <c:v>1.607</c:v>
                </c:pt>
                <c:pt idx="10">
                  <c:v>1.411</c:v>
                </c:pt>
                <c:pt idx="11">
                  <c:v>1.3080000000000001</c:v>
                </c:pt>
                <c:pt idx="12">
                  <c:v>0.97199999999999998</c:v>
                </c:pt>
                <c:pt idx="13">
                  <c:v>0.81100000000000005</c:v>
                </c:pt>
                <c:pt idx="14">
                  <c:v>1.032</c:v>
                </c:pt>
                <c:pt idx="15">
                  <c:v>1.022</c:v>
                </c:pt>
                <c:pt idx="16">
                  <c:v>0.622</c:v>
                </c:pt>
                <c:pt idx="17">
                  <c:v>0.56599999999999995</c:v>
                </c:pt>
                <c:pt idx="18">
                  <c:v>0.71799999999999997</c:v>
                </c:pt>
                <c:pt idx="19">
                  <c:v>0.79600000000000004</c:v>
                </c:pt>
                <c:pt idx="20">
                  <c:v>0.84299999999999997</c:v>
                </c:pt>
                <c:pt idx="21">
                  <c:v>0.84599999999999997</c:v>
                </c:pt>
                <c:pt idx="22">
                  <c:v>0.82299999999999995</c:v>
                </c:pt>
                <c:pt idx="23">
                  <c:v>0.32900000000000001</c:v>
                </c:pt>
                <c:pt idx="24">
                  <c:v>0.19600000000000001</c:v>
                </c:pt>
                <c:pt idx="25">
                  <c:v>0.30599999999999999</c:v>
                </c:pt>
                <c:pt idx="26">
                  <c:v>0.26300000000000001</c:v>
                </c:pt>
                <c:pt idx="27">
                  <c:v>0.23200000000000001</c:v>
                </c:pt>
                <c:pt idx="28">
                  <c:v>0.313</c:v>
                </c:pt>
                <c:pt idx="29">
                  <c:v>0.105</c:v>
                </c:pt>
                <c:pt idx="30">
                  <c:v>0.16600000000000001</c:v>
                </c:pt>
                <c:pt idx="31">
                  <c:v>0.184</c:v>
                </c:pt>
                <c:pt idx="32">
                  <c:v>0.22700000000000001</c:v>
                </c:pt>
                <c:pt idx="33">
                  <c:v>0.35499999999999998</c:v>
                </c:pt>
                <c:pt idx="34">
                  <c:v>0.44</c:v>
                </c:pt>
                <c:pt idx="35">
                  <c:v>0.52600000000000002</c:v>
                </c:pt>
                <c:pt idx="36">
                  <c:v>0.82499999999999996</c:v>
                </c:pt>
                <c:pt idx="37">
                  <c:v>0.7</c:v>
                </c:pt>
                <c:pt idx="38">
                  <c:v>0.63100000000000001</c:v>
                </c:pt>
                <c:pt idx="39" formatCode="0.00">
                  <c:v>0.48599999999999999</c:v>
                </c:pt>
                <c:pt idx="40" formatCode="0.00">
                  <c:v>0.47899999999999998</c:v>
                </c:pt>
                <c:pt idx="41" formatCode="0.00">
                  <c:v>0.60899999999999999</c:v>
                </c:pt>
                <c:pt idx="42" formatCode="0.00">
                  <c:v>0.83199999999999996</c:v>
                </c:pt>
                <c:pt idx="43" formatCode="0.00">
                  <c:v>0.88800000000000001</c:v>
                </c:pt>
                <c:pt idx="44" formatCode="0.00">
                  <c:v>1.1859999999999999</c:v>
                </c:pt>
                <c:pt idx="45" formatCode="0.00">
                  <c:v>0.996</c:v>
                </c:pt>
                <c:pt idx="46" formatCode="0.00">
                  <c:v>1.3029999999999999</c:v>
                </c:pt>
                <c:pt idx="47" formatCode="0.00">
                  <c:v>1.22</c:v>
                </c:pt>
                <c:pt idx="48" formatCode="0.00">
                  <c:v>1.2689999999999999</c:v>
                </c:pt>
                <c:pt idx="49" formatCode="0.00">
                  <c:v>1.3640000000000001</c:v>
                </c:pt>
                <c:pt idx="50" formatCode="0.00">
                  <c:v>1.4370000000000001</c:v>
                </c:pt>
                <c:pt idx="51" formatCode="0.00">
                  <c:v>1.5740000000000001</c:v>
                </c:pt>
                <c:pt idx="52" formatCode="0.00">
                  <c:v>1.429</c:v>
                </c:pt>
                <c:pt idx="53" formatCode="0.00">
                  <c:v>1.331</c:v>
                </c:pt>
                <c:pt idx="54" formatCode="0.00">
                  <c:v>1.28</c:v>
                </c:pt>
                <c:pt idx="55" formatCode="0.00">
                  <c:v>1.2290000000000001</c:v>
                </c:pt>
                <c:pt idx="56" formatCode="0.00">
                  <c:v>1.4179999999999999</c:v>
                </c:pt>
                <c:pt idx="57" formatCode="0.00">
                  <c:v>1.35</c:v>
                </c:pt>
                <c:pt idx="58" formatCode="0.00">
                  <c:v>1.502</c:v>
                </c:pt>
                <c:pt idx="59" formatCode="0.00">
                  <c:v>1.512</c:v>
                </c:pt>
                <c:pt idx="60" formatCode="0.00">
                  <c:v>1.1879999999999999</c:v>
                </c:pt>
                <c:pt idx="61" formatCode="0.00">
                  <c:v>1.327</c:v>
                </c:pt>
                <c:pt idx="62" formatCode="0.00">
                  <c:v>1.331</c:v>
                </c:pt>
                <c:pt idx="63" formatCode="0.00">
                  <c:v>1.3660000000000001</c:v>
                </c:pt>
                <c:pt idx="64" formatCode="0.00">
                  <c:v>1.036</c:v>
                </c:pt>
                <c:pt idx="65" formatCode="0.00">
                  <c:v>1.2310000000000001</c:v>
                </c:pt>
                <c:pt idx="66" formatCode="0.00">
                  <c:v>1.2589999999999999</c:v>
                </c:pt>
                <c:pt idx="67" formatCode="0.00">
                  <c:v>1.0489999999999999</c:v>
                </c:pt>
                <c:pt idx="68" formatCode="0.00">
                  <c:v>1.087</c:v>
                </c:pt>
                <c:pt idx="69" formatCode="0.00">
                  <c:v>1.1399999999999999</c:v>
                </c:pt>
                <c:pt idx="70" formatCode="0.00">
                  <c:v>1.151</c:v>
                </c:pt>
                <c:pt idx="71" formatCode="0.00">
                  <c:v>1.4179999999999999</c:v>
                </c:pt>
                <c:pt idx="72" formatCode="0.00">
                  <c:v>1.24</c:v>
                </c:pt>
                <c:pt idx="73" formatCode="0.00">
                  <c:v>1.4179999999999999</c:v>
                </c:pt>
                <c:pt idx="74" formatCode="0.00">
                  <c:v>1.246</c:v>
                </c:pt>
                <c:pt idx="75" formatCode="0.00">
                  <c:v>0.748</c:v>
                </c:pt>
                <c:pt idx="76" formatCode="0.00">
                  <c:v>0.64200000000000002</c:v>
                </c:pt>
                <c:pt idx="77" formatCode="0.00">
                  <c:v>0.68600000000000005</c:v>
                </c:pt>
                <c:pt idx="78" formatCode="0.00">
                  <c:v>0.871</c:v>
                </c:pt>
                <c:pt idx="79" formatCode="0.00">
                  <c:v>1.431</c:v>
                </c:pt>
                <c:pt idx="80" formatCode="0.00">
                  <c:v>1.5980000000000001</c:v>
                </c:pt>
                <c:pt idx="81" formatCode="0.00">
                  <c:v>1.4179999999999999</c:v>
                </c:pt>
                <c:pt idx="82" formatCode="0.00">
                  <c:v>1.337</c:v>
                </c:pt>
                <c:pt idx="83" formatCode="0.00">
                  <c:v>1.5609999999999999</c:v>
                </c:pt>
                <c:pt idx="84" formatCode="0.00">
                  <c:v>1.9610000000000001</c:v>
                </c:pt>
                <c:pt idx="85" formatCode="0.00">
                  <c:v>1.83</c:v>
                </c:pt>
                <c:pt idx="86" formatCode="0.00">
                  <c:v>1.9259999999999999</c:v>
                </c:pt>
                <c:pt idx="87" formatCode="0.00">
                  <c:v>1.7649999999999999</c:v>
                </c:pt>
                <c:pt idx="88" formatCode="0.00">
                  <c:v>1.95</c:v>
                </c:pt>
                <c:pt idx="89" formatCode="0.00">
                  <c:v>2.0299999999999998</c:v>
                </c:pt>
                <c:pt idx="90" formatCode="0.00">
                  <c:v>2.06</c:v>
                </c:pt>
                <c:pt idx="91" formatCode="0.00">
                  <c:v>1.94</c:v>
                </c:pt>
                <c:pt idx="92" formatCode="0.00">
                  <c:v>1.65</c:v>
                </c:pt>
                <c:pt idx="93" formatCode="0.00">
                  <c:v>1.71</c:v>
                </c:pt>
                <c:pt idx="94" formatCode="0.00">
                  <c:v>1.59</c:v>
                </c:pt>
                <c:pt idx="95" formatCode="0.00">
                  <c:v>1.21</c:v>
                </c:pt>
                <c:pt idx="96" formatCode="0.00">
                  <c:v>1.52</c:v>
                </c:pt>
                <c:pt idx="97" formatCode="0.00">
                  <c:v>1.72</c:v>
                </c:pt>
                <c:pt idx="98" formatCode="0.00">
                  <c:v>1.82</c:v>
                </c:pt>
                <c:pt idx="99" formatCode="0.00">
                  <c:v>2.08</c:v>
                </c:pt>
                <c:pt idx="100" formatCode="0.00">
                  <c:v>2.12</c:v>
                </c:pt>
                <c:pt idx="101" formatCode="0.00">
                  <c:v>2.31</c:v>
                </c:pt>
                <c:pt idx="102" formatCode="0.00">
                  <c:v>2.35</c:v>
                </c:pt>
                <c:pt idx="103" formatCode="0.00">
                  <c:v>2.27</c:v>
                </c:pt>
                <c:pt idx="104" formatCode="0.00">
                  <c:v>2.2999999999999998</c:v>
                </c:pt>
                <c:pt idx="105" formatCode="0.00">
                  <c:v>2.34</c:v>
                </c:pt>
                <c:pt idx="106" formatCode="0.00">
                  <c:v>2.37</c:v>
                </c:pt>
                <c:pt idx="107" formatCode="0.00">
                  <c:v>2.48</c:v>
                </c:pt>
                <c:pt idx="108" formatCode="0.00">
                  <c:v>2.5</c:v>
                </c:pt>
                <c:pt idx="109" formatCode="0.00">
                  <c:v>2.31</c:v>
                </c:pt>
                <c:pt idx="110" formatCode="0.00">
                  <c:v>2.2599999999999998</c:v>
                </c:pt>
                <c:pt idx="111" formatCode="0.00">
                  <c:v>2.44</c:v>
                </c:pt>
                <c:pt idx="112" formatCode="0.00">
                  <c:v>2.29</c:v>
                </c:pt>
                <c:pt idx="113" formatCode="0.00">
                  <c:v>2.09</c:v>
                </c:pt>
                <c:pt idx="114" formatCode="0.00">
                  <c:v>1.96</c:v>
                </c:pt>
                <c:pt idx="115" formatCode="0.00">
                  <c:v>1.62</c:v>
                </c:pt>
                <c:pt idx="116" formatCode="0.00">
                  <c:v>1.46</c:v>
                </c:pt>
                <c:pt idx="117" formatCode="0.00">
                  <c:v>1.65</c:v>
                </c:pt>
                <c:pt idx="118" formatCode="0.00">
                  <c:v>1.92</c:v>
                </c:pt>
                <c:pt idx="119" formatCode="0.00">
                  <c:v>1.82</c:v>
                </c:pt>
                <c:pt idx="120" formatCode="0.00">
                  <c:v>1.6</c:v>
                </c:pt>
                <c:pt idx="121" formatCode="0.00">
                  <c:v>1.55</c:v>
                </c:pt>
                <c:pt idx="122" formatCode="0.00">
                  <c:v>1.54</c:v>
                </c:pt>
                <c:pt idx="123" formatCode="0.00">
                  <c:v>1.53</c:v>
                </c:pt>
                <c:pt idx="124" formatCode="0.00">
                  <c:v>1.49</c:v>
                </c:pt>
                <c:pt idx="125" formatCode="0.00">
                  <c:v>1.47</c:v>
                </c:pt>
                <c:pt idx="126" formatCode="0.00">
                  <c:v>1.6</c:v>
                </c:pt>
                <c:pt idx="127" formatCode="0.00">
                  <c:v>1.78</c:v>
                </c:pt>
                <c:pt idx="128" formatCode="0.00">
                  <c:v>2.0299999999999998</c:v>
                </c:pt>
                <c:pt idx="129" formatCode="0.00">
                  <c:v>2.17</c:v>
                </c:pt>
                <c:pt idx="130" formatCode="0.00">
                  <c:v>2.13</c:v>
                </c:pt>
                <c:pt idx="131" formatCode="0.00">
                  <c:v>2.04</c:v>
                </c:pt>
                <c:pt idx="132" formatCode="0.00">
                  <c:v>1.81</c:v>
                </c:pt>
                <c:pt idx="133" formatCode="0.00">
                  <c:v>1.96</c:v>
                </c:pt>
                <c:pt idx="134" formatCode="0.00">
                  <c:v>2.2400000000000002</c:v>
                </c:pt>
                <c:pt idx="135" formatCode="0.00">
                  <c:v>2.1800000000000002</c:v>
                </c:pt>
                <c:pt idx="136" formatCode="0.00">
                  <c:v>2.4</c:v>
                </c:pt>
                <c:pt idx="137" formatCode="0.00">
                  <c:v>2.98</c:v>
                </c:pt>
                <c:pt idx="138" formatCode="0.00">
                  <c:v>3.12</c:v>
                </c:pt>
                <c:pt idx="139" formatCode="0.00">
                  <c:v>3.26</c:v>
                </c:pt>
                <c:pt idx="140" formatCode="0.00">
                  <c:v>3.56</c:v>
                </c:pt>
                <c:pt idx="141" formatCode="0.00">
                  <c:v>3.54</c:v>
                </c:pt>
                <c:pt idx="142" formatCode="0.00">
                  <c:v>3.77</c:v>
                </c:pt>
                <c:pt idx="143" formatCode="0.00">
                  <c:v>3.61</c:v>
                </c:pt>
                <c:pt idx="144" formatCode="0.00">
                  <c:v>3.34</c:v>
                </c:pt>
                <c:pt idx="145" formatCode="0.00">
                  <c:v>3.03</c:v>
                </c:pt>
                <c:pt idx="146" formatCode="0.00">
                  <c:v>2.8</c:v>
                </c:pt>
                <c:pt idx="147" formatCode="0.00">
                  <c:v>2.84</c:v>
                </c:pt>
                <c:pt idx="148" formatCode="0.00">
                  <c:v>2.68</c:v>
                </c:pt>
                <c:pt idx="149" formatCode="0.00">
                  <c:v>2.97</c:v>
                </c:pt>
                <c:pt idx="150" formatCode="0.00">
                  <c:v>3.14</c:v>
                </c:pt>
                <c:pt idx="151" formatCode="0.00">
                  <c:v>3.6</c:v>
                </c:pt>
                <c:pt idx="152" formatCode="0.00">
                  <c:v>3.96</c:v>
                </c:pt>
                <c:pt idx="153" formatCode="0.00">
                  <c:v>3.98</c:v>
                </c:pt>
                <c:pt idx="154" formatCode="0.00">
                  <c:v>4.0199999999999996</c:v>
                </c:pt>
                <c:pt idx="155" formatCode="0.00">
                  <c:v>4.01</c:v>
                </c:pt>
                <c:pt idx="156" formatCode="0.00">
                  <c:v>3.6</c:v>
                </c:pt>
                <c:pt idx="157" formatCode="0.00">
                  <c:v>3.46</c:v>
                </c:pt>
                <c:pt idx="158" formatCode="0.00">
                  <c:v>3.34</c:v>
                </c:pt>
                <c:pt idx="159" formatCode="0.00">
                  <c:v>3.42</c:v>
                </c:pt>
                <c:pt idx="160" formatCode="0.00">
                  <c:v>3.45</c:v>
                </c:pt>
                <c:pt idx="161" formatCode="0.00">
                  <c:v>3.55</c:v>
                </c:pt>
                <c:pt idx="162" formatCode="0.00">
                  <c:v>3.52</c:v>
                </c:pt>
                <c:pt idx="163" formatCode="0.00">
                  <c:v>3.41</c:v>
                </c:pt>
                <c:pt idx="164" formatCode="0.00">
                  <c:v>3.16</c:v>
                </c:pt>
                <c:pt idx="165" formatCode="0.00">
                  <c:v>3</c:v>
                </c:pt>
                <c:pt idx="166" formatCode="0.00">
                  <c:v>3.23</c:v>
                </c:pt>
                <c:pt idx="167" formatCode="0.00">
                  <c:v>3.17</c:v>
                </c:pt>
                <c:pt idx="168" formatCode="0.00">
                  <c:v>3.36</c:v>
                </c:pt>
                <c:pt idx="169" formatCode="0.00">
                  <c:v>4.13</c:v>
                </c:pt>
                <c:pt idx="170" formatCode="0.00">
                  <c:v>4.5199999999999996</c:v>
                </c:pt>
                <c:pt idx="171" formatCode="0.00">
                  <c:v>4.57</c:v>
                </c:pt>
                <c:pt idx="172" formatCode="0.00">
                  <c:v>4.68</c:v>
                </c:pt>
                <c:pt idx="173" formatCode="0.00">
                  <c:v>5</c:v>
                </c:pt>
                <c:pt idx="174" formatCode="0.00">
                  <c:v>5.16</c:v>
                </c:pt>
                <c:pt idx="175" formatCode="0.00">
                  <c:v>4.84</c:v>
                </c:pt>
                <c:pt idx="176" formatCode="0.00">
                  <c:v>4.62</c:v>
                </c:pt>
                <c:pt idx="177" formatCode="0.00">
                  <c:v>4.42</c:v>
                </c:pt>
                <c:pt idx="178" formatCode="0.00">
                  <c:v>4.45</c:v>
                </c:pt>
                <c:pt idx="179" formatCode="0.00">
                  <c:v>4.26</c:v>
                </c:pt>
              </c:numCache>
            </c:numRef>
          </c:val>
          <c:smooth val="0"/>
          <c:extLst>
            <c:ext xmlns:c16="http://schemas.microsoft.com/office/drawing/2014/chart" uri="{C3380CC4-5D6E-409C-BE32-E72D297353CC}">
              <c16:uniqueId val="{00000004-75BB-4FDD-98D3-BA25A525C23A}"/>
            </c:ext>
          </c:extLst>
        </c:ser>
        <c:ser>
          <c:idx val="8"/>
          <c:order val="4"/>
          <c:tx>
            <c:strRef>
              <c:f>'Staatsanleihen 10j'!$C$4</c:f>
              <c:strCache>
                <c:ptCount val="1"/>
                <c:pt idx="0">
                  <c:v>USA</c:v>
                </c:pt>
              </c:strCache>
            </c:strRef>
          </c:tx>
          <c:spPr>
            <a:ln w="6350">
              <a:solidFill>
                <a:srgbClr val="00B0F0"/>
              </a:solidFill>
            </a:ln>
          </c:spPr>
          <c:marker>
            <c:symbol val="none"/>
          </c:marker>
          <c:cat>
            <c:numRef>
              <c:f>'Staatsanleihen 10j'!$A$5:$A$364</c:f>
              <c:numCache>
                <c:formatCode>m/d/yyyy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f>'Staatsanleihen 10j'!$C$5:$C$364</c:f>
              <c:numCache>
                <c:formatCode>General</c:formatCode>
                <c:ptCount val="180"/>
                <c:pt idx="6">
                  <c:v>3.0169999999999999</c:v>
                </c:pt>
                <c:pt idx="7">
                  <c:v>2.8490000000000002</c:v>
                </c:pt>
                <c:pt idx="8">
                  <c:v>2.9380000000000002</c:v>
                </c:pt>
                <c:pt idx="9">
                  <c:v>2.3450000000000002</c:v>
                </c:pt>
                <c:pt idx="10">
                  <c:v>1.8220000000000001</c:v>
                </c:pt>
                <c:pt idx="11">
                  <c:v>1.784</c:v>
                </c:pt>
                <c:pt idx="12">
                  <c:v>1.512</c:v>
                </c:pt>
                <c:pt idx="13">
                  <c:v>1.456</c:v>
                </c:pt>
                <c:pt idx="14">
                  <c:v>1.5609999999999999</c:v>
                </c:pt>
                <c:pt idx="15">
                  <c:v>1.492</c:v>
                </c:pt>
                <c:pt idx="16">
                  <c:v>1.3069999999999999</c:v>
                </c:pt>
                <c:pt idx="17">
                  <c:v>1.226</c:v>
                </c:pt>
                <c:pt idx="18">
                  <c:v>1.468</c:v>
                </c:pt>
                <c:pt idx="19">
                  <c:v>1.581</c:v>
                </c:pt>
                <c:pt idx="20">
                  <c:v>1.6259999999999999</c:v>
                </c:pt>
                <c:pt idx="21">
                  <c:v>1.744</c:v>
                </c:pt>
                <c:pt idx="22">
                  <c:v>1.407</c:v>
                </c:pt>
                <c:pt idx="23">
                  <c:v>1.071</c:v>
                </c:pt>
                <c:pt idx="24">
                  <c:v>0.91600000000000004</c:v>
                </c:pt>
                <c:pt idx="25">
                  <c:v>0.84199999999999997</c:v>
                </c:pt>
                <c:pt idx="26">
                  <c:v>0.874</c:v>
                </c:pt>
                <c:pt idx="27">
                  <c:v>0.68600000000000005</c:v>
                </c:pt>
                <c:pt idx="28">
                  <c:v>0.70599999999999996</c:v>
                </c:pt>
                <c:pt idx="29">
                  <c:v>0.53300000000000003</c:v>
                </c:pt>
                <c:pt idx="30">
                  <c:v>0.65800000000000003</c:v>
                </c:pt>
                <c:pt idx="31">
                  <c:v>0.65300000000000002</c:v>
                </c:pt>
                <c:pt idx="32">
                  <c:v>0.64600000000000002</c:v>
                </c:pt>
                <c:pt idx="33">
                  <c:v>0.66800000000000004</c:v>
                </c:pt>
                <c:pt idx="34">
                  <c:v>1.163</c:v>
                </c:pt>
                <c:pt idx="35">
                  <c:v>1.5049999999999999</c:v>
                </c:pt>
                <c:pt idx="36">
                  <c:v>1.919</c:v>
                </c:pt>
                <c:pt idx="37">
                  <c:v>1.774</c:v>
                </c:pt>
                <c:pt idx="38">
                  <c:v>1.6879999999999999</c:v>
                </c:pt>
                <c:pt idx="39" formatCode="0.00">
                  <c:v>1.6679999999999999</c:v>
                </c:pt>
                <c:pt idx="40" formatCode="0.00">
                  <c:v>1.4990000000000001</c:v>
                </c:pt>
                <c:pt idx="41" formatCode="0.00">
                  <c:v>2.0070000000000001</c:v>
                </c:pt>
                <c:pt idx="42" formatCode="0.00">
                  <c:v>2.0070000000000001</c:v>
                </c:pt>
                <c:pt idx="43" formatCode="0.00">
                  <c:v>2.133</c:v>
                </c:pt>
                <c:pt idx="44" formatCode="0.00">
                  <c:v>2.504</c:v>
                </c:pt>
                <c:pt idx="45" formatCode="0.00">
                  <c:v>2.407</c:v>
                </c:pt>
                <c:pt idx="46" formatCode="0.00">
                  <c:v>2.7170000000000001</c:v>
                </c:pt>
                <c:pt idx="47" formatCode="0.00">
                  <c:v>2.63</c:v>
                </c:pt>
                <c:pt idx="48" formatCode="0.00">
                  <c:v>2.6859999999999999</c:v>
                </c:pt>
                <c:pt idx="49" formatCode="0.00">
                  <c:v>2.9929999999999999</c:v>
                </c:pt>
                <c:pt idx="50" formatCode="0.00">
                  <c:v>3.149</c:v>
                </c:pt>
                <c:pt idx="51" formatCode="0.00">
                  <c:v>3.0649999999999999</c:v>
                </c:pt>
                <c:pt idx="52" formatCode="0.00">
                  <c:v>2.86</c:v>
                </c:pt>
                <c:pt idx="53" formatCode="0.00">
                  <c:v>2.9620000000000002</c:v>
                </c:pt>
                <c:pt idx="54" formatCode="0.00">
                  <c:v>2.86</c:v>
                </c:pt>
                <c:pt idx="55" formatCode="0.00">
                  <c:v>2.86</c:v>
                </c:pt>
                <c:pt idx="56" formatCode="0.00">
                  <c:v>2.9550000000000001</c:v>
                </c:pt>
                <c:pt idx="57" formatCode="0.00">
                  <c:v>2.7410000000000001</c:v>
                </c:pt>
                <c:pt idx="58" formatCode="0.00">
                  <c:v>2.8639999999999999</c:v>
                </c:pt>
                <c:pt idx="59" formatCode="0.00">
                  <c:v>2.7120000000000002</c:v>
                </c:pt>
                <c:pt idx="60" formatCode="0.00">
                  <c:v>2.4049999999999998</c:v>
                </c:pt>
                <c:pt idx="61" formatCode="0.00">
                  <c:v>2.415</c:v>
                </c:pt>
                <c:pt idx="62" formatCode="0.00">
                  <c:v>2.3769999999999998</c:v>
                </c:pt>
                <c:pt idx="63" formatCode="0.00">
                  <c:v>2.339</c:v>
                </c:pt>
                <c:pt idx="64" formatCode="0.00">
                  <c:v>2.12</c:v>
                </c:pt>
                <c:pt idx="65" formatCode="0.00">
                  <c:v>2.2959999999999998</c:v>
                </c:pt>
                <c:pt idx="66" formatCode="0.00">
                  <c:v>2.3039999999999998</c:v>
                </c:pt>
                <c:pt idx="67" formatCode="0.00">
                  <c:v>2.16</c:v>
                </c:pt>
                <c:pt idx="68" formatCode="0.00">
                  <c:v>2.206</c:v>
                </c:pt>
                <c:pt idx="69" formatCode="0.00">
                  <c:v>2.2890000000000001</c:v>
                </c:pt>
                <c:pt idx="70" formatCode="0.00">
                  <c:v>2.3969999999999998</c:v>
                </c:pt>
                <c:pt idx="71" formatCode="0.00">
                  <c:v>2.4660000000000002</c:v>
                </c:pt>
                <c:pt idx="72" formatCode="0.00">
                  <c:v>2.4460000000000002</c:v>
                </c:pt>
                <c:pt idx="73" formatCode="0.00">
                  <c:v>2.39</c:v>
                </c:pt>
                <c:pt idx="74" formatCode="0.00">
                  <c:v>1.825</c:v>
                </c:pt>
                <c:pt idx="75" formatCode="0.00">
                  <c:v>1.5980000000000001</c:v>
                </c:pt>
                <c:pt idx="76" formatCode="0.00">
                  <c:v>1.5780000000000001</c:v>
                </c:pt>
                <c:pt idx="77" formatCode="0.00">
                  <c:v>1.45</c:v>
                </c:pt>
                <c:pt idx="78" formatCode="0.00">
                  <c:v>1.4750000000000001</c:v>
                </c:pt>
                <c:pt idx="79" formatCode="0.00">
                  <c:v>1.851</c:v>
                </c:pt>
                <c:pt idx="80" formatCode="0.00">
                  <c:v>1.835</c:v>
                </c:pt>
                <c:pt idx="81" formatCode="0.00">
                  <c:v>1.77</c:v>
                </c:pt>
                <c:pt idx="82" formatCode="0.00">
                  <c:v>1.738</c:v>
                </c:pt>
                <c:pt idx="83" formatCode="0.00">
                  <c:v>1.923</c:v>
                </c:pt>
                <c:pt idx="84" formatCode="0.00">
                  <c:v>2.2690000000000001</c:v>
                </c:pt>
                <c:pt idx="85" formatCode="0.00">
                  <c:v>2.2080000000000002</c:v>
                </c:pt>
                <c:pt idx="86" formatCode="0.00">
                  <c:v>2.1459999999999999</c:v>
                </c:pt>
                <c:pt idx="87" formatCode="0.00">
                  <c:v>2.0350000000000001</c:v>
                </c:pt>
                <c:pt idx="88" formatCode="0.00">
                  <c:v>2.214</c:v>
                </c:pt>
                <c:pt idx="89" formatCode="0.00">
                  <c:v>2.1869999999999998</c:v>
                </c:pt>
                <c:pt idx="90" formatCode="0.00">
                  <c:v>2.3490000000000002</c:v>
                </c:pt>
                <c:pt idx="91" formatCode="0.00">
                  <c:v>2.1230000000000002</c:v>
                </c:pt>
                <c:pt idx="92" formatCode="0.00">
                  <c:v>2.0350000000000001</c:v>
                </c:pt>
                <c:pt idx="93" formatCode="0.00">
                  <c:v>1.927</c:v>
                </c:pt>
                <c:pt idx="94" formatCode="0.00">
                  <c:v>1.996</c:v>
                </c:pt>
                <c:pt idx="95" formatCode="0.00">
                  <c:v>1.639</c:v>
                </c:pt>
                <c:pt idx="96" formatCode="0.00">
                  <c:v>2.17</c:v>
                </c:pt>
                <c:pt idx="97" formatCode="0.00">
                  <c:v>2.173</c:v>
                </c:pt>
                <c:pt idx="98" formatCode="0.00">
                  <c:v>2.335</c:v>
                </c:pt>
                <c:pt idx="99" formatCode="0.00">
                  <c:v>2.4950000000000001</c:v>
                </c:pt>
                <c:pt idx="100" formatCode="0.00">
                  <c:v>2.3450000000000002</c:v>
                </c:pt>
                <c:pt idx="101" formatCode="0.00">
                  <c:v>2.5619999999999998</c:v>
                </c:pt>
                <c:pt idx="102" formatCode="0.00">
                  <c:v>2.532</c:v>
                </c:pt>
                <c:pt idx="103" formatCode="0.00">
                  <c:v>2.4750000000000001</c:v>
                </c:pt>
                <c:pt idx="104" formatCode="0.00">
                  <c:v>2.6459999999999999</c:v>
                </c:pt>
                <c:pt idx="105" formatCode="0.00">
                  <c:v>2.7189999999999999</c:v>
                </c:pt>
                <c:pt idx="106" formatCode="0.00">
                  <c:v>2.649</c:v>
                </c:pt>
                <c:pt idx="107" formatCode="0.00">
                  <c:v>2.6440000000000001</c:v>
                </c:pt>
                <c:pt idx="108" formatCode="0.00">
                  <c:v>3.0259999999999998</c:v>
                </c:pt>
                <c:pt idx="109" formatCode="0.00">
                  <c:v>2.746</c:v>
                </c:pt>
                <c:pt idx="110" formatCode="0.00">
                  <c:v>2.552</c:v>
                </c:pt>
                <c:pt idx="111" formatCode="0.00">
                  <c:v>2.6150000000000002</c:v>
                </c:pt>
                <c:pt idx="112" formatCode="0.00">
                  <c:v>2.7890000000000001</c:v>
                </c:pt>
                <c:pt idx="113" formatCode="0.00">
                  <c:v>2.5880000000000001</c:v>
                </c:pt>
                <c:pt idx="114" formatCode="0.00">
                  <c:v>2.4870000000000001</c:v>
                </c:pt>
                <c:pt idx="115" formatCode="0.00">
                  <c:v>2.1320000000000001</c:v>
                </c:pt>
                <c:pt idx="116" formatCode="0.00">
                  <c:v>1.673</c:v>
                </c:pt>
                <c:pt idx="117" formatCode="0.00">
                  <c:v>1.8520000000000001</c:v>
                </c:pt>
                <c:pt idx="118" formatCode="0.00">
                  <c:v>1.881</c:v>
                </c:pt>
                <c:pt idx="119" formatCode="0.00">
                  <c:v>1.9850000000000001</c:v>
                </c:pt>
                <c:pt idx="120" formatCode="0.00">
                  <c:v>1.756</c:v>
                </c:pt>
                <c:pt idx="121" formatCode="0.00">
                  <c:v>1.6160000000000001</c:v>
                </c:pt>
                <c:pt idx="122" formatCode="0.00">
                  <c:v>1.694</c:v>
                </c:pt>
                <c:pt idx="123" formatCode="0.00">
                  <c:v>1.633</c:v>
                </c:pt>
                <c:pt idx="124" formatCode="0.00">
                  <c:v>1.548</c:v>
                </c:pt>
                <c:pt idx="125" formatCode="0.00">
                  <c:v>1.47</c:v>
                </c:pt>
                <c:pt idx="126" formatCode="0.00">
                  <c:v>1.643</c:v>
                </c:pt>
                <c:pt idx="127" formatCode="0.00">
                  <c:v>1.5629999999999999</c:v>
                </c:pt>
                <c:pt idx="128" formatCode="0.00">
                  <c:v>1.919</c:v>
                </c:pt>
                <c:pt idx="129" formatCode="0.00">
                  <c:v>2.214</c:v>
                </c:pt>
                <c:pt idx="130" formatCode="0.00">
                  <c:v>1.974</c:v>
                </c:pt>
                <c:pt idx="131" formatCode="0.00">
                  <c:v>1.7949999999999999</c:v>
                </c:pt>
                <c:pt idx="132" formatCode="0.00">
                  <c:v>1.8759999999999999</c:v>
                </c:pt>
                <c:pt idx="133" formatCode="0.00">
                  <c:v>2.0710000000000002</c:v>
                </c:pt>
                <c:pt idx="134" formatCode="0.00">
                  <c:v>2.1160000000000001</c:v>
                </c:pt>
                <c:pt idx="135" formatCode="0.00">
                  <c:v>1.917</c:v>
                </c:pt>
                <c:pt idx="136" formatCode="0.00">
                  <c:v>2.234</c:v>
                </c:pt>
                <c:pt idx="137" formatCode="0.00">
                  <c:v>2.7919999999999998</c:v>
                </c:pt>
                <c:pt idx="138" formatCode="0.00">
                  <c:v>3.16</c:v>
                </c:pt>
                <c:pt idx="139" formatCode="0.00">
                  <c:v>3.0590000000000002</c:v>
                </c:pt>
                <c:pt idx="140" formatCode="0.00">
                  <c:v>3.29</c:v>
                </c:pt>
                <c:pt idx="141" formatCode="0.00">
                  <c:v>3.47</c:v>
                </c:pt>
                <c:pt idx="142" formatCode="0.00">
                  <c:v>3.4220000000000002</c:v>
                </c:pt>
                <c:pt idx="143" formatCode="0.00">
                  <c:v>3.3740000000000001</c:v>
                </c:pt>
                <c:pt idx="144" formatCode="0.00">
                  <c:v>3.2879999999999998</c:v>
                </c:pt>
                <c:pt idx="145" formatCode="0.00">
                  <c:v>2.7970000000000002</c:v>
                </c:pt>
                <c:pt idx="146" formatCode="0.00">
                  <c:v>2.6030000000000002</c:v>
                </c:pt>
                <c:pt idx="147" formatCode="0.00">
                  <c:v>2.512</c:v>
                </c:pt>
                <c:pt idx="148" formatCode="0.00">
                  <c:v>2.4700000000000002</c:v>
                </c:pt>
                <c:pt idx="149" formatCode="0.00">
                  <c:v>2.9049999999999998</c:v>
                </c:pt>
                <c:pt idx="150" formatCode="0.00">
                  <c:v>2.9350000000000001</c:v>
                </c:pt>
                <c:pt idx="151" formatCode="0.00">
                  <c:v>3.3029999999999999</c:v>
                </c:pt>
                <c:pt idx="152" formatCode="0.00">
                  <c:v>3.6589999999999998</c:v>
                </c:pt>
                <c:pt idx="153" formatCode="0.00">
                  <c:v>3.8330000000000002</c:v>
                </c:pt>
                <c:pt idx="154" formatCode="0.00">
                  <c:v>3.6190000000000002</c:v>
                </c:pt>
                <c:pt idx="155" formatCode="0.00">
                  <c:v>3.5880000000000001</c:v>
                </c:pt>
                <c:pt idx="156" formatCode="0.00">
                  <c:v>3.8370000000000002</c:v>
                </c:pt>
                <c:pt idx="157" formatCode="0.00">
                  <c:v>3.198</c:v>
                </c:pt>
                <c:pt idx="158" formatCode="0.00">
                  <c:v>3.3879999999999999</c:v>
                </c:pt>
                <c:pt idx="159" formatCode="0.00">
                  <c:v>3.3050000000000002</c:v>
                </c:pt>
                <c:pt idx="160" formatCode="0.00">
                  <c:v>3.4009999999999998</c:v>
                </c:pt>
                <c:pt idx="161" formatCode="0.00">
                  <c:v>3.4820000000000002</c:v>
                </c:pt>
                <c:pt idx="162" formatCode="0.00">
                  <c:v>3.5369999999999999</c:v>
                </c:pt>
                <c:pt idx="163" formatCode="0.00">
                  <c:v>3.4609999999999999</c:v>
                </c:pt>
                <c:pt idx="164" formatCode="0.00">
                  <c:v>3.1190000000000002</c:v>
                </c:pt>
                <c:pt idx="165" formatCode="0.00">
                  <c:v>2.6680000000000001</c:v>
                </c:pt>
                <c:pt idx="166" formatCode="0.00">
                  <c:v>3.0209999999999999</c:v>
                </c:pt>
                <c:pt idx="167" formatCode="0.00">
                  <c:v>2.851</c:v>
                </c:pt>
                <c:pt idx="168" formatCode="0.00">
                  <c:v>2.2200000000000002</c:v>
                </c:pt>
                <c:pt idx="169" formatCode="0.00">
                  <c:v>2.92</c:v>
                </c:pt>
                <c:pt idx="170" formatCode="0.00">
                  <c:v>3.97</c:v>
                </c:pt>
                <c:pt idx="171" formatCode="0.00">
                  <c:v>3.8290000000000002</c:v>
                </c:pt>
                <c:pt idx="172" formatCode="0.00">
                  <c:v>3.8250000000000002</c:v>
                </c:pt>
                <c:pt idx="173" formatCode="0.00">
                  <c:v>3.9580000000000002</c:v>
                </c:pt>
                <c:pt idx="174" formatCode="0.00">
                  <c:v>3.9750000000000001</c:v>
                </c:pt>
                <c:pt idx="175" formatCode="0.00">
                  <c:v>4.0670000000000002</c:v>
                </c:pt>
                <c:pt idx="176" formatCode="0.00">
                  <c:v>3.734</c:v>
                </c:pt>
                <c:pt idx="177" formatCode="0.00">
                  <c:v>3.4209999999999998</c:v>
                </c:pt>
                <c:pt idx="178" formatCode="0.00">
                  <c:v>3.5190000000000001</c:v>
                </c:pt>
                <c:pt idx="179" formatCode="0.00">
                  <c:v>3.597</c:v>
                </c:pt>
              </c:numCache>
            </c:numRef>
          </c:val>
          <c:smooth val="0"/>
          <c:extLst>
            <c:ext xmlns:c16="http://schemas.microsoft.com/office/drawing/2014/chart" uri="{C3380CC4-5D6E-409C-BE32-E72D297353CC}">
              <c16:uniqueId val="{00000005-75BB-4FDD-98D3-BA25A525C23A}"/>
            </c:ext>
          </c:extLst>
        </c:ser>
        <c:dLbls>
          <c:showLegendKey val="0"/>
          <c:showVal val="0"/>
          <c:showCatName val="0"/>
          <c:showSerName val="0"/>
          <c:showPercent val="0"/>
          <c:showBubbleSize val="0"/>
        </c:dLbls>
        <c:smooth val="0"/>
        <c:axId val="637253408"/>
        <c:axId val="1"/>
        <c:extLst>
          <c:ext xmlns:c15="http://schemas.microsoft.com/office/drawing/2012/chart" uri="{02D57815-91ED-43cb-92C2-25804820EDAC}">
            <c15:filteredLineSeries>
              <c15:ser>
                <c:idx val="1"/>
                <c:order val="1"/>
                <c:tx>
                  <c:strRef>
                    <c:extLst>
                      <c:ext uri="{02D57815-91ED-43cb-92C2-25804820EDAC}">
                        <c15:formulaRef>
                          <c15:sqref>'Staatsanleihen 10j'!$E$4</c15:sqref>
                        </c15:formulaRef>
                      </c:ext>
                    </c:extLst>
                    <c:strCache>
                      <c:ptCount val="1"/>
                      <c:pt idx="0">
                        <c:v>Spanien</c:v>
                      </c:pt>
                    </c:strCache>
                  </c:strRef>
                </c:tx>
                <c:spPr>
                  <a:ln>
                    <a:solidFill>
                      <a:schemeClr val="accent1">
                        <a:lumMod val="60000"/>
                        <a:lumOff val="40000"/>
                      </a:schemeClr>
                    </a:solidFill>
                  </a:ln>
                </c:spPr>
                <c:marker>
                  <c:symbol val="none"/>
                </c:marker>
                <c:cat>
                  <c:numRef>
                    <c:extLst>
                      <c:ext uri="{02D57815-91ED-43cb-92C2-25804820EDAC}">
                        <c15:formulaRef>
                          <c15:sqref>'Staatsanleihen 10j'!$A$5:$A$364</c15:sqref>
                        </c15:formulaRef>
                      </c:ext>
                    </c:extLst>
                    <c:numCache>
                      <c:formatCode>m/d/yyyy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extLst>
                      <c:ext uri="{02D57815-91ED-43cb-92C2-25804820EDAC}">
                        <c15:formulaRef>
                          <c15:sqref>'Staatsanleihen 10j'!$E$44:$E$364</c15:sqref>
                        </c15:formulaRef>
                      </c:ext>
                    </c:extLst>
                    <c:numCache>
                      <c:formatCode>0.00</c:formatCode>
                      <c:ptCount val="141"/>
                      <c:pt idx="0">
                        <c:v>0.18</c:v>
                      </c:pt>
                      <c:pt idx="1">
                        <c:v>0.14000000000000001</c:v>
                      </c:pt>
                      <c:pt idx="2">
                        <c:v>0.35</c:v>
                      </c:pt>
                      <c:pt idx="3">
                        <c:v>0.5</c:v>
                      </c:pt>
                      <c:pt idx="4">
                        <c:v>0.87</c:v>
                      </c:pt>
                      <c:pt idx="5">
                        <c:v>1.04</c:v>
                      </c:pt>
                      <c:pt idx="6">
                        <c:v>1.1200000000000001</c:v>
                      </c:pt>
                      <c:pt idx="7">
                        <c:v>1.3</c:v>
                      </c:pt>
                      <c:pt idx="8">
                        <c:v>1.38</c:v>
                      </c:pt>
                      <c:pt idx="9">
                        <c:v>1.42</c:v>
                      </c:pt>
                      <c:pt idx="10">
                        <c:v>1.59</c:v>
                      </c:pt>
                      <c:pt idx="11">
                        <c:v>1.59</c:v>
                      </c:pt>
                      <c:pt idx="12">
                        <c:v>1.46</c:v>
                      </c:pt>
                      <c:pt idx="13">
                        <c:v>1.4</c:v>
                      </c:pt>
                      <c:pt idx="14">
                        <c:v>1.32</c:v>
                      </c:pt>
                      <c:pt idx="15">
                        <c:v>1.37</c:v>
                      </c:pt>
                      <c:pt idx="16">
                        <c:v>1.39</c:v>
                      </c:pt>
                      <c:pt idx="17">
                        <c:v>1.21</c:v>
                      </c:pt>
                      <c:pt idx="18">
                        <c:v>1.33</c:v>
                      </c:pt>
                      <c:pt idx="19">
                        <c:v>1.51</c:v>
                      </c:pt>
                      <c:pt idx="20">
                        <c:v>1.47</c:v>
                      </c:pt>
                      <c:pt idx="21">
                        <c:v>1.44</c:v>
                      </c:pt>
                      <c:pt idx="22">
                        <c:v>1.49</c:v>
                      </c:pt>
                      <c:pt idx="23">
                        <c:v>1.61</c:v>
                      </c:pt>
                      <c:pt idx="24">
                        <c:v>1.54</c:v>
                      </c:pt>
                      <c:pt idx="25">
                        <c:v>1.48</c:v>
                      </c:pt>
                      <c:pt idx="26">
                        <c:v>1.6</c:v>
                      </c:pt>
                      <c:pt idx="27">
                        <c:v>1.45</c:v>
                      </c:pt>
                      <c:pt idx="28">
                        <c:v>1.57</c:v>
                      </c:pt>
                      <c:pt idx="29">
                        <c:v>1.61</c:v>
                      </c:pt>
                      <c:pt idx="30">
                        <c:v>1.72</c:v>
                      </c:pt>
                      <c:pt idx="31">
                        <c:v>1.7</c:v>
                      </c:pt>
                      <c:pt idx="32">
                        <c:v>1.46</c:v>
                      </c:pt>
                      <c:pt idx="33">
                        <c:v>1.44</c:v>
                      </c:pt>
                      <c:pt idx="34">
                        <c:v>1.43</c:v>
                      </c:pt>
                      <c:pt idx="35">
                        <c:v>1.07</c:v>
                      </c:pt>
                      <c:pt idx="36">
                        <c:v>1.04</c:v>
                      </c:pt>
                      <c:pt idx="37">
                        <c:v>1.01</c:v>
                      </c:pt>
                      <c:pt idx="38">
                        <c:v>1.17</c:v>
                      </c:pt>
                      <c:pt idx="39">
                        <c:v>1.48</c:v>
                      </c:pt>
                      <c:pt idx="40">
                        <c:v>1.57</c:v>
                      </c:pt>
                      <c:pt idx="41">
                        <c:v>1.53</c:v>
                      </c:pt>
                      <c:pt idx="42">
                        <c:v>1.54</c:v>
                      </c:pt>
                      <c:pt idx="43">
                        <c:v>1.72</c:v>
                      </c:pt>
                      <c:pt idx="44">
                        <c:v>1.72</c:v>
                      </c:pt>
                      <c:pt idx="45">
                        <c:v>1.69</c:v>
                      </c:pt>
                      <c:pt idx="46">
                        <c:v>1.72</c:v>
                      </c:pt>
                      <c:pt idx="47">
                        <c:v>1.73</c:v>
                      </c:pt>
                      <c:pt idx="48">
                        <c:v>2.0299999999999998</c:v>
                      </c:pt>
                      <c:pt idx="49">
                        <c:v>1.96</c:v>
                      </c:pt>
                      <c:pt idx="50">
                        <c:v>2.1</c:v>
                      </c:pt>
                      <c:pt idx="51">
                        <c:v>2.2200000000000002</c:v>
                      </c:pt>
                      <c:pt idx="52">
                        <c:v>1.78</c:v>
                      </c:pt>
                      <c:pt idx="53">
                        <c:v>1.31</c:v>
                      </c:pt>
                      <c:pt idx="54">
                        <c:v>1.23</c:v>
                      </c:pt>
                      <c:pt idx="55">
                        <c:v>1.52</c:v>
                      </c:pt>
                      <c:pt idx="56">
                        <c:v>1.54</c:v>
                      </c:pt>
                      <c:pt idx="57">
                        <c:v>1.78</c:v>
                      </c:pt>
                      <c:pt idx="58">
                        <c:v>2.0699999999999998</c:v>
                      </c:pt>
                      <c:pt idx="59">
                        <c:v>2.12</c:v>
                      </c:pt>
                      <c:pt idx="60">
                        <c:v>2.2000000000000002</c:v>
                      </c:pt>
                      <c:pt idx="61">
                        <c:v>2.41</c:v>
                      </c:pt>
                      <c:pt idx="62">
                        <c:v>2.68</c:v>
                      </c:pt>
                      <c:pt idx="63">
                        <c:v>2.72</c:v>
                      </c:pt>
                      <c:pt idx="64">
                        <c:v>2.93</c:v>
                      </c:pt>
                      <c:pt idx="65">
                        <c:v>3.11</c:v>
                      </c:pt>
                      <c:pt idx="66">
                        <c:v>3.31</c:v>
                      </c:pt>
                      <c:pt idx="67">
                        <c:v>3.56</c:v>
                      </c:pt>
                      <c:pt idx="68">
                        <c:v>3.79</c:v>
                      </c:pt>
                      <c:pt idx="69">
                        <c:v>4.13</c:v>
                      </c:pt>
                      <c:pt idx="70">
                        <c:v>4.0999999999999996</c:v>
                      </c:pt>
                      <c:pt idx="71">
                        <c:v>4.22</c:v>
                      </c:pt>
                      <c:pt idx="72">
                        <c:v>4.42</c:v>
                      </c:pt>
                      <c:pt idx="73">
                        <c:v>4.5</c:v>
                      </c:pt>
                      <c:pt idx="74">
                        <c:v>4.67</c:v>
                      </c:pt>
                      <c:pt idx="75">
                        <c:v>4.67</c:v>
                      </c:pt>
                      <c:pt idx="76">
                        <c:v>4.25</c:v>
                      </c:pt>
                      <c:pt idx="77">
                        <c:v>4.59</c:v>
                      </c:pt>
                      <c:pt idx="78">
                        <c:v>4.92</c:v>
                      </c:pt>
                      <c:pt idx="79">
                        <c:v>5.22</c:v>
                      </c:pt>
                      <c:pt idx="80">
                        <c:v>5.05</c:v>
                      </c:pt>
                      <c:pt idx="81">
                        <c:v>5.34</c:v>
                      </c:pt>
                      <c:pt idx="82">
                        <c:v>5.69</c:v>
                      </c:pt>
                      <c:pt idx="83">
                        <c:v>5.64</c:v>
                      </c:pt>
                      <c:pt idx="84">
                        <c:v>5.91</c:v>
                      </c:pt>
                      <c:pt idx="85">
                        <c:v>6.58</c:v>
                      </c:pt>
                      <c:pt idx="86">
                        <c:v>6.79</c:v>
                      </c:pt>
                      <c:pt idx="87">
                        <c:v>6.59</c:v>
                      </c:pt>
                      <c:pt idx="88">
                        <c:v>6.13</c:v>
                      </c:pt>
                      <c:pt idx="89">
                        <c:v>5.79</c:v>
                      </c:pt>
                      <c:pt idx="90">
                        <c:v>5.17</c:v>
                      </c:pt>
                      <c:pt idx="91">
                        <c:v>5.1100000000000003</c:v>
                      </c:pt>
                      <c:pt idx="92">
                        <c:v>5.41</c:v>
                      </c:pt>
                      <c:pt idx="93">
                        <c:v>5.53</c:v>
                      </c:pt>
                      <c:pt idx="94">
                        <c:v>6.2</c:v>
                      </c:pt>
                      <c:pt idx="95">
                        <c:v>5.26</c:v>
                      </c:pt>
                      <c:pt idx="96">
                        <c:v>5.2</c:v>
                      </c:pt>
                      <c:pt idx="97">
                        <c:v>5.25</c:v>
                      </c:pt>
                      <c:pt idx="98">
                        <c:v>5.83</c:v>
                      </c:pt>
                      <c:pt idx="99">
                        <c:v>5.48</c:v>
                      </c:pt>
                      <c:pt idx="100">
                        <c:v>5.32</c:v>
                      </c:pt>
                      <c:pt idx="101">
                        <c:v>5.33</c:v>
                      </c:pt>
                      <c:pt idx="102">
                        <c:v>5.25</c:v>
                      </c:pt>
                      <c:pt idx="103">
                        <c:v>5.26</c:v>
                      </c:pt>
                      <c:pt idx="104">
                        <c:v>5.38</c:v>
                      </c:pt>
                      <c:pt idx="105">
                        <c:v>5.38</c:v>
                      </c:pt>
                      <c:pt idx="106">
                        <c:v>4.6900000000000004</c:v>
                      </c:pt>
                      <c:pt idx="107">
                        <c:v>4.04</c:v>
                      </c:pt>
                      <c:pt idx="108">
                        <c:v>4.09</c:v>
                      </c:pt>
                      <c:pt idx="109">
                        <c:v>4.04</c:v>
                      </c:pt>
                      <c:pt idx="110">
                        <c:v>4.43</c:v>
                      </c:pt>
                      <c:pt idx="111">
                        <c:v>4.5599999999999996</c:v>
                      </c:pt>
                      <c:pt idx="112">
                        <c:v>4.08</c:v>
                      </c:pt>
                      <c:pt idx="113">
                        <c:v>3.9</c:v>
                      </c:pt>
                      <c:pt idx="114">
                        <c:v>3.83</c:v>
                      </c:pt>
                      <c:pt idx="115">
                        <c:v>3.98</c:v>
                      </c:pt>
                      <c:pt idx="116">
                        <c:v>3.99</c:v>
                      </c:pt>
                      <c:pt idx="117">
                        <c:v>3.81</c:v>
                      </c:pt>
                      <c:pt idx="118">
                        <c:v>3.79</c:v>
                      </c:pt>
                      <c:pt idx="119">
                        <c:v>3.78</c:v>
                      </c:pt>
                      <c:pt idx="120">
                        <c:v>3.81</c:v>
                      </c:pt>
                      <c:pt idx="121">
                        <c:v>3.79</c:v>
                      </c:pt>
                      <c:pt idx="122">
                        <c:v>4.01</c:v>
                      </c:pt>
                      <c:pt idx="123">
                        <c:v>4.25</c:v>
                      </c:pt>
                      <c:pt idx="124">
                        <c:v>4.0599999999999996</c:v>
                      </c:pt>
                      <c:pt idx="125">
                        <c:v>4.01</c:v>
                      </c:pt>
                      <c:pt idx="126">
                        <c:v>4.0599999999999996</c:v>
                      </c:pt>
                      <c:pt idx="127">
                        <c:v>4.2300000000000004</c:v>
                      </c:pt>
                      <c:pt idx="128">
                        <c:v>4.1500000000000004</c:v>
                      </c:pt>
                      <c:pt idx="129">
                        <c:v>3.86</c:v>
                      </c:pt>
                      <c:pt idx="130">
                        <c:v>4.1500000000000004</c:v>
                      </c:pt>
                      <c:pt idx="131">
                        <c:v>4.47</c:v>
                      </c:pt>
                      <c:pt idx="132">
                        <c:v>4.57</c:v>
                      </c:pt>
                      <c:pt idx="133">
                        <c:v>4.5599999999999996</c:v>
                      </c:pt>
                      <c:pt idx="134">
                        <c:v>4.8</c:v>
                      </c:pt>
                      <c:pt idx="135">
                        <c:v>4.79</c:v>
                      </c:pt>
                      <c:pt idx="136">
                        <c:v>4.43</c:v>
                      </c:pt>
                      <c:pt idx="137">
                        <c:v>4.32</c:v>
                      </c:pt>
                      <c:pt idx="138">
                        <c:v>4.12</c:v>
                      </c:pt>
                      <c:pt idx="139">
                        <c:v>4.1500000000000004</c:v>
                      </c:pt>
                      <c:pt idx="140">
                        <c:v>4.18</c:v>
                      </c:pt>
                    </c:numCache>
                  </c:numRef>
                </c:val>
                <c:smooth val="0"/>
                <c:extLst>
                  <c:ext xmlns:c16="http://schemas.microsoft.com/office/drawing/2014/chart" uri="{C3380CC4-5D6E-409C-BE32-E72D297353CC}">
                    <c16:uniqueId val="{00000007-75BB-4FDD-98D3-BA25A525C23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'Staatsanleihen 10j'!$F$4</c15:sqref>
                        </c15:formulaRef>
                      </c:ext>
                    </c:extLst>
                    <c:strCache>
                      <c:ptCount val="1"/>
                      <c:pt idx="0">
                        <c:v>Frankreich</c:v>
                      </c:pt>
                    </c:strCache>
                  </c:strRef>
                </c:tx>
                <c:marker>
                  <c:symbol val="none"/>
                </c:marker>
                <c:cat>
                  <c:numRef>
                    <c:extLst xmlns:c15="http://schemas.microsoft.com/office/drawing/2012/chart">
                      <c:ext xmlns:c15="http://schemas.microsoft.com/office/drawing/2012/chart" uri="{02D57815-91ED-43cb-92C2-25804820EDAC}">
                        <c15:formulaRef>
                          <c15:sqref>'Staatsanleihen 10j'!$A$5:$A$364</c15:sqref>
                        </c15:formulaRef>
                      </c:ext>
                    </c:extLst>
                    <c:numCache>
                      <c:formatCode>m/d/yyyy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extLst xmlns:c15="http://schemas.microsoft.com/office/drawing/2012/chart">
                      <c:ext xmlns:c15="http://schemas.microsoft.com/office/drawing/2012/chart" uri="{02D57815-91ED-43cb-92C2-25804820EDAC}">
                        <c15:formulaRef>
                          <c15:sqref>'Staatsanleihen 10j'!$F$44:$F$364</c15:sqref>
                        </c15:formulaRef>
                      </c:ext>
                    </c:extLst>
                    <c:numCache>
                      <c:formatCode>0.00</c:formatCode>
                      <c:ptCount val="141"/>
                      <c:pt idx="0">
                        <c:v>-0.28000000000000003</c:v>
                      </c:pt>
                      <c:pt idx="1">
                        <c:v>-0.34</c:v>
                      </c:pt>
                      <c:pt idx="2">
                        <c:v>-7.0000000000000007E-2</c:v>
                      </c:pt>
                      <c:pt idx="3">
                        <c:v>0.08</c:v>
                      </c:pt>
                      <c:pt idx="4">
                        <c:v>0.3</c:v>
                      </c:pt>
                      <c:pt idx="5">
                        <c:v>0.37</c:v>
                      </c:pt>
                      <c:pt idx="6">
                        <c:v>0.44</c:v>
                      </c:pt>
                      <c:pt idx="7">
                        <c:v>0.55000000000000004</c:v>
                      </c:pt>
                      <c:pt idx="8">
                        <c:v>0.65</c:v>
                      </c:pt>
                      <c:pt idx="9">
                        <c:v>0.7</c:v>
                      </c:pt>
                      <c:pt idx="10">
                        <c:v>0.76</c:v>
                      </c:pt>
                      <c:pt idx="11">
                        <c:v>0.82</c:v>
                      </c:pt>
                      <c:pt idx="12">
                        <c:v>0.77</c:v>
                      </c:pt>
                      <c:pt idx="13">
                        <c:v>0.7</c:v>
                      </c:pt>
                      <c:pt idx="14">
                        <c:v>0.67</c:v>
                      </c:pt>
                      <c:pt idx="15">
                        <c:v>0.75</c:v>
                      </c:pt>
                      <c:pt idx="16">
                        <c:v>0.78</c:v>
                      </c:pt>
                      <c:pt idx="17">
                        <c:v>0.78</c:v>
                      </c:pt>
                      <c:pt idx="18">
                        <c:v>0.84</c:v>
                      </c:pt>
                      <c:pt idx="19">
                        <c:v>0.98</c:v>
                      </c:pt>
                      <c:pt idx="20">
                        <c:v>0.86</c:v>
                      </c:pt>
                      <c:pt idx="21">
                        <c:v>0.67</c:v>
                      </c:pt>
                      <c:pt idx="22">
                        <c:v>0.72</c:v>
                      </c:pt>
                      <c:pt idx="23">
                        <c:v>0.81</c:v>
                      </c:pt>
                      <c:pt idx="24">
                        <c:v>0.7</c:v>
                      </c:pt>
                      <c:pt idx="25">
                        <c:v>0.71</c:v>
                      </c:pt>
                      <c:pt idx="26">
                        <c:v>0.84</c:v>
                      </c:pt>
                      <c:pt idx="27">
                        <c:v>0.66</c:v>
                      </c:pt>
                      <c:pt idx="28">
                        <c:v>0.81</c:v>
                      </c:pt>
                      <c:pt idx="29">
                        <c:v>0.88</c:v>
                      </c:pt>
                      <c:pt idx="30">
                        <c:v>1.02</c:v>
                      </c:pt>
                      <c:pt idx="31">
                        <c:v>1.03</c:v>
                      </c:pt>
                      <c:pt idx="32">
                        <c:v>0.86</c:v>
                      </c:pt>
                      <c:pt idx="33">
                        <c:v>0.75</c:v>
                      </c:pt>
                      <c:pt idx="34">
                        <c:v>0.67</c:v>
                      </c:pt>
                      <c:pt idx="35">
                        <c:v>0.33</c:v>
                      </c:pt>
                      <c:pt idx="36">
                        <c:v>0.18</c:v>
                      </c:pt>
                      <c:pt idx="37">
                        <c:v>0.15</c:v>
                      </c:pt>
                      <c:pt idx="38">
                        <c:v>0.17</c:v>
                      </c:pt>
                      <c:pt idx="39">
                        <c:v>0.39</c:v>
                      </c:pt>
                      <c:pt idx="40">
                        <c:v>0.51</c:v>
                      </c:pt>
                      <c:pt idx="41">
                        <c:v>0.51</c:v>
                      </c:pt>
                      <c:pt idx="42">
                        <c:v>0.51</c:v>
                      </c:pt>
                      <c:pt idx="43">
                        <c:v>0.59</c:v>
                      </c:pt>
                      <c:pt idx="44">
                        <c:v>0.84</c:v>
                      </c:pt>
                      <c:pt idx="45">
                        <c:v>0.93</c:v>
                      </c:pt>
                      <c:pt idx="46">
                        <c:v>0.88</c:v>
                      </c:pt>
                      <c:pt idx="47">
                        <c:v>0.87</c:v>
                      </c:pt>
                      <c:pt idx="48">
                        <c:v>1</c:v>
                      </c:pt>
                      <c:pt idx="49">
                        <c:v>1.01</c:v>
                      </c:pt>
                      <c:pt idx="50">
                        <c:v>1.1100000000000001</c:v>
                      </c:pt>
                      <c:pt idx="51">
                        <c:v>1.2</c:v>
                      </c:pt>
                      <c:pt idx="52">
                        <c:v>0.89</c:v>
                      </c:pt>
                      <c:pt idx="53">
                        <c:v>0.44</c:v>
                      </c:pt>
                      <c:pt idx="54">
                        <c:v>0.51</c:v>
                      </c:pt>
                      <c:pt idx="55">
                        <c:v>0.6</c:v>
                      </c:pt>
                      <c:pt idx="56">
                        <c:v>0.67</c:v>
                      </c:pt>
                      <c:pt idx="57">
                        <c:v>0.92</c:v>
                      </c:pt>
                      <c:pt idx="58">
                        <c:v>1.1399999999999999</c:v>
                      </c:pt>
                      <c:pt idx="59">
                        <c:v>1.26</c:v>
                      </c:pt>
                      <c:pt idx="60">
                        <c:v>1.35</c:v>
                      </c:pt>
                      <c:pt idx="61">
                        <c:v>1.41</c:v>
                      </c:pt>
                      <c:pt idx="62">
                        <c:v>1.56</c:v>
                      </c:pt>
                      <c:pt idx="63">
                        <c:v>1.71</c:v>
                      </c:pt>
                      <c:pt idx="64">
                        <c:v>1.84</c:v>
                      </c:pt>
                      <c:pt idx="65">
                        <c:v>2.0299999999999998</c:v>
                      </c:pt>
                      <c:pt idx="66">
                        <c:v>2.15</c:v>
                      </c:pt>
                      <c:pt idx="67">
                        <c:v>2.25</c:v>
                      </c:pt>
                      <c:pt idx="68">
                        <c:v>2.38</c:v>
                      </c:pt>
                      <c:pt idx="69">
                        <c:v>2.33</c:v>
                      </c:pt>
                      <c:pt idx="70">
                        <c:v>2.27</c:v>
                      </c:pt>
                      <c:pt idx="71">
                        <c:v>2.39</c:v>
                      </c:pt>
                      <c:pt idx="72">
                        <c:v>2.4900000000000002</c:v>
                      </c:pt>
                      <c:pt idx="73">
                        <c:v>2.36</c:v>
                      </c:pt>
                      <c:pt idx="74">
                        <c:v>2.25</c:v>
                      </c:pt>
                      <c:pt idx="75">
                        <c:v>2.21</c:v>
                      </c:pt>
                      <c:pt idx="76">
                        <c:v>1.87</c:v>
                      </c:pt>
                      <c:pt idx="77">
                        <c:v>1.8</c:v>
                      </c:pt>
                      <c:pt idx="78">
                        <c:v>2.0699999999999998</c:v>
                      </c:pt>
                      <c:pt idx="79">
                        <c:v>2.2400000000000002</c:v>
                      </c:pt>
                      <c:pt idx="80">
                        <c:v>2.17</c:v>
                      </c:pt>
                      <c:pt idx="81">
                        <c:v>2.0099999999999998</c:v>
                      </c:pt>
                      <c:pt idx="82">
                        <c:v>2.14</c:v>
                      </c:pt>
                      <c:pt idx="83">
                        <c:v>2.19</c:v>
                      </c:pt>
                      <c:pt idx="84">
                        <c:v>2.2400000000000002</c:v>
                      </c:pt>
                      <c:pt idx="85">
                        <c:v>2.12</c:v>
                      </c:pt>
                      <c:pt idx="86">
                        <c:v>2.2799999999999998</c:v>
                      </c:pt>
                      <c:pt idx="87">
                        <c:v>2.57</c:v>
                      </c:pt>
                      <c:pt idx="88">
                        <c:v>2.75</c:v>
                      </c:pt>
                      <c:pt idx="89">
                        <c:v>2.99</c:v>
                      </c:pt>
                      <c:pt idx="90">
                        <c:v>2.95</c:v>
                      </c:pt>
                      <c:pt idx="91">
                        <c:v>3.02</c:v>
                      </c:pt>
                      <c:pt idx="92">
                        <c:v>3.18</c:v>
                      </c:pt>
                      <c:pt idx="93">
                        <c:v>3.16</c:v>
                      </c:pt>
                      <c:pt idx="94">
                        <c:v>3.41</c:v>
                      </c:pt>
                      <c:pt idx="95">
                        <c:v>2.99</c:v>
                      </c:pt>
                      <c:pt idx="96">
                        <c:v>2.64</c:v>
                      </c:pt>
                      <c:pt idx="97">
                        <c:v>2.98</c:v>
                      </c:pt>
                      <c:pt idx="98">
                        <c:v>3.4</c:v>
                      </c:pt>
                      <c:pt idx="99">
                        <c:v>3.43</c:v>
                      </c:pt>
                      <c:pt idx="100">
                        <c:v>3.49</c:v>
                      </c:pt>
                      <c:pt idx="101">
                        <c:v>3.69</c:v>
                      </c:pt>
                      <c:pt idx="102">
                        <c:v>3.61</c:v>
                      </c:pt>
                      <c:pt idx="103">
                        <c:v>3.6</c:v>
                      </c:pt>
                      <c:pt idx="104">
                        <c:v>3.44</c:v>
                      </c:pt>
                      <c:pt idx="105">
                        <c:v>3.34</c:v>
                      </c:pt>
                      <c:pt idx="106">
                        <c:v>3</c:v>
                      </c:pt>
                      <c:pt idx="107">
                        <c:v>2.72</c:v>
                      </c:pt>
                      <c:pt idx="108">
                        <c:v>2.68</c:v>
                      </c:pt>
                      <c:pt idx="109">
                        <c:v>2.68</c:v>
                      </c:pt>
                      <c:pt idx="110">
                        <c:v>2.99</c:v>
                      </c:pt>
                      <c:pt idx="111">
                        <c:v>3.07</c:v>
                      </c:pt>
                      <c:pt idx="112">
                        <c:v>3.08</c:v>
                      </c:pt>
                      <c:pt idx="113">
                        <c:v>3.4</c:v>
                      </c:pt>
                      <c:pt idx="114">
                        <c:v>3.44</c:v>
                      </c:pt>
                      <c:pt idx="115">
                        <c:v>3.5</c:v>
                      </c:pt>
                      <c:pt idx="116">
                        <c:v>3.52</c:v>
                      </c:pt>
                      <c:pt idx="117">
                        <c:v>3.48</c:v>
                      </c:pt>
                      <c:pt idx="118">
                        <c:v>3.56</c:v>
                      </c:pt>
                      <c:pt idx="119">
                        <c:v>3.56</c:v>
                      </c:pt>
                      <c:pt idx="120">
                        <c:v>3.59</c:v>
                      </c:pt>
                      <c:pt idx="121">
                        <c:v>3.59</c:v>
                      </c:pt>
                      <c:pt idx="122">
                        <c:v>3.73</c:v>
                      </c:pt>
                      <c:pt idx="123">
                        <c:v>3.9</c:v>
                      </c:pt>
                      <c:pt idx="124">
                        <c:v>3.8</c:v>
                      </c:pt>
                      <c:pt idx="125">
                        <c:v>3.66</c:v>
                      </c:pt>
                      <c:pt idx="126">
                        <c:v>3.65</c:v>
                      </c:pt>
                      <c:pt idx="127">
                        <c:v>3.68</c:v>
                      </c:pt>
                      <c:pt idx="128">
                        <c:v>3.6</c:v>
                      </c:pt>
                      <c:pt idx="129">
                        <c:v>3.54</c:v>
                      </c:pt>
                      <c:pt idx="130">
                        <c:v>3.98</c:v>
                      </c:pt>
                      <c:pt idx="131">
                        <c:v>4.18</c:v>
                      </c:pt>
                      <c:pt idx="132">
                        <c:v>4.3600000000000003</c:v>
                      </c:pt>
                      <c:pt idx="133">
                        <c:v>4.4000000000000004</c:v>
                      </c:pt>
                      <c:pt idx="134">
                        <c:v>4.6900000000000004</c:v>
                      </c:pt>
                      <c:pt idx="135">
                        <c:v>4.7300000000000004</c:v>
                      </c:pt>
                      <c:pt idx="136">
                        <c:v>4.41</c:v>
                      </c:pt>
                      <c:pt idx="137">
                        <c:v>4.2699999999999996</c:v>
                      </c:pt>
                      <c:pt idx="138">
                        <c:v>4.0199999999999996</c:v>
                      </c:pt>
                      <c:pt idx="139">
                        <c:v>4.08</c:v>
                      </c:pt>
                      <c:pt idx="140">
                        <c:v>4.1500000000000004</c:v>
                      </c:pt>
                    </c:numCache>
                  </c:numRef>
                </c:val>
                <c:smooth val="0"/>
                <c:extLst xmlns:c15="http://schemas.microsoft.com/office/drawing/2012/chart">
                  <c:ext xmlns:c16="http://schemas.microsoft.com/office/drawing/2014/chart" uri="{C3380CC4-5D6E-409C-BE32-E72D297353CC}">
                    <c16:uniqueId val="{00000008-75BB-4FDD-98D3-BA25A525C23A}"/>
                  </c:ext>
                </c:extLst>
              </c15:ser>
            </c15:filteredLineSeries>
          </c:ext>
        </c:extLst>
      </c:lineChart>
      <c:dateAx>
        <c:axId val="637253408"/>
        <c:scaling>
          <c:orientation val="minMax"/>
        </c:scaling>
        <c:delete val="0"/>
        <c:axPos val="b"/>
        <c:numFmt formatCode="yyyy" sourceLinked="0"/>
        <c:majorTickMark val="none"/>
        <c:minorTickMark val="none"/>
        <c:tickLblPos val="low"/>
        <c:txPr>
          <a:bodyPr rot="-5400000" vert="horz"/>
          <a:lstStyle/>
          <a:p>
            <a:pPr>
              <a:defRPr/>
            </a:pPr>
            <a:endParaRPr lang="de-DE"/>
          </a:p>
        </c:txPr>
        <c:crossAx val="1"/>
        <c:crosses val="autoZero"/>
        <c:auto val="1"/>
        <c:lblOffset val="100"/>
        <c:baseTimeUnit val="months"/>
        <c:majorUnit val="12"/>
        <c:majorTimeUnit val="months"/>
      </c:dateAx>
      <c:valAx>
        <c:axId val="1"/>
        <c:scaling>
          <c:orientation val="minMax"/>
          <c:max val="6"/>
          <c:min val="-1"/>
        </c:scaling>
        <c:delete val="0"/>
        <c:axPos val="l"/>
        <c:majorGridlines>
          <c:spPr>
            <a:ln w="3175">
              <a:solidFill>
                <a:schemeClr val="bg1">
                  <a:lumMod val="75000"/>
                </a:schemeClr>
              </a:solidFill>
            </a:ln>
          </c:spPr>
        </c:majorGridlines>
        <c:numFmt formatCode="0" sourceLinked="0"/>
        <c:majorTickMark val="out"/>
        <c:minorTickMark val="none"/>
        <c:tickLblPos val="nextTo"/>
        <c:spPr>
          <a:ln>
            <a:noFill/>
          </a:ln>
        </c:spPr>
        <c:crossAx val="637253408"/>
        <c:crosses val="autoZero"/>
        <c:crossBetween val="between"/>
      </c:valAx>
    </c:plotArea>
    <c:legend>
      <c:legendPos val="r"/>
      <c:layout>
        <c:manualLayout>
          <c:xMode val="edge"/>
          <c:yMode val="edge"/>
          <c:x val="0.77683874912648498"/>
          <c:y val="0.37643518518518521"/>
          <c:w val="0.21641317260656884"/>
          <c:h val="0.21117444444444441"/>
        </c:manualLayout>
      </c:layout>
      <c:overlay val="0"/>
    </c:legend>
    <c:plotVisOnly val="1"/>
    <c:dispBlanksAs val="gap"/>
    <c:showDLblsOverMax val="0"/>
  </c:chart>
  <c:spPr>
    <a:solidFill>
      <a:schemeClr val="bg1"/>
    </a:solidFill>
    <a:ln w="63500">
      <a:noFill/>
    </a:ln>
  </c:spPr>
  <c:txPr>
    <a:bodyPr/>
    <a:lstStyle/>
    <a:p>
      <a:pPr>
        <a:defRPr sz="1000">
          <a:solidFill>
            <a:srgbClr val="002060"/>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'Auftragseingang Branchen'!$O$6</c:f>
              <c:strCache>
                <c:ptCount val="1"/>
                <c:pt idx="0">
                  <c:v>H.v. DV-Geräten, elektron. u. opt. Erzeugnissen</c:v>
                </c:pt>
              </c:strCache>
            </c:strRef>
          </c:tx>
          <c:spPr>
            <a:ln w="12700" cap="rnd">
              <a:solidFill>
                <a:schemeClr val="accent1"/>
              </a:solidFill>
              <a:round/>
            </a:ln>
            <a:effectLst/>
          </c:spPr>
          <c:marker>
            <c:symbol val="none"/>
          </c:marker>
          <c:cat>
            <c:numRef>
              <c:f>'Auftragseingang Branchen'!$A$8:$A$391</c:f>
              <c:numCache>
                <c:formatCode>[$-407]mmm/\ yy;@</c:formatCode>
                <c:ptCount val="384"/>
                <c:pt idx="0">
                  <c:v>33270</c:v>
                </c:pt>
                <c:pt idx="1">
                  <c:v>33298</c:v>
                </c:pt>
                <c:pt idx="2">
                  <c:v>33329</c:v>
                </c:pt>
                <c:pt idx="3">
                  <c:v>33359</c:v>
                </c:pt>
                <c:pt idx="4">
                  <c:v>33390</c:v>
                </c:pt>
                <c:pt idx="5">
                  <c:v>33420</c:v>
                </c:pt>
                <c:pt idx="6">
                  <c:v>33451</c:v>
                </c:pt>
                <c:pt idx="7">
                  <c:v>33482</c:v>
                </c:pt>
                <c:pt idx="8">
                  <c:v>33512</c:v>
                </c:pt>
                <c:pt idx="9">
                  <c:v>33543</c:v>
                </c:pt>
                <c:pt idx="10">
                  <c:v>33573</c:v>
                </c:pt>
                <c:pt idx="11">
                  <c:v>33604</c:v>
                </c:pt>
                <c:pt idx="12">
                  <c:v>33635</c:v>
                </c:pt>
                <c:pt idx="13">
                  <c:v>33664</c:v>
                </c:pt>
                <c:pt idx="14">
                  <c:v>33695</c:v>
                </c:pt>
                <c:pt idx="15">
                  <c:v>33725</c:v>
                </c:pt>
                <c:pt idx="16">
                  <c:v>33756</c:v>
                </c:pt>
                <c:pt idx="17">
                  <c:v>33786</c:v>
                </c:pt>
                <c:pt idx="18">
                  <c:v>33817</c:v>
                </c:pt>
                <c:pt idx="19">
                  <c:v>33848</c:v>
                </c:pt>
                <c:pt idx="20">
                  <c:v>33878</c:v>
                </c:pt>
                <c:pt idx="21">
                  <c:v>33909</c:v>
                </c:pt>
                <c:pt idx="22">
                  <c:v>33939</c:v>
                </c:pt>
                <c:pt idx="23">
                  <c:v>33970</c:v>
                </c:pt>
                <c:pt idx="24">
                  <c:v>34001</c:v>
                </c:pt>
                <c:pt idx="25">
                  <c:v>34029</c:v>
                </c:pt>
                <c:pt idx="26">
                  <c:v>34060</c:v>
                </c:pt>
                <c:pt idx="27">
                  <c:v>34090</c:v>
                </c:pt>
                <c:pt idx="28">
                  <c:v>34121</c:v>
                </c:pt>
                <c:pt idx="29">
                  <c:v>34151</c:v>
                </c:pt>
                <c:pt idx="30">
                  <c:v>34182</c:v>
                </c:pt>
                <c:pt idx="31">
                  <c:v>34213</c:v>
                </c:pt>
                <c:pt idx="32">
                  <c:v>34243</c:v>
                </c:pt>
                <c:pt idx="33">
                  <c:v>34274</c:v>
                </c:pt>
                <c:pt idx="34">
                  <c:v>34304</c:v>
                </c:pt>
                <c:pt idx="35">
                  <c:v>34335</c:v>
                </c:pt>
                <c:pt idx="36">
                  <c:v>34366</c:v>
                </c:pt>
                <c:pt idx="37">
                  <c:v>34394</c:v>
                </c:pt>
                <c:pt idx="38">
                  <c:v>34425</c:v>
                </c:pt>
                <c:pt idx="39">
                  <c:v>34455</c:v>
                </c:pt>
                <c:pt idx="40">
                  <c:v>34486</c:v>
                </c:pt>
                <c:pt idx="41">
                  <c:v>34516</c:v>
                </c:pt>
                <c:pt idx="42">
                  <c:v>34547</c:v>
                </c:pt>
                <c:pt idx="43">
                  <c:v>34578</c:v>
                </c:pt>
                <c:pt idx="44">
                  <c:v>34608</c:v>
                </c:pt>
                <c:pt idx="45">
                  <c:v>34639</c:v>
                </c:pt>
                <c:pt idx="46">
                  <c:v>34669</c:v>
                </c:pt>
                <c:pt idx="47">
                  <c:v>34700</c:v>
                </c:pt>
                <c:pt idx="48">
                  <c:v>34731</c:v>
                </c:pt>
                <c:pt idx="49">
                  <c:v>34759</c:v>
                </c:pt>
                <c:pt idx="50">
                  <c:v>34790</c:v>
                </c:pt>
                <c:pt idx="51">
                  <c:v>34820</c:v>
                </c:pt>
                <c:pt idx="52">
                  <c:v>34851</c:v>
                </c:pt>
                <c:pt idx="53">
                  <c:v>34881</c:v>
                </c:pt>
                <c:pt idx="54">
                  <c:v>34912</c:v>
                </c:pt>
                <c:pt idx="55">
                  <c:v>34943</c:v>
                </c:pt>
                <c:pt idx="56">
                  <c:v>34973</c:v>
                </c:pt>
                <c:pt idx="57">
                  <c:v>35004</c:v>
                </c:pt>
                <c:pt idx="58">
                  <c:v>35034</c:v>
                </c:pt>
                <c:pt idx="59">
                  <c:v>35065</c:v>
                </c:pt>
                <c:pt idx="60">
                  <c:v>35096</c:v>
                </c:pt>
                <c:pt idx="61">
                  <c:v>35125</c:v>
                </c:pt>
                <c:pt idx="62">
                  <c:v>35156</c:v>
                </c:pt>
                <c:pt idx="63">
                  <c:v>35186</c:v>
                </c:pt>
                <c:pt idx="64">
                  <c:v>35217</c:v>
                </c:pt>
                <c:pt idx="65">
                  <c:v>35247</c:v>
                </c:pt>
                <c:pt idx="66">
                  <c:v>35278</c:v>
                </c:pt>
                <c:pt idx="67">
                  <c:v>35309</c:v>
                </c:pt>
                <c:pt idx="68">
                  <c:v>35339</c:v>
                </c:pt>
                <c:pt idx="69">
                  <c:v>35370</c:v>
                </c:pt>
                <c:pt idx="70">
                  <c:v>35400</c:v>
                </c:pt>
                <c:pt idx="71">
                  <c:v>35431</c:v>
                </c:pt>
                <c:pt idx="72">
                  <c:v>35462</c:v>
                </c:pt>
                <c:pt idx="73">
                  <c:v>35490</c:v>
                </c:pt>
                <c:pt idx="74">
                  <c:v>35521</c:v>
                </c:pt>
                <c:pt idx="75">
                  <c:v>35551</c:v>
                </c:pt>
                <c:pt idx="76">
                  <c:v>35582</c:v>
                </c:pt>
                <c:pt idx="77">
                  <c:v>35612</c:v>
                </c:pt>
                <c:pt idx="78">
                  <c:v>35643</c:v>
                </c:pt>
                <c:pt idx="79">
                  <c:v>35674</c:v>
                </c:pt>
                <c:pt idx="80">
                  <c:v>35704</c:v>
                </c:pt>
                <c:pt idx="81">
                  <c:v>35735</c:v>
                </c:pt>
                <c:pt idx="82">
                  <c:v>35765</c:v>
                </c:pt>
                <c:pt idx="83">
                  <c:v>35796</c:v>
                </c:pt>
                <c:pt idx="84">
                  <c:v>35827</c:v>
                </c:pt>
                <c:pt idx="85">
                  <c:v>35855</c:v>
                </c:pt>
                <c:pt idx="86">
                  <c:v>35886</c:v>
                </c:pt>
                <c:pt idx="87">
                  <c:v>35916</c:v>
                </c:pt>
                <c:pt idx="88">
                  <c:v>35947</c:v>
                </c:pt>
                <c:pt idx="89">
                  <c:v>35977</c:v>
                </c:pt>
                <c:pt idx="90">
                  <c:v>36008</c:v>
                </c:pt>
                <c:pt idx="91">
                  <c:v>36039</c:v>
                </c:pt>
                <c:pt idx="92">
                  <c:v>36069</c:v>
                </c:pt>
                <c:pt idx="93">
                  <c:v>36100</c:v>
                </c:pt>
                <c:pt idx="94">
                  <c:v>36130</c:v>
                </c:pt>
                <c:pt idx="95">
                  <c:v>36161</c:v>
                </c:pt>
                <c:pt idx="96">
                  <c:v>36192</c:v>
                </c:pt>
                <c:pt idx="97">
                  <c:v>36220</c:v>
                </c:pt>
                <c:pt idx="98">
                  <c:v>36251</c:v>
                </c:pt>
                <c:pt idx="99">
                  <c:v>36281</c:v>
                </c:pt>
                <c:pt idx="100">
                  <c:v>36312</c:v>
                </c:pt>
                <c:pt idx="101">
                  <c:v>36342</c:v>
                </c:pt>
                <c:pt idx="102">
                  <c:v>36373</c:v>
                </c:pt>
                <c:pt idx="103">
                  <c:v>36404</c:v>
                </c:pt>
                <c:pt idx="104">
                  <c:v>36434</c:v>
                </c:pt>
                <c:pt idx="105">
                  <c:v>36465</c:v>
                </c:pt>
                <c:pt idx="106">
                  <c:v>36495</c:v>
                </c:pt>
                <c:pt idx="107">
                  <c:v>36526</c:v>
                </c:pt>
                <c:pt idx="108">
                  <c:v>36557</c:v>
                </c:pt>
                <c:pt idx="109">
                  <c:v>36586</c:v>
                </c:pt>
                <c:pt idx="110">
                  <c:v>36617</c:v>
                </c:pt>
                <c:pt idx="111">
                  <c:v>36647</c:v>
                </c:pt>
                <c:pt idx="112">
                  <c:v>36678</c:v>
                </c:pt>
                <c:pt idx="113">
                  <c:v>36708</c:v>
                </c:pt>
                <c:pt idx="114">
                  <c:v>36739</c:v>
                </c:pt>
                <c:pt idx="115">
                  <c:v>36770</c:v>
                </c:pt>
                <c:pt idx="116">
                  <c:v>36800</c:v>
                </c:pt>
                <c:pt idx="117">
                  <c:v>36831</c:v>
                </c:pt>
                <c:pt idx="118">
                  <c:v>36861</c:v>
                </c:pt>
                <c:pt idx="119">
                  <c:v>36892</c:v>
                </c:pt>
                <c:pt idx="120">
                  <c:v>36923</c:v>
                </c:pt>
                <c:pt idx="121">
                  <c:v>36951</c:v>
                </c:pt>
                <c:pt idx="122">
                  <c:v>36982</c:v>
                </c:pt>
                <c:pt idx="123">
                  <c:v>37012</c:v>
                </c:pt>
                <c:pt idx="124">
                  <c:v>37043</c:v>
                </c:pt>
                <c:pt idx="125">
                  <c:v>37073</c:v>
                </c:pt>
                <c:pt idx="126">
                  <c:v>37104</c:v>
                </c:pt>
                <c:pt idx="127">
                  <c:v>37135</c:v>
                </c:pt>
                <c:pt idx="128">
                  <c:v>37165</c:v>
                </c:pt>
                <c:pt idx="129">
                  <c:v>37196</c:v>
                </c:pt>
                <c:pt idx="130">
                  <c:v>37226</c:v>
                </c:pt>
                <c:pt idx="131">
                  <c:v>37257</c:v>
                </c:pt>
                <c:pt idx="132">
                  <c:v>37288</c:v>
                </c:pt>
                <c:pt idx="133">
                  <c:v>37316</c:v>
                </c:pt>
                <c:pt idx="134">
                  <c:v>37347</c:v>
                </c:pt>
                <c:pt idx="135">
                  <c:v>37377</c:v>
                </c:pt>
                <c:pt idx="136">
                  <c:v>37408</c:v>
                </c:pt>
                <c:pt idx="137">
                  <c:v>37438</c:v>
                </c:pt>
                <c:pt idx="138">
                  <c:v>37469</c:v>
                </c:pt>
                <c:pt idx="139">
                  <c:v>37500</c:v>
                </c:pt>
                <c:pt idx="140">
                  <c:v>37530</c:v>
                </c:pt>
                <c:pt idx="141">
                  <c:v>37561</c:v>
                </c:pt>
                <c:pt idx="142">
                  <c:v>37591</c:v>
                </c:pt>
                <c:pt idx="143">
                  <c:v>37622</c:v>
                </c:pt>
                <c:pt idx="144">
                  <c:v>37653</c:v>
                </c:pt>
                <c:pt idx="145">
                  <c:v>37681</c:v>
                </c:pt>
                <c:pt idx="146">
                  <c:v>37712</c:v>
                </c:pt>
                <c:pt idx="147">
                  <c:v>37742</c:v>
                </c:pt>
                <c:pt idx="148">
                  <c:v>37773</c:v>
                </c:pt>
                <c:pt idx="149">
                  <c:v>37803</c:v>
                </c:pt>
                <c:pt idx="150">
                  <c:v>37834</c:v>
                </c:pt>
                <c:pt idx="151">
                  <c:v>37865</c:v>
                </c:pt>
                <c:pt idx="152">
                  <c:v>37895</c:v>
                </c:pt>
                <c:pt idx="153">
                  <c:v>37926</c:v>
                </c:pt>
                <c:pt idx="154">
                  <c:v>37956</c:v>
                </c:pt>
                <c:pt idx="155">
                  <c:v>37987</c:v>
                </c:pt>
                <c:pt idx="156">
                  <c:v>38018</c:v>
                </c:pt>
                <c:pt idx="157">
                  <c:v>38047</c:v>
                </c:pt>
                <c:pt idx="158">
                  <c:v>38078</c:v>
                </c:pt>
                <c:pt idx="159">
                  <c:v>38108</c:v>
                </c:pt>
                <c:pt idx="160">
                  <c:v>38139</c:v>
                </c:pt>
                <c:pt idx="161">
                  <c:v>38169</c:v>
                </c:pt>
                <c:pt idx="162">
                  <c:v>38200</c:v>
                </c:pt>
                <c:pt idx="163">
                  <c:v>38231</c:v>
                </c:pt>
                <c:pt idx="164">
                  <c:v>38261</c:v>
                </c:pt>
                <c:pt idx="165">
                  <c:v>38292</c:v>
                </c:pt>
                <c:pt idx="166">
                  <c:v>38322</c:v>
                </c:pt>
                <c:pt idx="167">
                  <c:v>38353</c:v>
                </c:pt>
                <c:pt idx="168">
                  <c:v>38384</c:v>
                </c:pt>
                <c:pt idx="169">
                  <c:v>38412</c:v>
                </c:pt>
                <c:pt idx="170">
                  <c:v>38443</c:v>
                </c:pt>
                <c:pt idx="171">
                  <c:v>38473</c:v>
                </c:pt>
                <c:pt idx="172">
                  <c:v>38504</c:v>
                </c:pt>
                <c:pt idx="173">
                  <c:v>38534</c:v>
                </c:pt>
                <c:pt idx="174">
                  <c:v>38565</c:v>
                </c:pt>
                <c:pt idx="175">
                  <c:v>38596</c:v>
                </c:pt>
                <c:pt idx="176">
                  <c:v>38626</c:v>
                </c:pt>
                <c:pt idx="177">
                  <c:v>38657</c:v>
                </c:pt>
                <c:pt idx="178">
                  <c:v>38687</c:v>
                </c:pt>
                <c:pt idx="179">
                  <c:v>38718</c:v>
                </c:pt>
                <c:pt idx="180">
                  <c:v>38749</c:v>
                </c:pt>
                <c:pt idx="181">
                  <c:v>38777</c:v>
                </c:pt>
                <c:pt idx="182">
                  <c:v>38808</c:v>
                </c:pt>
                <c:pt idx="183">
                  <c:v>38838</c:v>
                </c:pt>
                <c:pt idx="184">
                  <c:v>38869</c:v>
                </c:pt>
                <c:pt idx="185">
                  <c:v>38899</c:v>
                </c:pt>
                <c:pt idx="186">
                  <c:v>38930</c:v>
                </c:pt>
                <c:pt idx="187">
                  <c:v>38961</c:v>
                </c:pt>
                <c:pt idx="188">
                  <c:v>38991</c:v>
                </c:pt>
                <c:pt idx="189">
                  <c:v>39022</c:v>
                </c:pt>
                <c:pt idx="190">
                  <c:v>39052</c:v>
                </c:pt>
                <c:pt idx="191">
                  <c:v>39083</c:v>
                </c:pt>
                <c:pt idx="192">
                  <c:v>39114</c:v>
                </c:pt>
                <c:pt idx="193">
                  <c:v>39142</c:v>
                </c:pt>
                <c:pt idx="194">
                  <c:v>39173</c:v>
                </c:pt>
                <c:pt idx="195">
                  <c:v>39203</c:v>
                </c:pt>
                <c:pt idx="196">
                  <c:v>39234</c:v>
                </c:pt>
                <c:pt idx="197">
                  <c:v>39264</c:v>
                </c:pt>
                <c:pt idx="198">
                  <c:v>39295</c:v>
                </c:pt>
                <c:pt idx="199">
                  <c:v>39326</c:v>
                </c:pt>
                <c:pt idx="200">
                  <c:v>39356</c:v>
                </c:pt>
                <c:pt idx="201">
                  <c:v>39387</c:v>
                </c:pt>
                <c:pt idx="202">
                  <c:v>39417</c:v>
                </c:pt>
                <c:pt idx="203">
                  <c:v>39448</c:v>
                </c:pt>
                <c:pt idx="204">
                  <c:v>39479</c:v>
                </c:pt>
                <c:pt idx="205">
                  <c:v>39508</c:v>
                </c:pt>
                <c:pt idx="206">
                  <c:v>39539</c:v>
                </c:pt>
                <c:pt idx="207">
                  <c:v>39569</c:v>
                </c:pt>
                <c:pt idx="208">
                  <c:v>39600</c:v>
                </c:pt>
                <c:pt idx="209">
                  <c:v>39630</c:v>
                </c:pt>
                <c:pt idx="210">
                  <c:v>39661</c:v>
                </c:pt>
                <c:pt idx="211">
                  <c:v>39692</c:v>
                </c:pt>
                <c:pt idx="212">
                  <c:v>39722</c:v>
                </c:pt>
                <c:pt idx="213">
                  <c:v>39753</c:v>
                </c:pt>
                <c:pt idx="214">
                  <c:v>39783</c:v>
                </c:pt>
                <c:pt idx="215">
                  <c:v>39814</c:v>
                </c:pt>
                <c:pt idx="216">
                  <c:v>39845</c:v>
                </c:pt>
                <c:pt idx="217">
                  <c:v>39873</c:v>
                </c:pt>
                <c:pt idx="218">
                  <c:v>39904</c:v>
                </c:pt>
                <c:pt idx="219">
                  <c:v>39934</c:v>
                </c:pt>
                <c:pt idx="220">
                  <c:v>39965</c:v>
                </c:pt>
                <c:pt idx="221">
                  <c:v>39995</c:v>
                </c:pt>
                <c:pt idx="222">
                  <c:v>40026</c:v>
                </c:pt>
                <c:pt idx="223">
                  <c:v>40057</c:v>
                </c:pt>
                <c:pt idx="224">
                  <c:v>40087</c:v>
                </c:pt>
                <c:pt idx="225">
                  <c:v>40118</c:v>
                </c:pt>
                <c:pt idx="226">
                  <c:v>40148</c:v>
                </c:pt>
                <c:pt idx="227">
                  <c:v>40179</c:v>
                </c:pt>
                <c:pt idx="228">
                  <c:v>40210</c:v>
                </c:pt>
                <c:pt idx="229">
                  <c:v>40238</c:v>
                </c:pt>
                <c:pt idx="230">
                  <c:v>40269</c:v>
                </c:pt>
                <c:pt idx="231">
                  <c:v>40299</c:v>
                </c:pt>
                <c:pt idx="232">
                  <c:v>40330</c:v>
                </c:pt>
                <c:pt idx="233">
                  <c:v>40360</c:v>
                </c:pt>
                <c:pt idx="234">
                  <c:v>40391</c:v>
                </c:pt>
                <c:pt idx="235">
                  <c:v>40422</c:v>
                </c:pt>
                <c:pt idx="236">
                  <c:v>40452</c:v>
                </c:pt>
                <c:pt idx="237">
                  <c:v>40483</c:v>
                </c:pt>
                <c:pt idx="238">
                  <c:v>40513</c:v>
                </c:pt>
                <c:pt idx="239">
                  <c:v>40544</c:v>
                </c:pt>
                <c:pt idx="240">
                  <c:v>40575</c:v>
                </c:pt>
                <c:pt idx="241">
                  <c:v>40603</c:v>
                </c:pt>
                <c:pt idx="242">
                  <c:v>40634</c:v>
                </c:pt>
                <c:pt idx="243">
                  <c:v>40664</c:v>
                </c:pt>
                <c:pt idx="244">
                  <c:v>40695</c:v>
                </c:pt>
                <c:pt idx="245">
                  <c:v>40725</c:v>
                </c:pt>
                <c:pt idx="246">
                  <c:v>40756</c:v>
                </c:pt>
                <c:pt idx="247">
                  <c:v>40787</c:v>
                </c:pt>
                <c:pt idx="248">
                  <c:v>40817</c:v>
                </c:pt>
                <c:pt idx="249">
                  <c:v>40848</c:v>
                </c:pt>
                <c:pt idx="250">
                  <c:v>40878</c:v>
                </c:pt>
                <c:pt idx="251">
                  <c:v>40909</c:v>
                </c:pt>
                <c:pt idx="252">
                  <c:v>40940</c:v>
                </c:pt>
                <c:pt idx="253">
                  <c:v>40969</c:v>
                </c:pt>
                <c:pt idx="254">
                  <c:v>41000</c:v>
                </c:pt>
                <c:pt idx="255">
                  <c:v>41030</c:v>
                </c:pt>
                <c:pt idx="256">
                  <c:v>41061</c:v>
                </c:pt>
                <c:pt idx="257">
                  <c:v>41091</c:v>
                </c:pt>
                <c:pt idx="258">
                  <c:v>41122</c:v>
                </c:pt>
                <c:pt idx="259">
                  <c:v>41153</c:v>
                </c:pt>
                <c:pt idx="260">
                  <c:v>41183</c:v>
                </c:pt>
                <c:pt idx="261">
                  <c:v>41214</c:v>
                </c:pt>
                <c:pt idx="262">
                  <c:v>41244</c:v>
                </c:pt>
                <c:pt idx="263">
                  <c:v>41275</c:v>
                </c:pt>
                <c:pt idx="264">
                  <c:v>41306</c:v>
                </c:pt>
                <c:pt idx="265">
                  <c:v>41334</c:v>
                </c:pt>
                <c:pt idx="266">
                  <c:v>41365</c:v>
                </c:pt>
                <c:pt idx="267">
                  <c:v>41395</c:v>
                </c:pt>
                <c:pt idx="268">
                  <c:v>41426</c:v>
                </c:pt>
                <c:pt idx="269">
                  <c:v>41456</c:v>
                </c:pt>
                <c:pt idx="270">
                  <c:v>41487</c:v>
                </c:pt>
                <c:pt idx="271">
                  <c:v>41518</c:v>
                </c:pt>
                <c:pt idx="272">
                  <c:v>41548</c:v>
                </c:pt>
                <c:pt idx="273">
                  <c:v>41579</c:v>
                </c:pt>
                <c:pt idx="274">
                  <c:v>41609</c:v>
                </c:pt>
                <c:pt idx="275">
                  <c:v>41640</c:v>
                </c:pt>
                <c:pt idx="276">
                  <c:v>41671</c:v>
                </c:pt>
                <c:pt idx="277">
                  <c:v>41699</c:v>
                </c:pt>
                <c:pt idx="278">
                  <c:v>41730</c:v>
                </c:pt>
                <c:pt idx="279">
                  <c:v>41760</c:v>
                </c:pt>
                <c:pt idx="280">
                  <c:v>41791</c:v>
                </c:pt>
                <c:pt idx="281">
                  <c:v>41821</c:v>
                </c:pt>
                <c:pt idx="282">
                  <c:v>41852</c:v>
                </c:pt>
                <c:pt idx="283">
                  <c:v>41883</c:v>
                </c:pt>
                <c:pt idx="284">
                  <c:v>41913</c:v>
                </c:pt>
                <c:pt idx="285">
                  <c:v>41944</c:v>
                </c:pt>
                <c:pt idx="286">
                  <c:v>41974</c:v>
                </c:pt>
                <c:pt idx="287">
                  <c:v>42005</c:v>
                </c:pt>
                <c:pt idx="288">
                  <c:v>42036</c:v>
                </c:pt>
                <c:pt idx="289">
                  <c:v>42064</c:v>
                </c:pt>
                <c:pt idx="290">
                  <c:v>42095</c:v>
                </c:pt>
                <c:pt idx="291">
                  <c:v>42125</c:v>
                </c:pt>
                <c:pt idx="292">
                  <c:v>42156</c:v>
                </c:pt>
                <c:pt idx="293">
                  <c:v>42186</c:v>
                </c:pt>
                <c:pt idx="294">
                  <c:v>42217</c:v>
                </c:pt>
                <c:pt idx="295">
                  <c:v>42248</c:v>
                </c:pt>
                <c:pt idx="296">
                  <c:v>42278</c:v>
                </c:pt>
                <c:pt idx="297">
                  <c:v>42309</c:v>
                </c:pt>
                <c:pt idx="298">
                  <c:v>42339</c:v>
                </c:pt>
                <c:pt idx="299">
                  <c:v>42370</c:v>
                </c:pt>
                <c:pt idx="300">
                  <c:v>42401</c:v>
                </c:pt>
                <c:pt idx="301">
                  <c:v>42430</c:v>
                </c:pt>
                <c:pt idx="302">
                  <c:v>42461</c:v>
                </c:pt>
                <c:pt idx="303">
                  <c:v>42491</c:v>
                </c:pt>
                <c:pt idx="304">
                  <c:v>42522</c:v>
                </c:pt>
                <c:pt idx="305">
                  <c:v>42552</c:v>
                </c:pt>
                <c:pt idx="306">
                  <c:v>42583</c:v>
                </c:pt>
                <c:pt idx="307">
                  <c:v>42614</c:v>
                </c:pt>
                <c:pt idx="308">
                  <c:v>42644</c:v>
                </c:pt>
                <c:pt idx="309">
                  <c:v>42675</c:v>
                </c:pt>
                <c:pt idx="310">
                  <c:v>42705</c:v>
                </c:pt>
                <c:pt idx="311">
                  <c:v>42736</c:v>
                </c:pt>
                <c:pt idx="312">
                  <c:v>42767</c:v>
                </c:pt>
                <c:pt idx="313">
                  <c:v>42795</c:v>
                </c:pt>
                <c:pt idx="314">
                  <c:v>42826</c:v>
                </c:pt>
                <c:pt idx="315">
                  <c:v>42856</c:v>
                </c:pt>
                <c:pt idx="316">
                  <c:v>42887</c:v>
                </c:pt>
                <c:pt idx="317">
                  <c:v>42917</c:v>
                </c:pt>
                <c:pt idx="318">
                  <c:v>42948</c:v>
                </c:pt>
                <c:pt idx="319">
                  <c:v>42979</c:v>
                </c:pt>
                <c:pt idx="320">
                  <c:v>43009</c:v>
                </c:pt>
                <c:pt idx="321">
                  <c:v>43040</c:v>
                </c:pt>
                <c:pt idx="322">
                  <c:v>43070</c:v>
                </c:pt>
                <c:pt idx="323">
                  <c:v>43101</c:v>
                </c:pt>
                <c:pt idx="324">
                  <c:v>43132</c:v>
                </c:pt>
                <c:pt idx="325">
                  <c:v>43160</c:v>
                </c:pt>
                <c:pt idx="326">
                  <c:v>43191</c:v>
                </c:pt>
                <c:pt idx="327">
                  <c:v>43221</c:v>
                </c:pt>
                <c:pt idx="328">
                  <c:v>43252</c:v>
                </c:pt>
                <c:pt idx="329">
                  <c:v>43282</c:v>
                </c:pt>
                <c:pt idx="330">
                  <c:v>43313</c:v>
                </c:pt>
                <c:pt idx="331">
                  <c:v>43344</c:v>
                </c:pt>
                <c:pt idx="332">
                  <c:v>43374</c:v>
                </c:pt>
                <c:pt idx="333">
                  <c:v>43405</c:v>
                </c:pt>
                <c:pt idx="334">
                  <c:v>43435</c:v>
                </c:pt>
                <c:pt idx="335">
                  <c:v>43466</c:v>
                </c:pt>
                <c:pt idx="336">
                  <c:v>43497</c:v>
                </c:pt>
                <c:pt idx="337">
                  <c:v>43525</c:v>
                </c:pt>
                <c:pt idx="338">
                  <c:v>43556</c:v>
                </c:pt>
                <c:pt idx="339">
                  <c:v>43586</c:v>
                </c:pt>
                <c:pt idx="340">
                  <c:v>43617</c:v>
                </c:pt>
                <c:pt idx="341">
                  <c:v>43647</c:v>
                </c:pt>
                <c:pt idx="342">
                  <c:v>43678</c:v>
                </c:pt>
                <c:pt idx="343">
                  <c:v>43709</c:v>
                </c:pt>
                <c:pt idx="344">
                  <c:v>43739</c:v>
                </c:pt>
                <c:pt idx="345">
                  <c:v>43770</c:v>
                </c:pt>
                <c:pt idx="346">
                  <c:v>43800</c:v>
                </c:pt>
                <c:pt idx="347">
                  <c:v>43831</c:v>
                </c:pt>
                <c:pt idx="348">
                  <c:v>43862</c:v>
                </c:pt>
                <c:pt idx="349">
                  <c:v>43891</c:v>
                </c:pt>
                <c:pt idx="350">
                  <c:v>43922</c:v>
                </c:pt>
                <c:pt idx="351">
                  <c:v>43952</c:v>
                </c:pt>
                <c:pt idx="352">
                  <c:v>43983</c:v>
                </c:pt>
                <c:pt idx="353">
                  <c:v>44013</c:v>
                </c:pt>
                <c:pt idx="354">
                  <c:v>44044</c:v>
                </c:pt>
                <c:pt idx="355">
                  <c:v>44075</c:v>
                </c:pt>
                <c:pt idx="356">
                  <c:v>44105</c:v>
                </c:pt>
                <c:pt idx="357">
                  <c:v>44136</c:v>
                </c:pt>
                <c:pt idx="358">
                  <c:v>44166</c:v>
                </c:pt>
                <c:pt idx="359">
                  <c:v>44197</c:v>
                </c:pt>
                <c:pt idx="360">
                  <c:v>44228</c:v>
                </c:pt>
                <c:pt idx="361">
                  <c:v>44256</c:v>
                </c:pt>
                <c:pt idx="362">
                  <c:v>44287</c:v>
                </c:pt>
                <c:pt idx="363">
                  <c:v>44317</c:v>
                </c:pt>
                <c:pt idx="364">
                  <c:v>44348</c:v>
                </c:pt>
                <c:pt idx="365">
                  <c:v>44378</c:v>
                </c:pt>
                <c:pt idx="366">
                  <c:v>44409</c:v>
                </c:pt>
                <c:pt idx="367">
                  <c:v>44440</c:v>
                </c:pt>
                <c:pt idx="368">
                  <c:v>44470</c:v>
                </c:pt>
                <c:pt idx="369">
                  <c:v>44501</c:v>
                </c:pt>
                <c:pt idx="370">
                  <c:v>44531</c:v>
                </c:pt>
                <c:pt idx="371">
                  <c:v>44562</c:v>
                </c:pt>
                <c:pt idx="372">
                  <c:v>44593</c:v>
                </c:pt>
                <c:pt idx="373">
                  <c:v>44621</c:v>
                </c:pt>
                <c:pt idx="374">
                  <c:v>44652</c:v>
                </c:pt>
                <c:pt idx="375">
                  <c:v>44682</c:v>
                </c:pt>
                <c:pt idx="376">
                  <c:v>44713</c:v>
                </c:pt>
                <c:pt idx="377">
                  <c:v>44743</c:v>
                </c:pt>
                <c:pt idx="378">
                  <c:v>44774</c:v>
                </c:pt>
                <c:pt idx="379">
                  <c:v>44805</c:v>
                </c:pt>
                <c:pt idx="380">
                  <c:v>44835</c:v>
                </c:pt>
                <c:pt idx="381">
                  <c:v>44866</c:v>
                </c:pt>
                <c:pt idx="382">
                  <c:v>44896</c:v>
                </c:pt>
              </c:numCache>
            </c:numRef>
          </c:cat>
          <c:val>
            <c:numRef>
              <c:f>'Auftragseingang Branchen'!$O$8:$O$391</c:f>
              <c:numCache>
                <c:formatCode>General</c:formatCode>
                <c:ptCount val="384"/>
                <c:pt idx="0">
                  <c:v>38.799999999999997</c:v>
                </c:pt>
                <c:pt idx="1">
                  <c:v>38.6</c:v>
                </c:pt>
                <c:pt idx="2">
                  <c:v>39.799999999999997</c:v>
                </c:pt>
                <c:pt idx="3">
                  <c:v>41.5</c:v>
                </c:pt>
                <c:pt idx="4">
                  <c:v>37.200000000000003</c:v>
                </c:pt>
                <c:pt idx="5">
                  <c:v>36.9</c:v>
                </c:pt>
                <c:pt idx="6">
                  <c:v>41</c:v>
                </c:pt>
                <c:pt idx="7">
                  <c:v>36.4</c:v>
                </c:pt>
                <c:pt idx="8">
                  <c:v>39.5</c:v>
                </c:pt>
                <c:pt idx="9">
                  <c:v>36.799999999999997</c:v>
                </c:pt>
                <c:pt idx="10">
                  <c:v>37.200000000000003</c:v>
                </c:pt>
                <c:pt idx="11">
                  <c:v>38.6</c:v>
                </c:pt>
                <c:pt idx="12">
                  <c:v>39</c:v>
                </c:pt>
                <c:pt idx="13">
                  <c:v>41.1</c:v>
                </c:pt>
                <c:pt idx="14">
                  <c:v>43.7</c:v>
                </c:pt>
                <c:pt idx="15">
                  <c:v>39.799999999999997</c:v>
                </c:pt>
                <c:pt idx="16">
                  <c:v>36.700000000000003</c:v>
                </c:pt>
                <c:pt idx="17">
                  <c:v>38</c:v>
                </c:pt>
                <c:pt idx="18">
                  <c:v>38.9</c:v>
                </c:pt>
                <c:pt idx="19">
                  <c:v>39.799999999999997</c:v>
                </c:pt>
                <c:pt idx="20">
                  <c:v>35.4</c:v>
                </c:pt>
                <c:pt idx="21">
                  <c:v>35.5</c:v>
                </c:pt>
                <c:pt idx="22">
                  <c:v>36.4</c:v>
                </c:pt>
                <c:pt idx="23">
                  <c:v>32.700000000000003</c:v>
                </c:pt>
                <c:pt idx="24">
                  <c:v>35.9</c:v>
                </c:pt>
                <c:pt idx="25">
                  <c:v>33.6</c:v>
                </c:pt>
                <c:pt idx="26">
                  <c:v>30.8</c:v>
                </c:pt>
                <c:pt idx="27">
                  <c:v>30.9</c:v>
                </c:pt>
                <c:pt idx="28">
                  <c:v>33.5</c:v>
                </c:pt>
                <c:pt idx="29">
                  <c:v>33.299999999999997</c:v>
                </c:pt>
                <c:pt idx="30">
                  <c:v>35.4</c:v>
                </c:pt>
                <c:pt idx="31">
                  <c:v>38.1</c:v>
                </c:pt>
                <c:pt idx="32">
                  <c:v>33.5</c:v>
                </c:pt>
                <c:pt idx="33">
                  <c:v>30.8</c:v>
                </c:pt>
                <c:pt idx="34">
                  <c:v>34.6</c:v>
                </c:pt>
                <c:pt idx="35">
                  <c:v>27.9</c:v>
                </c:pt>
                <c:pt idx="36">
                  <c:v>28.2</c:v>
                </c:pt>
                <c:pt idx="37">
                  <c:v>29.4</c:v>
                </c:pt>
                <c:pt idx="38">
                  <c:v>29.2</c:v>
                </c:pt>
                <c:pt idx="39">
                  <c:v>30.5</c:v>
                </c:pt>
                <c:pt idx="40">
                  <c:v>29.7</c:v>
                </c:pt>
                <c:pt idx="41">
                  <c:v>30.1</c:v>
                </c:pt>
                <c:pt idx="42">
                  <c:v>28.8</c:v>
                </c:pt>
                <c:pt idx="43">
                  <c:v>30.7</c:v>
                </c:pt>
                <c:pt idx="44">
                  <c:v>31.5</c:v>
                </c:pt>
                <c:pt idx="45">
                  <c:v>32.4</c:v>
                </c:pt>
                <c:pt idx="46">
                  <c:v>33.4</c:v>
                </c:pt>
                <c:pt idx="47">
                  <c:v>31.6</c:v>
                </c:pt>
                <c:pt idx="48">
                  <c:v>32</c:v>
                </c:pt>
                <c:pt idx="49">
                  <c:v>32.5</c:v>
                </c:pt>
                <c:pt idx="50">
                  <c:v>31.6</c:v>
                </c:pt>
                <c:pt idx="51">
                  <c:v>30.3</c:v>
                </c:pt>
                <c:pt idx="52">
                  <c:v>31.6</c:v>
                </c:pt>
                <c:pt idx="53">
                  <c:v>33.200000000000003</c:v>
                </c:pt>
                <c:pt idx="54">
                  <c:v>31.5</c:v>
                </c:pt>
                <c:pt idx="55">
                  <c:v>33.6</c:v>
                </c:pt>
                <c:pt idx="56">
                  <c:v>29.1</c:v>
                </c:pt>
                <c:pt idx="57">
                  <c:v>30.9</c:v>
                </c:pt>
                <c:pt idx="58">
                  <c:v>31.5</c:v>
                </c:pt>
                <c:pt idx="59">
                  <c:v>33.4</c:v>
                </c:pt>
                <c:pt idx="60">
                  <c:v>33</c:v>
                </c:pt>
                <c:pt idx="61">
                  <c:v>32.1</c:v>
                </c:pt>
                <c:pt idx="62">
                  <c:v>33.5</c:v>
                </c:pt>
                <c:pt idx="63">
                  <c:v>33.299999999999997</c:v>
                </c:pt>
                <c:pt idx="64">
                  <c:v>34</c:v>
                </c:pt>
                <c:pt idx="65">
                  <c:v>35.4</c:v>
                </c:pt>
                <c:pt idx="66">
                  <c:v>32.700000000000003</c:v>
                </c:pt>
                <c:pt idx="67">
                  <c:v>32.4</c:v>
                </c:pt>
                <c:pt idx="68">
                  <c:v>35.5</c:v>
                </c:pt>
                <c:pt idx="69">
                  <c:v>37.5</c:v>
                </c:pt>
                <c:pt idx="70">
                  <c:v>34.799999999999997</c:v>
                </c:pt>
                <c:pt idx="71">
                  <c:v>35.700000000000003</c:v>
                </c:pt>
                <c:pt idx="72">
                  <c:v>32.6</c:v>
                </c:pt>
                <c:pt idx="73">
                  <c:v>34.5</c:v>
                </c:pt>
                <c:pt idx="74">
                  <c:v>35.6</c:v>
                </c:pt>
                <c:pt idx="75">
                  <c:v>34.799999999999997</c:v>
                </c:pt>
                <c:pt idx="76">
                  <c:v>36.700000000000003</c:v>
                </c:pt>
                <c:pt idx="77">
                  <c:v>34.9</c:v>
                </c:pt>
                <c:pt idx="78">
                  <c:v>35.1</c:v>
                </c:pt>
                <c:pt idx="79">
                  <c:v>33.9</c:v>
                </c:pt>
                <c:pt idx="80">
                  <c:v>35.799999999999997</c:v>
                </c:pt>
                <c:pt idx="81">
                  <c:v>35.799999999999997</c:v>
                </c:pt>
                <c:pt idx="82">
                  <c:v>35.299999999999997</c:v>
                </c:pt>
                <c:pt idx="83">
                  <c:v>36.6</c:v>
                </c:pt>
                <c:pt idx="84">
                  <c:v>36.5</c:v>
                </c:pt>
                <c:pt idx="85">
                  <c:v>36.9</c:v>
                </c:pt>
                <c:pt idx="86">
                  <c:v>36</c:v>
                </c:pt>
                <c:pt idx="87">
                  <c:v>38.5</c:v>
                </c:pt>
                <c:pt idx="88">
                  <c:v>37.200000000000003</c:v>
                </c:pt>
                <c:pt idx="89">
                  <c:v>37.799999999999997</c:v>
                </c:pt>
                <c:pt idx="90">
                  <c:v>36.4</c:v>
                </c:pt>
                <c:pt idx="91">
                  <c:v>39.299999999999997</c:v>
                </c:pt>
                <c:pt idx="92">
                  <c:v>35.200000000000003</c:v>
                </c:pt>
                <c:pt idx="93">
                  <c:v>36.9</c:v>
                </c:pt>
                <c:pt idx="94">
                  <c:v>37</c:v>
                </c:pt>
                <c:pt idx="95">
                  <c:v>37</c:v>
                </c:pt>
                <c:pt idx="96">
                  <c:v>38.4</c:v>
                </c:pt>
                <c:pt idx="97">
                  <c:v>38.5</c:v>
                </c:pt>
                <c:pt idx="98">
                  <c:v>36.799999999999997</c:v>
                </c:pt>
                <c:pt idx="99">
                  <c:v>40.5</c:v>
                </c:pt>
                <c:pt idx="100">
                  <c:v>46.2</c:v>
                </c:pt>
                <c:pt idx="101">
                  <c:v>45.9</c:v>
                </c:pt>
                <c:pt idx="102">
                  <c:v>46.1</c:v>
                </c:pt>
                <c:pt idx="103">
                  <c:v>46.3</c:v>
                </c:pt>
                <c:pt idx="104">
                  <c:v>46.6</c:v>
                </c:pt>
                <c:pt idx="105">
                  <c:v>48.2</c:v>
                </c:pt>
                <c:pt idx="106">
                  <c:v>49.8</c:v>
                </c:pt>
                <c:pt idx="107">
                  <c:v>47.1</c:v>
                </c:pt>
                <c:pt idx="108">
                  <c:v>51.2</c:v>
                </c:pt>
                <c:pt idx="109">
                  <c:v>51.4</c:v>
                </c:pt>
                <c:pt idx="110">
                  <c:v>56.6</c:v>
                </c:pt>
                <c:pt idx="111">
                  <c:v>56.1</c:v>
                </c:pt>
                <c:pt idx="112">
                  <c:v>59</c:v>
                </c:pt>
                <c:pt idx="113">
                  <c:v>56.4</c:v>
                </c:pt>
                <c:pt idx="114">
                  <c:v>61.2</c:v>
                </c:pt>
                <c:pt idx="115">
                  <c:v>59.8</c:v>
                </c:pt>
                <c:pt idx="116">
                  <c:v>62</c:v>
                </c:pt>
                <c:pt idx="117">
                  <c:v>54.5</c:v>
                </c:pt>
                <c:pt idx="118">
                  <c:v>55.2</c:v>
                </c:pt>
                <c:pt idx="119">
                  <c:v>50.9</c:v>
                </c:pt>
                <c:pt idx="120">
                  <c:v>51.1</c:v>
                </c:pt>
                <c:pt idx="121">
                  <c:v>52.7</c:v>
                </c:pt>
                <c:pt idx="122">
                  <c:v>47.3</c:v>
                </c:pt>
                <c:pt idx="123">
                  <c:v>48.3</c:v>
                </c:pt>
                <c:pt idx="124">
                  <c:v>47.7</c:v>
                </c:pt>
                <c:pt idx="125">
                  <c:v>48</c:v>
                </c:pt>
                <c:pt idx="126">
                  <c:v>46.4</c:v>
                </c:pt>
                <c:pt idx="127">
                  <c:v>43.2</c:v>
                </c:pt>
                <c:pt idx="128">
                  <c:v>44.3</c:v>
                </c:pt>
                <c:pt idx="129">
                  <c:v>47.4</c:v>
                </c:pt>
                <c:pt idx="130">
                  <c:v>46.4</c:v>
                </c:pt>
                <c:pt idx="131">
                  <c:v>44.7</c:v>
                </c:pt>
                <c:pt idx="132">
                  <c:v>48.8</c:v>
                </c:pt>
                <c:pt idx="133">
                  <c:v>48.3</c:v>
                </c:pt>
                <c:pt idx="134">
                  <c:v>49.4</c:v>
                </c:pt>
                <c:pt idx="135">
                  <c:v>50.2</c:v>
                </c:pt>
                <c:pt idx="136">
                  <c:v>49</c:v>
                </c:pt>
                <c:pt idx="137">
                  <c:v>45.8</c:v>
                </c:pt>
                <c:pt idx="138">
                  <c:v>48.2</c:v>
                </c:pt>
                <c:pt idx="139">
                  <c:v>48.3</c:v>
                </c:pt>
                <c:pt idx="140">
                  <c:v>48.3</c:v>
                </c:pt>
                <c:pt idx="141">
                  <c:v>48.6</c:v>
                </c:pt>
                <c:pt idx="142">
                  <c:v>46.4</c:v>
                </c:pt>
                <c:pt idx="143">
                  <c:v>48.1</c:v>
                </c:pt>
                <c:pt idx="144">
                  <c:v>49.4</c:v>
                </c:pt>
                <c:pt idx="145">
                  <c:v>47.9</c:v>
                </c:pt>
                <c:pt idx="146">
                  <c:v>47.9</c:v>
                </c:pt>
                <c:pt idx="147">
                  <c:v>46.1</c:v>
                </c:pt>
                <c:pt idx="148">
                  <c:v>49.5</c:v>
                </c:pt>
                <c:pt idx="149">
                  <c:v>49.6</c:v>
                </c:pt>
                <c:pt idx="150">
                  <c:v>51.8</c:v>
                </c:pt>
                <c:pt idx="151">
                  <c:v>53</c:v>
                </c:pt>
                <c:pt idx="152">
                  <c:v>51.6</c:v>
                </c:pt>
                <c:pt idx="153">
                  <c:v>54.7</c:v>
                </c:pt>
                <c:pt idx="154">
                  <c:v>54.3</c:v>
                </c:pt>
                <c:pt idx="155">
                  <c:v>52.5</c:v>
                </c:pt>
                <c:pt idx="156">
                  <c:v>53.8</c:v>
                </c:pt>
                <c:pt idx="157">
                  <c:v>53.1</c:v>
                </c:pt>
                <c:pt idx="158">
                  <c:v>53.8</c:v>
                </c:pt>
                <c:pt idx="159">
                  <c:v>56</c:v>
                </c:pt>
                <c:pt idx="160">
                  <c:v>57</c:v>
                </c:pt>
                <c:pt idx="161">
                  <c:v>57.2</c:v>
                </c:pt>
                <c:pt idx="162">
                  <c:v>57.4</c:v>
                </c:pt>
                <c:pt idx="163">
                  <c:v>55.7</c:v>
                </c:pt>
                <c:pt idx="164">
                  <c:v>57.3</c:v>
                </c:pt>
                <c:pt idx="165">
                  <c:v>55.8</c:v>
                </c:pt>
                <c:pt idx="166">
                  <c:v>56.9</c:v>
                </c:pt>
                <c:pt idx="167">
                  <c:v>60.8</c:v>
                </c:pt>
                <c:pt idx="168">
                  <c:v>56.8</c:v>
                </c:pt>
                <c:pt idx="169">
                  <c:v>61.5</c:v>
                </c:pt>
                <c:pt idx="170">
                  <c:v>60.6</c:v>
                </c:pt>
                <c:pt idx="171">
                  <c:v>62.4</c:v>
                </c:pt>
                <c:pt idx="172">
                  <c:v>63.8</c:v>
                </c:pt>
                <c:pt idx="173">
                  <c:v>63.7</c:v>
                </c:pt>
                <c:pt idx="174">
                  <c:v>65.599999999999994</c:v>
                </c:pt>
                <c:pt idx="175">
                  <c:v>66.3</c:v>
                </c:pt>
                <c:pt idx="176">
                  <c:v>66.8</c:v>
                </c:pt>
                <c:pt idx="177">
                  <c:v>69.8</c:v>
                </c:pt>
                <c:pt idx="178">
                  <c:v>70.099999999999994</c:v>
                </c:pt>
                <c:pt idx="179">
                  <c:v>70.900000000000006</c:v>
                </c:pt>
                <c:pt idx="180">
                  <c:v>75.2</c:v>
                </c:pt>
                <c:pt idx="181">
                  <c:v>76</c:v>
                </c:pt>
                <c:pt idx="182">
                  <c:v>75</c:v>
                </c:pt>
                <c:pt idx="183">
                  <c:v>74.2</c:v>
                </c:pt>
                <c:pt idx="184">
                  <c:v>75.400000000000006</c:v>
                </c:pt>
                <c:pt idx="185">
                  <c:v>75.7</c:v>
                </c:pt>
                <c:pt idx="186">
                  <c:v>77.900000000000006</c:v>
                </c:pt>
                <c:pt idx="187">
                  <c:v>79.400000000000006</c:v>
                </c:pt>
                <c:pt idx="188">
                  <c:v>77.099999999999994</c:v>
                </c:pt>
                <c:pt idx="189">
                  <c:v>77.2</c:v>
                </c:pt>
                <c:pt idx="190">
                  <c:v>80.7</c:v>
                </c:pt>
                <c:pt idx="191">
                  <c:v>77.7</c:v>
                </c:pt>
                <c:pt idx="192">
                  <c:v>79.3</c:v>
                </c:pt>
                <c:pt idx="193">
                  <c:v>81.599999999999994</c:v>
                </c:pt>
                <c:pt idx="194">
                  <c:v>81.599999999999994</c:v>
                </c:pt>
                <c:pt idx="195">
                  <c:v>84.3</c:v>
                </c:pt>
                <c:pt idx="196">
                  <c:v>83.1</c:v>
                </c:pt>
                <c:pt idx="197">
                  <c:v>85.7</c:v>
                </c:pt>
                <c:pt idx="198">
                  <c:v>84.6</c:v>
                </c:pt>
                <c:pt idx="199">
                  <c:v>88.6</c:v>
                </c:pt>
                <c:pt idx="200">
                  <c:v>95.4</c:v>
                </c:pt>
                <c:pt idx="201">
                  <c:v>86.9</c:v>
                </c:pt>
                <c:pt idx="202">
                  <c:v>89</c:v>
                </c:pt>
                <c:pt idx="203">
                  <c:v>89.7</c:v>
                </c:pt>
                <c:pt idx="204">
                  <c:v>87.3</c:v>
                </c:pt>
                <c:pt idx="205">
                  <c:v>88.2</c:v>
                </c:pt>
                <c:pt idx="206">
                  <c:v>86.5</c:v>
                </c:pt>
                <c:pt idx="207">
                  <c:v>88.1</c:v>
                </c:pt>
                <c:pt idx="208">
                  <c:v>84.7</c:v>
                </c:pt>
                <c:pt idx="209">
                  <c:v>84</c:v>
                </c:pt>
                <c:pt idx="210">
                  <c:v>87.6</c:v>
                </c:pt>
                <c:pt idx="211">
                  <c:v>82.1</c:v>
                </c:pt>
                <c:pt idx="212">
                  <c:v>83.7</c:v>
                </c:pt>
                <c:pt idx="213">
                  <c:v>76.900000000000006</c:v>
                </c:pt>
                <c:pt idx="214">
                  <c:v>77.400000000000006</c:v>
                </c:pt>
                <c:pt idx="215">
                  <c:v>71.7</c:v>
                </c:pt>
                <c:pt idx="216">
                  <c:v>68.599999999999994</c:v>
                </c:pt>
                <c:pt idx="217">
                  <c:v>66.599999999999994</c:v>
                </c:pt>
                <c:pt idx="218">
                  <c:v>70.7</c:v>
                </c:pt>
                <c:pt idx="219">
                  <c:v>70.599999999999994</c:v>
                </c:pt>
                <c:pt idx="220">
                  <c:v>72</c:v>
                </c:pt>
                <c:pt idx="221">
                  <c:v>77.099999999999994</c:v>
                </c:pt>
                <c:pt idx="222">
                  <c:v>78</c:v>
                </c:pt>
                <c:pt idx="223">
                  <c:v>80.599999999999994</c:v>
                </c:pt>
                <c:pt idx="224">
                  <c:v>80.5</c:v>
                </c:pt>
                <c:pt idx="225">
                  <c:v>81.2</c:v>
                </c:pt>
                <c:pt idx="226">
                  <c:v>82.6</c:v>
                </c:pt>
                <c:pt idx="227">
                  <c:v>79</c:v>
                </c:pt>
                <c:pt idx="228">
                  <c:v>79.2</c:v>
                </c:pt>
                <c:pt idx="229">
                  <c:v>82.1</c:v>
                </c:pt>
                <c:pt idx="230">
                  <c:v>82.8</c:v>
                </c:pt>
                <c:pt idx="231">
                  <c:v>88</c:v>
                </c:pt>
                <c:pt idx="232">
                  <c:v>87.1</c:v>
                </c:pt>
                <c:pt idx="233">
                  <c:v>87.7</c:v>
                </c:pt>
                <c:pt idx="234">
                  <c:v>86.6</c:v>
                </c:pt>
                <c:pt idx="235">
                  <c:v>87.3</c:v>
                </c:pt>
                <c:pt idx="236">
                  <c:v>90.8</c:v>
                </c:pt>
                <c:pt idx="237">
                  <c:v>107.5</c:v>
                </c:pt>
                <c:pt idx="238">
                  <c:v>90.9</c:v>
                </c:pt>
                <c:pt idx="239">
                  <c:v>92.5</c:v>
                </c:pt>
                <c:pt idx="240">
                  <c:v>93</c:v>
                </c:pt>
                <c:pt idx="241">
                  <c:v>88.1</c:v>
                </c:pt>
                <c:pt idx="242">
                  <c:v>92</c:v>
                </c:pt>
                <c:pt idx="243">
                  <c:v>91.6</c:v>
                </c:pt>
                <c:pt idx="244">
                  <c:v>88.4</c:v>
                </c:pt>
                <c:pt idx="245">
                  <c:v>96.7</c:v>
                </c:pt>
                <c:pt idx="246">
                  <c:v>91</c:v>
                </c:pt>
                <c:pt idx="247">
                  <c:v>91.9</c:v>
                </c:pt>
                <c:pt idx="248">
                  <c:v>91.9</c:v>
                </c:pt>
                <c:pt idx="249">
                  <c:v>87.8</c:v>
                </c:pt>
                <c:pt idx="250">
                  <c:v>86.2</c:v>
                </c:pt>
                <c:pt idx="251">
                  <c:v>86.7</c:v>
                </c:pt>
                <c:pt idx="252">
                  <c:v>92.7</c:v>
                </c:pt>
                <c:pt idx="253">
                  <c:v>89.1</c:v>
                </c:pt>
                <c:pt idx="254">
                  <c:v>86.2</c:v>
                </c:pt>
                <c:pt idx="255">
                  <c:v>90.2</c:v>
                </c:pt>
                <c:pt idx="256">
                  <c:v>90.2</c:v>
                </c:pt>
                <c:pt idx="257">
                  <c:v>90.8</c:v>
                </c:pt>
                <c:pt idx="258">
                  <c:v>87.8</c:v>
                </c:pt>
                <c:pt idx="259">
                  <c:v>84.6</c:v>
                </c:pt>
                <c:pt idx="260">
                  <c:v>84.3</c:v>
                </c:pt>
                <c:pt idx="261">
                  <c:v>88.8</c:v>
                </c:pt>
                <c:pt idx="262">
                  <c:v>85.2</c:v>
                </c:pt>
                <c:pt idx="263">
                  <c:v>91.9</c:v>
                </c:pt>
                <c:pt idx="264">
                  <c:v>87.2</c:v>
                </c:pt>
                <c:pt idx="265">
                  <c:v>94.4</c:v>
                </c:pt>
                <c:pt idx="266">
                  <c:v>90.1</c:v>
                </c:pt>
                <c:pt idx="267">
                  <c:v>86.9</c:v>
                </c:pt>
                <c:pt idx="268">
                  <c:v>89.3</c:v>
                </c:pt>
                <c:pt idx="269">
                  <c:v>86.9</c:v>
                </c:pt>
                <c:pt idx="270">
                  <c:v>89</c:v>
                </c:pt>
                <c:pt idx="271">
                  <c:v>86.7</c:v>
                </c:pt>
                <c:pt idx="272">
                  <c:v>88.7</c:v>
                </c:pt>
                <c:pt idx="273">
                  <c:v>90.7</c:v>
                </c:pt>
                <c:pt idx="274">
                  <c:v>93.6</c:v>
                </c:pt>
                <c:pt idx="275">
                  <c:v>96.2</c:v>
                </c:pt>
                <c:pt idx="276">
                  <c:v>92.2</c:v>
                </c:pt>
                <c:pt idx="277">
                  <c:v>95</c:v>
                </c:pt>
                <c:pt idx="278">
                  <c:v>99.9</c:v>
                </c:pt>
                <c:pt idx="279">
                  <c:v>95</c:v>
                </c:pt>
                <c:pt idx="280">
                  <c:v>95.9</c:v>
                </c:pt>
                <c:pt idx="281">
                  <c:v>97.3</c:v>
                </c:pt>
                <c:pt idx="282">
                  <c:v>95.2</c:v>
                </c:pt>
                <c:pt idx="283">
                  <c:v>94.8</c:v>
                </c:pt>
                <c:pt idx="284">
                  <c:v>97.5</c:v>
                </c:pt>
                <c:pt idx="285">
                  <c:v>95.2</c:v>
                </c:pt>
                <c:pt idx="286">
                  <c:v>105</c:v>
                </c:pt>
                <c:pt idx="287">
                  <c:v>96.3</c:v>
                </c:pt>
                <c:pt idx="288">
                  <c:v>99.6</c:v>
                </c:pt>
                <c:pt idx="289">
                  <c:v>96.7</c:v>
                </c:pt>
                <c:pt idx="290">
                  <c:v>97</c:v>
                </c:pt>
                <c:pt idx="291">
                  <c:v>99.8</c:v>
                </c:pt>
                <c:pt idx="292">
                  <c:v>99.5</c:v>
                </c:pt>
                <c:pt idx="293">
                  <c:v>100.5</c:v>
                </c:pt>
                <c:pt idx="294">
                  <c:v>96.8</c:v>
                </c:pt>
                <c:pt idx="295">
                  <c:v>99.9</c:v>
                </c:pt>
                <c:pt idx="296">
                  <c:v>105.3</c:v>
                </c:pt>
                <c:pt idx="297">
                  <c:v>105.1</c:v>
                </c:pt>
                <c:pt idx="298">
                  <c:v>100.9</c:v>
                </c:pt>
                <c:pt idx="299">
                  <c:v>102.2</c:v>
                </c:pt>
                <c:pt idx="300">
                  <c:v>102.5</c:v>
                </c:pt>
                <c:pt idx="301">
                  <c:v>101.4</c:v>
                </c:pt>
                <c:pt idx="302">
                  <c:v>105.2</c:v>
                </c:pt>
                <c:pt idx="303">
                  <c:v>104.2</c:v>
                </c:pt>
                <c:pt idx="304">
                  <c:v>104.1</c:v>
                </c:pt>
                <c:pt idx="305">
                  <c:v>102.6</c:v>
                </c:pt>
                <c:pt idx="306">
                  <c:v>105.5</c:v>
                </c:pt>
                <c:pt idx="307">
                  <c:v>107.1</c:v>
                </c:pt>
                <c:pt idx="308">
                  <c:v>110.1</c:v>
                </c:pt>
                <c:pt idx="309">
                  <c:v>106.6</c:v>
                </c:pt>
                <c:pt idx="310">
                  <c:v>118</c:v>
                </c:pt>
                <c:pt idx="311">
                  <c:v>102.9</c:v>
                </c:pt>
                <c:pt idx="312">
                  <c:v>118.9</c:v>
                </c:pt>
                <c:pt idx="313">
                  <c:v>118.1</c:v>
                </c:pt>
                <c:pt idx="314">
                  <c:v>115.9</c:v>
                </c:pt>
                <c:pt idx="315">
                  <c:v>116.7</c:v>
                </c:pt>
                <c:pt idx="316">
                  <c:v>119.8</c:v>
                </c:pt>
                <c:pt idx="317">
                  <c:v>120.3</c:v>
                </c:pt>
                <c:pt idx="318">
                  <c:v>119</c:v>
                </c:pt>
                <c:pt idx="319">
                  <c:v>122</c:v>
                </c:pt>
                <c:pt idx="320">
                  <c:v>120.3</c:v>
                </c:pt>
                <c:pt idx="321">
                  <c:v>127</c:v>
                </c:pt>
                <c:pt idx="322">
                  <c:v>123.2</c:v>
                </c:pt>
                <c:pt idx="323">
                  <c:v>115.4</c:v>
                </c:pt>
                <c:pt idx="324">
                  <c:v>118.1</c:v>
                </c:pt>
                <c:pt idx="325">
                  <c:v>119.3</c:v>
                </c:pt>
                <c:pt idx="326">
                  <c:v>116.9</c:v>
                </c:pt>
                <c:pt idx="327">
                  <c:v>127.4</c:v>
                </c:pt>
                <c:pt idx="328">
                  <c:v>118.2</c:v>
                </c:pt>
                <c:pt idx="329">
                  <c:v>118.1</c:v>
                </c:pt>
                <c:pt idx="330">
                  <c:v>121.4</c:v>
                </c:pt>
                <c:pt idx="331">
                  <c:v>121.4</c:v>
                </c:pt>
                <c:pt idx="332">
                  <c:v>124.2</c:v>
                </c:pt>
                <c:pt idx="333">
                  <c:v>114.7</c:v>
                </c:pt>
                <c:pt idx="334">
                  <c:v>117</c:v>
                </c:pt>
                <c:pt idx="335">
                  <c:v>122.7</c:v>
                </c:pt>
                <c:pt idx="336">
                  <c:v>112.1</c:v>
                </c:pt>
                <c:pt idx="337">
                  <c:v>116.9</c:v>
                </c:pt>
                <c:pt idx="338">
                  <c:v>113.4</c:v>
                </c:pt>
                <c:pt idx="339">
                  <c:v>118.4</c:v>
                </c:pt>
                <c:pt idx="340">
                  <c:v>116.6</c:v>
                </c:pt>
                <c:pt idx="341">
                  <c:v>117.7</c:v>
                </c:pt>
                <c:pt idx="342">
                  <c:v>128.5</c:v>
                </c:pt>
                <c:pt idx="343">
                  <c:v>115.4</c:v>
                </c:pt>
                <c:pt idx="344">
                  <c:v>111.1</c:v>
                </c:pt>
                <c:pt idx="345">
                  <c:v>119.4</c:v>
                </c:pt>
                <c:pt idx="346">
                  <c:v>120</c:v>
                </c:pt>
                <c:pt idx="347">
                  <c:v>125.9</c:v>
                </c:pt>
                <c:pt idx="348">
                  <c:v>121.3</c:v>
                </c:pt>
                <c:pt idx="349">
                  <c:v>119.5</c:v>
                </c:pt>
                <c:pt idx="350">
                  <c:v>97.8</c:v>
                </c:pt>
                <c:pt idx="351">
                  <c:v>92.9</c:v>
                </c:pt>
                <c:pt idx="352">
                  <c:v>116.7</c:v>
                </c:pt>
                <c:pt idx="353">
                  <c:v>108.7</c:v>
                </c:pt>
                <c:pt idx="354">
                  <c:v>113.5</c:v>
                </c:pt>
                <c:pt idx="355">
                  <c:v>119.9</c:v>
                </c:pt>
                <c:pt idx="356">
                  <c:v>127.6</c:v>
                </c:pt>
                <c:pt idx="357">
                  <c:v>140</c:v>
                </c:pt>
                <c:pt idx="358">
                  <c:v>135.1</c:v>
                </c:pt>
                <c:pt idx="359">
                  <c:v>140.69999999999999</c:v>
                </c:pt>
                <c:pt idx="360">
                  <c:v>145.6</c:v>
                </c:pt>
                <c:pt idx="361">
                  <c:v>157.1</c:v>
                </c:pt>
                <c:pt idx="362">
                  <c:v>148.6</c:v>
                </c:pt>
                <c:pt idx="363">
                  <c:v>145.1</c:v>
                </c:pt>
                <c:pt idx="364">
                  <c:v>170.4</c:v>
                </c:pt>
                <c:pt idx="365">
                  <c:v>153.4</c:v>
                </c:pt>
                <c:pt idx="366">
                  <c:v>152.69999999999999</c:v>
                </c:pt>
                <c:pt idx="367">
                  <c:v>135.4</c:v>
                </c:pt>
                <c:pt idx="368">
                  <c:v>142.4</c:v>
                </c:pt>
                <c:pt idx="369">
                  <c:v>142.9</c:v>
                </c:pt>
                <c:pt idx="370">
                  <c:v>147.30000000000001</c:v>
                </c:pt>
                <c:pt idx="371">
                  <c:v>150.1</c:v>
                </c:pt>
                <c:pt idx="372">
                  <c:v>149</c:v>
                </c:pt>
                <c:pt idx="373">
                  <c:v>178.6</c:v>
                </c:pt>
                <c:pt idx="374">
                  <c:v>166.1</c:v>
                </c:pt>
                <c:pt idx="375">
                  <c:v>145.9</c:v>
                </c:pt>
              </c:numCache>
            </c:numRef>
          </c:val>
          <c:smooth val="0"/>
          <c:extLst>
            <c:ext xmlns:c16="http://schemas.microsoft.com/office/drawing/2014/chart" uri="{C3380CC4-5D6E-409C-BE32-E72D297353CC}">
              <c16:uniqueId val="{00000000-F0AB-4F45-B116-F2FD3172724F}"/>
            </c:ext>
          </c:extLst>
        </c:ser>
        <c:ser>
          <c:idx val="1"/>
          <c:order val="1"/>
          <c:tx>
            <c:strRef>
              <c:f>'Auftragseingang Branchen'!$P$6</c:f>
              <c:strCache>
                <c:ptCount val="1"/>
                <c:pt idx="0">
                  <c:v>Herstellung von elektrischen Ausrüstungen</c:v>
                </c:pt>
              </c:strCache>
            </c:strRef>
          </c:tx>
          <c:spPr>
            <a:ln w="12700" cap="rnd">
              <a:solidFill>
                <a:schemeClr val="accent2"/>
              </a:solidFill>
              <a:round/>
            </a:ln>
            <a:effectLst/>
          </c:spPr>
          <c:marker>
            <c:symbol val="none"/>
          </c:marker>
          <c:cat>
            <c:numRef>
              <c:f>'Auftragseingang Branchen'!$A$8:$A$391</c:f>
              <c:numCache>
                <c:formatCode>[$-407]mmm/\ yy;@</c:formatCode>
                <c:ptCount val="384"/>
                <c:pt idx="0">
                  <c:v>33270</c:v>
                </c:pt>
                <c:pt idx="1">
                  <c:v>33298</c:v>
                </c:pt>
                <c:pt idx="2">
                  <c:v>33329</c:v>
                </c:pt>
                <c:pt idx="3">
                  <c:v>33359</c:v>
                </c:pt>
                <c:pt idx="4">
                  <c:v>33390</c:v>
                </c:pt>
                <c:pt idx="5">
                  <c:v>33420</c:v>
                </c:pt>
                <c:pt idx="6">
                  <c:v>33451</c:v>
                </c:pt>
                <c:pt idx="7">
                  <c:v>33482</c:v>
                </c:pt>
                <c:pt idx="8">
                  <c:v>33512</c:v>
                </c:pt>
                <c:pt idx="9">
                  <c:v>33543</c:v>
                </c:pt>
                <c:pt idx="10">
                  <c:v>33573</c:v>
                </c:pt>
                <c:pt idx="11">
                  <c:v>33604</c:v>
                </c:pt>
                <c:pt idx="12">
                  <c:v>33635</c:v>
                </c:pt>
                <c:pt idx="13">
                  <c:v>33664</c:v>
                </c:pt>
                <c:pt idx="14">
                  <c:v>33695</c:v>
                </c:pt>
                <c:pt idx="15">
                  <c:v>33725</c:v>
                </c:pt>
                <c:pt idx="16">
                  <c:v>33756</c:v>
                </c:pt>
                <c:pt idx="17">
                  <c:v>33786</c:v>
                </c:pt>
                <c:pt idx="18">
                  <c:v>33817</c:v>
                </c:pt>
                <c:pt idx="19">
                  <c:v>33848</c:v>
                </c:pt>
                <c:pt idx="20">
                  <c:v>33878</c:v>
                </c:pt>
                <c:pt idx="21">
                  <c:v>33909</c:v>
                </c:pt>
                <c:pt idx="22">
                  <c:v>33939</c:v>
                </c:pt>
                <c:pt idx="23">
                  <c:v>33970</c:v>
                </c:pt>
                <c:pt idx="24">
                  <c:v>34001</c:v>
                </c:pt>
                <c:pt idx="25">
                  <c:v>34029</c:v>
                </c:pt>
                <c:pt idx="26">
                  <c:v>34060</c:v>
                </c:pt>
                <c:pt idx="27">
                  <c:v>34090</c:v>
                </c:pt>
                <c:pt idx="28">
                  <c:v>34121</c:v>
                </c:pt>
                <c:pt idx="29">
                  <c:v>34151</c:v>
                </c:pt>
                <c:pt idx="30">
                  <c:v>34182</c:v>
                </c:pt>
                <c:pt idx="31">
                  <c:v>34213</c:v>
                </c:pt>
                <c:pt idx="32">
                  <c:v>34243</c:v>
                </c:pt>
                <c:pt idx="33">
                  <c:v>34274</c:v>
                </c:pt>
                <c:pt idx="34">
                  <c:v>34304</c:v>
                </c:pt>
                <c:pt idx="35">
                  <c:v>34335</c:v>
                </c:pt>
                <c:pt idx="36">
                  <c:v>34366</c:v>
                </c:pt>
                <c:pt idx="37">
                  <c:v>34394</c:v>
                </c:pt>
                <c:pt idx="38">
                  <c:v>34425</c:v>
                </c:pt>
                <c:pt idx="39">
                  <c:v>34455</c:v>
                </c:pt>
                <c:pt idx="40">
                  <c:v>34486</c:v>
                </c:pt>
                <c:pt idx="41">
                  <c:v>34516</c:v>
                </c:pt>
                <c:pt idx="42">
                  <c:v>34547</c:v>
                </c:pt>
                <c:pt idx="43">
                  <c:v>34578</c:v>
                </c:pt>
                <c:pt idx="44">
                  <c:v>34608</c:v>
                </c:pt>
                <c:pt idx="45">
                  <c:v>34639</c:v>
                </c:pt>
                <c:pt idx="46">
                  <c:v>34669</c:v>
                </c:pt>
                <c:pt idx="47">
                  <c:v>34700</c:v>
                </c:pt>
                <c:pt idx="48">
                  <c:v>34731</c:v>
                </c:pt>
                <c:pt idx="49">
                  <c:v>34759</c:v>
                </c:pt>
                <c:pt idx="50">
                  <c:v>34790</c:v>
                </c:pt>
                <c:pt idx="51">
                  <c:v>34820</c:v>
                </c:pt>
                <c:pt idx="52">
                  <c:v>34851</c:v>
                </c:pt>
                <c:pt idx="53">
                  <c:v>34881</c:v>
                </c:pt>
                <c:pt idx="54">
                  <c:v>34912</c:v>
                </c:pt>
                <c:pt idx="55">
                  <c:v>34943</c:v>
                </c:pt>
                <c:pt idx="56">
                  <c:v>34973</c:v>
                </c:pt>
                <c:pt idx="57">
                  <c:v>35004</c:v>
                </c:pt>
                <c:pt idx="58">
                  <c:v>35034</c:v>
                </c:pt>
                <c:pt idx="59">
                  <c:v>35065</c:v>
                </c:pt>
                <c:pt idx="60">
                  <c:v>35096</c:v>
                </c:pt>
                <c:pt idx="61">
                  <c:v>35125</c:v>
                </c:pt>
                <c:pt idx="62">
                  <c:v>35156</c:v>
                </c:pt>
                <c:pt idx="63">
                  <c:v>35186</c:v>
                </c:pt>
                <c:pt idx="64">
                  <c:v>35217</c:v>
                </c:pt>
                <c:pt idx="65">
                  <c:v>35247</c:v>
                </c:pt>
                <c:pt idx="66">
                  <c:v>35278</c:v>
                </c:pt>
                <c:pt idx="67">
                  <c:v>35309</c:v>
                </c:pt>
                <c:pt idx="68">
                  <c:v>35339</c:v>
                </c:pt>
                <c:pt idx="69">
                  <c:v>35370</c:v>
                </c:pt>
                <c:pt idx="70">
                  <c:v>35400</c:v>
                </c:pt>
                <c:pt idx="71">
                  <c:v>35431</c:v>
                </c:pt>
                <c:pt idx="72">
                  <c:v>35462</c:v>
                </c:pt>
                <c:pt idx="73">
                  <c:v>35490</c:v>
                </c:pt>
                <c:pt idx="74">
                  <c:v>35521</c:v>
                </c:pt>
                <c:pt idx="75">
                  <c:v>35551</c:v>
                </c:pt>
                <c:pt idx="76">
                  <c:v>35582</c:v>
                </c:pt>
                <c:pt idx="77">
                  <c:v>35612</c:v>
                </c:pt>
                <c:pt idx="78">
                  <c:v>35643</c:v>
                </c:pt>
                <c:pt idx="79">
                  <c:v>35674</c:v>
                </c:pt>
                <c:pt idx="80">
                  <c:v>35704</c:v>
                </c:pt>
                <c:pt idx="81">
                  <c:v>35735</c:v>
                </c:pt>
                <c:pt idx="82">
                  <c:v>35765</c:v>
                </c:pt>
                <c:pt idx="83">
                  <c:v>35796</c:v>
                </c:pt>
                <c:pt idx="84">
                  <c:v>35827</c:v>
                </c:pt>
                <c:pt idx="85">
                  <c:v>35855</c:v>
                </c:pt>
                <c:pt idx="86">
                  <c:v>35886</c:v>
                </c:pt>
                <c:pt idx="87">
                  <c:v>35916</c:v>
                </c:pt>
                <c:pt idx="88">
                  <c:v>35947</c:v>
                </c:pt>
                <c:pt idx="89">
                  <c:v>35977</c:v>
                </c:pt>
                <c:pt idx="90">
                  <c:v>36008</c:v>
                </c:pt>
                <c:pt idx="91">
                  <c:v>36039</c:v>
                </c:pt>
                <c:pt idx="92">
                  <c:v>36069</c:v>
                </c:pt>
                <c:pt idx="93">
                  <c:v>36100</c:v>
                </c:pt>
                <c:pt idx="94">
                  <c:v>36130</c:v>
                </c:pt>
                <c:pt idx="95">
                  <c:v>36161</c:v>
                </c:pt>
                <c:pt idx="96">
                  <c:v>36192</c:v>
                </c:pt>
                <c:pt idx="97">
                  <c:v>36220</c:v>
                </c:pt>
                <c:pt idx="98">
                  <c:v>36251</c:v>
                </c:pt>
                <c:pt idx="99">
                  <c:v>36281</c:v>
                </c:pt>
                <c:pt idx="100">
                  <c:v>36312</c:v>
                </c:pt>
                <c:pt idx="101">
                  <c:v>36342</c:v>
                </c:pt>
                <c:pt idx="102">
                  <c:v>36373</c:v>
                </c:pt>
                <c:pt idx="103">
                  <c:v>36404</c:v>
                </c:pt>
                <c:pt idx="104">
                  <c:v>36434</c:v>
                </c:pt>
                <c:pt idx="105">
                  <c:v>36465</c:v>
                </c:pt>
                <c:pt idx="106">
                  <c:v>36495</c:v>
                </c:pt>
                <c:pt idx="107">
                  <c:v>36526</c:v>
                </c:pt>
                <c:pt idx="108">
                  <c:v>36557</c:v>
                </c:pt>
                <c:pt idx="109">
                  <c:v>36586</c:v>
                </c:pt>
                <c:pt idx="110">
                  <c:v>36617</c:v>
                </c:pt>
                <c:pt idx="111">
                  <c:v>36647</c:v>
                </c:pt>
                <c:pt idx="112">
                  <c:v>36678</c:v>
                </c:pt>
                <c:pt idx="113">
                  <c:v>36708</c:v>
                </c:pt>
                <c:pt idx="114">
                  <c:v>36739</c:v>
                </c:pt>
                <c:pt idx="115">
                  <c:v>36770</c:v>
                </c:pt>
                <c:pt idx="116">
                  <c:v>36800</c:v>
                </c:pt>
                <c:pt idx="117">
                  <c:v>36831</c:v>
                </c:pt>
                <c:pt idx="118">
                  <c:v>36861</c:v>
                </c:pt>
                <c:pt idx="119">
                  <c:v>36892</c:v>
                </c:pt>
                <c:pt idx="120">
                  <c:v>36923</c:v>
                </c:pt>
                <c:pt idx="121">
                  <c:v>36951</c:v>
                </c:pt>
                <c:pt idx="122">
                  <c:v>36982</c:v>
                </c:pt>
                <c:pt idx="123">
                  <c:v>37012</c:v>
                </c:pt>
                <c:pt idx="124">
                  <c:v>37043</c:v>
                </c:pt>
                <c:pt idx="125">
                  <c:v>37073</c:v>
                </c:pt>
                <c:pt idx="126">
                  <c:v>37104</c:v>
                </c:pt>
                <c:pt idx="127">
                  <c:v>37135</c:v>
                </c:pt>
                <c:pt idx="128">
                  <c:v>37165</c:v>
                </c:pt>
                <c:pt idx="129">
                  <c:v>37196</c:v>
                </c:pt>
                <c:pt idx="130">
                  <c:v>37226</c:v>
                </c:pt>
                <c:pt idx="131">
                  <c:v>37257</c:v>
                </c:pt>
                <c:pt idx="132">
                  <c:v>37288</c:v>
                </c:pt>
                <c:pt idx="133">
                  <c:v>37316</c:v>
                </c:pt>
                <c:pt idx="134">
                  <c:v>37347</c:v>
                </c:pt>
                <c:pt idx="135">
                  <c:v>37377</c:v>
                </c:pt>
                <c:pt idx="136">
                  <c:v>37408</c:v>
                </c:pt>
                <c:pt idx="137">
                  <c:v>37438</c:v>
                </c:pt>
                <c:pt idx="138">
                  <c:v>37469</c:v>
                </c:pt>
                <c:pt idx="139">
                  <c:v>37500</c:v>
                </c:pt>
                <c:pt idx="140">
                  <c:v>37530</c:v>
                </c:pt>
                <c:pt idx="141">
                  <c:v>37561</c:v>
                </c:pt>
                <c:pt idx="142">
                  <c:v>37591</c:v>
                </c:pt>
                <c:pt idx="143">
                  <c:v>37622</c:v>
                </c:pt>
                <c:pt idx="144">
                  <c:v>37653</c:v>
                </c:pt>
                <c:pt idx="145">
                  <c:v>37681</c:v>
                </c:pt>
                <c:pt idx="146">
                  <c:v>37712</c:v>
                </c:pt>
                <c:pt idx="147">
                  <c:v>37742</c:v>
                </c:pt>
                <c:pt idx="148">
                  <c:v>37773</c:v>
                </c:pt>
                <c:pt idx="149">
                  <c:v>37803</c:v>
                </c:pt>
                <c:pt idx="150">
                  <c:v>37834</c:v>
                </c:pt>
                <c:pt idx="151">
                  <c:v>37865</c:v>
                </c:pt>
                <c:pt idx="152">
                  <c:v>37895</c:v>
                </c:pt>
                <c:pt idx="153">
                  <c:v>37926</c:v>
                </c:pt>
                <c:pt idx="154">
                  <c:v>37956</c:v>
                </c:pt>
                <c:pt idx="155">
                  <c:v>37987</c:v>
                </c:pt>
                <c:pt idx="156">
                  <c:v>38018</c:v>
                </c:pt>
                <c:pt idx="157">
                  <c:v>38047</c:v>
                </c:pt>
                <c:pt idx="158">
                  <c:v>38078</c:v>
                </c:pt>
                <c:pt idx="159">
                  <c:v>38108</c:v>
                </c:pt>
                <c:pt idx="160">
                  <c:v>38139</c:v>
                </c:pt>
                <c:pt idx="161">
                  <c:v>38169</c:v>
                </c:pt>
                <c:pt idx="162">
                  <c:v>38200</c:v>
                </c:pt>
                <c:pt idx="163">
                  <c:v>38231</c:v>
                </c:pt>
                <c:pt idx="164">
                  <c:v>38261</c:v>
                </c:pt>
                <c:pt idx="165">
                  <c:v>38292</c:v>
                </c:pt>
                <c:pt idx="166">
                  <c:v>38322</c:v>
                </c:pt>
                <c:pt idx="167">
                  <c:v>38353</c:v>
                </c:pt>
                <c:pt idx="168">
                  <c:v>38384</c:v>
                </c:pt>
                <c:pt idx="169">
                  <c:v>38412</c:v>
                </c:pt>
                <c:pt idx="170">
                  <c:v>38443</c:v>
                </c:pt>
                <c:pt idx="171">
                  <c:v>38473</c:v>
                </c:pt>
                <c:pt idx="172">
                  <c:v>38504</c:v>
                </c:pt>
                <c:pt idx="173">
                  <c:v>38534</c:v>
                </c:pt>
                <c:pt idx="174">
                  <c:v>38565</c:v>
                </c:pt>
                <c:pt idx="175">
                  <c:v>38596</c:v>
                </c:pt>
                <c:pt idx="176">
                  <c:v>38626</c:v>
                </c:pt>
                <c:pt idx="177">
                  <c:v>38657</c:v>
                </c:pt>
                <c:pt idx="178">
                  <c:v>38687</c:v>
                </c:pt>
                <c:pt idx="179">
                  <c:v>38718</c:v>
                </c:pt>
                <c:pt idx="180">
                  <c:v>38749</c:v>
                </c:pt>
                <c:pt idx="181">
                  <c:v>38777</c:v>
                </c:pt>
                <c:pt idx="182">
                  <c:v>38808</c:v>
                </c:pt>
                <c:pt idx="183">
                  <c:v>38838</c:v>
                </c:pt>
                <c:pt idx="184">
                  <c:v>38869</c:v>
                </c:pt>
                <c:pt idx="185">
                  <c:v>38899</c:v>
                </c:pt>
                <c:pt idx="186">
                  <c:v>38930</c:v>
                </c:pt>
                <c:pt idx="187">
                  <c:v>38961</c:v>
                </c:pt>
                <c:pt idx="188">
                  <c:v>38991</c:v>
                </c:pt>
                <c:pt idx="189">
                  <c:v>39022</c:v>
                </c:pt>
                <c:pt idx="190">
                  <c:v>39052</c:v>
                </c:pt>
                <c:pt idx="191">
                  <c:v>39083</c:v>
                </c:pt>
                <c:pt idx="192">
                  <c:v>39114</c:v>
                </c:pt>
                <c:pt idx="193">
                  <c:v>39142</c:v>
                </c:pt>
                <c:pt idx="194">
                  <c:v>39173</c:v>
                </c:pt>
                <c:pt idx="195">
                  <c:v>39203</c:v>
                </c:pt>
                <c:pt idx="196">
                  <c:v>39234</c:v>
                </c:pt>
                <c:pt idx="197">
                  <c:v>39264</c:v>
                </c:pt>
                <c:pt idx="198">
                  <c:v>39295</c:v>
                </c:pt>
                <c:pt idx="199">
                  <c:v>39326</c:v>
                </c:pt>
                <c:pt idx="200">
                  <c:v>39356</c:v>
                </c:pt>
                <c:pt idx="201">
                  <c:v>39387</c:v>
                </c:pt>
                <c:pt idx="202">
                  <c:v>39417</c:v>
                </c:pt>
                <c:pt idx="203">
                  <c:v>39448</c:v>
                </c:pt>
                <c:pt idx="204">
                  <c:v>39479</c:v>
                </c:pt>
                <c:pt idx="205">
                  <c:v>39508</c:v>
                </c:pt>
                <c:pt idx="206">
                  <c:v>39539</c:v>
                </c:pt>
                <c:pt idx="207">
                  <c:v>39569</c:v>
                </c:pt>
                <c:pt idx="208">
                  <c:v>39600</c:v>
                </c:pt>
                <c:pt idx="209">
                  <c:v>39630</c:v>
                </c:pt>
                <c:pt idx="210">
                  <c:v>39661</c:v>
                </c:pt>
                <c:pt idx="211">
                  <c:v>39692</c:v>
                </c:pt>
                <c:pt idx="212">
                  <c:v>39722</c:v>
                </c:pt>
                <c:pt idx="213">
                  <c:v>39753</c:v>
                </c:pt>
                <c:pt idx="214">
                  <c:v>39783</c:v>
                </c:pt>
                <c:pt idx="215">
                  <c:v>39814</c:v>
                </c:pt>
                <c:pt idx="216">
                  <c:v>39845</c:v>
                </c:pt>
                <c:pt idx="217">
                  <c:v>39873</c:v>
                </c:pt>
                <c:pt idx="218">
                  <c:v>39904</c:v>
                </c:pt>
                <c:pt idx="219">
                  <c:v>39934</c:v>
                </c:pt>
                <c:pt idx="220">
                  <c:v>39965</c:v>
                </c:pt>
                <c:pt idx="221">
                  <c:v>39995</c:v>
                </c:pt>
                <c:pt idx="222">
                  <c:v>40026</c:v>
                </c:pt>
                <c:pt idx="223">
                  <c:v>40057</c:v>
                </c:pt>
                <c:pt idx="224">
                  <c:v>40087</c:v>
                </c:pt>
                <c:pt idx="225">
                  <c:v>40118</c:v>
                </c:pt>
                <c:pt idx="226">
                  <c:v>40148</c:v>
                </c:pt>
                <c:pt idx="227">
                  <c:v>40179</c:v>
                </c:pt>
                <c:pt idx="228">
                  <c:v>40210</c:v>
                </c:pt>
                <c:pt idx="229">
                  <c:v>40238</c:v>
                </c:pt>
                <c:pt idx="230">
                  <c:v>40269</c:v>
                </c:pt>
                <c:pt idx="231">
                  <c:v>40299</c:v>
                </c:pt>
                <c:pt idx="232">
                  <c:v>40330</c:v>
                </c:pt>
                <c:pt idx="233">
                  <c:v>40360</c:v>
                </c:pt>
                <c:pt idx="234">
                  <c:v>40391</c:v>
                </c:pt>
                <c:pt idx="235">
                  <c:v>40422</c:v>
                </c:pt>
                <c:pt idx="236">
                  <c:v>40452</c:v>
                </c:pt>
                <c:pt idx="237">
                  <c:v>40483</c:v>
                </c:pt>
                <c:pt idx="238">
                  <c:v>40513</c:v>
                </c:pt>
                <c:pt idx="239">
                  <c:v>40544</c:v>
                </c:pt>
                <c:pt idx="240">
                  <c:v>40575</c:v>
                </c:pt>
                <c:pt idx="241">
                  <c:v>40603</c:v>
                </c:pt>
                <c:pt idx="242">
                  <c:v>40634</c:v>
                </c:pt>
                <c:pt idx="243">
                  <c:v>40664</c:v>
                </c:pt>
                <c:pt idx="244">
                  <c:v>40695</c:v>
                </c:pt>
                <c:pt idx="245">
                  <c:v>40725</c:v>
                </c:pt>
                <c:pt idx="246">
                  <c:v>40756</c:v>
                </c:pt>
                <c:pt idx="247">
                  <c:v>40787</c:v>
                </c:pt>
                <c:pt idx="248">
                  <c:v>40817</c:v>
                </c:pt>
                <c:pt idx="249">
                  <c:v>40848</c:v>
                </c:pt>
                <c:pt idx="250">
                  <c:v>40878</c:v>
                </c:pt>
                <c:pt idx="251">
                  <c:v>40909</c:v>
                </c:pt>
                <c:pt idx="252">
                  <c:v>40940</c:v>
                </c:pt>
                <c:pt idx="253">
                  <c:v>40969</c:v>
                </c:pt>
                <c:pt idx="254">
                  <c:v>41000</c:v>
                </c:pt>
                <c:pt idx="255">
                  <c:v>41030</c:v>
                </c:pt>
                <c:pt idx="256">
                  <c:v>41061</c:v>
                </c:pt>
                <c:pt idx="257">
                  <c:v>41091</c:v>
                </c:pt>
                <c:pt idx="258">
                  <c:v>41122</c:v>
                </c:pt>
                <c:pt idx="259">
                  <c:v>41153</c:v>
                </c:pt>
                <c:pt idx="260">
                  <c:v>41183</c:v>
                </c:pt>
                <c:pt idx="261">
                  <c:v>41214</c:v>
                </c:pt>
                <c:pt idx="262">
                  <c:v>41244</c:v>
                </c:pt>
                <c:pt idx="263">
                  <c:v>41275</c:v>
                </c:pt>
                <c:pt idx="264">
                  <c:v>41306</c:v>
                </c:pt>
                <c:pt idx="265">
                  <c:v>41334</c:v>
                </c:pt>
                <c:pt idx="266">
                  <c:v>41365</c:v>
                </c:pt>
                <c:pt idx="267">
                  <c:v>41395</c:v>
                </c:pt>
                <c:pt idx="268">
                  <c:v>41426</c:v>
                </c:pt>
                <c:pt idx="269">
                  <c:v>41456</c:v>
                </c:pt>
                <c:pt idx="270">
                  <c:v>41487</c:v>
                </c:pt>
                <c:pt idx="271">
                  <c:v>41518</c:v>
                </c:pt>
                <c:pt idx="272">
                  <c:v>41548</c:v>
                </c:pt>
                <c:pt idx="273">
                  <c:v>41579</c:v>
                </c:pt>
                <c:pt idx="274">
                  <c:v>41609</c:v>
                </c:pt>
                <c:pt idx="275">
                  <c:v>41640</c:v>
                </c:pt>
                <c:pt idx="276">
                  <c:v>41671</c:v>
                </c:pt>
                <c:pt idx="277">
                  <c:v>41699</c:v>
                </c:pt>
                <c:pt idx="278">
                  <c:v>41730</c:v>
                </c:pt>
                <c:pt idx="279">
                  <c:v>41760</c:v>
                </c:pt>
                <c:pt idx="280">
                  <c:v>41791</c:v>
                </c:pt>
                <c:pt idx="281">
                  <c:v>41821</c:v>
                </c:pt>
                <c:pt idx="282">
                  <c:v>41852</c:v>
                </c:pt>
                <c:pt idx="283">
                  <c:v>41883</c:v>
                </c:pt>
                <c:pt idx="284">
                  <c:v>41913</c:v>
                </c:pt>
                <c:pt idx="285">
                  <c:v>41944</c:v>
                </c:pt>
                <c:pt idx="286">
                  <c:v>41974</c:v>
                </c:pt>
                <c:pt idx="287">
                  <c:v>42005</c:v>
                </c:pt>
                <c:pt idx="288">
                  <c:v>42036</c:v>
                </c:pt>
                <c:pt idx="289">
                  <c:v>42064</c:v>
                </c:pt>
                <c:pt idx="290">
                  <c:v>42095</c:v>
                </c:pt>
                <c:pt idx="291">
                  <c:v>42125</c:v>
                </c:pt>
                <c:pt idx="292">
                  <c:v>42156</c:v>
                </c:pt>
                <c:pt idx="293">
                  <c:v>42186</c:v>
                </c:pt>
                <c:pt idx="294">
                  <c:v>42217</c:v>
                </c:pt>
                <c:pt idx="295">
                  <c:v>42248</c:v>
                </c:pt>
                <c:pt idx="296">
                  <c:v>42278</c:v>
                </c:pt>
                <c:pt idx="297">
                  <c:v>42309</c:v>
                </c:pt>
                <c:pt idx="298">
                  <c:v>42339</c:v>
                </c:pt>
                <c:pt idx="299">
                  <c:v>42370</c:v>
                </c:pt>
                <c:pt idx="300">
                  <c:v>42401</c:v>
                </c:pt>
                <c:pt idx="301">
                  <c:v>42430</c:v>
                </c:pt>
                <c:pt idx="302">
                  <c:v>42461</c:v>
                </c:pt>
                <c:pt idx="303">
                  <c:v>42491</c:v>
                </c:pt>
                <c:pt idx="304">
                  <c:v>42522</c:v>
                </c:pt>
                <c:pt idx="305">
                  <c:v>42552</c:v>
                </c:pt>
                <c:pt idx="306">
                  <c:v>42583</c:v>
                </c:pt>
                <c:pt idx="307">
                  <c:v>42614</c:v>
                </c:pt>
                <c:pt idx="308">
                  <c:v>42644</c:v>
                </c:pt>
                <c:pt idx="309">
                  <c:v>42675</c:v>
                </c:pt>
                <c:pt idx="310">
                  <c:v>42705</c:v>
                </c:pt>
                <c:pt idx="311">
                  <c:v>42736</c:v>
                </c:pt>
                <c:pt idx="312">
                  <c:v>42767</c:v>
                </c:pt>
                <c:pt idx="313">
                  <c:v>42795</c:v>
                </c:pt>
                <c:pt idx="314">
                  <c:v>42826</c:v>
                </c:pt>
                <c:pt idx="315">
                  <c:v>42856</c:v>
                </c:pt>
                <c:pt idx="316">
                  <c:v>42887</c:v>
                </c:pt>
                <c:pt idx="317">
                  <c:v>42917</c:v>
                </c:pt>
                <c:pt idx="318">
                  <c:v>42948</c:v>
                </c:pt>
                <c:pt idx="319">
                  <c:v>42979</c:v>
                </c:pt>
                <c:pt idx="320">
                  <c:v>43009</c:v>
                </c:pt>
                <c:pt idx="321">
                  <c:v>43040</c:v>
                </c:pt>
                <c:pt idx="322">
                  <c:v>43070</c:v>
                </c:pt>
                <c:pt idx="323">
                  <c:v>43101</c:v>
                </c:pt>
                <c:pt idx="324">
                  <c:v>43132</c:v>
                </c:pt>
                <c:pt idx="325">
                  <c:v>43160</c:v>
                </c:pt>
                <c:pt idx="326">
                  <c:v>43191</c:v>
                </c:pt>
                <c:pt idx="327">
                  <c:v>43221</c:v>
                </c:pt>
                <c:pt idx="328">
                  <c:v>43252</c:v>
                </c:pt>
                <c:pt idx="329">
                  <c:v>43282</c:v>
                </c:pt>
                <c:pt idx="330">
                  <c:v>43313</c:v>
                </c:pt>
                <c:pt idx="331">
                  <c:v>43344</c:v>
                </c:pt>
                <c:pt idx="332">
                  <c:v>43374</c:v>
                </c:pt>
                <c:pt idx="333">
                  <c:v>43405</c:v>
                </c:pt>
                <c:pt idx="334">
                  <c:v>43435</c:v>
                </c:pt>
                <c:pt idx="335">
                  <c:v>43466</c:v>
                </c:pt>
                <c:pt idx="336">
                  <c:v>43497</c:v>
                </c:pt>
                <c:pt idx="337">
                  <c:v>43525</c:v>
                </c:pt>
                <c:pt idx="338">
                  <c:v>43556</c:v>
                </c:pt>
                <c:pt idx="339">
                  <c:v>43586</c:v>
                </c:pt>
                <c:pt idx="340">
                  <c:v>43617</c:v>
                </c:pt>
                <c:pt idx="341">
                  <c:v>43647</c:v>
                </c:pt>
                <c:pt idx="342">
                  <c:v>43678</c:v>
                </c:pt>
                <c:pt idx="343">
                  <c:v>43709</c:v>
                </c:pt>
                <c:pt idx="344">
                  <c:v>43739</c:v>
                </c:pt>
                <c:pt idx="345">
                  <c:v>43770</c:v>
                </c:pt>
                <c:pt idx="346">
                  <c:v>43800</c:v>
                </c:pt>
                <c:pt idx="347">
                  <c:v>43831</c:v>
                </c:pt>
                <c:pt idx="348">
                  <c:v>43862</c:v>
                </c:pt>
                <c:pt idx="349">
                  <c:v>43891</c:v>
                </c:pt>
                <c:pt idx="350">
                  <c:v>43922</c:v>
                </c:pt>
                <c:pt idx="351">
                  <c:v>43952</c:v>
                </c:pt>
                <c:pt idx="352">
                  <c:v>43983</c:v>
                </c:pt>
                <c:pt idx="353">
                  <c:v>44013</c:v>
                </c:pt>
                <c:pt idx="354">
                  <c:v>44044</c:v>
                </c:pt>
                <c:pt idx="355">
                  <c:v>44075</c:v>
                </c:pt>
                <c:pt idx="356">
                  <c:v>44105</c:v>
                </c:pt>
                <c:pt idx="357">
                  <c:v>44136</c:v>
                </c:pt>
                <c:pt idx="358">
                  <c:v>44166</c:v>
                </c:pt>
                <c:pt idx="359">
                  <c:v>44197</c:v>
                </c:pt>
                <c:pt idx="360">
                  <c:v>44228</c:v>
                </c:pt>
                <c:pt idx="361">
                  <c:v>44256</c:v>
                </c:pt>
                <c:pt idx="362">
                  <c:v>44287</c:v>
                </c:pt>
                <c:pt idx="363">
                  <c:v>44317</c:v>
                </c:pt>
                <c:pt idx="364">
                  <c:v>44348</c:v>
                </c:pt>
                <c:pt idx="365">
                  <c:v>44378</c:v>
                </c:pt>
                <c:pt idx="366">
                  <c:v>44409</c:v>
                </c:pt>
                <c:pt idx="367">
                  <c:v>44440</c:v>
                </c:pt>
                <c:pt idx="368">
                  <c:v>44470</c:v>
                </c:pt>
                <c:pt idx="369">
                  <c:v>44501</c:v>
                </c:pt>
                <c:pt idx="370">
                  <c:v>44531</c:v>
                </c:pt>
                <c:pt idx="371">
                  <c:v>44562</c:v>
                </c:pt>
                <c:pt idx="372">
                  <c:v>44593</c:v>
                </c:pt>
                <c:pt idx="373">
                  <c:v>44621</c:v>
                </c:pt>
                <c:pt idx="374">
                  <c:v>44652</c:v>
                </c:pt>
                <c:pt idx="375">
                  <c:v>44682</c:v>
                </c:pt>
                <c:pt idx="376">
                  <c:v>44713</c:v>
                </c:pt>
                <c:pt idx="377">
                  <c:v>44743</c:v>
                </c:pt>
                <c:pt idx="378">
                  <c:v>44774</c:v>
                </c:pt>
                <c:pt idx="379">
                  <c:v>44805</c:v>
                </c:pt>
                <c:pt idx="380">
                  <c:v>44835</c:v>
                </c:pt>
                <c:pt idx="381">
                  <c:v>44866</c:v>
                </c:pt>
                <c:pt idx="382">
                  <c:v>44896</c:v>
                </c:pt>
              </c:numCache>
            </c:numRef>
          </c:cat>
          <c:val>
            <c:numRef>
              <c:f>'Auftragseingang Branchen'!$P$8:$P$391</c:f>
              <c:numCache>
                <c:formatCode>General</c:formatCode>
                <c:ptCount val="384"/>
                <c:pt idx="0">
                  <c:v>75.599999999999994</c:v>
                </c:pt>
                <c:pt idx="1">
                  <c:v>72.2</c:v>
                </c:pt>
                <c:pt idx="2">
                  <c:v>78</c:v>
                </c:pt>
                <c:pt idx="3">
                  <c:v>71.400000000000006</c:v>
                </c:pt>
                <c:pt idx="4">
                  <c:v>74.2</c:v>
                </c:pt>
                <c:pt idx="5">
                  <c:v>70.099999999999994</c:v>
                </c:pt>
                <c:pt idx="6">
                  <c:v>72.8</c:v>
                </c:pt>
                <c:pt idx="7">
                  <c:v>71.3</c:v>
                </c:pt>
                <c:pt idx="8">
                  <c:v>73.099999999999994</c:v>
                </c:pt>
                <c:pt idx="9">
                  <c:v>75.7</c:v>
                </c:pt>
                <c:pt idx="10">
                  <c:v>76.099999999999994</c:v>
                </c:pt>
                <c:pt idx="11">
                  <c:v>78.2</c:v>
                </c:pt>
                <c:pt idx="12">
                  <c:v>74.5</c:v>
                </c:pt>
                <c:pt idx="13">
                  <c:v>81.3</c:v>
                </c:pt>
                <c:pt idx="14">
                  <c:v>73.400000000000006</c:v>
                </c:pt>
                <c:pt idx="15">
                  <c:v>75.3</c:v>
                </c:pt>
                <c:pt idx="16">
                  <c:v>72</c:v>
                </c:pt>
                <c:pt idx="17">
                  <c:v>70.5</c:v>
                </c:pt>
                <c:pt idx="18">
                  <c:v>68.8</c:v>
                </c:pt>
                <c:pt idx="19">
                  <c:v>68.599999999999994</c:v>
                </c:pt>
                <c:pt idx="20">
                  <c:v>68.5</c:v>
                </c:pt>
                <c:pt idx="21">
                  <c:v>71.3</c:v>
                </c:pt>
                <c:pt idx="22">
                  <c:v>67.099999999999994</c:v>
                </c:pt>
                <c:pt idx="23">
                  <c:v>74.3</c:v>
                </c:pt>
                <c:pt idx="24">
                  <c:v>70</c:v>
                </c:pt>
                <c:pt idx="25">
                  <c:v>66</c:v>
                </c:pt>
                <c:pt idx="26">
                  <c:v>67.099999999999994</c:v>
                </c:pt>
                <c:pt idx="27">
                  <c:v>66.900000000000006</c:v>
                </c:pt>
                <c:pt idx="28">
                  <c:v>64.2</c:v>
                </c:pt>
                <c:pt idx="29">
                  <c:v>70.900000000000006</c:v>
                </c:pt>
                <c:pt idx="30">
                  <c:v>67.099999999999994</c:v>
                </c:pt>
                <c:pt idx="31">
                  <c:v>67.7</c:v>
                </c:pt>
                <c:pt idx="32">
                  <c:v>66.3</c:v>
                </c:pt>
                <c:pt idx="33">
                  <c:v>65.7</c:v>
                </c:pt>
                <c:pt idx="34">
                  <c:v>70.5</c:v>
                </c:pt>
                <c:pt idx="35">
                  <c:v>76.099999999999994</c:v>
                </c:pt>
                <c:pt idx="36">
                  <c:v>74.8</c:v>
                </c:pt>
                <c:pt idx="37">
                  <c:v>74.3</c:v>
                </c:pt>
                <c:pt idx="38">
                  <c:v>71.599999999999994</c:v>
                </c:pt>
                <c:pt idx="39">
                  <c:v>71.400000000000006</c:v>
                </c:pt>
                <c:pt idx="40">
                  <c:v>73.900000000000006</c:v>
                </c:pt>
                <c:pt idx="41">
                  <c:v>74</c:v>
                </c:pt>
                <c:pt idx="42">
                  <c:v>75.599999999999994</c:v>
                </c:pt>
                <c:pt idx="43">
                  <c:v>85.7</c:v>
                </c:pt>
                <c:pt idx="44">
                  <c:v>79</c:v>
                </c:pt>
                <c:pt idx="45">
                  <c:v>77.7</c:v>
                </c:pt>
                <c:pt idx="46">
                  <c:v>94</c:v>
                </c:pt>
                <c:pt idx="47">
                  <c:v>77.8</c:v>
                </c:pt>
                <c:pt idx="48">
                  <c:v>78.900000000000006</c:v>
                </c:pt>
                <c:pt idx="49">
                  <c:v>77.2</c:v>
                </c:pt>
                <c:pt idx="50">
                  <c:v>79.599999999999994</c:v>
                </c:pt>
                <c:pt idx="51">
                  <c:v>74.8</c:v>
                </c:pt>
                <c:pt idx="52">
                  <c:v>74.7</c:v>
                </c:pt>
                <c:pt idx="53">
                  <c:v>74.7</c:v>
                </c:pt>
                <c:pt idx="54">
                  <c:v>71.3</c:v>
                </c:pt>
                <c:pt idx="55">
                  <c:v>80.900000000000006</c:v>
                </c:pt>
                <c:pt idx="56">
                  <c:v>65.900000000000006</c:v>
                </c:pt>
                <c:pt idx="57">
                  <c:v>67.400000000000006</c:v>
                </c:pt>
                <c:pt idx="58">
                  <c:v>79.8</c:v>
                </c:pt>
                <c:pt idx="59">
                  <c:v>75</c:v>
                </c:pt>
                <c:pt idx="60">
                  <c:v>72.099999999999994</c:v>
                </c:pt>
                <c:pt idx="61">
                  <c:v>77.400000000000006</c:v>
                </c:pt>
                <c:pt idx="62">
                  <c:v>69.7</c:v>
                </c:pt>
                <c:pt idx="63">
                  <c:v>72</c:v>
                </c:pt>
                <c:pt idx="64">
                  <c:v>75.5</c:v>
                </c:pt>
                <c:pt idx="65">
                  <c:v>73.400000000000006</c:v>
                </c:pt>
                <c:pt idx="66">
                  <c:v>74.099999999999994</c:v>
                </c:pt>
                <c:pt idx="67">
                  <c:v>77.900000000000006</c:v>
                </c:pt>
                <c:pt idx="68">
                  <c:v>72.900000000000006</c:v>
                </c:pt>
                <c:pt idx="69">
                  <c:v>72.599999999999994</c:v>
                </c:pt>
                <c:pt idx="70">
                  <c:v>78.7</c:v>
                </c:pt>
                <c:pt idx="71">
                  <c:v>75</c:v>
                </c:pt>
                <c:pt idx="72">
                  <c:v>75.5</c:v>
                </c:pt>
                <c:pt idx="73">
                  <c:v>79.3</c:v>
                </c:pt>
                <c:pt idx="74">
                  <c:v>79.5</c:v>
                </c:pt>
                <c:pt idx="75">
                  <c:v>76.2</c:v>
                </c:pt>
                <c:pt idx="76">
                  <c:v>81.3</c:v>
                </c:pt>
                <c:pt idx="77">
                  <c:v>78.7</c:v>
                </c:pt>
                <c:pt idx="78">
                  <c:v>80.400000000000006</c:v>
                </c:pt>
                <c:pt idx="79">
                  <c:v>83.9</c:v>
                </c:pt>
                <c:pt idx="80">
                  <c:v>78.099999999999994</c:v>
                </c:pt>
                <c:pt idx="81">
                  <c:v>84.5</c:v>
                </c:pt>
                <c:pt idx="82">
                  <c:v>80.099999999999994</c:v>
                </c:pt>
                <c:pt idx="83">
                  <c:v>81.5</c:v>
                </c:pt>
                <c:pt idx="84">
                  <c:v>81.3</c:v>
                </c:pt>
                <c:pt idx="85">
                  <c:v>81.599999999999994</c:v>
                </c:pt>
                <c:pt idx="86">
                  <c:v>83.8</c:v>
                </c:pt>
                <c:pt idx="87">
                  <c:v>81.3</c:v>
                </c:pt>
                <c:pt idx="88">
                  <c:v>78.400000000000006</c:v>
                </c:pt>
                <c:pt idx="89">
                  <c:v>80.5</c:v>
                </c:pt>
                <c:pt idx="90">
                  <c:v>78.7</c:v>
                </c:pt>
                <c:pt idx="91">
                  <c:v>82.3</c:v>
                </c:pt>
                <c:pt idx="92">
                  <c:v>78</c:v>
                </c:pt>
                <c:pt idx="93">
                  <c:v>78.3</c:v>
                </c:pt>
                <c:pt idx="94">
                  <c:v>77.099999999999994</c:v>
                </c:pt>
                <c:pt idx="95">
                  <c:v>77.400000000000006</c:v>
                </c:pt>
                <c:pt idx="96">
                  <c:v>80</c:v>
                </c:pt>
                <c:pt idx="97">
                  <c:v>82.2</c:v>
                </c:pt>
                <c:pt idx="98">
                  <c:v>78.900000000000006</c:v>
                </c:pt>
                <c:pt idx="99">
                  <c:v>84.5</c:v>
                </c:pt>
                <c:pt idx="100">
                  <c:v>80.8</c:v>
                </c:pt>
                <c:pt idx="101">
                  <c:v>86.1</c:v>
                </c:pt>
                <c:pt idx="102">
                  <c:v>91.2</c:v>
                </c:pt>
                <c:pt idx="103">
                  <c:v>84.4</c:v>
                </c:pt>
                <c:pt idx="104">
                  <c:v>86</c:v>
                </c:pt>
                <c:pt idx="105">
                  <c:v>83.7</c:v>
                </c:pt>
                <c:pt idx="106">
                  <c:v>86</c:v>
                </c:pt>
                <c:pt idx="107">
                  <c:v>83.3</c:v>
                </c:pt>
                <c:pt idx="108">
                  <c:v>85.4</c:v>
                </c:pt>
                <c:pt idx="109">
                  <c:v>93.7</c:v>
                </c:pt>
                <c:pt idx="110">
                  <c:v>87.5</c:v>
                </c:pt>
                <c:pt idx="111">
                  <c:v>90.5</c:v>
                </c:pt>
                <c:pt idx="112">
                  <c:v>91.9</c:v>
                </c:pt>
                <c:pt idx="113">
                  <c:v>93.6</c:v>
                </c:pt>
                <c:pt idx="114">
                  <c:v>99.8</c:v>
                </c:pt>
                <c:pt idx="115">
                  <c:v>97.5</c:v>
                </c:pt>
                <c:pt idx="116">
                  <c:v>91.5</c:v>
                </c:pt>
                <c:pt idx="117">
                  <c:v>92.9</c:v>
                </c:pt>
                <c:pt idx="118">
                  <c:v>96.3</c:v>
                </c:pt>
                <c:pt idx="119">
                  <c:v>92.5</c:v>
                </c:pt>
                <c:pt idx="120">
                  <c:v>95.5</c:v>
                </c:pt>
                <c:pt idx="121">
                  <c:v>97.6</c:v>
                </c:pt>
                <c:pt idx="122">
                  <c:v>87.1</c:v>
                </c:pt>
                <c:pt idx="123">
                  <c:v>102.6</c:v>
                </c:pt>
                <c:pt idx="124">
                  <c:v>97.6</c:v>
                </c:pt>
                <c:pt idx="125">
                  <c:v>89.1</c:v>
                </c:pt>
                <c:pt idx="126">
                  <c:v>90.4</c:v>
                </c:pt>
                <c:pt idx="127">
                  <c:v>86.1</c:v>
                </c:pt>
                <c:pt idx="128">
                  <c:v>84.5</c:v>
                </c:pt>
                <c:pt idx="129">
                  <c:v>81.900000000000006</c:v>
                </c:pt>
                <c:pt idx="130">
                  <c:v>97.4</c:v>
                </c:pt>
                <c:pt idx="131">
                  <c:v>87.9</c:v>
                </c:pt>
                <c:pt idx="132">
                  <c:v>85.4</c:v>
                </c:pt>
                <c:pt idx="133">
                  <c:v>86.3</c:v>
                </c:pt>
                <c:pt idx="134">
                  <c:v>84.4</c:v>
                </c:pt>
                <c:pt idx="135">
                  <c:v>83.2</c:v>
                </c:pt>
                <c:pt idx="136">
                  <c:v>86.3</c:v>
                </c:pt>
                <c:pt idx="137">
                  <c:v>82.6</c:v>
                </c:pt>
                <c:pt idx="138">
                  <c:v>85.7</c:v>
                </c:pt>
                <c:pt idx="139">
                  <c:v>87.6</c:v>
                </c:pt>
                <c:pt idx="140">
                  <c:v>86.5</c:v>
                </c:pt>
                <c:pt idx="141">
                  <c:v>91.7</c:v>
                </c:pt>
                <c:pt idx="142">
                  <c:v>88.7</c:v>
                </c:pt>
                <c:pt idx="143">
                  <c:v>89.5</c:v>
                </c:pt>
                <c:pt idx="144">
                  <c:v>84.5</c:v>
                </c:pt>
                <c:pt idx="145">
                  <c:v>86.3</c:v>
                </c:pt>
                <c:pt idx="146">
                  <c:v>86.3</c:v>
                </c:pt>
                <c:pt idx="147">
                  <c:v>85</c:v>
                </c:pt>
                <c:pt idx="148">
                  <c:v>88.6</c:v>
                </c:pt>
                <c:pt idx="149">
                  <c:v>87.9</c:v>
                </c:pt>
                <c:pt idx="150">
                  <c:v>84.3</c:v>
                </c:pt>
                <c:pt idx="151">
                  <c:v>91.2</c:v>
                </c:pt>
                <c:pt idx="152">
                  <c:v>88.5</c:v>
                </c:pt>
                <c:pt idx="153">
                  <c:v>88.9</c:v>
                </c:pt>
                <c:pt idx="154">
                  <c:v>87.8</c:v>
                </c:pt>
                <c:pt idx="155">
                  <c:v>88.2</c:v>
                </c:pt>
                <c:pt idx="156">
                  <c:v>93.2</c:v>
                </c:pt>
                <c:pt idx="157">
                  <c:v>90.3</c:v>
                </c:pt>
                <c:pt idx="158">
                  <c:v>90.2</c:v>
                </c:pt>
                <c:pt idx="159">
                  <c:v>93.9</c:v>
                </c:pt>
                <c:pt idx="160">
                  <c:v>89.1</c:v>
                </c:pt>
                <c:pt idx="161">
                  <c:v>93.4</c:v>
                </c:pt>
                <c:pt idx="162">
                  <c:v>86.7</c:v>
                </c:pt>
                <c:pt idx="163">
                  <c:v>87.8</c:v>
                </c:pt>
                <c:pt idx="164">
                  <c:v>89.3</c:v>
                </c:pt>
                <c:pt idx="165">
                  <c:v>89.3</c:v>
                </c:pt>
                <c:pt idx="166">
                  <c:v>88.4</c:v>
                </c:pt>
                <c:pt idx="167">
                  <c:v>88.4</c:v>
                </c:pt>
                <c:pt idx="168">
                  <c:v>91.5</c:v>
                </c:pt>
                <c:pt idx="169">
                  <c:v>89.1</c:v>
                </c:pt>
                <c:pt idx="170">
                  <c:v>91</c:v>
                </c:pt>
                <c:pt idx="171">
                  <c:v>90.7</c:v>
                </c:pt>
                <c:pt idx="172">
                  <c:v>93.8</c:v>
                </c:pt>
                <c:pt idx="173">
                  <c:v>95.3</c:v>
                </c:pt>
                <c:pt idx="174">
                  <c:v>95.7</c:v>
                </c:pt>
                <c:pt idx="175">
                  <c:v>97.2</c:v>
                </c:pt>
                <c:pt idx="176">
                  <c:v>96.6</c:v>
                </c:pt>
                <c:pt idx="177">
                  <c:v>97.1</c:v>
                </c:pt>
                <c:pt idx="178">
                  <c:v>98.6</c:v>
                </c:pt>
                <c:pt idx="179">
                  <c:v>98.9</c:v>
                </c:pt>
                <c:pt idx="180">
                  <c:v>99.9</c:v>
                </c:pt>
                <c:pt idx="181">
                  <c:v>97.2</c:v>
                </c:pt>
                <c:pt idx="182">
                  <c:v>103.5</c:v>
                </c:pt>
                <c:pt idx="183">
                  <c:v>103.1</c:v>
                </c:pt>
                <c:pt idx="184">
                  <c:v>101.5</c:v>
                </c:pt>
                <c:pt idx="185">
                  <c:v>102.4</c:v>
                </c:pt>
                <c:pt idx="186">
                  <c:v>104.5</c:v>
                </c:pt>
                <c:pt idx="187">
                  <c:v>102.8</c:v>
                </c:pt>
                <c:pt idx="188">
                  <c:v>110.3</c:v>
                </c:pt>
                <c:pt idx="189">
                  <c:v>105.8</c:v>
                </c:pt>
                <c:pt idx="190">
                  <c:v>106.6</c:v>
                </c:pt>
                <c:pt idx="191">
                  <c:v>108.7</c:v>
                </c:pt>
                <c:pt idx="192">
                  <c:v>106.6</c:v>
                </c:pt>
                <c:pt idx="193">
                  <c:v>118.3</c:v>
                </c:pt>
                <c:pt idx="194">
                  <c:v>104.7</c:v>
                </c:pt>
                <c:pt idx="195">
                  <c:v>111.7</c:v>
                </c:pt>
                <c:pt idx="196">
                  <c:v>112.3</c:v>
                </c:pt>
                <c:pt idx="197">
                  <c:v>108.3</c:v>
                </c:pt>
                <c:pt idx="198">
                  <c:v>111.3</c:v>
                </c:pt>
                <c:pt idx="199">
                  <c:v>111.3</c:v>
                </c:pt>
                <c:pt idx="200">
                  <c:v>107.5</c:v>
                </c:pt>
                <c:pt idx="201">
                  <c:v>119.5</c:v>
                </c:pt>
                <c:pt idx="202">
                  <c:v>121.6</c:v>
                </c:pt>
                <c:pt idx="203">
                  <c:v>116.5</c:v>
                </c:pt>
                <c:pt idx="204">
                  <c:v>114.5</c:v>
                </c:pt>
                <c:pt idx="205">
                  <c:v>114.8</c:v>
                </c:pt>
                <c:pt idx="206">
                  <c:v>117.1</c:v>
                </c:pt>
                <c:pt idx="207">
                  <c:v>116.6</c:v>
                </c:pt>
                <c:pt idx="208">
                  <c:v>110.6</c:v>
                </c:pt>
                <c:pt idx="209">
                  <c:v>108.9</c:v>
                </c:pt>
                <c:pt idx="210">
                  <c:v>111.2</c:v>
                </c:pt>
                <c:pt idx="211">
                  <c:v>106.8</c:v>
                </c:pt>
                <c:pt idx="212">
                  <c:v>103.5</c:v>
                </c:pt>
                <c:pt idx="213">
                  <c:v>102.3</c:v>
                </c:pt>
                <c:pt idx="214">
                  <c:v>95.1</c:v>
                </c:pt>
                <c:pt idx="215">
                  <c:v>79.5</c:v>
                </c:pt>
                <c:pt idx="216">
                  <c:v>74.599999999999994</c:v>
                </c:pt>
                <c:pt idx="217">
                  <c:v>79.099999999999994</c:v>
                </c:pt>
                <c:pt idx="218">
                  <c:v>72.5</c:v>
                </c:pt>
                <c:pt idx="219">
                  <c:v>73.099999999999994</c:v>
                </c:pt>
                <c:pt idx="220">
                  <c:v>76.3</c:v>
                </c:pt>
                <c:pt idx="221">
                  <c:v>76.5</c:v>
                </c:pt>
                <c:pt idx="222">
                  <c:v>79.5</c:v>
                </c:pt>
                <c:pt idx="223">
                  <c:v>85.9</c:v>
                </c:pt>
                <c:pt idx="224">
                  <c:v>85.6</c:v>
                </c:pt>
                <c:pt idx="225">
                  <c:v>87.4</c:v>
                </c:pt>
                <c:pt idx="226">
                  <c:v>83.4</c:v>
                </c:pt>
                <c:pt idx="227">
                  <c:v>88.3</c:v>
                </c:pt>
                <c:pt idx="228">
                  <c:v>90.3</c:v>
                </c:pt>
                <c:pt idx="229">
                  <c:v>90.5</c:v>
                </c:pt>
                <c:pt idx="230">
                  <c:v>92.2</c:v>
                </c:pt>
                <c:pt idx="231">
                  <c:v>95.1</c:v>
                </c:pt>
                <c:pt idx="232">
                  <c:v>97.9</c:v>
                </c:pt>
                <c:pt idx="233">
                  <c:v>100.8</c:v>
                </c:pt>
                <c:pt idx="234">
                  <c:v>96.9</c:v>
                </c:pt>
                <c:pt idx="235">
                  <c:v>93.4</c:v>
                </c:pt>
                <c:pt idx="236">
                  <c:v>98.5</c:v>
                </c:pt>
                <c:pt idx="237">
                  <c:v>98.4</c:v>
                </c:pt>
                <c:pt idx="238">
                  <c:v>99.9</c:v>
                </c:pt>
                <c:pt idx="239">
                  <c:v>105.8</c:v>
                </c:pt>
                <c:pt idx="240">
                  <c:v>102.6</c:v>
                </c:pt>
                <c:pt idx="241">
                  <c:v>105.4</c:v>
                </c:pt>
                <c:pt idx="242">
                  <c:v>104</c:v>
                </c:pt>
                <c:pt idx="243">
                  <c:v>118.8</c:v>
                </c:pt>
                <c:pt idx="244">
                  <c:v>104.7</c:v>
                </c:pt>
                <c:pt idx="245">
                  <c:v>113.6</c:v>
                </c:pt>
                <c:pt idx="246">
                  <c:v>107</c:v>
                </c:pt>
                <c:pt idx="247">
                  <c:v>104.7</c:v>
                </c:pt>
                <c:pt idx="248">
                  <c:v>98.8</c:v>
                </c:pt>
                <c:pt idx="249">
                  <c:v>100.7</c:v>
                </c:pt>
                <c:pt idx="250">
                  <c:v>106.4</c:v>
                </c:pt>
                <c:pt idx="251">
                  <c:v>102.3</c:v>
                </c:pt>
                <c:pt idx="252">
                  <c:v>99.7</c:v>
                </c:pt>
                <c:pt idx="253">
                  <c:v>97</c:v>
                </c:pt>
                <c:pt idx="254">
                  <c:v>99.2</c:v>
                </c:pt>
                <c:pt idx="255">
                  <c:v>101.7</c:v>
                </c:pt>
                <c:pt idx="256">
                  <c:v>94.2</c:v>
                </c:pt>
                <c:pt idx="257">
                  <c:v>95.9</c:v>
                </c:pt>
                <c:pt idx="258">
                  <c:v>100.8</c:v>
                </c:pt>
                <c:pt idx="259">
                  <c:v>97.6</c:v>
                </c:pt>
                <c:pt idx="260">
                  <c:v>97.1</c:v>
                </c:pt>
                <c:pt idx="261">
                  <c:v>94.6</c:v>
                </c:pt>
                <c:pt idx="262">
                  <c:v>95.7</c:v>
                </c:pt>
                <c:pt idx="263">
                  <c:v>95</c:v>
                </c:pt>
                <c:pt idx="264">
                  <c:v>96.6</c:v>
                </c:pt>
                <c:pt idx="265">
                  <c:v>109.8</c:v>
                </c:pt>
                <c:pt idx="266">
                  <c:v>97.1</c:v>
                </c:pt>
                <c:pt idx="267">
                  <c:v>96.4</c:v>
                </c:pt>
                <c:pt idx="268">
                  <c:v>98.6</c:v>
                </c:pt>
                <c:pt idx="269">
                  <c:v>96.7</c:v>
                </c:pt>
                <c:pt idx="270">
                  <c:v>96.9</c:v>
                </c:pt>
                <c:pt idx="271">
                  <c:v>99</c:v>
                </c:pt>
                <c:pt idx="272">
                  <c:v>107.8</c:v>
                </c:pt>
                <c:pt idx="273">
                  <c:v>104.4</c:v>
                </c:pt>
                <c:pt idx="274">
                  <c:v>96.8</c:v>
                </c:pt>
                <c:pt idx="275">
                  <c:v>99.7</c:v>
                </c:pt>
                <c:pt idx="276">
                  <c:v>100.2</c:v>
                </c:pt>
                <c:pt idx="277">
                  <c:v>96.5</c:v>
                </c:pt>
                <c:pt idx="278">
                  <c:v>98.4</c:v>
                </c:pt>
                <c:pt idx="279">
                  <c:v>100.9</c:v>
                </c:pt>
                <c:pt idx="280">
                  <c:v>96.1</c:v>
                </c:pt>
                <c:pt idx="281">
                  <c:v>99.3</c:v>
                </c:pt>
                <c:pt idx="282">
                  <c:v>96.9</c:v>
                </c:pt>
                <c:pt idx="283">
                  <c:v>95.7</c:v>
                </c:pt>
                <c:pt idx="284">
                  <c:v>100.9</c:v>
                </c:pt>
                <c:pt idx="285">
                  <c:v>100.4</c:v>
                </c:pt>
                <c:pt idx="286">
                  <c:v>99</c:v>
                </c:pt>
                <c:pt idx="287">
                  <c:v>98.9</c:v>
                </c:pt>
                <c:pt idx="288">
                  <c:v>97.9</c:v>
                </c:pt>
                <c:pt idx="289">
                  <c:v>103.9</c:v>
                </c:pt>
                <c:pt idx="290">
                  <c:v>99.7</c:v>
                </c:pt>
                <c:pt idx="291">
                  <c:v>99.6</c:v>
                </c:pt>
                <c:pt idx="292">
                  <c:v>102.8</c:v>
                </c:pt>
                <c:pt idx="293">
                  <c:v>100.2</c:v>
                </c:pt>
                <c:pt idx="294">
                  <c:v>97.1</c:v>
                </c:pt>
                <c:pt idx="295">
                  <c:v>96.9</c:v>
                </c:pt>
                <c:pt idx="296">
                  <c:v>98.2</c:v>
                </c:pt>
                <c:pt idx="297">
                  <c:v>98.5</c:v>
                </c:pt>
                <c:pt idx="298">
                  <c:v>102.3</c:v>
                </c:pt>
                <c:pt idx="299">
                  <c:v>99.5</c:v>
                </c:pt>
                <c:pt idx="300">
                  <c:v>99</c:v>
                </c:pt>
                <c:pt idx="301">
                  <c:v>95.1</c:v>
                </c:pt>
                <c:pt idx="302">
                  <c:v>97.8</c:v>
                </c:pt>
                <c:pt idx="303">
                  <c:v>97.3</c:v>
                </c:pt>
                <c:pt idx="304">
                  <c:v>98.9</c:v>
                </c:pt>
                <c:pt idx="305">
                  <c:v>99.9</c:v>
                </c:pt>
                <c:pt idx="306">
                  <c:v>95.1</c:v>
                </c:pt>
                <c:pt idx="307">
                  <c:v>99.5</c:v>
                </c:pt>
                <c:pt idx="308">
                  <c:v>98.5</c:v>
                </c:pt>
                <c:pt idx="309">
                  <c:v>99.4</c:v>
                </c:pt>
                <c:pt idx="310">
                  <c:v>96.4</c:v>
                </c:pt>
                <c:pt idx="311">
                  <c:v>99.8</c:v>
                </c:pt>
                <c:pt idx="312">
                  <c:v>99.9</c:v>
                </c:pt>
                <c:pt idx="313">
                  <c:v>102.7</c:v>
                </c:pt>
                <c:pt idx="314">
                  <c:v>104.7</c:v>
                </c:pt>
                <c:pt idx="315">
                  <c:v>105.4</c:v>
                </c:pt>
                <c:pt idx="316">
                  <c:v>106.5</c:v>
                </c:pt>
                <c:pt idx="317">
                  <c:v>106</c:v>
                </c:pt>
                <c:pt idx="318">
                  <c:v>118.5</c:v>
                </c:pt>
                <c:pt idx="319">
                  <c:v>106.7</c:v>
                </c:pt>
                <c:pt idx="320">
                  <c:v>105.6</c:v>
                </c:pt>
                <c:pt idx="321">
                  <c:v>105.9</c:v>
                </c:pt>
                <c:pt idx="322">
                  <c:v>107.9</c:v>
                </c:pt>
                <c:pt idx="323">
                  <c:v>105.2</c:v>
                </c:pt>
                <c:pt idx="324">
                  <c:v>104.5</c:v>
                </c:pt>
                <c:pt idx="325">
                  <c:v>106.1</c:v>
                </c:pt>
                <c:pt idx="326">
                  <c:v>108.5</c:v>
                </c:pt>
                <c:pt idx="327">
                  <c:v>106.1</c:v>
                </c:pt>
                <c:pt idx="328">
                  <c:v>104.9</c:v>
                </c:pt>
                <c:pt idx="329">
                  <c:v>104.6</c:v>
                </c:pt>
                <c:pt idx="330">
                  <c:v>106</c:v>
                </c:pt>
                <c:pt idx="331">
                  <c:v>104.3</c:v>
                </c:pt>
                <c:pt idx="332">
                  <c:v>102.9</c:v>
                </c:pt>
                <c:pt idx="333">
                  <c:v>104.9</c:v>
                </c:pt>
                <c:pt idx="334">
                  <c:v>100.7</c:v>
                </c:pt>
                <c:pt idx="335">
                  <c:v>99.2</c:v>
                </c:pt>
                <c:pt idx="336">
                  <c:v>97.9</c:v>
                </c:pt>
                <c:pt idx="337">
                  <c:v>98.7</c:v>
                </c:pt>
                <c:pt idx="338">
                  <c:v>96.4</c:v>
                </c:pt>
                <c:pt idx="339">
                  <c:v>98.5</c:v>
                </c:pt>
                <c:pt idx="340">
                  <c:v>98.8</c:v>
                </c:pt>
                <c:pt idx="341">
                  <c:v>95.8</c:v>
                </c:pt>
                <c:pt idx="342">
                  <c:v>99.4</c:v>
                </c:pt>
                <c:pt idx="343">
                  <c:v>96.8</c:v>
                </c:pt>
                <c:pt idx="344">
                  <c:v>99.5</c:v>
                </c:pt>
                <c:pt idx="345">
                  <c:v>93</c:v>
                </c:pt>
                <c:pt idx="346">
                  <c:v>103.4</c:v>
                </c:pt>
                <c:pt idx="347">
                  <c:v>98.6</c:v>
                </c:pt>
                <c:pt idx="348">
                  <c:v>97.1</c:v>
                </c:pt>
                <c:pt idx="349">
                  <c:v>95</c:v>
                </c:pt>
                <c:pt idx="350">
                  <c:v>75.2</c:v>
                </c:pt>
                <c:pt idx="351">
                  <c:v>83.3</c:v>
                </c:pt>
                <c:pt idx="352">
                  <c:v>85.9</c:v>
                </c:pt>
                <c:pt idx="353">
                  <c:v>99.1</c:v>
                </c:pt>
                <c:pt idx="354">
                  <c:v>99.9</c:v>
                </c:pt>
                <c:pt idx="355">
                  <c:v>98.9</c:v>
                </c:pt>
                <c:pt idx="356">
                  <c:v>100.7</c:v>
                </c:pt>
                <c:pt idx="357">
                  <c:v>100.2</c:v>
                </c:pt>
                <c:pt idx="358">
                  <c:v>106</c:v>
                </c:pt>
                <c:pt idx="359">
                  <c:v>110</c:v>
                </c:pt>
                <c:pt idx="360">
                  <c:v>113.4</c:v>
                </c:pt>
                <c:pt idx="361">
                  <c:v>115.7</c:v>
                </c:pt>
                <c:pt idx="362">
                  <c:v>117.2</c:v>
                </c:pt>
                <c:pt idx="363">
                  <c:v>116.9</c:v>
                </c:pt>
                <c:pt idx="364">
                  <c:v>115.5</c:v>
                </c:pt>
                <c:pt idx="365">
                  <c:v>117</c:v>
                </c:pt>
                <c:pt idx="366">
                  <c:v>112.6</c:v>
                </c:pt>
                <c:pt idx="367">
                  <c:v>120.4</c:v>
                </c:pt>
                <c:pt idx="368">
                  <c:v>113.3</c:v>
                </c:pt>
                <c:pt idx="369">
                  <c:v>114.6</c:v>
                </c:pt>
                <c:pt idx="370">
                  <c:v>125.5</c:v>
                </c:pt>
                <c:pt idx="371">
                  <c:v>120.8</c:v>
                </c:pt>
                <c:pt idx="372">
                  <c:v>119.3</c:v>
                </c:pt>
                <c:pt idx="373">
                  <c:v>119.5</c:v>
                </c:pt>
                <c:pt idx="374">
                  <c:v>121.2</c:v>
                </c:pt>
                <c:pt idx="375">
                  <c:v>119.5</c:v>
                </c:pt>
              </c:numCache>
            </c:numRef>
          </c:val>
          <c:smooth val="0"/>
          <c:extLst>
            <c:ext xmlns:c16="http://schemas.microsoft.com/office/drawing/2014/chart" uri="{C3380CC4-5D6E-409C-BE32-E72D297353CC}">
              <c16:uniqueId val="{00000001-F0AB-4F45-B116-F2FD3172724F}"/>
            </c:ext>
          </c:extLst>
        </c:ser>
        <c:ser>
          <c:idx val="2"/>
          <c:order val="2"/>
          <c:tx>
            <c:strRef>
              <c:f>'Auftragseingang Branchen'!$Q$6</c:f>
              <c:strCache>
                <c:ptCount val="1"/>
                <c:pt idx="0">
                  <c:v>Maschinenbau</c:v>
                </c:pt>
              </c:strCache>
            </c:strRef>
          </c:tx>
          <c:spPr>
            <a:ln w="12700" cap="rnd">
              <a:solidFill>
                <a:schemeClr val="accent3"/>
              </a:solidFill>
              <a:round/>
            </a:ln>
            <a:effectLst/>
          </c:spPr>
          <c:marker>
            <c:symbol val="none"/>
          </c:marker>
          <c:cat>
            <c:numRef>
              <c:f>'Auftragseingang Branchen'!$A$8:$A$391</c:f>
              <c:numCache>
                <c:formatCode>[$-407]mmm/\ yy;@</c:formatCode>
                <c:ptCount val="384"/>
                <c:pt idx="0">
                  <c:v>33270</c:v>
                </c:pt>
                <c:pt idx="1">
                  <c:v>33298</c:v>
                </c:pt>
                <c:pt idx="2">
                  <c:v>33329</c:v>
                </c:pt>
                <c:pt idx="3">
                  <c:v>33359</c:v>
                </c:pt>
                <c:pt idx="4">
                  <c:v>33390</c:v>
                </c:pt>
                <c:pt idx="5">
                  <c:v>33420</c:v>
                </c:pt>
                <c:pt idx="6">
                  <c:v>33451</c:v>
                </c:pt>
                <c:pt idx="7">
                  <c:v>33482</c:v>
                </c:pt>
                <c:pt idx="8">
                  <c:v>33512</c:v>
                </c:pt>
                <c:pt idx="9">
                  <c:v>33543</c:v>
                </c:pt>
                <c:pt idx="10">
                  <c:v>33573</c:v>
                </c:pt>
                <c:pt idx="11">
                  <c:v>33604</c:v>
                </c:pt>
                <c:pt idx="12">
                  <c:v>33635</c:v>
                </c:pt>
                <c:pt idx="13">
                  <c:v>33664</c:v>
                </c:pt>
                <c:pt idx="14">
                  <c:v>33695</c:v>
                </c:pt>
                <c:pt idx="15">
                  <c:v>33725</c:v>
                </c:pt>
                <c:pt idx="16">
                  <c:v>33756</c:v>
                </c:pt>
                <c:pt idx="17">
                  <c:v>33786</c:v>
                </c:pt>
                <c:pt idx="18">
                  <c:v>33817</c:v>
                </c:pt>
                <c:pt idx="19">
                  <c:v>33848</c:v>
                </c:pt>
                <c:pt idx="20">
                  <c:v>33878</c:v>
                </c:pt>
                <c:pt idx="21">
                  <c:v>33909</c:v>
                </c:pt>
                <c:pt idx="22">
                  <c:v>33939</c:v>
                </c:pt>
                <c:pt idx="23">
                  <c:v>33970</c:v>
                </c:pt>
                <c:pt idx="24">
                  <c:v>34001</c:v>
                </c:pt>
                <c:pt idx="25">
                  <c:v>34029</c:v>
                </c:pt>
                <c:pt idx="26">
                  <c:v>34060</c:v>
                </c:pt>
                <c:pt idx="27">
                  <c:v>34090</c:v>
                </c:pt>
                <c:pt idx="28">
                  <c:v>34121</c:v>
                </c:pt>
                <c:pt idx="29">
                  <c:v>34151</c:v>
                </c:pt>
                <c:pt idx="30">
                  <c:v>34182</c:v>
                </c:pt>
                <c:pt idx="31">
                  <c:v>34213</c:v>
                </c:pt>
                <c:pt idx="32">
                  <c:v>34243</c:v>
                </c:pt>
                <c:pt idx="33">
                  <c:v>34274</c:v>
                </c:pt>
                <c:pt idx="34">
                  <c:v>34304</c:v>
                </c:pt>
                <c:pt idx="35">
                  <c:v>34335</c:v>
                </c:pt>
                <c:pt idx="36">
                  <c:v>34366</c:v>
                </c:pt>
                <c:pt idx="37">
                  <c:v>34394</c:v>
                </c:pt>
                <c:pt idx="38">
                  <c:v>34425</c:v>
                </c:pt>
                <c:pt idx="39">
                  <c:v>34455</c:v>
                </c:pt>
                <c:pt idx="40">
                  <c:v>34486</c:v>
                </c:pt>
                <c:pt idx="41">
                  <c:v>34516</c:v>
                </c:pt>
                <c:pt idx="42">
                  <c:v>34547</c:v>
                </c:pt>
                <c:pt idx="43">
                  <c:v>34578</c:v>
                </c:pt>
                <c:pt idx="44">
                  <c:v>34608</c:v>
                </c:pt>
                <c:pt idx="45">
                  <c:v>34639</c:v>
                </c:pt>
                <c:pt idx="46">
                  <c:v>34669</c:v>
                </c:pt>
                <c:pt idx="47">
                  <c:v>34700</c:v>
                </c:pt>
                <c:pt idx="48">
                  <c:v>34731</c:v>
                </c:pt>
                <c:pt idx="49">
                  <c:v>34759</c:v>
                </c:pt>
                <c:pt idx="50">
                  <c:v>34790</c:v>
                </c:pt>
                <c:pt idx="51">
                  <c:v>34820</c:v>
                </c:pt>
                <c:pt idx="52">
                  <c:v>34851</c:v>
                </c:pt>
                <c:pt idx="53">
                  <c:v>34881</c:v>
                </c:pt>
                <c:pt idx="54">
                  <c:v>34912</c:v>
                </c:pt>
                <c:pt idx="55">
                  <c:v>34943</c:v>
                </c:pt>
                <c:pt idx="56">
                  <c:v>34973</c:v>
                </c:pt>
                <c:pt idx="57">
                  <c:v>35004</c:v>
                </c:pt>
                <c:pt idx="58">
                  <c:v>35034</c:v>
                </c:pt>
                <c:pt idx="59">
                  <c:v>35065</c:v>
                </c:pt>
                <c:pt idx="60">
                  <c:v>35096</c:v>
                </c:pt>
                <c:pt idx="61">
                  <c:v>35125</c:v>
                </c:pt>
                <c:pt idx="62">
                  <c:v>35156</c:v>
                </c:pt>
                <c:pt idx="63">
                  <c:v>35186</c:v>
                </c:pt>
                <c:pt idx="64">
                  <c:v>35217</c:v>
                </c:pt>
                <c:pt idx="65">
                  <c:v>35247</c:v>
                </c:pt>
                <c:pt idx="66">
                  <c:v>35278</c:v>
                </c:pt>
                <c:pt idx="67">
                  <c:v>35309</c:v>
                </c:pt>
                <c:pt idx="68">
                  <c:v>35339</c:v>
                </c:pt>
                <c:pt idx="69">
                  <c:v>35370</c:v>
                </c:pt>
                <c:pt idx="70">
                  <c:v>35400</c:v>
                </c:pt>
                <c:pt idx="71">
                  <c:v>35431</c:v>
                </c:pt>
                <c:pt idx="72">
                  <c:v>35462</c:v>
                </c:pt>
                <c:pt idx="73">
                  <c:v>35490</c:v>
                </c:pt>
                <c:pt idx="74">
                  <c:v>35521</c:v>
                </c:pt>
                <c:pt idx="75">
                  <c:v>35551</c:v>
                </c:pt>
                <c:pt idx="76">
                  <c:v>35582</c:v>
                </c:pt>
                <c:pt idx="77">
                  <c:v>35612</c:v>
                </c:pt>
                <c:pt idx="78">
                  <c:v>35643</c:v>
                </c:pt>
                <c:pt idx="79">
                  <c:v>35674</c:v>
                </c:pt>
                <c:pt idx="80">
                  <c:v>35704</c:v>
                </c:pt>
                <c:pt idx="81">
                  <c:v>35735</c:v>
                </c:pt>
                <c:pt idx="82">
                  <c:v>35765</c:v>
                </c:pt>
                <c:pt idx="83">
                  <c:v>35796</c:v>
                </c:pt>
                <c:pt idx="84">
                  <c:v>35827</c:v>
                </c:pt>
                <c:pt idx="85">
                  <c:v>35855</c:v>
                </c:pt>
                <c:pt idx="86">
                  <c:v>35886</c:v>
                </c:pt>
                <c:pt idx="87">
                  <c:v>35916</c:v>
                </c:pt>
                <c:pt idx="88">
                  <c:v>35947</c:v>
                </c:pt>
                <c:pt idx="89">
                  <c:v>35977</c:v>
                </c:pt>
                <c:pt idx="90">
                  <c:v>36008</c:v>
                </c:pt>
                <c:pt idx="91">
                  <c:v>36039</c:v>
                </c:pt>
                <c:pt idx="92">
                  <c:v>36069</c:v>
                </c:pt>
                <c:pt idx="93">
                  <c:v>36100</c:v>
                </c:pt>
                <c:pt idx="94">
                  <c:v>36130</c:v>
                </c:pt>
                <c:pt idx="95">
                  <c:v>36161</c:v>
                </c:pt>
                <c:pt idx="96">
                  <c:v>36192</c:v>
                </c:pt>
                <c:pt idx="97">
                  <c:v>36220</c:v>
                </c:pt>
                <c:pt idx="98">
                  <c:v>36251</c:v>
                </c:pt>
                <c:pt idx="99">
                  <c:v>36281</c:v>
                </c:pt>
                <c:pt idx="100">
                  <c:v>36312</c:v>
                </c:pt>
                <c:pt idx="101">
                  <c:v>36342</c:v>
                </c:pt>
                <c:pt idx="102">
                  <c:v>36373</c:v>
                </c:pt>
                <c:pt idx="103">
                  <c:v>36404</c:v>
                </c:pt>
                <c:pt idx="104">
                  <c:v>36434</c:v>
                </c:pt>
                <c:pt idx="105">
                  <c:v>36465</c:v>
                </c:pt>
                <c:pt idx="106">
                  <c:v>36495</c:v>
                </c:pt>
                <c:pt idx="107">
                  <c:v>36526</c:v>
                </c:pt>
                <c:pt idx="108">
                  <c:v>36557</c:v>
                </c:pt>
                <c:pt idx="109">
                  <c:v>36586</c:v>
                </c:pt>
                <c:pt idx="110">
                  <c:v>36617</c:v>
                </c:pt>
                <c:pt idx="111">
                  <c:v>36647</c:v>
                </c:pt>
                <c:pt idx="112">
                  <c:v>36678</c:v>
                </c:pt>
                <c:pt idx="113">
                  <c:v>36708</c:v>
                </c:pt>
                <c:pt idx="114">
                  <c:v>36739</c:v>
                </c:pt>
                <c:pt idx="115">
                  <c:v>36770</c:v>
                </c:pt>
                <c:pt idx="116">
                  <c:v>36800</c:v>
                </c:pt>
                <c:pt idx="117">
                  <c:v>36831</c:v>
                </c:pt>
                <c:pt idx="118">
                  <c:v>36861</c:v>
                </c:pt>
                <c:pt idx="119">
                  <c:v>36892</c:v>
                </c:pt>
                <c:pt idx="120">
                  <c:v>36923</c:v>
                </c:pt>
                <c:pt idx="121">
                  <c:v>36951</c:v>
                </c:pt>
                <c:pt idx="122">
                  <c:v>36982</c:v>
                </c:pt>
                <c:pt idx="123">
                  <c:v>37012</c:v>
                </c:pt>
                <c:pt idx="124">
                  <c:v>37043</c:v>
                </c:pt>
                <c:pt idx="125">
                  <c:v>37073</c:v>
                </c:pt>
                <c:pt idx="126">
                  <c:v>37104</c:v>
                </c:pt>
                <c:pt idx="127">
                  <c:v>37135</c:v>
                </c:pt>
                <c:pt idx="128">
                  <c:v>37165</c:v>
                </c:pt>
                <c:pt idx="129">
                  <c:v>37196</c:v>
                </c:pt>
                <c:pt idx="130">
                  <c:v>37226</c:v>
                </c:pt>
                <c:pt idx="131">
                  <c:v>37257</c:v>
                </c:pt>
                <c:pt idx="132">
                  <c:v>37288</c:v>
                </c:pt>
                <c:pt idx="133">
                  <c:v>37316</c:v>
                </c:pt>
                <c:pt idx="134">
                  <c:v>37347</c:v>
                </c:pt>
                <c:pt idx="135">
                  <c:v>37377</c:v>
                </c:pt>
                <c:pt idx="136">
                  <c:v>37408</c:v>
                </c:pt>
                <c:pt idx="137">
                  <c:v>37438</c:v>
                </c:pt>
                <c:pt idx="138">
                  <c:v>37469</c:v>
                </c:pt>
                <c:pt idx="139">
                  <c:v>37500</c:v>
                </c:pt>
                <c:pt idx="140">
                  <c:v>37530</c:v>
                </c:pt>
                <c:pt idx="141">
                  <c:v>37561</c:v>
                </c:pt>
                <c:pt idx="142">
                  <c:v>37591</c:v>
                </c:pt>
                <c:pt idx="143">
                  <c:v>37622</c:v>
                </c:pt>
                <c:pt idx="144">
                  <c:v>37653</c:v>
                </c:pt>
                <c:pt idx="145">
                  <c:v>37681</c:v>
                </c:pt>
                <c:pt idx="146">
                  <c:v>37712</c:v>
                </c:pt>
                <c:pt idx="147">
                  <c:v>37742</c:v>
                </c:pt>
                <c:pt idx="148">
                  <c:v>37773</c:v>
                </c:pt>
                <c:pt idx="149">
                  <c:v>37803</c:v>
                </c:pt>
                <c:pt idx="150">
                  <c:v>37834</c:v>
                </c:pt>
                <c:pt idx="151">
                  <c:v>37865</c:v>
                </c:pt>
                <c:pt idx="152">
                  <c:v>37895</c:v>
                </c:pt>
                <c:pt idx="153">
                  <c:v>37926</c:v>
                </c:pt>
                <c:pt idx="154">
                  <c:v>37956</c:v>
                </c:pt>
                <c:pt idx="155">
                  <c:v>37987</c:v>
                </c:pt>
                <c:pt idx="156">
                  <c:v>38018</c:v>
                </c:pt>
                <c:pt idx="157">
                  <c:v>38047</c:v>
                </c:pt>
                <c:pt idx="158">
                  <c:v>38078</c:v>
                </c:pt>
                <c:pt idx="159">
                  <c:v>38108</c:v>
                </c:pt>
                <c:pt idx="160">
                  <c:v>38139</c:v>
                </c:pt>
                <c:pt idx="161">
                  <c:v>38169</c:v>
                </c:pt>
                <c:pt idx="162">
                  <c:v>38200</c:v>
                </c:pt>
                <c:pt idx="163">
                  <c:v>38231</c:v>
                </c:pt>
                <c:pt idx="164">
                  <c:v>38261</c:v>
                </c:pt>
                <c:pt idx="165">
                  <c:v>38292</c:v>
                </c:pt>
                <c:pt idx="166">
                  <c:v>38322</c:v>
                </c:pt>
                <c:pt idx="167">
                  <c:v>38353</c:v>
                </c:pt>
                <c:pt idx="168">
                  <c:v>38384</c:v>
                </c:pt>
                <c:pt idx="169">
                  <c:v>38412</c:v>
                </c:pt>
                <c:pt idx="170">
                  <c:v>38443</c:v>
                </c:pt>
                <c:pt idx="171">
                  <c:v>38473</c:v>
                </c:pt>
                <c:pt idx="172">
                  <c:v>38504</c:v>
                </c:pt>
                <c:pt idx="173">
                  <c:v>38534</c:v>
                </c:pt>
                <c:pt idx="174">
                  <c:v>38565</c:v>
                </c:pt>
                <c:pt idx="175">
                  <c:v>38596</c:v>
                </c:pt>
                <c:pt idx="176">
                  <c:v>38626</c:v>
                </c:pt>
                <c:pt idx="177">
                  <c:v>38657</c:v>
                </c:pt>
                <c:pt idx="178">
                  <c:v>38687</c:v>
                </c:pt>
                <c:pt idx="179">
                  <c:v>38718</c:v>
                </c:pt>
                <c:pt idx="180">
                  <c:v>38749</c:v>
                </c:pt>
                <c:pt idx="181">
                  <c:v>38777</c:v>
                </c:pt>
                <c:pt idx="182">
                  <c:v>38808</c:v>
                </c:pt>
                <c:pt idx="183">
                  <c:v>38838</c:v>
                </c:pt>
                <c:pt idx="184">
                  <c:v>38869</c:v>
                </c:pt>
                <c:pt idx="185">
                  <c:v>38899</c:v>
                </c:pt>
                <c:pt idx="186">
                  <c:v>38930</c:v>
                </c:pt>
                <c:pt idx="187">
                  <c:v>38961</c:v>
                </c:pt>
                <c:pt idx="188">
                  <c:v>38991</c:v>
                </c:pt>
                <c:pt idx="189">
                  <c:v>39022</c:v>
                </c:pt>
                <c:pt idx="190">
                  <c:v>39052</c:v>
                </c:pt>
                <c:pt idx="191">
                  <c:v>39083</c:v>
                </c:pt>
                <c:pt idx="192">
                  <c:v>39114</c:v>
                </c:pt>
                <c:pt idx="193">
                  <c:v>39142</c:v>
                </c:pt>
                <c:pt idx="194">
                  <c:v>39173</c:v>
                </c:pt>
                <c:pt idx="195">
                  <c:v>39203</c:v>
                </c:pt>
                <c:pt idx="196">
                  <c:v>39234</c:v>
                </c:pt>
                <c:pt idx="197">
                  <c:v>39264</c:v>
                </c:pt>
                <c:pt idx="198">
                  <c:v>39295</c:v>
                </c:pt>
                <c:pt idx="199">
                  <c:v>39326</c:v>
                </c:pt>
                <c:pt idx="200">
                  <c:v>39356</c:v>
                </c:pt>
                <c:pt idx="201">
                  <c:v>39387</c:v>
                </c:pt>
                <c:pt idx="202">
                  <c:v>39417</c:v>
                </c:pt>
                <c:pt idx="203">
                  <c:v>39448</c:v>
                </c:pt>
                <c:pt idx="204">
                  <c:v>39479</c:v>
                </c:pt>
                <c:pt idx="205">
                  <c:v>39508</c:v>
                </c:pt>
                <c:pt idx="206">
                  <c:v>39539</c:v>
                </c:pt>
                <c:pt idx="207">
                  <c:v>39569</c:v>
                </c:pt>
                <c:pt idx="208">
                  <c:v>39600</c:v>
                </c:pt>
                <c:pt idx="209">
                  <c:v>39630</c:v>
                </c:pt>
                <c:pt idx="210">
                  <c:v>39661</c:v>
                </c:pt>
                <c:pt idx="211">
                  <c:v>39692</c:v>
                </c:pt>
                <c:pt idx="212">
                  <c:v>39722</c:v>
                </c:pt>
                <c:pt idx="213">
                  <c:v>39753</c:v>
                </c:pt>
                <c:pt idx="214">
                  <c:v>39783</c:v>
                </c:pt>
                <c:pt idx="215">
                  <c:v>39814</c:v>
                </c:pt>
                <c:pt idx="216">
                  <c:v>39845</c:v>
                </c:pt>
                <c:pt idx="217">
                  <c:v>39873</c:v>
                </c:pt>
                <c:pt idx="218">
                  <c:v>39904</c:v>
                </c:pt>
                <c:pt idx="219">
                  <c:v>39934</c:v>
                </c:pt>
                <c:pt idx="220">
                  <c:v>39965</c:v>
                </c:pt>
                <c:pt idx="221">
                  <c:v>39995</c:v>
                </c:pt>
                <c:pt idx="222">
                  <c:v>40026</c:v>
                </c:pt>
                <c:pt idx="223">
                  <c:v>40057</c:v>
                </c:pt>
                <c:pt idx="224">
                  <c:v>40087</c:v>
                </c:pt>
                <c:pt idx="225">
                  <c:v>40118</c:v>
                </c:pt>
                <c:pt idx="226">
                  <c:v>40148</c:v>
                </c:pt>
                <c:pt idx="227">
                  <c:v>40179</c:v>
                </c:pt>
                <c:pt idx="228">
                  <c:v>40210</c:v>
                </c:pt>
                <c:pt idx="229">
                  <c:v>40238</c:v>
                </c:pt>
                <c:pt idx="230">
                  <c:v>40269</c:v>
                </c:pt>
                <c:pt idx="231">
                  <c:v>40299</c:v>
                </c:pt>
                <c:pt idx="232">
                  <c:v>40330</c:v>
                </c:pt>
                <c:pt idx="233">
                  <c:v>40360</c:v>
                </c:pt>
                <c:pt idx="234">
                  <c:v>40391</c:v>
                </c:pt>
                <c:pt idx="235">
                  <c:v>40422</c:v>
                </c:pt>
                <c:pt idx="236">
                  <c:v>40452</c:v>
                </c:pt>
                <c:pt idx="237">
                  <c:v>40483</c:v>
                </c:pt>
                <c:pt idx="238">
                  <c:v>40513</c:v>
                </c:pt>
                <c:pt idx="239">
                  <c:v>40544</c:v>
                </c:pt>
                <c:pt idx="240">
                  <c:v>40575</c:v>
                </c:pt>
                <c:pt idx="241">
                  <c:v>40603</c:v>
                </c:pt>
                <c:pt idx="242">
                  <c:v>40634</c:v>
                </c:pt>
                <c:pt idx="243">
                  <c:v>40664</c:v>
                </c:pt>
                <c:pt idx="244">
                  <c:v>40695</c:v>
                </c:pt>
                <c:pt idx="245">
                  <c:v>40725</c:v>
                </c:pt>
                <c:pt idx="246">
                  <c:v>40756</c:v>
                </c:pt>
                <c:pt idx="247">
                  <c:v>40787</c:v>
                </c:pt>
                <c:pt idx="248">
                  <c:v>40817</c:v>
                </c:pt>
                <c:pt idx="249">
                  <c:v>40848</c:v>
                </c:pt>
                <c:pt idx="250">
                  <c:v>40878</c:v>
                </c:pt>
                <c:pt idx="251">
                  <c:v>40909</c:v>
                </c:pt>
                <c:pt idx="252">
                  <c:v>40940</c:v>
                </c:pt>
                <c:pt idx="253">
                  <c:v>40969</c:v>
                </c:pt>
                <c:pt idx="254">
                  <c:v>41000</c:v>
                </c:pt>
                <c:pt idx="255">
                  <c:v>41030</c:v>
                </c:pt>
                <c:pt idx="256">
                  <c:v>41061</c:v>
                </c:pt>
                <c:pt idx="257">
                  <c:v>41091</c:v>
                </c:pt>
                <c:pt idx="258">
                  <c:v>41122</c:v>
                </c:pt>
                <c:pt idx="259">
                  <c:v>41153</c:v>
                </c:pt>
                <c:pt idx="260">
                  <c:v>41183</c:v>
                </c:pt>
                <c:pt idx="261">
                  <c:v>41214</c:v>
                </c:pt>
                <c:pt idx="262">
                  <c:v>41244</c:v>
                </c:pt>
                <c:pt idx="263">
                  <c:v>41275</c:v>
                </c:pt>
                <c:pt idx="264">
                  <c:v>41306</c:v>
                </c:pt>
                <c:pt idx="265">
                  <c:v>41334</c:v>
                </c:pt>
                <c:pt idx="266">
                  <c:v>41365</c:v>
                </c:pt>
                <c:pt idx="267">
                  <c:v>41395</c:v>
                </c:pt>
                <c:pt idx="268">
                  <c:v>41426</c:v>
                </c:pt>
                <c:pt idx="269">
                  <c:v>41456</c:v>
                </c:pt>
                <c:pt idx="270">
                  <c:v>41487</c:v>
                </c:pt>
                <c:pt idx="271">
                  <c:v>41518</c:v>
                </c:pt>
                <c:pt idx="272">
                  <c:v>41548</c:v>
                </c:pt>
                <c:pt idx="273">
                  <c:v>41579</c:v>
                </c:pt>
                <c:pt idx="274">
                  <c:v>41609</c:v>
                </c:pt>
                <c:pt idx="275">
                  <c:v>41640</c:v>
                </c:pt>
                <c:pt idx="276">
                  <c:v>41671</c:v>
                </c:pt>
                <c:pt idx="277">
                  <c:v>41699</c:v>
                </c:pt>
                <c:pt idx="278">
                  <c:v>41730</c:v>
                </c:pt>
                <c:pt idx="279">
                  <c:v>41760</c:v>
                </c:pt>
                <c:pt idx="280">
                  <c:v>41791</c:v>
                </c:pt>
                <c:pt idx="281">
                  <c:v>41821</c:v>
                </c:pt>
                <c:pt idx="282">
                  <c:v>41852</c:v>
                </c:pt>
                <c:pt idx="283">
                  <c:v>41883</c:v>
                </c:pt>
                <c:pt idx="284">
                  <c:v>41913</c:v>
                </c:pt>
                <c:pt idx="285">
                  <c:v>41944</c:v>
                </c:pt>
                <c:pt idx="286">
                  <c:v>41974</c:v>
                </c:pt>
                <c:pt idx="287">
                  <c:v>42005</c:v>
                </c:pt>
                <c:pt idx="288">
                  <c:v>42036</c:v>
                </c:pt>
                <c:pt idx="289">
                  <c:v>42064</c:v>
                </c:pt>
                <c:pt idx="290">
                  <c:v>42095</c:v>
                </c:pt>
                <c:pt idx="291">
                  <c:v>42125</c:v>
                </c:pt>
                <c:pt idx="292">
                  <c:v>42156</c:v>
                </c:pt>
                <c:pt idx="293">
                  <c:v>42186</c:v>
                </c:pt>
                <c:pt idx="294">
                  <c:v>42217</c:v>
                </c:pt>
                <c:pt idx="295">
                  <c:v>42248</c:v>
                </c:pt>
                <c:pt idx="296">
                  <c:v>42278</c:v>
                </c:pt>
                <c:pt idx="297">
                  <c:v>42309</c:v>
                </c:pt>
                <c:pt idx="298">
                  <c:v>42339</c:v>
                </c:pt>
                <c:pt idx="299">
                  <c:v>42370</c:v>
                </c:pt>
                <c:pt idx="300">
                  <c:v>42401</c:v>
                </c:pt>
                <c:pt idx="301">
                  <c:v>42430</c:v>
                </c:pt>
                <c:pt idx="302">
                  <c:v>42461</c:v>
                </c:pt>
                <c:pt idx="303">
                  <c:v>42491</c:v>
                </c:pt>
                <c:pt idx="304">
                  <c:v>42522</c:v>
                </c:pt>
                <c:pt idx="305">
                  <c:v>42552</c:v>
                </c:pt>
                <c:pt idx="306">
                  <c:v>42583</c:v>
                </c:pt>
                <c:pt idx="307">
                  <c:v>42614</c:v>
                </c:pt>
                <c:pt idx="308">
                  <c:v>42644</c:v>
                </c:pt>
                <c:pt idx="309">
                  <c:v>42675</c:v>
                </c:pt>
                <c:pt idx="310">
                  <c:v>42705</c:v>
                </c:pt>
                <c:pt idx="311">
                  <c:v>42736</c:v>
                </c:pt>
                <c:pt idx="312">
                  <c:v>42767</c:v>
                </c:pt>
                <c:pt idx="313">
                  <c:v>42795</c:v>
                </c:pt>
                <c:pt idx="314">
                  <c:v>42826</c:v>
                </c:pt>
                <c:pt idx="315">
                  <c:v>42856</c:v>
                </c:pt>
                <c:pt idx="316">
                  <c:v>42887</c:v>
                </c:pt>
                <c:pt idx="317">
                  <c:v>42917</c:v>
                </c:pt>
                <c:pt idx="318">
                  <c:v>42948</c:v>
                </c:pt>
                <c:pt idx="319">
                  <c:v>42979</c:v>
                </c:pt>
                <c:pt idx="320">
                  <c:v>43009</c:v>
                </c:pt>
                <c:pt idx="321">
                  <c:v>43040</c:v>
                </c:pt>
                <c:pt idx="322">
                  <c:v>43070</c:v>
                </c:pt>
                <c:pt idx="323">
                  <c:v>43101</c:v>
                </c:pt>
                <c:pt idx="324">
                  <c:v>43132</c:v>
                </c:pt>
                <c:pt idx="325">
                  <c:v>43160</c:v>
                </c:pt>
                <c:pt idx="326">
                  <c:v>43191</c:v>
                </c:pt>
                <c:pt idx="327">
                  <c:v>43221</c:v>
                </c:pt>
                <c:pt idx="328">
                  <c:v>43252</c:v>
                </c:pt>
                <c:pt idx="329">
                  <c:v>43282</c:v>
                </c:pt>
                <c:pt idx="330">
                  <c:v>43313</c:v>
                </c:pt>
                <c:pt idx="331">
                  <c:v>43344</c:v>
                </c:pt>
                <c:pt idx="332">
                  <c:v>43374</c:v>
                </c:pt>
                <c:pt idx="333">
                  <c:v>43405</c:v>
                </c:pt>
                <c:pt idx="334">
                  <c:v>43435</c:v>
                </c:pt>
                <c:pt idx="335">
                  <c:v>43466</c:v>
                </c:pt>
                <c:pt idx="336">
                  <c:v>43497</c:v>
                </c:pt>
                <c:pt idx="337">
                  <c:v>43525</c:v>
                </c:pt>
                <c:pt idx="338">
                  <c:v>43556</c:v>
                </c:pt>
                <c:pt idx="339">
                  <c:v>43586</c:v>
                </c:pt>
                <c:pt idx="340">
                  <c:v>43617</c:v>
                </c:pt>
                <c:pt idx="341">
                  <c:v>43647</c:v>
                </c:pt>
                <c:pt idx="342">
                  <c:v>43678</c:v>
                </c:pt>
                <c:pt idx="343">
                  <c:v>43709</c:v>
                </c:pt>
                <c:pt idx="344">
                  <c:v>43739</c:v>
                </c:pt>
                <c:pt idx="345">
                  <c:v>43770</c:v>
                </c:pt>
                <c:pt idx="346">
                  <c:v>43800</c:v>
                </c:pt>
                <c:pt idx="347">
                  <c:v>43831</c:v>
                </c:pt>
                <c:pt idx="348">
                  <c:v>43862</c:v>
                </c:pt>
                <c:pt idx="349">
                  <c:v>43891</c:v>
                </c:pt>
                <c:pt idx="350">
                  <c:v>43922</c:v>
                </c:pt>
                <c:pt idx="351">
                  <c:v>43952</c:v>
                </c:pt>
                <c:pt idx="352">
                  <c:v>43983</c:v>
                </c:pt>
                <c:pt idx="353">
                  <c:v>44013</c:v>
                </c:pt>
                <c:pt idx="354">
                  <c:v>44044</c:v>
                </c:pt>
                <c:pt idx="355">
                  <c:v>44075</c:v>
                </c:pt>
                <c:pt idx="356">
                  <c:v>44105</c:v>
                </c:pt>
                <c:pt idx="357">
                  <c:v>44136</c:v>
                </c:pt>
                <c:pt idx="358">
                  <c:v>44166</c:v>
                </c:pt>
                <c:pt idx="359">
                  <c:v>44197</c:v>
                </c:pt>
                <c:pt idx="360">
                  <c:v>44228</c:v>
                </c:pt>
                <c:pt idx="361">
                  <c:v>44256</c:v>
                </c:pt>
                <c:pt idx="362">
                  <c:v>44287</c:v>
                </c:pt>
                <c:pt idx="363">
                  <c:v>44317</c:v>
                </c:pt>
                <c:pt idx="364">
                  <c:v>44348</c:v>
                </c:pt>
                <c:pt idx="365">
                  <c:v>44378</c:v>
                </c:pt>
                <c:pt idx="366">
                  <c:v>44409</c:v>
                </c:pt>
                <c:pt idx="367">
                  <c:v>44440</c:v>
                </c:pt>
                <c:pt idx="368">
                  <c:v>44470</c:v>
                </c:pt>
                <c:pt idx="369">
                  <c:v>44501</c:v>
                </c:pt>
                <c:pt idx="370">
                  <c:v>44531</c:v>
                </c:pt>
                <c:pt idx="371">
                  <c:v>44562</c:v>
                </c:pt>
                <c:pt idx="372">
                  <c:v>44593</c:v>
                </c:pt>
                <c:pt idx="373">
                  <c:v>44621</c:v>
                </c:pt>
                <c:pt idx="374">
                  <c:v>44652</c:v>
                </c:pt>
                <c:pt idx="375">
                  <c:v>44682</c:v>
                </c:pt>
                <c:pt idx="376">
                  <c:v>44713</c:v>
                </c:pt>
                <c:pt idx="377">
                  <c:v>44743</c:v>
                </c:pt>
                <c:pt idx="378">
                  <c:v>44774</c:v>
                </c:pt>
                <c:pt idx="379">
                  <c:v>44805</c:v>
                </c:pt>
                <c:pt idx="380">
                  <c:v>44835</c:v>
                </c:pt>
                <c:pt idx="381">
                  <c:v>44866</c:v>
                </c:pt>
                <c:pt idx="382">
                  <c:v>44896</c:v>
                </c:pt>
              </c:numCache>
            </c:numRef>
          </c:cat>
          <c:val>
            <c:numRef>
              <c:f>'Auftragseingang Branchen'!$Q$8:$Q$391</c:f>
              <c:numCache>
                <c:formatCode>General</c:formatCode>
                <c:ptCount val="384"/>
                <c:pt idx="0">
                  <c:v>70.8</c:v>
                </c:pt>
                <c:pt idx="1">
                  <c:v>71.7</c:v>
                </c:pt>
                <c:pt idx="2">
                  <c:v>71.900000000000006</c:v>
                </c:pt>
                <c:pt idx="3">
                  <c:v>67.8</c:v>
                </c:pt>
                <c:pt idx="4">
                  <c:v>72.8</c:v>
                </c:pt>
                <c:pt idx="5">
                  <c:v>70.099999999999994</c:v>
                </c:pt>
                <c:pt idx="6">
                  <c:v>74.400000000000006</c:v>
                </c:pt>
                <c:pt idx="7">
                  <c:v>68.400000000000006</c:v>
                </c:pt>
                <c:pt idx="8">
                  <c:v>71.2</c:v>
                </c:pt>
                <c:pt idx="9">
                  <c:v>72.5</c:v>
                </c:pt>
                <c:pt idx="10">
                  <c:v>73.7</c:v>
                </c:pt>
                <c:pt idx="11">
                  <c:v>71.099999999999994</c:v>
                </c:pt>
                <c:pt idx="12">
                  <c:v>69.3</c:v>
                </c:pt>
                <c:pt idx="13">
                  <c:v>70.400000000000006</c:v>
                </c:pt>
                <c:pt idx="14">
                  <c:v>68</c:v>
                </c:pt>
                <c:pt idx="15">
                  <c:v>67.900000000000006</c:v>
                </c:pt>
                <c:pt idx="16">
                  <c:v>65.900000000000006</c:v>
                </c:pt>
                <c:pt idx="17">
                  <c:v>63.1</c:v>
                </c:pt>
                <c:pt idx="18">
                  <c:v>65.2</c:v>
                </c:pt>
                <c:pt idx="19">
                  <c:v>65.900000000000006</c:v>
                </c:pt>
                <c:pt idx="20">
                  <c:v>59.9</c:v>
                </c:pt>
                <c:pt idx="21">
                  <c:v>61.6</c:v>
                </c:pt>
                <c:pt idx="22">
                  <c:v>63</c:v>
                </c:pt>
                <c:pt idx="23">
                  <c:v>60.5</c:v>
                </c:pt>
                <c:pt idx="24">
                  <c:v>61.7</c:v>
                </c:pt>
                <c:pt idx="25">
                  <c:v>59</c:v>
                </c:pt>
                <c:pt idx="26">
                  <c:v>60.1</c:v>
                </c:pt>
                <c:pt idx="27">
                  <c:v>59.9</c:v>
                </c:pt>
                <c:pt idx="28">
                  <c:v>58.9</c:v>
                </c:pt>
                <c:pt idx="29">
                  <c:v>59.5</c:v>
                </c:pt>
                <c:pt idx="30">
                  <c:v>57.5</c:v>
                </c:pt>
                <c:pt idx="31">
                  <c:v>61.7</c:v>
                </c:pt>
                <c:pt idx="32">
                  <c:v>61.3</c:v>
                </c:pt>
                <c:pt idx="33">
                  <c:v>63.9</c:v>
                </c:pt>
                <c:pt idx="34">
                  <c:v>63.3</c:v>
                </c:pt>
                <c:pt idx="35">
                  <c:v>58.6</c:v>
                </c:pt>
                <c:pt idx="36">
                  <c:v>60.6</c:v>
                </c:pt>
                <c:pt idx="37">
                  <c:v>62.8</c:v>
                </c:pt>
                <c:pt idx="38">
                  <c:v>64.5</c:v>
                </c:pt>
                <c:pt idx="39">
                  <c:v>65.099999999999994</c:v>
                </c:pt>
                <c:pt idx="40">
                  <c:v>68.7</c:v>
                </c:pt>
                <c:pt idx="41">
                  <c:v>66</c:v>
                </c:pt>
                <c:pt idx="42">
                  <c:v>63.9</c:v>
                </c:pt>
                <c:pt idx="43">
                  <c:v>68.099999999999994</c:v>
                </c:pt>
                <c:pt idx="44">
                  <c:v>74.8</c:v>
                </c:pt>
                <c:pt idx="45">
                  <c:v>69.400000000000006</c:v>
                </c:pt>
                <c:pt idx="46">
                  <c:v>71.599999999999994</c:v>
                </c:pt>
                <c:pt idx="47">
                  <c:v>65.900000000000006</c:v>
                </c:pt>
                <c:pt idx="48">
                  <c:v>68.900000000000006</c:v>
                </c:pt>
                <c:pt idx="49">
                  <c:v>68.599999999999994</c:v>
                </c:pt>
                <c:pt idx="50">
                  <c:v>66.099999999999994</c:v>
                </c:pt>
                <c:pt idx="51">
                  <c:v>68.900000000000006</c:v>
                </c:pt>
                <c:pt idx="52">
                  <c:v>65.400000000000006</c:v>
                </c:pt>
                <c:pt idx="53">
                  <c:v>67.599999999999994</c:v>
                </c:pt>
                <c:pt idx="54">
                  <c:v>66.900000000000006</c:v>
                </c:pt>
                <c:pt idx="55">
                  <c:v>68.599999999999994</c:v>
                </c:pt>
                <c:pt idx="56">
                  <c:v>64.2</c:v>
                </c:pt>
                <c:pt idx="57">
                  <c:v>62.8</c:v>
                </c:pt>
                <c:pt idx="58">
                  <c:v>65.5</c:v>
                </c:pt>
                <c:pt idx="59">
                  <c:v>61.5</c:v>
                </c:pt>
                <c:pt idx="60">
                  <c:v>63.1</c:v>
                </c:pt>
                <c:pt idx="61">
                  <c:v>64.7</c:v>
                </c:pt>
                <c:pt idx="62">
                  <c:v>64.400000000000006</c:v>
                </c:pt>
                <c:pt idx="63">
                  <c:v>63.2</c:v>
                </c:pt>
                <c:pt idx="64">
                  <c:v>63.2</c:v>
                </c:pt>
                <c:pt idx="65">
                  <c:v>64.400000000000006</c:v>
                </c:pt>
                <c:pt idx="66">
                  <c:v>62.9</c:v>
                </c:pt>
                <c:pt idx="67">
                  <c:v>65.7</c:v>
                </c:pt>
                <c:pt idx="68">
                  <c:v>65.8</c:v>
                </c:pt>
                <c:pt idx="69">
                  <c:v>64.400000000000006</c:v>
                </c:pt>
                <c:pt idx="70">
                  <c:v>62.4</c:v>
                </c:pt>
                <c:pt idx="71">
                  <c:v>64.7</c:v>
                </c:pt>
                <c:pt idx="72">
                  <c:v>64.400000000000006</c:v>
                </c:pt>
                <c:pt idx="73">
                  <c:v>66.400000000000006</c:v>
                </c:pt>
                <c:pt idx="74">
                  <c:v>68.7</c:v>
                </c:pt>
                <c:pt idx="75">
                  <c:v>65.400000000000006</c:v>
                </c:pt>
                <c:pt idx="76">
                  <c:v>68.900000000000006</c:v>
                </c:pt>
                <c:pt idx="77">
                  <c:v>71.099999999999994</c:v>
                </c:pt>
                <c:pt idx="78">
                  <c:v>69.599999999999994</c:v>
                </c:pt>
                <c:pt idx="79">
                  <c:v>75.3</c:v>
                </c:pt>
                <c:pt idx="80">
                  <c:v>70.7</c:v>
                </c:pt>
                <c:pt idx="81">
                  <c:v>72.400000000000006</c:v>
                </c:pt>
                <c:pt idx="82">
                  <c:v>69.099999999999994</c:v>
                </c:pt>
                <c:pt idx="83">
                  <c:v>73</c:v>
                </c:pt>
                <c:pt idx="84">
                  <c:v>70.900000000000006</c:v>
                </c:pt>
                <c:pt idx="85">
                  <c:v>73.2</c:v>
                </c:pt>
                <c:pt idx="86">
                  <c:v>71.2</c:v>
                </c:pt>
                <c:pt idx="87">
                  <c:v>71.7</c:v>
                </c:pt>
                <c:pt idx="88">
                  <c:v>73.7</c:v>
                </c:pt>
                <c:pt idx="89">
                  <c:v>70.3</c:v>
                </c:pt>
                <c:pt idx="90">
                  <c:v>69.099999999999994</c:v>
                </c:pt>
                <c:pt idx="91">
                  <c:v>69.5</c:v>
                </c:pt>
                <c:pt idx="92">
                  <c:v>65.7</c:v>
                </c:pt>
                <c:pt idx="93">
                  <c:v>66</c:v>
                </c:pt>
                <c:pt idx="94">
                  <c:v>70.400000000000006</c:v>
                </c:pt>
                <c:pt idx="95">
                  <c:v>66.7</c:v>
                </c:pt>
                <c:pt idx="96">
                  <c:v>65.599999999999994</c:v>
                </c:pt>
                <c:pt idx="97">
                  <c:v>65.099999999999994</c:v>
                </c:pt>
                <c:pt idx="98">
                  <c:v>67.2</c:v>
                </c:pt>
                <c:pt idx="99">
                  <c:v>66.599999999999994</c:v>
                </c:pt>
                <c:pt idx="100">
                  <c:v>67.900000000000006</c:v>
                </c:pt>
                <c:pt idx="101">
                  <c:v>67.5</c:v>
                </c:pt>
                <c:pt idx="102">
                  <c:v>69.099999999999994</c:v>
                </c:pt>
                <c:pt idx="103">
                  <c:v>70.5</c:v>
                </c:pt>
                <c:pt idx="104">
                  <c:v>69.8</c:v>
                </c:pt>
                <c:pt idx="105">
                  <c:v>72.8</c:v>
                </c:pt>
                <c:pt idx="106">
                  <c:v>70.5</c:v>
                </c:pt>
                <c:pt idx="107">
                  <c:v>73</c:v>
                </c:pt>
                <c:pt idx="108">
                  <c:v>76.900000000000006</c:v>
                </c:pt>
                <c:pt idx="109">
                  <c:v>76.900000000000006</c:v>
                </c:pt>
                <c:pt idx="110">
                  <c:v>78.3</c:v>
                </c:pt>
                <c:pt idx="111">
                  <c:v>79.3</c:v>
                </c:pt>
                <c:pt idx="112">
                  <c:v>78.099999999999994</c:v>
                </c:pt>
                <c:pt idx="113">
                  <c:v>81.3</c:v>
                </c:pt>
                <c:pt idx="114">
                  <c:v>83</c:v>
                </c:pt>
                <c:pt idx="115">
                  <c:v>80</c:v>
                </c:pt>
                <c:pt idx="116">
                  <c:v>79.599999999999994</c:v>
                </c:pt>
                <c:pt idx="117">
                  <c:v>81.8</c:v>
                </c:pt>
                <c:pt idx="118">
                  <c:v>79.099999999999994</c:v>
                </c:pt>
                <c:pt idx="119">
                  <c:v>79.099999999999994</c:v>
                </c:pt>
                <c:pt idx="120">
                  <c:v>78.900000000000006</c:v>
                </c:pt>
                <c:pt idx="121">
                  <c:v>78.8</c:v>
                </c:pt>
                <c:pt idx="122">
                  <c:v>74.3</c:v>
                </c:pt>
                <c:pt idx="123">
                  <c:v>78.2</c:v>
                </c:pt>
                <c:pt idx="124">
                  <c:v>74.400000000000006</c:v>
                </c:pt>
                <c:pt idx="125">
                  <c:v>74.7</c:v>
                </c:pt>
                <c:pt idx="126">
                  <c:v>73</c:v>
                </c:pt>
                <c:pt idx="127">
                  <c:v>74.7</c:v>
                </c:pt>
                <c:pt idx="128">
                  <c:v>73.7</c:v>
                </c:pt>
                <c:pt idx="129">
                  <c:v>69.599999999999994</c:v>
                </c:pt>
                <c:pt idx="130">
                  <c:v>77.400000000000006</c:v>
                </c:pt>
                <c:pt idx="131">
                  <c:v>72.7</c:v>
                </c:pt>
                <c:pt idx="132">
                  <c:v>73.099999999999994</c:v>
                </c:pt>
                <c:pt idx="133">
                  <c:v>73.5</c:v>
                </c:pt>
                <c:pt idx="134">
                  <c:v>74.3</c:v>
                </c:pt>
                <c:pt idx="135">
                  <c:v>74.400000000000006</c:v>
                </c:pt>
                <c:pt idx="136">
                  <c:v>77.3</c:v>
                </c:pt>
                <c:pt idx="137">
                  <c:v>73</c:v>
                </c:pt>
                <c:pt idx="138">
                  <c:v>74.400000000000006</c:v>
                </c:pt>
                <c:pt idx="139">
                  <c:v>75.3</c:v>
                </c:pt>
                <c:pt idx="140">
                  <c:v>73.2</c:v>
                </c:pt>
                <c:pt idx="141">
                  <c:v>76.7</c:v>
                </c:pt>
                <c:pt idx="142">
                  <c:v>73.099999999999994</c:v>
                </c:pt>
                <c:pt idx="143">
                  <c:v>76.099999999999994</c:v>
                </c:pt>
                <c:pt idx="144">
                  <c:v>74.400000000000006</c:v>
                </c:pt>
                <c:pt idx="145">
                  <c:v>74.8</c:v>
                </c:pt>
                <c:pt idx="146">
                  <c:v>74.2</c:v>
                </c:pt>
                <c:pt idx="147">
                  <c:v>71.599999999999994</c:v>
                </c:pt>
                <c:pt idx="148">
                  <c:v>73.900000000000006</c:v>
                </c:pt>
                <c:pt idx="149">
                  <c:v>75.8</c:v>
                </c:pt>
                <c:pt idx="150">
                  <c:v>72.099999999999994</c:v>
                </c:pt>
                <c:pt idx="151">
                  <c:v>76.5</c:v>
                </c:pt>
                <c:pt idx="152">
                  <c:v>79.8</c:v>
                </c:pt>
                <c:pt idx="153">
                  <c:v>80.8</c:v>
                </c:pt>
                <c:pt idx="154">
                  <c:v>82.7</c:v>
                </c:pt>
                <c:pt idx="155">
                  <c:v>79</c:v>
                </c:pt>
                <c:pt idx="156">
                  <c:v>79.599999999999994</c:v>
                </c:pt>
                <c:pt idx="157">
                  <c:v>85.3</c:v>
                </c:pt>
                <c:pt idx="158">
                  <c:v>83.3</c:v>
                </c:pt>
                <c:pt idx="159">
                  <c:v>85</c:v>
                </c:pt>
                <c:pt idx="160">
                  <c:v>82.9</c:v>
                </c:pt>
                <c:pt idx="161">
                  <c:v>84.7</c:v>
                </c:pt>
                <c:pt idx="162">
                  <c:v>82.1</c:v>
                </c:pt>
                <c:pt idx="163">
                  <c:v>81.2</c:v>
                </c:pt>
                <c:pt idx="164">
                  <c:v>79.3</c:v>
                </c:pt>
                <c:pt idx="165">
                  <c:v>80.5</c:v>
                </c:pt>
                <c:pt idx="166">
                  <c:v>83.2</c:v>
                </c:pt>
                <c:pt idx="167">
                  <c:v>86.2</c:v>
                </c:pt>
                <c:pt idx="168">
                  <c:v>84.2</c:v>
                </c:pt>
                <c:pt idx="169">
                  <c:v>81.599999999999994</c:v>
                </c:pt>
                <c:pt idx="170">
                  <c:v>83.3</c:v>
                </c:pt>
                <c:pt idx="171">
                  <c:v>84.2</c:v>
                </c:pt>
                <c:pt idx="172">
                  <c:v>86.1</c:v>
                </c:pt>
                <c:pt idx="173">
                  <c:v>87.8</c:v>
                </c:pt>
                <c:pt idx="174">
                  <c:v>87.6</c:v>
                </c:pt>
                <c:pt idx="175">
                  <c:v>89.1</c:v>
                </c:pt>
                <c:pt idx="176">
                  <c:v>93</c:v>
                </c:pt>
                <c:pt idx="177">
                  <c:v>92.2</c:v>
                </c:pt>
                <c:pt idx="178">
                  <c:v>89.8</c:v>
                </c:pt>
                <c:pt idx="179">
                  <c:v>95.4</c:v>
                </c:pt>
                <c:pt idx="180">
                  <c:v>89.7</c:v>
                </c:pt>
                <c:pt idx="181">
                  <c:v>91.5</c:v>
                </c:pt>
                <c:pt idx="182">
                  <c:v>96.6</c:v>
                </c:pt>
                <c:pt idx="183">
                  <c:v>99.2</c:v>
                </c:pt>
                <c:pt idx="184">
                  <c:v>96.9</c:v>
                </c:pt>
                <c:pt idx="185">
                  <c:v>99.5</c:v>
                </c:pt>
                <c:pt idx="186">
                  <c:v>102</c:v>
                </c:pt>
                <c:pt idx="187">
                  <c:v>100.1</c:v>
                </c:pt>
                <c:pt idx="188">
                  <c:v>104</c:v>
                </c:pt>
                <c:pt idx="189">
                  <c:v>102.1</c:v>
                </c:pt>
                <c:pt idx="190">
                  <c:v>102.2</c:v>
                </c:pt>
                <c:pt idx="191">
                  <c:v>108.6</c:v>
                </c:pt>
                <c:pt idx="192">
                  <c:v>111.4</c:v>
                </c:pt>
                <c:pt idx="193">
                  <c:v>114.4</c:v>
                </c:pt>
                <c:pt idx="194">
                  <c:v>105.9</c:v>
                </c:pt>
                <c:pt idx="195">
                  <c:v>118.7</c:v>
                </c:pt>
                <c:pt idx="196">
                  <c:v>113.7</c:v>
                </c:pt>
                <c:pt idx="197">
                  <c:v>115.3</c:v>
                </c:pt>
                <c:pt idx="198">
                  <c:v>114.1</c:v>
                </c:pt>
                <c:pt idx="199">
                  <c:v>113.2</c:v>
                </c:pt>
                <c:pt idx="200">
                  <c:v>117.6</c:v>
                </c:pt>
                <c:pt idx="201">
                  <c:v>116</c:v>
                </c:pt>
                <c:pt idx="202">
                  <c:v>119.5</c:v>
                </c:pt>
                <c:pt idx="203">
                  <c:v>117</c:v>
                </c:pt>
                <c:pt idx="204">
                  <c:v>118.1</c:v>
                </c:pt>
                <c:pt idx="205">
                  <c:v>117.4</c:v>
                </c:pt>
                <c:pt idx="206">
                  <c:v>119.8</c:v>
                </c:pt>
                <c:pt idx="207">
                  <c:v>110.2</c:v>
                </c:pt>
                <c:pt idx="208">
                  <c:v>108.5</c:v>
                </c:pt>
                <c:pt idx="209">
                  <c:v>106.3</c:v>
                </c:pt>
                <c:pt idx="210">
                  <c:v>114.8</c:v>
                </c:pt>
                <c:pt idx="211">
                  <c:v>107.9</c:v>
                </c:pt>
                <c:pt idx="212">
                  <c:v>94.8</c:v>
                </c:pt>
                <c:pt idx="213">
                  <c:v>86.7</c:v>
                </c:pt>
                <c:pt idx="214">
                  <c:v>72.5</c:v>
                </c:pt>
                <c:pt idx="215">
                  <c:v>67.400000000000006</c:v>
                </c:pt>
                <c:pt idx="216">
                  <c:v>63.1</c:v>
                </c:pt>
                <c:pt idx="217">
                  <c:v>65</c:v>
                </c:pt>
                <c:pt idx="218">
                  <c:v>60.3</c:v>
                </c:pt>
                <c:pt idx="219">
                  <c:v>59.5</c:v>
                </c:pt>
                <c:pt idx="220">
                  <c:v>64.5</c:v>
                </c:pt>
                <c:pt idx="221">
                  <c:v>64.8</c:v>
                </c:pt>
                <c:pt idx="222">
                  <c:v>65.7</c:v>
                </c:pt>
                <c:pt idx="223">
                  <c:v>72.2</c:v>
                </c:pt>
                <c:pt idx="224">
                  <c:v>70.900000000000006</c:v>
                </c:pt>
                <c:pt idx="225">
                  <c:v>77.400000000000006</c:v>
                </c:pt>
                <c:pt idx="226">
                  <c:v>75.400000000000006</c:v>
                </c:pt>
                <c:pt idx="227">
                  <c:v>73.400000000000006</c:v>
                </c:pt>
                <c:pt idx="228">
                  <c:v>82</c:v>
                </c:pt>
                <c:pt idx="229">
                  <c:v>81.2</c:v>
                </c:pt>
                <c:pt idx="230">
                  <c:v>83.1</c:v>
                </c:pt>
                <c:pt idx="231">
                  <c:v>86.4</c:v>
                </c:pt>
                <c:pt idx="232">
                  <c:v>89.5</c:v>
                </c:pt>
                <c:pt idx="233">
                  <c:v>89.3</c:v>
                </c:pt>
                <c:pt idx="234">
                  <c:v>91.3</c:v>
                </c:pt>
                <c:pt idx="235">
                  <c:v>92.9</c:v>
                </c:pt>
                <c:pt idx="236">
                  <c:v>92.2</c:v>
                </c:pt>
                <c:pt idx="237">
                  <c:v>100.1</c:v>
                </c:pt>
                <c:pt idx="238">
                  <c:v>102.1</c:v>
                </c:pt>
                <c:pt idx="239">
                  <c:v>103.7</c:v>
                </c:pt>
                <c:pt idx="240">
                  <c:v>109.4</c:v>
                </c:pt>
                <c:pt idx="241">
                  <c:v>100.9</c:v>
                </c:pt>
                <c:pt idx="242">
                  <c:v>102.4</c:v>
                </c:pt>
                <c:pt idx="243">
                  <c:v>102.8</c:v>
                </c:pt>
                <c:pt idx="244">
                  <c:v>103.6</c:v>
                </c:pt>
                <c:pt idx="245">
                  <c:v>104.8</c:v>
                </c:pt>
                <c:pt idx="246">
                  <c:v>101.1</c:v>
                </c:pt>
                <c:pt idx="247">
                  <c:v>94.2</c:v>
                </c:pt>
                <c:pt idx="248">
                  <c:v>96.7</c:v>
                </c:pt>
                <c:pt idx="249">
                  <c:v>97.2</c:v>
                </c:pt>
                <c:pt idx="250">
                  <c:v>94.8</c:v>
                </c:pt>
                <c:pt idx="251">
                  <c:v>94.4</c:v>
                </c:pt>
                <c:pt idx="252">
                  <c:v>95.3</c:v>
                </c:pt>
                <c:pt idx="253">
                  <c:v>95</c:v>
                </c:pt>
                <c:pt idx="254">
                  <c:v>92.7</c:v>
                </c:pt>
                <c:pt idx="255">
                  <c:v>101.6</c:v>
                </c:pt>
                <c:pt idx="256">
                  <c:v>95.1</c:v>
                </c:pt>
                <c:pt idx="257">
                  <c:v>95.8</c:v>
                </c:pt>
                <c:pt idx="258">
                  <c:v>92.2</c:v>
                </c:pt>
                <c:pt idx="259">
                  <c:v>95</c:v>
                </c:pt>
                <c:pt idx="260">
                  <c:v>96</c:v>
                </c:pt>
                <c:pt idx="261">
                  <c:v>90.8</c:v>
                </c:pt>
                <c:pt idx="262">
                  <c:v>96.1</c:v>
                </c:pt>
                <c:pt idx="263">
                  <c:v>93.7</c:v>
                </c:pt>
                <c:pt idx="264">
                  <c:v>94.4</c:v>
                </c:pt>
                <c:pt idx="265">
                  <c:v>97.4</c:v>
                </c:pt>
                <c:pt idx="266">
                  <c:v>93</c:v>
                </c:pt>
                <c:pt idx="267">
                  <c:v>95.6</c:v>
                </c:pt>
                <c:pt idx="268">
                  <c:v>95.5</c:v>
                </c:pt>
                <c:pt idx="269">
                  <c:v>94.3</c:v>
                </c:pt>
                <c:pt idx="270">
                  <c:v>98.7</c:v>
                </c:pt>
                <c:pt idx="271">
                  <c:v>96.3</c:v>
                </c:pt>
                <c:pt idx="272">
                  <c:v>96.4</c:v>
                </c:pt>
                <c:pt idx="273">
                  <c:v>96.7</c:v>
                </c:pt>
                <c:pt idx="274">
                  <c:v>93.5</c:v>
                </c:pt>
                <c:pt idx="275">
                  <c:v>100</c:v>
                </c:pt>
                <c:pt idx="276">
                  <c:v>96.9</c:v>
                </c:pt>
                <c:pt idx="277">
                  <c:v>94.6</c:v>
                </c:pt>
                <c:pt idx="278">
                  <c:v>95.9</c:v>
                </c:pt>
                <c:pt idx="279">
                  <c:v>93.3</c:v>
                </c:pt>
                <c:pt idx="280">
                  <c:v>99.1</c:v>
                </c:pt>
                <c:pt idx="281">
                  <c:v>100.4</c:v>
                </c:pt>
                <c:pt idx="282">
                  <c:v>99.3</c:v>
                </c:pt>
                <c:pt idx="283">
                  <c:v>100.8</c:v>
                </c:pt>
                <c:pt idx="284">
                  <c:v>98.5</c:v>
                </c:pt>
                <c:pt idx="285">
                  <c:v>95.5</c:v>
                </c:pt>
                <c:pt idx="286">
                  <c:v>99.4</c:v>
                </c:pt>
                <c:pt idx="287">
                  <c:v>98.6</c:v>
                </c:pt>
                <c:pt idx="288">
                  <c:v>97.9</c:v>
                </c:pt>
                <c:pt idx="289">
                  <c:v>97</c:v>
                </c:pt>
                <c:pt idx="290">
                  <c:v>105</c:v>
                </c:pt>
                <c:pt idx="291">
                  <c:v>101.1</c:v>
                </c:pt>
                <c:pt idx="292">
                  <c:v>97</c:v>
                </c:pt>
                <c:pt idx="293">
                  <c:v>106.2</c:v>
                </c:pt>
                <c:pt idx="294">
                  <c:v>99.5</c:v>
                </c:pt>
                <c:pt idx="295">
                  <c:v>98.3</c:v>
                </c:pt>
                <c:pt idx="296">
                  <c:v>95.3</c:v>
                </c:pt>
                <c:pt idx="297">
                  <c:v>93.4</c:v>
                </c:pt>
                <c:pt idx="298">
                  <c:v>107</c:v>
                </c:pt>
                <c:pt idx="299">
                  <c:v>97.8</c:v>
                </c:pt>
                <c:pt idx="300">
                  <c:v>95</c:v>
                </c:pt>
                <c:pt idx="301">
                  <c:v>107.2</c:v>
                </c:pt>
                <c:pt idx="302">
                  <c:v>99.3</c:v>
                </c:pt>
                <c:pt idx="303">
                  <c:v>95.6</c:v>
                </c:pt>
                <c:pt idx="304">
                  <c:v>99.7</c:v>
                </c:pt>
                <c:pt idx="305">
                  <c:v>98.8</c:v>
                </c:pt>
                <c:pt idx="306">
                  <c:v>98.3</c:v>
                </c:pt>
                <c:pt idx="307">
                  <c:v>97.6</c:v>
                </c:pt>
                <c:pt idx="308">
                  <c:v>98.7</c:v>
                </c:pt>
                <c:pt idx="309">
                  <c:v>100.5</c:v>
                </c:pt>
                <c:pt idx="310">
                  <c:v>101.5</c:v>
                </c:pt>
                <c:pt idx="311">
                  <c:v>99.5</c:v>
                </c:pt>
                <c:pt idx="312">
                  <c:v>110.1</c:v>
                </c:pt>
                <c:pt idx="313">
                  <c:v>103.7</c:v>
                </c:pt>
                <c:pt idx="314">
                  <c:v>105.7</c:v>
                </c:pt>
                <c:pt idx="315">
                  <c:v>104.9</c:v>
                </c:pt>
                <c:pt idx="316">
                  <c:v>106</c:v>
                </c:pt>
                <c:pt idx="317">
                  <c:v>105.1</c:v>
                </c:pt>
                <c:pt idx="318">
                  <c:v>106.6</c:v>
                </c:pt>
                <c:pt idx="319">
                  <c:v>108.2</c:v>
                </c:pt>
                <c:pt idx="320">
                  <c:v>105.7</c:v>
                </c:pt>
                <c:pt idx="321">
                  <c:v>112.3</c:v>
                </c:pt>
                <c:pt idx="322">
                  <c:v>108.9</c:v>
                </c:pt>
                <c:pt idx="323">
                  <c:v>107.6</c:v>
                </c:pt>
                <c:pt idx="324">
                  <c:v>113.1</c:v>
                </c:pt>
                <c:pt idx="325">
                  <c:v>112.9</c:v>
                </c:pt>
                <c:pt idx="326">
                  <c:v>106.6</c:v>
                </c:pt>
                <c:pt idx="327">
                  <c:v>110.4</c:v>
                </c:pt>
                <c:pt idx="328">
                  <c:v>110.1</c:v>
                </c:pt>
                <c:pt idx="329">
                  <c:v>107.2</c:v>
                </c:pt>
                <c:pt idx="330">
                  <c:v>107.4</c:v>
                </c:pt>
                <c:pt idx="331">
                  <c:v>113.9</c:v>
                </c:pt>
                <c:pt idx="332">
                  <c:v>109.1</c:v>
                </c:pt>
                <c:pt idx="333">
                  <c:v>110.1</c:v>
                </c:pt>
                <c:pt idx="334">
                  <c:v>105.3</c:v>
                </c:pt>
                <c:pt idx="335">
                  <c:v>104.2</c:v>
                </c:pt>
                <c:pt idx="336">
                  <c:v>99.6</c:v>
                </c:pt>
                <c:pt idx="337">
                  <c:v>98.2</c:v>
                </c:pt>
                <c:pt idx="338">
                  <c:v>96.5</c:v>
                </c:pt>
                <c:pt idx="339">
                  <c:v>97.5</c:v>
                </c:pt>
                <c:pt idx="340">
                  <c:v>102.7</c:v>
                </c:pt>
                <c:pt idx="341">
                  <c:v>99.8</c:v>
                </c:pt>
                <c:pt idx="342">
                  <c:v>95.7</c:v>
                </c:pt>
                <c:pt idx="343">
                  <c:v>104.7</c:v>
                </c:pt>
                <c:pt idx="344">
                  <c:v>96.4</c:v>
                </c:pt>
                <c:pt idx="345">
                  <c:v>94.1</c:v>
                </c:pt>
                <c:pt idx="346">
                  <c:v>95.4</c:v>
                </c:pt>
                <c:pt idx="347">
                  <c:v>101.5</c:v>
                </c:pt>
                <c:pt idx="348">
                  <c:v>95.7</c:v>
                </c:pt>
                <c:pt idx="349">
                  <c:v>83.7</c:v>
                </c:pt>
                <c:pt idx="350">
                  <c:v>67.7</c:v>
                </c:pt>
                <c:pt idx="351">
                  <c:v>76.8</c:v>
                </c:pt>
                <c:pt idx="352">
                  <c:v>81</c:v>
                </c:pt>
                <c:pt idx="353">
                  <c:v>83.5</c:v>
                </c:pt>
                <c:pt idx="354">
                  <c:v>92.3</c:v>
                </c:pt>
                <c:pt idx="355">
                  <c:v>91.9</c:v>
                </c:pt>
                <c:pt idx="356">
                  <c:v>99.5</c:v>
                </c:pt>
                <c:pt idx="357">
                  <c:v>98.4</c:v>
                </c:pt>
                <c:pt idx="358">
                  <c:v>101.6</c:v>
                </c:pt>
                <c:pt idx="359">
                  <c:v>102.8</c:v>
                </c:pt>
                <c:pt idx="360">
                  <c:v>107.2</c:v>
                </c:pt>
                <c:pt idx="361">
                  <c:v>111</c:v>
                </c:pt>
                <c:pt idx="362">
                  <c:v>110</c:v>
                </c:pt>
                <c:pt idx="363">
                  <c:v>112.9</c:v>
                </c:pt>
                <c:pt idx="364">
                  <c:v>115.5</c:v>
                </c:pt>
                <c:pt idx="365">
                  <c:v>120.1</c:v>
                </c:pt>
                <c:pt idx="366">
                  <c:v>119</c:v>
                </c:pt>
                <c:pt idx="367">
                  <c:v>136.69999999999999</c:v>
                </c:pt>
                <c:pt idx="368">
                  <c:v>115.4</c:v>
                </c:pt>
                <c:pt idx="369">
                  <c:v>115.9</c:v>
                </c:pt>
                <c:pt idx="370">
                  <c:v>116.7</c:v>
                </c:pt>
                <c:pt idx="371">
                  <c:v>116.4</c:v>
                </c:pt>
                <c:pt idx="372">
                  <c:v>109.9</c:v>
                </c:pt>
                <c:pt idx="373">
                  <c:v>108.7</c:v>
                </c:pt>
                <c:pt idx="374">
                  <c:v>112.8</c:v>
                </c:pt>
                <c:pt idx="375">
                  <c:v>112.2</c:v>
                </c:pt>
              </c:numCache>
            </c:numRef>
          </c:val>
          <c:smooth val="0"/>
          <c:extLst>
            <c:ext xmlns:c16="http://schemas.microsoft.com/office/drawing/2014/chart" uri="{C3380CC4-5D6E-409C-BE32-E72D297353CC}">
              <c16:uniqueId val="{00000002-F0AB-4F45-B116-F2FD3172724F}"/>
            </c:ext>
          </c:extLst>
        </c:ser>
        <c:ser>
          <c:idx val="3"/>
          <c:order val="3"/>
          <c:tx>
            <c:strRef>
              <c:f>'Auftragseingang Branchen'!$R$6</c:f>
              <c:strCache>
                <c:ptCount val="1"/>
                <c:pt idx="0">
                  <c:v>Herstellung von Kraftwagen und Kraftwagenteilen</c:v>
                </c:pt>
              </c:strCache>
            </c:strRef>
          </c:tx>
          <c:spPr>
            <a:ln w="12700" cap="rnd">
              <a:solidFill>
                <a:schemeClr val="accent4"/>
              </a:solidFill>
              <a:round/>
            </a:ln>
            <a:effectLst/>
          </c:spPr>
          <c:marker>
            <c:symbol val="none"/>
          </c:marker>
          <c:cat>
            <c:numRef>
              <c:f>'Auftragseingang Branchen'!$A$8:$A$391</c:f>
              <c:numCache>
                <c:formatCode>[$-407]mmm/\ yy;@</c:formatCode>
                <c:ptCount val="384"/>
                <c:pt idx="0">
                  <c:v>33270</c:v>
                </c:pt>
                <c:pt idx="1">
                  <c:v>33298</c:v>
                </c:pt>
                <c:pt idx="2">
                  <c:v>33329</c:v>
                </c:pt>
                <c:pt idx="3">
                  <c:v>33359</c:v>
                </c:pt>
                <c:pt idx="4">
                  <c:v>33390</c:v>
                </c:pt>
                <c:pt idx="5">
                  <c:v>33420</c:v>
                </c:pt>
                <c:pt idx="6">
                  <c:v>33451</c:v>
                </c:pt>
                <c:pt idx="7">
                  <c:v>33482</c:v>
                </c:pt>
                <c:pt idx="8">
                  <c:v>33512</c:v>
                </c:pt>
                <c:pt idx="9">
                  <c:v>33543</c:v>
                </c:pt>
                <c:pt idx="10">
                  <c:v>33573</c:v>
                </c:pt>
                <c:pt idx="11">
                  <c:v>33604</c:v>
                </c:pt>
                <c:pt idx="12">
                  <c:v>33635</c:v>
                </c:pt>
                <c:pt idx="13">
                  <c:v>33664</c:v>
                </c:pt>
                <c:pt idx="14">
                  <c:v>33695</c:v>
                </c:pt>
                <c:pt idx="15">
                  <c:v>33725</c:v>
                </c:pt>
                <c:pt idx="16">
                  <c:v>33756</c:v>
                </c:pt>
                <c:pt idx="17">
                  <c:v>33786</c:v>
                </c:pt>
                <c:pt idx="18">
                  <c:v>33817</c:v>
                </c:pt>
                <c:pt idx="19">
                  <c:v>33848</c:v>
                </c:pt>
                <c:pt idx="20">
                  <c:v>33878</c:v>
                </c:pt>
                <c:pt idx="21">
                  <c:v>33909</c:v>
                </c:pt>
                <c:pt idx="22">
                  <c:v>33939</c:v>
                </c:pt>
                <c:pt idx="23">
                  <c:v>33970</c:v>
                </c:pt>
                <c:pt idx="24">
                  <c:v>34001</c:v>
                </c:pt>
                <c:pt idx="25">
                  <c:v>34029</c:v>
                </c:pt>
                <c:pt idx="26">
                  <c:v>34060</c:v>
                </c:pt>
                <c:pt idx="27">
                  <c:v>34090</c:v>
                </c:pt>
                <c:pt idx="28">
                  <c:v>34121</c:v>
                </c:pt>
                <c:pt idx="29">
                  <c:v>34151</c:v>
                </c:pt>
                <c:pt idx="30">
                  <c:v>34182</c:v>
                </c:pt>
                <c:pt idx="31">
                  <c:v>34213</c:v>
                </c:pt>
                <c:pt idx="32">
                  <c:v>34243</c:v>
                </c:pt>
                <c:pt idx="33">
                  <c:v>34274</c:v>
                </c:pt>
                <c:pt idx="34">
                  <c:v>34304</c:v>
                </c:pt>
                <c:pt idx="35">
                  <c:v>34335</c:v>
                </c:pt>
                <c:pt idx="36">
                  <c:v>34366</c:v>
                </c:pt>
                <c:pt idx="37">
                  <c:v>34394</c:v>
                </c:pt>
                <c:pt idx="38">
                  <c:v>34425</c:v>
                </c:pt>
                <c:pt idx="39">
                  <c:v>34455</c:v>
                </c:pt>
                <c:pt idx="40">
                  <c:v>34486</c:v>
                </c:pt>
                <c:pt idx="41">
                  <c:v>34516</c:v>
                </c:pt>
                <c:pt idx="42">
                  <c:v>34547</c:v>
                </c:pt>
                <c:pt idx="43">
                  <c:v>34578</c:v>
                </c:pt>
                <c:pt idx="44">
                  <c:v>34608</c:v>
                </c:pt>
                <c:pt idx="45">
                  <c:v>34639</c:v>
                </c:pt>
                <c:pt idx="46">
                  <c:v>34669</c:v>
                </c:pt>
                <c:pt idx="47">
                  <c:v>34700</c:v>
                </c:pt>
                <c:pt idx="48">
                  <c:v>34731</c:v>
                </c:pt>
                <c:pt idx="49">
                  <c:v>34759</c:v>
                </c:pt>
                <c:pt idx="50">
                  <c:v>34790</c:v>
                </c:pt>
                <c:pt idx="51">
                  <c:v>34820</c:v>
                </c:pt>
                <c:pt idx="52">
                  <c:v>34851</c:v>
                </c:pt>
                <c:pt idx="53">
                  <c:v>34881</c:v>
                </c:pt>
                <c:pt idx="54">
                  <c:v>34912</c:v>
                </c:pt>
                <c:pt idx="55">
                  <c:v>34943</c:v>
                </c:pt>
                <c:pt idx="56">
                  <c:v>34973</c:v>
                </c:pt>
                <c:pt idx="57">
                  <c:v>35004</c:v>
                </c:pt>
                <c:pt idx="58">
                  <c:v>35034</c:v>
                </c:pt>
                <c:pt idx="59">
                  <c:v>35065</c:v>
                </c:pt>
                <c:pt idx="60">
                  <c:v>35096</c:v>
                </c:pt>
                <c:pt idx="61">
                  <c:v>35125</c:v>
                </c:pt>
                <c:pt idx="62">
                  <c:v>35156</c:v>
                </c:pt>
                <c:pt idx="63">
                  <c:v>35186</c:v>
                </c:pt>
                <c:pt idx="64">
                  <c:v>35217</c:v>
                </c:pt>
                <c:pt idx="65">
                  <c:v>35247</c:v>
                </c:pt>
                <c:pt idx="66">
                  <c:v>35278</c:v>
                </c:pt>
                <c:pt idx="67">
                  <c:v>35309</c:v>
                </c:pt>
                <c:pt idx="68">
                  <c:v>35339</c:v>
                </c:pt>
                <c:pt idx="69">
                  <c:v>35370</c:v>
                </c:pt>
                <c:pt idx="70">
                  <c:v>35400</c:v>
                </c:pt>
                <c:pt idx="71">
                  <c:v>35431</c:v>
                </c:pt>
                <c:pt idx="72">
                  <c:v>35462</c:v>
                </c:pt>
                <c:pt idx="73">
                  <c:v>35490</c:v>
                </c:pt>
                <c:pt idx="74">
                  <c:v>35521</c:v>
                </c:pt>
                <c:pt idx="75">
                  <c:v>35551</c:v>
                </c:pt>
                <c:pt idx="76">
                  <c:v>35582</c:v>
                </c:pt>
                <c:pt idx="77">
                  <c:v>35612</c:v>
                </c:pt>
                <c:pt idx="78">
                  <c:v>35643</c:v>
                </c:pt>
                <c:pt idx="79">
                  <c:v>35674</c:v>
                </c:pt>
                <c:pt idx="80">
                  <c:v>35704</c:v>
                </c:pt>
                <c:pt idx="81">
                  <c:v>35735</c:v>
                </c:pt>
                <c:pt idx="82">
                  <c:v>35765</c:v>
                </c:pt>
                <c:pt idx="83">
                  <c:v>35796</c:v>
                </c:pt>
                <c:pt idx="84">
                  <c:v>35827</c:v>
                </c:pt>
                <c:pt idx="85">
                  <c:v>35855</c:v>
                </c:pt>
                <c:pt idx="86">
                  <c:v>35886</c:v>
                </c:pt>
                <c:pt idx="87">
                  <c:v>35916</c:v>
                </c:pt>
                <c:pt idx="88">
                  <c:v>35947</c:v>
                </c:pt>
                <c:pt idx="89">
                  <c:v>35977</c:v>
                </c:pt>
                <c:pt idx="90">
                  <c:v>36008</c:v>
                </c:pt>
                <c:pt idx="91">
                  <c:v>36039</c:v>
                </c:pt>
                <c:pt idx="92">
                  <c:v>36069</c:v>
                </c:pt>
                <c:pt idx="93">
                  <c:v>36100</c:v>
                </c:pt>
                <c:pt idx="94">
                  <c:v>36130</c:v>
                </c:pt>
                <c:pt idx="95">
                  <c:v>36161</c:v>
                </c:pt>
                <c:pt idx="96">
                  <c:v>36192</c:v>
                </c:pt>
                <c:pt idx="97">
                  <c:v>36220</c:v>
                </c:pt>
                <c:pt idx="98">
                  <c:v>36251</c:v>
                </c:pt>
                <c:pt idx="99">
                  <c:v>36281</c:v>
                </c:pt>
                <c:pt idx="100">
                  <c:v>36312</c:v>
                </c:pt>
                <c:pt idx="101">
                  <c:v>36342</c:v>
                </c:pt>
                <c:pt idx="102">
                  <c:v>36373</c:v>
                </c:pt>
                <c:pt idx="103">
                  <c:v>36404</c:v>
                </c:pt>
                <c:pt idx="104">
                  <c:v>36434</c:v>
                </c:pt>
                <c:pt idx="105">
                  <c:v>36465</c:v>
                </c:pt>
                <c:pt idx="106">
                  <c:v>36495</c:v>
                </c:pt>
                <c:pt idx="107">
                  <c:v>36526</c:v>
                </c:pt>
                <c:pt idx="108">
                  <c:v>36557</c:v>
                </c:pt>
                <c:pt idx="109">
                  <c:v>36586</c:v>
                </c:pt>
                <c:pt idx="110">
                  <c:v>36617</c:v>
                </c:pt>
                <c:pt idx="111">
                  <c:v>36647</c:v>
                </c:pt>
                <c:pt idx="112">
                  <c:v>36678</c:v>
                </c:pt>
                <c:pt idx="113">
                  <c:v>36708</c:v>
                </c:pt>
                <c:pt idx="114">
                  <c:v>36739</c:v>
                </c:pt>
                <c:pt idx="115">
                  <c:v>36770</c:v>
                </c:pt>
                <c:pt idx="116">
                  <c:v>36800</c:v>
                </c:pt>
                <c:pt idx="117">
                  <c:v>36831</c:v>
                </c:pt>
                <c:pt idx="118">
                  <c:v>36861</c:v>
                </c:pt>
                <c:pt idx="119">
                  <c:v>36892</c:v>
                </c:pt>
                <c:pt idx="120">
                  <c:v>36923</c:v>
                </c:pt>
                <c:pt idx="121">
                  <c:v>36951</c:v>
                </c:pt>
                <c:pt idx="122">
                  <c:v>36982</c:v>
                </c:pt>
                <c:pt idx="123">
                  <c:v>37012</c:v>
                </c:pt>
                <c:pt idx="124">
                  <c:v>37043</c:v>
                </c:pt>
                <c:pt idx="125">
                  <c:v>37073</c:v>
                </c:pt>
                <c:pt idx="126">
                  <c:v>37104</c:v>
                </c:pt>
                <c:pt idx="127">
                  <c:v>37135</c:v>
                </c:pt>
                <c:pt idx="128">
                  <c:v>37165</c:v>
                </c:pt>
                <c:pt idx="129">
                  <c:v>37196</c:v>
                </c:pt>
                <c:pt idx="130">
                  <c:v>37226</c:v>
                </c:pt>
                <c:pt idx="131">
                  <c:v>37257</c:v>
                </c:pt>
                <c:pt idx="132">
                  <c:v>37288</c:v>
                </c:pt>
                <c:pt idx="133">
                  <c:v>37316</c:v>
                </c:pt>
                <c:pt idx="134">
                  <c:v>37347</c:v>
                </c:pt>
                <c:pt idx="135">
                  <c:v>37377</c:v>
                </c:pt>
                <c:pt idx="136">
                  <c:v>37408</c:v>
                </c:pt>
                <c:pt idx="137">
                  <c:v>37438</c:v>
                </c:pt>
                <c:pt idx="138">
                  <c:v>37469</c:v>
                </c:pt>
                <c:pt idx="139">
                  <c:v>37500</c:v>
                </c:pt>
                <c:pt idx="140">
                  <c:v>37530</c:v>
                </c:pt>
                <c:pt idx="141">
                  <c:v>37561</c:v>
                </c:pt>
                <c:pt idx="142">
                  <c:v>37591</c:v>
                </c:pt>
                <c:pt idx="143">
                  <c:v>37622</c:v>
                </c:pt>
                <c:pt idx="144">
                  <c:v>37653</c:v>
                </c:pt>
                <c:pt idx="145">
                  <c:v>37681</c:v>
                </c:pt>
                <c:pt idx="146">
                  <c:v>37712</c:v>
                </c:pt>
                <c:pt idx="147">
                  <c:v>37742</c:v>
                </c:pt>
                <c:pt idx="148">
                  <c:v>37773</c:v>
                </c:pt>
                <c:pt idx="149">
                  <c:v>37803</c:v>
                </c:pt>
                <c:pt idx="150">
                  <c:v>37834</c:v>
                </c:pt>
                <c:pt idx="151">
                  <c:v>37865</c:v>
                </c:pt>
                <c:pt idx="152">
                  <c:v>37895</c:v>
                </c:pt>
                <c:pt idx="153">
                  <c:v>37926</c:v>
                </c:pt>
                <c:pt idx="154">
                  <c:v>37956</c:v>
                </c:pt>
                <c:pt idx="155">
                  <c:v>37987</c:v>
                </c:pt>
                <c:pt idx="156">
                  <c:v>38018</c:v>
                </c:pt>
                <c:pt idx="157">
                  <c:v>38047</c:v>
                </c:pt>
                <c:pt idx="158">
                  <c:v>38078</c:v>
                </c:pt>
                <c:pt idx="159">
                  <c:v>38108</c:v>
                </c:pt>
                <c:pt idx="160">
                  <c:v>38139</c:v>
                </c:pt>
                <c:pt idx="161">
                  <c:v>38169</c:v>
                </c:pt>
                <c:pt idx="162">
                  <c:v>38200</c:v>
                </c:pt>
                <c:pt idx="163">
                  <c:v>38231</c:v>
                </c:pt>
                <c:pt idx="164">
                  <c:v>38261</c:v>
                </c:pt>
                <c:pt idx="165">
                  <c:v>38292</c:v>
                </c:pt>
                <c:pt idx="166">
                  <c:v>38322</c:v>
                </c:pt>
                <c:pt idx="167">
                  <c:v>38353</c:v>
                </c:pt>
                <c:pt idx="168">
                  <c:v>38384</c:v>
                </c:pt>
                <c:pt idx="169">
                  <c:v>38412</c:v>
                </c:pt>
                <c:pt idx="170">
                  <c:v>38443</c:v>
                </c:pt>
                <c:pt idx="171">
                  <c:v>38473</c:v>
                </c:pt>
                <c:pt idx="172">
                  <c:v>38504</c:v>
                </c:pt>
                <c:pt idx="173">
                  <c:v>38534</c:v>
                </c:pt>
                <c:pt idx="174">
                  <c:v>38565</c:v>
                </c:pt>
                <c:pt idx="175">
                  <c:v>38596</c:v>
                </c:pt>
                <c:pt idx="176">
                  <c:v>38626</c:v>
                </c:pt>
                <c:pt idx="177">
                  <c:v>38657</c:v>
                </c:pt>
                <c:pt idx="178">
                  <c:v>38687</c:v>
                </c:pt>
                <c:pt idx="179">
                  <c:v>38718</c:v>
                </c:pt>
                <c:pt idx="180">
                  <c:v>38749</c:v>
                </c:pt>
                <c:pt idx="181">
                  <c:v>38777</c:v>
                </c:pt>
                <c:pt idx="182">
                  <c:v>38808</c:v>
                </c:pt>
                <c:pt idx="183">
                  <c:v>38838</c:v>
                </c:pt>
                <c:pt idx="184">
                  <c:v>38869</c:v>
                </c:pt>
                <c:pt idx="185">
                  <c:v>38899</c:v>
                </c:pt>
                <c:pt idx="186">
                  <c:v>38930</c:v>
                </c:pt>
                <c:pt idx="187">
                  <c:v>38961</c:v>
                </c:pt>
                <c:pt idx="188">
                  <c:v>38991</c:v>
                </c:pt>
                <c:pt idx="189">
                  <c:v>39022</c:v>
                </c:pt>
                <c:pt idx="190">
                  <c:v>39052</c:v>
                </c:pt>
                <c:pt idx="191">
                  <c:v>39083</c:v>
                </c:pt>
                <c:pt idx="192">
                  <c:v>39114</c:v>
                </c:pt>
                <c:pt idx="193">
                  <c:v>39142</c:v>
                </c:pt>
                <c:pt idx="194">
                  <c:v>39173</c:v>
                </c:pt>
                <c:pt idx="195">
                  <c:v>39203</c:v>
                </c:pt>
                <c:pt idx="196">
                  <c:v>39234</c:v>
                </c:pt>
                <c:pt idx="197">
                  <c:v>39264</c:v>
                </c:pt>
                <c:pt idx="198">
                  <c:v>39295</c:v>
                </c:pt>
                <c:pt idx="199">
                  <c:v>39326</c:v>
                </c:pt>
                <c:pt idx="200">
                  <c:v>39356</c:v>
                </c:pt>
                <c:pt idx="201">
                  <c:v>39387</c:v>
                </c:pt>
                <c:pt idx="202">
                  <c:v>39417</c:v>
                </c:pt>
                <c:pt idx="203">
                  <c:v>39448</c:v>
                </c:pt>
                <c:pt idx="204">
                  <c:v>39479</c:v>
                </c:pt>
                <c:pt idx="205">
                  <c:v>39508</c:v>
                </c:pt>
                <c:pt idx="206">
                  <c:v>39539</c:v>
                </c:pt>
                <c:pt idx="207">
                  <c:v>39569</c:v>
                </c:pt>
                <c:pt idx="208">
                  <c:v>39600</c:v>
                </c:pt>
                <c:pt idx="209">
                  <c:v>39630</c:v>
                </c:pt>
                <c:pt idx="210">
                  <c:v>39661</c:v>
                </c:pt>
                <c:pt idx="211">
                  <c:v>39692</c:v>
                </c:pt>
                <c:pt idx="212">
                  <c:v>39722</c:v>
                </c:pt>
                <c:pt idx="213">
                  <c:v>39753</c:v>
                </c:pt>
                <c:pt idx="214">
                  <c:v>39783</c:v>
                </c:pt>
                <c:pt idx="215">
                  <c:v>39814</c:v>
                </c:pt>
                <c:pt idx="216">
                  <c:v>39845</c:v>
                </c:pt>
                <c:pt idx="217">
                  <c:v>39873</c:v>
                </c:pt>
                <c:pt idx="218">
                  <c:v>39904</c:v>
                </c:pt>
                <c:pt idx="219">
                  <c:v>39934</c:v>
                </c:pt>
                <c:pt idx="220">
                  <c:v>39965</c:v>
                </c:pt>
                <c:pt idx="221">
                  <c:v>39995</c:v>
                </c:pt>
                <c:pt idx="222">
                  <c:v>40026</c:v>
                </c:pt>
                <c:pt idx="223">
                  <c:v>40057</c:v>
                </c:pt>
                <c:pt idx="224">
                  <c:v>40087</c:v>
                </c:pt>
                <c:pt idx="225">
                  <c:v>40118</c:v>
                </c:pt>
                <c:pt idx="226">
                  <c:v>40148</c:v>
                </c:pt>
                <c:pt idx="227">
                  <c:v>40179</c:v>
                </c:pt>
                <c:pt idx="228">
                  <c:v>40210</c:v>
                </c:pt>
                <c:pt idx="229">
                  <c:v>40238</c:v>
                </c:pt>
                <c:pt idx="230">
                  <c:v>40269</c:v>
                </c:pt>
                <c:pt idx="231">
                  <c:v>40299</c:v>
                </c:pt>
                <c:pt idx="232">
                  <c:v>40330</c:v>
                </c:pt>
                <c:pt idx="233">
                  <c:v>40360</c:v>
                </c:pt>
                <c:pt idx="234">
                  <c:v>40391</c:v>
                </c:pt>
                <c:pt idx="235">
                  <c:v>40422</c:v>
                </c:pt>
                <c:pt idx="236">
                  <c:v>40452</c:v>
                </c:pt>
                <c:pt idx="237">
                  <c:v>40483</c:v>
                </c:pt>
                <c:pt idx="238">
                  <c:v>40513</c:v>
                </c:pt>
                <c:pt idx="239">
                  <c:v>40544</c:v>
                </c:pt>
                <c:pt idx="240">
                  <c:v>40575</c:v>
                </c:pt>
                <c:pt idx="241">
                  <c:v>40603</c:v>
                </c:pt>
                <c:pt idx="242">
                  <c:v>40634</c:v>
                </c:pt>
                <c:pt idx="243">
                  <c:v>40664</c:v>
                </c:pt>
                <c:pt idx="244">
                  <c:v>40695</c:v>
                </c:pt>
                <c:pt idx="245">
                  <c:v>40725</c:v>
                </c:pt>
                <c:pt idx="246">
                  <c:v>40756</c:v>
                </c:pt>
                <c:pt idx="247">
                  <c:v>40787</c:v>
                </c:pt>
                <c:pt idx="248">
                  <c:v>40817</c:v>
                </c:pt>
                <c:pt idx="249">
                  <c:v>40848</c:v>
                </c:pt>
                <c:pt idx="250">
                  <c:v>40878</c:v>
                </c:pt>
                <c:pt idx="251">
                  <c:v>40909</c:v>
                </c:pt>
                <c:pt idx="252">
                  <c:v>40940</c:v>
                </c:pt>
                <c:pt idx="253">
                  <c:v>40969</c:v>
                </c:pt>
                <c:pt idx="254">
                  <c:v>41000</c:v>
                </c:pt>
                <c:pt idx="255">
                  <c:v>41030</c:v>
                </c:pt>
                <c:pt idx="256">
                  <c:v>41061</c:v>
                </c:pt>
                <c:pt idx="257">
                  <c:v>41091</c:v>
                </c:pt>
                <c:pt idx="258">
                  <c:v>41122</c:v>
                </c:pt>
                <c:pt idx="259">
                  <c:v>41153</c:v>
                </c:pt>
                <c:pt idx="260">
                  <c:v>41183</c:v>
                </c:pt>
                <c:pt idx="261">
                  <c:v>41214</c:v>
                </c:pt>
                <c:pt idx="262">
                  <c:v>41244</c:v>
                </c:pt>
                <c:pt idx="263">
                  <c:v>41275</c:v>
                </c:pt>
                <c:pt idx="264">
                  <c:v>41306</c:v>
                </c:pt>
                <c:pt idx="265">
                  <c:v>41334</c:v>
                </c:pt>
                <c:pt idx="266">
                  <c:v>41365</c:v>
                </c:pt>
                <c:pt idx="267">
                  <c:v>41395</c:v>
                </c:pt>
                <c:pt idx="268">
                  <c:v>41426</c:v>
                </c:pt>
                <c:pt idx="269">
                  <c:v>41456</c:v>
                </c:pt>
                <c:pt idx="270">
                  <c:v>41487</c:v>
                </c:pt>
                <c:pt idx="271">
                  <c:v>41518</c:v>
                </c:pt>
                <c:pt idx="272">
                  <c:v>41548</c:v>
                </c:pt>
                <c:pt idx="273">
                  <c:v>41579</c:v>
                </c:pt>
                <c:pt idx="274">
                  <c:v>41609</c:v>
                </c:pt>
                <c:pt idx="275">
                  <c:v>41640</c:v>
                </c:pt>
                <c:pt idx="276">
                  <c:v>41671</c:v>
                </c:pt>
                <c:pt idx="277">
                  <c:v>41699</c:v>
                </c:pt>
                <c:pt idx="278">
                  <c:v>41730</c:v>
                </c:pt>
                <c:pt idx="279">
                  <c:v>41760</c:v>
                </c:pt>
                <c:pt idx="280">
                  <c:v>41791</c:v>
                </c:pt>
                <c:pt idx="281">
                  <c:v>41821</c:v>
                </c:pt>
                <c:pt idx="282">
                  <c:v>41852</c:v>
                </c:pt>
                <c:pt idx="283">
                  <c:v>41883</c:v>
                </c:pt>
                <c:pt idx="284">
                  <c:v>41913</c:v>
                </c:pt>
                <c:pt idx="285">
                  <c:v>41944</c:v>
                </c:pt>
                <c:pt idx="286">
                  <c:v>41974</c:v>
                </c:pt>
                <c:pt idx="287">
                  <c:v>42005</c:v>
                </c:pt>
                <c:pt idx="288">
                  <c:v>42036</c:v>
                </c:pt>
                <c:pt idx="289">
                  <c:v>42064</c:v>
                </c:pt>
                <c:pt idx="290">
                  <c:v>42095</c:v>
                </c:pt>
                <c:pt idx="291">
                  <c:v>42125</c:v>
                </c:pt>
                <c:pt idx="292">
                  <c:v>42156</c:v>
                </c:pt>
                <c:pt idx="293">
                  <c:v>42186</c:v>
                </c:pt>
                <c:pt idx="294">
                  <c:v>42217</c:v>
                </c:pt>
                <c:pt idx="295">
                  <c:v>42248</c:v>
                </c:pt>
                <c:pt idx="296">
                  <c:v>42278</c:v>
                </c:pt>
                <c:pt idx="297">
                  <c:v>42309</c:v>
                </c:pt>
                <c:pt idx="298">
                  <c:v>42339</c:v>
                </c:pt>
                <c:pt idx="299">
                  <c:v>42370</c:v>
                </c:pt>
                <c:pt idx="300">
                  <c:v>42401</c:v>
                </c:pt>
                <c:pt idx="301">
                  <c:v>42430</c:v>
                </c:pt>
                <c:pt idx="302">
                  <c:v>42461</c:v>
                </c:pt>
                <c:pt idx="303">
                  <c:v>42491</c:v>
                </c:pt>
                <c:pt idx="304">
                  <c:v>42522</c:v>
                </c:pt>
                <c:pt idx="305">
                  <c:v>42552</c:v>
                </c:pt>
                <c:pt idx="306">
                  <c:v>42583</c:v>
                </c:pt>
                <c:pt idx="307">
                  <c:v>42614</c:v>
                </c:pt>
                <c:pt idx="308">
                  <c:v>42644</c:v>
                </c:pt>
                <c:pt idx="309">
                  <c:v>42675</c:v>
                </c:pt>
                <c:pt idx="310">
                  <c:v>42705</c:v>
                </c:pt>
                <c:pt idx="311">
                  <c:v>42736</c:v>
                </c:pt>
                <c:pt idx="312">
                  <c:v>42767</c:v>
                </c:pt>
                <c:pt idx="313">
                  <c:v>42795</c:v>
                </c:pt>
                <c:pt idx="314">
                  <c:v>42826</c:v>
                </c:pt>
                <c:pt idx="315">
                  <c:v>42856</c:v>
                </c:pt>
                <c:pt idx="316">
                  <c:v>42887</c:v>
                </c:pt>
                <c:pt idx="317">
                  <c:v>42917</c:v>
                </c:pt>
                <c:pt idx="318">
                  <c:v>42948</c:v>
                </c:pt>
                <c:pt idx="319">
                  <c:v>42979</c:v>
                </c:pt>
                <c:pt idx="320">
                  <c:v>43009</c:v>
                </c:pt>
                <c:pt idx="321">
                  <c:v>43040</c:v>
                </c:pt>
                <c:pt idx="322">
                  <c:v>43070</c:v>
                </c:pt>
                <c:pt idx="323">
                  <c:v>43101</c:v>
                </c:pt>
                <c:pt idx="324">
                  <c:v>43132</c:v>
                </c:pt>
                <c:pt idx="325">
                  <c:v>43160</c:v>
                </c:pt>
                <c:pt idx="326">
                  <c:v>43191</c:v>
                </c:pt>
                <c:pt idx="327">
                  <c:v>43221</c:v>
                </c:pt>
                <c:pt idx="328">
                  <c:v>43252</c:v>
                </c:pt>
                <c:pt idx="329">
                  <c:v>43282</c:v>
                </c:pt>
                <c:pt idx="330">
                  <c:v>43313</c:v>
                </c:pt>
                <c:pt idx="331">
                  <c:v>43344</c:v>
                </c:pt>
                <c:pt idx="332">
                  <c:v>43374</c:v>
                </c:pt>
                <c:pt idx="333">
                  <c:v>43405</c:v>
                </c:pt>
                <c:pt idx="334">
                  <c:v>43435</c:v>
                </c:pt>
                <c:pt idx="335">
                  <c:v>43466</c:v>
                </c:pt>
                <c:pt idx="336">
                  <c:v>43497</c:v>
                </c:pt>
                <c:pt idx="337">
                  <c:v>43525</c:v>
                </c:pt>
                <c:pt idx="338">
                  <c:v>43556</c:v>
                </c:pt>
                <c:pt idx="339">
                  <c:v>43586</c:v>
                </c:pt>
                <c:pt idx="340">
                  <c:v>43617</c:v>
                </c:pt>
                <c:pt idx="341">
                  <c:v>43647</c:v>
                </c:pt>
                <c:pt idx="342">
                  <c:v>43678</c:v>
                </c:pt>
                <c:pt idx="343">
                  <c:v>43709</c:v>
                </c:pt>
                <c:pt idx="344">
                  <c:v>43739</c:v>
                </c:pt>
                <c:pt idx="345">
                  <c:v>43770</c:v>
                </c:pt>
                <c:pt idx="346">
                  <c:v>43800</c:v>
                </c:pt>
                <c:pt idx="347">
                  <c:v>43831</c:v>
                </c:pt>
                <c:pt idx="348">
                  <c:v>43862</c:v>
                </c:pt>
                <c:pt idx="349">
                  <c:v>43891</c:v>
                </c:pt>
                <c:pt idx="350">
                  <c:v>43922</c:v>
                </c:pt>
                <c:pt idx="351">
                  <c:v>43952</c:v>
                </c:pt>
                <c:pt idx="352">
                  <c:v>43983</c:v>
                </c:pt>
                <c:pt idx="353">
                  <c:v>44013</c:v>
                </c:pt>
                <c:pt idx="354">
                  <c:v>44044</c:v>
                </c:pt>
                <c:pt idx="355">
                  <c:v>44075</c:v>
                </c:pt>
                <c:pt idx="356">
                  <c:v>44105</c:v>
                </c:pt>
                <c:pt idx="357">
                  <c:v>44136</c:v>
                </c:pt>
                <c:pt idx="358">
                  <c:v>44166</c:v>
                </c:pt>
                <c:pt idx="359">
                  <c:v>44197</c:v>
                </c:pt>
                <c:pt idx="360">
                  <c:v>44228</c:v>
                </c:pt>
                <c:pt idx="361">
                  <c:v>44256</c:v>
                </c:pt>
                <c:pt idx="362">
                  <c:v>44287</c:v>
                </c:pt>
                <c:pt idx="363">
                  <c:v>44317</c:v>
                </c:pt>
                <c:pt idx="364">
                  <c:v>44348</c:v>
                </c:pt>
                <c:pt idx="365">
                  <c:v>44378</c:v>
                </c:pt>
                <c:pt idx="366">
                  <c:v>44409</c:v>
                </c:pt>
                <c:pt idx="367">
                  <c:v>44440</c:v>
                </c:pt>
                <c:pt idx="368">
                  <c:v>44470</c:v>
                </c:pt>
                <c:pt idx="369">
                  <c:v>44501</c:v>
                </c:pt>
                <c:pt idx="370">
                  <c:v>44531</c:v>
                </c:pt>
                <c:pt idx="371">
                  <c:v>44562</c:v>
                </c:pt>
                <c:pt idx="372">
                  <c:v>44593</c:v>
                </c:pt>
                <c:pt idx="373">
                  <c:v>44621</c:v>
                </c:pt>
                <c:pt idx="374">
                  <c:v>44652</c:v>
                </c:pt>
                <c:pt idx="375">
                  <c:v>44682</c:v>
                </c:pt>
                <c:pt idx="376">
                  <c:v>44713</c:v>
                </c:pt>
                <c:pt idx="377">
                  <c:v>44743</c:v>
                </c:pt>
                <c:pt idx="378">
                  <c:v>44774</c:v>
                </c:pt>
                <c:pt idx="379">
                  <c:v>44805</c:v>
                </c:pt>
                <c:pt idx="380">
                  <c:v>44835</c:v>
                </c:pt>
                <c:pt idx="381">
                  <c:v>44866</c:v>
                </c:pt>
                <c:pt idx="382">
                  <c:v>44896</c:v>
                </c:pt>
              </c:numCache>
            </c:numRef>
          </c:cat>
          <c:val>
            <c:numRef>
              <c:f>'Auftragseingang Branchen'!$R$8:$R$391</c:f>
              <c:numCache>
                <c:formatCode>General</c:formatCode>
                <c:ptCount val="384"/>
                <c:pt idx="0">
                  <c:v>47.2</c:v>
                </c:pt>
                <c:pt idx="1">
                  <c:v>50.5</c:v>
                </c:pt>
                <c:pt idx="2">
                  <c:v>47</c:v>
                </c:pt>
                <c:pt idx="3">
                  <c:v>47.2</c:v>
                </c:pt>
                <c:pt idx="4">
                  <c:v>48.6</c:v>
                </c:pt>
                <c:pt idx="5">
                  <c:v>44.6</c:v>
                </c:pt>
                <c:pt idx="6">
                  <c:v>53.7</c:v>
                </c:pt>
                <c:pt idx="7">
                  <c:v>49.3</c:v>
                </c:pt>
                <c:pt idx="8">
                  <c:v>47.9</c:v>
                </c:pt>
                <c:pt idx="9">
                  <c:v>50.4</c:v>
                </c:pt>
                <c:pt idx="10">
                  <c:v>49.5</c:v>
                </c:pt>
                <c:pt idx="11">
                  <c:v>48.7</c:v>
                </c:pt>
                <c:pt idx="12">
                  <c:v>52.2</c:v>
                </c:pt>
                <c:pt idx="13">
                  <c:v>48.4</c:v>
                </c:pt>
                <c:pt idx="14">
                  <c:v>43.8</c:v>
                </c:pt>
                <c:pt idx="15">
                  <c:v>43.5</c:v>
                </c:pt>
                <c:pt idx="16">
                  <c:v>42.3</c:v>
                </c:pt>
                <c:pt idx="17">
                  <c:v>43</c:v>
                </c:pt>
                <c:pt idx="18">
                  <c:v>41.6</c:v>
                </c:pt>
                <c:pt idx="19">
                  <c:v>42.8</c:v>
                </c:pt>
                <c:pt idx="20">
                  <c:v>39.9</c:v>
                </c:pt>
                <c:pt idx="21">
                  <c:v>38.6</c:v>
                </c:pt>
                <c:pt idx="22">
                  <c:v>43.2</c:v>
                </c:pt>
                <c:pt idx="23">
                  <c:v>40.9</c:v>
                </c:pt>
                <c:pt idx="24">
                  <c:v>36.1</c:v>
                </c:pt>
                <c:pt idx="25">
                  <c:v>35.5</c:v>
                </c:pt>
                <c:pt idx="26">
                  <c:v>36.200000000000003</c:v>
                </c:pt>
                <c:pt idx="27">
                  <c:v>37.9</c:v>
                </c:pt>
                <c:pt idx="28">
                  <c:v>37</c:v>
                </c:pt>
                <c:pt idx="29">
                  <c:v>38.299999999999997</c:v>
                </c:pt>
                <c:pt idx="30">
                  <c:v>37.6</c:v>
                </c:pt>
                <c:pt idx="31">
                  <c:v>40.700000000000003</c:v>
                </c:pt>
                <c:pt idx="32">
                  <c:v>40</c:v>
                </c:pt>
                <c:pt idx="33">
                  <c:v>39.700000000000003</c:v>
                </c:pt>
                <c:pt idx="34">
                  <c:v>41</c:v>
                </c:pt>
                <c:pt idx="35">
                  <c:v>39.5</c:v>
                </c:pt>
                <c:pt idx="36">
                  <c:v>42.3</c:v>
                </c:pt>
                <c:pt idx="37">
                  <c:v>46.3</c:v>
                </c:pt>
                <c:pt idx="38">
                  <c:v>43.8</c:v>
                </c:pt>
                <c:pt idx="39">
                  <c:v>41.9</c:v>
                </c:pt>
                <c:pt idx="40">
                  <c:v>45</c:v>
                </c:pt>
                <c:pt idx="41">
                  <c:v>43.8</c:v>
                </c:pt>
                <c:pt idx="42">
                  <c:v>43.9</c:v>
                </c:pt>
                <c:pt idx="43">
                  <c:v>43.5</c:v>
                </c:pt>
                <c:pt idx="44">
                  <c:v>44.5</c:v>
                </c:pt>
                <c:pt idx="45">
                  <c:v>46.1</c:v>
                </c:pt>
                <c:pt idx="46">
                  <c:v>45.9</c:v>
                </c:pt>
                <c:pt idx="47">
                  <c:v>43.9</c:v>
                </c:pt>
                <c:pt idx="48">
                  <c:v>44.8</c:v>
                </c:pt>
                <c:pt idx="49">
                  <c:v>43.8</c:v>
                </c:pt>
                <c:pt idx="50">
                  <c:v>43.7</c:v>
                </c:pt>
                <c:pt idx="51">
                  <c:v>45.1</c:v>
                </c:pt>
                <c:pt idx="52">
                  <c:v>42.7</c:v>
                </c:pt>
                <c:pt idx="53">
                  <c:v>43</c:v>
                </c:pt>
                <c:pt idx="54">
                  <c:v>42.1</c:v>
                </c:pt>
                <c:pt idx="55">
                  <c:v>42.9</c:v>
                </c:pt>
                <c:pt idx="56">
                  <c:v>43.2</c:v>
                </c:pt>
                <c:pt idx="57">
                  <c:v>43.8</c:v>
                </c:pt>
                <c:pt idx="58">
                  <c:v>46.4</c:v>
                </c:pt>
                <c:pt idx="59">
                  <c:v>45.1</c:v>
                </c:pt>
                <c:pt idx="60">
                  <c:v>43.2</c:v>
                </c:pt>
                <c:pt idx="61">
                  <c:v>46.5</c:v>
                </c:pt>
                <c:pt idx="62">
                  <c:v>47.3</c:v>
                </c:pt>
                <c:pt idx="63">
                  <c:v>47.3</c:v>
                </c:pt>
                <c:pt idx="64">
                  <c:v>47.7</c:v>
                </c:pt>
                <c:pt idx="65">
                  <c:v>46.3</c:v>
                </c:pt>
                <c:pt idx="66">
                  <c:v>49.7</c:v>
                </c:pt>
                <c:pt idx="67">
                  <c:v>46.8</c:v>
                </c:pt>
                <c:pt idx="68">
                  <c:v>50.4</c:v>
                </c:pt>
                <c:pt idx="69">
                  <c:v>48.1</c:v>
                </c:pt>
                <c:pt idx="70">
                  <c:v>47.9</c:v>
                </c:pt>
                <c:pt idx="71">
                  <c:v>50.1</c:v>
                </c:pt>
                <c:pt idx="72">
                  <c:v>48.5</c:v>
                </c:pt>
                <c:pt idx="73">
                  <c:v>52.6</c:v>
                </c:pt>
                <c:pt idx="74">
                  <c:v>52</c:v>
                </c:pt>
                <c:pt idx="75">
                  <c:v>52.5</c:v>
                </c:pt>
                <c:pt idx="76">
                  <c:v>51.9</c:v>
                </c:pt>
                <c:pt idx="77">
                  <c:v>50.7</c:v>
                </c:pt>
                <c:pt idx="78">
                  <c:v>51</c:v>
                </c:pt>
                <c:pt idx="79">
                  <c:v>51.1</c:v>
                </c:pt>
                <c:pt idx="80">
                  <c:v>51.5</c:v>
                </c:pt>
                <c:pt idx="81">
                  <c:v>51.6</c:v>
                </c:pt>
                <c:pt idx="82">
                  <c:v>52.9</c:v>
                </c:pt>
                <c:pt idx="83">
                  <c:v>53.8</c:v>
                </c:pt>
                <c:pt idx="84">
                  <c:v>54</c:v>
                </c:pt>
                <c:pt idx="85">
                  <c:v>55.6</c:v>
                </c:pt>
                <c:pt idx="86">
                  <c:v>57.6</c:v>
                </c:pt>
                <c:pt idx="87">
                  <c:v>55.1</c:v>
                </c:pt>
                <c:pt idx="88">
                  <c:v>55.1</c:v>
                </c:pt>
                <c:pt idx="89">
                  <c:v>57.7</c:v>
                </c:pt>
                <c:pt idx="90">
                  <c:v>55.7</c:v>
                </c:pt>
                <c:pt idx="91">
                  <c:v>57.5</c:v>
                </c:pt>
                <c:pt idx="92">
                  <c:v>58</c:v>
                </c:pt>
                <c:pt idx="93">
                  <c:v>57.9</c:v>
                </c:pt>
                <c:pt idx="94">
                  <c:v>60.1</c:v>
                </c:pt>
                <c:pt idx="95">
                  <c:v>57.9</c:v>
                </c:pt>
                <c:pt idx="96">
                  <c:v>56.9</c:v>
                </c:pt>
                <c:pt idx="97">
                  <c:v>58.5</c:v>
                </c:pt>
                <c:pt idx="98">
                  <c:v>58.8</c:v>
                </c:pt>
                <c:pt idx="99">
                  <c:v>58.8</c:v>
                </c:pt>
                <c:pt idx="100">
                  <c:v>60.2</c:v>
                </c:pt>
                <c:pt idx="101">
                  <c:v>60.6</c:v>
                </c:pt>
                <c:pt idx="102">
                  <c:v>64.7</c:v>
                </c:pt>
                <c:pt idx="103">
                  <c:v>61</c:v>
                </c:pt>
                <c:pt idx="104">
                  <c:v>62.4</c:v>
                </c:pt>
                <c:pt idx="105">
                  <c:v>62.4</c:v>
                </c:pt>
                <c:pt idx="106">
                  <c:v>63.7</c:v>
                </c:pt>
                <c:pt idx="107">
                  <c:v>60.6</c:v>
                </c:pt>
                <c:pt idx="108">
                  <c:v>64.900000000000006</c:v>
                </c:pt>
                <c:pt idx="109">
                  <c:v>64.2</c:v>
                </c:pt>
                <c:pt idx="110">
                  <c:v>66.8</c:v>
                </c:pt>
                <c:pt idx="111">
                  <c:v>66.8</c:v>
                </c:pt>
                <c:pt idx="112">
                  <c:v>66.8</c:v>
                </c:pt>
                <c:pt idx="113">
                  <c:v>68.900000000000006</c:v>
                </c:pt>
                <c:pt idx="114">
                  <c:v>68.099999999999994</c:v>
                </c:pt>
                <c:pt idx="115">
                  <c:v>69.2</c:v>
                </c:pt>
                <c:pt idx="116">
                  <c:v>68.599999999999994</c:v>
                </c:pt>
                <c:pt idx="117">
                  <c:v>71.2</c:v>
                </c:pt>
                <c:pt idx="118">
                  <c:v>70.8</c:v>
                </c:pt>
                <c:pt idx="119">
                  <c:v>70.599999999999994</c:v>
                </c:pt>
                <c:pt idx="120">
                  <c:v>73.5</c:v>
                </c:pt>
                <c:pt idx="121">
                  <c:v>70.5</c:v>
                </c:pt>
                <c:pt idx="122">
                  <c:v>71.5</c:v>
                </c:pt>
                <c:pt idx="123">
                  <c:v>71.599999999999994</c:v>
                </c:pt>
                <c:pt idx="124">
                  <c:v>72.7</c:v>
                </c:pt>
                <c:pt idx="125">
                  <c:v>70.900000000000006</c:v>
                </c:pt>
                <c:pt idx="126">
                  <c:v>75.3</c:v>
                </c:pt>
                <c:pt idx="127">
                  <c:v>70.3</c:v>
                </c:pt>
                <c:pt idx="128">
                  <c:v>68.8</c:v>
                </c:pt>
                <c:pt idx="129">
                  <c:v>69.3</c:v>
                </c:pt>
                <c:pt idx="130">
                  <c:v>69.8</c:v>
                </c:pt>
                <c:pt idx="131">
                  <c:v>72.3</c:v>
                </c:pt>
                <c:pt idx="132">
                  <c:v>68.400000000000006</c:v>
                </c:pt>
                <c:pt idx="133">
                  <c:v>71.8</c:v>
                </c:pt>
                <c:pt idx="134">
                  <c:v>71.2</c:v>
                </c:pt>
                <c:pt idx="135">
                  <c:v>72.900000000000006</c:v>
                </c:pt>
                <c:pt idx="136">
                  <c:v>72.599999999999994</c:v>
                </c:pt>
                <c:pt idx="137">
                  <c:v>73</c:v>
                </c:pt>
                <c:pt idx="138">
                  <c:v>80.099999999999994</c:v>
                </c:pt>
                <c:pt idx="139">
                  <c:v>74.099999999999994</c:v>
                </c:pt>
                <c:pt idx="140">
                  <c:v>73.5</c:v>
                </c:pt>
                <c:pt idx="141">
                  <c:v>74.900000000000006</c:v>
                </c:pt>
                <c:pt idx="142">
                  <c:v>70.599999999999994</c:v>
                </c:pt>
                <c:pt idx="143">
                  <c:v>74.599999999999994</c:v>
                </c:pt>
                <c:pt idx="144">
                  <c:v>75.900000000000006</c:v>
                </c:pt>
                <c:pt idx="145">
                  <c:v>70.7</c:v>
                </c:pt>
                <c:pt idx="146">
                  <c:v>71.400000000000006</c:v>
                </c:pt>
                <c:pt idx="147">
                  <c:v>72.2</c:v>
                </c:pt>
                <c:pt idx="148">
                  <c:v>69.7</c:v>
                </c:pt>
                <c:pt idx="149">
                  <c:v>71.5</c:v>
                </c:pt>
                <c:pt idx="150">
                  <c:v>73</c:v>
                </c:pt>
                <c:pt idx="151">
                  <c:v>72.2</c:v>
                </c:pt>
                <c:pt idx="152">
                  <c:v>72.7</c:v>
                </c:pt>
                <c:pt idx="153">
                  <c:v>73.400000000000006</c:v>
                </c:pt>
                <c:pt idx="154">
                  <c:v>73.7</c:v>
                </c:pt>
                <c:pt idx="155">
                  <c:v>73.099999999999994</c:v>
                </c:pt>
                <c:pt idx="156">
                  <c:v>74.3</c:v>
                </c:pt>
                <c:pt idx="157">
                  <c:v>75.2</c:v>
                </c:pt>
                <c:pt idx="158">
                  <c:v>78.400000000000006</c:v>
                </c:pt>
                <c:pt idx="159">
                  <c:v>78.7</c:v>
                </c:pt>
                <c:pt idx="160">
                  <c:v>76.900000000000006</c:v>
                </c:pt>
                <c:pt idx="161">
                  <c:v>77.3</c:v>
                </c:pt>
                <c:pt idx="162">
                  <c:v>74.599999999999994</c:v>
                </c:pt>
                <c:pt idx="163">
                  <c:v>77.400000000000006</c:v>
                </c:pt>
                <c:pt idx="164">
                  <c:v>77.400000000000006</c:v>
                </c:pt>
                <c:pt idx="165">
                  <c:v>75.8</c:v>
                </c:pt>
                <c:pt idx="166">
                  <c:v>80.8</c:v>
                </c:pt>
                <c:pt idx="167">
                  <c:v>75.2</c:v>
                </c:pt>
                <c:pt idx="168">
                  <c:v>74.099999999999994</c:v>
                </c:pt>
                <c:pt idx="169">
                  <c:v>79</c:v>
                </c:pt>
                <c:pt idx="170">
                  <c:v>76.8</c:v>
                </c:pt>
                <c:pt idx="171">
                  <c:v>76.8</c:v>
                </c:pt>
                <c:pt idx="172">
                  <c:v>82.7</c:v>
                </c:pt>
                <c:pt idx="173">
                  <c:v>81</c:v>
                </c:pt>
                <c:pt idx="174">
                  <c:v>79</c:v>
                </c:pt>
                <c:pt idx="175">
                  <c:v>83.9</c:v>
                </c:pt>
                <c:pt idx="176">
                  <c:v>84</c:v>
                </c:pt>
                <c:pt idx="177">
                  <c:v>86</c:v>
                </c:pt>
                <c:pt idx="178">
                  <c:v>80</c:v>
                </c:pt>
                <c:pt idx="179">
                  <c:v>85.7</c:v>
                </c:pt>
                <c:pt idx="180">
                  <c:v>85.2</c:v>
                </c:pt>
                <c:pt idx="181">
                  <c:v>85</c:v>
                </c:pt>
                <c:pt idx="182">
                  <c:v>86.2</c:v>
                </c:pt>
                <c:pt idx="183">
                  <c:v>87.5</c:v>
                </c:pt>
                <c:pt idx="184">
                  <c:v>85.8</c:v>
                </c:pt>
                <c:pt idx="185">
                  <c:v>85.7</c:v>
                </c:pt>
                <c:pt idx="186">
                  <c:v>86.4</c:v>
                </c:pt>
                <c:pt idx="187">
                  <c:v>89.5</c:v>
                </c:pt>
                <c:pt idx="188">
                  <c:v>85.8</c:v>
                </c:pt>
                <c:pt idx="189">
                  <c:v>87.5</c:v>
                </c:pt>
                <c:pt idx="190">
                  <c:v>87.2</c:v>
                </c:pt>
                <c:pt idx="191">
                  <c:v>89.2</c:v>
                </c:pt>
                <c:pt idx="192">
                  <c:v>94.6</c:v>
                </c:pt>
                <c:pt idx="193">
                  <c:v>90.9</c:v>
                </c:pt>
                <c:pt idx="194">
                  <c:v>89.4</c:v>
                </c:pt>
                <c:pt idx="195">
                  <c:v>92.5</c:v>
                </c:pt>
                <c:pt idx="196">
                  <c:v>93.3</c:v>
                </c:pt>
                <c:pt idx="197">
                  <c:v>93.3</c:v>
                </c:pt>
                <c:pt idx="198">
                  <c:v>92.5</c:v>
                </c:pt>
                <c:pt idx="199">
                  <c:v>93.1</c:v>
                </c:pt>
                <c:pt idx="200">
                  <c:v>96.6</c:v>
                </c:pt>
                <c:pt idx="201">
                  <c:v>93.8</c:v>
                </c:pt>
                <c:pt idx="202">
                  <c:v>100</c:v>
                </c:pt>
                <c:pt idx="203">
                  <c:v>92.1</c:v>
                </c:pt>
                <c:pt idx="204">
                  <c:v>93.5</c:v>
                </c:pt>
                <c:pt idx="205">
                  <c:v>91.7</c:v>
                </c:pt>
                <c:pt idx="206">
                  <c:v>92.6</c:v>
                </c:pt>
                <c:pt idx="207">
                  <c:v>88.8</c:v>
                </c:pt>
                <c:pt idx="208">
                  <c:v>89.2</c:v>
                </c:pt>
                <c:pt idx="209">
                  <c:v>80.400000000000006</c:v>
                </c:pt>
                <c:pt idx="210">
                  <c:v>84.5</c:v>
                </c:pt>
                <c:pt idx="211">
                  <c:v>78.3</c:v>
                </c:pt>
                <c:pt idx="212">
                  <c:v>68.5</c:v>
                </c:pt>
                <c:pt idx="213">
                  <c:v>62.8</c:v>
                </c:pt>
                <c:pt idx="214">
                  <c:v>59</c:v>
                </c:pt>
                <c:pt idx="215">
                  <c:v>56</c:v>
                </c:pt>
                <c:pt idx="216">
                  <c:v>59.3</c:v>
                </c:pt>
                <c:pt idx="217">
                  <c:v>64.5</c:v>
                </c:pt>
                <c:pt idx="218">
                  <c:v>63.5</c:v>
                </c:pt>
                <c:pt idx="219">
                  <c:v>69.8</c:v>
                </c:pt>
                <c:pt idx="220">
                  <c:v>72</c:v>
                </c:pt>
                <c:pt idx="221">
                  <c:v>67.8</c:v>
                </c:pt>
                <c:pt idx="222">
                  <c:v>76.3</c:v>
                </c:pt>
                <c:pt idx="223">
                  <c:v>75.3</c:v>
                </c:pt>
                <c:pt idx="224">
                  <c:v>72.8</c:v>
                </c:pt>
                <c:pt idx="225">
                  <c:v>74.099999999999994</c:v>
                </c:pt>
                <c:pt idx="226">
                  <c:v>74.3</c:v>
                </c:pt>
                <c:pt idx="227">
                  <c:v>74.900000000000006</c:v>
                </c:pt>
                <c:pt idx="228">
                  <c:v>75.599999999999994</c:v>
                </c:pt>
                <c:pt idx="229">
                  <c:v>79</c:v>
                </c:pt>
                <c:pt idx="230">
                  <c:v>85.3</c:v>
                </c:pt>
                <c:pt idx="231">
                  <c:v>84</c:v>
                </c:pt>
                <c:pt idx="232">
                  <c:v>82.3</c:v>
                </c:pt>
                <c:pt idx="233">
                  <c:v>84.5</c:v>
                </c:pt>
                <c:pt idx="234">
                  <c:v>88.3</c:v>
                </c:pt>
                <c:pt idx="235">
                  <c:v>85.9</c:v>
                </c:pt>
                <c:pt idx="236">
                  <c:v>85.9</c:v>
                </c:pt>
                <c:pt idx="237">
                  <c:v>88.8</c:v>
                </c:pt>
                <c:pt idx="238">
                  <c:v>87.5</c:v>
                </c:pt>
                <c:pt idx="239">
                  <c:v>90.3</c:v>
                </c:pt>
                <c:pt idx="240">
                  <c:v>90.4</c:v>
                </c:pt>
                <c:pt idx="241">
                  <c:v>88.2</c:v>
                </c:pt>
                <c:pt idx="242">
                  <c:v>86.5</c:v>
                </c:pt>
                <c:pt idx="243">
                  <c:v>87.1</c:v>
                </c:pt>
                <c:pt idx="244">
                  <c:v>89.2</c:v>
                </c:pt>
                <c:pt idx="245">
                  <c:v>88.1</c:v>
                </c:pt>
                <c:pt idx="246">
                  <c:v>89.5</c:v>
                </c:pt>
                <c:pt idx="247">
                  <c:v>90.2</c:v>
                </c:pt>
                <c:pt idx="248">
                  <c:v>87.9</c:v>
                </c:pt>
                <c:pt idx="249">
                  <c:v>88</c:v>
                </c:pt>
                <c:pt idx="250">
                  <c:v>87.5</c:v>
                </c:pt>
                <c:pt idx="251">
                  <c:v>88</c:v>
                </c:pt>
                <c:pt idx="252">
                  <c:v>89.4</c:v>
                </c:pt>
                <c:pt idx="253">
                  <c:v>88.4</c:v>
                </c:pt>
                <c:pt idx="254">
                  <c:v>91.4</c:v>
                </c:pt>
                <c:pt idx="255">
                  <c:v>88.7</c:v>
                </c:pt>
                <c:pt idx="256">
                  <c:v>89.3</c:v>
                </c:pt>
                <c:pt idx="257">
                  <c:v>89.8</c:v>
                </c:pt>
                <c:pt idx="258">
                  <c:v>88.5</c:v>
                </c:pt>
                <c:pt idx="259">
                  <c:v>87.1</c:v>
                </c:pt>
                <c:pt idx="260">
                  <c:v>86.3</c:v>
                </c:pt>
                <c:pt idx="261">
                  <c:v>89.2</c:v>
                </c:pt>
                <c:pt idx="262">
                  <c:v>88.8</c:v>
                </c:pt>
                <c:pt idx="263">
                  <c:v>86.8</c:v>
                </c:pt>
                <c:pt idx="264">
                  <c:v>88.3</c:v>
                </c:pt>
                <c:pt idx="265">
                  <c:v>90.3</c:v>
                </c:pt>
                <c:pt idx="266">
                  <c:v>91.3</c:v>
                </c:pt>
                <c:pt idx="267">
                  <c:v>92</c:v>
                </c:pt>
                <c:pt idx="268">
                  <c:v>93.6</c:v>
                </c:pt>
                <c:pt idx="269">
                  <c:v>90.7</c:v>
                </c:pt>
                <c:pt idx="270">
                  <c:v>95.6</c:v>
                </c:pt>
                <c:pt idx="271">
                  <c:v>94.6</c:v>
                </c:pt>
                <c:pt idx="272">
                  <c:v>89.9</c:v>
                </c:pt>
                <c:pt idx="273">
                  <c:v>94.6</c:v>
                </c:pt>
                <c:pt idx="274">
                  <c:v>97.3</c:v>
                </c:pt>
                <c:pt idx="275">
                  <c:v>97.6</c:v>
                </c:pt>
                <c:pt idx="276">
                  <c:v>96.9</c:v>
                </c:pt>
                <c:pt idx="277">
                  <c:v>96.9</c:v>
                </c:pt>
                <c:pt idx="278">
                  <c:v>97.3</c:v>
                </c:pt>
                <c:pt idx="279">
                  <c:v>95.9</c:v>
                </c:pt>
                <c:pt idx="280">
                  <c:v>96.2</c:v>
                </c:pt>
                <c:pt idx="281">
                  <c:v>99.5</c:v>
                </c:pt>
                <c:pt idx="282">
                  <c:v>92.8</c:v>
                </c:pt>
                <c:pt idx="283">
                  <c:v>97.5</c:v>
                </c:pt>
                <c:pt idx="284">
                  <c:v>101.8</c:v>
                </c:pt>
                <c:pt idx="285">
                  <c:v>101</c:v>
                </c:pt>
                <c:pt idx="286">
                  <c:v>102.7</c:v>
                </c:pt>
                <c:pt idx="287">
                  <c:v>105.2</c:v>
                </c:pt>
                <c:pt idx="288">
                  <c:v>100.9</c:v>
                </c:pt>
                <c:pt idx="289">
                  <c:v>98.3</c:v>
                </c:pt>
                <c:pt idx="290">
                  <c:v>101.5</c:v>
                </c:pt>
                <c:pt idx="291">
                  <c:v>102.6</c:v>
                </c:pt>
                <c:pt idx="292">
                  <c:v>107.9</c:v>
                </c:pt>
                <c:pt idx="293">
                  <c:v>101</c:v>
                </c:pt>
                <c:pt idx="294">
                  <c:v>95.7</c:v>
                </c:pt>
                <c:pt idx="295">
                  <c:v>93.3</c:v>
                </c:pt>
                <c:pt idx="296">
                  <c:v>98.4</c:v>
                </c:pt>
                <c:pt idx="297">
                  <c:v>97.9</c:v>
                </c:pt>
                <c:pt idx="298">
                  <c:v>94.7</c:v>
                </c:pt>
                <c:pt idx="299">
                  <c:v>102.6</c:v>
                </c:pt>
                <c:pt idx="300">
                  <c:v>102.5</c:v>
                </c:pt>
                <c:pt idx="301">
                  <c:v>102.3</c:v>
                </c:pt>
                <c:pt idx="302">
                  <c:v>98.8</c:v>
                </c:pt>
                <c:pt idx="303">
                  <c:v>102.1</c:v>
                </c:pt>
                <c:pt idx="304">
                  <c:v>105.5</c:v>
                </c:pt>
                <c:pt idx="305">
                  <c:v>100.7</c:v>
                </c:pt>
                <c:pt idx="306">
                  <c:v>102.1</c:v>
                </c:pt>
                <c:pt idx="307">
                  <c:v>102.9</c:v>
                </c:pt>
                <c:pt idx="308">
                  <c:v>109.2</c:v>
                </c:pt>
                <c:pt idx="309">
                  <c:v>105.6</c:v>
                </c:pt>
                <c:pt idx="310">
                  <c:v>103.1</c:v>
                </c:pt>
                <c:pt idx="311">
                  <c:v>103.7</c:v>
                </c:pt>
                <c:pt idx="312">
                  <c:v>102.6</c:v>
                </c:pt>
                <c:pt idx="313">
                  <c:v>104.1</c:v>
                </c:pt>
                <c:pt idx="314">
                  <c:v>110.6</c:v>
                </c:pt>
                <c:pt idx="315">
                  <c:v>105.4</c:v>
                </c:pt>
                <c:pt idx="316">
                  <c:v>106</c:v>
                </c:pt>
                <c:pt idx="317">
                  <c:v>109.5</c:v>
                </c:pt>
                <c:pt idx="318">
                  <c:v>109.3</c:v>
                </c:pt>
                <c:pt idx="319">
                  <c:v>112</c:v>
                </c:pt>
                <c:pt idx="320">
                  <c:v>111.2</c:v>
                </c:pt>
                <c:pt idx="321">
                  <c:v>112.6</c:v>
                </c:pt>
                <c:pt idx="322">
                  <c:v>112.4</c:v>
                </c:pt>
                <c:pt idx="323">
                  <c:v>109.3</c:v>
                </c:pt>
                <c:pt idx="324">
                  <c:v>106.9</c:v>
                </c:pt>
                <c:pt idx="325">
                  <c:v>108.4</c:v>
                </c:pt>
                <c:pt idx="326">
                  <c:v>107.2</c:v>
                </c:pt>
                <c:pt idx="327">
                  <c:v>109.7</c:v>
                </c:pt>
                <c:pt idx="328">
                  <c:v>103.9</c:v>
                </c:pt>
                <c:pt idx="329">
                  <c:v>97.9</c:v>
                </c:pt>
                <c:pt idx="330">
                  <c:v>105.5</c:v>
                </c:pt>
                <c:pt idx="331">
                  <c:v>100.2</c:v>
                </c:pt>
                <c:pt idx="332">
                  <c:v>103.6</c:v>
                </c:pt>
                <c:pt idx="333">
                  <c:v>109.3</c:v>
                </c:pt>
                <c:pt idx="334">
                  <c:v>112.4</c:v>
                </c:pt>
                <c:pt idx="335">
                  <c:v>106.3</c:v>
                </c:pt>
                <c:pt idx="336">
                  <c:v>103.2</c:v>
                </c:pt>
                <c:pt idx="337">
                  <c:v>101.1</c:v>
                </c:pt>
                <c:pt idx="338">
                  <c:v>104.9</c:v>
                </c:pt>
                <c:pt idx="339">
                  <c:v>102</c:v>
                </c:pt>
                <c:pt idx="340">
                  <c:v>100.1</c:v>
                </c:pt>
                <c:pt idx="341">
                  <c:v>99.6</c:v>
                </c:pt>
                <c:pt idx="342">
                  <c:v>101.3</c:v>
                </c:pt>
                <c:pt idx="343">
                  <c:v>101.4</c:v>
                </c:pt>
                <c:pt idx="344">
                  <c:v>99.6</c:v>
                </c:pt>
                <c:pt idx="345">
                  <c:v>101.5</c:v>
                </c:pt>
                <c:pt idx="346">
                  <c:v>100.1</c:v>
                </c:pt>
                <c:pt idx="347">
                  <c:v>102.3</c:v>
                </c:pt>
                <c:pt idx="348">
                  <c:v>102</c:v>
                </c:pt>
                <c:pt idx="349">
                  <c:v>70.5</c:v>
                </c:pt>
                <c:pt idx="350">
                  <c:v>33.700000000000003</c:v>
                </c:pt>
                <c:pt idx="351">
                  <c:v>54.5</c:v>
                </c:pt>
                <c:pt idx="352">
                  <c:v>92.5</c:v>
                </c:pt>
                <c:pt idx="353">
                  <c:v>102.7</c:v>
                </c:pt>
                <c:pt idx="354">
                  <c:v>103.5</c:v>
                </c:pt>
                <c:pt idx="355">
                  <c:v>107.2</c:v>
                </c:pt>
                <c:pt idx="356">
                  <c:v>108.4</c:v>
                </c:pt>
                <c:pt idx="357">
                  <c:v>106.2</c:v>
                </c:pt>
                <c:pt idx="358">
                  <c:v>100.4</c:v>
                </c:pt>
                <c:pt idx="359">
                  <c:v>101.1</c:v>
                </c:pt>
                <c:pt idx="360">
                  <c:v>106.2</c:v>
                </c:pt>
                <c:pt idx="361">
                  <c:v>108.6</c:v>
                </c:pt>
                <c:pt idx="362">
                  <c:v>113.6</c:v>
                </c:pt>
                <c:pt idx="363">
                  <c:v>102.7</c:v>
                </c:pt>
                <c:pt idx="364">
                  <c:v>106.8</c:v>
                </c:pt>
                <c:pt idx="365">
                  <c:v>102.9</c:v>
                </c:pt>
                <c:pt idx="366">
                  <c:v>92.3</c:v>
                </c:pt>
                <c:pt idx="367">
                  <c:v>99.8</c:v>
                </c:pt>
                <c:pt idx="368">
                  <c:v>97.1</c:v>
                </c:pt>
                <c:pt idx="369">
                  <c:v>101.6</c:v>
                </c:pt>
                <c:pt idx="370">
                  <c:v>101.2</c:v>
                </c:pt>
                <c:pt idx="371">
                  <c:v>106.8</c:v>
                </c:pt>
                <c:pt idx="372">
                  <c:v>103.4</c:v>
                </c:pt>
                <c:pt idx="373">
                  <c:v>92.9</c:v>
                </c:pt>
                <c:pt idx="374">
                  <c:v>85.8</c:v>
                </c:pt>
                <c:pt idx="375">
                  <c:v>96.8</c:v>
                </c:pt>
              </c:numCache>
            </c:numRef>
          </c:val>
          <c:smooth val="0"/>
          <c:extLst>
            <c:ext xmlns:c16="http://schemas.microsoft.com/office/drawing/2014/chart" uri="{C3380CC4-5D6E-409C-BE32-E72D297353CC}">
              <c16:uniqueId val="{00000003-F0AB-4F45-B116-F2FD3172724F}"/>
            </c:ext>
          </c:extLst>
        </c:ser>
        <c:dLbls>
          <c:showLegendKey val="0"/>
          <c:showVal val="0"/>
          <c:showCatName val="0"/>
          <c:showSerName val="0"/>
          <c:showPercent val="0"/>
          <c:showBubbleSize val="0"/>
        </c:dLbls>
        <c:smooth val="0"/>
        <c:axId val="1364199288"/>
        <c:axId val="1364198632"/>
      </c:lineChart>
      <c:dateAx>
        <c:axId val="1364199288"/>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64198632"/>
        <c:crosses val="autoZero"/>
        <c:auto val="1"/>
        <c:lblOffset val="100"/>
        <c:baseTimeUnit val="months"/>
        <c:majorUnit val="1"/>
        <c:majorTimeUnit val="years"/>
      </c:dateAx>
      <c:valAx>
        <c:axId val="1364198632"/>
        <c:scaling>
          <c:orientation val="minMax"/>
        </c:scaling>
        <c:delete val="0"/>
        <c:axPos val="l"/>
        <c:majorGridlines>
          <c:spPr>
            <a:ln w="317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64199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Umsatz im Verarbeitenden Gewerbe </a:t>
            </a:r>
            <a:r>
              <a:rPr lang="de-DE" sz="1200" b="0"/>
              <a:t>(Volumenindex, </a:t>
            </a:r>
            <a:r>
              <a:rPr lang="de-DE" sz="1200"/>
              <a:t>Kalender- und saisonbereinigter Wert nach X13 JDemetra+; 2015=100)</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4917474160206762E-2"/>
          <c:y val="0.26050377111259188"/>
          <c:w val="0.90133204134366918"/>
          <c:h val="0.6158382961387695"/>
        </c:manualLayout>
      </c:layout>
      <c:lineChart>
        <c:grouping val="standard"/>
        <c:varyColors val="0"/>
        <c:ser>
          <c:idx val="0"/>
          <c:order val="0"/>
          <c:tx>
            <c:strRef>
              <c:f>'Umsatz Ver. Gewerbe'!$B$4</c:f>
              <c:strCache>
                <c:ptCount val="1"/>
                <c:pt idx="0">
                  <c:v>Insgesamt</c:v>
                </c:pt>
              </c:strCache>
            </c:strRef>
          </c:tx>
          <c:spPr>
            <a:ln w="38100">
              <a:solidFill>
                <a:srgbClr val="00B0F0"/>
              </a:solidFill>
              <a:prstDash val="solid"/>
            </a:ln>
          </c:spPr>
          <c:marker>
            <c:symbol val="none"/>
          </c:marker>
          <c:cat>
            <c:numRef>
              <c:f>'Umsatz Ver. Gewerbe'!$A$5:$A$244</c:f>
              <c:numCache>
                <c:formatCode>[$-407]mmm/\ yy;@</c:formatCode>
                <c:ptCount val="24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numCache>
            </c:numRef>
          </c:cat>
          <c:val>
            <c:numRef>
              <c:f>'Umsatz Ver. Gewerbe'!$B$5:$B$244</c:f>
              <c:numCache>
                <c:formatCode>General</c:formatCode>
                <c:ptCount val="240"/>
                <c:pt idx="7">
                  <c:v>99</c:v>
                </c:pt>
                <c:pt idx="8">
                  <c:v>95.9</c:v>
                </c:pt>
                <c:pt idx="9">
                  <c:v>95.3</c:v>
                </c:pt>
                <c:pt idx="10">
                  <c:v>100.4</c:v>
                </c:pt>
                <c:pt idx="11">
                  <c:v>101.9</c:v>
                </c:pt>
                <c:pt idx="12">
                  <c:v>100.3</c:v>
                </c:pt>
                <c:pt idx="13">
                  <c:v>99.6</c:v>
                </c:pt>
                <c:pt idx="14">
                  <c:v>95.7</c:v>
                </c:pt>
                <c:pt idx="15">
                  <c:v>94</c:v>
                </c:pt>
                <c:pt idx="16">
                  <c:v>93.5</c:v>
                </c:pt>
                <c:pt idx="17">
                  <c:v>98.7</c:v>
                </c:pt>
                <c:pt idx="18">
                  <c:v>97.8</c:v>
                </c:pt>
                <c:pt idx="19">
                  <c:v>98</c:v>
                </c:pt>
                <c:pt idx="20">
                  <c:v>97.7</c:v>
                </c:pt>
                <c:pt idx="21">
                  <c:v>101.2</c:v>
                </c:pt>
                <c:pt idx="22">
                  <c:v>96.6</c:v>
                </c:pt>
                <c:pt idx="23">
                  <c:v>97.6</c:v>
                </c:pt>
                <c:pt idx="24">
                  <c:v>100.7</c:v>
                </c:pt>
                <c:pt idx="25">
                  <c:v>99.7</c:v>
                </c:pt>
                <c:pt idx="26">
                  <c:v>98.9</c:v>
                </c:pt>
                <c:pt idx="27">
                  <c:v>95.5</c:v>
                </c:pt>
                <c:pt idx="28">
                  <c:v>93.3</c:v>
                </c:pt>
                <c:pt idx="29">
                  <c:v>93.5</c:v>
                </c:pt>
                <c:pt idx="30">
                  <c:v>89</c:v>
                </c:pt>
                <c:pt idx="31">
                  <c:v>78.3</c:v>
                </c:pt>
                <c:pt idx="32">
                  <c:v>70.400000000000006</c:v>
                </c:pt>
                <c:pt idx="33">
                  <c:v>93.1</c:v>
                </c:pt>
                <c:pt idx="34">
                  <c:v>103.4</c:v>
                </c:pt>
                <c:pt idx="35">
                  <c:v>102.9</c:v>
                </c:pt>
                <c:pt idx="36">
                  <c:v>101.2</c:v>
                </c:pt>
                <c:pt idx="37">
                  <c:v>101.4</c:v>
                </c:pt>
                <c:pt idx="38">
                  <c:v>101.6</c:v>
                </c:pt>
                <c:pt idx="39">
                  <c:v>102.6</c:v>
                </c:pt>
                <c:pt idx="40">
                  <c:v>103.3</c:v>
                </c:pt>
                <c:pt idx="41">
                  <c:v>103.1</c:v>
                </c:pt>
                <c:pt idx="42">
                  <c:v>103.5</c:v>
                </c:pt>
                <c:pt idx="43">
                  <c:v>104</c:v>
                </c:pt>
                <c:pt idx="44">
                  <c:v>104.6</c:v>
                </c:pt>
                <c:pt idx="45">
                  <c:v>105.8</c:v>
                </c:pt>
                <c:pt idx="46">
                  <c:v>104.4</c:v>
                </c:pt>
                <c:pt idx="47">
                  <c:v>105.7</c:v>
                </c:pt>
                <c:pt idx="48">
                  <c:v>105.3</c:v>
                </c:pt>
                <c:pt idx="49">
                  <c:v>103</c:v>
                </c:pt>
                <c:pt idx="50">
                  <c:v>104.8</c:v>
                </c:pt>
                <c:pt idx="51">
                  <c:v>104.1</c:v>
                </c:pt>
                <c:pt idx="52">
                  <c:v>105.4</c:v>
                </c:pt>
                <c:pt idx="53">
                  <c:v>105.2</c:v>
                </c:pt>
                <c:pt idx="54">
                  <c:v>106.6</c:v>
                </c:pt>
                <c:pt idx="55">
                  <c:v>106.8</c:v>
                </c:pt>
                <c:pt idx="56">
                  <c:v>106</c:v>
                </c:pt>
                <c:pt idx="57">
                  <c:v>105.8</c:v>
                </c:pt>
                <c:pt idx="58">
                  <c:v>104.6</c:v>
                </c:pt>
                <c:pt idx="59">
                  <c:v>106.3</c:v>
                </c:pt>
                <c:pt idx="60">
                  <c:v>107.8</c:v>
                </c:pt>
                <c:pt idx="61">
                  <c:v>108.2</c:v>
                </c:pt>
                <c:pt idx="62">
                  <c:v>104.8</c:v>
                </c:pt>
                <c:pt idx="63">
                  <c:v>106.4</c:v>
                </c:pt>
                <c:pt idx="64">
                  <c:v>106.9</c:v>
                </c:pt>
                <c:pt idx="65">
                  <c:v>104.6</c:v>
                </c:pt>
                <c:pt idx="66">
                  <c:v>104.2</c:v>
                </c:pt>
                <c:pt idx="67">
                  <c:v>103.8</c:v>
                </c:pt>
                <c:pt idx="68">
                  <c:v>103.5</c:v>
                </c:pt>
                <c:pt idx="69">
                  <c:v>102.8</c:v>
                </c:pt>
                <c:pt idx="70">
                  <c:v>102.8</c:v>
                </c:pt>
                <c:pt idx="71">
                  <c:v>100.7</c:v>
                </c:pt>
                <c:pt idx="72">
                  <c:v>99.2</c:v>
                </c:pt>
                <c:pt idx="73">
                  <c:v>101.1</c:v>
                </c:pt>
                <c:pt idx="74">
                  <c:v>101.6</c:v>
                </c:pt>
                <c:pt idx="75">
                  <c:v>100.8</c:v>
                </c:pt>
                <c:pt idx="76">
                  <c:v>100.9</c:v>
                </c:pt>
                <c:pt idx="77">
                  <c:v>98.7</c:v>
                </c:pt>
                <c:pt idx="78">
                  <c:v>99.9</c:v>
                </c:pt>
                <c:pt idx="79">
                  <c:v>100.1</c:v>
                </c:pt>
                <c:pt idx="80">
                  <c:v>100.3</c:v>
                </c:pt>
                <c:pt idx="81">
                  <c:v>100.5</c:v>
                </c:pt>
                <c:pt idx="82">
                  <c:v>101.2</c:v>
                </c:pt>
                <c:pt idx="83">
                  <c:v>100.7</c:v>
                </c:pt>
                <c:pt idx="84">
                  <c:v>100.4</c:v>
                </c:pt>
                <c:pt idx="85">
                  <c:v>98.2</c:v>
                </c:pt>
                <c:pt idx="86">
                  <c:v>100.9</c:v>
                </c:pt>
                <c:pt idx="87">
                  <c:v>99</c:v>
                </c:pt>
                <c:pt idx="88">
                  <c:v>98.6</c:v>
                </c:pt>
                <c:pt idx="89">
                  <c:v>101.3</c:v>
                </c:pt>
                <c:pt idx="90">
                  <c:v>100</c:v>
                </c:pt>
                <c:pt idx="91">
                  <c:v>100.5</c:v>
                </c:pt>
                <c:pt idx="92">
                  <c:v>99.6</c:v>
                </c:pt>
                <c:pt idx="93">
                  <c:v>99.4</c:v>
                </c:pt>
                <c:pt idx="94">
                  <c:v>99.1</c:v>
                </c:pt>
                <c:pt idx="95">
                  <c:v>99.4</c:v>
                </c:pt>
                <c:pt idx="96">
                  <c:v>100</c:v>
                </c:pt>
                <c:pt idx="97">
                  <c:v>99.1</c:v>
                </c:pt>
                <c:pt idx="98">
                  <c:v>98.6</c:v>
                </c:pt>
                <c:pt idx="99">
                  <c:v>98.3</c:v>
                </c:pt>
                <c:pt idx="100">
                  <c:v>96.4</c:v>
                </c:pt>
                <c:pt idx="101">
                  <c:v>99.1</c:v>
                </c:pt>
                <c:pt idx="102">
                  <c:v>97.9</c:v>
                </c:pt>
                <c:pt idx="103">
                  <c:v>96.6</c:v>
                </c:pt>
                <c:pt idx="104">
                  <c:v>98.1</c:v>
                </c:pt>
                <c:pt idx="105">
                  <c:v>98.5</c:v>
                </c:pt>
                <c:pt idx="106">
                  <c:v>98.2</c:v>
                </c:pt>
                <c:pt idx="107">
                  <c:v>99.6</c:v>
                </c:pt>
                <c:pt idx="108">
                  <c:v>98</c:v>
                </c:pt>
                <c:pt idx="109">
                  <c:v>98.5</c:v>
                </c:pt>
                <c:pt idx="110">
                  <c:v>96.2</c:v>
                </c:pt>
                <c:pt idx="111">
                  <c:v>97.1</c:v>
                </c:pt>
                <c:pt idx="112">
                  <c:v>97.1</c:v>
                </c:pt>
                <c:pt idx="113">
                  <c:v>95</c:v>
                </c:pt>
                <c:pt idx="114">
                  <c:v>95.8</c:v>
                </c:pt>
                <c:pt idx="115">
                  <c:v>95.7</c:v>
                </c:pt>
                <c:pt idx="116">
                  <c:v>95.9</c:v>
                </c:pt>
                <c:pt idx="117">
                  <c:v>96.1</c:v>
                </c:pt>
                <c:pt idx="118">
                  <c:v>93.8</c:v>
                </c:pt>
                <c:pt idx="119">
                  <c:v>93.3</c:v>
                </c:pt>
                <c:pt idx="120">
                  <c:v>94.3</c:v>
                </c:pt>
                <c:pt idx="121">
                  <c:v>94</c:v>
                </c:pt>
                <c:pt idx="122">
                  <c:v>94.4</c:v>
                </c:pt>
                <c:pt idx="123">
                  <c:v>95.9</c:v>
                </c:pt>
                <c:pt idx="124">
                  <c:v>97.7</c:v>
                </c:pt>
                <c:pt idx="125">
                  <c:v>97.1</c:v>
                </c:pt>
                <c:pt idx="126">
                  <c:v>96.3</c:v>
                </c:pt>
                <c:pt idx="127">
                  <c:v>97.6</c:v>
                </c:pt>
                <c:pt idx="128">
                  <c:v>95.6</c:v>
                </c:pt>
                <c:pt idx="129">
                  <c:v>97.4</c:v>
                </c:pt>
                <c:pt idx="130">
                  <c:v>97.1</c:v>
                </c:pt>
                <c:pt idx="131">
                  <c:v>95.8</c:v>
                </c:pt>
                <c:pt idx="132">
                  <c:v>95.6</c:v>
                </c:pt>
                <c:pt idx="133">
                  <c:v>96.8</c:v>
                </c:pt>
                <c:pt idx="134">
                  <c:v>97.6</c:v>
                </c:pt>
                <c:pt idx="135">
                  <c:v>97.5</c:v>
                </c:pt>
                <c:pt idx="136">
                  <c:v>98.5</c:v>
                </c:pt>
                <c:pt idx="137">
                  <c:v>98.7</c:v>
                </c:pt>
                <c:pt idx="138">
                  <c:v>96.2</c:v>
                </c:pt>
                <c:pt idx="139">
                  <c:v>96.5</c:v>
                </c:pt>
                <c:pt idx="140">
                  <c:v>96.8</c:v>
                </c:pt>
                <c:pt idx="141">
                  <c:v>96.3</c:v>
                </c:pt>
                <c:pt idx="142">
                  <c:v>95.6</c:v>
                </c:pt>
                <c:pt idx="143">
                  <c:v>94.8</c:v>
                </c:pt>
                <c:pt idx="144">
                  <c:v>95.6</c:v>
                </c:pt>
                <c:pt idx="145">
                  <c:v>95</c:v>
                </c:pt>
                <c:pt idx="146">
                  <c:v>94.6</c:v>
                </c:pt>
                <c:pt idx="147">
                  <c:v>91.9</c:v>
                </c:pt>
                <c:pt idx="148">
                  <c:v>91.3</c:v>
                </c:pt>
                <c:pt idx="149">
                  <c:v>89.9</c:v>
                </c:pt>
                <c:pt idx="150">
                  <c:v>91.3</c:v>
                </c:pt>
                <c:pt idx="151">
                  <c:v>90.9</c:v>
                </c:pt>
                <c:pt idx="152">
                  <c:v>88</c:v>
                </c:pt>
                <c:pt idx="153">
                  <c:v>86.9</c:v>
                </c:pt>
                <c:pt idx="154">
                  <c:v>84.9</c:v>
                </c:pt>
                <c:pt idx="155">
                  <c:v>84.6</c:v>
                </c:pt>
                <c:pt idx="156">
                  <c:v>84.8</c:v>
                </c:pt>
                <c:pt idx="157">
                  <c:v>84.8</c:v>
                </c:pt>
                <c:pt idx="158">
                  <c:v>84.2</c:v>
                </c:pt>
                <c:pt idx="159">
                  <c:v>85.5</c:v>
                </c:pt>
                <c:pt idx="160">
                  <c:v>82.4</c:v>
                </c:pt>
                <c:pt idx="161">
                  <c:v>81.7</c:v>
                </c:pt>
                <c:pt idx="162">
                  <c:v>82.4</c:v>
                </c:pt>
                <c:pt idx="163">
                  <c:v>80.599999999999994</c:v>
                </c:pt>
                <c:pt idx="164">
                  <c:v>78.2</c:v>
                </c:pt>
                <c:pt idx="165">
                  <c:v>80.2</c:v>
                </c:pt>
                <c:pt idx="166">
                  <c:v>78.400000000000006</c:v>
                </c:pt>
                <c:pt idx="167">
                  <c:v>81.5</c:v>
                </c:pt>
                <c:pt idx="168">
                  <c:v>88.9</c:v>
                </c:pt>
                <c:pt idx="169">
                  <c:v>93.7</c:v>
                </c:pt>
                <c:pt idx="170">
                  <c:v>98</c:v>
                </c:pt>
                <c:pt idx="171">
                  <c:v>98.6</c:v>
                </c:pt>
                <c:pt idx="172">
                  <c:v>101.1</c:v>
                </c:pt>
                <c:pt idx="173">
                  <c:v>98.3</c:v>
                </c:pt>
                <c:pt idx="174">
                  <c:v>99.9</c:v>
                </c:pt>
                <c:pt idx="175">
                  <c:v>100.4</c:v>
                </c:pt>
                <c:pt idx="176">
                  <c:v>102.4</c:v>
                </c:pt>
                <c:pt idx="177">
                  <c:v>102.4</c:v>
                </c:pt>
                <c:pt idx="178">
                  <c:v>103.5</c:v>
                </c:pt>
                <c:pt idx="179">
                  <c:v>104</c:v>
                </c:pt>
                <c:pt idx="180">
                  <c:v>101.6</c:v>
                </c:pt>
                <c:pt idx="181">
                  <c:v>101</c:v>
                </c:pt>
                <c:pt idx="182">
                  <c:v>101.4</c:v>
                </c:pt>
                <c:pt idx="183">
                  <c:v>100.9</c:v>
                </c:pt>
                <c:pt idx="184">
                  <c:v>99.5</c:v>
                </c:pt>
                <c:pt idx="185">
                  <c:v>99.6</c:v>
                </c:pt>
                <c:pt idx="186">
                  <c:v>99.1</c:v>
                </c:pt>
                <c:pt idx="187">
                  <c:v>99.6</c:v>
                </c:pt>
                <c:pt idx="188">
                  <c:v>98.3</c:v>
                </c:pt>
                <c:pt idx="189">
                  <c:v>99.3</c:v>
                </c:pt>
                <c:pt idx="190">
                  <c:v>98.5</c:v>
                </c:pt>
                <c:pt idx="191">
                  <c:v>97.8</c:v>
                </c:pt>
                <c:pt idx="192">
                  <c:v>97</c:v>
                </c:pt>
                <c:pt idx="193">
                  <c:v>97.8</c:v>
                </c:pt>
                <c:pt idx="194">
                  <c:v>95.8</c:v>
                </c:pt>
                <c:pt idx="195">
                  <c:v>96.1</c:v>
                </c:pt>
                <c:pt idx="196">
                  <c:v>95.1</c:v>
                </c:pt>
                <c:pt idx="197">
                  <c:v>94.6</c:v>
                </c:pt>
                <c:pt idx="198">
                  <c:v>94.1</c:v>
                </c:pt>
                <c:pt idx="199">
                  <c:v>94.3</c:v>
                </c:pt>
                <c:pt idx="200">
                  <c:v>93.9</c:v>
                </c:pt>
                <c:pt idx="201">
                  <c:v>91.2</c:v>
                </c:pt>
                <c:pt idx="202">
                  <c:v>92.3</c:v>
                </c:pt>
                <c:pt idx="203">
                  <c:v>90.8</c:v>
                </c:pt>
                <c:pt idx="204">
                  <c:v>90.9</c:v>
                </c:pt>
                <c:pt idx="205">
                  <c:v>91.1</c:v>
                </c:pt>
                <c:pt idx="206">
                  <c:v>91</c:v>
                </c:pt>
                <c:pt idx="207">
                  <c:v>90.9</c:v>
                </c:pt>
                <c:pt idx="208">
                  <c:v>88.8</c:v>
                </c:pt>
                <c:pt idx="209">
                  <c:v>89.3</c:v>
                </c:pt>
                <c:pt idx="210">
                  <c:v>88.3</c:v>
                </c:pt>
                <c:pt idx="211">
                  <c:v>87.3</c:v>
                </c:pt>
                <c:pt idx="212">
                  <c:v>87.4</c:v>
                </c:pt>
                <c:pt idx="213">
                  <c:v>88</c:v>
                </c:pt>
                <c:pt idx="214">
                  <c:v>86.1</c:v>
                </c:pt>
                <c:pt idx="215">
                  <c:v>88.1</c:v>
                </c:pt>
                <c:pt idx="216">
                  <c:v>87.1</c:v>
                </c:pt>
                <c:pt idx="217">
                  <c:v>85.7</c:v>
                </c:pt>
                <c:pt idx="218">
                  <c:v>86.6</c:v>
                </c:pt>
                <c:pt idx="219">
                  <c:v>86.8</c:v>
                </c:pt>
                <c:pt idx="220">
                  <c:v>86.1</c:v>
                </c:pt>
                <c:pt idx="221">
                  <c:v>87.2</c:v>
                </c:pt>
                <c:pt idx="222">
                  <c:v>87.1</c:v>
                </c:pt>
                <c:pt idx="223">
                  <c:v>85.9</c:v>
                </c:pt>
                <c:pt idx="224">
                  <c:v>86.3</c:v>
                </c:pt>
                <c:pt idx="225">
                  <c:v>84.6</c:v>
                </c:pt>
                <c:pt idx="226">
                  <c:v>85.4</c:v>
                </c:pt>
                <c:pt idx="227">
                  <c:v>83.6</c:v>
                </c:pt>
                <c:pt idx="228">
                  <c:v>86</c:v>
                </c:pt>
                <c:pt idx="229">
                  <c:v>83.9</c:v>
                </c:pt>
                <c:pt idx="230">
                  <c:v>83.1</c:v>
                </c:pt>
                <c:pt idx="231">
                  <c:v>82.1</c:v>
                </c:pt>
                <c:pt idx="232">
                  <c:v>81</c:v>
                </c:pt>
                <c:pt idx="233">
                  <c:v>83.6</c:v>
                </c:pt>
                <c:pt idx="234">
                  <c:v>81</c:v>
                </c:pt>
                <c:pt idx="235">
                  <c:v>81.2</c:v>
                </c:pt>
                <c:pt idx="236">
                  <c:v>83</c:v>
                </c:pt>
                <c:pt idx="237">
                  <c:v>82.7</c:v>
                </c:pt>
                <c:pt idx="238">
                  <c:v>82.4</c:v>
                </c:pt>
                <c:pt idx="239">
                  <c:v>82.3</c:v>
                </c:pt>
              </c:numCache>
            </c:numRef>
          </c:val>
          <c:smooth val="0"/>
          <c:extLst>
            <c:ext xmlns:c16="http://schemas.microsoft.com/office/drawing/2014/chart" uri="{C3380CC4-5D6E-409C-BE32-E72D297353CC}">
              <c16:uniqueId val="{00000000-FFEA-41A3-986D-63EC2EB52547}"/>
            </c:ext>
          </c:extLst>
        </c:ser>
        <c:ser>
          <c:idx val="1"/>
          <c:order val="1"/>
          <c:tx>
            <c:strRef>
              <c:f>'Umsatz Ver. Gewerbe'!$C$4</c:f>
              <c:strCache>
                <c:ptCount val="1"/>
                <c:pt idx="0">
                  <c:v>Inland</c:v>
                </c:pt>
              </c:strCache>
            </c:strRef>
          </c:tx>
          <c:marker>
            <c:symbol val="none"/>
          </c:marker>
          <c:cat>
            <c:numRef>
              <c:f>'Umsatz Ver. Gewerbe'!$A$5:$A$244</c:f>
              <c:numCache>
                <c:formatCode>[$-407]mmm/\ yy;@</c:formatCode>
                <c:ptCount val="24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numCache>
            </c:numRef>
          </c:cat>
          <c:val>
            <c:numRef>
              <c:f>'Umsatz Ver. Gewerbe'!$C$5:$C$244</c:f>
              <c:numCache>
                <c:formatCode>General</c:formatCode>
                <c:ptCount val="240"/>
                <c:pt idx="7">
                  <c:v>94.6</c:v>
                </c:pt>
                <c:pt idx="8">
                  <c:v>94.4</c:v>
                </c:pt>
                <c:pt idx="9">
                  <c:v>93.5</c:v>
                </c:pt>
                <c:pt idx="10">
                  <c:v>97.2</c:v>
                </c:pt>
                <c:pt idx="11">
                  <c:v>98.1</c:v>
                </c:pt>
                <c:pt idx="12">
                  <c:v>96</c:v>
                </c:pt>
                <c:pt idx="13">
                  <c:v>95.8</c:v>
                </c:pt>
                <c:pt idx="14">
                  <c:v>92.5</c:v>
                </c:pt>
                <c:pt idx="15">
                  <c:v>91.4</c:v>
                </c:pt>
                <c:pt idx="16">
                  <c:v>91</c:v>
                </c:pt>
                <c:pt idx="17">
                  <c:v>95.7</c:v>
                </c:pt>
                <c:pt idx="18">
                  <c:v>95.2</c:v>
                </c:pt>
                <c:pt idx="19">
                  <c:v>95.3</c:v>
                </c:pt>
                <c:pt idx="20">
                  <c:v>94.1</c:v>
                </c:pt>
                <c:pt idx="21">
                  <c:v>97.4</c:v>
                </c:pt>
                <c:pt idx="22">
                  <c:v>92.6</c:v>
                </c:pt>
                <c:pt idx="23">
                  <c:v>93.6</c:v>
                </c:pt>
                <c:pt idx="24">
                  <c:v>97.4</c:v>
                </c:pt>
                <c:pt idx="25">
                  <c:v>97.3</c:v>
                </c:pt>
                <c:pt idx="26">
                  <c:v>96</c:v>
                </c:pt>
                <c:pt idx="27">
                  <c:v>93.3</c:v>
                </c:pt>
                <c:pt idx="28">
                  <c:v>91.4</c:v>
                </c:pt>
                <c:pt idx="29">
                  <c:v>92.6</c:v>
                </c:pt>
                <c:pt idx="30">
                  <c:v>88.1</c:v>
                </c:pt>
                <c:pt idx="31">
                  <c:v>80.400000000000006</c:v>
                </c:pt>
                <c:pt idx="32">
                  <c:v>73.7</c:v>
                </c:pt>
                <c:pt idx="33">
                  <c:v>92.1</c:v>
                </c:pt>
                <c:pt idx="34">
                  <c:v>100.4</c:v>
                </c:pt>
                <c:pt idx="35">
                  <c:v>100.6</c:v>
                </c:pt>
                <c:pt idx="36">
                  <c:v>98.2</c:v>
                </c:pt>
                <c:pt idx="37">
                  <c:v>98.6</c:v>
                </c:pt>
                <c:pt idx="38">
                  <c:v>98.3</c:v>
                </c:pt>
                <c:pt idx="39">
                  <c:v>99</c:v>
                </c:pt>
                <c:pt idx="40">
                  <c:v>99.7</c:v>
                </c:pt>
                <c:pt idx="41">
                  <c:v>99.2</c:v>
                </c:pt>
                <c:pt idx="42">
                  <c:v>99</c:v>
                </c:pt>
                <c:pt idx="43">
                  <c:v>100</c:v>
                </c:pt>
                <c:pt idx="44">
                  <c:v>101.7</c:v>
                </c:pt>
                <c:pt idx="45">
                  <c:v>101.5</c:v>
                </c:pt>
                <c:pt idx="46">
                  <c:v>101.9</c:v>
                </c:pt>
                <c:pt idx="47">
                  <c:v>103</c:v>
                </c:pt>
                <c:pt idx="48">
                  <c:v>101.4</c:v>
                </c:pt>
                <c:pt idx="49">
                  <c:v>101</c:v>
                </c:pt>
                <c:pt idx="50">
                  <c:v>102.4</c:v>
                </c:pt>
                <c:pt idx="51">
                  <c:v>100.1</c:v>
                </c:pt>
                <c:pt idx="52">
                  <c:v>101.8</c:v>
                </c:pt>
                <c:pt idx="53">
                  <c:v>102.2</c:v>
                </c:pt>
                <c:pt idx="54">
                  <c:v>103.8</c:v>
                </c:pt>
                <c:pt idx="55">
                  <c:v>103.6</c:v>
                </c:pt>
                <c:pt idx="56">
                  <c:v>102.5</c:v>
                </c:pt>
                <c:pt idx="57">
                  <c:v>103.1</c:v>
                </c:pt>
                <c:pt idx="58">
                  <c:v>102.7</c:v>
                </c:pt>
                <c:pt idx="59">
                  <c:v>103.6</c:v>
                </c:pt>
                <c:pt idx="60">
                  <c:v>104.8</c:v>
                </c:pt>
                <c:pt idx="61">
                  <c:v>105</c:v>
                </c:pt>
                <c:pt idx="62">
                  <c:v>102.4</c:v>
                </c:pt>
                <c:pt idx="63">
                  <c:v>104.1</c:v>
                </c:pt>
                <c:pt idx="64">
                  <c:v>104.9</c:v>
                </c:pt>
                <c:pt idx="65">
                  <c:v>101.9</c:v>
                </c:pt>
                <c:pt idx="66">
                  <c:v>102.6</c:v>
                </c:pt>
                <c:pt idx="67">
                  <c:v>102.2</c:v>
                </c:pt>
                <c:pt idx="68">
                  <c:v>102.1</c:v>
                </c:pt>
                <c:pt idx="69">
                  <c:v>101</c:v>
                </c:pt>
                <c:pt idx="70">
                  <c:v>101.7</c:v>
                </c:pt>
                <c:pt idx="71">
                  <c:v>99.1</c:v>
                </c:pt>
                <c:pt idx="72">
                  <c:v>99.1</c:v>
                </c:pt>
                <c:pt idx="73">
                  <c:v>100</c:v>
                </c:pt>
                <c:pt idx="74">
                  <c:v>100.2</c:v>
                </c:pt>
                <c:pt idx="75">
                  <c:v>99.8</c:v>
                </c:pt>
                <c:pt idx="76">
                  <c:v>99.7</c:v>
                </c:pt>
                <c:pt idx="77">
                  <c:v>98.2</c:v>
                </c:pt>
                <c:pt idx="78">
                  <c:v>99.4</c:v>
                </c:pt>
                <c:pt idx="79">
                  <c:v>99.2</c:v>
                </c:pt>
                <c:pt idx="80">
                  <c:v>99.7</c:v>
                </c:pt>
                <c:pt idx="81">
                  <c:v>100.1</c:v>
                </c:pt>
                <c:pt idx="82">
                  <c:v>100.9</c:v>
                </c:pt>
                <c:pt idx="83">
                  <c:v>100.7</c:v>
                </c:pt>
                <c:pt idx="84">
                  <c:v>99.9</c:v>
                </c:pt>
                <c:pt idx="85">
                  <c:v>98.5</c:v>
                </c:pt>
                <c:pt idx="86">
                  <c:v>101</c:v>
                </c:pt>
                <c:pt idx="87">
                  <c:v>99</c:v>
                </c:pt>
                <c:pt idx="88">
                  <c:v>99</c:v>
                </c:pt>
                <c:pt idx="89">
                  <c:v>101.3</c:v>
                </c:pt>
                <c:pt idx="90">
                  <c:v>100.3</c:v>
                </c:pt>
                <c:pt idx="91">
                  <c:v>100.1</c:v>
                </c:pt>
                <c:pt idx="92">
                  <c:v>99.1</c:v>
                </c:pt>
                <c:pt idx="93">
                  <c:v>100</c:v>
                </c:pt>
                <c:pt idx="94">
                  <c:v>98.8</c:v>
                </c:pt>
                <c:pt idx="95">
                  <c:v>99.4</c:v>
                </c:pt>
                <c:pt idx="96">
                  <c:v>100.2</c:v>
                </c:pt>
                <c:pt idx="97">
                  <c:v>99</c:v>
                </c:pt>
                <c:pt idx="98">
                  <c:v>98.8</c:v>
                </c:pt>
                <c:pt idx="99">
                  <c:v>98.7</c:v>
                </c:pt>
                <c:pt idx="100">
                  <c:v>97.3</c:v>
                </c:pt>
                <c:pt idx="101">
                  <c:v>100.5</c:v>
                </c:pt>
                <c:pt idx="102">
                  <c:v>98.5</c:v>
                </c:pt>
                <c:pt idx="103">
                  <c:v>97.8</c:v>
                </c:pt>
                <c:pt idx="104">
                  <c:v>100.7</c:v>
                </c:pt>
                <c:pt idx="105">
                  <c:v>100.3</c:v>
                </c:pt>
                <c:pt idx="106">
                  <c:v>99.6</c:v>
                </c:pt>
                <c:pt idx="107">
                  <c:v>100.6</c:v>
                </c:pt>
                <c:pt idx="108">
                  <c:v>99.2</c:v>
                </c:pt>
                <c:pt idx="109">
                  <c:v>100.1</c:v>
                </c:pt>
                <c:pt idx="110">
                  <c:v>98.7</c:v>
                </c:pt>
                <c:pt idx="111">
                  <c:v>99.8</c:v>
                </c:pt>
                <c:pt idx="112">
                  <c:v>100</c:v>
                </c:pt>
                <c:pt idx="113">
                  <c:v>98.3</c:v>
                </c:pt>
                <c:pt idx="114">
                  <c:v>98.1</c:v>
                </c:pt>
                <c:pt idx="115">
                  <c:v>98</c:v>
                </c:pt>
                <c:pt idx="116">
                  <c:v>97.5</c:v>
                </c:pt>
                <c:pt idx="117">
                  <c:v>98.3</c:v>
                </c:pt>
                <c:pt idx="118">
                  <c:v>96.6</c:v>
                </c:pt>
                <c:pt idx="119">
                  <c:v>96.9</c:v>
                </c:pt>
                <c:pt idx="120">
                  <c:v>96.7</c:v>
                </c:pt>
                <c:pt idx="121">
                  <c:v>98</c:v>
                </c:pt>
                <c:pt idx="122">
                  <c:v>98</c:v>
                </c:pt>
                <c:pt idx="123">
                  <c:v>99.6</c:v>
                </c:pt>
                <c:pt idx="124">
                  <c:v>100.6</c:v>
                </c:pt>
                <c:pt idx="125">
                  <c:v>101</c:v>
                </c:pt>
                <c:pt idx="126">
                  <c:v>100.2</c:v>
                </c:pt>
                <c:pt idx="127">
                  <c:v>101.3</c:v>
                </c:pt>
                <c:pt idx="128">
                  <c:v>99.7</c:v>
                </c:pt>
                <c:pt idx="129">
                  <c:v>101.3</c:v>
                </c:pt>
                <c:pt idx="130">
                  <c:v>101.2</c:v>
                </c:pt>
                <c:pt idx="131">
                  <c:v>101.4</c:v>
                </c:pt>
                <c:pt idx="132">
                  <c:v>100.8</c:v>
                </c:pt>
                <c:pt idx="133">
                  <c:v>101.9</c:v>
                </c:pt>
                <c:pt idx="134">
                  <c:v>103.1</c:v>
                </c:pt>
                <c:pt idx="135">
                  <c:v>102.4</c:v>
                </c:pt>
                <c:pt idx="136">
                  <c:v>103</c:v>
                </c:pt>
                <c:pt idx="137">
                  <c:v>104.1</c:v>
                </c:pt>
                <c:pt idx="138">
                  <c:v>101.3</c:v>
                </c:pt>
                <c:pt idx="139">
                  <c:v>102.2</c:v>
                </c:pt>
                <c:pt idx="140">
                  <c:v>102.1</c:v>
                </c:pt>
                <c:pt idx="141">
                  <c:v>100.5</c:v>
                </c:pt>
                <c:pt idx="142">
                  <c:v>100.2</c:v>
                </c:pt>
                <c:pt idx="143">
                  <c:v>97.8</c:v>
                </c:pt>
                <c:pt idx="144">
                  <c:v>97.6</c:v>
                </c:pt>
                <c:pt idx="145">
                  <c:v>99.3</c:v>
                </c:pt>
                <c:pt idx="146">
                  <c:v>99.4</c:v>
                </c:pt>
                <c:pt idx="147">
                  <c:v>96.7</c:v>
                </c:pt>
                <c:pt idx="148">
                  <c:v>96.1</c:v>
                </c:pt>
                <c:pt idx="149">
                  <c:v>95.2</c:v>
                </c:pt>
                <c:pt idx="150">
                  <c:v>97</c:v>
                </c:pt>
                <c:pt idx="151">
                  <c:v>95.5</c:v>
                </c:pt>
                <c:pt idx="152">
                  <c:v>93.4</c:v>
                </c:pt>
                <c:pt idx="153">
                  <c:v>93.3</c:v>
                </c:pt>
                <c:pt idx="154">
                  <c:v>90.4</c:v>
                </c:pt>
                <c:pt idx="155">
                  <c:v>90.1</c:v>
                </c:pt>
                <c:pt idx="156">
                  <c:v>90.3</c:v>
                </c:pt>
                <c:pt idx="157">
                  <c:v>91</c:v>
                </c:pt>
                <c:pt idx="158">
                  <c:v>91.2</c:v>
                </c:pt>
                <c:pt idx="159">
                  <c:v>91.7</c:v>
                </c:pt>
                <c:pt idx="160">
                  <c:v>90.3</c:v>
                </c:pt>
                <c:pt idx="161">
                  <c:v>88.5</c:v>
                </c:pt>
                <c:pt idx="162">
                  <c:v>90.7</c:v>
                </c:pt>
                <c:pt idx="163">
                  <c:v>89.4</c:v>
                </c:pt>
                <c:pt idx="164">
                  <c:v>88.1</c:v>
                </c:pt>
                <c:pt idx="165">
                  <c:v>88.3</c:v>
                </c:pt>
                <c:pt idx="166">
                  <c:v>86.3</c:v>
                </c:pt>
                <c:pt idx="167">
                  <c:v>90.4</c:v>
                </c:pt>
                <c:pt idx="168">
                  <c:v>95.3</c:v>
                </c:pt>
                <c:pt idx="169">
                  <c:v>99.1</c:v>
                </c:pt>
                <c:pt idx="170">
                  <c:v>102.8</c:v>
                </c:pt>
                <c:pt idx="171">
                  <c:v>103.9</c:v>
                </c:pt>
                <c:pt idx="172">
                  <c:v>107.3</c:v>
                </c:pt>
                <c:pt idx="173">
                  <c:v>103.5</c:v>
                </c:pt>
                <c:pt idx="174">
                  <c:v>104.9</c:v>
                </c:pt>
                <c:pt idx="175">
                  <c:v>105.4</c:v>
                </c:pt>
                <c:pt idx="176">
                  <c:v>106.7</c:v>
                </c:pt>
                <c:pt idx="177">
                  <c:v>107.3</c:v>
                </c:pt>
                <c:pt idx="178">
                  <c:v>108.6</c:v>
                </c:pt>
                <c:pt idx="179">
                  <c:v>110.4</c:v>
                </c:pt>
                <c:pt idx="180">
                  <c:v>105.6</c:v>
                </c:pt>
                <c:pt idx="181">
                  <c:v>105.7</c:v>
                </c:pt>
                <c:pt idx="182">
                  <c:v>105.7</c:v>
                </c:pt>
                <c:pt idx="183">
                  <c:v>105.7</c:v>
                </c:pt>
                <c:pt idx="184">
                  <c:v>105</c:v>
                </c:pt>
                <c:pt idx="185">
                  <c:v>104.7</c:v>
                </c:pt>
                <c:pt idx="186">
                  <c:v>103.9</c:v>
                </c:pt>
                <c:pt idx="187">
                  <c:v>104.9</c:v>
                </c:pt>
                <c:pt idx="188">
                  <c:v>104</c:v>
                </c:pt>
                <c:pt idx="189">
                  <c:v>105.7</c:v>
                </c:pt>
                <c:pt idx="190">
                  <c:v>104.3</c:v>
                </c:pt>
                <c:pt idx="191">
                  <c:v>103.3</c:v>
                </c:pt>
                <c:pt idx="192">
                  <c:v>104.6</c:v>
                </c:pt>
                <c:pt idx="193">
                  <c:v>105</c:v>
                </c:pt>
                <c:pt idx="194">
                  <c:v>102.8</c:v>
                </c:pt>
                <c:pt idx="195">
                  <c:v>103.1</c:v>
                </c:pt>
                <c:pt idx="196">
                  <c:v>101.3</c:v>
                </c:pt>
                <c:pt idx="197">
                  <c:v>102.3</c:v>
                </c:pt>
                <c:pt idx="198">
                  <c:v>100.9</c:v>
                </c:pt>
                <c:pt idx="199">
                  <c:v>101.3</c:v>
                </c:pt>
                <c:pt idx="200">
                  <c:v>101.1</c:v>
                </c:pt>
                <c:pt idx="201">
                  <c:v>98.2</c:v>
                </c:pt>
                <c:pt idx="202">
                  <c:v>99.6</c:v>
                </c:pt>
                <c:pt idx="203">
                  <c:v>98.7</c:v>
                </c:pt>
                <c:pt idx="204">
                  <c:v>99</c:v>
                </c:pt>
                <c:pt idx="205">
                  <c:v>98.8</c:v>
                </c:pt>
                <c:pt idx="206">
                  <c:v>99.7</c:v>
                </c:pt>
                <c:pt idx="207">
                  <c:v>99.6</c:v>
                </c:pt>
                <c:pt idx="208">
                  <c:v>97.4</c:v>
                </c:pt>
                <c:pt idx="209">
                  <c:v>99.2</c:v>
                </c:pt>
                <c:pt idx="210">
                  <c:v>97.4</c:v>
                </c:pt>
                <c:pt idx="211">
                  <c:v>97</c:v>
                </c:pt>
                <c:pt idx="212">
                  <c:v>97.1</c:v>
                </c:pt>
                <c:pt idx="213">
                  <c:v>97.4</c:v>
                </c:pt>
                <c:pt idx="214">
                  <c:v>96.6</c:v>
                </c:pt>
                <c:pt idx="215">
                  <c:v>98.7</c:v>
                </c:pt>
                <c:pt idx="216">
                  <c:v>97.9</c:v>
                </c:pt>
                <c:pt idx="217">
                  <c:v>96.5</c:v>
                </c:pt>
                <c:pt idx="218">
                  <c:v>96.9</c:v>
                </c:pt>
                <c:pt idx="219">
                  <c:v>97.7</c:v>
                </c:pt>
                <c:pt idx="220">
                  <c:v>96.8</c:v>
                </c:pt>
                <c:pt idx="221">
                  <c:v>97.8</c:v>
                </c:pt>
                <c:pt idx="222">
                  <c:v>97.2</c:v>
                </c:pt>
                <c:pt idx="223">
                  <c:v>95.9</c:v>
                </c:pt>
                <c:pt idx="224">
                  <c:v>97.2</c:v>
                </c:pt>
                <c:pt idx="225">
                  <c:v>96.1</c:v>
                </c:pt>
                <c:pt idx="226">
                  <c:v>96.3</c:v>
                </c:pt>
                <c:pt idx="227">
                  <c:v>96</c:v>
                </c:pt>
                <c:pt idx="228">
                  <c:v>97.6</c:v>
                </c:pt>
                <c:pt idx="229">
                  <c:v>95.9</c:v>
                </c:pt>
                <c:pt idx="230">
                  <c:v>95.8</c:v>
                </c:pt>
                <c:pt idx="231">
                  <c:v>94.5</c:v>
                </c:pt>
                <c:pt idx="232">
                  <c:v>93.6</c:v>
                </c:pt>
                <c:pt idx="233">
                  <c:v>96.6</c:v>
                </c:pt>
                <c:pt idx="234">
                  <c:v>94.8</c:v>
                </c:pt>
                <c:pt idx="235">
                  <c:v>95.3</c:v>
                </c:pt>
                <c:pt idx="236">
                  <c:v>95.9</c:v>
                </c:pt>
                <c:pt idx="237">
                  <c:v>95.3</c:v>
                </c:pt>
                <c:pt idx="238">
                  <c:v>95.6</c:v>
                </c:pt>
                <c:pt idx="239">
                  <c:v>95</c:v>
                </c:pt>
              </c:numCache>
            </c:numRef>
          </c:val>
          <c:smooth val="0"/>
          <c:extLst>
            <c:ext xmlns:c16="http://schemas.microsoft.com/office/drawing/2014/chart" uri="{C3380CC4-5D6E-409C-BE32-E72D297353CC}">
              <c16:uniqueId val="{00000001-FFEA-41A3-986D-63EC2EB52547}"/>
            </c:ext>
          </c:extLst>
        </c:ser>
        <c:ser>
          <c:idx val="2"/>
          <c:order val="2"/>
          <c:tx>
            <c:strRef>
              <c:f>'Umsatz Ver. Gewerbe'!$E$4</c:f>
              <c:strCache>
                <c:ptCount val="1"/>
                <c:pt idx="0">
                  <c:v>Eurozone</c:v>
                </c:pt>
              </c:strCache>
            </c:strRef>
          </c:tx>
          <c:spPr>
            <a:ln w="25400"/>
          </c:spPr>
          <c:marker>
            <c:symbol val="none"/>
          </c:marker>
          <c:cat>
            <c:numRef>
              <c:f>'Umsatz Ver. Gewerbe'!$A$5:$A$244</c:f>
              <c:numCache>
                <c:formatCode>[$-407]mmm/\ yy;@</c:formatCode>
                <c:ptCount val="24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numCache>
            </c:numRef>
          </c:cat>
          <c:val>
            <c:numRef>
              <c:f>'Umsatz Ver. Gewerbe'!$E$5:$E$244</c:f>
              <c:numCache>
                <c:formatCode>General</c:formatCode>
                <c:ptCount val="240"/>
                <c:pt idx="7">
                  <c:v>104.8</c:v>
                </c:pt>
                <c:pt idx="8">
                  <c:v>98.5</c:v>
                </c:pt>
                <c:pt idx="9">
                  <c:v>96.9</c:v>
                </c:pt>
                <c:pt idx="10">
                  <c:v>100.4</c:v>
                </c:pt>
                <c:pt idx="11">
                  <c:v>104.3</c:v>
                </c:pt>
                <c:pt idx="12">
                  <c:v>106.5</c:v>
                </c:pt>
                <c:pt idx="13">
                  <c:v>100.3</c:v>
                </c:pt>
                <c:pt idx="14">
                  <c:v>96.5</c:v>
                </c:pt>
                <c:pt idx="15">
                  <c:v>95</c:v>
                </c:pt>
                <c:pt idx="16">
                  <c:v>96.6</c:v>
                </c:pt>
                <c:pt idx="17">
                  <c:v>101.2</c:v>
                </c:pt>
                <c:pt idx="18">
                  <c:v>99.7</c:v>
                </c:pt>
                <c:pt idx="19">
                  <c:v>99.2</c:v>
                </c:pt>
                <c:pt idx="20">
                  <c:v>100.8</c:v>
                </c:pt>
                <c:pt idx="21">
                  <c:v>101</c:v>
                </c:pt>
                <c:pt idx="22">
                  <c:v>99.6</c:v>
                </c:pt>
                <c:pt idx="23">
                  <c:v>101.6</c:v>
                </c:pt>
                <c:pt idx="24">
                  <c:v>104.6</c:v>
                </c:pt>
                <c:pt idx="25">
                  <c:v>103.7</c:v>
                </c:pt>
                <c:pt idx="26">
                  <c:v>102</c:v>
                </c:pt>
                <c:pt idx="27">
                  <c:v>101.6</c:v>
                </c:pt>
                <c:pt idx="28">
                  <c:v>99</c:v>
                </c:pt>
                <c:pt idx="29">
                  <c:v>97.8</c:v>
                </c:pt>
                <c:pt idx="30">
                  <c:v>90.8</c:v>
                </c:pt>
                <c:pt idx="31">
                  <c:v>77.8</c:v>
                </c:pt>
                <c:pt idx="32">
                  <c:v>67.900000000000006</c:v>
                </c:pt>
                <c:pt idx="33">
                  <c:v>92.4</c:v>
                </c:pt>
                <c:pt idx="34">
                  <c:v>110.5</c:v>
                </c:pt>
                <c:pt idx="35">
                  <c:v>110</c:v>
                </c:pt>
                <c:pt idx="36">
                  <c:v>107</c:v>
                </c:pt>
                <c:pt idx="37">
                  <c:v>107.5</c:v>
                </c:pt>
                <c:pt idx="38">
                  <c:v>108.6</c:v>
                </c:pt>
                <c:pt idx="39">
                  <c:v>109</c:v>
                </c:pt>
                <c:pt idx="40">
                  <c:v>109.7</c:v>
                </c:pt>
                <c:pt idx="41">
                  <c:v>106.9</c:v>
                </c:pt>
                <c:pt idx="42">
                  <c:v>108.6</c:v>
                </c:pt>
                <c:pt idx="43">
                  <c:v>109.8</c:v>
                </c:pt>
                <c:pt idx="44">
                  <c:v>111</c:v>
                </c:pt>
                <c:pt idx="45">
                  <c:v>111.2</c:v>
                </c:pt>
                <c:pt idx="46">
                  <c:v>109.7</c:v>
                </c:pt>
                <c:pt idx="47">
                  <c:v>110.8</c:v>
                </c:pt>
                <c:pt idx="48">
                  <c:v>114.1</c:v>
                </c:pt>
                <c:pt idx="49">
                  <c:v>108.2</c:v>
                </c:pt>
                <c:pt idx="50">
                  <c:v>109.7</c:v>
                </c:pt>
                <c:pt idx="51">
                  <c:v>111.4</c:v>
                </c:pt>
                <c:pt idx="52">
                  <c:v>111.7</c:v>
                </c:pt>
                <c:pt idx="53">
                  <c:v>113.6</c:v>
                </c:pt>
                <c:pt idx="54">
                  <c:v>112.3</c:v>
                </c:pt>
                <c:pt idx="55">
                  <c:v>114</c:v>
                </c:pt>
                <c:pt idx="56">
                  <c:v>111.3</c:v>
                </c:pt>
                <c:pt idx="57">
                  <c:v>112.8</c:v>
                </c:pt>
                <c:pt idx="58">
                  <c:v>111.4</c:v>
                </c:pt>
                <c:pt idx="59">
                  <c:v>112.5</c:v>
                </c:pt>
                <c:pt idx="60">
                  <c:v>112.9</c:v>
                </c:pt>
                <c:pt idx="61">
                  <c:v>113.8</c:v>
                </c:pt>
                <c:pt idx="62">
                  <c:v>110.2</c:v>
                </c:pt>
                <c:pt idx="63">
                  <c:v>111.7</c:v>
                </c:pt>
                <c:pt idx="64">
                  <c:v>111.7</c:v>
                </c:pt>
                <c:pt idx="65">
                  <c:v>109.2</c:v>
                </c:pt>
                <c:pt idx="66">
                  <c:v>109.5</c:v>
                </c:pt>
                <c:pt idx="67">
                  <c:v>108.2</c:v>
                </c:pt>
                <c:pt idx="68">
                  <c:v>107.8</c:v>
                </c:pt>
                <c:pt idx="69">
                  <c:v>108.3</c:v>
                </c:pt>
                <c:pt idx="70">
                  <c:v>106.3</c:v>
                </c:pt>
                <c:pt idx="71">
                  <c:v>105.7</c:v>
                </c:pt>
                <c:pt idx="72">
                  <c:v>101.3</c:v>
                </c:pt>
                <c:pt idx="73">
                  <c:v>105</c:v>
                </c:pt>
                <c:pt idx="74">
                  <c:v>105.1</c:v>
                </c:pt>
                <c:pt idx="75">
                  <c:v>105.1</c:v>
                </c:pt>
                <c:pt idx="76">
                  <c:v>105.9</c:v>
                </c:pt>
                <c:pt idx="77">
                  <c:v>101.6</c:v>
                </c:pt>
                <c:pt idx="78">
                  <c:v>102.6</c:v>
                </c:pt>
                <c:pt idx="79">
                  <c:v>102.6</c:v>
                </c:pt>
                <c:pt idx="80">
                  <c:v>103.5</c:v>
                </c:pt>
                <c:pt idx="81">
                  <c:v>102.3</c:v>
                </c:pt>
                <c:pt idx="82">
                  <c:v>103.3</c:v>
                </c:pt>
                <c:pt idx="83">
                  <c:v>101.8</c:v>
                </c:pt>
                <c:pt idx="84">
                  <c:v>102.6</c:v>
                </c:pt>
                <c:pt idx="85">
                  <c:v>100.3</c:v>
                </c:pt>
                <c:pt idx="86">
                  <c:v>99.6</c:v>
                </c:pt>
                <c:pt idx="87">
                  <c:v>100.7</c:v>
                </c:pt>
                <c:pt idx="88">
                  <c:v>98.3</c:v>
                </c:pt>
                <c:pt idx="89">
                  <c:v>101.7</c:v>
                </c:pt>
                <c:pt idx="90">
                  <c:v>100.8</c:v>
                </c:pt>
                <c:pt idx="91">
                  <c:v>99.5</c:v>
                </c:pt>
                <c:pt idx="92">
                  <c:v>99.6</c:v>
                </c:pt>
                <c:pt idx="93">
                  <c:v>96.8</c:v>
                </c:pt>
                <c:pt idx="94">
                  <c:v>98.6</c:v>
                </c:pt>
                <c:pt idx="95">
                  <c:v>97.8</c:v>
                </c:pt>
                <c:pt idx="96">
                  <c:v>99.5</c:v>
                </c:pt>
                <c:pt idx="97">
                  <c:v>95.4</c:v>
                </c:pt>
                <c:pt idx="98">
                  <c:v>97.5</c:v>
                </c:pt>
                <c:pt idx="99">
                  <c:v>95.4</c:v>
                </c:pt>
                <c:pt idx="100">
                  <c:v>96.1</c:v>
                </c:pt>
                <c:pt idx="101">
                  <c:v>95.7</c:v>
                </c:pt>
                <c:pt idx="102">
                  <c:v>94.9</c:v>
                </c:pt>
                <c:pt idx="103">
                  <c:v>94.8</c:v>
                </c:pt>
                <c:pt idx="104">
                  <c:v>95.9</c:v>
                </c:pt>
                <c:pt idx="105">
                  <c:v>95.3</c:v>
                </c:pt>
                <c:pt idx="106">
                  <c:v>95.3</c:v>
                </c:pt>
                <c:pt idx="107">
                  <c:v>94.3</c:v>
                </c:pt>
                <c:pt idx="108">
                  <c:v>95.1</c:v>
                </c:pt>
                <c:pt idx="109">
                  <c:v>94.4</c:v>
                </c:pt>
                <c:pt idx="110">
                  <c:v>91.5</c:v>
                </c:pt>
                <c:pt idx="111">
                  <c:v>91.5</c:v>
                </c:pt>
                <c:pt idx="112">
                  <c:v>92.1</c:v>
                </c:pt>
                <c:pt idx="113">
                  <c:v>89.4</c:v>
                </c:pt>
                <c:pt idx="114">
                  <c:v>90.7</c:v>
                </c:pt>
                <c:pt idx="115">
                  <c:v>91.3</c:v>
                </c:pt>
                <c:pt idx="116">
                  <c:v>89.3</c:v>
                </c:pt>
                <c:pt idx="117">
                  <c:v>90.8</c:v>
                </c:pt>
                <c:pt idx="118">
                  <c:v>89.5</c:v>
                </c:pt>
                <c:pt idx="119">
                  <c:v>90.6</c:v>
                </c:pt>
                <c:pt idx="120">
                  <c:v>89.2</c:v>
                </c:pt>
                <c:pt idx="121">
                  <c:v>89.9</c:v>
                </c:pt>
                <c:pt idx="122">
                  <c:v>91</c:v>
                </c:pt>
                <c:pt idx="123">
                  <c:v>90.4</c:v>
                </c:pt>
                <c:pt idx="124">
                  <c:v>95.3</c:v>
                </c:pt>
                <c:pt idx="125">
                  <c:v>93.8</c:v>
                </c:pt>
                <c:pt idx="126">
                  <c:v>92.6</c:v>
                </c:pt>
                <c:pt idx="127">
                  <c:v>94.6</c:v>
                </c:pt>
                <c:pt idx="128">
                  <c:v>93.9</c:v>
                </c:pt>
                <c:pt idx="129">
                  <c:v>93.1</c:v>
                </c:pt>
                <c:pt idx="130">
                  <c:v>94.6</c:v>
                </c:pt>
                <c:pt idx="131">
                  <c:v>94.9</c:v>
                </c:pt>
                <c:pt idx="132">
                  <c:v>93.6</c:v>
                </c:pt>
                <c:pt idx="133">
                  <c:v>96.7</c:v>
                </c:pt>
                <c:pt idx="134">
                  <c:v>98.1</c:v>
                </c:pt>
                <c:pt idx="135">
                  <c:v>98.7</c:v>
                </c:pt>
                <c:pt idx="136">
                  <c:v>99</c:v>
                </c:pt>
                <c:pt idx="137">
                  <c:v>99.7</c:v>
                </c:pt>
                <c:pt idx="138">
                  <c:v>97.9</c:v>
                </c:pt>
                <c:pt idx="139">
                  <c:v>98</c:v>
                </c:pt>
                <c:pt idx="140">
                  <c:v>98.1</c:v>
                </c:pt>
                <c:pt idx="141">
                  <c:v>99.9</c:v>
                </c:pt>
                <c:pt idx="142">
                  <c:v>97.4</c:v>
                </c:pt>
                <c:pt idx="143">
                  <c:v>97.5</c:v>
                </c:pt>
                <c:pt idx="144">
                  <c:v>97.1</c:v>
                </c:pt>
                <c:pt idx="145">
                  <c:v>96.6</c:v>
                </c:pt>
                <c:pt idx="146">
                  <c:v>97.1</c:v>
                </c:pt>
                <c:pt idx="147">
                  <c:v>94.3</c:v>
                </c:pt>
                <c:pt idx="148">
                  <c:v>94.1</c:v>
                </c:pt>
                <c:pt idx="149">
                  <c:v>91</c:v>
                </c:pt>
                <c:pt idx="150">
                  <c:v>93.3</c:v>
                </c:pt>
                <c:pt idx="151">
                  <c:v>93.3</c:v>
                </c:pt>
                <c:pt idx="152">
                  <c:v>90.8</c:v>
                </c:pt>
                <c:pt idx="153">
                  <c:v>89</c:v>
                </c:pt>
                <c:pt idx="154">
                  <c:v>88.5</c:v>
                </c:pt>
                <c:pt idx="155">
                  <c:v>89.8</c:v>
                </c:pt>
                <c:pt idx="156">
                  <c:v>88.7</c:v>
                </c:pt>
                <c:pt idx="157">
                  <c:v>86.9</c:v>
                </c:pt>
                <c:pt idx="158">
                  <c:v>87.2</c:v>
                </c:pt>
                <c:pt idx="159">
                  <c:v>90.2</c:v>
                </c:pt>
                <c:pt idx="160">
                  <c:v>84.6</c:v>
                </c:pt>
                <c:pt idx="161">
                  <c:v>83.7</c:v>
                </c:pt>
                <c:pt idx="162">
                  <c:v>85.1</c:v>
                </c:pt>
                <c:pt idx="163">
                  <c:v>82.6</c:v>
                </c:pt>
                <c:pt idx="164">
                  <c:v>81.3</c:v>
                </c:pt>
                <c:pt idx="165">
                  <c:v>86.4</c:v>
                </c:pt>
                <c:pt idx="166">
                  <c:v>82.1</c:v>
                </c:pt>
                <c:pt idx="167">
                  <c:v>86.4</c:v>
                </c:pt>
                <c:pt idx="168">
                  <c:v>92.2</c:v>
                </c:pt>
                <c:pt idx="169">
                  <c:v>97.8</c:v>
                </c:pt>
                <c:pt idx="170">
                  <c:v>104.2</c:v>
                </c:pt>
                <c:pt idx="171">
                  <c:v>106</c:v>
                </c:pt>
                <c:pt idx="172">
                  <c:v>107.9</c:v>
                </c:pt>
                <c:pt idx="173">
                  <c:v>106.5</c:v>
                </c:pt>
                <c:pt idx="174">
                  <c:v>105.6</c:v>
                </c:pt>
                <c:pt idx="175">
                  <c:v>108.7</c:v>
                </c:pt>
                <c:pt idx="176">
                  <c:v>113.4</c:v>
                </c:pt>
                <c:pt idx="177">
                  <c:v>110.4</c:v>
                </c:pt>
                <c:pt idx="178">
                  <c:v>111.4</c:v>
                </c:pt>
                <c:pt idx="179">
                  <c:v>111.9</c:v>
                </c:pt>
                <c:pt idx="180">
                  <c:v>111.6</c:v>
                </c:pt>
                <c:pt idx="181">
                  <c:v>111.1</c:v>
                </c:pt>
                <c:pt idx="182">
                  <c:v>110.7</c:v>
                </c:pt>
                <c:pt idx="183">
                  <c:v>109.8</c:v>
                </c:pt>
                <c:pt idx="184">
                  <c:v>108.6</c:v>
                </c:pt>
                <c:pt idx="185">
                  <c:v>108.5</c:v>
                </c:pt>
                <c:pt idx="186">
                  <c:v>107.6</c:v>
                </c:pt>
                <c:pt idx="187">
                  <c:v>107.6</c:v>
                </c:pt>
                <c:pt idx="188">
                  <c:v>107.5</c:v>
                </c:pt>
                <c:pt idx="189">
                  <c:v>107.6</c:v>
                </c:pt>
                <c:pt idx="190">
                  <c:v>106.4</c:v>
                </c:pt>
                <c:pt idx="191">
                  <c:v>106.8</c:v>
                </c:pt>
                <c:pt idx="192">
                  <c:v>100.1</c:v>
                </c:pt>
                <c:pt idx="193">
                  <c:v>103.1</c:v>
                </c:pt>
                <c:pt idx="194">
                  <c:v>103.1</c:v>
                </c:pt>
                <c:pt idx="195">
                  <c:v>101.7</c:v>
                </c:pt>
                <c:pt idx="196">
                  <c:v>102.3</c:v>
                </c:pt>
                <c:pt idx="197">
                  <c:v>100</c:v>
                </c:pt>
                <c:pt idx="198">
                  <c:v>100.3</c:v>
                </c:pt>
                <c:pt idx="199">
                  <c:v>100.4</c:v>
                </c:pt>
                <c:pt idx="200">
                  <c:v>98.6</c:v>
                </c:pt>
                <c:pt idx="201">
                  <c:v>97.5</c:v>
                </c:pt>
                <c:pt idx="202">
                  <c:v>98.1</c:v>
                </c:pt>
                <c:pt idx="203">
                  <c:v>96</c:v>
                </c:pt>
                <c:pt idx="204">
                  <c:v>95.4</c:v>
                </c:pt>
                <c:pt idx="205">
                  <c:v>96.7</c:v>
                </c:pt>
                <c:pt idx="206">
                  <c:v>94.8</c:v>
                </c:pt>
                <c:pt idx="207">
                  <c:v>95.8</c:v>
                </c:pt>
                <c:pt idx="208">
                  <c:v>91.5</c:v>
                </c:pt>
                <c:pt idx="209">
                  <c:v>92.9</c:v>
                </c:pt>
                <c:pt idx="210">
                  <c:v>93</c:v>
                </c:pt>
                <c:pt idx="211">
                  <c:v>91.3</c:v>
                </c:pt>
                <c:pt idx="212">
                  <c:v>91.6</c:v>
                </c:pt>
                <c:pt idx="213">
                  <c:v>93.7</c:v>
                </c:pt>
                <c:pt idx="214">
                  <c:v>90.7</c:v>
                </c:pt>
                <c:pt idx="215">
                  <c:v>91</c:v>
                </c:pt>
                <c:pt idx="216">
                  <c:v>92.9</c:v>
                </c:pt>
                <c:pt idx="217">
                  <c:v>90</c:v>
                </c:pt>
                <c:pt idx="218">
                  <c:v>91.5</c:v>
                </c:pt>
                <c:pt idx="219">
                  <c:v>91.2</c:v>
                </c:pt>
                <c:pt idx="220">
                  <c:v>89.5</c:v>
                </c:pt>
                <c:pt idx="221">
                  <c:v>91.6</c:v>
                </c:pt>
                <c:pt idx="222">
                  <c:v>92.8</c:v>
                </c:pt>
                <c:pt idx="223">
                  <c:v>89.4</c:v>
                </c:pt>
                <c:pt idx="224">
                  <c:v>86.9</c:v>
                </c:pt>
                <c:pt idx="225">
                  <c:v>84.7</c:v>
                </c:pt>
                <c:pt idx="226">
                  <c:v>87.6</c:v>
                </c:pt>
                <c:pt idx="227">
                  <c:v>83.5</c:v>
                </c:pt>
                <c:pt idx="228">
                  <c:v>86.4</c:v>
                </c:pt>
                <c:pt idx="229">
                  <c:v>84</c:v>
                </c:pt>
                <c:pt idx="230">
                  <c:v>82</c:v>
                </c:pt>
                <c:pt idx="231">
                  <c:v>81.7</c:v>
                </c:pt>
                <c:pt idx="232">
                  <c:v>79.2</c:v>
                </c:pt>
                <c:pt idx="233">
                  <c:v>83.8</c:v>
                </c:pt>
                <c:pt idx="234">
                  <c:v>78.3</c:v>
                </c:pt>
                <c:pt idx="235">
                  <c:v>79.099999999999994</c:v>
                </c:pt>
                <c:pt idx="236">
                  <c:v>83.8</c:v>
                </c:pt>
                <c:pt idx="237">
                  <c:v>83.8</c:v>
                </c:pt>
                <c:pt idx="238">
                  <c:v>82.4</c:v>
                </c:pt>
                <c:pt idx="239">
                  <c:v>83.6</c:v>
                </c:pt>
              </c:numCache>
            </c:numRef>
          </c:val>
          <c:smooth val="0"/>
          <c:extLst>
            <c:ext xmlns:c16="http://schemas.microsoft.com/office/drawing/2014/chart" uri="{C3380CC4-5D6E-409C-BE32-E72D297353CC}">
              <c16:uniqueId val="{00000002-FFEA-41A3-986D-63EC2EB52547}"/>
            </c:ext>
          </c:extLst>
        </c:ser>
        <c:ser>
          <c:idx val="3"/>
          <c:order val="3"/>
          <c:tx>
            <c:strRef>
              <c:f>'Umsatz Ver. Gewerbe'!$F$4</c:f>
              <c:strCache>
                <c:ptCount val="1"/>
                <c:pt idx="0">
                  <c:v>Ausland (Nicht-Eurozone)</c:v>
                </c:pt>
              </c:strCache>
            </c:strRef>
          </c:tx>
          <c:spPr>
            <a:ln w="25400">
              <a:solidFill>
                <a:schemeClr val="tx2"/>
              </a:solidFill>
            </a:ln>
          </c:spPr>
          <c:marker>
            <c:symbol val="none"/>
          </c:marker>
          <c:cat>
            <c:numRef>
              <c:f>'Umsatz Ver. Gewerbe'!$A$5:$A$244</c:f>
              <c:numCache>
                <c:formatCode>[$-407]mmm/\ yy;@</c:formatCode>
                <c:ptCount val="24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numCache>
            </c:numRef>
          </c:cat>
          <c:val>
            <c:numRef>
              <c:f>'Umsatz Ver. Gewerbe'!$F$5:$F$244</c:f>
              <c:numCache>
                <c:formatCode>General</c:formatCode>
                <c:ptCount val="240"/>
                <c:pt idx="7">
                  <c:v>102.8</c:v>
                </c:pt>
                <c:pt idx="8">
                  <c:v>96.8</c:v>
                </c:pt>
                <c:pt idx="9">
                  <c:v>97.4</c:v>
                </c:pt>
                <c:pt idx="10">
                  <c:v>105.9</c:v>
                </c:pt>
                <c:pt idx="11">
                  <c:v>106.7</c:v>
                </c:pt>
                <c:pt idx="12">
                  <c:v>103.5</c:v>
                </c:pt>
                <c:pt idx="13">
                  <c:v>105.7</c:v>
                </c:pt>
                <c:pt idx="14">
                  <c:v>100.6</c:v>
                </c:pt>
                <c:pt idx="15">
                  <c:v>97.8</c:v>
                </c:pt>
                <c:pt idx="16">
                  <c:v>95.6</c:v>
                </c:pt>
                <c:pt idx="17">
                  <c:v>102.1</c:v>
                </c:pt>
                <c:pt idx="18">
                  <c:v>100.9</c:v>
                </c:pt>
                <c:pt idx="19">
                  <c:v>101.9</c:v>
                </c:pt>
                <c:pt idx="20">
                  <c:v>101.6</c:v>
                </c:pt>
                <c:pt idx="21">
                  <c:v>107.7</c:v>
                </c:pt>
                <c:pt idx="22">
                  <c:v>101.5</c:v>
                </c:pt>
                <c:pt idx="23">
                  <c:v>101.6</c:v>
                </c:pt>
                <c:pt idx="24">
                  <c:v>103.5</c:v>
                </c:pt>
                <c:pt idx="25">
                  <c:v>101.1</c:v>
                </c:pt>
                <c:pt idx="26">
                  <c:v>101.6</c:v>
                </c:pt>
                <c:pt idx="27">
                  <c:v>95.1</c:v>
                </c:pt>
                <c:pt idx="28">
                  <c:v>92.8</c:v>
                </c:pt>
                <c:pt idx="29">
                  <c:v>92</c:v>
                </c:pt>
                <c:pt idx="30">
                  <c:v>89.4</c:v>
                </c:pt>
                <c:pt idx="31">
                  <c:v>75</c:v>
                </c:pt>
                <c:pt idx="32">
                  <c:v>66.400000000000006</c:v>
                </c:pt>
                <c:pt idx="33">
                  <c:v>95.3</c:v>
                </c:pt>
                <c:pt idx="34">
                  <c:v>103.7</c:v>
                </c:pt>
                <c:pt idx="35">
                  <c:v>102</c:v>
                </c:pt>
                <c:pt idx="36">
                  <c:v>102.5</c:v>
                </c:pt>
                <c:pt idx="37">
                  <c:v>102.1</c:v>
                </c:pt>
                <c:pt idx="38">
                  <c:v>102.4</c:v>
                </c:pt>
                <c:pt idx="39">
                  <c:v>104.5</c:v>
                </c:pt>
                <c:pt idx="40">
                  <c:v>105.2</c:v>
                </c:pt>
                <c:pt idx="41">
                  <c:v>107.2</c:v>
                </c:pt>
                <c:pt idx="42">
                  <c:v>107.9</c:v>
                </c:pt>
                <c:pt idx="43">
                  <c:v>106.7</c:v>
                </c:pt>
                <c:pt idx="44">
                  <c:v>105.2</c:v>
                </c:pt>
                <c:pt idx="45">
                  <c:v>109.5</c:v>
                </c:pt>
                <c:pt idx="46">
                  <c:v>105.1</c:v>
                </c:pt>
                <c:pt idx="47">
                  <c:v>106.7</c:v>
                </c:pt>
                <c:pt idx="48">
                  <c:v>105.9</c:v>
                </c:pt>
                <c:pt idx="49">
                  <c:v>102.8</c:v>
                </c:pt>
                <c:pt idx="50">
                  <c:v>105.7</c:v>
                </c:pt>
                <c:pt idx="51">
                  <c:v>105.9</c:v>
                </c:pt>
                <c:pt idx="52">
                  <c:v>107.3</c:v>
                </c:pt>
                <c:pt idx="53">
                  <c:v>104.5</c:v>
                </c:pt>
                <c:pt idx="54">
                  <c:v>107.4</c:v>
                </c:pt>
                <c:pt idx="55">
                  <c:v>107.2</c:v>
                </c:pt>
                <c:pt idx="56">
                  <c:v>108.2</c:v>
                </c:pt>
                <c:pt idx="57">
                  <c:v>105.5</c:v>
                </c:pt>
                <c:pt idx="58">
                  <c:v>103.1</c:v>
                </c:pt>
                <c:pt idx="59">
                  <c:v>106.8</c:v>
                </c:pt>
                <c:pt idx="60">
                  <c:v>109.5</c:v>
                </c:pt>
                <c:pt idx="61">
                  <c:v>109.8</c:v>
                </c:pt>
                <c:pt idx="62">
                  <c:v>105.3</c:v>
                </c:pt>
                <c:pt idx="63">
                  <c:v>106.8</c:v>
                </c:pt>
                <c:pt idx="64">
                  <c:v>107.1</c:v>
                </c:pt>
                <c:pt idx="65">
                  <c:v>105.9</c:v>
                </c:pt>
                <c:pt idx="66">
                  <c:v>103.4</c:v>
                </c:pt>
                <c:pt idx="67">
                  <c:v>103.6</c:v>
                </c:pt>
                <c:pt idx="68">
                  <c:v>103.1</c:v>
                </c:pt>
                <c:pt idx="69">
                  <c:v>102.2</c:v>
                </c:pt>
                <c:pt idx="70">
                  <c:v>102.4</c:v>
                </c:pt>
                <c:pt idx="71">
                  <c:v>99.9</c:v>
                </c:pt>
                <c:pt idx="72">
                  <c:v>97.9</c:v>
                </c:pt>
                <c:pt idx="73">
                  <c:v>100.4</c:v>
                </c:pt>
                <c:pt idx="74">
                  <c:v>101.5</c:v>
                </c:pt>
                <c:pt idx="75">
                  <c:v>99.6</c:v>
                </c:pt>
                <c:pt idx="76">
                  <c:v>99.5</c:v>
                </c:pt>
                <c:pt idx="77">
                  <c:v>97.7</c:v>
                </c:pt>
                <c:pt idx="78">
                  <c:v>98.9</c:v>
                </c:pt>
                <c:pt idx="79">
                  <c:v>100.1</c:v>
                </c:pt>
                <c:pt idx="80">
                  <c:v>99.3</c:v>
                </c:pt>
                <c:pt idx="81">
                  <c:v>99.9</c:v>
                </c:pt>
                <c:pt idx="82">
                  <c:v>100.5</c:v>
                </c:pt>
                <c:pt idx="83">
                  <c:v>99.7</c:v>
                </c:pt>
                <c:pt idx="84">
                  <c:v>99.8</c:v>
                </c:pt>
                <c:pt idx="85">
                  <c:v>96.2</c:v>
                </c:pt>
                <c:pt idx="86">
                  <c:v>101.5</c:v>
                </c:pt>
                <c:pt idx="87">
                  <c:v>97.8</c:v>
                </c:pt>
                <c:pt idx="88">
                  <c:v>98.1</c:v>
                </c:pt>
                <c:pt idx="89">
                  <c:v>101.1</c:v>
                </c:pt>
                <c:pt idx="90">
                  <c:v>98.9</c:v>
                </c:pt>
                <c:pt idx="91">
                  <c:v>102</c:v>
                </c:pt>
                <c:pt idx="92">
                  <c:v>100.5</c:v>
                </c:pt>
                <c:pt idx="93">
                  <c:v>100</c:v>
                </c:pt>
                <c:pt idx="94">
                  <c:v>100.2</c:v>
                </c:pt>
                <c:pt idx="95">
                  <c:v>100.6</c:v>
                </c:pt>
                <c:pt idx="96">
                  <c:v>100.1</c:v>
                </c:pt>
                <c:pt idx="97">
                  <c:v>101.7</c:v>
                </c:pt>
                <c:pt idx="98">
                  <c:v>99</c:v>
                </c:pt>
                <c:pt idx="99">
                  <c:v>99.3</c:v>
                </c:pt>
                <c:pt idx="100">
                  <c:v>95</c:v>
                </c:pt>
                <c:pt idx="101">
                  <c:v>99.2</c:v>
                </c:pt>
                <c:pt idx="102">
                  <c:v>99</c:v>
                </c:pt>
                <c:pt idx="103">
                  <c:v>96</c:v>
                </c:pt>
                <c:pt idx="104">
                  <c:v>94.9</c:v>
                </c:pt>
                <c:pt idx="105">
                  <c:v>97.7</c:v>
                </c:pt>
                <c:pt idx="106">
                  <c:v>98.1</c:v>
                </c:pt>
                <c:pt idx="107">
                  <c:v>101.5</c:v>
                </c:pt>
                <c:pt idx="108">
                  <c:v>97.8</c:v>
                </c:pt>
                <c:pt idx="109">
                  <c:v>98.8</c:v>
                </c:pt>
                <c:pt idx="110">
                  <c:v>95.2</c:v>
                </c:pt>
                <c:pt idx="111">
                  <c:v>96</c:v>
                </c:pt>
                <c:pt idx="112">
                  <c:v>95.9</c:v>
                </c:pt>
                <c:pt idx="113">
                  <c:v>93.4</c:v>
                </c:pt>
                <c:pt idx="114">
                  <c:v>95.1</c:v>
                </c:pt>
                <c:pt idx="115">
                  <c:v>94.5</c:v>
                </c:pt>
                <c:pt idx="116">
                  <c:v>97.6</c:v>
                </c:pt>
                <c:pt idx="117">
                  <c:v>96</c:v>
                </c:pt>
                <c:pt idx="118">
                  <c:v>91.7</c:v>
                </c:pt>
                <c:pt idx="119">
                  <c:v>89</c:v>
                </c:pt>
                <c:pt idx="120">
                  <c:v>93.6</c:v>
                </c:pt>
                <c:pt idx="121">
                  <c:v>90.1</c:v>
                </c:pt>
                <c:pt idx="122">
                  <c:v>90.7</c:v>
                </c:pt>
                <c:pt idx="123">
                  <c:v>93.2</c:v>
                </c:pt>
                <c:pt idx="124">
                  <c:v>94.4</c:v>
                </c:pt>
                <c:pt idx="125">
                  <c:v>92.7</c:v>
                </c:pt>
                <c:pt idx="126">
                  <c:v>92.4</c:v>
                </c:pt>
                <c:pt idx="127">
                  <c:v>93.1</c:v>
                </c:pt>
                <c:pt idx="128">
                  <c:v>89.7</c:v>
                </c:pt>
                <c:pt idx="129">
                  <c:v>93.9</c:v>
                </c:pt>
                <c:pt idx="130">
                  <c:v>91.6</c:v>
                </c:pt>
                <c:pt idx="131">
                  <c:v>87.1</c:v>
                </c:pt>
                <c:pt idx="132">
                  <c:v>88.4</c:v>
                </c:pt>
                <c:pt idx="133">
                  <c:v>88.3</c:v>
                </c:pt>
                <c:pt idx="134">
                  <c:v>87.9</c:v>
                </c:pt>
                <c:pt idx="135">
                  <c:v>88.3</c:v>
                </c:pt>
                <c:pt idx="136">
                  <c:v>90.7</c:v>
                </c:pt>
                <c:pt idx="137">
                  <c:v>89.1</c:v>
                </c:pt>
                <c:pt idx="138">
                  <c:v>86.4</c:v>
                </c:pt>
                <c:pt idx="139">
                  <c:v>85.6</c:v>
                </c:pt>
                <c:pt idx="140">
                  <c:v>86.8</c:v>
                </c:pt>
                <c:pt idx="141">
                  <c:v>86.8</c:v>
                </c:pt>
                <c:pt idx="142">
                  <c:v>86.5</c:v>
                </c:pt>
                <c:pt idx="143">
                  <c:v>87.9</c:v>
                </c:pt>
                <c:pt idx="144">
                  <c:v>91.3</c:v>
                </c:pt>
                <c:pt idx="145">
                  <c:v>86.6</c:v>
                </c:pt>
                <c:pt idx="146">
                  <c:v>84.5</c:v>
                </c:pt>
                <c:pt idx="147">
                  <c:v>81.900000000000006</c:v>
                </c:pt>
                <c:pt idx="148">
                  <c:v>81.400000000000006</c:v>
                </c:pt>
                <c:pt idx="149">
                  <c:v>79.900000000000006</c:v>
                </c:pt>
                <c:pt idx="150">
                  <c:v>80.2</c:v>
                </c:pt>
                <c:pt idx="151">
                  <c:v>81.5</c:v>
                </c:pt>
                <c:pt idx="152">
                  <c:v>77.099999999999994</c:v>
                </c:pt>
                <c:pt idx="153">
                  <c:v>74.7</c:v>
                </c:pt>
                <c:pt idx="154">
                  <c:v>73.3</c:v>
                </c:pt>
                <c:pt idx="155">
                  <c:v>72</c:v>
                </c:pt>
                <c:pt idx="156">
                  <c:v>72.8</c:v>
                </c:pt>
                <c:pt idx="157">
                  <c:v>72.2</c:v>
                </c:pt>
                <c:pt idx="158">
                  <c:v>70.3</c:v>
                </c:pt>
                <c:pt idx="159">
                  <c:v>71.599999999999994</c:v>
                </c:pt>
                <c:pt idx="160">
                  <c:v>67.400000000000006</c:v>
                </c:pt>
                <c:pt idx="161">
                  <c:v>68.5</c:v>
                </c:pt>
                <c:pt idx="162">
                  <c:v>66</c:v>
                </c:pt>
                <c:pt idx="163">
                  <c:v>64.8</c:v>
                </c:pt>
                <c:pt idx="164">
                  <c:v>59.5</c:v>
                </c:pt>
                <c:pt idx="165">
                  <c:v>62</c:v>
                </c:pt>
                <c:pt idx="166">
                  <c:v>62.4</c:v>
                </c:pt>
                <c:pt idx="167">
                  <c:v>63.2</c:v>
                </c:pt>
                <c:pt idx="168">
                  <c:v>75.8</c:v>
                </c:pt>
                <c:pt idx="169">
                  <c:v>81.8</c:v>
                </c:pt>
                <c:pt idx="170">
                  <c:v>85.6</c:v>
                </c:pt>
                <c:pt idx="171">
                  <c:v>84.8</c:v>
                </c:pt>
                <c:pt idx="172">
                  <c:v>86.3</c:v>
                </c:pt>
                <c:pt idx="173">
                  <c:v>84.2</c:v>
                </c:pt>
                <c:pt idx="174">
                  <c:v>88</c:v>
                </c:pt>
                <c:pt idx="175">
                  <c:v>86.5</c:v>
                </c:pt>
                <c:pt idx="176">
                  <c:v>88.4</c:v>
                </c:pt>
                <c:pt idx="177">
                  <c:v>88.8</c:v>
                </c:pt>
                <c:pt idx="178">
                  <c:v>89.5</c:v>
                </c:pt>
                <c:pt idx="179">
                  <c:v>88</c:v>
                </c:pt>
                <c:pt idx="180">
                  <c:v>87.6</c:v>
                </c:pt>
                <c:pt idx="181">
                  <c:v>85.8</c:v>
                </c:pt>
                <c:pt idx="182">
                  <c:v>88.1</c:v>
                </c:pt>
                <c:pt idx="183">
                  <c:v>87.3</c:v>
                </c:pt>
                <c:pt idx="184">
                  <c:v>84</c:v>
                </c:pt>
                <c:pt idx="185">
                  <c:v>84.9</c:v>
                </c:pt>
                <c:pt idx="186">
                  <c:v>85.3</c:v>
                </c:pt>
                <c:pt idx="187">
                  <c:v>85</c:v>
                </c:pt>
                <c:pt idx="188">
                  <c:v>82.2</c:v>
                </c:pt>
                <c:pt idx="189">
                  <c:v>82.9</c:v>
                </c:pt>
                <c:pt idx="190">
                  <c:v>83.1</c:v>
                </c:pt>
                <c:pt idx="191">
                  <c:v>82.4</c:v>
                </c:pt>
                <c:pt idx="192">
                  <c:v>82.2</c:v>
                </c:pt>
                <c:pt idx="193">
                  <c:v>82.2</c:v>
                </c:pt>
                <c:pt idx="194">
                  <c:v>79.099999999999994</c:v>
                </c:pt>
                <c:pt idx="195">
                  <c:v>80.400000000000006</c:v>
                </c:pt>
                <c:pt idx="196">
                  <c:v>79.7</c:v>
                </c:pt>
                <c:pt idx="197">
                  <c:v>78.099999999999994</c:v>
                </c:pt>
                <c:pt idx="198">
                  <c:v>78.3</c:v>
                </c:pt>
                <c:pt idx="199">
                  <c:v>78</c:v>
                </c:pt>
                <c:pt idx="200">
                  <c:v>78.599999999999994</c:v>
                </c:pt>
                <c:pt idx="201">
                  <c:v>75.5</c:v>
                </c:pt>
                <c:pt idx="202">
                  <c:v>75.8</c:v>
                </c:pt>
                <c:pt idx="203">
                  <c:v>73.900000000000006</c:v>
                </c:pt>
                <c:pt idx="204">
                  <c:v>74.3</c:v>
                </c:pt>
                <c:pt idx="205">
                  <c:v>74.400000000000006</c:v>
                </c:pt>
                <c:pt idx="206">
                  <c:v>73.2</c:v>
                </c:pt>
                <c:pt idx="207">
                  <c:v>72.7</c:v>
                </c:pt>
                <c:pt idx="208">
                  <c:v>72.5</c:v>
                </c:pt>
                <c:pt idx="209">
                  <c:v>70.599999999999994</c:v>
                </c:pt>
                <c:pt idx="210">
                  <c:v>69.5</c:v>
                </c:pt>
                <c:pt idx="211">
                  <c:v>68.3</c:v>
                </c:pt>
                <c:pt idx="212">
                  <c:v>67.7</c:v>
                </c:pt>
                <c:pt idx="213">
                  <c:v>67.900000000000006</c:v>
                </c:pt>
                <c:pt idx="214">
                  <c:v>65.599999999999994</c:v>
                </c:pt>
                <c:pt idx="215">
                  <c:v>68</c:v>
                </c:pt>
                <c:pt idx="216">
                  <c:v>64.3</c:v>
                </c:pt>
                <c:pt idx="217">
                  <c:v>64.900000000000006</c:v>
                </c:pt>
                <c:pt idx="218">
                  <c:v>65.2</c:v>
                </c:pt>
                <c:pt idx="219">
                  <c:v>65.099999999999994</c:v>
                </c:pt>
                <c:pt idx="220">
                  <c:v>65.599999999999994</c:v>
                </c:pt>
                <c:pt idx="221">
                  <c:v>66.099999999999994</c:v>
                </c:pt>
                <c:pt idx="222">
                  <c:v>66.099999999999994</c:v>
                </c:pt>
                <c:pt idx="223">
                  <c:v>66.7</c:v>
                </c:pt>
                <c:pt idx="224">
                  <c:v>66.7</c:v>
                </c:pt>
                <c:pt idx="225">
                  <c:v>64.7</c:v>
                </c:pt>
                <c:pt idx="226">
                  <c:v>65.2</c:v>
                </c:pt>
                <c:pt idx="227">
                  <c:v>63</c:v>
                </c:pt>
                <c:pt idx="228">
                  <c:v>66</c:v>
                </c:pt>
                <c:pt idx="229">
                  <c:v>63.2</c:v>
                </c:pt>
                <c:pt idx="230">
                  <c:v>62</c:v>
                </c:pt>
                <c:pt idx="231">
                  <c:v>60.6</c:v>
                </c:pt>
                <c:pt idx="232">
                  <c:v>60.1</c:v>
                </c:pt>
                <c:pt idx="233">
                  <c:v>61.3</c:v>
                </c:pt>
                <c:pt idx="234">
                  <c:v>58.5</c:v>
                </c:pt>
                <c:pt idx="235">
                  <c:v>58.3</c:v>
                </c:pt>
                <c:pt idx="236">
                  <c:v>60.2</c:v>
                </c:pt>
                <c:pt idx="237">
                  <c:v>60</c:v>
                </c:pt>
                <c:pt idx="238">
                  <c:v>59.2</c:v>
                </c:pt>
                <c:pt idx="239">
                  <c:v>59.6</c:v>
                </c:pt>
              </c:numCache>
            </c:numRef>
          </c:val>
          <c:smooth val="0"/>
          <c:extLst>
            <c:ext xmlns:c16="http://schemas.microsoft.com/office/drawing/2014/chart" uri="{C3380CC4-5D6E-409C-BE32-E72D297353CC}">
              <c16:uniqueId val="{00000003-FFEA-41A3-986D-63EC2EB52547}"/>
            </c:ext>
          </c:extLst>
        </c:ser>
        <c:dLbls>
          <c:showLegendKey val="0"/>
          <c:showVal val="0"/>
          <c:showCatName val="0"/>
          <c:showSerName val="0"/>
          <c:showPercent val="0"/>
          <c:showBubbleSize val="0"/>
        </c:dLbls>
        <c:smooth val="0"/>
        <c:axId val="122773888"/>
        <c:axId val="122775424"/>
      </c:lineChart>
      <c:dateAx>
        <c:axId val="12277388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5400000" vert="horz"/>
          <a:lstStyle/>
          <a:p>
            <a:pPr>
              <a:defRPr/>
            </a:pPr>
            <a:endParaRPr lang="de-DE"/>
          </a:p>
        </c:txPr>
        <c:crossAx val="122775424"/>
        <c:crosses val="autoZero"/>
        <c:auto val="1"/>
        <c:lblOffset val="100"/>
        <c:baseTimeUnit val="months"/>
        <c:majorUnit val="12"/>
        <c:majorTimeUnit val="months"/>
        <c:minorUnit val="6"/>
        <c:minorTimeUnit val="months"/>
      </c:dateAx>
      <c:valAx>
        <c:axId val="122775424"/>
        <c:scaling>
          <c:orientation val="minMax"/>
          <c:max val="120"/>
          <c:min val="5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9525">
            <a:noFill/>
          </a:ln>
        </c:spPr>
        <c:txPr>
          <a:bodyPr rot="0" vert="horz"/>
          <a:lstStyle/>
          <a:p>
            <a:pPr>
              <a:defRPr/>
            </a:pPr>
            <a:endParaRPr lang="de-DE"/>
          </a:p>
        </c:txPr>
        <c:crossAx val="122773888"/>
        <c:crosses val="autoZero"/>
        <c:crossBetween val="between"/>
        <c:majorUnit val="10"/>
      </c:valAx>
      <c:spPr>
        <a:solidFill>
          <a:srgbClr val="FFFFFF"/>
        </a:solidFill>
        <a:ln w="25400">
          <a:noFill/>
        </a:ln>
      </c:spPr>
    </c:plotArea>
    <c:legend>
      <c:legendPos val="r"/>
      <c:layout>
        <c:manualLayout>
          <c:xMode val="edge"/>
          <c:yMode val="edge"/>
          <c:x val="7.9680839895013136E-2"/>
          <c:y val="0.1642991462157892"/>
          <c:w val="0.88544736523319201"/>
          <c:h val="4.6422217223256089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Umsatz im Verarbeitenden Gewerbe </a:t>
            </a:r>
            <a:r>
              <a:rPr lang="de-DE" sz="1200" b="0"/>
              <a:t>(Volumenindex, </a:t>
            </a:r>
            <a:r>
              <a:rPr lang="de-DE" sz="1200"/>
              <a:t>Kalender- und saisonbereinigter Wert nach X13 JDemetra+; 2015=100)</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4917474160206762E-2"/>
          <c:y val="0.26050377111259188"/>
          <c:w val="0.90133204134366918"/>
          <c:h val="0.66049538221115867"/>
        </c:manualLayout>
      </c:layout>
      <c:lineChart>
        <c:grouping val="standard"/>
        <c:varyColors val="0"/>
        <c:ser>
          <c:idx val="0"/>
          <c:order val="0"/>
          <c:tx>
            <c:strRef>
              <c:f>'Umsatz Ver. Gewerbe'!$B$4</c:f>
              <c:strCache>
                <c:ptCount val="1"/>
                <c:pt idx="0">
                  <c:v>Insgesamt</c:v>
                </c:pt>
              </c:strCache>
            </c:strRef>
          </c:tx>
          <c:spPr>
            <a:ln w="38100">
              <a:solidFill>
                <a:srgbClr val="00B0F0"/>
              </a:solidFill>
              <a:prstDash val="solid"/>
            </a:ln>
          </c:spPr>
          <c:marker>
            <c:symbol val="none"/>
          </c:marker>
          <c:cat>
            <c:numRef>
              <c:f>'Umsatz Ver. Gewerbe'!$A$5:$A$64</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'Umsatz Ver. Gewerbe'!$B$5:$B$88</c:f>
              <c:numCache>
                <c:formatCode>General</c:formatCode>
                <c:ptCount val="84"/>
                <c:pt idx="7">
                  <c:v>99</c:v>
                </c:pt>
                <c:pt idx="8">
                  <c:v>95.9</c:v>
                </c:pt>
                <c:pt idx="9">
                  <c:v>95.3</c:v>
                </c:pt>
                <c:pt idx="10">
                  <c:v>100.4</c:v>
                </c:pt>
                <c:pt idx="11">
                  <c:v>101.9</c:v>
                </c:pt>
                <c:pt idx="12">
                  <c:v>100.3</c:v>
                </c:pt>
                <c:pt idx="13">
                  <c:v>99.6</c:v>
                </c:pt>
                <c:pt idx="14">
                  <c:v>95.7</c:v>
                </c:pt>
                <c:pt idx="15">
                  <c:v>94</c:v>
                </c:pt>
                <c:pt idx="16">
                  <c:v>93.5</c:v>
                </c:pt>
                <c:pt idx="17">
                  <c:v>98.7</c:v>
                </c:pt>
                <c:pt idx="18">
                  <c:v>97.8</c:v>
                </c:pt>
                <c:pt idx="19">
                  <c:v>98</c:v>
                </c:pt>
                <c:pt idx="20">
                  <c:v>97.7</c:v>
                </c:pt>
                <c:pt idx="21">
                  <c:v>101.2</c:v>
                </c:pt>
                <c:pt idx="22">
                  <c:v>96.6</c:v>
                </c:pt>
                <c:pt idx="23">
                  <c:v>97.6</c:v>
                </c:pt>
                <c:pt idx="24">
                  <c:v>100.7</c:v>
                </c:pt>
                <c:pt idx="25">
                  <c:v>99.7</c:v>
                </c:pt>
                <c:pt idx="26">
                  <c:v>98.9</c:v>
                </c:pt>
                <c:pt idx="27">
                  <c:v>95.5</c:v>
                </c:pt>
                <c:pt idx="28">
                  <c:v>93.3</c:v>
                </c:pt>
                <c:pt idx="29">
                  <c:v>93.5</c:v>
                </c:pt>
                <c:pt idx="30">
                  <c:v>89</c:v>
                </c:pt>
                <c:pt idx="31">
                  <c:v>78.3</c:v>
                </c:pt>
                <c:pt idx="32">
                  <c:v>70.400000000000006</c:v>
                </c:pt>
                <c:pt idx="33">
                  <c:v>93.1</c:v>
                </c:pt>
                <c:pt idx="34">
                  <c:v>103.4</c:v>
                </c:pt>
                <c:pt idx="35">
                  <c:v>102.9</c:v>
                </c:pt>
                <c:pt idx="36">
                  <c:v>101.2</c:v>
                </c:pt>
                <c:pt idx="37">
                  <c:v>101.4</c:v>
                </c:pt>
                <c:pt idx="38">
                  <c:v>101.6</c:v>
                </c:pt>
                <c:pt idx="39">
                  <c:v>102.6</c:v>
                </c:pt>
                <c:pt idx="40">
                  <c:v>103.3</c:v>
                </c:pt>
                <c:pt idx="41">
                  <c:v>103.1</c:v>
                </c:pt>
                <c:pt idx="42">
                  <c:v>103.5</c:v>
                </c:pt>
                <c:pt idx="43">
                  <c:v>104</c:v>
                </c:pt>
                <c:pt idx="44">
                  <c:v>104.6</c:v>
                </c:pt>
                <c:pt idx="45">
                  <c:v>105.8</c:v>
                </c:pt>
                <c:pt idx="46">
                  <c:v>104.4</c:v>
                </c:pt>
                <c:pt idx="47">
                  <c:v>105.7</c:v>
                </c:pt>
                <c:pt idx="48">
                  <c:v>105.3</c:v>
                </c:pt>
                <c:pt idx="49">
                  <c:v>103</c:v>
                </c:pt>
                <c:pt idx="50">
                  <c:v>104.8</c:v>
                </c:pt>
                <c:pt idx="51">
                  <c:v>104.1</c:v>
                </c:pt>
                <c:pt idx="52">
                  <c:v>105.4</c:v>
                </c:pt>
                <c:pt idx="53">
                  <c:v>105.2</c:v>
                </c:pt>
                <c:pt idx="54">
                  <c:v>106.6</c:v>
                </c:pt>
                <c:pt idx="55">
                  <c:v>106.8</c:v>
                </c:pt>
                <c:pt idx="56">
                  <c:v>106</c:v>
                </c:pt>
                <c:pt idx="57">
                  <c:v>105.8</c:v>
                </c:pt>
                <c:pt idx="58">
                  <c:v>104.6</c:v>
                </c:pt>
                <c:pt idx="59">
                  <c:v>106.3</c:v>
                </c:pt>
                <c:pt idx="60">
                  <c:v>107.8</c:v>
                </c:pt>
                <c:pt idx="61">
                  <c:v>108.2</c:v>
                </c:pt>
                <c:pt idx="62">
                  <c:v>104.8</c:v>
                </c:pt>
                <c:pt idx="63">
                  <c:v>106.4</c:v>
                </c:pt>
                <c:pt idx="64">
                  <c:v>106.9</c:v>
                </c:pt>
                <c:pt idx="65">
                  <c:v>104.6</c:v>
                </c:pt>
                <c:pt idx="66">
                  <c:v>104.2</c:v>
                </c:pt>
                <c:pt idx="67">
                  <c:v>103.8</c:v>
                </c:pt>
                <c:pt idx="68">
                  <c:v>103.5</c:v>
                </c:pt>
                <c:pt idx="69">
                  <c:v>102.8</c:v>
                </c:pt>
                <c:pt idx="70">
                  <c:v>102.8</c:v>
                </c:pt>
                <c:pt idx="71">
                  <c:v>100.7</c:v>
                </c:pt>
                <c:pt idx="72">
                  <c:v>99.2</c:v>
                </c:pt>
                <c:pt idx="73">
                  <c:v>101.1</c:v>
                </c:pt>
                <c:pt idx="74">
                  <c:v>101.6</c:v>
                </c:pt>
                <c:pt idx="75">
                  <c:v>100.8</c:v>
                </c:pt>
                <c:pt idx="76">
                  <c:v>100.9</c:v>
                </c:pt>
                <c:pt idx="77">
                  <c:v>98.7</c:v>
                </c:pt>
                <c:pt idx="78">
                  <c:v>99.9</c:v>
                </c:pt>
                <c:pt idx="79">
                  <c:v>100.1</c:v>
                </c:pt>
                <c:pt idx="80">
                  <c:v>100.3</c:v>
                </c:pt>
                <c:pt idx="81">
                  <c:v>100.5</c:v>
                </c:pt>
                <c:pt idx="82">
                  <c:v>101.2</c:v>
                </c:pt>
                <c:pt idx="83">
                  <c:v>100.7</c:v>
                </c:pt>
              </c:numCache>
            </c:numRef>
          </c:val>
          <c:smooth val="0"/>
          <c:extLst>
            <c:ext xmlns:c16="http://schemas.microsoft.com/office/drawing/2014/chart" uri="{C3380CC4-5D6E-409C-BE32-E72D297353CC}">
              <c16:uniqueId val="{00000000-56C3-4437-A4A6-82486AEBF2FC}"/>
            </c:ext>
          </c:extLst>
        </c:ser>
        <c:ser>
          <c:idx val="1"/>
          <c:order val="1"/>
          <c:tx>
            <c:strRef>
              <c:f>'Umsatz Ver. Gewerbe'!$C$4</c:f>
              <c:strCache>
                <c:ptCount val="1"/>
                <c:pt idx="0">
                  <c:v>Inland</c:v>
                </c:pt>
              </c:strCache>
            </c:strRef>
          </c:tx>
          <c:marker>
            <c:symbol val="none"/>
          </c:marker>
          <c:cat>
            <c:numRef>
              <c:f>'Umsatz Ver. Gewerbe'!$A$5:$A$64</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'Umsatz Ver. Gewerbe'!$C$5:$C$88</c:f>
              <c:numCache>
                <c:formatCode>General</c:formatCode>
                <c:ptCount val="84"/>
                <c:pt idx="7">
                  <c:v>94.6</c:v>
                </c:pt>
                <c:pt idx="8">
                  <c:v>94.4</c:v>
                </c:pt>
                <c:pt idx="9">
                  <c:v>93.5</c:v>
                </c:pt>
                <c:pt idx="10">
                  <c:v>97.2</c:v>
                </c:pt>
                <c:pt idx="11">
                  <c:v>98.1</c:v>
                </c:pt>
                <c:pt idx="12">
                  <c:v>96</c:v>
                </c:pt>
                <c:pt idx="13">
                  <c:v>95.8</c:v>
                </c:pt>
                <c:pt idx="14">
                  <c:v>92.5</c:v>
                </c:pt>
                <c:pt idx="15">
                  <c:v>91.4</c:v>
                </c:pt>
                <c:pt idx="16">
                  <c:v>91</c:v>
                </c:pt>
                <c:pt idx="17">
                  <c:v>95.7</c:v>
                </c:pt>
                <c:pt idx="18">
                  <c:v>95.2</c:v>
                </c:pt>
                <c:pt idx="19">
                  <c:v>95.3</c:v>
                </c:pt>
                <c:pt idx="20">
                  <c:v>94.1</c:v>
                </c:pt>
                <c:pt idx="21">
                  <c:v>97.4</c:v>
                </c:pt>
                <c:pt idx="22">
                  <c:v>92.6</c:v>
                </c:pt>
                <c:pt idx="23">
                  <c:v>93.6</c:v>
                </c:pt>
                <c:pt idx="24">
                  <c:v>97.4</c:v>
                </c:pt>
                <c:pt idx="25">
                  <c:v>97.3</c:v>
                </c:pt>
                <c:pt idx="26">
                  <c:v>96</c:v>
                </c:pt>
                <c:pt idx="27">
                  <c:v>93.3</c:v>
                </c:pt>
                <c:pt idx="28">
                  <c:v>91.4</c:v>
                </c:pt>
                <c:pt idx="29">
                  <c:v>92.6</c:v>
                </c:pt>
                <c:pt idx="30">
                  <c:v>88.1</c:v>
                </c:pt>
                <c:pt idx="31">
                  <c:v>80.400000000000006</c:v>
                </c:pt>
                <c:pt idx="32">
                  <c:v>73.7</c:v>
                </c:pt>
                <c:pt idx="33">
                  <c:v>92.1</c:v>
                </c:pt>
                <c:pt idx="34">
                  <c:v>100.4</c:v>
                </c:pt>
                <c:pt idx="35">
                  <c:v>100.6</c:v>
                </c:pt>
                <c:pt idx="36">
                  <c:v>98.2</c:v>
                </c:pt>
                <c:pt idx="37">
                  <c:v>98.6</c:v>
                </c:pt>
                <c:pt idx="38">
                  <c:v>98.3</c:v>
                </c:pt>
                <c:pt idx="39">
                  <c:v>99</c:v>
                </c:pt>
                <c:pt idx="40">
                  <c:v>99.7</c:v>
                </c:pt>
                <c:pt idx="41">
                  <c:v>99.2</c:v>
                </c:pt>
                <c:pt idx="42">
                  <c:v>99</c:v>
                </c:pt>
                <c:pt idx="43">
                  <c:v>100</c:v>
                </c:pt>
                <c:pt idx="44">
                  <c:v>101.7</c:v>
                </c:pt>
                <c:pt idx="45">
                  <c:v>101.5</c:v>
                </c:pt>
                <c:pt idx="46">
                  <c:v>101.9</c:v>
                </c:pt>
                <c:pt idx="47">
                  <c:v>103</c:v>
                </c:pt>
                <c:pt idx="48">
                  <c:v>101.4</c:v>
                </c:pt>
                <c:pt idx="49">
                  <c:v>101</c:v>
                </c:pt>
                <c:pt idx="50">
                  <c:v>102.4</c:v>
                </c:pt>
                <c:pt idx="51">
                  <c:v>100.1</c:v>
                </c:pt>
                <c:pt idx="52">
                  <c:v>101.8</c:v>
                </c:pt>
                <c:pt idx="53">
                  <c:v>102.2</c:v>
                </c:pt>
                <c:pt idx="54">
                  <c:v>103.8</c:v>
                </c:pt>
                <c:pt idx="55">
                  <c:v>103.6</c:v>
                </c:pt>
                <c:pt idx="56">
                  <c:v>102.5</c:v>
                </c:pt>
                <c:pt idx="57">
                  <c:v>103.1</c:v>
                </c:pt>
                <c:pt idx="58">
                  <c:v>102.7</c:v>
                </c:pt>
                <c:pt idx="59">
                  <c:v>103.6</c:v>
                </c:pt>
                <c:pt idx="60">
                  <c:v>104.8</c:v>
                </c:pt>
                <c:pt idx="61">
                  <c:v>105</c:v>
                </c:pt>
                <c:pt idx="62">
                  <c:v>102.4</c:v>
                </c:pt>
                <c:pt idx="63">
                  <c:v>104.1</c:v>
                </c:pt>
                <c:pt idx="64">
                  <c:v>104.9</c:v>
                </c:pt>
                <c:pt idx="65">
                  <c:v>101.9</c:v>
                </c:pt>
                <c:pt idx="66">
                  <c:v>102.6</c:v>
                </c:pt>
                <c:pt idx="67">
                  <c:v>102.2</c:v>
                </c:pt>
                <c:pt idx="68">
                  <c:v>102.1</c:v>
                </c:pt>
                <c:pt idx="69">
                  <c:v>101</c:v>
                </c:pt>
                <c:pt idx="70">
                  <c:v>101.7</c:v>
                </c:pt>
                <c:pt idx="71">
                  <c:v>99.1</c:v>
                </c:pt>
                <c:pt idx="72">
                  <c:v>99.1</c:v>
                </c:pt>
                <c:pt idx="73">
                  <c:v>100</c:v>
                </c:pt>
                <c:pt idx="74">
                  <c:v>100.2</c:v>
                </c:pt>
                <c:pt idx="75">
                  <c:v>99.8</c:v>
                </c:pt>
                <c:pt idx="76">
                  <c:v>99.7</c:v>
                </c:pt>
                <c:pt idx="77">
                  <c:v>98.2</c:v>
                </c:pt>
                <c:pt idx="78">
                  <c:v>99.4</c:v>
                </c:pt>
                <c:pt idx="79">
                  <c:v>99.2</c:v>
                </c:pt>
                <c:pt idx="80">
                  <c:v>99.7</c:v>
                </c:pt>
                <c:pt idx="81">
                  <c:v>100.1</c:v>
                </c:pt>
                <c:pt idx="82">
                  <c:v>100.9</c:v>
                </c:pt>
                <c:pt idx="83">
                  <c:v>100.7</c:v>
                </c:pt>
              </c:numCache>
            </c:numRef>
          </c:val>
          <c:smooth val="0"/>
          <c:extLst>
            <c:ext xmlns:c16="http://schemas.microsoft.com/office/drawing/2014/chart" uri="{C3380CC4-5D6E-409C-BE32-E72D297353CC}">
              <c16:uniqueId val="{00000001-56C3-4437-A4A6-82486AEBF2FC}"/>
            </c:ext>
          </c:extLst>
        </c:ser>
        <c:ser>
          <c:idx val="2"/>
          <c:order val="2"/>
          <c:tx>
            <c:strRef>
              <c:f>'Umsatz Ver. Gewerbe'!$E$4</c:f>
              <c:strCache>
                <c:ptCount val="1"/>
                <c:pt idx="0">
                  <c:v>Eurozone</c:v>
                </c:pt>
              </c:strCache>
            </c:strRef>
          </c:tx>
          <c:spPr>
            <a:ln w="25400"/>
          </c:spPr>
          <c:marker>
            <c:symbol val="none"/>
          </c:marker>
          <c:cat>
            <c:numRef>
              <c:f>'Umsatz Ver. Gewerbe'!$A$5:$A$64</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'Umsatz Ver. Gewerbe'!$E$5:$E$64</c:f>
              <c:numCache>
                <c:formatCode>General</c:formatCode>
                <c:ptCount val="60"/>
                <c:pt idx="7">
                  <c:v>104.8</c:v>
                </c:pt>
                <c:pt idx="8">
                  <c:v>98.5</c:v>
                </c:pt>
                <c:pt idx="9">
                  <c:v>96.9</c:v>
                </c:pt>
                <c:pt idx="10">
                  <c:v>100.4</c:v>
                </c:pt>
                <c:pt idx="11">
                  <c:v>104.3</c:v>
                </c:pt>
                <c:pt idx="12">
                  <c:v>106.5</c:v>
                </c:pt>
                <c:pt idx="13">
                  <c:v>100.3</c:v>
                </c:pt>
                <c:pt idx="14">
                  <c:v>96.5</c:v>
                </c:pt>
                <c:pt idx="15">
                  <c:v>95</c:v>
                </c:pt>
                <c:pt idx="16">
                  <c:v>96.6</c:v>
                </c:pt>
                <c:pt idx="17">
                  <c:v>101.2</c:v>
                </c:pt>
                <c:pt idx="18">
                  <c:v>99.7</c:v>
                </c:pt>
                <c:pt idx="19">
                  <c:v>99.2</c:v>
                </c:pt>
                <c:pt idx="20">
                  <c:v>100.8</c:v>
                </c:pt>
                <c:pt idx="21">
                  <c:v>101</c:v>
                </c:pt>
                <c:pt idx="22">
                  <c:v>99.6</c:v>
                </c:pt>
                <c:pt idx="23">
                  <c:v>101.6</c:v>
                </c:pt>
                <c:pt idx="24">
                  <c:v>104.6</c:v>
                </c:pt>
                <c:pt idx="25">
                  <c:v>103.7</c:v>
                </c:pt>
                <c:pt idx="26">
                  <c:v>102</c:v>
                </c:pt>
                <c:pt idx="27">
                  <c:v>101.6</c:v>
                </c:pt>
                <c:pt idx="28">
                  <c:v>99</c:v>
                </c:pt>
                <c:pt idx="29">
                  <c:v>97.8</c:v>
                </c:pt>
                <c:pt idx="30">
                  <c:v>90.8</c:v>
                </c:pt>
                <c:pt idx="31">
                  <c:v>77.8</c:v>
                </c:pt>
                <c:pt idx="32">
                  <c:v>67.900000000000006</c:v>
                </c:pt>
                <c:pt idx="33">
                  <c:v>92.4</c:v>
                </c:pt>
                <c:pt idx="34">
                  <c:v>110.5</c:v>
                </c:pt>
                <c:pt idx="35">
                  <c:v>110</c:v>
                </c:pt>
                <c:pt idx="36">
                  <c:v>107</c:v>
                </c:pt>
                <c:pt idx="37">
                  <c:v>107.5</c:v>
                </c:pt>
                <c:pt idx="38">
                  <c:v>108.6</c:v>
                </c:pt>
                <c:pt idx="39">
                  <c:v>109</c:v>
                </c:pt>
                <c:pt idx="40">
                  <c:v>109.7</c:v>
                </c:pt>
                <c:pt idx="41">
                  <c:v>106.9</c:v>
                </c:pt>
                <c:pt idx="42">
                  <c:v>108.6</c:v>
                </c:pt>
                <c:pt idx="43">
                  <c:v>109.8</c:v>
                </c:pt>
                <c:pt idx="44">
                  <c:v>111</c:v>
                </c:pt>
                <c:pt idx="45">
                  <c:v>111.2</c:v>
                </c:pt>
                <c:pt idx="46">
                  <c:v>109.7</c:v>
                </c:pt>
                <c:pt idx="47">
                  <c:v>110.8</c:v>
                </c:pt>
                <c:pt idx="48">
                  <c:v>114.1</c:v>
                </c:pt>
                <c:pt idx="49">
                  <c:v>108.2</c:v>
                </c:pt>
                <c:pt idx="50">
                  <c:v>109.7</c:v>
                </c:pt>
                <c:pt idx="51">
                  <c:v>111.4</c:v>
                </c:pt>
                <c:pt idx="52">
                  <c:v>111.7</c:v>
                </c:pt>
                <c:pt idx="53">
                  <c:v>113.6</c:v>
                </c:pt>
                <c:pt idx="54">
                  <c:v>112.3</c:v>
                </c:pt>
                <c:pt idx="55">
                  <c:v>114</c:v>
                </c:pt>
                <c:pt idx="56">
                  <c:v>111.3</c:v>
                </c:pt>
                <c:pt idx="57">
                  <c:v>112.8</c:v>
                </c:pt>
                <c:pt idx="58">
                  <c:v>111.4</c:v>
                </c:pt>
                <c:pt idx="59">
                  <c:v>112.5</c:v>
                </c:pt>
              </c:numCache>
            </c:numRef>
          </c:val>
          <c:smooth val="0"/>
          <c:extLst>
            <c:ext xmlns:c16="http://schemas.microsoft.com/office/drawing/2014/chart" uri="{C3380CC4-5D6E-409C-BE32-E72D297353CC}">
              <c16:uniqueId val="{00000002-56C3-4437-A4A6-82486AEBF2FC}"/>
            </c:ext>
          </c:extLst>
        </c:ser>
        <c:ser>
          <c:idx val="3"/>
          <c:order val="3"/>
          <c:tx>
            <c:strRef>
              <c:f>'Umsatz Ver. Gewerbe'!$F$4</c:f>
              <c:strCache>
                <c:ptCount val="1"/>
                <c:pt idx="0">
                  <c:v>Ausland (Nicht-Eurozone)</c:v>
                </c:pt>
              </c:strCache>
            </c:strRef>
          </c:tx>
          <c:spPr>
            <a:ln w="25400">
              <a:solidFill>
                <a:schemeClr val="tx2"/>
              </a:solidFill>
            </a:ln>
          </c:spPr>
          <c:marker>
            <c:symbol val="none"/>
          </c:marker>
          <c:cat>
            <c:numRef>
              <c:f>'Umsatz Ver. Gewerbe'!$A$5:$A$64</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'Umsatz Ver. Gewerbe'!$F$5:$F$88</c:f>
              <c:numCache>
                <c:formatCode>General</c:formatCode>
                <c:ptCount val="84"/>
                <c:pt idx="7">
                  <c:v>102.8</c:v>
                </c:pt>
                <c:pt idx="8">
                  <c:v>96.8</c:v>
                </c:pt>
                <c:pt idx="9">
                  <c:v>97.4</c:v>
                </c:pt>
                <c:pt idx="10">
                  <c:v>105.9</c:v>
                </c:pt>
                <c:pt idx="11">
                  <c:v>106.7</c:v>
                </c:pt>
                <c:pt idx="12">
                  <c:v>103.5</c:v>
                </c:pt>
                <c:pt idx="13">
                  <c:v>105.7</c:v>
                </c:pt>
                <c:pt idx="14">
                  <c:v>100.6</c:v>
                </c:pt>
                <c:pt idx="15">
                  <c:v>97.8</c:v>
                </c:pt>
                <c:pt idx="16">
                  <c:v>95.6</c:v>
                </c:pt>
                <c:pt idx="17">
                  <c:v>102.1</c:v>
                </c:pt>
                <c:pt idx="18">
                  <c:v>100.9</c:v>
                </c:pt>
                <c:pt idx="19">
                  <c:v>101.9</c:v>
                </c:pt>
                <c:pt idx="20">
                  <c:v>101.6</c:v>
                </c:pt>
                <c:pt idx="21">
                  <c:v>107.7</c:v>
                </c:pt>
                <c:pt idx="22">
                  <c:v>101.5</c:v>
                </c:pt>
                <c:pt idx="23">
                  <c:v>101.6</c:v>
                </c:pt>
                <c:pt idx="24">
                  <c:v>103.5</c:v>
                </c:pt>
                <c:pt idx="25">
                  <c:v>101.1</c:v>
                </c:pt>
                <c:pt idx="26">
                  <c:v>101.6</c:v>
                </c:pt>
                <c:pt idx="27">
                  <c:v>95.1</c:v>
                </c:pt>
                <c:pt idx="28">
                  <c:v>92.8</c:v>
                </c:pt>
                <c:pt idx="29">
                  <c:v>92</c:v>
                </c:pt>
                <c:pt idx="30">
                  <c:v>89.4</c:v>
                </c:pt>
                <c:pt idx="31">
                  <c:v>75</c:v>
                </c:pt>
                <c:pt idx="32">
                  <c:v>66.400000000000006</c:v>
                </c:pt>
                <c:pt idx="33">
                  <c:v>95.3</c:v>
                </c:pt>
                <c:pt idx="34">
                  <c:v>103.7</c:v>
                </c:pt>
                <c:pt idx="35">
                  <c:v>102</c:v>
                </c:pt>
                <c:pt idx="36">
                  <c:v>102.5</c:v>
                </c:pt>
                <c:pt idx="37">
                  <c:v>102.1</c:v>
                </c:pt>
                <c:pt idx="38">
                  <c:v>102.4</c:v>
                </c:pt>
                <c:pt idx="39">
                  <c:v>104.5</c:v>
                </c:pt>
                <c:pt idx="40">
                  <c:v>105.2</c:v>
                </c:pt>
                <c:pt idx="41">
                  <c:v>107.2</c:v>
                </c:pt>
                <c:pt idx="42">
                  <c:v>107.9</c:v>
                </c:pt>
                <c:pt idx="43">
                  <c:v>106.7</c:v>
                </c:pt>
                <c:pt idx="44">
                  <c:v>105.2</c:v>
                </c:pt>
                <c:pt idx="45">
                  <c:v>109.5</c:v>
                </c:pt>
                <c:pt idx="46">
                  <c:v>105.1</c:v>
                </c:pt>
                <c:pt idx="47">
                  <c:v>106.7</c:v>
                </c:pt>
                <c:pt idx="48">
                  <c:v>105.9</c:v>
                </c:pt>
                <c:pt idx="49">
                  <c:v>102.8</c:v>
                </c:pt>
                <c:pt idx="50">
                  <c:v>105.7</c:v>
                </c:pt>
                <c:pt idx="51">
                  <c:v>105.9</c:v>
                </c:pt>
                <c:pt idx="52">
                  <c:v>107.3</c:v>
                </c:pt>
                <c:pt idx="53">
                  <c:v>104.5</c:v>
                </c:pt>
                <c:pt idx="54">
                  <c:v>107.4</c:v>
                </c:pt>
                <c:pt idx="55">
                  <c:v>107.2</c:v>
                </c:pt>
                <c:pt idx="56">
                  <c:v>108.2</c:v>
                </c:pt>
                <c:pt idx="57">
                  <c:v>105.5</c:v>
                </c:pt>
                <c:pt idx="58">
                  <c:v>103.1</c:v>
                </c:pt>
                <c:pt idx="59">
                  <c:v>106.8</c:v>
                </c:pt>
                <c:pt idx="60">
                  <c:v>109.5</c:v>
                </c:pt>
                <c:pt idx="61">
                  <c:v>109.8</c:v>
                </c:pt>
                <c:pt idx="62">
                  <c:v>105.3</c:v>
                </c:pt>
                <c:pt idx="63">
                  <c:v>106.8</c:v>
                </c:pt>
                <c:pt idx="64">
                  <c:v>107.1</c:v>
                </c:pt>
                <c:pt idx="65">
                  <c:v>105.9</c:v>
                </c:pt>
                <c:pt idx="66">
                  <c:v>103.4</c:v>
                </c:pt>
                <c:pt idx="67">
                  <c:v>103.6</c:v>
                </c:pt>
                <c:pt idx="68">
                  <c:v>103.1</c:v>
                </c:pt>
                <c:pt idx="69">
                  <c:v>102.2</c:v>
                </c:pt>
                <c:pt idx="70">
                  <c:v>102.4</c:v>
                </c:pt>
                <c:pt idx="71">
                  <c:v>99.9</c:v>
                </c:pt>
                <c:pt idx="72">
                  <c:v>97.9</c:v>
                </c:pt>
                <c:pt idx="73">
                  <c:v>100.4</c:v>
                </c:pt>
                <c:pt idx="74">
                  <c:v>101.5</c:v>
                </c:pt>
                <c:pt idx="75">
                  <c:v>99.6</c:v>
                </c:pt>
                <c:pt idx="76">
                  <c:v>99.5</c:v>
                </c:pt>
                <c:pt idx="77">
                  <c:v>97.7</c:v>
                </c:pt>
                <c:pt idx="78">
                  <c:v>98.9</c:v>
                </c:pt>
                <c:pt idx="79">
                  <c:v>100.1</c:v>
                </c:pt>
                <c:pt idx="80">
                  <c:v>99.3</c:v>
                </c:pt>
                <c:pt idx="81">
                  <c:v>99.9</c:v>
                </c:pt>
                <c:pt idx="82">
                  <c:v>100.5</c:v>
                </c:pt>
                <c:pt idx="83">
                  <c:v>99.7</c:v>
                </c:pt>
              </c:numCache>
            </c:numRef>
          </c:val>
          <c:smooth val="0"/>
          <c:extLst>
            <c:ext xmlns:c16="http://schemas.microsoft.com/office/drawing/2014/chart" uri="{C3380CC4-5D6E-409C-BE32-E72D297353CC}">
              <c16:uniqueId val="{00000003-56C3-4437-A4A6-82486AEBF2FC}"/>
            </c:ext>
          </c:extLst>
        </c:ser>
        <c:dLbls>
          <c:showLegendKey val="0"/>
          <c:showVal val="0"/>
          <c:showCatName val="0"/>
          <c:showSerName val="0"/>
          <c:showPercent val="0"/>
          <c:showBubbleSize val="0"/>
        </c:dLbls>
        <c:smooth val="0"/>
        <c:axId val="122773888"/>
        <c:axId val="122775424"/>
      </c:lineChart>
      <c:dateAx>
        <c:axId val="12277388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a:pPr>
            <a:endParaRPr lang="de-DE"/>
          </a:p>
        </c:txPr>
        <c:crossAx val="122775424"/>
        <c:crosses val="autoZero"/>
        <c:auto val="1"/>
        <c:lblOffset val="100"/>
        <c:baseTimeUnit val="months"/>
        <c:majorUnit val="12"/>
        <c:majorTimeUnit val="months"/>
        <c:minorUnit val="6"/>
        <c:minorTimeUnit val="months"/>
      </c:dateAx>
      <c:valAx>
        <c:axId val="122775424"/>
        <c:scaling>
          <c:orientation val="minMax"/>
          <c:max val="120"/>
          <c:min val="5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9525">
            <a:noFill/>
          </a:ln>
        </c:spPr>
        <c:txPr>
          <a:bodyPr rot="0" vert="horz"/>
          <a:lstStyle/>
          <a:p>
            <a:pPr>
              <a:defRPr/>
            </a:pPr>
            <a:endParaRPr lang="de-DE"/>
          </a:p>
        </c:txPr>
        <c:crossAx val="122773888"/>
        <c:crosses val="autoZero"/>
        <c:crossBetween val="between"/>
        <c:majorUnit val="10"/>
      </c:valAx>
      <c:spPr>
        <a:solidFill>
          <a:srgbClr val="FFFFFF"/>
        </a:solidFill>
        <a:ln w="25400">
          <a:noFill/>
        </a:ln>
      </c:spPr>
    </c:plotArea>
    <c:legend>
      <c:legendPos val="r"/>
      <c:layout>
        <c:manualLayout>
          <c:xMode val="edge"/>
          <c:yMode val="edge"/>
          <c:x val="7.9680839895013136E-2"/>
          <c:y val="0.1642991462157892"/>
          <c:w val="0.88544736523319201"/>
          <c:h val="4.6422217223256089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Produktionsindex (Produzierendes Gewerbe)</a:t>
            </a:r>
          </a:p>
          <a:p>
            <a:pPr algn="l">
              <a:defRPr/>
            </a:pPr>
            <a:r>
              <a:rPr lang="de-DE" sz="1200"/>
              <a:t>(Kalender- und saisonbereinigter Wert nach X13 JDemetra+; 2015=100)</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91276279546516E-2"/>
          <c:y val="0.21005874388039117"/>
          <c:w val="0.90133204134366918"/>
          <c:h val="0.65083615105382187"/>
        </c:manualLayout>
      </c:layout>
      <c:lineChart>
        <c:grouping val="standard"/>
        <c:varyColors val="0"/>
        <c:ser>
          <c:idx val="0"/>
          <c:order val="0"/>
          <c:spPr>
            <a:ln w="25400">
              <a:solidFill>
                <a:srgbClr val="00B0F0"/>
              </a:solidFill>
              <a:prstDash val="solid"/>
            </a:ln>
          </c:spPr>
          <c:marker>
            <c:symbol val="none"/>
          </c:marker>
          <c:cat>
            <c:numRef>
              <c:f>Produktionsindex!$A$6:$A$281</c:f>
              <c:numCache>
                <c:formatCode>[$-407]mmm/\ yy;@</c:formatCode>
                <c:ptCount val="27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pt idx="271">
                  <c:v>36647</c:v>
                </c:pt>
                <c:pt idx="272">
                  <c:v>36617</c:v>
                </c:pt>
                <c:pt idx="273">
                  <c:v>36586</c:v>
                </c:pt>
                <c:pt idx="274">
                  <c:v>36557</c:v>
                </c:pt>
                <c:pt idx="275">
                  <c:v>36526</c:v>
                </c:pt>
              </c:numCache>
            </c:numRef>
          </c:cat>
          <c:val>
            <c:numRef>
              <c:f>Produktionsindex!$D$6:$D$281</c:f>
              <c:numCache>
                <c:formatCode>0.0</c:formatCode>
                <c:ptCount val="276"/>
                <c:pt idx="8">
                  <c:v>96.2</c:v>
                </c:pt>
                <c:pt idx="9" formatCode="General">
                  <c:v>95.5</c:v>
                </c:pt>
                <c:pt idx="10" formatCode="General">
                  <c:v>99.2</c:v>
                </c:pt>
                <c:pt idx="11" formatCode="General">
                  <c:v>99.1</c:v>
                </c:pt>
                <c:pt idx="12" formatCode="General">
                  <c:v>97.7</c:v>
                </c:pt>
                <c:pt idx="13" formatCode="General">
                  <c:v>96.7</c:v>
                </c:pt>
                <c:pt idx="14" formatCode="General">
                  <c:v>96.4</c:v>
                </c:pt>
                <c:pt idx="15" formatCode="General">
                  <c:v>94.4</c:v>
                </c:pt>
                <c:pt idx="16" formatCode="General">
                  <c:v>95</c:v>
                </c:pt>
                <c:pt idx="17" formatCode="General">
                  <c:v>97.7</c:v>
                </c:pt>
                <c:pt idx="18" formatCode="General">
                  <c:v>97.2</c:v>
                </c:pt>
                <c:pt idx="19" formatCode="General">
                  <c:v>97.8</c:v>
                </c:pt>
                <c:pt idx="20" formatCode="General">
                  <c:v>98.3</c:v>
                </c:pt>
                <c:pt idx="21" formatCode="General">
                  <c:v>98.6</c:v>
                </c:pt>
                <c:pt idx="22" formatCode="General">
                  <c:v>96.5</c:v>
                </c:pt>
                <c:pt idx="23" formatCode="General">
                  <c:v>98.4</c:v>
                </c:pt>
                <c:pt idx="24" formatCode="General">
                  <c:v>100.5</c:v>
                </c:pt>
                <c:pt idx="25" formatCode="General">
                  <c:v>98.9</c:v>
                </c:pt>
                <c:pt idx="26" formatCode="General">
                  <c:v>97.6</c:v>
                </c:pt>
                <c:pt idx="27" formatCode="General">
                  <c:v>95</c:v>
                </c:pt>
                <c:pt idx="28" formatCode="General">
                  <c:v>93.3</c:v>
                </c:pt>
                <c:pt idx="29" formatCode="General">
                  <c:v>92.5</c:v>
                </c:pt>
                <c:pt idx="30" formatCode="General">
                  <c:v>92</c:v>
                </c:pt>
                <c:pt idx="31" formatCode="General">
                  <c:v>83.8</c:v>
                </c:pt>
                <c:pt idx="32" formatCode="General">
                  <c:v>77.099999999999994</c:v>
                </c:pt>
                <c:pt idx="33" formatCode="General">
                  <c:v>94.1</c:v>
                </c:pt>
                <c:pt idx="34" formatCode="General">
                  <c:v>103.1</c:v>
                </c:pt>
                <c:pt idx="35" formatCode="General">
                  <c:v>102.2</c:v>
                </c:pt>
                <c:pt idx="36" formatCode="General">
                  <c:v>99.4</c:v>
                </c:pt>
                <c:pt idx="37" formatCode="General">
                  <c:v>101.4</c:v>
                </c:pt>
                <c:pt idx="38" formatCode="General">
                  <c:v>100.7</c:v>
                </c:pt>
                <c:pt idx="39" formatCode="General">
                  <c:v>102</c:v>
                </c:pt>
                <c:pt idx="40" formatCode="General">
                  <c:v>102.8</c:v>
                </c:pt>
                <c:pt idx="41" formatCode="General">
                  <c:v>102.1</c:v>
                </c:pt>
                <c:pt idx="42" formatCode="General">
                  <c:v>102.5</c:v>
                </c:pt>
                <c:pt idx="43" formatCode="General">
                  <c:v>103.3</c:v>
                </c:pt>
                <c:pt idx="44" formatCode="General">
                  <c:v>102.6</c:v>
                </c:pt>
                <c:pt idx="45" formatCode="General">
                  <c:v>105.1</c:v>
                </c:pt>
                <c:pt idx="46" formatCode="General">
                  <c:v>104.5</c:v>
                </c:pt>
                <c:pt idx="47" formatCode="General">
                  <c:v>103.7</c:v>
                </c:pt>
                <c:pt idx="48" formatCode="General">
                  <c:v>104.9</c:v>
                </c:pt>
                <c:pt idx="49" formatCode="General">
                  <c:v>103.9</c:v>
                </c:pt>
                <c:pt idx="50" formatCode="General">
                  <c:v>105.6</c:v>
                </c:pt>
                <c:pt idx="51" formatCode="General">
                  <c:v>106.2</c:v>
                </c:pt>
                <c:pt idx="52" formatCode="General">
                  <c:v>106.6</c:v>
                </c:pt>
                <c:pt idx="53" formatCode="General">
                  <c:v>105.7</c:v>
                </c:pt>
                <c:pt idx="54" formatCode="General">
                  <c:v>107.5</c:v>
                </c:pt>
                <c:pt idx="55" formatCode="General">
                  <c:v>107.7</c:v>
                </c:pt>
                <c:pt idx="56" formatCode="General">
                  <c:v>105.5</c:v>
                </c:pt>
                <c:pt idx="57" formatCode="General">
                  <c:v>106</c:v>
                </c:pt>
                <c:pt idx="58" formatCode="General">
                  <c:v>104.7</c:v>
                </c:pt>
                <c:pt idx="59" formatCode="General">
                  <c:v>106.4</c:v>
                </c:pt>
                <c:pt idx="60" formatCode="General">
                  <c:v>107.4</c:v>
                </c:pt>
                <c:pt idx="61" formatCode="General">
                  <c:v>108.1</c:v>
                </c:pt>
                <c:pt idx="62" formatCode="General">
                  <c:v>104.8</c:v>
                </c:pt>
                <c:pt idx="63" formatCode="General">
                  <c:v>106.1</c:v>
                </c:pt>
                <c:pt idx="64" formatCode="General">
                  <c:v>107.4</c:v>
                </c:pt>
                <c:pt idx="65" formatCode="General">
                  <c:v>105</c:v>
                </c:pt>
                <c:pt idx="66" formatCode="General">
                  <c:v>104.7</c:v>
                </c:pt>
                <c:pt idx="67" formatCode="General">
                  <c:v>104.6</c:v>
                </c:pt>
                <c:pt idx="68" formatCode="General">
                  <c:v>104.2</c:v>
                </c:pt>
                <c:pt idx="69" formatCode="General">
                  <c:v>102.7</c:v>
                </c:pt>
                <c:pt idx="70" formatCode="General">
                  <c:v>103.1</c:v>
                </c:pt>
                <c:pt idx="71" formatCode="General">
                  <c:v>101.3</c:v>
                </c:pt>
                <c:pt idx="72" formatCode="General">
                  <c:v>100.6</c:v>
                </c:pt>
                <c:pt idx="73" formatCode="General">
                  <c:v>102.2</c:v>
                </c:pt>
                <c:pt idx="74" formatCode="General">
                  <c:v>102.4</c:v>
                </c:pt>
                <c:pt idx="75" formatCode="General">
                  <c:v>101.9</c:v>
                </c:pt>
                <c:pt idx="76" formatCode="General">
                  <c:v>102.2</c:v>
                </c:pt>
                <c:pt idx="77" formatCode="General">
                  <c:v>100.9</c:v>
                </c:pt>
                <c:pt idx="78" formatCode="General">
                  <c:v>101.8</c:v>
                </c:pt>
                <c:pt idx="79" formatCode="General">
                  <c:v>100</c:v>
                </c:pt>
                <c:pt idx="80" formatCode="General">
                  <c:v>101.4</c:v>
                </c:pt>
                <c:pt idx="81" formatCode="General">
                  <c:v>101</c:v>
                </c:pt>
                <c:pt idx="82" formatCode="General">
                  <c:v>102.1</c:v>
                </c:pt>
                <c:pt idx="83" formatCode="General">
                  <c:v>102.1</c:v>
                </c:pt>
                <c:pt idx="84" formatCode="General">
                  <c:v>100.1</c:v>
                </c:pt>
                <c:pt idx="85" formatCode="General">
                  <c:v>99.3</c:v>
                </c:pt>
                <c:pt idx="86" formatCode="General">
                  <c:v>100</c:v>
                </c:pt>
                <c:pt idx="87" formatCode="General">
                  <c:v>99.4</c:v>
                </c:pt>
                <c:pt idx="88" formatCode="General">
                  <c:v>99.1</c:v>
                </c:pt>
                <c:pt idx="89" formatCode="General">
                  <c:v>101.1</c:v>
                </c:pt>
                <c:pt idx="90" formatCode="General">
                  <c:v>99.9</c:v>
                </c:pt>
                <c:pt idx="91" formatCode="General">
                  <c:v>100</c:v>
                </c:pt>
                <c:pt idx="92" formatCode="General">
                  <c:v>100</c:v>
                </c:pt>
                <c:pt idx="93" formatCode="General">
                  <c:v>99.6</c:v>
                </c:pt>
                <c:pt idx="94" formatCode="General">
                  <c:v>99.3</c:v>
                </c:pt>
                <c:pt idx="95" formatCode="General">
                  <c:v>99.2</c:v>
                </c:pt>
                <c:pt idx="96" formatCode="General">
                  <c:v>100.5</c:v>
                </c:pt>
                <c:pt idx="97" formatCode="General">
                  <c:v>98.9</c:v>
                </c:pt>
                <c:pt idx="98" formatCode="General">
                  <c:v>98.9</c:v>
                </c:pt>
                <c:pt idx="99" formatCode="General">
                  <c:v>98.7</c:v>
                </c:pt>
                <c:pt idx="100" formatCode="General">
                  <c:v>96.5</c:v>
                </c:pt>
                <c:pt idx="101" formatCode="General">
                  <c:v>99.8</c:v>
                </c:pt>
                <c:pt idx="102" formatCode="General">
                  <c:v>98.3</c:v>
                </c:pt>
                <c:pt idx="103" formatCode="General">
                  <c:v>98</c:v>
                </c:pt>
                <c:pt idx="104" formatCode="General">
                  <c:v>98.8</c:v>
                </c:pt>
                <c:pt idx="105" formatCode="General">
                  <c:v>99.1</c:v>
                </c:pt>
                <c:pt idx="106" formatCode="General">
                  <c:v>99.2</c:v>
                </c:pt>
                <c:pt idx="107" formatCode="General">
                  <c:v>99.2</c:v>
                </c:pt>
                <c:pt idx="108" formatCode="General">
                  <c:v>99.5</c:v>
                </c:pt>
                <c:pt idx="109" formatCode="General">
                  <c:v>99.2</c:v>
                </c:pt>
                <c:pt idx="110" formatCode="General">
                  <c:v>97.6</c:v>
                </c:pt>
                <c:pt idx="111" formatCode="General">
                  <c:v>98.2</c:v>
                </c:pt>
                <c:pt idx="112" formatCode="General">
                  <c:v>98.5</c:v>
                </c:pt>
                <c:pt idx="113" formatCode="General">
                  <c:v>96.9</c:v>
                </c:pt>
                <c:pt idx="114" formatCode="General">
                  <c:v>98</c:v>
                </c:pt>
                <c:pt idx="115" formatCode="General">
                  <c:v>96.3</c:v>
                </c:pt>
                <c:pt idx="116" formatCode="General">
                  <c:v>97.2</c:v>
                </c:pt>
                <c:pt idx="117" formatCode="General">
                  <c:v>96.4</c:v>
                </c:pt>
                <c:pt idx="118" formatCode="General">
                  <c:v>95.2</c:v>
                </c:pt>
                <c:pt idx="119" formatCode="General">
                  <c:v>94.8</c:v>
                </c:pt>
                <c:pt idx="120" formatCode="General">
                  <c:v>95.5</c:v>
                </c:pt>
                <c:pt idx="121" formatCode="General">
                  <c:v>95.4</c:v>
                </c:pt>
                <c:pt idx="122" formatCode="General">
                  <c:v>96.1</c:v>
                </c:pt>
                <c:pt idx="123" formatCode="General">
                  <c:v>97.5</c:v>
                </c:pt>
                <c:pt idx="124" formatCode="General">
                  <c:v>98.3</c:v>
                </c:pt>
                <c:pt idx="125" formatCode="General">
                  <c:v>98.3</c:v>
                </c:pt>
                <c:pt idx="126" formatCode="General">
                  <c:v>97.6</c:v>
                </c:pt>
                <c:pt idx="127" formatCode="General">
                  <c:v>98.5</c:v>
                </c:pt>
                <c:pt idx="128" formatCode="General">
                  <c:v>96.9</c:v>
                </c:pt>
                <c:pt idx="129" formatCode="General">
                  <c:v>98.6</c:v>
                </c:pt>
                <c:pt idx="130" formatCode="General">
                  <c:v>96.6</c:v>
                </c:pt>
                <c:pt idx="131" formatCode="General">
                  <c:v>97.3</c:v>
                </c:pt>
                <c:pt idx="132" formatCode="General">
                  <c:v>97</c:v>
                </c:pt>
                <c:pt idx="133" formatCode="General">
                  <c:v>98.1</c:v>
                </c:pt>
                <c:pt idx="134" formatCode="General">
                  <c:v>98.5</c:v>
                </c:pt>
                <c:pt idx="135" formatCode="General">
                  <c:v>97.3</c:v>
                </c:pt>
                <c:pt idx="136" formatCode="General">
                  <c:v>98.8</c:v>
                </c:pt>
                <c:pt idx="137" formatCode="General">
                  <c:v>99.4</c:v>
                </c:pt>
                <c:pt idx="138" formatCode="General">
                  <c:v>96.5</c:v>
                </c:pt>
                <c:pt idx="139" formatCode="General">
                  <c:v>98</c:v>
                </c:pt>
                <c:pt idx="140" formatCode="General">
                  <c:v>97.1</c:v>
                </c:pt>
                <c:pt idx="141" formatCode="General">
                  <c:v>96.9</c:v>
                </c:pt>
                <c:pt idx="142" formatCode="General">
                  <c:v>96.7</c:v>
                </c:pt>
                <c:pt idx="143" formatCode="General">
                  <c:v>95.7</c:v>
                </c:pt>
                <c:pt idx="144" formatCode="General">
                  <c:v>94.9</c:v>
                </c:pt>
                <c:pt idx="145" formatCode="General">
                  <c:v>94.3</c:v>
                </c:pt>
                <c:pt idx="146" formatCode="General">
                  <c:v>94.8</c:v>
                </c:pt>
                <c:pt idx="147" formatCode="General">
                  <c:v>93.3</c:v>
                </c:pt>
                <c:pt idx="148" formatCode="General">
                  <c:v>92.1</c:v>
                </c:pt>
                <c:pt idx="149" formatCode="General">
                  <c:v>90.9</c:v>
                </c:pt>
                <c:pt idx="150" formatCode="General">
                  <c:v>91.1</c:v>
                </c:pt>
                <c:pt idx="151" formatCode="General">
                  <c:v>91.9</c:v>
                </c:pt>
                <c:pt idx="152" formatCode="General">
                  <c:v>89.4</c:v>
                </c:pt>
                <c:pt idx="153" formatCode="General">
                  <c:v>87.3</c:v>
                </c:pt>
                <c:pt idx="154" formatCode="General">
                  <c:v>84.8</c:v>
                </c:pt>
                <c:pt idx="155" formatCode="General">
                  <c:v>85.9</c:v>
                </c:pt>
                <c:pt idx="156" formatCode="General">
                  <c:v>85.1</c:v>
                </c:pt>
                <c:pt idx="157" formatCode="General">
                  <c:v>84.9</c:v>
                </c:pt>
                <c:pt idx="158" formatCode="General">
                  <c:v>84.2</c:v>
                </c:pt>
                <c:pt idx="159" formatCode="General">
                  <c:v>86</c:v>
                </c:pt>
                <c:pt idx="160" formatCode="General">
                  <c:v>83</c:v>
                </c:pt>
                <c:pt idx="161" formatCode="General">
                  <c:v>81.599999999999994</c:v>
                </c:pt>
                <c:pt idx="162" formatCode="General">
                  <c:v>82.6</c:v>
                </c:pt>
                <c:pt idx="163" formatCode="General">
                  <c:v>81.3</c:v>
                </c:pt>
                <c:pt idx="164" formatCode="General">
                  <c:v>78.3</c:v>
                </c:pt>
                <c:pt idx="165" formatCode="General">
                  <c:v>80.5</c:v>
                </c:pt>
                <c:pt idx="166" formatCode="General">
                  <c:v>80.2</c:v>
                </c:pt>
                <c:pt idx="167" formatCode="General">
                  <c:v>82.6</c:v>
                </c:pt>
                <c:pt idx="168" formatCode="General">
                  <c:v>88.7</c:v>
                </c:pt>
                <c:pt idx="169" formatCode="General">
                  <c:v>91.6</c:v>
                </c:pt>
                <c:pt idx="170" formatCode="General">
                  <c:v>95.7</c:v>
                </c:pt>
                <c:pt idx="171" formatCode="General">
                  <c:v>97.7</c:v>
                </c:pt>
                <c:pt idx="172" formatCode="General">
                  <c:v>99.5</c:v>
                </c:pt>
                <c:pt idx="173" formatCode="General">
                  <c:v>97.8</c:v>
                </c:pt>
                <c:pt idx="174" formatCode="General">
                  <c:v>99.3</c:v>
                </c:pt>
                <c:pt idx="175" formatCode="General">
                  <c:v>98.4</c:v>
                </c:pt>
                <c:pt idx="176" formatCode="General">
                  <c:v>100.5</c:v>
                </c:pt>
                <c:pt idx="177" formatCode="General">
                  <c:v>100</c:v>
                </c:pt>
                <c:pt idx="178" formatCode="General">
                  <c:v>100.9</c:v>
                </c:pt>
                <c:pt idx="179" formatCode="General">
                  <c:v>101.3</c:v>
                </c:pt>
                <c:pt idx="180" formatCode="General">
                  <c:v>99.8</c:v>
                </c:pt>
                <c:pt idx="181" formatCode="General">
                  <c:v>99.1</c:v>
                </c:pt>
                <c:pt idx="182" formatCode="General">
                  <c:v>99.3</c:v>
                </c:pt>
                <c:pt idx="183" formatCode="General">
                  <c:v>99.3</c:v>
                </c:pt>
                <c:pt idx="184" formatCode="General">
                  <c:v>98.2</c:v>
                </c:pt>
                <c:pt idx="185" formatCode="General">
                  <c:v>98</c:v>
                </c:pt>
                <c:pt idx="186" formatCode="General">
                  <c:v>97.4</c:v>
                </c:pt>
                <c:pt idx="187" formatCode="General">
                  <c:v>97.2</c:v>
                </c:pt>
                <c:pt idx="188" formatCode="General">
                  <c:v>95.4</c:v>
                </c:pt>
                <c:pt idx="189" formatCode="General">
                  <c:v>96.4</c:v>
                </c:pt>
                <c:pt idx="190" formatCode="General">
                  <c:v>96.2</c:v>
                </c:pt>
                <c:pt idx="191" formatCode="General">
                  <c:v>95.5</c:v>
                </c:pt>
                <c:pt idx="192" formatCode="General">
                  <c:v>95.7</c:v>
                </c:pt>
                <c:pt idx="193" formatCode="General">
                  <c:v>94.9</c:v>
                </c:pt>
                <c:pt idx="194" formatCode="General">
                  <c:v>93.2</c:v>
                </c:pt>
                <c:pt idx="195" formatCode="General">
                  <c:v>93.5</c:v>
                </c:pt>
                <c:pt idx="196" formatCode="General">
                  <c:v>93.7</c:v>
                </c:pt>
                <c:pt idx="197" formatCode="General">
                  <c:v>93.3</c:v>
                </c:pt>
                <c:pt idx="198" formatCode="General">
                  <c:v>91.8</c:v>
                </c:pt>
                <c:pt idx="199" formatCode="General">
                  <c:v>92</c:v>
                </c:pt>
                <c:pt idx="200" formatCode="General">
                  <c:v>91</c:v>
                </c:pt>
                <c:pt idx="201" formatCode="General">
                  <c:v>88.5</c:v>
                </c:pt>
                <c:pt idx="202" formatCode="General">
                  <c:v>89.7</c:v>
                </c:pt>
                <c:pt idx="203" formatCode="General">
                  <c:v>89.5</c:v>
                </c:pt>
                <c:pt idx="204" formatCode="General">
                  <c:v>89.1</c:v>
                </c:pt>
                <c:pt idx="205" formatCode="General">
                  <c:v>88.8</c:v>
                </c:pt>
                <c:pt idx="206" formatCode="General">
                  <c:v>89.7</c:v>
                </c:pt>
                <c:pt idx="207" formatCode="General">
                  <c:v>88.1</c:v>
                </c:pt>
                <c:pt idx="208" formatCode="General">
                  <c:v>86.2</c:v>
                </c:pt>
                <c:pt idx="209" formatCode="General">
                  <c:v>88.5</c:v>
                </c:pt>
                <c:pt idx="210" formatCode="General">
                  <c:v>87.3</c:v>
                </c:pt>
                <c:pt idx="211" formatCode="General">
                  <c:v>85.7</c:v>
                </c:pt>
                <c:pt idx="212" formatCode="General">
                  <c:v>86.6</c:v>
                </c:pt>
                <c:pt idx="213" formatCode="General">
                  <c:v>85.3</c:v>
                </c:pt>
                <c:pt idx="214" formatCode="General">
                  <c:v>85</c:v>
                </c:pt>
                <c:pt idx="215" formatCode="General">
                  <c:v>86.3</c:v>
                </c:pt>
                <c:pt idx="216" formatCode="General">
                  <c:v>84.5</c:v>
                </c:pt>
                <c:pt idx="217" formatCode="General">
                  <c:v>84.5</c:v>
                </c:pt>
                <c:pt idx="218" formatCode="General">
                  <c:v>85.6</c:v>
                </c:pt>
                <c:pt idx="219" formatCode="General">
                  <c:v>85</c:v>
                </c:pt>
                <c:pt idx="220" formatCode="General">
                  <c:v>84.9</c:v>
                </c:pt>
                <c:pt idx="221" formatCode="General">
                  <c:v>85.7</c:v>
                </c:pt>
                <c:pt idx="222" formatCode="General">
                  <c:v>84.9</c:v>
                </c:pt>
                <c:pt idx="223" formatCode="General">
                  <c:v>85.5</c:v>
                </c:pt>
                <c:pt idx="224" formatCode="General">
                  <c:v>84.6</c:v>
                </c:pt>
                <c:pt idx="225" formatCode="General">
                  <c:v>83.8</c:v>
                </c:pt>
                <c:pt idx="226" formatCode="General">
                  <c:v>83.8</c:v>
                </c:pt>
                <c:pt idx="227" formatCode="General">
                  <c:v>84</c:v>
                </c:pt>
                <c:pt idx="228" formatCode="General">
                  <c:v>84.1</c:v>
                </c:pt>
                <c:pt idx="229" formatCode="General">
                  <c:v>83.9</c:v>
                </c:pt>
                <c:pt idx="230" formatCode="General">
                  <c:v>83.3</c:v>
                </c:pt>
                <c:pt idx="231" formatCode="General">
                  <c:v>81.3</c:v>
                </c:pt>
                <c:pt idx="232" formatCode="General">
                  <c:v>81.400000000000006</c:v>
                </c:pt>
                <c:pt idx="233" formatCode="General">
                  <c:v>83.3</c:v>
                </c:pt>
                <c:pt idx="234" formatCode="General">
                  <c:v>81.7</c:v>
                </c:pt>
                <c:pt idx="235" formatCode="General">
                  <c:v>82.1</c:v>
                </c:pt>
                <c:pt idx="236" formatCode="General">
                  <c:v>82.6</c:v>
                </c:pt>
                <c:pt idx="237" formatCode="General">
                  <c:v>83.2</c:v>
                </c:pt>
                <c:pt idx="238" formatCode="General">
                  <c:v>82.7</c:v>
                </c:pt>
                <c:pt idx="239" formatCode="General">
                  <c:v>82.6</c:v>
                </c:pt>
                <c:pt idx="240" formatCode="General">
                  <c:v>81.7</c:v>
                </c:pt>
                <c:pt idx="241" formatCode="General">
                  <c:v>83.6</c:v>
                </c:pt>
                <c:pt idx="242" formatCode="General">
                  <c:v>82.3</c:v>
                </c:pt>
                <c:pt idx="243" formatCode="General">
                  <c:v>83.1</c:v>
                </c:pt>
                <c:pt idx="244" formatCode="General">
                  <c:v>83.8</c:v>
                </c:pt>
                <c:pt idx="245" formatCode="General">
                  <c:v>82.1</c:v>
                </c:pt>
                <c:pt idx="246" formatCode="General">
                  <c:v>83.3</c:v>
                </c:pt>
                <c:pt idx="247" formatCode="General">
                  <c:v>81.900000000000006</c:v>
                </c:pt>
                <c:pt idx="248" formatCode="General">
                  <c:v>82.5</c:v>
                </c:pt>
                <c:pt idx="249" formatCode="General">
                  <c:v>82.6</c:v>
                </c:pt>
                <c:pt idx="250" formatCode="General">
                  <c:v>82.2</c:v>
                </c:pt>
                <c:pt idx="251" formatCode="General">
                  <c:v>81.599999999999994</c:v>
                </c:pt>
                <c:pt idx="252" formatCode="General">
                  <c:v>82</c:v>
                </c:pt>
                <c:pt idx="253" formatCode="General">
                  <c:v>81.400000000000006</c:v>
                </c:pt>
                <c:pt idx="254" formatCode="General">
                  <c:v>82.1</c:v>
                </c:pt>
                <c:pt idx="255" formatCode="General">
                  <c:v>83.5</c:v>
                </c:pt>
                <c:pt idx="256" formatCode="General">
                  <c:v>84.5</c:v>
                </c:pt>
                <c:pt idx="257" formatCode="General">
                  <c:v>82.3</c:v>
                </c:pt>
                <c:pt idx="258" formatCode="General">
                  <c:v>84.4</c:v>
                </c:pt>
                <c:pt idx="259" formatCode="General">
                  <c:v>84.5</c:v>
                </c:pt>
                <c:pt idx="260" formatCode="General">
                  <c:v>83.2</c:v>
                </c:pt>
                <c:pt idx="261" formatCode="General">
                  <c:v>84.6</c:v>
                </c:pt>
                <c:pt idx="262" formatCode="General">
                  <c:v>86.4</c:v>
                </c:pt>
                <c:pt idx="263" formatCode="General">
                  <c:v>84.9</c:v>
                </c:pt>
                <c:pt idx="264" formatCode="General">
                  <c:v>85.6</c:v>
                </c:pt>
                <c:pt idx="265" formatCode="General">
                  <c:v>85</c:v>
                </c:pt>
                <c:pt idx="266" formatCode="General">
                  <c:v>84.5</c:v>
                </c:pt>
                <c:pt idx="267" formatCode="General">
                  <c:v>85</c:v>
                </c:pt>
                <c:pt idx="268" formatCode="General">
                  <c:v>85</c:v>
                </c:pt>
                <c:pt idx="269" formatCode="General">
                  <c:v>84.5</c:v>
                </c:pt>
                <c:pt idx="270" formatCode="General">
                  <c:v>82.7</c:v>
                </c:pt>
                <c:pt idx="271" formatCode="General">
                  <c:v>85.2</c:v>
                </c:pt>
                <c:pt idx="272" formatCode="General">
                  <c:v>83</c:v>
                </c:pt>
                <c:pt idx="273" formatCode="General">
                  <c:v>82.4</c:v>
                </c:pt>
                <c:pt idx="274" formatCode="General">
                  <c:v>82.2</c:v>
                </c:pt>
                <c:pt idx="275" formatCode="General">
                  <c:v>80.8</c:v>
                </c:pt>
              </c:numCache>
            </c:numRef>
          </c:val>
          <c:smooth val="0"/>
          <c:extLst>
            <c:ext xmlns:c16="http://schemas.microsoft.com/office/drawing/2014/chart" uri="{C3380CC4-5D6E-409C-BE32-E72D297353CC}">
              <c16:uniqueId val="{00000000-0267-414C-A5E7-3E6D0167FAA3}"/>
            </c:ext>
          </c:extLst>
        </c:ser>
        <c:dLbls>
          <c:showLegendKey val="0"/>
          <c:showVal val="0"/>
          <c:showCatName val="0"/>
          <c:showSerName val="0"/>
          <c:showPercent val="0"/>
          <c:showBubbleSize val="0"/>
        </c:dLbls>
        <c:smooth val="0"/>
        <c:axId val="122698368"/>
        <c:axId val="122720640"/>
      </c:lineChart>
      <c:dateAx>
        <c:axId val="12269836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5400000" vert="horz"/>
          <a:lstStyle/>
          <a:p>
            <a:pPr>
              <a:defRPr sz="1050"/>
            </a:pPr>
            <a:endParaRPr lang="de-DE"/>
          </a:p>
        </c:txPr>
        <c:crossAx val="122720640"/>
        <c:crosses val="autoZero"/>
        <c:auto val="1"/>
        <c:lblOffset val="100"/>
        <c:baseTimeUnit val="months"/>
        <c:majorUnit val="12"/>
        <c:majorTimeUnit val="months"/>
        <c:minorUnit val="6"/>
        <c:minorTimeUnit val="months"/>
      </c:dateAx>
      <c:valAx>
        <c:axId val="122720640"/>
        <c:scaling>
          <c:orientation val="minMax"/>
          <c:max val="110"/>
          <c:min val="75"/>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2698368"/>
        <c:crosses val="autoZero"/>
        <c:crossBetween val="between"/>
        <c:majorUnit val="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Produktionsindex (Produzierendes Gewerbe)</a:t>
            </a:r>
          </a:p>
          <a:p>
            <a:pPr algn="l">
              <a:defRPr/>
            </a:pPr>
            <a:r>
              <a:rPr lang="de-DE" sz="1200"/>
              <a:t>(Kalender- und saisonbereinigter Wert nach X13 JDemetra+;  2015=100)</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4917474160206762E-2"/>
          <c:y val="0.22391544834307991"/>
          <c:w val="0.90133204134366918"/>
          <c:h val="0.66790362722634167"/>
        </c:manualLayout>
      </c:layout>
      <c:lineChart>
        <c:grouping val="standard"/>
        <c:varyColors val="0"/>
        <c:ser>
          <c:idx val="0"/>
          <c:order val="0"/>
          <c:spPr>
            <a:ln w="38100">
              <a:solidFill>
                <a:srgbClr val="00B0F0"/>
              </a:solidFill>
              <a:prstDash val="solid"/>
            </a:ln>
          </c:spPr>
          <c:marker>
            <c:symbol val="none"/>
          </c:marker>
          <c:cat>
            <c:numRef>
              <c:f>Produktionsindex!$A$6:$A$101</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Produktionsindex!$D$6:$D$101</c:f>
              <c:numCache>
                <c:formatCode>0.0</c:formatCode>
                <c:ptCount val="96"/>
                <c:pt idx="8">
                  <c:v>96.2</c:v>
                </c:pt>
                <c:pt idx="9" formatCode="General">
                  <c:v>95.5</c:v>
                </c:pt>
                <c:pt idx="10" formatCode="General">
                  <c:v>99.2</c:v>
                </c:pt>
                <c:pt idx="11" formatCode="General">
                  <c:v>99.1</c:v>
                </c:pt>
                <c:pt idx="12" formatCode="General">
                  <c:v>97.7</c:v>
                </c:pt>
                <c:pt idx="13" formatCode="General">
                  <c:v>96.7</c:v>
                </c:pt>
                <c:pt idx="14" formatCode="General">
                  <c:v>96.4</c:v>
                </c:pt>
                <c:pt idx="15" formatCode="General">
                  <c:v>94.4</c:v>
                </c:pt>
                <c:pt idx="16" formatCode="General">
                  <c:v>95</c:v>
                </c:pt>
                <c:pt idx="17" formatCode="General">
                  <c:v>97.7</c:v>
                </c:pt>
                <c:pt idx="18" formatCode="General">
                  <c:v>97.2</c:v>
                </c:pt>
                <c:pt idx="19" formatCode="General">
                  <c:v>97.8</c:v>
                </c:pt>
                <c:pt idx="20" formatCode="General">
                  <c:v>98.3</c:v>
                </c:pt>
                <c:pt idx="21" formatCode="General">
                  <c:v>98.6</c:v>
                </c:pt>
                <c:pt idx="22" formatCode="General">
                  <c:v>96.5</c:v>
                </c:pt>
                <c:pt idx="23" formatCode="General">
                  <c:v>98.4</c:v>
                </c:pt>
                <c:pt idx="24" formatCode="General">
                  <c:v>100.5</c:v>
                </c:pt>
                <c:pt idx="25" formatCode="General">
                  <c:v>98.9</c:v>
                </c:pt>
                <c:pt idx="26" formatCode="General">
                  <c:v>97.6</c:v>
                </c:pt>
                <c:pt idx="27" formatCode="General">
                  <c:v>95</c:v>
                </c:pt>
                <c:pt idx="28" formatCode="General">
                  <c:v>93.3</c:v>
                </c:pt>
                <c:pt idx="29" formatCode="General">
                  <c:v>92.5</c:v>
                </c:pt>
                <c:pt idx="30" formatCode="General">
                  <c:v>92</c:v>
                </c:pt>
                <c:pt idx="31" formatCode="General">
                  <c:v>83.8</c:v>
                </c:pt>
                <c:pt idx="32" formatCode="General">
                  <c:v>77.099999999999994</c:v>
                </c:pt>
                <c:pt idx="33" formatCode="General">
                  <c:v>94.1</c:v>
                </c:pt>
                <c:pt idx="34" formatCode="General">
                  <c:v>103.1</c:v>
                </c:pt>
                <c:pt idx="35" formatCode="General">
                  <c:v>102.2</c:v>
                </c:pt>
                <c:pt idx="36" formatCode="General">
                  <c:v>99.4</c:v>
                </c:pt>
                <c:pt idx="37" formatCode="General">
                  <c:v>101.4</c:v>
                </c:pt>
                <c:pt idx="38" formatCode="General">
                  <c:v>100.7</c:v>
                </c:pt>
                <c:pt idx="39" formatCode="General">
                  <c:v>102</c:v>
                </c:pt>
                <c:pt idx="40" formatCode="General">
                  <c:v>102.8</c:v>
                </c:pt>
                <c:pt idx="41" formatCode="General">
                  <c:v>102.1</c:v>
                </c:pt>
                <c:pt idx="42" formatCode="General">
                  <c:v>102.5</c:v>
                </c:pt>
                <c:pt idx="43" formatCode="General">
                  <c:v>103.3</c:v>
                </c:pt>
                <c:pt idx="44" formatCode="General">
                  <c:v>102.6</c:v>
                </c:pt>
                <c:pt idx="45" formatCode="General">
                  <c:v>105.1</c:v>
                </c:pt>
                <c:pt idx="46" formatCode="General">
                  <c:v>104.5</c:v>
                </c:pt>
                <c:pt idx="47" formatCode="General">
                  <c:v>103.7</c:v>
                </c:pt>
                <c:pt idx="48" formatCode="General">
                  <c:v>104.9</c:v>
                </c:pt>
                <c:pt idx="49" formatCode="General">
                  <c:v>103.9</c:v>
                </c:pt>
                <c:pt idx="50" formatCode="General">
                  <c:v>105.6</c:v>
                </c:pt>
                <c:pt idx="51" formatCode="General">
                  <c:v>106.2</c:v>
                </c:pt>
                <c:pt idx="52" formatCode="General">
                  <c:v>106.6</c:v>
                </c:pt>
                <c:pt idx="53" formatCode="General">
                  <c:v>105.7</c:v>
                </c:pt>
                <c:pt idx="54" formatCode="General">
                  <c:v>107.5</c:v>
                </c:pt>
                <c:pt idx="55" formatCode="General">
                  <c:v>107.7</c:v>
                </c:pt>
                <c:pt idx="56" formatCode="General">
                  <c:v>105.5</c:v>
                </c:pt>
                <c:pt idx="57" formatCode="General">
                  <c:v>106</c:v>
                </c:pt>
                <c:pt idx="58" formatCode="General">
                  <c:v>104.7</c:v>
                </c:pt>
                <c:pt idx="59" formatCode="General">
                  <c:v>106.4</c:v>
                </c:pt>
                <c:pt idx="60" formatCode="General">
                  <c:v>107.4</c:v>
                </c:pt>
                <c:pt idx="61" formatCode="General">
                  <c:v>108.1</c:v>
                </c:pt>
                <c:pt idx="62" formatCode="General">
                  <c:v>104.8</c:v>
                </c:pt>
                <c:pt idx="63" formatCode="General">
                  <c:v>106.1</c:v>
                </c:pt>
                <c:pt idx="64" formatCode="General">
                  <c:v>107.4</c:v>
                </c:pt>
                <c:pt idx="65" formatCode="General">
                  <c:v>105</c:v>
                </c:pt>
                <c:pt idx="66" formatCode="General">
                  <c:v>104.7</c:v>
                </c:pt>
                <c:pt idx="67" formatCode="General">
                  <c:v>104.6</c:v>
                </c:pt>
                <c:pt idx="68" formatCode="General">
                  <c:v>104.2</c:v>
                </c:pt>
                <c:pt idx="69" formatCode="General">
                  <c:v>102.7</c:v>
                </c:pt>
                <c:pt idx="70" formatCode="General">
                  <c:v>103.1</c:v>
                </c:pt>
                <c:pt idx="71" formatCode="General">
                  <c:v>101.3</c:v>
                </c:pt>
                <c:pt idx="72" formatCode="General">
                  <c:v>100.6</c:v>
                </c:pt>
                <c:pt idx="73" formatCode="General">
                  <c:v>102.2</c:v>
                </c:pt>
                <c:pt idx="74" formatCode="General">
                  <c:v>102.4</c:v>
                </c:pt>
                <c:pt idx="75" formatCode="General">
                  <c:v>101.9</c:v>
                </c:pt>
                <c:pt idx="76" formatCode="General">
                  <c:v>102.2</c:v>
                </c:pt>
                <c:pt idx="77" formatCode="General">
                  <c:v>100.9</c:v>
                </c:pt>
                <c:pt idx="78" formatCode="General">
                  <c:v>101.8</c:v>
                </c:pt>
                <c:pt idx="79" formatCode="General">
                  <c:v>100</c:v>
                </c:pt>
                <c:pt idx="80" formatCode="General">
                  <c:v>101.4</c:v>
                </c:pt>
                <c:pt idx="81" formatCode="General">
                  <c:v>101</c:v>
                </c:pt>
                <c:pt idx="82" formatCode="General">
                  <c:v>102.1</c:v>
                </c:pt>
                <c:pt idx="83" formatCode="General">
                  <c:v>102.1</c:v>
                </c:pt>
                <c:pt idx="84" formatCode="General">
                  <c:v>100.1</c:v>
                </c:pt>
                <c:pt idx="85" formatCode="General">
                  <c:v>99.3</c:v>
                </c:pt>
                <c:pt idx="86" formatCode="General">
                  <c:v>100</c:v>
                </c:pt>
                <c:pt idx="87" formatCode="General">
                  <c:v>99.4</c:v>
                </c:pt>
                <c:pt idx="88" formatCode="General">
                  <c:v>99.1</c:v>
                </c:pt>
                <c:pt idx="89" formatCode="General">
                  <c:v>101.1</c:v>
                </c:pt>
                <c:pt idx="90" formatCode="General">
                  <c:v>99.9</c:v>
                </c:pt>
                <c:pt idx="91" formatCode="General">
                  <c:v>100</c:v>
                </c:pt>
                <c:pt idx="92" formatCode="General">
                  <c:v>100</c:v>
                </c:pt>
                <c:pt idx="93" formatCode="General">
                  <c:v>99.6</c:v>
                </c:pt>
                <c:pt idx="94" formatCode="General">
                  <c:v>99.3</c:v>
                </c:pt>
                <c:pt idx="95" formatCode="General">
                  <c:v>99.2</c:v>
                </c:pt>
              </c:numCache>
            </c:numRef>
          </c:val>
          <c:smooth val="0"/>
          <c:extLst>
            <c:ext xmlns:c16="http://schemas.microsoft.com/office/drawing/2014/chart" uri="{C3380CC4-5D6E-409C-BE32-E72D297353CC}">
              <c16:uniqueId val="{00000000-7418-430F-B10A-71E894B3B7FC}"/>
            </c:ext>
          </c:extLst>
        </c:ser>
        <c:dLbls>
          <c:showLegendKey val="0"/>
          <c:showVal val="0"/>
          <c:showCatName val="0"/>
          <c:showSerName val="0"/>
          <c:showPercent val="0"/>
          <c:showBubbleSize val="0"/>
        </c:dLbls>
        <c:smooth val="0"/>
        <c:axId val="122698368"/>
        <c:axId val="122720640"/>
      </c:lineChart>
      <c:dateAx>
        <c:axId val="12269836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sz="1050"/>
            </a:pPr>
            <a:endParaRPr lang="de-DE"/>
          </a:p>
        </c:txPr>
        <c:crossAx val="122720640"/>
        <c:crosses val="autoZero"/>
        <c:auto val="1"/>
        <c:lblOffset val="100"/>
        <c:baseTimeUnit val="months"/>
        <c:majorUnit val="12"/>
        <c:majorTimeUnit val="months"/>
        <c:minorUnit val="6"/>
        <c:minorTimeUnit val="months"/>
      </c:dateAx>
      <c:valAx>
        <c:axId val="122720640"/>
        <c:scaling>
          <c:orientation val="minMax"/>
          <c:max val="110"/>
          <c:min val="7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2698368"/>
        <c:crosses val="autoZero"/>
        <c:crossBetween val="between"/>
        <c:majorUnit val="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Produktionsindex </a:t>
            </a:r>
          </a:p>
          <a:p>
            <a:pPr algn="l">
              <a:defRPr/>
            </a:pPr>
            <a:r>
              <a:rPr lang="de-DE" sz="1200"/>
              <a:t>(Kalender- und saisonbereinigter Wert nach X13 JDemetra+;  2015=100)</a:t>
            </a:r>
          </a:p>
        </c:rich>
      </c:tx>
      <c:layout>
        <c:manualLayout>
          <c:xMode val="edge"/>
          <c:yMode val="edge"/>
          <c:x val="5.1298320652355288E-4"/>
          <c:y val="2.2955268962018584E-3"/>
        </c:manualLayout>
      </c:layout>
      <c:overlay val="0"/>
      <c:spPr>
        <a:noFill/>
        <a:ln w="25400">
          <a:noFill/>
        </a:ln>
      </c:spPr>
    </c:title>
    <c:autoTitleDeleted val="0"/>
    <c:plotArea>
      <c:layout>
        <c:manualLayout>
          <c:layoutTarget val="inner"/>
          <c:xMode val="edge"/>
          <c:yMode val="edge"/>
          <c:x val="7.4917474160206762E-2"/>
          <c:y val="0.16948371169545587"/>
          <c:w val="0.90133204134366918"/>
          <c:h val="0.75912001474374702"/>
        </c:manualLayout>
      </c:layout>
      <c:lineChart>
        <c:grouping val="standard"/>
        <c:varyColors val="0"/>
        <c:ser>
          <c:idx val="0"/>
          <c:order val="0"/>
          <c:tx>
            <c:strRef>
              <c:f>Produktionsindex!$B$3</c:f>
              <c:strCache>
                <c:ptCount val="1"/>
                <c:pt idx="0">
                  <c:v>Produzierendes Gewerbe insgesamt</c:v>
                </c:pt>
              </c:strCache>
            </c:strRef>
          </c:tx>
          <c:spPr>
            <a:ln w="38100">
              <a:solidFill>
                <a:srgbClr val="00B0F0"/>
              </a:solidFill>
              <a:prstDash val="solid"/>
            </a:ln>
          </c:spPr>
          <c:marker>
            <c:symbol val="none"/>
          </c:marker>
          <c:cat>
            <c:numRef>
              <c:f>Produktionsindex!$A$6:$A$65</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Produktionsindex!$D$6:$D$65</c:f>
              <c:numCache>
                <c:formatCode>0.0</c:formatCode>
                <c:ptCount val="60"/>
                <c:pt idx="8">
                  <c:v>96.2</c:v>
                </c:pt>
                <c:pt idx="9" formatCode="General">
                  <c:v>95.5</c:v>
                </c:pt>
                <c:pt idx="10" formatCode="General">
                  <c:v>99.2</c:v>
                </c:pt>
                <c:pt idx="11" formatCode="General">
                  <c:v>99.1</c:v>
                </c:pt>
                <c:pt idx="12" formatCode="General">
                  <c:v>97.7</c:v>
                </c:pt>
                <c:pt idx="13" formatCode="General">
                  <c:v>96.7</c:v>
                </c:pt>
                <c:pt idx="14" formatCode="General">
                  <c:v>96.4</c:v>
                </c:pt>
                <c:pt idx="15" formatCode="General">
                  <c:v>94.4</c:v>
                </c:pt>
                <c:pt idx="16" formatCode="General">
                  <c:v>95</c:v>
                </c:pt>
                <c:pt idx="17" formatCode="General">
                  <c:v>97.7</c:v>
                </c:pt>
                <c:pt idx="18" formatCode="General">
                  <c:v>97.2</c:v>
                </c:pt>
                <c:pt idx="19" formatCode="General">
                  <c:v>97.8</c:v>
                </c:pt>
                <c:pt idx="20" formatCode="General">
                  <c:v>98.3</c:v>
                </c:pt>
                <c:pt idx="21" formatCode="General">
                  <c:v>98.6</c:v>
                </c:pt>
                <c:pt idx="22" formatCode="General">
                  <c:v>96.5</c:v>
                </c:pt>
                <c:pt idx="23" formatCode="General">
                  <c:v>98.4</c:v>
                </c:pt>
                <c:pt idx="24" formatCode="General">
                  <c:v>100.5</c:v>
                </c:pt>
                <c:pt idx="25" formatCode="General">
                  <c:v>98.9</c:v>
                </c:pt>
                <c:pt idx="26" formatCode="General">
                  <c:v>97.6</c:v>
                </c:pt>
                <c:pt idx="27" formatCode="General">
                  <c:v>95</c:v>
                </c:pt>
                <c:pt idx="28" formatCode="General">
                  <c:v>93.3</c:v>
                </c:pt>
                <c:pt idx="29" formatCode="General">
                  <c:v>92.5</c:v>
                </c:pt>
                <c:pt idx="30" formatCode="General">
                  <c:v>92</c:v>
                </c:pt>
                <c:pt idx="31" formatCode="General">
                  <c:v>83.8</c:v>
                </c:pt>
                <c:pt idx="32" formatCode="General">
                  <c:v>77.099999999999994</c:v>
                </c:pt>
                <c:pt idx="33" formatCode="General">
                  <c:v>94.1</c:v>
                </c:pt>
                <c:pt idx="34" formatCode="General">
                  <c:v>103.1</c:v>
                </c:pt>
                <c:pt idx="35" formatCode="General">
                  <c:v>102.2</c:v>
                </c:pt>
                <c:pt idx="36" formatCode="General">
                  <c:v>99.4</c:v>
                </c:pt>
                <c:pt idx="37" formatCode="General">
                  <c:v>101.4</c:v>
                </c:pt>
                <c:pt idx="38" formatCode="General">
                  <c:v>100.7</c:v>
                </c:pt>
                <c:pt idx="39" formatCode="General">
                  <c:v>102</c:v>
                </c:pt>
                <c:pt idx="40" formatCode="General">
                  <c:v>102.8</c:v>
                </c:pt>
                <c:pt idx="41" formatCode="General">
                  <c:v>102.1</c:v>
                </c:pt>
                <c:pt idx="42" formatCode="General">
                  <c:v>102.5</c:v>
                </c:pt>
                <c:pt idx="43" formatCode="General">
                  <c:v>103.3</c:v>
                </c:pt>
                <c:pt idx="44" formatCode="General">
                  <c:v>102.6</c:v>
                </c:pt>
                <c:pt idx="45" formatCode="General">
                  <c:v>105.1</c:v>
                </c:pt>
                <c:pt idx="46" formatCode="General">
                  <c:v>104.5</c:v>
                </c:pt>
                <c:pt idx="47" formatCode="General">
                  <c:v>103.7</c:v>
                </c:pt>
                <c:pt idx="48" formatCode="General">
                  <c:v>104.9</c:v>
                </c:pt>
                <c:pt idx="49" formatCode="General">
                  <c:v>103.9</c:v>
                </c:pt>
                <c:pt idx="50" formatCode="General">
                  <c:v>105.6</c:v>
                </c:pt>
                <c:pt idx="51" formatCode="General">
                  <c:v>106.2</c:v>
                </c:pt>
                <c:pt idx="52" formatCode="General">
                  <c:v>106.6</c:v>
                </c:pt>
                <c:pt idx="53" formatCode="General">
                  <c:v>105.7</c:v>
                </c:pt>
                <c:pt idx="54" formatCode="General">
                  <c:v>107.5</c:v>
                </c:pt>
                <c:pt idx="55" formatCode="General">
                  <c:v>107.7</c:v>
                </c:pt>
                <c:pt idx="56" formatCode="General">
                  <c:v>105.5</c:v>
                </c:pt>
                <c:pt idx="57" formatCode="General">
                  <c:v>106</c:v>
                </c:pt>
                <c:pt idx="58" formatCode="General">
                  <c:v>104.7</c:v>
                </c:pt>
                <c:pt idx="59" formatCode="General">
                  <c:v>106.4</c:v>
                </c:pt>
              </c:numCache>
            </c:numRef>
          </c:val>
          <c:smooth val="0"/>
          <c:extLst>
            <c:ext xmlns:c16="http://schemas.microsoft.com/office/drawing/2014/chart" uri="{C3380CC4-5D6E-409C-BE32-E72D297353CC}">
              <c16:uniqueId val="{00000000-9047-46C2-AE2E-6C6423C54F8E}"/>
            </c:ext>
          </c:extLst>
        </c:ser>
        <c:ser>
          <c:idx val="1"/>
          <c:order val="1"/>
          <c:tx>
            <c:strRef>
              <c:f>Produktionsindex!$K$3</c:f>
              <c:strCache>
                <c:ptCount val="1"/>
                <c:pt idx="0">
                  <c:v>darunter Verarbeitendes Gewerbe (WZ08-C)</c:v>
                </c:pt>
              </c:strCache>
            </c:strRef>
          </c:tx>
          <c:marker>
            <c:symbol val="none"/>
          </c:marker>
          <c:cat>
            <c:numRef>
              <c:f>Produktionsindex!$A$6:$A$65</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Produktionsindex!$K$6:$K$65</c:f>
              <c:numCache>
                <c:formatCode>General</c:formatCode>
                <c:ptCount val="60"/>
                <c:pt idx="8">
                  <c:v>93.1</c:v>
                </c:pt>
                <c:pt idx="9">
                  <c:v>92.7</c:v>
                </c:pt>
                <c:pt idx="10">
                  <c:v>96.6</c:v>
                </c:pt>
                <c:pt idx="11">
                  <c:v>96.4</c:v>
                </c:pt>
                <c:pt idx="12">
                  <c:v>95.8</c:v>
                </c:pt>
                <c:pt idx="13">
                  <c:v>94.3</c:v>
                </c:pt>
                <c:pt idx="14">
                  <c:v>93.9</c:v>
                </c:pt>
                <c:pt idx="15">
                  <c:v>91.4</c:v>
                </c:pt>
                <c:pt idx="16">
                  <c:v>92.5</c:v>
                </c:pt>
                <c:pt idx="17">
                  <c:v>95.8</c:v>
                </c:pt>
                <c:pt idx="18">
                  <c:v>94.8</c:v>
                </c:pt>
                <c:pt idx="19">
                  <c:v>95.2</c:v>
                </c:pt>
                <c:pt idx="20">
                  <c:v>95.7</c:v>
                </c:pt>
                <c:pt idx="21">
                  <c:v>95.9</c:v>
                </c:pt>
                <c:pt idx="22">
                  <c:v>95.1</c:v>
                </c:pt>
                <c:pt idx="23">
                  <c:v>97</c:v>
                </c:pt>
                <c:pt idx="24">
                  <c:v>97.4</c:v>
                </c:pt>
                <c:pt idx="25">
                  <c:v>96.4</c:v>
                </c:pt>
                <c:pt idx="26">
                  <c:v>95.4</c:v>
                </c:pt>
                <c:pt idx="27">
                  <c:v>92.1</c:v>
                </c:pt>
                <c:pt idx="28">
                  <c:v>89.7</c:v>
                </c:pt>
                <c:pt idx="29">
                  <c:v>90</c:v>
                </c:pt>
                <c:pt idx="30">
                  <c:v>88.2</c:v>
                </c:pt>
                <c:pt idx="31">
                  <c:v>79</c:v>
                </c:pt>
                <c:pt idx="32">
                  <c:v>70.8</c:v>
                </c:pt>
                <c:pt idx="33">
                  <c:v>91</c:v>
                </c:pt>
                <c:pt idx="34">
                  <c:v>102</c:v>
                </c:pt>
                <c:pt idx="35">
                  <c:v>100.7</c:v>
                </c:pt>
                <c:pt idx="36">
                  <c:v>98</c:v>
                </c:pt>
                <c:pt idx="37">
                  <c:v>100</c:v>
                </c:pt>
                <c:pt idx="38">
                  <c:v>99.5</c:v>
                </c:pt>
                <c:pt idx="39">
                  <c:v>100.6</c:v>
                </c:pt>
                <c:pt idx="40">
                  <c:v>101.6</c:v>
                </c:pt>
                <c:pt idx="41">
                  <c:v>101.3</c:v>
                </c:pt>
                <c:pt idx="42">
                  <c:v>101.8</c:v>
                </c:pt>
                <c:pt idx="43">
                  <c:v>102.6</c:v>
                </c:pt>
                <c:pt idx="44">
                  <c:v>101.7</c:v>
                </c:pt>
                <c:pt idx="45">
                  <c:v>104.5</c:v>
                </c:pt>
                <c:pt idx="46">
                  <c:v>103.8</c:v>
                </c:pt>
                <c:pt idx="47">
                  <c:v>103.6</c:v>
                </c:pt>
                <c:pt idx="48">
                  <c:v>104.4</c:v>
                </c:pt>
                <c:pt idx="49">
                  <c:v>103.6</c:v>
                </c:pt>
                <c:pt idx="50">
                  <c:v>105.4</c:v>
                </c:pt>
                <c:pt idx="51">
                  <c:v>105.6</c:v>
                </c:pt>
                <c:pt idx="52">
                  <c:v>105.8</c:v>
                </c:pt>
                <c:pt idx="53">
                  <c:v>105.5</c:v>
                </c:pt>
                <c:pt idx="54">
                  <c:v>107.7</c:v>
                </c:pt>
                <c:pt idx="55">
                  <c:v>107.8</c:v>
                </c:pt>
                <c:pt idx="56">
                  <c:v>105.9</c:v>
                </c:pt>
                <c:pt idx="57">
                  <c:v>106.7</c:v>
                </c:pt>
                <c:pt idx="58">
                  <c:v>105.4</c:v>
                </c:pt>
                <c:pt idx="59">
                  <c:v>107.1</c:v>
                </c:pt>
              </c:numCache>
            </c:numRef>
          </c:val>
          <c:smooth val="0"/>
          <c:extLst>
            <c:ext xmlns:c16="http://schemas.microsoft.com/office/drawing/2014/chart" uri="{C3380CC4-5D6E-409C-BE32-E72D297353CC}">
              <c16:uniqueId val="{00000001-9047-46C2-AE2E-6C6423C54F8E}"/>
            </c:ext>
          </c:extLst>
        </c:ser>
        <c:ser>
          <c:idx val="2"/>
          <c:order val="2"/>
          <c:tx>
            <c:strRef>
              <c:f>Produktionsindex!$O$3</c:f>
              <c:strCache>
                <c:ptCount val="1"/>
                <c:pt idx="0">
                  <c:v>darunter Baugewerbe (WZ08-F)</c:v>
                </c:pt>
              </c:strCache>
            </c:strRef>
          </c:tx>
          <c:marker>
            <c:symbol val="none"/>
          </c:marker>
          <c:cat>
            <c:numRef>
              <c:f>Produktionsindex!$A$6:$A$65</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Produktionsindex!$O$6:$O$65</c:f>
              <c:numCache>
                <c:formatCode>General</c:formatCode>
                <c:ptCount val="60"/>
                <c:pt idx="8">
                  <c:v>115</c:v>
                </c:pt>
                <c:pt idx="9">
                  <c:v>117.5</c:v>
                </c:pt>
                <c:pt idx="10">
                  <c:v>117.6</c:v>
                </c:pt>
                <c:pt idx="11">
                  <c:v>119.2</c:v>
                </c:pt>
                <c:pt idx="12">
                  <c:v>112.6</c:v>
                </c:pt>
                <c:pt idx="13">
                  <c:v>114.6</c:v>
                </c:pt>
                <c:pt idx="14">
                  <c:v>114.8</c:v>
                </c:pt>
                <c:pt idx="15">
                  <c:v>114.2</c:v>
                </c:pt>
                <c:pt idx="16">
                  <c:v>112.7</c:v>
                </c:pt>
                <c:pt idx="17">
                  <c:v>115</c:v>
                </c:pt>
                <c:pt idx="18">
                  <c:v>115.5</c:v>
                </c:pt>
                <c:pt idx="19">
                  <c:v>117.2</c:v>
                </c:pt>
                <c:pt idx="20">
                  <c:v>116.4</c:v>
                </c:pt>
                <c:pt idx="21">
                  <c:v>119.6</c:v>
                </c:pt>
                <c:pt idx="22">
                  <c:v>109.3</c:v>
                </c:pt>
                <c:pt idx="23">
                  <c:v>110.3</c:v>
                </c:pt>
                <c:pt idx="24">
                  <c:v>124.5</c:v>
                </c:pt>
                <c:pt idx="25">
                  <c:v>117.1</c:v>
                </c:pt>
                <c:pt idx="26">
                  <c:v>114.7</c:v>
                </c:pt>
                <c:pt idx="27">
                  <c:v>113.8</c:v>
                </c:pt>
                <c:pt idx="28">
                  <c:v>112.8</c:v>
                </c:pt>
                <c:pt idx="29">
                  <c:v>111.6</c:v>
                </c:pt>
                <c:pt idx="30">
                  <c:v>116.2</c:v>
                </c:pt>
                <c:pt idx="31">
                  <c:v>113.8</c:v>
                </c:pt>
                <c:pt idx="32">
                  <c:v>113.3</c:v>
                </c:pt>
                <c:pt idx="33">
                  <c:v>118.1</c:v>
                </c:pt>
                <c:pt idx="34">
                  <c:v>117.7</c:v>
                </c:pt>
                <c:pt idx="35">
                  <c:v>119.4</c:v>
                </c:pt>
                <c:pt idx="36">
                  <c:v>112.4</c:v>
                </c:pt>
                <c:pt idx="37">
                  <c:v>114.4</c:v>
                </c:pt>
                <c:pt idx="38">
                  <c:v>112.3</c:v>
                </c:pt>
                <c:pt idx="39">
                  <c:v>113.6</c:v>
                </c:pt>
                <c:pt idx="40">
                  <c:v>112.1</c:v>
                </c:pt>
                <c:pt idx="41">
                  <c:v>112.8</c:v>
                </c:pt>
                <c:pt idx="42">
                  <c:v>112.8</c:v>
                </c:pt>
                <c:pt idx="43">
                  <c:v>111.8</c:v>
                </c:pt>
                <c:pt idx="44">
                  <c:v>113.8</c:v>
                </c:pt>
                <c:pt idx="45">
                  <c:v>114.8</c:v>
                </c:pt>
                <c:pt idx="46">
                  <c:v>114.3</c:v>
                </c:pt>
                <c:pt idx="47">
                  <c:v>107.8</c:v>
                </c:pt>
                <c:pt idx="48">
                  <c:v>111.4</c:v>
                </c:pt>
                <c:pt idx="49">
                  <c:v>110</c:v>
                </c:pt>
                <c:pt idx="50">
                  <c:v>110.5</c:v>
                </c:pt>
                <c:pt idx="51">
                  <c:v>111.2</c:v>
                </c:pt>
                <c:pt idx="52">
                  <c:v>109</c:v>
                </c:pt>
                <c:pt idx="53">
                  <c:v>109.1</c:v>
                </c:pt>
                <c:pt idx="54">
                  <c:v>109</c:v>
                </c:pt>
                <c:pt idx="55">
                  <c:v>111.3</c:v>
                </c:pt>
                <c:pt idx="56">
                  <c:v>107.7</c:v>
                </c:pt>
                <c:pt idx="57">
                  <c:v>106.2</c:v>
                </c:pt>
                <c:pt idx="58">
                  <c:v>104.5</c:v>
                </c:pt>
                <c:pt idx="59">
                  <c:v>108.4</c:v>
                </c:pt>
              </c:numCache>
            </c:numRef>
          </c:val>
          <c:smooth val="0"/>
          <c:extLst>
            <c:ext xmlns:c16="http://schemas.microsoft.com/office/drawing/2014/chart" uri="{C3380CC4-5D6E-409C-BE32-E72D297353CC}">
              <c16:uniqueId val="{00000002-9047-46C2-AE2E-6C6423C54F8E}"/>
            </c:ext>
          </c:extLst>
        </c:ser>
        <c:dLbls>
          <c:showLegendKey val="0"/>
          <c:showVal val="0"/>
          <c:showCatName val="0"/>
          <c:showSerName val="0"/>
          <c:showPercent val="0"/>
          <c:showBubbleSize val="0"/>
        </c:dLbls>
        <c:smooth val="0"/>
        <c:axId val="122698368"/>
        <c:axId val="122720640"/>
      </c:lineChart>
      <c:dateAx>
        <c:axId val="12269836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sz="1050"/>
            </a:pPr>
            <a:endParaRPr lang="de-DE"/>
          </a:p>
        </c:txPr>
        <c:crossAx val="122720640"/>
        <c:crosses val="autoZero"/>
        <c:auto val="1"/>
        <c:lblOffset val="100"/>
        <c:baseTimeUnit val="months"/>
        <c:majorUnit val="12"/>
        <c:majorTimeUnit val="months"/>
        <c:minorUnit val="6"/>
        <c:minorTimeUnit val="months"/>
      </c:dateAx>
      <c:valAx>
        <c:axId val="122720640"/>
        <c:scaling>
          <c:orientation val="minMax"/>
          <c:max val="130"/>
          <c:min val="7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low"/>
        <c:spPr>
          <a:ln w="3175">
            <a:noFill/>
            <a:prstDash val="solid"/>
          </a:ln>
        </c:spPr>
        <c:txPr>
          <a:bodyPr rot="0" vert="horz"/>
          <a:lstStyle/>
          <a:p>
            <a:pPr>
              <a:defRPr/>
            </a:pPr>
            <a:endParaRPr lang="de-DE"/>
          </a:p>
        </c:txPr>
        <c:crossAx val="122698368"/>
        <c:crosses val="autoZero"/>
        <c:crossBetween val="between"/>
        <c:majorUnit val="5"/>
      </c:valAx>
      <c:spPr>
        <a:solidFill>
          <a:srgbClr val="FFFFFF"/>
        </a:solidFill>
        <a:ln w="12700">
          <a:noFill/>
          <a:prstDash val="solid"/>
        </a:ln>
      </c:spPr>
    </c:plotArea>
    <c:legend>
      <c:legendPos val="r"/>
      <c:layout>
        <c:manualLayout>
          <c:xMode val="edge"/>
          <c:yMode val="edge"/>
          <c:x val="0.51419748318852254"/>
          <c:y val="0.74055478705679023"/>
          <c:w val="0.4834575989789478"/>
          <c:h val="0.187153438903991"/>
        </c:manualLayout>
      </c:layout>
      <c:overlay val="0"/>
      <c:txPr>
        <a:bodyPr/>
        <a:lstStyle/>
        <a:p>
          <a:pPr>
            <a:defRPr sz="1050"/>
          </a:pPr>
          <a:endParaRPr lang="de-DE"/>
        </a:p>
      </c:txPr>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'Produktionsindex Branchen'!$D$6</c:f>
              <c:strCache>
                <c:ptCount val="1"/>
                <c:pt idx="0">
                  <c:v>Vorleister</c:v>
                </c:pt>
              </c:strCache>
            </c:strRef>
          </c:tx>
          <c:spPr>
            <a:ln w="28575" cap="rnd">
              <a:solidFill>
                <a:schemeClr val="accent1"/>
              </a:solidFill>
              <a:round/>
            </a:ln>
            <a:effectLst/>
          </c:spPr>
          <c:marker>
            <c:symbol val="none"/>
          </c:marker>
          <c:cat>
            <c:strRef>
              <c:f>'Produktionsindex Branchen'!$A$7:$A$390</c:f>
              <c:strCache>
                <c:ptCount val="49"/>
                <c:pt idx="0">
                  <c:v>2018</c:v>
                </c:pt>
                <c:pt idx="12">
                  <c:v>2019</c:v>
                </c:pt>
                <c:pt idx="24">
                  <c:v>2020</c:v>
                </c:pt>
                <c:pt idx="36">
                  <c:v>2021</c:v>
                </c:pt>
                <c:pt idx="48">
                  <c:v>2022</c:v>
                </c:pt>
              </c:strCache>
            </c:strRef>
          </c:cat>
          <c:val>
            <c:numRef>
              <c:f>'Produktionsindex Branchen'!$D$7:$D$390</c:f>
              <c:numCache>
                <c:formatCode>General</c:formatCode>
                <c:ptCount val="60"/>
                <c:pt idx="0">
                  <c:v>106.3</c:v>
                </c:pt>
                <c:pt idx="1">
                  <c:v>105.8</c:v>
                </c:pt>
                <c:pt idx="2">
                  <c:v>105.1</c:v>
                </c:pt>
                <c:pt idx="3">
                  <c:v>104.8</c:v>
                </c:pt>
                <c:pt idx="4">
                  <c:v>107.1</c:v>
                </c:pt>
                <c:pt idx="5">
                  <c:v>106.6</c:v>
                </c:pt>
                <c:pt idx="6">
                  <c:v>105.5</c:v>
                </c:pt>
                <c:pt idx="7">
                  <c:v>105.6</c:v>
                </c:pt>
                <c:pt idx="8">
                  <c:v>105.1</c:v>
                </c:pt>
                <c:pt idx="9">
                  <c:v>104.9</c:v>
                </c:pt>
                <c:pt idx="10">
                  <c:v>104.3</c:v>
                </c:pt>
                <c:pt idx="11">
                  <c:v>105.2</c:v>
                </c:pt>
                <c:pt idx="12">
                  <c:v>104.8</c:v>
                </c:pt>
                <c:pt idx="13">
                  <c:v>104.1</c:v>
                </c:pt>
                <c:pt idx="14">
                  <c:v>104.6</c:v>
                </c:pt>
                <c:pt idx="15">
                  <c:v>102.8</c:v>
                </c:pt>
                <c:pt idx="16">
                  <c:v>102.4</c:v>
                </c:pt>
                <c:pt idx="17">
                  <c:v>100.9</c:v>
                </c:pt>
                <c:pt idx="18">
                  <c:v>100.9</c:v>
                </c:pt>
                <c:pt idx="19">
                  <c:v>101</c:v>
                </c:pt>
                <c:pt idx="20">
                  <c:v>100.4</c:v>
                </c:pt>
                <c:pt idx="21">
                  <c:v>100.9</c:v>
                </c:pt>
                <c:pt idx="22">
                  <c:v>100.5</c:v>
                </c:pt>
                <c:pt idx="23">
                  <c:v>98.6</c:v>
                </c:pt>
                <c:pt idx="24">
                  <c:v>102</c:v>
                </c:pt>
                <c:pt idx="25">
                  <c:v>103.8</c:v>
                </c:pt>
                <c:pt idx="26">
                  <c:v>96.4</c:v>
                </c:pt>
                <c:pt idx="27">
                  <c:v>82.2</c:v>
                </c:pt>
                <c:pt idx="28">
                  <c:v>83.4</c:v>
                </c:pt>
                <c:pt idx="29">
                  <c:v>88.3</c:v>
                </c:pt>
                <c:pt idx="30">
                  <c:v>91.4</c:v>
                </c:pt>
                <c:pt idx="31">
                  <c:v>93.6</c:v>
                </c:pt>
                <c:pt idx="32">
                  <c:v>96</c:v>
                </c:pt>
                <c:pt idx="33" formatCode="0.0">
                  <c:v>98.9</c:v>
                </c:pt>
                <c:pt idx="34" formatCode="0.0">
                  <c:v>101.2</c:v>
                </c:pt>
                <c:pt idx="35" formatCode="0.0">
                  <c:v>102.8</c:v>
                </c:pt>
                <c:pt idx="36" formatCode="0.0">
                  <c:v>103.4</c:v>
                </c:pt>
                <c:pt idx="37" formatCode="0.0">
                  <c:v>101.9</c:v>
                </c:pt>
                <c:pt idx="38" formatCode="0.0">
                  <c:v>102.9</c:v>
                </c:pt>
                <c:pt idx="39" formatCode="0.0">
                  <c:v>103.4</c:v>
                </c:pt>
                <c:pt idx="40" formatCode="0.0">
                  <c:v>103.9</c:v>
                </c:pt>
                <c:pt idx="41" formatCode="0.0">
                  <c:v>103.6</c:v>
                </c:pt>
                <c:pt idx="42" formatCode="0.0">
                  <c:v>103.2</c:v>
                </c:pt>
                <c:pt idx="43" formatCode="0.0">
                  <c:v>100.6</c:v>
                </c:pt>
                <c:pt idx="44" formatCode="0.0">
                  <c:v>99.9</c:v>
                </c:pt>
                <c:pt idx="45">
                  <c:v>100.1</c:v>
                </c:pt>
                <c:pt idx="46">
                  <c:v>101</c:v>
                </c:pt>
                <c:pt idx="47">
                  <c:v>102.1</c:v>
                </c:pt>
                <c:pt idx="48">
                  <c:v>102.7</c:v>
                </c:pt>
                <c:pt idx="49">
                  <c:v>103.2</c:v>
                </c:pt>
                <c:pt idx="50">
                  <c:v>99.6</c:v>
                </c:pt>
                <c:pt idx="51">
                  <c:v>100</c:v>
                </c:pt>
              </c:numCache>
            </c:numRef>
          </c:val>
          <c:smooth val="0"/>
          <c:extLst>
            <c:ext xmlns:c16="http://schemas.microsoft.com/office/drawing/2014/chart" uri="{C3380CC4-5D6E-409C-BE32-E72D297353CC}">
              <c16:uniqueId val="{00000000-7914-4DAA-A519-72C7B2B9BA29}"/>
            </c:ext>
          </c:extLst>
        </c:ser>
        <c:ser>
          <c:idx val="1"/>
          <c:order val="1"/>
          <c:tx>
            <c:strRef>
              <c:f>'Produktionsindex Branchen'!$E$6</c:f>
              <c:strCache>
                <c:ptCount val="1"/>
                <c:pt idx="0">
                  <c:v>Investitionsgüter</c:v>
                </c:pt>
              </c:strCache>
            </c:strRef>
          </c:tx>
          <c:spPr>
            <a:ln w="28575" cap="rnd">
              <a:solidFill>
                <a:schemeClr val="accent2"/>
              </a:solidFill>
              <a:round/>
            </a:ln>
            <a:effectLst/>
          </c:spPr>
          <c:marker>
            <c:symbol val="none"/>
          </c:marker>
          <c:cat>
            <c:strRef>
              <c:f>'Produktionsindex Branchen'!$A$7:$A$390</c:f>
              <c:strCache>
                <c:ptCount val="49"/>
                <c:pt idx="0">
                  <c:v>2018</c:v>
                </c:pt>
                <c:pt idx="12">
                  <c:v>2019</c:v>
                </c:pt>
                <c:pt idx="24">
                  <c:v>2020</c:v>
                </c:pt>
                <c:pt idx="36">
                  <c:v>2021</c:v>
                </c:pt>
                <c:pt idx="48">
                  <c:v>2022</c:v>
                </c:pt>
              </c:strCache>
            </c:strRef>
          </c:cat>
          <c:val>
            <c:numRef>
              <c:f>'Produktionsindex Branchen'!$E$7:$E$390</c:f>
              <c:numCache>
                <c:formatCode>General</c:formatCode>
                <c:ptCount val="60"/>
                <c:pt idx="0">
                  <c:v>108.1</c:v>
                </c:pt>
                <c:pt idx="1">
                  <c:v>104.7</c:v>
                </c:pt>
                <c:pt idx="2">
                  <c:v>107.8</c:v>
                </c:pt>
                <c:pt idx="3">
                  <c:v>107.4</c:v>
                </c:pt>
                <c:pt idx="4">
                  <c:v>107.3</c:v>
                </c:pt>
                <c:pt idx="5">
                  <c:v>107.4</c:v>
                </c:pt>
                <c:pt idx="6">
                  <c:v>104.4</c:v>
                </c:pt>
                <c:pt idx="7">
                  <c:v>104.1</c:v>
                </c:pt>
                <c:pt idx="8">
                  <c:v>104.8</c:v>
                </c:pt>
                <c:pt idx="9">
                  <c:v>106.4</c:v>
                </c:pt>
                <c:pt idx="10">
                  <c:v>104.1</c:v>
                </c:pt>
                <c:pt idx="11">
                  <c:v>105.9</c:v>
                </c:pt>
                <c:pt idx="12">
                  <c:v>103</c:v>
                </c:pt>
                <c:pt idx="13">
                  <c:v>104</c:v>
                </c:pt>
                <c:pt idx="14">
                  <c:v>104.8</c:v>
                </c:pt>
                <c:pt idx="15">
                  <c:v>100.8</c:v>
                </c:pt>
                <c:pt idx="16">
                  <c:v>103</c:v>
                </c:pt>
                <c:pt idx="17">
                  <c:v>102.2</c:v>
                </c:pt>
                <c:pt idx="18">
                  <c:v>101.5</c:v>
                </c:pt>
                <c:pt idx="19">
                  <c:v>102.1</c:v>
                </c:pt>
                <c:pt idx="20">
                  <c:v>101.1</c:v>
                </c:pt>
                <c:pt idx="21">
                  <c:v>97.7</c:v>
                </c:pt>
                <c:pt idx="22">
                  <c:v>99.5</c:v>
                </c:pt>
                <c:pt idx="23">
                  <c:v>97.8</c:v>
                </c:pt>
                <c:pt idx="24">
                  <c:v>98.9</c:v>
                </c:pt>
                <c:pt idx="25">
                  <c:v>99.5</c:v>
                </c:pt>
                <c:pt idx="26">
                  <c:v>84.2</c:v>
                </c:pt>
                <c:pt idx="27">
                  <c:v>55.4</c:v>
                </c:pt>
                <c:pt idx="28">
                  <c:v>71.3</c:v>
                </c:pt>
                <c:pt idx="29">
                  <c:v>84.9</c:v>
                </c:pt>
                <c:pt idx="30">
                  <c:v>86.4</c:v>
                </c:pt>
                <c:pt idx="31">
                  <c:v>84.4</c:v>
                </c:pt>
                <c:pt idx="32">
                  <c:v>86.5</c:v>
                </c:pt>
                <c:pt idx="33" formatCode="0.0">
                  <c:v>91.8</c:v>
                </c:pt>
                <c:pt idx="34" formatCode="0.0">
                  <c:v>92.6</c:v>
                </c:pt>
                <c:pt idx="35" formatCode="0.0">
                  <c:v>92.7</c:v>
                </c:pt>
                <c:pt idx="36" formatCode="0.0">
                  <c:v>92.2</c:v>
                </c:pt>
                <c:pt idx="37" formatCode="0.0">
                  <c:v>89.2</c:v>
                </c:pt>
                <c:pt idx="38" formatCode="0.0">
                  <c:v>88.9</c:v>
                </c:pt>
                <c:pt idx="39" formatCode="0.0">
                  <c:v>89.3</c:v>
                </c:pt>
                <c:pt idx="40" formatCode="0.0">
                  <c:v>86.9</c:v>
                </c:pt>
                <c:pt idx="41" formatCode="0.0">
                  <c:v>85.4</c:v>
                </c:pt>
                <c:pt idx="42" formatCode="0.0">
                  <c:v>87.9</c:v>
                </c:pt>
                <c:pt idx="43" formatCode="0.0">
                  <c:v>83.3</c:v>
                </c:pt>
                <c:pt idx="44" formatCode="0.0">
                  <c:v>81.400000000000006</c:v>
                </c:pt>
                <c:pt idx="45">
                  <c:v>86.4</c:v>
                </c:pt>
                <c:pt idx="46">
                  <c:v>86.4</c:v>
                </c:pt>
                <c:pt idx="47">
                  <c:v>88.9</c:v>
                </c:pt>
                <c:pt idx="48">
                  <c:v>89.1</c:v>
                </c:pt>
                <c:pt idx="49">
                  <c:v>87.4</c:v>
                </c:pt>
                <c:pt idx="50">
                  <c:v>82.3</c:v>
                </c:pt>
                <c:pt idx="51">
                  <c:v>83</c:v>
                </c:pt>
              </c:numCache>
            </c:numRef>
          </c:val>
          <c:smooth val="0"/>
          <c:extLst>
            <c:ext xmlns:c16="http://schemas.microsoft.com/office/drawing/2014/chart" uri="{C3380CC4-5D6E-409C-BE32-E72D297353CC}">
              <c16:uniqueId val="{00000001-7914-4DAA-A519-72C7B2B9BA29}"/>
            </c:ext>
          </c:extLst>
        </c:ser>
        <c:ser>
          <c:idx val="2"/>
          <c:order val="2"/>
          <c:tx>
            <c:strRef>
              <c:f>'Produktionsindex Branchen'!$F$6</c:f>
              <c:strCache>
                <c:ptCount val="1"/>
                <c:pt idx="0">
                  <c:v>Gebrauchsgüter</c:v>
                </c:pt>
              </c:strCache>
            </c:strRef>
          </c:tx>
          <c:spPr>
            <a:ln w="28575" cap="rnd">
              <a:solidFill>
                <a:schemeClr val="accent3"/>
              </a:solidFill>
              <a:round/>
            </a:ln>
            <a:effectLst/>
          </c:spPr>
          <c:marker>
            <c:symbol val="none"/>
          </c:marker>
          <c:cat>
            <c:strRef>
              <c:f>'Produktionsindex Branchen'!$A$7:$A$390</c:f>
              <c:strCache>
                <c:ptCount val="49"/>
                <c:pt idx="0">
                  <c:v>2018</c:v>
                </c:pt>
                <c:pt idx="12">
                  <c:v>2019</c:v>
                </c:pt>
                <c:pt idx="24">
                  <c:v>2020</c:v>
                </c:pt>
                <c:pt idx="36">
                  <c:v>2021</c:v>
                </c:pt>
                <c:pt idx="48">
                  <c:v>2022</c:v>
                </c:pt>
              </c:strCache>
            </c:strRef>
          </c:cat>
          <c:val>
            <c:numRef>
              <c:f>'Produktionsindex Branchen'!$F$7:$F$390</c:f>
              <c:numCache>
                <c:formatCode>General</c:formatCode>
                <c:ptCount val="60"/>
                <c:pt idx="0">
                  <c:v>108.4</c:v>
                </c:pt>
                <c:pt idx="1">
                  <c:v>105.9</c:v>
                </c:pt>
                <c:pt idx="2">
                  <c:v>107.3</c:v>
                </c:pt>
                <c:pt idx="3">
                  <c:v>105.6</c:v>
                </c:pt>
                <c:pt idx="4">
                  <c:v>107.6</c:v>
                </c:pt>
                <c:pt idx="5">
                  <c:v>108.1</c:v>
                </c:pt>
                <c:pt idx="6">
                  <c:v>104.9</c:v>
                </c:pt>
                <c:pt idx="7">
                  <c:v>105.6</c:v>
                </c:pt>
                <c:pt idx="8">
                  <c:v>107.4</c:v>
                </c:pt>
                <c:pt idx="9">
                  <c:v>105.1</c:v>
                </c:pt>
                <c:pt idx="10">
                  <c:v>103</c:v>
                </c:pt>
                <c:pt idx="11">
                  <c:v>104.4</c:v>
                </c:pt>
                <c:pt idx="12">
                  <c:v>107</c:v>
                </c:pt>
                <c:pt idx="13">
                  <c:v>105.5</c:v>
                </c:pt>
                <c:pt idx="14">
                  <c:v>107.5</c:v>
                </c:pt>
                <c:pt idx="15">
                  <c:v>103.4</c:v>
                </c:pt>
                <c:pt idx="16">
                  <c:v>106.3</c:v>
                </c:pt>
                <c:pt idx="17">
                  <c:v>104.6</c:v>
                </c:pt>
                <c:pt idx="18">
                  <c:v>106.3</c:v>
                </c:pt>
                <c:pt idx="19">
                  <c:v>106.5</c:v>
                </c:pt>
                <c:pt idx="20">
                  <c:v>106</c:v>
                </c:pt>
                <c:pt idx="21">
                  <c:v>106.8</c:v>
                </c:pt>
                <c:pt idx="22">
                  <c:v>107.2</c:v>
                </c:pt>
                <c:pt idx="23">
                  <c:v>107.1</c:v>
                </c:pt>
                <c:pt idx="24">
                  <c:v>104.4</c:v>
                </c:pt>
                <c:pt idx="25">
                  <c:v>104.5</c:v>
                </c:pt>
                <c:pt idx="26">
                  <c:v>93.2</c:v>
                </c:pt>
                <c:pt idx="27">
                  <c:v>72.7</c:v>
                </c:pt>
                <c:pt idx="28">
                  <c:v>89.3</c:v>
                </c:pt>
                <c:pt idx="29">
                  <c:v>96.6</c:v>
                </c:pt>
                <c:pt idx="30">
                  <c:v>99.2</c:v>
                </c:pt>
                <c:pt idx="31">
                  <c:v>101.4</c:v>
                </c:pt>
                <c:pt idx="32">
                  <c:v>99.4</c:v>
                </c:pt>
                <c:pt idx="33" formatCode="0.0">
                  <c:v>101.6</c:v>
                </c:pt>
                <c:pt idx="34" formatCode="0.0">
                  <c:v>103.7</c:v>
                </c:pt>
                <c:pt idx="35" formatCode="0.0">
                  <c:v>104.6</c:v>
                </c:pt>
                <c:pt idx="36" formatCode="0.0">
                  <c:v>101.8</c:v>
                </c:pt>
                <c:pt idx="37" formatCode="0.0">
                  <c:v>100</c:v>
                </c:pt>
                <c:pt idx="38" formatCode="0.0">
                  <c:v>100.1</c:v>
                </c:pt>
                <c:pt idx="39" formatCode="0.0">
                  <c:v>104.4</c:v>
                </c:pt>
                <c:pt idx="40" formatCode="0.0">
                  <c:v>104.3</c:v>
                </c:pt>
                <c:pt idx="41" formatCode="0.0">
                  <c:v>105.3</c:v>
                </c:pt>
                <c:pt idx="42" formatCode="0.0">
                  <c:v>108.2</c:v>
                </c:pt>
                <c:pt idx="43" formatCode="0.0">
                  <c:v>103.2</c:v>
                </c:pt>
                <c:pt idx="44" formatCode="0.0">
                  <c:v>101.9</c:v>
                </c:pt>
                <c:pt idx="45">
                  <c:v>105.3</c:v>
                </c:pt>
                <c:pt idx="46">
                  <c:v>103.9</c:v>
                </c:pt>
                <c:pt idx="47">
                  <c:v>106.5</c:v>
                </c:pt>
                <c:pt idx="48">
                  <c:v>103.2</c:v>
                </c:pt>
                <c:pt idx="49">
                  <c:v>105.9</c:v>
                </c:pt>
                <c:pt idx="50">
                  <c:v>103.5</c:v>
                </c:pt>
                <c:pt idx="51">
                  <c:v>107.6</c:v>
                </c:pt>
              </c:numCache>
            </c:numRef>
          </c:val>
          <c:smooth val="0"/>
          <c:extLst>
            <c:ext xmlns:c16="http://schemas.microsoft.com/office/drawing/2014/chart" uri="{C3380CC4-5D6E-409C-BE32-E72D297353CC}">
              <c16:uniqueId val="{00000002-7914-4DAA-A519-72C7B2B9BA29}"/>
            </c:ext>
          </c:extLst>
        </c:ser>
        <c:ser>
          <c:idx val="3"/>
          <c:order val="3"/>
          <c:tx>
            <c:strRef>
              <c:f>'Produktionsindex Branchen'!$G$6</c:f>
              <c:strCache>
                <c:ptCount val="1"/>
                <c:pt idx="0">
                  <c:v>Verbrauchsgüter</c:v>
                </c:pt>
              </c:strCache>
            </c:strRef>
          </c:tx>
          <c:spPr>
            <a:ln w="28575" cap="rnd">
              <a:solidFill>
                <a:schemeClr val="accent4"/>
              </a:solidFill>
              <a:round/>
            </a:ln>
            <a:effectLst/>
          </c:spPr>
          <c:marker>
            <c:symbol val="none"/>
          </c:marker>
          <c:cat>
            <c:strRef>
              <c:f>'Produktionsindex Branchen'!$A$7:$A$390</c:f>
              <c:strCache>
                <c:ptCount val="49"/>
                <c:pt idx="0">
                  <c:v>2018</c:v>
                </c:pt>
                <c:pt idx="12">
                  <c:v>2019</c:v>
                </c:pt>
                <c:pt idx="24">
                  <c:v>2020</c:v>
                </c:pt>
                <c:pt idx="36">
                  <c:v>2021</c:v>
                </c:pt>
                <c:pt idx="48">
                  <c:v>2022</c:v>
                </c:pt>
              </c:strCache>
            </c:strRef>
          </c:cat>
          <c:val>
            <c:numRef>
              <c:f>'Produktionsindex Branchen'!$G$7:$G$390</c:f>
              <c:numCache>
                <c:formatCode>General</c:formatCode>
                <c:ptCount val="60"/>
                <c:pt idx="0">
                  <c:v>106.8</c:v>
                </c:pt>
                <c:pt idx="1">
                  <c:v>105.9</c:v>
                </c:pt>
                <c:pt idx="2">
                  <c:v>106.4</c:v>
                </c:pt>
                <c:pt idx="3">
                  <c:v>105</c:v>
                </c:pt>
                <c:pt idx="4">
                  <c:v>111.3</c:v>
                </c:pt>
                <c:pt idx="5">
                  <c:v>110.1</c:v>
                </c:pt>
                <c:pt idx="6">
                  <c:v>109.2</c:v>
                </c:pt>
                <c:pt idx="7">
                  <c:v>111</c:v>
                </c:pt>
                <c:pt idx="8">
                  <c:v>110.2</c:v>
                </c:pt>
                <c:pt idx="9">
                  <c:v>104.2</c:v>
                </c:pt>
                <c:pt idx="10">
                  <c:v>101.7</c:v>
                </c:pt>
                <c:pt idx="11">
                  <c:v>101.1</c:v>
                </c:pt>
                <c:pt idx="12">
                  <c:v>103.4</c:v>
                </c:pt>
                <c:pt idx="13">
                  <c:v>101.3</c:v>
                </c:pt>
                <c:pt idx="14">
                  <c:v>102.4</c:v>
                </c:pt>
                <c:pt idx="15">
                  <c:v>102.3</c:v>
                </c:pt>
                <c:pt idx="16">
                  <c:v>101.9</c:v>
                </c:pt>
                <c:pt idx="17">
                  <c:v>100.3</c:v>
                </c:pt>
                <c:pt idx="18">
                  <c:v>100.9</c:v>
                </c:pt>
                <c:pt idx="19">
                  <c:v>99.5</c:v>
                </c:pt>
                <c:pt idx="20">
                  <c:v>99.3</c:v>
                </c:pt>
                <c:pt idx="21">
                  <c:v>100.6</c:v>
                </c:pt>
                <c:pt idx="22">
                  <c:v>100.6</c:v>
                </c:pt>
                <c:pt idx="23">
                  <c:v>99.2</c:v>
                </c:pt>
                <c:pt idx="24">
                  <c:v>102.1</c:v>
                </c:pt>
                <c:pt idx="25">
                  <c:v>105</c:v>
                </c:pt>
                <c:pt idx="26">
                  <c:v>98.6</c:v>
                </c:pt>
                <c:pt idx="27">
                  <c:v>91.9</c:v>
                </c:pt>
                <c:pt idx="28">
                  <c:v>91.3</c:v>
                </c:pt>
                <c:pt idx="29">
                  <c:v>97.7</c:v>
                </c:pt>
                <c:pt idx="30">
                  <c:v>96.9</c:v>
                </c:pt>
                <c:pt idx="31">
                  <c:v>94.9</c:v>
                </c:pt>
                <c:pt idx="32">
                  <c:v>98.5</c:v>
                </c:pt>
                <c:pt idx="33" formatCode="0.0">
                  <c:v>96.5</c:v>
                </c:pt>
                <c:pt idx="34" formatCode="0.0">
                  <c:v>95.7</c:v>
                </c:pt>
                <c:pt idx="35" formatCode="0.0">
                  <c:v>98</c:v>
                </c:pt>
                <c:pt idx="36" formatCode="0.0">
                  <c:v>95.5</c:v>
                </c:pt>
                <c:pt idx="37" formatCode="0.0">
                  <c:v>96.2</c:v>
                </c:pt>
                <c:pt idx="38" formatCode="0.0">
                  <c:v>100.8</c:v>
                </c:pt>
                <c:pt idx="39" formatCode="0.0">
                  <c:v>95</c:v>
                </c:pt>
                <c:pt idx="40" formatCode="0.0">
                  <c:v>98</c:v>
                </c:pt>
                <c:pt idx="41" formatCode="0.0">
                  <c:v>101.7</c:v>
                </c:pt>
                <c:pt idx="42" formatCode="0.0">
                  <c:v>100</c:v>
                </c:pt>
                <c:pt idx="43" formatCode="0.0">
                  <c:v>99.7</c:v>
                </c:pt>
                <c:pt idx="44" formatCode="0.0">
                  <c:v>100.5</c:v>
                </c:pt>
                <c:pt idx="45">
                  <c:v>99.3</c:v>
                </c:pt>
                <c:pt idx="46">
                  <c:v>100.9</c:v>
                </c:pt>
                <c:pt idx="47">
                  <c:v>100.1</c:v>
                </c:pt>
                <c:pt idx="48">
                  <c:v>102.9</c:v>
                </c:pt>
                <c:pt idx="49">
                  <c:v>107.8</c:v>
                </c:pt>
                <c:pt idx="50">
                  <c:v>107.1</c:v>
                </c:pt>
                <c:pt idx="51">
                  <c:v>104.6</c:v>
                </c:pt>
              </c:numCache>
            </c:numRef>
          </c:val>
          <c:smooth val="0"/>
          <c:extLst>
            <c:ext xmlns:c16="http://schemas.microsoft.com/office/drawing/2014/chart" uri="{C3380CC4-5D6E-409C-BE32-E72D297353CC}">
              <c16:uniqueId val="{00000003-7914-4DAA-A519-72C7B2B9BA29}"/>
            </c:ext>
          </c:extLst>
        </c:ser>
        <c:ser>
          <c:idx val="4"/>
          <c:order val="4"/>
          <c:tx>
            <c:strRef>
              <c:f>'Produktionsindex Branchen'!$H$6</c:f>
              <c:strCache>
                <c:ptCount val="1"/>
                <c:pt idx="0">
                  <c:v>Konsumgüter</c:v>
                </c:pt>
              </c:strCache>
            </c:strRef>
          </c:tx>
          <c:spPr>
            <a:ln w="28575" cap="rnd">
              <a:solidFill>
                <a:schemeClr val="accent5"/>
              </a:solidFill>
              <a:round/>
            </a:ln>
            <a:effectLst/>
          </c:spPr>
          <c:marker>
            <c:symbol val="none"/>
          </c:marker>
          <c:cat>
            <c:strRef>
              <c:f>'Produktionsindex Branchen'!$A$7:$A$390</c:f>
              <c:strCache>
                <c:ptCount val="49"/>
                <c:pt idx="0">
                  <c:v>2018</c:v>
                </c:pt>
                <c:pt idx="12">
                  <c:v>2019</c:v>
                </c:pt>
                <c:pt idx="24">
                  <c:v>2020</c:v>
                </c:pt>
                <c:pt idx="36">
                  <c:v>2021</c:v>
                </c:pt>
                <c:pt idx="48">
                  <c:v>2022</c:v>
                </c:pt>
              </c:strCache>
            </c:strRef>
          </c:cat>
          <c:val>
            <c:numRef>
              <c:f>'Produktionsindex Branchen'!$H$7:$H$390</c:f>
              <c:numCache>
                <c:formatCode>General</c:formatCode>
                <c:ptCount val="60"/>
                <c:pt idx="0">
                  <c:v>107.1</c:v>
                </c:pt>
                <c:pt idx="1">
                  <c:v>105.9</c:v>
                </c:pt>
                <c:pt idx="2">
                  <c:v>106.6</c:v>
                </c:pt>
                <c:pt idx="3">
                  <c:v>105.1</c:v>
                </c:pt>
                <c:pt idx="4">
                  <c:v>110.7</c:v>
                </c:pt>
                <c:pt idx="5">
                  <c:v>109.8</c:v>
                </c:pt>
                <c:pt idx="6">
                  <c:v>108.5</c:v>
                </c:pt>
                <c:pt idx="7">
                  <c:v>110.1</c:v>
                </c:pt>
                <c:pt idx="8">
                  <c:v>109.7</c:v>
                </c:pt>
                <c:pt idx="9">
                  <c:v>104.4</c:v>
                </c:pt>
                <c:pt idx="10">
                  <c:v>101.9</c:v>
                </c:pt>
                <c:pt idx="11">
                  <c:v>101.7</c:v>
                </c:pt>
                <c:pt idx="12">
                  <c:v>104</c:v>
                </c:pt>
                <c:pt idx="13">
                  <c:v>102</c:v>
                </c:pt>
                <c:pt idx="14">
                  <c:v>103.3</c:v>
                </c:pt>
                <c:pt idx="15">
                  <c:v>102.5</c:v>
                </c:pt>
                <c:pt idx="16">
                  <c:v>102.7</c:v>
                </c:pt>
                <c:pt idx="17">
                  <c:v>101</c:v>
                </c:pt>
                <c:pt idx="18">
                  <c:v>101.8</c:v>
                </c:pt>
                <c:pt idx="19">
                  <c:v>100.7</c:v>
                </c:pt>
                <c:pt idx="20">
                  <c:v>100.5</c:v>
                </c:pt>
                <c:pt idx="21">
                  <c:v>101.7</c:v>
                </c:pt>
                <c:pt idx="22">
                  <c:v>101.7</c:v>
                </c:pt>
                <c:pt idx="23">
                  <c:v>100.6</c:v>
                </c:pt>
                <c:pt idx="24">
                  <c:v>102.5</c:v>
                </c:pt>
                <c:pt idx="25">
                  <c:v>104.9</c:v>
                </c:pt>
                <c:pt idx="26">
                  <c:v>97.7</c:v>
                </c:pt>
                <c:pt idx="27">
                  <c:v>88.6</c:v>
                </c:pt>
                <c:pt idx="28">
                  <c:v>91</c:v>
                </c:pt>
                <c:pt idx="29">
                  <c:v>97.5</c:v>
                </c:pt>
                <c:pt idx="30">
                  <c:v>97.3</c:v>
                </c:pt>
                <c:pt idx="31">
                  <c:v>96</c:v>
                </c:pt>
                <c:pt idx="32">
                  <c:v>98.7</c:v>
                </c:pt>
                <c:pt idx="33" formatCode="0.0">
                  <c:v>97.4</c:v>
                </c:pt>
                <c:pt idx="34" formatCode="0.0">
                  <c:v>97.1</c:v>
                </c:pt>
                <c:pt idx="35" formatCode="0.0">
                  <c:v>99.1</c:v>
                </c:pt>
                <c:pt idx="36" formatCode="0.0">
                  <c:v>96.6</c:v>
                </c:pt>
                <c:pt idx="37" formatCode="0.0">
                  <c:v>96.9</c:v>
                </c:pt>
                <c:pt idx="38" formatCode="0.0">
                  <c:v>100.7</c:v>
                </c:pt>
                <c:pt idx="39" formatCode="0.0">
                  <c:v>96.6</c:v>
                </c:pt>
                <c:pt idx="40" formatCode="0.0">
                  <c:v>99.1</c:v>
                </c:pt>
                <c:pt idx="41" formatCode="0.0">
                  <c:v>102.3</c:v>
                </c:pt>
                <c:pt idx="42" formatCode="0.0">
                  <c:v>101.4</c:v>
                </c:pt>
                <c:pt idx="43" formatCode="0.0">
                  <c:v>100.3</c:v>
                </c:pt>
                <c:pt idx="44" formatCode="0.0">
                  <c:v>100.7</c:v>
                </c:pt>
                <c:pt idx="45">
                  <c:v>100.3</c:v>
                </c:pt>
                <c:pt idx="46">
                  <c:v>101.4</c:v>
                </c:pt>
                <c:pt idx="47">
                  <c:v>101.2</c:v>
                </c:pt>
                <c:pt idx="48">
                  <c:v>103</c:v>
                </c:pt>
                <c:pt idx="49">
                  <c:v>107.5</c:v>
                </c:pt>
                <c:pt idx="50">
                  <c:v>106.5</c:v>
                </c:pt>
                <c:pt idx="51">
                  <c:v>105.1</c:v>
                </c:pt>
              </c:numCache>
            </c:numRef>
          </c:val>
          <c:smooth val="0"/>
          <c:extLst>
            <c:ext xmlns:c16="http://schemas.microsoft.com/office/drawing/2014/chart" uri="{C3380CC4-5D6E-409C-BE32-E72D297353CC}">
              <c16:uniqueId val="{00000004-7914-4DAA-A519-72C7B2B9BA29}"/>
            </c:ext>
          </c:extLst>
        </c:ser>
        <c:dLbls>
          <c:showLegendKey val="0"/>
          <c:showVal val="0"/>
          <c:showCatName val="0"/>
          <c:showSerName val="0"/>
          <c:showPercent val="0"/>
          <c:showBubbleSize val="0"/>
        </c:dLbls>
        <c:smooth val="0"/>
        <c:axId val="843865104"/>
        <c:axId val="843838208"/>
      </c:lineChart>
      <c:catAx>
        <c:axId val="84386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43838208"/>
        <c:crosses val="autoZero"/>
        <c:auto val="1"/>
        <c:lblAlgn val="ctr"/>
        <c:lblOffset val="100"/>
        <c:noMultiLvlLbl val="0"/>
      </c:catAx>
      <c:valAx>
        <c:axId val="843838208"/>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4386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Auftragseingang und Produktion  im Verarbeitenden Gewerbe</a:t>
            </a:r>
          </a:p>
          <a:p>
            <a:pPr algn="l">
              <a:defRPr/>
            </a:pPr>
            <a:r>
              <a:rPr lang="de-DE" sz="1200"/>
              <a:t>(Kalender- und saisonbereinigter Wert nach X13 JDemetra+; 2015=100)</a:t>
            </a:r>
          </a:p>
        </c:rich>
      </c:tx>
      <c:layout>
        <c:manualLayout>
          <c:xMode val="edge"/>
          <c:yMode val="edge"/>
          <c:x val="1.5271552594387243E-2"/>
          <c:y val="2.0478246670779063E-2"/>
        </c:manualLayout>
      </c:layout>
      <c:overlay val="0"/>
      <c:spPr>
        <a:noFill/>
        <a:ln w="25400">
          <a:noFill/>
        </a:ln>
      </c:spPr>
    </c:title>
    <c:autoTitleDeleted val="0"/>
    <c:plotArea>
      <c:layout>
        <c:manualLayout>
          <c:layoutTarget val="inner"/>
          <c:xMode val="edge"/>
          <c:yMode val="edge"/>
          <c:x val="7.4917474160206762E-2"/>
          <c:y val="0.27089848489930568"/>
          <c:w val="0.90133204134366918"/>
          <c:h val="0.64463225590122986"/>
        </c:manualLayout>
      </c:layout>
      <c:lineChart>
        <c:grouping val="standard"/>
        <c:varyColors val="0"/>
        <c:ser>
          <c:idx val="0"/>
          <c:order val="0"/>
          <c:tx>
            <c:v>Auftragseingang</c:v>
          </c:tx>
          <c:spPr>
            <a:ln w="25400">
              <a:solidFill>
                <a:srgbClr val="00B0F0"/>
              </a:solidFill>
              <a:prstDash val="solid"/>
            </a:ln>
          </c:spPr>
          <c:marker>
            <c:symbol val="none"/>
          </c:marker>
          <c:cat>
            <c:numRef>
              <c:f>'Auftragseingang Industrie'!$A$6:$A$65</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'Auftragseingang Industrie'!$D$6:$D$65</c:f>
              <c:numCache>
                <c:formatCode>General</c:formatCode>
                <c:ptCount val="60"/>
                <c:pt idx="7">
                  <c:v>106.6</c:v>
                </c:pt>
                <c:pt idx="8">
                  <c:v>106.5</c:v>
                </c:pt>
                <c:pt idx="9">
                  <c:v>108.4</c:v>
                </c:pt>
                <c:pt idx="10">
                  <c:v>113.1</c:v>
                </c:pt>
                <c:pt idx="11">
                  <c:v>114.6</c:v>
                </c:pt>
                <c:pt idx="12">
                  <c:v>112.1</c:v>
                </c:pt>
                <c:pt idx="13">
                  <c:v>109.5</c:v>
                </c:pt>
                <c:pt idx="14">
                  <c:v>106.1</c:v>
                </c:pt>
                <c:pt idx="15">
                  <c:v>112.8</c:v>
                </c:pt>
                <c:pt idx="16">
                  <c:v>109.7</c:v>
                </c:pt>
                <c:pt idx="17">
                  <c:v>121.1</c:v>
                </c:pt>
                <c:pt idx="18">
                  <c:v>116</c:v>
                </c:pt>
                <c:pt idx="19">
                  <c:v>109.9</c:v>
                </c:pt>
                <c:pt idx="20">
                  <c:v>112.5</c:v>
                </c:pt>
                <c:pt idx="21">
                  <c:v>111.7</c:v>
                </c:pt>
                <c:pt idx="22">
                  <c:v>108.2</c:v>
                </c:pt>
                <c:pt idx="23">
                  <c:v>105.4</c:v>
                </c:pt>
                <c:pt idx="24">
                  <c:v>106.1</c:v>
                </c:pt>
                <c:pt idx="25">
                  <c:v>107.4</c:v>
                </c:pt>
                <c:pt idx="26">
                  <c:v>105.8</c:v>
                </c:pt>
                <c:pt idx="27">
                  <c:v>101.9</c:v>
                </c:pt>
                <c:pt idx="28">
                  <c:v>99.7</c:v>
                </c:pt>
                <c:pt idx="29">
                  <c:v>95.4</c:v>
                </c:pt>
                <c:pt idx="30">
                  <c:v>91.1</c:v>
                </c:pt>
                <c:pt idx="31">
                  <c:v>71</c:v>
                </c:pt>
                <c:pt idx="32">
                  <c:v>62.7</c:v>
                </c:pt>
                <c:pt idx="33">
                  <c:v>86.2</c:v>
                </c:pt>
                <c:pt idx="34">
                  <c:v>102.4</c:v>
                </c:pt>
                <c:pt idx="35">
                  <c:v>104.8</c:v>
                </c:pt>
                <c:pt idx="36">
                  <c:v>99.2</c:v>
                </c:pt>
                <c:pt idx="37">
                  <c:v>100</c:v>
                </c:pt>
                <c:pt idx="38">
                  <c:v>102.2</c:v>
                </c:pt>
                <c:pt idx="39">
                  <c:v>102.6</c:v>
                </c:pt>
                <c:pt idx="40">
                  <c:v>101.2</c:v>
                </c:pt>
                <c:pt idx="41">
                  <c:v>101.8</c:v>
                </c:pt>
                <c:pt idx="42">
                  <c:v>102.3</c:v>
                </c:pt>
                <c:pt idx="43">
                  <c:v>100.8</c:v>
                </c:pt>
                <c:pt idx="44">
                  <c:v>102</c:v>
                </c:pt>
                <c:pt idx="45">
                  <c:v>102.2</c:v>
                </c:pt>
                <c:pt idx="46">
                  <c:v>101</c:v>
                </c:pt>
                <c:pt idx="47">
                  <c:v>104.9</c:v>
                </c:pt>
                <c:pt idx="48">
                  <c:v>108.7</c:v>
                </c:pt>
                <c:pt idx="49">
                  <c:v>106.3</c:v>
                </c:pt>
                <c:pt idx="50">
                  <c:v>108.2</c:v>
                </c:pt>
                <c:pt idx="51">
                  <c:v>107.5</c:v>
                </c:pt>
                <c:pt idx="52">
                  <c:v>107.8</c:v>
                </c:pt>
                <c:pt idx="53">
                  <c:v>106.4</c:v>
                </c:pt>
                <c:pt idx="54">
                  <c:v>106.4</c:v>
                </c:pt>
                <c:pt idx="55">
                  <c:v>109.9</c:v>
                </c:pt>
                <c:pt idx="56">
                  <c:v>107.5</c:v>
                </c:pt>
                <c:pt idx="57">
                  <c:v>108</c:v>
                </c:pt>
                <c:pt idx="58">
                  <c:v>110.1</c:v>
                </c:pt>
                <c:pt idx="59">
                  <c:v>108.8</c:v>
                </c:pt>
              </c:numCache>
            </c:numRef>
          </c:val>
          <c:smooth val="0"/>
          <c:extLst>
            <c:ext xmlns:c16="http://schemas.microsoft.com/office/drawing/2014/chart" uri="{C3380CC4-5D6E-409C-BE32-E72D297353CC}">
              <c16:uniqueId val="{00000000-40B0-4A46-B080-7487E0C53160}"/>
            </c:ext>
          </c:extLst>
        </c:ser>
        <c:ser>
          <c:idx val="1"/>
          <c:order val="1"/>
          <c:tx>
            <c:v>Produktion</c:v>
          </c:tx>
          <c:spPr>
            <a:ln w="25400"/>
          </c:spPr>
          <c:marker>
            <c:symbol val="none"/>
          </c:marker>
          <c:cat>
            <c:numRef>
              <c:f>'Auftragseingang Industrie'!$A$6:$A$65</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Produktionsindex!$K$6:$K$65</c:f>
              <c:numCache>
                <c:formatCode>General</c:formatCode>
                <c:ptCount val="60"/>
                <c:pt idx="8">
                  <c:v>93.1</c:v>
                </c:pt>
                <c:pt idx="9">
                  <c:v>92.7</c:v>
                </c:pt>
                <c:pt idx="10">
                  <c:v>96.6</c:v>
                </c:pt>
                <c:pt idx="11">
                  <c:v>96.4</c:v>
                </c:pt>
                <c:pt idx="12">
                  <c:v>95.8</c:v>
                </c:pt>
                <c:pt idx="13">
                  <c:v>94.3</c:v>
                </c:pt>
                <c:pt idx="14">
                  <c:v>93.9</c:v>
                </c:pt>
                <c:pt idx="15">
                  <c:v>91.4</c:v>
                </c:pt>
                <c:pt idx="16">
                  <c:v>92.5</c:v>
                </c:pt>
                <c:pt idx="17">
                  <c:v>95.8</c:v>
                </c:pt>
                <c:pt idx="18">
                  <c:v>94.8</c:v>
                </c:pt>
                <c:pt idx="19">
                  <c:v>95.2</c:v>
                </c:pt>
                <c:pt idx="20">
                  <c:v>95.7</c:v>
                </c:pt>
                <c:pt idx="21">
                  <c:v>95.9</c:v>
                </c:pt>
                <c:pt idx="22">
                  <c:v>95.1</c:v>
                </c:pt>
                <c:pt idx="23">
                  <c:v>97</c:v>
                </c:pt>
                <c:pt idx="24">
                  <c:v>97.4</c:v>
                </c:pt>
                <c:pt idx="25">
                  <c:v>96.4</c:v>
                </c:pt>
                <c:pt idx="26">
                  <c:v>95.4</c:v>
                </c:pt>
                <c:pt idx="27">
                  <c:v>92.1</c:v>
                </c:pt>
                <c:pt idx="28">
                  <c:v>89.7</c:v>
                </c:pt>
                <c:pt idx="29">
                  <c:v>90</c:v>
                </c:pt>
                <c:pt idx="30">
                  <c:v>88.2</c:v>
                </c:pt>
                <c:pt idx="31">
                  <c:v>79</c:v>
                </c:pt>
                <c:pt idx="32">
                  <c:v>70.8</c:v>
                </c:pt>
                <c:pt idx="33">
                  <c:v>91</c:v>
                </c:pt>
                <c:pt idx="34">
                  <c:v>102</c:v>
                </c:pt>
                <c:pt idx="35">
                  <c:v>100.7</c:v>
                </c:pt>
                <c:pt idx="36">
                  <c:v>98</c:v>
                </c:pt>
                <c:pt idx="37">
                  <c:v>100</c:v>
                </c:pt>
                <c:pt idx="38">
                  <c:v>99.5</c:v>
                </c:pt>
                <c:pt idx="39">
                  <c:v>100.6</c:v>
                </c:pt>
                <c:pt idx="40">
                  <c:v>101.6</c:v>
                </c:pt>
                <c:pt idx="41">
                  <c:v>101.3</c:v>
                </c:pt>
                <c:pt idx="42">
                  <c:v>101.8</c:v>
                </c:pt>
                <c:pt idx="43">
                  <c:v>102.6</c:v>
                </c:pt>
                <c:pt idx="44">
                  <c:v>101.7</c:v>
                </c:pt>
                <c:pt idx="45">
                  <c:v>104.5</c:v>
                </c:pt>
                <c:pt idx="46">
                  <c:v>103.8</c:v>
                </c:pt>
                <c:pt idx="47">
                  <c:v>103.6</c:v>
                </c:pt>
                <c:pt idx="48">
                  <c:v>104.4</c:v>
                </c:pt>
                <c:pt idx="49">
                  <c:v>103.6</c:v>
                </c:pt>
                <c:pt idx="50">
                  <c:v>105.4</c:v>
                </c:pt>
                <c:pt idx="51">
                  <c:v>105.6</c:v>
                </c:pt>
                <c:pt idx="52">
                  <c:v>105.8</c:v>
                </c:pt>
                <c:pt idx="53">
                  <c:v>105.5</c:v>
                </c:pt>
                <c:pt idx="54">
                  <c:v>107.7</c:v>
                </c:pt>
                <c:pt idx="55">
                  <c:v>107.8</c:v>
                </c:pt>
                <c:pt idx="56">
                  <c:v>105.9</c:v>
                </c:pt>
                <c:pt idx="57">
                  <c:v>106.7</c:v>
                </c:pt>
                <c:pt idx="58">
                  <c:v>105.4</c:v>
                </c:pt>
                <c:pt idx="59">
                  <c:v>107.1</c:v>
                </c:pt>
              </c:numCache>
            </c:numRef>
          </c:val>
          <c:smooth val="0"/>
          <c:extLst>
            <c:ext xmlns:c16="http://schemas.microsoft.com/office/drawing/2014/chart" uri="{C3380CC4-5D6E-409C-BE32-E72D297353CC}">
              <c16:uniqueId val="{00000001-40B0-4A46-B080-7487E0C53160}"/>
            </c:ext>
          </c:extLst>
        </c:ser>
        <c:dLbls>
          <c:showLegendKey val="0"/>
          <c:showVal val="0"/>
          <c:showCatName val="0"/>
          <c:showSerName val="0"/>
          <c:showPercent val="0"/>
          <c:showBubbleSize val="0"/>
        </c:dLbls>
        <c:smooth val="0"/>
        <c:axId val="122580992"/>
        <c:axId val="122582528"/>
      </c:lineChart>
      <c:dateAx>
        <c:axId val="122580992"/>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sz="1050"/>
            </a:pPr>
            <a:endParaRPr lang="de-DE"/>
          </a:p>
        </c:txPr>
        <c:crossAx val="122582528"/>
        <c:crosses val="autoZero"/>
        <c:auto val="0"/>
        <c:lblOffset val="100"/>
        <c:baseTimeUnit val="months"/>
        <c:majorUnit val="12"/>
        <c:majorTimeUnit val="months"/>
        <c:minorUnit val="6"/>
        <c:minorTimeUnit val="months"/>
      </c:dateAx>
      <c:valAx>
        <c:axId val="122582528"/>
        <c:scaling>
          <c:orientation val="minMax"/>
          <c:max val="130"/>
          <c:min val="50"/>
        </c:scaling>
        <c:delete val="0"/>
        <c:axPos val="l"/>
        <c:majorGridlines>
          <c:spPr>
            <a:ln w="12700">
              <a:solidFill>
                <a:schemeClr val="tx2">
                  <a:lumMod val="20000"/>
                  <a:lumOff val="8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2580992"/>
        <c:crosses val="autoZero"/>
        <c:crossBetween val="between"/>
        <c:majorUnit val="10"/>
      </c:valAx>
      <c:spPr>
        <a:solidFill>
          <a:srgbClr val="FFFFFF"/>
        </a:solidFill>
        <a:ln w="12700">
          <a:noFill/>
          <a:prstDash val="solid"/>
        </a:ln>
      </c:spPr>
    </c:plotArea>
    <c:legend>
      <c:legendPos val="b"/>
      <c:layout>
        <c:manualLayout>
          <c:xMode val="edge"/>
          <c:yMode val="edge"/>
          <c:x val="7.4438118312134052E-2"/>
          <c:y val="0.79876354248260273"/>
          <c:w val="0.41636212396527356"/>
          <c:h val="6.0998584854312546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'Produktionsindex Branchen'!$K$6</c:f>
              <c:strCache>
                <c:ptCount val="1"/>
                <c:pt idx="0">
                  <c:v>Chemie</c:v>
                </c:pt>
              </c:strCache>
            </c:strRef>
          </c:tx>
          <c:spPr>
            <a:ln w="28575" cap="rnd">
              <a:solidFill>
                <a:schemeClr val="accent3"/>
              </a:solidFill>
              <a:round/>
            </a:ln>
            <a:effectLst/>
          </c:spPr>
          <c:marker>
            <c:symbol val="none"/>
          </c:marker>
          <c:cat>
            <c:strRef>
              <c:f>'Produktionsindex Branchen'!$A$7:$A$390</c:f>
              <c:strCache>
                <c:ptCount val="49"/>
                <c:pt idx="0">
                  <c:v>2018</c:v>
                </c:pt>
                <c:pt idx="12">
                  <c:v>2019</c:v>
                </c:pt>
                <c:pt idx="24">
                  <c:v>2020</c:v>
                </c:pt>
                <c:pt idx="36">
                  <c:v>2021</c:v>
                </c:pt>
                <c:pt idx="48">
                  <c:v>2022</c:v>
                </c:pt>
              </c:strCache>
            </c:strRef>
          </c:cat>
          <c:val>
            <c:numRef>
              <c:f>'Produktionsindex Branchen'!$K$7:$K$390</c:f>
              <c:numCache>
                <c:formatCode>General</c:formatCode>
                <c:ptCount val="60"/>
                <c:pt idx="0">
                  <c:v>102</c:v>
                </c:pt>
                <c:pt idx="1">
                  <c:v>100.2</c:v>
                </c:pt>
                <c:pt idx="2">
                  <c:v>99.3</c:v>
                </c:pt>
                <c:pt idx="3">
                  <c:v>99.2</c:v>
                </c:pt>
                <c:pt idx="4">
                  <c:v>103.5</c:v>
                </c:pt>
                <c:pt idx="5">
                  <c:v>101.8</c:v>
                </c:pt>
                <c:pt idx="6">
                  <c:v>101.8</c:v>
                </c:pt>
                <c:pt idx="7">
                  <c:v>99.6</c:v>
                </c:pt>
                <c:pt idx="8">
                  <c:v>97.2</c:v>
                </c:pt>
                <c:pt idx="9">
                  <c:v>96.7</c:v>
                </c:pt>
                <c:pt idx="10">
                  <c:v>96.1</c:v>
                </c:pt>
                <c:pt idx="11">
                  <c:v>97.9</c:v>
                </c:pt>
                <c:pt idx="12">
                  <c:v>99.2</c:v>
                </c:pt>
                <c:pt idx="13">
                  <c:v>98.3</c:v>
                </c:pt>
                <c:pt idx="14">
                  <c:v>97</c:v>
                </c:pt>
                <c:pt idx="15">
                  <c:v>97.9</c:v>
                </c:pt>
                <c:pt idx="16">
                  <c:v>96.1</c:v>
                </c:pt>
                <c:pt idx="17">
                  <c:v>96.7</c:v>
                </c:pt>
                <c:pt idx="18">
                  <c:v>96.6</c:v>
                </c:pt>
                <c:pt idx="19">
                  <c:v>95.5</c:v>
                </c:pt>
                <c:pt idx="20">
                  <c:v>93.1</c:v>
                </c:pt>
                <c:pt idx="21">
                  <c:v>97.7</c:v>
                </c:pt>
                <c:pt idx="22">
                  <c:v>96</c:v>
                </c:pt>
                <c:pt idx="23">
                  <c:v>94.6</c:v>
                </c:pt>
                <c:pt idx="24">
                  <c:v>97.4</c:v>
                </c:pt>
                <c:pt idx="25">
                  <c:v>102</c:v>
                </c:pt>
                <c:pt idx="26">
                  <c:v>98.1</c:v>
                </c:pt>
                <c:pt idx="27">
                  <c:v>90.1</c:v>
                </c:pt>
                <c:pt idx="28">
                  <c:v>86.2</c:v>
                </c:pt>
                <c:pt idx="29">
                  <c:v>87.6</c:v>
                </c:pt>
                <c:pt idx="30">
                  <c:v>92.5</c:v>
                </c:pt>
                <c:pt idx="31">
                  <c:v>93.5</c:v>
                </c:pt>
                <c:pt idx="32">
                  <c:v>95.2</c:v>
                </c:pt>
                <c:pt idx="33" formatCode="0.0">
                  <c:v>98.9</c:v>
                </c:pt>
                <c:pt idx="34" formatCode="0.0">
                  <c:v>99.7</c:v>
                </c:pt>
                <c:pt idx="35" formatCode="0.0">
                  <c:v>102.5</c:v>
                </c:pt>
                <c:pt idx="36" formatCode="0.0">
                  <c:v>102.2</c:v>
                </c:pt>
                <c:pt idx="37" formatCode="0.0">
                  <c:v>98.9</c:v>
                </c:pt>
                <c:pt idx="38" formatCode="0.0">
                  <c:v>100.4</c:v>
                </c:pt>
                <c:pt idx="39" formatCode="0.0">
                  <c:v>99.9</c:v>
                </c:pt>
                <c:pt idx="40" formatCode="0.0">
                  <c:v>102.2</c:v>
                </c:pt>
                <c:pt idx="41" formatCode="0.0">
                  <c:v>98.6</c:v>
                </c:pt>
                <c:pt idx="42" formatCode="0.0">
                  <c:v>98.1</c:v>
                </c:pt>
                <c:pt idx="43" formatCode="0.0">
                  <c:v>100</c:v>
                </c:pt>
                <c:pt idx="44" formatCode="0.0">
                  <c:v>100.9</c:v>
                </c:pt>
                <c:pt idx="45">
                  <c:v>98.2</c:v>
                </c:pt>
                <c:pt idx="46">
                  <c:v>101</c:v>
                </c:pt>
                <c:pt idx="47">
                  <c:v>101</c:v>
                </c:pt>
                <c:pt idx="48">
                  <c:v>99.8</c:v>
                </c:pt>
                <c:pt idx="49">
                  <c:v>99.5</c:v>
                </c:pt>
                <c:pt idx="50">
                  <c:v>97.5</c:v>
                </c:pt>
                <c:pt idx="51">
                  <c:v>95.4</c:v>
                </c:pt>
              </c:numCache>
            </c:numRef>
          </c:val>
          <c:smooth val="0"/>
          <c:extLst>
            <c:ext xmlns:c16="http://schemas.microsoft.com/office/drawing/2014/chart" uri="{C3380CC4-5D6E-409C-BE32-E72D297353CC}">
              <c16:uniqueId val="{00000002-A4A7-4323-B233-DB607958965A}"/>
            </c:ext>
          </c:extLst>
        </c:ser>
        <c:ser>
          <c:idx val="3"/>
          <c:order val="1"/>
          <c:tx>
            <c:strRef>
              <c:f>'Produktionsindex Branchen'!$L$6</c:f>
              <c:strCache>
                <c:ptCount val="1"/>
                <c:pt idx="0">
                  <c:v>Pharma</c:v>
                </c:pt>
              </c:strCache>
            </c:strRef>
          </c:tx>
          <c:spPr>
            <a:ln w="28575" cap="rnd">
              <a:solidFill>
                <a:schemeClr val="accent4"/>
              </a:solidFill>
              <a:round/>
            </a:ln>
            <a:effectLst/>
          </c:spPr>
          <c:marker>
            <c:symbol val="none"/>
          </c:marker>
          <c:cat>
            <c:strRef>
              <c:f>'Produktionsindex Branchen'!$A$7:$A$390</c:f>
              <c:strCache>
                <c:ptCount val="49"/>
                <c:pt idx="0">
                  <c:v>2018</c:v>
                </c:pt>
                <c:pt idx="12">
                  <c:v>2019</c:v>
                </c:pt>
                <c:pt idx="24">
                  <c:v>2020</c:v>
                </c:pt>
                <c:pt idx="36">
                  <c:v>2021</c:v>
                </c:pt>
                <c:pt idx="48">
                  <c:v>2022</c:v>
                </c:pt>
              </c:strCache>
            </c:strRef>
          </c:cat>
          <c:val>
            <c:numRef>
              <c:f>'Produktionsindex Branchen'!$L$7:$L$390</c:f>
              <c:numCache>
                <c:formatCode>General</c:formatCode>
                <c:ptCount val="60"/>
                <c:pt idx="0">
                  <c:v>122.5</c:v>
                </c:pt>
                <c:pt idx="1">
                  <c:v>123</c:v>
                </c:pt>
                <c:pt idx="2">
                  <c:v>126.9</c:v>
                </c:pt>
                <c:pt idx="3">
                  <c:v>124.2</c:v>
                </c:pt>
                <c:pt idx="4">
                  <c:v>135.19999999999999</c:v>
                </c:pt>
                <c:pt idx="5">
                  <c:v>136.6</c:v>
                </c:pt>
                <c:pt idx="6">
                  <c:v>139.6</c:v>
                </c:pt>
                <c:pt idx="7">
                  <c:v>143</c:v>
                </c:pt>
                <c:pt idx="8">
                  <c:v>145.30000000000001</c:v>
                </c:pt>
                <c:pt idx="9">
                  <c:v>114.5</c:v>
                </c:pt>
                <c:pt idx="10">
                  <c:v>105.4</c:v>
                </c:pt>
                <c:pt idx="11">
                  <c:v>110.3</c:v>
                </c:pt>
                <c:pt idx="12">
                  <c:v>109.7</c:v>
                </c:pt>
                <c:pt idx="13">
                  <c:v>108</c:v>
                </c:pt>
                <c:pt idx="14">
                  <c:v>111.2</c:v>
                </c:pt>
                <c:pt idx="15">
                  <c:v>105</c:v>
                </c:pt>
                <c:pt idx="16">
                  <c:v>113.7</c:v>
                </c:pt>
                <c:pt idx="17">
                  <c:v>109</c:v>
                </c:pt>
                <c:pt idx="18">
                  <c:v>107.3</c:v>
                </c:pt>
                <c:pt idx="19">
                  <c:v>100.3</c:v>
                </c:pt>
                <c:pt idx="20">
                  <c:v>103.2</c:v>
                </c:pt>
                <c:pt idx="21">
                  <c:v>109.6</c:v>
                </c:pt>
                <c:pt idx="22">
                  <c:v>108.8</c:v>
                </c:pt>
                <c:pt idx="23">
                  <c:v>102.4</c:v>
                </c:pt>
                <c:pt idx="24">
                  <c:v>109.3</c:v>
                </c:pt>
                <c:pt idx="25">
                  <c:v>121.3</c:v>
                </c:pt>
                <c:pt idx="26">
                  <c:v>107.8</c:v>
                </c:pt>
                <c:pt idx="27">
                  <c:v>116.4</c:v>
                </c:pt>
                <c:pt idx="28">
                  <c:v>110.3</c:v>
                </c:pt>
                <c:pt idx="29">
                  <c:v>110.7</c:v>
                </c:pt>
                <c:pt idx="30">
                  <c:v>108.6</c:v>
                </c:pt>
                <c:pt idx="31">
                  <c:v>97.6</c:v>
                </c:pt>
                <c:pt idx="32">
                  <c:v>113.4</c:v>
                </c:pt>
                <c:pt idx="33" formatCode="0.0">
                  <c:v>105.2</c:v>
                </c:pt>
                <c:pt idx="34" formatCode="0.0">
                  <c:v>108.9</c:v>
                </c:pt>
                <c:pt idx="35" formatCode="0.0">
                  <c:v>112.1</c:v>
                </c:pt>
                <c:pt idx="36" formatCode="0.0">
                  <c:v>110.1</c:v>
                </c:pt>
                <c:pt idx="37" formatCode="0.0">
                  <c:v>112.9</c:v>
                </c:pt>
                <c:pt idx="38" formatCode="0.0">
                  <c:v>116.4</c:v>
                </c:pt>
                <c:pt idx="39" formatCode="0.0">
                  <c:v>112.3</c:v>
                </c:pt>
                <c:pt idx="40" formatCode="0.0">
                  <c:v>116.6</c:v>
                </c:pt>
                <c:pt idx="41" formatCode="0.0">
                  <c:v>117</c:v>
                </c:pt>
                <c:pt idx="42" formatCode="0.0">
                  <c:v>119</c:v>
                </c:pt>
                <c:pt idx="43" formatCode="0.0">
                  <c:v>116.1</c:v>
                </c:pt>
                <c:pt idx="44" formatCode="0.0">
                  <c:v>120.1</c:v>
                </c:pt>
                <c:pt idx="45">
                  <c:v>116.3</c:v>
                </c:pt>
                <c:pt idx="46">
                  <c:v>120.5</c:v>
                </c:pt>
                <c:pt idx="47">
                  <c:v>121.6</c:v>
                </c:pt>
                <c:pt idx="48">
                  <c:v>116.4</c:v>
                </c:pt>
                <c:pt idx="49">
                  <c:v>134</c:v>
                </c:pt>
                <c:pt idx="50">
                  <c:v>131.30000000000001</c:v>
                </c:pt>
                <c:pt idx="51">
                  <c:v>122</c:v>
                </c:pt>
              </c:numCache>
            </c:numRef>
          </c:val>
          <c:smooth val="0"/>
          <c:extLst>
            <c:ext xmlns:c16="http://schemas.microsoft.com/office/drawing/2014/chart" uri="{C3380CC4-5D6E-409C-BE32-E72D297353CC}">
              <c16:uniqueId val="{00000003-A4A7-4323-B233-DB607958965A}"/>
            </c:ext>
          </c:extLst>
        </c:ser>
        <c:dLbls>
          <c:showLegendKey val="0"/>
          <c:showVal val="0"/>
          <c:showCatName val="0"/>
          <c:showSerName val="0"/>
          <c:showPercent val="0"/>
          <c:showBubbleSize val="0"/>
        </c:dLbls>
        <c:smooth val="0"/>
        <c:axId val="843865104"/>
        <c:axId val="843838208"/>
      </c:lineChart>
      <c:catAx>
        <c:axId val="84386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43838208"/>
        <c:crosses val="autoZero"/>
        <c:auto val="1"/>
        <c:lblAlgn val="ctr"/>
        <c:lblOffset val="100"/>
        <c:noMultiLvlLbl val="0"/>
      </c:catAx>
      <c:valAx>
        <c:axId val="843838208"/>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4386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'Produktionsindex Branchen'!$M$6</c:f>
              <c:strCache>
                <c:ptCount val="1"/>
                <c:pt idx="0">
                  <c:v>Metallerzeugung und Bearbeitung</c:v>
                </c:pt>
              </c:strCache>
            </c:strRef>
          </c:tx>
          <c:spPr>
            <a:ln w="28575" cap="rnd">
              <a:solidFill>
                <a:schemeClr val="accent1"/>
              </a:solidFill>
              <a:round/>
            </a:ln>
            <a:effectLst/>
          </c:spPr>
          <c:marker>
            <c:symbol val="none"/>
          </c:marker>
          <c:cat>
            <c:strRef>
              <c:f>'Produktionsindex Branchen'!$A$7:$A$390</c:f>
              <c:strCache>
                <c:ptCount val="49"/>
                <c:pt idx="0">
                  <c:v>2018</c:v>
                </c:pt>
                <c:pt idx="12">
                  <c:v>2019</c:v>
                </c:pt>
                <c:pt idx="24">
                  <c:v>2020</c:v>
                </c:pt>
                <c:pt idx="36">
                  <c:v>2021</c:v>
                </c:pt>
                <c:pt idx="48">
                  <c:v>2022</c:v>
                </c:pt>
              </c:strCache>
            </c:strRef>
          </c:cat>
          <c:val>
            <c:numRef>
              <c:f>'Produktionsindex Branchen'!$M$7:$M$390</c:f>
              <c:numCache>
                <c:formatCode>General</c:formatCode>
                <c:ptCount val="60"/>
                <c:pt idx="0">
                  <c:v>101.8</c:v>
                </c:pt>
                <c:pt idx="1">
                  <c:v>102.1</c:v>
                </c:pt>
                <c:pt idx="2">
                  <c:v>101.7</c:v>
                </c:pt>
                <c:pt idx="3">
                  <c:v>102</c:v>
                </c:pt>
                <c:pt idx="4">
                  <c:v>102.5</c:v>
                </c:pt>
                <c:pt idx="5">
                  <c:v>102.2</c:v>
                </c:pt>
                <c:pt idx="6">
                  <c:v>101.4</c:v>
                </c:pt>
                <c:pt idx="7">
                  <c:v>99.8</c:v>
                </c:pt>
                <c:pt idx="8">
                  <c:v>101.8</c:v>
                </c:pt>
                <c:pt idx="9">
                  <c:v>101.2</c:v>
                </c:pt>
                <c:pt idx="10">
                  <c:v>101.6</c:v>
                </c:pt>
                <c:pt idx="11">
                  <c:v>99.3</c:v>
                </c:pt>
                <c:pt idx="12">
                  <c:v>100.2</c:v>
                </c:pt>
                <c:pt idx="13">
                  <c:v>98.3</c:v>
                </c:pt>
                <c:pt idx="14">
                  <c:v>98.7</c:v>
                </c:pt>
                <c:pt idx="15">
                  <c:v>95.5</c:v>
                </c:pt>
                <c:pt idx="16">
                  <c:v>96.5</c:v>
                </c:pt>
                <c:pt idx="17">
                  <c:v>96.1</c:v>
                </c:pt>
                <c:pt idx="18">
                  <c:v>95.1</c:v>
                </c:pt>
                <c:pt idx="19">
                  <c:v>95.4</c:v>
                </c:pt>
                <c:pt idx="20">
                  <c:v>94.7</c:v>
                </c:pt>
                <c:pt idx="21">
                  <c:v>92.2</c:v>
                </c:pt>
                <c:pt idx="22">
                  <c:v>90.3</c:v>
                </c:pt>
                <c:pt idx="23">
                  <c:v>89.4</c:v>
                </c:pt>
                <c:pt idx="24">
                  <c:v>91.2</c:v>
                </c:pt>
                <c:pt idx="25">
                  <c:v>96.7</c:v>
                </c:pt>
                <c:pt idx="26">
                  <c:v>86</c:v>
                </c:pt>
                <c:pt idx="27">
                  <c:v>67.2</c:v>
                </c:pt>
                <c:pt idx="28">
                  <c:v>68.599999999999994</c:v>
                </c:pt>
                <c:pt idx="29">
                  <c:v>71.400000000000006</c:v>
                </c:pt>
                <c:pt idx="30">
                  <c:v>74.8</c:v>
                </c:pt>
                <c:pt idx="31">
                  <c:v>83.4</c:v>
                </c:pt>
                <c:pt idx="32">
                  <c:v>84.2</c:v>
                </c:pt>
                <c:pt idx="33" formatCode="0.0">
                  <c:v>87.3</c:v>
                </c:pt>
                <c:pt idx="34" formatCode="0.0">
                  <c:v>89.6</c:v>
                </c:pt>
                <c:pt idx="35" formatCode="0.0">
                  <c:v>91.2</c:v>
                </c:pt>
                <c:pt idx="36" formatCode="0.0">
                  <c:v>91.4</c:v>
                </c:pt>
                <c:pt idx="37" formatCode="0.0">
                  <c:v>90</c:v>
                </c:pt>
                <c:pt idx="38" formatCode="0.0">
                  <c:v>91.5</c:v>
                </c:pt>
                <c:pt idx="39" formatCode="0.0">
                  <c:v>90</c:v>
                </c:pt>
                <c:pt idx="40" formatCode="0.0">
                  <c:v>92.9</c:v>
                </c:pt>
                <c:pt idx="41" formatCode="0.0">
                  <c:v>90.8</c:v>
                </c:pt>
                <c:pt idx="42" formatCode="0.0">
                  <c:v>88.8</c:v>
                </c:pt>
                <c:pt idx="43" formatCode="0.0">
                  <c:v>84.6</c:v>
                </c:pt>
                <c:pt idx="44" formatCode="0.0">
                  <c:v>87.6</c:v>
                </c:pt>
                <c:pt idx="45">
                  <c:v>89.7</c:v>
                </c:pt>
                <c:pt idx="46">
                  <c:v>89.3</c:v>
                </c:pt>
                <c:pt idx="47">
                  <c:v>92.3</c:v>
                </c:pt>
                <c:pt idx="48">
                  <c:v>90.3</c:v>
                </c:pt>
                <c:pt idx="49">
                  <c:v>90.5</c:v>
                </c:pt>
                <c:pt idx="50">
                  <c:v>85.8</c:v>
                </c:pt>
                <c:pt idx="51">
                  <c:v>87.8</c:v>
                </c:pt>
              </c:numCache>
            </c:numRef>
          </c:val>
          <c:smooth val="0"/>
          <c:extLst>
            <c:ext xmlns:c16="http://schemas.microsoft.com/office/drawing/2014/chart" uri="{C3380CC4-5D6E-409C-BE32-E72D297353CC}">
              <c16:uniqueId val="{00000000-CF2E-4112-992E-D7D56AD7017C}"/>
            </c:ext>
          </c:extLst>
        </c:ser>
        <c:ser>
          <c:idx val="1"/>
          <c:order val="1"/>
          <c:tx>
            <c:strRef>
              <c:f>'Produktionsindex Branchen'!$N$6</c:f>
              <c:strCache>
                <c:ptCount val="1"/>
                <c:pt idx="0">
                  <c:v>Metallerzeugnisse</c:v>
                </c:pt>
              </c:strCache>
            </c:strRef>
          </c:tx>
          <c:spPr>
            <a:ln w="28575" cap="rnd">
              <a:solidFill>
                <a:schemeClr val="accent2"/>
              </a:solidFill>
              <a:round/>
            </a:ln>
            <a:effectLst/>
          </c:spPr>
          <c:marker>
            <c:symbol val="none"/>
          </c:marker>
          <c:cat>
            <c:strRef>
              <c:f>'Produktionsindex Branchen'!$A$7:$A$390</c:f>
              <c:strCache>
                <c:ptCount val="49"/>
                <c:pt idx="0">
                  <c:v>2018</c:v>
                </c:pt>
                <c:pt idx="12">
                  <c:v>2019</c:v>
                </c:pt>
                <c:pt idx="24">
                  <c:v>2020</c:v>
                </c:pt>
                <c:pt idx="36">
                  <c:v>2021</c:v>
                </c:pt>
                <c:pt idx="48">
                  <c:v>2022</c:v>
                </c:pt>
              </c:strCache>
            </c:strRef>
          </c:cat>
          <c:val>
            <c:numRef>
              <c:f>'Produktionsindex Branchen'!$N$7:$N$390</c:f>
              <c:numCache>
                <c:formatCode>General</c:formatCode>
                <c:ptCount val="60"/>
                <c:pt idx="0">
                  <c:v>109.6</c:v>
                </c:pt>
                <c:pt idx="1">
                  <c:v>109.9</c:v>
                </c:pt>
                <c:pt idx="2">
                  <c:v>108.6</c:v>
                </c:pt>
                <c:pt idx="3">
                  <c:v>109.5</c:v>
                </c:pt>
                <c:pt idx="4">
                  <c:v>111.2</c:v>
                </c:pt>
                <c:pt idx="5">
                  <c:v>110.2</c:v>
                </c:pt>
                <c:pt idx="6">
                  <c:v>109</c:v>
                </c:pt>
                <c:pt idx="7">
                  <c:v>111.5</c:v>
                </c:pt>
                <c:pt idx="8">
                  <c:v>108.8</c:v>
                </c:pt>
                <c:pt idx="9">
                  <c:v>109.8</c:v>
                </c:pt>
                <c:pt idx="10">
                  <c:v>108.1</c:v>
                </c:pt>
                <c:pt idx="11">
                  <c:v>109.7</c:v>
                </c:pt>
                <c:pt idx="12">
                  <c:v>110.2</c:v>
                </c:pt>
                <c:pt idx="13">
                  <c:v>109</c:v>
                </c:pt>
                <c:pt idx="14">
                  <c:v>110</c:v>
                </c:pt>
                <c:pt idx="15">
                  <c:v>107.8</c:v>
                </c:pt>
                <c:pt idx="16">
                  <c:v>106.2</c:v>
                </c:pt>
                <c:pt idx="17">
                  <c:v>104.9</c:v>
                </c:pt>
                <c:pt idx="18">
                  <c:v>105.2</c:v>
                </c:pt>
                <c:pt idx="19">
                  <c:v>104.6</c:v>
                </c:pt>
                <c:pt idx="20">
                  <c:v>104.5</c:v>
                </c:pt>
                <c:pt idx="21">
                  <c:v>103.1</c:v>
                </c:pt>
                <c:pt idx="22">
                  <c:v>103.2</c:v>
                </c:pt>
                <c:pt idx="23">
                  <c:v>100.5</c:v>
                </c:pt>
                <c:pt idx="24">
                  <c:v>104.2</c:v>
                </c:pt>
                <c:pt idx="25">
                  <c:v>103.3</c:v>
                </c:pt>
                <c:pt idx="26">
                  <c:v>95.7</c:v>
                </c:pt>
                <c:pt idx="27">
                  <c:v>74.8</c:v>
                </c:pt>
                <c:pt idx="28">
                  <c:v>80.5</c:v>
                </c:pt>
                <c:pt idx="29">
                  <c:v>88.2</c:v>
                </c:pt>
                <c:pt idx="30">
                  <c:v>88.9</c:v>
                </c:pt>
                <c:pt idx="31">
                  <c:v>93.2</c:v>
                </c:pt>
                <c:pt idx="32">
                  <c:v>96.6</c:v>
                </c:pt>
                <c:pt idx="33" formatCode="0.0">
                  <c:v>98.1</c:v>
                </c:pt>
                <c:pt idx="34" formatCode="0.0">
                  <c:v>100.6</c:v>
                </c:pt>
                <c:pt idx="35" formatCode="0.0">
                  <c:v>102</c:v>
                </c:pt>
                <c:pt idx="36" formatCode="0.0">
                  <c:v>102.2</c:v>
                </c:pt>
                <c:pt idx="37" formatCode="0.0">
                  <c:v>102.5</c:v>
                </c:pt>
                <c:pt idx="38" formatCode="0.0">
                  <c:v>103</c:v>
                </c:pt>
                <c:pt idx="39" formatCode="0.0">
                  <c:v>103.9</c:v>
                </c:pt>
                <c:pt idx="40" formatCode="0.0">
                  <c:v>102.1</c:v>
                </c:pt>
                <c:pt idx="41" formatCode="0.0">
                  <c:v>102.9</c:v>
                </c:pt>
                <c:pt idx="42" formatCode="0.0">
                  <c:v>103</c:v>
                </c:pt>
                <c:pt idx="43" formatCode="0.0">
                  <c:v>100.9</c:v>
                </c:pt>
                <c:pt idx="44" formatCode="0.0">
                  <c:v>100.8</c:v>
                </c:pt>
                <c:pt idx="45">
                  <c:v>100.4</c:v>
                </c:pt>
                <c:pt idx="46">
                  <c:v>100.6</c:v>
                </c:pt>
                <c:pt idx="47">
                  <c:v>99</c:v>
                </c:pt>
                <c:pt idx="48">
                  <c:v>100.9</c:v>
                </c:pt>
                <c:pt idx="49">
                  <c:v>101.9</c:v>
                </c:pt>
                <c:pt idx="50">
                  <c:v>99.4</c:v>
                </c:pt>
                <c:pt idx="51">
                  <c:v>98.4</c:v>
                </c:pt>
              </c:numCache>
            </c:numRef>
          </c:val>
          <c:smooth val="0"/>
          <c:extLst>
            <c:ext xmlns:c16="http://schemas.microsoft.com/office/drawing/2014/chart" uri="{C3380CC4-5D6E-409C-BE32-E72D297353CC}">
              <c16:uniqueId val="{00000001-CF2E-4112-992E-D7D56AD7017C}"/>
            </c:ext>
          </c:extLst>
        </c:ser>
        <c:ser>
          <c:idx val="2"/>
          <c:order val="2"/>
          <c:tx>
            <c:strRef>
              <c:f>'Produktionsindex Branchen'!$O$6</c:f>
              <c:strCache>
                <c:ptCount val="1"/>
                <c:pt idx="0">
                  <c:v>H.v. DV-Geräten, elektron. u. opt. Erzeugnissen</c:v>
                </c:pt>
              </c:strCache>
            </c:strRef>
          </c:tx>
          <c:spPr>
            <a:ln w="28575" cap="rnd">
              <a:solidFill>
                <a:schemeClr val="accent3"/>
              </a:solidFill>
              <a:round/>
            </a:ln>
            <a:effectLst/>
          </c:spPr>
          <c:marker>
            <c:symbol val="none"/>
          </c:marker>
          <c:cat>
            <c:strRef>
              <c:f>'Produktionsindex Branchen'!$A$7:$A$390</c:f>
              <c:strCache>
                <c:ptCount val="49"/>
                <c:pt idx="0">
                  <c:v>2018</c:v>
                </c:pt>
                <c:pt idx="12">
                  <c:v>2019</c:v>
                </c:pt>
                <c:pt idx="24">
                  <c:v>2020</c:v>
                </c:pt>
                <c:pt idx="36">
                  <c:v>2021</c:v>
                </c:pt>
                <c:pt idx="48">
                  <c:v>2022</c:v>
                </c:pt>
              </c:strCache>
            </c:strRef>
          </c:cat>
          <c:val>
            <c:numRef>
              <c:f>'Produktionsindex Branchen'!$O$7:$O$390</c:f>
              <c:numCache>
                <c:formatCode>General</c:formatCode>
                <c:ptCount val="60"/>
                <c:pt idx="0">
                  <c:v>110.5</c:v>
                </c:pt>
                <c:pt idx="1">
                  <c:v>109.8</c:v>
                </c:pt>
                <c:pt idx="2">
                  <c:v>110.3</c:v>
                </c:pt>
                <c:pt idx="3">
                  <c:v>108.2</c:v>
                </c:pt>
                <c:pt idx="4">
                  <c:v>110.5</c:v>
                </c:pt>
                <c:pt idx="5">
                  <c:v>110.1</c:v>
                </c:pt>
                <c:pt idx="6">
                  <c:v>110.6</c:v>
                </c:pt>
                <c:pt idx="7">
                  <c:v>111</c:v>
                </c:pt>
                <c:pt idx="8">
                  <c:v>111.4</c:v>
                </c:pt>
                <c:pt idx="9">
                  <c:v>111.6</c:v>
                </c:pt>
                <c:pt idx="10">
                  <c:v>112.1</c:v>
                </c:pt>
                <c:pt idx="11">
                  <c:v>113.6</c:v>
                </c:pt>
                <c:pt idx="12">
                  <c:v>114</c:v>
                </c:pt>
                <c:pt idx="13">
                  <c:v>112.4</c:v>
                </c:pt>
                <c:pt idx="14">
                  <c:v>117</c:v>
                </c:pt>
                <c:pt idx="15">
                  <c:v>114.2</c:v>
                </c:pt>
                <c:pt idx="16">
                  <c:v>114.3</c:v>
                </c:pt>
                <c:pt idx="17">
                  <c:v>112.8</c:v>
                </c:pt>
                <c:pt idx="18">
                  <c:v>112.7</c:v>
                </c:pt>
                <c:pt idx="19">
                  <c:v>115.6</c:v>
                </c:pt>
                <c:pt idx="20">
                  <c:v>115</c:v>
                </c:pt>
                <c:pt idx="21">
                  <c:v>114</c:v>
                </c:pt>
                <c:pt idx="22">
                  <c:v>111.8</c:v>
                </c:pt>
                <c:pt idx="23">
                  <c:v>112.7</c:v>
                </c:pt>
                <c:pt idx="24">
                  <c:v>115.2</c:v>
                </c:pt>
                <c:pt idx="25">
                  <c:v>113.6</c:v>
                </c:pt>
                <c:pt idx="26">
                  <c:v>107.6</c:v>
                </c:pt>
                <c:pt idx="27">
                  <c:v>95.2</c:v>
                </c:pt>
                <c:pt idx="28">
                  <c:v>95</c:v>
                </c:pt>
                <c:pt idx="29">
                  <c:v>100.1</c:v>
                </c:pt>
                <c:pt idx="30">
                  <c:v>101.3</c:v>
                </c:pt>
                <c:pt idx="31">
                  <c:v>103.8</c:v>
                </c:pt>
                <c:pt idx="32">
                  <c:v>101.6</c:v>
                </c:pt>
                <c:pt idx="33" formatCode="0.0">
                  <c:v>108.2</c:v>
                </c:pt>
                <c:pt idx="34" formatCode="0.0">
                  <c:v>112.2</c:v>
                </c:pt>
                <c:pt idx="35" formatCode="0.0">
                  <c:v>113.1</c:v>
                </c:pt>
                <c:pt idx="36" formatCode="0.0">
                  <c:v>114.5</c:v>
                </c:pt>
                <c:pt idx="37" formatCode="0.0">
                  <c:v>115.8</c:v>
                </c:pt>
                <c:pt idx="38" formatCode="0.0">
                  <c:v>113.9</c:v>
                </c:pt>
                <c:pt idx="39" formatCode="0.0">
                  <c:v>117.9</c:v>
                </c:pt>
                <c:pt idx="40" formatCode="0.0">
                  <c:v>117.4</c:v>
                </c:pt>
                <c:pt idx="41" formatCode="0.0">
                  <c:v>116</c:v>
                </c:pt>
                <c:pt idx="42" formatCode="0.0">
                  <c:v>117.7</c:v>
                </c:pt>
                <c:pt idx="43" formatCode="0.0">
                  <c:v>116.1</c:v>
                </c:pt>
                <c:pt idx="44" formatCode="0.0">
                  <c:v>114</c:v>
                </c:pt>
                <c:pt idx="45">
                  <c:v>115.5</c:v>
                </c:pt>
                <c:pt idx="46">
                  <c:v>114.3</c:v>
                </c:pt>
                <c:pt idx="47">
                  <c:v>117.6</c:v>
                </c:pt>
                <c:pt idx="48">
                  <c:v>119.5</c:v>
                </c:pt>
                <c:pt idx="49">
                  <c:v>120.9</c:v>
                </c:pt>
                <c:pt idx="50">
                  <c:v>118.4</c:v>
                </c:pt>
                <c:pt idx="51">
                  <c:v>121.1</c:v>
                </c:pt>
              </c:numCache>
            </c:numRef>
          </c:val>
          <c:smooth val="0"/>
          <c:extLst>
            <c:ext xmlns:c16="http://schemas.microsoft.com/office/drawing/2014/chart" uri="{C3380CC4-5D6E-409C-BE32-E72D297353CC}">
              <c16:uniqueId val="{00000002-CF2E-4112-992E-D7D56AD7017C}"/>
            </c:ext>
          </c:extLst>
        </c:ser>
        <c:dLbls>
          <c:showLegendKey val="0"/>
          <c:showVal val="0"/>
          <c:showCatName val="0"/>
          <c:showSerName val="0"/>
          <c:showPercent val="0"/>
          <c:showBubbleSize val="0"/>
        </c:dLbls>
        <c:smooth val="0"/>
        <c:axId val="843865104"/>
        <c:axId val="843838208"/>
      </c:lineChart>
      <c:catAx>
        <c:axId val="84386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43838208"/>
        <c:crosses val="autoZero"/>
        <c:auto val="1"/>
        <c:lblAlgn val="ctr"/>
        <c:lblOffset val="100"/>
        <c:noMultiLvlLbl val="0"/>
      </c:catAx>
      <c:valAx>
        <c:axId val="843838208"/>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4386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'Produktionsindex Branchen'!$I$6</c:f>
              <c:strCache>
                <c:ptCount val="1"/>
                <c:pt idx="0">
                  <c:v>Verarbeitendes Gewerbe</c:v>
                </c:pt>
              </c:strCache>
            </c:strRef>
          </c:tx>
          <c:spPr>
            <a:ln w="28575" cap="rnd">
              <a:solidFill>
                <a:schemeClr val="accent1"/>
              </a:solidFill>
              <a:round/>
            </a:ln>
            <a:effectLst/>
          </c:spPr>
          <c:marker>
            <c:symbol val="none"/>
          </c:marker>
          <c:cat>
            <c:strRef>
              <c:f>'Produktionsindex Branchen'!$A$7:$A$390</c:f>
              <c:strCache>
                <c:ptCount val="49"/>
                <c:pt idx="0">
                  <c:v>2018</c:v>
                </c:pt>
                <c:pt idx="12">
                  <c:v>2019</c:v>
                </c:pt>
                <c:pt idx="24">
                  <c:v>2020</c:v>
                </c:pt>
                <c:pt idx="36">
                  <c:v>2021</c:v>
                </c:pt>
                <c:pt idx="48">
                  <c:v>2022</c:v>
                </c:pt>
              </c:strCache>
            </c:strRef>
          </c:cat>
          <c:val>
            <c:numRef>
              <c:f>'Produktionsindex Branchen'!$I$7:$I$390</c:f>
              <c:numCache>
                <c:formatCode>General</c:formatCode>
                <c:ptCount val="60"/>
                <c:pt idx="0">
                  <c:v>107.3</c:v>
                </c:pt>
                <c:pt idx="1">
                  <c:v>105.3</c:v>
                </c:pt>
                <c:pt idx="2">
                  <c:v>106.6</c:v>
                </c:pt>
                <c:pt idx="3">
                  <c:v>106</c:v>
                </c:pt>
                <c:pt idx="4">
                  <c:v>107.7</c:v>
                </c:pt>
                <c:pt idx="5">
                  <c:v>107.4</c:v>
                </c:pt>
                <c:pt idx="6">
                  <c:v>105.4</c:v>
                </c:pt>
                <c:pt idx="7">
                  <c:v>105.5</c:v>
                </c:pt>
                <c:pt idx="8">
                  <c:v>105.6</c:v>
                </c:pt>
                <c:pt idx="9">
                  <c:v>105.4</c:v>
                </c:pt>
                <c:pt idx="10">
                  <c:v>103.7</c:v>
                </c:pt>
                <c:pt idx="11">
                  <c:v>104.8</c:v>
                </c:pt>
                <c:pt idx="12">
                  <c:v>103.8</c:v>
                </c:pt>
                <c:pt idx="13">
                  <c:v>103.7</c:v>
                </c:pt>
                <c:pt idx="14">
                  <c:v>104.4</c:v>
                </c:pt>
                <c:pt idx="15">
                  <c:v>101.7</c:v>
                </c:pt>
                <c:pt idx="16">
                  <c:v>102.6</c:v>
                </c:pt>
                <c:pt idx="17">
                  <c:v>101.4</c:v>
                </c:pt>
                <c:pt idx="18">
                  <c:v>101.2</c:v>
                </c:pt>
                <c:pt idx="19">
                  <c:v>101.4</c:v>
                </c:pt>
                <c:pt idx="20">
                  <c:v>100.6</c:v>
                </c:pt>
                <c:pt idx="21">
                  <c:v>99.4</c:v>
                </c:pt>
                <c:pt idx="22">
                  <c:v>100.1</c:v>
                </c:pt>
                <c:pt idx="23">
                  <c:v>98.6</c:v>
                </c:pt>
                <c:pt idx="24">
                  <c:v>100.6</c:v>
                </c:pt>
                <c:pt idx="25">
                  <c:v>102</c:v>
                </c:pt>
                <c:pt idx="26">
                  <c:v>91</c:v>
                </c:pt>
                <c:pt idx="27">
                  <c:v>70.8</c:v>
                </c:pt>
                <c:pt idx="28">
                  <c:v>79</c:v>
                </c:pt>
                <c:pt idx="29">
                  <c:v>88.2</c:v>
                </c:pt>
                <c:pt idx="30">
                  <c:v>90.1</c:v>
                </c:pt>
                <c:pt idx="31">
                  <c:v>89.7</c:v>
                </c:pt>
                <c:pt idx="32">
                  <c:v>92</c:v>
                </c:pt>
                <c:pt idx="33" formatCode="0.0">
                  <c:v>95.4</c:v>
                </c:pt>
                <c:pt idx="34" formatCode="0.0">
                  <c:v>96.4</c:v>
                </c:pt>
                <c:pt idx="35" formatCode="0.0">
                  <c:v>97.4</c:v>
                </c:pt>
                <c:pt idx="36" formatCode="0.0">
                  <c:v>97</c:v>
                </c:pt>
                <c:pt idx="37" formatCode="0.0">
                  <c:v>95.1</c:v>
                </c:pt>
                <c:pt idx="38" formatCode="0.0">
                  <c:v>95.9</c:v>
                </c:pt>
                <c:pt idx="39" formatCode="0.0">
                  <c:v>95.7</c:v>
                </c:pt>
                <c:pt idx="40" formatCode="0.0">
                  <c:v>95.2</c:v>
                </c:pt>
                <c:pt idx="41" formatCode="0.0">
                  <c:v>94.8</c:v>
                </c:pt>
                <c:pt idx="42" formatCode="0.0">
                  <c:v>95.8</c:v>
                </c:pt>
                <c:pt idx="43" formatCode="0.0">
                  <c:v>92.5</c:v>
                </c:pt>
                <c:pt idx="44" formatCode="0.0">
                  <c:v>91.4</c:v>
                </c:pt>
                <c:pt idx="45">
                  <c:v>93.9</c:v>
                </c:pt>
                <c:pt idx="46">
                  <c:v>94.3</c:v>
                </c:pt>
                <c:pt idx="47">
                  <c:v>95.8</c:v>
                </c:pt>
                <c:pt idx="48">
                  <c:v>96.4</c:v>
                </c:pt>
                <c:pt idx="49">
                  <c:v>96.6</c:v>
                </c:pt>
                <c:pt idx="50">
                  <c:v>92.7</c:v>
                </c:pt>
                <c:pt idx="51">
                  <c:v>93.1</c:v>
                </c:pt>
              </c:numCache>
            </c:numRef>
          </c:val>
          <c:smooth val="0"/>
          <c:extLst>
            <c:ext xmlns:c16="http://schemas.microsoft.com/office/drawing/2014/chart" uri="{C3380CC4-5D6E-409C-BE32-E72D297353CC}">
              <c16:uniqueId val="{00000000-8BB5-4835-82DF-1AF2592FB109}"/>
            </c:ext>
          </c:extLst>
        </c:ser>
        <c:ser>
          <c:idx val="3"/>
          <c:order val="1"/>
          <c:tx>
            <c:strRef>
              <c:f>'Produktionsindex Branchen'!$J$6</c:f>
              <c:strCache>
                <c:ptCount val="1"/>
                <c:pt idx="0">
                  <c:v>Baugewerbe</c:v>
                </c:pt>
              </c:strCache>
            </c:strRef>
          </c:tx>
          <c:spPr>
            <a:ln w="28575" cap="rnd">
              <a:solidFill>
                <a:schemeClr val="accent4"/>
              </a:solidFill>
              <a:round/>
            </a:ln>
            <a:effectLst/>
          </c:spPr>
          <c:marker>
            <c:symbol val="none"/>
          </c:marker>
          <c:cat>
            <c:strRef>
              <c:f>'Produktionsindex Branchen'!$A$7:$A$390</c:f>
              <c:strCache>
                <c:ptCount val="49"/>
                <c:pt idx="0">
                  <c:v>2018</c:v>
                </c:pt>
                <c:pt idx="12">
                  <c:v>2019</c:v>
                </c:pt>
                <c:pt idx="24">
                  <c:v>2020</c:v>
                </c:pt>
                <c:pt idx="36">
                  <c:v>2021</c:v>
                </c:pt>
                <c:pt idx="48">
                  <c:v>2022</c:v>
                </c:pt>
              </c:strCache>
            </c:strRef>
          </c:cat>
          <c:val>
            <c:numRef>
              <c:f>'Produktionsindex Branchen'!$J$7:$J$390</c:f>
              <c:numCache>
                <c:formatCode>General</c:formatCode>
                <c:ptCount val="60"/>
                <c:pt idx="0">
                  <c:v>108.4</c:v>
                </c:pt>
                <c:pt idx="1">
                  <c:v>104.5</c:v>
                </c:pt>
                <c:pt idx="2">
                  <c:v>106.2</c:v>
                </c:pt>
                <c:pt idx="3">
                  <c:v>107.7</c:v>
                </c:pt>
                <c:pt idx="4">
                  <c:v>111.3</c:v>
                </c:pt>
                <c:pt idx="5">
                  <c:v>109</c:v>
                </c:pt>
                <c:pt idx="6">
                  <c:v>109.1</c:v>
                </c:pt>
                <c:pt idx="7">
                  <c:v>109</c:v>
                </c:pt>
                <c:pt idx="8">
                  <c:v>111.2</c:v>
                </c:pt>
                <c:pt idx="9">
                  <c:v>110.5</c:v>
                </c:pt>
                <c:pt idx="10">
                  <c:v>110</c:v>
                </c:pt>
                <c:pt idx="11">
                  <c:v>111.4</c:v>
                </c:pt>
                <c:pt idx="12">
                  <c:v>107.8</c:v>
                </c:pt>
                <c:pt idx="13">
                  <c:v>114.3</c:v>
                </c:pt>
                <c:pt idx="14">
                  <c:v>114.8</c:v>
                </c:pt>
                <c:pt idx="15">
                  <c:v>113.8</c:v>
                </c:pt>
                <c:pt idx="16">
                  <c:v>111.8</c:v>
                </c:pt>
                <c:pt idx="17">
                  <c:v>112.8</c:v>
                </c:pt>
                <c:pt idx="18">
                  <c:v>112.8</c:v>
                </c:pt>
                <c:pt idx="19">
                  <c:v>112.1</c:v>
                </c:pt>
                <c:pt idx="20">
                  <c:v>113.6</c:v>
                </c:pt>
                <c:pt idx="21">
                  <c:v>112.3</c:v>
                </c:pt>
                <c:pt idx="22">
                  <c:v>114.4</c:v>
                </c:pt>
                <c:pt idx="23">
                  <c:v>112.4</c:v>
                </c:pt>
                <c:pt idx="24">
                  <c:v>119.4</c:v>
                </c:pt>
                <c:pt idx="25">
                  <c:v>117.7</c:v>
                </c:pt>
                <c:pt idx="26">
                  <c:v>118.1</c:v>
                </c:pt>
                <c:pt idx="27">
                  <c:v>113.3</c:v>
                </c:pt>
                <c:pt idx="28">
                  <c:v>113.8</c:v>
                </c:pt>
                <c:pt idx="29">
                  <c:v>116.2</c:v>
                </c:pt>
                <c:pt idx="30">
                  <c:v>111.6</c:v>
                </c:pt>
                <c:pt idx="31">
                  <c:v>112.8</c:v>
                </c:pt>
                <c:pt idx="32">
                  <c:v>113.8</c:v>
                </c:pt>
                <c:pt idx="33" formatCode="0.0">
                  <c:v>114.7</c:v>
                </c:pt>
                <c:pt idx="34" formatCode="0.0">
                  <c:v>117.1</c:v>
                </c:pt>
                <c:pt idx="35" formatCode="0.0">
                  <c:v>124.5</c:v>
                </c:pt>
                <c:pt idx="36" formatCode="0.0">
                  <c:v>110.3</c:v>
                </c:pt>
                <c:pt idx="37" formatCode="0.0">
                  <c:v>109.3</c:v>
                </c:pt>
                <c:pt idx="38" formatCode="0.0">
                  <c:v>119.6</c:v>
                </c:pt>
                <c:pt idx="39" formatCode="0.0">
                  <c:v>116.4</c:v>
                </c:pt>
                <c:pt idx="40" formatCode="0.0">
                  <c:v>117.2</c:v>
                </c:pt>
                <c:pt idx="41" formatCode="0.0">
                  <c:v>115.5</c:v>
                </c:pt>
                <c:pt idx="42" formatCode="0.0">
                  <c:v>115</c:v>
                </c:pt>
                <c:pt idx="43" formatCode="0.0">
                  <c:v>112.7</c:v>
                </c:pt>
                <c:pt idx="44" formatCode="0.0">
                  <c:v>114.2</c:v>
                </c:pt>
                <c:pt idx="45">
                  <c:v>114.8</c:v>
                </c:pt>
                <c:pt idx="46">
                  <c:v>114.6</c:v>
                </c:pt>
                <c:pt idx="47">
                  <c:v>112.6</c:v>
                </c:pt>
                <c:pt idx="48">
                  <c:v>119.2</c:v>
                </c:pt>
                <c:pt idx="49">
                  <c:v>117.6</c:v>
                </c:pt>
                <c:pt idx="50">
                  <c:v>117.5</c:v>
                </c:pt>
                <c:pt idx="51">
                  <c:v>115</c:v>
                </c:pt>
              </c:numCache>
            </c:numRef>
          </c:val>
          <c:smooth val="0"/>
          <c:extLst>
            <c:ext xmlns:c16="http://schemas.microsoft.com/office/drawing/2014/chart" uri="{C3380CC4-5D6E-409C-BE32-E72D297353CC}">
              <c16:uniqueId val="{00000002-8BB5-4835-82DF-1AF2592FB109}"/>
            </c:ext>
          </c:extLst>
        </c:ser>
        <c:dLbls>
          <c:showLegendKey val="0"/>
          <c:showVal val="0"/>
          <c:showCatName val="0"/>
          <c:showSerName val="0"/>
          <c:showPercent val="0"/>
          <c:showBubbleSize val="0"/>
        </c:dLbls>
        <c:smooth val="0"/>
        <c:axId val="843865104"/>
        <c:axId val="843838208"/>
      </c:lineChart>
      <c:catAx>
        <c:axId val="84386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43838208"/>
        <c:crosses val="autoZero"/>
        <c:auto val="1"/>
        <c:lblAlgn val="ctr"/>
        <c:lblOffset val="100"/>
        <c:noMultiLvlLbl val="0"/>
      </c:catAx>
      <c:valAx>
        <c:axId val="843838208"/>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4386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'Produktionsindex Branchen'!$Q$6</c:f>
              <c:strCache>
                <c:ptCount val="1"/>
                <c:pt idx="0">
                  <c:v>Maschinenbau</c:v>
                </c:pt>
              </c:strCache>
            </c:strRef>
          </c:tx>
          <c:spPr>
            <a:ln w="28575" cap="rnd">
              <a:solidFill>
                <a:schemeClr val="accent1"/>
              </a:solidFill>
              <a:round/>
            </a:ln>
            <a:effectLst/>
          </c:spPr>
          <c:marker>
            <c:symbol val="none"/>
          </c:marker>
          <c:cat>
            <c:strRef>
              <c:f>'Produktionsindex Branchen'!$A$331:$A$390</c:f>
              <c:strCache>
                <c:ptCount val="49"/>
                <c:pt idx="0">
                  <c:v>2018</c:v>
                </c:pt>
                <c:pt idx="12">
                  <c:v>2019</c:v>
                </c:pt>
                <c:pt idx="24">
                  <c:v>2020</c:v>
                </c:pt>
                <c:pt idx="36">
                  <c:v>2021</c:v>
                </c:pt>
                <c:pt idx="48">
                  <c:v>2022</c:v>
                </c:pt>
              </c:strCache>
            </c:strRef>
          </c:cat>
          <c:val>
            <c:numRef>
              <c:f>'Produktionsindex Branchen'!$Q$331:$Q$390</c:f>
              <c:numCache>
                <c:formatCode>General</c:formatCode>
                <c:ptCount val="60"/>
                <c:pt idx="0">
                  <c:v>106.3</c:v>
                </c:pt>
                <c:pt idx="1">
                  <c:v>105.5</c:v>
                </c:pt>
                <c:pt idx="2">
                  <c:v>107.1</c:v>
                </c:pt>
                <c:pt idx="3">
                  <c:v>105.5</c:v>
                </c:pt>
                <c:pt idx="4">
                  <c:v>106.6</c:v>
                </c:pt>
                <c:pt idx="5">
                  <c:v>106.5</c:v>
                </c:pt>
                <c:pt idx="6">
                  <c:v>105.9</c:v>
                </c:pt>
                <c:pt idx="7">
                  <c:v>107.1</c:v>
                </c:pt>
                <c:pt idx="8">
                  <c:v>105.8</c:v>
                </c:pt>
                <c:pt idx="9">
                  <c:v>109.2</c:v>
                </c:pt>
                <c:pt idx="10">
                  <c:v>105.5</c:v>
                </c:pt>
                <c:pt idx="11">
                  <c:v>107</c:v>
                </c:pt>
                <c:pt idx="12">
                  <c:v>106.1</c:v>
                </c:pt>
                <c:pt idx="13">
                  <c:v>106.1</c:v>
                </c:pt>
                <c:pt idx="14">
                  <c:v>106.7</c:v>
                </c:pt>
                <c:pt idx="15">
                  <c:v>104.7</c:v>
                </c:pt>
                <c:pt idx="16">
                  <c:v>104.3</c:v>
                </c:pt>
                <c:pt idx="17">
                  <c:v>103.6</c:v>
                </c:pt>
                <c:pt idx="18">
                  <c:v>104.2</c:v>
                </c:pt>
                <c:pt idx="19">
                  <c:v>102.7</c:v>
                </c:pt>
                <c:pt idx="20">
                  <c:v>102.6</c:v>
                </c:pt>
                <c:pt idx="21">
                  <c:v>100.8</c:v>
                </c:pt>
                <c:pt idx="22">
                  <c:v>101</c:v>
                </c:pt>
                <c:pt idx="23">
                  <c:v>99.7</c:v>
                </c:pt>
                <c:pt idx="24">
                  <c:v>99.6</c:v>
                </c:pt>
                <c:pt idx="25">
                  <c:v>98.8</c:v>
                </c:pt>
                <c:pt idx="26">
                  <c:v>92.1</c:v>
                </c:pt>
                <c:pt idx="27">
                  <c:v>73.5</c:v>
                </c:pt>
                <c:pt idx="28">
                  <c:v>81.2</c:v>
                </c:pt>
                <c:pt idx="29">
                  <c:v>90.7</c:v>
                </c:pt>
                <c:pt idx="30">
                  <c:v>87.9</c:v>
                </c:pt>
                <c:pt idx="31">
                  <c:v>87.2</c:v>
                </c:pt>
                <c:pt idx="32">
                  <c:v>89.4</c:v>
                </c:pt>
                <c:pt idx="33" formatCode="0.0">
                  <c:v>90.5</c:v>
                </c:pt>
                <c:pt idx="34" formatCode="0.0">
                  <c:v>91.8</c:v>
                </c:pt>
                <c:pt idx="35" formatCode="0.0">
                  <c:v>91.6</c:v>
                </c:pt>
                <c:pt idx="36" formatCode="0.0">
                  <c:v>98</c:v>
                </c:pt>
                <c:pt idx="37" formatCode="0.0">
                  <c:v>95.6</c:v>
                </c:pt>
                <c:pt idx="38" formatCode="0.0">
                  <c:v>95.1</c:v>
                </c:pt>
                <c:pt idx="39" formatCode="0.0">
                  <c:v>98.2</c:v>
                </c:pt>
                <c:pt idx="40" formatCode="0.0">
                  <c:v>97</c:v>
                </c:pt>
                <c:pt idx="41" formatCode="0.0">
                  <c:v>93.2</c:v>
                </c:pt>
                <c:pt idx="42" formatCode="0.0">
                  <c:v>98.9</c:v>
                </c:pt>
                <c:pt idx="43" formatCode="0.0">
                  <c:v>95.8</c:v>
                </c:pt>
                <c:pt idx="44" formatCode="0.0">
                  <c:v>94.4</c:v>
                </c:pt>
                <c:pt idx="45">
                  <c:v>96.4</c:v>
                </c:pt>
                <c:pt idx="46">
                  <c:v>94.8</c:v>
                </c:pt>
                <c:pt idx="47">
                  <c:v>94.3</c:v>
                </c:pt>
                <c:pt idx="48">
                  <c:v>97.5</c:v>
                </c:pt>
                <c:pt idx="49">
                  <c:v>96.2</c:v>
                </c:pt>
                <c:pt idx="50">
                  <c:v>92.5</c:v>
                </c:pt>
                <c:pt idx="51">
                  <c:v>91.6</c:v>
                </c:pt>
              </c:numCache>
            </c:numRef>
          </c:val>
          <c:smooth val="0"/>
          <c:extLst>
            <c:ext xmlns:c16="http://schemas.microsoft.com/office/drawing/2014/chart" uri="{C3380CC4-5D6E-409C-BE32-E72D297353CC}">
              <c16:uniqueId val="{00000000-5D70-41CB-8D06-D8DB681C6434}"/>
            </c:ext>
          </c:extLst>
        </c:ser>
        <c:ser>
          <c:idx val="1"/>
          <c:order val="1"/>
          <c:tx>
            <c:strRef>
              <c:f>'Produktionsindex Branchen'!$R$6</c:f>
              <c:strCache>
                <c:ptCount val="1"/>
                <c:pt idx="0">
                  <c:v>Herstellung von Kraftwagen und Kraftwagenteilen</c:v>
                </c:pt>
              </c:strCache>
            </c:strRef>
          </c:tx>
          <c:spPr>
            <a:ln w="28575" cap="rnd">
              <a:solidFill>
                <a:schemeClr val="accent2"/>
              </a:solidFill>
              <a:round/>
            </a:ln>
            <a:effectLst/>
          </c:spPr>
          <c:marker>
            <c:symbol val="none"/>
          </c:marker>
          <c:cat>
            <c:strRef>
              <c:f>'Produktionsindex Branchen'!$A$331:$A$390</c:f>
              <c:strCache>
                <c:ptCount val="49"/>
                <c:pt idx="0">
                  <c:v>2018</c:v>
                </c:pt>
                <c:pt idx="12">
                  <c:v>2019</c:v>
                </c:pt>
                <c:pt idx="24">
                  <c:v>2020</c:v>
                </c:pt>
                <c:pt idx="36">
                  <c:v>2021</c:v>
                </c:pt>
                <c:pt idx="48">
                  <c:v>2022</c:v>
                </c:pt>
              </c:strCache>
            </c:strRef>
          </c:cat>
          <c:val>
            <c:numRef>
              <c:f>'Produktionsindex Branchen'!$R$331:$R$390</c:f>
              <c:numCache>
                <c:formatCode>General</c:formatCode>
                <c:ptCount val="60"/>
                <c:pt idx="0">
                  <c:v>109.7</c:v>
                </c:pt>
                <c:pt idx="1">
                  <c:v>102</c:v>
                </c:pt>
                <c:pt idx="2">
                  <c:v>109.2</c:v>
                </c:pt>
                <c:pt idx="3">
                  <c:v>109</c:v>
                </c:pt>
                <c:pt idx="4">
                  <c:v>107.6</c:v>
                </c:pt>
                <c:pt idx="5">
                  <c:v>108.3</c:v>
                </c:pt>
                <c:pt idx="6">
                  <c:v>99.9</c:v>
                </c:pt>
                <c:pt idx="7">
                  <c:v>95.5</c:v>
                </c:pt>
                <c:pt idx="8">
                  <c:v>99.2</c:v>
                </c:pt>
                <c:pt idx="9">
                  <c:v>99.7</c:v>
                </c:pt>
                <c:pt idx="10">
                  <c:v>97.8</c:v>
                </c:pt>
                <c:pt idx="11">
                  <c:v>103.3</c:v>
                </c:pt>
                <c:pt idx="12">
                  <c:v>94.9</c:v>
                </c:pt>
                <c:pt idx="13">
                  <c:v>96.7</c:v>
                </c:pt>
                <c:pt idx="14">
                  <c:v>96.9</c:v>
                </c:pt>
                <c:pt idx="15">
                  <c:v>90.2</c:v>
                </c:pt>
                <c:pt idx="16">
                  <c:v>96</c:v>
                </c:pt>
                <c:pt idx="17">
                  <c:v>94.1</c:v>
                </c:pt>
                <c:pt idx="18">
                  <c:v>90.5</c:v>
                </c:pt>
                <c:pt idx="19">
                  <c:v>91.4</c:v>
                </c:pt>
                <c:pt idx="20">
                  <c:v>91</c:v>
                </c:pt>
                <c:pt idx="21">
                  <c:v>86.1</c:v>
                </c:pt>
                <c:pt idx="22">
                  <c:v>88.9</c:v>
                </c:pt>
                <c:pt idx="23">
                  <c:v>85.6</c:v>
                </c:pt>
                <c:pt idx="24">
                  <c:v>87.6</c:v>
                </c:pt>
                <c:pt idx="25">
                  <c:v>89.3</c:v>
                </c:pt>
                <c:pt idx="26">
                  <c:v>59.3</c:v>
                </c:pt>
                <c:pt idx="27">
                  <c:v>14.3</c:v>
                </c:pt>
                <c:pt idx="28">
                  <c:v>46.3</c:v>
                </c:pt>
                <c:pt idx="29">
                  <c:v>71.599999999999994</c:v>
                </c:pt>
                <c:pt idx="30">
                  <c:v>76.5</c:v>
                </c:pt>
                <c:pt idx="31">
                  <c:v>70.099999999999994</c:v>
                </c:pt>
                <c:pt idx="32">
                  <c:v>75.099999999999994</c:v>
                </c:pt>
                <c:pt idx="33" formatCode="0.0">
                  <c:v>81.099999999999994</c:v>
                </c:pt>
                <c:pt idx="34" formatCode="0.0">
                  <c:v>81.8</c:v>
                </c:pt>
                <c:pt idx="35" formatCode="0.0">
                  <c:v>82.1</c:v>
                </c:pt>
                <c:pt idx="36" formatCode="0.0">
                  <c:v>76</c:v>
                </c:pt>
                <c:pt idx="37" formatCode="0.0">
                  <c:v>71.599999999999994</c:v>
                </c:pt>
                <c:pt idx="38" formatCode="0.0">
                  <c:v>71.3</c:v>
                </c:pt>
                <c:pt idx="39" formatCode="0.0">
                  <c:v>69.2</c:v>
                </c:pt>
                <c:pt idx="40" formatCode="0.0">
                  <c:v>65.2</c:v>
                </c:pt>
                <c:pt idx="41" formatCode="0.0">
                  <c:v>64.2</c:v>
                </c:pt>
                <c:pt idx="42" formatCode="0.0">
                  <c:v>65</c:v>
                </c:pt>
                <c:pt idx="43" formatCode="0.0">
                  <c:v>52.5</c:v>
                </c:pt>
                <c:pt idx="44" formatCode="0.0">
                  <c:v>53.4</c:v>
                </c:pt>
                <c:pt idx="45">
                  <c:v>61.5</c:v>
                </c:pt>
                <c:pt idx="46">
                  <c:v>63.7</c:v>
                </c:pt>
                <c:pt idx="47">
                  <c:v>68.5</c:v>
                </c:pt>
                <c:pt idx="48">
                  <c:v>66.8</c:v>
                </c:pt>
                <c:pt idx="49">
                  <c:v>65.7</c:v>
                </c:pt>
                <c:pt idx="50">
                  <c:v>56.2</c:v>
                </c:pt>
                <c:pt idx="51">
                  <c:v>60</c:v>
                </c:pt>
              </c:numCache>
            </c:numRef>
          </c:val>
          <c:smooth val="0"/>
          <c:extLst>
            <c:ext xmlns:c16="http://schemas.microsoft.com/office/drawing/2014/chart" uri="{C3380CC4-5D6E-409C-BE32-E72D297353CC}">
              <c16:uniqueId val="{00000001-5D70-41CB-8D06-D8DB681C6434}"/>
            </c:ext>
          </c:extLst>
        </c:ser>
        <c:ser>
          <c:idx val="2"/>
          <c:order val="2"/>
          <c:tx>
            <c:strRef>
              <c:f>'Produktionsindex Branchen'!$S$6</c:f>
              <c:strCache>
                <c:ptCount val="1"/>
                <c:pt idx="0">
                  <c:v>Sonstiger Fahrzeugbau</c:v>
                </c:pt>
              </c:strCache>
            </c:strRef>
          </c:tx>
          <c:spPr>
            <a:ln w="28575" cap="rnd">
              <a:solidFill>
                <a:schemeClr val="accent3"/>
              </a:solidFill>
              <a:round/>
            </a:ln>
            <a:effectLst/>
          </c:spPr>
          <c:marker>
            <c:symbol val="none"/>
          </c:marker>
          <c:cat>
            <c:strRef>
              <c:f>'Produktionsindex Branchen'!$A$331:$A$390</c:f>
              <c:strCache>
                <c:ptCount val="49"/>
                <c:pt idx="0">
                  <c:v>2018</c:v>
                </c:pt>
                <c:pt idx="12">
                  <c:v>2019</c:v>
                </c:pt>
                <c:pt idx="24">
                  <c:v>2020</c:v>
                </c:pt>
                <c:pt idx="36">
                  <c:v>2021</c:v>
                </c:pt>
                <c:pt idx="48">
                  <c:v>2022</c:v>
                </c:pt>
              </c:strCache>
            </c:strRef>
          </c:cat>
          <c:val>
            <c:numRef>
              <c:f>'Produktionsindex Branchen'!$S$331:$S$390</c:f>
              <c:numCache>
                <c:formatCode>General</c:formatCode>
                <c:ptCount val="60"/>
                <c:pt idx="0">
                  <c:v>113.7</c:v>
                </c:pt>
                <c:pt idx="1">
                  <c:v>113.1</c:v>
                </c:pt>
                <c:pt idx="2">
                  <c:v>113.3</c:v>
                </c:pt>
                <c:pt idx="3">
                  <c:v>115</c:v>
                </c:pt>
                <c:pt idx="4">
                  <c:v>115.3</c:v>
                </c:pt>
                <c:pt idx="5">
                  <c:v>117</c:v>
                </c:pt>
                <c:pt idx="6">
                  <c:v>115.4</c:v>
                </c:pt>
                <c:pt idx="7">
                  <c:v>119.5</c:v>
                </c:pt>
                <c:pt idx="8">
                  <c:v>119.7</c:v>
                </c:pt>
                <c:pt idx="9">
                  <c:v>120.6</c:v>
                </c:pt>
                <c:pt idx="10">
                  <c:v>119.5</c:v>
                </c:pt>
                <c:pt idx="11">
                  <c:v>119.8</c:v>
                </c:pt>
                <c:pt idx="12">
                  <c:v>119.3</c:v>
                </c:pt>
                <c:pt idx="13">
                  <c:v>122.3</c:v>
                </c:pt>
                <c:pt idx="14">
                  <c:v>123.3</c:v>
                </c:pt>
                <c:pt idx="15">
                  <c:v>124.9</c:v>
                </c:pt>
                <c:pt idx="16">
                  <c:v>125.9</c:v>
                </c:pt>
                <c:pt idx="17">
                  <c:v>122.8</c:v>
                </c:pt>
                <c:pt idx="18">
                  <c:v>124</c:v>
                </c:pt>
                <c:pt idx="19">
                  <c:v>127.3</c:v>
                </c:pt>
                <c:pt idx="20">
                  <c:v>128.30000000000001</c:v>
                </c:pt>
                <c:pt idx="21">
                  <c:v>125.4</c:v>
                </c:pt>
                <c:pt idx="22">
                  <c:v>130.6</c:v>
                </c:pt>
                <c:pt idx="23">
                  <c:v>128.4</c:v>
                </c:pt>
                <c:pt idx="24">
                  <c:v>130.9</c:v>
                </c:pt>
                <c:pt idx="25">
                  <c:v>131.9</c:v>
                </c:pt>
                <c:pt idx="26">
                  <c:v>125.4</c:v>
                </c:pt>
                <c:pt idx="27">
                  <c:v>100.5</c:v>
                </c:pt>
                <c:pt idx="28">
                  <c:v>108</c:v>
                </c:pt>
                <c:pt idx="29">
                  <c:v>109.5</c:v>
                </c:pt>
                <c:pt idx="30">
                  <c:v>106.5</c:v>
                </c:pt>
                <c:pt idx="31">
                  <c:v>109.3</c:v>
                </c:pt>
                <c:pt idx="32">
                  <c:v>113</c:v>
                </c:pt>
                <c:pt idx="33" formatCode="0.0">
                  <c:v>115.2</c:v>
                </c:pt>
                <c:pt idx="34" formatCode="0.0">
                  <c:v>114.3</c:v>
                </c:pt>
                <c:pt idx="35" formatCode="0.0">
                  <c:v>115.9</c:v>
                </c:pt>
                <c:pt idx="36" formatCode="0.0">
                  <c:v>116.2</c:v>
                </c:pt>
                <c:pt idx="37" formatCode="0.0">
                  <c:v>117.8</c:v>
                </c:pt>
                <c:pt idx="38" formatCode="0.0">
                  <c:v>118.5</c:v>
                </c:pt>
                <c:pt idx="39" formatCode="0.0">
                  <c:v>117.8</c:v>
                </c:pt>
                <c:pt idx="40" formatCode="0.0">
                  <c:v>116.4</c:v>
                </c:pt>
                <c:pt idx="41" formatCode="0.0">
                  <c:v>117.3</c:v>
                </c:pt>
                <c:pt idx="42" formatCode="0.0">
                  <c:v>118.2</c:v>
                </c:pt>
                <c:pt idx="43" formatCode="0.0">
                  <c:v>111.8</c:v>
                </c:pt>
                <c:pt idx="44" formatCode="0.0">
                  <c:v>116.9</c:v>
                </c:pt>
                <c:pt idx="45">
                  <c:v>125</c:v>
                </c:pt>
                <c:pt idx="46">
                  <c:v>118.3</c:v>
                </c:pt>
                <c:pt idx="47">
                  <c:v>117.5</c:v>
                </c:pt>
                <c:pt idx="48">
                  <c:v>124</c:v>
                </c:pt>
                <c:pt idx="49">
                  <c:v>121.9</c:v>
                </c:pt>
                <c:pt idx="50">
                  <c:v>123.5</c:v>
                </c:pt>
                <c:pt idx="51">
                  <c:v>118.9</c:v>
                </c:pt>
              </c:numCache>
            </c:numRef>
          </c:val>
          <c:smooth val="0"/>
          <c:extLst>
            <c:ext xmlns:c16="http://schemas.microsoft.com/office/drawing/2014/chart" uri="{C3380CC4-5D6E-409C-BE32-E72D297353CC}">
              <c16:uniqueId val="{00000002-5D70-41CB-8D06-D8DB681C6434}"/>
            </c:ext>
          </c:extLst>
        </c:ser>
        <c:dLbls>
          <c:showLegendKey val="0"/>
          <c:showVal val="0"/>
          <c:showCatName val="0"/>
          <c:showSerName val="0"/>
          <c:showPercent val="0"/>
          <c:showBubbleSize val="0"/>
        </c:dLbls>
        <c:smooth val="0"/>
        <c:axId val="843865104"/>
        <c:axId val="843838208"/>
      </c:lineChart>
      <c:catAx>
        <c:axId val="84386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43838208"/>
        <c:crosses val="autoZero"/>
        <c:auto val="1"/>
        <c:lblAlgn val="ctr"/>
        <c:lblOffset val="100"/>
        <c:noMultiLvlLbl val="0"/>
      </c:catAx>
      <c:valAx>
        <c:axId val="843838208"/>
        <c:scaling>
          <c:orientation val="minMax"/>
          <c:min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84386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Beschäftigte im Verarbeitenden Gewerbe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2704210178052655"/>
          <c:y val="0.24482442085499639"/>
          <c:w val="0.84572175107565239"/>
          <c:h val="0.6344295126332109"/>
        </c:manualLayout>
      </c:layout>
      <c:lineChart>
        <c:grouping val="standard"/>
        <c:varyColors val="0"/>
        <c:ser>
          <c:idx val="0"/>
          <c:order val="0"/>
          <c:tx>
            <c:strRef>
              <c:f>'Beschäftigte Industrie'!$C$6</c:f>
              <c:strCache>
                <c:ptCount val="1"/>
                <c:pt idx="0">
                  <c:v>Vorleistungsgüter</c:v>
                </c:pt>
              </c:strCache>
            </c:strRef>
          </c:tx>
          <c:spPr>
            <a:ln w="28575" cap="rnd">
              <a:solidFill>
                <a:schemeClr val="accent1"/>
              </a:solidFill>
              <a:round/>
            </a:ln>
            <a:effectLst/>
          </c:spPr>
          <c:marker>
            <c:symbol val="none"/>
          </c:marker>
          <c:cat>
            <c:numRef>
              <c:f>'Beschäftigte Industrie'!$B$7:$B$222</c:f>
              <c:numCache>
                <c:formatCode>[$-407]mmm/\ yy;@</c:formatCode>
                <c:ptCount val="21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numCache>
            </c:numRef>
          </c:cat>
          <c:val>
            <c:numRef>
              <c:f>'Beschäftigte Industrie'!$C$7:$C$222</c:f>
              <c:numCache>
                <c:formatCode>#,##0</c:formatCode>
                <c:ptCount val="216"/>
                <c:pt idx="8">
                  <c:v>2058673</c:v>
                </c:pt>
                <c:pt idx="9">
                  <c:v>2060924</c:v>
                </c:pt>
                <c:pt idx="10">
                  <c:v>2059273</c:v>
                </c:pt>
                <c:pt idx="11">
                  <c:v>2048935</c:v>
                </c:pt>
                <c:pt idx="12">
                  <c:v>2044551</c:v>
                </c:pt>
                <c:pt idx="13">
                  <c:v>2049934</c:v>
                </c:pt>
                <c:pt idx="14">
                  <c:v>2049078</c:v>
                </c:pt>
                <c:pt idx="15">
                  <c:v>2052008</c:v>
                </c:pt>
                <c:pt idx="16">
                  <c:v>2043450</c:v>
                </c:pt>
                <c:pt idx="17">
                  <c:v>2035192</c:v>
                </c:pt>
                <c:pt idx="18">
                  <c:v>2033923</c:v>
                </c:pt>
                <c:pt idx="19">
                  <c:v>2034827</c:v>
                </c:pt>
                <c:pt idx="20">
                  <c:v>2035126</c:v>
                </c:pt>
                <c:pt idx="21">
                  <c:v>2036842</c:v>
                </c:pt>
                <c:pt idx="22">
                  <c:v>2033049</c:v>
                </c:pt>
                <c:pt idx="23">
                  <c:v>2035536</c:v>
                </c:pt>
                <c:pt idx="24">
                  <c:v>2049991</c:v>
                </c:pt>
                <c:pt idx="25">
                  <c:v>2056825</c:v>
                </c:pt>
                <c:pt idx="26">
                  <c:v>2061876</c:v>
                </c:pt>
                <c:pt idx="27">
                  <c:v>2067906</c:v>
                </c:pt>
                <c:pt idx="28">
                  <c:v>2062437</c:v>
                </c:pt>
                <c:pt idx="29">
                  <c:v>2062514</c:v>
                </c:pt>
                <c:pt idx="30">
                  <c:v>2070356</c:v>
                </c:pt>
                <c:pt idx="31">
                  <c:v>2076640</c:v>
                </c:pt>
                <c:pt idx="32">
                  <c:v>2085272</c:v>
                </c:pt>
                <c:pt idx="33">
                  <c:v>2097798</c:v>
                </c:pt>
                <c:pt idx="34">
                  <c:v>2098878</c:v>
                </c:pt>
                <c:pt idx="35">
                  <c:v>2099812</c:v>
                </c:pt>
                <c:pt idx="36">
                  <c:v>2107231</c:v>
                </c:pt>
                <c:pt idx="37">
                  <c:v>2117513</c:v>
                </c:pt>
                <c:pt idx="38">
                  <c:v>2125103</c:v>
                </c:pt>
                <c:pt idx="39">
                  <c:v>2134062</c:v>
                </c:pt>
                <c:pt idx="40">
                  <c:v>2131747</c:v>
                </c:pt>
                <c:pt idx="41">
                  <c:v>2125615</c:v>
                </c:pt>
                <c:pt idx="42">
                  <c:v>2122640</c:v>
                </c:pt>
                <c:pt idx="43">
                  <c:v>2125458</c:v>
                </c:pt>
                <c:pt idx="44">
                  <c:v>2130084</c:v>
                </c:pt>
                <c:pt idx="45">
                  <c:v>2131681</c:v>
                </c:pt>
                <c:pt idx="46">
                  <c:v>2128508</c:v>
                </c:pt>
                <c:pt idx="47">
                  <c:v>2123587</c:v>
                </c:pt>
                <c:pt idx="48">
                  <c:v>2137800</c:v>
                </c:pt>
                <c:pt idx="49">
                  <c:v>2145706</c:v>
                </c:pt>
                <c:pt idx="50">
                  <c:v>2145255</c:v>
                </c:pt>
                <c:pt idx="51">
                  <c:v>2144541</c:v>
                </c:pt>
                <c:pt idx="52">
                  <c:v>2137122</c:v>
                </c:pt>
                <c:pt idx="53">
                  <c:v>2125889</c:v>
                </c:pt>
                <c:pt idx="54">
                  <c:v>2112655</c:v>
                </c:pt>
                <c:pt idx="55">
                  <c:v>2108460</c:v>
                </c:pt>
                <c:pt idx="56">
                  <c:v>2105430</c:v>
                </c:pt>
                <c:pt idx="57">
                  <c:v>2103707</c:v>
                </c:pt>
                <c:pt idx="58">
                  <c:v>2095380</c:v>
                </c:pt>
                <c:pt idx="59">
                  <c:v>2082249</c:v>
                </c:pt>
                <c:pt idx="60">
                  <c:v>2078329</c:v>
                </c:pt>
                <c:pt idx="61">
                  <c:v>2082603</c:v>
                </c:pt>
                <c:pt idx="62">
                  <c:v>2080204</c:v>
                </c:pt>
                <c:pt idx="63">
                  <c:v>2082929</c:v>
                </c:pt>
                <c:pt idx="64">
                  <c:v>2075169</c:v>
                </c:pt>
                <c:pt idx="65">
                  <c:v>2064432</c:v>
                </c:pt>
                <c:pt idx="66">
                  <c:v>2054243</c:v>
                </c:pt>
                <c:pt idx="67">
                  <c:v>2048325</c:v>
                </c:pt>
                <c:pt idx="68">
                  <c:v>2046716</c:v>
                </c:pt>
                <c:pt idx="69">
                  <c:v>2045985</c:v>
                </c:pt>
                <c:pt idx="70">
                  <c:v>2038091</c:v>
                </c:pt>
                <c:pt idx="71">
                  <c:v>2028766</c:v>
                </c:pt>
                <c:pt idx="72">
                  <c:v>2030849</c:v>
                </c:pt>
                <c:pt idx="73">
                  <c:v>2036067</c:v>
                </c:pt>
                <c:pt idx="74">
                  <c:v>2037737</c:v>
                </c:pt>
                <c:pt idx="75">
                  <c:v>2043728</c:v>
                </c:pt>
                <c:pt idx="76">
                  <c:v>2037200</c:v>
                </c:pt>
                <c:pt idx="77">
                  <c:v>2025605</c:v>
                </c:pt>
                <c:pt idx="78">
                  <c:v>2019836</c:v>
                </c:pt>
                <c:pt idx="79">
                  <c:v>2018675</c:v>
                </c:pt>
                <c:pt idx="80">
                  <c:v>2018905</c:v>
                </c:pt>
                <c:pt idx="81">
                  <c:v>2022257</c:v>
                </c:pt>
                <c:pt idx="82">
                  <c:v>2017791</c:v>
                </c:pt>
                <c:pt idx="83">
                  <c:v>2009812</c:v>
                </c:pt>
                <c:pt idx="84">
                  <c:v>2020206</c:v>
                </c:pt>
                <c:pt idx="85">
                  <c:v>2028000</c:v>
                </c:pt>
                <c:pt idx="86">
                  <c:v>2029709</c:v>
                </c:pt>
                <c:pt idx="87">
                  <c:v>2035999</c:v>
                </c:pt>
                <c:pt idx="88">
                  <c:v>2030709</c:v>
                </c:pt>
                <c:pt idx="89">
                  <c:v>2020311</c:v>
                </c:pt>
                <c:pt idx="90">
                  <c:v>2015398</c:v>
                </c:pt>
                <c:pt idx="91">
                  <c:v>2012482</c:v>
                </c:pt>
                <c:pt idx="92">
                  <c:v>2013432</c:v>
                </c:pt>
                <c:pt idx="93">
                  <c:v>2014182</c:v>
                </c:pt>
                <c:pt idx="94">
                  <c:v>2009018</c:v>
                </c:pt>
                <c:pt idx="95">
                  <c:v>2002540</c:v>
                </c:pt>
                <c:pt idx="96">
                  <c:v>2013905</c:v>
                </c:pt>
                <c:pt idx="97">
                  <c:v>2020941</c:v>
                </c:pt>
                <c:pt idx="98">
                  <c:v>2024418</c:v>
                </c:pt>
                <c:pt idx="99">
                  <c:v>2030499</c:v>
                </c:pt>
                <c:pt idx="100">
                  <c:v>2024454</c:v>
                </c:pt>
                <c:pt idx="101">
                  <c:v>2016008</c:v>
                </c:pt>
                <c:pt idx="102">
                  <c:v>2007523</c:v>
                </c:pt>
                <c:pt idx="103">
                  <c:v>2004965</c:v>
                </c:pt>
                <c:pt idx="104">
                  <c:v>2005385</c:v>
                </c:pt>
                <c:pt idx="105">
                  <c:v>2002670</c:v>
                </c:pt>
                <c:pt idx="106">
                  <c:v>1996126</c:v>
                </c:pt>
                <c:pt idx="107">
                  <c:v>1990260</c:v>
                </c:pt>
                <c:pt idx="108">
                  <c:v>1992120</c:v>
                </c:pt>
                <c:pt idx="109">
                  <c:v>1999912</c:v>
                </c:pt>
                <c:pt idx="110">
                  <c:v>2003351</c:v>
                </c:pt>
                <c:pt idx="111">
                  <c:v>2007088</c:v>
                </c:pt>
                <c:pt idx="112">
                  <c:v>2003249</c:v>
                </c:pt>
                <c:pt idx="113">
                  <c:v>1994282</c:v>
                </c:pt>
                <c:pt idx="114">
                  <c:v>1987668</c:v>
                </c:pt>
                <c:pt idx="115">
                  <c:v>1986758</c:v>
                </c:pt>
                <c:pt idx="116">
                  <c:v>1987268</c:v>
                </c:pt>
                <c:pt idx="117">
                  <c:v>1987540</c:v>
                </c:pt>
                <c:pt idx="118">
                  <c:v>1984328</c:v>
                </c:pt>
                <c:pt idx="119">
                  <c:v>1977888</c:v>
                </c:pt>
                <c:pt idx="120">
                  <c:v>1983652</c:v>
                </c:pt>
                <c:pt idx="121">
                  <c:v>1992064</c:v>
                </c:pt>
                <c:pt idx="122">
                  <c:v>1996941</c:v>
                </c:pt>
                <c:pt idx="123">
                  <c:v>2003767</c:v>
                </c:pt>
                <c:pt idx="124">
                  <c:v>2004026</c:v>
                </c:pt>
                <c:pt idx="125">
                  <c:v>1993374</c:v>
                </c:pt>
                <c:pt idx="126">
                  <c:v>1983750</c:v>
                </c:pt>
                <c:pt idx="127">
                  <c:v>1983615</c:v>
                </c:pt>
                <c:pt idx="128">
                  <c:v>1983871</c:v>
                </c:pt>
                <c:pt idx="129">
                  <c:v>1983238</c:v>
                </c:pt>
                <c:pt idx="130">
                  <c:v>1977932</c:v>
                </c:pt>
                <c:pt idx="131">
                  <c:v>1968347</c:v>
                </c:pt>
                <c:pt idx="132">
                  <c:v>1970307</c:v>
                </c:pt>
                <c:pt idx="133">
                  <c:v>1976312</c:v>
                </c:pt>
                <c:pt idx="134">
                  <c:v>1976065</c:v>
                </c:pt>
                <c:pt idx="135">
                  <c:v>1978793</c:v>
                </c:pt>
                <c:pt idx="136">
                  <c:v>1971016</c:v>
                </c:pt>
                <c:pt idx="137">
                  <c:v>1953372</c:v>
                </c:pt>
                <c:pt idx="138">
                  <c:v>1942305</c:v>
                </c:pt>
                <c:pt idx="139">
                  <c:v>1935019</c:v>
                </c:pt>
                <c:pt idx="140">
                  <c:v>1929553</c:v>
                </c:pt>
                <c:pt idx="141">
                  <c:v>1922530</c:v>
                </c:pt>
                <c:pt idx="142">
                  <c:v>1911759</c:v>
                </c:pt>
                <c:pt idx="143">
                  <c:v>1901336</c:v>
                </c:pt>
                <c:pt idx="144">
                  <c:v>1892339</c:v>
                </c:pt>
                <c:pt idx="145">
                  <c:v>1895799</c:v>
                </c:pt>
                <c:pt idx="146">
                  <c:v>1892789</c:v>
                </c:pt>
                <c:pt idx="147">
                  <c:v>1894543</c:v>
                </c:pt>
                <c:pt idx="148">
                  <c:v>1887182</c:v>
                </c:pt>
                <c:pt idx="149">
                  <c:v>1872865</c:v>
                </c:pt>
                <c:pt idx="150">
                  <c:v>1862072</c:v>
                </c:pt>
                <c:pt idx="151">
                  <c:v>1856593</c:v>
                </c:pt>
                <c:pt idx="152">
                  <c:v>1854428</c:v>
                </c:pt>
                <c:pt idx="153">
                  <c:v>1852935</c:v>
                </c:pt>
                <c:pt idx="154">
                  <c:v>1850533</c:v>
                </c:pt>
                <c:pt idx="155">
                  <c:v>1850514</c:v>
                </c:pt>
                <c:pt idx="156">
                  <c:v>1885623</c:v>
                </c:pt>
                <c:pt idx="157">
                  <c:v>1895075</c:v>
                </c:pt>
                <c:pt idx="158">
                  <c:v>1900685</c:v>
                </c:pt>
                <c:pt idx="159">
                  <c:v>1910216</c:v>
                </c:pt>
                <c:pt idx="160">
                  <c:v>1909060</c:v>
                </c:pt>
                <c:pt idx="161">
                  <c:v>1909628</c:v>
                </c:pt>
                <c:pt idx="162">
                  <c:v>1918957</c:v>
                </c:pt>
                <c:pt idx="163">
                  <c:v>1928348</c:v>
                </c:pt>
                <c:pt idx="164">
                  <c:v>1939920</c:v>
                </c:pt>
                <c:pt idx="165">
                  <c:v>1960217</c:v>
                </c:pt>
                <c:pt idx="166">
                  <c:v>1970655</c:v>
                </c:pt>
                <c:pt idx="167">
                  <c:v>1978363</c:v>
                </c:pt>
                <c:pt idx="168">
                  <c:v>1992732</c:v>
                </c:pt>
                <c:pt idx="169">
                  <c:v>2005214</c:v>
                </c:pt>
                <c:pt idx="170">
                  <c:v>2014285</c:v>
                </c:pt>
                <c:pt idx="171">
                  <c:v>2023697</c:v>
                </c:pt>
                <c:pt idx="172">
                  <c:v>2021631</c:v>
                </c:pt>
                <c:pt idx="173">
                  <c:v>2012356</c:v>
                </c:pt>
                <c:pt idx="174">
                  <c:v>2000271</c:v>
                </c:pt>
                <c:pt idx="175">
                  <c:v>1995361</c:v>
                </c:pt>
                <c:pt idx="176">
                  <c:v>1993697</c:v>
                </c:pt>
                <c:pt idx="177">
                  <c:v>1992239</c:v>
                </c:pt>
                <c:pt idx="178">
                  <c:v>1983579</c:v>
                </c:pt>
                <c:pt idx="179">
                  <c:v>1974595</c:v>
                </c:pt>
                <c:pt idx="180">
                  <c:v>1978984</c:v>
                </c:pt>
                <c:pt idx="181">
                  <c:v>1984809</c:v>
                </c:pt>
                <c:pt idx="182">
                  <c:v>1987168</c:v>
                </c:pt>
                <c:pt idx="183">
                  <c:v>1990392</c:v>
                </c:pt>
                <c:pt idx="184">
                  <c:v>1988322</c:v>
                </c:pt>
                <c:pt idx="185">
                  <c:v>1975463</c:v>
                </c:pt>
                <c:pt idx="186">
                  <c:v>1963388</c:v>
                </c:pt>
                <c:pt idx="187">
                  <c:v>1956286</c:v>
                </c:pt>
                <c:pt idx="188">
                  <c:v>1952023</c:v>
                </c:pt>
                <c:pt idx="189">
                  <c:v>1949960</c:v>
                </c:pt>
                <c:pt idx="190">
                  <c:v>1944117</c:v>
                </c:pt>
                <c:pt idx="191">
                  <c:v>1940806</c:v>
                </c:pt>
                <c:pt idx="192">
                  <c:v>1942866</c:v>
                </c:pt>
                <c:pt idx="193">
                  <c:v>1947718</c:v>
                </c:pt>
                <c:pt idx="194">
                  <c:v>1946735</c:v>
                </c:pt>
                <c:pt idx="195">
                  <c:v>1949571</c:v>
                </c:pt>
                <c:pt idx="196">
                  <c:v>1946067</c:v>
                </c:pt>
                <c:pt idx="197">
                  <c:v>1930891</c:v>
                </c:pt>
                <c:pt idx="198">
                  <c:v>1923153</c:v>
                </c:pt>
                <c:pt idx="199">
                  <c:v>1918130</c:v>
                </c:pt>
                <c:pt idx="200">
                  <c:v>1916397</c:v>
                </c:pt>
                <c:pt idx="201">
                  <c:v>1916750</c:v>
                </c:pt>
                <c:pt idx="202">
                  <c:v>1914406</c:v>
                </c:pt>
                <c:pt idx="203">
                  <c:v>1918905</c:v>
                </c:pt>
                <c:pt idx="204">
                  <c:v>1938915</c:v>
                </c:pt>
                <c:pt idx="205">
                  <c:v>1948431</c:v>
                </c:pt>
                <c:pt idx="206">
                  <c:v>1951244</c:v>
                </c:pt>
                <c:pt idx="207">
                  <c:v>1957903</c:v>
                </c:pt>
                <c:pt idx="208">
                  <c:v>1957463</c:v>
                </c:pt>
                <c:pt idx="209">
                  <c:v>1947733</c:v>
                </c:pt>
                <c:pt idx="210">
                  <c:v>1945646</c:v>
                </c:pt>
                <c:pt idx="211">
                  <c:v>1947310</c:v>
                </c:pt>
                <c:pt idx="212">
                  <c:v>1948521</c:v>
                </c:pt>
                <c:pt idx="213">
                  <c:v>1951119</c:v>
                </c:pt>
                <c:pt idx="214">
                  <c:v>1951912</c:v>
                </c:pt>
                <c:pt idx="215">
                  <c:v>1955802</c:v>
                </c:pt>
              </c:numCache>
            </c:numRef>
          </c:val>
          <c:smooth val="0"/>
          <c:extLst>
            <c:ext xmlns:c16="http://schemas.microsoft.com/office/drawing/2014/chart" uri="{C3380CC4-5D6E-409C-BE32-E72D297353CC}">
              <c16:uniqueId val="{00000000-7386-4732-A1EC-3D224E65D08A}"/>
            </c:ext>
          </c:extLst>
        </c:ser>
        <c:ser>
          <c:idx val="1"/>
          <c:order val="1"/>
          <c:tx>
            <c:strRef>
              <c:f>'Beschäftigte Industrie'!$D$6</c:f>
              <c:strCache>
                <c:ptCount val="1"/>
                <c:pt idx="0">
                  <c:v>Investitionsgüter</c:v>
                </c:pt>
              </c:strCache>
            </c:strRef>
          </c:tx>
          <c:spPr>
            <a:ln w="28575" cap="rnd">
              <a:solidFill>
                <a:schemeClr val="accent2"/>
              </a:solidFill>
              <a:round/>
            </a:ln>
            <a:effectLst/>
          </c:spPr>
          <c:marker>
            <c:symbol val="none"/>
          </c:marker>
          <c:cat>
            <c:numRef>
              <c:f>'Beschäftigte Industrie'!$B$7:$B$222</c:f>
              <c:numCache>
                <c:formatCode>[$-407]mmm/\ yy;@</c:formatCode>
                <c:ptCount val="21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numCache>
            </c:numRef>
          </c:cat>
          <c:val>
            <c:numRef>
              <c:f>'Beschäftigte Industrie'!$D$7:$D$222</c:f>
              <c:numCache>
                <c:formatCode>#,##0</c:formatCode>
                <c:ptCount val="216"/>
                <c:pt idx="8">
                  <c:v>2411690</c:v>
                </c:pt>
                <c:pt idx="9">
                  <c:v>2410352</c:v>
                </c:pt>
                <c:pt idx="10">
                  <c:v>2409677</c:v>
                </c:pt>
                <c:pt idx="11">
                  <c:v>2402733</c:v>
                </c:pt>
                <c:pt idx="12">
                  <c:v>2415074</c:v>
                </c:pt>
                <c:pt idx="13">
                  <c:v>2421828</c:v>
                </c:pt>
                <c:pt idx="14">
                  <c:v>2422233</c:v>
                </c:pt>
                <c:pt idx="15">
                  <c:v>2425200</c:v>
                </c:pt>
                <c:pt idx="16">
                  <c:v>2413402</c:v>
                </c:pt>
                <c:pt idx="17">
                  <c:v>2413054</c:v>
                </c:pt>
                <c:pt idx="18">
                  <c:v>2411992</c:v>
                </c:pt>
                <c:pt idx="19">
                  <c:v>2410648</c:v>
                </c:pt>
                <c:pt idx="20">
                  <c:v>2413263</c:v>
                </c:pt>
                <c:pt idx="21">
                  <c:v>2415641</c:v>
                </c:pt>
                <c:pt idx="22">
                  <c:v>2414378</c:v>
                </c:pt>
                <c:pt idx="23">
                  <c:v>2413836</c:v>
                </c:pt>
                <c:pt idx="24">
                  <c:v>2445327</c:v>
                </c:pt>
                <c:pt idx="25">
                  <c:v>2455576</c:v>
                </c:pt>
                <c:pt idx="26">
                  <c:v>2458196</c:v>
                </c:pt>
                <c:pt idx="27">
                  <c:v>2463613</c:v>
                </c:pt>
                <c:pt idx="28">
                  <c:v>2459601</c:v>
                </c:pt>
                <c:pt idx="29">
                  <c:v>2464528</c:v>
                </c:pt>
                <c:pt idx="30">
                  <c:v>2472423</c:v>
                </c:pt>
                <c:pt idx="31">
                  <c:v>2480130</c:v>
                </c:pt>
                <c:pt idx="32">
                  <c:v>2490771</c:v>
                </c:pt>
                <c:pt idx="33">
                  <c:v>2502790</c:v>
                </c:pt>
                <c:pt idx="34">
                  <c:v>2507908</c:v>
                </c:pt>
                <c:pt idx="35">
                  <c:v>2518121</c:v>
                </c:pt>
                <c:pt idx="36">
                  <c:v>2524589</c:v>
                </c:pt>
                <c:pt idx="37">
                  <c:v>2535460</c:v>
                </c:pt>
                <c:pt idx="38">
                  <c:v>2539618</c:v>
                </c:pt>
                <c:pt idx="39">
                  <c:v>2545924</c:v>
                </c:pt>
                <c:pt idx="40">
                  <c:v>2540968</c:v>
                </c:pt>
                <c:pt idx="41">
                  <c:v>2537836</c:v>
                </c:pt>
                <c:pt idx="42">
                  <c:v>2530531</c:v>
                </c:pt>
                <c:pt idx="43">
                  <c:v>2530846</c:v>
                </c:pt>
                <c:pt idx="44">
                  <c:v>2533456</c:v>
                </c:pt>
                <c:pt idx="45">
                  <c:v>2532025</c:v>
                </c:pt>
                <c:pt idx="46">
                  <c:v>2529344</c:v>
                </c:pt>
                <c:pt idx="47">
                  <c:v>2521301</c:v>
                </c:pt>
                <c:pt idx="48">
                  <c:v>2518971</c:v>
                </c:pt>
                <c:pt idx="49">
                  <c:v>2526832</c:v>
                </c:pt>
                <c:pt idx="50">
                  <c:v>2525933</c:v>
                </c:pt>
                <c:pt idx="51">
                  <c:v>2523055</c:v>
                </c:pt>
                <c:pt idx="52">
                  <c:v>2516025</c:v>
                </c:pt>
                <c:pt idx="53">
                  <c:v>2507648</c:v>
                </c:pt>
                <c:pt idx="54">
                  <c:v>2489593</c:v>
                </c:pt>
                <c:pt idx="55">
                  <c:v>2484468</c:v>
                </c:pt>
                <c:pt idx="56">
                  <c:v>2481861</c:v>
                </c:pt>
                <c:pt idx="57">
                  <c:v>2477506</c:v>
                </c:pt>
                <c:pt idx="58">
                  <c:v>2470526</c:v>
                </c:pt>
                <c:pt idx="59">
                  <c:v>2460459</c:v>
                </c:pt>
                <c:pt idx="60">
                  <c:v>2455064</c:v>
                </c:pt>
                <c:pt idx="61">
                  <c:v>2458892</c:v>
                </c:pt>
                <c:pt idx="62">
                  <c:v>2456079</c:v>
                </c:pt>
                <c:pt idx="63">
                  <c:v>2455878</c:v>
                </c:pt>
                <c:pt idx="64">
                  <c:v>2446025</c:v>
                </c:pt>
                <c:pt idx="65">
                  <c:v>2435691</c:v>
                </c:pt>
                <c:pt idx="66">
                  <c:v>2423237</c:v>
                </c:pt>
                <c:pt idx="67">
                  <c:v>2419504</c:v>
                </c:pt>
                <c:pt idx="68">
                  <c:v>2416321</c:v>
                </c:pt>
                <c:pt idx="69">
                  <c:v>2414126</c:v>
                </c:pt>
                <c:pt idx="70">
                  <c:v>2406996</c:v>
                </c:pt>
                <c:pt idx="71">
                  <c:v>2400283</c:v>
                </c:pt>
                <c:pt idx="72">
                  <c:v>2408158</c:v>
                </c:pt>
                <c:pt idx="73">
                  <c:v>2414996</c:v>
                </c:pt>
                <c:pt idx="74">
                  <c:v>2412473</c:v>
                </c:pt>
                <c:pt idx="75">
                  <c:v>2416241</c:v>
                </c:pt>
                <c:pt idx="76">
                  <c:v>2410372</c:v>
                </c:pt>
                <c:pt idx="77">
                  <c:v>2400021</c:v>
                </c:pt>
                <c:pt idx="78">
                  <c:v>2394108</c:v>
                </c:pt>
                <c:pt idx="79">
                  <c:v>2392219</c:v>
                </c:pt>
                <c:pt idx="80">
                  <c:v>2391527</c:v>
                </c:pt>
                <c:pt idx="81">
                  <c:v>2394609</c:v>
                </c:pt>
                <c:pt idx="82">
                  <c:v>2390222</c:v>
                </c:pt>
                <c:pt idx="83">
                  <c:v>2385870</c:v>
                </c:pt>
                <c:pt idx="84">
                  <c:v>2387196</c:v>
                </c:pt>
                <c:pt idx="85">
                  <c:v>2393285</c:v>
                </c:pt>
                <c:pt idx="86">
                  <c:v>2392341</c:v>
                </c:pt>
                <c:pt idx="87">
                  <c:v>2394899</c:v>
                </c:pt>
                <c:pt idx="88">
                  <c:v>2387777</c:v>
                </c:pt>
                <c:pt idx="89">
                  <c:v>2375981</c:v>
                </c:pt>
                <c:pt idx="90">
                  <c:v>2365601</c:v>
                </c:pt>
                <c:pt idx="91">
                  <c:v>2362935</c:v>
                </c:pt>
                <c:pt idx="92">
                  <c:v>2362315</c:v>
                </c:pt>
                <c:pt idx="93">
                  <c:v>2362925</c:v>
                </c:pt>
                <c:pt idx="94">
                  <c:v>2357481</c:v>
                </c:pt>
                <c:pt idx="95">
                  <c:v>2350958</c:v>
                </c:pt>
                <c:pt idx="96">
                  <c:v>2351927</c:v>
                </c:pt>
                <c:pt idx="97">
                  <c:v>2360760</c:v>
                </c:pt>
                <c:pt idx="98">
                  <c:v>2360412</c:v>
                </c:pt>
                <c:pt idx="99">
                  <c:v>2362850</c:v>
                </c:pt>
                <c:pt idx="100">
                  <c:v>2354208</c:v>
                </c:pt>
                <c:pt idx="101">
                  <c:v>2345999</c:v>
                </c:pt>
                <c:pt idx="102">
                  <c:v>2333396</c:v>
                </c:pt>
                <c:pt idx="103">
                  <c:v>2326347</c:v>
                </c:pt>
                <c:pt idx="104">
                  <c:v>2324735</c:v>
                </c:pt>
                <c:pt idx="105">
                  <c:v>2320839</c:v>
                </c:pt>
                <c:pt idx="106">
                  <c:v>2316459</c:v>
                </c:pt>
                <c:pt idx="107">
                  <c:v>2310980</c:v>
                </c:pt>
                <c:pt idx="108">
                  <c:v>2318577</c:v>
                </c:pt>
                <c:pt idx="109">
                  <c:v>2323687</c:v>
                </c:pt>
                <c:pt idx="110">
                  <c:v>2321830</c:v>
                </c:pt>
                <c:pt idx="111">
                  <c:v>2323443</c:v>
                </c:pt>
                <c:pt idx="112">
                  <c:v>2318162</c:v>
                </c:pt>
                <c:pt idx="113">
                  <c:v>2310429</c:v>
                </c:pt>
                <c:pt idx="114">
                  <c:v>2297497</c:v>
                </c:pt>
                <c:pt idx="115">
                  <c:v>2294269</c:v>
                </c:pt>
                <c:pt idx="116">
                  <c:v>2294506</c:v>
                </c:pt>
                <c:pt idx="117">
                  <c:v>2294705</c:v>
                </c:pt>
                <c:pt idx="118">
                  <c:v>2290467</c:v>
                </c:pt>
                <c:pt idx="119">
                  <c:v>2286746</c:v>
                </c:pt>
                <c:pt idx="120">
                  <c:v>2282450</c:v>
                </c:pt>
                <c:pt idx="121">
                  <c:v>2291084</c:v>
                </c:pt>
                <c:pt idx="122">
                  <c:v>2292281</c:v>
                </c:pt>
                <c:pt idx="123">
                  <c:v>2292824</c:v>
                </c:pt>
                <c:pt idx="124">
                  <c:v>2289571</c:v>
                </c:pt>
                <c:pt idx="125">
                  <c:v>2278268</c:v>
                </c:pt>
                <c:pt idx="126">
                  <c:v>2261924</c:v>
                </c:pt>
                <c:pt idx="127">
                  <c:v>2255606</c:v>
                </c:pt>
                <c:pt idx="128">
                  <c:v>2252062</c:v>
                </c:pt>
                <c:pt idx="129">
                  <c:v>2248584</c:v>
                </c:pt>
                <c:pt idx="130">
                  <c:v>2244294</c:v>
                </c:pt>
                <c:pt idx="131">
                  <c:v>2235819</c:v>
                </c:pt>
                <c:pt idx="132">
                  <c:v>2233301</c:v>
                </c:pt>
                <c:pt idx="133">
                  <c:v>2236428</c:v>
                </c:pt>
                <c:pt idx="134">
                  <c:v>2233647</c:v>
                </c:pt>
                <c:pt idx="135">
                  <c:v>2232542</c:v>
                </c:pt>
                <c:pt idx="136">
                  <c:v>2220471</c:v>
                </c:pt>
                <c:pt idx="137">
                  <c:v>2201949</c:v>
                </c:pt>
                <c:pt idx="138">
                  <c:v>2190776</c:v>
                </c:pt>
                <c:pt idx="139">
                  <c:v>2180479</c:v>
                </c:pt>
                <c:pt idx="140">
                  <c:v>2174575</c:v>
                </c:pt>
                <c:pt idx="141">
                  <c:v>2168430</c:v>
                </c:pt>
                <c:pt idx="142">
                  <c:v>2161063</c:v>
                </c:pt>
                <c:pt idx="143">
                  <c:v>2152094</c:v>
                </c:pt>
                <c:pt idx="144">
                  <c:v>2152625</c:v>
                </c:pt>
                <c:pt idx="145">
                  <c:v>2155089</c:v>
                </c:pt>
                <c:pt idx="146">
                  <c:v>2151414</c:v>
                </c:pt>
                <c:pt idx="147">
                  <c:v>2156234</c:v>
                </c:pt>
                <c:pt idx="148">
                  <c:v>2142561</c:v>
                </c:pt>
                <c:pt idx="149">
                  <c:v>2131887</c:v>
                </c:pt>
                <c:pt idx="150">
                  <c:v>2130391</c:v>
                </c:pt>
                <c:pt idx="151">
                  <c:v>2128420</c:v>
                </c:pt>
                <c:pt idx="152">
                  <c:v>2129924</c:v>
                </c:pt>
                <c:pt idx="153">
                  <c:v>2132174</c:v>
                </c:pt>
                <c:pt idx="154">
                  <c:v>2138031</c:v>
                </c:pt>
                <c:pt idx="155">
                  <c:v>2141143</c:v>
                </c:pt>
                <c:pt idx="156">
                  <c:v>2154614</c:v>
                </c:pt>
                <c:pt idx="157">
                  <c:v>2163057</c:v>
                </c:pt>
                <c:pt idx="158">
                  <c:v>2169108</c:v>
                </c:pt>
                <c:pt idx="159">
                  <c:v>2179331</c:v>
                </c:pt>
                <c:pt idx="160">
                  <c:v>2172417</c:v>
                </c:pt>
                <c:pt idx="161">
                  <c:v>2179324</c:v>
                </c:pt>
                <c:pt idx="162">
                  <c:v>2192782</c:v>
                </c:pt>
                <c:pt idx="163">
                  <c:v>2204122</c:v>
                </c:pt>
                <c:pt idx="164">
                  <c:v>2215963</c:v>
                </c:pt>
                <c:pt idx="165">
                  <c:v>2227266</c:v>
                </c:pt>
                <c:pt idx="166">
                  <c:v>2238552</c:v>
                </c:pt>
                <c:pt idx="167">
                  <c:v>2243005</c:v>
                </c:pt>
                <c:pt idx="168">
                  <c:v>2246184</c:v>
                </c:pt>
                <c:pt idx="169">
                  <c:v>2258063</c:v>
                </c:pt>
                <c:pt idx="170">
                  <c:v>2262986</c:v>
                </c:pt>
                <c:pt idx="171">
                  <c:v>2266326</c:v>
                </c:pt>
                <c:pt idx="172">
                  <c:v>2258272</c:v>
                </c:pt>
                <c:pt idx="173">
                  <c:v>2251055</c:v>
                </c:pt>
                <c:pt idx="174">
                  <c:v>2238333</c:v>
                </c:pt>
                <c:pt idx="175">
                  <c:v>2233539</c:v>
                </c:pt>
                <c:pt idx="176">
                  <c:v>2230646</c:v>
                </c:pt>
                <c:pt idx="177">
                  <c:v>2227230</c:v>
                </c:pt>
                <c:pt idx="178">
                  <c:v>2220918</c:v>
                </c:pt>
                <c:pt idx="179">
                  <c:v>2212946</c:v>
                </c:pt>
                <c:pt idx="180">
                  <c:v>2183178</c:v>
                </c:pt>
                <c:pt idx="181">
                  <c:v>2184862</c:v>
                </c:pt>
                <c:pt idx="182">
                  <c:v>2182117</c:v>
                </c:pt>
                <c:pt idx="183">
                  <c:v>2177713</c:v>
                </c:pt>
                <c:pt idx="184">
                  <c:v>2171094</c:v>
                </c:pt>
                <c:pt idx="185">
                  <c:v>2159359</c:v>
                </c:pt>
                <c:pt idx="186">
                  <c:v>2141553</c:v>
                </c:pt>
                <c:pt idx="187">
                  <c:v>2134427</c:v>
                </c:pt>
                <c:pt idx="188">
                  <c:v>2128354</c:v>
                </c:pt>
                <c:pt idx="189">
                  <c:v>2128492</c:v>
                </c:pt>
                <c:pt idx="190">
                  <c:v>2124438</c:v>
                </c:pt>
                <c:pt idx="191">
                  <c:v>2120795</c:v>
                </c:pt>
                <c:pt idx="192">
                  <c:v>2106894</c:v>
                </c:pt>
                <c:pt idx="193">
                  <c:v>2110813</c:v>
                </c:pt>
                <c:pt idx="194">
                  <c:v>2110388</c:v>
                </c:pt>
                <c:pt idx="195">
                  <c:v>2120523</c:v>
                </c:pt>
                <c:pt idx="196">
                  <c:v>2112818</c:v>
                </c:pt>
                <c:pt idx="197">
                  <c:v>2103533</c:v>
                </c:pt>
                <c:pt idx="198">
                  <c:v>2098392</c:v>
                </c:pt>
                <c:pt idx="199">
                  <c:v>2096535</c:v>
                </c:pt>
                <c:pt idx="200">
                  <c:v>2095923</c:v>
                </c:pt>
                <c:pt idx="201">
                  <c:v>2099244</c:v>
                </c:pt>
                <c:pt idx="202">
                  <c:v>2099789</c:v>
                </c:pt>
                <c:pt idx="203">
                  <c:v>2101016</c:v>
                </c:pt>
                <c:pt idx="204">
                  <c:v>2102346</c:v>
                </c:pt>
                <c:pt idx="205">
                  <c:v>2112512</c:v>
                </c:pt>
                <c:pt idx="206">
                  <c:v>2113110</c:v>
                </c:pt>
                <c:pt idx="207">
                  <c:v>2120251</c:v>
                </c:pt>
                <c:pt idx="208">
                  <c:v>2113759</c:v>
                </c:pt>
                <c:pt idx="209">
                  <c:v>2104562</c:v>
                </c:pt>
                <c:pt idx="210">
                  <c:v>2104402</c:v>
                </c:pt>
                <c:pt idx="211">
                  <c:v>2107417</c:v>
                </c:pt>
                <c:pt idx="212">
                  <c:v>2108836</c:v>
                </c:pt>
                <c:pt idx="213">
                  <c:v>2113003</c:v>
                </c:pt>
                <c:pt idx="214">
                  <c:v>2115668</c:v>
                </c:pt>
                <c:pt idx="215">
                  <c:v>2118302</c:v>
                </c:pt>
              </c:numCache>
            </c:numRef>
          </c:val>
          <c:smooth val="0"/>
          <c:extLst>
            <c:ext xmlns:c16="http://schemas.microsoft.com/office/drawing/2014/chart" uri="{C3380CC4-5D6E-409C-BE32-E72D297353CC}">
              <c16:uniqueId val="{00000001-7386-4732-A1EC-3D224E65D08A}"/>
            </c:ext>
          </c:extLst>
        </c:ser>
        <c:ser>
          <c:idx val="2"/>
          <c:order val="2"/>
          <c:tx>
            <c:strRef>
              <c:f>'Beschäftigte Industrie'!$E$6</c:f>
              <c:strCache>
                <c:ptCount val="1"/>
                <c:pt idx="0">
                  <c:v>Gebrauchsgüter</c:v>
                </c:pt>
              </c:strCache>
            </c:strRef>
          </c:tx>
          <c:spPr>
            <a:ln w="28575" cap="rnd">
              <a:solidFill>
                <a:schemeClr val="accent3"/>
              </a:solidFill>
              <a:round/>
            </a:ln>
            <a:effectLst/>
          </c:spPr>
          <c:marker>
            <c:symbol val="none"/>
          </c:marker>
          <c:cat>
            <c:numRef>
              <c:f>'Beschäftigte Industrie'!$B$7:$B$222</c:f>
              <c:numCache>
                <c:formatCode>[$-407]mmm/\ yy;@</c:formatCode>
                <c:ptCount val="21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numCache>
            </c:numRef>
          </c:cat>
          <c:val>
            <c:numRef>
              <c:f>'Beschäftigte Industrie'!$E$7:$E$222</c:f>
              <c:numCache>
                <c:formatCode>#,##0</c:formatCode>
                <c:ptCount val="216"/>
                <c:pt idx="8">
                  <c:v>179925</c:v>
                </c:pt>
                <c:pt idx="9">
                  <c:v>179996</c:v>
                </c:pt>
                <c:pt idx="10">
                  <c:v>179637</c:v>
                </c:pt>
                <c:pt idx="11">
                  <c:v>178656</c:v>
                </c:pt>
                <c:pt idx="12">
                  <c:v>179726</c:v>
                </c:pt>
                <c:pt idx="13">
                  <c:v>180079</c:v>
                </c:pt>
                <c:pt idx="14">
                  <c:v>179588</c:v>
                </c:pt>
                <c:pt idx="15">
                  <c:v>179115</c:v>
                </c:pt>
                <c:pt idx="16">
                  <c:v>177827</c:v>
                </c:pt>
                <c:pt idx="17">
                  <c:v>176766</c:v>
                </c:pt>
                <c:pt idx="18">
                  <c:v>176524</c:v>
                </c:pt>
                <c:pt idx="19">
                  <c:v>176386</c:v>
                </c:pt>
                <c:pt idx="20">
                  <c:v>176064</c:v>
                </c:pt>
                <c:pt idx="21">
                  <c:v>175822</c:v>
                </c:pt>
                <c:pt idx="22">
                  <c:v>175383</c:v>
                </c:pt>
                <c:pt idx="23">
                  <c:v>174644</c:v>
                </c:pt>
                <c:pt idx="24">
                  <c:v>179085</c:v>
                </c:pt>
                <c:pt idx="25">
                  <c:v>179364</c:v>
                </c:pt>
                <c:pt idx="26">
                  <c:v>179108</c:v>
                </c:pt>
                <c:pt idx="27">
                  <c:v>179087</c:v>
                </c:pt>
                <c:pt idx="28">
                  <c:v>178304</c:v>
                </c:pt>
                <c:pt idx="29">
                  <c:v>178174</c:v>
                </c:pt>
                <c:pt idx="30">
                  <c:v>178785</c:v>
                </c:pt>
                <c:pt idx="31">
                  <c:v>179131</c:v>
                </c:pt>
                <c:pt idx="32">
                  <c:v>179955</c:v>
                </c:pt>
                <c:pt idx="33">
                  <c:v>181049</c:v>
                </c:pt>
                <c:pt idx="34">
                  <c:v>181252</c:v>
                </c:pt>
                <c:pt idx="35">
                  <c:v>181086</c:v>
                </c:pt>
                <c:pt idx="36">
                  <c:v>179874</c:v>
                </c:pt>
                <c:pt idx="37">
                  <c:v>180395</c:v>
                </c:pt>
                <c:pt idx="38">
                  <c:v>180391</c:v>
                </c:pt>
                <c:pt idx="39">
                  <c:v>181168</c:v>
                </c:pt>
                <c:pt idx="40">
                  <c:v>180667</c:v>
                </c:pt>
                <c:pt idx="41">
                  <c:v>179856</c:v>
                </c:pt>
                <c:pt idx="42">
                  <c:v>179848</c:v>
                </c:pt>
                <c:pt idx="43">
                  <c:v>179863</c:v>
                </c:pt>
                <c:pt idx="44">
                  <c:v>180149</c:v>
                </c:pt>
                <c:pt idx="45">
                  <c:v>180344</c:v>
                </c:pt>
                <c:pt idx="46">
                  <c:v>180487</c:v>
                </c:pt>
                <c:pt idx="47">
                  <c:v>180195</c:v>
                </c:pt>
                <c:pt idx="48">
                  <c:v>177943</c:v>
                </c:pt>
                <c:pt idx="49">
                  <c:v>178344</c:v>
                </c:pt>
                <c:pt idx="50">
                  <c:v>178282</c:v>
                </c:pt>
                <c:pt idx="51">
                  <c:v>177554</c:v>
                </c:pt>
                <c:pt idx="52">
                  <c:v>176948</c:v>
                </c:pt>
                <c:pt idx="53">
                  <c:v>176143</c:v>
                </c:pt>
                <c:pt idx="54">
                  <c:v>175502</c:v>
                </c:pt>
                <c:pt idx="55">
                  <c:v>176033</c:v>
                </c:pt>
                <c:pt idx="56">
                  <c:v>175763</c:v>
                </c:pt>
                <c:pt idx="57">
                  <c:v>175632</c:v>
                </c:pt>
                <c:pt idx="58">
                  <c:v>174894</c:v>
                </c:pt>
                <c:pt idx="59">
                  <c:v>173564</c:v>
                </c:pt>
                <c:pt idx="60">
                  <c:v>173206</c:v>
                </c:pt>
                <c:pt idx="61">
                  <c:v>173465</c:v>
                </c:pt>
                <c:pt idx="62">
                  <c:v>173375</c:v>
                </c:pt>
                <c:pt idx="63">
                  <c:v>173213</c:v>
                </c:pt>
                <c:pt idx="64">
                  <c:v>172120</c:v>
                </c:pt>
                <c:pt idx="65">
                  <c:v>171261</c:v>
                </c:pt>
                <c:pt idx="66">
                  <c:v>170881</c:v>
                </c:pt>
                <c:pt idx="67">
                  <c:v>170824</c:v>
                </c:pt>
                <c:pt idx="68">
                  <c:v>170916</c:v>
                </c:pt>
                <c:pt idx="69">
                  <c:v>171001</c:v>
                </c:pt>
                <c:pt idx="70">
                  <c:v>169980</c:v>
                </c:pt>
                <c:pt idx="71">
                  <c:v>169268</c:v>
                </c:pt>
                <c:pt idx="72">
                  <c:v>170028</c:v>
                </c:pt>
                <c:pt idx="73">
                  <c:v>170415</c:v>
                </c:pt>
                <c:pt idx="74">
                  <c:v>170294</c:v>
                </c:pt>
                <c:pt idx="75">
                  <c:v>170458</c:v>
                </c:pt>
                <c:pt idx="76">
                  <c:v>169628</c:v>
                </c:pt>
                <c:pt idx="77">
                  <c:v>169630</c:v>
                </c:pt>
                <c:pt idx="78">
                  <c:v>168975</c:v>
                </c:pt>
                <c:pt idx="79">
                  <c:v>168800</c:v>
                </c:pt>
                <c:pt idx="80">
                  <c:v>168836</c:v>
                </c:pt>
                <c:pt idx="81">
                  <c:v>168731</c:v>
                </c:pt>
                <c:pt idx="82">
                  <c:v>169243</c:v>
                </c:pt>
                <c:pt idx="83">
                  <c:v>168523</c:v>
                </c:pt>
                <c:pt idx="84">
                  <c:v>169013</c:v>
                </c:pt>
                <c:pt idx="85">
                  <c:v>169013</c:v>
                </c:pt>
                <c:pt idx="86">
                  <c:v>169256</c:v>
                </c:pt>
                <c:pt idx="87">
                  <c:v>169360</c:v>
                </c:pt>
                <c:pt idx="88">
                  <c:v>168450</c:v>
                </c:pt>
                <c:pt idx="89">
                  <c:v>167368</c:v>
                </c:pt>
                <c:pt idx="90">
                  <c:v>166910</c:v>
                </c:pt>
                <c:pt idx="91">
                  <c:v>166139</c:v>
                </c:pt>
                <c:pt idx="92">
                  <c:v>166332</c:v>
                </c:pt>
                <c:pt idx="93">
                  <c:v>167009</c:v>
                </c:pt>
                <c:pt idx="94">
                  <c:v>166697</c:v>
                </c:pt>
                <c:pt idx="95">
                  <c:v>166458</c:v>
                </c:pt>
                <c:pt idx="96">
                  <c:v>167192</c:v>
                </c:pt>
                <c:pt idx="97">
                  <c:v>167658</c:v>
                </c:pt>
                <c:pt idx="98">
                  <c:v>167783</c:v>
                </c:pt>
                <c:pt idx="99">
                  <c:v>168121</c:v>
                </c:pt>
                <c:pt idx="100">
                  <c:v>167269</c:v>
                </c:pt>
                <c:pt idx="101">
                  <c:v>167057</c:v>
                </c:pt>
                <c:pt idx="102">
                  <c:v>167053</c:v>
                </c:pt>
                <c:pt idx="103">
                  <c:v>167059</c:v>
                </c:pt>
                <c:pt idx="104">
                  <c:v>167068</c:v>
                </c:pt>
                <c:pt idx="105">
                  <c:v>167118</c:v>
                </c:pt>
                <c:pt idx="106">
                  <c:v>166903</c:v>
                </c:pt>
                <c:pt idx="107">
                  <c:v>166859</c:v>
                </c:pt>
                <c:pt idx="108">
                  <c:v>169018</c:v>
                </c:pt>
                <c:pt idx="109">
                  <c:v>169528</c:v>
                </c:pt>
                <c:pt idx="110">
                  <c:v>169845</c:v>
                </c:pt>
                <c:pt idx="111">
                  <c:v>170420</c:v>
                </c:pt>
                <c:pt idx="112">
                  <c:v>169470</c:v>
                </c:pt>
                <c:pt idx="113">
                  <c:v>169381</c:v>
                </c:pt>
                <c:pt idx="114">
                  <c:v>168545</c:v>
                </c:pt>
                <c:pt idx="115">
                  <c:v>169350</c:v>
                </c:pt>
                <c:pt idx="116">
                  <c:v>169712</c:v>
                </c:pt>
                <c:pt idx="117">
                  <c:v>170133</c:v>
                </c:pt>
                <c:pt idx="118">
                  <c:v>169838</c:v>
                </c:pt>
                <c:pt idx="119">
                  <c:v>169868</c:v>
                </c:pt>
                <c:pt idx="120">
                  <c:v>174351</c:v>
                </c:pt>
                <c:pt idx="121">
                  <c:v>175078</c:v>
                </c:pt>
                <c:pt idx="122">
                  <c:v>175325</c:v>
                </c:pt>
                <c:pt idx="123">
                  <c:v>175263</c:v>
                </c:pt>
                <c:pt idx="124">
                  <c:v>174598</c:v>
                </c:pt>
                <c:pt idx="125">
                  <c:v>174999</c:v>
                </c:pt>
                <c:pt idx="126">
                  <c:v>175426</c:v>
                </c:pt>
                <c:pt idx="127">
                  <c:v>176068</c:v>
                </c:pt>
                <c:pt idx="128">
                  <c:v>176245</c:v>
                </c:pt>
                <c:pt idx="129">
                  <c:v>176813</c:v>
                </c:pt>
                <c:pt idx="130">
                  <c:v>176247</c:v>
                </c:pt>
                <c:pt idx="131">
                  <c:v>175155</c:v>
                </c:pt>
                <c:pt idx="132">
                  <c:v>176163</c:v>
                </c:pt>
                <c:pt idx="133">
                  <c:v>176372</c:v>
                </c:pt>
                <c:pt idx="134">
                  <c:v>176034</c:v>
                </c:pt>
                <c:pt idx="135">
                  <c:v>176342</c:v>
                </c:pt>
                <c:pt idx="136">
                  <c:v>175521</c:v>
                </c:pt>
                <c:pt idx="137">
                  <c:v>174931</c:v>
                </c:pt>
                <c:pt idx="138">
                  <c:v>174649</c:v>
                </c:pt>
                <c:pt idx="139">
                  <c:v>174620</c:v>
                </c:pt>
                <c:pt idx="140">
                  <c:v>174656</c:v>
                </c:pt>
                <c:pt idx="141">
                  <c:v>174516</c:v>
                </c:pt>
                <c:pt idx="142">
                  <c:v>174005</c:v>
                </c:pt>
                <c:pt idx="143">
                  <c:v>173134</c:v>
                </c:pt>
                <c:pt idx="144">
                  <c:v>172878</c:v>
                </c:pt>
                <c:pt idx="145">
                  <c:v>172982</c:v>
                </c:pt>
                <c:pt idx="146">
                  <c:v>173113</c:v>
                </c:pt>
                <c:pt idx="147">
                  <c:v>173126</c:v>
                </c:pt>
                <c:pt idx="148">
                  <c:v>172024</c:v>
                </c:pt>
                <c:pt idx="149">
                  <c:v>171511</c:v>
                </c:pt>
                <c:pt idx="150">
                  <c:v>170719</c:v>
                </c:pt>
                <c:pt idx="151">
                  <c:v>170910</c:v>
                </c:pt>
                <c:pt idx="152">
                  <c:v>171379</c:v>
                </c:pt>
                <c:pt idx="153">
                  <c:v>171640</c:v>
                </c:pt>
                <c:pt idx="154">
                  <c:v>171819</c:v>
                </c:pt>
                <c:pt idx="155">
                  <c:v>172048</c:v>
                </c:pt>
                <c:pt idx="156">
                  <c:v>174973</c:v>
                </c:pt>
                <c:pt idx="157">
                  <c:v>175812</c:v>
                </c:pt>
                <c:pt idx="158">
                  <c:v>176351</c:v>
                </c:pt>
                <c:pt idx="159">
                  <c:v>177542</c:v>
                </c:pt>
                <c:pt idx="160">
                  <c:v>177143</c:v>
                </c:pt>
                <c:pt idx="161">
                  <c:v>176993</c:v>
                </c:pt>
                <c:pt idx="162">
                  <c:v>178129</c:v>
                </c:pt>
                <c:pt idx="163">
                  <c:v>179185</c:v>
                </c:pt>
                <c:pt idx="164">
                  <c:v>180493</c:v>
                </c:pt>
                <c:pt idx="165">
                  <c:v>181690</c:v>
                </c:pt>
                <c:pt idx="166">
                  <c:v>182594</c:v>
                </c:pt>
                <c:pt idx="167">
                  <c:v>182986</c:v>
                </c:pt>
                <c:pt idx="168">
                  <c:v>189237</c:v>
                </c:pt>
                <c:pt idx="169">
                  <c:v>190129</c:v>
                </c:pt>
                <c:pt idx="170">
                  <c:v>190689</c:v>
                </c:pt>
                <c:pt idx="171">
                  <c:v>191374</c:v>
                </c:pt>
                <c:pt idx="172">
                  <c:v>190869</c:v>
                </c:pt>
                <c:pt idx="173">
                  <c:v>190000</c:v>
                </c:pt>
                <c:pt idx="174">
                  <c:v>190144</c:v>
                </c:pt>
                <c:pt idx="175">
                  <c:v>189868</c:v>
                </c:pt>
                <c:pt idx="176">
                  <c:v>190007</c:v>
                </c:pt>
                <c:pt idx="177">
                  <c:v>190698</c:v>
                </c:pt>
                <c:pt idx="178">
                  <c:v>190736</c:v>
                </c:pt>
                <c:pt idx="179">
                  <c:v>190205</c:v>
                </c:pt>
                <c:pt idx="180">
                  <c:v>191572</c:v>
                </c:pt>
                <c:pt idx="181">
                  <c:v>192270</c:v>
                </c:pt>
                <c:pt idx="182">
                  <c:v>192195</c:v>
                </c:pt>
                <c:pt idx="183">
                  <c:v>192105</c:v>
                </c:pt>
                <c:pt idx="184">
                  <c:v>191380</c:v>
                </c:pt>
                <c:pt idx="185">
                  <c:v>190647</c:v>
                </c:pt>
                <c:pt idx="186">
                  <c:v>189911</c:v>
                </c:pt>
                <c:pt idx="187">
                  <c:v>189805</c:v>
                </c:pt>
                <c:pt idx="188">
                  <c:v>189940</c:v>
                </c:pt>
                <c:pt idx="189">
                  <c:v>190267</c:v>
                </c:pt>
                <c:pt idx="190">
                  <c:v>189806</c:v>
                </c:pt>
                <c:pt idx="191">
                  <c:v>191266</c:v>
                </c:pt>
                <c:pt idx="192">
                  <c:v>190784</c:v>
                </c:pt>
                <c:pt idx="193">
                  <c:v>191080</c:v>
                </c:pt>
                <c:pt idx="194">
                  <c:v>190824</c:v>
                </c:pt>
                <c:pt idx="195">
                  <c:v>190959</c:v>
                </c:pt>
                <c:pt idx="196">
                  <c:v>190291</c:v>
                </c:pt>
                <c:pt idx="197">
                  <c:v>188987</c:v>
                </c:pt>
                <c:pt idx="198">
                  <c:v>188504</c:v>
                </c:pt>
                <c:pt idx="199">
                  <c:v>188501</c:v>
                </c:pt>
                <c:pt idx="200">
                  <c:v>188368</c:v>
                </c:pt>
                <c:pt idx="201">
                  <c:v>188590</c:v>
                </c:pt>
                <c:pt idx="202">
                  <c:v>188726</c:v>
                </c:pt>
                <c:pt idx="203">
                  <c:v>188600</c:v>
                </c:pt>
                <c:pt idx="204">
                  <c:v>185551</c:v>
                </c:pt>
                <c:pt idx="205">
                  <c:v>186061</c:v>
                </c:pt>
                <c:pt idx="206">
                  <c:v>186167</c:v>
                </c:pt>
                <c:pt idx="207">
                  <c:v>187483</c:v>
                </c:pt>
                <c:pt idx="208">
                  <c:v>186965</c:v>
                </c:pt>
                <c:pt idx="209">
                  <c:v>186433</c:v>
                </c:pt>
                <c:pt idx="210">
                  <c:v>186494</c:v>
                </c:pt>
                <c:pt idx="211">
                  <c:v>186762</c:v>
                </c:pt>
                <c:pt idx="212">
                  <c:v>187547</c:v>
                </c:pt>
                <c:pt idx="213">
                  <c:v>188327</c:v>
                </c:pt>
                <c:pt idx="214">
                  <c:v>188997</c:v>
                </c:pt>
                <c:pt idx="215">
                  <c:v>189426</c:v>
                </c:pt>
              </c:numCache>
            </c:numRef>
          </c:val>
          <c:smooth val="0"/>
          <c:extLst>
            <c:ext xmlns:c16="http://schemas.microsoft.com/office/drawing/2014/chart" uri="{C3380CC4-5D6E-409C-BE32-E72D297353CC}">
              <c16:uniqueId val="{00000002-7386-4732-A1EC-3D224E65D08A}"/>
            </c:ext>
          </c:extLst>
        </c:ser>
        <c:ser>
          <c:idx val="3"/>
          <c:order val="3"/>
          <c:tx>
            <c:strRef>
              <c:f>'Beschäftigte Industrie'!$F$6</c:f>
              <c:strCache>
                <c:ptCount val="1"/>
                <c:pt idx="0">
                  <c:v>Verbrauchsgüter</c:v>
                </c:pt>
              </c:strCache>
            </c:strRef>
          </c:tx>
          <c:spPr>
            <a:ln w="28575" cap="rnd">
              <a:solidFill>
                <a:schemeClr val="accent4"/>
              </a:solidFill>
              <a:round/>
            </a:ln>
            <a:effectLst/>
          </c:spPr>
          <c:marker>
            <c:symbol val="none"/>
          </c:marker>
          <c:cat>
            <c:numRef>
              <c:f>'Beschäftigte Industrie'!$B$7:$B$222</c:f>
              <c:numCache>
                <c:formatCode>[$-407]mmm/\ yy;@</c:formatCode>
                <c:ptCount val="21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numCache>
            </c:numRef>
          </c:cat>
          <c:val>
            <c:numRef>
              <c:f>'Beschäftigte Industrie'!$F$7:$F$222</c:f>
              <c:numCache>
                <c:formatCode>#,##0</c:formatCode>
                <c:ptCount val="216"/>
                <c:pt idx="8">
                  <c:v>828797</c:v>
                </c:pt>
                <c:pt idx="9">
                  <c:v>829802</c:v>
                </c:pt>
                <c:pt idx="10">
                  <c:v>826226</c:v>
                </c:pt>
                <c:pt idx="11">
                  <c:v>821582</c:v>
                </c:pt>
                <c:pt idx="12">
                  <c:v>826044</c:v>
                </c:pt>
                <c:pt idx="13">
                  <c:v>831287</c:v>
                </c:pt>
                <c:pt idx="14">
                  <c:v>830737</c:v>
                </c:pt>
                <c:pt idx="15">
                  <c:v>833234</c:v>
                </c:pt>
                <c:pt idx="16">
                  <c:v>830607</c:v>
                </c:pt>
                <c:pt idx="17">
                  <c:v>827343</c:v>
                </c:pt>
                <c:pt idx="18">
                  <c:v>824935</c:v>
                </c:pt>
                <c:pt idx="19">
                  <c:v>821124</c:v>
                </c:pt>
                <c:pt idx="20">
                  <c:v>820302</c:v>
                </c:pt>
                <c:pt idx="21">
                  <c:v>814724</c:v>
                </c:pt>
                <c:pt idx="22">
                  <c:v>812340</c:v>
                </c:pt>
                <c:pt idx="23">
                  <c:v>809979</c:v>
                </c:pt>
                <c:pt idx="24">
                  <c:v>809122</c:v>
                </c:pt>
                <c:pt idx="25">
                  <c:v>813675</c:v>
                </c:pt>
                <c:pt idx="26">
                  <c:v>813137</c:v>
                </c:pt>
                <c:pt idx="27">
                  <c:v>813781</c:v>
                </c:pt>
                <c:pt idx="28">
                  <c:v>810623</c:v>
                </c:pt>
                <c:pt idx="29">
                  <c:v>806287</c:v>
                </c:pt>
                <c:pt idx="30">
                  <c:v>804571</c:v>
                </c:pt>
                <c:pt idx="31">
                  <c:v>803915</c:v>
                </c:pt>
                <c:pt idx="32">
                  <c:v>808786</c:v>
                </c:pt>
                <c:pt idx="33">
                  <c:v>815477</c:v>
                </c:pt>
                <c:pt idx="34">
                  <c:v>816163</c:v>
                </c:pt>
                <c:pt idx="35">
                  <c:v>815712</c:v>
                </c:pt>
                <c:pt idx="36">
                  <c:v>825334</c:v>
                </c:pt>
                <c:pt idx="37">
                  <c:v>831706</c:v>
                </c:pt>
                <c:pt idx="38">
                  <c:v>832590</c:v>
                </c:pt>
                <c:pt idx="39">
                  <c:v>834871</c:v>
                </c:pt>
                <c:pt idx="40">
                  <c:v>836348</c:v>
                </c:pt>
                <c:pt idx="41">
                  <c:v>831883</c:v>
                </c:pt>
                <c:pt idx="42">
                  <c:v>826601</c:v>
                </c:pt>
                <c:pt idx="43">
                  <c:v>825585</c:v>
                </c:pt>
                <c:pt idx="44">
                  <c:v>826179</c:v>
                </c:pt>
                <c:pt idx="45">
                  <c:v>826290</c:v>
                </c:pt>
                <c:pt idx="46">
                  <c:v>824992</c:v>
                </c:pt>
                <c:pt idx="47">
                  <c:v>822441</c:v>
                </c:pt>
                <c:pt idx="48">
                  <c:v>832336</c:v>
                </c:pt>
                <c:pt idx="49">
                  <c:v>836811</c:v>
                </c:pt>
                <c:pt idx="50">
                  <c:v>837691</c:v>
                </c:pt>
                <c:pt idx="51">
                  <c:v>837917</c:v>
                </c:pt>
                <c:pt idx="52">
                  <c:v>838121</c:v>
                </c:pt>
                <c:pt idx="53">
                  <c:v>832605</c:v>
                </c:pt>
                <c:pt idx="54">
                  <c:v>828531</c:v>
                </c:pt>
                <c:pt idx="55">
                  <c:v>823373</c:v>
                </c:pt>
                <c:pt idx="56">
                  <c:v>822161</c:v>
                </c:pt>
                <c:pt idx="57">
                  <c:v>822657</c:v>
                </c:pt>
                <c:pt idx="58">
                  <c:v>818996</c:v>
                </c:pt>
                <c:pt idx="59">
                  <c:v>816097</c:v>
                </c:pt>
                <c:pt idx="60">
                  <c:v>821307</c:v>
                </c:pt>
                <c:pt idx="61">
                  <c:v>825281</c:v>
                </c:pt>
                <c:pt idx="62">
                  <c:v>824575</c:v>
                </c:pt>
                <c:pt idx="63">
                  <c:v>825553</c:v>
                </c:pt>
                <c:pt idx="64">
                  <c:v>824012</c:v>
                </c:pt>
                <c:pt idx="65">
                  <c:v>819179</c:v>
                </c:pt>
                <c:pt idx="66">
                  <c:v>813715</c:v>
                </c:pt>
                <c:pt idx="67">
                  <c:v>808859</c:v>
                </c:pt>
                <c:pt idx="68">
                  <c:v>807696</c:v>
                </c:pt>
                <c:pt idx="69">
                  <c:v>805925</c:v>
                </c:pt>
                <c:pt idx="70">
                  <c:v>801072</c:v>
                </c:pt>
                <c:pt idx="71">
                  <c:v>796796</c:v>
                </c:pt>
                <c:pt idx="72">
                  <c:v>797447</c:v>
                </c:pt>
                <c:pt idx="73">
                  <c:v>801456</c:v>
                </c:pt>
                <c:pt idx="74">
                  <c:v>801595</c:v>
                </c:pt>
                <c:pt idx="75">
                  <c:v>804624</c:v>
                </c:pt>
                <c:pt idx="76">
                  <c:v>802624</c:v>
                </c:pt>
                <c:pt idx="77">
                  <c:v>797294</c:v>
                </c:pt>
                <c:pt idx="78">
                  <c:v>794227</c:v>
                </c:pt>
                <c:pt idx="79">
                  <c:v>790838</c:v>
                </c:pt>
                <c:pt idx="80">
                  <c:v>789775</c:v>
                </c:pt>
                <c:pt idx="81">
                  <c:v>789947</c:v>
                </c:pt>
                <c:pt idx="82">
                  <c:v>787495</c:v>
                </c:pt>
                <c:pt idx="83">
                  <c:v>783832</c:v>
                </c:pt>
                <c:pt idx="84">
                  <c:v>788348</c:v>
                </c:pt>
                <c:pt idx="85">
                  <c:v>793406</c:v>
                </c:pt>
                <c:pt idx="86">
                  <c:v>794320</c:v>
                </c:pt>
                <c:pt idx="87">
                  <c:v>798036</c:v>
                </c:pt>
                <c:pt idx="88">
                  <c:v>795737</c:v>
                </c:pt>
                <c:pt idx="89">
                  <c:v>790131</c:v>
                </c:pt>
                <c:pt idx="90">
                  <c:v>785439</c:v>
                </c:pt>
                <c:pt idx="91">
                  <c:v>780869</c:v>
                </c:pt>
                <c:pt idx="92">
                  <c:v>780244</c:v>
                </c:pt>
                <c:pt idx="93">
                  <c:v>780543</c:v>
                </c:pt>
                <c:pt idx="94">
                  <c:v>776758</c:v>
                </c:pt>
                <c:pt idx="95">
                  <c:v>774616</c:v>
                </c:pt>
                <c:pt idx="96">
                  <c:v>777806</c:v>
                </c:pt>
                <c:pt idx="97">
                  <c:v>782349</c:v>
                </c:pt>
                <c:pt idx="98">
                  <c:v>784438</c:v>
                </c:pt>
                <c:pt idx="99">
                  <c:v>786680</c:v>
                </c:pt>
                <c:pt idx="100">
                  <c:v>784617</c:v>
                </c:pt>
                <c:pt idx="101">
                  <c:v>779342</c:v>
                </c:pt>
                <c:pt idx="102">
                  <c:v>773846</c:v>
                </c:pt>
                <c:pt idx="103">
                  <c:v>771258</c:v>
                </c:pt>
                <c:pt idx="104">
                  <c:v>771453</c:v>
                </c:pt>
                <c:pt idx="105">
                  <c:v>770634</c:v>
                </c:pt>
                <c:pt idx="106">
                  <c:v>770003</c:v>
                </c:pt>
                <c:pt idx="107">
                  <c:v>768367</c:v>
                </c:pt>
                <c:pt idx="108">
                  <c:v>774723</c:v>
                </c:pt>
                <c:pt idx="109">
                  <c:v>779799</c:v>
                </c:pt>
                <c:pt idx="110">
                  <c:v>781067</c:v>
                </c:pt>
                <c:pt idx="111">
                  <c:v>783017</c:v>
                </c:pt>
                <c:pt idx="112">
                  <c:v>781726</c:v>
                </c:pt>
                <c:pt idx="113">
                  <c:v>776898</c:v>
                </c:pt>
                <c:pt idx="114">
                  <c:v>770505</c:v>
                </c:pt>
                <c:pt idx="115">
                  <c:v>768514</c:v>
                </c:pt>
                <c:pt idx="116">
                  <c:v>768204</c:v>
                </c:pt>
                <c:pt idx="117">
                  <c:v>767897</c:v>
                </c:pt>
                <c:pt idx="118">
                  <c:v>768202</c:v>
                </c:pt>
                <c:pt idx="119">
                  <c:v>766014</c:v>
                </c:pt>
                <c:pt idx="120">
                  <c:v>776560</c:v>
                </c:pt>
                <c:pt idx="121">
                  <c:v>781649</c:v>
                </c:pt>
                <c:pt idx="122">
                  <c:v>783643</c:v>
                </c:pt>
                <c:pt idx="123">
                  <c:v>785846</c:v>
                </c:pt>
                <c:pt idx="124">
                  <c:v>785043</c:v>
                </c:pt>
                <c:pt idx="125">
                  <c:v>778916</c:v>
                </c:pt>
                <c:pt idx="126">
                  <c:v>774552</c:v>
                </c:pt>
                <c:pt idx="127">
                  <c:v>770939</c:v>
                </c:pt>
                <c:pt idx="128">
                  <c:v>770266</c:v>
                </c:pt>
                <c:pt idx="129">
                  <c:v>770796</c:v>
                </c:pt>
                <c:pt idx="130">
                  <c:v>767963</c:v>
                </c:pt>
                <c:pt idx="131">
                  <c:v>765311</c:v>
                </c:pt>
                <c:pt idx="132">
                  <c:v>768018</c:v>
                </c:pt>
                <c:pt idx="133">
                  <c:v>771242</c:v>
                </c:pt>
                <c:pt idx="134">
                  <c:v>773427</c:v>
                </c:pt>
                <c:pt idx="135">
                  <c:v>776172</c:v>
                </c:pt>
                <c:pt idx="136">
                  <c:v>772840</c:v>
                </c:pt>
                <c:pt idx="137">
                  <c:v>764893</c:v>
                </c:pt>
                <c:pt idx="138">
                  <c:v>761163</c:v>
                </c:pt>
                <c:pt idx="139">
                  <c:v>756728</c:v>
                </c:pt>
                <c:pt idx="140">
                  <c:v>755484</c:v>
                </c:pt>
                <c:pt idx="141">
                  <c:v>755302</c:v>
                </c:pt>
                <c:pt idx="142">
                  <c:v>751975</c:v>
                </c:pt>
                <c:pt idx="143">
                  <c:v>749827</c:v>
                </c:pt>
                <c:pt idx="144">
                  <c:v>754539</c:v>
                </c:pt>
                <c:pt idx="145">
                  <c:v>758044</c:v>
                </c:pt>
                <c:pt idx="146">
                  <c:v>759376</c:v>
                </c:pt>
                <c:pt idx="147">
                  <c:v>761673</c:v>
                </c:pt>
                <c:pt idx="148">
                  <c:v>760785</c:v>
                </c:pt>
                <c:pt idx="149">
                  <c:v>754859</c:v>
                </c:pt>
                <c:pt idx="150">
                  <c:v>751756</c:v>
                </c:pt>
                <c:pt idx="151">
                  <c:v>748694</c:v>
                </c:pt>
                <c:pt idx="152">
                  <c:v>748306</c:v>
                </c:pt>
                <c:pt idx="153">
                  <c:v>748462</c:v>
                </c:pt>
                <c:pt idx="154">
                  <c:v>746856</c:v>
                </c:pt>
                <c:pt idx="155">
                  <c:v>745573</c:v>
                </c:pt>
                <c:pt idx="156">
                  <c:v>755510</c:v>
                </c:pt>
                <c:pt idx="157">
                  <c:v>760571</c:v>
                </c:pt>
                <c:pt idx="158">
                  <c:v>763206</c:v>
                </c:pt>
                <c:pt idx="159">
                  <c:v>766805</c:v>
                </c:pt>
                <c:pt idx="160">
                  <c:v>766013</c:v>
                </c:pt>
                <c:pt idx="161">
                  <c:v>762394</c:v>
                </c:pt>
                <c:pt idx="162">
                  <c:v>758466</c:v>
                </c:pt>
                <c:pt idx="163">
                  <c:v>754356</c:v>
                </c:pt>
                <c:pt idx="164">
                  <c:v>756744</c:v>
                </c:pt>
                <c:pt idx="165">
                  <c:v>756533</c:v>
                </c:pt>
                <c:pt idx="166">
                  <c:v>757876</c:v>
                </c:pt>
                <c:pt idx="167">
                  <c:v>754918</c:v>
                </c:pt>
                <c:pt idx="168">
                  <c:v>776039</c:v>
                </c:pt>
                <c:pt idx="169">
                  <c:v>781596</c:v>
                </c:pt>
                <c:pt idx="170">
                  <c:v>783418</c:v>
                </c:pt>
                <c:pt idx="171">
                  <c:v>786185</c:v>
                </c:pt>
                <c:pt idx="172">
                  <c:v>785171</c:v>
                </c:pt>
                <c:pt idx="173">
                  <c:v>780086</c:v>
                </c:pt>
                <c:pt idx="174">
                  <c:v>775412</c:v>
                </c:pt>
                <c:pt idx="175">
                  <c:v>772197</c:v>
                </c:pt>
                <c:pt idx="176">
                  <c:v>770728</c:v>
                </c:pt>
                <c:pt idx="177">
                  <c:v>771981</c:v>
                </c:pt>
                <c:pt idx="178">
                  <c:v>770063</c:v>
                </c:pt>
                <c:pt idx="179">
                  <c:v>768663</c:v>
                </c:pt>
                <c:pt idx="180">
                  <c:v>781767</c:v>
                </c:pt>
                <c:pt idx="181">
                  <c:v>785964</c:v>
                </c:pt>
                <c:pt idx="182">
                  <c:v>788581</c:v>
                </c:pt>
                <c:pt idx="183">
                  <c:v>790849</c:v>
                </c:pt>
                <c:pt idx="184">
                  <c:v>789670</c:v>
                </c:pt>
                <c:pt idx="185">
                  <c:v>784428</c:v>
                </c:pt>
                <c:pt idx="186">
                  <c:v>779088</c:v>
                </c:pt>
                <c:pt idx="187">
                  <c:v>776058</c:v>
                </c:pt>
                <c:pt idx="188">
                  <c:v>774279</c:v>
                </c:pt>
                <c:pt idx="189">
                  <c:v>774271</c:v>
                </c:pt>
                <c:pt idx="190">
                  <c:v>774463</c:v>
                </c:pt>
                <c:pt idx="191">
                  <c:v>775527</c:v>
                </c:pt>
                <c:pt idx="192">
                  <c:v>782843</c:v>
                </c:pt>
                <c:pt idx="193">
                  <c:v>788266</c:v>
                </c:pt>
                <c:pt idx="194">
                  <c:v>790290</c:v>
                </c:pt>
                <c:pt idx="195">
                  <c:v>791817</c:v>
                </c:pt>
                <c:pt idx="196">
                  <c:v>790063</c:v>
                </c:pt>
                <c:pt idx="197">
                  <c:v>783846</c:v>
                </c:pt>
                <c:pt idx="198">
                  <c:v>778761</c:v>
                </c:pt>
                <c:pt idx="199">
                  <c:v>775222</c:v>
                </c:pt>
                <c:pt idx="200">
                  <c:v>774609</c:v>
                </c:pt>
                <c:pt idx="201">
                  <c:v>775523</c:v>
                </c:pt>
                <c:pt idx="202">
                  <c:v>776283</c:v>
                </c:pt>
                <c:pt idx="203">
                  <c:v>776613</c:v>
                </c:pt>
                <c:pt idx="204">
                  <c:v>777883</c:v>
                </c:pt>
                <c:pt idx="205">
                  <c:v>783307</c:v>
                </c:pt>
                <c:pt idx="206">
                  <c:v>784950</c:v>
                </c:pt>
                <c:pt idx="207">
                  <c:v>788823</c:v>
                </c:pt>
                <c:pt idx="208">
                  <c:v>787797</c:v>
                </c:pt>
                <c:pt idx="209">
                  <c:v>780509</c:v>
                </c:pt>
                <c:pt idx="210">
                  <c:v>776650</c:v>
                </c:pt>
                <c:pt idx="211">
                  <c:v>774026</c:v>
                </c:pt>
                <c:pt idx="212">
                  <c:v>773817</c:v>
                </c:pt>
                <c:pt idx="213">
                  <c:v>775221</c:v>
                </c:pt>
                <c:pt idx="214">
                  <c:v>776951</c:v>
                </c:pt>
                <c:pt idx="215">
                  <c:v>779344</c:v>
                </c:pt>
              </c:numCache>
            </c:numRef>
          </c:val>
          <c:smooth val="0"/>
          <c:extLst>
            <c:ext xmlns:c16="http://schemas.microsoft.com/office/drawing/2014/chart" uri="{C3380CC4-5D6E-409C-BE32-E72D297353CC}">
              <c16:uniqueId val="{00000003-7386-4732-A1EC-3D224E65D08A}"/>
            </c:ext>
          </c:extLst>
        </c:ser>
        <c:dLbls>
          <c:showLegendKey val="0"/>
          <c:showVal val="0"/>
          <c:showCatName val="0"/>
          <c:showSerName val="0"/>
          <c:showPercent val="0"/>
          <c:showBubbleSize val="0"/>
        </c:dLbls>
        <c:smooth val="0"/>
        <c:axId val="404590776"/>
        <c:axId val="404598648"/>
      </c:lineChart>
      <c:dateAx>
        <c:axId val="404590776"/>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4598648"/>
        <c:crosses val="autoZero"/>
        <c:auto val="1"/>
        <c:lblOffset val="100"/>
        <c:baseTimeUnit val="months"/>
      </c:dateAx>
      <c:valAx>
        <c:axId val="404598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4590776"/>
        <c:crosses val="autoZero"/>
        <c:crossBetween val="between"/>
      </c:valAx>
      <c:spPr>
        <a:noFill/>
        <a:ln>
          <a:noFill/>
        </a:ln>
        <a:effectLst/>
      </c:spPr>
    </c:plotArea>
    <c:legend>
      <c:legendPos val="b"/>
      <c:layout>
        <c:manualLayout>
          <c:xMode val="edge"/>
          <c:yMode val="edge"/>
          <c:x val="4.6145480797931376E-2"/>
          <c:y val="9.706666444637449E-2"/>
          <c:w val="0.91289326452225716"/>
          <c:h val="0.106568300784370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Beschäftigte im Verarbeitenden Gewerbe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2704210178052655"/>
          <c:y val="0.16161486950897663"/>
          <c:w val="0.84572175107565239"/>
          <c:h val="0.71763900931091495"/>
        </c:manualLayout>
      </c:layout>
      <c:lineChart>
        <c:grouping val="standard"/>
        <c:varyColors val="0"/>
        <c:ser>
          <c:idx val="0"/>
          <c:order val="0"/>
          <c:tx>
            <c:strRef>
              <c:f>'Beschäftigte Industrie'!$G$6</c:f>
              <c:strCache>
                <c:ptCount val="1"/>
                <c:pt idx="0">
                  <c:v>Verarbeitendes Gewerbe</c:v>
                </c:pt>
              </c:strCache>
            </c:strRef>
          </c:tx>
          <c:spPr>
            <a:ln w="28575" cap="rnd">
              <a:solidFill>
                <a:schemeClr val="accent1"/>
              </a:solidFill>
              <a:round/>
            </a:ln>
            <a:effectLst/>
          </c:spPr>
          <c:marker>
            <c:symbol val="none"/>
          </c:marker>
          <c:cat>
            <c:numRef>
              <c:f>'Beschäftigte Industrie'!$B$7:$B$222</c:f>
              <c:numCache>
                <c:formatCode>[$-407]mmm/\ yy;@</c:formatCode>
                <c:ptCount val="21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numCache>
            </c:numRef>
          </c:cat>
          <c:val>
            <c:numRef>
              <c:f>'Beschäftigte Industrie'!$G$7:$G$222</c:f>
              <c:numCache>
                <c:formatCode>#,##0</c:formatCode>
                <c:ptCount val="216"/>
                <c:pt idx="8">
                  <c:v>5483832</c:v>
                </c:pt>
                <c:pt idx="9">
                  <c:v>5486075</c:v>
                </c:pt>
                <c:pt idx="10">
                  <c:v>5480497</c:v>
                </c:pt>
                <c:pt idx="11">
                  <c:v>5457577</c:v>
                </c:pt>
                <c:pt idx="12">
                  <c:v>5471169</c:v>
                </c:pt>
                <c:pt idx="13">
                  <c:v>5488866</c:v>
                </c:pt>
                <c:pt idx="14">
                  <c:v>5487379</c:v>
                </c:pt>
                <c:pt idx="15">
                  <c:v>5495237</c:v>
                </c:pt>
                <c:pt idx="16">
                  <c:v>5471003</c:v>
                </c:pt>
                <c:pt idx="17">
                  <c:v>5458102</c:v>
                </c:pt>
                <c:pt idx="18">
                  <c:v>5453181</c:v>
                </c:pt>
                <c:pt idx="19">
                  <c:v>5448883</c:v>
                </c:pt>
                <c:pt idx="20">
                  <c:v>5450400</c:v>
                </c:pt>
                <c:pt idx="21">
                  <c:v>5448735</c:v>
                </c:pt>
                <c:pt idx="22">
                  <c:v>5441064</c:v>
                </c:pt>
                <c:pt idx="23">
                  <c:v>5439905</c:v>
                </c:pt>
                <c:pt idx="24">
                  <c:v>5489404</c:v>
                </c:pt>
                <c:pt idx="25">
                  <c:v>5511287</c:v>
                </c:pt>
                <c:pt idx="26">
                  <c:v>5543829</c:v>
                </c:pt>
                <c:pt idx="27">
                  <c:v>5556027</c:v>
                </c:pt>
                <c:pt idx="28">
                  <c:v>5516749</c:v>
                </c:pt>
                <c:pt idx="29">
                  <c:v>5517279</c:v>
                </c:pt>
                <c:pt idx="30">
                  <c:v>5532135</c:v>
                </c:pt>
                <c:pt idx="31">
                  <c:v>5545760</c:v>
                </c:pt>
                <c:pt idx="32">
                  <c:v>5570817</c:v>
                </c:pt>
                <c:pt idx="33">
                  <c:v>5603084</c:v>
                </c:pt>
                <c:pt idx="34">
                  <c:v>5610125</c:v>
                </c:pt>
                <c:pt idx="35">
                  <c:v>5620614</c:v>
                </c:pt>
                <c:pt idx="36">
                  <c:v>5643038</c:v>
                </c:pt>
                <c:pt idx="37">
                  <c:v>5671058</c:v>
                </c:pt>
                <c:pt idx="38">
                  <c:v>5683620</c:v>
                </c:pt>
                <c:pt idx="39">
                  <c:v>5701929</c:v>
                </c:pt>
                <c:pt idx="40">
                  <c:v>5695534</c:v>
                </c:pt>
                <c:pt idx="41">
                  <c:v>5680850</c:v>
                </c:pt>
                <c:pt idx="42">
                  <c:v>5665363</c:v>
                </c:pt>
                <c:pt idx="43">
                  <c:v>5667353</c:v>
                </c:pt>
                <c:pt idx="44">
                  <c:v>5675478</c:v>
                </c:pt>
                <c:pt idx="45">
                  <c:v>5676094</c:v>
                </c:pt>
                <c:pt idx="46">
                  <c:v>5669221</c:v>
                </c:pt>
                <c:pt idx="47">
                  <c:v>5653401</c:v>
                </c:pt>
                <c:pt idx="48">
                  <c:v>5673287</c:v>
                </c:pt>
                <c:pt idx="49">
                  <c:v>5693882</c:v>
                </c:pt>
                <c:pt idx="50">
                  <c:v>5693327</c:v>
                </c:pt>
                <c:pt idx="51">
                  <c:v>5689241</c:v>
                </c:pt>
                <c:pt idx="52">
                  <c:v>5674339</c:v>
                </c:pt>
                <c:pt idx="53">
                  <c:v>5648411</c:v>
                </c:pt>
                <c:pt idx="54">
                  <c:v>5612458</c:v>
                </c:pt>
                <c:pt idx="55">
                  <c:v>5597492</c:v>
                </c:pt>
                <c:pt idx="56">
                  <c:v>5590382</c:v>
                </c:pt>
                <c:pt idx="57">
                  <c:v>5584932</c:v>
                </c:pt>
                <c:pt idx="58">
                  <c:v>5565333</c:v>
                </c:pt>
                <c:pt idx="59">
                  <c:v>5537927</c:v>
                </c:pt>
                <c:pt idx="60">
                  <c:v>5533527</c:v>
                </c:pt>
                <c:pt idx="61">
                  <c:v>5545793</c:v>
                </c:pt>
                <c:pt idx="62">
                  <c:v>5539736</c:v>
                </c:pt>
                <c:pt idx="63">
                  <c:v>5542908</c:v>
                </c:pt>
                <c:pt idx="64">
                  <c:v>5522466</c:v>
                </c:pt>
                <c:pt idx="65">
                  <c:v>5495674</c:v>
                </c:pt>
                <c:pt idx="66">
                  <c:v>5467307</c:v>
                </c:pt>
                <c:pt idx="67">
                  <c:v>5452777</c:v>
                </c:pt>
                <c:pt idx="68">
                  <c:v>5446935</c:v>
                </c:pt>
                <c:pt idx="69">
                  <c:v>5442380</c:v>
                </c:pt>
                <c:pt idx="70">
                  <c:v>5421681</c:v>
                </c:pt>
                <c:pt idx="71">
                  <c:v>5400842</c:v>
                </c:pt>
                <c:pt idx="72">
                  <c:v>5412947</c:v>
                </c:pt>
                <c:pt idx="73">
                  <c:v>5429261</c:v>
                </c:pt>
                <c:pt idx="74">
                  <c:v>5428389</c:v>
                </c:pt>
                <c:pt idx="75">
                  <c:v>5441091</c:v>
                </c:pt>
                <c:pt idx="76">
                  <c:v>5425793</c:v>
                </c:pt>
                <c:pt idx="77">
                  <c:v>5398699</c:v>
                </c:pt>
                <c:pt idx="78">
                  <c:v>5383210</c:v>
                </c:pt>
                <c:pt idx="79">
                  <c:v>5376655</c:v>
                </c:pt>
                <c:pt idx="80">
                  <c:v>5375216</c:v>
                </c:pt>
                <c:pt idx="81">
                  <c:v>5381754</c:v>
                </c:pt>
                <c:pt idx="82">
                  <c:v>5371169</c:v>
                </c:pt>
                <c:pt idx="83">
                  <c:v>5354619</c:v>
                </c:pt>
                <c:pt idx="84">
                  <c:v>5370644</c:v>
                </c:pt>
                <c:pt idx="85">
                  <c:v>5389394</c:v>
                </c:pt>
                <c:pt idx="86">
                  <c:v>5391349</c:v>
                </c:pt>
                <c:pt idx="87">
                  <c:v>5403963</c:v>
                </c:pt>
                <c:pt idx="88">
                  <c:v>5388271</c:v>
                </c:pt>
                <c:pt idx="89">
                  <c:v>5359353</c:v>
                </c:pt>
                <c:pt idx="90">
                  <c:v>5338830</c:v>
                </c:pt>
                <c:pt idx="91">
                  <c:v>5327824</c:v>
                </c:pt>
                <c:pt idx="92">
                  <c:v>5327716</c:v>
                </c:pt>
                <c:pt idx="93">
                  <c:v>5330153</c:v>
                </c:pt>
                <c:pt idx="94">
                  <c:v>5315655</c:v>
                </c:pt>
                <c:pt idx="95">
                  <c:v>5300159</c:v>
                </c:pt>
                <c:pt idx="96">
                  <c:v>5316090</c:v>
                </c:pt>
                <c:pt idx="97">
                  <c:v>5336936</c:v>
                </c:pt>
                <c:pt idx="98">
                  <c:v>5342187</c:v>
                </c:pt>
                <c:pt idx="99">
                  <c:v>5353246</c:v>
                </c:pt>
                <c:pt idx="100">
                  <c:v>5335573</c:v>
                </c:pt>
                <c:pt idx="101">
                  <c:v>5313551</c:v>
                </c:pt>
                <c:pt idx="102">
                  <c:v>5286912</c:v>
                </c:pt>
                <c:pt idx="103">
                  <c:v>5274677</c:v>
                </c:pt>
                <c:pt idx="104">
                  <c:v>5273698</c:v>
                </c:pt>
                <c:pt idx="105">
                  <c:v>5266378</c:v>
                </c:pt>
                <c:pt idx="106">
                  <c:v>5254958</c:v>
                </c:pt>
                <c:pt idx="107">
                  <c:v>5241951</c:v>
                </c:pt>
                <c:pt idx="108">
                  <c:v>5259590</c:v>
                </c:pt>
                <c:pt idx="109">
                  <c:v>5277983</c:v>
                </c:pt>
                <c:pt idx="110">
                  <c:v>5281153</c:v>
                </c:pt>
                <c:pt idx="111">
                  <c:v>5288895</c:v>
                </c:pt>
                <c:pt idx="112">
                  <c:v>5277406</c:v>
                </c:pt>
                <c:pt idx="113">
                  <c:v>5255771</c:v>
                </c:pt>
                <c:pt idx="114">
                  <c:v>5229085</c:v>
                </c:pt>
                <c:pt idx="115">
                  <c:v>5223635</c:v>
                </c:pt>
                <c:pt idx="116">
                  <c:v>5224535</c:v>
                </c:pt>
                <c:pt idx="117">
                  <c:v>5225259</c:v>
                </c:pt>
                <c:pt idx="118">
                  <c:v>5217951</c:v>
                </c:pt>
                <c:pt idx="119">
                  <c:v>5205579</c:v>
                </c:pt>
                <c:pt idx="120">
                  <c:v>5221760</c:v>
                </c:pt>
                <c:pt idx="121">
                  <c:v>5244543</c:v>
                </c:pt>
                <c:pt idx="122">
                  <c:v>5252830</c:v>
                </c:pt>
                <c:pt idx="123">
                  <c:v>5262313</c:v>
                </c:pt>
                <c:pt idx="124">
                  <c:v>5257845</c:v>
                </c:pt>
                <c:pt idx="125">
                  <c:v>5230150</c:v>
                </c:pt>
                <c:pt idx="126">
                  <c:v>5200201</c:v>
                </c:pt>
                <c:pt idx="127">
                  <c:v>5190832</c:v>
                </c:pt>
                <c:pt idx="128">
                  <c:v>5186994</c:v>
                </c:pt>
                <c:pt idx="129">
                  <c:v>5183950</c:v>
                </c:pt>
                <c:pt idx="130">
                  <c:v>5171165</c:v>
                </c:pt>
                <c:pt idx="131">
                  <c:v>5149521</c:v>
                </c:pt>
                <c:pt idx="132">
                  <c:v>5152168</c:v>
                </c:pt>
                <c:pt idx="133">
                  <c:v>5164680</c:v>
                </c:pt>
                <c:pt idx="134">
                  <c:v>5163480</c:v>
                </c:pt>
                <c:pt idx="135">
                  <c:v>5168147</c:v>
                </c:pt>
                <c:pt idx="136">
                  <c:v>5144109</c:v>
                </c:pt>
                <c:pt idx="137">
                  <c:v>5099415</c:v>
                </c:pt>
                <c:pt idx="138">
                  <c:v>5073266</c:v>
                </c:pt>
                <c:pt idx="139">
                  <c:v>5051565</c:v>
                </c:pt>
                <c:pt idx="140">
                  <c:v>5039211</c:v>
                </c:pt>
                <c:pt idx="141">
                  <c:v>5026026</c:v>
                </c:pt>
                <c:pt idx="142">
                  <c:v>5004331</c:v>
                </c:pt>
                <c:pt idx="143">
                  <c:v>4982181</c:v>
                </c:pt>
                <c:pt idx="144">
                  <c:v>4975134</c:v>
                </c:pt>
                <c:pt idx="145">
                  <c:v>4984693</c:v>
                </c:pt>
                <c:pt idx="146">
                  <c:v>4979556</c:v>
                </c:pt>
                <c:pt idx="147">
                  <c:v>4988460</c:v>
                </c:pt>
                <c:pt idx="148">
                  <c:v>4965431</c:v>
                </c:pt>
                <c:pt idx="149">
                  <c:v>4934112</c:v>
                </c:pt>
                <c:pt idx="150">
                  <c:v>4918060</c:v>
                </c:pt>
                <c:pt idx="151">
                  <c:v>4907774</c:v>
                </c:pt>
                <c:pt idx="152">
                  <c:v>4907280</c:v>
                </c:pt>
                <c:pt idx="153">
                  <c:v>4908658</c:v>
                </c:pt>
                <c:pt idx="154">
                  <c:v>4910742</c:v>
                </c:pt>
                <c:pt idx="155">
                  <c:v>4912651</c:v>
                </c:pt>
                <c:pt idx="156">
                  <c:v>4975350</c:v>
                </c:pt>
                <c:pt idx="157">
                  <c:v>4999048</c:v>
                </c:pt>
                <c:pt idx="158">
                  <c:v>5013858</c:v>
                </c:pt>
                <c:pt idx="159">
                  <c:v>5038471</c:v>
                </c:pt>
                <c:pt idx="160">
                  <c:v>5029015</c:v>
                </c:pt>
                <c:pt idx="161">
                  <c:v>5032701</c:v>
                </c:pt>
                <c:pt idx="162">
                  <c:v>5053005</c:v>
                </c:pt>
                <c:pt idx="163">
                  <c:v>5070287</c:v>
                </c:pt>
                <c:pt idx="164">
                  <c:v>5097518</c:v>
                </c:pt>
                <c:pt idx="165">
                  <c:v>5130357</c:v>
                </c:pt>
                <c:pt idx="166">
                  <c:v>5154409</c:v>
                </c:pt>
                <c:pt idx="167">
                  <c:v>5164076</c:v>
                </c:pt>
                <c:pt idx="168">
                  <c:v>5208719</c:v>
                </c:pt>
                <c:pt idx="169">
                  <c:v>5239425</c:v>
                </c:pt>
                <c:pt idx="170">
                  <c:v>5255746</c:v>
                </c:pt>
                <c:pt idx="171">
                  <c:v>5271906</c:v>
                </c:pt>
                <c:pt idx="172">
                  <c:v>5260188</c:v>
                </c:pt>
                <c:pt idx="173">
                  <c:v>5237797</c:v>
                </c:pt>
                <c:pt idx="174">
                  <c:v>5208579</c:v>
                </c:pt>
                <c:pt idx="175">
                  <c:v>5195340</c:v>
                </c:pt>
                <c:pt idx="176">
                  <c:v>5189494</c:v>
                </c:pt>
                <c:pt idx="177">
                  <c:v>5186736</c:v>
                </c:pt>
                <c:pt idx="178">
                  <c:v>5170192</c:v>
                </c:pt>
                <c:pt idx="179">
                  <c:v>5151465</c:v>
                </c:pt>
                <c:pt idx="180">
                  <c:v>5137283</c:v>
                </c:pt>
                <c:pt idx="181">
                  <c:v>5149591</c:v>
                </c:pt>
                <c:pt idx="182">
                  <c:v>5151635</c:v>
                </c:pt>
                <c:pt idx="183">
                  <c:v>5152770</c:v>
                </c:pt>
                <c:pt idx="184">
                  <c:v>5142035</c:v>
                </c:pt>
                <c:pt idx="185">
                  <c:v>5111536</c:v>
                </c:pt>
                <c:pt idx="186">
                  <c:v>5075599</c:v>
                </c:pt>
                <c:pt idx="187">
                  <c:v>5058353</c:v>
                </c:pt>
                <c:pt idx="188">
                  <c:v>5046424</c:v>
                </c:pt>
                <c:pt idx="189">
                  <c:v>5044996</c:v>
                </c:pt>
                <c:pt idx="190">
                  <c:v>5035046</c:v>
                </c:pt>
                <c:pt idx="191">
                  <c:v>5030555</c:v>
                </c:pt>
                <c:pt idx="192">
                  <c:v>5025290</c:v>
                </c:pt>
                <c:pt idx="193">
                  <c:v>5039696</c:v>
                </c:pt>
                <c:pt idx="194">
                  <c:v>5040054</c:v>
                </c:pt>
                <c:pt idx="195">
                  <c:v>5054720</c:v>
                </c:pt>
                <c:pt idx="196">
                  <c:v>5041063</c:v>
                </c:pt>
                <c:pt idx="197">
                  <c:v>5009195</c:v>
                </c:pt>
                <c:pt idx="198">
                  <c:v>4990742</c:v>
                </c:pt>
                <c:pt idx="199">
                  <c:v>4980377</c:v>
                </c:pt>
                <c:pt idx="200">
                  <c:v>4977348</c:v>
                </c:pt>
                <c:pt idx="201">
                  <c:v>4982414</c:v>
                </c:pt>
                <c:pt idx="202">
                  <c:v>4981663</c:v>
                </c:pt>
                <c:pt idx="203">
                  <c:v>4987485</c:v>
                </c:pt>
                <c:pt idx="204">
                  <c:v>5008895</c:v>
                </c:pt>
                <c:pt idx="205">
                  <c:v>5034180</c:v>
                </c:pt>
                <c:pt idx="206">
                  <c:v>5039067</c:v>
                </c:pt>
                <c:pt idx="207">
                  <c:v>5057996</c:v>
                </c:pt>
                <c:pt idx="208">
                  <c:v>5049513</c:v>
                </c:pt>
                <c:pt idx="209">
                  <c:v>5022704</c:v>
                </c:pt>
                <c:pt idx="210">
                  <c:v>5016605</c:v>
                </c:pt>
                <c:pt idx="211">
                  <c:v>5018952</c:v>
                </c:pt>
                <c:pt idx="212">
                  <c:v>5022223</c:v>
                </c:pt>
                <c:pt idx="213">
                  <c:v>5031360</c:v>
                </c:pt>
                <c:pt idx="214">
                  <c:v>5037432</c:v>
                </c:pt>
                <c:pt idx="215">
                  <c:v>5046889</c:v>
                </c:pt>
              </c:numCache>
            </c:numRef>
          </c:val>
          <c:smooth val="0"/>
          <c:extLst>
            <c:ext xmlns:c16="http://schemas.microsoft.com/office/drawing/2014/chart" uri="{C3380CC4-5D6E-409C-BE32-E72D297353CC}">
              <c16:uniqueId val="{00000000-E535-4734-8C54-D8F4101297F3}"/>
            </c:ext>
          </c:extLst>
        </c:ser>
        <c:dLbls>
          <c:showLegendKey val="0"/>
          <c:showVal val="0"/>
          <c:showCatName val="0"/>
          <c:showSerName val="0"/>
          <c:showPercent val="0"/>
          <c:showBubbleSize val="0"/>
        </c:dLbls>
        <c:smooth val="0"/>
        <c:axId val="404590776"/>
        <c:axId val="404598648"/>
      </c:lineChart>
      <c:dateAx>
        <c:axId val="404590776"/>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4598648"/>
        <c:crosses val="autoZero"/>
        <c:auto val="1"/>
        <c:lblOffset val="100"/>
        <c:baseTimeUnit val="months"/>
      </c:dateAx>
      <c:valAx>
        <c:axId val="404598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04590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2060"/>
                </a:solidFill>
                <a:latin typeface="Agfa Rotis Sans Serif Light" panose="00000300000000000000" pitchFamily="2" charset="0"/>
                <a:ea typeface="+mn-ea"/>
                <a:cs typeface="+mn-cs"/>
              </a:defRPr>
            </a:pPr>
            <a:r>
              <a:rPr lang="de-DE"/>
              <a:t>Beschäftigte im Verarbeitenden Gewerbe</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2060"/>
              </a:solidFill>
              <a:latin typeface="Agfa Rotis Sans Serif Light" panose="00000300000000000000" pitchFamily="2" charset="0"/>
              <a:ea typeface="+mn-ea"/>
              <a:cs typeface="+mn-cs"/>
            </a:defRPr>
          </a:pPr>
          <a:endParaRPr lang="de-DE"/>
        </a:p>
      </c:txPr>
    </c:title>
    <c:autoTitleDeleted val="0"/>
    <c:plotArea>
      <c:layout>
        <c:manualLayout>
          <c:layoutTarget val="inner"/>
          <c:xMode val="edge"/>
          <c:yMode val="edge"/>
          <c:x val="0.12704210178052655"/>
          <c:y val="0.16161486950897663"/>
          <c:w val="0.84572175107565239"/>
          <c:h val="0.67992684570091466"/>
        </c:manualLayout>
      </c:layout>
      <c:barChart>
        <c:barDir val="col"/>
        <c:grouping val="clustered"/>
        <c:varyColors val="0"/>
        <c:ser>
          <c:idx val="0"/>
          <c:order val="0"/>
          <c:tx>
            <c:strRef>
              <c:f>'Beschäftigte Industrie'!$G$6</c:f>
              <c:strCache>
                <c:ptCount val="1"/>
                <c:pt idx="0">
                  <c:v>Verarbeitendes Gewerbe</c:v>
                </c:pt>
              </c:strCache>
            </c:strRef>
          </c:tx>
          <c:spPr>
            <a:solidFill>
              <a:srgbClr val="002060"/>
            </a:solidFill>
            <a:ln>
              <a:noFill/>
            </a:ln>
            <a:effectLst/>
          </c:spPr>
          <c:invertIfNegative val="0"/>
          <c:cat>
            <c:numRef>
              <c:f>'Beschäftigte Industrie'!$B$7:$B$42</c:f>
              <c:numCache>
                <c:formatCode>[$-407]mmm/\ yy;@</c:formatCode>
                <c:ptCount val="3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numCache>
            </c:numRef>
          </c:cat>
          <c:val>
            <c:numRef>
              <c:f>'Beschäftigte Industrie'!$G$7:$G$42</c:f>
              <c:numCache>
                <c:formatCode>#,##0</c:formatCode>
                <c:ptCount val="36"/>
                <c:pt idx="8">
                  <c:v>5483832</c:v>
                </c:pt>
                <c:pt idx="9">
                  <c:v>5486075</c:v>
                </c:pt>
                <c:pt idx="10">
                  <c:v>5480497</c:v>
                </c:pt>
                <c:pt idx="11">
                  <c:v>5457577</c:v>
                </c:pt>
                <c:pt idx="12">
                  <c:v>5471169</c:v>
                </c:pt>
                <c:pt idx="13">
                  <c:v>5488866</c:v>
                </c:pt>
                <c:pt idx="14">
                  <c:v>5487379</c:v>
                </c:pt>
                <c:pt idx="15">
                  <c:v>5495237</c:v>
                </c:pt>
                <c:pt idx="16">
                  <c:v>5471003</c:v>
                </c:pt>
                <c:pt idx="17">
                  <c:v>5458102</c:v>
                </c:pt>
                <c:pt idx="18">
                  <c:v>5453181</c:v>
                </c:pt>
                <c:pt idx="19">
                  <c:v>5448883</c:v>
                </c:pt>
                <c:pt idx="20">
                  <c:v>5450400</c:v>
                </c:pt>
                <c:pt idx="21">
                  <c:v>5448735</c:v>
                </c:pt>
                <c:pt idx="22">
                  <c:v>5441064</c:v>
                </c:pt>
                <c:pt idx="23">
                  <c:v>5439905</c:v>
                </c:pt>
                <c:pt idx="24">
                  <c:v>5489404</c:v>
                </c:pt>
                <c:pt idx="25">
                  <c:v>5511287</c:v>
                </c:pt>
                <c:pt idx="26">
                  <c:v>5543829</c:v>
                </c:pt>
                <c:pt idx="27">
                  <c:v>5556027</c:v>
                </c:pt>
                <c:pt idx="28">
                  <c:v>5516749</c:v>
                </c:pt>
                <c:pt idx="29">
                  <c:v>5517279</c:v>
                </c:pt>
                <c:pt idx="30">
                  <c:v>5532135</c:v>
                </c:pt>
                <c:pt idx="31">
                  <c:v>5545760</c:v>
                </c:pt>
                <c:pt idx="32">
                  <c:v>5570817</c:v>
                </c:pt>
                <c:pt idx="33">
                  <c:v>5603084</c:v>
                </c:pt>
                <c:pt idx="34">
                  <c:v>5610125</c:v>
                </c:pt>
                <c:pt idx="35">
                  <c:v>5620614</c:v>
                </c:pt>
              </c:numCache>
            </c:numRef>
          </c:val>
          <c:extLst>
            <c:ext xmlns:c16="http://schemas.microsoft.com/office/drawing/2014/chart" uri="{C3380CC4-5D6E-409C-BE32-E72D297353CC}">
              <c16:uniqueId val="{00000000-8C15-4D27-A8C1-ACCB852AFC94}"/>
            </c:ext>
          </c:extLst>
        </c:ser>
        <c:dLbls>
          <c:showLegendKey val="0"/>
          <c:showVal val="0"/>
          <c:showCatName val="0"/>
          <c:showSerName val="0"/>
          <c:showPercent val="0"/>
          <c:showBubbleSize val="0"/>
        </c:dLbls>
        <c:gapWidth val="150"/>
        <c:axId val="404590776"/>
        <c:axId val="404598648"/>
      </c:barChart>
      <c:dateAx>
        <c:axId val="404590776"/>
        <c:scaling>
          <c:orientation val="minMax"/>
        </c:scaling>
        <c:delete val="0"/>
        <c:axPos val="b"/>
        <c:numFmt formatCode="mm\/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Agfa Rotis Sans Serif Light" panose="00000300000000000000" pitchFamily="2" charset="0"/>
                <a:ea typeface="+mn-ea"/>
                <a:cs typeface="+mn-cs"/>
              </a:defRPr>
            </a:pPr>
            <a:endParaRPr lang="de-DE"/>
          </a:p>
        </c:txPr>
        <c:crossAx val="404598648"/>
        <c:crosses val="autoZero"/>
        <c:auto val="1"/>
        <c:lblOffset val="100"/>
        <c:baseTimeUnit val="months"/>
      </c:dateAx>
      <c:valAx>
        <c:axId val="404598648"/>
        <c:scaling>
          <c:orientation val="minMax"/>
          <c:min val="54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rgbClr val="002060"/>
                </a:solidFill>
                <a:latin typeface="Agfa Rotis Sans Serif Light" panose="00000300000000000000" pitchFamily="2" charset="0"/>
                <a:ea typeface="+mn-ea"/>
                <a:cs typeface="+mn-cs"/>
              </a:defRPr>
            </a:pPr>
            <a:endParaRPr lang="de-DE"/>
          </a:p>
        </c:txPr>
        <c:crossAx val="4045907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Export</a:t>
            </a:r>
          </a:p>
          <a:p>
            <a:pPr algn="l">
              <a:defRPr/>
            </a:pPr>
            <a:r>
              <a:rPr lang="de-DE" sz="1100"/>
              <a:t>(Kalender- und saisonbereinigter Wert;  in Mrd. Euro)</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7.4917474160206762E-2"/>
          <c:y val="0.17130823586744645"/>
          <c:w val="0.90133204134366918"/>
          <c:h val="0.71602879882632287"/>
        </c:manualLayout>
      </c:layout>
      <c:lineChart>
        <c:grouping val="standard"/>
        <c:varyColors val="0"/>
        <c:ser>
          <c:idx val="0"/>
          <c:order val="0"/>
          <c:spPr>
            <a:ln w="38100">
              <a:solidFill>
                <a:srgbClr val="00B0F0"/>
              </a:solidFill>
              <a:prstDash val="solid"/>
            </a:ln>
          </c:spPr>
          <c:marker>
            <c:symbol val="none"/>
          </c:marker>
          <c:cat>
            <c:numRef>
              <c:f>Export!$A$6:$A$281</c:f>
              <c:numCache>
                <c:formatCode>[$-407]mmm/\ yy;@</c:formatCode>
                <c:ptCount val="27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numCache>
            </c:numRef>
          </c:cat>
          <c:val>
            <c:numRef>
              <c:f>Export!$D$6:$D$281</c:f>
              <c:numCache>
                <c:formatCode>0.0</c:formatCode>
                <c:ptCount val="276"/>
                <c:pt idx="7">
                  <c:v>125.8</c:v>
                </c:pt>
                <c:pt idx="8">
                  <c:v>126.4</c:v>
                </c:pt>
                <c:pt idx="9">
                  <c:v>121.1</c:v>
                </c:pt>
                <c:pt idx="10">
                  <c:v>124.6</c:v>
                </c:pt>
                <c:pt idx="11">
                  <c:v>118.1</c:v>
                </c:pt>
                <c:pt idx="12">
                  <c:v>120.8</c:v>
                </c:pt>
                <c:pt idx="13">
                  <c:v>119.2</c:v>
                </c:pt>
                <c:pt idx="14">
                  <c:v>117.2</c:v>
                </c:pt>
                <c:pt idx="15">
                  <c:v>112.7</c:v>
                </c:pt>
                <c:pt idx="16">
                  <c:v>113.4</c:v>
                </c:pt>
                <c:pt idx="17">
                  <c:v>114.9</c:v>
                </c:pt>
                <c:pt idx="18">
                  <c:v>113.5</c:v>
                </c:pt>
                <c:pt idx="19">
                  <c:v>112.6</c:v>
                </c:pt>
                <c:pt idx="20" formatCode="General">
                  <c:v>112</c:v>
                </c:pt>
                <c:pt idx="21" formatCode="General">
                  <c:v>111.5</c:v>
                </c:pt>
                <c:pt idx="22" formatCode="General">
                  <c:v>109.1</c:v>
                </c:pt>
                <c:pt idx="23" formatCode="General">
                  <c:v>108.7</c:v>
                </c:pt>
                <c:pt idx="24" formatCode="General">
                  <c:v>107.7</c:v>
                </c:pt>
                <c:pt idx="25" formatCode="General">
                  <c:v>107</c:v>
                </c:pt>
                <c:pt idx="26" formatCode="General">
                  <c:v>104.9</c:v>
                </c:pt>
                <c:pt idx="27" formatCode="General">
                  <c:v>104.8</c:v>
                </c:pt>
                <c:pt idx="28" formatCode="General">
                  <c:v>102</c:v>
                </c:pt>
                <c:pt idx="29" formatCode="General">
                  <c:v>99.2</c:v>
                </c:pt>
                <c:pt idx="30" formatCode="General">
                  <c:v>94.8</c:v>
                </c:pt>
                <c:pt idx="31" formatCode="General">
                  <c:v>82.9</c:v>
                </c:pt>
                <c:pt idx="32" formatCode="General">
                  <c:v>76</c:v>
                </c:pt>
                <c:pt idx="33" formatCode="General">
                  <c:v>99</c:v>
                </c:pt>
                <c:pt idx="34" formatCode="General">
                  <c:v>111.9</c:v>
                </c:pt>
                <c:pt idx="35" formatCode="General">
                  <c:v>110.7</c:v>
                </c:pt>
                <c:pt idx="36" formatCode="General">
                  <c:v>111.4</c:v>
                </c:pt>
                <c:pt idx="37" formatCode="General">
                  <c:v>110.7</c:v>
                </c:pt>
                <c:pt idx="38" formatCode="General">
                  <c:v>112.8</c:v>
                </c:pt>
                <c:pt idx="39" formatCode="General">
                  <c:v>112.1</c:v>
                </c:pt>
                <c:pt idx="40" formatCode="General">
                  <c:v>110.6</c:v>
                </c:pt>
                <c:pt idx="41" formatCode="General">
                  <c:v>110.9</c:v>
                </c:pt>
                <c:pt idx="42" formatCode="General">
                  <c:v>111.7</c:v>
                </c:pt>
                <c:pt idx="43" formatCode="General">
                  <c:v>110.2</c:v>
                </c:pt>
                <c:pt idx="44" formatCode="General">
                  <c:v>109.7</c:v>
                </c:pt>
                <c:pt idx="45" formatCode="General">
                  <c:v>112.1</c:v>
                </c:pt>
                <c:pt idx="46" formatCode="General">
                  <c:v>110.3</c:v>
                </c:pt>
                <c:pt idx="47" formatCode="General">
                  <c:v>111.7</c:v>
                </c:pt>
                <c:pt idx="48" formatCode="General">
                  <c:v>112.5</c:v>
                </c:pt>
                <c:pt idx="49" formatCode="General">
                  <c:v>110.2</c:v>
                </c:pt>
                <c:pt idx="50" formatCode="General">
                  <c:v>110.4</c:v>
                </c:pt>
                <c:pt idx="51" formatCode="General">
                  <c:v>110.6</c:v>
                </c:pt>
                <c:pt idx="52" formatCode="General">
                  <c:v>110.9</c:v>
                </c:pt>
                <c:pt idx="53" formatCode="General">
                  <c:v>110.5</c:v>
                </c:pt>
                <c:pt idx="54" formatCode="General">
                  <c:v>111.2</c:v>
                </c:pt>
                <c:pt idx="55" formatCode="General">
                  <c:v>111.2</c:v>
                </c:pt>
                <c:pt idx="56" formatCode="General">
                  <c:v>110</c:v>
                </c:pt>
                <c:pt idx="57" formatCode="General">
                  <c:v>108.8</c:v>
                </c:pt>
                <c:pt idx="58" formatCode="General">
                  <c:v>107.6</c:v>
                </c:pt>
                <c:pt idx="59" formatCode="General">
                  <c:v>110</c:v>
                </c:pt>
                <c:pt idx="60" formatCode="General">
                  <c:v>110.6</c:v>
                </c:pt>
                <c:pt idx="61" formatCode="General">
                  <c:v>110.5</c:v>
                </c:pt>
                <c:pt idx="62" formatCode="General">
                  <c:v>107.7</c:v>
                </c:pt>
                <c:pt idx="63" formatCode="General">
                  <c:v>108.1</c:v>
                </c:pt>
                <c:pt idx="64" formatCode="General">
                  <c:v>108.3</c:v>
                </c:pt>
                <c:pt idx="65" formatCode="General">
                  <c:v>106</c:v>
                </c:pt>
                <c:pt idx="66" formatCode="General">
                  <c:v>105.6</c:v>
                </c:pt>
                <c:pt idx="67" formatCode="General">
                  <c:v>106.7</c:v>
                </c:pt>
                <c:pt idx="68" formatCode="General">
                  <c:v>107.1</c:v>
                </c:pt>
                <c:pt idx="69" formatCode="General">
                  <c:v>104</c:v>
                </c:pt>
                <c:pt idx="70" formatCode="General">
                  <c:v>105.3</c:v>
                </c:pt>
                <c:pt idx="71" formatCode="General">
                  <c:v>102.9</c:v>
                </c:pt>
                <c:pt idx="72" formatCode="General">
                  <c:v>100.1</c:v>
                </c:pt>
                <c:pt idx="73" formatCode="General">
                  <c:v>102.5</c:v>
                </c:pt>
                <c:pt idx="74" formatCode="General">
                  <c:v>101.1</c:v>
                </c:pt>
                <c:pt idx="75" formatCode="General">
                  <c:v>100</c:v>
                </c:pt>
                <c:pt idx="76" formatCode="General">
                  <c:v>100.6</c:v>
                </c:pt>
                <c:pt idx="77" formatCode="General">
                  <c:v>98.6</c:v>
                </c:pt>
                <c:pt idx="78" formatCode="General">
                  <c:v>98.8</c:v>
                </c:pt>
                <c:pt idx="79" formatCode="General">
                  <c:v>98.8</c:v>
                </c:pt>
                <c:pt idx="80" formatCode="General">
                  <c:v>100.3</c:v>
                </c:pt>
                <c:pt idx="81" formatCode="General">
                  <c:v>100</c:v>
                </c:pt>
                <c:pt idx="82" formatCode="General">
                  <c:v>98.2</c:v>
                </c:pt>
                <c:pt idx="83" formatCode="General">
                  <c:v>98.5</c:v>
                </c:pt>
                <c:pt idx="84" formatCode="General">
                  <c:v>97.5</c:v>
                </c:pt>
                <c:pt idx="85" formatCode="General">
                  <c:v>98.9</c:v>
                </c:pt>
                <c:pt idx="86" formatCode="General">
                  <c:v>98.9</c:v>
                </c:pt>
                <c:pt idx="87" formatCode="General">
                  <c:v>99.7</c:v>
                </c:pt>
                <c:pt idx="88" formatCode="General">
                  <c:v>97.2</c:v>
                </c:pt>
                <c:pt idx="89" formatCode="General">
                  <c:v>102.8</c:v>
                </c:pt>
                <c:pt idx="90" formatCode="General">
                  <c:v>100.1</c:v>
                </c:pt>
                <c:pt idx="91" formatCode="General">
                  <c:v>101.8</c:v>
                </c:pt>
                <c:pt idx="92" formatCode="General">
                  <c:v>99.9</c:v>
                </c:pt>
                <c:pt idx="93" formatCode="General">
                  <c:v>98</c:v>
                </c:pt>
                <c:pt idx="94" formatCode="General">
                  <c:v>98.1</c:v>
                </c:pt>
                <c:pt idx="95" formatCode="General">
                  <c:v>96.6</c:v>
                </c:pt>
                <c:pt idx="96" formatCode="General">
                  <c:v>97.9</c:v>
                </c:pt>
                <c:pt idx="97" formatCode="General">
                  <c:v>94.2</c:v>
                </c:pt>
                <c:pt idx="98" formatCode="General">
                  <c:v>96.5</c:v>
                </c:pt>
                <c:pt idx="99" formatCode="General">
                  <c:v>95.9</c:v>
                </c:pt>
                <c:pt idx="100" formatCode="General">
                  <c:v>92.2</c:v>
                </c:pt>
                <c:pt idx="101" formatCode="General">
                  <c:v>96.3</c:v>
                </c:pt>
                <c:pt idx="102" formatCode="General">
                  <c:v>93.5</c:v>
                </c:pt>
                <c:pt idx="103" formatCode="General">
                  <c:v>91.1</c:v>
                </c:pt>
                <c:pt idx="104" formatCode="General">
                  <c:v>92.8</c:v>
                </c:pt>
                <c:pt idx="105" formatCode="General">
                  <c:v>90.4</c:v>
                </c:pt>
                <c:pt idx="106" formatCode="General">
                  <c:v>93</c:v>
                </c:pt>
                <c:pt idx="107" formatCode="General">
                  <c:v>93.8</c:v>
                </c:pt>
                <c:pt idx="108" formatCode="General">
                  <c:v>92.1</c:v>
                </c:pt>
                <c:pt idx="109" formatCode="General">
                  <c:v>92.3</c:v>
                </c:pt>
                <c:pt idx="110" formatCode="General">
                  <c:v>92.2</c:v>
                </c:pt>
                <c:pt idx="111" formatCode="General">
                  <c:v>91.8</c:v>
                </c:pt>
                <c:pt idx="112" formatCode="General">
                  <c:v>91</c:v>
                </c:pt>
                <c:pt idx="113" formatCode="General">
                  <c:v>89.3</c:v>
                </c:pt>
                <c:pt idx="114" formatCode="General">
                  <c:v>90.8</c:v>
                </c:pt>
                <c:pt idx="115" formatCode="General">
                  <c:v>90.1</c:v>
                </c:pt>
                <c:pt idx="116" formatCode="General">
                  <c:v>90.9</c:v>
                </c:pt>
                <c:pt idx="117" formatCode="General">
                  <c:v>91.4</c:v>
                </c:pt>
                <c:pt idx="118" formatCode="General">
                  <c:v>90.3</c:v>
                </c:pt>
                <c:pt idx="119" formatCode="General">
                  <c:v>91</c:v>
                </c:pt>
                <c:pt idx="120" formatCode="General">
                  <c:v>90.8</c:v>
                </c:pt>
                <c:pt idx="121" formatCode="General">
                  <c:v>89.1</c:v>
                </c:pt>
                <c:pt idx="122" formatCode="General">
                  <c:v>91.6</c:v>
                </c:pt>
                <c:pt idx="123" formatCode="General">
                  <c:v>91.6</c:v>
                </c:pt>
                <c:pt idx="124" formatCode="General">
                  <c:v>94</c:v>
                </c:pt>
                <c:pt idx="125" formatCode="General">
                  <c:v>92.3</c:v>
                </c:pt>
                <c:pt idx="126" formatCode="General">
                  <c:v>92.2</c:v>
                </c:pt>
                <c:pt idx="127" formatCode="General">
                  <c:v>93.1</c:v>
                </c:pt>
                <c:pt idx="128" formatCode="General">
                  <c:v>89.6</c:v>
                </c:pt>
                <c:pt idx="129" formatCode="General">
                  <c:v>90.6</c:v>
                </c:pt>
                <c:pt idx="130" formatCode="General">
                  <c:v>90.7</c:v>
                </c:pt>
                <c:pt idx="131" formatCode="General">
                  <c:v>89.6</c:v>
                </c:pt>
                <c:pt idx="132" formatCode="General">
                  <c:v>87.3</c:v>
                </c:pt>
                <c:pt idx="133" formatCode="General">
                  <c:v>89.9</c:v>
                </c:pt>
                <c:pt idx="134" formatCode="General">
                  <c:v>88.1</c:v>
                </c:pt>
                <c:pt idx="135" formatCode="General">
                  <c:v>90.2</c:v>
                </c:pt>
                <c:pt idx="136" formatCode="General">
                  <c:v>89.5</c:v>
                </c:pt>
                <c:pt idx="137" formatCode="General">
                  <c:v>87.4</c:v>
                </c:pt>
                <c:pt idx="138" formatCode="General">
                  <c:v>88.8</c:v>
                </c:pt>
                <c:pt idx="139" formatCode="General">
                  <c:v>88</c:v>
                </c:pt>
                <c:pt idx="140" formatCode="General">
                  <c:v>86.9</c:v>
                </c:pt>
                <c:pt idx="141" formatCode="General">
                  <c:v>89.5</c:v>
                </c:pt>
                <c:pt idx="142" formatCode="General">
                  <c:v>85.7</c:v>
                </c:pt>
                <c:pt idx="143" formatCode="General">
                  <c:v>84.7</c:v>
                </c:pt>
                <c:pt idx="144" formatCode="General">
                  <c:v>83.4</c:v>
                </c:pt>
                <c:pt idx="145" formatCode="General">
                  <c:v>83.7</c:v>
                </c:pt>
                <c:pt idx="146" formatCode="General">
                  <c:v>82.2</c:v>
                </c:pt>
                <c:pt idx="147" formatCode="General">
                  <c:v>81.7</c:v>
                </c:pt>
                <c:pt idx="148" formatCode="General">
                  <c:v>80</c:v>
                </c:pt>
                <c:pt idx="149" formatCode="General">
                  <c:v>80.7</c:v>
                </c:pt>
                <c:pt idx="150" formatCode="General">
                  <c:v>81.2</c:v>
                </c:pt>
                <c:pt idx="151" formatCode="General">
                  <c:v>79.3</c:v>
                </c:pt>
                <c:pt idx="152" formatCode="General">
                  <c:v>75.099999999999994</c:v>
                </c:pt>
                <c:pt idx="153" formatCode="General">
                  <c:v>77</c:v>
                </c:pt>
                <c:pt idx="154" formatCode="General">
                  <c:v>71.7</c:v>
                </c:pt>
                <c:pt idx="155" formatCode="General">
                  <c:v>69.400000000000006</c:v>
                </c:pt>
                <c:pt idx="156" formatCode="General">
                  <c:v>71.5</c:v>
                </c:pt>
                <c:pt idx="157" formatCode="General">
                  <c:v>69.599999999999994</c:v>
                </c:pt>
                <c:pt idx="158" formatCode="General">
                  <c:v>67.2</c:v>
                </c:pt>
                <c:pt idx="159" formatCode="General">
                  <c:v>67.599999999999994</c:v>
                </c:pt>
                <c:pt idx="160" formatCode="General">
                  <c:v>66.7</c:v>
                </c:pt>
                <c:pt idx="161" formatCode="General">
                  <c:v>68.099999999999994</c:v>
                </c:pt>
                <c:pt idx="162" formatCode="General">
                  <c:v>65.7</c:v>
                </c:pt>
                <c:pt idx="163" formatCode="General">
                  <c:v>63.1</c:v>
                </c:pt>
                <c:pt idx="164" formatCode="General">
                  <c:v>64.3</c:v>
                </c:pt>
                <c:pt idx="165" formatCode="General">
                  <c:v>65.099999999999994</c:v>
                </c:pt>
                <c:pt idx="166" formatCode="General">
                  <c:v>65.3</c:v>
                </c:pt>
                <c:pt idx="167" formatCode="General">
                  <c:v>67.5</c:v>
                </c:pt>
                <c:pt idx="168" formatCode="General">
                  <c:v>72.400000000000006</c:v>
                </c:pt>
                <c:pt idx="169" formatCode="General">
                  <c:v>75.3</c:v>
                </c:pt>
                <c:pt idx="170" formatCode="General">
                  <c:v>82.6</c:v>
                </c:pt>
                <c:pt idx="171" formatCode="General">
                  <c:v>82.4</c:v>
                </c:pt>
                <c:pt idx="172" formatCode="General">
                  <c:v>83.7</c:v>
                </c:pt>
                <c:pt idx="173" formatCode="General">
                  <c:v>83.2</c:v>
                </c:pt>
                <c:pt idx="174" formatCode="General">
                  <c:v>84</c:v>
                </c:pt>
                <c:pt idx="175" formatCode="General">
                  <c:v>82.2</c:v>
                </c:pt>
                <c:pt idx="176" formatCode="General">
                  <c:v>83.7</c:v>
                </c:pt>
                <c:pt idx="177" formatCode="General">
                  <c:v>83.8</c:v>
                </c:pt>
                <c:pt idx="178" formatCode="General">
                  <c:v>83</c:v>
                </c:pt>
                <c:pt idx="179" formatCode="General">
                  <c:v>85</c:v>
                </c:pt>
                <c:pt idx="180" formatCode="General">
                  <c:v>82.7</c:v>
                </c:pt>
                <c:pt idx="181" formatCode="General">
                  <c:v>83</c:v>
                </c:pt>
                <c:pt idx="182" formatCode="General">
                  <c:v>82.7</c:v>
                </c:pt>
                <c:pt idx="183" formatCode="General">
                  <c:v>82.9</c:v>
                </c:pt>
                <c:pt idx="184" formatCode="General">
                  <c:v>82.1</c:v>
                </c:pt>
                <c:pt idx="185" formatCode="General">
                  <c:v>80.3</c:v>
                </c:pt>
                <c:pt idx="186" formatCode="General">
                  <c:v>80.099999999999994</c:v>
                </c:pt>
                <c:pt idx="187" formatCode="General">
                  <c:v>79.5</c:v>
                </c:pt>
                <c:pt idx="188" formatCode="General">
                  <c:v>79.7</c:v>
                </c:pt>
                <c:pt idx="189" formatCode="General">
                  <c:v>78.2</c:v>
                </c:pt>
                <c:pt idx="190" formatCode="General">
                  <c:v>79.3</c:v>
                </c:pt>
                <c:pt idx="191" formatCode="General">
                  <c:v>78.2</c:v>
                </c:pt>
                <c:pt idx="192" formatCode="General">
                  <c:v>78.599999999999994</c:v>
                </c:pt>
                <c:pt idx="193" formatCode="General">
                  <c:v>80.5</c:v>
                </c:pt>
                <c:pt idx="194" formatCode="General">
                  <c:v>80.599999999999994</c:v>
                </c:pt>
                <c:pt idx="195" formatCode="General">
                  <c:v>78.8</c:v>
                </c:pt>
                <c:pt idx="196" formatCode="General">
                  <c:v>73.400000000000006</c:v>
                </c:pt>
                <c:pt idx="197" formatCode="General">
                  <c:v>73.8</c:v>
                </c:pt>
                <c:pt idx="198" formatCode="General">
                  <c:v>72</c:v>
                </c:pt>
                <c:pt idx="199" formatCode="General">
                  <c:v>71.5</c:v>
                </c:pt>
                <c:pt idx="200" formatCode="General">
                  <c:v>72.3</c:v>
                </c:pt>
                <c:pt idx="201" formatCode="General">
                  <c:v>70</c:v>
                </c:pt>
                <c:pt idx="202" formatCode="General">
                  <c:v>72</c:v>
                </c:pt>
                <c:pt idx="203" formatCode="General">
                  <c:v>69.900000000000006</c:v>
                </c:pt>
                <c:pt idx="204" formatCode="General">
                  <c:v>67.7</c:v>
                </c:pt>
                <c:pt idx="205" formatCode="General">
                  <c:v>67.599999999999994</c:v>
                </c:pt>
                <c:pt idx="206" formatCode="General">
                  <c:v>67.8</c:v>
                </c:pt>
                <c:pt idx="207" formatCode="General">
                  <c:v>67.8</c:v>
                </c:pt>
                <c:pt idx="208" formatCode="General">
                  <c:v>67</c:v>
                </c:pt>
                <c:pt idx="209" formatCode="General">
                  <c:v>65.400000000000006</c:v>
                </c:pt>
                <c:pt idx="210" formatCode="General">
                  <c:v>64.900000000000006</c:v>
                </c:pt>
                <c:pt idx="211" formatCode="General">
                  <c:v>65.3</c:v>
                </c:pt>
                <c:pt idx="212" formatCode="General">
                  <c:v>62.2</c:v>
                </c:pt>
                <c:pt idx="213" formatCode="General">
                  <c:v>62.8</c:v>
                </c:pt>
                <c:pt idx="214" formatCode="General">
                  <c:v>61.5</c:v>
                </c:pt>
                <c:pt idx="215" formatCode="General">
                  <c:v>63.3</c:v>
                </c:pt>
                <c:pt idx="216" formatCode="General">
                  <c:v>60.6</c:v>
                </c:pt>
                <c:pt idx="217" formatCode="General">
                  <c:v>62.8</c:v>
                </c:pt>
                <c:pt idx="218" formatCode="General">
                  <c:v>61.8</c:v>
                </c:pt>
                <c:pt idx="219" formatCode="General">
                  <c:v>60.5</c:v>
                </c:pt>
                <c:pt idx="220" formatCode="General">
                  <c:v>60.5</c:v>
                </c:pt>
                <c:pt idx="221" formatCode="General">
                  <c:v>61.4</c:v>
                </c:pt>
                <c:pt idx="222" formatCode="General">
                  <c:v>60.1</c:v>
                </c:pt>
                <c:pt idx="223" formatCode="General">
                  <c:v>62.5</c:v>
                </c:pt>
                <c:pt idx="224" formatCode="General">
                  <c:v>61.1</c:v>
                </c:pt>
                <c:pt idx="225" formatCode="General">
                  <c:v>58.9</c:v>
                </c:pt>
                <c:pt idx="226" formatCode="General">
                  <c:v>58.5</c:v>
                </c:pt>
                <c:pt idx="227" formatCode="General">
                  <c:v>58</c:v>
                </c:pt>
                <c:pt idx="228" formatCode="General">
                  <c:v>58.3</c:v>
                </c:pt>
                <c:pt idx="229" formatCode="General">
                  <c:v>57.5</c:v>
                </c:pt>
                <c:pt idx="230" formatCode="General">
                  <c:v>54.9</c:v>
                </c:pt>
                <c:pt idx="231" formatCode="General">
                  <c:v>58</c:v>
                </c:pt>
                <c:pt idx="232" formatCode="General">
                  <c:v>55.8</c:v>
                </c:pt>
                <c:pt idx="233" formatCode="General">
                  <c:v>55.7</c:v>
                </c:pt>
                <c:pt idx="234" formatCode="General">
                  <c:v>54.6</c:v>
                </c:pt>
                <c:pt idx="235" formatCode="General">
                  <c:v>54.4</c:v>
                </c:pt>
                <c:pt idx="236" formatCode="General">
                  <c:v>53.4</c:v>
                </c:pt>
                <c:pt idx="237" formatCode="General">
                  <c:v>54.3</c:v>
                </c:pt>
                <c:pt idx="238" formatCode="General">
                  <c:v>55.3</c:v>
                </c:pt>
                <c:pt idx="239" formatCode="General">
                  <c:v>54.7</c:v>
                </c:pt>
                <c:pt idx="240" formatCode="General">
                  <c:v>55.4</c:v>
                </c:pt>
                <c:pt idx="241" formatCode="General">
                  <c:v>57.3</c:v>
                </c:pt>
                <c:pt idx="242" formatCode="General">
                  <c:v>55.3</c:v>
                </c:pt>
                <c:pt idx="243" formatCode="General">
                  <c:v>56.4</c:v>
                </c:pt>
                <c:pt idx="244" formatCode="General">
                  <c:v>56</c:v>
                </c:pt>
                <c:pt idx="245" formatCode="General">
                  <c:v>53.2</c:v>
                </c:pt>
                <c:pt idx="246" formatCode="General">
                  <c:v>55.8</c:v>
                </c:pt>
                <c:pt idx="247" formatCode="General">
                  <c:v>51.3</c:v>
                </c:pt>
                <c:pt idx="248" formatCode="General">
                  <c:v>54.2</c:v>
                </c:pt>
                <c:pt idx="249" formatCode="General">
                  <c:v>54</c:v>
                </c:pt>
                <c:pt idx="250" formatCode="General">
                  <c:v>53.9</c:v>
                </c:pt>
                <c:pt idx="251" formatCode="General">
                  <c:v>51.6</c:v>
                </c:pt>
                <c:pt idx="252" formatCode="General">
                  <c:v>53.8</c:v>
                </c:pt>
                <c:pt idx="253" formatCode="General">
                  <c:v>51.3</c:v>
                </c:pt>
                <c:pt idx="254" formatCode="General">
                  <c:v>53.7</c:v>
                </c:pt>
                <c:pt idx="255" formatCode="General">
                  <c:v>52.3</c:v>
                </c:pt>
                <c:pt idx="256" formatCode="General">
                  <c:v>54.5</c:v>
                </c:pt>
                <c:pt idx="257" formatCode="General">
                  <c:v>54.2</c:v>
                </c:pt>
                <c:pt idx="258" formatCode="General">
                  <c:v>53.8</c:v>
                </c:pt>
                <c:pt idx="259" formatCode="General">
                  <c:v>53</c:v>
                </c:pt>
                <c:pt idx="260" formatCode="General">
                  <c:v>54</c:v>
                </c:pt>
                <c:pt idx="261" formatCode="General">
                  <c:v>52.7</c:v>
                </c:pt>
                <c:pt idx="262" formatCode="General">
                  <c:v>54</c:v>
                </c:pt>
                <c:pt idx="263" formatCode="General">
                  <c:v>53.8</c:v>
                </c:pt>
              </c:numCache>
            </c:numRef>
          </c:val>
          <c:smooth val="0"/>
          <c:extLst>
            <c:ext xmlns:c16="http://schemas.microsoft.com/office/drawing/2014/chart" uri="{C3380CC4-5D6E-409C-BE32-E72D297353CC}">
              <c16:uniqueId val="{00000000-FECA-4EB9-ADDB-6C591A7C42EC}"/>
            </c:ext>
          </c:extLst>
        </c:ser>
        <c:dLbls>
          <c:showLegendKey val="0"/>
          <c:showVal val="0"/>
          <c:showCatName val="0"/>
          <c:showSerName val="0"/>
          <c:showPercent val="0"/>
          <c:showBubbleSize val="0"/>
        </c:dLbls>
        <c:smooth val="0"/>
        <c:axId val="123011840"/>
        <c:axId val="123013376"/>
      </c:lineChart>
      <c:dateAx>
        <c:axId val="123011840"/>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5400000" vert="horz" anchor="ctr" anchorCtr="0"/>
          <a:lstStyle/>
          <a:p>
            <a:pPr>
              <a:defRPr sz="1100"/>
            </a:pPr>
            <a:endParaRPr lang="de-DE"/>
          </a:p>
        </c:txPr>
        <c:crossAx val="123013376"/>
        <c:crosses val="autoZero"/>
        <c:auto val="1"/>
        <c:lblOffset val="100"/>
        <c:baseTimeUnit val="months"/>
        <c:majorUnit val="12"/>
        <c:majorTimeUnit val="months"/>
        <c:minorUnit val="6"/>
        <c:minorTimeUnit val="months"/>
      </c:dateAx>
      <c:valAx>
        <c:axId val="123013376"/>
        <c:scaling>
          <c:orientation val="minMax"/>
          <c:max val="130"/>
          <c:min val="5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3011840"/>
        <c:crosses val="autoZero"/>
        <c:crossBetween val="between"/>
        <c:majorUnit val="10"/>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200" b="1"/>
              <a:t>Export und Import</a:t>
            </a:r>
          </a:p>
          <a:p>
            <a:pPr algn="l">
              <a:defRPr/>
            </a:pPr>
            <a:r>
              <a:rPr lang="de-DE" sz="1000"/>
              <a:t>(Kalender- und saisonbereinigter Wert in Mrd. EUR)</a:t>
            </a:r>
          </a:p>
        </c:rich>
      </c:tx>
      <c:layout>
        <c:manualLayout>
          <c:xMode val="edge"/>
          <c:yMode val="edge"/>
          <c:x val="9.1257823541288118E-4"/>
          <c:y val="3.0020575157671332E-3"/>
        </c:manualLayout>
      </c:layout>
      <c:overlay val="0"/>
      <c:spPr>
        <a:noFill/>
        <a:ln w="25400">
          <a:noFill/>
        </a:ln>
      </c:spPr>
    </c:title>
    <c:autoTitleDeleted val="0"/>
    <c:plotArea>
      <c:layout>
        <c:manualLayout>
          <c:layoutTarget val="inner"/>
          <c:xMode val="edge"/>
          <c:yMode val="edge"/>
          <c:x val="5.5440985261457701E-2"/>
          <c:y val="0.13499810553676325"/>
          <c:w val="0.92156903822768232"/>
          <c:h val="0.78995704840499981"/>
        </c:manualLayout>
      </c:layout>
      <c:lineChart>
        <c:grouping val="standard"/>
        <c:varyColors val="0"/>
        <c:ser>
          <c:idx val="0"/>
          <c:order val="0"/>
          <c:tx>
            <c:strRef>
              <c:f>Export!$A$1</c:f>
              <c:strCache>
                <c:ptCount val="1"/>
                <c:pt idx="0">
                  <c:v>Export</c:v>
                </c:pt>
              </c:strCache>
            </c:strRef>
          </c:tx>
          <c:spPr>
            <a:ln w="28575">
              <a:solidFill>
                <a:srgbClr val="002060"/>
              </a:solidFill>
              <a:prstDash val="solid"/>
            </a:ln>
          </c:spPr>
          <c:marker>
            <c:symbol val="none"/>
          </c:marker>
          <c:cat>
            <c:numRef>
              <c:f>Export!$A$6:$A$77</c:f>
              <c:numCache>
                <c:formatCode>[$-407]mmm/\ yy;@</c:formatCode>
                <c:ptCount val="72"/>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numCache>
            </c:numRef>
          </c:cat>
          <c:val>
            <c:numRef>
              <c:f>Export!$D$6:$D$77</c:f>
              <c:numCache>
                <c:formatCode>0.0</c:formatCode>
                <c:ptCount val="72"/>
                <c:pt idx="7">
                  <c:v>125.8</c:v>
                </c:pt>
                <c:pt idx="8">
                  <c:v>126.4</c:v>
                </c:pt>
                <c:pt idx="9">
                  <c:v>121.1</c:v>
                </c:pt>
                <c:pt idx="10">
                  <c:v>124.6</c:v>
                </c:pt>
                <c:pt idx="11">
                  <c:v>118.1</c:v>
                </c:pt>
                <c:pt idx="12">
                  <c:v>120.8</c:v>
                </c:pt>
                <c:pt idx="13">
                  <c:v>119.2</c:v>
                </c:pt>
                <c:pt idx="14">
                  <c:v>117.2</c:v>
                </c:pt>
                <c:pt idx="15">
                  <c:v>112.7</c:v>
                </c:pt>
                <c:pt idx="16">
                  <c:v>113.4</c:v>
                </c:pt>
                <c:pt idx="17">
                  <c:v>114.9</c:v>
                </c:pt>
                <c:pt idx="18">
                  <c:v>113.5</c:v>
                </c:pt>
                <c:pt idx="19">
                  <c:v>112.6</c:v>
                </c:pt>
                <c:pt idx="20" formatCode="General">
                  <c:v>112</c:v>
                </c:pt>
                <c:pt idx="21" formatCode="General">
                  <c:v>111.5</c:v>
                </c:pt>
                <c:pt idx="22" formatCode="General">
                  <c:v>109.1</c:v>
                </c:pt>
                <c:pt idx="23" formatCode="General">
                  <c:v>108.7</c:v>
                </c:pt>
                <c:pt idx="24" formatCode="General">
                  <c:v>107.7</c:v>
                </c:pt>
                <c:pt idx="25" formatCode="General">
                  <c:v>107</c:v>
                </c:pt>
                <c:pt idx="26" formatCode="General">
                  <c:v>104.9</c:v>
                </c:pt>
                <c:pt idx="27" formatCode="General">
                  <c:v>104.8</c:v>
                </c:pt>
                <c:pt idx="28" formatCode="General">
                  <c:v>102</c:v>
                </c:pt>
                <c:pt idx="29" formatCode="General">
                  <c:v>99.2</c:v>
                </c:pt>
                <c:pt idx="30" formatCode="General">
                  <c:v>94.8</c:v>
                </c:pt>
                <c:pt idx="31" formatCode="General">
                  <c:v>82.9</c:v>
                </c:pt>
                <c:pt idx="32" formatCode="General">
                  <c:v>76</c:v>
                </c:pt>
                <c:pt idx="33" formatCode="General">
                  <c:v>99</c:v>
                </c:pt>
                <c:pt idx="34" formatCode="General">
                  <c:v>111.9</c:v>
                </c:pt>
                <c:pt idx="35" formatCode="General">
                  <c:v>110.7</c:v>
                </c:pt>
                <c:pt idx="36" formatCode="General">
                  <c:v>111.4</c:v>
                </c:pt>
                <c:pt idx="37" formatCode="General">
                  <c:v>110.7</c:v>
                </c:pt>
                <c:pt idx="38" formatCode="General">
                  <c:v>112.8</c:v>
                </c:pt>
                <c:pt idx="39" formatCode="General">
                  <c:v>112.1</c:v>
                </c:pt>
                <c:pt idx="40" formatCode="General">
                  <c:v>110.6</c:v>
                </c:pt>
                <c:pt idx="41" formatCode="General">
                  <c:v>110.9</c:v>
                </c:pt>
                <c:pt idx="42" formatCode="General">
                  <c:v>111.7</c:v>
                </c:pt>
                <c:pt idx="43" formatCode="General">
                  <c:v>110.2</c:v>
                </c:pt>
                <c:pt idx="44" formatCode="General">
                  <c:v>109.7</c:v>
                </c:pt>
                <c:pt idx="45" formatCode="General">
                  <c:v>112.1</c:v>
                </c:pt>
                <c:pt idx="46" formatCode="General">
                  <c:v>110.3</c:v>
                </c:pt>
                <c:pt idx="47" formatCode="General">
                  <c:v>111.7</c:v>
                </c:pt>
                <c:pt idx="48" formatCode="General">
                  <c:v>112.5</c:v>
                </c:pt>
                <c:pt idx="49" formatCode="General">
                  <c:v>110.2</c:v>
                </c:pt>
                <c:pt idx="50" formatCode="General">
                  <c:v>110.4</c:v>
                </c:pt>
                <c:pt idx="51" formatCode="General">
                  <c:v>110.6</c:v>
                </c:pt>
                <c:pt idx="52" formatCode="General">
                  <c:v>110.9</c:v>
                </c:pt>
                <c:pt idx="53" formatCode="General">
                  <c:v>110.5</c:v>
                </c:pt>
                <c:pt idx="54" formatCode="General">
                  <c:v>111.2</c:v>
                </c:pt>
                <c:pt idx="55" formatCode="General">
                  <c:v>111.2</c:v>
                </c:pt>
                <c:pt idx="56" formatCode="General">
                  <c:v>110</c:v>
                </c:pt>
                <c:pt idx="57" formatCode="General">
                  <c:v>108.8</c:v>
                </c:pt>
                <c:pt idx="58" formatCode="General">
                  <c:v>107.6</c:v>
                </c:pt>
                <c:pt idx="59" formatCode="General">
                  <c:v>110</c:v>
                </c:pt>
                <c:pt idx="60" formatCode="General">
                  <c:v>110.6</c:v>
                </c:pt>
                <c:pt idx="61" formatCode="General">
                  <c:v>110.5</c:v>
                </c:pt>
                <c:pt idx="62" formatCode="General">
                  <c:v>107.7</c:v>
                </c:pt>
                <c:pt idx="63" formatCode="General">
                  <c:v>108.1</c:v>
                </c:pt>
                <c:pt idx="64" formatCode="General">
                  <c:v>108.3</c:v>
                </c:pt>
                <c:pt idx="65" formatCode="General">
                  <c:v>106</c:v>
                </c:pt>
                <c:pt idx="66" formatCode="General">
                  <c:v>105.6</c:v>
                </c:pt>
                <c:pt idx="67" formatCode="General">
                  <c:v>106.7</c:v>
                </c:pt>
                <c:pt idx="68" formatCode="General">
                  <c:v>107.1</c:v>
                </c:pt>
                <c:pt idx="69" formatCode="General">
                  <c:v>104</c:v>
                </c:pt>
                <c:pt idx="70" formatCode="General">
                  <c:v>105.3</c:v>
                </c:pt>
                <c:pt idx="71" formatCode="General">
                  <c:v>102.9</c:v>
                </c:pt>
              </c:numCache>
            </c:numRef>
          </c:val>
          <c:smooth val="0"/>
          <c:extLst>
            <c:ext xmlns:c16="http://schemas.microsoft.com/office/drawing/2014/chart" uri="{C3380CC4-5D6E-409C-BE32-E72D297353CC}">
              <c16:uniqueId val="{00000000-D1E0-42E1-BEB2-176992A9146B}"/>
            </c:ext>
          </c:extLst>
        </c:ser>
        <c:ser>
          <c:idx val="1"/>
          <c:order val="1"/>
          <c:tx>
            <c:v>Import</c:v>
          </c:tx>
          <c:spPr>
            <a:ln w="28575">
              <a:solidFill>
                <a:srgbClr val="00B0F0"/>
              </a:solidFill>
            </a:ln>
          </c:spPr>
          <c:marker>
            <c:symbol val="none"/>
          </c:marker>
          <c:cat>
            <c:numRef>
              <c:f>Export!$A$6:$A$77</c:f>
              <c:numCache>
                <c:formatCode>[$-407]mmm/\ yy;@</c:formatCode>
                <c:ptCount val="72"/>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numCache>
            </c:numRef>
          </c:cat>
          <c:val>
            <c:numRef>
              <c:f>Import!$D$6:$D$77</c:f>
              <c:numCache>
                <c:formatCode>General</c:formatCode>
                <c:ptCount val="72"/>
                <c:pt idx="7">
                  <c:v>126.7</c:v>
                </c:pt>
                <c:pt idx="8">
                  <c:v>123.4</c:v>
                </c:pt>
                <c:pt idx="9">
                  <c:v>119.2</c:v>
                </c:pt>
                <c:pt idx="10">
                  <c:v>115.4</c:v>
                </c:pt>
                <c:pt idx="11">
                  <c:v>108.9</c:v>
                </c:pt>
                <c:pt idx="12">
                  <c:v>113.2</c:v>
                </c:pt>
                <c:pt idx="13">
                  <c:v>108.6</c:v>
                </c:pt>
                <c:pt idx="14">
                  <c:v>104.6</c:v>
                </c:pt>
                <c:pt idx="15">
                  <c:v>100</c:v>
                </c:pt>
                <c:pt idx="16">
                  <c:v>99.1</c:v>
                </c:pt>
                <c:pt idx="17">
                  <c:v>97.8</c:v>
                </c:pt>
                <c:pt idx="18">
                  <c:v>100</c:v>
                </c:pt>
                <c:pt idx="19">
                  <c:v>99.2</c:v>
                </c:pt>
                <c:pt idx="20">
                  <c:v>95.9</c:v>
                </c:pt>
                <c:pt idx="21">
                  <c:v>97.1</c:v>
                </c:pt>
                <c:pt idx="22">
                  <c:v>91.9</c:v>
                </c:pt>
                <c:pt idx="23">
                  <c:v>88.6</c:v>
                </c:pt>
                <c:pt idx="24">
                  <c:v>90.4</c:v>
                </c:pt>
                <c:pt idx="25">
                  <c:v>91</c:v>
                </c:pt>
                <c:pt idx="26">
                  <c:v>86.9</c:v>
                </c:pt>
                <c:pt idx="27">
                  <c:v>88</c:v>
                </c:pt>
                <c:pt idx="28">
                  <c:v>86.7</c:v>
                </c:pt>
                <c:pt idx="29">
                  <c:v>81.599999999999994</c:v>
                </c:pt>
                <c:pt idx="30">
                  <c:v>80.3</c:v>
                </c:pt>
                <c:pt idx="31">
                  <c:v>74.900000000000006</c:v>
                </c:pt>
                <c:pt idx="32">
                  <c:v>71.900000000000006</c:v>
                </c:pt>
                <c:pt idx="33">
                  <c:v>86.1</c:v>
                </c:pt>
                <c:pt idx="34">
                  <c:v>91.5</c:v>
                </c:pt>
                <c:pt idx="35">
                  <c:v>93.3</c:v>
                </c:pt>
                <c:pt idx="36">
                  <c:v>91.4</c:v>
                </c:pt>
                <c:pt idx="37">
                  <c:v>92.1</c:v>
                </c:pt>
                <c:pt idx="38">
                  <c:v>92.8</c:v>
                </c:pt>
                <c:pt idx="39">
                  <c:v>93.1</c:v>
                </c:pt>
                <c:pt idx="40">
                  <c:v>91.2</c:v>
                </c:pt>
                <c:pt idx="41">
                  <c:v>91.8</c:v>
                </c:pt>
                <c:pt idx="42">
                  <c:v>93.3</c:v>
                </c:pt>
                <c:pt idx="43">
                  <c:v>91.1</c:v>
                </c:pt>
                <c:pt idx="44">
                  <c:v>91.8</c:v>
                </c:pt>
                <c:pt idx="45">
                  <c:v>92.5</c:v>
                </c:pt>
                <c:pt idx="46">
                  <c:v>92.8</c:v>
                </c:pt>
                <c:pt idx="47">
                  <c:v>93.7</c:v>
                </c:pt>
                <c:pt idx="48">
                  <c:v>92.4</c:v>
                </c:pt>
                <c:pt idx="49">
                  <c:v>91.4</c:v>
                </c:pt>
                <c:pt idx="50">
                  <c:v>92.9</c:v>
                </c:pt>
                <c:pt idx="51">
                  <c:v>93.1</c:v>
                </c:pt>
                <c:pt idx="52">
                  <c:v>91.8</c:v>
                </c:pt>
                <c:pt idx="53">
                  <c:v>94.8</c:v>
                </c:pt>
                <c:pt idx="54">
                  <c:v>91.4</c:v>
                </c:pt>
                <c:pt idx="55">
                  <c:v>90.3</c:v>
                </c:pt>
                <c:pt idx="56">
                  <c:v>89.6</c:v>
                </c:pt>
                <c:pt idx="57">
                  <c:v>87.2</c:v>
                </c:pt>
                <c:pt idx="58">
                  <c:v>88.4</c:v>
                </c:pt>
                <c:pt idx="59">
                  <c:v>89.2</c:v>
                </c:pt>
                <c:pt idx="60">
                  <c:v>88.9</c:v>
                </c:pt>
                <c:pt idx="61">
                  <c:v>88.1</c:v>
                </c:pt>
                <c:pt idx="62">
                  <c:v>87.2</c:v>
                </c:pt>
                <c:pt idx="63">
                  <c:v>86</c:v>
                </c:pt>
                <c:pt idx="64">
                  <c:v>86.4</c:v>
                </c:pt>
                <c:pt idx="65">
                  <c:v>86.1</c:v>
                </c:pt>
                <c:pt idx="66">
                  <c:v>84.3</c:v>
                </c:pt>
                <c:pt idx="67">
                  <c:v>86.3</c:v>
                </c:pt>
                <c:pt idx="68">
                  <c:v>86.6</c:v>
                </c:pt>
                <c:pt idx="69">
                  <c:v>85</c:v>
                </c:pt>
                <c:pt idx="70">
                  <c:v>84.2</c:v>
                </c:pt>
                <c:pt idx="71">
                  <c:v>84</c:v>
                </c:pt>
              </c:numCache>
            </c:numRef>
          </c:val>
          <c:smooth val="0"/>
          <c:extLst>
            <c:ext xmlns:c16="http://schemas.microsoft.com/office/drawing/2014/chart" uri="{C3380CC4-5D6E-409C-BE32-E72D297353CC}">
              <c16:uniqueId val="{00000001-D1E0-42E1-BEB2-176992A9146B}"/>
            </c:ext>
          </c:extLst>
        </c:ser>
        <c:dLbls>
          <c:showLegendKey val="0"/>
          <c:showVal val="0"/>
          <c:showCatName val="0"/>
          <c:showSerName val="0"/>
          <c:showPercent val="0"/>
          <c:showBubbleSize val="0"/>
        </c:dLbls>
        <c:smooth val="0"/>
        <c:axId val="67484672"/>
        <c:axId val="94991104"/>
      </c:lineChart>
      <c:dateAx>
        <c:axId val="67484672"/>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sz="1100"/>
            </a:pPr>
            <a:endParaRPr lang="de-DE"/>
          </a:p>
        </c:txPr>
        <c:crossAx val="94991104"/>
        <c:crosses val="autoZero"/>
        <c:auto val="0"/>
        <c:lblOffset val="100"/>
        <c:baseTimeUnit val="months"/>
        <c:majorUnit val="12"/>
        <c:majorTimeUnit val="months"/>
        <c:minorUnit val="6"/>
        <c:minorTimeUnit val="months"/>
      </c:dateAx>
      <c:valAx>
        <c:axId val="94991104"/>
        <c:scaling>
          <c:orientation val="minMax"/>
          <c:max val="130"/>
          <c:min val="7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sz="1100"/>
            </a:pPr>
            <a:endParaRPr lang="de-DE"/>
          </a:p>
        </c:txPr>
        <c:crossAx val="67484672"/>
        <c:crosses val="autoZero"/>
        <c:crossBetween val="between"/>
        <c:majorUnit val="10"/>
      </c:valAx>
      <c:spPr>
        <a:solidFill>
          <a:srgbClr val="FFFFFF"/>
        </a:solidFill>
        <a:ln w="12700">
          <a:noFill/>
          <a:prstDash val="solid"/>
        </a:ln>
      </c:spPr>
    </c:plotArea>
    <c:legend>
      <c:legendPos val="b"/>
      <c:layout>
        <c:manualLayout>
          <c:xMode val="edge"/>
          <c:yMode val="edge"/>
          <c:x val="0.66261675752069449"/>
          <c:y val="1.250582082109076E-2"/>
          <c:w val="0.33435186755501717"/>
          <c:h val="6.5756329736446906E-2"/>
        </c:manualLayout>
      </c:layout>
      <c:overlay val="0"/>
      <c:txPr>
        <a:bodyPr/>
        <a:lstStyle/>
        <a:p>
          <a:pPr>
            <a:defRPr b="1"/>
          </a:pPr>
          <a:endParaRPr lang="de-DE"/>
        </a:p>
      </c:txPr>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Agfa Rotis Sans Serif Light" panose="00000300000000000000" pitchFamily="2" charset="0"/>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Import</a:t>
            </a:r>
          </a:p>
          <a:p>
            <a:pPr algn="l">
              <a:defRPr/>
            </a:pPr>
            <a:r>
              <a:rPr lang="de-DE" sz="1100"/>
              <a:t>(Kalender- und saisonbereinigter Wert;  in Mrd. Euro)</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7.4917474160206762E-2"/>
          <c:y val="0.22391544834307991"/>
          <c:w val="0.90133204134366918"/>
          <c:h val="0.66851122894114534"/>
        </c:manualLayout>
      </c:layout>
      <c:lineChart>
        <c:grouping val="standard"/>
        <c:varyColors val="0"/>
        <c:ser>
          <c:idx val="0"/>
          <c:order val="0"/>
          <c:spPr>
            <a:ln w="38100">
              <a:solidFill>
                <a:srgbClr val="00B0F0"/>
              </a:solidFill>
              <a:prstDash val="solid"/>
            </a:ln>
          </c:spPr>
          <c:marker>
            <c:symbol val="none"/>
          </c:marker>
          <c:cat>
            <c:numRef>
              <c:f>Import!$A$6:$A$281</c:f>
              <c:numCache>
                <c:formatCode>[$-407]mmm/\ yy;@</c:formatCode>
                <c:ptCount val="27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numCache>
            </c:numRef>
          </c:cat>
          <c:val>
            <c:numRef>
              <c:f>Import!$D$6:$D$281</c:f>
              <c:numCache>
                <c:formatCode>General</c:formatCode>
                <c:ptCount val="276"/>
                <c:pt idx="7">
                  <c:v>126.7</c:v>
                </c:pt>
                <c:pt idx="8">
                  <c:v>123.4</c:v>
                </c:pt>
                <c:pt idx="9">
                  <c:v>119.2</c:v>
                </c:pt>
                <c:pt idx="10">
                  <c:v>115.4</c:v>
                </c:pt>
                <c:pt idx="11">
                  <c:v>108.9</c:v>
                </c:pt>
                <c:pt idx="12">
                  <c:v>113.2</c:v>
                </c:pt>
                <c:pt idx="13">
                  <c:v>108.6</c:v>
                </c:pt>
                <c:pt idx="14">
                  <c:v>104.6</c:v>
                </c:pt>
                <c:pt idx="15">
                  <c:v>100</c:v>
                </c:pt>
                <c:pt idx="16">
                  <c:v>99.1</c:v>
                </c:pt>
                <c:pt idx="17">
                  <c:v>97.8</c:v>
                </c:pt>
                <c:pt idx="18">
                  <c:v>100</c:v>
                </c:pt>
                <c:pt idx="19">
                  <c:v>99.2</c:v>
                </c:pt>
                <c:pt idx="20">
                  <c:v>95.9</c:v>
                </c:pt>
                <c:pt idx="21">
                  <c:v>97.1</c:v>
                </c:pt>
                <c:pt idx="22">
                  <c:v>91.9</c:v>
                </c:pt>
                <c:pt idx="23">
                  <c:v>88.6</c:v>
                </c:pt>
                <c:pt idx="24">
                  <c:v>90.4</c:v>
                </c:pt>
                <c:pt idx="25">
                  <c:v>91</c:v>
                </c:pt>
                <c:pt idx="26">
                  <c:v>86.9</c:v>
                </c:pt>
                <c:pt idx="27">
                  <c:v>88</c:v>
                </c:pt>
                <c:pt idx="28">
                  <c:v>86.7</c:v>
                </c:pt>
                <c:pt idx="29">
                  <c:v>81.599999999999994</c:v>
                </c:pt>
                <c:pt idx="30">
                  <c:v>80.3</c:v>
                </c:pt>
                <c:pt idx="31">
                  <c:v>74.900000000000006</c:v>
                </c:pt>
                <c:pt idx="32">
                  <c:v>71.900000000000006</c:v>
                </c:pt>
                <c:pt idx="33">
                  <c:v>86.1</c:v>
                </c:pt>
                <c:pt idx="34">
                  <c:v>91.5</c:v>
                </c:pt>
                <c:pt idx="35">
                  <c:v>93.3</c:v>
                </c:pt>
                <c:pt idx="36">
                  <c:v>91.4</c:v>
                </c:pt>
                <c:pt idx="37">
                  <c:v>92.1</c:v>
                </c:pt>
                <c:pt idx="38">
                  <c:v>92.8</c:v>
                </c:pt>
                <c:pt idx="39">
                  <c:v>93.1</c:v>
                </c:pt>
                <c:pt idx="40">
                  <c:v>91.2</c:v>
                </c:pt>
                <c:pt idx="41">
                  <c:v>91.8</c:v>
                </c:pt>
                <c:pt idx="42">
                  <c:v>93.3</c:v>
                </c:pt>
                <c:pt idx="43">
                  <c:v>91.1</c:v>
                </c:pt>
                <c:pt idx="44">
                  <c:v>91.8</c:v>
                </c:pt>
                <c:pt idx="45">
                  <c:v>92.5</c:v>
                </c:pt>
                <c:pt idx="46">
                  <c:v>92.8</c:v>
                </c:pt>
                <c:pt idx="47">
                  <c:v>93.7</c:v>
                </c:pt>
                <c:pt idx="48">
                  <c:v>92.4</c:v>
                </c:pt>
                <c:pt idx="49">
                  <c:v>91.4</c:v>
                </c:pt>
                <c:pt idx="50">
                  <c:v>92.9</c:v>
                </c:pt>
                <c:pt idx="51">
                  <c:v>93.1</c:v>
                </c:pt>
                <c:pt idx="52">
                  <c:v>91.8</c:v>
                </c:pt>
                <c:pt idx="53">
                  <c:v>94.8</c:v>
                </c:pt>
                <c:pt idx="54">
                  <c:v>91.4</c:v>
                </c:pt>
                <c:pt idx="55">
                  <c:v>90.3</c:v>
                </c:pt>
                <c:pt idx="56">
                  <c:v>89.6</c:v>
                </c:pt>
                <c:pt idx="57">
                  <c:v>87.2</c:v>
                </c:pt>
                <c:pt idx="58">
                  <c:v>88.4</c:v>
                </c:pt>
                <c:pt idx="59">
                  <c:v>89.2</c:v>
                </c:pt>
                <c:pt idx="60">
                  <c:v>88.9</c:v>
                </c:pt>
                <c:pt idx="61">
                  <c:v>88.1</c:v>
                </c:pt>
                <c:pt idx="62">
                  <c:v>87.2</c:v>
                </c:pt>
                <c:pt idx="63">
                  <c:v>86</c:v>
                </c:pt>
                <c:pt idx="64">
                  <c:v>86.4</c:v>
                </c:pt>
                <c:pt idx="65">
                  <c:v>86.1</c:v>
                </c:pt>
                <c:pt idx="66">
                  <c:v>84.3</c:v>
                </c:pt>
                <c:pt idx="67">
                  <c:v>86.3</c:v>
                </c:pt>
                <c:pt idx="68">
                  <c:v>86.6</c:v>
                </c:pt>
                <c:pt idx="69">
                  <c:v>85</c:v>
                </c:pt>
                <c:pt idx="70">
                  <c:v>84.2</c:v>
                </c:pt>
                <c:pt idx="71">
                  <c:v>84</c:v>
                </c:pt>
                <c:pt idx="72">
                  <c:v>81.599999999999994</c:v>
                </c:pt>
                <c:pt idx="73">
                  <c:v>81.900000000000006</c:v>
                </c:pt>
                <c:pt idx="74">
                  <c:v>80.7</c:v>
                </c:pt>
                <c:pt idx="75">
                  <c:v>79.900000000000006</c:v>
                </c:pt>
                <c:pt idx="76">
                  <c:v>80</c:v>
                </c:pt>
                <c:pt idx="77">
                  <c:v>78.7</c:v>
                </c:pt>
                <c:pt idx="78">
                  <c:v>78.400000000000006</c:v>
                </c:pt>
                <c:pt idx="79">
                  <c:v>77.3</c:v>
                </c:pt>
                <c:pt idx="80">
                  <c:v>77</c:v>
                </c:pt>
                <c:pt idx="81">
                  <c:v>77.599999999999994</c:v>
                </c:pt>
                <c:pt idx="82">
                  <c:v>79.5</c:v>
                </c:pt>
                <c:pt idx="83">
                  <c:v>79.099999999999994</c:v>
                </c:pt>
                <c:pt idx="84">
                  <c:v>77.8</c:v>
                </c:pt>
                <c:pt idx="85">
                  <c:v>79.3</c:v>
                </c:pt>
                <c:pt idx="86">
                  <c:v>78.5</c:v>
                </c:pt>
                <c:pt idx="87">
                  <c:v>81.2</c:v>
                </c:pt>
                <c:pt idx="88">
                  <c:v>78.900000000000006</c:v>
                </c:pt>
                <c:pt idx="89">
                  <c:v>80.3</c:v>
                </c:pt>
                <c:pt idx="90">
                  <c:v>79.400000000000006</c:v>
                </c:pt>
                <c:pt idx="91">
                  <c:v>79.7</c:v>
                </c:pt>
                <c:pt idx="92">
                  <c:v>78.900000000000006</c:v>
                </c:pt>
                <c:pt idx="93">
                  <c:v>79.2</c:v>
                </c:pt>
                <c:pt idx="94">
                  <c:v>77.900000000000006</c:v>
                </c:pt>
                <c:pt idx="95">
                  <c:v>76.099999999999994</c:v>
                </c:pt>
                <c:pt idx="96">
                  <c:v>76.599999999999994</c:v>
                </c:pt>
                <c:pt idx="97">
                  <c:v>76.400000000000006</c:v>
                </c:pt>
                <c:pt idx="98">
                  <c:v>76.2</c:v>
                </c:pt>
                <c:pt idx="99">
                  <c:v>77.900000000000006</c:v>
                </c:pt>
                <c:pt idx="100">
                  <c:v>75.400000000000006</c:v>
                </c:pt>
                <c:pt idx="101">
                  <c:v>75.099999999999994</c:v>
                </c:pt>
                <c:pt idx="102">
                  <c:v>77.2</c:v>
                </c:pt>
                <c:pt idx="103">
                  <c:v>73.8</c:v>
                </c:pt>
                <c:pt idx="104">
                  <c:v>75.5</c:v>
                </c:pt>
                <c:pt idx="105">
                  <c:v>75.7</c:v>
                </c:pt>
                <c:pt idx="106">
                  <c:v>76.599999999999994</c:v>
                </c:pt>
                <c:pt idx="107">
                  <c:v>75.900000000000006</c:v>
                </c:pt>
                <c:pt idx="108">
                  <c:v>74.5</c:v>
                </c:pt>
                <c:pt idx="109">
                  <c:v>74.5</c:v>
                </c:pt>
                <c:pt idx="110">
                  <c:v>75.7</c:v>
                </c:pt>
                <c:pt idx="111">
                  <c:v>73.3</c:v>
                </c:pt>
                <c:pt idx="112">
                  <c:v>75.400000000000006</c:v>
                </c:pt>
                <c:pt idx="113">
                  <c:v>74.400000000000006</c:v>
                </c:pt>
                <c:pt idx="114">
                  <c:v>74.400000000000006</c:v>
                </c:pt>
                <c:pt idx="115">
                  <c:v>75.400000000000006</c:v>
                </c:pt>
                <c:pt idx="116">
                  <c:v>74.099999999999994</c:v>
                </c:pt>
                <c:pt idx="117">
                  <c:v>73.599999999999994</c:v>
                </c:pt>
                <c:pt idx="118">
                  <c:v>73</c:v>
                </c:pt>
                <c:pt idx="119">
                  <c:v>74.7</c:v>
                </c:pt>
                <c:pt idx="120">
                  <c:v>73.900000000000006</c:v>
                </c:pt>
                <c:pt idx="121">
                  <c:v>73.3</c:v>
                </c:pt>
                <c:pt idx="122">
                  <c:v>76.8</c:v>
                </c:pt>
                <c:pt idx="123">
                  <c:v>75.099999999999994</c:v>
                </c:pt>
                <c:pt idx="124">
                  <c:v>75.5</c:v>
                </c:pt>
                <c:pt idx="125">
                  <c:v>75.3</c:v>
                </c:pt>
                <c:pt idx="126">
                  <c:v>75</c:v>
                </c:pt>
                <c:pt idx="127">
                  <c:v>77.099999999999994</c:v>
                </c:pt>
                <c:pt idx="128">
                  <c:v>74</c:v>
                </c:pt>
                <c:pt idx="129">
                  <c:v>76.400000000000006</c:v>
                </c:pt>
                <c:pt idx="130">
                  <c:v>75.5</c:v>
                </c:pt>
                <c:pt idx="131">
                  <c:v>73.099999999999994</c:v>
                </c:pt>
                <c:pt idx="132">
                  <c:v>74.2</c:v>
                </c:pt>
                <c:pt idx="133">
                  <c:v>75.099999999999994</c:v>
                </c:pt>
                <c:pt idx="134">
                  <c:v>76.2</c:v>
                </c:pt>
                <c:pt idx="135">
                  <c:v>75.7</c:v>
                </c:pt>
                <c:pt idx="136">
                  <c:v>76.099999999999994</c:v>
                </c:pt>
                <c:pt idx="137">
                  <c:v>76.099999999999994</c:v>
                </c:pt>
                <c:pt idx="138">
                  <c:v>75.900000000000006</c:v>
                </c:pt>
                <c:pt idx="139">
                  <c:v>75.400000000000006</c:v>
                </c:pt>
                <c:pt idx="140">
                  <c:v>75.2</c:v>
                </c:pt>
                <c:pt idx="141">
                  <c:v>74.7</c:v>
                </c:pt>
                <c:pt idx="142">
                  <c:v>73.599999999999994</c:v>
                </c:pt>
                <c:pt idx="143">
                  <c:v>71.900000000000006</c:v>
                </c:pt>
                <c:pt idx="144">
                  <c:v>69.7</c:v>
                </c:pt>
                <c:pt idx="145">
                  <c:v>71.099999999999994</c:v>
                </c:pt>
                <c:pt idx="146">
                  <c:v>68.099999999999994</c:v>
                </c:pt>
                <c:pt idx="147">
                  <c:v>67.8</c:v>
                </c:pt>
                <c:pt idx="148">
                  <c:v>68.2</c:v>
                </c:pt>
                <c:pt idx="149">
                  <c:v>68</c:v>
                </c:pt>
                <c:pt idx="150">
                  <c:v>69.2</c:v>
                </c:pt>
                <c:pt idx="151">
                  <c:v>68.3</c:v>
                </c:pt>
                <c:pt idx="152">
                  <c:v>62</c:v>
                </c:pt>
                <c:pt idx="153">
                  <c:v>64.8</c:v>
                </c:pt>
                <c:pt idx="154">
                  <c:v>58.2</c:v>
                </c:pt>
                <c:pt idx="155">
                  <c:v>58.4</c:v>
                </c:pt>
                <c:pt idx="156">
                  <c:v>56.8</c:v>
                </c:pt>
                <c:pt idx="157">
                  <c:v>54.6</c:v>
                </c:pt>
                <c:pt idx="158">
                  <c:v>56</c:v>
                </c:pt>
                <c:pt idx="159">
                  <c:v>58.1</c:v>
                </c:pt>
                <c:pt idx="160">
                  <c:v>54.9</c:v>
                </c:pt>
                <c:pt idx="161">
                  <c:v>53.7</c:v>
                </c:pt>
                <c:pt idx="162">
                  <c:v>52.9</c:v>
                </c:pt>
                <c:pt idx="163">
                  <c:v>52.1</c:v>
                </c:pt>
                <c:pt idx="164">
                  <c:v>54.1</c:v>
                </c:pt>
                <c:pt idx="165">
                  <c:v>56.2</c:v>
                </c:pt>
                <c:pt idx="166">
                  <c:v>56.4</c:v>
                </c:pt>
                <c:pt idx="167">
                  <c:v>58.4</c:v>
                </c:pt>
                <c:pt idx="168">
                  <c:v>62</c:v>
                </c:pt>
                <c:pt idx="169">
                  <c:v>65.099999999999994</c:v>
                </c:pt>
                <c:pt idx="170">
                  <c:v>67.3</c:v>
                </c:pt>
                <c:pt idx="171">
                  <c:v>69.400000000000006</c:v>
                </c:pt>
                <c:pt idx="172">
                  <c:v>68.900000000000006</c:v>
                </c:pt>
                <c:pt idx="173">
                  <c:v>70.400000000000006</c:v>
                </c:pt>
                <c:pt idx="174">
                  <c:v>66.5</c:v>
                </c:pt>
                <c:pt idx="175">
                  <c:v>67.3</c:v>
                </c:pt>
                <c:pt idx="176">
                  <c:v>66.599999999999994</c:v>
                </c:pt>
                <c:pt idx="177">
                  <c:v>67.2</c:v>
                </c:pt>
                <c:pt idx="178">
                  <c:v>66.900000000000006</c:v>
                </c:pt>
                <c:pt idx="179">
                  <c:v>67.2</c:v>
                </c:pt>
                <c:pt idx="180">
                  <c:v>67.099999999999994</c:v>
                </c:pt>
                <c:pt idx="181">
                  <c:v>64.8</c:v>
                </c:pt>
                <c:pt idx="182">
                  <c:v>65.2</c:v>
                </c:pt>
                <c:pt idx="183">
                  <c:v>64.2</c:v>
                </c:pt>
                <c:pt idx="184">
                  <c:v>65.900000000000006</c:v>
                </c:pt>
                <c:pt idx="185">
                  <c:v>63.4</c:v>
                </c:pt>
                <c:pt idx="186">
                  <c:v>64.900000000000006</c:v>
                </c:pt>
                <c:pt idx="187">
                  <c:v>62.3</c:v>
                </c:pt>
                <c:pt idx="188">
                  <c:v>64.2</c:v>
                </c:pt>
                <c:pt idx="189">
                  <c:v>63</c:v>
                </c:pt>
                <c:pt idx="190">
                  <c:v>65.3</c:v>
                </c:pt>
                <c:pt idx="191">
                  <c:v>62.3</c:v>
                </c:pt>
                <c:pt idx="192">
                  <c:v>64.5</c:v>
                </c:pt>
                <c:pt idx="193">
                  <c:v>63.2</c:v>
                </c:pt>
                <c:pt idx="194">
                  <c:v>63.6</c:v>
                </c:pt>
                <c:pt idx="195">
                  <c:v>63.9</c:v>
                </c:pt>
                <c:pt idx="196">
                  <c:v>60.7</c:v>
                </c:pt>
                <c:pt idx="197">
                  <c:v>61.5</c:v>
                </c:pt>
                <c:pt idx="198">
                  <c:v>61</c:v>
                </c:pt>
                <c:pt idx="199">
                  <c:v>59.8</c:v>
                </c:pt>
                <c:pt idx="200">
                  <c:v>60.1</c:v>
                </c:pt>
                <c:pt idx="201">
                  <c:v>59.3</c:v>
                </c:pt>
                <c:pt idx="202">
                  <c:v>59.1</c:v>
                </c:pt>
                <c:pt idx="203">
                  <c:v>57.8</c:v>
                </c:pt>
                <c:pt idx="204">
                  <c:v>57.2</c:v>
                </c:pt>
                <c:pt idx="205">
                  <c:v>55</c:v>
                </c:pt>
                <c:pt idx="206">
                  <c:v>55</c:v>
                </c:pt>
                <c:pt idx="207">
                  <c:v>53.7</c:v>
                </c:pt>
                <c:pt idx="208">
                  <c:v>53.3</c:v>
                </c:pt>
                <c:pt idx="209">
                  <c:v>52.1</c:v>
                </c:pt>
                <c:pt idx="210">
                  <c:v>50.9</c:v>
                </c:pt>
                <c:pt idx="211">
                  <c:v>52.6</c:v>
                </c:pt>
                <c:pt idx="212">
                  <c:v>50.7</c:v>
                </c:pt>
                <c:pt idx="213">
                  <c:v>48.4</c:v>
                </c:pt>
                <c:pt idx="214">
                  <c:v>47.7</c:v>
                </c:pt>
                <c:pt idx="215">
                  <c:v>49.7</c:v>
                </c:pt>
                <c:pt idx="216">
                  <c:v>48.2</c:v>
                </c:pt>
                <c:pt idx="217">
                  <c:v>51.1</c:v>
                </c:pt>
                <c:pt idx="218">
                  <c:v>49</c:v>
                </c:pt>
                <c:pt idx="219">
                  <c:v>49.2</c:v>
                </c:pt>
                <c:pt idx="220">
                  <c:v>47.9</c:v>
                </c:pt>
                <c:pt idx="221">
                  <c:v>49.1</c:v>
                </c:pt>
                <c:pt idx="222">
                  <c:v>47</c:v>
                </c:pt>
                <c:pt idx="223">
                  <c:v>47.2</c:v>
                </c:pt>
                <c:pt idx="224">
                  <c:v>46.5</c:v>
                </c:pt>
                <c:pt idx="225">
                  <c:v>45.3</c:v>
                </c:pt>
                <c:pt idx="226">
                  <c:v>46.5</c:v>
                </c:pt>
                <c:pt idx="227">
                  <c:v>45.6</c:v>
                </c:pt>
                <c:pt idx="228">
                  <c:v>45.1</c:v>
                </c:pt>
                <c:pt idx="229">
                  <c:v>46.2</c:v>
                </c:pt>
                <c:pt idx="230">
                  <c:v>44.2</c:v>
                </c:pt>
                <c:pt idx="231">
                  <c:v>43.8</c:v>
                </c:pt>
                <c:pt idx="232">
                  <c:v>44</c:v>
                </c:pt>
                <c:pt idx="233">
                  <c:v>43.4</c:v>
                </c:pt>
                <c:pt idx="234">
                  <c:v>44.6</c:v>
                </c:pt>
                <c:pt idx="235">
                  <c:v>43.7</c:v>
                </c:pt>
                <c:pt idx="236">
                  <c:v>44.1</c:v>
                </c:pt>
                <c:pt idx="237">
                  <c:v>45.7</c:v>
                </c:pt>
                <c:pt idx="238">
                  <c:v>45.1</c:v>
                </c:pt>
                <c:pt idx="239">
                  <c:v>46</c:v>
                </c:pt>
                <c:pt idx="240">
                  <c:v>44.5</c:v>
                </c:pt>
                <c:pt idx="241">
                  <c:v>44.5</c:v>
                </c:pt>
                <c:pt idx="242">
                  <c:v>44</c:v>
                </c:pt>
                <c:pt idx="243">
                  <c:v>44.2</c:v>
                </c:pt>
                <c:pt idx="244">
                  <c:v>44.4</c:v>
                </c:pt>
                <c:pt idx="245">
                  <c:v>41.7</c:v>
                </c:pt>
                <c:pt idx="246">
                  <c:v>45.2</c:v>
                </c:pt>
                <c:pt idx="247">
                  <c:v>40.4</c:v>
                </c:pt>
                <c:pt idx="248">
                  <c:v>44.2</c:v>
                </c:pt>
                <c:pt idx="249">
                  <c:v>42.8</c:v>
                </c:pt>
                <c:pt idx="250">
                  <c:v>43.4</c:v>
                </c:pt>
                <c:pt idx="251">
                  <c:v>40.799999999999997</c:v>
                </c:pt>
                <c:pt idx="252">
                  <c:v>42.7</c:v>
                </c:pt>
                <c:pt idx="253">
                  <c:v>44</c:v>
                </c:pt>
                <c:pt idx="254">
                  <c:v>44.4</c:v>
                </c:pt>
                <c:pt idx="255">
                  <c:v>44.7</c:v>
                </c:pt>
                <c:pt idx="256">
                  <c:v>44.9</c:v>
                </c:pt>
                <c:pt idx="257">
                  <c:v>46.1</c:v>
                </c:pt>
                <c:pt idx="258">
                  <c:v>46.7</c:v>
                </c:pt>
                <c:pt idx="259">
                  <c:v>45</c:v>
                </c:pt>
                <c:pt idx="260">
                  <c:v>47.2</c:v>
                </c:pt>
                <c:pt idx="261">
                  <c:v>44.3</c:v>
                </c:pt>
                <c:pt idx="262">
                  <c:v>47.2</c:v>
                </c:pt>
                <c:pt idx="263">
                  <c:v>47.5</c:v>
                </c:pt>
              </c:numCache>
            </c:numRef>
          </c:val>
          <c:smooth val="0"/>
          <c:extLst>
            <c:ext xmlns:c16="http://schemas.microsoft.com/office/drawing/2014/chart" uri="{C3380CC4-5D6E-409C-BE32-E72D297353CC}">
              <c16:uniqueId val="{00000000-B8D0-4D62-B92A-93B09CF2EA3B}"/>
            </c:ext>
          </c:extLst>
        </c:ser>
        <c:dLbls>
          <c:showLegendKey val="0"/>
          <c:showVal val="0"/>
          <c:showCatName val="0"/>
          <c:showSerName val="0"/>
          <c:showPercent val="0"/>
          <c:showBubbleSize val="0"/>
        </c:dLbls>
        <c:smooth val="0"/>
        <c:axId val="126562688"/>
        <c:axId val="126564224"/>
      </c:lineChart>
      <c:dateAx>
        <c:axId val="12656268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5400000" vert="horz"/>
          <a:lstStyle/>
          <a:p>
            <a:pPr>
              <a:defRPr sz="1100"/>
            </a:pPr>
            <a:endParaRPr lang="de-DE"/>
          </a:p>
        </c:txPr>
        <c:crossAx val="126564224"/>
        <c:crosses val="autoZero"/>
        <c:auto val="1"/>
        <c:lblOffset val="100"/>
        <c:baseTimeUnit val="months"/>
        <c:majorUnit val="12"/>
        <c:majorTimeUnit val="months"/>
        <c:minorUnit val="6"/>
        <c:minorTimeUnit val="months"/>
      </c:dateAx>
      <c:valAx>
        <c:axId val="126564224"/>
        <c:scaling>
          <c:orientation val="minMax"/>
          <c:max val="130"/>
          <c:min val="4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6562688"/>
        <c:crosses val="autoZero"/>
        <c:crossBetween val="between"/>
        <c:majorUnit val="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Auftragseingang und Produktion </a:t>
            </a:r>
            <a:br>
              <a:rPr lang="de-DE" sz="1800" b="1"/>
            </a:br>
            <a:r>
              <a:rPr lang="de-DE" sz="1800" b="1"/>
              <a:t>im Verarbeitenden Gewerbe</a:t>
            </a:r>
          </a:p>
          <a:p>
            <a:pPr algn="l">
              <a:defRPr/>
            </a:pPr>
            <a:r>
              <a:rPr lang="de-DE" sz="1200"/>
              <a:t>(Kalender- und saisonbereinigter Wert nach X13 JDemetra+; 2015=100)</a:t>
            </a:r>
          </a:p>
        </c:rich>
      </c:tx>
      <c:layout>
        <c:manualLayout>
          <c:xMode val="edge"/>
          <c:yMode val="edge"/>
          <c:x val="1.5271552594387243E-2"/>
          <c:y val="2.0478246670779063E-2"/>
        </c:manualLayout>
      </c:layout>
      <c:overlay val="0"/>
      <c:spPr>
        <a:noFill/>
        <a:ln w="25400">
          <a:noFill/>
        </a:ln>
      </c:spPr>
    </c:title>
    <c:autoTitleDeleted val="0"/>
    <c:plotArea>
      <c:layout>
        <c:manualLayout>
          <c:layoutTarget val="inner"/>
          <c:xMode val="edge"/>
          <c:yMode val="edge"/>
          <c:x val="7.4917474160206762E-2"/>
          <c:y val="0.27089848489930568"/>
          <c:w val="0.90133204134366918"/>
          <c:h val="0.59865739270092"/>
        </c:manualLayout>
      </c:layout>
      <c:lineChart>
        <c:grouping val="standard"/>
        <c:varyColors val="0"/>
        <c:ser>
          <c:idx val="0"/>
          <c:order val="0"/>
          <c:tx>
            <c:v>Auftragseingang</c:v>
          </c:tx>
          <c:spPr>
            <a:ln w="25400">
              <a:solidFill>
                <a:srgbClr val="002060">
                  <a:alpha val="99000"/>
                </a:srgbClr>
              </a:solidFill>
              <a:prstDash val="solid"/>
            </a:ln>
          </c:spPr>
          <c:marker>
            <c:symbol val="none"/>
          </c:marker>
          <c:cat>
            <c:numRef>
              <c:f>'Auftragseingang Industrie'!$A$6:$A$281</c:f>
              <c:numCache>
                <c:formatCode>[$-407]mmm/\ yy;@</c:formatCode>
                <c:ptCount val="27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pt idx="271">
                  <c:v>36647</c:v>
                </c:pt>
                <c:pt idx="272">
                  <c:v>36617</c:v>
                </c:pt>
                <c:pt idx="273">
                  <c:v>36586</c:v>
                </c:pt>
                <c:pt idx="274">
                  <c:v>36557</c:v>
                </c:pt>
                <c:pt idx="275">
                  <c:v>36526</c:v>
                </c:pt>
              </c:numCache>
            </c:numRef>
          </c:cat>
          <c:val>
            <c:numRef>
              <c:f>'Auftragseingang Industrie'!$D$6:$D$281</c:f>
              <c:numCache>
                <c:formatCode>General</c:formatCode>
                <c:ptCount val="276"/>
                <c:pt idx="7">
                  <c:v>106.6</c:v>
                </c:pt>
                <c:pt idx="8">
                  <c:v>106.5</c:v>
                </c:pt>
                <c:pt idx="9">
                  <c:v>108.4</c:v>
                </c:pt>
                <c:pt idx="10">
                  <c:v>113.1</c:v>
                </c:pt>
                <c:pt idx="11">
                  <c:v>114.6</c:v>
                </c:pt>
                <c:pt idx="12">
                  <c:v>112.1</c:v>
                </c:pt>
                <c:pt idx="13">
                  <c:v>109.5</c:v>
                </c:pt>
                <c:pt idx="14">
                  <c:v>106.1</c:v>
                </c:pt>
                <c:pt idx="15">
                  <c:v>112.8</c:v>
                </c:pt>
                <c:pt idx="16">
                  <c:v>109.7</c:v>
                </c:pt>
                <c:pt idx="17">
                  <c:v>121.1</c:v>
                </c:pt>
                <c:pt idx="18">
                  <c:v>116</c:v>
                </c:pt>
                <c:pt idx="19">
                  <c:v>109.9</c:v>
                </c:pt>
                <c:pt idx="20">
                  <c:v>112.5</c:v>
                </c:pt>
                <c:pt idx="21">
                  <c:v>111.7</c:v>
                </c:pt>
                <c:pt idx="22">
                  <c:v>108.2</c:v>
                </c:pt>
                <c:pt idx="23">
                  <c:v>105.4</c:v>
                </c:pt>
                <c:pt idx="24">
                  <c:v>106.1</c:v>
                </c:pt>
                <c:pt idx="25">
                  <c:v>107.4</c:v>
                </c:pt>
                <c:pt idx="26">
                  <c:v>105.8</c:v>
                </c:pt>
                <c:pt idx="27">
                  <c:v>101.9</c:v>
                </c:pt>
                <c:pt idx="28">
                  <c:v>99.7</c:v>
                </c:pt>
                <c:pt idx="29">
                  <c:v>95.4</c:v>
                </c:pt>
                <c:pt idx="30">
                  <c:v>91.1</c:v>
                </c:pt>
                <c:pt idx="31">
                  <c:v>71</c:v>
                </c:pt>
                <c:pt idx="32">
                  <c:v>62.7</c:v>
                </c:pt>
                <c:pt idx="33">
                  <c:v>86.2</c:v>
                </c:pt>
                <c:pt idx="34">
                  <c:v>102.4</c:v>
                </c:pt>
                <c:pt idx="35">
                  <c:v>104.8</c:v>
                </c:pt>
                <c:pt idx="36">
                  <c:v>99.2</c:v>
                </c:pt>
                <c:pt idx="37">
                  <c:v>100</c:v>
                </c:pt>
                <c:pt idx="38">
                  <c:v>102.2</c:v>
                </c:pt>
                <c:pt idx="39">
                  <c:v>102.6</c:v>
                </c:pt>
                <c:pt idx="40">
                  <c:v>101.2</c:v>
                </c:pt>
                <c:pt idx="41">
                  <c:v>101.8</c:v>
                </c:pt>
                <c:pt idx="42">
                  <c:v>102.3</c:v>
                </c:pt>
                <c:pt idx="43">
                  <c:v>100.8</c:v>
                </c:pt>
                <c:pt idx="44">
                  <c:v>102</c:v>
                </c:pt>
                <c:pt idx="45">
                  <c:v>102.2</c:v>
                </c:pt>
                <c:pt idx="46">
                  <c:v>101</c:v>
                </c:pt>
                <c:pt idx="47">
                  <c:v>104.9</c:v>
                </c:pt>
                <c:pt idx="48">
                  <c:v>108.7</c:v>
                </c:pt>
                <c:pt idx="49">
                  <c:v>106.3</c:v>
                </c:pt>
                <c:pt idx="50">
                  <c:v>108.2</c:v>
                </c:pt>
                <c:pt idx="51">
                  <c:v>107.5</c:v>
                </c:pt>
                <c:pt idx="52">
                  <c:v>107.8</c:v>
                </c:pt>
                <c:pt idx="53">
                  <c:v>106.4</c:v>
                </c:pt>
                <c:pt idx="54">
                  <c:v>106.4</c:v>
                </c:pt>
                <c:pt idx="55">
                  <c:v>109.9</c:v>
                </c:pt>
                <c:pt idx="56">
                  <c:v>107.5</c:v>
                </c:pt>
                <c:pt idx="57">
                  <c:v>108</c:v>
                </c:pt>
                <c:pt idx="58">
                  <c:v>110.1</c:v>
                </c:pt>
                <c:pt idx="59">
                  <c:v>108.8</c:v>
                </c:pt>
                <c:pt idx="60">
                  <c:v>113.6</c:v>
                </c:pt>
                <c:pt idx="61">
                  <c:v>110.4</c:v>
                </c:pt>
                <c:pt idx="62">
                  <c:v>111.1</c:v>
                </c:pt>
                <c:pt idx="63">
                  <c:v>109.8</c:v>
                </c:pt>
                <c:pt idx="64">
                  <c:v>109.7</c:v>
                </c:pt>
                <c:pt idx="65">
                  <c:v>106.1</c:v>
                </c:pt>
                <c:pt idx="66">
                  <c:v>106.4</c:v>
                </c:pt>
                <c:pt idx="67">
                  <c:v>105.2</c:v>
                </c:pt>
                <c:pt idx="68">
                  <c:v>106.4</c:v>
                </c:pt>
                <c:pt idx="69">
                  <c:v>104.9</c:v>
                </c:pt>
                <c:pt idx="70">
                  <c:v>106.4</c:v>
                </c:pt>
                <c:pt idx="71">
                  <c:v>100.6</c:v>
                </c:pt>
                <c:pt idx="72">
                  <c:v>106</c:v>
                </c:pt>
                <c:pt idx="73">
                  <c:v>101.1</c:v>
                </c:pt>
                <c:pt idx="74">
                  <c:v>103.3</c:v>
                </c:pt>
                <c:pt idx="75">
                  <c:v>100</c:v>
                </c:pt>
                <c:pt idx="76">
                  <c:v>101.2</c:v>
                </c:pt>
                <c:pt idx="77">
                  <c:v>100.9</c:v>
                </c:pt>
                <c:pt idx="78">
                  <c:v>100.2</c:v>
                </c:pt>
                <c:pt idx="79">
                  <c:v>100.6</c:v>
                </c:pt>
                <c:pt idx="80">
                  <c:v>100.5</c:v>
                </c:pt>
                <c:pt idx="81">
                  <c:v>101.5</c:v>
                </c:pt>
                <c:pt idx="82">
                  <c:v>99.6</c:v>
                </c:pt>
                <c:pt idx="83">
                  <c:v>100.3</c:v>
                </c:pt>
                <c:pt idx="84">
                  <c:v>97.9</c:v>
                </c:pt>
                <c:pt idx="85">
                  <c:v>99.4</c:v>
                </c:pt>
                <c:pt idx="86">
                  <c:v>98.6</c:v>
                </c:pt>
                <c:pt idx="87">
                  <c:v>97.8</c:v>
                </c:pt>
                <c:pt idx="88">
                  <c:v>99.7</c:v>
                </c:pt>
                <c:pt idx="89">
                  <c:v>101.7</c:v>
                </c:pt>
                <c:pt idx="90">
                  <c:v>103.1</c:v>
                </c:pt>
                <c:pt idx="91">
                  <c:v>100</c:v>
                </c:pt>
                <c:pt idx="92">
                  <c:v>101.2</c:v>
                </c:pt>
                <c:pt idx="93">
                  <c:v>99.5</c:v>
                </c:pt>
                <c:pt idx="94">
                  <c:v>98.6</c:v>
                </c:pt>
                <c:pt idx="95">
                  <c:v>100</c:v>
                </c:pt>
                <c:pt idx="96">
                  <c:v>101.6</c:v>
                </c:pt>
                <c:pt idx="97">
                  <c:v>98.3</c:v>
                </c:pt>
                <c:pt idx="98">
                  <c:v>100.6</c:v>
                </c:pt>
                <c:pt idx="99">
                  <c:v>98.5</c:v>
                </c:pt>
                <c:pt idx="100">
                  <c:v>97.1</c:v>
                </c:pt>
                <c:pt idx="101">
                  <c:v>102.3</c:v>
                </c:pt>
                <c:pt idx="102">
                  <c:v>95.9</c:v>
                </c:pt>
                <c:pt idx="103">
                  <c:v>96.1</c:v>
                </c:pt>
                <c:pt idx="104">
                  <c:v>99.6</c:v>
                </c:pt>
                <c:pt idx="105">
                  <c:v>97.3</c:v>
                </c:pt>
                <c:pt idx="106">
                  <c:v>99.5</c:v>
                </c:pt>
                <c:pt idx="107">
                  <c:v>99.5</c:v>
                </c:pt>
                <c:pt idx="108">
                  <c:v>97.7</c:v>
                </c:pt>
                <c:pt idx="109">
                  <c:v>98.8</c:v>
                </c:pt>
                <c:pt idx="110">
                  <c:v>97.7</c:v>
                </c:pt>
                <c:pt idx="111">
                  <c:v>99</c:v>
                </c:pt>
                <c:pt idx="112">
                  <c:v>96.4</c:v>
                </c:pt>
                <c:pt idx="113">
                  <c:v>95.6</c:v>
                </c:pt>
                <c:pt idx="114">
                  <c:v>97.9</c:v>
                </c:pt>
                <c:pt idx="115">
                  <c:v>93.7</c:v>
                </c:pt>
                <c:pt idx="116">
                  <c:v>93.3</c:v>
                </c:pt>
                <c:pt idx="117">
                  <c:v>95.9</c:v>
                </c:pt>
                <c:pt idx="118">
                  <c:v>94.1</c:v>
                </c:pt>
                <c:pt idx="119">
                  <c:v>92.2</c:v>
                </c:pt>
                <c:pt idx="120">
                  <c:v>92.3</c:v>
                </c:pt>
                <c:pt idx="121">
                  <c:v>91.7</c:v>
                </c:pt>
                <c:pt idx="122">
                  <c:v>94.4</c:v>
                </c:pt>
                <c:pt idx="123">
                  <c:v>91.3</c:v>
                </c:pt>
                <c:pt idx="124">
                  <c:v>93.5</c:v>
                </c:pt>
                <c:pt idx="125">
                  <c:v>93.6</c:v>
                </c:pt>
                <c:pt idx="126">
                  <c:v>92.8</c:v>
                </c:pt>
                <c:pt idx="127">
                  <c:v>95.3</c:v>
                </c:pt>
                <c:pt idx="128">
                  <c:v>93.8</c:v>
                </c:pt>
                <c:pt idx="129">
                  <c:v>95.9</c:v>
                </c:pt>
                <c:pt idx="130">
                  <c:v>93.8</c:v>
                </c:pt>
                <c:pt idx="131">
                  <c:v>93</c:v>
                </c:pt>
                <c:pt idx="132">
                  <c:v>94.3</c:v>
                </c:pt>
                <c:pt idx="133">
                  <c:v>92.5</c:v>
                </c:pt>
                <c:pt idx="134">
                  <c:v>95.7</c:v>
                </c:pt>
                <c:pt idx="135">
                  <c:v>94.2</c:v>
                </c:pt>
                <c:pt idx="136">
                  <c:v>97.8</c:v>
                </c:pt>
                <c:pt idx="137">
                  <c:v>98.2</c:v>
                </c:pt>
                <c:pt idx="138">
                  <c:v>100.3</c:v>
                </c:pt>
                <c:pt idx="139">
                  <c:v>100.9</c:v>
                </c:pt>
                <c:pt idx="140">
                  <c:v>97.8</c:v>
                </c:pt>
                <c:pt idx="141">
                  <c:v>96.3</c:v>
                </c:pt>
                <c:pt idx="142">
                  <c:v>99.6</c:v>
                </c:pt>
                <c:pt idx="143">
                  <c:v>98.4</c:v>
                </c:pt>
                <c:pt idx="144">
                  <c:v>94.2</c:v>
                </c:pt>
                <c:pt idx="145">
                  <c:v>97.3</c:v>
                </c:pt>
                <c:pt idx="146">
                  <c:v>92.4</c:v>
                </c:pt>
                <c:pt idx="147">
                  <c:v>92</c:v>
                </c:pt>
                <c:pt idx="148">
                  <c:v>93.3</c:v>
                </c:pt>
                <c:pt idx="149">
                  <c:v>90.9</c:v>
                </c:pt>
                <c:pt idx="150">
                  <c:v>91.6</c:v>
                </c:pt>
                <c:pt idx="151">
                  <c:v>89.6</c:v>
                </c:pt>
                <c:pt idx="152">
                  <c:v>89.2</c:v>
                </c:pt>
                <c:pt idx="153">
                  <c:v>86.6</c:v>
                </c:pt>
                <c:pt idx="154">
                  <c:v>82.7</c:v>
                </c:pt>
                <c:pt idx="155">
                  <c:v>82.5</c:v>
                </c:pt>
                <c:pt idx="156">
                  <c:v>79.599999999999994</c:v>
                </c:pt>
                <c:pt idx="157">
                  <c:v>80.900000000000006</c:v>
                </c:pt>
                <c:pt idx="158">
                  <c:v>78.599999999999994</c:v>
                </c:pt>
                <c:pt idx="159">
                  <c:v>80.599999999999994</c:v>
                </c:pt>
                <c:pt idx="160">
                  <c:v>78</c:v>
                </c:pt>
                <c:pt idx="161">
                  <c:v>77.2</c:v>
                </c:pt>
                <c:pt idx="162">
                  <c:v>74.3</c:v>
                </c:pt>
                <c:pt idx="163">
                  <c:v>71.400000000000006</c:v>
                </c:pt>
                <c:pt idx="164">
                  <c:v>68.8</c:v>
                </c:pt>
                <c:pt idx="165">
                  <c:v>69.2</c:v>
                </c:pt>
                <c:pt idx="166">
                  <c:v>66.5</c:v>
                </c:pt>
                <c:pt idx="167">
                  <c:v>68.599999999999994</c:v>
                </c:pt>
                <c:pt idx="168" formatCode="0.0">
                  <c:v>74.2</c:v>
                </c:pt>
                <c:pt idx="169" formatCode="0.0">
                  <c:v>79.599999999999994</c:v>
                </c:pt>
                <c:pt idx="170" formatCode="0.0">
                  <c:v>85.9</c:v>
                </c:pt>
                <c:pt idx="171" formatCode="0.0">
                  <c:v>91.9</c:v>
                </c:pt>
                <c:pt idx="172" formatCode="0.0">
                  <c:v>98.4</c:v>
                </c:pt>
                <c:pt idx="173" formatCode="0.0">
                  <c:v>96.5</c:v>
                </c:pt>
                <c:pt idx="174" formatCode="0.0">
                  <c:v>97.2</c:v>
                </c:pt>
                <c:pt idx="175" formatCode="0.0">
                  <c:v>100.7</c:v>
                </c:pt>
                <c:pt idx="176" formatCode="0.0">
                  <c:v>103.3</c:v>
                </c:pt>
                <c:pt idx="177" formatCode="0.0">
                  <c:v>102.8</c:v>
                </c:pt>
                <c:pt idx="178" formatCode="0.0">
                  <c:v>104.5</c:v>
                </c:pt>
                <c:pt idx="179" formatCode="0.0">
                  <c:v>104.2</c:v>
                </c:pt>
                <c:pt idx="180" formatCode="0.0">
                  <c:v>106.8</c:v>
                </c:pt>
                <c:pt idx="181" formatCode="0.0">
                  <c:v>107.8</c:v>
                </c:pt>
                <c:pt idx="182" formatCode="0.0">
                  <c:v>105.9</c:v>
                </c:pt>
                <c:pt idx="183" formatCode="0.0">
                  <c:v>101.4</c:v>
                </c:pt>
                <c:pt idx="184" formatCode="0.0">
                  <c:v>101.4</c:v>
                </c:pt>
                <c:pt idx="185" formatCode="0.0">
                  <c:v>100.8</c:v>
                </c:pt>
                <c:pt idx="186" formatCode="0.0">
                  <c:v>105.6</c:v>
                </c:pt>
                <c:pt idx="187" formatCode="0.0">
                  <c:v>101.9</c:v>
                </c:pt>
                <c:pt idx="188" formatCode="0.0">
                  <c:v>98.8</c:v>
                </c:pt>
                <c:pt idx="189" formatCode="0.0">
                  <c:v>99.9</c:v>
                </c:pt>
                <c:pt idx="190" formatCode="0.0">
                  <c:v>99.9</c:v>
                </c:pt>
                <c:pt idx="191" formatCode="0.0">
                  <c:v>97</c:v>
                </c:pt>
                <c:pt idx="192" formatCode="0.0">
                  <c:v>95.8</c:v>
                </c:pt>
                <c:pt idx="193" formatCode="0.0">
                  <c:v>95.1</c:v>
                </c:pt>
                <c:pt idx="194" formatCode="0.0">
                  <c:v>94.7</c:v>
                </c:pt>
                <c:pt idx="195" formatCode="0.0">
                  <c:v>95.2</c:v>
                </c:pt>
                <c:pt idx="196" formatCode="0.0">
                  <c:v>96.8</c:v>
                </c:pt>
                <c:pt idx="197" formatCode="0.0">
                  <c:v>93.7</c:v>
                </c:pt>
                <c:pt idx="198" formatCode="0.0">
                  <c:v>91.1</c:v>
                </c:pt>
                <c:pt idx="199" formatCode="0.0">
                  <c:v>92.5</c:v>
                </c:pt>
                <c:pt idx="200" formatCode="0.0">
                  <c:v>92.1</c:v>
                </c:pt>
                <c:pt idx="201" formatCode="0.0">
                  <c:v>89.8</c:v>
                </c:pt>
                <c:pt idx="202" formatCode="0.0">
                  <c:v>90.6</c:v>
                </c:pt>
                <c:pt idx="203" formatCode="0.0">
                  <c:v>90.2</c:v>
                </c:pt>
                <c:pt idx="204" formatCode="0.0">
                  <c:v>89.5</c:v>
                </c:pt>
                <c:pt idx="205" formatCode="0.0">
                  <c:v>90</c:v>
                </c:pt>
                <c:pt idx="206" formatCode="0.0">
                  <c:v>88.8</c:v>
                </c:pt>
                <c:pt idx="207" formatCode="0.0">
                  <c:v>87.6</c:v>
                </c:pt>
                <c:pt idx="208" formatCode="0.0">
                  <c:v>84.9</c:v>
                </c:pt>
                <c:pt idx="209" formatCode="0.0">
                  <c:v>86.9</c:v>
                </c:pt>
                <c:pt idx="210" formatCode="0.0">
                  <c:v>85</c:v>
                </c:pt>
                <c:pt idx="211" formatCode="0.0">
                  <c:v>82.3</c:v>
                </c:pt>
                <c:pt idx="212" formatCode="0.0">
                  <c:v>81.8</c:v>
                </c:pt>
                <c:pt idx="213" formatCode="0.0">
                  <c:v>82.5</c:v>
                </c:pt>
                <c:pt idx="214" formatCode="0.0">
                  <c:v>80.900000000000006</c:v>
                </c:pt>
                <c:pt idx="215" formatCode="0.0">
                  <c:v>82.4</c:v>
                </c:pt>
                <c:pt idx="216" formatCode="0.0">
                  <c:v>84.6</c:v>
                </c:pt>
                <c:pt idx="217" formatCode="0.0">
                  <c:v>79.5</c:v>
                </c:pt>
                <c:pt idx="218" formatCode="0.0">
                  <c:v>80.8</c:v>
                </c:pt>
                <c:pt idx="219" formatCode="0.0">
                  <c:v>81.3</c:v>
                </c:pt>
                <c:pt idx="220" formatCode="0.0">
                  <c:v>79.900000000000006</c:v>
                </c:pt>
                <c:pt idx="221" formatCode="0.0">
                  <c:v>81.400000000000006</c:v>
                </c:pt>
                <c:pt idx="222" formatCode="0.0">
                  <c:v>80.599999999999994</c:v>
                </c:pt>
                <c:pt idx="223" formatCode="0.0">
                  <c:v>81.400000000000006</c:v>
                </c:pt>
                <c:pt idx="224" formatCode="0.0">
                  <c:v>81.099999999999994</c:v>
                </c:pt>
                <c:pt idx="225" formatCode="0.0">
                  <c:v>80.099999999999994</c:v>
                </c:pt>
                <c:pt idx="226" formatCode="0.0">
                  <c:v>78.900000000000006</c:v>
                </c:pt>
                <c:pt idx="227" formatCode="0.0">
                  <c:v>78.2</c:v>
                </c:pt>
                <c:pt idx="228" formatCode="0.0">
                  <c:v>80</c:v>
                </c:pt>
                <c:pt idx="229" formatCode="0.0">
                  <c:v>78.099999999999994</c:v>
                </c:pt>
                <c:pt idx="230" formatCode="0.0">
                  <c:v>77.8</c:v>
                </c:pt>
                <c:pt idx="231" formatCode="0.0">
                  <c:v>76.900000000000006</c:v>
                </c:pt>
                <c:pt idx="232" formatCode="0.0">
                  <c:v>75.3</c:v>
                </c:pt>
                <c:pt idx="233" formatCode="0.0">
                  <c:v>75</c:v>
                </c:pt>
                <c:pt idx="234" formatCode="0.0">
                  <c:v>75.900000000000006</c:v>
                </c:pt>
                <c:pt idx="235" formatCode="0.0">
                  <c:v>73</c:v>
                </c:pt>
                <c:pt idx="236" formatCode="0.0">
                  <c:v>74.8</c:v>
                </c:pt>
                <c:pt idx="237" formatCode="0.0">
                  <c:v>74.599999999999994</c:v>
                </c:pt>
                <c:pt idx="238" formatCode="0.0">
                  <c:v>76.3</c:v>
                </c:pt>
                <c:pt idx="239" formatCode="0.0">
                  <c:v>76.400000000000006</c:v>
                </c:pt>
                <c:pt idx="240" formatCode="0.0">
                  <c:v>74.3</c:v>
                </c:pt>
                <c:pt idx="241" formatCode="0.0">
                  <c:v>76.900000000000006</c:v>
                </c:pt>
                <c:pt idx="242" formatCode="0.0">
                  <c:v>75.7</c:v>
                </c:pt>
                <c:pt idx="243" formatCode="0.0">
                  <c:v>76.099999999999994</c:v>
                </c:pt>
                <c:pt idx="244" formatCode="0.0">
                  <c:v>77.099999999999994</c:v>
                </c:pt>
                <c:pt idx="245" formatCode="0.0">
                  <c:v>75.5</c:v>
                </c:pt>
                <c:pt idx="246" formatCode="0.0">
                  <c:v>76.7</c:v>
                </c:pt>
                <c:pt idx="247" formatCode="0.0">
                  <c:v>77.400000000000006</c:v>
                </c:pt>
                <c:pt idx="248" formatCode="0.0">
                  <c:v>75.3</c:v>
                </c:pt>
                <c:pt idx="249" formatCode="0.0">
                  <c:v>75.099999999999994</c:v>
                </c:pt>
                <c:pt idx="250" formatCode="0.0">
                  <c:v>73.599999999999994</c:v>
                </c:pt>
                <c:pt idx="251" formatCode="0.0">
                  <c:v>74</c:v>
                </c:pt>
                <c:pt idx="252" formatCode="0.0">
                  <c:v>75.599999999999994</c:v>
                </c:pt>
                <c:pt idx="253" formatCode="0.0">
                  <c:v>72.3</c:v>
                </c:pt>
                <c:pt idx="254" formatCode="0.0">
                  <c:v>72.3</c:v>
                </c:pt>
                <c:pt idx="255" formatCode="0.0">
                  <c:v>73.2</c:v>
                </c:pt>
                <c:pt idx="256" formatCode="0.0">
                  <c:v>75.8</c:v>
                </c:pt>
                <c:pt idx="257" formatCode="0.0">
                  <c:v>75</c:v>
                </c:pt>
                <c:pt idx="258" formatCode="0.0">
                  <c:v>77.3</c:v>
                </c:pt>
                <c:pt idx="259" formatCode="0.0">
                  <c:v>77.099999999999994</c:v>
                </c:pt>
                <c:pt idx="260" formatCode="0.0">
                  <c:v>74.599999999999994</c:v>
                </c:pt>
                <c:pt idx="261" formatCode="0.0">
                  <c:v>77.3</c:v>
                </c:pt>
                <c:pt idx="262" formatCode="0.0">
                  <c:v>78</c:v>
                </c:pt>
                <c:pt idx="263" formatCode="0.0">
                  <c:v>77.7</c:v>
                </c:pt>
                <c:pt idx="264" formatCode="0.0">
                  <c:v>80.3</c:v>
                </c:pt>
                <c:pt idx="265" formatCode="0.0">
                  <c:v>79.099999999999994</c:v>
                </c:pt>
                <c:pt idx="266" formatCode="0.0">
                  <c:v>78.8</c:v>
                </c:pt>
                <c:pt idx="267" formatCode="0.0">
                  <c:v>78.599999999999994</c:v>
                </c:pt>
                <c:pt idx="268" formatCode="0.0">
                  <c:v>79</c:v>
                </c:pt>
                <c:pt idx="269" formatCode="0.0">
                  <c:v>78.7</c:v>
                </c:pt>
                <c:pt idx="270" formatCode="0.0">
                  <c:v>78.599999999999994</c:v>
                </c:pt>
                <c:pt idx="271" formatCode="0.0">
                  <c:v>77</c:v>
                </c:pt>
                <c:pt idx="272" formatCode="0.0">
                  <c:v>76.900000000000006</c:v>
                </c:pt>
                <c:pt idx="273" formatCode="0.0">
                  <c:v>76.099999999999994</c:v>
                </c:pt>
                <c:pt idx="274" formatCode="0.0">
                  <c:v>74.3</c:v>
                </c:pt>
                <c:pt idx="275" formatCode="0.0">
                  <c:v>70.2</c:v>
                </c:pt>
              </c:numCache>
            </c:numRef>
          </c:val>
          <c:smooth val="0"/>
          <c:extLst>
            <c:ext xmlns:c16="http://schemas.microsoft.com/office/drawing/2014/chart" uri="{C3380CC4-5D6E-409C-BE32-E72D297353CC}">
              <c16:uniqueId val="{00000000-B375-44E3-A8EB-FF1C283BB98B}"/>
            </c:ext>
          </c:extLst>
        </c:ser>
        <c:ser>
          <c:idx val="1"/>
          <c:order val="1"/>
          <c:tx>
            <c:v>Produktion</c:v>
          </c:tx>
          <c:spPr>
            <a:ln w="25400">
              <a:solidFill>
                <a:srgbClr val="00B0F0"/>
              </a:solidFill>
            </a:ln>
          </c:spPr>
          <c:marker>
            <c:symbol val="none"/>
          </c:marker>
          <c:cat>
            <c:numRef>
              <c:f>'Auftragseingang Industrie'!$A$6:$A$281</c:f>
              <c:numCache>
                <c:formatCode>[$-407]mmm/\ yy;@</c:formatCode>
                <c:ptCount val="27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pt idx="271">
                  <c:v>36647</c:v>
                </c:pt>
                <c:pt idx="272">
                  <c:v>36617</c:v>
                </c:pt>
                <c:pt idx="273">
                  <c:v>36586</c:v>
                </c:pt>
                <c:pt idx="274">
                  <c:v>36557</c:v>
                </c:pt>
                <c:pt idx="275">
                  <c:v>36526</c:v>
                </c:pt>
              </c:numCache>
            </c:numRef>
          </c:cat>
          <c:val>
            <c:numRef>
              <c:f>Produktionsindex!$K$6:$K$281</c:f>
              <c:numCache>
                <c:formatCode>General</c:formatCode>
                <c:ptCount val="276"/>
                <c:pt idx="8">
                  <c:v>93.1</c:v>
                </c:pt>
                <c:pt idx="9">
                  <c:v>92.7</c:v>
                </c:pt>
                <c:pt idx="10">
                  <c:v>96.6</c:v>
                </c:pt>
                <c:pt idx="11">
                  <c:v>96.4</c:v>
                </c:pt>
                <c:pt idx="12">
                  <c:v>95.8</c:v>
                </c:pt>
                <c:pt idx="13">
                  <c:v>94.3</c:v>
                </c:pt>
                <c:pt idx="14">
                  <c:v>93.9</c:v>
                </c:pt>
                <c:pt idx="15">
                  <c:v>91.4</c:v>
                </c:pt>
                <c:pt idx="16">
                  <c:v>92.5</c:v>
                </c:pt>
                <c:pt idx="17">
                  <c:v>95.8</c:v>
                </c:pt>
                <c:pt idx="18">
                  <c:v>94.8</c:v>
                </c:pt>
                <c:pt idx="19">
                  <c:v>95.2</c:v>
                </c:pt>
                <c:pt idx="20">
                  <c:v>95.7</c:v>
                </c:pt>
                <c:pt idx="21">
                  <c:v>95.9</c:v>
                </c:pt>
                <c:pt idx="22">
                  <c:v>95.1</c:v>
                </c:pt>
                <c:pt idx="23">
                  <c:v>97</c:v>
                </c:pt>
                <c:pt idx="24">
                  <c:v>97.4</c:v>
                </c:pt>
                <c:pt idx="25">
                  <c:v>96.4</c:v>
                </c:pt>
                <c:pt idx="26">
                  <c:v>95.4</c:v>
                </c:pt>
                <c:pt idx="27">
                  <c:v>92.1</c:v>
                </c:pt>
                <c:pt idx="28">
                  <c:v>89.7</c:v>
                </c:pt>
                <c:pt idx="29">
                  <c:v>90</c:v>
                </c:pt>
                <c:pt idx="30">
                  <c:v>88.2</c:v>
                </c:pt>
                <c:pt idx="31">
                  <c:v>79</c:v>
                </c:pt>
                <c:pt idx="32">
                  <c:v>70.8</c:v>
                </c:pt>
                <c:pt idx="33">
                  <c:v>91</c:v>
                </c:pt>
                <c:pt idx="34">
                  <c:v>102</c:v>
                </c:pt>
                <c:pt idx="35">
                  <c:v>100.7</c:v>
                </c:pt>
                <c:pt idx="36">
                  <c:v>98</c:v>
                </c:pt>
                <c:pt idx="37">
                  <c:v>100</c:v>
                </c:pt>
                <c:pt idx="38">
                  <c:v>99.5</c:v>
                </c:pt>
                <c:pt idx="39">
                  <c:v>100.6</c:v>
                </c:pt>
                <c:pt idx="40">
                  <c:v>101.6</c:v>
                </c:pt>
                <c:pt idx="41">
                  <c:v>101.3</c:v>
                </c:pt>
                <c:pt idx="42">
                  <c:v>101.8</c:v>
                </c:pt>
                <c:pt idx="43">
                  <c:v>102.6</c:v>
                </c:pt>
                <c:pt idx="44">
                  <c:v>101.7</c:v>
                </c:pt>
                <c:pt idx="45">
                  <c:v>104.5</c:v>
                </c:pt>
                <c:pt idx="46">
                  <c:v>103.8</c:v>
                </c:pt>
                <c:pt idx="47">
                  <c:v>103.6</c:v>
                </c:pt>
                <c:pt idx="48">
                  <c:v>104.4</c:v>
                </c:pt>
                <c:pt idx="49">
                  <c:v>103.6</c:v>
                </c:pt>
                <c:pt idx="50">
                  <c:v>105.4</c:v>
                </c:pt>
                <c:pt idx="51">
                  <c:v>105.6</c:v>
                </c:pt>
                <c:pt idx="52">
                  <c:v>105.8</c:v>
                </c:pt>
                <c:pt idx="53">
                  <c:v>105.5</c:v>
                </c:pt>
                <c:pt idx="54">
                  <c:v>107.7</c:v>
                </c:pt>
                <c:pt idx="55">
                  <c:v>107.8</c:v>
                </c:pt>
                <c:pt idx="56">
                  <c:v>105.9</c:v>
                </c:pt>
                <c:pt idx="57">
                  <c:v>106.7</c:v>
                </c:pt>
                <c:pt idx="58">
                  <c:v>105.4</c:v>
                </c:pt>
                <c:pt idx="59">
                  <c:v>107.1</c:v>
                </c:pt>
                <c:pt idx="60">
                  <c:v>107.7</c:v>
                </c:pt>
                <c:pt idx="61">
                  <c:v>108.4</c:v>
                </c:pt>
                <c:pt idx="62">
                  <c:v>104.4</c:v>
                </c:pt>
                <c:pt idx="63">
                  <c:v>106</c:v>
                </c:pt>
                <c:pt idx="64">
                  <c:v>106.9</c:v>
                </c:pt>
                <c:pt idx="65">
                  <c:v>104.7</c:v>
                </c:pt>
                <c:pt idx="66">
                  <c:v>104</c:v>
                </c:pt>
                <c:pt idx="67">
                  <c:v>103.9</c:v>
                </c:pt>
                <c:pt idx="68">
                  <c:v>103.6</c:v>
                </c:pt>
                <c:pt idx="69">
                  <c:v>102.4</c:v>
                </c:pt>
                <c:pt idx="70">
                  <c:v>102.9</c:v>
                </c:pt>
                <c:pt idx="71">
                  <c:v>101.6</c:v>
                </c:pt>
                <c:pt idx="72">
                  <c:v>100.3</c:v>
                </c:pt>
                <c:pt idx="73">
                  <c:v>101.9</c:v>
                </c:pt>
                <c:pt idx="74">
                  <c:v>102.2</c:v>
                </c:pt>
                <c:pt idx="75">
                  <c:v>101.5</c:v>
                </c:pt>
                <c:pt idx="76">
                  <c:v>101.6</c:v>
                </c:pt>
                <c:pt idx="77">
                  <c:v>100</c:v>
                </c:pt>
                <c:pt idx="78">
                  <c:v>101.5</c:v>
                </c:pt>
                <c:pt idx="79">
                  <c:v>99.3</c:v>
                </c:pt>
                <c:pt idx="80">
                  <c:v>101.2</c:v>
                </c:pt>
                <c:pt idx="81">
                  <c:v>100.5</c:v>
                </c:pt>
                <c:pt idx="82">
                  <c:v>101.7</c:v>
                </c:pt>
                <c:pt idx="83">
                  <c:v>102</c:v>
                </c:pt>
                <c:pt idx="84">
                  <c:v>100.1</c:v>
                </c:pt>
                <c:pt idx="85">
                  <c:v>99.3</c:v>
                </c:pt>
                <c:pt idx="86">
                  <c:v>100.2</c:v>
                </c:pt>
                <c:pt idx="87">
                  <c:v>99.3</c:v>
                </c:pt>
                <c:pt idx="88">
                  <c:v>98.7</c:v>
                </c:pt>
                <c:pt idx="89">
                  <c:v>101.4</c:v>
                </c:pt>
                <c:pt idx="90">
                  <c:v>100</c:v>
                </c:pt>
                <c:pt idx="91">
                  <c:v>100.1</c:v>
                </c:pt>
                <c:pt idx="92">
                  <c:v>100</c:v>
                </c:pt>
                <c:pt idx="93">
                  <c:v>99.4</c:v>
                </c:pt>
                <c:pt idx="94">
                  <c:v>99.4</c:v>
                </c:pt>
                <c:pt idx="95">
                  <c:v>98.9</c:v>
                </c:pt>
                <c:pt idx="96">
                  <c:v>101.1</c:v>
                </c:pt>
                <c:pt idx="97">
                  <c:v>99.4</c:v>
                </c:pt>
                <c:pt idx="98">
                  <c:v>99.3</c:v>
                </c:pt>
                <c:pt idx="99">
                  <c:v>99.1</c:v>
                </c:pt>
                <c:pt idx="100">
                  <c:v>96.8</c:v>
                </c:pt>
                <c:pt idx="101">
                  <c:v>100.7</c:v>
                </c:pt>
                <c:pt idx="102">
                  <c:v>98.7</c:v>
                </c:pt>
                <c:pt idx="103">
                  <c:v>98.6</c:v>
                </c:pt>
                <c:pt idx="104">
                  <c:v>99.5</c:v>
                </c:pt>
                <c:pt idx="105">
                  <c:v>99.8</c:v>
                </c:pt>
                <c:pt idx="106">
                  <c:v>99.4</c:v>
                </c:pt>
                <c:pt idx="107">
                  <c:v>99.3</c:v>
                </c:pt>
                <c:pt idx="108">
                  <c:v>99.9</c:v>
                </c:pt>
                <c:pt idx="109">
                  <c:v>99.7</c:v>
                </c:pt>
                <c:pt idx="110">
                  <c:v>97.5</c:v>
                </c:pt>
                <c:pt idx="111">
                  <c:v>98.2</c:v>
                </c:pt>
                <c:pt idx="112">
                  <c:v>98.7</c:v>
                </c:pt>
                <c:pt idx="113">
                  <c:v>96.4</c:v>
                </c:pt>
                <c:pt idx="114">
                  <c:v>98.1</c:v>
                </c:pt>
                <c:pt idx="115">
                  <c:v>96.6</c:v>
                </c:pt>
                <c:pt idx="116">
                  <c:v>97.1</c:v>
                </c:pt>
                <c:pt idx="117">
                  <c:v>96.9</c:v>
                </c:pt>
                <c:pt idx="118">
                  <c:v>95.6</c:v>
                </c:pt>
                <c:pt idx="119">
                  <c:v>94.9</c:v>
                </c:pt>
                <c:pt idx="120">
                  <c:v>95.9</c:v>
                </c:pt>
                <c:pt idx="121">
                  <c:v>95.2</c:v>
                </c:pt>
                <c:pt idx="122">
                  <c:v>95.9</c:v>
                </c:pt>
                <c:pt idx="123">
                  <c:v>97.2</c:v>
                </c:pt>
                <c:pt idx="124">
                  <c:v>98.4</c:v>
                </c:pt>
                <c:pt idx="125">
                  <c:v>98.5</c:v>
                </c:pt>
                <c:pt idx="126">
                  <c:v>97.2</c:v>
                </c:pt>
                <c:pt idx="127">
                  <c:v>98.5</c:v>
                </c:pt>
                <c:pt idx="128">
                  <c:v>96.6</c:v>
                </c:pt>
                <c:pt idx="129">
                  <c:v>98.3</c:v>
                </c:pt>
                <c:pt idx="130">
                  <c:v>97.2</c:v>
                </c:pt>
                <c:pt idx="131">
                  <c:v>97.3</c:v>
                </c:pt>
                <c:pt idx="132">
                  <c:v>96.9</c:v>
                </c:pt>
                <c:pt idx="133">
                  <c:v>98.1</c:v>
                </c:pt>
                <c:pt idx="134">
                  <c:v>99</c:v>
                </c:pt>
                <c:pt idx="135">
                  <c:v>97.7</c:v>
                </c:pt>
                <c:pt idx="136">
                  <c:v>99.4</c:v>
                </c:pt>
                <c:pt idx="137">
                  <c:v>100.1</c:v>
                </c:pt>
                <c:pt idx="138">
                  <c:v>97.1</c:v>
                </c:pt>
                <c:pt idx="139">
                  <c:v>98.7</c:v>
                </c:pt>
                <c:pt idx="140">
                  <c:v>97.4</c:v>
                </c:pt>
                <c:pt idx="141">
                  <c:v>96.9</c:v>
                </c:pt>
                <c:pt idx="142">
                  <c:v>96.3</c:v>
                </c:pt>
                <c:pt idx="143">
                  <c:v>95.2</c:v>
                </c:pt>
                <c:pt idx="144">
                  <c:v>95.4</c:v>
                </c:pt>
                <c:pt idx="145">
                  <c:v>93.9</c:v>
                </c:pt>
                <c:pt idx="146">
                  <c:v>94.4</c:v>
                </c:pt>
                <c:pt idx="147">
                  <c:v>92.4</c:v>
                </c:pt>
                <c:pt idx="148">
                  <c:v>91.1</c:v>
                </c:pt>
                <c:pt idx="149">
                  <c:v>89.6</c:v>
                </c:pt>
                <c:pt idx="150">
                  <c:v>90.3</c:v>
                </c:pt>
                <c:pt idx="151">
                  <c:v>90.4</c:v>
                </c:pt>
                <c:pt idx="152">
                  <c:v>87.7</c:v>
                </c:pt>
                <c:pt idx="153">
                  <c:v>86.1</c:v>
                </c:pt>
                <c:pt idx="154">
                  <c:v>83.5</c:v>
                </c:pt>
                <c:pt idx="155">
                  <c:v>84.1</c:v>
                </c:pt>
                <c:pt idx="156">
                  <c:v>83.3</c:v>
                </c:pt>
                <c:pt idx="157">
                  <c:v>83.2</c:v>
                </c:pt>
                <c:pt idx="158">
                  <c:v>82.5</c:v>
                </c:pt>
                <c:pt idx="159">
                  <c:v>84.3</c:v>
                </c:pt>
                <c:pt idx="160">
                  <c:v>80.8</c:v>
                </c:pt>
                <c:pt idx="161">
                  <c:v>79.599999999999994</c:v>
                </c:pt>
                <c:pt idx="162">
                  <c:v>80.5</c:v>
                </c:pt>
                <c:pt idx="163">
                  <c:v>79.7</c:v>
                </c:pt>
                <c:pt idx="164">
                  <c:v>76.2</c:v>
                </c:pt>
                <c:pt idx="165">
                  <c:v>78.3</c:v>
                </c:pt>
                <c:pt idx="166">
                  <c:v>77.8</c:v>
                </c:pt>
                <c:pt idx="167">
                  <c:v>80.400000000000006</c:v>
                </c:pt>
                <c:pt idx="168">
                  <c:v>87.6</c:v>
                </c:pt>
                <c:pt idx="169">
                  <c:v>91.2</c:v>
                </c:pt>
                <c:pt idx="170">
                  <c:v>95.2</c:v>
                </c:pt>
                <c:pt idx="171">
                  <c:v>97.2</c:v>
                </c:pt>
                <c:pt idx="172">
                  <c:v>99.6</c:v>
                </c:pt>
                <c:pt idx="173">
                  <c:v>97.7</c:v>
                </c:pt>
                <c:pt idx="174">
                  <c:v>99.3</c:v>
                </c:pt>
                <c:pt idx="175">
                  <c:v>98.2</c:v>
                </c:pt>
                <c:pt idx="176">
                  <c:v>100.2</c:v>
                </c:pt>
                <c:pt idx="177">
                  <c:v>99.9</c:v>
                </c:pt>
                <c:pt idx="178">
                  <c:v>100.5</c:v>
                </c:pt>
                <c:pt idx="179">
                  <c:v>100.8</c:v>
                </c:pt>
                <c:pt idx="180">
                  <c:v>99.4</c:v>
                </c:pt>
                <c:pt idx="181">
                  <c:v>98.3</c:v>
                </c:pt>
                <c:pt idx="182">
                  <c:v>98.7</c:v>
                </c:pt>
                <c:pt idx="183">
                  <c:v>98.5</c:v>
                </c:pt>
                <c:pt idx="184">
                  <c:v>97.5</c:v>
                </c:pt>
                <c:pt idx="185">
                  <c:v>97.3</c:v>
                </c:pt>
                <c:pt idx="186">
                  <c:v>96.5</c:v>
                </c:pt>
                <c:pt idx="187">
                  <c:v>96.6</c:v>
                </c:pt>
                <c:pt idx="188">
                  <c:v>94.9</c:v>
                </c:pt>
                <c:pt idx="189">
                  <c:v>95.7</c:v>
                </c:pt>
                <c:pt idx="190">
                  <c:v>95.4</c:v>
                </c:pt>
                <c:pt idx="191">
                  <c:v>95</c:v>
                </c:pt>
                <c:pt idx="192">
                  <c:v>94.8</c:v>
                </c:pt>
                <c:pt idx="193">
                  <c:v>93.9</c:v>
                </c:pt>
                <c:pt idx="194">
                  <c:v>92.2</c:v>
                </c:pt>
                <c:pt idx="195">
                  <c:v>92.5</c:v>
                </c:pt>
                <c:pt idx="196">
                  <c:v>92.6</c:v>
                </c:pt>
                <c:pt idx="197">
                  <c:v>91.8</c:v>
                </c:pt>
                <c:pt idx="198">
                  <c:v>90.4</c:v>
                </c:pt>
                <c:pt idx="199">
                  <c:v>91</c:v>
                </c:pt>
                <c:pt idx="200">
                  <c:v>89.6</c:v>
                </c:pt>
                <c:pt idx="201">
                  <c:v>87.5</c:v>
                </c:pt>
                <c:pt idx="202">
                  <c:v>88.2</c:v>
                </c:pt>
                <c:pt idx="203">
                  <c:v>87.8</c:v>
                </c:pt>
                <c:pt idx="204">
                  <c:v>87.4</c:v>
                </c:pt>
                <c:pt idx="205">
                  <c:v>87.5</c:v>
                </c:pt>
                <c:pt idx="206">
                  <c:v>88.5</c:v>
                </c:pt>
                <c:pt idx="207">
                  <c:v>86.8</c:v>
                </c:pt>
                <c:pt idx="208">
                  <c:v>84.6</c:v>
                </c:pt>
                <c:pt idx="209">
                  <c:v>86.8</c:v>
                </c:pt>
                <c:pt idx="210">
                  <c:v>85.7</c:v>
                </c:pt>
                <c:pt idx="211">
                  <c:v>84</c:v>
                </c:pt>
                <c:pt idx="212">
                  <c:v>84.8</c:v>
                </c:pt>
                <c:pt idx="213">
                  <c:v>84.3</c:v>
                </c:pt>
                <c:pt idx="214">
                  <c:v>83.1</c:v>
                </c:pt>
                <c:pt idx="215">
                  <c:v>84.7</c:v>
                </c:pt>
                <c:pt idx="216">
                  <c:v>82.1</c:v>
                </c:pt>
                <c:pt idx="217">
                  <c:v>82.2</c:v>
                </c:pt>
                <c:pt idx="218">
                  <c:v>83.7</c:v>
                </c:pt>
                <c:pt idx="219">
                  <c:v>82.9</c:v>
                </c:pt>
                <c:pt idx="220">
                  <c:v>83</c:v>
                </c:pt>
                <c:pt idx="221">
                  <c:v>83.8</c:v>
                </c:pt>
                <c:pt idx="222">
                  <c:v>82.9</c:v>
                </c:pt>
                <c:pt idx="223">
                  <c:v>83.2</c:v>
                </c:pt>
                <c:pt idx="224">
                  <c:v>82.4</c:v>
                </c:pt>
                <c:pt idx="225">
                  <c:v>81.400000000000006</c:v>
                </c:pt>
                <c:pt idx="226">
                  <c:v>81.8</c:v>
                </c:pt>
                <c:pt idx="227">
                  <c:v>81.099999999999994</c:v>
                </c:pt>
                <c:pt idx="228">
                  <c:v>81.7</c:v>
                </c:pt>
                <c:pt idx="229">
                  <c:v>81.5</c:v>
                </c:pt>
                <c:pt idx="230">
                  <c:v>80.599999999999994</c:v>
                </c:pt>
                <c:pt idx="231">
                  <c:v>78.5</c:v>
                </c:pt>
                <c:pt idx="232">
                  <c:v>78.7</c:v>
                </c:pt>
                <c:pt idx="233">
                  <c:v>80.599999999999994</c:v>
                </c:pt>
                <c:pt idx="234">
                  <c:v>78.599999999999994</c:v>
                </c:pt>
                <c:pt idx="235">
                  <c:v>79.099999999999994</c:v>
                </c:pt>
                <c:pt idx="236">
                  <c:v>79.599999999999994</c:v>
                </c:pt>
                <c:pt idx="237">
                  <c:v>80.3</c:v>
                </c:pt>
                <c:pt idx="238">
                  <c:v>80.099999999999994</c:v>
                </c:pt>
                <c:pt idx="239">
                  <c:v>80.2</c:v>
                </c:pt>
                <c:pt idx="240">
                  <c:v>79.400000000000006</c:v>
                </c:pt>
                <c:pt idx="241">
                  <c:v>81</c:v>
                </c:pt>
                <c:pt idx="242">
                  <c:v>79.3</c:v>
                </c:pt>
                <c:pt idx="243">
                  <c:v>80.400000000000006</c:v>
                </c:pt>
                <c:pt idx="244">
                  <c:v>81.2</c:v>
                </c:pt>
                <c:pt idx="245">
                  <c:v>79.3</c:v>
                </c:pt>
                <c:pt idx="246">
                  <c:v>80.8</c:v>
                </c:pt>
                <c:pt idx="247">
                  <c:v>78.599999999999994</c:v>
                </c:pt>
                <c:pt idx="248">
                  <c:v>79.5</c:v>
                </c:pt>
                <c:pt idx="249">
                  <c:v>79.5</c:v>
                </c:pt>
                <c:pt idx="250">
                  <c:v>79.2</c:v>
                </c:pt>
                <c:pt idx="251">
                  <c:v>79</c:v>
                </c:pt>
                <c:pt idx="252">
                  <c:v>78.7</c:v>
                </c:pt>
                <c:pt idx="253">
                  <c:v>78.099999999999994</c:v>
                </c:pt>
                <c:pt idx="254">
                  <c:v>78.900000000000006</c:v>
                </c:pt>
                <c:pt idx="255">
                  <c:v>80.5</c:v>
                </c:pt>
                <c:pt idx="256">
                  <c:v>81.3</c:v>
                </c:pt>
                <c:pt idx="257">
                  <c:v>79.400000000000006</c:v>
                </c:pt>
                <c:pt idx="258">
                  <c:v>81.8</c:v>
                </c:pt>
                <c:pt idx="259">
                  <c:v>81.400000000000006</c:v>
                </c:pt>
                <c:pt idx="260">
                  <c:v>80.5</c:v>
                </c:pt>
                <c:pt idx="261">
                  <c:v>82.1</c:v>
                </c:pt>
                <c:pt idx="262">
                  <c:v>83.2</c:v>
                </c:pt>
                <c:pt idx="263">
                  <c:v>82.3</c:v>
                </c:pt>
                <c:pt idx="264">
                  <c:v>82.6</c:v>
                </c:pt>
                <c:pt idx="265">
                  <c:v>81.900000000000006</c:v>
                </c:pt>
                <c:pt idx="266">
                  <c:v>81.3</c:v>
                </c:pt>
                <c:pt idx="267">
                  <c:v>81.7</c:v>
                </c:pt>
                <c:pt idx="268">
                  <c:v>81.5</c:v>
                </c:pt>
                <c:pt idx="269">
                  <c:v>80.8</c:v>
                </c:pt>
                <c:pt idx="270">
                  <c:v>79.400000000000006</c:v>
                </c:pt>
                <c:pt idx="271">
                  <c:v>81.2</c:v>
                </c:pt>
                <c:pt idx="272">
                  <c:v>79.3</c:v>
                </c:pt>
                <c:pt idx="273">
                  <c:v>78.400000000000006</c:v>
                </c:pt>
                <c:pt idx="274">
                  <c:v>78.2</c:v>
                </c:pt>
                <c:pt idx="275">
                  <c:v>76.400000000000006</c:v>
                </c:pt>
              </c:numCache>
            </c:numRef>
          </c:val>
          <c:smooth val="0"/>
          <c:extLst>
            <c:ext xmlns:c16="http://schemas.microsoft.com/office/drawing/2014/chart" uri="{C3380CC4-5D6E-409C-BE32-E72D297353CC}">
              <c16:uniqueId val="{00000001-B375-44E3-A8EB-FF1C283BB98B}"/>
            </c:ext>
          </c:extLst>
        </c:ser>
        <c:dLbls>
          <c:showLegendKey val="0"/>
          <c:showVal val="0"/>
          <c:showCatName val="0"/>
          <c:showSerName val="0"/>
          <c:showPercent val="0"/>
          <c:showBubbleSize val="0"/>
        </c:dLbls>
        <c:smooth val="0"/>
        <c:axId val="122580992"/>
        <c:axId val="122582528"/>
      </c:lineChart>
      <c:dateAx>
        <c:axId val="122580992"/>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5400000" vert="horz"/>
          <a:lstStyle/>
          <a:p>
            <a:pPr>
              <a:defRPr sz="1050"/>
            </a:pPr>
            <a:endParaRPr lang="de-DE"/>
          </a:p>
        </c:txPr>
        <c:crossAx val="122582528"/>
        <c:crosses val="autoZero"/>
        <c:auto val="0"/>
        <c:lblOffset val="100"/>
        <c:baseTimeUnit val="months"/>
        <c:majorUnit val="12"/>
        <c:majorTimeUnit val="months"/>
        <c:minorUnit val="6"/>
        <c:minorTimeUnit val="months"/>
      </c:dateAx>
      <c:valAx>
        <c:axId val="122582528"/>
        <c:scaling>
          <c:orientation val="minMax"/>
          <c:max val="120"/>
          <c:min val="50"/>
        </c:scaling>
        <c:delete val="0"/>
        <c:axPos val="l"/>
        <c:majorGridlines>
          <c:spPr>
            <a:ln w="12700">
              <a:solidFill>
                <a:schemeClr val="tx2">
                  <a:lumMod val="20000"/>
                  <a:lumOff val="8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2580992"/>
        <c:crosses val="autoZero"/>
        <c:crossBetween val="between"/>
        <c:majorUnit val="10"/>
      </c:valAx>
      <c:spPr>
        <a:solidFill>
          <a:srgbClr val="FFFFFF"/>
        </a:solidFill>
        <a:ln w="12700">
          <a:noFill/>
          <a:prstDash val="solid"/>
        </a:ln>
      </c:spPr>
    </c:plotArea>
    <c:legend>
      <c:legendPos val="b"/>
      <c:layout>
        <c:manualLayout>
          <c:xMode val="edge"/>
          <c:yMode val="edge"/>
          <c:x val="7.4438118312134052E-2"/>
          <c:y val="0.79876354248260273"/>
          <c:w val="0.41636212396527356"/>
          <c:h val="6.0998584854312546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Außenhandelssaldo</a:t>
            </a:r>
          </a:p>
          <a:p>
            <a:pPr algn="l">
              <a:defRPr/>
            </a:pPr>
            <a:r>
              <a:rPr lang="de-DE" sz="1200"/>
              <a:t>(Kalender- und saisonbereinigter Wert;</a:t>
            </a:r>
            <a:r>
              <a:rPr lang="de-DE" sz="1200" baseline="0"/>
              <a:t> </a:t>
            </a:r>
            <a:r>
              <a:rPr lang="de-DE" sz="1200"/>
              <a:t>in Mrd. Euro</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7.4917474160206762E-2"/>
          <c:y val="0.22391544834307991"/>
          <c:w val="0.90133204134366918"/>
          <c:h val="0.61298196752146417"/>
        </c:manualLayout>
      </c:layout>
      <c:lineChart>
        <c:grouping val="standard"/>
        <c:varyColors val="0"/>
        <c:ser>
          <c:idx val="0"/>
          <c:order val="0"/>
          <c:spPr>
            <a:ln w="22225">
              <a:solidFill>
                <a:srgbClr val="00B0F0"/>
              </a:solidFill>
              <a:prstDash val="solid"/>
            </a:ln>
          </c:spPr>
          <c:marker>
            <c:symbol val="none"/>
          </c:marker>
          <c:cat>
            <c:numRef>
              <c:f>Außenhandelssaldo!$A$6:$A$280</c:f>
              <c:numCache>
                <c:formatCode>[$-407]mmm/\ yy;@</c:formatCode>
                <c:ptCount val="275"/>
                <c:pt idx="0">
                  <c:v>44866</c:v>
                </c:pt>
                <c:pt idx="1">
                  <c:v>44835</c:v>
                </c:pt>
                <c:pt idx="2">
                  <c:v>44805</c:v>
                </c:pt>
                <c:pt idx="3">
                  <c:v>44774</c:v>
                </c:pt>
                <c:pt idx="4">
                  <c:v>44743</c:v>
                </c:pt>
                <c:pt idx="5">
                  <c:v>44713</c:v>
                </c:pt>
                <c:pt idx="6">
                  <c:v>44682</c:v>
                </c:pt>
                <c:pt idx="7">
                  <c:v>44652</c:v>
                </c:pt>
                <c:pt idx="8">
                  <c:v>44621</c:v>
                </c:pt>
                <c:pt idx="9">
                  <c:v>44593</c:v>
                </c:pt>
                <c:pt idx="10">
                  <c:v>44562</c:v>
                </c:pt>
                <c:pt idx="11">
                  <c:v>44531</c:v>
                </c:pt>
                <c:pt idx="12">
                  <c:v>44501</c:v>
                </c:pt>
                <c:pt idx="13">
                  <c:v>44470</c:v>
                </c:pt>
                <c:pt idx="14">
                  <c:v>44440</c:v>
                </c:pt>
                <c:pt idx="15">
                  <c:v>44409</c:v>
                </c:pt>
                <c:pt idx="16">
                  <c:v>44378</c:v>
                </c:pt>
                <c:pt idx="17">
                  <c:v>44348</c:v>
                </c:pt>
                <c:pt idx="18">
                  <c:v>44317</c:v>
                </c:pt>
                <c:pt idx="19">
                  <c:v>44287</c:v>
                </c:pt>
                <c:pt idx="20">
                  <c:v>44256</c:v>
                </c:pt>
                <c:pt idx="21">
                  <c:v>44228</c:v>
                </c:pt>
                <c:pt idx="22">
                  <c:v>44197</c:v>
                </c:pt>
                <c:pt idx="23">
                  <c:v>44166</c:v>
                </c:pt>
                <c:pt idx="24">
                  <c:v>44136</c:v>
                </c:pt>
                <c:pt idx="25">
                  <c:v>44105</c:v>
                </c:pt>
                <c:pt idx="26">
                  <c:v>44075</c:v>
                </c:pt>
                <c:pt idx="27">
                  <c:v>44044</c:v>
                </c:pt>
                <c:pt idx="28">
                  <c:v>44013</c:v>
                </c:pt>
                <c:pt idx="29">
                  <c:v>43983</c:v>
                </c:pt>
                <c:pt idx="30">
                  <c:v>43952</c:v>
                </c:pt>
                <c:pt idx="31">
                  <c:v>43922</c:v>
                </c:pt>
                <c:pt idx="32">
                  <c:v>43891</c:v>
                </c:pt>
                <c:pt idx="33">
                  <c:v>43862</c:v>
                </c:pt>
                <c:pt idx="34">
                  <c:v>43831</c:v>
                </c:pt>
                <c:pt idx="35">
                  <c:v>43800</c:v>
                </c:pt>
                <c:pt idx="36">
                  <c:v>43770</c:v>
                </c:pt>
                <c:pt idx="37">
                  <c:v>43739</c:v>
                </c:pt>
                <c:pt idx="38">
                  <c:v>43709</c:v>
                </c:pt>
                <c:pt idx="39">
                  <c:v>43678</c:v>
                </c:pt>
                <c:pt idx="40">
                  <c:v>43647</c:v>
                </c:pt>
                <c:pt idx="41">
                  <c:v>43617</c:v>
                </c:pt>
                <c:pt idx="42">
                  <c:v>43586</c:v>
                </c:pt>
                <c:pt idx="43">
                  <c:v>43556</c:v>
                </c:pt>
                <c:pt idx="44">
                  <c:v>43525</c:v>
                </c:pt>
                <c:pt idx="45">
                  <c:v>43497</c:v>
                </c:pt>
                <c:pt idx="46">
                  <c:v>43466</c:v>
                </c:pt>
                <c:pt idx="47">
                  <c:v>43435</c:v>
                </c:pt>
                <c:pt idx="48">
                  <c:v>43405</c:v>
                </c:pt>
                <c:pt idx="49">
                  <c:v>43374</c:v>
                </c:pt>
                <c:pt idx="50">
                  <c:v>43344</c:v>
                </c:pt>
                <c:pt idx="51">
                  <c:v>43313</c:v>
                </c:pt>
                <c:pt idx="52">
                  <c:v>43282</c:v>
                </c:pt>
                <c:pt idx="53">
                  <c:v>43252</c:v>
                </c:pt>
                <c:pt idx="54">
                  <c:v>43221</c:v>
                </c:pt>
                <c:pt idx="55">
                  <c:v>43191</c:v>
                </c:pt>
                <c:pt idx="56">
                  <c:v>43160</c:v>
                </c:pt>
                <c:pt idx="57">
                  <c:v>43132</c:v>
                </c:pt>
                <c:pt idx="58">
                  <c:v>43101</c:v>
                </c:pt>
                <c:pt idx="59">
                  <c:v>43070</c:v>
                </c:pt>
                <c:pt idx="60">
                  <c:v>43040</c:v>
                </c:pt>
                <c:pt idx="61">
                  <c:v>43009</c:v>
                </c:pt>
                <c:pt idx="62">
                  <c:v>42979</c:v>
                </c:pt>
                <c:pt idx="63">
                  <c:v>42948</c:v>
                </c:pt>
                <c:pt idx="64">
                  <c:v>42917</c:v>
                </c:pt>
                <c:pt idx="65">
                  <c:v>42887</c:v>
                </c:pt>
                <c:pt idx="66">
                  <c:v>42856</c:v>
                </c:pt>
                <c:pt idx="67">
                  <c:v>42826</c:v>
                </c:pt>
                <c:pt idx="68">
                  <c:v>42795</c:v>
                </c:pt>
                <c:pt idx="69">
                  <c:v>42767</c:v>
                </c:pt>
                <c:pt idx="70">
                  <c:v>42736</c:v>
                </c:pt>
                <c:pt idx="71">
                  <c:v>42705</c:v>
                </c:pt>
                <c:pt idx="72">
                  <c:v>42675</c:v>
                </c:pt>
                <c:pt idx="73">
                  <c:v>42644</c:v>
                </c:pt>
                <c:pt idx="74">
                  <c:v>42614</c:v>
                </c:pt>
                <c:pt idx="75">
                  <c:v>42583</c:v>
                </c:pt>
                <c:pt idx="76">
                  <c:v>42552</c:v>
                </c:pt>
                <c:pt idx="77">
                  <c:v>42522</c:v>
                </c:pt>
                <c:pt idx="78">
                  <c:v>42491</c:v>
                </c:pt>
                <c:pt idx="79">
                  <c:v>42461</c:v>
                </c:pt>
                <c:pt idx="80">
                  <c:v>42430</c:v>
                </c:pt>
                <c:pt idx="81">
                  <c:v>42401</c:v>
                </c:pt>
                <c:pt idx="82">
                  <c:v>42370</c:v>
                </c:pt>
                <c:pt idx="83">
                  <c:v>42339</c:v>
                </c:pt>
                <c:pt idx="84">
                  <c:v>42309</c:v>
                </c:pt>
                <c:pt idx="85">
                  <c:v>42278</c:v>
                </c:pt>
                <c:pt idx="86">
                  <c:v>42248</c:v>
                </c:pt>
                <c:pt idx="87">
                  <c:v>42217</c:v>
                </c:pt>
                <c:pt idx="88">
                  <c:v>42186</c:v>
                </c:pt>
                <c:pt idx="89">
                  <c:v>42156</c:v>
                </c:pt>
                <c:pt idx="90">
                  <c:v>42125</c:v>
                </c:pt>
                <c:pt idx="91">
                  <c:v>42095</c:v>
                </c:pt>
                <c:pt idx="92">
                  <c:v>42064</c:v>
                </c:pt>
                <c:pt idx="93">
                  <c:v>42036</c:v>
                </c:pt>
                <c:pt idx="94">
                  <c:v>42005</c:v>
                </c:pt>
                <c:pt idx="95">
                  <c:v>41974</c:v>
                </c:pt>
                <c:pt idx="96">
                  <c:v>41944</c:v>
                </c:pt>
                <c:pt idx="97">
                  <c:v>41913</c:v>
                </c:pt>
                <c:pt idx="98">
                  <c:v>41883</c:v>
                </c:pt>
                <c:pt idx="99">
                  <c:v>41852</c:v>
                </c:pt>
                <c:pt idx="100">
                  <c:v>41821</c:v>
                </c:pt>
                <c:pt idx="101">
                  <c:v>41791</c:v>
                </c:pt>
                <c:pt idx="102">
                  <c:v>41760</c:v>
                </c:pt>
                <c:pt idx="103">
                  <c:v>41730</c:v>
                </c:pt>
                <c:pt idx="104">
                  <c:v>41699</c:v>
                </c:pt>
                <c:pt idx="105">
                  <c:v>41671</c:v>
                </c:pt>
                <c:pt idx="106">
                  <c:v>41640</c:v>
                </c:pt>
                <c:pt idx="107">
                  <c:v>41609</c:v>
                </c:pt>
                <c:pt idx="108">
                  <c:v>41579</c:v>
                </c:pt>
                <c:pt idx="109">
                  <c:v>41548</c:v>
                </c:pt>
                <c:pt idx="110">
                  <c:v>41518</c:v>
                </c:pt>
                <c:pt idx="111">
                  <c:v>41487</c:v>
                </c:pt>
                <c:pt idx="112">
                  <c:v>41456</c:v>
                </c:pt>
                <c:pt idx="113">
                  <c:v>41426</c:v>
                </c:pt>
                <c:pt idx="114">
                  <c:v>41395</c:v>
                </c:pt>
                <c:pt idx="115">
                  <c:v>41365</c:v>
                </c:pt>
                <c:pt idx="116">
                  <c:v>41334</c:v>
                </c:pt>
                <c:pt idx="117">
                  <c:v>41306</c:v>
                </c:pt>
                <c:pt idx="118">
                  <c:v>41275</c:v>
                </c:pt>
                <c:pt idx="119">
                  <c:v>41244</c:v>
                </c:pt>
                <c:pt idx="120">
                  <c:v>41214</c:v>
                </c:pt>
                <c:pt idx="121">
                  <c:v>41183</c:v>
                </c:pt>
                <c:pt idx="122">
                  <c:v>41153</c:v>
                </c:pt>
                <c:pt idx="123">
                  <c:v>41122</c:v>
                </c:pt>
                <c:pt idx="124">
                  <c:v>41091</c:v>
                </c:pt>
                <c:pt idx="125">
                  <c:v>41061</c:v>
                </c:pt>
                <c:pt idx="126">
                  <c:v>41030</c:v>
                </c:pt>
                <c:pt idx="127">
                  <c:v>41000</c:v>
                </c:pt>
                <c:pt idx="128">
                  <c:v>40969</c:v>
                </c:pt>
                <c:pt idx="129">
                  <c:v>40940</c:v>
                </c:pt>
                <c:pt idx="130">
                  <c:v>40909</c:v>
                </c:pt>
                <c:pt idx="131">
                  <c:v>40878</c:v>
                </c:pt>
                <c:pt idx="132">
                  <c:v>40848</c:v>
                </c:pt>
                <c:pt idx="133">
                  <c:v>40817</c:v>
                </c:pt>
                <c:pt idx="134">
                  <c:v>40787</c:v>
                </c:pt>
                <c:pt idx="135">
                  <c:v>40756</c:v>
                </c:pt>
                <c:pt idx="136">
                  <c:v>40725</c:v>
                </c:pt>
                <c:pt idx="137">
                  <c:v>40695</c:v>
                </c:pt>
                <c:pt idx="138">
                  <c:v>40664</c:v>
                </c:pt>
                <c:pt idx="139">
                  <c:v>40634</c:v>
                </c:pt>
                <c:pt idx="140">
                  <c:v>40603</c:v>
                </c:pt>
                <c:pt idx="141">
                  <c:v>40575</c:v>
                </c:pt>
                <c:pt idx="142">
                  <c:v>40544</c:v>
                </c:pt>
                <c:pt idx="143">
                  <c:v>40513</c:v>
                </c:pt>
                <c:pt idx="144">
                  <c:v>40483</c:v>
                </c:pt>
                <c:pt idx="145">
                  <c:v>40452</c:v>
                </c:pt>
                <c:pt idx="146">
                  <c:v>40422</c:v>
                </c:pt>
                <c:pt idx="147">
                  <c:v>40391</c:v>
                </c:pt>
                <c:pt idx="148">
                  <c:v>40360</c:v>
                </c:pt>
                <c:pt idx="149">
                  <c:v>40330</c:v>
                </c:pt>
                <c:pt idx="150">
                  <c:v>40299</c:v>
                </c:pt>
                <c:pt idx="151">
                  <c:v>40269</c:v>
                </c:pt>
                <c:pt idx="152">
                  <c:v>40238</c:v>
                </c:pt>
                <c:pt idx="153">
                  <c:v>40210</c:v>
                </c:pt>
                <c:pt idx="154">
                  <c:v>40179</c:v>
                </c:pt>
                <c:pt idx="155">
                  <c:v>40148</c:v>
                </c:pt>
                <c:pt idx="156">
                  <c:v>40118</c:v>
                </c:pt>
                <c:pt idx="157">
                  <c:v>40087</c:v>
                </c:pt>
                <c:pt idx="158">
                  <c:v>40057</c:v>
                </c:pt>
                <c:pt idx="159">
                  <c:v>40026</c:v>
                </c:pt>
                <c:pt idx="160">
                  <c:v>39995</c:v>
                </c:pt>
                <c:pt idx="161">
                  <c:v>39965</c:v>
                </c:pt>
                <c:pt idx="162">
                  <c:v>39934</c:v>
                </c:pt>
                <c:pt idx="163">
                  <c:v>39904</c:v>
                </c:pt>
                <c:pt idx="164">
                  <c:v>39873</c:v>
                </c:pt>
                <c:pt idx="165">
                  <c:v>39845</c:v>
                </c:pt>
                <c:pt idx="166">
                  <c:v>39814</c:v>
                </c:pt>
                <c:pt idx="167">
                  <c:v>39783</c:v>
                </c:pt>
                <c:pt idx="168">
                  <c:v>39753</c:v>
                </c:pt>
                <c:pt idx="169">
                  <c:v>39722</c:v>
                </c:pt>
                <c:pt idx="170">
                  <c:v>39692</c:v>
                </c:pt>
                <c:pt idx="171">
                  <c:v>39661</c:v>
                </c:pt>
                <c:pt idx="172">
                  <c:v>39630</c:v>
                </c:pt>
                <c:pt idx="173">
                  <c:v>39600</c:v>
                </c:pt>
                <c:pt idx="174">
                  <c:v>39569</c:v>
                </c:pt>
                <c:pt idx="175">
                  <c:v>39539</c:v>
                </c:pt>
                <c:pt idx="176">
                  <c:v>39508</c:v>
                </c:pt>
                <c:pt idx="177">
                  <c:v>39479</c:v>
                </c:pt>
                <c:pt idx="178">
                  <c:v>39448</c:v>
                </c:pt>
                <c:pt idx="179">
                  <c:v>39417</c:v>
                </c:pt>
                <c:pt idx="180">
                  <c:v>39387</c:v>
                </c:pt>
                <c:pt idx="181">
                  <c:v>39356</c:v>
                </c:pt>
                <c:pt idx="182">
                  <c:v>39326</c:v>
                </c:pt>
                <c:pt idx="183">
                  <c:v>39295</c:v>
                </c:pt>
                <c:pt idx="184">
                  <c:v>39264</c:v>
                </c:pt>
                <c:pt idx="185">
                  <c:v>39234</c:v>
                </c:pt>
                <c:pt idx="186">
                  <c:v>39203</c:v>
                </c:pt>
                <c:pt idx="187">
                  <c:v>39173</c:v>
                </c:pt>
                <c:pt idx="188">
                  <c:v>39142</c:v>
                </c:pt>
                <c:pt idx="189">
                  <c:v>39114</c:v>
                </c:pt>
                <c:pt idx="190">
                  <c:v>39083</c:v>
                </c:pt>
                <c:pt idx="191">
                  <c:v>39052</c:v>
                </c:pt>
                <c:pt idx="192">
                  <c:v>39022</c:v>
                </c:pt>
                <c:pt idx="193">
                  <c:v>38991</c:v>
                </c:pt>
                <c:pt idx="194">
                  <c:v>38961</c:v>
                </c:pt>
                <c:pt idx="195">
                  <c:v>38930</c:v>
                </c:pt>
                <c:pt idx="196">
                  <c:v>38899</c:v>
                </c:pt>
                <c:pt idx="197">
                  <c:v>38869</c:v>
                </c:pt>
                <c:pt idx="198">
                  <c:v>38838</c:v>
                </c:pt>
                <c:pt idx="199">
                  <c:v>38808</c:v>
                </c:pt>
                <c:pt idx="200">
                  <c:v>38777</c:v>
                </c:pt>
                <c:pt idx="201">
                  <c:v>38749</c:v>
                </c:pt>
                <c:pt idx="202">
                  <c:v>38718</c:v>
                </c:pt>
                <c:pt idx="203">
                  <c:v>38687</c:v>
                </c:pt>
                <c:pt idx="204">
                  <c:v>38657</c:v>
                </c:pt>
                <c:pt idx="205">
                  <c:v>38626</c:v>
                </c:pt>
                <c:pt idx="206">
                  <c:v>38596</c:v>
                </c:pt>
                <c:pt idx="207">
                  <c:v>38565</c:v>
                </c:pt>
                <c:pt idx="208">
                  <c:v>38534</c:v>
                </c:pt>
                <c:pt idx="209">
                  <c:v>38504</c:v>
                </c:pt>
                <c:pt idx="210">
                  <c:v>38473</c:v>
                </c:pt>
                <c:pt idx="211">
                  <c:v>38443</c:v>
                </c:pt>
                <c:pt idx="212">
                  <c:v>38412</c:v>
                </c:pt>
                <c:pt idx="213">
                  <c:v>38384</c:v>
                </c:pt>
                <c:pt idx="214">
                  <c:v>38353</c:v>
                </c:pt>
                <c:pt idx="215">
                  <c:v>38322</c:v>
                </c:pt>
                <c:pt idx="216">
                  <c:v>38292</c:v>
                </c:pt>
                <c:pt idx="217">
                  <c:v>38261</c:v>
                </c:pt>
                <c:pt idx="218">
                  <c:v>38231</c:v>
                </c:pt>
                <c:pt idx="219">
                  <c:v>38200</c:v>
                </c:pt>
                <c:pt idx="220">
                  <c:v>38169</c:v>
                </c:pt>
                <c:pt idx="221">
                  <c:v>38139</c:v>
                </c:pt>
                <c:pt idx="222">
                  <c:v>38108</c:v>
                </c:pt>
                <c:pt idx="223">
                  <c:v>38078</c:v>
                </c:pt>
                <c:pt idx="224">
                  <c:v>38047</c:v>
                </c:pt>
                <c:pt idx="225">
                  <c:v>38018</c:v>
                </c:pt>
                <c:pt idx="226">
                  <c:v>37987</c:v>
                </c:pt>
                <c:pt idx="227">
                  <c:v>37956</c:v>
                </c:pt>
                <c:pt idx="228">
                  <c:v>37926</c:v>
                </c:pt>
                <c:pt idx="229">
                  <c:v>37895</c:v>
                </c:pt>
                <c:pt idx="230">
                  <c:v>37865</c:v>
                </c:pt>
                <c:pt idx="231">
                  <c:v>37834</c:v>
                </c:pt>
                <c:pt idx="232">
                  <c:v>37803</c:v>
                </c:pt>
                <c:pt idx="233">
                  <c:v>37773</c:v>
                </c:pt>
                <c:pt idx="234">
                  <c:v>37742</c:v>
                </c:pt>
                <c:pt idx="235">
                  <c:v>37712</c:v>
                </c:pt>
                <c:pt idx="236">
                  <c:v>37681</c:v>
                </c:pt>
                <c:pt idx="237">
                  <c:v>37653</c:v>
                </c:pt>
                <c:pt idx="238">
                  <c:v>37622</c:v>
                </c:pt>
                <c:pt idx="239">
                  <c:v>37591</c:v>
                </c:pt>
                <c:pt idx="240">
                  <c:v>37561</c:v>
                </c:pt>
                <c:pt idx="241">
                  <c:v>37530</c:v>
                </c:pt>
                <c:pt idx="242">
                  <c:v>37500</c:v>
                </c:pt>
                <c:pt idx="243">
                  <c:v>37469</c:v>
                </c:pt>
                <c:pt idx="244">
                  <c:v>37438</c:v>
                </c:pt>
                <c:pt idx="245">
                  <c:v>37408</c:v>
                </c:pt>
                <c:pt idx="246">
                  <c:v>37377</c:v>
                </c:pt>
                <c:pt idx="247">
                  <c:v>37347</c:v>
                </c:pt>
                <c:pt idx="248">
                  <c:v>37316</c:v>
                </c:pt>
                <c:pt idx="249">
                  <c:v>37288</c:v>
                </c:pt>
                <c:pt idx="250">
                  <c:v>37257</c:v>
                </c:pt>
                <c:pt idx="251">
                  <c:v>37226</c:v>
                </c:pt>
                <c:pt idx="252">
                  <c:v>37196</c:v>
                </c:pt>
                <c:pt idx="253">
                  <c:v>37165</c:v>
                </c:pt>
                <c:pt idx="254">
                  <c:v>37135</c:v>
                </c:pt>
                <c:pt idx="255">
                  <c:v>37104</c:v>
                </c:pt>
                <c:pt idx="256">
                  <c:v>37073</c:v>
                </c:pt>
                <c:pt idx="257">
                  <c:v>37043</c:v>
                </c:pt>
                <c:pt idx="258">
                  <c:v>37012</c:v>
                </c:pt>
                <c:pt idx="259">
                  <c:v>36982</c:v>
                </c:pt>
                <c:pt idx="260">
                  <c:v>36951</c:v>
                </c:pt>
                <c:pt idx="261">
                  <c:v>36923</c:v>
                </c:pt>
                <c:pt idx="262">
                  <c:v>36892</c:v>
                </c:pt>
              </c:numCache>
            </c:numRef>
          </c:cat>
          <c:val>
            <c:numRef>
              <c:f>Außenhandelssaldo!$D$6:$D$268</c:f>
              <c:numCache>
                <c:formatCode>General</c:formatCode>
                <c:ptCount val="263"/>
                <c:pt idx="6">
                  <c:v>0</c:v>
                </c:pt>
                <c:pt idx="7">
                  <c:v>3.1</c:v>
                </c:pt>
                <c:pt idx="8">
                  <c:v>1.9</c:v>
                </c:pt>
                <c:pt idx="9">
                  <c:v>9.1999999999999993</c:v>
                </c:pt>
                <c:pt idx="10">
                  <c:v>9.1999999999999993</c:v>
                </c:pt>
                <c:pt idx="11">
                  <c:v>7.6</c:v>
                </c:pt>
                <c:pt idx="12">
                  <c:v>10.6</c:v>
                </c:pt>
                <c:pt idx="13">
                  <c:v>12.5</c:v>
                </c:pt>
                <c:pt idx="14">
                  <c:v>12.7</c:v>
                </c:pt>
                <c:pt idx="15">
                  <c:v>14.4</c:v>
                </c:pt>
                <c:pt idx="16">
                  <c:v>17.100000000000001</c:v>
                </c:pt>
                <c:pt idx="17">
                  <c:v>13.5</c:v>
                </c:pt>
                <c:pt idx="18">
                  <c:v>13.4</c:v>
                </c:pt>
                <c:pt idx="19">
                  <c:v>16.100000000000001</c:v>
                </c:pt>
                <c:pt idx="20">
                  <c:v>14.4</c:v>
                </c:pt>
                <c:pt idx="21">
                  <c:v>17.2</c:v>
                </c:pt>
                <c:pt idx="22">
                  <c:v>20.100000000000001</c:v>
                </c:pt>
                <c:pt idx="23">
                  <c:v>17.2</c:v>
                </c:pt>
                <c:pt idx="24">
                  <c:v>16.100000000000001</c:v>
                </c:pt>
                <c:pt idx="25">
                  <c:v>18</c:v>
                </c:pt>
                <c:pt idx="26">
                  <c:v>16.7</c:v>
                </c:pt>
                <c:pt idx="27">
                  <c:v>15.3</c:v>
                </c:pt>
                <c:pt idx="28">
                  <c:v>17.7</c:v>
                </c:pt>
                <c:pt idx="29">
                  <c:v>14.4</c:v>
                </c:pt>
                <c:pt idx="30">
                  <c:v>8</c:v>
                </c:pt>
                <c:pt idx="31">
                  <c:v>4</c:v>
                </c:pt>
                <c:pt idx="32">
                  <c:v>12.8</c:v>
                </c:pt>
                <c:pt idx="33">
                  <c:v>20.399999999999999</c:v>
                </c:pt>
                <c:pt idx="34">
                  <c:v>17.399999999999999</c:v>
                </c:pt>
                <c:pt idx="35">
                  <c:v>20</c:v>
                </c:pt>
                <c:pt idx="36">
                  <c:v>18.600000000000001</c:v>
                </c:pt>
                <c:pt idx="37">
                  <c:v>19.899999999999999</c:v>
                </c:pt>
                <c:pt idx="38">
                  <c:v>19.100000000000001</c:v>
                </c:pt>
                <c:pt idx="39">
                  <c:v>19.5</c:v>
                </c:pt>
                <c:pt idx="40">
                  <c:v>19.100000000000001</c:v>
                </c:pt>
                <c:pt idx="41">
                  <c:v>18.399999999999999</c:v>
                </c:pt>
                <c:pt idx="42">
                  <c:v>19.100000000000001</c:v>
                </c:pt>
                <c:pt idx="43">
                  <c:v>17.899999999999999</c:v>
                </c:pt>
                <c:pt idx="44">
                  <c:v>19.5</c:v>
                </c:pt>
                <c:pt idx="45">
                  <c:v>17.5</c:v>
                </c:pt>
                <c:pt idx="46">
                  <c:v>18</c:v>
                </c:pt>
                <c:pt idx="47">
                  <c:v>20.100000000000001</c:v>
                </c:pt>
                <c:pt idx="48">
                  <c:v>18.8</c:v>
                </c:pt>
                <c:pt idx="49">
                  <c:v>17.5</c:v>
                </c:pt>
                <c:pt idx="50">
                  <c:v>17.5</c:v>
                </c:pt>
                <c:pt idx="51">
                  <c:v>19.100000000000001</c:v>
                </c:pt>
                <c:pt idx="52">
                  <c:v>15.8</c:v>
                </c:pt>
                <c:pt idx="53">
                  <c:v>19.8</c:v>
                </c:pt>
                <c:pt idx="54">
                  <c:v>20.8</c:v>
                </c:pt>
                <c:pt idx="55">
                  <c:v>20.399999999999999</c:v>
                </c:pt>
                <c:pt idx="56">
                  <c:v>21.6</c:v>
                </c:pt>
                <c:pt idx="57">
                  <c:v>19.2</c:v>
                </c:pt>
                <c:pt idx="58">
                  <c:v>20.8</c:v>
                </c:pt>
                <c:pt idx="59">
                  <c:v>21.7</c:v>
                </c:pt>
                <c:pt idx="60">
                  <c:v>22.4</c:v>
                </c:pt>
                <c:pt idx="61">
                  <c:v>20.5</c:v>
                </c:pt>
                <c:pt idx="62">
                  <c:v>22</c:v>
                </c:pt>
                <c:pt idx="63">
                  <c:v>21.9</c:v>
                </c:pt>
                <c:pt idx="64">
                  <c:v>19.899999999999999</c:v>
                </c:pt>
                <c:pt idx="65">
                  <c:v>21.3</c:v>
                </c:pt>
                <c:pt idx="66">
                  <c:v>20.399999999999999</c:v>
                </c:pt>
                <c:pt idx="67">
                  <c:v>20.6</c:v>
                </c:pt>
                <c:pt idx="68">
                  <c:v>19</c:v>
                </c:pt>
                <c:pt idx="69">
                  <c:v>21.1</c:v>
                </c:pt>
                <c:pt idx="70">
                  <c:v>18.8</c:v>
                </c:pt>
                <c:pt idx="71">
                  <c:v>18.399999999999999</c:v>
                </c:pt>
                <c:pt idx="72">
                  <c:v>20.6</c:v>
                </c:pt>
                <c:pt idx="73">
                  <c:v>20.399999999999999</c:v>
                </c:pt>
                <c:pt idx="74">
                  <c:v>20.100000000000001</c:v>
                </c:pt>
                <c:pt idx="75">
                  <c:v>20.6</c:v>
                </c:pt>
                <c:pt idx="76">
                  <c:v>19.899999999999999</c:v>
                </c:pt>
                <c:pt idx="77">
                  <c:v>20.5</c:v>
                </c:pt>
                <c:pt idx="78">
                  <c:v>21.5</c:v>
                </c:pt>
                <c:pt idx="79">
                  <c:v>23.4</c:v>
                </c:pt>
                <c:pt idx="80">
                  <c:v>22.4</c:v>
                </c:pt>
                <c:pt idx="81">
                  <c:v>18.8</c:v>
                </c:pt>
                <c:pt idx="82">
                  <c:v>19.399999999999999</c:v>
                </c:pt>
                <c:pt idx="83">
                  <c:v>19.7</c:v>
                </c:pt>
                <c:pt idx="84">
                  <c:v>19.600000000000001</c:v>
                </c:pt>
                <c:pt idx="85">
                  <c:v>20.399999999999999</c:v>
                </c:pt>
                <c:pt idx="86">
                  <c:v>18.5</c:v>
                </c:pt>
                <c:pt idx="87">
                  <c:v>18.3</c:v>
                </c:pt>
                <c:pt idx="88">
                  <c:v>22.5</c:v>
                </c:pt>
                <c:pt idx="89">
                  <c:v>20.7</c:v>
                </c:pt>
                <c:pt idx="90">
                  <c:v>22.1</c:v>
                </c:pt>
                <c:pt idx="91">
                  <c:v>21</c:v>
                </c:pt>
                <c:pt idx="92">
                  <c:v>18.8</c:v>
                </c:pt>
                <c:pt idx="93">
                  <c:v>20.3</c:v>
                </c:pt>
                <c:pt idx="94">
                  <c:v>20.5</c:v>
                </c:pt>
                <c:pt idx="95">
                  <c:v>21.3</c:v>
                </c:pt>
                <c:pt idx="96">
                  <c:v>17.899999999999999</c:v>
                </c:pt>
                <c:pt idx="97">
                  <c:v>20.3</c:v>
                </c:pt>
                <c:pt idx="98">
                  <c:v>18.100000000000001</c:v>
                </c:pt>
                <c:pt idx="99">
                  <c:v>16.899999999999999</c:v>
                </c:pt>
                <c:pt idx="100">
                  <c:v>21.2</c:v>
                </c:pt>
                <c:pt idx="101">
                  <c:v>16.3</c:v>
                </c:pt>
                <c:pt idx="102">
                  <c:v>17.3</c:v>
                </c:pt>
                <c:pt idx="103">
                  <c:v>17.3</c:v>
                </c:pt>
                <c:pt idx="104">
                  <c:v>14.6</c:v>
                </c:pt>
                <c:pt idx="105">
                  <c:v>16.399999999999999</c:v>
                </c:pt>
                <c:pt idx="106">
                  <c:v>17.899999999999999</c:v>
                </c:pt>
                <c:pt idx="107">
                  <c:v>17.600000000000001</c:v>
                </c:pt>
                <c:pt idx="108">
                  <c:v>17.8</c:v>
                </c:pt>
                <c:pt idx="109">
                  <c:v>16.5</c:v>
                </c:pt>
                <c:pt idx="110">
                  <c:v>18.5</c:v>
                </c:pt>
                <c:pt idx="111">
                  <c:v>15.6</c:v>
                </c:pt>
                <c:pt idx="112">
                  <c:v>14.9</c:v>
                </c:pt>
                <c:pt idx="113">
                  <c:v>16.399999999999999</c:v>
                </c:pt>
                <c:pt idx="114">
                  <c:v>14.6</c:v>
                </c:pt>
                <c:pt idx="115">
                  <c:v>16.7</c:v>
                </c:pt>
                <c:pt idx="116">
                  <c:v>17.8</c:v>
                </c:pt>
                <c:pt idx="117">
                  <c:v>17.3</c:v>
                </c:pt>
                <c:pt idx="118">
                  <c:v>16.3</c:v>
                </c:pt>
                <c:pt idx="119">
                  <c:v>16.899999999999999</c:v>
                </c:pt>
                <c:pt idx="120">
                  <c:v>15.8</c:v>
                </c:pt>
                <c:pt idx="121">
                  <c:v>14.8</c:v>
                </c:pt>
                <c:pt idx="122">
                  <c:v>16.5</c:v>
                </c:pt>
                <c:pt idx="123">
                  <c:v>18.5</c:v>
                </c:pt>
                <c:pt idx="124">
                  <c:v>17</c:v>
                </c:pt>
                <c:pt idx="125">
                  <c:v>17.2</c:v>
                </c:pt>
                <c:pt idx="126">
                  <c:v>16</c:v>
                </c:pt>
                <c:pt idx="127">
                  <c:v>15.7</c:v>
                </c:pt>
                <c:pt idx="128">
                  <c:v>14.2</c:v>
                </c:pt>
                <c:pt idx="129">
                  <c:v>15.2</c:v>
                </c:pt>
                <c:pt idx="130">
                  <c:v>16.5</c:v>
                </c:pt>
                <c:pt idx="131">
                  <c:v>13.1</c:v>
                </c:pt>
                <c:pt idx="132">
                  <c:v>14.8</c:v>
                </c:pt>
                <c:pt idx="133">
                  <c:v>11.9</c:v>
                </c:pt>
                <c:pt idx="134">
                  <c:v>14.5</c:v>
                </c:pt>
                <c:pt idx="135">
                  <c:v>13.4</c:v>
                </c:pt>
                <c:pt idx="136">
                  <c:v>11.3</c:v>
                </c:pt>
                <c:pt idx="137">
                  <c:v>12.9</c:v>
                </c:pt>
                <c:pt idx="138">
                  <c:v>12.6</c:v>
                </c:pt>
                <c:pt idx="139">
                  <c:v>11.8</c:v>
                </c:pt>
                <c:pt idx="140">
                  <c:v>14.8</c:v>
                </c:pt>
                <c:pt idx="141">
                  <c:v>12.1</c:v>
                </c:pt>
                <c:pt idx="142">
                  <c:v>12.8</c:v>
                </c:pt>
                <c:pt idx="143">
                  <c:v>13.7</c:v>
                </c:pt>
                <c:pt idx="144">
                  <c:v>12.6</c:v>
                </c:pt>
                <c:pt idx="145">
                  <c:v>14.1</c:v>
                </c:pt>
                <c:pt idx="146">
                  <c:v>13.9</c:v>
                </c:pt>
                <c:pt idx="147">
                  <c:v>11.8</c:v>
                </c:pt>
                <c:pt idx="148">
                  <c:v>12.7</c:v>
                </c:pt>
                <c:pt idx="149">
                  <c:v>12</c:v>
                </c:pt>
                <c:pt idx="150">
                  <c:v>11</c:v>
                </c:pt>
                <c:pt idx="151">
                  <c:v>13.1</c:v>
                </c:pt>
                <c:pt idx="152">
                  <c:v>12.2</c:v>
                </c:pt>
                <c:pt idx="153">
                  <c:v>13.5</c:v>
                </c:pt>
                <c:pt idx="154">
                  <c:v>11</c:v>
                </c:pt>
                <c:pt idx="155">
                  <c:v>14.6</c:v>
                </c:pt>
                <c:pt idx="156">
                  <c:v>15</c:v>
                </c:pt>
                <c:pt idx="157">
                  <c:v>11.3</c:v>
                </c:pt>
                <c:pt idx="158">
                  <c:v>9.5</c:v>
                </c:pt>
                <c:pt idx="159">
                  <c:v>11.8</c:v>
                </c:pt>
                <c:pt idx="160">
                  <c:v>14.4</c:v>
                </c:pt>
                <c:pt idx="161">
                  <c:v>12.8</c:v>
                </c:pt>
                <c:pt idx="162">
                  <c:v>11</c:v>
                </c:pt>
                <c:pt idx="163">
                  <c:v>10.199999999999999</c:v>
                </c:pt>
                <c:pt idx="164">
                  <c:v>8.9</c:v>
                </c:pt>
                <c:pt idx="165">
                  <c:v>8.9</c:v>
                </c:pt>
                <c:pt idx="166">
                  <c:v>9.1</c:v>
                </c:pt>
                <c:pt idx="167">
                  <c:v>10.4</c:v>
                </c:pt>
                <c:pt idx="168">
                  <c:v>10.1</c:v>
                </c:pt>
                <c:pt idx="169">
                  <c:v>15.2</c:v>
                </c:pt>
                <c:pt idx="170">
                  <c:v>13</c:v>
                </c:pt>
                <c:pt idx="171">
                  <c:v>14.9</c:v>
                </c:pt>
                <c:pt idx="172">
                  <c:v>12.7</c:v>
                </c:pt>
                <c:pt idx="173">
                  <c:v>17.600000000000001</c:v>
                </c:pt>
                <c:pt idx="174">
                  <c:v>14.9</c:v>
                </c:pt>
                <c:pt idx="175">
                  <c:v>17.100000000000001</c:v>
                </c:pt>
                <c:pt idx="176">
                  <c:v>16.600000000000001</c:v>
                </c:pt>
                <c:pt idx="177">
                  <c:v>16.100000000000001</c:v>
                </c:pt>
                <c:pt idx="178">
                  <c:v>17.8</c:v>
                </c:pt>
                <c:pt idx="179">
                  <c:v>15.6</c:v>
                </c:pt>
                <c:pt idx="180">
                  <c:v>18.2</c:v>
                </c:pt>
                <c:pt idx="181">
                  <c:v>17.5</c:v>
                </c:pt>
                <c:pt idx="182">
                  <c:v>18.7</c:v>
                </c:pt>
                <c:pt idx="183">
                  <c:v>16.2</c:v>
                </c:pt>
                <c:pt idx="184">
                  <c:v>17</c:v>
                </c:pt>
                <c:pt idx="185">
                  <c:v>15.3</c:v>
                </c:pt>
                <c:pt idx="186">
                  <c:v>17.3</c:v>
                </c:pt>
                <c:pt idx="187">
                  <c:v>15.6</c:v>
                </c:pt>
                <c:pt idx="188">
                  <c:v>15.2</c:v>
                </c:pt>
                <c:pt idx="189">
                  <c:v>14</c:v>
                </c:pt>
                <c:pt idx="190">
                  <c:v>15.9</c:v>
                </c:pt>
                <c:pt idx="191">
                  <c:v>14</c:v>
                </c:pt>
                <c:pt idx="192">
                  <c:v>17.3</c:v>
                </c:pt>
                <c:pt idx="193">
                  <c:v>17</c:v>
                </c:pt>
                <c:pt idx="194">
                  <c:v>15</c:v>
                </c:pt>
                <c:pt idx="195">
                  <c:v>12.7</c:v>
                </c:pt>
                <c:pt idx="196">
                  <c:v>12.3</c:v>
                </c:pt>
                <c:pt idx="197">
                  <c:v>10.9</c:v>
                </c:pt>
                <c:pt idx="198">
                  <c:v>11.7</c:v>
                </c:pt>
                <c:pt idx="199">
                  <c:v>12.2</c:v>
                </c:pt>
                <c:pt idx="200">
                  <c:v>10.7</c:v>
                </c:pt>
                <c:pt idx="201">
                  <c:v>12.9</c:v>
                </c:pt>
                <c:pt idx="202">
                  <c:v>12.1</c:v>
                </c:pt>
                <c:pt idx="203">
                  <c:v>10.5</c:v>
                </c:pt>
                <c:pt idx="204">
                  <c:v>12.6</c:v>
                </c:pt>
                <c:pt idx="205">
                  <c:v>12.8</c:v>
                </c:pt>
                <c:pt idx="206">
                  <c:v>14.1</c:v>
                </c:pt>
                <c:pt idx="207">
                  <c:v>13.7</c:v>
                </c:pt>
                <c:pt idx="208">
                  <c:v>13.3</c:v>
                </c:pt>
                <c:pt idx="209">
                  <c:v>14</c:v>
                </c:pt>
                <c:pt idx="210">
                  <c:v>12.7</c:v>
                </c:pt>
                <c:pt idx="211">
                  <c:v>11.5</c:v>
                </c:pt>
                <c:pt idx="212">
                  <c:v>14.5</c:v>
                </c:pt>
                <c:pt idx="213">
                  <c:v>13.7</c:v>
                </c:pt>
                <c:pt idx="214">
                  <c:v>13.6</c:v>
                </c:pt>
                <c:pt idx="215">
                  <c:v>12.4</c:v>
                </c:pt>
                <c:pt idx="216">
                  <c:v>11.7</c:v>
                </c:pt>
                <c:pt idx="217">
                  <c:v>12.8</c:v>
                </c:pt>
                <c:pt idx="218">
                  <c:v>11.4</c:v>
                </c:pt>
                <c:pt idx="219">
                  <c:v>12.6</c:v>
                </c:pt>
                <c:pt idx="220">
                  <c:v>12.4</c:v>
                </c:pt>
                <c:pt idx="221">
                  <c:v>13.1</c:v>
                </c:pt>
                <c:pt idx="222">
                  <c:v>15.3</c:v>
                </c:pt>
                <c:pt idx="223">
                  <c:v>14.6</c:v>
                </c:pt>
                <c:pt idx="224">
                  <c:v>13.6</c:v>
                </c:pt>
                <c:pt idx="225">
                  <c:v>12</c:v>
                </c:pt>
                <c:pt idx="226">
                  <c:v>12.3</c:v>
                </c:pt>
                <c:pt idx="227">
                  <c:v>13.3</c:v>
                </c:pt>
                <c:pt idx="228">
                  <c:v>11.3</c:v>
                </c:pt>
                <c:pt idx="229">
                  <c:v>10.7</c:v>
                </c:pt>
                <c:pt idx="230">
                  <c:v>14.1</c:v>
                </c:pt>
                <c:pt idx="231">
                  <c:v>11.9</c:v>
                </c:pt>
                <c:pt idx="232">
                  <c:v>12.3</c:v>
                </c:pt>
                <c:pt idx="233">
                  <c:v>10</c:v>
                </c:pt>
                <c:pt idx="234">
                  <c:v>10.7</c:v>
                </c:pt>
                <c:pt idx="235">
                  <c:v>9.3000000000000007</c:v>
                </c:pt>
                <c:pt idx="236">
                  <c:v>8.6</c:v>
                </c:pt>
                <c:pt idx="237">
                  <c:v>10.1</c:v>
                </c:pt>
                <c:pt idx="238">
                  <c:v>8.6999999999999993</c:v>
                </c:pt>
                <c:pt idx="239">
                  <c:v>11</c:v>
                </c:pt>
                <c:pt idx="240">
                  <c:v>12.8</c:v>
                </c:pt>
                <c:pt idx="241">
                  <c:v>11.3</c:v>
                </c:pt>
                <c:pt idx="242">
                  <c:v>12.2</c:v>
                </c:pt>
                <c:pt idx="243">
                  <c:v>11.5</c:v>
                </c:pt>
                <c:pt idx="244">
                  <c:v>11.5</c:v>
                </c:pt>
                <c:pt idx="245">
                  <c:v>10.6</c:v>
                </c:pt>
                <c:pt idx="246">
                  <c:v>10.9</c:v>
                </c:pt>
                <c:pt idx="247">
                  <c:v>9.9</c:v>
                </c:pt>
                <c:pt idx="248">
                  <c:v>11.1</c:v>
                </c:pt>
                <c:pt idx="249">
                  <c:v>10.5</c:v>
                </c:pt>
                <c:pt idx="250">
                  <c:v>10.8</c:v>
                </c:pt>
                <c:pt idx="251">
                  <c:v>11.1</c:v>
                </c:pt>
                <c:pt idx="252">
                  <c:v>7.3</c:v>
                </c:pt>
                <c:pt idx="253">
                  <c:v>9.4</c:v>
                </c:pt>
                <c:pt idx="254">
                  <c:v>7.6</c:v>
                </c:pt>
                <c:pt idx="255">
                  <c:v>9.6</c:v>
                </c:pt>
                <c:pt idx="256">
                  <c:v>8.1</c:v>
                </c:pt>
                <c:pt idx="257">
                  <c:v>7.1</c:v>
                </c:pt>
                <c:pt idx="258">
                  <c:v>8</c:v>
                </c:pt>
                <c:pt idx="259">
                  <c:v>6.8</c:v>
                </c:pt>
                <c:pt idx="260">
                  <c:v>8.4</c:v>
                </c:pt>
                <c:pt idx="261">
                  <c:v>6.8</c:v>
                </c:pt>
                <c:pt idx="262">
                  <c:v>6.2</c:v>
                </c:pt>
              </c:numCache>
            </c:numRef>
          </c:val>
          <c:smooth val="0"/>
          <c:extLst>
            <c:ext xmlns:c16="http://schemas.microsoft.com/office/drawing/2014/chart" uri="{C3380CC4-5D6E-409C-BE32-E72D297353CC}">
              <c16:uniqueId val="{00000000-33A2-42F7-904C-67C1F6FDA8B4}"/>
            </c:ext>
          </c:extLst>
        </c:ser>
        <c:dLbls>
          <c:showLegendKey val="0"/>
          <c:showVal val="0"/>
          <c:showCatName val="0"/>
          <c:showSerName val="0"/>
          <c:showPercent val="0"/>
          <c:showBubbleSize val="0"/>
        </c:dLbls>
        <c:smooth val="0"/>
        <c:axId val="128493824"/>
        <c:axId val="128495616"/>
      </c:lineChart>
      <c:dateAx>
        <c:axId val="128493824"/>
        <c:scaling>
          <c:orientation val="minMax"/>
        </c:scaling>
        <c:delete val="0"/>
        <c:axPos val="b"/>
        <c:numFmt formatCode="yyyy" sourceLinked="0"/>
        <c:majorTickMark val="none"/>
        <c:minorTickMark val="none"/>
        <c:tickLblPos val="low"/>
        <c:spPr>
          <a:ln w="3175">
            <a:solidFill>
              <a:schemeClr val="bg1">
                <a:lumMod val="65000"/>
              </a:schemeClr>
            </a:solidFill>
            <a:prstDash val="solid"/>
          </a:ln>
        </c:spPr>
        <c:txPr>
          <a:bodyPr rot="-5400000" vert="horz"/>
          <a:lstStyle/>
          <a:p>
            <a:pPr>
              <a:defRPr sz="1100"/>
            </a:pPr>
            <a:endParaRPr lang="de-DE"/>
          </a:p>
        </c:txPr>
        <c:crossAx val="128495616"/>
        <c:crosses val="autoZero"/>
        <c:auto val="1"/>
        <c:lblOffset val="100"/>
        <c:baseTimeUnit val="months"/>
        <c:majorUnit val="12"/>
        <c:majorTimeUnit val="months"/>
        <c:minorUnit val="6"/>
        <c:minorTimeUnit val="months"/>
      </c:dateAx>
      <c:valAx>
        <c:axId val="128495616"/>
        <c:scaling>
          <c:orientation val="minMax"/>
          <c:max val="25"/>
          <c:min val="-5"/>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low"/>
        <c:spPr>
          <a:ln w="3175">
            <a:noFill/>
            <a:prstDash val="solid"/>
          </a:ln>
        </c:spPr>
        <c:txPr>
          <a:bodyPr rot="0" vert="horz"/>
          <a:lstStyle/>
          <a:p>
            <a:pPr>
              <a:defRPr/>
            </a:pPr>
            <a:endParaRPr lang="de-DE"/>
          </a:p>
        </c:txPr>
        <c:crossAx val="128493824"/>
        <c:crosses val="autoZero"/>
        <c:crossBetween val="between"/>
        <c:majorUnit val="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Auftragseingang</a:t>
            </a:r>
            <a:r>
              <a:rPr lang="de-DE" sz="1800" b="1" baseline="0"/>
              <a:t> im Bauhauptgewerbe</a:t>
            </a:r>
            <a:endParaRPr lang="de-DE" sz="1800" b="1"/>
          </a:p>
          <a:p>
            <a:pPr algn="l">
              <a:defRPr/>
            </a:pPr>
            <a:r>
              <a:rPr lang="de-DE" sz="1200"/>
              <a:t>(Kalender- und saisonbereinigter Wert nach X13 JDemetra+; 2015=100)</a:t>
            </a:r>
          </a:p>
        </c:rich>
      </c:tx>
      <c:layout>
        <c:manualLayout>
          <c:xMode val="edge"/>
          <c:yMode val="edge"/>
          <c:x val="9.1257823541288118E-4"/>
          <c:y val="1.7320539228356623E-4"/>
        </c:manualLayout>
      </c:layout>
      <c:overlay val="0"/>
      <c:spPr>
        <a:noFill/>
        <a:ln w="25400">
          <a:noFill/>
        </a:ln>
      </c:spPr>
    </c:title>
    <c:autoTitleDeleted val="0"/>
    <c:plotArea>
      <c:layout>
        <c:manualLayout>
          <c:layoutTarget val="inner"/>
          <c:xMode val="edge"/>
          <c:yMode val="edge"/>
          <c:x val="6.4661094286291132E-2"/>
          <c:y val="0.19007373220314591"/>
          <c:w val="0.90133204134366918"/>
          <c:h val="0.70515253411306045"/>
        </c:manualLayout>
      </c:layout>
      <c:lineChart>
        <c:grouping val="standard"/>
        <c:varyColors val="0"/>
        <c:ser>
          <c:idx val="0"/>
          <c:order val="0"/>
          <c:spPr>
            <a:ln w="38100">
              <a:solidFill>
                <a:srgbClr val="00B0F0"/>
              </a:solidFill>
              <a:prstDash val="solid"/>
            </a:ln>
          </c:spPr>
          <c:marker>
            <c:symbol val="none"/>
          </c:marker>
          <c:cat>
            <c:numRef>
              <c:f>'Auftragseingang Bau'!$A$6:$A$53</c:f>
              <c:numCache>
                <c:formatCode>[$-407]mmm/\ yy;@</c:formatCode>
                <c:ptCount val="4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numCache>
            </c:numRef>
          </c:cat>
          <c:val>
            <c:numRef>
              <c:f>'Auftragseingang Bau'!$D$6:$D$53</c:f>
              <c:numCache>
                <c:formatCode>General</c:formatCode>
                <c:ptCount val="48"/>
                <c:pt idx="8">
                  <c:v>112</c:v>
                </c:pt>
                <c:pt idx="9">
                  <c:v>134</c:v>
                </c:pt>
                <c:pt idx="10">
                  <c:v>122.6</c:v>
                </c:pt>
                <c:pt idx="11">
                  <c:v>126.1</c:v>
                </c:pt>
                <c:pt idx="12">
                  <c:v>141.1</c:v>
                </c:pt>
                <c:pt idx="13">
                  <c:v>118.4</c:v>
                </c:pt>
                <c:pt idx="14">
                  <c:v>126.1</c:v>
                </c:pt>
                <c:pt idx="15">
                  <c:v>133.4</c:v>
                </c:pt>
                <c:pt idx="16">
                  <c:v>126.2</c:v>
                </c:pt>
                <c:pt idx="17">
                  <c:v>121</c:v>
                </c:pt>
                <c:pt idx="18">
                  <c:v>118.6</c:v>
                </c:pt>
                <c:pt idx="19">
                  <c:v>121.6</c:v>
                </c:pt>
                <c:pt idx="20">
                  <c:v>123.9</c:v>
                </c:pt>
                <c:pt idx="21">
                  <c:v>114.2</c:v>
                </c:pt>
                <c:pt idx="22">
                  <c:v>128.4</c:v>
                </c:pt>
                <c:pt idx="23">
                  <c:v>132.1</c:v>
                </c:pt>
                <c:pt idx="24">
                  <c:v>127.5</c:v>
                </c:pt>
                <c:pt idx="25">
                  <c:v>127.6</c:v>
                </c:pt>
                <c:pt idx="26">
                  <c:v>124.6</c:v>
                </c:pt>
                <c:pt idx="27">
                  <c:v>123.4</c:v>
                </c:pt>
                <c:pt idx="28">
                  <c:v>119.4</c:v>
                </c:pt>
                <c:pt idx="29">
                  <c:v>119.2</c:v>
                </c:pt>
                <c:pt idx="30">
                  <c:v>126.3</c:v>
                </c:pt>
                <c:pt idx="31">
                  <c:v>111.4</c:v>
                </c:pt>
                <c:pt idx="32">
                  <c:v>118.2</c:v>
                </c:pt>
                <c:pt idx="33">
                  <c:v>117.2</c:v>
                </c:pt>
                <c:pt idx="34">
                  <c:v>124.7</c:v>
                </c:pt>
                <c:pt idx="35">
                  <c:v>132.5</c:v>
                </c:pt>
                <c:pt idx="36">
                  <c:v>132.1</c:v>
                </c:pt>
                <c:pt idx="37">
                  <c:v>135.6</c:v>
                </c:pt>
                <c:pt idx="38">
                  <c:v>122.3</c:v>
                </c:pt>
                <c:pt idx="39">
                  <c:v>122.8</c:v>
                </c:pt>
                <c:pt idx="40">
                  <c:v>119.7</c:v>
                </c:pt>
                <c:pt idx="41">
                  <c:v>125.7</c:v>
                </c:pt>
                <c:pt idx="42">
                  <c:v>124.4</c:v>
                </c:pt>
                <c:pt idx="43">
                  <c:v>121.6</c:v>
                </c:pt>
                <c:pt idx="44">
                  <c:v>124.8</c:v>
                </c:pt>
                <c:pt idx="45">
                  <c:v>129.4</c:v>
                </c:pt>
                <c:pt idx="46">
                  <c:v>127.6</c:v>
                </c:pt>
                <c:pt idx="47">
                  <c:v>126.3</c:v>
                </c:pt>
              </c:numCache>
            </c:numRef>
          </c:val>
          <c:smooth val="0"/>
          <c:extLst>
            <c:ext xmlns:c16="http://schemas.microsoft.com/office/drawing/2014/chart" uri="{C3380CC4-5D6E-409C-BE32-E72D297353CC}">
              <c16:uniqueId val="{00000001-5599-4463-BF21-6AA4D46E5993}"/>
            </c:ext>
          </c:extLst>
        </c:ser>
        <c:dLbls>
          <c:showLegendKey val="0"/>
          <c:showVal val="0"/>
          <c:showCatName val="0"/>
          <c:showSerName val="0"/>
          <c:showPercent val="0"/>
          <c:showBubbleSize val="0"/>
        </c:dLbls>
        <c:smooth val="0"/>
        <c:axId val="122541568"/>
        <c:axId val="122543104"/>
      </c:lineChart>
      <c:dateAx>
        <c:axId val="12254156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sz="1050"/>
            </a:pPr>
            <a:endParaRPr lang="de-DE"/>
          </a:p>
        </c:txPr>
        <c:crossAx val="122543104"/>
        <c:crosses val="autoZero"/>
        <c:auto val="1"/>
        <c:lblOffset val="100"/>
        <c:baseTimeUnit val="months"/>
        <c:majorUnit val="12"/>
        <c:majorTimeUnit val="months"/>
        <c:minorUnit val="6"/>
        <c:minorTimeUnit val="months"/>
      </c:dateAx>
      <c:valAx>
        <c:axId val="122543104"/>
        <c:scaling>
          <c:orientation val="minMax"/>
          <c:min val="110"/>
        </c:scaling>
        <c:delete val="0"/>
        <c:axPos val="l"/>
        <c:majorGridlines>
          <c:spPr>
            <a:ln w="3175">
              <a:solidFill>
                <a:schemeClr val="bg1">
                  <a:lumMod val="50000"/>
                  <a:alpha val="35000"/>
                </a:schemeClr>
              </a:solidFill>
              <a:prstDash val="solid"/>
            </a:ln>
          </c:spPr>
        </c:majorGridlines>
        <c:numFmt formatCode="0" sourceLinked="0"/>
        <c:majorTickMark val="none"/>
        <c:minorTickMark val="none"/>
        <c:tickLblPos val="nextTo"/>
        <c:spPr>
          <a:ln w="9525">
            <a:noFill/>
          </a:ln>
        </c:spPr>
        <c:txPr>
          <a:bodyPr rot="0" vert="horz"/>
          <a:lstStyle/>
          <a:p>
            <a:pPr>
              <a:defRPr/>
            </a:pPr>
            <a:endParaRPr lang="de-DE"/>
          </a:p>
        </c:txPr>
        <c:crossAx val="122541568"/>
        <c:crosses val="autoZero"/>
        <c:crossBetween val="between"/>
        <c:majorUnit val="5"/>
      </c:valAx>
      <c:spPr>
        <a:solidFill>
          <a:srgbClr val="FFFFFF"/>
        </a:solidFill>
        <a:ln w="25400">
          <a:noFill/>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Umsatz im Einzelhandel</a:t>
            </a:r>
            <a:br>
              <a:rPr lang="de-DE" sz="1800" b="1"/>
            </a:br>
            <a:r>
              <a:rPr lang="de-DE" sz="1100" b="0"/>
              <a:t>(nach X13 Arima; 2015=100)</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4917474160206762E-2"/>
          <c:y val="0.22391544834307991"/>
          <c:w val="0.90133204134366918"/>
          <c:h val="0.70515253411306045"/>
        </c:manualLayout>
      </c:layout>
      <c:lineChart>
        <c:grouping val="standard"/>
        <c:varyColors val="0"/>
        <c:ser>
          <c:idx val="0"/>
          <c:order val="0"/>
          <c:tx>
            <c:strRef>
              <c:f>'Umsatz Einzelhandel'!$B$4:$G$4</c:f>
              <c:strCache>
                <c:ptCount val="1"/>
                <c:pt idx="0">
                  <c:v>(preisbereinigt (real))</c:v>
                </c:pt>
              </c:strCache>
            </c:strRef>
          </c:tx>
          <c:spPr>
            <a:ln w="38100">
              <a:solidFill>
                <a:srgbClr val="00B0F0"/>
              </a:solidFill>
              <a:prstDash val="solid"/>
            </a:ln>
          </c:spPr>
          <c:marker>
            <c:symbol val="none"/>
          </c:marker>
          <c:cat>
            <c:numRef>
              <c:f>'Umsatz Einzelhandel'!$A$7:$A$126</c:f>
              <c:numCache>
                <c:formatCode>[$-407]mmm/\ yy;@</c:formatCode>
                <c:ptCount val="12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numCache>
            </c:numRef>
          </c:cat>
          <c:val>
            <c:numRef>
              <c:f>'Umsatz Einzelhandel'!$D$7:$D$126</c:f>
              <c:numCache>
                <c:formatCode>0.0</c:formatCode>
                <c:ptCount val="120"/>
                <c:pt idx="7" formatCode="General">
                  <c:v>113.6</c:v>
                </c:pt>
                <c:pt idx="8" formatCode="General">
                  <c:v>112.9</c:v>
                </c:pt>
                <c:pt idx="9" formatCode="General">
                  <c:v>119.3</c:v>
                </c:pt>
                <c:pt idx="10" formatCode="General">
                  <c:v>117.3</c:v>
                </c:pt>
                <c:pt idx="11" formatCode="General">
                  <c:v>117.1</c:v>
                </c:pt>
                <c:pt idx="12" formatCode="General">
                  <c:v>117.3</c:v>
                </c:pt>
                <c:pt idx="13" formatCode="General">
                  <c:v>120.2</c:v>
                </c:pt>
                <c:pt idx="14" formatCode="General">
                  <c:v>118.2</c:v>
                </c:pt>
                <c:pt idx="15" formatCode="General">
                  <c:v>117.9</c:v>
                </c:pt>
                <c:pt idx="16" formatCode="General">
                  <c:v>118.9</c:v>
                </c:pt>
                <c:pt idx="17" formatCode="General">
                  <c:v>118.2</c:v>
                </c:pt>
                <c:pt idx="18" formatCode="General">
                  <c:v>123.3</c:v>
                </c:pt>
                <c:pt idx="19" formatCode="General">
                  <c:v>117.8</c:v>
                </c:pt>
                <c:pt idx="20" formatCode="General">
                  <c:v>112.6</c:v>
                </c:pt>
                <c:pt idx="21" formatCode="General">
                  <c:v>120.5</c:v>
                </c:pt>
                <c:pt idx="22" formatCode="General">
                  <c:v>109.7</c:v>
                </c:pt>
                <c:pt idx="23" formatCode="General">
                  <c:v>106.2</c:v>
                </c:pt>
                <c:pt idx="24" formatCode="General">
                  <c:v>115.7</c:v>
                </c:pt>
                <c:pt idx="25" formatCode="General">
                  <c:v>122.7</c:v>
                </c:pt>
                <c:pt idx="26" formatCode="General">
                  <c:v>120.4</c:v>
                </c:pt>
                <c:pt idx="27" formatCode="General">
                  <c:v>118.5</c:v>
                </c:pt>
                <c:pt idx="28" formatCode="General">
                  <c:v>118.7</c:v>
                </c:pt>
                <c:pt idx="29" formatCode="General">
                  <c:v>117.4</c:v>
                </c:pt>
                <c:pt idx="30" formatCode="General">
                  <c:v>117.2</c:v>
                </c:pt>
                <c:pt idx="31" formatCode="General">
                  <c:v>118</c:v>
                </c:pt>
                <c:pt idx="32" formatCode="General">
                  <c:v>104.8</c:v>
                </c:pt>
                <c:pt idx="33" formatCode="General">
                  <c:v>111.9</c:v>
                </c:pt>
                <c:pt idx="34" formatCode="General">
                  <c:v>112.5</c:v>
                </c:pt>
                <c:pt idx="35" formatCode="General">
                  <c:v>112.3</c:v>
                </c:pt>
                <c:pt idx="36" formatCode="General">
                  <c:v>111.9</c:v>
                </c:pt>
                <c:pt idx="37" formatCode="General">
                  <c:v>111.9</c:v>
                </c:pt>
                <c:pt idx="38" formatCode="General">
                  <c:v>110.3</c:v>
                </c:pt>
                <c:pt idx="39" formatCode="General">
                  <c:v>112.2</c:v>
                </c:pt>
                <c:pt idx="40" formatCode="General">
                  <c:v>110.9</c:v>
                </c:pt>
                <c:pt idx="41" formatCode="General">
                  <c:v>111.6</c:v>
                </c:pt>
                <c:pt idx="42" formatCode="General">
                  <c:v>112.4</c:v>
                </c:pt>
                <c:pt idx="43" formatCode="General">
                  <c:v>109</c:v>
                </c:pt>
                <c:pt idx="44" formatCode="General">
                  <c:v>110.5</c:v>
                </c:pt>
                <c:pt idx="45" formatCode="General">
                  <c:v>110.9</c:v>
                </c:pt>
                <c:pt idx="46" formatCode="General">
                  <c:v>110.1</c:v>
                </c:pt>
                <c:pt idx="47" formatCode="General">
                  <c:v>109.9</c:v>
                </c:pt>
                <c:pt idx="48" formatCode="General">
                  <c:v>108.8</c:v>
                </c:pt>
                <c:pt idx="49" formatCode="General">
                  <c:v>108.4</c:v>
                </c:pt>
                <c:pt idx="50" formatCode="General">
                  <c:v>108</c:v>
                </c:pt>
                <c:pt idx="51" formatCode="General">
                  <c:v>107.4</c:v>
                </c:pt>
                <c:pt idx="52" formatCode="General">
                  <c:v>107.3</c:v>
                </c:pt>
                <c:pt idx="53" formatCode="General">
                  <c:v>107.9</c:v>
                </c:pt>
                <c:pt idx="54" formatCode="General">
                  <c:v>108.1</c:v>
                </c:pt>
                <c:pt idx="55" formatCode="General">
                  <c:v>107.2</c:v>
                </c:pt>
                <c:pt idx="56" formatCode="General">
                  <c:v>109.2</c:v>
                </c:pt>
                <c:pt idx="57" formatCode="General">
                  <c:v>106.3</c:v>
                </c:pt>
                <c:pt idx="58" formatCode="General">
                  <c:v>105</c:v>
                </c:pt>
                <c:pt idx="59" formatCode="General">
                  <c:v>105.9</c:v>
                </c:pt>
                <c:pt idx="60" formatCode="General">
                  <c:v>109.2</c:v>
                </c:pt>
                <c:pt idx="61" formatCode="General">
                  <c:v>106.6</c:v>
                </c:pt>
                <c:pt idx="62" formatCode="General">
                  <c:v>105.7</c:v>
                </c:pt>
                <c:pt idx="63" formatCode="General">
                  <c:v>107</c:v>
                </c:pt>
                <c:pt idx="64" formatCode="General">
                  <c:v>105.2</c:v>
                </c:pt>
                <c:pt idx="65" formatCode="General">
                  <c:v>105.9</c:v>
                </c:pt>
                <c:pt idx="66" formatCode="General">
                  <c:v>106</c:v>
                </c:pt>
                <c:pt idx="67" formatCode="General">
                  <c:v>105.7</c:v>
                </c:pt>
                <c:pt idx="68" formatCode="General">
                  <c:v>104.6</c:v>
                </c:pt>
                <c:pt idx="69" formatCode="General">
                  <c:v>106.3</c:v>
                </c:pt>
                <c:pt idx="70" formatCode="General">
                  <c:v>103.6</c:v>
                </c:pt>
                <c:pt idx="71" formatCode="General">
                  <c:v>103</c:v>
                </c:pt>
                <c:pt idx="72" formatCode="General">
                  <c:v>105.1</c:v>
                </c:pt>
                <c:pt idx="73" formatCode="General">
                  <c:v>102.2</c:v>
                </c:pt>
                <c:pt idx="74" formatCode="General">
                  <c:v>104.7</c:v>
                </c:pt>
                <c:pt idx="75" formatCode="General">
                  <c:v>101.3</c:v>
                </c:pt>
                <c:pt idx="76" formatCode="General">
                  <c:v>102.5</c:v>
                </c:pt>
                <c:pt idx="77" formatCode="General">
                  <c:v>102.3</c:v>
                </c:pt>
                <c:pt idx="78" formatCode="General">
                  <c:v>101</c:v>
                </c:pt>
                <c:pt idx="79" formatCode="General">
                  <c:v>101.3</c:v>
                </c:pt>
                <c:pt idx="80" formatCode="General">
                  <c:v>100.7</c:v>
                </c:pt>
                <c:pt idx="81" formatCode="General">
                  <c:v>100.9</c:v>
                </c:pt>
                <c:pt idx="82" formatCode="General">
                  <c:v>101.3</c:v>
                </c:pt>
                <c:pt idx="83" formatCode="General">
                  <c:v>101.9</c:v>
                </c:pt>
                <c:pt idx="84" formatCode="General">
                  <c:v>102.2</c:v>
                </c:pt>
                <c:pt idx="85" formatCode="General">
                  <c:v>100.6</c:v>
                </c:pt>
                <c:pt idx="86" formatCode="General">
                  <c:v>100.8</c:v>
                </c:pt>
                <c:pt idx="87" formatCode="General">
                  <c:v>100.8</c:v>
                </c:pt>
                <c:pt idx="88" formatCode="General">
                  <c:v>100.7</c:v>
                </c:pt>
                <c:pt idx="89" formatCode="General">
                  <c:v>101</c:v>
                </c:pt>
                <c:pt idx="90" formatCode="General">
                  <c:v>99.6</c:v>
                </c:pt>
                <c:pt idx="91" formatCode="General">
                  <c:v>100.4</c:v>
                </c:pt>
                <c:pt idx="92" formatCode="General">
                  <c:v>99</c:v>
                </c:pt>
                <c:pt idx="93" formatCode="General">
                  <c:v>98.3</c:v>
                </c:pt>
                <c:pt idx="94" formatCode="General">
                  <c:v>98.7</c:v>
                </c:pt>
                <c:pt idx="95" formatCode="General">
                  <c:v>98.6</c:v>
                </c:pt>
                <c:pt idx="96" formatCode="General">
                  <c:v>96.7</c:v>
                </c:pt>
                <c:pt idx="97" formatCode="General">
                  <c:v>96.7</c:v>
                </c:pt>
                <c:pt idx="98" formatCode="General">
                  <c:v>97</c:v>
                </c:pt>
                <c:pt idx="99" formatCode="General">
                  <c:v>95.8</c:v>
                </c:pt>
                <c:pt idx="100" formatCode="General">
                  <c:v>97.2</c:v>
                </c:pt>
                <c:pt idx="101" formatCode="General">
                  <c:v>95.6</c:v>
                </c:pt>
                <c:pt idx="102" formatCode="General">
                  <c:v>97</c:v>
                </c:pt>
                <c:pt idx="103" formatCode="General">
                  <c:v>95.6</c:v>
                </c:pt>
                <c:pt idx="104" formatCode="General">
                  <c:v>96.2</c:v>
                </c:pt>
                <c:pt idx="105" formatCode="General">
                  <c:v>96.9</c:v>
                </c:pt>
                <c:pt idx="106" formatCode="General">
                  <c:v>96.2</c:v>
                </c:pt>
                <c:pt idx="107" formatCode="General">
                  <c:v>95.7</c:v>
                </c:pt>
                <c:pt idx="108" formatCode="General">
                  <c:v>95.1</c:v>
                </c:pt>
                <c:pt idx="109" formatCode="General">
                  <c:v>96.4</c:v>
                </c:pt>
                <c:pt idx="110" formatCode="General">
                  <c:v>95.3</c:v>
                </c:pt>
                <c:pt idx="111" formatCode="General">
                  <c:v>95.8</c:v>
                </c:pt>
                <c:pt idx="112" formatCode="General">
                  <c:v>95.3</c:v>
                </c:pt>
                <c:pt idx="113" formatCode="General">
                  <c:v>95.4</c:v>
                </c:pt>
                <c:pt idx="114" formatCode="General">
                  <c:v>94.8</c:v>
                </c:pt>
                <c:pt idx="115" formatCode="General">
                  <c:v>95.4</c:v>
                </c:pt>
                <c:pt idx="116" formatCode="General">
                  <c:v>94.9</c:v>
                </c:pt>
                <c:pt idx="117" formatCode="General">
                  <c:v>95.3</c:v>
                </c:pt>
                <c:pt idx="118" formatCode="General">
                  <c:v>94.7</c:v>
                </c:pt>
                <c:pt idx="119" formatCode="General">
                  <c:v>95.1</c:v>
                </c:pt>
              </c:numCache>
            </c:numRef>
          </c:val>
          <c:smooth val="0"/>
          <c:extLst>
            <c:ext xmlns:c16="http://schemas.microsoft.com/office/drawing/2014/chart" uri="{C3380CC4-5D6E-409C-BE32-E72D297353CC}">
              <c16:uniqueId val="{00000001-7503-4C9E-9832-DBFC6D0248EF}"/>
            </c:ext>
          </c:extLst>
        </c:ser>
        <c:ser>
          <c:idx val="1"/>
          <c:order val="1"/>
          <c:tx>
            <c:strRef>
              <c:f>'Umsatz Einzelhandel'!$H$4:$M$4</c:f>
              <c:strCache>
                <c:ptCount val="1"/>
                <c:pt idx="0">
                  <c:v>nominal</c:v>
                </c:pt>
              </c:strCache>
            </c:strRef>
          </c:tx>
          <c:marker>
            <c:symbol val="none"/>
          </c:marker>
          <c:cat>
            <c:numRef>
              <c:f>'Umsatz Einzelhandel'!$A$7:$A$126</c:f>
              <c:numCache>
                <c:formatCode>[$-407]mmm/\ yy;@</c:formatCode>
                <c:ptCount val="12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numCache>
            </c:numRef>
          </c:cat>
          <c:val>
            <c:numRef>
              <c:f>'Umsatz Einzelhandel'!$J$7:$J$126</c:f>
              <c:numCache>
                <c:formatCode>0.0</c:formatCode>
                <c:ptCount val="120"/>
                <c:pt idx="7" formatCode="General">
                  <c:v>130.30000000000001</c:v>
                </c:pt>
                <c:pt idx="8" formatCode="General">
                  <c:v>127.7</c:v>
                </c:pt>
                <c:pt idx="9" formatCode="General">
                  <c:v>134</c:v>
                </c:pt>
                <c:pt idx="10" formatCode="General">
                  <c:v>129</c:v>
                </c:pt>
                <c:pt idx="11" formatCode="General">
                  <c:v>128.19999999999999</c:v>
                </c:pt>
                <c:pt idx="12" formatCode="General">
                  <c:v>127.3</c:v>
                </c:pt>
                <c:pt idx="13" formatCode="General">
                  <c:v>129.69999999999999</c:v>
                </c:pt>
                <c:pt idx="14" formatCode="General">
                  <c:v>127.2</c:v>
                </c:pt>
                <c:pt idx="15" formatCode="General">
                  <c:v>126.4</c:v>
                </c:pt>
                <c:pt idx="16" formatCode="General">
                  <c:v>127.3</c:v>
                </c:pt>
                <c:pt idx="17" formatCode="General">
                  <c:v>126.4</c:v>
                </c:pt>
                <c:pt idx="18" formatCode="General">
                  <c:v>131.4</c:v>
                </c:pt>
                <c:pt idx="19" formatCode="General">
                  <c:v>125.2</c:v>
                </c:pt>
                <c:pt idx="20" formatCode="General">
                  <c:v>119.4</c:v>
                </c:pt>
                <c:pt idx="21" formatCode="General">
                  <c:v>127.6</c:v>
                </c:pt>
                <c:pt idx="22" formatCode="General">
                  <c:v>116.4</c:v>
                </c:pt>
                <c:pt idx="23" formatCode="General">
                  <c:v>112.4</c:v>
                </c:pt>
                <c:pt idx="24" formatCode="General">
                  <c:v>121.7</c:v>
                </c:pt>
                <c:pt idx="25" formatCode="General">
                  <c:v>128.6</c:v>
                </c:pt>
                <c:pt idx="26" formatCode="General">
                  <c:v>126.3</c:v>
                </c:pt>
                <c:pt idx="27" formatCode="General">
                  <c:v>124.2</c:v>
                </c:pt>
                <c:pt idx="28" formatCode="General">
                  <c:v>124.7</c:v>
                </c:pt>
                <c:pt idx="29" formatCode="General">
                  <c:v>123.1</c:v>
                </c:pt>
                <c:pt idx="30" formatCode="General">
                  <c:v>122.7</c:v>
                </c:pt>
                <c:pt idx="31" formatCode="General">
                  <c:v>123.2</c:v>
                </c:pt>
                <c:pt idx="32" formatCode="General">
                  <c:v>109.8</c:v>
                </c:pt>
                <c:pt idx="33" formatCode="General">
                  <c:v>117.1</c:v>
                </c:pt>
                <c:pt idx="34" formatCode="General">
                  <c:v>117.5</c:v>
                </c:pt>
                <c:pt idx="35" formatCode="General">
                  <c:v>117.2</c:v>
                </c:pt>
                <c:pt idx="36" formatCode="General">
                  <c:v>116.4</c:v>
                </c:pt>
                <c:pt idx="37" formatCode="General">
                  <c:v>116.3</c:v>
                </c:pt>
                <c:pt idx="38" formatCode="General">
                  <c:v>114.4</c:v>
                </c:pt>
                <c:pt idx="39" formatCode="General">
                  <c:v>116.2</c:v>
                </c:pt>
                <c:pt idx="40" formatCode="General">
                  <c:v>115.1</c:v>
                </c:pt>
                <c:pt idx="41" formatCode="General">
                  <c:v>115.6</c:v>
                </c:pt>
                <c:pt idx="42" formatCode="General">
                  <c:v>116.5</c:v>
                </c:pt>
                <c:pt idx="43" formatCode="General">
                  <c:v>112.9</c:v>
                </c:pt>
                <c:pt idx="44" formatCode="General">
                  <c:v>114.2</c:v>
                </c:pt>
                <c:pt idx="45" formatCode="General">
                  <c:v>114.3</c:v>
                </c:pt>
                <c:pt idx="46" formatCode="General">
                  <c:v>113.6</c:v>
                </c:pt>
                <c:pt idx="47" formatCode="General">
                  <c:v>113.3</c:v>
                </c:pt>
                <c:pt idx="48" formatCode="General">
                  <c:v>112.2</c:v>
                </c:pt>
                <c:pt idx="49" formatCode="General">
                  <c:v>112.3</c:v>
                </c:pt>
                <c:pt idx="50" formatCode="General">
                  <c:v>111.8</c:v>
                </c:pt>
                <c:pt idx="51" formatCode="General">
                  <c:v>111.2</c:v>
                </c:pt>
                <c:pt idx="52" formatCode="General">
                  <c:v>110.6</c:v>
                </c:pt>
                <c:pt idx="53" formatCode="General">
                  <c:v>110.7</c:v>
                </c:pt>
                <c:pt idx="54" formatCode="General">
                  <c:v>111.3</c:v>
                </c:pt>
                <c:pt idx="55" formatCode="General">
                  <c:v>110.3</c:v>
                </c:pt>
                <c:pt idx="56" formatCode="General">
                  <c:v>112</c:v>
                </c:pt>
                <c:pt idx="57" formatCode="General">
                  <c:v>109.2</c:v>
                </c:pt>
                <c:pt idx="58" formatCode="General">
                  <c:v>107.5</c:v>
                </c:pt>
                <c:pt idx="59" formatCode="General">
                  <c:v>108.6</c:v>
                </c:pt>
                <c:pt idx="60" formatCode="General">
                  <c:v>111.9</c:v>
                </c:pt>
                <c:pt idx="61" formatCode="General">
                  <c:v>108.9</c:v>
                </c:pt>
                <c:pt idx="62" formatCode="General">
                  <c:v>107.7</c:v>
                </c:pt>
                <c:pt idx="63" formatCode="General">
                  <c:v>109</c:v>
                </c:pt>
                <c:pt idx="64" formatCode="General">
                  <c:v>106.9</c:v>
                </c:pt>
                <c:pt idx="65" formatCode="General">
                  <c:v>107.4</c:v>
                </c:pt>
                <c:pt idx="66" formatCode="General">
                  <c:v>107.4</c:v>
                </c:pt>
                <c:pt idx="67" formatCode="General">
                  <c:v>107.1</c:v>
                </c:pt>
                <c:pt idx="68" formatCode="General">
                  <c:v>106</c:v>
                </c:pt>
                <c:pt idx="69" formatCode="General">
                  <c:v>107.9</c:v>
                </c:pt>
                <c:pt idx="70" formatCode="General">
                  <c:v>105.2</c:v>
                </c:pt>
                <c:pt idx="71" formatCode="General">
                  <c:v>104.5</c:v>
                </c:pt>
                <c:pt idx="72" formatCode="General">
                  <c:v>106.5</c:v>
                </c:pt>
                <c:pt idx="73" formatCode="General">
                  <c:v>103.3</c:v>
                </c:pt>
                <c:pt idx="74" formatCode="General">
                  <c:v>105.5</c:v>
                </c:pt>
                <c:pt idx="75" formatCode="General">
                  <c:v>101.7</c:v>
                </c:pt>
                <c:pt idx="76" formatCode="General">
                  <c:v>102.8</c:v>
                </c:pt>
                <c:pt idx="77" formatCode="General">
                  <c:v>102.5</c:v>
                </c:pt>
                <c:pt idx="78" formatCode="General">
                  <c:v>101.1</c:v>
                </c:pt>
                <c:pt idx="79" formatCode="General">
                  <c:v>101.3</c:v>
                </c:pt>
                <c:pt idx="80" formatCode="General">
                  <c:v>100.8</c:v>
                </c:pt>
                <c:pt idx="81" formatCode="General">
                  <c:v>100.7</c:v>
                </c:pt>
                <c:pt idx="82" formatCode="General">
                  <c:v>100.9</c:v>
                </c:pt>
                <c:pt idx="83" formatCode="General">
                  <c:v>101.6</c:v>
                </c:pt>
                <c:pt idx="84" formatCode="General">
                  <c:v>102.2</c:v>
                </c:pt>
                <c:pt idx="85" formatCode="General">
                  <c:v>101</c:v>
                </c:pt>
                <c:pt idx="86" formatCode="General">
                  <c:v>100.9</c:v>
                </c:pt>
                <c:pt idx="87" formatCode="General">
                  <c:v>100.8</c:v>
                </c:pt>
                <c:pt idx="88" formatCode="General">
                  <c:v>100.8</c:v>
                </c:pt>
                <c:pt idx="89" formatCode="General">
                  <c:v>100.9</c:v>
                </c:pt>
                <c:pt idx="90" formatCode="General">
                  <c:v>99.7</c:v>
                </c:pt>
                <c:pt idx="91" formatCode="General">
                  <c:v>100.4</c:v>
                </c:pt>
                <c:pt idx="92" formatCode="General">
                  <c:v>99</c:v>
                </c:pt>
                <c:pt idx="93" formatCode="General">
                  <c:v>98.2</c:v>
                </c:pt>
                <c:pt idx="94" formatCode="General">
                  <c:v>98.3</c:v>
                </c:pt>
                <c:pt idx="95" formatCode="General">
                  <c:v>98.3</c:v>
                </c:pt>
                <c:pt idx="96" formatCode="General">
                  <c:v>96.3</c:v>
                </c:pt>
                <c:pt idx="97" formatCode="General">
                  <c:v>96.5</c:v>
                </c:pt>
                <c:pt idx="98" formatCode="General">
                  <c:v>97</c:v>
                </c:pt>
                <c:pt idx="99" formatCode="General">
                  <c:v>96.1</c:v>
                </c:pt>
                <c:pt idx="100" formatCode="General">
                  <c:v>97.5</c:v>
                </c:pt>
                <c:pt idx="101" formatCode="General">
                  <c:v>96</c:v>
                </c:pt>
                <c:pt idx="102" formatCode="General">
                  <c:v>97.1</c:v>
                </c:pt>
                <c:pt idx="103" formatCode="General">
                  <c:v>95.6</c:v>
                </c:pt>
                <c:pt idx="104" formatCode="General">
                  <c:v>96.3</c:v>
                </c:pt>
                <c:pt idx="105" formatCode="General">
                  <c:v>97.1</c:v>
                </c:pt>
                <c:pt idx="106" formatCode="General">
                  <c:v>96.4</c:v>
                </c:pt>
                <c:pt idx="107" formatCode="General">
                  <c:v>95.9</c:v>
                </c:pt>
                <c:pt idx="108" formatCode="General">
                  <c:v>95.1</c:v>
                </c:pt>
                <c:pt idx="109" formatCode="General">
                  <c:v>96.3</c:v>
                </c:pt>
                <c:pt idx="110" formatCode="General">
                  <c:v>95.1</c:v>
                </c:pt>
                <c:pt idx="111" formatCode="General">
                  <c:v>95.6</c:v>
                </c:pt>
                <c:pt idx="112" formatCode="General">
                  <c:v>95.2</c:v>
                </c:pt>
                <c:pt idx="113" formatCode="General">
                  <c:v>95.5</c:v>
                </c:pt>
                <c:pt idx="114" formatCode="General">
                  <c:v>94.8</c:v>
                </c:pt>
                <c:pt idx="115" formatCode="General">
                  <c:v>95.2</c:v>
                </c:pt>
                <c:pt idx="116" formatCode="General">
                  <c:v>94.4</c:v>
                </c:pt>
                <c:pt idx="117" formatCode="General">
                  <c:v>94.7</c:v>
                </c:pt>
                <c:pt idx="118" formatCode="General">
                  <c:v>94</c:v>
                </c:pt>
                <c:pt idx="119" formatCode="General">
                  <c:v>94.2</c:v>
                </c:pt>
              </c:numCache>
            </c:numRef>
          </c:val>
          <c:smooth val="0"/>
          <c:extLst>
            <c:ext xmlns:c16="http://schemas.microsoft.com/office/drawing/2014/chart" uri="{C3380CC4-5D6E-409C-BE32-E72D297353CC}">
              <c16:uniqueId val="{00000000-5401-4D86-8743-A682B53DEFCD}"/>
            </c:ext>
          </c:extLst>
        </c:ser>
        <c:dLbls>
          <c:showLegendKey val="0"/>
          <c:showVal val="0"/>
          <c:showCatName val="0"/>
          <c:showSerName val="0"/>
          <c:showPercent val="0"/>
          <c:showBubbleSize val="0"/>
        </c:dLbls>
        <c:smooth val="0"/>
        <c:axId val="122541568"/>
        <c:axId val="122543104"/>
      </c:lineChart>
      <c:dateAx>
        <c:axId val="12254156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sz="1050"/>
            </a:pPr>
            <a:endParaRPr lang="de-DE"/>
          </a:p>
        </c:txPr>
        <c:crossAx val="122543104"/>
        <c:crosses val="autoZero"/>
        <c:auto val="0"/>
        <c:lblOffset val="100"/>
        <c:baseTimeUnit val="months"/>
        <c:majorUnit val="12"/>
        <c:majorTimeUnit val="months"/>
        <c:minorUnit val="6"/>
        <c:minorTimeUnit val="months"/>
      </c:dateAx>
      <c:valAx>
        <c:axId val="122543104"/>
        <c:scaling>
          <c:orientation val="minMax"/>
          <c:min val="90"/>
        </c:scaling>
        <c:delete val="0"/>
        <c:axPos val="l"/>
        <c:majorGridlines>
          <c:spPr>
            <a:ln w="12700">
              <a:solidFill>
                <a:schemeClr val="tx2">
                  <a:lumMod val="20000"/>
                  <a:lumOff val="80000"/>
                  <a:alpha val="35000"/>
                </a:schemeClr>
              </a:solidFill>
              <a:prstDash val="solid"/>
            </a:ln>
          </c:spPr>
        </c:majorGridlines>
        <c:numFmt formatCode="0" sourceLinked="0"/>
        <c:majorTickMark val="none"/>
        <c:minorTickMark val="none"/>
        <c:tickLblPos val="nextTo"/>
        <c:spPr>
          <a:ln w="9525">
            <a:noFill/>
          </a:ln>
        </c:spPr>
        <c:txPr>
          <a:bodyPr rot="0" vert="horz"/>
          <a:lstStyle/>
          <a:p>
            <a:pPr>
              <a:defRPr/>
            </a:pPr>
            <a:endParaRPr lang="de-DE"/>
          </a:p>
        </c:txPr>
        <c:crossAx val="122541568"/>
        <c:crosses val="autoZero"/>
        <c:crossBetween val="between"/>
        <c:majorUnit val="5"/>
      </c:valAx>
      <c:spPr>
        <a:solidFill>
          <a:srgbClr val="FFFFFF"/>
        </a:solidFill>
        <a:ln w="25400">
          <a:noFill/>
        </a:ln>
      </c:spPr>
    </c:plotArea>
    <c:legend>
      <c:legendPos val="r"/>
      <c:layout>
        <c:manualLayout>
          <c:xMode val="edge"/>
          <c:yMode val="edge"/>
          <c:x val="0.71091568241469816"/>
          <c:y val="1.6290108391357392E-2"/>
          <c:w val="0.27866765091863516"/>
          <c:h val="0.12297214844591199"/>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Umsatz im Einzelhandel</a:t>
            </a:r>
            <a:br>
              <a:rPr lang="de-DE" sz="1800" b="1"/>
            </a:br>
            <a:r>
              <a:rPr lang="de-DE" sz="1100" b="0"/>
              <a:t>(nach X13 Arima; 2015=100)</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4917474160206762E-2"/>
          <c:y val="0.22391544834307991"/>
          <c:w val="0.90133204134366918"/>
          <c:h val="0.70515253411306045"/>
        </c:manualLayout>
      </c:layout>
      <c:lineChart>
        <c:grouping val="standard"/>
        <c:varyColors val="0"/>
        <c:ser>
          <c:idx val="0"/>
          <c:order val="0"/>
          <c:tx>
            <c:strRef>
              <c:f>'Umsatz Einzelhandel'!$B$4:$G$4</c:f>
              <c:strCache>
                <c:ptCount val="1"/>
                <c:pt idx="0">
                  <c:v>(preisbereinigt (real))</c:v>
                </c:pt>
              </c:strCache>
            </c:strRef>
          </c:tx>
          <c:spPr>
            <a:ln w="38100">
              <a:solidFill>
                <a:srgbClr val="00B0F0"/>
              </a:solidFill>
              <a:prstDash val="solid"/>
            </a:ln>
          </c:spPr>
          <c:marker>
            <c:symbol val="none"/>
          </c:marker>
          <c:cat>
            <c:numRef>
              <c:f>'Umsatz Einzelhandel'!$A$7:$A$126</c:f>
              <c:numCache>
                <c:formatCode>[$-407]mmm/\ yy;@</c:formatCode>
                <c:ptCount val="12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numCache>
            </c:numRef>
          </c:cat>
          <c:val>
            <c:numRef>
              <c:f>'Umsatz Einzelhandel'!$D$7:$D$126</c:f>
              <c:numCache>
                <c:formatCode>0.0</c:formatCode>
                <c:ptCount val="120"/>
                <c:pt idx="7" formatCode="General">
                  <c:v>113.6</c:v>
                </c:pt>
                <c:pt idx="8" formatCode="General">
                  <c:v>112.9</c:v>
                </c:pt>
                <c:pt idx="9" formatCode="General">
                  <c:v>119.3</c:v>
                </c:pt>
                <c:pt idx="10" formatCode="General">
                  <c:v>117.3</c:v>
                </c:pt>
                <c:pt idx="11" formatCode="General">
                  <c:v>117.1</c:v>
                </c:pt>
                <c:pt idx="12" formatCode="General">
                  <c:v>117.3</c:v>
                </c:pt>
                <c:pt idx="13" formatCode="General">
                  <c:v>120.2</c:v>
                </c:pt>
                <c:pt idx="14" formatCode="General">
                  <c:v>118.2</c:v>
                </c:pt>
                <c:pt idx="15" formatCode="General">
                  <c:v>117.9</c:v>
                </c:pt>
                <c:pt idx="16" formatCode="General">
                  <c:v>118.9</c:v>
                </c:pt>
                <c:pt idx="17" formatCode="General">
                  <c:v>118.2</c:v>
                </c:pt>
                <c:pt idx="18" formatCode="General">
                  <c:v>123.3</c:v>
                </c:pt>
                <c:pt idx="19" formatCode="General">
                  <c:v>117.8</c:v>
                </c:pt>
                <c:pt idx="20" formatCode="General">
                  <c:v>112.6</c:v>
                </c:pt>
                <c:pt idx="21" formatCode="General">
                  <c:v>120.5</c:v>
                </c:pt>
                <c:pt idx="22" formatCode="General">
                  <c:v>109.7</c:v>
                </c:pt>
                <c:pt idx="23" formatCode="General">
                  <c:v>106.2</c:v>
                </c:pt>
                <c:pt idx="24" formatCode="General">
                  <c:v>115.7</c:v>
                </c:pt>
                <c:pt idx="25" formatCode="General">
                  <c:v>122.7</c:v>
                </c:pt>
                <c:pt idx="26" formatCode="General">
                  <c:v>120.4</c:v>
                </c:pt>
                <c:pt idx="27" formatCode="General">
                  <c:v>118.5</c:v>
                </c:pt>
                <c:pt idx="28" formatCode="General">
                  <c:v>118.7</c:v>
                </c:pt>
                <c:pt idx="29" formatCode="General">
                  <c:v>117.4</c:v>
                </c:pt>
                <c:pt idx="30" formatCode="General">
                  <c:v>117.2</c:v>
                </c:pt>
                <c:pt idx="31" formatCode="General">
                  <c:v>118</c:v>
                </c:pt>
                <c:pt idx="32" formatCode="General">
                  <c:v>104.8</c:v>
                </c:pt>
                <c:pt idx="33" formatCode="General">
                  <c:v>111.9</c:v>
                </c:pt>
                <c:pt idx="34" formatCode="General">
                  <c:v>112.5</c:v>
                </c:pt>
                <c:pt idx="35" formatCode="General">
                  <c:v>112.3</c:v>
                </c:pt>
                <c:pt idx="36" formatCode="General">
                  <c:v>111.9</c:v>
                </c:pt>
                <c:pt idx="37" formatCode="General">
                  <c:v>111.9</c:v>
                </c:pt>
                <c:pt idx="38" formatCode="General">
                  <c:v>110.3</c:v>
                </c:pt>
                <c:pt idx="39" formatCode="General">
                  <c:v>112.2</c:v>
                </c:pt>
                <c:pt idx="40" formatCode="General">
                  <c:v>110.9</c:v>
                </c:pt>
                <c:pt idx="41" formatCode="General">
                  <c:v>111.6</c:v>
                </c:pt>
                <c:pt idx="42" formatCode="General">
                  <c:v>112.4</c:v>
                </c:pt>
                <c:pt idx="43" formatCode="General">
                  <c:v>109</c:v>
                </c:pt>
                <c:pt idx="44" formatCode="General">
                  <c:v>110.5</c:v>
                </c:pt>
                <c:pt idx="45" formatCode="General">
                  <c:v>110.9</c:v>
                </c:pt>
                <c:pt idx="46" formatCode="General">
                  <c:v>110.1</c:v>
                </c:pt>
                <c:pt idx="47" formatCode="General">
                  <c:v>109.9</c:v>
                </c:pt>
                <c:pt idx="48" formatCode="General">
                  <c:v>108.8</c:v>
                </c:pt>
                <c:pt idx="49" formatCode="General">
                  <c:v>108.4</c:v>
                </c:pt>
                <c:pt idx="50" formatCode="General">
                  <c:v>108</c:v>
                </c:pt>
                <c:pt idx="51" formatCode="General">
                  <c:v>107.4</c:v>
                </c:pt>
                <c:pt idx="52" formatCode="General">
                  <c:v>107.3</c:v>
                </c:pt>
                <c:pt idx="53" formatCode="General">
                  <c:v>107.9</c:v>
                </c:pt>
                <c:pt idx="54" formatCode="General">
                  <c:v>108.1</c:v>
                </c:pt>
                <c:pt idx="55" formatCode="General">
                  <c:v>107.2</c:v>
                </c:pt>
                <c:pt idx="56" formatCode="General">
                  <c:v>109.2</c:v>
                </c:pt>
                <c:pt idx="57" formatCode="General">
                  <c:v>106.3</c:v>
                </c:pt>
                <c:pt idx="58" formatCode="General">
                  <c:v>105</c:v>
                </c:pt>
                <c:pt idx="59" formatCode="General">
                  <c:v>105.9</c:v>
                </c:pt>
                <c:pt idx="60" formatCode="General">
                  <c:v>109.2</c:v>
                </c:pt>
                <c:pt idx="61" formatCode="General">
                  <c:v>106.6</c:v>
                </c:pt>
                <c:pt idx="62" formatCode="General">
                  <c:v>105.7</c:v>
                </c:pt>
                <c:pt idx="63" formatCode="General">
                  <c:v>107</c:v>
                </c:pt>
                <c:pt idx="64" formatCode="General">
                  <c:v>105.2</c:v>
                </c:pt>
                <c:pt idx="65" formatCode="General">
                  <c:v>105.9</c:v>
                </c:pt>
                <c:pt idx="66" formatCode="General">
                  <c:v>106</c:v>
                </c:pt>
                <c:pt idx="67" formatCode="General">
                  <c:v>105.7</c:v>
                </c:pt>
                <c:pt idx="68" formatCode="General">
                  <c:v>104.6</c:v>
                </c:pt>
                <c:pt idx="69" formatCode="General">
                  <c:v>106.3</c:v>
                </c:pt>
                <c:pt idx="70" formatCode="General">
                  <c:v>103.6</c:v>
                </c:pt>
                <c:pt idx="71" formatCode="General">
                  <c:v>103</c:v>
                </c:pt>
                <c:pt idx="72" formatCode="General">
                  <c:v>105.1</c:v>
                </c:pt>
                <c:pt idx="73" formatCode="General">
                  <c:v>102.2</c:v>
                </c:pt>
                <c:pt idx="74" formatCode="General">
                  <c:v>104.7</c:v>
                </c:pt>
                <c:pt idx="75" formatCode="General">
                  <c:v>101.3</c:v>
                </c:pt>
                <c:pt idx="76" formatCode="General">
                  <c:v>102.5</c:v>
                </c:pt>
                <c:pt idx="77" formatCode="General">
                  <c:v>102.3</c:v>
                </c:pt>
                <c:pt idx="78" formatCode="General">
                  <c:v>101</c:v>
                </c:pt>
                <c:pt idx="79" formatCode="General">
                  <c:v>101.3</c:v>
                </c:pt>
                <c:pt idx="80" formatCode="General">
                  <c:v>100.7</c:v>
                </c:pt>
                <c:pt idx="81" formatCode="General">
                  <c:v>100.9</c:v>
                </c:pt>
                <c:pt idx="82" formatCode="General">
                  <c:v>101.3</c:v>
                </c:pt>
                <c:pt idx="83" formatCode="General">
                  <c:v>101.9</c:v>
                </c:pt>
                <c:pt idx="84" formatCode="General">
                  <c:v>102.2</c:v>
                </c:pt>
                <c:pt idx="85" formatCode="General">
                  <c:v>100.6</c:v>
                </c:pt>
                <c:pt idx="86" formatCode="General">
                  <c:v>100.8</c:v>
                </c:pt>
                <c:pt idx="87" formatCode="General">
                  <c:v>100.8</c:v>
                </c:pt>
                <c:pt idx="88" formatCode="General">
                  <c:v>100.7</c:v>
                </c:pt>
                <c:pt idx="89" formatCode="General">
                  <c:v>101</c:v>
                </c:pt>
                <c:pt idx="90" formatCode="General">
                  <c:v>99.6</c:v>
                </c:pt>
                <c:pt idx="91" formatCode="General">
                  <c:v>100.4</c:v>
                </c:pt>
                <c:pt idx="92" formatCode="General">
                  <c:v>99</c:v>
                </c:pt>
                <c:pt idx="93" formatCode="General">
                  <c:v>98.3</c:v>
                </c:pt>
                <c:pt idx="94" formatCode="General">
                  <c:v>98.7</c:v>
                </c:pt>
                <c:pt idx="95" formatCode="General">
                  <c:v>98.6</c:v>
                </c:pt>
                <c:pt idx="96" formatCode="General">
                  <c:v>96.7</c:v>
                </c:pt>
                <c:pt idx="97" formatCode="General">
                  <c:v>96.7</c:v>
                </c:pt>
                <c:pt idx="98" formatCode="General">
                  <c:v>97</c:v>
                </c:pt>
                <c:pt idx="99" formatCode="General">
                  <c:v>95.8</c:v>
                </c:pt>
                <c:pt idx="100" formatCode="General">
                  <c:v>97.2</c:v>
                </c:pt>
                <c:pt idx="101" formatCode="General">
                  <c:v>95.6</c:v>
                </c:pt>
                <c:pt idx="102" formatCode="General">
                  <c:v>97</c:v>
                </c:pt>
                <c:pt idx="103" formatCode="General">
                  <c:v>95.6</c:v>
                </c:pt>
                <c:pt idx="104" formatCode="General">
                  <c:v>96.2</c:v>
                </c:pt>
                <c:pt idx="105" formatCode="General">
                  <c:v>96.9</c:v>
                </c:pt>
                <c:pt idx="106" formatCode="General">
                  <c:v>96.2</c:v>
                </c:pt>
                <c:pt idx="107" formatCode="General">
                  <c:v>95.7</c:v>
                </c:pt>
                <c:pt idx="108" formatCode="General">
                  <c:v>95.1</c:v>
                </c:pt>
                <c:pt idx="109" formatCode="General">
                  <c:v>96.4</c:v>
                </c:pt>
                <c:pt idx="110" formatCode="General">
                  <c:v>95.3</c:v>
                </c:pt>
                <c:pt idx="111" formatCode="General">
                  <c:v>95.8</c:v>
                </c:pt>
                <c:pt idx="112" formatCode="General">
                  <c:v>95.3</c:v>
                </c:pt>
                <c:pt idx="113" formatCode="General">
                  <c:v>95.4</c:v>
                </c:pt>
                <c:pt idx="114" formatCode="General">
                  <c:v>94.8</c:v>
                </c:pt>
                <c:pt idx="115" formatCode="General">
                  <c:v>95.4</c:v>
                </c:pt>
                <c:pt idx="116" formatCode="General">
                  <c:v>94.9</c:v>
                </c:pt>
                <c:pt idx="117" formatCode="General">
                  <c:v>95.3</c:v>
                </c:pt>
                <c:pt idx="118" formatCode="General">
                  <c:v>94.7</c:v>
                </c:pt>
                <c:pt idx="119" formatCode="General">
                  <c:v>95.1</c:v>
                </c:pt>
              </c:numCache>
            </c:numRef>
          </c:val>
          <c:smooth val="0"/>
          <c:extLst>
            <c:ext xmlns:c16="http://schemas.microsoft.com/office/drawing/2014/chart" uri="{C3380CC4-5D6E-409C-BE32-E72D297353CC}">
              <c16:uniqueId val="{00000000-1EEA-4BBC-A7CB-E737C04942A8}"/>
            </c:ext>
          </c:extLst>
        </c:ser>
        <c:dLbls>
          <c:showLegendKey val="0"/>
          <c:showVal val="0"/>
          <c:showCatName val="0"/>
          <c:showSerName val="0"/>
          <c:showPercent val="0"/>
          <c:showBubbleSize val="0"/>
        </c:dLbls>
        <c:smooth val="0"/>
        <c:axId val="122541568"/>
        <c:axId val="122543104"/>
      </c:lineChart>
      <c:dateAx>
        <c:axId val="12254156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sz="1050"/>
            </a:pPr>
            <a:endParaRPr lang="de-DE"/>
          </a:p>
        </c:txPr>
        <c:crossAx val="122543104"/>
        <c:crosses val="autoZero"/>
        <c:auto val="0"/>
        <c:lblOffset val="100"/>
        <c:baseTimeUnit val="months"/>
        <c:majorUnit val="12"/>
        <c:majorTimeUnit val="months"/>
        <c:minorUnit val="6"/>
        <c:minorTimeUnit val="months"/>
      </c:dateAx>
      <c:valAx>
        <c:axId val="122543104"/>
        <c:scaling>
          <c:orientation val="minMax"/>
          <c:min val="90"/>
        </c:scaling>
        <c:delete val="0"/>
        <c:axPos val="l"/>
        <c:majorGridlines>
          <c:spPr>
            <a:ln w="12700">
              <a:solidFill>
                <a:schemeClr val="tx2">
                  <a:lumMod val="20000"/>
                  <a:lumOff val="80000"/>
                  <a:alpha val="35000"/>
                </a:schemeClr>
              </a:solidFill>
              <a:prstDash val="solid"/>
            </a:ln>
          </c:spPr>
        </c:majorGridlines>
        <c:numFmt formatCode="0" sourceLinked="0"/>
        <c:majorTickMark val="none"/>
        <c:minorTickMark val="none"/>
        <c:tickLblPos val="nextTo"/>
        <c:spPr>
          <a:ln w="9525">
            <a:noFill/>
          </a:ln>
        </c:spPr>
        <c:txPr>
          <a:bodyPr rot="0" vert="horz"/>
          <a:lstStyle/>
          <a:p>
            <a:pPr>
              <a:defRPr/>
            </a:pPr>
            <a:endParaRPr lang="de-DE"/>
          </a:p>
        </c:txPr>
        <c:crossAx val="122541568"/>
        <c:crosses val="autoZero"/>
        <c:crossBetween val="between"/>
        <c:majorUnit val="5"/>
      </c:valAx>
      <c:spPr>
        <a:solidFill>
          <a:srgbClr val="FFFFFF"/>
        </a:solidFill>
        <a:ln w="25400">
          <a:noFill/>
        </a:ln>
      </c:spPr>
    </c:plotArea>
    <c:legend>
      <c:legendPos val="r"/>
      <c:layout>
        <c:manualLayout>
          <c:xMode val="edge"/>
          <c:yMode val="edge"/>
          <c:x val="0.71091568241469816"/>
          <c:y val="1.6290108391357392E-2"/>
          <c:w val="0.27866765091863516"/>
          <c:h val="0.12297214844591199"/>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Umsatz im Großhandel</a:t>
            </a:r>
            <a:br>
              <a:rPr lang="de-DE" sz="1800" b="1"/>
            </a:br>
            <a:r>
              <a:rPr lang="de-DE" sz="1100" b="0"/>
              <a:t>(nach X12 Arima; 2015=100)</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4917474160206762E-2"/>
          <c:y val="0.22391544834307991"/>
          <c:w val="0.90133204134366918"/>
          <c:h val="0.70515253411306045"/>
        </c:manualLayout>
      </c:layout>
      <c:lineChart>
        <c:grouping val="standard"/>
        <c:varyColors val="0"/>
        <c:ser>
          <c:idx val="0"/>
          <c:order val="0"/>
          <c:tx>
            <c:strRef>
              <c:f>'Umsatz Großhandel'!$B$4:$G$4</c:f>
              <c:strCache>
                <c:ptCount val="1"/>
                <c:pt idx="0">
                  <c:v>(preisbereinigt (real))</c:v>
                </c:pt>
              </c:strCache>
            </c:strRef>
          </c:tx>
          <c:spPr>
            <a:ln w="38100">
              <a:solidFill>
                <a:srgbClr val="00B0F0"/>
              </a:solidFill>
              <a:prstDash val="solid"/>
            </a:ln>
          </c:spPr>
          <c:marker>
            <c:symbol val="none"/>
          </c:marker>
          <c:cat>
            <c:numRef>
              <c:f>'Umsatz Großhandel'!$A$7:$A$102</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'Umsatz Großhandel'!$D$7:$D$102</c:f>
              <c:numCache>
                <c:formatCode>General</c:formatCode>
                <c:ptCount val="96"/>
                <c:pt idx="8">
                  <c:v>109.8</c:v>
                </c:pt>
                <c:pt idx="9">
                  <c:v>113.5</c:v>
                </c:pt>
                <c:pt idx="10">
                  <c:v>112</c:v>
                </c:pt>
                <c:pt idx="11">
                  <c:v>112.7</c:v>
                </c:pt>
                <c:pt idx="12">
                  <c:v>113.7</c:v>
                </c:pt>
                <c:pt idx="13">
                  <c:v>112.4</c:v>
                </c:pt>
                <c:pt idx="14">
                  <c:v>111.6</c:v>
                </c:pt>
                <c:pt idx="15">
                  <c:v>111.1</c:v>
                </c:pt>
                <c:pt idx="16">
                  <c:v>111.1</c:v>
                </c:pt>
                <c:pt idx="17">
                  <c:v>111.5</c:v>
                </c:pt>
                <c:pt idx="18">
                  <c:v>112.6</c:v>
                </c:pt>
                <c:pt idx="19">
                  <c:v>111.7</c:v>
                </c:pt>
                <c:pt idx="20">
                  <c:v>113.3</c:v>
                </c:pt>
                <c:pt idx="21">
                  <c:v>113.1</c:v>
                </c:pt>
                <c:pt idx="22">
                  <c:v>107.2</c:v>
                </c:pt>
                <c:pt idx="23">
                  <c:v>109.2</c:v>
                </c:pt>
                <c:pt idx="24">
                  <c:v>116.2</c:v>
                </c:pt>
                <c:pt idx="25">
                  <c:v>110.2</c:v>
                </c:pt>
                <c:pt idx="26">
                  <c:v>110.3</c:v>
                </c:pt>
                <c:pt idx="27">
                  <c:v>109.9</c:v>
                </c:pt>
                <c:pt idx="28">
                  <c:v>109.5</c:v>
                </c:pt>
                <c:pt idx="29">
                  <c:v>108.3</c:v>
                </c:pt>
                <c:pt idx="30">
                  <c:v>108.5</c:v>
                </c:pt>
                <c:pt idx="31">
                  <c:v>104.5</c:v>
                </c:pt>
                <c:pt idx="32">
                  <c:v>101.2</c:v>
                </c:pt>
                <c:pt idx="33">
                  <c:v>111.4</c:v>
                </c:pt>
                <c:pt idx="34">
                  <c:v>112.6</c:v>
                </c:pt>
                <c:pt idx="35">
                  <c:v>111.4</c:v>
                </c:pt>
                <c:pt idx="36">
                  <c:v>110.1</c:v>
                </c:pt>
                <c:pt idx="37">
                  <c:v>109.3</c:v>
                </c:pt>
                <c:pt idx="38">
                  <c:v>108.5</c:v>
                </c:pt>
                <c:pt idx="39">
                  <c:v>108.6</c:v>
                </c:pt>
                <c:pt idx="40">
                  <c:v>107.9</c:v>
                </c:pt>
                <c:pt idx="41">
                  <c:v>108.6</c:v>
                </c:pt>
                <c:pt idx="42">
                  <c:v>108.2</c:v>
                </c:pt>
                <c:pt idx="43">
                  <c:v>105.6</c:v>
                </c:pt>
                <c:pt idx="44">
                  <c:v>108.4</c:v>
                </c:pt>
                <c:pt idx="45">
                  <c:v>108.7</c:v>
                </c:pt>
                <c:pt idx="46">
                  <c:v>108.4</c:v>
                </c:pt>
                <c:pt idx="47">
                  <c:v>109.2</c:v>
                </c:pt>
                <c:pt idx="48">
                  <c:v>107.3</c:v>
                </c:pt>
                <c:pt idx="49">
                  <c:v>107.6</c:v>
                </c:pt>
                <c:pt idx="50">
                  <c:v>107</c:v>
                </c:pt>
                <c:pt idx="51">
                  <c:v>106.9</c:v>
                </c:pt>
                <c:pt idx="52">
                  <c:v>105.9</c:v>
                </c:pt>
                <c:pt idx="53">
                  <c:v>106.2</c:v>
                </c:pt>
                <c:pt idx="54">
                  <c:v>106</c:v>
                </c:pt>
                <c:pt idx="55">
                  <c:v>107.5</c:v>
                </c:pt>
                <c:pt idx="56">
                  <c:v>106.2</c:v>
                </c:pt>
                <c:pt idx="57">
                  <c:v>104.8</c:v>
                </c:pt>
                <c:pt idx="58">
                  <c:v>105.8</c:v>
                </c:pt>
                <c:pt idx="59">
                  <c:v>105</c:v>
                </c:pt>
                <c:pt idx="60">
                  <c:v>106</c:v>
                </c:pt>
                <c:pt idx="61">
                  <c:v>106.9</c:v>
                </c:pt>
                <c:pt idx="62">
                  <c:v>105.3</c:v>
                </c:pt>
                <c:pt idx="63">
                  <c:v>105.5</c:v>
                </c:pt>
                <c:pt idx="64">
                  <c:v>105.9</c:v>
                </c:pt>
                <c:pt idx="65">
                  <c:v>105.5</c:v>
                </c:pt>
                <c:pt idx="66">
                  <c:v>105.6</c:v>
                </c:pt>
                <c:pt idx="67">
                  <c:v>105.4</c:v>
                </c:pt>
                <c:pt idx="68">
                  <c:v>103.6</c:v>
                </c:pt>
                <c:pt idx="69">
                  <c:v>105.2</c:v>
                </c:pt>
                <c:pt idx="70">
                  <c:v>104.7</c:v>
                </c:pt>
                <c:pt idx="71">
                  <c:v>100.7</c:v>
                </c:pt>
                <c:pt idx="72">
                  <c:v>100.9</c:v>
                </c:pt>
                <c:pt idx="73">
                  <c:v>101.5</c:v>
                </c:pt>
                <c:pt idx="74">
                  <c:v>100.9</c:v>
                </c:pt>
                <c:pt idx="75">
                  <c:v>99.3</c:v>
                </c:pt>
                <c:pt idx="76">
                  <c:v>99.8</c:v>
                </c:pt>
                <c:pt idx="77">
                  <c:v>99</c:v>
                </c:pt>
                <c:pt idx="78">
                  <c:v>98.5</c:v>
                </c:pt>
                <c:pt idx="79">
                  <c:v>100.3</c:v>
                </c:pt>
                <c:pt idx="80">
                  <c:v>99.8</c:v>
                </c:pt>
                <c:pt idx="81">
                  <c:v>100.1</c:v>
                </c:pt>
                <c:pt idx="82">
                  <c:v>100.1</c:v>
                </c:pt>
                <c:pt idx="83">
                  <c:v>100.3</c:v>
                </c:pt>
                <c:pt idx="84">
                  <c:v>103.6</c:v>
                </c:pt>
                <c:pt idx="85">
                  <c:v>97.8</c:v>
                </c:pt>
                <c:pt idx="86">
                  <c:v>97.3</c:v>
                </c:pt>
                <c:pt idx="87">
                  <c:v>99.1</c:v>
                </c:pt>
                <c:pt idx="88">
                  <c:v>98.9</c:v>
                </c:pt>
                <c:pt idx="89">
                  <c:v>100.2</c:v>
                </c:pt>
                <c:pt idx="90">
                  <c:v>98.7</c:v>
                </c:pt>
                <c:pt idx="91">
                  <c:v>99.2</c:v>
                </c:pt>
                <c:pt idx="92">
                  <c:v>100.6</c:v>
                </c:pt>
                <c:pt idx="93">
                  <c:v>100</c:v>
                </c:pt>
                <c:pt idx="94">
                  <c:v>101.1</c:v>
                </c:pt>
                <c:pt idx="95">
                  <c:v>101.8</c:v>
                </c:pt>
              </c:numCache>
            </c:numRef>
          </c:val>
          <c:smooth val="0"/>
          <c:extLst>
            <c:ext xmlns:c16="http://schemas.microsoft.com/office/drawing/2014/chart" uri="{C3380CC4-5D6E-409C-BE32-E72D297353CC}">
              <c16:uniqueId val="{00000000-F7E3-4D25-B7A8-3B2B75F922DE}"/>
            </c:ext>
          </c:extLst>
        </c:ser>
        <c:ser>
          <c:idx val="1"/>
          <c:order val="1"/>
          <c:tx>
            <c:strRef>
              <c:f>'Umsatz Großhandel'!$H$4:$M$4</c:f>
              <c:strCache>
                <c:ptCount val="1"/>
                <c:pt idx="0">
                  <c:v>nominal</c:v>
                </c:pt>
              </c:strCache>
            </c:strRef>
          </c:tx>
          <c:marker>
            <c:symbol val="none"/>
          </c:marker>
          <c:cat>
            <c:numRef>
              <c:f>'Umsatz Großhandel'!$A$7:$A$102</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'Umsatz Großhandel'!$J$7:$J$102</c:f>
              <c:numCache>
                <c:formatCode>General</c:formatCode>
                <c:ptCount val="96"/>
                <c:pt idx="8">
                  <c:v>142.30000000000001</c:v>
                </c:pt>
                <c:pt idx="9">
                  <c:v>144.6</c:v>
                </c:pt>
                <c:pt idx="10">
                  <c:v>135.30000000000001</c:v>
                </c:pt>
                <c:pt idx="11">
                  <c:v>133</c:v>
                </c:pt>
                <c:pt idx="12">
                  <c:v>130.19999999999999</c:v>
                </c:pt>
                <c:pt idx="13">
                  <c:v>129.5</c:v>
                </c:pt>
                <c:pt idx="14">
                  <c:v>127.3</c:v>
                </c:pt>
                <c:pt idx="15">
                  <c:v>124.7</c:v>
                </c:pt>
                <c:pt idx="16">
                  <c:v>123.9</c:v>
                </c:pt>
                <c:pt idx="17">
                  <c:v>123.5</c:v>
                </c:pt>
                <c:pt idx="18">
                  <c:v>123.4</c:v>
                </c:pt>
                <c:pt idx="19">
                  <c:v>121.2</c:v>
                </c:pt>
                <c:pt idx="20">
                  <c:v>121.5</c:v>
                </c:pt>
                <c:pt idx="21">
                  <c:v>120.4</c:v>
                </c:pt>
                <c:pt idx="22">
                  <c:v>112.5</c:v>
                </c:pt>
                <c:pt idx="23">
                  <c:v>112.9</c:v>
                </c:pt>
                <c:pt idx="24">
                  <c:v>118.5</c:v>
                </c:pt>
                <c:pt idx="25">
                  <c:v>112</c:v>
                </c:pt>
                <c:pt idx="26">
                  <c:v>112.1</c:v>
                </c:pt>
                <c:pt idx="27">
                  <c:v>111.8</c:v>
                </c:pt>
                <c:pt idx="28">
                  <c:v>111.5</c:v>
                </c:pt>
                <c:pt idx="29">
                  <c:v>110.3</c:v>
                </c:pt>
                <c:pt idx="30">
                  <c:v>110.1</c:v>
                </c:pt>
                <c:pt idx="31">
                  <c:v>105.4</c:v>
                </c:pt>
                <c:pt idx="32">
                  <c:v>102.9</c:v>
                </c:pt>
                <c:pt idx="33">
                  <c:v>114.7</c:v>
                </c:pt>
                <c:pt idx="34">
                  <c:v>116.5</c:v>
                </c:pt>
                <c:pt idx="35">
                  <c:v>115.9</c:v>
                </c:pt>
                <c:pt idx="36">
                  <c:v>113.8</c:v>
                </c:pt>
                <c:pt idx="37">
                  <c:v>113</c:v>
                </c:pt>
                <c:pt idx="38">
                  <c:v>112.5</c:v>
                </c:pt>
                <c:pt idx="39">
                  <c:v>112.7</c:v>
                </c:pt>
                <c:pt idx="40">
                  <c:v>112.4</c:v>
                </c:pt>
                <c:pt idx="41">
                  <c:v>113.6</c:v>
                </c:pt>
                <c:pt idx="42">
                  <c:v>113.4</c:v>
                </c:pt>
                <c:pt idx="43">
                  <c:v>111</c:v>
                </c:pt>
                <c:pt idx="44">
                  <c:v>113.8</c:v>
                </c:pt>
                <c:pt idx="45">
                  <c:v>113.9</c:v>
                </c:pt>
                <c:pt idx="46">
                  <c:v>113.4</c:v>
                </c:pt>
                <c:pt idx="47">
                  <c:v>113.7</c:v>
                </c:pt>
                <c:pt idx="48">
                  <c:v>112.7</c:v>
                </c:pt>
                <c:pt idx="49">
                  <c:v>114</c:v>
                </c:pt>
                <c:pt idx="50">
                  <c:v>113.5</c:v>
                </c:pt>
                <c:pt idx="51">
                  <c:v>112.8</c:v>
                </c:pt>
                <c:pt idx="52">
                  <c:v>111.5</c:v>
                </c:pt>
                <c:pt idx="53">
                  <c:v>111.2</c:v>
                </c:pt>
                <c:pt idx="54">
                  <c:v>111</c:v>
                </c:pt>
                <c:pt idx="55">
                  <c:v>111.6</c:v>
                </c:pt>
                <c:pt idx="56">
                  <c:v>109.4</c:v>
                </c:pt>
                <c:pt idx="57">
                  <c:v>107.8</c:v>
                </c:pt>
                <c:pt idx="58">
                  <c:v>109.1</c:v>
                </c:pt>
                <c:pt idx="59">
                  <c:v>108.6</c:v>
                </c:pt>
                <c:pt idx="60">
                  <c:v>109.1</c:v>
                </c:pt>
                <c:pt idx="61">
                  <c:v>110.2</c:v>
                </c:pt>
                <c:pt idx="62">
                  <c:v>107.9</c:v>
                </c:pt>
                <c:pt idx="63">
                  <c:v>107.9</c:v>
                </c:pt>
                <c:pt idx="64">
                  <c:v>107.8</c:v>
                </c:pt>
                <c:pt idx="65">
                  <c:v>106.8</c:v>
                </c:pt>
                <c:pt idx="66">
                  <c:v>107.2</c:v>
                </c:pt>
                <c:pt idx="67">
                  <c:v>106.5</c:v>
                </c:pt>
                <c:pt idx="68">
                  <c:v>105.5</c:v>
                </c:pt>
                <c:pt idx="69">
                  <c:v>107.1</c:v>
                </c:pt>
                <c:pt idx="70">
                  <c:v>107</c:v>
                </c:pt>
                <c:pt idx="71">
                  <c:v>102.6</c:v>
                </c:pt>
                <c:pt idx="72">
                  <c:v>102.1</c:v>
                </c:pt>
                <c:pt idx="73">
                  <c:v>101.1</c:v>
                </c:pt>
                <c:pt idx="74">
                  <c:v>100.5</c:v>
                </c:pt>
                <c:pt idx="75">
                  <c:v>98.3</c:v>
                </c:pt>
                <c:pt idx="76">
                  <c:v>98.4</c:v>
                </c:pt>
                <c:pt idx="77">
                  <c:v>98</c:v>
                </c:pt>
                <c:pt idx="78">
                  <c:v>97.4</c:v>
                </c:pt>
                <c:pt idx="79">
                  <c:v>98.4</c:v>
                </c:pt>
                <c:pt idx="80">
                  <c:v>97</c:v>
                </c:pt>
                <c:pt idx="81">
                  <c:v>97.7</c:v>
                </c:pt>
                <c:pt idx="82">
                  <c:v>97.6</c:v>
                </c:pt>
                <c:pt idx="83">
                  <c:v>98.3</c:v>
                </c:pt>
                <c:pt idx="84">
                  <c:v>102.6</c:v>
                </c:pt>
                <c:pt idx="85">
                  <c:v>97.2</c:v>
                </c:pt>
                <c:pt idx="86">
                  <c:v>96.8</c:v>
                </c:pt>
                <c:pt idx="87">
                  <c:v>98.7</c:v>
                </c:pt>
                <c:pt idx="88">
                  <c:v>99.1</c:v>
                </c:pt>
                <c:pt idx="89">
                  <c:v>101.2</c:v>
                </c:pt>
                <c:pt idx="90">
                  <c:v>99.5</c:v>
                </c:pt>
                <c:pt idx="91">
                  <c:v>99.9</c:v>
                </c:pt>
                <c:pt idx="92">
                  <c:v>100.8</c:v>
                </c:pt>
                <c:pt idx="93">
                  <c:v>100.2</c:v>
                </c:pt>
                <c:pt idx="94">
                  <c:v>100.7</c:v>
                </c:pt>
                <c:pt idx="95">
                  <c:v>101</c:v>
                </c:pt>
              </c:numCache>
            </c:numRef>
          </c:val>
          <c:smooth val="0"/>
          <c:extLst>
            <c:ext xmlns:c16="http://schemas.microsoft.com/office/drawing/2014/chart" uri="{C3380CC4-5D6E-409C-BE32-E72D297353CC}">
              <c16:uniqueId val="{00000001-F7E3-4D25-B7A8-3B2B75F922DE}"/>
            </c:ext>
          </c:extLst>
        </c:ser>
        <c:dLbls>
          <c:showLegendKey val="0"/>
          <c:showVal val="0"/>
          <c:showCatName val="0"/>
          <c:showSerName val="0"/>
          <c:showPercent val="0"/>
          <c:showBubbleSize val="0"/>
        </c:dLbls>
        <c:smooth val="0"/>
        <c:axId val="122541568"/>
        <c:axId val="122543104"/>
      </c:lineChart>
      <c:dateAx>
        <c:axId val="12254156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sz="1050"/>
            </a:pPr>
            <a:endParaRPr lang="de-DE"/>
          </a:p>
        </c:txPr>
        <c:crossAx val="122543104"/>
        <c:crosses val="autoZero"/>
        <c:auto val="0"/>
        <c:lblOffset val="100"/>
        <c:baseTimeUnit val="months"/>
        <c:majorUnit val="12"/>
        <c:majorTimeUnit val="months"/>
        <c:minorUnit val="6"/>
        <c:minorTimeUnit val="months"/>
      </c:dateAx>
      <c:valAx>
        <c:axId val="122543104"/>
        <c:scaling>
          <c:orientation val="minMax"/>
          <c:min val="90"/>
        </c:scaling>
        <c:delete val="0"/>
        <c:axPos val="l"/>
        <c:majorGridlines>
          <c:spPr>
            <a:ln w="12700">
              <a:solidFill>
                <a:schemeClr val="tx2">
                  <a:lumMod val="20000"/>
                  <a:lumOff val="80000"/>
                  <a:alpha val="35000"/>
                </a:schemeClr>
              </a:solidFill>
              <a:prstDash val="solid"/>
            </a:ln>
          </c:spPr>
        </c:majorGridlines>
        <c:numFmt formatCode="0" sourceLinked="0"/>
        <c:majorTickMark val="none"/>
        <c:minorTickMark val="none"/>
        <c:tickLblPos val="nextTo"/>
        <c:spPr>
          <a:ln w="9525">
            <a:noFill/>
          </a:ln>
        </c:spPr>
        <c:txPr>
          <a:bodyPr rot="0" vert="horz"/>
          <a:lstStyle/>
          <a:p>
            <a:pPr>
              <a:defRPr/>
            </a:pPr>
            <a:endParaRPr lang="de-DE"/>
          </a:p>
        </c:txPr>
        <c:crossAx val="122541568"/>
        <c:crosses val="autoZero"/>
        <c:crossBetween val="between"/>
        <c:majorUnit val="5"/>
      </c:valAx>
      <c:spPr>
        <a:solidFill>
          <a:srgbClr val="FFFFFF"/>
        </a:solidFill>
        <a:ln w="25400">
          <a:noFill/>
        </a:ln>
      </c:spPr>
    </c:plotArea>
    <c:legend>
      <c:legendPos val="r"/>
      <c:layout>
        <c:manualLayout>
          <c:xMode val="edge"/>
          <c:yMode val="edge"/>
          <c:x val="0.71091568241469816"/>
          <c:y val="1.6290108391357392E-2"/>
          <c:w val="0.27866765091863516"/>
          <c:h val="0.12297214844591199"/>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Umsatz im Großhandel</a:t>
            </a:r>
            <a:br>
              <a:rPr lang="de-DE" sz="1800" b="1"/>
            </a:br>
            <a:r>
              <a:rPr lang="de-DE" sz="1100" b="0"/>
              <a:t>(nach X12 Arima; 2015=100)</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4917474160206762E-2"/>
          <c:y val="0.22391544834307991"/>
          <c:w val="0.90133204134366918"/>
          <c:h val="0.70515253411306045"/>
        </c:manualLayout>
      </c:layout>
      <c:lineChart>
        <c:grouping val="standard"/>
        <c:varyColors val="0"/>
        <c:ser>
          <c:idx val="0"/>
          <c:order val="0"/>
          <c:tx>
            <c:strRef>
              <c:f>'Umsatz Großhandel'!$B$4:$G$4</c:f>
              <c:strCache>
                <c:ptCount val="1"/>
                <c:pt idx="0">
                  <c:v>(preisbereinigt (real))</c:v>
                </c:pt>
              </c:strCache>
            </c:strRef>
          </c:tx>
          <c:spPr>
            <a:ln w="38100">
              <a:solidFill>
                <a:srgbClr val="00B0F0"/>
              </a:solidFill>
              <a:prstDash val="solid"/>
            </a:ln>
          </c:spPr>
          <c:marker>
            <c:symbol val="none"/>
          </c:marker>
          <c:cat>
            <c:numRef>
              <c:f>'Umsatz Großhandel'!$A$19:$A$102</c:f>
              <c:numCache>
                <c:formatCode>[$-407]mmm/\ yy;@</c:formatCode>
                <c:ptCount val="84"/>
                <c:pt idx="0">
                  <c:v>44531</c:v>
                </c:pt>
                <c:pt idx="1">
                  <c:v>44501</c:v>
                </c:pt>
                <c:pt idx="2">
                  <c:v>44470</c:v>
                </c:pt>
                <c:pt idx="3">
                  <c:v>44440</c:v>
                </c:pt>
                <c:pt idx="4">
                  <c:v>44409</c:v>
                </c:pt>
                <c:pt idx="5">
                  <c:v>44378</c:v>
                </c:pt>
                <c:pt idx="6">
                  <c:v>44348</c:v>
                </c:pt>
                <c:pt idx="7">
                  <c:v>44317</c:v>
                </c:pt>
                <c:pt idx="8">
                  <c:v>44287</c:v>
                </c:pt>
                <c:pt idx="9">
                  <c:v>44256</c:v>
                </c:pt>
                <c:pt idx="10">
                  <c:v>44228</c:v>
                </c:pt>
                <c:pt idx="11">
                  <c:v>44197</c:v>
                </c:pt>
                <c:pt idx="12">
                  <c:v>44166</c:v>
                </c:pt>
                <c:pt idx="13">
                  <c:v>44136</c:v>
                </c:pt>
                <c:pt idx="14">
                  <c:v>44105</c:v>
                </c:pt>
                <c:pt idx="15">
                  <c:v>44075</c:v>
                </c:pt>
                <c:pt idx="16">
                  <c:v>44044</c:v>
                </c:pt>
                <c:pt idx="17">
                  <c:v>44013</c:v>
                </c:pt>
                <c:pt idx="18">
                  <c:v>43983</c:v>
                </c:pt>
                <c:pt idx="19">
                  <c:v>43952</c:v>
                </c:pt>
                <c:pt idx="20">
                  <c:v>43922</c:v>
                </c:pt>
                <c:pt idx="21">
                  <c:v>43891</c:v>
                </c:pt>
                <c:pt idx="22">
                  <c:v>43862</c:v>
                </c:pt>
                <c:pt idx="23">
                  <c:v>43831</c:v>
                </c:pt>
                <c:pt idx="24">
                  <c:v>43800</c:v>
                </c:pt>
                <c:pt idx="25">
                  <c:v>43770</c:v>
                </c:pt>
                <c:pt idx="26">
                  <c:v>43739</c:v>
                </c:pt>
                <c:pt idx="27">
                  <c:v>43709</c:v>
                </c:pt>
                <c:pt idx="28">
                  <c:v>43678</c:v>
                </c:pt>
                <c:pt idx="29">
                  <c:v>43647</c:v>
                </c:pt>
                <c:pt idx="30">
                  <c:v>43617</c:v>
                </c:pt>
                <c:pt idx="31">
                  <c:v>43586</c:v>
                </c:pt>
                <c:pt idx="32">
                  <c:v>43556</c:v>
                </c:pt>
                <c:pt idx="33">
                  <c:v>43525</c:v>
                </c:pt>
                <c:pt idx="34">
                  <c:v>43497</c:v>
                </c:pt>
                <c:pt idx="35">
                  <c:v>43466</c:v>
                </c:pt>
                <c:pt idx="36">
                  <c:v>43435</c:v>
                </c:pt>
                <c:pt idx="37">
                  <c:v>43405</c:v>
                </c:pt>
                <c:pt idx="38">
                  <c:v>43374</c:v>
                </c:pt>
                <c:pt idx="39">
                  <c:v>43344</c:v>
                </c:pt>
                <c:pt idx="40">
                  <c:v>43313</c:v>
                </c:pt>
                <c:pt idx="41">
                  <c:v>43282</c:v>
                </c:pt>
                <c:pt idx="42">
                  <c:v>43252</c:v>
                </c:pt>
                <c:pt idx="43">
                  <c:v>43221</c:v>
                </c:pt>
                <c:pt idx="44">
                  <c:v>43191</c:v>
                </c:pt>
                <c:pt idx="45">
                  <c:v>43160</c:v>
                </c:pt>
                <c:pt idx="46">
                  <c:v>43132</c:v>
                </c:pt>
                <c:pt idx="47">
                  <c:v>43101</c:v>
                </c:pt>
                <c:pt idx="48">
                  <c:v>43070</c:v>
                </c:pt>
                <c:pt idx="49">
                  <c:v>43040</c:v>
                </c:pt>
                <c:pt idx="50">
                  <c:v>43009</c:v>
                </c:pt>
                <c:pt idx="51">
                  <c:v>42979</c:v>
                </c:pt>
                <c:pt idx="52">
                  <c:v>42948</c:v>
                </c:pt>
                <c:pt idx="53">
                  <c:v>42917</c:v>
                </c:pt>
                <c:pt idx="54">
                  <c:v>42887</c:v>
                </c:pt>
                <c:pt idx="55">
                  <c:v>42856</c:v>
                </c:pt>
                <c:pt idx="56">
                  <c:v>42826</c:v>
                </c:pt>
                <c:pt idx="57">
                  <c:v>42795</c:v>
                </c:pt>
                <c:pt idx="58">
                  <c:v>42767</c:v>
                </c:pt>
                <c:pt idx="59">
                  <c:v>42736</c:v>
                </c:pt>
                <c:pt idx="60">
                  <c:v>42705</c:v>
                </c:pt>
                <c:pt idx="61">
                  <c:v>42675</c:v>
                </c:pt>
                <c:pt idx="62">
                  <c:v>42644</c:v>
                </c:pt>
                <c:pt idx="63">
                  <c:v>42614</c:v>
                </c:pt>
                <c:pt idx="64">
                  <c:v>42583</c:v>
                </c:pt>
                <c:pt idx="65">
                  <c:v>42552</c:v>
                </c:pt>
                <c:pt idx="66">
                  <c:v>42522</c:v>
                </c:pt>
                <c:pt idx="67">
                  <c:v>42491</c:v>
                </c:pt>
                <c:pt idx="68">
                  <c:v>42461</c:v>
                </c:pt>
                <c:pt idx="69">
                  <c:v>42430</c:v>
                </c:pt>
                <c:pt idx="70">
                  <c:v>42401</c:v>
                </c:pt>
                <c:pt idx="71">
                  <c:v>42370</c:v>
                </c:pt>
                <c:pt idx="72">
                  <c:v>42339</c:v>
                </c:pt>
                <c:pt idx="73">
                  <c:v>42309</c:v>
                </c:pt>
                <c:pt idx="74">
                  <c:v>42278</c:v>
                </c:pt>
                <c:pt idx="75">
                  <c:v>42248</c:v>
                </c:pt>
                <c:pt idx="76">
                  <c:v>42217</c:v>
                </c:pt>
                <c:pt idx="77">
                  <c:v>42186</c:v>
                </c:pt>
                <c:pt idx="78">
                  <c:v>42156</c:v>
                </c:pt>
                <c:pt idx="79">
                  <c:v>42125</c:v>
                </c:pt>
                <c:pt idx="80">
                  <c:v>42095</c:v>
                </c:pt>
                <c:pt idx="81">
                  <c:v>42064</c:v>
                </c:pt>
                <c:pt idx="82">
                  <c:v>42036</c:v>
                </c:pt>
                <c:pt idx="83">
                  <c:v>42005</c:v>
                </c:pt>
              </c:numCache>
            </c:numRef>
          </c:cat>
          <c:val>
            <c:numRef>
              <c:f>'Umsatz Großhandel'!$D$19:$D$102</c:f>
              <c:numCache>
                <c:formatCode>General</c:formatCode>
                <c:ptCount val="84"/>
                <c:pt idx="0">
                  <c:v>113.7</c:v>
                </c:pt>
                <c:pt idx="1">
                  <c:v>112.4</c:v>
                </c:pt>
                <c:pt idx="2">
                  <c:v>111.6</c:v>
                </c:pt>
                <c:pt idx="3">
                  <c:v>111.1</c:v>
                </c:pt>
                <c:pt idx="4">
                  <c:v>111.1</c:v>
                </c:pt>
                <c:pt idx="5">
                  <c:v>111.5</c:v>
                </c:pt>
                <c:pt idx="6">
                  <c:v>112.6</c:v>
                </c:pt>
                <c:pt idx="7">
                  <c:v>111.7</c:v>
                </c:pt>
                <c:pt idx="8">
                  <c:v>113.3</c:v>
                </c:pt>
                <c:pt idx="9">
                  <c:v>113.1</c:v>
                </c:pt>
                <c:pt idx="10">
                  <c:v>107.2</c:v>
                </c:pt>
                <c:pt idx="11">
                  <c:v>109.2</c:v>
                </c:pt>
                <c:pt idx="12">
                  <c:v>116.2</c:v>
                </c:pt>
                <c:pt idx="13">
                  <c:v>110.2</c:v>
                </c:pt>
                <c:pt idx="14">
                  <c:v>110.3</c:v>
                </c:pt>
                <c:pt idx="15">
                  <c:v>109.9</c:v>
                </c:pt>
                <c:pt idx="16">
                  <c:v>109.5</c:v>
                </c:pt>
                <c:pt idx="17">
                  <c:v>108.3</c:v>
                </c:pt>
                <c:pt idx="18">
                  <c:v>108.5</c:v>
                </c:pt>
                <c:pt idx="19">
                  <c:v>104.5</c:v>
                </c:pt>
                <c:pt idx="20">
                  <c:v>101.2</c:v>
                </c:pt>
                <c:pt idx="21">
                  <c:v>111.4</c:v>
                </c:pt>
                <c:pt idx="22">
                  <c:v>112.6</c:v>
                </c:pt>
                <c:pt idx="23">
                  <c:v>111.4</c:v>
                </c:pt>
                <c:pt idx="24">
                  <c:v>110.1</c:v>
                </c:pt>
                <c:pt idx="25">
                  <c:v>109.3</c:v>
                </c:pt>
                <c:pt idx="26">
                  <c:v>108.5</c:v>
                </c:pt>
                <c:pt idx="27">
                  <c:v>108.6</c:v>
                </c:pt>
                <c:pt idx="28">
                  <c:v>107.9</c:v>
                </c:pt>
                <c:pt idx="29">
                  <c:v>108.6</c:v>
                </c:pt>
                <c:pt idx="30">
                  <c:v>108.2</c:v>
                </c:pt>
                <c:pt idx="31">
                  <c:v>105.6</c:v>
                </c:pt>
                <c:pt idx="32">
                  <c:v>108.4</c:v>
                </c:pt>
                <c:pt idx="33">
                  <c:v>108.7</c:v>
                </c:pt>
                <c:pt idx="34">
                  <c:v>108.4</c:v>
                </c:pt>
                <c:pt idx="35">
                  <c:v>109.2</c:v>
                </c:pt>
                <c:pt idx="36">
                  <c:v>107.3</c:v>
                </c:pt>
                <c:pt idx="37">
                  <c:v>107.6</c:v>
                </c:pt>
                <c:pt idx="38">
                  <c:v>107</c:v>
                </c:pt>
                <c:pt idx="39">
                  <c:v>106.9</c:v>
                </c:pt>
                <c:pt idx="40">
                  <c:v>105.9</c:v>
                </c:pt>
                <c:pt idx="41">
                  <c:v>106.2</c:v>
                </c:pt>
                <c:pt idx="42">
                  <c:v>106</c:v>
                </c:pt>
                <c:pt idx="43">
                  <c:v>107.5</c:v>
                </c:pt>
                <c:pt idx="44">
                  <c:v>106.2</c:v>
                </c:pt>
                <c:pt idx="45">
                  <c:v>104.8</c:v>
                </c:pt>
                <c:pt idx="46">
                  <c:v>105.8</c:v>
                </c:pt>
                <c:pt idx="47">
                  <c:v>105</c:v>
                </c:pt>
                <c:pt idx="48">
                  <c:v>106</c:v>
                </c:pt>
                <c:pt idx="49">
                  <c:v>106.9</c:v>
                </c:pt>
                <c:pt idx="50">
                  <c:v>105.3</c:v>
                </c:pt>
                <c:pt idx="51">
                  <c:v>105.5</c:v>
                </c:pt>
                <c:pt idx="52">
                  <c:v>105.9</c:v>
                </c:pt>
                <c:pt idx="53">
                  <c:v>105.5</c:v>
                </c:pt>
                <c:pt idx="54">
                  <c:v>105.6</c:v>
                </c:pt>
                <c:pt idx="55">
                  <c:v>105.4</c:v>
                </c:pt>
                <c:pt idx="56">
                  <c:v>103.6</c:v>
                </c:pt>
                <c:pt idx="57">
                  <c:v>105.2</c:v>
                </c:pt>
                <c:pt idx="58">
                  <c:v>104.7</c:v>
                </c:pt>
                <c:pt idx="59">
                  <c:v>100.7</c:v>
                </c:pt>
                <c:pt idx="60">
                  <c:v>100.9</c:v>
                </c:pt>
                <c:pt idx="61">
                  <c:v>101.5</c:v>
                </c:pt>
                <c:pt idx="62">
                  <c:v>100.9</c:v>
                </c:pt>
                <c:pt idx="63">
                  <c:v>99.3</c:v>
                </c:pt>
                <c:pt idx="64">
                  <c:v>99.8</c:v>
                </c:pt>
                <c:pt idx="65">
                  <c:v>99</c:v>
                </c:pt>
                <c:pt idx="66">
                  <c:v>98.5</c:v>
                </c:pt>
                <c:pt idx="67">
                  <c:v>100.3</c:v>
                </c:pt>
                <c:pt idx="68">
                  <c:v>99.8</c:v>
                </c:pt>
                <c:pt idx="69">
                  <c:v>100.1</c:v>
                </c:pt>
                <c:pt idx="70">
                  <c:v>100.1</c:v>
                </c:pt>
                <c:pt idx="71">
                  <c:v>100.3</c:v>
                </c:pt>
                <c:pt idx="72">
                  <c:v>103.6</c:v>
                </c:pt>
                <c:pt idx="73">
                  <c:v>97.8</c:v>
                </c:pt>
                <c:pt idx="74">
                  <c:v>97.3</c:v>
                </c:pt>
                <c:pt idx="75">
                  <c:v>99.1</c:v>
                </c:pt>
                <c:pt idx="76">
                  <c:v>98.9</c:v>
                </c:pt>
                <c:pt idx="77">
                  <c:v>100.2</c:v>
                </c:pt>
                <c:pt idx="78">
                  <c:v>98.7</c:v>
                </c:pt>
                <c:pt idx="79">
                  <c:v>99.2</c:v>
                </c:pt>
                <c:pt idx="80">
                  <c:v>100.6</c:v>
                </c:pt>
                <c:pt idx="81">
                  <c:v>100</c:v>
                </c:pt>
                <c:pt idx="82">
                  <c:v>101.1</c:v>
                </c:pt>
                <c:pt idx="83">
                  <c:v>101.8</c:v>
                </c:pt>
              </c:numCache>
            </c:numRef>
          </c:val>
          <c:smooth val="0"/>
          <c:extLst>
            <c:ext xmlns:c16="http://schemas.microsoft.com/office/drawing/2014/chart" uri="{C3380CC4-5D6E-409C-BE32-E72D297353CC}">
              <c16:uniqueId val="{00000000-6ACE-4DD6-B6E2-B7EF8AC25164}"/>
            </c:ext>
          </c:extLst>
        </c:ser>
        <c:dLbls>
          <c:showLegendKey val="0"/>
          <c:showVal val="0"/>
          <c:showCatName val="0"/>
          <c:showSerName val="0"/>
          <c:showPercent val="0"/>
          <c:showBubbleSize val="0"/>
        </c:dLbls>
        <c:smooth val="0"/>
        <c:axId val="122541568"/>
        <c:axId val="122543104"/>
      </c:lineChart>
      <c:dateAx>
        <c:axId val="12254156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sz="1050"/>
            </a:pPr>
            <a:endParaRPr lang="de-DE"/>
          </a:p>
        </c:txPr>
        <c:crossAx val="122543104"/>
        <c:crosses val="autoZero"/>
        <c:auto val="0"/>
        <c:lblOffset val="100"/>
        <c:baseTimeUnit val="months"/>
        <c:majorUnit val="12"/>
        <c:majorTimeUnit val="months"/>
        <c:minorUnit val="6"/>
        <c:minorTimeUnit val="months"/>
      </c:dateAx>
      <c:valAx>
        <c:axId val="122543104"/>
        <c:scaling>
          <c:orientation val="minMax"/>
          <c:min val="90"/>
        </c:scaling>
        <c:delete val="0"/>
        <c:axPos val="l"/>
        <c:majorGridlines>
          <c:spPr>
            <a:ln w="12700">
              <a:solidFill>
                <a:schemeClr val="tx2">
                  <a:lumMod val="20000"/>
                  <a:lumOff val="80000"/>
                  <a:alpha val="35000"/>
                </a:schemeClr>
              </a:solidFill>
              <a:prstDash val="solid"/>
            </a:ln>
          </c:spPr>
        </c:majorGridlines>
        <c:numFmt formatCode="0" sourceLinked="0"/>
        <c:majorTickMark val="none"/>
        <c:minorTickMark val="none"/>
        <c:tickLblPos val="nextTo"/>
        <c:spPr>
          <a:ln w="9525">
            <a:noFill/>
          </a:ln>
        </c:spPr>
        <c:txPr>
          <a:bodyPr rot="0" vert="horz"/>
          <a:lstStyle/>
          <a:p>
            <a:pPr>
              <a:defRPr/>
            </a:pPr>
            <a:endParaRPr lang="de-DE"/>
          </a:p>
        </c:txPr>
        <c:crossAx val="122541568"/>
        <c:crosses val="autoZero"/>
        <c:crossBetween val="between"/>
        <c:majorUnit val="5"/>
      </c:valAx>
      <c:spPr>
        <a:solidFill>
          <a:srgbClr val="FFFFFF"/>
        </a:solidFill>
        <a:ln w="25400">
          <a:noFill/>
        </a:ln>
      </c:spPr>
    </c:plotArea>
    <c:legend>
      <c:legendPos val="r"/>
      <c:layout>
        <c:manualLayout>
          <c:xMode val="edge"/>
          <c:yMode val="edge"/>
          <c:x val="0.71091568241469816"/>
          <c:y val="1.6290108391357392E-2"/>
          <c:w val="0.27866765091863516"/>
          <c:h val="0.12297214844591199"/>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Umsatz im Gastgewerbe</a:t>
            </a:r>
            <a:br>
              <a:rPr lang="de-DE" sz="1800" b="1"/>
            </a:br>
            <a:r>
              <a:rPr lang="de-DE" sz="1100" b="0"/>
              <a:t>(nach X13 Arima; 2015=100)</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4917486876640418E-2"/>
          <c:y val="0.21478281921536385"/>
          <c:w val="0.90133204134366918"/>
          <c:h val="0.66804155065000814"/>
        </c:manualLayout>
      </c:layout>
      <c:lineChart>
        <c:grouping val="standard"/>
        <c:varyColors val="0"/>
        <c:ser>
          <c:idx val="0"/>
          <c:order val="0"/>
          <c:tx>
            <c:strRef>
              <c:f>'Umsatz Gastgewerbe'!$B$4:$E$4</c:f>
              <c:strCache>
                <c:ptCount val="1"/>
                <c:pt idx="0">
                  <c:v>preisbereinigt (real)</c:v>
                </c:pt>
              </c:strCache>
            </c:strRef>
          </c:tx>
          <c:spPr>
            <a:ln w="38100">
              <a:solidFill>
                <a:srgbClr val="00B0F0"/>
              </a:solidFill>
              <a:prstDash val="solid"/>
            </a:ln>
          </c:spPr>
          <c:marker>
            <c:symbol val="none"/>
          </c:marker>
          <c:cat>
            <c:numRef>
              <c:f>'Umsatz Gastgewerbe'!$A$7:$A$114</c:f>
              <c:numCache>
                <c:formatCode>[$-407]mmm/\ yy;@</c:formatCode>
                <c:ptCount val="10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numCache>
            </c:numRef>
          </c:cat>
          <c:val>
            <c:numRef>
              <c:f>'Umsatz Gastgewerbe'!$D$7:$D$114</c:f>
              <c:numCache>
                <c:formatCode>General</c:formatCode>
                <c:ptCount val="108"/>
                <c:pt idx="8">
                  <c:v>79.400000000000006</c:v>
                </c:pt>
                <c:pt idx="9">
                  <c:v>77.400000000000006</c:v>
                </c:pt>
                <c:pt idx="10">
                  <c:v>71.599999999999994</c:v>
                </c:pt>
                <c:pt idx="11">
                  <c:v>68.3</c:v>
                </c:pt>
                <c:pt idx="12">
                  <c:v>62.6</c:v>
                </c:pt>
                <c:pt idx="13">
                  <c:v>77.3</c:v>
                </c:pt>
                <c:pt idx="14">
                  <c:v>88.3</c:v>
                </c:pt>
                <c:pt idx="15">
                  <c:v>87.6</c:v>
                </c:pt>
                <c:pt idx="16">
                  <c:v>90.9</c:v>
                </c:pt>
                <c:pt idx="17">
                  <c:v>84.8</c:v>
                </c:pt>
                <c:pt idx="18">
                  <c:v>68.3</c:v>
                </c:pt>
                <c:pt idx="19">
                  <c:v>39.1</c:v>
                </c:pt>
                <c:pt idx="20">
                  <c:v>33.299999999999997</c:v>
                </c:pt>
                <c:pt idx="21">
                  <c:v>35.299999999999997</c:v>
                </c:pt>
                <c:pt idx="22">
                  <c:v>33.4</c:v>
                </c:pt>
                <c:pt idx="23">
                  <c:v>32.799999999999997</c:v>
                </c:pt>
                <c:pt idx="24">
                  <c:v>31</c:v>
                </c:pt>
                <c:pt idx="25">
                  <c:v>35.200000000000003</c:v>
                </c:pt>
                <c:pt idx="26">
                  <c:v>71.7</c:v>
                </c:pt>
                <c:pt idx="27">
                  <c:v>80.7</c:v>
                </c:pt>
                <c:pt idx="28">
                  <c:v>83.1</c:v>
                </c:pt>
                <c:pt idx="29">
                  <c:v>77.599999999999994</c:v>
                </c:pt>
                <c:pt idx="30">
                  <c:v>62.1</c:v>
                </c:pt>
                <c:pt idx="31">
                  <c:v>37.799999999999997</c:v>
                </c:pt>
                <c:pt idx="32">
                  <c:v>26.4</c:v>
                </c:pt>
                <c:pt idx="33">
                  <c:v>58.6</c:v>
                </c:pt>
                <c:pt idx="34">
                  <c:v>104.5</c:v>
                </c:pt>
                <c:pt idx="35">
                  <c:v>105.6</c:v>
                </c:pt>
                <c:pt idx="36">
                  <c:v>105.6</c:v>
                </c:pt>
                <c:pt idx="37">
                  <c:v>106.6</c:v>
                </c:pt>
                <c:pt idx="38">
                  <c:v>104.9</c:v>
                </c:pt>
                <c:pt idx="39">
                  <c:v>102.9</c:v>
                </c:pt>
                <c:pt idx="40">
                  <c:v>103.6</c:v>
                </c:pt>
                <c:pt idx="41">
                  <c:v>103.1</c:v>
                </c:pt>
                <c:pt idx="42">
                  <c:v>105.2</c:v>
                </c:pt>
                <c:pt idx="43">
                  <c:v>103.2</c:v>
                </c:pt>
                <c:pt idx="44">
                  <c:v>104.4</c:v>
                </c:pt>
                <c:pt idx="45">
                  <c:v>106.2</c:v>
                </c:pt>
                <c:pt idx="46">
                  <c:v>106.7</c:v>
                </c:pt>
                <c:pt idx="47">
                  <c:v>105.7</c:v>
                </c:pt>
                <c:pt idx="48">
                  <c:v>104.8</c:v>
                </c:pt>
                <c:pt idx="49">
                  <c:v>105</c:v>
                </c:pt>
                <c:pt idx="50">
                  <c:v>103.5</c:v>
                </c:pt>
                <c:pt idx="51">
                  <c:v>104.4</c:v>
                </c:pt>
                <c:pt idx="52">
                  <c:v>103.6</c:v>
                </c:pt>
                <c:pt idx="53">
                  <c:v>103.7</c:v>
                </c:pt>
                <c:pt idx="54">
                  <c:v>103.6</c:v>
                </c:pt>
                <c:pt idx="55">
                  <c:v>102.3</c:v>
                </c:pt>
                <c:pt idx="56">
                  <c:v>105.6</c:v>
                </c:pt>
                <c:pt idx="57">
                  <c:v>102</c:v>
                </c:pt>
                <c:pt idx="58">
                  <c:v>102.6</c:v>
                </c:pt>
                <c:pt idx="59">
                  <c:v>104.7</c:v>
                </c:pt>
                <c:pt idx="60">
                  <c:v>103.1</c:v>
                </c:pt>
                <c:pt idx="61">
                  <c:v>101.6</c:v>
                </c:pt>
                <c:pt idx="62">
                  <c:v>102.3</c:v>
                </c:pt>
                <c:pt idx="63">
                  <c:v>102.3</c:v>
                </c:pt>
                <c:pt idx="64">
                  <c:v>101.6</c:v>
                </c:pt>
                <c:pt idx="65">
                  <c:v>102.8</c:v>
                </c:pt>
                <c:pt idx="66">
                  <c:v>102.6</c:v>
                </c:pt>
                <c:pt idx="67">
                  <c:v>103.6</c:v>
                </c:pt>
                <c:pt idx="68">
                  <c:v>102.2</c:v>
                </c:pt>
                <c:pt idx="69">
                  <c:v>104.5</c:v>
                </c:pt>
                <c:pt idx="70">
                  <c:v>101.6</c:v>
                </c:pt>
                <c:pt idx="71">
                  <c:v>101.1</c:v>
                </c:pt>
                <c:pt idx="72">
                  <c:v>99.7</c:v>
                </c:pt>
                <c:pt idx="73">
                  <c:v>100.2</c:v>
                </c:pt>
                <c:pt idx="74">
                  <c:v>100.4</c:v>
                </c:pt>
                <c:pt idx="75">
                  <c:v>103.1</c:v>
                </c:pt>
                <c:pt idx="76">
                  <c:v>101.3</c:v>
                </c:pt>
                <c:pt idx="77">
                  <c:v>101.7</c:v>
                </c:pt>
                <c:pt idx="78">
                  <c:v>100.5</c:v>
                </c:pt>
                <c:pt idx="79">
                  <c:v>99.5</c:v>
                </c:pt>
                <c:pt idx="80">
                  <c:v>101.1</c:v>
                </c:pt>
                <c:pt idx="81">
                  <c:v>100.1</c:v>
                </c:pt>
                <c:pt idx="82">
                  <c:v>99.6</c:v>
                </c:pt>
                <c:pt idx="83">
                  <c:v>99.7</c:v>
                </c:pt>
                <c:pt idx="84">
                  <c:v>101.6</c:v>
                </c:pt>
                <c:pt idx="85">
                  <c:v>100.3</c:v>
                </c:pt>
                <c:pt idx="86">
                  <c:v>99.9</c:v>
                </c:pt>
                <c:pt idx="87">
                  <c:v>100</c:v>
                </c:pt>
                <c:pt idx="88">
                  <c:v>101.9</c:v>
                </c:pt>
                <c:pt idx="89">
                  <c:v>100.8</c:v>
                </c:pt>
                <c:pt idx="90">
                  <c:v>101.5</c:v>
                </c:pt>
                <c:pt idx="91">
                  <c:v>99.4</c:v>
                </c:pt>
                <c:pt idx="92">
                  <c:v>98.5</c:v>
                </c:pt>
                <c:pt idx="93">
                  <c:v>98.1</c:v>
                </c:pt>
                <c:pt idx="94">
                  <c:v>99.5</c:v>
                </c:pt>
                <c:pt idx="95">
                  <c:v>98.4</c:v>
                </c:pt>
                <c:pt idx="96">
                  <c:v>100.3</c:v>
                </c:pt>
                <c:pt idx="97">
                  <c:v>101</c:v>
                </c:pt>
                <c:pt idx="98">
                  <c:v>100.5</c:v>
                </c:pt>
                <c:pt idx="99">
                  <c:v>100.1</c:v>
                </c:pt>
                <c:pt idx="100">
                  <c:v>100.4</c:v>
                </c:pt>
                <c:pt idx="101">
                  <c:v>98.8</c:v>
                </c:pt>
                <c:pt idx="102">
                  <c:v>98.1</c:v>
                </c:pt>
                <c:pt idx="103">
                  <c:v>99.1</c:v>
                </c:pt>
                <c:pt idx="104">
                  <c:v>97.2</c:v>
                </c:pt>
                <c:pt idx="105">
                  <c:v>98.7</c:v>
                </c:pt>
                <c:pt idx="106">
                  <c:v>98.9</c:v>
                </c:pt>
                <c:pt idx="107">
                  <c:v>99.4</c:v>
                </c:pt>
              </c:numCache>
            </c:numRef>
          </c:val>
          <c:smooth val="0"/>
          <c:extLst>
            <c:ext xmlns:c16="http://schemas.microsoft.com/office/drawing/2014/chart" uri="{C3380CC4-5D6E-409C-BE32-E72D297353CC}">
              <c16:uniqueId val="{00000000-256D-4275-93B2-A130B1B01965}"/>
            </c:ext>
          </c:extLst>
        </c:ser>
        <c:ser>
          <c:idx val="1"/>
          <c:order val="1"/>
          <c:tx>
            <c:strRef>
              <c:f>'Umsatz Gastgewerbe'!$H$4:$K$4</c:f>
              <c:strCache>
                <c:ptCount val="1"/>
                <c:pt idx="0">
                  <c:v>nominal</c:v>
                </c:pt>
              </c:strCache>
            </c:strRef>
          </c:tx>
          <c:marker>
            <c:symbol val="none"/>
          </c:marker>
          <c:cat>
            <c:numRef>
              <c:f>'Umsatz Gastgewerbe'!$A$7:$A$114</c:f>
              <c:numCache>
                <c:formatCode>[$-407]mmm/\ yy;@</c:formatCode>
                <c:ptCount val="10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numCache>
            </c:numRef>
          </c:cat>
          <c:val>
            <c:numRef>
              <c:f>'Umsatz Gastgewerbe'!$J$7:$J$114</c:f>
              <c:numCache>
                <c:formatCode>General</c:formatCode>
                <c:ptCount val="108"/>
                <c:pt idx="8">
                  <c:v>95.7</c:v>
                </c:pt>
                <c:pt idx="9">
                  <c:v>92.4</c:v>
                </c:pt>
                <c:pt idx="10">
                  <c:v>85.2</c:v>
                </c:pt>
                <c:pt idx="11">
                  <c:v>80.8</c:v>
                </c:pt>
                <c:pt idx="12">
                  <c:v>73.8</c:v>
                </c:pt>
                <c:pt idx="13">
                  <c:v>90.8</c:v>
                </c:pt>
                <c:pt idx="14">
                  <c:v>103.2</c:v>
                </c:pt>
                <c:pt idx="15">
                  <c:v>102</c:v>
                </c:pt>
                <c:pt idx="16">
                  <c:v>106</c:v>
                </c:pt>
                <c:pt idx="17">
                  <c:v>98.6</c:v>
                </c:pt>
                <c:pt idx="18">
                  <c:v>79.099999999999994</c:v>
                </c:pt>
                <c:pt idx="19">
                  <c:v>44.7</c:v>
                </c:pt>
                <c:pt idx="20">
                  <c:v>38</c:v>
                </c:pt>
                <c:pt idx="21">
                  <c:v>40.200000000000003</c:v>
                </c:pt>
                <c:pt idx="22">
                  <c:v>38.1</c:v>
                </c:pt>
                <c:pt idx="23">
                  <c:v>37.4</c:v>
                </c:pt>
                <c:pt idx="24">
                  <c:v>35.9</c:v>
                </c:pt>
                <c:pt idx="25">
                  <c:v>40.6</c:v>
                </c:pt>
                <c:pt idx="26">
                  <c:v>82.8</c:v>
                </c:pt>
                <c:pt idx="27">
                  <c:v>93</c:v>
                </c:pt>
                <c:pt idx="28">
                  <c:v>96.2</c:v>
                </c:pt>
                <c:pt idx="29">
                  <c:v>89.8</c:v>
                </c:pt>
                <c:pt idx="30">
                  <c:v>68.900000000000006</c:v>
                </c:pt>
                <c:pt idx="31">
                  <c:v>41.9</c:v>
                </c:pt>
                <c:pt idx="32">
                  <c:v>29.2</c:v>
                </c:pt>
                <c:pt idx="33">
                  <c:v>64.599999999999994</c:v>
                </c:pt>
                <c:pt idx="34">
                  <c:v>115.2</c:v>
                </c:pt>
                <c:pt idx="35">
                  <c:v>116.3</c:v>
                </c:pt>
                <c:pt idx="36">
                  <c:v>116.2</c:v>
                </c:pt>
                <c:pt idx="37">
                  <c:v>117.3</c:v>
                </c:pt>
                <c:pt idx="38">
                  <c:v>115.1</c:v>
                </c:pt>
                <c:pt idx="39">
                  <c:v>112.8</c:v>
                </c:pt>
                <c:pt idx="40">
                  <c:v>113.2</c:v>
                </c:pt>
                <c:pt idx="41">
                  <c:v>112.5</c:v>
                </c:pt>
                <c:pt idx="42">
                  <c:v>114.9</c:v>
                </c:pt>
                <c:pt idx="43">
                  <c:v>112.5</c:v>
                </c:pt>
                <c:pt idx="44">
                  <c:v>113.1</c:v>
                </c:pt>
                <c:pt idx="45">
                  <c:v>114.1</c:v>
                </c:pt>
                <c:pt idx="46">
                  <c:v>114.7</c:v>
                </c:pt>
                <c:pt idx="47">
                  <c:v>113.3</c:v>
                </c:pt>
                <c:pt idx="48">
                  <c:v>112.3</c:v>
                </c:pt>
                <c:pt idx="49">
                  <c:v>112.5</c:v>
                </c:pt>
                <c:pt idx="50">
                  <c:v>110.7</c:v>
                </c:pt>
                <c:pt idx="51">
                  <c:v>111.6</c:v>
                </c:pt>
                <c:pt idx="52">
                  <c:v>110.5</c:v>
                </c:pt>
                <c:pt idx="53">
                  <c:v>110.3</c:v>
                </c:pt>
                <c:pt idx="54">
                  <c:v>110.3</c:v>
                </c:pt>
                <c:pt idx="55">
                  <c:v>108.5</c:v>
                </c:pt>
                <c:pt idx="56">
                  <c:v>111.8</c:v>
                </c:pt>
                <c:pt idx="57">
                  <c:v>107.8</c:v>
                </c:pt>
                <c:pt idx="58">
                  <c:v>108.2</c:v>
                </c:pt>
                <c:pt idx="59">
                  <c:v>110.2</c:v>
                </c:pt>
                <c:pt idx="60">
                  <c:v>108.4</c:v>
                </c:pt>
                <c:pt idx="61">
                  <c:v>106.5</c:v>
                </c:pt>
                <c:pt idx="62">
                  <c:v>107.1</c:v>
                </c:pt>
                <c:pt idx="63">
                  <c:v>107.2</c:v>
                </c:pt>
                <c:pt idx="64">
                  <c:v>106.2</c:v>
                </c:pt>
                <c:pt idx="65">
                  <c:v>107.3</c:v>
                </c:pt>
                <c:pt idx="66">
                  <c:v>106.6</c:v>
                </c:pt>
                <c:pt idx="67">
                  <c:v>107.4</c:v>
                </c:pt>
                <c:pt idx="68">
                  <c:v>105.6</c:v>
                </c:pt>
                <c:pt idx="69">
                  <c:v>107.9</c:v>
                </c:pt>
                <c:pt idx="70">
                  <c:v>104.9</c:v>
                </c:pt>
                <c:pt idx="71">
                  <c:v>104</c:v>
                </c:pt>
                <c:pt idx="72">
                  <c:v>102.7</c:v>
                </c:pt>
                <c:pt idx="73">
                  <c:v>103</c:v>
                </c:pt>
                <c:pt idx="74">
                  <c:v>103</c:v>
                </c:pt>
                <c:pt idx="75">
                  <c:v>105.8</c:v>
                </c:pt>
                <c:pt idx="76">
                  <c:v>103.5</c:v>
                </c:pt>
                <c:pt idx="77">
                  <c:v>103.7</c:v>
                </c:pt>
                <c:pt idx="78">
                  <c:v>102.5</c:v>
                </c:pt>
                <c:pt idx="79">
                  <c:v>101.4</c:v>
                </c:pt>
                <c:pt idx="80">
                  <c:v>102.8</c:v>
                </c:pt>
                <c:pt idx="81">
                  <c:v>101.5</c:v>
                </c:pt>
                <c:pt idx="82">
                  <c:v>100.7</c:v>
                </c:pt>
                <c:pt idx="83">
                  <c:v>100.8</c:v>
                </c:pt>
                <c:pt idx="84">
                  <c:v>102.6</c:v>
                </c:pt>
                <c:pt idx="85">
                  <c:v>100.9</c:v>
                </c:pt>
                <c:pt idx="86">
                  <c:v>100.6</c:v>
                </c:pt>
                <c:pt idx="87">
                  <c:v>100.3</c:v>
                </c:pt>
                <c:pt idx="88">
                  <c:v>102</c:v>
                </c:pt>
                <c:pt idx="89">
                  <c:v>100.6</c:v>
                </c:pt>
                <c:pt idx="90">
                  <c:v>101.4</c:v>
                </c:pt>
                <c:pt idx="91">
                  <c:v>99</c:v>
                </c:pt>
                <c:pt idx="92">
                  <c:v>98.3</c:v>
                </c:pt>
                <c:pt idx="93">
                  <c:v>97.6</c:v>
                </c:pt>
                <c:pt idx="94">
                  <c:v>98.6</c:v>
                </c:pt>
                <c:pt idx="95">
                  <c:v>97.4</c:v>
                </c:pt>
                <c:pt idx="96">
                  <c:v>98.8</c:v>
                </c:pt>
                <c:pt idx="97">
                  <c:v>99.4</c:v>
                </c:pt>
                <c:pt idx="98">
                  <c:v>98.8</c:v>
                </c:pt>
                <c:pt idx="99">
                  <c:v>98</c:v>
                </c:pt>
                <c:pt idx="100">
                  <c:v>98</c:v>
                </c:pt>
                <c:pt idx="101">
                  <c:v>96.4</c:v>
                </c:pt>
                <c:pt idx="102">
                  <c:v>95.5</c:v>
                </c:pt>
                <c:pt idx="103">
                  <c:v>96.4</c:v>
                </c:pt>
                <c:pt idx="104">
                  <c:v>94.3</c:v>
                </c:pt>
                <c:pt idx="105">
                  <c:v>95.8</c:v>
                </c:pt>
                <c:pt idx="106">
                  <c:v>95.9</c:v>
                </c:pt>
                <c:pt idx="107">
                  <c:v>95.8</c:v>
                </c:pt>
              </c:numCache>
            </c:numRef>
          </c:val>
          <c:smooth val="0"/>
          <c:extLst>
            <c:ext xmlns:c16="http://schemas.microsoft.com/office/drawing/2014/chart" uri="{C3380CC4-5D6E-409C-BE32-E72D297353CC}">
              <c16:uniqueId val="{00000001-256D-4275-93B2-A130B1B01965}"/>
            </c:ext>
          </c:extLst>
        </c:ser>
        <c:dLbls>
          <c:showLegendKey val="0"/>
          <c:showVal val="0"/>
          <c:showCatName val="0"/>
          <c:showSerName val="0"/>
          <c:showPercent val="0"/>
          <c:showBubbleSize val="0"/>
        </c:dLbls>
        <c:smooth val="0"/>
        <c:axId val="122541568"/>
        <c:axId val="122543104"/>
      </c:lineChart>
      <c:dateAx>
        <c:axId val="12254156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sz="1050"/>
            </a:pPr>
            <a:endParaRPr lang="de-DE"/>
          </a:p>
        </c:txPr>
        <c:crossAx val="122543104"/>
        <c:crosses val="autoZero"/>
        <c:auto val="0"/>
        <c:lblOffset val="100"/>
        <c:baseTimeUnit val="months"/>
        <c:majorUnit val="1"/>
        <c:majorTimeUnit val="years"/>
        <c:minorUnit val="2"/>
        <c:minorTimeUnit val="months"/>
      </c:dateAx>
      <c:valAx>
        <c:axId val="122543104"/>
        <c:scaling>
          <c:orientation val="minMax"/>
          <c:min val="20"/>
        </c:scaling>
        <c:delete val="0"/>
        <c:axPos val="l"/>
        <c:majorGridlines>
          <c:spPr>
            <a:ln w="12700">
              <a:solidFill>
                <a:schemeClr val="tx2">
                  <a:lumMod val="20000"/>
                  <a:lumOff val="80000"/>
                  <a:alpha val="35000"/>
                </a:schemeClr>
              </a:solidFill>
              <a:prstDash val="solid"/>
            </a:ln>
          </c:spPr>
        </c:majorGridlines>
        <c:numFmt formatCode="0" sourceLinked="0"/>
        <c:majorTickMark val="none"/>
        <c:minorTickMark val="none"/>
        <c:tickLblPos val="low"/>
        <c:spPr>
          <a:ln w="9525">
            <a:noFill/>
          </a:ln>
        </c:spPr>
        <c:txPr>
          <a:bodyPr rot="0" vert="horz"/>
          <a:lstStyle/>
          <a:p>
            <a:pPr>
              <a:defRPr/>
            </a:pPr>
            <a:endParaRPr lang="de-DE"/>
          </a:p>
        </c:txPr>
        <c:crossAx val="122541568"/>
        <c:crosses val="autoZero"/>
        <c:crossBetween val="between"/>
        <c:majorUnit val="10"/>
      </c:valAx>
      <c:spPr>
        <a:solidFill>
          <a:srgbClr val="FFFFFF"/>
        </a:solidFill>
        <a:ln w="25400">
          <a:noFill/>
        </a:ln>
      </c:spPr>
    </c:plotArea>
    <c:legend>
      <c:legendPos val="r"/>
      <c:layout>
        <c:manualLayout>
          <c:xMode val="edge"/>
          <c:yMode val="edge"/>
          <c:x val="0.71091568241469816"/>
          <c:y val="1.6290108391357392E-2"/>
          <c:w val="0.27866765091863516"/>
          <c:h val="0.12297214844591199"/>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Umsatz im Gastgewerbe</a:t>
            </a:r>
            <a:br>
              <a:rPr lang="de-DE" sz="1800" b="1"/>
            </a:br>
            <a:r>
              <a:rPr lang="de-DE" sz="1100" b="0"/>
              <a:t>(nach X12 Arima; 2015=100)</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4917486876640418E-2"/>
          <c:y val="0.21478281921536385"/>
          <c:w val="0.90133204134366918"/>
          <c:h val="0.66804155065000814"/>
        </c:manualLayout>
      </c:layout>
      <c:lineChart>
        <c:grouping val="standard"/>
        <c:varyColors val="0"/>
        <c:ser>
          <c:idx val="0"/>
          <c:order val="0"/>
          <c:tx>
            <c:strRef>
              <c:f>'Umsatz Gastgewerbe'!$B$4:$E$4</c:f>
              <c:strCache>
                <c:ptCount val="1"/>
                <c:pt idx="0">
                  <c:v>preisbereinigt (real)</c:v>
                </c:pt>
              </c:strCache>
            </c:strRef>
          </c:tx>
          <c:spPr>
            <a:ln w="38100">
              <a:solidFill>
                <a:srgbClr val="00B0F0"/>
              </a:solidFill>
              <a:prstDash val="solid"/>
            </a:ln>
          </c:spPr>
          <c:marker>
            <c:symbol val="none"/>
          </c:marker>
          <c:cat>
            <c:numRef>
              <c:f>'Umsatz Gastgewerbe'!$A$7:$A$114</c:f>
              <c:numCache>
                <c:formatCode>[$-407]mmm/\ yy;@</c:formatCode>
                <c:ptCount val="10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numCache>
            </c:numRef>
          </c:cat>
          <c:val>
            <c:numRef>
              <c:f>'Umsatz Gastgewerbe'!$D$7:$D$114</c:f>
              <c:numCache>
                <c:formatCode>General</c:formatCode>
                <c:ptCount val="108"/>
                <c:pt idx="8">
                  <c:v>79.400000000000006</c:v>
                </c:pt>
                <c:pt idx="9">
                  <c:v>77.400000000000006</c:v>
                </c:pt>
                <c:pt idx="10">
                  <c:v>71.599999999999994</c:v>
                </c:pt>
                <c:pt idx="11">
                  <c:v>68.3</c:v>
                </c:pt>
                <c:pt idx="12">
                  <c:v>62.6</c:v>
                </c:pt>
                <c:pt idx="13">
                  <c:v>77.3</c:v>
                </c:pt>
                <c:pt idx="14">
                  <c:v>88.3</c:v>
                </c:pt>
                <c:pt idx="15">
                  <c:v>87.6</c:v>
                </c:pt>
                <c:pt idx="16">
                  <c:v>90.9</c:v>
                </c:pt>
                <c:pt idx="17">
                  <c:v>84.8</c:v>
                </c:pt>
                <c:pt idx="18">
                  <c:v>68.3</c:v>
                </c:pt>
                <c:pt idx="19">
                  <c:v>39.1</c:v>
                </c:pt>
                <c:pt idx="20">
                  <c:v>33.299999999999997</c:v>
                </c:pt>
                <c:pt idx="21">
                  <c:v>35.299999999999997</c:v>
                </c:pt>
                <c:pt idx="22">
                  <c:v>33.4</c:v>
                </c:pt>
                <c:pt idx="23">
                  <c:v>32.799999999999997</c:v>
                </c:pt>
                <c:pt idx="24">
                  <c:v>31</c:v>
                </c:pt>
                <c:pt idx="25">
                  <c:v>35.200000000000003</c:v>
                </c:pt>
                <c:pt idx="26">
                  <c:v>71.7</c:v>
                </c:pt>
                <c:pt idx="27">
                  <c:v>80.7</c:v>
                </c:pt>
                <c:pt idx="28">
                  <c:v>83.1</c:v>
                </c:pt>
                <c:pt idx="29">
                  <c:v>77.599999999999994</c:v>
                </c:pt>
                <c:pt idx="30">
                  <c:v>62.1</c:v>
                </c:pt>
                <c:pt idx="31">
                  <c:v>37.799999999999997</c:v>
                </c:pt>
                <c:pt idx="32">
                  <c:v>26.4</c:v>
                </c:pt>
                <c:pt idx="33">
                  <c:v>58.6</c:v>
                </c:pt>
                <c:pt idx="34">
                  <c:v>104.5</c:v>
                </c:pt>
                <c:pt idx="35">
                  <c:v>105.6</c:v>
                </c:pt>
                <c:pt idx="36">
                  <c:v>105.6</c:v>
                </c:pt>
                <c:pt idx="37">
                  <c:v>106.6</c:v>
                </c:pt>
                <c:pt idx="38">
                  <c:v>104.9</c:v>
                </c:pt>
                <c:pt idx="39">
                  <c:v>102.9</c:v>
                </c:pt>
                <c:pt idx="40">
                  <c:v>103.6</c:v>
                </c:pt>
                <c:pt idx="41">
                  <c:v>103.1</c:v>
                </c:pt>
                <c:pt idx="42">
                  <c:v>105.2</c:v>
                </c:pt>
                <c:pt idx="43">
                  <c:v>103.2</c:v>
                </c:pt>
                <c:pt idx="44">
                  <c:v>104.4</c:v>
                </c:pt>
                <c:pt idx="45">
                  <c:v>106.2</c:v>
                </c:pt>
                <c:pt idx="46">
                  <c:v>106.7</c:v>
                </c:pt>
                <c:pt idx="47">
                  <c:v>105.7</c:v>
                </c:pt>
                <c:pt idx="48">
                  <c:v>104.8</c:v>
                </c:pt>
                <c:pt idx="49">
                  <c:v>105</c:v>
                </c:pt>
                <c:pt idx="50">
                  <c:v>103.5</c:v>
                </c:pt>
                <c:pt idx="51">
                  <c:v>104.4</c:v>
                </c:pt>
                <c:pt idx="52">
                  <c:v>103.6</c:v>
                </c:pt>
                <c:pt idx="53">
                  <c:v>103.7</c:v>
                </c:pt>
                <c:pt idx="54">
                  <c:v>103.6</c:v>
                </c:pt>
                <c:pt idx="55">
                  <c:v>102.3</c:v>
                </c:pt>
                <c:pt idx="56">
                  <c:v>105.6</c:v>
                </c:pt>
                <c:pt idx="57">
                  <c:v>102</c:v>
                </c:pt>
                <c:pt idx="58">
                  <c:v>102.6</c:v>
                </c:pt>
                <c:pt idx="59">
                  <c:v>104.7</c:v>
                </c:pt>
                <c:pt idx="60">
                  <c:v>103.1</c:v>
                </c:pt>
                <c:pt idx="61">
                  <c:v>101.6</c:v>
                </c:pt>
                <c:pt idx="62">
                  <c:v>102.3</c:v>
                </c:pt>
                <c:pt idx="63">
                  <c:v>102.3</c:v>
                </c:pt>
                <c:pt idx="64">
                  <c:v>101.6</c:v>
                </c:pt>
                <c:pt idx="65">
                  <c:v>102.8</c:v>
                </c:pt>
                <c:pt idx="66">
                  <c:v>102.6</c:v>
                </c:pt>
                <c:pt idx="67">
                  <c:v>103.6</c:v>
                </c:pt>
                <c:pt idx="68">
                  <c:v>102.2</c:v>
                </c:pt>
                <c:pt idx="69">
                  <c:v>104.5</c:v>
                </c:pt>
                <c:pt idx="70">
                  <c:v>101.6</c:v>
                </c:pt>
                <c:pt idx="71">
                  <c:v>101.1</c:v>
                </c:pt>
                <c:pt idx="72">
                  <c:v>99.7</c:v>
                </c:pt>
                <c:pt idx="73">
                  <c:v>100.2</c:v>
                </c:pt>
                <c:pt idx="74">
                  <c:v>100.4</c:v>
                </c:pt>
                <c:pt idx="75">
                  <c:v>103.1</c:v>
                </c:pt>
                <c:pt idx="76">
                  <c:v>101.3</c:v>
                </c:pt>
                <c:pt idx="77">
                  <c:v>101.7</c:v>
                </c:pt>
                <c:pt idx="78">
                  <c:v>100.5</c:v>
                </c:pt>
                <c:pt idx="79">
                  <c:v>99.5</c:v>
                </c:pt>
                <c:pt idx="80">
                  <c:v>101.1</c:v>
                </c:pt>
                <c:pt idx="81">
                  <c:v>100.1</c:v>
                </c:pt>
                <c:pt idx="82">
                  <c:v>99.6</c:v>
                </c:pt>
                <c:pt idx="83">
                  <c:v>99.7</c:v>
                </c:pt>
                <c:pt idx="84">
                  <c:v>101.6</c:v>
                </c:pt>
                <c:pt idx="85">
                  <c:v>100.3</c:v>
                </c:pt>
                <c:pt idx="86">
                  <c:v>99.9</c:v>
                </c:pt>
                <c:pt idx="87">
                  <c:v>100</c:v>
                </c:pt>
                <c:pt idx="88">
                  <c:v>101.9</c:v>
                </c:pt>
                <c:pt idx="89">
                  <c:v>100.8</c:v>
                </c:pt>
                <c:pt idx="90">
                  <c:v>101.5</c:v>
                </c:pt>
                <c:pt idx="91">
                  <c:v>99.4</c:v>
                </c:pt>
                <c:pt idx="92">
                  <c:v>98.5</c:v>
                </c:pt>
                <c:pt idx="93">
                  <c:v>98.1</c:v>
                </c:pt>
                <c:pt idx="94">
                  <c:v>99.5</c:v>
                </c:pt>
                <c:pt idx="95">
                  <c:v>98.4</c:v>
                </c:pt>
                <c:pt idx="96">
                  <c:v>100.3</c:v>
                </c:pt>
                <c:pt idx="97">
                  <c:v>101</c:v>
                </c:pt>
                <c:pt idx="98">
                  <c:v>100.5</c:v>
                </c:pt>
                <c:pt idx="99">
                  <c:v>100.1</c:v>
                </c:pt>
                <c:pt idx="100">
                  <c:v>100.4</c:v>
                </c:pt>
                <c:pt idx="101">
                  <c:v>98.8</c:v>
                </c:pt>
                <c:pt idx="102">
                  <c:v>98.1</c:v>
                </c:pt>
                <c:pt idx="103">
                  <c:v>99.1</c:v>
                </c:pt>
                <c:pt idx="104">
                  <c:v>97.2</c:v>
                </c:pt>
                <c:pt idx="105">
                  <c:v>98.7</c:v>
                </c:pt>
                <c:pt idx="106">
                  <c:v>98.9</c:v>
                </c:pt>
                <c:pt idx="107">
                  <c:v>99.4</c:v>
                </c:pt>
              </c:numCache>
            </c:numRef>
          </c:val>
          <c:smooth val="0"/>
          <c:extLst>
            <c:ext xmlns:c16="http://schemas.microsoft.com/office/drawing/2014/chart" uri="{C3380CC4-5D6E-409C-BE32-E72D297353CC}">
              <c16:uniqueId val="{00000000-901C-4BEB-A31D-AB7025BFD6C0}"/>
            </c:ext>
          </c:extLst>
        </c:ser>
        <c:dLbls>
          <c:showLegendKey val="0"/>
          <c:showVal val="0"/>
          <c:showCatName val="0"/>
          <c:showSerName val="0"/>
          <c:showPercent val="0"/>
          <c:showBubbleSize val="0"/>
        </c:dLbls>
        <c:smooth val="0"/>
        <c:axId val="122541568"/>
        <c:axId val="122543104"/>
      </c:lineChart>
      <c:dateAx>
        <c:axId val="12254156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sz="1050"/>
            </a:pPr>
            <a:endParaRPr lang="de-DE"/>
          </a:p>
        </c:txPr>
        <c:crossAx val="122543104"/>
        <c:crosses val="autoZero"/>
        <c:auto val="0"/>
        <c:lblOffset val="100"/>
        <c:baseTimeUnit val="months"/>
        <c:majorUnit val="1"/>
        <c:majorTimeUnit val="years"/>
        <c:minorUnit val="2"/>
        <c:minorTimeUnit val="months"/>
      </c:dateAx>
      <c:valAx>
        <c:axId val="122543104"/>
        <c:scaling>
          <c:orientation val="minMax"/>
          <c:min val="20"/>
        </c:scaling>
        <c:delete val="0"/>
        <c:axPos val="l"/>
        <c:majorGridlines>
          <c:spPr>
            <a:ln w="12700">
              <a:solidFill>
                <a:schemeClr val="tx2">
                  <a:lumMod val="20000"/>
                  <a:lumOff val="80000"/>
                  <a:alpha val="35000"/>
                </a:schemeClr>
              </a:solidFill>
              <a:prstDash val="solid"/>
            </a:ln>
          </c:spPr>
        </c:majorGridlines>
        <c:numFmt formatCode="0" sourceLinked="0"/>
        <c:majorTickMark val="none"/>
        <c:minorTickMark val="none"/>
        <c:tickLblPos val="low"/>
        <c:spPr>
          <a:ln w="9525">
            <a:noFill/>
          </a:ln>
        </c:spPr>
        <c:txPr>
          <a:bodyPr rot="0" vert="horz"/>
          <a:lstStyle/>
          <a:p>
            <a:pPr>
              <a:defRPr/>
            </a:pPr>
            <a:endParaRPr lang="de-DE"/>
          </a:p>
        </c:txPr>
        <c:crossAx val="122541568"/>
        <c:crosses val="autoZero"/>
        <c:crossBetween val="between"/>
        <c:majorUnit val="10"/>
      </c:valAx>
      <c:spPr>
        <a:solidFill>
          <a:srgbClr val="FFFFFF"/>
        </a:solidFill>
        <a:ln w="25400">
          <a:noFill/>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de-DE" sz="1200" b="1"/>
              <a:t>Produktionsindex im Dienstleistungsbereich nach Wirtschaftszweigen</a:t>
            </a:r>
          </a:p>
          <a:p>
            <a:pPr algn="l">
              <a:defRPr/>
            </a:pPr>
            <a:r>
              <a:rPr lang="de-DE" sz="1200"/>
              <a:t>Kalender- und saisonbereinigt (X13 JDemetra +), Index 2015 = 100</a:t>
            </a:r>
          </a:p>
        </c:rich>
      </c:tx>
      <c:layout>
        <c:manualLayout>
          <c:xMode val="edge"/>
          <c:yMode val="edge"/>
          <c:x val="4.408106219426975E-3"/>
          <c:y val="3.5277777777777777E-3"/>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de-DE"/>
        </a:p>
      </c:txPr>
    </c:title>
    <c:autoTitleDeleted val="0"/>
    <c:plotArea>
      <c:layout>
        <c:manualLayout>
          <c:layoutTarget val="inner"/>
          <c:xMode val="edge"/>
          <c:yMode val="edge"/>
          <c:x val="3.1163297396432466E-2"/>
          <c:y val="0.17593277777777777"/>
          <c:w val="0.91498782782390031"/>
          <c:h val="0.475385"/>
        </c:manualLayout>
      </c:layout>
      <c:lineChart>
        <c:grouping val="standard"/>
        <c:varyColors val="0"/>
        <c:ser>
          <c:idx val="0"/>
          <c:order val="0"/>
          <c:tx>
            <c:strRef>
              <c:f>'Umsatz Dienstleistungsbereich'!$B$5</c:f>
              <c:strCache>
                <c:ptCount val="1"/>
                <c:pt idx="0">
                  <c:v>Dienstleistungen insgesamt</c:v>
                </c:pt>
              </c:strCache>
            </c:strRef>
          </c:tx>
          <c:spPr>
            <a:ln w="25400" cap="rnd">
              <a:solidFill>
                <a:srgbClr val="002060"/>
              </a:solidFill>
              <a:round/>
            </a:ln>
            <a:effectLst/>
          </c:spPr>
          <c:marker>
            <c:symbol val="none"/>
          </c:marker>
          <c:cat>
            <c:numRef>
              <c:f>'Umsatz Dienstleistungsbereich'!$A$6:$A$53</c:f>
              <c:numCache>
                <c:formatCode>[$-407]mmm/\ yy;@</c:formatCode>
                <c:ptCount val="4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numCache>
            </c:numRef>
          </c:cat>
          <c:val>
            <c:numRef>
              <c:f>'Umsatz Dienstleistungsbereich'!$B$6:$B$53</c:f>
              <c:numCache>
                <c:formatCode>General</c:formatCode>
                <c:ptCount val="48"/>
                <c:pt idx="8">
                  <c:v>111.6</c:v>
                </c:pt>
                <c:pt idx="9">
                  <c:v>110.4</c:v>
                </c:pt>
                <c:pt idx="10">
                  <c:v>109.2</c:v>
                </c:pt>
                <c:pt idx="11">
                  <c:v>104.1</c:v>
                </c:pt>
                <c:pt idx="12">
                  <c:v>104.9</c:v>
                </c:pt>
                <c:pt idx="13">
                  <c:v>107.1</c:v>
                </c:pt>
                <c:pt idx="14">
                  <c:v>106.3</c:v>
                </c:pt>
                <c:pt idx="15">
                  <c:v>105.2</c:v>
                </c:pt>
                <c:pt idx="16">
                  <c:v>105.6</c:v>
                </c:pt>
                <c:pt idx="17">
                  <c:v>105.5</c:v>
                </c:pt>
                <c:pt idx="18">
                  <c:v>103.7</c:v>
                </c:pt>
                <c:pt idx="19">
                  <c:v>102</c:v>
                </c:pt>
                <c:pt idx="20">
                  <c:v>100.4</c:v>
                </c:pt>
                <c:pt idx="21">
                  <c:v>100.6</c:v>
                </c:pt>
                <c:pt idx="22">
                  <c:v>96.9</c:v>
                </c:pt>
                <c:pt idx="23">
                  <c:v>95.7</c:v>
                </c:pt>
                <c:pt idx="24">
                  <c:v>97.4</c:v>
                </c:pt>
                <c:pt idx="25">
                  <c:v>97</c:v>
                </c:pt>
                <c:pt idx="26">
                  <c:v>100</c:v>
                </c:pt>
                <c:pt idx="27">
                  <c:v>97.6</c:v>
                </c:pt>
                <c:pt idx="28">
                  <c:v>98</c:v>
                </c:pt>
                <c:pt idx="29">
                  <c:v>97.5</c:v>
                </c:pt>
                <c:pt idx="30">
                  <c:v>94.8</c:v>
                </c:pt>
                <c:pt idx="31">
                  <c:v>92.1</c:v>
                </c:pt>
                <c:pt idx="32">
                  <c:v>92.3</c:v>
                </c:pt>
                <c:pt idx="33">
                  <c:v>100.7</c:v>
                </c:pt>
                <c:pt idx="34">
                  <c:v>106.8</c:v>
                </c:pt>
                <c:pt idx="35">
                  <c:v>107.6</c:v>
                </c:pt>
                <c:pt idx="36">
                  <c:v>109.6</c:v>
                </c:pt>
                <c:pt idx="37">
                  <c:v>110.6</c:v>
                </c:pt>
                <c:pt idx="38">
                  <c:v>110</c:v>
                </c:pt>
                <c:pt idx="39">
                  <c:v>109.7</c:v>
                </c:pt>
                <c:pt idx="40">
                  <c:v>110.5</c:v>
                </c:pt>
                <c:pt idx="41">
                  <c:v>109.5</c:v>
                </c:pt>
                <c:pt idx="42">
                  <c:v>111.2</c:v>
                </c:pt>
                <c:pt idx="43">
                  <c:v>109</c:v>
                </c:pt>
                <c:pt idx="44">
                  <c:v>109.6</c:v>
                </c:pt>
                <c:pt idx="45">
                  <c:v>109.5</c:v>
                </c:pt>
                <c:pt idx="46">
                  <c:v>108.6</c:v>
                </c:pt>
                <c:pt idx="47">
                  <c:v>110.1</c:v>
                </c:pt>
              </c:numCache>
            </c:numRef>
          </c:val>
          <c:smooth val="0"/>
          <c:extLst>
            <c:ext xmlns:c16="http://schemas.microsoft.com/office/drawing/2014/chart" uri="{C3380CC4-5D6E-409C-BE32-E72D297353CC}">
              <c16:uniqueId val="{00000000-5153-46D7-BC82-57BA6EC81369}"/>
            </c:ext>
          </c:extLst>
        </c:ser>
        <c:ser>
          <c:idx val="1"/>
          <c:order val="1"/>
          <c:tx>
            <c:strRef>
              <c:f>'Umsatz Dienstleistungsbereich'!$C$5</c:f>
              <c:strCache>
                <c:ptCount val="1"/>
                <c:pt idx="0">
                  <c:v>Verkehr und Lagerei</c:v>
                </c:pt>
              </c:strCache>
            </c:strRef>
          </c:tx>
          <c:spPr>
            <a:ln w="19050" cap="rnd">
              <a:solidFill>
                <a:srgbClr val="C00000"/>
              </a:solidFill>
              <a:round/>
            </a:ln>
            <a:effectLst/>
          </c:spPr>
          <c:marker>
            <c:symbol val="none"/>
          </c:marker>
          <c:cat>
            <c:numRef>
              <c:f>'Umsatz Dienstleistungsbereich'!$A$6:$A$53</c:f>
              <c:numCache>
                <c:formatCode>[$-407]mmm/\ yy;@</c:formatCode>
                <c:ptCount val="4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numCache>
            </c:numRef>
          </c:cat>
          <c:val>
            <c:numRef>
              <c:f>'Umsatz Dienstleistungsbereich'!$C$6:$C$53</c:f>
              <c:numCache>
                <c:formatCode>General</c:formatCode>
                <c:ptCount val="48"/>
                <c:pt idx="8">
                  <c:v>118.9</c:v>
                </c:pt>
                <c:pt idx="9">
                  <c:v>117.2</c:v>
                </c:pt>
                <c:pt idx="10">
                  <c:v>105.2</c:v>
                </c:pt>
                <c:pt idx="11">
                  <c:v>105.5</c:v>
                </c:pt>
                <c:pt idx="12">
                  <c:v>104.2</c:v>
                </c:pt>
                <c:pt idx="13">
                  <c:v>111.6</c:v>
                </c:pt>
                <c:pt idx="14">
                  <c:v>104.9</c:v>
                </c:pt>
                <c:pt idx="15">
                  <c:v>102.8</c:v>
                </c:pt>
                <c:pt idx="16">
                  <c:v>102.9</c:v>
                </c:pt>
                <c:pt idx="17">
                  <c:v>103.3</c:v>
                </c:pt>
                <c:pt idx="18">
                  <c:v>102.7</c:v>
                </c:pt>
                <c:pt idx="19">
                  <c:v>104.3</c:v>
                </c:pt>
                <c:pt idx="20">
                  <c:v>104.4</c:v>
                </c:pt>
                <c:pt idx="21">
                  <c:v>106.5</c:v>
                </c:pt>
                <c:pt idx="22">
                  <c:v>97.5</c:v>
                </c:pt>
                <c:pt idx="23">
                  <c:v>99</c:v>
                </c:pt>
                <c:pt idx="24">
                  <c:v>101.2</c:v>
                </c:pt>
                <c:pt idx="25">
                  <c:v>98.7</c:v>
                </c:pt>
                <c:pt idx="26">
                  <c:v>97.3</c:v>
                </c:pt>
                <c:pt idx="27">
                  <c:v>97.9</c:v>
                </c:pt>
                <c:pt idx="28">
                  <c:v>97.4</c:v>
                </c:pt>
                <c:pt idx="29">
                  <c:v>96</c:v>
                </c:pt>
                <c:pt idx="30">
                  <c:v>93.1</c:v>
                </c:pt>
                <c:pt idx="31">
                  <c:v>92.9</c:v>
                </c:pt>
                <c:pt idx="32">
                  <c:v>92.3</c:v>
                </c:pt>
                <c:pt idx="33">
                  <c:v>102.8</c:v>
                </c:pt>
                <c:pt idx="34">
                  <c:v>105.6</c:v>
                </c:pt>
                <c:pt idx="35">
                  <c:v>109.9</c:v>
                </c:pt>
                <c:pt idx="36">
                  <c:v>104.6</c:v>
                </c:pt>
                <c:pt idx="37">
                  <c:v>108.5</c:v>
                </c:pt>
                <c:pt idx="38">
                  <c:v>108.2</c:v>
                </c:pt>
                <c:pt idx="39">
                  <c:v>109.7</c:v>
                </c:pt>
                <c:pt idx="40">
                  <c:v>109.5</c:v>
                </c:pt>
                <c:pt idx="41">
                  <c:v>110.3</c:v>
                </c:pt>
                <c:pt idx="42">
                  <c:v>113.7</c:v>
                </c:pt>
                <c:pt idx="43">
                  <c:v>108.3</c:v>
                </c:pt>
                <c:pt idx="44">
                  <c:v>109.5</c:v>
                </c:pt>
                <c:pt idx="45">
                  <c:v>110.1</c:v>
                </c:pt>
                <c:pt idx="46">
                  <c:v>108.1</c:v>
                </c:pt>
                <c:pt idx="47">
                  <c:v>109.1</c:v>
                </c:pt>
              </c:numCache>
            </c:numRef>
          </c:val>
          <c:smooth val="0"/>
          <c:extLst>
            <c:ext xmlns:c16="http://schemas.microsoft.com/office/drawing/2014/chart" uri="{C3380CC4-5D6E-409C-BE32-E72D297353CC}">
              <c16:uniqueId val="{00000001-5153-46D7-BC82-57BA6EC81369}"/>
            </c:ext>
          </c:extLst>
        </c:ser>
        <c:ser>
          <c:idx val="2"/>
          <c:order val="2"/>
          <c:tx>
            <c:strRef>
              <c:f>'Umsatz Dienstleistungsbereich'!$D$5</c:f>
              <c:strCache>
                <c:ptCount val="1"/>
                <c:pt idx="0">
                  <c:v>Information und Kommunikation</c:v>
                </c:pt>
              </c:strCache>
            </c:strRef>
          </c:tx>
          <c:spPr>
            <a:ln w="19050" cap="rnd">
              <a:solidFill>
                <a:srgbClr val="00B050"/>
              </a:solidFill>
              <a:round/>
            </a:ln>
            <a:effectLst/>
          </c:spPr>
          <c:marker>
            <c:symbol val="none"/>
          </c:marker>
          <c:cat>
            <c:numRef>
              <c:f>'Umsatz Dienstleistungsbereich'!$A$6:$A$53</c:f>
              <c:numCache>
                <c:formatCode>[$-407]mmm/\ yy;@</c:formatCode>
                <c:ptCount val="4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numCache>
            </c:numRef>
          </c:cat>
          <c:val>
            <c:numRef>
              <c:f>'Umsatz Dienstleistungsbereich'!$D$6:$D$53</c:f>
              <c:numCache>
                <c:formatCode>0.0</c:formatCode>
                <c:ptCount val="48"/>
                <c:pt idx="8" formatCode="General">
                  <c:v>123.3</c:v>
                </c:pt>
                <c:pt idx="9" formatCode="General">
                  <c:v>126.9</c:v>
                </c:pt>
                <c:pt idx="10" formatCode="General">
                  <c:v>127.5</c:v>
                </c:pt>
                <c:pt idx="11" formatCode="General">
                  <c:v>112.6</c:v>
                </c:pt>
                <c:pt idx="12" formatCode="General">
                  <c:v>123.3</c:v>
                </c:pt>
                <c:pt idx="13" formatCode="General">
                  <c:v>119.4</c:v>
                </c:pt>
                <c:pt idx="14" formatCode="General">
                  <c:v>118.8</c:v>
                </c:pt>
                <c:pt idx="15" formatCode="General">
                  <c:v>119.3</c:v>
                </c:pt>
                <c:pt idx="16" formatCode="General">
                  <c:v>120.7</c:v>
                </c:pt>
                <c:pt idx="17" formatCode="General">
                  <c:v>118.7</c:v>
                </c:pt>
                <c:pt idx="18" formatCode="General">
                  <c:v>119.8</c:v>
                </c:pt>
                <c:pt idx="19" formatCode="General">
                  <c:v>119.4</c:v>
                </c:pt>
                <c:pt idx="20" formatCode="General">
                  <c:v>115</c:v>
                </c:pt>
                <c:pt idx="21" formatCode="General">
                  <c:v>118.6</c:v>
                </c:pt>
                <c:pt idx="22" formatCode="General">
                  <c:v>117.2</c:v>
                </c:pt>
                <c:pt idx="23" formatCode="General">
                  <c:v>109.2</c:v>
                </c:pt>
                <c:pt idx="24" formatCode="General">
                  <c:v>112.8</c:v>
                </c:pt>
                <c:pt idx="25" formatCode="General">
                  <c:v>115</c:v>
                </c:pt>
                <c:pt idx="26" formatCode="General">
                  <c:v>115.6</c:v>
                </c:pt>
                <c:pt idx="27" formatCode="General">
                  <c:v>107.8</c:v>
                </c:pt>
                <c:pt idx="28" formatCode="General">
                  <c:v>110.3</c:v>
                </c:pt>
                <c:pt idx="29" formatCode="General">
                  <c:v>112.1</c:v>
                </c:pt>
                <c:pt idx="30" formatCode="General">
                  <c:v>108.9</c:v>
                </c:pt>
                <c:pt idx="31" formatCode="General">
                  <c:v>108.2</c:v>
                </c:pt>
                <c:pt idx="32" formatCode="General">
                  <c:v>111.1</c:v>
                </c:pt>
                <c:pt idx="33" formatCode="General">
                  <c:v>111.2</c:v>
                </c:pt>
                <c:pt idx="34" formatCode="General">
                  <c:v>112.4</c:v>
                </c:pt>
                <c:pt idx="35" formatCode="General">
                  <c:v>114.6</c:v>
                </c:pt>
                <c:pt idx="36" formatCode="General">
                  <c:v>114.8</c:v>
                </c:pt>
                <c:pt idx="37" formatCode="General">
                  <c:v>115.4</c:v>
                </c:pt>
                <c:pt idx="38" formatCode="General">
                  <c:v>115.4</c:v>
                </c:pt>
                <c:pt idx="39" formatCode="General">
                  <c:v>114.8</c:v>
                </c:pt>
                <c:pt idx="40" formatCode="General">
                  <c:v>113.4</c:v>
                </c:pt>
                <c:pt idx="41" formatCode="General">
                  <c:v>113.4</c:v>
                </c:pt>
                <c:pt idx="42" formatCode="General">
                  <c:v>113.7</c:v>
                </c:pt>
                <c:pt idx="43" formatCode="General">
                  <c:v>112.1</c:v>
                </c:pt>
                <c:pt idx="44" formatCode="General">
                  <c:v>113.6</c:v>
                </c:pt>
                <c:pt idx="45" formatCode="General">
                  <c:v>111.2</c:v>
                </c:pt>
                <c:pt idx="46" formatCode="General">
                  <c:v>107.6</c:v>
                </c:pt>
                <c:pt idx="47" formatCode="General">
                  <c:v>112.8</c:v>
                </c:pt>
              </c:numCache>
            </c:numRef>
          </c:val>
          <c:smooth val="0"/>
          <c:extLst>
            <c:ext xmlns:c16="http://schemas.microsoft.com/office/drawing/2014/chart" uri="{C3380CC4-5D6E-409C-BE32-E72D297353CC}">
              <c16:uniqueId val="{00000002-5153-46D7-BC82-57BA6EC81369}"/>
            </c:ext>
          </c:extLst>
        </c:ser>
        <c:ser>
          <c:idx val="3"/>
          <c:order val="3"/>
          <c:tx>
            <c:strRef>
              <c:f>'Umsatz Dienstleistungsbereich'!$E$5</c:f>
              <c:strCache>
                <c:ptCount val="1"/>
                <c:pt idx="0">
                  <c:v>Grundstücks- und Wohnungswesen</c:v>
                </c:pt>
              </c:strCache>
            </c:strRef>
          </c:tx>
          <c:spPr>
            <a:ln w="19050" cap="rnd">
              <a:solidFill>
                <a:srgbClr val="7030A0"/>
              </a:solidFill>
              <a:round/>
            </a:ln>
            <a:effectLst/>
          </c:spPr>
          <c:marker>
            <c:symbol val="none"/>
          </c:marker>
          <c:cat>
            <c:numRef>
              <c:f>'Umsatz Dienstleistungsbereich'!$A$6:$A$53</c:f>
              <c:numCache>
                <c:formatCode>[$-407]mmm/\ yy;@</c:formatCode>
                <c:ptCount val="4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numCache>
            </c:numRef>
          </c:cat>
          <c:val>
            <c:numRef>
              <c:f>'Umsatz Dienstleistungsbereich'!$E$6:$E$53</c:f>
              <c:numCache>
                <c:formatCode>General</c:formatCode>
                <c:ptCount val="48"/>
                <c:pt idx="8">
                  <c:v>90.5</c:v>
                </c:pt>
                <c:pt idx="9">
                  <c:v>84.2</c:v>
                </c:pt>
                <c:pt idx="10">
                  <c:v>95.2</c:v>
                </c:pt>
                <c:pt idx="11">
                  <c:v>84.2</c:v>
                </c:pt>
                <c:pt idx="12">
                  <c:v>82.8</c:v>
                </c:pt>
                <c:pt idx="13">
                  <c:v>82</c:v>
                </c:pt>
                <c:pt idx="14">
                  <c:v>82.7</c:v>
                </c:pt>
                <c:pt idx="15">
                  <c:v>83.5</c:v>
                </c:pt>
                <c:pt idx="16">
                  <c:v>81.3</c:v>
                </c:pt>
                <c:pt idx="17">
                  <c:v>83.7</c:v>
                </c:pt>
                <c:pt idx="18">
                  <c:v>82.2</c:v>
                </c:pt>
                <c:pt idx="19">
                  <c:v>82</c:v>
                </c:pt>
                <c:pt idx="20">
                  <c:v>82.4</c:v>
                </c:pt>
                <c:pt idx="21">
                  <c:v>80.7</c:v>
                </c:pt>
                <c:pt idx="22">
                  <c:v>81.400000000000006</c:v>
                </c:pt>
                <c:pt idx="23">
                  <c:v>79.3</c:v>
                </c:pt>
                <c:pt idx="24">
                  <c:v>80</c:v>
                </c:pt>
                <c:pt idx="25">
                  <c:v>77</c:v>
                </c:pt>
                <c:pt idx="26">
                  <c:v>78.5</c:v>
                </c:pt>
                <c:pt idx="27">
                  <c:v>79.400000000000006</c:v>
                </c:pt>
                <c:pt idx="28">
                  <c:v>77.8</c:v>
                </c:pt>
                <c:pt idx="29">
                  <c:v>78.8</c:v>
                </c:pt>
                <c:pt idx="30">
                  <c:v>78</c:v>
                </c:pt>
                <c:pt idx="31">
                  <c:v>74.099999999999994</c:v>
                </c:pt>
                <c:pt idx="32">
                  <c:v>76.599999999999994</c:v>
                </c:pt>
                <c:pt idx="33">
                  <c:v>79.2</c:v>
                </c:pt>
                <c:pt idx="34">
                  <c:v>83.7</c:v>
                </c:pt>
                <c:pt idx="35">
                  <c:v>80.900000000000006</c:v>
                </c:pt>
                <c:pt idx="36">
                  <c:v>106.5</c:v>
                </c:pt>
                <c:pt idx="37">
                  <c:v>108.3</c:v>
                </c:pt>
                <c:pt idx="38">
                  <c:v>105.9</c:v>
                </c:pt>
                <c:pt idx="39">
                  <c:v>104.7</c:v>
                </c:pt>
                <c:pt idx="40">
                  <c:v>108</c:v>
                </c:pt>
                <c:pt idx="41">
                  <c:v>103.9</c:v>
                </c:pt>
                <c:pt idx="42">
                  <c:v>106.1</c:v>
                </c:pt>
                <c:pt idx="43">
                  <c:v>107.4</c:v>
                </c:pt>
                <c:pt idx="44">
                  <c:v>105.3</c:v>
                </c:pt>
                <c:pt idx="45">
                  <c:v>106.2</c:v>
                </c:pt>
                <c:pt idx="46">
                  <c:v>104.9</c:v>
                </c:pt>
                <c:pt idx="47">
                  <c:v>105.3</c:v>
                </c:pt>
              </c:numCache>
            </c:numRef>
          </c:val>
          <c:smooth val="0"/>
          <c:extLst>
            <c:ext xmlns:c16="http://schemas.microsoft.com/office/drawing/2014/chart" uri="{C3380CC4-5D6E-409C-BE32-E72D297353CC}">
              <c16:uniqueId val="{00000003-5153-46D7-BC82-57BA6EC81369}"/>
            </c:ext>
          </c:extLst>
        </c:ser>
        <c:ser>
          <c:idx val="4"/>
          <c:order val="4"/>
          <c:tx>
            <c:strRef>
              <c:f>'Umsatz Dienstleistungsbereich'!$F$5</c:f>
              <c:strCache>
                <c:ptCount val="1"/>
                <c:pt idx="0">
                  <c:v>Freiberufliche, wissenschaftliche und technische Dienstleistungen</c:v>
                </c:pt>
              </c:strCache>
            </c:strRef>
          </c:tx>
          <c:spPr>
            <a:ln w="19050" cap="rnd">
              <a:solidFill>
                <a:srgbClr val="FFC000"/>
              </a:solidFill>
              <a:round/>
            </a:ln>
            <a:effectLst/>
          </c:spPr>
          <c:marker>
            <c:symbol val="none"/>
          </c:marker>
          <c:cat>
            <c:numRef>
              <c:f>'Umsatz Dienstleistungsbereich'!$A$6:$A$53</c:f>
              <c:numCache>
                <c:formatCode>[$-407]mmm/\ yy;@</c:formatCode>
                <c:ptCount val="4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numCache>
            </c:numRef>
          </c:cat>
          <c:val>
            <c:numRef>
              <c:f>'Umsatz Dienstleistungsbereich'!$F$6:$F$53</c:f>
              <c:numCache>
                <c:formatCode>General</c:formatCode>
                <c:ptCount val="48"/>
                <c:pt idx="8">
                  <c:v>113.7</c:v>
                </c:pt>
                <c:pt idx="9">
                  <c:v>113.1</c:v>
                </c:pt>
                <c:pt idx="10">
                  <c:v>114.1</c:v>
                </c:pt>
                <c:pt idx="11">
                  <c:v>113</c:v>
                </c:pt>
                <c:pt idx="12">
                  <c:v>112.4</c:v>
                </c:pt>
                <c:pt idx="13">
                  <c:v>115</c:v>
                </c:pt>
                <c:pt idx="14">
                  <c:v>113</c:v>
                </c:pt>
                <c:pt idx="15">
                  <c:v>109.8</c:v>
                </c:pt>
                <c:pt idx="16">
                  <c:v>111.9</c:v>
                </c:pt>
                <c:pt idx="17">
                  <c:v>111.7</c:v>
                </c:pt>
                <c:pt idx="18">
                  <c:v>110.7</c:v>
                </c:pt>
                <c:pt idx="19">
                  <c:v>111.7</c:v>
                </c:pt>
                <c:pt idx="20">
                  <c:v>109.5</c:v>
                </c:pt>
                <c:pt idx="21">
                  <c:v>109</c:v>
                </c:pt>
                <c:pt idx="22">
                  <c:v>105.4</c:v>
                </c:pt>
                <c:pt idx="23">
                  <c:v>106.7</c:v>
                </c:pt>
                <c:pt idx="24">
                  <c:v>108</c:v>
                </c:pt>
                <c:pt idx="25">
                  <c:v>108.2</c:v>
                </c:pt>
                <c:pt idx="26">
                  <c:v>109.2</c:v>
                </c:pt>
                <c:pt idx="27">
                  <c:v>104.5</c:v>
                </c:pt>
                <c:pt idx="28">
                  <c:v>103.9</c:v>
                </c:pt>
                <c:pt idx="29">
                  <c:v>102.4</c:v>
                </c:pt>
                <c:pt idx="30">
                  <c:v>104.2</c:v>
                </c:pt>
                <c:pt idx="31">
                  <c:v>102.8</c:v>
                </c:pt>
                <c:pt idx="32">
                  <c:v>104.4</c:v>
                </c:pt>
                <c:pt idx="33">
                  <c:v>113</c:v>
                </c:pt>
                <c:pt idx="34">
                  <c:v>112.2</c:v>
                </c:pt>
                <c:pt idx="35">
                  <c:v>111.6</c:v>
                </c:pt>
                <c:pt idx="36">
                  <c:v>110</c:v>
                </c:pt>
                <c:pt idx="37">
                  <c:v>109.4</c:v>
                </c:pt>
                <c:pt idx="38">
                  <c:v>108.8</c:v>
                </c:pt>
                <c:pt idx="39">
                  <c:v>109</c:v>
                </c:pt>
                <c:pt idx="40">
                  <c:v>111</c:v>
                </c:pt>
                <c:pt idx="41">
                  <c:v>109.6</c:v>
                </c:pt>
                <c:pt idx="42">
                  <c:v>109.1</c:v>
                </c:pt>
                <c:pt idx="43">
                  <c:v>107.8</c:v>
                </c:pt>
                <c:pt idx="44">
                  <c:v>109.1</c:v>
                </c:pt>
                <c:pt idx="45">
                  <c:v>108.9</c:v>
                </c:pt>
                <c:pt idx="46">
                  <c:v>108.6</c:v>
                </c:pt>
                <c:pt idx="47">
                  <c:v>109.6</c:v>
                </c:pt>
              </c:numCache>
            </c:numRef>
          </c:val>
          <c:smooth val="0"/>
          <c:extLst>
            <c:ext xmlns:c16="http://schemas.microsoft.com/office/drawing/2014/chart" uri="{C3380CC4-5D6E-409C-BE32-E72D297353CC}">
              <c16:uniqueId val="{00000004-5153-46D7-BC82-57BA6EC81369}"/>
            </c:ext>
          </c:extLst>
        </c:ser>
        <c:ser>
          <c:idx val="5"/>
          <c:order val="5"/>
          <c:tx>
            <c:strRef>
              <c:f>'Umsatz Dienstleistungsbereich'!$G$5</c:f>
              <c:strCache>
                <c:ptCount val="1"/>
                <c:pt idx="0">
                  <c:v>sonstige wirtschaftliche Dienstleistungen</c:v>
                </c:pt>
              </c:strCache>
            </c:strRef>
          </c:tx>
          <c:spPr>
            <a:ln w="19050" cap="rnd">
              <a:solidFill>
                <a:srgbClr val="00B0F0"/>
              </a:solidFill>
              <a:round/>
            </a:ln>
            <a:effectLst/>
          </c:spPr>
          <c:marker>
            <c:symbol val="none"/>
          </c:marker>
          <c:cat>
            <c:numRef>
              <c:f>'Umsatz Dienstleistungsbereich'!$A$6:$A$53</c:f>
              <c:numCache>
                <c:formatCode>[$-407]mmm/\ yy;@</c:formatCode>
                <c:ptCount val="4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numCache>
            </c:numRef>
          </c:cat>
          <c:val>
            <c:numRef>
              <c:f>'Umsatz Dienstleistungsbereich'!$G$6:$G$53</c:f>
              <c:numCache>
                <c:formatCode>General</c:formatCode>
                <c:ptCount val="48"/>
                <c:pt idx="8">
                  <c:v>112.9</c:v>
                </c:pt>
                <c:pt idx="9">
                  <c:v>111.7</c:v>
                </c:pt>
                <c:pt idx="10">
                  <c:v>108.7</c:v>
                </c:pt>
                <c:pt idx="11">
                  <c:v>107.1</c:v>
                </c:pt>
                <c:pt idx="12">
                  <c:v>103.2</c:v>
                </c:pt>
                <c:pt idx="13">
                  <c:v>105.1</c:v>
                </c:pt>
                <c:pt idx="14">
                  <c:v>104.9</c:v>
                </c:pt>
                <c:pt idx="15">
                  <c:v>104.7</c:v>
                </c:pt>
                <c:pt idx="16">
                  <c:v>103.9</c:v>
                </c:pt>
                <c:pt idx="17">
                  <c:v>104.1</c:v>
                </c:pt>
                <c:pt idx="18">
                  <c:v>103.9</c:v>
                </c:pt>
                <c:pt idx="19">
                  <c:v>103.4</c:v>
                </c:pt>
                <c:pt idx="20">
                  <c:v>105</c:v>
                </c:pt>
                <c:pt idx="21">
                  <c:v>101.8</c:v>
                </c:pt>
                <c:pt idx="22">
                  <c:v>96.5</c:v>
                </c:pt>
                <c:pt idx="23">
                  <c:v>97</c:v>
                </c:pt>
                <c:pt idx="24">
                  <c:v>98.1</c:v>
                </c:pt>
                <c:pt idx="25">
                  <c:v>96.5</c:v>
                </c:pt>
                <c:pt idx="26">
                  <c:v>96.2</c:v>
                </c:pt>
                <c:pt idx="27">
                  <c:v>93.3</c:v>
                </c:pt>
                <c:pt idx="28">
                  <c:v>94.4</c:v>
                </c:pt>
                <c:pt idx="29">
                  <c:v>94</c:v>
                </c:pt>
                <c:pt idx="30">
                  <c:v>90.6</c:v>
                </c:pt>
                <c:pt idx="31">
                  <c:v>90.8</c:v>
                </c:pt>
                <c:pt idx="32">
                  <c:v>90.3</c:v>
                </c:pt>
                <c:pt idx="33">
                  <c:v>100.6</c:v>
                </c:pt>
                <c:pt idx="34">
                  <c:v>107.9</c:v>
                </c:pt>
                <c:pt idx="35">
                  <c:v>109.1</c:v>
                </c:pt>
                <c:pt idx="36">
                  <c:v>109.3</c:v>
                </c:pt>
                <c:pt idx="37">
                  <c:v>109.9</c:v>
                </c:pt>
                <c:pt idx="38">
                  <c:v>110.3</c:v>
                </c:pt>
                <c:pt idx="39">
                  <c:v>108.5</c:v>
                </c:pt>
                <c:pt idx="40">
                  <c:v>109.7</c:v>
                </c:pt>
                <c:pt idx="41">
                  <c:v>108</c:v>
                </c:pt>
                <c:pt idx="42">
                  <c:v>112.4</c:v>
                </c:pt>
                <c:pt idx="43">
                  <c:v>108.8</c:v>
                </c:pt>
                <c:pt idx="44">
                  <c:v>109.3</c:v>
                </c:pt>
                <c:pt idx="45">
                  <c:v>110.8</c:v>
                </c:pt>
                <c:pt idx="46">
                  <c:v>112.5</c:v>
                </c:pt>
                <c:pt idx="47">
                  <c:v>112.5</c:v>
                </c:pt>
              </c:numCache>
            </c:numRef>
          </c:val>
          <c:smooth val="0"/>
          <c:extLst>
            <c:ext xmlns:c16="http://schemas.microsoft.com/office/drawing/2014/chart" uri="{C3380CC4-5D6E-409C-BE32-E72D297353CC}">
              <c16:uniqueId val="{00000005-5153-46D7-BC82-57BA6EC81369}"/>
            </c:ext>
          </c:extLst>
        </c:ser>
        <c:dLbls>
          <c:showLegendKey val="0"/>
          <c:showVal val="0"/>
          <c:showCatName val="0"/>
          <c:showSerName val="0"/>
          <c:showPercent val="0"/>
          <c:showBubbleSize val="0"/>
        </c:dLbls>
        <c:smooth val="0"/>
        <c:axId val="781824352"/>
        <c:axId val="781821728"/>
      </c:lineChart>
      <c:dateAx>
        <c:axId val="781824352"/>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de-DE"/>
          </a:p>
        </c:txPr>
        <c:crossAx val="781821728"/>
        <c:crosses val="autoZero"/>
        <c:auto val="0"/>
        <c:lblOffset val="100"/>
        <c:baseTimeUnit val="months"/>
        <c:majorUnit val="12"/>
      </c:dateAx>
      <c:valAx>
        <c:axId val="781821728"/>
        <c:scaling>
          <c:orientation val="minMax"/>
          <c:min val="60"/>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de-DE"/>
          </a:p>
        </c:txPr>
        <c:crossAx val="781824352"/>
        <c:crosses val="max"/>
        <c:crossBetween val="between"/>
      </c:valAx>
      <c:spPr>
        <a:noFill/>
        <a:ln>
          <a:noFill/>
        </a:ln>
        <a:effectLst/>
      </c:spPr>
    </c:plotArea>
    <c:legend>
      <c:legendPos val="b"/>
      <c:layout>
        <c:manualLayout>
          <c:xMode val="edge"/>
          <c:yMode val="edge"/>
          <c:x val="2.0117051013277432E-2"/>
          <c:y val="0.74058527777777783"/>
          <c:w val="0.58923812019566724"/>
          <c:h val="0.235416146164943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Calibri Light" panose="020F0302020204030204" pitchFamily="34" charset="0"/>
          <a:cs typeface="Calibri Light" panose="020F0302020204030204" pitchFamily="34" charset="0"/>
        </a:defRPr>
      </a:pPr>
      <a:endParaRPr lang="de-DE"/>
    </a:p>
  </c:txPr>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Lkw-Maut-Fahrleistungsindex</a:t>
            </a:r>
          </a:p>
          <a:p>
            <a:pPr algn="l">
              <a:defRPr/>
            </a:pPr>
            <a:r>
              <a:rPr lang="de-DE" sz="1100"/>
              <a:t>(Kalender und saisonbereinigt und nach X13 JDemetra+; 2015=100)</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7.4917474160206762E-2"/>
          <c:y val="0.22391544834307991"/>
          <c:w val="0.90133204134366918"/>
          <c:h val="0.66851122894114534"/>
        </c:manualLayout>
      </c:layout>
      <c:lineChart>
        <c:grouping val="standard"/>
        <c:varyColors val="0"/>
        <c:ser>
          <c:idx val="0"/>
          <c:order val="0"/>
          <c:spPr>
            <a:ln w="38100">
              <a:solidFill>
                <a:srgbClr val="00B0F0"/>
              </a:solidFill>
              <a:prstDash val="solid"/>
            </a:ln>
          </c:spPr>
          <c:marker>
            <c:symbol val="none"/>
          </c:marker>
          <c:cat>
            <c:numRef>
              <c:f>'Lkw-Maut'!$A$6:$A$233</c:f>
              <c:numCache>
                <c:formatCode>[$-407]mmm/\ yy;@</c:formatCode>
                <c:ptCount val="22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numCache>
            </c:numRef>
          </c:cat>
          <c:val>
            <c:numRef>
              <c:f>'Lkw-Maut'!$D$6:$D$233</c:f>
              <c:numCache>
                <c:formatCode>General</c:formatCode>
                <c:ptCount val="228"/>
                <c:pt idx="7">
                  <c:v>114.3</c:v>
                </c:pt>
                <c:pt idx="8">
                  <c:v>114.6</c:v>
                </c:pt>
                <c:pt idx="9">
                  <c:v>115.3</c:v>
                </c:pt>
                <c:pt idx="10">
                  <c:v>116.9</c:v>
                </c:pt>
                <c:pt idx="11">
                  <c:v>116.2</c:v>
                </c:pt>
                <c:pt idx="12">
                  <c:v>117.3</c:v>
                </c:pt>
                <c:pt idx="13">
                  <c:v>116.3</c:v>
                </c:pt>
                <c:pt idx="14">
                  <c:v>115.2</c:v>
                </c:pt>
                <c:pt idx="15">
                  <c:v>113.6</c:v>
                </c:pt>
                <c:pt idx="16">
                  <c:v>113.4</c:v>
                </c:pt>
                <c:pt idx="17">
                  <c:v>115.7</c:v>
                </c:pt>
                <c:pt idx="18">
                  <c:v>116.8</c:v>
                </c:pt>
                <c:pt idx="19">
                  <c:v>116.6</c:v>
                </c:pt>
                <c:pt idx="20">
                  <c:v>116.3</c:v>
                </c:pt>
                <c:pt idx="21">
                  <c:v>117.3</c:v>
                </c:pt>
                <c:pt idx="22">
                  <c:v>112.2</c:v>
                </c:pt>
                <c:pt idx="23">
                  <c:v>115</c:v>
                </c:pt>
                <c:pt idx="24">
                  <c:v>117.8</c:v>
                </c:pt>
                <c:pt idx="25">
                  <c:v>113.9</c:v>
                </c:pt>
                <c:pt idx="26">
                  <c:v>113.3</c:v>
                </c:pt>
                <c:pt idx="27">
                  <c:v>113.1</c:v>
                </c:pt>
                <c:pt idx="28">
                  <c:v>112.3</c:v>
                </c:pt>
                <c:pt idx="29">
                  <c:v>110.9</c:v>
                </c:pt>
                <c:pt idx="30">
                  <c:v>108.5</c:v>
                </c:pt>
                <c:pt idx="31">
                  <c:v>103.9</c:v>
                </c:pt>
                <c:pt idx="32">
                  <c:v>97.5</c:v>
                </c:pt>
                <c:pt idx="33">
                  <c:v>108.6</c:v>
                </c:pt>
                <c:pt idx="34">
                  <c:v>115.3</c:v>
                </c:pt>
                <c:pt idx="35">
                  <c:v>113.5</c:v>
                </c:pt>
                <c:pt idx="36">
                  <c:v>111.1</c:v>
                </c:pt>
                <c:pt idx="37">
                  <c:v>112.2</c:v>
                </c:pt>
                <c:pt idx="38">
                  <c:v>112.1</c:v>
                </c:pt>
                <c:pt idx="39">
                  <c:v>111.5</c:v>
                </c:pt>
                <c:pt idx="40">
                  <c:v>112</c:v>
                </c:pt>
                <c:pt idx="41">
                  <c:v>113</c:v>
                </c:pt>
                <c:pt idx="42">
                  <c:v>112.7</c:v>
                </c:pt>
                <c:pt idx="43">
                  <c:v>111.9</c:v>
                </c:pt>
                <c:pt idx="44">
                  <c:v>113.1</c:v>
                </c:pt>
                <c:pt idx="45">
                  <c:v>113.7</c:v>
                </c:pt>
                <c:pt idx="46">
                  <c:v>113.1</c:v>
                </c:pt>
                <c:pt idx="47">
                  <c:v>114.2</c:v>
                </c:pt>
                <c:pt idx="48">
                  <c:v>114.6</c:v>
                </c:pt>
                <c:pt idx="49">
                  <c:v>113.1</c:v>
                </c:pt>
                <c:pt idx="50">
                  <c:v>113.3</c:v>
                </c:pt>
                <c:pt idx="51">
                  <c:v>112.7</c:v>
                </c:pt>
                <c:pt idx="52">
                  <c:v>112</c:v>
                </c:pt>
                <c:pt idx="53">
                  <c:v>111.4</c:v>
                </c:pt>
                <c:pt idx="54">
                  <c:v>112</c:v>
                </c:pt>
                <c:pt idx="55">
                  <c:v>113.4</c:v>
                </c:pt>
                <c:pt idx="56">
                  <c:v>110.1</c:v>
                </c:pt>
                <c:pt idx="57">
                  <c:v>110.1</c:v>
                </c:pt>
                <c:pt idx="58">
                  <c:v>110.7</c:v>
                </c:pt>
                <c:pt idx="59">
                  <c:v>111.7</c:v>
                </c:pt>
                <c:pt idx="60">
                  <c:v>110.1</c:v>
                </c:pt>
                <c:pt idx="61">
                  <c:v>112.6</c:v>
                </c:pt>
                <c:pt idx="62">
                  <c:v>110.3</c:v>
                </c:pt>
                <c:pt idx="63">
                  <c:v>110.6</c:v>
                </c:pt>
                <c:pt idx="64">
                  <c:v>110.3</c:v>
                </c:pt>
                <c:pt idx="65">
                  <c:v>108.9</c:v>
                </c:pt>
                <c:pt idx="66">
                  <c:v>108.5</c:v>
                </c:pt>
                <c:pt idx="67">
                  <c:v>108.8</c:v>
                </c:pt>
                <c:pt idx="68">
                  <c:v>108.2</c:v>
                </c:pt>
                <c:pt idx="69">
                  <c:v>106.6</c:v>
                </c:pt>
                <c:pt idx="70">
                  <c:v>107</c:v>
                </c:pt>
                <c:pt idx="71">
                  <c:v>103.7</c:v>
                </c:pt>
                <c:pt idx="72">
                  <c:v>104.6</c:v>
                </c:pt>
                <c:pt idx="73">
                  <c:v>106.1</c:v>
                </c:pt>
                <c:pt idx="74">
                  <c:v>105.6</c:v>
                </c:pt>
                <c:pt idx="75">
                  <c:v>104.2</c:v>
                </c:pt>
                <c:pt idx="76">
                  <c:v>104.3</c:v>
                </c:pt>
                <c:pt idx="77">
                  <c:v>103.2</c:v>
                </c:pt>
                <c:pt idx="78">
                  <c:v>103.1</c:v>
                </c:pt>
                <c:pt idx="79">
                  <c:v>102.9</c:v>
                </c:pt>
                <c:pt idx="80">
                  <c:v>104.1</c:v>
                </c:pt>
                <c:pt idx="81">
                  <c:v>103.4</c:v>
                </c:pt>
                <c:pt idx="82">
                  <c:v>103.8</c:v>
                </c:pt>
                <c:pt idx="83">
                  <c:v>102.8</c:v>
                </c:pt>
                <c:pt idx="84">
                  <c:v>102.4</c:v>
                </c:pt>
                <c:pt idx="85">
                  <c:v>100.3</c:v>
                </c:pt>
                <c:pt idx="86">
                  <c:v>100</c:v>
                </c:pt>
                <c:pt idx="87">
                  <c:v>100.5</c:v>
                </c:pt>
                <c:pt idx="88">
                  <c:v>100</c:v>
                </c:pt>
                <c:pt idx="89">
                  <c:v>100.3</c:v>
                </c:pt>
                <c:pt idx="90">
                  <c:v>99.4</c:v>
                </c:pt>
                <c:pt idx="91">
                  <c:v>100.1</c:v>
                </c:pt>
                <c:pt idx="92">
                  <c:v>98.4</c:v>
                </c:pt>
                <c:pt idx="93">
                  <c:v>98.6</c:v>
                </c:pt>
                <c:pt idx="94">
                  <c:v>98.2</c:v>
                </c:pt>
                <c:pt idx="95">
                  <c:v>98.5</c:v>
                </c:pt>
                <c:pt idx="96">
                  <c:v>98.8</c:v>
                </c:pt>
                <c:pt idx="97">
                  <c:v>96.6</c:v>
                </c:pt>
                <c:pt idx="98">
                  <c:v>96.9</c:v>
                </c:pt>
                <c:pt idx="99">
                  <c:v>96.9</c:v>
                </c:pt>
                <c:pt idx="100">
                  <c:v>95.9</c:v>
                </c:pt>
                <c:pt idx="101">
                  <c:v>98.3</c:v>
                </c:pt>
                <c:pt idx="102">
                  <c:v>96.8</c:v>
                </c:pt>
                <c:pt idx="103">
                  <c:v>95.5</c:v>
                </c:pt>
                <c:pt idx="104">
                  <c:v>97.5</c:v>
                </c:pt>
                <c:pt idx="105">
                  <c:v>97.5</c:v>
                </c:pt>
                <c:pt idx="106">
                  <c:v>95.8</c:v>
                </c:pt>
                <c:pt idx="107">
                  <c:v>96.8</c:v>
                </c:pt>
                <c:pt idx="108">
                  <c:v>95.8</c:v>
                </c:pt>
                <c:pt idx="109">
                  <c:v>95.8</c:v>
                </c:pt>
                <c:pt idx="110">
                  <c:v>95.4</c:v>
                </c:pt>
                <c:pt idx="111">
                  <c:v>94.7</c:v>
                </c:pt>
                <c:pt idx="112">
                  <c:v>95.2</c:v>
                </c:pt>
                <c:pt idx="113">
                  <c:v>95.1</c:v>
                </c:pt>
                <c:pt idx="114">
                  <c:v>94.2</c:v>
                </c:pt>
                <c:pt idx="115">
                  <c:v>93.8</c:v>
                </c:pt>
                <c:pt idx="116">
                  <c:v>93.4</c:v>
                </c:pt>
                <c:pt idx="117">
                  <c:v>91.6</c:v>
                </c:pt>
                <c:pt idx="118">
                  <c:v>92.1</c:v>
                </c:pt>
                <c:pt idx="119">
                  <c:v>92.6</c:v>
                </c:pt>
                <c:pt idx="120">
                  <c:v>92.7</c:v>
                </c:pt>
                <c:pt idx="121">
                  <c:v>92</c:v>
                </c:pt>
                <c:pt idx="122">
                  <c:v>93.2</c:v>
                </c:pt>
                <c:pt idx="123">
                  <c:v>94</c:v>
                </c:pt>
                <c:pt idx="124">
                  <c:v>93.6</c:v>
                </c:pt>
                <c:pt idx="125">
                  <c:v>93.3</c:v>
                </c:pt>
                <c:pt idx="126">
                  <c:v>93.4</c:v>
                </c:pt>
                <c:pt idx="127">
                  <c:v>93.9</c:v>
                </c:pt>
                <c:pt idx="128">
                  <c:v>92</c:v>
                </c:pt>
                <c:pt idx="129">
                  <c:v>93.8</c:v>
                </c:pt>
                <c:pt idx="130">
                  <c:v>92.1</c:v>
                </c:pt>
                <c:pt idx="131">
                  <c:v>91.8</c:v>
                </c:pt>
                <c:pt idx="132">
                  <c:v>92.3</c:v>
                </c:pt>
                <c:pt idx="133">
                  <c:v>94.8</c:v>
                </c:pt>
                <c:pt idx="134">
                  <c:v>94.7</c:v>
                </c:pt>
                <c:pt idx="135">
                  <c:v>93.6</c:v>
                </c:pt>
                <c:pt idx="136">
                  <c:v>94.4</c:v>
                </c:pt>
                <c:pt idx="137">
                  <c:v>94.3</c:v>
                </c:pt>
                <c:pt idx="138">
                  <c:v>93.5</c:v>
                </c:pt>
                <c:pt idx="139">
                  <c:v>93.1</c:v>
                </c:pt>
                <c:pt idx="140">
                  <c:v>94.2</c:v>
                </c:pt>
                <c:pt idx="141">
                  <c:v>94.1</c:v>
                </c:pt>
                <c:pt idx="142">
                  <c:v>93.2</c:v>
                </c:pt>
                <c:pt idx="143">
                  <c:v>92.3</c:v>
                </c:pt>
                <c:pt idx="144">
                  <c:v>91.3</c:v>
                </c:pt>
                <c:pt idx="145">
                  <c:v>92</c:v>
                </c:pt>
                <c:pt idx="146">
                  <c:v>92</c:v>
                </c:pt>
                <c:pt idx="147">
                  <c:v>91.7</c:v>
                </c:pt>
                <c:pt idx="148">
                  <c:v>91.2</c:v>
                </c:pt>
                <c:pt idx="149">
                  <c:v>91.4</c:v>
                </c:pt>
                <c:pt idx="150">
                  <c:v>91</c:v>
                </c:pt>
                <c:pt idx="151">
                  <c:v>90.1</c:v>
                </c:pt>
                <c:pt idx="152">
                  <c:v>89.5</c:v>
                </c:pt>
                <c:pt idx="153">
                  <c:v>89</c:v>
                </c:pt>
                <c:pt idx="154">
                  <c:v>86.5</c:v>
                </c:pt>
                <c:pt idx="155">
                  <c:v>86.4</c:v>
                </c:pt>
                <c:pt idx="156">
                  <c:v>87.7</c:v>
                </c:pt>
                <c:pt idx="157">
                  <c:v>85.4</c:v>
                </c:pt>
                <c:pt idx="158">
                  <c:v>86</c:v>
                </c:pt>
                <c:pt idx="159">
                  <c:v>87.1</c:v>
                </c:pt>
                <c:pt idx="160">
                  <c:v>86.1</c:v>
                </c:pt>
                <c:pt idx="161">
                  <c:v>84.9</c:v>
                </c:pt>
                <c:pt idx="162">
                  <c:v>85</c:v>
                </c:pt>
                <c:pt idx="163">
                  <c:v>84.2</c:v>
                </c:pt>
                <c:pt idx="164">
                  <c:v>84.6</c:v>
                </c:pt>
                <c:pt idx="165">
                  <c:v>83.6</c:v>
                </c:pt>
                <c:pt idx="166">
                  <c:v>85.1</c:v>
                </c:pt>
                <c:pt idx="167">
                  <c:v>86.6</c:v>
                </c:pt>
                <c:pt idx="168">
                  <c:v>90.5</c:v>
                </c:pt>
                <c:pt idx="169">
                  <c:v>91.8</c:v>
                </c:pt>
                <c:pt idx="170">
                  <c:v>95.6</c:v>
                </c:pt>
                <c:pt idx="171">
                  <c:v>96.8</c:v>
                </c:pt>
                <c:pt idx="172">
                  <c:v>96.6</c:v>
                </c:pt>
                <c:pt idx="173">
                  <c:v>96.9</c:v>
                </c:pt>
                <c:pt idx="174">
                  <c:v>96.5</c:v>
                </c:pt>
                <c:pt idx="175">
                  <c:v>98.1</c:v>
                </c:pt>
                <c:pt idx="176">
                  <c:v>98.5</c:v>
                </c:pt>
                <c:pt idx="177">
                  <c:v>99.8</c:v>
                </c:pt>
                <c:pt idx="178">
                  <c:v>101</c:v>
                </c:pt>
                <c:pt idx="179">
                  <c:v>101.4</c:v>
                </c:pt>
                <c:pt idx="180">
                  <c:v>98.9</c:v>
                </c:pt>
                <c:pt idx="181">
                  <c:v>98</c:v>
                </c:pt>
                <c:pt idx="182">
                  <c:v>98.2</c:v>
                </c:pt>
                <c:pt idx="183">
                  <c:v>97.8</c:v>
                </c:pt>
                <c:pt idx="184">
                  <c:v>96.8</c:v>
                </c:pt>
                <c:pt idx="185">
                  <c:v>96.4</c:v>
                </c:pt>
                <c:pt idx="186">
                  <c:v>96.9</c:v>
                </c:pt>
                <c:pt idx="187">
                  <c:v>96.2</c:v>
                </c:pt>
                <c:pt idx="188">
                  <c:v>94.4</c:v>
                </c:pt>
                <c:pt idx="189">
                  <c:v>96.7</c:v>
                </c:pt>
                <c:pt idx="190">
                  <c:v>95.2</c:v>
                </c:pt>
                <c:pt idx="191">
                  <c:v>95.3</c:v>
                </c:pt>
                <c:pt idx="192">
                  <c:v>95.4</c:v>
                </c:pt>
                <c:pt idx="193">
                  <c:v>94.4</c:v>
                </c:pt>
                <c:pt idx="194">
                  <c:v>93.5</c:v>
                </c:pt>
                <c:pt idx="195">
                  <c:v>92.6</c:v>
                </c:pt>
                <c:pt idx="196">
                  <c:v>92.1</c:v>
                </c:pt>
                <c:pt idx="197">
                  <c:v>92</c:v>
                </c:pt>
                <c:pt idx="198">
                  <c:v>90.9</c:v>
                </c:pt>
                <c:pt idx="199">
                  <c:v>91</c:v>
                </c:pt>
                <c:pt idx="200">
                  <c:v>89.2</c:v>
                </c:pt>
                <c:pt idx="201">
                  <c:v>86.7</c:v>
                </c:pt>
                <c:pt idx="202">
                  <c:v>86.8</c:v>
                </c:pt>
                <c:pt idx="203">
                  <c:v>85.6</c:v>
                </c:pt>
                <c:pt idx="204">
                  <c:v>87.3</c:v>
                </c:pt>
                <c:pt idx="205">
                  <c:v>86.7</c:v>
                </c:pt>
                <c:pt idx="206">
                  <c:v>87</c:v>
                </c:pt>
                <c:pt idx="207">
                  <c:v>84.8</c:v>
                </c:pt>
                <c:pt idx="208">
                  <c:v>83.3</c:v>
                </c:pt>
                <c:pt idx="209">
                  <c:v>83.7</c:v>
                </c:pt>
                <c:pt idx="210">
                  <c:v>82.7</c:v>
                </c:pt>
                <c:pt idx="211">
                  <c:v>82.1</c:v>
                </c:pt>
                <c:pt idx="212">
                  <c:v>82.1</c:v>
                </c:pt>
                <c:pt idx="213">
                  <c:v>80.8</c:v>
                </c:pt>
                <c:pt idx="214">
                  <c:v>80.3</c:v>
                </c:pt>
                <c:pt idx="215">
                  <c:v>79</c:v>
                </c:pt>
              </c:numCache>
            </c:numRef>
          </c:val>
          <c:smooth val="0"/>
          <c:extLst>
            <c:ext xmlns:c16="http://schemas.microsoft.com/office/drawing/2014/chart" uri="{C3380CC4-5D6E-409C-BE32-E72D297353CC}">
              <c16:uniqueId val="{00000000-EFD2-4F4F-808A-0D57357EA57C}"/>
            </c:ext>
          </c:extLst>
        </c:ser>
        <c:dLbls>
          <c:showLegendKey val="0"/>
          <c:showVal val="0"/>
          <c:showCatName val="0"/>
          <c:showSerName val="0"/>
          <c:showPercent val="0"/>
          <c:showBubbleSize val="0"/>
        </c:dLbls>
        <c:smooth val="0"/>
        <c:axId val="126562688"/>
        <c:axId val="126564224"/>
      </c:lineChart>
      <c:dateAx>
        <c:axId val="12656268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5400000" vert="horz"/>
          <a:lstStyle/>
          <a:p>
            <a:pPr>
              <a:defRPr sz="1100"/>
            </a:pPr>
            <a:endParaRPr lang="de-DE"/>
          </a:p>
        </c:txPr>
        <c:crossAx val="126564224"/>
        <c:crosses val="autoZero"/>
        <c:auto val="1"/>
        <c:lblOffset val="100"/>
        <c:baseTimeUnit val="months"/>
        <c:majorUnit val="12"/>
        <c:majorTimeUnit val="months"/>
        <c:minorUnit val="6"/>
        <c:minorTimeUnit val="months"/>
      </c:dateAx>
      <c:valAx>
        <c:axId val="126564224"/>
        <c:scaling>
          <c:orientation val="minMax"/>
          <c:max val="120"/>
          <c:min val="7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6562688"/>
        <c:crosses val="autoZero"/>
        <c:crossBetween val="between"/>
        <c:majorUnit val="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917474160206762E-2"/>
          <c:y val="0.13548640337902693"/>
          <c:w val="0.90133204134366918"/>
          <c:h val="0.66163981693465979"/>
        </c:manualLayout>
      </c:layout>
      <c:lineChart>
        <c:grouping val="standard"/>
        <c:varyColors val="0"/>
        <c:ser>
          <c:idx val="0"/>
          <c:order val="0"/>
          <c:tx>
            <c:v>Index Auftragseingang</c:v>
          </c:tx>
          <c:spPr>
            <a:ln w="25400">
              <a:solidFill>
                <a:srgbClr val="00B0F0"/>
              </a:solidFill>
              <a:prstDash val="solid"/>
            </a:ln>
          </c:spPr>
          <c:marker>
            <c:symbol val="none"/>
          </c:marker>
          <c:cat>
            <c:numRef>
              <c:f>Auftragsbestand!$A$5:$A$100</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'Auftragseingang Industrie'!$D$30:$D$101</c:f>
              <c:numCache>
                <c:formatCode>General</c:formatCode>
                <c:ptCount val="72"/>
                <c:pt idx="0">
                  <c:v>106.1</c:v>
                </c:pt>
                <c:pt idx="1">
                  <c:v>107.4</c:v>
                </c:pt>
                <c:pt idx="2">
                  <c:v>105.8</c:v>
                </c:pt>
                <c:pt idx="3">
                  <c:v>101.9</c:v>
                </c:pt>
                <c:pt idx="4">
                  <c:v>99.7</c:v>
                </c:pt>
                <c:pt idx="5">
                  <c:v>95.4</c:v>
                </c:pt>
                <c:pt idx="6">
                  <c:v>91.1</c:v>
                </c:pt>
                <c:pt idx="7">
                  <c:v>71</c:v>
                </c:pt>
                <c:pt idx="8">
                  <c:v>62.7</c:v>
                </c:pt>
                <c:pt idx="9">
                  <c:v>86.2</c:v>
                </c:pt>
                <c:pt idx="10">
                  <c:v>102.4</c:v>
                </c:pt>
                <c:pt idx="11">
                  <c:v>104.8</c:v>
                </c:pt>
                <c:pt idx="12">
                  <c:v>99.2</c:v>
                </c:pt>
                <c:pt idx="13">
                  <c:v>100</c:v>
                </c:pt>
                <c:pt idx="14">
                  <c:v>102.2</c:v>
                </c:pt>
                <c:pt idx="15">
                  <c:v>102.6</c:v>
                </c:pt>
                <c:pt idx="16">
                  <c:v>101.2</c:v>
                </c:pt>
                <c:pt idx="17">
                  <c:v>101.8</c:v>
                </c:pt>
                <c:pt idx="18">
                  <c:v>102.3</c:v>
                </c:pt>
                <c:pt idx="19">
                  <c:v>100.8</c:v>
                </c:pt>
                <c:pt idx="20">
                  <c:v>102</c:v>
                </c:pt>
                <c:pt idx="21">
                  <c:v>102.2</c:v>
                </c:pt>
                <c:pt idx="22">
                  <c:v>101</c:v>
                </c:pt>
                <c:pt idx="23">
                  <c:v>104.9</c:v>
                </c:pt>
                <c:pt idx="24">
                  <c:v>108.7</c:v>
                </c:pt>
                <c:pt idx="25">
                  <c:v>106.3</c:v>
                </c:pt>
                <c:pt idx="26">
                  <c:v>108.2</c:v>
                </c:pt>
                <c:pt idx="27">
                  <c:v>107.5</c:v>
                </c:pt>
                <c:pt idx="28">
                  <c:v>107.8</c:v>
                </c:pt>
                <c:pt idx="29">
                  <c:v>106.4</c:v>
                </c:pt>
                <c:pt idx="30">
                  <c:v>106.4</c:v>
                </c:pt>
                <c:pt idx="31">
                  <c:v>109.9</c:v>
                </c:pt>
                <c:pt idx="32">
                  <c:v>107.5</c:v>
                </c:pt>
                <c:pt idx="33">
                  <c:v>108</c:v>
                </c:pt>
                <c:pt idx="34">
                  <c:v>110.1</c:v>
                </c:pt>
                <c:pt idx="35">
                  <c:v>108.8</c:v>
                </c:pt>
                <c:pt idx="36">
                  <c:v>113.6</c:v>
                </c:pt>
                <c:pt idx="37">
                  <c:v>110.4</c:v>
                </c:pt>
                <c:pt idx="38">
                  <c:v>111.1</c:v>
                </c:pt>
                <c:pt idx="39">
                  <c:v>109.8</c:v>
                </c:pt>
                <c:pt idx="40">
                  <c:v>109.7</c:v>
                </c:pt>
                <c:pt idx="41">
                  <c:v>106.1</c:v>
                </c:pt>
                <c:pt idx="42">
                  <c:v>106.4</c:v>
                </c:pt>
                <c:pt idx="43">
                  <c:v>105.2</c:v>
                </c:pt>
                <c:pt idx="44">
                  <c:v>106.4</c:v>
                </c:pt>
                <c:pt idx="45">
                  <c:v>104.9</c:v>
                </c:pt>
                <c:pt idx="46">
                  <c:v>106.4</c:v>
                </c:pt>
                <c:pt idx="47">
                  <c:v>100.6</c:v>
                </c:pt>
                <c:pt idx="48">
                  <c:v>106</c:v>
                </c:pt>
                <c:pt idx="49">
                  <c:v>101.1</c:v>
                </c:pt>
                <c:pt idx="50">
                  <c:v>103.3</c:v>
                </c:pt>
                <c:pt idx="51">
                  <c:v>100</c:v>
                </c:pt>
                <c:pt idx="52">
                  <c:v>101.2</c:v>
                </c:pt>
                <c:pt idx="53">
                  <c:v>100.9</c:v>
                </c:pt>
                <c:pt idx="54">
                  <c:v>100.2</c:v>
                </c:pt>
                <c:pt idx="55">
                  <c:v>100.6</c:v>
                </c:pt>
                <c:pt idx="56">
                  <c:v>100.5</c:v>
                </c:pt>
                <c:pt idx="57">
                  <c:v>101.5</c:v>
                </c:pt>
                <c:pt idx="58">
                  <c:v>99.6</c:v>
                </c:pt>
                <c:pt idx="59">
                  <c:v>100.3</c:v>
                </c:pt>
                <c:pt idx="60">
                  <c:v>97.9</c:v>
                </c:pt>
                <c:pt idx="61">
                  <c:v>99.4</c:v>
                </c:pt>
                <c:pt idx="62">
                  <c:v>98.6</c:v>
                </c:pt>
                <c:pt idx="63">
                  <c:v>97.8</c:v>
                </c:pt>
                <c:pt idx="64">
                  <c:v>99.7</c:v>
                </c:pt>
                <c:pt idx="65">
                  <c:v>101.7</c:v>
                </c:pt>
                <c:pt idx="66">
                  <c:v>103.1</c:v>
                </c:pt>
                <c:pt idx="67">
                  <c:v>100</c:v>
                </c:pt>
                <c:pt idx="68">
                  <c:v>101.2</c:v>
                </c:pt>
                <c:pt idx="69">
                  <c:v>99.5</c:v>
                </c:pt>
                <c:pt idx="70">
                  <c:v>98.6</c:v>
                </c:pt>
                <c:pt idx="71">
                  <c:v>100</c:v>
                </c:pt>
              </c:numCache>
            </c:numRef>
          </c:val>
          <c:smooth val="0"/>
          <c:extLst>
            <c:ext xmlns:c16="http://schemas.microsoft.com/office/drawing/2014/chart" uri="{C3380CC4-5D6E-409C-BE32-E72D297353CC}">
              <c16:uniqueId val="{00000000-83D2-4FA2-8EBD-A2CDFA2FEB48}"/>
            </c:ext>
          </c:extLst>
        </c:ser>
        <c:ser>
          <c:idx val="1"/>
          <c:order val="1"/>
          <c:tx>
            <c:v>Produktionsindex</c:v>
          </c:tx>
          <c:spPr>
            <a:ln w="25400"/>
          </c:spPr>
          <c:marker>
            <c:symbol val="none"/>
          </c:marker>
          <c:cat>
            <c:numRef>
              <c:f>Auftragsbestand!$A$5:$A$100</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Produktionsindex!$K$30:$K$101</c:f>
              <c:numCache>
                <c:formatCode>General</c:formatCode>
                <c:ptCount val="72"/>
                <c:pt idx="0">
                  <c:v>97.4</c:v>
                </c:pt>
                <c:pt idx="1">
                  <c:v>96.4</c:v>
                </c:pt>
                <c:pt idx="2">
                  <c:v>95.4</c:v>
                </c:pt>
                <c:pt idx="3">
                  <c:v>92.1</c:v>
                </c:pt>
                <c:pt idx="4">
                  <c:v>89.7</c:v>
                </c:pt>
                <c:pt idx="5">
                  <c:v>90</c:v>
                </c:pt>
                <c:pt idx="6">
                  <c:v>88.2</c:v>
                </c:pt>
                <c:pt idx="7">
                  <c:v>79</c:v>
                </c:pt>
                <c:pt idx="8">
                  <c:v>70.8</c:v>
                </c:pt>
                <c:pt idx="9">
                  <c:v>91</c:v>
                </c:pt>
                <c:pt idx="10">
                  <c:v>102</c:v>
                </c:pt>
                <c:pt idx="11">
                  <c:v>100.7</c:v>
                </c:pt>
                <c:pt idx="12">
                  <c:v>98</c:v>
                </c:pt>
                <c:pt idx="13">
                  <c:v>100</c:v>
                </c:pt>
                <c:pt idx="14">
                  <c:v>99.5</c:v>
                </c:pt>
                <c:pt idx="15">
                  <c:v>100.6</c:v>
                </c:pt>
                <c:pt idx="16">
                  <c:v>101.6</c:v>
                </c:pt>
                <c:pt idx="17">
                  <c:v>101.3</c:v>
                </c:pt>
                <c:pt idx="18">
                  <c:v>101.8</c:v>
                </c:pt>
                <c:pt idx="19">
                  <c:v>102.6</c:v>
                </c:pt>
                <c:pt idx="20">
                  <c:v>101.7</c:v>
                </c:pt>
                <c:pt idx="21">
                  <c:v>104.5</c:v>
                </c:pt>
                <c:pt idx="22">
                  <c:v>103.8</c:v>
                </c:pt>
                <c:pt idx="23">
                  <c:v>103.6</c:v>
                </c:pt>
                <c:pt idx="24">
                  <c:v>104.4</c:v>
                </c:pt>
                <c:pt idx="25">
                  <c:v>103.6</c:v>
                </c:pt>
                <c:pt idx="26">
                  <c:v>105.4</c:v>
                </c:pt>
                <c:pt idx="27">
                  <c:v>105.6</c:v>
                </c:pt>
                <c:pt idx="28">
                  <c:v>105.8</c:v>
                </c:pt>
                <c:pt idx="29">
                  <c:v>105.5</c:v>
                </c:pt>
                <c:pt idx="30">
                  <c:v>107.7</c:v>
                </c:pt>
                <c:pt idx="31">
                  <c:v>107.8</c:v>
                </c:pt>
                <c:pt idx="32">
                  <c:v>105.9</c:v>
                </c:pt>
                <c:pt idx="33">
                  <c:v>106.7</c:v>
                </c:pt>
                <c:pt idx="34">
                  <c:v>105.4</c:v>
                </c:pt>
                <c:pt idx="35">
                  <c:v>107.1</c:v>
                </c:pt>
                <c:pt idx="36">
                  <c:v>107.7</c:v>
                </c:pt>
                <c:pt idx="37">
                  <c:v>108.4</c:v>
                </c:pt>
                <c:pt idx="38">
                  <c:v>104.4</c:v>
                </c:pt>
                <c:pt idx="39">
                  <c:v>106</c:v>
                </c:pt>
                <c:pt idx="40">
                  <c:v>106.9</c:v>
                </c:pt>
                <c:pt idx="41">
                  <c:v>104.7</c:v>
                </c:pt>
                <c:pt idx="42">
                  <c:v>104</c:v>
                </c:pt>
                <c:pt idx="43">
                  <c:v>103.9</c:v>
                </c:pt>
                <c:pt idx="44">
                  <c:v>103.6</c:v>
                </c:pt>
                <c:pt idx="45">
                  <c:v>102.4</c:v>
                </c:pt>
                <c:pt idx="46">
                  <c:v>102.9</c:v>
                </c:pt>
                <c:pt idx="47">
                  <c:v>101.6</c:v>
                </c:pt>
                <c:pt idx="48">
                  <c:v>100.3</c:v>
                </c:pt>
                <c:pt idx="49">
                  <c:v>101.9</c:v>
                </c:pt>
                <c:pt idx="50">
                  <c:v>102.2</c:v>
                </c:pt>
                <c:pt idx="51">
                  <c:v>101.5</c:v>
                </c:pt>
                <c:pt idx="52">
                  <c:v>101.6</c:v>
                </c:pt>
                <c:pt idx="53">
                  <c:v>100</c:v>
                </c:pt>
                <c:pt idx="54">
                  <c:v>101.5</c:v>
                </c:pt>
                <c:pt idx="55">
                  <c:v>99.3</c:v>
                </c:pt>
                <c:pt idx="56">
                  <c:v>101.2</c:v>
                </c:pt>
                <c:pt idx="57">
                  <c:v>100.5</c:v>
                </c:pt>
                <c:pt idx="58">
                  <c:v>101.7</c:v>
                </c:pt>
                <c:pt idx="59">
                  <c:v>102</c:v>
                </c:pt>
                <c:pt idx="60">
                  <c:v>100.1</c:v>
                </c:pt>
                <c:pt idx="61">
                  <c:v>99.3</c:v>
                </c:pt>
                <c:pt idx="62">
                  <c:v>100.2</c:v>
                </c:pt>
                <c:pt idx="63">
                  <c:v>99.3</c:v>
                </c:pt>
                <c:pt idx="64">
                  <c:v>98.7</c:v>
                </c:pt>
                <c:pt idx="65">
                  <c:v>101.4</c:v>
                </c:pt>
                <c:pt idx="66">
                  <c:v>100</c:v>
                </c:pt>
                <c:pt idx="67">
                  <c:v>100.1</c:v>
                </c:pt>
                <c:pt idx="68">
                  <c:v>100</c:v>
                </c:pt>
                <c:pt idx="69">
                  <c:v>99.4</c:v>
                </c:pt>
                <c:pt idx="70">
                  <c:v>99.4</c:v>
                </c:pt>
                <c:pt idx="71">
                  <c:v>98.9</c:v>
                </c:pt>
              </c:numCache>
            </c:numRef>
          </c:val>
          <c:smooth val="0"/>
          <c:extLst>
            <c:ext xmlns:c16="http://schemas.microsoft.com/office/drawing/2014/chart" uri="{C3380CC4-5D6E-409C-BE32-E72D297353CC}">
              <c16:uniqueId val="{00000001-83D2-4FA2-8EBD-A2CDFA2FEB48}"/>
            </c:ext>
          </c:extLst>
        </c:ser>
        <c:dLbls>
          <c:showLegendKey val="0"/>
          <c:showVal val="0"/>
          <c:showCatName val="0"/>
          <c:showSerName val="0"/>
          <c:showPercent val="0"/>
          <c:showBubbleSize val="0"/>
        </c:dLbls>
        <c:smooth val="0"/>
        <c:axId val="122580992"/>
        <c:axId val="122582528"/>
      </c:lineChart>
      <c:dateAx>
        <c:axId val="122580992"/>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sz="1100"/>
            </a:pPr>
            <a:endParaRPr lang="de-DE"/>
          </a:p>
        </c:txPr>
        <c:crossAx val="122582528"/>
        <c:crosses val="autoZero"/>
        <c:auto val="0"/>
        <c:lblOffset val="100"/>
        <c:baseTimeUnit val="months"/>
        <c:majorUnit val="12"/>
        <c:majorTimeUnit val="months"/>
        <c:minorUnit val="6"/>
        <c:minorTimeUnit val="months"/>
      </c:dateAx>
      <c:valAx>
        <c:axId val="122582528"/>
        <c:scaling>
          <c:orientation val="minMax"/>
          <c:max val="115"/>
          <c:min val="60"/>
        </c:scaling>
        <c:delete val="0"/>
        <c:axPos val="l"/>
        <c:majorGridlines>
          <c:spPr>
            <a:ln w="12700">
              <a:solidFill>
                <a:schemeClr val="tx1">
                  <a:lumMod val="85000"/>
                  <a:lumOff val="15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2580992"/>
        <c:crosses val="autoZero"/>
        <c:crossBetween val="between"/>
        <c:majorUnit val="5"/>
      </c:valAx>
      <c:spPr>
        <a:solidFill>
          <a:srgbClr val="FFFFFF"/>
        </a:solidFill>
        <a:ln w="12700">
          <a:noFill/>
          <a:prstDash val="solid"/>
        </a:ln>
      </c:spPr>
    </c:plotArea>
    <c:legend>
      <c:legendPos val="b"/>
      <c:layout>
        <c:manualLayout>
          <c:xMode val="edge"/>
          <c:yMode val="edge"/>
          <c:x val="0.1432055283717571"/>
          <c:y val="8.3363199208830903E-5"/>
          <c:w val="0.81818897637795274"/>
          <c:h val="8.6611865425104725E-2"/>
        </c:manualLayout>
      </c:layout>
      <c:overlay val="0"/>
      <c:txPr>
        <a:bodyPr/>
        <a:lstStyle/>
        <a:p>
          <a:pPr>
            <a:defRPr sz="1800"/>
          </a:pPr>
          <a:endParaRPr lang="de-DE"/>
        </a:p>
      </c:txPr>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800" b="1"/>
            </a:pPr>
            <a:r>
              <a:rPr lang="de-DE" sz="1800" b="1"/>
              <a:t>ifo Geschäftsklima (2015=100)</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7.4917474160206762E-2"/>
          <c:y val="0.13107919103313839"/>
          <c:w val="0.90133204134366918"/>
          <c:h val="0.7639488304093569"/>
        </c:manualLayout>
      </c:layout>
      <c:lineChart>
        <c:grouping val="standard"/>
        <c:varyColors val="0"/>
        <c:ser>
          <c:idx val="0"/>
          <c:order val="0"/>
          <c:tx>
            <c:strRef>
              <c:f>'ifo-Index'!$B$5</c:f>
              <c:strCache>
                <c:ptCount val="1"/>
                <c:pt idx="0">
                  <c:v>ifo-Geschäftsklima</c:v>
                </c:pt>
              </c:strCache>
            </c:strRef>
          </c:tx>
          <c:spPr>
            <a:ln w="19050">
              <a:solidFill>
                <a:srgbClr val="00B0F0"/>
              </a:solidFill>
              <a:prstDash val="solid"/>
            </a:ln>
          </c:spPr>
          <c:marker>
            <c:symbol val="none"/>
          </c:marker>
          <c:cat>
            <c:numRef>
              <c:f>'ifo-Index'!$A$9:$A$392</c:f>
              <c:numCache>
                <c:formatCode>[$-407]mmm/\ yy;@</c:formatCode>
                <c:ptCount val="21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numCache>
            </c:numRef>
          </c:cat>
          <c:val>
            <c:numRef>
              <c:f>'ifo-Index'!$B$9:$B$392</c:f>
              <c:numCache>
                <c:formatCode>0.0</c:formatCode>
                <c:ptCount val="216"/>
                <c:pt idx="6">
                  <c:v>92.3</c:v>
                </c:pt>
                <c:pt idx="7">
                  <c:v>93</c:v>
                </c:pt>
                <c:pt idx="8">
                  <c:v>91.9</c:v>
                </c:pt>
                <c:pt idx="9">
                  <c:v>90.8</c:v>
                </c:pt>
                <c:pt idx="10">
                  <c:v>98.6</c:v>
                </c:pt>
                <c:pt idx="11">
                  <c:v>96.3</c:v>
                </c:pt>
                <c:pt idx="12">
                  <c:v>94.8</c:v>
                </c:pt>
                <c:pt idx="13">
                  <c:v>96.8</c:v>
                </c:pt>
                <c:pt idx="14">
                  <c:v>98.1</c:v>
                </c:pt>
                <c:pt idx="15">
                  <c:v>99.2</c:v>
                </c:pt>
                <c:pt idx="16">
                  <c:v>99.9</c:v>
                </c:pt>
                <c:pt idx="17">
                  <c:v>100.8</c:v>
                </c:pt>
                <c:pt idx="18">
                  <c:v>101.4</c:v>
                </c:pt>
                <c:pt idx="19">
                  <c:v>98.9</c:v>
                </c:pt>
                <c:pt idx="20">
                  <c:v>96.6</c:v>
                </c:pt>
                <c:pt idx="21">
                  <c:v>96.8</c:v>
                </c:pt>
                <c:pt idx="22">
                  <c:v>92.7</c:v>
                </c:pt>
                <c:pt idx="23">
                  <c:v>91</c:v>
                </c:pt>
                <c:pt idx="24">
                  <c:v>92.8</c:v>
                </c:pt>
                <c:pt idx="25">
                  <c:v>91.3</c:v>
                </c:pt>
                <c:pt idx="26">
                  <c:v>92.6</c:v>
                </c:pt>
                <c:pt idx="27">
                  <c:v>92.8</c:v>
                </c:pt>
                <c:pt idx="28">
                  <c:v>91.9</c:v>
                </c:pt>
                <c:pt idx="29">
                  <c:v>89.7</c:v>
                </c:pt>
                <c:pt idx="30">
                  <c:v>85.5</c:v>
                </c:pt>
                <c:pt idx="31">
                  <c:v>80</c:v>
                </c:pt>
                <c:pt idx="32">
                  <c:v>75.5</c:v>
                </c:pt>
                <c:pt idx="33">
                  <c:v>86.8</c:v>
                </c:pt>
                <c:pt idx="34">
                  <c:v>95.9</c:v>
                </c:pt>
                <c:pt idx="35">
                  <c:v>96.2</c:v>
                </c:pt>
                <c:pt idx="36">
                  <c:v>96.2</c:v>
                </c:pt>
                <c:pt idx="37">
                  <c:v>95</c:v>
                </c:pt>
                <c:pt idx="38">
                  <c:v>94.4</c:v>
                </c:pt>
                <c:pt idx="39">
                  <c:v>94.2</c:v>
                </c:pt>
                <c:pt idx="40">
                  <c:v>94</c:v>
                </c:pt>
                <c:pt idx="41">
                  <c:v>95.6</c:v>
                </c:pt>
                <c:pt idx="42">
                  <c:v>96.9</c:v>
                </c:pt>
                <c:pt idx="43">
                  <c:v>98.9</c:v>
                </c:pt>
                <c:pt idx="44">
                  <c:v>101.1</c:v>
                </c:pt>
                <c:pt idx="45">
                  <c:v>100.6</c:v>
                </c:pt>
                <c:pt idx="46">
                  <c:v>98.6</c:v>
                </c:pt>
                <c:pt idx="47">
                  <c:v>99.9</c:v>
                </c:pt>
                <c:pt idx="48">
                  <c:v>100.9</c:v>
                </c:pt>
                <c:pt idx="49">
                  <c:v>102</c:v>
                </c:pt>
                <c:pt idx="50">
                  <c:v>102.4</c:v>
                </c:pt>
                <c:pt idx="51">
                  <c:v>103.3</c:v>
                </c:pt>
                <c:pt idx="52">
                  <c:v>103.6</c:v>
                </c:pt>
                <c:pt idx="53">
                  <c:v>101.7</c:v>
                </c:pt>
                <c:pt idx="54">
                  <c:v>102</c:v>
                </c:pt>
                <c:pt idx="55">
                  <c:v>103.3</c:v>
                </c:pt>
                <c:pt idx="56">
                  <c:v>104</c:v>
                </c:pt>
                <c:pt idx="57">
                  <c:v>104.2</c:v>
                </c:pt>
                <c:pt idx="58">
                  <c:v>104.3</c:v>
                </c:pt>
                <c:pt idx="59">
                  <c:v>105</c:v>
                </c:pt>
                <c:pt idx="60">
                  <c:v>104.5</c:v>
                </c:pt>
                <c:pt idx="61">
                  <c:v>104.7</c:v>
                </c:pt>
                <c:pt idx="62">
                  <c:v>104.2</c:v>
                </c:pt>
                <c:pt idx="63">
                  <c:v>103.5</c:v>
                </c:pt>
                <c:pt idx="64">
                  <c:v>103.5</c:v>
                </c:pt>
                <c:pt idx="65">
                  <c:v>103.8</c:v>
                </c:pt>
                <c:pt idx="66">
                  <c:v>103.1</c:v>
                </c:pt>
                <c:pt idx="67">
                  <c:v>102.9</c:v>
                </c:pt>
                <c:pt idx="68">
                  <c:v>103.9</c:v>
                </c:pt>
                <c:pt idx="69">
                  <c:v>102.1</c:v>
                </c:pt>
                <c:pt idx="70">
                  <c:v>101.2</c:v>
                </c:pt>
                <c:pt idx="71">
                  <c:v>101.3</c:v>
                </c:pt>
                <c:pt idx="72">
                  <c:v>100.8</c:v>
                </c:pt>
                <c:pt idx="73">
                  <c:v>101.4</c:v>
                </c:pt>
                <c:pt idx="74">
                  <c:v>101</c:v>
                </c:pt>
                <c:pt idx="75">
                  <c:v>100.6</c:v>
                </c:pt>
                <c:pt idx="76">
                  <c:v>99.8</c:v>
                </c:pt>
                <c:pt idx="77">
                  <c:v>100.3</c:v>
                </c:pt>
                <c:pt idx="78">
                  <c:v>100.3</c:v>
                </c:pt>
                <c:pt idx="79">
                  <c:v>99.9</c:v>
                </c:pt>
                <c:pt idx="80">
                  <c:v>100.2</c:v>
                </c:pt>
                <c:pt idx="81">
                  <c:v>99.3</c:v>
                </c:pt>
                <c:pt idx="82">
                  <c:v>98.7</c:v>
                </c:pt>
                <c:pt idx="83">
                  <c:v>99.7</c:v>
                </c:pt>
                <c:pt idx="84">
                  <c:v>100.5</c:v>
                </c:pt>
                <c:pt idx="85">
                  <c:v>100.8</c:v>
                </c:pt>
                <c:pt idx="86">
                  <c:v>100.4</c:v>
                </c:pt>
                <c:pt idx="87">
                  <c:v>99.9</c:v>
                </c:pt>
                <c:pt idx="88">
                  <c:v>100.8</c:v>
                </c:pt>
                <c:pt idx="89">
                  <c:v>99.8</c:v>
                </c:pt>
                <c:pt idx="90">
                  <c:v>100.5</c:v>
                </c:pt>
                <c:pt idx="91">
                  <c:v>100.4</c:v>
                </c:pt>
                <c:pt idx="92">
                  <c:v>100.3</c:v>
                </c:pt>
                <c:pt idx="93">
                  <c:v>99.1</c:v>
                </c:pt>
                <c:pt idx="94">
                  <c:v>98.7</c:v>
                </c:pt>
                <c:pt idx="95">
                  <c:v>98.8</c:v>
                </c:pt>
                <c:pt idx="96">
                  <c:v>98.1</c:v>
                </c:pt>
                <c:pt idx="97">
                  <c:v>95.8</c:v>
                </c:pt>
                <c:pt idx="98">
                  <c:v>96.2</c:v>
                </c:pt>
                <c:pt idx="99">
                  <c:v>97.5</c:v>
                </c:pt>
                <c:pt idx="100">
                  <c:v>98.3</c:v>
                </c:pt>
                <c:pt idx="101">
                  <c:v>99.6</c:v>
                </c:pt>
                <c:pt idx="102">
                  <c:v>100.1</c:v>
                </c:pt>
                <c:pt idx="103">
                  <c:v>100.4</c:v>
                </c:pt>
                <c:pt idx="104">
                  <c:v>101.9</c:v>
                </c:pt>
                <c:pt idx="105">
                  <c:v>101.2</c:v>
                </c:pt>
                <c:pt idx="106">
                  <c:v>101.2</c:v>
                </c:pt>
                <c:pt idx="107">
                  <c:v>101.1</c:v>
                </c:pt>
                <c:pt idx="108">
                  <c:v>100</c:v>
                </c:pt>
                <c:pt idx="109">
                  <c:v>99.4</c:v>
                </c:pt>
                <c:pt idx="110">
                  <c:v>98.6</c:v>
                </c:pt>
                <c:pt idx="111">
                  <c:v>98.8</c:v>
                </c:pt>
                <c:pt idx="112">
                  <c:v>98.7</c:v>
                </c:pt>
                <c:pt idx="113">
                  <c:v>97.9</c:v>
                </c:pt>
                <c:pt idx="114">
                  <c:v>96.8</c:v>
                </c:pt>
                <c:pt idx="115">
                  <c:v>96.9</c:v>
                </c:pt>
                <c:pt idx="116">
                  <c:v>96</c:v>
                </c:pt>
                <c:pt idx="117">
                  <c:v>97.8</c:v>
                </c:pt>
                <c:pt idx="118">
                  <c:v>97.4</c:v>
                </c:pt>
                <c:pt idx="119">
                  <c:v>96.5</c:v>
                </c:pt>
                <c:pt idx="120">
                  <c:v>95.3</c:v>
                </c:pt>
                <c:pt idx="121">
                  <c:v>93.9</c:v>
                </c:pt>
                <c:pt idx="122">
                  <c:v>94.6</c:v>
                </c:pt>
                <c:pt idx="123">
                  <c:v>94.2</c:v>
                </c:pt>
                <c:pt idx="124">
                  <c:v>94.9</c:v>
                </c:pt>
                <c:pt idx="125">
                  <c:v>95.5</c:v>
                </c:pt>
                <c:pt idx="126">
                  <c:v>97.2</c:v>
                </c:pt>
                <c:pt idx="127">
                  <c:v>98.7</c:v>
                </c:pt>
                <c:pt idx="128">
                  <c:v>99.6</c:v>
                </c:pt>
                <c:pt idx="129">
                  <c:v>99.3</c:v>
                </c:pt>
                <c:pt idx="130">
                  <c:v>99</c:v>
                </c:pt>
                <c:pt idx="131">
                  <c:v>98.2</c:v>
                </c:pt>
                <c:pt idx="132">
                  <c:v>97.8</c:v>
                </c:pt>
                <c:pt idx="133">
                  <c:v>97.8</c:v>
                </c:pt>
                <c:pt idx="134">
                  <c:v>97.6</c:v>
                </c:pt>
                <c:pt idx="135">
                  <c:v>97.9</c:v>
                </c:pt>
                <c:pt idx="136">
                  <c:v>99.4</c:v>
                </c:pt>
                <c:pt idx="137">
                  <c:v>102.4</c:v>
                </c:pt>
                <c:pt idx="138">
                  <c:v>102</c:v>
                </c:pt>
                <c:pt idx="139">
                  <c:v>102.3</c:v>
                </c:pt>
                <c:pt idx="140">
                  <c:v>102.2</c:v>
                </c:pt>
                <c:pt idx="141">
                  <c:v>101.9</c:v>
                </c:pt>
                <c:pt idx="142">
                  <c:v>102.2</c:v>
                </c:pt>
                <c:pt idx="143">
                  <c:v>101.5</c:v>
                </c:pt>
                <c:pt idx="144">
                  <c:v>102.9</c:v>
                </c:pt>
                <c:pt idx="145">
                  <c:v>103.3</c:v>
                </c:pt>
                <c:pt idx="146">
                  <c:v>101.7</c:v>
                </c:pt>
                <c:pt idx="147">
                  <c:v>100.1</c:v>
                </c:pt>
                <c:pt idx="148">
                  <c:v>99.6</c:v>
                </c:pt>
                <c:pt idx="149">
                  <c:v>98.7</c:v>
                </c:pt>
                <c:pt idx="150">
                  <c:v>96.3</c:v>
                </c:pt>
                <c:pt idx="151">
                  <c:v>95.3</c:v>
                </c:pt>
                <c:pt idx="152">
                  <c:v>95.1</c:v>
                </c:pt>
                <c:pt idx="153">
                  <c:v>92</c:v>
                </c:pt>
                <c:pt idx="154">
                  <c:v>90.3</c:v>
                </c:pt>
                <c:pt idx="155">
                  <c:v>90.6</c:v>
                </c:pt>
                <c:pt idx="156">
                  <c:v>90.8</c:v>
                </c:pt>
                <c:pt idx="157">
                  <c:v>90.7</c:v>
                </c:pt>
                <c:pt idx="158">
                  <c:v>89.2</c:v>
                </c:pt>
                <c:pt idx="159">
                  <c:v>89.2</c:v>
                </c:pt>
                <c:pt idx="160">
                  <c:v>87.4</c:v>
                </c:pt>
                <c:pt idx="161">
                  <c:v>85.1</c:v>
                </c:pt>
                <c:pt idx="162">
                  <c:v>84.3</c:v>
                </c:pt>
                <c:pt idx="163">
                  <c:v>81.8</c:v>
                </c:pt>
                <c:pt idx="164">
                  <c:v>81.5</c:v>
                </c:pt>
                <c:pt idx="165">
                  <c:v>79.900000000000006</c:v>
                </c:pt>
                <c:pt idx="166">
                  <c:v>81</c:v>
                </c:pt>
                <c:pt idx="167">
                  <c:v>81.599999999999994</c:v>
                </c:pt>
                <c:pt idx="168">
                  <c:v>80.8</c:v>
                </c:pt>
                <c:pt idx="169">
                  <c:v>84.3</c:v>
                </c:pt>
                <c:pt idx="170">
                  <c:v>86.8</c:v>
                </c:pt>
                <c:pt idx="171">
                  <c:v>90.8</c:v>
                </c:pt>
                <c:pt idx="172">
                  <c:v>91.4</c:v>
                </c:pt>
                <c:pt idx="173">
                  <c:v>92.6</c:v>
                </c:pt>
                <c:pt idx="174">
                  <c:v>95.8</c:v>
                </c:pt>
                <c:pt idx="175">
                  <c:v>96.6</c:v>
                </c:pt>
                <c:pt idx="176">
                  <c:v>97.1</c:v>
                </c:pt>
                <c:pt idx="177">
                  <c:v>97.9</c:v>
                </c:pt>
                <c:pt idx="178">
                  <c:v>97.8</c:v>
                </c:pt>
                <c:pt idx="179">
                  <c:v>97.8</c:v>
                </c:pt>
                <c:pt idx="180">
                  <c:v>98.2</c:v>
                </c:pt>
                <c:pt idx="181">
                  <c:v>98.4</c:v>
                </c:pt>
                <c:pt idx="182">
                  <c:v>99.5</c:v>
                </c:pt>
                <c:pt idx="183">
                  <c:v>99.2</c:v>
                </c:pt>
                <c:pt idx="184">
                  <c:v>99.7</c:v>
                </c:pt>
                <c:pt idx="185">
                  <c:v>100.1</c:v>
                </c:pt>
                <c:pt idx="186">
                  <c:v>100.2</c:v>
                </c:pt>
                <c:pt idx="187">
                  <c:v>101.2</c:v>
                </c:pt>
                <c:pt idx="188">
                  <c:v>101</c:v>
                </c:pt>
                <c:pt idx="189">
                  <c:v>100.5</c:v>
                </c:pt>
                <c:pt idx="190">
                  <c:v>99.7</c:v>
                </c:pt>
                <c:pt idx="191">
                  <c:v>101.4</c:v>
                </c:pt>
                <c:pt idx="192">
                  <c:v>101.7</c:v>
                </c:pt>
                <c:pt idx="193">
                  <c:v>100.7</c:v>
                </c:pt>
                <c:pt idx="194">
                  <c:v>99.3</c:v>
                </c:pt>
                <c:pt idx="195">
                  <c:v>99</c:v>
                </c:pt>
                <c:pt idx="196">
                  <c:v>98.5</c:v>
                </c:pt>
                <c:pt idx="197">
                  <c:v>98.8</c:v>
                </c:pt>
                <c:pt idx="198">
                  <c:v>99.3</c:v>
                </c:pt>
                <c:pt idx="199">
                  <c:v>98.7</c:v>
                </c:pt>
                <c:pt idx="200">
                  <c:v>97.9</c:v>
                </c:pt>
                <c:pt idx="201">
                  <c:v>98</c:v>
                </c:pt>
                <c:pt idx="202">
                  <c:v>97.6</c:v>
                </c:pt>
                <c:pt idx="203">
                  <c:v>96.4</c:v>
                </c:pt>
                <c:pt idx="204">
                  <c:v>94.9</c:v>
                </c:pt>
                <c:pt idx="205">
                  <c:v>94.8</c:v>
                </c:pt>
                <c:pt idx="206">
                  <c:v>94.3</c:v>
                </c:pt>
                <c:pt idx="207">
                  <c:v>92.6</c:v>
                </c:pt>
                <c:pt idx="208">
                  <c:v>91.9</c:v>
                </c:pt>
                <c:pt idx="209">
                  <c:v>91.3</c:v>
                </c:pt>
                <c:pt idx="210">
                  <c:v>89.7</c:v>
                </c:pt>
                <c:pt idx="211">
                  <c:v>89.2</c:v>
                </c:pt>
                <c:pt idx="212">
                  <c:v>89.9</c:v>
                </c:pt>
                <c:pt idx="213">
                  <c:v>90</c:v>
                </c:pt>
                <c:pt idx="214">
                  <c:v>91.8</c:v>
                </c:pt>
                <c:pt idx="215">
                  <c:v>92.1</c:v>
                </c:pt>
              </c:numCache>
            </c:numRef>
          </c:val>
          <c:smooth val="0"/>
          <c:extLst>
            <c:ext xmlns:c16="http://schemas.microsoft.com/office/drawing/2014/chart" uri="{C3380CC4-5D6E-409C-BE32-E72D297353CC}">
              <c16:uniqueId val="{00000000-128B-4BA6-9542-4CD42AF3CBAF}"/>
            </c:ext>
          </c:extLst>
        </c:ser>
        <c:ser>
          <c:idx val="1"/>
          <c:order val="1"/>
          <c:tx>
            <c:strRef>
              <c:f>'ifo-Index'!$C$5</c:f>
              <c:strCache>
                <c:ptCount val="1"/>
                <c:pt idx="0">
                  <c:v>Geschäftslage</c:v>
                </c:pt>
              </c:strCache>
            </c:strRef>
          </c:tx>
          <c:spPr>
            <a:ln w="19050"/>
          </c:spPr>
          <c:marker>
            <c:symbol val="none"/>
          </c:marker>
          <c:cat>
            <c:numRef>
              <c:f>'ifo-Index'!$A$9:$A$392</c:f>
              <c:numCache>
                <c:formatCode>[$-407]mmm/\ yy;@</c:formatCode>
                <c:ptCount val="21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numCache>
            </c:numRef>
          </c:cat>
          <c:val>
            <c:numRef>
              <c:f>'ifo-Index'!$C$9:$C$392</c:f>
              <c:numCache>
                <c:formatCode>0.0</c:formatCode>
                <c:ptCount val="216"/>
                <c:pt idx="6">
                  <c:v>99.3</c:v>
                </c:pt>
                <c:pt idx="7">
                  <c:v>99.6</c:v>
                </c:pt>
                <c:pt idx="8">
                  <c:v>97.4</c:v>
                </c:pt>
                <c:pt idx="9">
                  <c:v>97.2</c:v>
                </c:pt>
                <c:pt idx="10">
                  <c:v>98.8</c:v>
                </c:pt>
                <c:pt idx="11">
                  <c:v>96.5</c:v>
                </c:pt>
                <c:pt idx="12">
                  <c:v>97.2</c:v>
                </c:pt>
                <c:pt idx="13">
                  <c:v>99.3</c:v>
                </c:pt>
                <c:pt idx="14">
                  <c:v>100.5</c:v>
                </c:pt>
                <c:pt idx="15">
                  <c:v>100.8</c:v>
                </c:pt>
                <c:pt idx="16">
                  <c:v>101.9</c:v>
                </c:pt>
                <c:pt idx="17">
                  <c:v>100.9</c:v>
                </c:pt>
                <c:pt idx="18">
                  <c:v>99.7</c:v>
                </c:pt>
                <c:pt idx="19">
                  <c:v>95.7</c:v>
                </c:pt>
                <c:pt idx="20">
                  <c:v>94.2</c:v>
                </c:pt>
                <c:pt idx="21">
                  <c:v>93.3</c:v>
                </c:pt>
                <c:pt idx="22">
                  <c:v>90.9</c:v>
                </c:pt>
                <c:pt idx="23">
                  <c:v>89.4</c:v>
                </c:pt>
                <c:pt idx="24">
                  <c:v>91.6</c:v>
                </c:pt>
                <c:pt idx="25">
                  <c:v>90.1</c:v>
                </c:pt>
                <c:pt idx="26">
                  <c:v>90.4</c:v>
                </c:pt>
                <c:pt idx="27">
                  <c:v>89.4</c:v>
                </c:pt>
                <c:pt idx="28">
                  <c:v>87.9</c:v>
                </c:pt>
                <c:pt idx="29">
                  <c:v>84.6</c:v>
                </c:pt>
                <c:pt idx="30">
                  <c:v>80.900000000000006</c:v>
                </c:pt>
                <c:pt idx="31">
                  <c:v>78.599999999999994</c:v>
                </c:pt>
                <c:pt idx="32">
                  <c:v>79.3</c:v>
                </c:pt>
                <c:pt idx="33">
                  <c:v>92.9</c:v>
                </c:pt>
                <c:pt idx="34">
                  <c:v>98.8</c:v>
                </c:pt>
                <c:pt idx="35">
                  <c:v>99.5</c:v>
                </c:pt>
                <c:pt idx="36">
                  <c:v>98.9</c:v>
                </c:pt>
                <c:pt idx="37">
                  <c:v>98</c:v>
                </c:pt>
                <c:pt idx="38">
                  <c:v>97.9</c:v>
                </c:pt>
                <c:pt idx="39">
                  <c:v>98.7</c:v>
                </c:pt>
                <c:pt idx="40">
                  <c:v>97.5</c:v>
                </c:pt>
                <c:pt idx="41">
                  <c:v>100.4</c:v>
                </c:pt>
                <c:pt idx="42">
                  <c:v>101.1</c:v>
                </c:pt>
                <c:pt idx="43">
                  <c:v>101.8</c:v>
                </c:pt>
                <c:pt idx="44">
                  <c:v>104.4</c:v>
                </c:pt>
                <c:pt idx="45">
                  <c:v>104.1</c:v>
                </c:pt>
                <c:pt idx="46">
                  <c:v>103.5</c:v>
                </c:pt>
                <c:pt idx="47">
                  <c:v>104.7</c:v>
                </c:pt>
                <c:pt idx="48">
                  <c:v>105</c:v>
                </c:pt>
                <c:pt idx="49">
                  <c:v>105.9</c:v>
                </c:pt>
                <c:pt idx="50">
                  <c:v>106.1</c:v>
                </c:pt>
                <c:pt idx="51">
                  <c:v>107</c:v>
                </c:pt>
                <c:pt idx="52">
                  <c:v>107.1</c:v>
                </c:pt>
                <c:pt idx="53">
                  <c:v>106.2</c:v>
                </c:pt>
                <c:pt idx="54">
                  <c:v>106.4</c:v>
                </c:pt>
                <c:pt idx="55">
                  <c:v>107</c:v>
                </c:pt>
                <c:pt idx="56">
                  <c:v>106.8</c:v>
                </c:pt>
                <c:pt idx="57">
                  <c:v>106.8</c:v>
                </c:pt>
                <c:pt idx="58">
                  <c:v>107.8</c:v>
                </c:pt>
                <c:pt idx="59">
                  <c:v>108.2</c:v>
                </c:pt>
                <c:pt idx="60">
                  <c:v>106.8</c:v>
                </c:pt>
                <c:pt idx="61">
                  <c:v>106.3</c:v>
                </c:pt>
                <c:pt idx="62">
                  <c:v>106.6</c:v>
                </c:pt>
                <c:pt idx="63">
                  <c:v>105.7</c:v>
                </c:pt>
                <c:pt idx="64">
                  <c:v>105.8</c:v>
                </c:pt>
                <c:pt idx="65">
                  <c:v>107</c:v>
                </c:pt>
                <c:pt idx="66">
                  <c:v>105.3</c:v>
                </c:pt>
                <c:pt idx="67">
                  <c:v>104.3</c:v>
                </c:pt>
                <c:pt idx="68">
                  <c:v>105.1</c:v>
                </c:pt>
                <c:pt idx="69">
                  <c:v>103.3</c:v>
                </c:pt>
                <c:pt idx="70">
                  <c:v>102.3</c:v>
                </c:pt>
                <c:pt idx="71">
                  <c:v>101.7</c:v>
                </c:pt>
                <c:pt idx="72">
                  <c:v>101.5</c:v>
                </c:pt>
                <c:pt idx="73">
                  <c:v>101.9</c:v>
                </c:pt>
                <c:pt idx="74">
                  <c:v>100.5</c:v>
                </c:pt>
                <c:pt idx="75">
                  <c:v>100.4</c:v>
                </c:pt>
                <c:pt idx="76">
                  <c:v>100.1</c:v>
                </c:pt>
                <c:pt idx="77">
                  <c:v>100.6</c:v>
                </c:pt>
                <c:pt idx="78">
                  <c:v>101.6</c:v>
                </c:pt>
                <c:pt idx="79">
                  <c:v>100</c:v>
                </c:pt>
                <c:pt idx="80">
                  <c:v>100.3</c:v>
                </c:pt>
                <c:pt idx="81">
                  <c:v>99.4</c:v>
                </c:pt>
                <c:pt idx="82">
                  <c:v>99.6</c:v>
                </c:pt>
                <c:pt idx="83">
                  <c:v>99.9</c:v>
                </c:pt>
                <c:pt idx="84">
                  <c:v>100.3</c:v>
                </c:pt>
                <c:pt idx="85">
                  <c:v>100.1</c:v>
                </c:pt>
                <c:pt idx="86">
                  <c:v>100</c:v>
                </c:pt>
                <c:pt idx="87">
                  <c:v>100.7</c:v>
                </c:pt>
                <c:pt idx="88">
                  <c:v>101.4</c:v>
                </c:pt>
                <c:pt idx="89">
                  <c:v>100.8</c:v>
                </c:pt>
                <c:pt idx="90">
                  <c:v>100.8</c:v>
                </c:pt>
                <c:pt idx="91">
                  <c:v>100.4</c:v>
                </c:pt>
                <c:pt idx="92">
                  <c:v>100.3</c:v>
                </c:pt>
                <c:pt idx="93">
                  <c:v>98.5</c:v>
                </c:pt>
                <c:pt idx="94">
                  <c:v>97.9</c:v>
                </c:pt>
                <c:pt idx="95">
                  <c:v>98.6</c:v>
                </c:pt>
                <c:pt idx="96">
                  <c:v>98.1</c:v>
                </c:pt>
                <c:pt idx="97">
                  <c:v>95.8</c:v>
                </c:pt>
                <c:pt idx="98">
                  <c:v>96.5</c:v>
                </c:pt>
                <c:pt idx="99">
                  <c:v>98.2</c:v>
                </c:pt>
                <c:pt idx="100">
                  <c:v>98.8</c:v>
                </c:pt>
                <c:pt idx="101">
                  <c:v>99.5</c:v>
                </c:pt>
                <c:pt idx="102">
                  <c:v>100</c:v>
                </c:pt>
                <c:pt idx="103">
                  <c:v>99.6</c:v>
                </c:pt>
                <c:pt idx="104">
                  <c:v>101.7</c:v>
                </c:pt>
                <c:pt idx="105">
                  <c:v>100.5</c:v>
                </c:pt>
                <c:pt idx="106">
                  <c:v>99.7</c:v>
                </c:pt>
                <c:pt idx="107">
                  <c:v>99.4</c:v>
                </c:pt>
                <c:pt idx="108">
                  <c:v>98.4</c:v>
                </c:pt>
                <c:pt idx="109">
                  <c:v>97.6</c:v>
                </c:pt>
                <c:pt idx="110">
                  <c:v>97.4</c:v>
                </c:pt>
                <c:pt idx="111">
                  <c:v>96.9</c:v>
                </c:pt>
                <c:pt idx="112">
                  <c:v>97</c:v>
                </c:pt>
                <c:pt idx="113">
                  <c:v>97</c:v>
                </c:pt>
                <c:pt idx="114">
                  <c:v>95.9</c:v>
                </c:pt>
                <c:pt idx="115">
                  <c:v>95.2</c:v>
                </c:pt>
                <c:pt idx="116">
                  <c:v>93.6</c:v>
                </c:pt>
                <c:pt idx="117">
                  <c:v>96.3</c:v>
                </c:pt>
                <c:pt idx="118">
                  <c:v>95.1</c:v>
                </c:pt>
                <c:pt idx="119">
                  <c:v>96.3</c:v>
                </c:pt>
                <c:pt idx="120">
                  <c:v>95.4</c:v>
                </c:pt>
                <c:pt idx="121">
                  <c:v>94.9</c:v>
                </c:pt>
                <c:pt idx="122">
                  <c:v>95.6</c:v>
                </c:pt>
                <c:pt idx="123">
                  <c:v>95.6</c:v>
                </c:pt>
                <c:pt idx="124">
                  <c:v>97</c:v>
                </c:pt>
                <c:pt idx="125">
                  <c:v>97.3</c:v>
                </c:pt>
                <c:pt idx="126">
                  <c:v>99.1</c:v>
                </c:pt>
                <c:pt idx="127">
                  <c:v>100.4</c:v>
                </c:pt>
                <c:pt idx="128">
                  <c:v>101.2</c:v>
                </c:pt>
                <c:pt idx="129">
                  <c:v>99.9</c:v>
                </c:pt>
                <c:pt idx="130">
                  <c:v>100.1</c:v>
                </c:pt>
                <c:pt idx="131">
                  <c:v>99.5</c:v>
                </c:pt>
                <c:pt idx="132">
                  <c:v>100.2</c:v>
                </c:pt>
                <c:pt idx="133">
                  <c:v>100.1</c:v>
                </c:pt>
                <c:pt idx="134">
                  <c:v>100</c:v>
                </c:pt>
                <c:pt idx="135">
                  <c:v>100</c:v>
                </c:pt>
                <c:pt idx="136">
                  <c:v>101.8</c:v>
                </c:pt>
                <c:pt idx="137">
                  <c:v>103.4</c:v>
                </c:pt>
                <c:pt idx="138">
                  <c:v>102.7</c:v>
                </c:pt>
                <c:pt idx="139">
                  <c:v>103</c:v>
                </c:pt>
                <c:pt idx="140">
                  <c:v>102.7</c:v>
                </c:pt>
                <c:pt idx="141">
                  <c:v>101.4</c:v>
                </c:pt>
                <c:pt idx="142">
                  <c:v>101.4</c:v>
                </c:pt>
                <c:pt idx="143">
                  <c:v>99.5</c:v>
                </c:pt>
                <c:pt idx="144">
                  <c:v>100.2</c:v>
                </c:pt>
                <c:pt idx="145">
                  <c:v>100.6</c:v>
                </c:pt>
                <c:pt idx="146">
                  <c:v>98.7</c:v>
                </c:pt>
                <c:pt idx="147">
                  <c:v>97.3</c:v>
                </c:pt>
                <c:pt idx="148">
                  <c:v>95.7</c:v>
                </c:pt>
                <c:pt idx="149">
                  <c:v>95.1</c:v>
                </c:pt>
                <c:pt idx="150">
                  <c:v>92.5</c:v>
                </c:pt>
                <c:pt idx="151">
                  <c:v>90.3</c:v>
                </c:pt>
                <c:pt idx="152">
                  <c:v>89.8</c:v>
                </c:pt>
                <c:pt idx="153">
                  <c:v>85.3</c:v>
                </c:pt>
                <c:pt idx="154">
                  <c:v>83.8</c:v>
                </c:pt>
                <c:pt idx="155">
                  <c:v>83.7</c:v>
                </c:pt>
                <c:pt idx="156">
                  <c:v>83.7</c:v>
                </c:pt>
                <c:pt idx="157">
                  <c:v>82.6</c:v>
                </c:pt>
                <c:pt idx="158">
                  <c:v>81.2</c:v>
                </c:pt>
                <c:pt idx="159">
                  <c:v>80.599999999999994</c:v>
                </c:pt>
                <c:pt idx="160">
                  <c:v>79.900000000000006</c:v>
                </c:pt>
                <c:pt idx="161">
                  <c:v>78.400000000000006</c:v>
                </c:pt>
                <c:pt idx="162">
                  <c:v>78.5</c:v>
                </c:pt>
                <c:pt idx="163">
                  <c:v>77.2</c:v>
                </c:pt>
                <c:pt idx="164">
                  <c:v>78.3</c:v>
                </c:pt>
                <c:pt idx="165">
                  <c:v>77.5</c:v>
                </c:pt>
                <c:pt idx="166">
                  <c:v>79.400000000000006</c:v>
                </c:pt>
                <c:pt idx="167">
                  <c:v>81.900000000000006</c:v>
                </c:pt>
                <c:pt idx="168">
                  <c:v>82.3</c:v>
                </c:pt>
                <c:pt idx="169">
                  <c:v>86.6</c:v>
                </c:pt>
                <c:pt idx="170">
                  <c:v>90.4</c:v>
                </c:pt>
                <c:pt idx="171">
                  <c:v>92</c:v>
                </c:pt>
                <c:pt idx="172">
                  <c:v>93.1</c:v>
                </c:pt>
                <c:pt idx="173">
                  <c:v>93.9</c:v>
                </c:pt>
                <c:pt idx="174">
                  <c:v>97.2</c:v>
                </c:pt>
                <c:pt idx="175">
                  <c:v>97.9</c:v>
                </c:pt>
                <c:pt idx="176">
                  <c:v>98.4</c:v>
                </c:pt>
                <c:pt idx="177">
                  <c:v>98.5</c:v>
                </c:pt>
                <c:pt idx="178">
                  <c:v>98.2</c:v>
                </c:pt>
                <c:pt idx="179">
                  <c:v>98.1</c:v>
                </c:pt>
                <c:pt idx="180">
                  <c:v>97.1</c:v>
                </c:pt>
                <c:pt idx="181">
                  <c:v>98</c:v>
                </c:pt>
                <c:pt idx="182">
                  <c:v>99.1</c:v>
                </c:pt>
                <c:pt idx="183">
                  <c:v>98.7</c:v>
                </c:pt>
                <c:pt idx="184">
                  <c:v>98.8</c:v>
                </c:pt>
                <c:pt idx="185">
                  <c:v>99.5</c:v>
                </c:pt>
                <c:pt idx="186">
                  <c:v>99.5</c:v>
                </c:pt>
                <c:pt idx="187">
                  <c:v>100.4</c:v>
                </c:pt>
                <c:pt idx="188">
                  <c:v>100.7</c:v>
                </c:pt>
                <c:pt idx="189">
                  <c:v>99.4</c:v>
                </c:pt>
                <c:pt idx="190">
                  <c:v>98.2</c:v>
                </c:pt>
                <c:pt idx="191">
                  <c:v>99.9</c:v>
                </c:pt>
                <c:pt idx="192">
                  <c:v>101.1</c:v>
                </c:pt>
                <c:pt idx="193">
                  <c:v>99.7</c:v>
                </c:pt>
                <c:pt idx="194">
                  <c:v>98.7</c:v>
                </c:pt>
                <c:pt idx="195">
                  <c:v>97.8</c:v>
                </c:pt>
                <c:pt idx="196">
                  <c:v>97</c:v>
                </c:pt>
                <c:pt idx="197">
                  <c:v>97.3</c:v>
                </c:pt>
                <c:pt idx="198">
                  <c:v>97.4</c:v>
                </c:pt>
                <c:pt idx="199">
                  <c:v>96.9</c:v>
                </c:pt>
                <c:pt idx="200">
                  <c:v>94.2</c:v>
                </c:pt>
                <c:pt idx="201">
                  <c:v>94.1</c:v>
                </c:pt>
                <c:pt idx="202">
                  <c:v>93.1</c:v>
                </c:pt>
                <c:pt idx="203">
                  <c:v>91.6</c:v>
                </c:pt>
                <c:pt idx="204">
                  <c:v>90.1</c:v>
                </c:pt>
                <c:pt idx="205">
                  <c:v>90.5</c:v>
                </c:pt>
                <c:pt idx="206">
                  <c:v>88.6</c:v>
                </c:pt>
                <c:pt idx="207">
                  <c:v>88.2</c:v>
                </c:pt>
                <c:pt idx="208">
                  <c:v>86.9</c:v>
                </c:pt>
                <c:pt idx="209">
                  <c:v>86.1</c:v>
                </c:pt>
                <c:pt idx="210">
                  <c:v>86.2</c:v>
                </c:pt>
                <c:pt idx="211">
                  <c:v>86</c:v>
                </c:pt>
                <c:pt idx="212">
                  <c:v>86.2</c:v>
                </c:pt>
                <c:pt idx="213">
                  <c:v>85.8</c:v>
                </c:pt>
                <c:pt idx="214">
                  <c:v>87.8</c:v>
                </c:pt>
                <c:pt idx="215">
                  <c:v>87.2</c:v>
                </c:pt>
              </c:numCache>
            </c:numRef>
          </c:val>
          <c:smooth val="0"/>
          <c:extLst>
            <c:ext xmlns:c16="http://schemas.microsoft.com/office/drawing/2014/chart" uri="{C3380CC4-5D6E-409C-BE32-E72D297353CC}">
              <c16:uniqueId val="{00000001-128B-4BA6-9542-4CD42AF3CBAF}"/>
            </c:ext>
          </c:extLst>
        </c:ser>
        <c:ser>
          <c:idx val="2"/>
          <c:order val="2"/>
          <c:tx>
            <c:strRef>
              <c:f>'ifo-Index'!$D$5</c:f>
              <c:strCache>
                <c:ptCount val="1"/>
                <c:pt idx="0">
                  <c:v>Geschäftserwartungen</c:v>
                </c:pt>
              </c:strCache>
            </c:strRef>
          </c:tx>
          <c:spPr>
            <a:ln w="19050"/>
          </c:spPr>
          <c:marker>
            <c:symbol val="none"/>
          </c:marker>
          <c:cat>
            <c:numRef>
              <c:f>'ifo-Index'!$A$9:$A$392</c:f>
              <c:numCache>
                <c:formatCode>[$-407]mmm/\ yy;@</c:formatCode>
                <c:ptCount val="21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numCache>
            </c:numRef>
          </c:cat>
          <c:val>
            <c:numRef>
              <c:f>'ifo-Index'!$D$9:$D$392</c:f>
              <c:numCache>
                <c:formatCode>0.0</c:formatCode>
                <c:ptCount val="216"/>
                <c:pt idx="6">
                  <c:v>85.8</c:v>
                </c:pt>
                <c:pt idx="7">
                  <c:v>86.9</c:v>
                </c:pt>
                <c:pt idx="8">
                  <c:v>86.8</c:v>
                </c:pt>
                <c:pt idx="9">
                  <c:v>84.9</c:v>
                </c:pt>
                <c:pt idx="10">
                  <c:v>98.3</c:v>
                </c:pt>
                <c:pt idx="11">
                  <c:v>96.1</c:v>
                </c:pt>
                <c:pt idx="12">
                  <c:v>92.5</c:v>
                </c:pt>
                <c:pt idx="13">
                  <c:v>94.4</c:v>
                </c:pt>
                <c:pt idx="14">
                  <c:v>95.7</c:v>
                </c:pt>
                <c:pt idx="15">
                  <c:v>97.7</c:v>
                </c:pt>
                <c:pt idx="16">
                  <c:v>97.9</c:v>
                </c:pt>
                <c:pt idx="17">
                  <c:v>100.7</c:v>
                </c:pt>
                <c:pt idx="18">
                  <c:v>103.1</c:v>
                </c:pt>
                <c:pt idx="19">
                  <c:v>102.1</c:v>
                </c:pt>
                <c:pt idx="20">
                  <c:v>99</c:v>
                </c:pt>
                <c:pt idx="21">
                  <c:v>100.5</c:v>
                </c:pt>
                <c:pt idx="22">
                  <c:v>94.5</c:v>
                </c:pt>
                <c:pt idx="23">
                  <c:v>92.6</c:v>
                </c:pt>
                <c:pt idx="24">
                  <c:v>94</c:v>
                </c:pt>
                <c:pt idx="25">
                  <c:v>92.5</c:v>
                </c:pt>
                <c:pt idx="26">
                  <c:v>94.8</c:v>
                </c:pt>
                <c:pt idx="27">
                  <c:v>96.4</c:v>
                </c:pt>
                <c:pt idx="28">
                  <c:v>96.1</c:v>
                </c:pt>
                <c:pt idx="29">
                  <c:v>95.1</c:v>
                </c:pt>
                <c:pt idx="30">
                  <c:v>90.4</c:v>
                </c:pt>
                <c:pt idx="31">
                  <c:v>81.5</c:v>
                </c:pt>
                <c:pt idx="32">
                  <c:v>72</c:v>
                </c:pt>
                <c:pt idx="33">
                  <c:v>81.2</c:v>
                </c:pt>
                <c:pt idx="34">
                  <c:v>93.1</c:v>
                </c:pt>
                <c:pt idx="35">
                  <c:v>93</c:v>
                </c:pt>
                <c:pt idx="36">
                  <c:v>93.5</c:v>
                </c:pt>
                <c:pt idx="37">
                  <c:v>92</c:v>
                </c:pt>
                <c:pt idx="38">
                  <c:v>91.1</c:v>
                </c:pt>
                <c:pt idx="39">
                  <c:v>89.9</c:v>
                </c:pt>
                <c:pt idx="40">
                  <c:v>90.5</c:v>
                </c:pt>
                <c:pt idx="41">
                  <c:v>91</c:v>
                </c:pt>
                <c:pt idx="42">
                  <c:v>92.9</c:v>
                </c:pt>
                <c:pt idx="43">
                  <c:v>96.2</c:v>
                </c:pt>
                <c:pt idx="44">
                  <c:v>97.8</c:v>
                </c:pt>
                <c:pt idx="45">
                  <c:v>97.2</c:v>
                </c:pt>
                <c:pt idx="46">
                  <c:v>94</c:v>
                </c:pt>
                <c:pt idx="47">
                  <c:v>95.3</c:v>
                </c:pt>
                <c:pt idx="48">
                  <c:v>97</c:v>
                </c:pt>
                <c:pt idx="49">
                  <c:v>98.2</c:v>
                </c:pt>
                <c:pt idx="50">
                  <c:v>98.9</c:v>
                </c:pt>
                <c:pt idx="51">
                  <c:v>99.7</c:v>
                </c:pt>
                <c:pt idx="52">
                  <c:v>100.2</c:v>
                </c:pt>
                <c:pt idx="53">
                  <c:v>97.3</c:v>
                </c:pt>
                <c:pt idx="54">
                  <c:v>97.9</c:v>
                </c:pt>
                <c:pt idx="55">
                  <c:v>99.8</c:v>
                </c:pt>
                <c:pt idx="56">
                  <c:v>101.2</c:v>
                </c:pt>
                <c:pt idx="57">
                  <c:v>101.6</c:v>
                </c:pt>
                <c:pt idx="58">
                  <c:v>100.8</c:v>
                </c:pt>
                <c:pt idx="59">
                  <c:v>101.9</c:v>
                </c:pt>
                <c:pt idx="60">
                  <c:v>102.3</c:v>
                </c:pt>
                <c:pt idx="61">
                  <c:v>103.1</c:v>
                </c:pt>
                <c:pt idx="62">
                  <c:v>101.9</c:v>
                </c:pt>
                <c:pt idx="63">
                  <c:v>101.4</c:v>
                </c:pt>
                <c:pt idx="64">
                  <c:v>101.3</c:v>
                </c:pt>
                <c:pt idx="65">
                  <c:v>100.8</c:v>
                </c:pt>
                <c:pt idx="66">
                  <c:v>100.9</c:v>
                </c:pt>
                <c:pt idx="67">
                  <c:v>101.4</c:v>
                </c:pt>
                <c:pt idx="68">
                  <c:v>102.6</c:v>
                </c:pt>
                <c:pt idx="69">
                  <c:v>100.9</c:v>
                </c:pt>
                <c:pt idx="70">
                  <c:v>100.2</c:v>
                </c:pt>
                <c:pt idx="71">
                  <c:v>100.9</c:v>
                </c:pt>
                <c:pt idx="72">
                  <c:v>100</c:v>
                </c:pt>
                <c:pt idx="73">
                  <c:v>100.8</c:v>
                </c:pt>
                <c:pt idx="74">
                  <c:v>101.6</c:v>
                </c:pt>
                <c:pt idx="75">
                  <c:v>100.7</c:v>
                </c:pt>
                <c:pt idx="76">
                  <c:v>99.5</c:v>
                </c:pt>
                <c:pt idx="77">
                  <c:v>100</c:v>
                </c:pt>
                <c:pt idx="78">
                  <c:v>99.1</c:v>
                </c:pt>
                <c:pt idx="79">
                  <c:v>99.8</c:v>
                </c:pt>
                <c:pt idx="80">
                  <c:v>100.2</c:v>
                </c:pt>
                <c:pt idx="81">
                  <c:v>99.1</c:v>
                </c:pt>
                <c:pt idx="82">
                  <c:v>97.8</c:v>
                </c:pt>
                <c:pt idx="83">
                  <c:v>99.5</c:v>
                </c:pt>
                <c:pt idx="84">
                  <c:v>100.7</c:v>
                </c:pt>
                <c:pt idx="85">
                  <c:v>101.4</c:v>
                </c:pt>
                <c:pt idx="86">
                  <c:v>100.9</c:v>
                </c:pt>
                <c:pt idx="87">
                  <c:v>99</c:v>
                </c:pt>
                <c:pt idx="88">
                  <c:v>100.1</c:v>
                </c:pt>
                <c:pt idx="89">
                  <c:v>98.7</c:v>
                </c:pt>
                <c:pt idx="90">
                  <c:v>100.2</c:v>
                </c:pt>
                <c:pt idx="91">
                  <c:v>100.4</c:v>
                </c:pt>
                <c:pt idx="92">
                  <c:v>100.2</c:v>
                </c:pt>
                <c:pt idx="93">
                  <c:v>99.8</c:v>
                </c:pt>
                <c:pt idx="94">
                  <c:v>99.6</c:v>
                </c:pt>
                <c:pt idx="95">
                  <c:v>99</c:v>
                </c:pt>
                <c:pt idx="96">
                  <c:v>98.1</c:v>
                </c:pt>
                <c:pt idx="97">
                  <c:v>95.9</c:v>
                </c:pt>
                <c:pt idx="98">
                  <c:v>95.8</c:v>
                </c:pt>
                <c:pt idx="99">
                  <c:v>96.9</c:v>
                </c:pt>
                <c:pt idx="100">
                  <c:v>97.9</c:v>
                </c:pt>
                <c:pt idx="101">
                  <c:v>99.8</c:v>
                </c:pt>
                <c:pt idx="102">
                  <c:v>100.2</c:v>
                </c:pt>
                <c:pt idx="103">
                  <c:v>101.2</c:v>
                </c:pt>
                <c:pt idx="104">
                  <c:v>102.1</c:v>
                </c:pt>
                <c:pt idx="105">
                  <c:v>101.9</c:v>
                </c:pt>
                <c:pt idx="106">
                  <c:v>102.8</c:v>
                </c:pt>
                <c:pt idx="107">
                  <c:v>102.8</c:v>
                </c:pt>
                <c:pt idx="108">
                  <c:v>101.6</c:v>
                </c:pt>
                <c:pt idx="109">
                  <c:v>101.3</c:v>
                </c:pt>
                <c:pt idx="110">
                  <c:v>99.8</c:v>
                </c:pt>
                <c:pt idx="111">
                  <c:v>100.8</c:v>
                </c:pt>
                <c:pt idx="112">
                  <c:v>100.4</c:v>
                </c:pt>
                <c:pt idx="113">
                  <c:v>98.9</c:v>
                </c:pt>
                <c:pt idx="114">
                  <c:v>97.8</c:v>
                </c:pt>
                <c:pt idx="115">
                  <c:v>98.6</c:v>
                </c:pt>
                <c:pt idx="116">
                  <c:v>98.4</c:v>
                </c:pt>
                <c:pt idx="117">
                  <c:v>99.3</c:v>
                </c:pt>
                <c:pt idx="118">
                  <c:v>99.8</c:v>
                </c:pt>
                <c:pt idx="119">
                  <c:v>96.7</c:v>
                </c:pt>
                <c:pt idx="120">
                  <c:v>95.2</c:v>
                </c:pt>
                <c:pt idx="121">
                  <c:v>92.9</c:v>
                </c:pt>
                <c:pt idx="122">
                  <c:v>93.7</c:v>
                </c:pt>
                <c:pt idx="123">
                  <c:v>92.9</c:v>
                </c:pt>
                <c:pt idx="124">
                  <c:v>92.8</c:v>
                </c:pt>
                <c:pt idx="125">
                  <c:v>93.7</c:v>
                </c:pt>
                <c:pt idx="126">
                  <c:v>95.3</c:v>
                </c:pt>
                <c:pt idx="127">
                  <c:v>96.9</c:v>
                </c:pt>
                <c:pt idx="128">
                  <c:v>98.1</c:v>
                </c:pt>
                <c:pt idx="129">
                  <c:v>98.7</c:v>
                </c:pt>
                <c:pt idx="130">
                  <c:v>97.8</c:v>
                </c:pt>
                <c:pt idx="131">
                  <c:v>96.8</c:v>
                </c:pt>
                <c:pt idx="132">
                  <c:v>95.4</c:v>
                </c:pt>
                <c:pt idx="133">
                  <c:v>95.5</c:v>
                </c:pt>
                <c:pt idx="134">
                  <c:v>95.2</c:v>
                </c:pt>
                <c:pt idx="135">
                  <c:v>95.8</c:v>
                </c:pt>
                <c:pt idx="136">
                  <c:v>97.1</c:v>
                </c:pt>
                <c:pt idx="137">
                  <c:v>101.4</c:v>
                </c:pt>
                <c:pt idx="138">
                  <c:v>101.4</c:v>
                </c:pt>
                <c:pt idx="139">
                  <c:v>101.6</c:v>
                </c:pt>
                <c:pt idx="140">
                  <c:v>101.8</c:v>
                </c:pt>
                <c:pt idx="141">
                  <c:v>102.4</c:v>
                </c:pt>
                <c:pt idx="142">
                  <c:v>103.1</c:v>
                </c:pt>
                <c:pt idx="143">
                  <c:v>103.6</c:v>
                </c:pt>
                <c:pt idx="144">
                  <c:v>105.6</c:v>
                </c:pt>
                <c:pt idx="145">
                  <c:v>106.1</c:v>
                </c:pt>
                <c:pt idx="146">
                  <c:v>104.8</c:v>
                </c:pt>
                <c:pt idx="147">
                  <c:v>103</c:v>
                </c:pt>
                <c:pt idx="148">
                  <c:v>103.7</c:v>
                </c:pt>
                <c:pt idx="149">
                  <c:v>102.3</c:v>
                </c:pt>
                <c:pt idx="150">
                  <c:v>100.3</c:v>
                </c:pt>
                <c:pt idx="151">
                  <c:v>100.5</c:v>
                </c:pt>
                <c:pt idx="152">
                  <c:v>100.7</c:v>
                </c:pt>
                <c:pt idx="153">
                  <c:v>99.1</c:v>
                </c:pt>
                <c:pt idx="154">
                  <c:v>97.4</c:v>
                </c:pt>
                <c:pt idx="155">
                  <c:v>98</c:v>
                </c:pt>
                <c:pt idx="156">
                  <c:v>98.6</c:v>
                </c:pt>
                <c:pt idx="157">
                  <c:v>99.6</c:v>
                </c:pt>
                <c:pt idx="158">
                  <c:v>98.1</c:v>
                </c:pt>
                <c:pt idx="159">
                  <c:v>98.7</c:v>
                </c:pt>
                <c:pt idx="160">
                  <c:v>95.5</c:v>
                </c:pt>
                <c:pt idx="161">
                  <c:v>92.3</c:v>
                </c:pt>
                <c:pt idx="162">
                  <c:v>90.6</c:v>
                </c:pt>
                <c:pt idx="163">
                  <c:v>86.7</c:v>
                </c:pt>
                <c:pt idx="164">
                  <c:v>84.8</c:v>
                </c:pt>
                <c:pt idx="165">
                  <c:v>82.4</c:v>
                </c:pt>
                <c:pt idx="166">
                  <c:v>82.6</c:v>
                </c:pt>
                <c:pt idx="167">
                  <c:v>81.400000000000006</c:v>
                </c:pt>
                <c:pt idx="168">
                  <c:v>79.2</c:v>
                </c:pt>
                <c:pt idx="169">
                  <c:v>82</c:v>
                </c:pt>
                <c:pt idx="170">
                  <c:v>83.3</c:v>
                </c:pt>
                <c:pt idx="171">
                  <c:v>89.6</c:v>
                </c:pt>
                <c:pt idx="172">
                  <c:v>89.7</c:v>
                </c:pt>
                <c:pt idx="173">
                  <c:v>91.3</c:v>
                </c:pt>
                <c:pt idx="174">
                  <c:v>94.3</c:v>
                </c:pt>
                <c:pt idx="175">
                  <c:v>95.3</c:v>
                </c:pt>
                <c:pt idx="176">
                  <c:v>95.7</c:v>
                </c:pt>
                <c:pt idx="177">
                  <c:v>97.2</c:v>
                </c:pt>
                <c:pt idx="178">
                  <c:v>97.4</c:v>
                </c:pt>
                <c:pt idx="179">
                  <c:v>97.6</c:v>
                </c:pt>
                <c:pt idx="180">
                  <c:v>99.3</c:v>
                </c:pt>
                <c:pt idx="181">
                  <c:v>98.7</c:v>
                </c:pt>
                <c:pt idx="182">
                  <c:v>100</c:v>
                </c:pt>
                <c:pt idx="183">
                  <c:v>99.7</c:v>
                </c:pt>
                <c:pt idx="184">
                  <c:v>100.7</c:v>
                </c:pt>
                <c:pt idx="185">
                  <c:v>100.8</c:v>
                </c:pt>
                <c:pt idx="186">
                  <c:v>100.9</c:v>
                </c:pt>
                <c:pt idx="187">
                  <c:v>102</c:v>
                </c:pt>
                <c:pt idx="188">
                  <c:v>101.3</c:v>
                </c:pt>
                <c:pt idx="189">
                  <c:v>101.6</c:v>
                </c:pt>
                <c:pt idx="190">
                  <c:v>101.3</c:v>
                </c:pt>
                <c:pt idx="191">
                  <c:v>102.9</c:v>
                </c:pt>
                <c:pt idx="192">
                  <c:v>102.2</c:v>
                </c:pt>
                <c:pt idx="193">
                  <c:v>101.7</c:v>
                </c:pt>
                <c:pt idx="194">
                  <c:v>100</c:v>
                </c:pt>
                <c:pt idx="195">
                  <c:v>100.1</c:v>
                </c:pt>
                <c:pt idx="196">
                  <c:v>100.1</c:v>
                </c:pt>
                <c:pt idx="197">
                  <c:v>100.3</c:v>
                </c:pt>
                <c:pt idx="198">
                  <c:v>101.3</c:v>
                </c:pt>
                <c:pt idx="199">
                  <c:v>100.6</c:v>
                </c:pt>
                <c:pt idx="200">
                  <c:v>101.8</c:v>
                </c:pt>
                <c:pt idx="201">
                  <c:v>102.1</c:v>
                </c:pt>
                <c:pt idx="202">
                  <c:v>102.3</c:v>
                </c:pt>
                <c:pt idx="203">
                  <c:v>101.5</c:v>
                </c:pt>
                <c:pt idx="204">
                  <c:v>99.9</c:v>
                </c:pt>
                <c:pt idx="205">
                  <c:v>99.3</c:v>
                </c:pt>
                <c:pt idx="206">
                  <c:v>100.4</c:v>
                </c:pt>
                <c:pt idx="207">
                  <c:v>97.2</c:v>
                </c:pt>
                <c:pt idx="208">
                  <c:v>97.2</c:v>
                </c:pt>
                <c:pt idx="209">
                  <c:v>96.9</c:v>
                </c:pt>
                <c:pt idx="210">
                  <c:v>93.2</c:v>
                </c:pt>
                <c:pt idx="211">
                  <c:v>92.5</c:v>
                </c:pt>
                <c:pt idx="212">
                  <c:v>93.7</c:v>
                </c:pt>
                <c:pt idx="213">
                  <c:v>94.5</c:v>
                </c:pt>
                <c:pt idx="214">
                  <c:v>96.1</c:v>
                </c:pt>
                <c:pt idx="215">
                  <c:v>97.2</c:v>
                </c:pt>
              </c:numCache>
            </c:numRef>
          </c:val>
          <c:smooth val="0"/>
          <c:extLst>
            <c:ext xmlns:c16="http://schemas.microsoft.com/office/drawing/2014/chart" uri="{C3380CC4-5D6E-409C-BE32-E72D297353CC}">
              <c16:uniqueId val="{00000002-128B-4BA6-9542-4CD42AF3CBAF}"/>
            </c:ext>
          </c:extLst>
        </c:ser>
        <c:dLbls>
          <c:showLegendKey val="0"/>
          <c:showVal val="0"/>
          <c:showCatName val="0"/>
          <c:showSerName val="0"/>
          <c:showPercent val="0"/>
          <c:showBubbleSize val="0"/>
        </c:dLbls>
        <c:smooth val="0"/>
        <c:axId val="128362752"/>
        <c:axId val="128364544"/>
      </c:lineChart>
      <c:dateAx>
        <c:axId val="128362752"/>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5400000" vert="horz"/>
          <a:lstStyle/>
          <a:p>
            <a:pPr>
              <a:defRPr/>
            </a:pPr>
            <a:endParaRPr lang="de-DE"/>
          </a:p>
        </c:txPr>
        <c:crossAx val="128364544"/>
        <c:crosses val="autoZero"/>
        <c:auto val="1"/>
        <c:lblOffset val="100"/>
        <c:baseTimeUnit val="months"/>
        <c:majorUnit val="12"/>
        <c:majorTimeUnit val="months"/>
        <c:minorUnit val="6"/>
        <c:minorTimeUnit val="months"/>
      </c:dateAx>
      <c:valAx>
        <c:axId val="128364544"/>
        <c:scaling>
          <c:orientation val="minMax"/>
          <c:max val="110"/>
          <c:min val="6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8362752"/>
        <c:crosses val="autoZero"/>
        <c:crossBetween val="between"/>
        <c:majorUnit val="10"/>
      </c:valAx>
      <c:spPr>
        <a:solidFill>
          <a:srgbClr val="FFFFFF"/>
        </a:solidFill>
        <a:ln w="12700">
          <a:noFill/>
          <a:prstDash val="solid"/>
        </a:ln>
      </c:spPr>
    </c:plotArea>
    <c:legend>
      <c:legendPos val="b"/>
      <c:layout>
        <c:manualLayout>
          <c:xMode val="edge"/>
          <c:yMode val="edge"/>
          <c:x val="0.12776143751261868"/>
          <c:y val="0.8178706971973333"/>
          <c:w val="0.77274056127599455"/>
          <c:h val="6.0858358222463549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800" b="1"/>
            </a:pPr>
            <a:r>
              <a:rPr lang="de-DE" sz="1800" b="1"/>
              <a:t>ifo Geschäftsklima (2015=100)</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7.4917474160206762E-2"/>
          <c:y val="0.13107919103313839"/>
          <c:w val="0.90133204134366918"/>
          <c:h val="0.7639488304093569"/>
        </c:manualLayout>
      </c:layout>
      <c:lineChart>
        <c:grouping val="standard"/>
        <c:varyColors val="0"/>
        <c:ser>
          <c:idx val="0"/>
          <c:order val="0"/>
          <c:tx>
            <c:strRef>
              <c:f>'ifo-Index'!$B$5</c:f>
              <c:strCache>
                <c:ptCount val="1"/>
                <c:pt idx="0">
                  <c:v>ifo-Geschäftsklima</c:v>
                </c:pt>
              </c:strCache>
            </c:strRef>
          </c:tx>
          <c:spPr>
            <a:ln w="19050">
              <a:solidFill>
                <a:srgbClr val="00B0F0"/>
              </a:solidFill>
              <a:prstDash val="solid"/>
            </a:ln>
          </c:spPr>
          <c:marker>
            <c:symbol val="none"/>
          </c:marker>
          <c:cat>
            <c:numRef>
              <c:f>'ifo-Index'!$A$9:$A$68</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'ifo-Index'!$B$9:$B$68</c:f>
              <c:numCache>
                <c:formatCode>0.0</c:formatCode>
                <c:ptCount val="60"/>
                <c:pt idx="6">
                  <c:v>92.3</c:v>
                </c:pt>
                <c:pt idx="7">
                  <c:v>93</c:v>
                </c:pt>
                <c:pt idx="8">
                  <c:v>91.9</c:v>
                </c:pt>
                <c:pt idx="9">
                  <c:v>90.8</c:v>
                </c:pt>
                <c:pt idx="10">
                  <c:v>98.6</c:v>
                </c:pt>
                <c:pt idx="11">
                  <c:v>96.3</c:v>
                </c:pt>
                <c:pt idx="12">
                  <c:v>94.8</c:v>
                </c:pt>
                <c:pt idx="13">
                  <c:v>96.8</c:v>
                </c:pt>
                <c:pt idx="14">
                  <c:v>98.1</c:v>
                </c:pt>
                <c:pt idx="15">
                  <c:v>99.2</c:v>
                </c:pt>
                <c:pt idx="16">
                  <c:v>99.9</c:v>
                </c:pt>
                <c:pt idx="17">
                  <c:v>100.8</c:v>
                </c:pt>
                <c:pt idx="18">
                  <c:v>101.4</c:v>
                </c:pt>
                <c:pt idx="19">
                  <c:v>98.9</c:v>
                </c:pt>
                <c:pt idx="20">
                  <c:v>96.6</c:v>
                </c:pt>
                <c:pt idx="21">
                  <c:v>96.8</c:v>
                </c:pt>
                <c:pt idx="22">
                  <c:v>92.7</c:v>
                </c:pt>
                <c:pt idx="23">
                  <c:v>91</c:v>
                </c:pt>
                <c:pt idx="24">
                  <c:v>92.8</c:v>
                </c:pt>
                <c:pt idx="25">
                  <c:v>91.3</c:v>
                </c:pt>
                <c:pt idx="26">
                  <c:v>92.6</c:v>
                </c:pt>
                <c:pt idx="27">
                  <c:v>92.8</c:v>
                </c:pt>
                <c:pt idx="28">
                  <c:v>91.9</c:v>
                </c:pt>
                <c:pt idx="29">
                  <c:v>89.7</c:v>
                </c:pt>
                <c:pt idx="30">
                  <c:v>85.5</c:v>
                </c:pt>
                <c:pt idx="31">
                  <c:v>80</c:v>
                </c:pt>
                <c:pt idx="32">
                  <c:v>75.5</c:v>
                </c:pt>
                <c:pt idx="33">
                  <c:v>86.8</c:v>
                </c:pt>
                <c:pt idx="34">
                  <c:v>95.9</c:v>
                </c:pt>
                <c:pt idx="35">
                  <c:v>96.2</c:v>
                </c:pt>
                <c:pt idx="36">
                  <c:v>96.2</c:v>
                </c:pt>
                <c:pt idx="37">
                  <c:v>95</c:v>
                </c:pt>
                <c:pt idx="38">
                  <c:v>94.4</c:v>
                </c:pt>
                <c:pt idx="39">
                  <c:v>94.2</c:v>
                </c:pt>
                <c:pt idx="40">
                  <c:v>94</c:v>
                </c:pt>
                <c:pt idx="41">
                  <c:v>95.6</c:v>
                </c:pt>
                <c:pt idx="42">
                  <c:v>96.9</c:v>
                </c:pt>
                <c:pt idx="43">
                  <c:v>98.9</c:v>
                </c:pt>
                <c:pt idx="44">
                  <c:v>101.1</c:v>
                </c:pt>
                <c:pt idx="45">
                  <c:v>100.6</c:v>
                </c:pt>
                <c:pt idx="46">
                  <c:v>98.6</c:v>
                </c:pt>
                <c:pt idx="47">
                  <c:v>99.9</c:v>
                </c:pt>
                <c:pt idx="48">
                  <c:v>100.9</c:v>
                </c:pt>
                <c:pt idx="49">
                  <c:v>102</c:v>
                </c:pt>
                <c:pt idx="50">
                  <c:v>102.4</c:v>
                </c:pt>
                <c:pt idx="51">
                  <c:v>103.3</c:v>
                </c:pt>
                <c:pt idx="52">
                  <c:v>103.6</c:v>
                </c:pt>
                <c:pt idx="53">
                  <c:v>101.7</c:v>
                </c:pt>
                <c:pt idx="54">
                  <c:v>102</c:v>
                </c:pt>
                <c:pt idx="55">
                  <c:v>103.3</c:v>
                </c:pt>
                <c:pt idx="56">
                  <c:v>104</c:v>
                </c:pt>
                <c:pt idx="57">
                  <c:v>104.2</c:v>
                </c:pt>
                <c:pt idx="58">
                  <c:v>104.3</c:v>
                </c:pt>
                <c:pt idx="59">
                  <c:v>105</c:v>
                </c:pt>
              </c:numCache>
            </c:numRef>
          </c:val>
          <c:smooth val="0"/>
          <c:extLst>
            <c:ext xmlns:c16="http://schemas.microsoft.com/office/drawing/2014/chart" uri="{C3380CC4-5D6E-409C-BE32-E72D297353CC}">
              <c16:uniqueId val="{00000000-857C-4D54-96B3-37DD64970760}"/>
            </c:ext>
          </c:extLst>
        </c:ser>
        <c:dLbls>
          <c:showLegendKey val="0"/>
          <c:showVal val="0"/>
          <c:showCatName val="0"/>
          <c:showSerName val="0"/>
          <c:showPercent val="0"/>
          <c:showBubbleSize val="0"/>
        </c:dLbls>
        <c:smooth val="0"/>
        <c:axId val="128362752"/>
        <c:axId val="128364544"/>
      </c:lineChart>
      <c:dateAx>
        <c:axId val="128362752"/>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a:pPr>
            <a:endParaRPr lang="de-DE"/>
          </a:p>
        </c:txPr>
        <c:crossAx val="128364544"/>
        <c:crosses val="autoZero"/>
        <c:auto val="1"/>
        <c:lblOffset val="100"/>
        <c:baseTimeUnit val="months"/>
        <c:majorUnit val="12"/>
        <c:majorTimeUnit val="months"/>
        <c:minorUnit val="6"/>
        <c:minorTimeUnit val="months"/>
      </c:dateAx>
      <c:valAx>
        <c:axId val="128364544"/>
        <c:scaling>
          <c:orientation val="minMax"/>
          <c:max val="110"/>
          <c:min val="6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8362752"/>
        <c:crosses val="autoZero"/>
        <c:crossBetween val="between"/>
        <c:majorUnit val="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800" b="1"/>
            </a:pPr>
            <a:r>
              <a:rPr lang="de-DE" sz="1800" b="1"/>
              <a:t>ifo Geschäftsklima (2015=100)</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7.4917474160206762E-2"/>
          <c:y val="0.13107919103313839"/>
          <c:w val="0.90133204134366918"/>
          <c:h val="0.7639488304093569"/>
        </c:manualLayout>
      </c:layout>
      <c:lineChart>
        <c:grouping val="standard"/>
        <c:varyColors val="0"/>
        <c:ser>
          <c:idx val="0"/>
          <c:order val="0"/>
          <c:tx>
            <c:strRef>
              <c:f>'ifo-Index'!$B$5</c:f>
              <c:strCache>
                <c:ptCount val="1"/>
                <c:pt idx="0">
                  <c:v>ifo-Geschäftsklima</c:v>
                </c:pt>
              </c:strCache>
            </c:strRef>
          </c:tx>
          <c:spPr>
            <a:ln w="19050">
              <a:solidFill>
                <a:srgbClr val="00B0F0"/>
              </a:solidFill>
              <a:prstDash val="solid"/>
            </a:ln>
          </c:spPr>
          <c:marker>
            <c:symbol val="none"/>
          </c:marker>
          <c:cat>
            <c:numRef>
              <c:f>'ifo-Index'!$A$9:$A$68</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'ifo-Index'!$B$9:$B$68</c:f>
              <c:numCache>
                <c:formatCode>0.0</c:formatCode>
                <c:ptCount val="60"/>
                <c:pt idx="6">
                  <c:v>92.3</c:v>
                </c:pt>
                <c:pt idx="7">
                  <c:v>93</c:v>
                </c:pt>
                <c:pt idx="8">
                  <c:v>91.9</c:v>
                </c:pt>
                <c:pt idx="9">
                  <c:v>90.8</c:v>
                </c:pt>
                <c:pt idx="10">
                  <c:v>98.6</c:v>
                </c:pt>
                <c:pt idx="11">
                  <c:v>96.3</c:v>
                </c:pt>
                <c:pt idx="12">
                  <c:v>94.8</c:v>
                </c:pt>
                <c:pt idx="13">
                  <c:v>96.8</c:v>
                </c:pt>
                <c:pt idx="14">
                  <c:v>98.1</c:v>
                </c:pt>
                <c:pt idx="15">
                  <c:v>99.2</c:v>
                </c:pt>
                <c:pt idx="16">
                  <c:v>99.9</c:v>
                </c:pt>
                <c:pt idx="17">
                  <c:v>100.8</c:v>
                </c:pt>
                <c:pt idx="18">
                  <c:v>101.4</c:v>
                </c:pt>
                <c:pt idx="19">
                  <c:v>98.9</c:v>
                </c:pt>
                <c:pt idx="20">
                  <c:v>96.6</c:v>
                </c:pt>
                <c:pt idx="21">
                  <c:v>96.8</c:v>
                </c:pt>
                <c:pt idx="22">
                  <c:v>92.7</c:v>
                </c:pt>
                <c:pt idx="23">
                  <c:v>91</c:v>
                </c:pt>
                <c:pt idx="24">
                  <c:v>92.8</c:v>
                </c:pt>
                <c:pt idx="25">
                  <c:v>91.3</c:v>
                </c:pt>
                <c:pt idx="26">
                  <c:v>92.6</c:v>
                </c:pt>
                <c:pt idx="27">
                  <c:v>92.8</c:v>
                </c:pt>
                <c:pt idx="28">
                  <c:v>91.9</c:v>
                </c:pt>
                <c:pt idx="29">
                  <c:v>89.7</c:v>
                </c:pt>
                <c:pt idx="30">
                  <c:v>85.5</c:v>
                </c:pt>
                <c:pt idx="31">
                  <c:v>80</c:v>
                </c:pt>
                <c:pt idx="32">
                  <c:v>75.5</c:v>
                </c:pt>
                <c:pt idx="33">
                  <c:v>86.8</c:v>
                </c:pt>
                <c:pt idx="34">
                  <c:v>95.9</c:v>
                </c:pt>
                <c:pt idx="35">
                  <c:v>96.2</c:v>
                </c:pt>
                <c:pt idx="36">
                  <c:v>96.2</c:v>
                </c:pt>
                <c:pt idx="37">
                  <c:v>95</c:v>
                </c:pt>
                <c:pt idx="38">
                  <c:v>94.4</c:v>
                </c:pt>
                <c:pt idx="39">
                  <c:v>94.2</c:v>
                </c:pt>
                <c:pt idx="40">
                  <c:v>94</c:v>
                </c:pt>
                <c:pt idx="41">
                  <c:v>95.6</c:v>
                </c:pt>
                <c:pt idx="42">
                  <c:v>96.9</c:v>
                </c:pt>
                <c:pt idx="43">
                  <c:v>98.9</c:v>
                </c:pt>
                <c:pt idx="44">
                  <c:v>101.1</c:v>
                </c:pt>
                <c:pt idx="45">
                  <c:v>100.6</c:v>
                </c:pt>
                <c:pt idx="46">
                  <c:v>98.6</c:v>
                </c:pt>
                <c:pt idx="47">
                  <c:v>99.9</c:v>
                </c:pt>
                <c:pt idx="48">
                  <c:v>100.9</c:v>
                </c:pt>
                <c:pt idx="49">
                  <c:v>102</c:v>
                </c:pt>
                <c:pt idx="50">
                  <c:v>102.4</c:v>
                </c:pt>
                <c:pt idx="51">
                  <c:v>103.3</c:v>
                </c:pt>
                <c:pt idx="52">
                  <c:v>103.6</c:v>
                </c:pt>
                <c:pt idx="53">
                  <c:v>101.7</c:v>
                </c:pt>
                <c:pt idx="54">
                  <c:v>102</c:v>
                </c:pt>
                <c:pt idx="55">
                  <c:v>103.3</c:v>
                </c:pt>
                <c:pt idx="56">
                  <c:v>104</c:v>
                </c:pt>
                <c:pt idx="57">
                  <c:v>104.2</c:v>
                </c:pt>
                <c:pt idx="58">
                  <c:v>104.3</c:v>
                </c:pt>
                <c:pt idx="59">
                  <c:v>105</c:v>
                </c:pt>
              </c:numCache>
            </c:numRef>
          </c:val>
          <c:smooth val="0"/>
          <c:extLst>
            <c:ext xmlns:c16="http://schemas.microsoft.com/office/drawing/2014/chart" uri="{C3380CC4-5D6E-409C-BE32-E72D297353CC}">
              <c16:uniqueId val="{00000000-98D3-4BFE-A7FD-C22DE5862F11}"/>
            </c:ext>
          </c:extLst>
        </c:ser>
        <c:ser>
          <c:idx val="1"/>
          <c:order val="1"/>
          <c:tx>
            <c:strRef>
              <c:f>'ifo-Index'!$C$5</c:f>
              <c:strCache>
                <c:ptCount val="1"/>
                <c:pt idx="0">
                  <c:v>Geschäftslage</c:v>
                </c:pt>
              </c:strCache>
            </c:strRef>
          </c:tx>
          <c:spPr>
            <a:ln w="19050"/>
          </c:spPr>
          <c:marker>
            <c:symbol val="none"/>
          </c:marker>
          <c:cat>
            <c:numRef>
              <c:f>'ifo-Index'!$A$9:$A$68</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'ifo-Index'!$C$9:$C$68</c:f>
              <c:numCache>
                <c:formatCode>0.0</c:formatCode>
                <c:ptCount val="60"/>
                <c:pt idx="6">
                  <c:v>99.3</c:v>
                </c:pt>
                <c:pt idx="7">
                  <c:v>99.6</c:v>
                </c:pt>
                <c:pt idx="8">
                  <c:v>97.4</c:v>
                </c:pt>
                <c:pt idx="9">
                  <c:v>97.2</c:v>
                </c:pt>
                <c:pt idx="10">
                  <c:v>98.8</c:v>
                </c:pt>
                <c:pt idx="11">
                  <c:v>96.5</c:v>
                </c:pt>
                <c:pt idx="12">
                  <c:v>97.2</c:v>
                </c:pt>
                <c:pt idx="13">
                  <c:v>99.3</c:v>
                </c:pt>
                <c:pt idx="14">
                  <c:v>100.5</c:v>
                </c:pt>
                <c:pt idx="15">
                  <c:v>100.8</c:v>
                </c:pt>
                <c:pt idx="16">
                  <c:v>101.9</c:v>
                </c:pt>
                <c:pt idx="17">
                  <c:v>100.9</c:v>
                </c:pt>
                <c:pt idx="18">
                  <c:v>99.7</c:v>
                </c:pt>
                <c:pt idx="19">
                  <c:v>95.7</c:v>
                </c:pt>
                <c:pt idx="20">
                  <c:v>94.2</c:v>
                </c:pt>
                <c:pt idx="21">
                  <c:v>93.3</c:v>
                </c:pt>
                <c:pt idx="22">
                  <c:v>90.9</c:v>
                </c:pt>
                <c:pt idx="23">
                  <c:v>89.4</c:v>
                </c:pt>
                <c:pt idx="24">
                  <c:v>91.6</c:v>
                </c:pt>
                <c:pt idx="25">
                  <c:v>90.1</c:v>
                </c:pt>
                <c:pt idx="26">
                  <c:v>90.4</c:v>
                </c:pt>
                <c:pt idx="27">
                  <c:v>89.4</c:v>
                </c:pt>
                <c:pt idx="28">
                  <c:v>87.9</c:v>
                </c:pt>
                <c:pt idx="29">
                  <c:v>84.6</c:v>
                </c:pt>
                <c:pt idx="30">
                  <c:v>80.900000000000006</c:v>
                </c:pt>
                <c:pt idx="31">
                  <c:v>78.599999999999994</c:v>
                </c:pt>
                <c:pt idx="32">
                  <c:v>79.3</c:v>
                </c:pt>
                <c:pt idx="33">
                  <c:v>92.9</c:v>
                </c:pt>
                <c:pt idx="34">
                  <c:v>98.8</c:v>
                </c:pt>
                <c:pt idx="35">
                  <c:v>99.5</c:v>
                </c:pt>
                <c:pt idx="36">
                  <c:v>98.9</c:v>
                </c:pt>
                <c:pt idx="37">
                  <c:v>98</c:v>
                </c:pt>
                <c:pt idx="38">
                  <c:v>97.9</c:v>
                </c:pt>
                <c:pt idx="39">
                  <c:v>98.7</c:v>
                </c:pt>
                <c:pt idx="40">
                  <c:v>97.5</c:v>
                </c:pt>
                <c:pt idx="41">
                  <c:v>100.4</c:v>
                </c:pt>
                <c:pt idx="42">
                  <c:v>101.1</c:v>
                </c:pt>
                <c:pt idx="43">
                  <c:v>101.8</c:v>
                </c:pt>
                <c:pt idx="44">
                  <c:v>104.4</c:v>
                </c:pt>
                <c:pt idx="45">
                  <c:v>104.1</c:v>
                </c:pt>
                <c:pt idx="46">
                  <c:v>103.5</c:v>
                </c:pt>
                <c:pt idx="47">
                  <c:v>104.7</c:v>
                </c:pt>
                <c:pt idx="48">
                  <c:v>105</c:v>
                </c:pt>
                <c:pt idx="49">
                  <c:v>105.9</c:v>
                </c:pt>
                <c:pt idx="50">
                  <c:v>106.1</c:v>
                </c:pt>
                <c:pt idx="51">
                  <c:v>107</c:v>
                </c:pt>
                <c:pt idx="52">
                  <c:v>107.1</c:v>
                </c:pt>
                <c:pt idx="53">
                  <c:v>106.2</c:v>
                </c:pt>
                <c:pt idx="54">
                  <c:v>106.4</c:v>
                </c:pt>
                <c:pt idx="55">
                  <c:v>107</c:v>
                </c:pt>
                <c:pt idx="56">
                  <c:v>106.8</c:v>
                </c:pt>
                <c:pt idx="57">
                  <c:v>106.8</c:v>
                </c:pt>
                <c:pt idx="58">
                  <c:v>107.8</c:v>
                </c:pt>
                <c:pt idx="59">
                  <c:v>108.2</c:v>
                </c:pt>
              </c:numCache>
            </c:numRef>
          </c:val>
          <c:smooth val="0"/>
          <c:extLst>
            <c:ext xmlns:c16="http://schemas.microsoft.com/office/drawing/2014/chart" uri="{C3380CC4-5D6E-409C-BE32-E72D297353CC}">
              <c16:uniqueId val="{00000001-98D3-4BFE-A7FD-C22DE5862F11}"/>
            </c:ext>
          </c:extLst>
        </c:ser>
        <c:ser>
          <c:idx val="2"/>
          <c:order val="2"/>
          <c:tx>
            <c:strRef>
              <c:f>'ifo-Index'!$D$5</c:f>
              <c:strCache>
                <c:ptCount val="1"/>
                <c:pt idx="0">
                  <c:v>Geschäftserwartungen</c:v>
                </c:pt>
              </c:strCache>
            </c:strRef>
          </c:tx>
          <c:spPr>
            <a:ln w="19050"/>
          </c:spPr>
          <c:marker>
            <c:symbol val="none"/>
          </c:marker>
          <c:cat>
            <c:numRef>
              <c:f>'ifo-Index'!$A$9:$A$68</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'ifo-Index'!$D$9:$D$68</c:f>
              <c:numCache>
                <c:formatCode>0.0</c:formatCode>
                <c:ptCount val="60"/>
                <c:pt idx="6">
                  <c:v>85.8</c:v>
                </c:pt>
                <c:pt idx="7">
                  <c:v>86.9</c:v>
                </c:pt>
                <c:pt idx="8">
                  <c:v>86.8</c:v>
                </c:pt>
                <c:pt idx="9">
                  <c:v>84.9</c:v>
                </c:pt>
                <c:pt idx="10">
                  <c:v>98.3</c:v>
                </c:pt>
                <c:pt idx="11">
                  <c:v>96.1</c:v>
                </c:pt>
                <c:pt idx="12">
                  <c:v>92.5</c:v>
                </c:pt>
                <c:pt idx="13">
                  <c:v>94.4</c:v>
                </c:pt>
                <c:pt idx="14">
                  <c:v>95.7</c:v>
                </c:pt>
                <c:pt idx="15">
                  <c:v>97.7</c:v>
                </c:pt>
                <c:pt idx="16">
                  <c:v>97.9</c:v>
                </c:pt>
                <c:pt idx="17">
                  <c:v>100.7</c:v>
                </c:pt>
                <c:pt idx="18">
                  <c:v>103.1</c:v>
                </c:pt>
                <c:pt idx="19">
                  <c:v>102.1</c:v>
                </c:pt>
                <c:pt idx="20">
                  <c:v>99</c:v>
                </c:pt>
                <c:pt idx="21">
                  <c:v>100.5</c:v>
                </c:pt>
                <c:pt idx="22">
                  <c:v>94.5</c:v>
                </c:pt>
                <c:pt idx="23">
                  <c:v>92.6</c:v>
                </c:pt>
                <c:pt idx="24">
                  <c:v>94</c:v>
                </c:pt>
                <c:pt idx="25">
                  <c:v>92.5</c:v>
                </c:pt>
                <c:pt idx="26">
                  <c:v>94.8</c:v>
                </c:pt>
                <c:pt idx="27">
                  <c:v>96.4</c:v>
                </c:pt>
                <c:pt idx="28">
                  <c:v>96.1</c:v>
                </c:pt>
                <c:pt idx="29">
                  <c:v>95.1</c:v>
                </c:pt>
                <c:pt idx="30">
                  <c:v>90.4</c:v>
                </c:pt>
                <c:pt idx="31">
                  <c:v>81.5</c:v>
                </c:pt>
                <c:pt idx="32">
                  <c:v>72</c:v>
                </c:pt>
                <c:pt idx="33">
                  <c:v>81.2</c:v>
                </c:pt>
                <c:pt idx="34">
                  <c:v>93.1</c:v>
                </c:pt>
                <c:pt idx="35">
                  <c:v>93</c:v>
                </c:pt>
                <c:pt idx="36">
                  <c:v>93.5</c:v>
                </c:pt>
                <c:pt idx="37">
                  <c:v>92</c:v>
                </c:pt>
                <c:pt idx="38">
                  <c:v>91.1</c:v>
                </c:pt>
                <c:pt idx="39">
                  <c:v>89.9</c:v>
                </c:pt>
                <c:pt idx="40">
                  <c:v>90.5</c:v>
                </c:pt>
                <c:pt idx="41">
                  <c:v>91</c:v>
                </c:pt>
                <c:pt idx="42">
                  <c:v>92.9</c:v>
                </c:pt>
                <c:pt idx="43">
                  <c:v>96.2</c:v>
                </c:pt>
                <c:pt idx="44">
                  <c:v>97.8</c:v>
                </c:pt>
                <c:pt idx="45">
                  <c:v>97.2</c:v>
                </c:pt>
                <c:pt idx="46">
                  <c:v>94</c:v>
                </c:pt>
                <c:pt idx="47">
                  <c:v>95.3</c:v>
                </c:pt>
                <c:pt idx="48">
                  <c:v>97</c:v>
                </c:pt>
                <c:pt idx="49">
                  <c:v>98.2</c:v>
                </c:pt>
                <c:pt idx="50">
                  <c:v>98.9</c:v>
                </c:pt>
                <c:pt idx="51">
                  <c:v>99.7</c:v>
                </c:pt>
                <c:pt idx="52">
                  <c:v>100.2</c:v>
                </c:pt>
                <c:pt idx="53">
                  <c:v>97.3</c:v>
                </c:pt>
                <c:pt idx="54">
                  <c:v>97.9</c:v>
                </c:pt>
                <c:pt idx="55">
                  <c:v>99.8</c:v>
                </c:pt>
                <c:pt idx="56">
                  <c:v>101.2</c:v>
                </c:pt>
                <c:pt idx="57">
                  <c:v>101.6</c:v>
                </c:pt>
                <c:pt idx="58">
                  <c:v>100.8</c:v>
                </c:pt>
                <c:pt idx="59">
                  <c:v>101.9</c:v>
                </c:pt>
              </c:numCache>
            </c:numRef>
          </c:val>
          <c:smooth val="0"/>
          <c:extLst>
            <c:ext xmlns:c16="http://schemas.microsoft.com/office/drawing/2014/chart" uri="{C3380CC4-5D6E-409C-BE32-E72D297353CC}">
              <c16:uniqueId val="{00000002-98D3-4BFE-A7FD-C22DE5862F11}"/>
            </c:ext>
          </c:extLst>
        </c:ser>
        <c:dLbls>
          <c:showLegendKey val="0"/>
          <c:showVal val="0"/>
          <c:showCatName val="0"/>
          <c:showSerName val="0"/>
          <c:showPercent val="0"/>
          <c:showBubbleSize val="0"/>
        </c:dLbls>
        <c:smooth val="0"/>
        <c:axId val="128362752"/>
        <c:axId val="128364544"/>
      </c:lineChart>
      <c:dateAx>
        <c:axId val="128362752"/>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5400000" vert="horz"/>
          <a:lstStyle/>
          <a:p>
            <a:pPr>
              <a:defRPr/>
            </a:pPr>
            <a:endParaRPr lang="de-DE"/>
          </a:p>
        </c:txPr>
        <c:crossAx val="128364544"/>
        <c:crosses val="autoZero"/>
        <c:auto val="1"/>
        <c:lblOffset val="100"/>
        <c:baseTimeUnit val="months"/>
        <c:majorUnit val="12"/>
        <c:majorTimeUnit val="months"/>
        <c:minorUnit val="6"/>
        <c:minorTimeUnit val="months"/>
      </c:dateAx>
      <c:valAx>
        <c:axId val="128364544"/>
        <c:scaling>
          <c:orientation val="minMax"/>
          <c:max val="110"/>
          <c:min val="6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8362752"/>
        <c:crosses val="autoZero"/>
        <c:crossBetween val="between"/>
        <c:majorUnit val="10"/>
      </c:valAx>
      <c:spPr>
        <a:solidFill>
          <a:srgbClr val="FFFFFF"/>
        </a:solidFill>
        <a:ln w="12700">
          <a:noFill/>
          <a:prstDash val="solid"/>
        </a:ln>
      </c:spPr>
    </c:plotArea>
    <c:legend>
      <c:legendPos val="b"/>
      <c:layout>
        <c:manualLayout>
          <c:xMode val="edge"/>
          <c:yMode val="edge"/>
          <c:x val="0.12776143751261868"/>
          <c:y val="0.8178706971973333"/>
          <c:w val="0.77274056127599455"/>
          <c:h val="6.0858358222463549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800" b="1"/>
            </a:pPr>
            <a:r>
              <a:rPr lang="de-DE" sz="1800" b="1"/>
              <a:t>ZEW-Indikator</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4917474160206762E-2"/>
          <c:y val="0.14964644249512676"/>
          <c:w val="0.90133204134366918"/>
          <c:h val="0.74538157894736834"/>
        </c:manualLayout>
      </c:layout>
      <c:lineChart>
        <c:grouping val="standard"/>
        <c:varyColors val="0"/>
        <c:ser>
          <c:idx val="0"/>
          <c:order val="0"/>
          <c:tx>
            <c:strRef>
              <c:f>'ZEW-Index'!$B$5</c:f>
              <c:strCache>
                <c:ptCount val="1"/>
                <c:pt idx="0">
                  <c:v>Konjunkturerwartungen </c:v>
                </c:pt>
              </c:strCache>
            </c:strRef>
          </c:tx>
          <c:spPr>
            <a:ln w="31750">
              <a:solidFill>
                <a:srgbClr val="00B0F0"/>
              </a:solidFill>
              <a:prstDash val="solid"/>
            </a:ln>
          </c:spPr>
          <c:marker>
            <c:symbol val="none"/>
          </c:marker>
          <c:cat>
            <c:numRef>
              <c:f>'ZEW-Index'!$A$33:$A$380</c:f>
              <c:numCache>
                <c:formatCode>mmm\-yy</c:formatCode>
                <c:ptCount val="348"/>
                <c:pt idx="0">
                  <c:v>44166</c:v>
                </c:pt>
                <c:pt idx="1">
                  <c:v>44136</c:v>
                </c:pt>
                <c:pt idx="2">
                  <c:v>44105</c:v>
                </c:pt>
                <c:pt idx="3">
                  <c:v>44075</c:v>
                </c:pt>
                <c:pt idx="4">
                  <c:v>44044</c:v>
                </c:pt>
                <c:pt idx="5">
                  <c:v>44013</c:v>
                </c:pt>
                <c:pt idx="6">
                  <c:v>43983</c:v>
                </c:pt>
                <c:pt idx="7">
                  <c:v>43952</c:v>
                </c:pt>
                <c:pt idx="8">
                  <c:v>43922</c:v>
                </c:pt>
                <c:pt idx="9">
                  <c:v>43891</c:v>
                </c:pt>
                <c:pt idx="10">
                  <c:v>43862</c:v>
                </c:pt>
                <c:pt idx="11">
                  <c:v>43831</c:v>
                </c:pt>
                <c:pt idx="12">
                  <c:v>43800</c:v>
                </c:pt>
                <c:pt idx="13">
                  <c:v>43770</c:v>
                </c:pt>
                <c:pt idx="14">
                  <c:v>43739</c:v>
                </c:pt>
                <c:pt idx="15">
                  <c:v>43709</c:v>
                </c:pt>
                <c:pt idx="16">
                  <c:v>43678</c:v>
                </c:pt>
                <c:pt idx="17">
                  <c:v>43647</c:v>
                </c:pt>
                <c:pt idx="18">
                  <c:v>43617</c:v>
                </c:pt>
                <c:pt idx="19">
                  <c:v>43586</c:v>
                </c:pt>
                <c:pt idx="20">
                  <c:v>43556</c:v>
                </c:pt>
                <c:pt idx="21">
                  <c:v>43525</c:v>
                </c:pt>
                <c:pt idx="22">
                  <c:v>43497</c:v>
                </c:pt>
                <c:pt idx="23">
                  <c:v>43466</c:v>
                </c:pt>
                <c:pt idx="24">
                  <c:v>43435</c:v>
                </c:pt>
                <c:pt idx="25">
                  <c:v>43405</c:v>
                </c:pt>
                <c:pt idx="26">
                  <c:v>43374</c:v>
                </c:pt>
                <c:pt idx="27">
                  <c:v>43344</c:v>
                </c:pt>
                <c:pt idx="28">
                  <c:v>43313</c:v>
                </c:pt>
                <c:pt idx="29">
                  <c:v>43282</c:v>
                </c:pt>
                <c:pt idx="30">
                  <c:v>43252</c:v>
                </c:pt>
                <c:pt idx="31">
                  <c:v>43221</c:v>
                </c:pt>
                <c:pt idx="32">
                  <c:v>43191</c:v>
                </c:pt>
                <c:pt idx="33">
                  <c:v>43160</c:v>
                </c:pt>
                <c:pt idx="34">
                  <c:v>43132</c:v>
                </c:pt>
                <c:pt idx="35">
                  <c:v>43101</c:v>
                </c:pt>
                <c:pt idx="36">
                  <c:v>43070</c:v>
                </c:pt>
                <c:pt idx="37">
                  <c:v>43040</c:v>
                </c:pt>
                <c:pt idx="38">
                  <c:v>43009</c:v>
                </c:pt>
                <c:pt idx="39">
                  <c:v>42979</c:v>
                </c:pt>
                <c:pt idx="40">
                  <c:v>42948</c:v>
                </c:pt>
                <c:pt idx="41">
                  <c:v>42917</c:v>
                </c:pt>
                <c:pt idx="42">
                  <c:v>42887</c:v>
                </c:pt>
                <c:pt idx="43">
                  <c:v>42856</c:v>
                </c:pt>
                <c:pt idx="44">
                  <c:v>42826</c:v>
                </c:pt>
                <c:pt idx="45">
                  <c:v>42795</c:v>
                </c:pt>
                <c:pt idx="46">
                  <c:v>42767</c:v>
                </c:pt>
                <c:pt idx="47">
                  <c:v>42736</c:v>
                </c:pt>
                <c:pt idx="48">
                  <c:v>42705</c:v>
                </c:pt>
                <c:pt idx="49">
                  <c:v>42675</c:v>
                </c:pt>
                <c:pt idx="50">
                  <c:v>42644</c:v>
                </c:pt>
                <c:pt idx="51">
                  <c:v>42614</c:v>
                </c:pt>
                <c:pt idx="52">
                  <c:v>42583</c:v>
                </c:pt>
                <c:pt idx="53">
                  <c:v>42552</c:v>
                </c:pt>
                <c:pt idx="54">
                  <c:v>42522</c:v>
                </c:pt>
                <c:pt idx="55">
                  <c:v>42491</c:v>
                </c:pt>
                <c:pt idx="56">
                  <c:v>42461</c:v>
                </c:pt>
                <c:pt idx="57">
                  <c:v>42430</c:v>
                </c:pt>
                <c:pt idx="58">
                  <c:v>42401</c:v>
                </c:pt>
                <c:pt idx="59">
                  <c:v>42370</c:v>
                </c:pt>
                <c:pt idx="60">
                  <c:v>42339</c:v>
                </c:pt>
                <c:pt idx="61">
                  <c:v>42309</c:v>
                </c:pt>
                <c:pt idx="62">
                  <c:v>42278</c:v>
                </c:pt>
                <c:pt idx="63">
                  <c:v>42248</c:v>
                </c:pt>
                <c:pt idx="64">
                  <c:v>42217</c:v>
                </c:pt>
                <c:pt idx="65">
                  <c:v>42186</c:v>
                </c:pt>
                <c:pt idx="66">
                  <c:v>42156</c:v>
                </c:pt>
                <c:pt idx="67">
                  <c:v>42125</c:v>
                </c:pt>
                <c:pt idx="68">
                  <c:v>42095</c:v>
                </c:pt>
                <c:pt idx="69">
                  <c:v>42064</c:v>
                </c:pt>
                <c:pt idx="70">
                  <c:v>42036</c:v>
                </c:pt>
                <c:pt idx="71">
                  <c:v>42005</c:v>
                </c:pt>
                <c:pt idx="72">
                  <c:v>41974</c:v>
                </c:pt>
                <c:pt idx="73">
                  <c:v>41944</c:v>
                </c:pt>
                <c:pt idx="74">
                  <c:v>41913</c:v>
                </c:pt>
                <c:pt idx="75">
                  <c:v>41883</c:v>
                </c:pt>
                <c:pt idx="76">
                  <c:v>41852</c:v>
                </c:pt>
                <c:pt idx="77">
                  <c:v>41821</c:v>
                </c:pt>
                <c:pt idx="78">
                  <c:v>41791</c:v>
                </c:pt>
                <c:pt idx="79">
                  <c:v>41760</c:v>
                </c:pt>
                <c:pt idx="80">
                  <c:v>41730</c:v>
                </c:pt>
                <c:pt idx="81">
                  <c:v>41699</c:v>
                </c:pt>
                <c:pt idx="82">
                  <c:v>41671</c:v>
                </c:pt>
                <c:pt idx="83">
                  <c:v>41640</c:v>
                </c:pt>
                <c:pt idx="84">
                  <c:v>41609</c:v>
                </c:pt>
                <c:pt idx="85">
                  <c:v>41579</c:v>
                </c:pt>
                <c:pt idx="86">
                  <c:v>41548</c:v>
                </c:pt>
                <c:pt idx="87">
                  <c:v>41518</c:v>
                </c:pt>
                <c:pt idx="88">
                  <c:v>41487</c:v>
                </c:pt>
                <c:pt idx="89">
                  <c:v>41456</c:v>
                </c:pt>
                <c:pt idx="90">
                  <c:v>41426</c:v>
                </c:pt>
                <c:pt idx="91">
                  <c:v>41395</c:v>
                </c:pt>
                <c:pt idx="92">
                  <c:v>41365</c:v>
                </c:pt>
                <c:pt idx="93">
                  <c:v>41334</c:v>
                </c:pt>
                <c:pt idx="94">
                  <c:v>41306</c:v>
                </c:pt>
                <c:pt idx="95">
                  <c:v>41275</c:v>
                </c:pt>
                <c:pt idx="96">
                  <c:v>41244</c:v>
                </c:pt>
                <c:pt idx="97">
                  <c:v>41214</c:v>
                </c:pt>
                <c:pt idx="98">
                  <c:v>41183</c:v>
                </c:pt>
                <c:pt idx="99">
                  <c:v>41153</c:v>
                </c:pt>
                <c:pt idx="100">
                  <c:v>41122</c:v>
                </c:pt>
                <c:pt idx="101">
                  <c:v>41091</c:v>
                </c:pt>
                <c:pt idx="102">
                  <c:v>41061</c:v>
                </c:pt>
                <c:pt idx="103">
                  <c:v>41030</c:v>
                </c:pt>
                <c:pt idx="104">
                  <c:v>41000</c:v>
                </c:pt>
                <c:pt idx="105">
                  <c:v>40969</c:v>
                </c:pt>
                <c:pt idx="106">
                  <c:v>40940</c:v>
                </c:pt>
                <c:pt idx="107">
                  <c:v>40909</c:v>
                </c:pt>
                <c:pt idx="108">
                  <c:v>40878</c:v>
                </c:pt>
                <c:pt idx="109">
                  <c:v>40848</c:v>
                </c:pt>
                <c:pt idx="110">
                  <c:v>40817</c:v>
                </c:pt>
                <c:pt idx="111">
                  <c:v>40787</c:v>
                </c:pt>
                <c:pt idx="112">
                  <c:v>40756</c:v>
                </c:pt>
                <c:pt idx="113">
                  <c:v>40725</c:v>
                </c:pt>
                <c:pt idx="114">
                  <c:v>40695</c:v>
                </c:pt>
                <c:pt idx="115">
                  <c:v>40664</c:v>
                </c:pt>
                <c:pt idx="116">
                  <c:v>40634</c:v>
                </c:pt>
                <c:pt idx="117">
                  <c:v>40603</c:v>
                </c:pt>
                <c:pt idx="118">
                  <c:v>40575</c:v>
                </c:pt>
                <c:pt idx="119">
                  <c:v>40544</c:v>
                </c:pt>
                <c:pt idx="120">
                  <c:v>40513</c:v>
                </c:pt>
                <c:pt idx="121">
                  <c:v>40483</c:v>
                </c:pt>
                <c:pt idx="122">
                  <c:v>40452</c:v>
                </c:pt>
                <c:pt idx="123">
                  <c:v>40422</c:v>
                </c:pt>
                <c:pt idx="124">
                  <c:v>40391</c:v>
                </c:pt>
                <c:pt idx="125">
                  <c:v>40360</c:v>
                </c:pt>
                <c:pt idx="126">
                  <c:v>40330</c:v>
                </c:pt>
                <c:pt idx="127">
                  <c:v>40299</c:v>
                </c:pt>
                <c:pt idx="128">
                  <c:v>40269</c:v>
                </c:pt>
                <c:pt idx="129">
                  <c:v>40238</c:v>
                </c:pt>
                <c:pt idx="130">
                  <c:v>40210</c:v>
                </c:pt>
                <c:pt idx="131">
                  <c:v>40179</c:v>
                </c:pt>
                <c:pt idx="132">
                  <c:v>40148</c:v>
                </c:pt>
                <c:pt idx="133">
                  <c:v>40118</c:v>
                </c:pt>
                <c:pt idx="134">
                  <c:v>40087</c:v>
                </c:pt>
                <c:pt idx="135">
                  <c:v>40057</c:v>
                </c:pt>
                <c:pt idx="136">
                  <c:v>40026</c:v>
                </c:pt>
                <c:pt idx="137">
                  <c:v>39995</c:v>
                </c:pt>
                <c:pt idx="138">
                  <c:v>39965</c:v>
                </c:pt>
                <c:pt idx="139">
                  <c:v>39934</c:v>
                </c:pt>
                <c:pt idx="140">
                  <c:v>39904</c:v>
                </c:pt>
                <c:pt idx="141">
                  <c:v>39873</c:v>
                </c:pt>
                <c:pt idx="142">
                  <c:v>39845</c:v>
                </c:pt>
                <c:pt idx="143">
                  <c:v>39814</c:v>
                </c:pt>
                <c:pt idx="144">
                  <c:v>39783</c:v>
                </c:pt>
                <c:pt idx="145">
                  <c:v>39753</c:v>
                </c:pt>
                <c:pt idx="146">
                  <c:v>39722</c:v>
                </c:pt>
                <c:pt idx="147">
                  <c:v>39692</c:v>
                </c:pt>
                <c:pt idx="148">
                  <c:v>39661</c:v>
                </c:pt>
                <c:pt idx="149">
                  <c:v>39630</c:v>
                </c:pt>
                <c:pt idx="150">
                  <c:v>39600</c:v>
                </c:pt>
                <c:pt idx="151">
                  <c:v>39569</c:v>
                </c:pt>
                <c:pt idx="152">
                  <c:v>39539</c:v>
                </c:pt>
                <c:pt idx="153">
                  <c:v>39508</c:v>
                </c:pt>
                <c:pt idx="154">
                  <c:v>39479</c:v>
                </c:pt>
                <c:pt idx="155">
                  <c:v>39448</c:v>
                </c:pt>
                <c:pt idx="156">
                  <c:v>39417</c:v>
                </c:pt>
                <c:pt idx="157">
                  <c:v>39387</c:v>
                </c:pt>
                <c:pt idx="158">
                  <c:v>39356</c:v>
                </c:pt>
                <c:pt idx="159">
                  <c:v>39326</c:v>
                </c:pt>
                <c:pt idx="160">
                  <c:v>39295</c:v>
                </c:pt>
                <c:pt idx="161">
                  <c:v>39264</c:v>
                </c:pt>
                <c:pt idx="162">
                  <c:v>39234</c:v>
                </c:pt>
                <c:pt idx="163">
                  <c:v>39203</c:v>
                </c:pt>
                <c:pt idx="164">
                  <c:v>39173</c:v>
                </c:pt>
                <c:pt idx="165">
                  <c:v>39142</c:v>
                </c:pt>
                <c:pt idx="166">
                  <c:v>39114</c:v>
                </c:pt>
                <c:pt idx="167">
                  <c:v>39083</c:v>
                </c:pt>
                <c:pt idx="168">
                  <c:v>39052</c:v>
                </c:pt>
                <c:pt idx="169">
                  <c:v>39022</c:v>
                </c:pt>
                <c:pt idx="170">
                  <c:v>38991</c:v>
                </c:pt>
                <c:pt idx="171">
                  <c:v>38961</c:v>
                </c:pt>
                <c:pt idx="172">
                  <c:v>38930</c:v>
                </c:pt>
                <c:pt idx="173">
                  <c:v>38899</c:v>
                </c:pt>
                <c:pt idx="174">
                  <c:v>38869</c:v>
                </c:pt>
                <c:pt idx="175">
                  <c:v>38838</c:v>
                </c:pt>
                <c:pt idx="176">
                  <c:v>38808</c:v>
                </c:pt>
                <c:pt idx="177">
                  <c:v>38777</c:v>
                </c:pt>
                <c:pt idx="178">
                  <c:v>38749</c:v>
                </c:pt>
                <c:pt idx="179">
                  <c:v>38718</c:v>
                </c:pt>
                <c:pt idx="180">
                  <c:v>38687</c:v>
                </c:pt>
                <c:pt idx="181">
                  <c:v>38657</c:v>
                </c:pt>
                <c:pt idx="182">
                  <c:v>38626</c:v>
                </c:pt>
                <c:pt idx="183">
                  <c:v>38596</c:v>
                </c:pt>
                <c:pt idx="184">
                  <c:v>38565</c:v>
                </c:pt>
                <c:pt idx="185">
                  <c:v>38534</c:v>
                </c:pt>
                <c:pt idx="186">
                  <c:v>38504</c:v>
                </c:pt>
                <c:pt idx="187">
                  <c:v>38473</c:v>
                </c:pt>
                <c:pt idx="188">
                  <c:v>38443</c:v>
                </c:pt>
                <c:pt idx="189">
                  <c:v>38412</c:v>
                </c:pt>
                <c:pt idx="190">
                  <c:v>38384</c:v>
                </c:pt>
                <c:pt idx="191">
                  <c:v>38353</c:v>
                </c:pt>
                <c:pt idx="192">
                  <c:v>38322</c:v>
                </c:pt>
                <c:pt idx="193">
                  <c:v>38292</c:v>
                </c:pt>
                <c:pt idx="194">
                  <c:v>38261</c:v>
                </c:pt>
                <c:pt idx="195">
                  <c:v>38231</c:v>
                </c:pt>
                <c:pt idx="196">
                  <c:v>38200</c:v>
                </c:pt>
                <c:pt idx="197">
                  <c:v>38169</c:v>
                </c:pt>
                <c:pt idx="198">
                  <c:v>38139</c:v>
                </c:pt>
                <c:pt idx="199">
                  <c:v>38108</c:v>
                </c:pt>
                <c:pt idx="200">
                  <c:v>38078</c:v>
                </c:pt>
                <c:pt idx="201">
                  <c:v>38047</c:v>
                </c:pt>
                <c:pt idx="202">
                  <c:v>38018</c:v>
                </c:pt>
                <c:pt idx="203">
                  <c:v>37987</c:v>
                </c:pt>
                <c:pt idx="204">
                  <c:v>37956</c:v>
                </c:pt>
                <c:pt idx="205">
                  <c:v>37926</c:v>
                </c:pt>
                <c:pt idx="206">
                  <c:v>37895</c:v>
                </c:pt>
                <c:pt idx="207">
                  <c:v>37865</c:v>
                </c:pt>
                <c:pt idx="208">
                  <c:v>37834</c:v>
                </c:pt>
                <c:pt idx="209">
                  <c:v>37803</c:v>
                </c:pt>
                <c:pt idx="210">
                  <c:v>37773</c:v>
                </c:pt>
                <c:pt idx="211">
                  <c:v>37742</c:v>
                </c:pt>
                <c:pt idx="212">
                  <c:v>37712</c:v>
                </c:pt>
                <c:pt idx="213">
                  <c:v>37681</c:v>
                </c:pt>
                <c:pt idx="214">
                  <c:v>37653</c:v>
                </c:pt>
                <c:pt idx="215">
                  <c:v>37622</c:v>
                </c:pt>
                <c:pt idx="216">
                  <c:v>37591</c:v>
                </c:pt>
                <c:pt idx="217">
                  <c:v>37561</c:v>
                </c:pt>
                <c:pt idx="218">
                  <c:v>37530</c:v>
                </c:pt>
                <c:pt idx="219">
                  <c:v>37500</c:v>
                </c:pt>
                <c:pt idx="220">
                  <c:v>37469</c:v>
                </c:pt>
                <c:pt idx="221">
                  <c:v>37438</c:v>
                </c:pt>
                <c:pt idx="222">
                  <c:v>37408</c:v>
                </c:pt>
                <c:pt idx="223">
                  <c:v>37377</c:v>
                </c:pt>
                <c:pt idx="224">
                  <c:v>37347</c:v>
                </c:pt>
                <c:pt idx="225">
                  <c:v>37316</c:v>
                </c:pt>
                <c:pt idx="226">
                  <c:v>37288</c:v>
                </c:pt>
                <c:pt idx="227">
                  <c:v>37257</c:v>
                </c:pt>
                <c:pt idx="228">
                  <c:v>37226</c:v>
                </c:pt>
                <c:pt idx="229">
                  <c:v>37196</c:v>
                </c:pt>
                <c:pt idx="230">
                  <c:v>37165</c:v>
                </c:pt>
                <c:pt idx="231">
                  <c:v>37135</c:v>
                </c:pt>
                <c:pt idx="232">
                  <c:v>37104</c:v>
                </c:pt>
                <c:pt idx="233">
                  <c:v>37073</c:v>
                </c:pt>
                <c:pt idx="234">
                  <c:v>37043</c:v>
                </c:pt>
                <c:pt idx="235">
                  <c:v>37012</c:v>
                </c:pt>
                <c:pt idx="236">
                  <c:v>36982</c:v>
                </c:pt>
                <c:pt idx="237">
                  <c:v>36951</c:v>
                </c:pt>
                <c:pt idx="238">
                  <c:v>36923</c:v>
                </c:pt>
                <c:pt idx="239">
                  <c:v>36892</c:v>
                </c:pt>
                <c:pt idx="240">
                  <c:v>36861</c:v>
                </c:pt>
                <c:pt idx="241">
                  <c:v>36831</c:v>
                </c:pt>
                <c:pt idx="242">
                  <c:v>36800</c:v>
                </c:pt>
                <c:pt idx="243">
                  <c:v>36770</c:v>
                </c:pt>
                <c:pt idx="244">
                  <c:v>36739</c:v>
                </c:pt>
                <c:pt idx="245">
                  <c:v>36708</c:v>
                </c:pt>
                <c:pt idx="246">
                  <c:v>36678</c:v>
                </c:pt>
                <c:pt idx="247">
                  <c:v>36647</c:v>
                </c:pt>
                <c:pt idx="248">
                  <c:v>36617</c:v>
                </c:pt>
                <c:pt idx="249">
                  <c:v>36586</c:v>
                </c:pt>
                <c:pt idx="250">
                  <c:v>36557</c:v>
                </c:pt>
                <c:pt idx="251">
                  <c:v>36526</c:v>
                </c:pt>
                <c:pt idx="252">
                  <c:v>36495</c:v>
                </c:pt>
                <c:pt idx="253">
                  <c:v>36465</c:v>
                </c:pt>
                <c:pt idx="254">
                  <c:v>36434</c:v>
                </c:pt>
                <c:pt idx="255">
                  <c:v>36404</c:v>
                </c:pt>
                <c:pt idx="256">
                  <c:v>36373</c:v>
                </c:pt>
                <c:pt idx="257">
                  <c:v>36342</c:v>
                </c:pt>
                <c:pt idx="258">
                  <c:v>36312</c:v>
                </c:pt>
                <c:pt idx="259">
                  <c:v>36281</c:v>
                </c:pt>
                <c:pt idx="260">
                  <c:v>36251</c:v>
                </c:pt>
                <c:pt idx="261">
                  <c:v>36220</c:v>
                </c:pt>
                <c:pt idx="262">
                  <c:v>36192</c:v>
                </c:pt>
                <c:pt idx="263">
                  <c:v>36161</c:v>
                </c:pt>
                <c:pt idx="264">
                  <c:v>36130</c:v>
                </c:pt>
                <c:pt idx="265">
                  <c:v>36100</c:v>
                </c:pt>
                <c:pt idx="266">
                  <c:v>36069</c:v>
                </c:pt>
                <c:pt idx="267">
                  <c:v>36039</c:v>
                </c:pt>
                <c:pt idx="268">
                  <c:v>36008</c:v>
                </c:pt>
                <c:pt idx="269">
                  <c:v>35977</c:v>
                </c:pt>
                <c:pt idx="270">
                  <c:v>35947</c:v>
                </c:pt>
                <c:pt idx="271">
                  <c:v>35916</c:v>
                </c:pt>
                <c:pt idx="272">
                  <c:v>35886</c:v>
                </c:pt>
                <c:pt idx="273">
                  <c:v>35855</c:v>
                </c:pt>
                <c:pt idx="274">
                  <c:v>35827</c:v>
                </c:pt>
                <c:pt idx="275">
                  <c:v>35796</c:v>
                </c:pt>
                <c:pt idx="276">
                  <c:v>35765</c:v>
                </c:pt>
                <c:pt idx="277">
                  <c:v>35735</c:v>
                </c:pt>
                <c:pt idx="278">
                  <c:v>35704</c:v>
                </c:pt>
                <c:pt idx="279">
                  <c:v>35674</c:v>
                </c:pt>
                <c:pt idx="280">
                  <c:v>35643</c:v>
                </c:pt>
                <c:pt idx="281">
                  <c:v>35612</c:v>
                </c:pt>
                <c:pt idx="282">
                  <c:v>35582</c:v>
                </c:pt>
                <c:pt idx="283">
                  <c:v>35551</c:v>
                </c:pt>
                <c:pt idx="284">
                  <c:v>35521</c:v>
                </c:pt>
                <c:pt idx="285">
                  <c:v>35490</c:v>
                </c:pt>
                <c:pt idx="286">
                  <c:v>35462</c:v>
                </c:pt>
                <c:pt idx="287">
                  <c:v>35431</c:v>
                </c:pt>
                <c:pt idx="288">
                  <c:v>35400</c:v>
                </c:pt>
                <c:pt idx="289">
                  <c:v>35370</c:v>
                </c:pt>
                <c:pt idx="290">
                  <c:v>35339</c:v>
                </c:pt>
                <c:pt idx="291">
                  <c:v>35309</c:v>
                </c:pt>
                <c:pt idx="292">
                  <c:v>35278</c:v>
                </c:pt>
                <c:pt idx="293">
                  <c:v>35247</c:v>
                </c:pt>
                <c:pt idx="294">
                  <c:v>35217</c:v>
                </c:pt>
                <c:pt idx="295">
                  <c:v>35186</c:v>
                </c:pt>
                <c:pt idx="296">
                  <c:v>35156</c:v>
                </c:pt>
                <c:pt idx="297">
                  <c:v>35125</c:v>
                </c:pt>
                <c:pt idx="298">
                  <c:v>35096</c:v>
                </c:pt>
                <c:pt idx="299">
                  <c:v>35065</c:v>
                </c:pt>
                <c:pt idx="300">
                  <c:v>35034</c:v>
                </c:pt>
                <c:pt idx="301">
                  <c:v>35004</c:v>
                </c:pt>
                <c:pt idx="302">
                  <c:v>34973</c:v>
                </c:pt>
                <c:pt idx="303">
                  <c:v>34943</c:v>
                </c:pt>
                <c:pt idx="304">
                  <c:v>34912</c:v>
                </c:pt>
                <c:pt idx="305">
                  <c:v>34881</c:v>
                </c:pt>
                <c:pt idx="306">
                  <c:v>34851</c:v>
                </c:pt>
                <c:pt idx="307">
                  <c:v>34820</c:v>
                </c:pt>
                <c:pt idx="308">
                  <c:v>34790</c:v>
                </c:pt>
                <c:pt idx="309">
                  <c:v>34759</c:v>
                </c:pt>
                <c:pt idx="310">
                  <c:v>34731</c:v>
                </c:pt>
                <c:pt idx="311">
                  <c:v>34700</c:v>
                </c:pt>
                <c:pt idx="312">
                  <c:v>34669</c:v>
                </c:pt>
                <c:pt idx="313">
                  <c:v>34639</c:v>
                </c:pt>
                <c:pt idx="314">
                  <c:v>34608</c:v>
                </c:pt>
                <c:pt idx="315">
                  <c:v>34578</c:v>
                </c:pt>
                <c:pt idx="316">
                  <c:v>34547</c:v>
                </c:pt>
                <c:pt idx="317">
                  <c:v>34516</c:v>
                </c:pt>
                <c:pt idx="318">
                  <c:v>34486</c:v>
                </c:pt>
                <c:pt idx="319">
                  <c:v>34455</c:v>
                </c:pt>
                <c:pt idx="320">
                  <c:v>34425</c:v>
                </c:pt>
                <c:pt idx="321">
                  <c:v>34394</c:v>
                </c:pt>
                <c:pt idx="322">
                  <c:v>34366</c:v>
                </c:pt>
                <c:pt idx="323">
                  <c:v>34335</c:v>
                </c:pt>
                <c:pt idx="324">
                  <c:v>34304</c:v>
                </c:pt>
                <c:pt idx="325">
                  <c:v>34274</c:v>
                </c:pt>
                <c:pt idx="326">
                  <c:v>34243</c:v>
                </c:pt>
                <c:pt idx="327">
                  <c:v>34213</c:v>
                </c:pt>
                <c:pt idx="328">
                  <c:v>34182</c:v>
                </c:pt>
                <c:pt idx="329">
                  <c:v>34151</c:v>
                </c:pt>
                <c:pt idx="330">
                  <c:v>34121</c:v>
                </c:pt>
                <c:pt idx="331">
                  <c:v>34090</c:v>
                </c:pt>
                <c:pt idx="332">
                  <c:v>34060</c:v>
                </c:pt>
                <c:pt idx="333">
                  <c:v>34029</c:v>
                </c:pt>
                <c:pt idx="334">
                  <c:v>34001</c:v>
                </c:pt>
                <c:pt idx="335">
                  <c:v>33970</c:v>
                </c:pt>
                <c:pt idx="336">
                  <c:v>33939</c:v>
                </c:pt>
                <c:pt idx="337">
                  <c:v>33909</c:v>
                </c:pt>
                <c:pt idx="338">
                  <c:v>33878</c:v>
                </c:pt>
                <c:pt idx="339">
                  <c:v>33848</c:v>
                </c:pt>
                <c:pt idx="340">
                  <c:v>33817</c:v>
                </c:pt>
                <c:pt idx="341">
                  <c:v>33786</c:v>
                </c:pt>
                <c:pt idx="342">
                  <c:v>33756</c:v>
                </c:pt>
                <c:pt idx="343">
                  <c:v>33725</c:v>
                </c:pt>
                <c:pt idx="344">
                  <c:v>33695</c:v>
                </c:pt>
                <c:pt idx="345">
                  <c:v>33664</c:v>
                </c:pt>
                <c:pt idx="346">
                  <c:v>33635</c:v>
                </c:pt>
                <c:pt idx="347">
                  <c:v>33604</c:v>
                </c:pt>
              </c:numCache>
            </c:numRef>
          </c:cat>
          <c:val>
            <c:numRef>
              <c:f>'ZEW-Index'!$B$33:$B$381</c:f>
              <c:numCache>
                <c:formatCode>General</c:formatCode>
                <c:ptCount val="349"/>
                <c:pt idx="0">
                  <c:v>55</c:v>
                </c:pt>
                <c:pt idx="1">
                  <c:v>39</c:v>
                </c:pt>
                <c:pt idx="2">
                  <c:v>56.1</c:v>
                </c:pt>
                <c:pt idx="3">
                  <c:v>77.400000000000006</c:v>
                </c:pt>
                <c:pt idx="4">
                  <c:v>71.5</c:v>
                </c:pt>
                <c:pt idx="5">
                  <c:v>59.3</c:v>
                </c:pt>
                <c:pt idx="6">
                  <c:v>63.4</c:v>
                </c:pt>
                <c:pt idx="7">
                  <c:v>51</c:v>
                </c:pt>
                <c:pt idx="8">
                  <c:v>28.2</c:v>
                </c:pt>
                <c:pt idx="9">
                  <c:v>-49.5</c:v>
                </c:pt>
                <c:pt idx="10">
                  <c:v>8.6999999999999993</c:v>
                </c:pt>
                <c:pt idx="11">
                  <c:v>26.7</c:v>
                </c:pt>
                <c:pt idx="12">
                  <c:v>10.7</c:v>
                </c:pt>
                <c:pt idx="13">
                  <c:v>-2.1</c:v>
                </c:pt>
                <c:pt idx="14">
                  <c:v>-22.8</c:v>
                </c:pt>
                <c:pt idx="15">
                  <c:v>-22.5</c:v>
                </c:pt>
                <c:pt idx="16">
                  <c:v>-44.1</c:v>
                </c:pt>
                <c:pt idx="17">
                  <c:v>-24.5</c:v>
                </c:pt>
                <c:pt idx="18">
                  <c:v>-21.1</c:v>
                </c:pt>
                <c:pt idx="19">
                  <c:v>-2.1</c:v>
                </c:pt>
                <c:pt idx="20">
                  <c:v>3.1</c:v>
                </c:pt>
                <c:pt idx="21">
                  <c:v>-3.6</c:v>
                </c:pt>
                <c:pt idx="22">
                  <c:v>-13.4</c:v>
                </c:pt>
                <c:pt idx="23">
                  <c:v>-15</c:v>
                </c:pt>
                <c:pt idx="24">
                  <c:v>-17.5</c:v>
                </c:pt>
                <c:pt idx="25">
                  <c:v>-24.1</c:v>
                </c:pt>
                <c:pt idx="26">
                  <c:v>-24.7</c:v>
                </c:pt>
                <c:pt idx="27">
                  <c:v>-10.6</c:v>
                </c:pt>
                <c:pt idx="28">
                  <c:v>-13.7</c:v>
                </c:pt>
                <c:pt idx="29">
                  <c:v>-24.7</c:v>
                </c:pt>
                <c:pt idx="30">
                  <c:v>-16.100000000000001</c:v>
                </c:pt>
                <c:pt idx="31">
                  <c:v>-8.1999999999999993</c:v>
                </c:pt>
                <c:pt idx="32">
                  <c:v>-8.1999999999999993</c:v>
                </c:pt>
                <c:pt idx="33">
                  <c:v>5.0999999999999996</c:v>
                </c:pt>
                <c:pt idx="34">
                  <c:v>17.8</c:v>
                </c:pt>
                <c:pt idx="35">
                  <c:v>20.399999999999999</c:v>
                </c:pt>
                <c:pt idx="36">
                  <c:v>17.399999999999999</c:v>
                </c:pt>
                <c:pt idx="37">
                  <c:v>18.7</c:v>
                </c:pt>
                <c:pt idx="38">
                  <c:v>17.600000000000001</c:v>
                </c:pt>
                <c:pt idx="39">
                  <c:v>17</c:v>
                </c:pt>
                <c:pt idx="40">
                  <c:v>10</c:v>
                </c:pt>
                <c:pt idx="41">
                  <c:v>17.5</c:v>
                </c:pt>
                <c:pt idx="42">
                  <c:v>18.600000000000001</c:v>
                </c:pt>
                <c:pt idx="43">
                  <c:v>20.6</c:v>
                </c:pt>
                <c:pt idx="44">
                  <c:v>19.5</c:v>
                </c:pt>
                <c:pt idx="45">
                  <c:v>12.8</c:v>
                </c:pt>
                <c:pt idx="46">
                  <c:v>10.4</c:v>
                </c:pt>
                <c:pt idx="47">
                  <c:v>16.600000000000001</c:v>
                </c:pt>
                <c:pt idx="48">
                  <c:v>13.8</c:v>
                </c:pt>
                <c:pt idx="49">
                  <c:v>13.8</c:v>
                </c:pt>
                <c:pt idx="50">
                  <c:v>6.2</c:v>
                </c:pt>
                <c:pt idx="51">
                  <c:v>0.5</c:v>
                </c:pt>
                <c:pt idx="52">
                  <c:v>0.5</c:v>
                </c:pt>
                <c:pt idx="53">
                  <c:v>-6.8</c:v>
                </c:pt>
                <c:pt idx="54">
                  <c:v>19.2</c:v>
                </c:pt>
                <c:pt idx="55">
                  <c:v>6.4</c:v>
                </c:pt>
                <c:pt idx="56">
                  <c:v>11.2</c:v>
                </c:pt>
                <c:pt idx="57">
                  <c:v>4.3</c:v>
                </c:pt>
                <c:pt idx="58">
                  <c:v>1</c:v>
                </c:pt>
                <c:pt idx="59">
                  <c:v>10.199999999999999</c:v>
                </c:pt>
                <c:pt idx="60">
                  <c:v>16.100000000000001</c:v>
                </c:pt>
                <c:pt idx="61">
                  <c:v>10.4</c:v>
                </c:pt>
                <c:pt idx="62">
                  <c:v>1.9</c:v>
                </c:pt>
                <c:pt idx="63">
                  <c:v>12.1</c:v>
                </c:pt>
                <c:pt idx="64">
                  <c:v>25</c:v>
                </c:pt>
                <c:pt idx="65">
                  <c:v>29.7</c:v>
                </c:pt>
                <c:pt idx="66">
                  <c:v>31.5</c:v>
                </c:pt>
                <c:pt idx="67">
                  <c:v>41.9</c:v>
                </c:pt>
                <c:pt idx="68">
                  <c:v>53.3</c:v>
                </c:pt>
                <c:pt idx="69">
                  <c:v>54.8</c:v>
                </c:pt>
                <c:pt idx="70">
                  <c:v>53</c:v>
                </c:pt>
                <c:pt idx="71">
                  <c:v>48.4</c:v>
                </c:pt>
                <c:pt idx="72">
                  <c:v>34.9</c:v>
                </c:pt>
                <c:pt idx="73">
                  <c:v>11.5</c:v>
                </c:pt>
                <c:pt idx="74">
                  <c:v>-3.6</c:v>
                </c:pt>
                <c:pt idx="75">
                  <c:v>6.9</c:v>
                </c:pt>
                <c:pt idx="76">
                  <c:v>8.6</c:v>
                </c:pt>
                <c:pt idx="77">
                  <c:v>27.1</c:v>
                </c:pt>
                <c:pt idx="78">
                  <c:v>29.8</c:v>
                </c:pt>
                <c:pt idx="79">
                  <c:v>33.1</c:v>
                </c:pt>
                <c:pt idx="80">
                  <c:v>43.2</c:v>
                </c:pt>
                <c:pt idx="81">
                  <c:v>46.6</c:v>
                </c:pt>
                <c:pt idx="82">
                  <c:v>55.7</c:v>
                </c:pt>
                <c:pt idx="83">
                  <c:v>61.7</c:v>
                </c:pt>
                <c:pt idx="84">
                  <c:v>62</c:v>
                </c:pt>
                <c:pt idx="85">
                  <c:v>54.6</c:v>
                </c:pt>
                <c:pt idx="86">
                  <c:v>52.8</c:v>
                </c:pt>
                <c:pt idx="87">
                  <c:v>49.6</c:v>
                </c:pt>
                <c:pt idx="88">
                  <c:v>42</c:v>
                </c:pt>
                <c:pt idx="89">
                  <c:v>36.299999999999997</c:v>
                </c:pt>
                <c:pt idx="90">
                  <c:v>38.5</c:v>
                </c:pt>
                <c:pt idx="91">
                  <c:v>36.4</c:v>
                </c:pt>
                <c:pt idx="92">
                  <c:v>36.299999999999997</c:v>
                </c:pt>
                <c:pt idx="93">
                  <c:v>48.5</c:v>
                </c:pt>
                <c:pt idx="94">
                  <c:v>48.2</c:v>
                </c:pt>
                <c:pt idx="95">
                  <c:v>31.5</c:v>
                </c:pt>
                <c:pt idx="96">
                  <c:v>6.9</c:v>
                </c:pt>
                <c:pt idx="97">
                  <c:v>-15.7</c:v>
                </c:pt>
                <c:pt idx="98">
                  <c:v>-11.5</c:v>
                </c:pt>
                <c:pt idx="99">
                  <c:v>-18.2</c:v>
                </c:pt>
                <c:pt idx="100">
                  <c:v>-25.5</c:v>
                </c:pt>
                <c:pt idx="101">
                  <c:v>-19.600000000000001</c:v>
                </c:pt>
                <c:pt idx="102">
                  <c:v>-16.899999999999999</c:v>
                </c:pt>
                <c:pt idx="103">
                  <c:v>10.8</c:v>
                </c:pt>
                <c:pt idx="104">
                  <c:v>23.4</c:v>
                </c:pt>
                <c:pt idx="105">
                  <c:v>22.3</c:v>
                </c:pt>
                <c:pt idx="106">
                  <c:v>5.4</c:v>
                </c:pt>
                <c:pt idx="107">
                  <c:v>-21.6</c:v>
                </c:pt>
                <c:pt idx="108">
                  <c:v>-53.8</c:v>
                </c:pt>
                <c:pt idx="109">
                  <c:v>-55.2</c:v>
                </c:pt>
                <c:pt idx="110">
                  <c:v>-48.3</c:v>
                </c:pt>
                <c:pt idx="111">
                  <c:v>-43.3</c:v>
                </c:pt>
                <c:pt idx="112">
                  <c:v>-37.6</c:v>
                </c:pt>
                <c:pt idx="113">
                  <c:v>-15.1</c:v>
                </c:pt>
                <c:pt idx="114">
                  <c:v>-9</c:v>
                </c:pt>
                <c:pt idx="115">
                  <c:v>3.1</c:v>
                </c:pt>
                <c:pt idx="116">
                  <c:v>7.6</c:v>
                </c:pt>
                <c:pt idx="117">
                  <c:v>14.1</c:v>
                </c:pt>
                <c:pt idx="118">
                  <c:v>15.7</c:v>
                </c:pt>
                <c:pt idx="119">
                  <c:v>15.4</c:v>
                </c:pt>
                <c:pt idx="120">
                  <c:v>4.3</c:v>
                </c:pt>
                <c:pt idx="121">
                  <c:v>1.8</c:v>
                </c:pt>
                <c:pt idx="122">
                  <c:v>-7.2</c:v>
                </c:pt>
                <c:pt idx="123">
                  <c:v>-4.3</c:v>
                </c:pt>
                <c:pt idx="124">
                  <c:v>14</c:v>
                </c:pt>
                <c:pt idx="125">
                  <c:v>21.2</c:v>
                </c:pt>
                <c:pt idx="126">
                  <c:v>28.7</c:v>
                </c:pt>
                <c:pt idx="127">
                  <c:v>45.8</c:v>
                </c:pt>
                <c:pt idx="128">
                  <c:v>53</c:v>
                </c:pt>
                <c:pt idx="129">
                  <c:v>44.5</c:v>
                </c:pt>
                <c:pt idx="130">
                  <c:v>45.1</c:v>
                </c:pt>
                <c:pt idx="131">
                  <c:v>47.2</c:v>
                </c:pt>
                <c:pt idx="132">
                  <c:v>50.4</c:v>
                </c:pt>
                <c:pt idx="133">
                  <c:v>51.1</c:v>
                </c:pt>
                <c:pt idx="134">
                  <c:v>56</c:v>
                </c:pt>
                <c:pt idx="135">
                  <c:v>57.7</c:v>
                </c:pt>
                <c:pt idx="136">
                  <c:v>56.1</c:v>
                </c:pt>
                <c:pt idx="137">
                  <c:v>39.5</c:v>
                </c:pt>
                <c:pt idx="138">
                  <c:v>44.8</c:v>
                </c:pt>
                <c:pt idx="139">
                  <c:v>31.1</c:v>
                </c:pt>
                <c:pt idx="140">
                  <c:v>13</c:v>
                </c:pt>
                <c:pt idx="141">
                  <c:v>-3.5</c:v>
                </c:pt>
                <c:pt idx="142">
                  <c:v>-5.8</c:v>
                </c:pt>
                <c:pt idx="143">
                  <c:v>-31</c:v>
                </c:pt>
                <c:pt idx="144">
                  <c:v>-45.2</c:v>
                </c:pt>
                <c:pt idx="145">
                  <c:v>-53.5</c:v>
                </c:pt>
                <c:pt idx="146">
                  <c:v>-63</c:v>
                </c:pt>
                <c:pt idx="147">
                  <c:v>-41.1</c:v>
                </c:pt>
                <c:pt idx="148">
                  <c:v>-55.5</c:v>
                </c:pt>
                <c:pt idx="149">
                  <c:v>-63.9</c:v>
                </c:pt>
                <c:pt idx="150">
                  <c:v>-52.4</c:v>
                </c:pt>
                <c:pt idx="151">
                  <c:v>-41.4</c:v>
                </c:pt>
                <c:pt idx="152">
                  <c:v>-40.700000000000003</c:v>
                </c:pt>
                <c:pt idx="153">
                  <c:v>-32</c:v>
                </c:pt>
                <c:pt idx="154">
                  <c:v>-39.5</c:v>
                </c:pt>
                <c:pt idx="155">
                  <c:v>-41.6</c:v>
                </c:pt>
                <c:pt idx="156">
                  <c:v>-37.200000000000003</c:v>
                </c:pt>
                <c:pt idx="157">
                  <c:v>-32.5</c:v>
                </c:pt>
                <c:pt idx="158">
                  <c:v>-18.100000000000001</c:v>
                </c:pt>
                <c:pt idx="159">
                  <c:v>-18.100000000000001</c:v>
                </c:pt>
                <c:pt idx="160">
                  <c:v>-6.9</c:v>
                </c:pt>
                <c:pt idx="161">
                  <c:v>10.4</c:v>
                </c:pt>
                <c:pt idx="162">
                  <c:v>20.3</c:v>
                </c:pt>
                <c:pt idx="163">
                  <c:v>24</c:v>
                </c:pt>
                <c:pt idx="164">
                  <c:v>16.5</c:v>
                </c:pt>
                <c:pt idx="165">
                  <c:v>5.8</c:v>
                </c:pt>
                <c:pt idx="166">
                  <c:v>2.9</c:v>
                </c:pt>
                <c:pt idx="167">
                  <c:v>-3.6</c:v>
                </c:pt>
                <c:pt idx="168">
                  <c:v>-19</c:v>
                </c:pt>
                <c:pt idx="169">
                  <c:v>-28.5</c:v>
                </c:pt>
                <c:pt idx="170">
                  <c:v>-27.4</c:v>
                </c:pt>
                <c:pt idx="171">
                  <c:v>-22.2</c:v>
                </c:pt>
                <c:pt idx="172">
                  <c:v>-5.6</c:v>
                </c:pt>
                <c:pt idx="173">
                  <c:v>15.1</c:v>
                </c:pt>
                <c:pt idx="174">
                  <c:v>37.799999999999997</c:v>
                </c:pt>
                <c:pt idx="175">
                  <c:v>50</c:v>
                </c:pt>
                <c:pt idx="176">
                  <c:v>62.7</c:v>
                </c:pt>
                <c:pt idx="177">
                  <c:v>63.4</c:v>
                </c:pt>
                <c:pt idx="178">
                  <c:v>69.8</c:v>
                </c:pt>
                <c:pt idx="179">
                  <c:v>71</c:v>
                </c:pt>
                <c:pt idx="180">
                  <c:v>61.6</c:v>
                </c:pt>
                <c:pt idx="181">
                  <c:v>38.700000000000003</c:v>
                </c:pt>
                <c:pt idx="182">
                  <c:v>39.4</c:v>
                </c:pt>
                <c:pt idx="183">
                  <c:v>38.6</c:v>
                </c:pt>
                <c:pt idx="184">
                  <c:v>50</c:v>
                </c:pt>
                <c:pt idx="185">
                  <c:v>37</c:v>
                </c:pt>
                <c:pt idx="186">
                  <c:v>19.5</c:v>
                </c:pt>
                <c:pt idx="187">
                  <c:v>13.9</c:v>
                </c:pt>
                <c:pt idx="188">
                  <c:v>20.100000000000001</c:v>
                </c:pt>
                <c:pt idx="189">
                  <c:v>36.299999999999997</c:v>
                </c:pt>
                <c:pt idx="190">
                  <c:v>35.9</c:v>
                </c:pt>
                <c:pt idx="191">
                  <c:v>26.9</c:v>
                </c:pt>
                <c:pt idx="192">
                  <c:v>14.4</c:v>
                </c:pt>
                <c:pt idx="193">
                  <c:v>13.9</c:v>
                </c:pt>
                <c:pt idx="194">
                  <c:v>31.3</c:v>
                </c:pt>
                <c:pt idx="195">
                  <c:v>38.4</c:v>
                </c:pt>
                <c:pt idx="196">
                  <c:v>45.3</c:v>
                </c:pt>
                <c:pt idx="197">
                  <c:v>48.4</c:v>
                </c:pt>
                <c:pt idx="198">
                  <c:v>47.4</c:v>
                </c:pt>
                <c:pt idx="199">
                  <c:v>46.4</c:v>
                </c:pt>
                <c:pt idx="200">
                  <c:v>49.7</c:v>
                </c:pt>
                <c:pt idx="201">
                  <c:v>57.6</c:v>
                </c:pt>
                <c:pt idx="202">
                  <c:v>69.900000000000006</c:v>
                </c:pt>
                <c:pt idx="203">
                  <c:v>72.900000000000006</c:v>
                </c:pt>
                <c:pt idx="204">
                  <c:v>73.400000000000006</c:v>
                </c:pt>
                <c:pt idx="205">
                  <c:v>67.2</c:v>
                </c:pt>
                <c:pt idx="206">
                  <c:v>60.3</c:v>
                </c:pt>
                <c:pt idx="207">
                  <c:v>60.9</c:v>
                </c:pt>
                <c:pt idx="208">
                  <c:v>52.5</c:v>
                </c:pt>
                <c:pt idx="209">
                  <c:v>41.9</c:v>
                </c:pt>
                <c:pt idx="210">
                  <c:v>21.3</c:v>
                </c:pt>
                <c:pt idx="211">
                  <c:v>18.7</c:v>
                </c:pt>
                <c:pt idx="212">
                  <c:v>18.399999999999999</c:v>
                </c:pt>
                <c:pt idx="213">
                  <c:v>17.7</c:v>
                </c:pt>
                <c:pt idx="214">
                  <c:v>15</c:v>
                </c:pt>
                <c:pt idx="215">
                  <c:v>14</c:v>
                </c:pt>
                <c:pt idx="216">
                  <c:v>0.6</c:v>
                </c:pt>
                <c:pt idx="217">
                  <c:v>4.2</c:v>
                </c:pt>
                <c:pt idx="218">
                  <c:v>23.4</c:v>
                </c:pt>
                <c:pt idx="219">
                  <c:v>39.5</c:v>
                </c:pt>
                <c:pt idx="220">
                  <c:v>43.4</c:v>
                </c:pt>
                <c:pt idx="221">
                  <c:v>69.099999999999994</c:v>
                </c:pt>
                <c:pt idx="222">
                  <c:v>69.599999999999994</c:v>
                </c:pt>
                <c:pt idx="223">
                  <c:v>66.3</c:v>
                </c:pt>
                <c:pt idx="224">
                  <c:v>70.599999999999994</c:v>
                </c:pt>
                <c:pt idx="225">
                  <c:v>71.2</c:v>
                </c:pt>
                <c:pt idx="226">
                  <c:v>50.2</c:v>
                </c:pt>
                <c:pt idx="227">
                  <c:v>35.9</c:v>
                </c:pt>
                <c:pt idx="228">
                  <c:v>25.8</c:v>
                </c:pt>
                <c:pt idx="229">
                  <c:v>13.1</c:v>
                </c:pt>
                <c:pt idx="230">
                  <c:v>9.8000000000000007</c:v>
                </c:pt>
                <c:pt idx="231">
                  <c:v>13.7</c:v>
                </c:pt>
                <c:pt idx="232">
                  <c:v>11.4</c:v>
                </c:pt>
                <c:pt idx="233">
                  <c:v>-1.9</c:v>
                </c:pt>
                <c:pt idx="234">
                  <c:v>-8.1</c:v>
                </c:pt>
                <c:pt idx="235">
                  <c:v>-4.3</c:v>
                </c:pt>
                <c:pt idx="236">
                  <c:v>-4.5</c:v>
                </c:pt>
                <c:pt idx="237">
                  <c:v>-10.4</c:v>
                </c:pt>
                <c:pt idx="238">
                  <c:v>-6.1</c:v>
                </c:pt>
                <c:pt idx="239">
                  <c:v>-4.4000000000000004</c:v>
                </c:pt>
                <c:pt idx="240">
                  <c:v>-0.1</c:v>
                </c:pt>
                <c:pt idx="241">
                  <c:v>8.6999999999999993</c:v>
                </c:pt>
                <c:pt idx="242">
                  <c:v>20.399999999999999</c:v>
                </c:pt>
                <c:pt idx="243">
                  <c:v>40.799999999999997</c:v>
                </c:pt>
                <c:pt idx="244">
                  <c:v>67.7</c:v>
                </c:pt>
                <c:pt idx="245">
                  <c:v>71.900000000000006</c:v>
                </c:pt>
                <c:pt idx="246">
                  <c:v>77.099999999999994</c:v>
                </c:pt>
                <c:pt idx="247">
                  <c:v>81</c:v>
                </c:pt>
                <c:pt idx="248">
                  <c:v>83</c:v>
                </c:pt>
                <c:pt idx="249">
                  <c:v>83.7</c:v>
                </c:pt>
                <c:pt idx="250">
                  <c:v>85.5</c:v>
                </c:pt>
                <c:pt idx="251">
                  <c:v>89.6</c:v>
                </c:pt>
                <c:pt idx="252">
                  <c:v>84.4</c:v>
                </c:pt>
                <c:pt idx="253">
                  <c:v>84.5</c:v>
                </c:pt>
                <c:pt idx="254">
                  <c:v>82.4</c:v>
                </c:pt>
                <c:pt idx="255">
                  <c:v>80.7</c:v>
                </c:pt>
                <c:pt idx="256">
                  <c:v>74</c:v>
                </c:pt>
                <c:pt idx="257">
                  <c:v>74.3</c:v>
                </c:pt>
                <c:pt idx="258">
                  <c:v>56.4</c:v>
                </c:pt>
                <c:pt idx="259">
                  <c:v>45.1</c:v>
                </c:pt>
                <c:pt idx="260">
                  <c:v>30.3</c:v>
                </c:pt>
                <c:pt idx="261">
                  <c:v>9.1999999999999993</c:v>
                </c:pt>
                <c:pt idx="262">
                  <c:v>-6.6</c:v>
                </c:pt>
                <c:pt idx="263">
                  <c:v>-25.1</c:v>
                </c:pt>
                <c:pt idx="264">
                  <c:v>-24.9</c:v>
                </c:pt>
                <c:pt idx="265">
                  <c:v>-17.899999999999999</c:v>
                </c:pt>
                <c:pt idx="266">
                  <c:v>-6.2</c:v>
                </c:pt>
                <c:pt idx="267">
                  <c:v>22.8</c:v>
                </c:pt>
                <c:pt idx="268">
                  <c:v>58.1</c:v>
                </c:pt>
                <c:pt idx="269">
                  <c:v>68.400000000000006</c:v>
                </c:pt>
                <c:pt idx="270">
                  <c:v>68.7</c:v>
                </c:pt>
                <c:pt idx="271">
                  <c:v>64.2</c:v>
                </c:pt>
                <c:pt idx="272">
                  <c:v>63.6</c:v>
                </c:pt>
                <c:pt idx="273">
                  <c:v>51</c:v>
                </c:pt>
                <c:pt idx="274">
                  <c:v>40.700000000000003</c:v>
                </c:pt>
                <c:pt idx="275">
                  <c:v>49.9</c:v>
                </c:pt>
                <c:pt idx="276">
                  <c:v>61.9</c:v>
                </c:pt>
                <c:pt idx="277">
                  <c:v>68.3</c:v>
                </c:pt>
                <c:pt idx="278">
                  <c:v>78.099999999999994</c:v>
                </c:pt>
                <c:pt idx="279">
                  <c:v>71.900000000000006</c:v>
                </c:pt>
                <c:pt idx="280">
                  <c:v>66.3</c:v>
                </c:pt>
                <c:pt idx="281">
                  <c:v>66.900000000000006</c:v>
                </c:pt>
                <c:pt idx="282">
                  <c:v>68.099999999999994</c:v>
                </c:pt>
                <c:pt idx="283">
                  <c:v>70.099999999999994</c:v>
                </c:pt>
                <c:pt idx="284">
                  <c:v>73</c:v>
                </c:pt>
                <c:pt idx="285">
                  <c:v>65.7</c:v>
                </c:pt>
                <c:pt idx="286">
                  <c:v>62.3</c:v>
                </c:pt>
                <c:pt idx="287">
                  <c:v>70.8</c:v>
                </c:pt>
                <c:pt idx="288">
                  <c:v>69.3</c:v>
                </c:pt>
                <c:pt idx="289">
                  <c:v>74.599999999999994</c:v>
                </c:pt>
                <c:pt idx="290">
                  <c:v>76.2</c:v>
                </c:pt>
                <c:pt idx="291">
                  <c:v>71</c:v>
                </c:pt>
                <c:pt idx="292">
                  <c:v>62.2</c:v>
                </c:pt>
                <c:pt idx="293">
                  <c:v>66.400000000000006</c:v>
                </c:pt>
                <c:pt idx="294">
                  <c:v>65.099999999999994</c:v>
                </c:pt>
                <c:pt idx="295">
                  <c:v>54.8</c:v>
                </c:pt>
                <c:pt idx="296">
                  <c:v>44.9</c:v>
                </c:pt>
                <c:pt idx="297">
                  <c:v>31.5</c:v>
                </c:pt>
                <c:pt idx="298">
                  <c:v>19.5</c:v>
                </c:pt>
                <c:pt idx="299">
                  <c:v>8.4</c:v>
                </c:pt>
                <c:pt idx="300">
                  <c:v>-9.1</c:v>
                </c:pt>
                <c:pt idx="301">
                  <c:v>-6.5</c:v>
                </c:pt>
                <c:pt idx="302">
                  <c:v>9.8000000000000007</c:v>
                </c:pt>
                <c:pt idx="303">
                  <c:v>17.399999999999999</c:v>
                </c:pt>
                <c:pt idx="304">
                  <c:v>14.1</c:v>
                </c:pt>
                <c:pt idx="305">
                  <c:v>9.8000000000000007</c:v>
                </c:pt>
                <c:pt idx="306">
                  <c:v>6</c:v>
                </c:pt>
                <c:pt idx="307">
                  <c:v>11.5</c:v>
                </c:pt>
                <c:pt idx="308">
                  <c:v>11.1</c:v>
                </c:pt>
                <c:pt idx="309">
                  <c:v>30.8</c:v>
                </c:pt>
                <c:pt idx="310">
                  <c:v>67.3</c:v>
                </c:pt>
                <c:pt idx="311">
                  <c:v>76.599999999999994</c:v>
                </c:pt>
                <c:pt idx="312">
                  <c:v>75</c:v>
                </c:pt>
                <c:pt idx="313">
                  <c:v>74.5</c:v>
                </c:pt>
                <c:pt idx="314">
                  <c:v>74.599999999999994</c:v>
                </c:pt>
                <c:pt idx="315">
                  <c:v>79.7</c:v>
                </c:pt>
                <c:pt idx="316">
                  <c:v>87.9</c:v>
                </c:pt>
                <c:pt idx="317">
                  <c:v>80.599999999999994</c:v>
                </c:pt>
                <c:pt idx="318">
                  <c:v>83.4</c:v>
                </c:pt>
                <c:pt idx="319">
                  <c:v>86.4</c:v>
                </c:pt>
                <c:pt idx="320">
                  <c:v>78.5</c:v>
                </c:pt>
                <c:pt idx="321">
                  <c:v>61.7</c:v>
                </c:pt>
                <c:pt idx="322">
                  <c:v>44</c:v>
                </c:pt>
                <c:pt idx="323">
                  <c:v>37.200000000000003</c:v>
                </c:pt>
                <c:pt idx="324">
                  <c:v>29.6</c:v>
                </c:pt>
                <c:pt idx="325">
                  <c:v>19.600000000000001</c:v>
                </c:pt>
                <c:pt idx="326">
                  <c:v>31.1</c:v>
                </c:pt>
                <c:pt idx="327">
                  <c:v>29.6</c:v>
                </c:pt>
                <c:pt idx="328">
                  <c:v>26.8</c:v>
                </c:pt>
                <c:pt idx="329">
                  <c:v>24.3</c:v>
                </c:pt>
                <c:pt idx="330">
                  <c:v>-7.6</c:v>
                </c:pt>
                <c:pt idx="331">
                  <c:v>-14</c:v>
                </c:pt>
                <c:pt idx="332">
                  <c:v>-24.1</c:v>
                </c:pt>
                <c:pt idx="333">
                  <c:v>-29.4</c:v>
                </c:pt>
                <c:pt idx="334">
                  <c:v>-36.799999999999997</c:v>
                </c:pt>
                <c:pt idx="335">
                  <c:v>-49.7</c:v>
                </c:pt>
                <c:pt idx="336">
                  <c:v>-62.2</c:v>
                </c:pt>
                <c:pt idx="337">
                  <c:v>-59.3</c:v>
                </c:pt>
                <c:pt idx="338">
                  <c:v>-53.9</c:v>
                </c:pt>
                <c:pt idx="339">
                  <c:v>-32.1</c:v>
                </c:pt>
                <c:pt idx="340">
                  <c:v>-36.799999999999997</c:v>
                </c:pt>
                <c:pt idx="341">
                  <c:v>-5.6</c:v>
                </c:pt>
                <c:pt idx="342">
                  <c:v>3.2</c:v>
                </c:pt>
                <c:pt idx="343">
                  <c:v>-4</c:v>
                </c:pt>
                <c:pt idx="344">
                  <c:v>-26.5</c:v>
                </c:pt>
                <c:pt idx="345">
                  <c:v>-41.7</c:v>
                </c:pt>
                <c:pt idx="346">
                  <c:v>-41.1</c:v>
                </c:pt>
                <c:pt idx="347">
                  <c:v>-49.2</c:v>
                </c:pt>
                <c:pt idx="348">
                  <c:v>-59</c:v>
                </c:pt>
              </c:numCache>
            </c:numRef>
          </c:val>
          <c:smooth val="0"/>
          <c:extLst>
            <c:ext xmlns:c16="http://schemas.microsoft.com/office/drawing/2014/chart" uri="{C3380CC4-5D6E-409C-BE32-E72D297353CC}">
              <c16:uniqueId val="{00000000-CBD0-4E8C-BAA7-B8D4C800F7BA}"/>
            </c:ext>
          </c:extLst>
        </c:ser>
        <c:ser>
          <c:idx val="1"/>
          <c:order val="1"/>
          <c:tx>
            <c:strRef>
              <c:f>'ZEW-Index'!$C$5</c:f>
              <c:strCache>
                <c:ptCount val="1"/>
                <c:pt idx="0">
                  <c:v>Konjunkturlage</c:v>
                </c:pt>
              </c:strCache>
            </c:strRef>
          </c:tx>
          <c:spPr>
            <a:ln w="31750"/>
          </c:spPr>
          <c:marker>
            <c:symbol val="none"/>
          </c:marker>
          <c:cat>
            <c:numRef>
              <c:f>'ZEW-Index'!$A$33:$A$380</c:f>
              <c:numCache>
                <c:formatCode>mmm\-yy</c:formatCode>
                <c:ptCount val="348"/>
                <c:pt idx="0">
                  <c:v>44166</c:v>
                </c:pt>
                <c:pt idx="1">
                  <c:v>44136</c:v>
                </c:pt>
                <c:pt idx="2">
                  <c:v>44105</c:v>
                </c:pt>
                <c:pt idx="3">
                  <c:v>44075</c:v>
                </c:pt>
                <c:pt idx="4">
                  <c:v>44044</c:v>
                </c:pt>
                <c:pt idx="5">
                  <c:v>44013</c:v>
                </c:pt>
                <c:pt idx="6">
                  <c:v>43983</c:v>
                </c:pt>
                <c:pt idx="7">
                  <c:v>43952</c:v>
                </c:pt>
                <c:pt idx="8">
                  <c:v>43922</c:v>
                </c:pt>
                <c:pt idx="9">
                  <c:v>43891</c:v>
                </c:pt>
                <c:pt idx="10">
                  <c:v>43862</c:v>
                </c:pt>
                <c:pt idx="11">
                  <c:v>43831</c:v>
                </c:pt>
                <c:pt idx="12">
                  <c:v>43800</c:v>
                </c:pt>
                <c:pt idx="13">
                  <c:v>43770</c:v>
                </c:pt>
                <c:pt idx="14">
                  <c:v>43739</c:v>
                </c:pt>
                <c:pt idx="15">
                  <c:v>43709</c:v>
                </c:pt>
                <c:pt idx="16">
                  <c:v>43678</c:v>
                </c:pt>
                <c:pt idx="17">
                  <c:v>43647</c:v>
                </c:pt>
                <c:pt idx="18">
                  <c:v>43617</c:v>
                </c:pt>
                <c:pt idx="19">
                  <c:v>43586</c:v>
                </c:pt>
                <c:pt idx="20">
                  <c:v>43556</c:v>
                </c:pt>
                <c:pt idx="21">
                  <c:v>43525</c:v>
                </c:pt>
                <c:pt idx="22">
                  <c:v>43497</c:v>
                </c:pt>
                <c:pt idx="23">
                  <c:v>43466</c:v>
                </c:pt>
                <c:pt idx="24">
                  <c:v>43435</c:v>
                </c:pt>
                <c:pt idx="25">
                  <c:v>43405</c:v>
                </c:pt>
                <c:pt idx="26">
                  <c:v>43374</c:v>
                </c:pt>
                <c:pt idx="27">
                  <c:v>43344</c:v>
                </c:pt>
                <c:pt idx="28">
                  <c:v>43313</c:v>
                </c:pt>
                <c:pt idx="29">
                  <c:v>43282</c:v>
                </c:pt>
                <c:pt idx="30">
                  <c:v>43252</c:v>
                </c:pt>
                <c:pt idx="31">
                  <c:v>43221</c:v>
                </c:pt>
                <c:pt idx="32">
                  <c:v>43191</c:v>
                </c:pt>
                <c:pt idx="33">
                  <c:v>43160</c:v>
                </c:pt>
                <c:pt idx="34">
                  <c:v>43132</c:v>
                </c:pt>
                <c:pt idx="35">
                  <c:v>43101</c:v>
                </c:pt>
                <c:pt idx="36">
                  <c:v>43070</c:v>
                </c:pt>
                <c:pt idx="37">
                  <c:v>43040</c:v>
                </c:pt>
                <c:pt idx="38">
                  <c:v>43009</c:v>
                </c:pt>
                <c:pt idx="39">
                  <c:v>42979</c:v>
                </c:pt>
                <c:pt idx="40">
                  <c:v>42948</c:v>
                </c:pt>
                <c:pt idx="41">
                  <c:v>42917</c:v>
                </c:pt>
                <c:pt idx="42">
                  <c:v>42887</c:v>
                </c:pt>
                <c:pt idx="43">
                  <c:v>42856</c:v>
                </c:pt>
                <c:pt idx="44">
                  <c:v>42826</c:v>
                </c:pt>
                <c:pt idx="45">
                  <c:v>42795</c:v>
                </c:pt>
                <c:pt idx="46">
                  <c:v>42767</c:v>
                </c:pt>
                <c:pt idx="47">
                  <c:v>42736</c:v>
                </c:pt>
                <c:pt idx="48">
                  <c:v>42705</c:v>
                </c:pt>
                <c:pt idx="49">
                  <c:v>42675</c:v>
                </c:pt>
                <c:pt idx="50">
                  <c:v>42644</c:v>
                </c:pt>
                <c:pt idx="51">
                  <c:v>42614</c:v>
                </c:pt>
                <c:pt idx="52">
                  <c:v>42583</c:v>
                </c:pt>
                <c:pt idx="53">
                  <c:v>42552</c:v>
                </c:pt>
                <c:pt idx="54">
                  <c:v>42522</c:v>
                </c:pt>
                <c:pt idx="55">
                  <c:v>42491</c:v>
                </c:pt>
                <c:pt idx="56">
                  <c:v>42461</c:v>
                </c:pt>
                <c:pt idx="57">
                  <c:v>42430</c:v>
                </c:pt>
                <c:pt idx="58">
                  <c:v>42401</c:v>
                </c:pt>
                <c:pt idx="59">
                  <c:v>42370</c:v>
                </c:pt>
                <c:pt idx="60">
                  <c:v>42339</c:v>
                </c:pt>
                <c:pt idx="61">
                  <c:v>42309</c:v>
                </c:pt>
                <c:pt idx="62">
                  <c:v>42278</c:v>
                </c:pt>
                <c:pt idx="63">
                  <c:v>42248</c:v>
                </c:pt>
                <c:pt idx="64">
                  <c:v>42217</c:v>
                </c:pt>
                <c:pt idx="65">
                  <c:v>42186</c:v>
                </c:pt>
                <c:pt idx="66">
                  <c:v>42156</c:v>
                </c:pt>
                <c:pt idx="67">
                  <c:v>42125</c:v>
                </c:pt>
                <c:pt idx="68">
                  <c:v>42095</c:v>
                </c:pt>
                <c:pt idx="69">
                  <c:v>42064</c:v>
                </c:pt>
                <c:pt idx="70">
                  <c:v>42036</c:v>
                </c:pt>
                <c:pt idx="71">
                  <c:v>42005</c:v>
                </c:pt>
                <c:pt idx="72">
                  <c:v>41974</c:v>
                </c:pt>
                <c:pt idx="73">
                  <c:v>41944</c:v>
                </c:pt>
                <c:pt idx="74">
                  <c:v>41913</c:v>
                </c:pt>
                <c:pt idx="75">
                  <c:v>41883</c:v>
                </c:pt>
                <c:pt idx="76">
                  <c:v>41852</c:v>
                </c:pt>
                <c:pt idx="77">
                  <c:v>41821</c:v>
                </c:pt>
                <c:pt idx="78">
                  <c:v>41791</c:v>
                </c:pt>
                <c:pt idx="79">
                  <c:v>41760</c:v>
                </c:pt>
                <c:pt idx="80">
                  <c:v>41730</c:v>
                </c:pt>
                <c:pt idx="81">
                  <c:v>41699</c:v>
                </c:pt>
                <c:pt idx="82">
                  <c:v>41671</c:v>
                </c:pt>
                <c:pt idx="83">
                  <c:v>41640</c:v>
                </c:pt>
                <c:pt idx="84">
                  <c:v>41609</c:v>
                </c:pt>
                <c:pt idx="85">
                  <c:v>41579</c:v>
                </c:pt>
                <c:pt idx="86">
                  <c:v>41548</c:v>
                </c:pt>
                <c:pt idx="87">
                  <c:v>41518</c:v>
                </c:pt>
                <c:pt idx="88">
                  <c:v>41487</c:v>
                </c:pt>
                <c:pt idx="89">
                  <c:v>41456</c:v>
                </c:pt>
                <c:pt idx="90">
                  <c:v>41426</c:v>
                </c:pt>
                <c:pt idx="91">
                  <c:v>41395</c:v>
                </c:pt>
                <c:pt idx="92">
                  <c:v>41365</c:v>
                </c:pt>
                <c:pt idx="93">
                  <c:v>41334</c:v>
                </c:pt>
                <c:pt idx="94">
                  <c:v>41306</c:v>
                </c:pt>
                <c:pt idx="95">
                  <c:v>41275</c:v>
                </c:pt>
                <c:pt idx="96">
                  <c:v>41244</c:v>
                </c:pt>
                <c:pt idx="97">
                  <c:v>41214</c:v>
                </c:pt>
                <c:pt idx="98">
                  <c:v>41183</c:v>
                </c:pt>
                <c:pt idx="99">
                  <c:v>41153</c:v>
                </c:pt>
                <c:pt idx="100">
                  <c:v>41122</c:v>
                </c:pt>
                <c:pt idx="101">
                  <c:v>41091</c:v>
                </c:pt>
                <c:pt idx="102">
                  <c:v>41061</c:v>
                </c:pt>
                <c:pt idx="103">
                  <c:v>41030</c:v>
                </c:pt>
                <c:pt idx="104">
                  <c:v>41000</c:v>
                </c:pt>
                <c:pt idx="105">
                  <c:v>40969</c:v>
                </c:pt>
                <c:pt idx="106">
                  <c:v>40940</c:v>
                </c:pt>
                <c:pt idx="107">
                  <c:v>40909</c:v>
                </c:pt>
                <c:pt idx="108">
                  <c:v>40878</c:v>
                </c:pt>
                <c:pt idx="109">
                  <c:v>40848</c:v>
                </c:pt>
                <c:pt idx="110">
                  <c:v>40817</c:v>
                </c:pt>
                <c:pt idx="111">
                  <c:v>40787</c:v>
                </c:pt>
                <c:pt idx="112">
                  <c:v>40756</c:v>
                </c:pt>
                <c:pt idx="113">
                  <c:v>40725</c:v>
                </c:pt>
                <c:pt idx="114">
                  <c:v>40695</c:v>
                </c:pt>
                <c:pt idx="115">
                  <c:v>40664</c:v>
                </c:pt>
                <c:pt idx="116">
                  <c:v>40634</c:v>
                </c:pt>
                <c:pt idx="117">
                  <c:v>40603</c:v>
                </c:pt>
                <c:pt idx="118">
                  <c:v>40575</c:v>
                </c:pt>
                <c:pt idx="119">
                  <c:v>40544</c:v>
                </c:pt>
                <c:pt idx="120">
                  <c:v>40513</c:v>
                </c:pt>
                <c:pt idx="121">
                  <c:v>40483</c:v>
                </c:pt>
                <c:pt idx="122">
                  <c:v>40452</c:v>
                </c:pt>
                <c:pt idx="123">
                  <c:v>40422</c:v>
                </c:pt>
                <c:pt idx="124">
                  <c:v>40391</c:v>
                </c:pt>
                <c:pt idx="125">
                  <c:v>40360</c:v>
                </c:pt>
                <c:pt idx="126">
                  <c:v>40330</c:v>
                </c:pt>
                <c:pt idx="127">
                  <c:v>40299</c:v>
                </c:pt>
                <c:pt idx="128">
                  <c:v>40269</c:v>
                </c:pt>
                <c:pt idx="129">
                  <c:v>40238</c:v>
                </c:pt>
                <c:pt idx="130">
                  <c:v>40210</c:v>
                </c:pt>
                <c:pt idx="131">
                  <c:v>40179</c:v>
                </c:pt>
                <c:pt idx="132">
                  <c:v>40148</c:v>
                </c:pt>
                <c:pt idx="133">
                  <c:v>40118</c:v>
                </c:pt>
                <c:pt idx="134">
                  <c:v>40087</c:v>
                </c:pt>
                <c:pt idx="135">
                  <c:v>40057</c:v>
                </c:pt>
                <c:pt idx="136">
                  <c:v>40026</c:v>
                </c:pt>
                <c:pt idx="137">
                  <c:v>39995</c:v>
                </c:pt>
                <c:pt idx="138">
                  <c:v>39965</c:v>
                </c:pt>
                <c:pt idx="139">
                  <c:v>39934</c:v>
                </c:pt>
                <c:pt idx="140">
                  <c:v>39904</c:v>
                </c:pt>
                <c:pt idx="141">
                  <c:v>39873</c:v>
                </c:pt>
                <c:pt idx="142">
                  <c:v>39845</c:v>
                </c:pt>
                <c:pt idx="143">
                  <c:v>39814</c:v>
                </c:pt>
                <c:pt idx="144">
                  <c:v>39783</c:v>
                </c:pt>
                <c:pt idx="145">
                  <c:v>39753</c:v>
                </c:pt>
                <c:pt idx="146">
                  <c:v>39722</c:v>
                </c:pt>
                <c:pt idx="147">
                  <c:v>39692</c:v>
                </c:pt>
                <c:pt idx="148">
                  <c:v>39661</c:v>
                </c:pt>
                <c:pt idx="149">
                  <c:v>39630</c:v>
                </c:pt>
                <c:pt idx="150">
                  <c:v>39600</c:v>
                </c:pt>
                <c:pt idx="151">
                  <c:v>39569</c:v>
                </c:pt>
                <c:pt idx="152">
                  <c:v>39539</c:v>
                </c:pt>
                <c:pt idx="153">
                  <c:v>39508</c:v>
                </c:pt>
                <c:pt idx="154">
                  <c:v>39479</c:v>
                </c:pt>
                <c:pt idx="155">
                  <c:v>39448</c:v>
                </c:pt>
                <c:pt idx="156">
                  <c:v>39417</c:v>
                </c:pt>
                <c:pt idx="157">
                  <c:v>39387</c:v>
                </c:pt>
                <c:pt idx="158">
                  <c:v>39356</c:v>
                </c:pt>
                <c:pt idx="159">
                  <c:v>39326</c:v>
                </c:pt>
                <c:pt idx="160">
                  <c:v>39295</c:v>
                </c:pt>
                <c:pt idx="161">
                  <c:v>39264</c:v>
                </c:pt>
                <c:pt idx="162">
                  <c:v>39234</c:v>
                </c:pt>
                <c:pt idx="163">
                  <c:v>39203</c:v>
                </c:pt>
                <c:pt idx="164">
                  <c:v>39173</c:v>
                </c:pt>
                <c:pt idx="165">
                  <c:v>39142</c:v>
                </c:pt>
                <c:pt idx="166">
                  <c:v>39114</c:v>
                </c:pt>
                <c:pt idx="167">
                  <c:v>39083</c:v>
                </c:pt>
                <c:pt idx="168">
                  <c:v>39052</c:v>
                </c:pt>
                <c:pt idx="169">
                  <c:v>39022</c:v>
                </c:pt>
                <c:pt idx="170">
                  <c:v>38991</c:v>
                </c:pt>
                <c:pt idx="171">
                  <c:v>38961</c:v>
                </c:pt>
                <c:pt idx="172">
                  <c:v>38930</c:v>
                </c:pt>
                <c:pt idx="173">
                  <c:v>38899</c:v>
                </c:pt>
                <c:pt idx="174">
                  <c:v>38869</c:v>
                </c:pt>
                <c:pt idx="175">
                  <c:v>38838</c:v>
                </c:pt>
                <c:pt idx="176">
                  <c:v>38808</c:v>
                </c:pt>
                <c:pt idx="177">
                  <c:v>38777</c:v>
                </c:pt>
                <c:pt idx="178">
                  <c:v>38749</c:v>
                </c:pt>
                <c:pt idx="179">
                  <c:v>38718</c:v>
                </c:pt>
                <c:pt idx="180">
                  <c:v>38687</c:v>
                </c:pt>
                <c:pt idx="181">
                  <c:v>38657</c:v>
                </c:pt>
                <c:pt idx="182">
                  <c:v>38626</c:v>
                </c:pt>
                <c:pt idx="183">
                  <c:v>38596</c:v>
                </c:pt>
                <c:pt idx="184">
                  <c:v>38565</c:v>
                </c:pt>
                <c:pt idx="185">
                  <c:v>38534</c:v>
                </c:pt>
                <c:pt idx="186">
                  <c:v>38504</c:v>
                </c:pt>
                <c:pt idx="187">
                  <c:v>38473</c:v>
                </c:pt>
                <c:pt idx="188">
                  <c:v>38443</c:v>
                </c:pt>
                <c:pt idx="189">
                  <c:v>38412</c:v>
                </c:pt>
                <c:pt idx="190">
                  <c:v>38384</c:v>
                </c:pt>
                <c:pt idx="191">
                  <c:v>38353</c:v>
                </c:pt>
                <c:pt idx="192">
                  <c:v>38322</c:v>
                </c:pt>
                <c:pt idx="193">
                  <c:v>38292</c:v>
                </c:pt>
                <c:pt idx="194">
                  <c:v>38261</c:v>
                </c:pt>
                <c:pt idx="195">
                  <c:v>38231</c:v>
                </c:pt>
                <c:pt idx="196">
                  <c:v>38200</c:v>
                </c:pt>
                <c:pt idx="197">
                  <c:v>38169</c:v>
                </c:pt>
                <c:pt idx="198">
                  <c:v>38139</c:v>
                </c:pt>
                <c:pt idx="199">
                  <c:v>38108</c:v>
                </c:pt>
                <c:pt idx="200">
                  <c:v>38078</c:v>
                </c:pt>
                <c:pt idx="201">
                  <c:v>38047</c:v>
                </c:pt>
                <c:pt idx="202">
                  <c:v>38018</c:v>
                </c:pt>
                <c:pt idx="203">
                  <c:v>37987</c:v>
                </c:pt>
                <c:pt idx="204">
                  <c:v>37956</c:v>
                </c:pt>
                <c:pt idx="205">
                  <c:v>37926</c:v>
                </c:pt>
                <c:pt idx="206">
                  <c:v>37895</c:v>
                </c:pt>
                <c:pt idx="207">
                  <c:v>37865</c:v>
                </c:pt>
                <c:pt idx="208">
                  <c:v>37834</c:v>
                </c:pt>
                <c:pt idx="209">
                  <c:v>37803</c:v>
                </c:pt>
                <c:pt idx="210">
                  <c:v>37773</c:v>
                </c:pt>
                <c:pt idx="211">
                  <c:v>37742</c:v>
                </c:pt>
                <c:pt idx="212">
                  <c:v>37712</c:v>
                </c:pt>
                <c:pt idx="213">
                  <c:v>37681</c:v>
                </c:pt>
                <c:pt idx="214">
                  <c:v>37653</c:v>
                </c:pt>
                <c:pt idx="215">
                  <c:v>37622</c:v>
                </c:pt>
                <c:pt idx="216">
                  <c:v>37591</c:v>
                </c:pt>
                <c:pt idx="217">
                  <c:v>37561</c:v>
                </c:pt>
                <c:pt idx="218">
                  <c:v>37530</c:v>
                </c:pt>
                <c:pt idx="219">
                  <c:v>37500</c:v>
                </c:pt>
                <c:pt idx="220">
                  <c:v>37469</c:v>
                </c:pt>
                <c:pt idx="221">
                  <c:v>37438</c:v>
                </c:pt>
                <c:pt idx="222">
                  <c:v>37408</c:v>
                </c:pt>
                <c:pt idx="223">
                  <c:v>37377</c:v>
                </c:pt>
                <c:pt idx="224">
                  <c:v>37347</c:v>
                </c:pt>
                <c:pt idx="225">
                  <c:v>37316</c:v>
                </c:pt>
                <c:pt idx="226">
                  <c:v>37288</c:v>
                </c:pt>
                <c:pt idx="227">
                  <c:v>37257</c:v>
                </c:pt>
                <c:pt idx="228">
                  <c:v>37226</c:v>
                </c:pt>
                <c:pt idx="229">
                  <c:v>37196</c:v>
                </c:pt>
                <c:pt idx="230">
                  <c:v>37165</c:v>
                </c:pt>
                <c:pt idx="231">
                  <c:v>37135</c:v>
                </c:pt>
                <c:pt idx="232">
                  <c:v>37104</c:v>
                </c:pt>
                <c:pt idx="233">
                  <c:v>37073</c:v>
                </c:pt>
                <c:pt idx="234">
                  <c:v>37043</c:v>
                </c:pt>
                <c:pt idx="235">
                  <c:v>37012</c:v>
                </c:pt>
                <c:pt idx="236">
                  <c:v>36982</c:v>
                </c:pt>
                <c:pt idx="237">
                  <c:v>36951</c:v>
                </c:pt>
                <c:pt idx="238">
                  <c:v>36923</c:v>
                </c:pt>
                <c:pt idx="239">
                  <c:v>36892</c:v>
                </c:pt>
                <c:pt idx="240">
                  <c:v>36861</c:v>
                </c:pt>
                <c:pt idx="241">
                  <c:v>36831</c:v>
                </c:pt>
                <c:pt idx="242">
                  <c:v>36800</c:v>
                </c:pt>
                <c:pt idx="243">
                  <c:v>36770</c:v>
                </c:pt>
                <c:pt idx="244">
                  <c:v>36739</c:v>
                </c:pt>
                <c:pt idx="245">
                  <c:v>36708</c:v>
                </c:pt>
                <c:pt idx="246">
                  <c:v>36678</c:v>
                </c:pt>
                <c:pt idx="247">
                  <c:v>36647</c:v>
                </c:pt>
                <c:pt idx="248">
                  <c:v>36617</c:v>
                </c:pt>
                <c:pt idx="249">
                  <c:v>36586</c:v>
                </c:pt>
                <c:pt idx="250">
                  <c:v>36557</c:v>
                </c:pt>
                <c:pt idx="251">
                  <c:v>36526</c:v>
                </c:pt>
                <c:pt idx="252">
                  <c:v>36495</c:v>
                </c:pt>
                <c:pt idx="253">
                  <c:v>36465</c:v>
                </c:pt>
                <c:pt idx="254">
                  <c:v>36434</c:v>
                </c:pt>
                <c:pt idx="255">
                  <c:v>36404</c:v>
                </c:pt>
                <c:pt idx="256">
                  <c:v>36373</c:v>
                </c:pt>
                <c:pt idx="257">
                  <c:v>36342</c:v>
                </c:pt>
                <c:pt idx="258">
                  <c:v>36312</c:v>
                </c:pt>
                <c:pt idx="259">
                  <c:v>36281</c:v>
                </c:pt>
                <c:pt idx="260">
                  <c:v>36251</c:v>
                </c:pt>
                <c:pt idx="261">
                  <c:v>36220</c:v>
                </c:pt>
                <c:pt idx="262">
                  <c:v>36192</c:v>
                </c:pt>
                <c:pt idx="263">
                  <c:v>36161</c:v>
                </c:pt>
                <c:pt idx="264">
                  <c:v>36130</c:v>
                </c:pt>
                <c:pt idx="265">
                  <c:v>36100</c:v>
                </c:pt>
                <c:pt idx="266">
                  <c:v>36069</c:v>
                </c:pt>
                <c:pt idx="267">
                  <c:v>36039</c:v>
                </c:pt>
                <c:pt idx="268">
                  <c:v>36008</c:v>
                </c:pt>
                <c:pt idx="269">
                  <c:v>35977</c:v>
                </c:pt>
                <c:pt idx="270">
                  <c:v>35947</c:v>
                </c:pt>
                <c:pt idx="271">
                  <c:v>35916</c:v>
                </c:pt>
                <c:pt idx="272">
                  <c:v>35886</c:v>
                </c:pt>
                <c:pt idx="273">
                  <c:v>35855</c:v>
                </c:pt>
                <c:pt idx="274">
                  <c:v>35827</c:v>
                </c:pt>
                <c:pt idx="275">
                  <c:v>35796</c:v>
                </c:pt>
                <c:pt idx="276">
                  <c:v>35765</c:v>
                </c:pt>
                <c:pt idx="277">
                  <c:v>35735</c:v>
                </c:pt>
                <c:pt idx="278">
                  <c:v>35704</c:v>
                </c:pt>
                <c:pt idx="279">
                  <c:v>35674</c:v>
                </c:pt>
                <c:pt idx="280">
                  <c:v>35643</c:v>
                </c:pt>
                <c:pt idx="281">
                  <c:v>35612</c:v>
                </c:pt>
                <c:pt idx="282">
                  <c:v>35582</c:v>
                </c:pt>
                <c:pt idx="283">
                  <c:v>35551</c:v>
                </c:pt>
                <c:pt idx="284">
                  <c:v>35521</c:v>
                </c:pt>
                <c:pt idx="285">
                  <c:v>35490</c:v>
                </c:pt>
                <c:pt idx="286">
                  <c:v>35462</c:v>
                </c:pt>
                <c:pt idx="287">
                  <c:v>35431</c:v>
                </c:pt>
                <c:pt idx="288">
                  <c:v>35400</c:v>
                </c:pt>
                <c:pt idx="289">
                  <c:v>35370</c:v>
                </c:pt>
                <c:pt idx="290">
                  <c:v>35339</c:v>
                </c:pt>
                <c:pt idx="291">
                  <c:v>35309</c:v>
                </c:pt>
                <c:pt idx="292">
                  <c:v>35278</c:v>
                </c:pt>
                <c:pt idx="293">
                  <c:v>35247</c:v>
                </c:pt>
                <c:pt idx="294">
                  <c:v>35217</c:v>
                </c:pt>
                <c:pt idx="295">
                  <c:v>35186</c:v>
                </c:pt>
                <c:pt idx="296">
                  <c:v>35156</c:v>
                </c:pt>
                <c:pt idx="297">
                  <c:v>35125</c:v>
                </c:pt>
                <c:pt idx="298">
                  <c:v>35096</c:v>
                </c:pt>
                <c:pt idx="299">
                  <c:v>35065</c:v>
                </c:pt>
                <c:pt idx="300">
                  <c:v>35034</c:v>
                </c:pt>
                <c:pt idx="301">
                  <c:v>35004</c:v>
                </c:pt>
                <c:pt idx="302">
                  <c:v>34973</c:v>
                </c:pt>
                <c:pt idx="303">
                  <c:v>34943</c:v>
                </c:pt>
                <c:pt idx="304">
                  <c:v>34912</c:v>
                </c:pt>
                <c:pt idx="305">
                  <c:v>34881</c:v>
                </c:pt>
                <c:pt idx="306">
                  <c:v>34851</c:v>
                </c:pt>
                <c:pt idx="307">
                  <c:v>34820</c:v>
                </c:pt>
                <c:pt idx="308">
                  <c:v>34790</c:v>
                </c:pt>
                <c:pt idx="309">
                  <c:v>34759</c:v>
                </c:pt>
                <c:pt idx="310">
                  <c:v>34731</c:v>
                </c:pt>
                <c:pt idx="311">
                  <c:v>34700</c:v>
                </c:pt>
                <c:pt idx="312">
                  <c:v>34669</c:v>
                </c:pt>
                <c:pt idx="313">
                  <c:v>34639</c:v>
                </c:pt>
                <c:pt idx="314">
                  <c:v>34608</c:v>
                </c:pt>
                <c:pt idx="315">
                  <c:v>34578</c:v>
                </c:pt>
                <c:pt idx="316">
                  <c:v>34547</c:v>
                </c:pt>
                <c:pt idx="317">
                  <c:v>34516</c:v>
                </c:pt>
                <c:pt idx="318">
                  <c:v>34486</c:v>
                </c:pt>
                <c:pt idx="319">
                  <c:v>34455</c:v>
                </c:pt>
                <c:pt idx="320">
                  <c:v>34425</c:v>
                </c:pt>
                <c:pt idx="321">
                  <c:v>34394</c:v>
                </c:pt>
                <c:pt idx="322">
                  <c:v>34366</c:v>
                </c:pt>
                <c:pt idx="323">
                  <c:v>34335</c:v>
                </c:pt>
                <c:pt idx="324">
                  <c:v>34304</c:v>
                </c:pt>
                <c:pt idx="325">
                  <c:v>34274</c:v>
                </c:pt>
                <c:pt idx="326">
                  <c:v>34243</c:v>
                </c:pt>
                <c:pt idx="327">
                  <c:v>34213</c:v>
                </c:pt>
                <c:pt idx="328">
                  <c:v>34182</c:v>
                </c:pt>
                <c:pt idx="329">
                  <c:v>34151</c:v>
                </c:pt>
                <c:pt idx="330">
                  <c:v>34121</c:v>
                </c:pt>
                <c:pt idx="331">
                  <c:v>34090</c:v>
                </c:pt>
                <c:pt idx="332">
                  <c:v>34060</c:v>
                </c:pt>
                <c:pt idx="333">
                  <c:v>34029</c:v>
                </c:pt>
                <c:pt idx="334">
                  <c:v>34001</c:v>
                </c:pt>
                <c:pt idx="335">
                  <c:v>33970</c:v>
                </c:pt>
                <c:pt idx="336">
                  <c:v>33939</c:v>
                </c:pt>
                <c:pt idx="337">
                  <c:v>33909</c:v>
                </c:pt>
                <c:pt idx="338">
                  <c:v>33878</c:v>
                </c:pt>
                <c:pt idx="339">
                  <c:v>33848</c:v>
                </c:pt>
                <c:pt idx="340">
                  <c:v>33817</c:v>
                </c:pt>
                <c:pt idx="341">
                  <c:v>33786</c:v>
                </c:pt>
                <c:pt idx="342">
                  <c:v>33756</c:v>
                </c:pt>
                <c:pt idx="343">
                  <c:v>33725</c:v>
                </c:pt>
                <c:pt idx="344">
                  <c:v>33695</c:v>
                </c:pt>
                <c:pt idx="345">
                  <c:v>33664</c:v>
                </c:pt>
                <c:pt idx="346">
                  <c:v>33635</c:v>
                </c:pt>
                <c:pt idx="347">
                  <c:v>33604</c:v>
                </c:pt>
              </c:numCache>
            </c:numRef>
          </c:cat>
          <c:val>
            <c:numRef>
              <c:f>'ZEW-Index'!$C$33:$C$380</c:f>
              <c:numCache>
                <c:formatCode>General</c:formatCode>
                <c:ptCount val="348"/>
                <c:pt idx="0">
                  <c:v>-66.5</c:v>
                </c:pt>
                <c:pt idx="1">
                  <c:v>-64.3</c:v>
                </c:pt>
                <c:pt idx="2">
                  <c:v>-59.5</c:v>
                </c:pt>
                <c:pt idx="3">
                  <c:v>-66.2</c:v>
                </c:pt>
                <c:pt idx="4">
                  <c:v>-81.3</c:v>
                </c:pt>
                <c:pt idx="5">
                  <c:v>-80.900000000000006</c:v>
                </c:pt>
                <c:pt idx="6">
                  <c:v>-83.1</c:v>
                </c:pt>
                <c:pt idx="7">
                  <c:v>-93.5</c:v>
                </c:pt>
                <c:pt idx="8">
                  <c:v>-91.5</c:v>
                </c:pt>
                <c:pt idx="9">
                  <c:v>-43.1</c:v>
                </c:pt>
                <c:pt idx="10">
                  <c:v>-15.7</c:v>
                </c:pt>
                <c:pt idx="11">
                  <c:v>-9.5</c:v>
                </c:pt>
                <c:pt idx="12">
                  <c:v>-19.899999999999999</c:v>
                </c:pt>
                <c:pt idx="13">
                  <c:v>-24.7</c:v>
                </c:pt>
                <c:pt idx="14">
                  <c:v>-25.3</c:v>
                </c:pt>
                <c:pt idx="15">
                  <c:v>-19.899999999999999</c:v>
                </c:pt>
                <c:pt idx="16">
                  <c:v>-13.5</c:v>
                </c:pt>
                <c:pt idx="17">
                  <c:v>-1.1000000000000001</c:v>
                </c:pt>
                <c:pt idx="18">
                  <c:v>7.8</c:v>
                </c:pt>
                <c:pt idx="19">
                  <c:v>8.1999999999999993</c:v>
                </c:pt>
                <c:pt idx="20">
                  <c:v>5.5</c:v>
                </c:pt>
                <c:pt idx="21">
                  <c:v>11.1</c:v>
                </c:pt>
                <c:pt idx="22">
                  <c:v>15</c:v>
                </c:pt>
                <c:pt idx="23">
                  <c:v>27.6</c:v>
                </c:pt>
                <c:pt idx="24">
                  <c:v>45.3</c:v>
                </c:pt>
                <c:pt idx="25">
                  <c:v>58.2</c:v>
                </c:pt>
                <c:pt idx="26">
                  <c:v>70.099999999999994</c:v>
                </c:pt>
                <c:pt idx="27">
                  <c:v>76</c:v>
                </c:pt>
                <c:pt idx="28">
                  <c:v>72.599999999999994</c:v>
                </c:pt>
                <c:pt idx="29">
                  <c:v>72.400000000000006</c:v>
                </c:pt>
                <c:pt idx="30">
                  <c:v>80.599999999999994</c:v>
                </c:pt>
                <c:pt idx="31">
                  <c:v>87.4</c:v>
                </c:pt>
                <c:pt idx="32">
                  <c:v>87.9</c:v>
                </c:pt>
                <c:pt idx="33">
                  <c:v>90.7</c:v>
                </c:pt>
                <c:pt idx="34">
                  <c:v>92.3</c:v>
                </c:pt>
                <c:pt idx="35">
                  <c:v>95.2</c:v>
                </c:pt>
                <c:pt idx="36">
                  <c:v>89.3</c:v>
                </c:pt>
                <c:pt idx="37">
                  <c:v>88.8</c:v>
                </c:pt>
                <c:pt idx="38">
                  <c:v>87</c:v>
                </c:pt>
                <c:pt idx="39">
                  <c:v>87.9</c:v>
                </c:pt>
                <c:pt idx="40">
                  <c:v>86.7</c:v>
                </c:pt>
                <c:pt idx="41">
                  <c:v>86.4</c:v>
                </c:pt>
                <c:pt idx="42">
                  <c:v>88</c:v>
                </c:pt>
                <c:pt idx="43">
                  <c:v>83.9</c:v>
                </c:pt>
                <c:pt idx="44">
                  <c:v>80.099999999999994</c:v>
                </c:pt>
                <c:pt idx="45">
                  <c:v>77.3</c:v>
                </c:pt>
                <c:pt idx="46">
                  <c:v>76.400000000000006</c:v>
                </c:pt>
                <c:pt idx="47">
                  <c:v>77.3</c:v>
                </c:pt>
                <c:pt idx="48">
                  <c:v>63.5</c:v>
                </c:pt>
                <c:pt idx="49">
                  <c:v>58.8</c:v>
                </c:pt>
                <c:pt idx="50">
                  <c:v>59.5</c:v>
                </c:pt>
                <c:pt idx="51">
                  <c:v>55.1</c:v>
                </c:pt>
                <c:pt idx="52">
                  <c:v>57.6</c:v>
                </c:pt>
                <c:pt idx="53">
                  <c:v>49.8</c:v>
                </c:pt>
                <c:pt idx="54">
                  <c:v>54.5</c:v>
                </c:pt>
                <c:pt idx="55">
                  <c:v>53.1</c:v>
                </c:pt>
                <c:pt idx="56">
                  <c:v>47.7</c:v>
                </c:pt>
                <c:pt idx="57">
                  <c:v>50.7</c:v>
                </c:pt>
                <c:pt idx="58">
                  <c:v>52.3</c:v>
                </c:pt>
                <c:pt idx="59">
                  <c:v>59.7</c:v>
                </c:pt>
                <c:pt idx="60">
                  <c:v>55</c:v>
                </c:pt>
                <c:pt idx="61">
                  <c:v>54.4</c:v>
                </c:pt>
                <c:pt idx="62">
                  <c:v>55.2</c:v>
                </c:pt>
                <c:pt idx="63">
                  <c:v>67.5</c:v>
                </c:pt>
                <c:pt idx="64">
                  <c:v>65.7</c:v>
                </c:pt>
                <c:pt idx="65">
                  <c:v>63.9</c:v>
                </c:pt>
                <c:pt idx="66">
                  <c:v>62.9</c:v>
                </c:pt>
                <c:pt idx="67">
                  <c:v>65.7</c:v>
                </c:pt>
                <c:pt idx="68">
                  <c:v>70.2</c:v>
                </c:pt>
                <c:pt idx="69">
                  <c:v>55.1</c:v>
                </c:pt>
                <c:pt idx="70">
                  <c:v>45.5</c:v>
                </c:pt>
                <c:pt idx="71">
                  <c:v>22.4</c:v>
                </c:pt>
                <c:pt idx="72">
                  <c:v>10</c:v>
                </c:pt>
                <c:pt idx="73">
                  <c:v>3.3</c:v>
                </c:pt>
                <c:pt idx="74">
                  <c:v>3.2</c:v>
                </c:pt>
                <c:pt idx="75">
                  <c:v>25.4</c:v>
                </c:pt>
                <c:pt idx="76">
                  <c:v>44.3</c:v>
                </c:pt>
                <c:pt idx="77">
                  <c:v>61.8</c:v>
                </c:pt>
                <c:pt idx="78">
                  <c:v>67.7</c:v>
                </c:pt>
                <c:pt idx="79">
                  <c:v>62.1</c:v>
                </c:pt>
                <c:pt idx="80">
                  <c:v>59.5</c:v>
                </c:pt>
                <c:pt idx="81">
                  <c:v>51.3</c:v>
                </c:pt>
                <c:pt idx="82">
                  <c:v>50</c:v>
                </c:pt>
                <c:pt idx="83">
                  <c:v>41.2</c:v>
                </c:pt>
                <c:pt idx="84">
                  <c:v>32.4</c:v>
                </c:pt>
                <c:pt idx="85">
                  <c:v>28.7</c:v>
                </c:pt>
                <c:pt idx="86">
                  <c:v>29.7</c:v>
                </c:pt>
                <c:pt idx="87">
                  <c:v>30.6</c:v>
                </c:pt>
                <c:pt idx="88">
                  <c:v>18.3</c:v>
                </c:pt>
                <c:pt idx="89">
                  <c:v>10.6</c:v>
                </c:pt>
                <c:pt idx="90">
                  <c:v>8.6</c:v>
                </c:pt>
                <c:pt idx="91">
                  <c:v>8.9</c:v>
                </c:pt>
                <c:pt idx="92">
                  <c:v>9.1999999999999993</c:v>
                </c:pt>
                <c:pt idx="93">
                  <c:v>13.6</c:v>
                </c:pt>
                <c:pt idx="94">
                  <c:v>5.2</c:v>
                </c:pt>
                <c:pt idx="95">
                  <c:v>7.1</c:v>
                </c:pt>
                <c:pt idx="96">
                  <c:v>5.7</c:v>
                </c:pt>
                <c:pt idx="97">
                  <c:v>5.4</c:v>
                </c:pt>
                <c:pt idx="98">
                  <c:v>10</c:v>
                </c:pt>
                <c:pt idx="99">
                  <c:v>12.6</c:v>
                </c:pt>
                <c:pt idx="100">
                  <c:v>18.2</c:v>
                </c:pt>
                <c:pt idx="101">
                  <c:v>21.1</c:v>
                </c:pt>
                <c:pt idx="102">
                  <c:v>33.200000000000003</c:v>
                </c:pt>
                <c:pt idx="103">
                  <c:v>44.1</c:v>
                </c:pt>
                <c:pt idx="104">
                  <c:v>40.700000000000003</c:v>
                </c:pt>
                <c:pt idx="105">
                  <c:v>37.6</c:v>
                </c:pt>
                <c:pt idx="106">
                  <c:v>40.299999999999997</c:v>
                </c:pt>
                <c:pt idx="107">
                  <c:v>28.4</c:v>
                </c:pt>
                <c:pt idx="108">
                  <c:v>26.8</c:v>
                </c:pt>
                <c:pt idx="109">
                  <c:v>34.200000000000003</c:v>
                </c:pt>
                <c:pt idx="110">
                  <c:v>38.4</c:v>
                </c:pt>
                <c:pt idx="111">
                  <c:v>43.6</c:v>
                </c:pt>
                <c:pt idx="112">
                  <c:v>53.5</c:v>
                </c:pt>
                <c:pt idx="113">
                  <c:v>90.6</c:v>
                </c:pt>
                <c:pt idx="114">
                  <c:v>87.6</c:v>
                </c:pt>
                <c:pt idx="115">
                  <c:v>91.5</c:v>
                </c:pt>
                <c:pt idx="116">
                  <c:v>87.1</c:v>
                </c:pt>
                <c:pt idx="117">
                  <c:v>85.4</c:v>
                </c:pt>
                <c:pt idx="118">
                  <c:v>85.2</c:v>
                </c:pt>
                <c:pt idx="119">
                  <c:v>82.8</c:v>
                </c:pt>
                <c:pt idx="120">
                  <c:v>82.6</c:v>
                </c:pt>
                <c:pt idx="121">
                  <c:v>81.5</c:v>
                </c:pt>
                <c:pt idx="122">
                  <c:v>72.599999999999994</c:v>
                </c:pt>
                <c:pt idx="123">
                  <c:v>59.9</c:v>
                </c:pt>
                <c:pt idx="124">
                  <c:v>44.3</c:v>
                </c:pt>
                <c:pt idx="125">
                  <c:v>14.6</c:v>
                </c:pt>
                <c:pt idx="126">
                  <c:v>-7.9</c:v>
                </c:pt>
                <c:pt idx="127">
                  <c:v>-21.6</c:v>
                </c:pt>
                <c:pt idx="128">
                  <c:v>-39.200000000000003</c:v>
                </c:pt>
                <c:pt idx="129">
                  <c:v>-51.9</c:v>
                </c:pt>
                <c:pt idx="130">
                  <c:v>-54.8</c:v>
                </c:pt>
                <c:pt idx="131">
                  <c:v>-56.6</c:v>
                </c:pt>
                <c:pt idx="132">
                  <c:v>-60.6</c:v>
                </c:pt>
                <c:pt idx="133">
                  <c:v>-65.599999999999994</c:v>
                </c:pt>
                <c:pt idx="134">
                  <c:v>-72.2</c:v>
                </c:pt>
                <c:pt idx="135">
                  <c:v>-74</c:v>
                </c:pt>
                <c:pt idx="136">
                  <c:v>-77.2</c:v>
                </c:pt>
                <c:pt idx="137">
                  <c:v>-89.3</c:v>
                </c:pt>
                <c:pt idx="138">
                  <c:v>-89.7</c:v>
                </c:pt>
                <c:pt idx="139">
                  <c:v>-92.8</c:v>
                </c:pt>
                <c:pt idx="140">
                  <c:v>-91.6</c:v>
                </c:pt>
                <c:pt idx="141">
                  <c:v>-89.4</c:v>
                </c:pt>
                <c:pt idx="142">
                  <c:v>-86.2</c:v>
                </c:pt>
                <c:pt idx="143">
                  <c:v>-77.099999999999994</c:v>
                </c:pt>
                <c:pt idx="144">
                  <c:v>-64.5</c:v>
                </c:pt>
                <c:pt idx="145">
                  <c:v>-50.4</c:v>
                </c:pt>
                <c:pt idx="146">
                  <c:v>-35.9</c:v>
                </c:pt>
                <c:pt idx="147">
                  <c:v>-1</c:v>
                </c:pt>
                <c:pt idx="148">
                  <c:v>-9.1999999999999993</c:v>
                </c:pt>
                <c:pt idx="149">
                  <c:v>17</c:v>
                </c:pt>
                <c:pt idx="150">
                  <c:v>37.6</c:v>
                </c:pt>
                <c:pt idx="151">
                  <c:v>38.6</c:v>
                </c:pt>
                <c:pt idx="152">
                  <c:v>33.200000000000003</c:v>
                </c:pt>
                <c:pt idx="153">
                  <c:v>32.1</c:v>
                </c:pt>
                <c:pt idx="154">
                  <c:v>33.700000000000003</c:v>
                </c:pt>
                <c:pt idx="155">
                  <c:v>56.6</c:v>
                </c:pt>
                <c:pt idx="156">
                  <c:v>63.5</c:v>
                </c:pt>
                <c:pt idx="157">
                  <c:v>70</c:v>
                </c:pt>
                <c:pt idx="158">
                  <c:v>70.2</c:v>
                </c:pt>
                <c:pt idx="159">
                  <c:v>74.400000000000006</c:v>
                </c:pt>
                <c:pt idx="160">
                  <c:v>80.2</c:v>
                </c:pt>
                <c:pt idx="161">
                  <c:v>88.2</c:v>
                </c:pt>
                <c:pt idx="162">
                  <c:v>88.7</c:v>
                </c:pt>
                <c:pt idx="163">
                  <c:v>88</c:v>
                </c:pt>
                <c:pt idx="164">
                  <c:v>76.900000000000006</c:v>
                </c:pt>
                <c:pt idx="165">
                  <c:v>69.2</c:v>
                </c:pt>
                <c:pt idx="166">
                  <c:v>70.900000000000006</c:v>
                </c:pt>
                <c:pt idx="167">
                  <c:v>70.599999999999994</c:v>
                </c:pt>
                <c:pt idx="168">
                  <c:v>63.5</c:v>
                </c:pt>
                <c:pt idx="169">
                  <c:v>53</c:v>
                </c:pt>
                <c:pt idx="170">
                  <c:v>42.9</c:v>
                </c:pt>
                <c:pt idx="171">
                  <c:v>38.9</c:v>
                </c:pt>
                <c:pt idx="172">
                  <c:v>33.6</c:v>
                </c:pt>
                <c:pt idx="173">
                  <c:v>23.3</c:v>
                </c:pt>
                <c:pt idx="174">
                  <c:v>11.9</c:v>
                </c:pt>
                <c:pt idx="175">
                  <c:v>8.6999999999999993</c:v>
                </c:pt>
                <c:pt idx="176">
                  <c:v>2.9</c:v>
                </c:pt>
                <c:pt idx="177">
                  <c:v>-8.4</c:v>
                </c:pt>
                <c:pt idx="178">
                  <c:v>-19.5</c:v>
                </c:pt>
                <c:pt idx="179">
                  <c:v>-31.6</c:v>
                </c:pt>
                <c:pt idx="180">
                  <c:v>-44.4</c:v>
                </c:pt>
                <c:pt idx="181">
                  <c:v>-55.2</c:v>
                </c:pt>
                <c:pt idx="182">
                  <c:v>-58</c:v>
                </c:pt>
                <c:pt idx="183">
                  <c:v>-58.1</c:v>
                </c:pt>
                <c:pt idx="184">
                  <c:v>-61.1</c:v>
                </c:pt>
                <c:pt idx="185">
                  <c:v>-66.7</c:v>
                </c:pt>
                <c:pt idx="186">
                  <c:v>-70</c:v>
                </c:pt>
                <c:pt idx="187">
                  <c:v>-69.3</c:v>
                </c:pt>
                <c:pt idx="188">
                  <c:v>-73</c:v>
                </c:pt>
                <c:pt idx="189">
                  <c:v>-66</c:v>
                </c:pt>
                <c:pt idx="190">
                  <c:v>-58.7</c:v>
                </c:pt>
                <c:pt idx="191">
                  <c:v>-61.2</c:v>
                </c:pt>
                <c:pt idx="192">
                  <c:v>-64.2</c:v>
                </c:pt>
                <c:pt idx="193">
                  <c:v>-57.8</c:v>
                </c:pt>
                <c:pt idx="194">
                  <c:v>-58.9</c:v>
                </c:pt>
                <c:pt idx="195">
                  <c:v>-61.5</c:v>
                </c:pt>
                <c:pt idx="196">
                  <c:v>-65.2</c:v>
                </c:pt>
                <c:pt idx="197">
                  <c:v>-69.3</c:v>
                </c:pt>
                <c:pt idx="198">
                  <c:v>-69.8</c:v>
                </c:pt>
                <c:pt idx="199">
                  <c:v>-75.900000000000006</c:v>
                </c:pt>
                <c:pt idx="200">
                  <c:v>-72.5</c:v>
                </c:pt>
                <c:pt idx="201">
                  <c:v>-72.7</c:v>
                </c:pt>
                <c:pt idx="202">
                  <c:v>-70.2</c:v>
                </c:pt>
                <c:pt idx="203">
                  <c:v>-74.900000000000006</c:v>
                </c:pt>
                <c:pt idx="204">
                  <c:v>-83.7</c:v>
                </c:pt>
                <c:pt idx="205">
                  <c:v>-87.5</c:v>
                </c:pt>
                <c:pt idx="206">
                  <c:v>-87.4</c:v>
                </c:pt>
                <c:pt idx="207">
                  <c:v>-91.7</c:v>
                </c:pt>
                <c:pt idx="208">
                  <c:v>-92.6</c:v>
                </c:pt>
                <c:pt idx="209">
                  <c:v>-95.8</c:v>
                </c:pt>
                <c:pt idx="210">
                  <c:v>-95.8</c:v>
                </c:pt>
                <c:pt idx="211">
                  <c:v>-95.1</c:v>
                </c:pt>
                <c:pt idx="212">
                  <c:v>-95.8</c:v>
                </c:pt>
                <c:pt idx="213">
                  <c:v>-96.1</c:v>
                </c:pt>
                <c:pt idx="214">
                  <c:v>-94.7</c:v>
                </c:pt>
                <c:pt idx="215">
                  <c:v>-94.7</c:v>
                </c:pt>
                <c:pt idx="216">
                  <c:v>-95.4</c:v>
                </c:pt>
                <c:pt idx="217">
                  <c:v>-94.1</c:v>
                </c:pt>
                <c:pt idx="218">
                  <c:v>-90.5</c:v>
                </c:pt>
                <c:pt idx="219">
                  <c:v>-84.3</c:v>
                </c:pt>
                <c:pt idx="220">
                  <c:v>-78.8</c:v>
                </c:pt>
                <c:pt idx="221">
                  <c:v>-71.8</c:v>
                </c:pt>
                <c:pt idx="222">
                  <c:v>-75.900000000000006</c:v>
                </c:pt>
                <c:pt idx="223">
                  <c:v>-80.7</c:v>
                </c:pt>
                <c:pt idx="224">
                  <c:v>-76.7</c:v>
                </c:pt>
                <c:pt idx="225">
                  <c:v>-80</c:v>
                </c:pt>
                <c:pt idx="226">
                  <c:v>-87</c:v>
                </c:pt>
                <c:pt idx="227">
                  <c:v>-83.9</c:v>
                </c:pt>
                <c:pt idx="228">
                  <c:v>-87.8</c:v>
                </c:pt>
                <c:pt idx="229">
                  <c:v>-81</c:v>
                </c:pt>
                <c:pt idx="230">
                  <c:v>-64.099999999999994</c:v>
                </c:pt>
                <c:pt idx="231">
                  <c:v>-60.2</c:v>
                </c:pt>
                <c:pt idx="232">
                  <c:v>-54</c:v>
                </c:pt>
                <c:pt idx="233">
                  <c:v>-42.2</c:v>
                </c:pt>
                <c:pt idx="234">
                  <c:v>-19.100000000000001</c:v>
                </c:pt>
                <c:pt idx="235">
                  <c:v>-6.3</c:v>
                </c:pt>
                <c:pt idx="236">
                  <c:v>3.2</c:v>
                </c:pt>
                <c:pt idx="237">
                  <c:v>10.4</c:v>
                </c:pt>
                <c:pt idx="238">
                  <c:v>24.1</c:v>
                </c:pt>
                <c:pt idx="239">
                  <c:v>31.5</c:v>
                </c:pt>
                <c:pt idx="240">
                  <c:v>32.299999999999997</c:v>
                </c:pt>
                <c:pt idx="241">
                  <c:v>40.5</c:v>
                </c:pt>
                <c:pt idx="242">
                  <c:v>42.9</c:v>
                </c:pt>
                <c:pt idx="243">
                  <c:v>45.8</c:v>
                </c:pt>
                <c:pt idx="244">
                  <c:v>45.1</c:v>
                </c:pt>
                <c:pt idx="245">
                  <c:v>39.6</c:v>
                </c:pt>
                <c:pt idx="246">
                  <c:v>35</c:v>
                </c:pt>
                <c:pt idx="247">
                  <c:v>30.8</c:v>
                </c:pt>
                <c:pt idx="248">
                  <c:v>23.1</c:v>
                </c:pt>
                <c:pt idx="249">
                  <c:v>21.6</c:v>
                </c:pt>
                <c:pt idx="250">
                  <c:v>15</c:v>
                </c:pt>
                <c:pt idx="251">
                  <c:v>7.5</c:v>
                </c:pt>
                <c:pt idx="252">
                  <c:v>-1.6</c:v>
                </c:pt>
                <c:pt idx="253">
                  <c:v>0.1</c:v>
                </c:pt>
                <c:pt idx="254">
                  <c:v>-4.8</c:v>
                </c:pt>
                <c:pt idx="255">
                  <c:v>-8.8000000000000007</c:v>
                </c:pt>
                <c:pt idx="256">
                  <c:v>-9.6999999999999993</c:v>
                </c:pt>
                <c:pt idx="257">
                  <c:v>-16.899999999999999</c:v>
                </c:pt>
                <c:pt idx="258">
                  <c:v>-27.1</c:v>
                </c:pt>
                <c:pt idx="259">
                  <c:v>-28.3</c:v>
                </c:pt>
                <c:pt idx="260">
                  <c:v>-31.9</c:v>
                </c:pt>
                <c:pt idx="261">
                  <c:v>-27.3</c:v>
                </c:pt>
                <c:pt idx="262">
                  <c:v>-15.9</c:v>
                </c:pt>
                <c:pt idx="263">
                  <c:v>-6.9</c:v>
                </c:pt>
                <c:pt idx="264">
                  <c:v>-4.3</c:v>
                </c:pt>
                <c:pt idx="265">
                  <c:v>-2.2000000000000002</c:v>
                </c:pt>
                <c:pt idx="266">
                  <c:v>0.7</c:v>
                </c:pt>
                <c:pt idx="267">
                  <c:v>3.4</c:v>
                </c:pt>
                <c:pt idx="268">
                  <c:v>2.4</c:v>
                </c:pt>
                <c:pt idx="269">
                  <c:v>6.9</c:v>
                </c:pt>
                <c:pt idx="270">
                  <c:v>-0.7</c:v>
                </c:pt>
                <c:pt idx="271">
                  <c:v>-7.7</c:v>
                </c:pt>
                <c:pt idx="272">
                  <c:v>-11.8</c:v>
                </c:pt>
                <c:pt idx="273">
                  <c:v>-18.899999999999999</c:v>
                </c:pt>
                <c:pt idx="274">
                  <c:v>-20.6</c:v>
                </c:pt>
                <c:pt idx="275">
                  <c:v>-21.8</c:v>
                </c:pt>
                <c:pt idx="276">
                  <c:v>-22</c:v>
                </c:pt>
                <c:pt idx="277">
                  <c:v>-20.8</c:v>
                </c:pt>
                <c:pt idx="278">
                  <c:v>-24.7</c:v>
                </c:pt>
                <c:pt idx="279">
                  <c:v>-32.5</c:v>
                </c:pt>
                <c:pt idx="280">
                  <c:v>-39.1</c:v>
                </c:pt>
                <c:pt idx="281">
                  <c:v>-42.1</c:v>
                </c:pt>
                <c:pt idx="282">
                  <c:v>-47.7</c:v>
                </c:pt>
                <c:pt idx="283">
                  <c:v>-52.4</c:v>
                </c:pt>
                <c:pt idx="284">
                  <c:v>-52.4</c:v>
                </c:pt>
                <c:pt idx="285">
                  <c:v>-56.9</c:v>
                </c:pt>
                <c:pt idx="286">
                  <c:v>-58.9</c:v>
                </c:pt>
                <c:pt idx="287">
                  <c:v>-47.7</c:v>
                </c:pt>
                <c:pt idx="288">
                  <c:v>-46.6</c:v>
                </c:pt>
                <c:pt idx="289">
                  <c:v>-55.4</c:v>
                </c:pt>
                <c:pt idx="290">
                  <c:v>-56.5</c:v>
                </c:pt>
                <c:pt idx="291">
                  <c:v>-66.3</c:v>
                </c:pt>
                <c:pt idx="292">
                  <c:v>-72.8</c:v>
                </c:pt>
                <c:pt idx="293">
                  <c:v>-77.599999999999994</c:v>
                </c:pt>
                <c:pt idx="294">
                  <c:v>-80.099999999999994</c:v>
                </c:pt>
                <c:pt idx="295">
                  <c:v>-81.5</c:v>
                </c:pt>
                <c:pt idx="296">
                  <c:v>-80.2</c:v>
                </c:pt>
                <c:pt idx="297">
                  <c:v>-77.599999999999994</c:v>
                </c:pt>
                <c:pt idx="298">
                  <c:v>-57.1</c:v>
                </c:pt>
                <c:pt idx="299">
                  <c:v>-40.299999999999997</c:v>
                </c:pt>
                <c:pt idx="300">
                  <c:v>-20.399999999999999</c:v>
                </c:pt>
                <c:pt idx="301">
                  <c:v>-8.1999999999999993</c:v>
                </c:pt>
                <c:pt idx="302">
                  <c:v>0.3</c:v>
                </c:pt>
                <c:pt idx="303">
                  <c:v>4.8</c:v>
                </c:pt>
                <c:pt idx="304">
                  <c:v>7.4</c:v>
                </c:pt>
                <c:pt idx="305">
                  <c:v>8.3000000000000007</c:v>
                </c:pt>
                <c:pt idx="306">
                  <c:v>8.6999999999999993</c:v>
                </c:pt>
                <c:pt idx="307">
                  <c:v>13.2</c:v>
                </c:pt>
                <c:pt idx="308">
                  <c:v>17.600000000000001</c:v>
                </c:pt>
                <c:pt idx="309">
                  <c:v>18.399999999999999</c:v>
                </c:pt>
                <c:pt idx="310">
                  <c:v>18.600000000000001</c:v>
                </c:pt>
                <c:pt idx="311">
                  <c:v>16</c:v>
                </c:pt>
                <c:pt idx="312">
                  <c:v>7.1</c:v>
                </c:pt>
                <c:pt idx="313">
                  <c:v>-0.3</c:v>
                </c:pt>
                <c:pt idx="314">
                  <c:v>-4.0999999999999996</c:v>
                </c:pt>
                <c:pt idx="315">
                  <c:v>-11.2</c:v>
                </c:pt>
                <c:pt idx="316">
                  <c:v>-34</c:v>
                </c:pt>
                <c:pt idx="317">
                  <c:v>-49.1</c:v>
                </c:pt>
                <c:pt idx="318">
                  <c:v>-67.900000000000006</c:v>
                </c:pt>
                <c:pt idx="319">
                  <c:v>-81.2</c:v>
                </c:pt>
                <c:pt idx="320">
                  <c:v>-91.1</c:v>
                </c:pt>
                <c:pt idx="321">
                  <c:v>-96.1</c:v>
                </c:pt>
                <c:pt idx="322">
                  <c:v>-96.4</c:v>
                </c:pt>
                <c:pt idx="323">
                  <c:v>-96.9</c:v>
                </c:pt>
                <c:pt idx="324">
                  <c:v>-97.5</c:v>
                </c:pt>
                <c:pt idx="325">
                  <c:v>-98.5</c:v>
                </c:pt>
                <c:pt idx="326">
                  <c:v>-96.5</c:v>
                </c:pt>
                <c:pt idx="327">
                  <c:v>-96</c:v>
                </c:pt>
                <c:pt idx="328">
                  <c:v>-97.1</c:v>
                </c:pt>
                <c:pt idx="329">
                  <c:v>-96.9</c:v>
                </c:pt>
                <c:pt idx="330">
                  <c:v>-98.1</c:v>
                </c:pt>
                <c:pt idx="331">
                  <c:v>-97.2</c:v>
                </c:pt>
                <c:pt idx="332">
                  <c:v>-96.3</c:v>
                </c:pt>
                <c:pt idx="333">
                  <c:v>-96.2</c:v>
                </c:pt>
                <c:pt idx="334">
                  <c:v>-96.2</c:v>
                </c:pt>
                <c:pt idx="335">
                  <c:v>-93.3</c:v>
                </c:pt>
                <c:pt idx="336">
                  <c:v>-89.8</c:v>
                </c:pt>
                <c:pt idx="337">
                  <c:v>-81.2</c:v>
                </c:pt>
                <c:pt idx="338">
                  <c:v>-63.3</c:v>
                </c:pt>
                <c:pt idx="339">
                  <c:v>-48.5</c:v>
                </c:pt>
                <c:pt idx="340">
                  <c:v>-31.3</c:v>
                </c:pt>
                <c:pt idx="341">
                  <c:v>-9.8000000000000007</c:v>
                </c:pt>
                <c:pt idx="342">
                  <c:v>-6.2</c:v>
                </c:pt>
                <c:pt idx="343">
                  <c:v>-11.7</c:v>
                </c:pt>
                <c:pt idx="344">
                  <c:v>-14.3</c:v>
                </c:pt>
                <c:pt idx="345">
                  <c:v>-5.8</c:v>
                </c:pt>
                <c:pt idx="346">
                  <c:v>0.1</c:v>
                </c:pt>
                <c:pt idx="347">
                  <c:v>3.2</c:v>
                </c:pt>
              </c:numCache>
            </c:numRef>
          </c:val>
          <c:smooth val="0"/>
          <c:extLst>
            <c:ext xmlns:c16="http://schemas.microsoft.com/office/drawing/2014/chart" uri="{C3380CC4-5D6E-409C-BE32-E72D297353CC}">
              <c16:uniqueId val="{00000001-CBD0-4E8C-BAA7-B8D4C800F7BA}"/>
            </c:ext>
          </c:extLst>
        </c:ser>
        <c:dLbls>
          <c:showLegendKey val="0"/>
          <c:showVal val="0"/>
          <c:showCatName val="0"/>
          <c:showSerName val="0"/>
          <c:showPercent val="0"/>
          <c:showBubbleSize val="0"/>
        </c:dLbls>
        <c:smooth val="0"/>
        <c:axId val="128771584"/>
        <c:axId val="128773120"/>
      </c:lineChart>
      <c:dateAx>
        <c:axId val="128771584"/>
        <c:scaling>
          <c:orientation val="minMax"/>
        </c:scaling>
        <c:delete val="0"/>
        <c:axPos val="b"/>
        <c:numFmt formatCode="yyyy" sourceLinked="0"/>
        <c:majorTickMark val="none"/>
        <c:minorTickMark val="none"/>
        <c:tickLblPos val="low"/>
        <c:spPr>
          <a:ln w="3175">
            <a:solidFill>
              <a:schemeClr val="bg1">
                <a:lumMod val="65000"/>
              </a:schemeClr>
            </a:solidFill>
            <a:prstDash val="solid"/>
          </a:ln>
        </c:spPr>
        <c:txPr>
          <a:bodyPr rot="-5400000" vert="horz"/>
          <a:lstStyle/>
          <a:p>
            <a:pPr>
              <a:defRPr/>
            </a:pPr>
            <a:endParaRPr lang="de-DE"/>
          </a:p>
        </c:txPr>
        <c:crossAx val="128773120"/>
        <c:crossesAt val="-100"/>
        <c:auto val="1"/>
        <c:lblOffset val="100"/>
        <c:baseTimeUnit val="months"/>
        <c:majorUnit val="12"/>
        <c:majorTimeUnit val="months"/>
        <c:minorUnit val="6"/>
        <c:minorTimeUnit val="months"/>
      </c:dateAx>
      <c:valAx>
        <c:axId val="128773120"/>
        <c:scaling>
          <c:orientation val="minMax"/>
          <c:max val="100"/>
          <c:min val="-10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8771584"/>
        <c:crosses val="autoZero"/>
        <c:crossBetween val="between"/>
        <c:majorUnit val="20"/>
      </c:valAx>
      <c:spPr>
        <a:solidFill>
          <a:srgbClr val="FFFFFF"/>
        </a:solidFill>
        <a:ln w="12700">
          <a:noFill/>
          <a:prstDash val="solid"/>
        </a:ln>
      </c:spPr>
    </c:plotArea>
    <c:legend>
      <c:legendPos val="b"/>
      <c:layout>
        <c:manualLayout>
          <c:xMode val="edge"/>
          <c:yMode val="edge"/>
          <c:x val="0.45387587320815675"/>
          <c:y val="2.8762393464861841E-2"/>
          <c:w val="0.5101145972138097"/>
          <c:h val="6.7631366303931115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800" b="1"/>
            </a:pPr>
            <a:r>
              <a:rPr lang="de-DE" sz="1800" b="1"/>
              <a:t>ZEW-Indikator</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4917474160206762E-2"/>
          <c:y val="0.14964644249512676"/>
          <c:w val="0.90133204134366918"/>
          <c:h val="0.74538157894736834"/>
        </c:manualLayout>
      </c:layout>
      <c:lineChart>
        <c:grouping val="standard"/>
        <c:varyColors val="0"/>
        <c:ser>
          <c:idx val="0"/>
          <c:order val="0"/>
          <c:tx>
            <c:strRef>
              <c:f>'ZEW-Index'!$B$5</c:f>
              <c:strCache>
                <c:ptCount val="1"/>
                <c:pt idx="0">
                  <c:v>Konjunkturerwartungen </c:v>
                </c:pt>
              </c:strCache>
            </c:strRef>
          </c:tx>
          <c:spPr>
            <a:ln w="31750">
              <a:solidFill>
                <a:srgbClr val="00B0F0"/>
              </a:solidFill>
              <a:prstDash val="solid"/>
            </a:ln>
          </c:spPr>
          <c:marker>
            <c:symbol val="none"/>
          </c:marker>
          <c:cat>
            <c:numRef>
              <c:f>'ZEW-Index'!$A$9:$A$68</c:f>
              <c:numCache>
                <c:formatCode>mmm\-yy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'ZEW-Index'!$B$9:$B$68</c:f>
              <c:numCache>
                <c:formatCode>0.0</c:formatCode>
                <c:ptCount val="60"/>
                <c:pt idx="6">
                  <c:v>-28</c:v>
                </c:pt>
                <c:pt idx="7">
                  <c:v>-34.299999999999997</c:v>
                </c:pt>
                <c:pt idx="8">
                  <c:v>-41</c:v>
                </c:pt>
                <c:pt idx="9">
                  <c:v>-39.299999999999997</c:v>
                </c:pt>
                <c:pt idx="10" formatCode="General">
                  <c:v>54.3</c:v>
                </c:pt>
                <c:pt idx="11" formatCode="General">
                  <c:v>51.7</c:v>
                </c:pt>
                <c:pt idx="12" formatCode="General">
                  <c:v>29.9</c:v>
                </c:pt>
                <c:pt idx="13" formatCode="General">
                  <c:v>31.7</c:v>
                </c:pt>
                <c:pt idx="14" formatCode="General">
                  <c:v>22.3</c:v>
                </c:pt>
                <c:pt idx="15" formatCode="General">
                  <c:v>26.5</c:v>
                </c:pt>
                <c:pt idx="16" formatCode="General">
                  <c:v>40.4</c:v>
                </c:pt>
                <c:pt idx="17" formatCode="General">
                  <c:v>63.3</c:v>
                </c:pt>
                <c:pt idx="18">
                  <c:v>79.8</c:v>
                </c:pt>
                <c:pt idx="19">
                  <c:v>84.4</c:v>
                </c:pt>
                <c:pt idx="20" formatCode="General">
                  <c:v>70.7</c:v>
                </c:pt>
                <c:pt idx="21">
                  <c:v>76.599999999999994</c:v>
                </c:pt>
                <c:pt idx="22" formatCode="General">
                  <c:v>71.2</c:v>
                </c:pt>
                <c:pt idx="23" formatCode="General">
                  <c:v>61.8</c:v>
                </c:pt>
                <c:pt idx="24" formatCode="General">
                  <c:v>55</c:v>
                </c:pt>
                <c:pt idx="25" formatCode="General">
                  <c:v>39</c:v>
                </c:pt>
                <c:pt idx="26" formatCode="General">
                  <c:v>56.1</c:v>
                </c:pt>
                <c:pt idx="27" formatCode="General">
                  <c:v>77.400000000000006</c:v>
                </c:pt>
                <c:pt idx="28" formatCode="General">
                  <c:v>71.5</c:v>
                </c:pt>
                <c:pt idx="29" formatCode="General">
                  <c:v>59.3</c:v>
                </c:pt>
                <c:pt idx="30" formatCode="General">
                  <c:v>63.4</c:v>
                </c:pt>
                <c:pt idx="31" formatCode="General">
                  <c:v>51</c:v>
                </c:pt>
                <c:pt idx="32" formatCode="General">
                  <c:v>28.2</c:v>
                </c:pt>
                <c:pt idx="33" formatCode="General">
                  <c:v>-49.5</c:v>
                </c:pt>
                <c:pt idx="34" formatCode="General">
                  <c:v>8.6999999999999993</c:v>
                </c:pt>
                <c:pt idx="35" formatCode="General">
                  <c:v>26.7</c:v>
                </c:pt>
                <c:pt idx="36" formatCode="General">
                  <c:v>10.7</c:v>
                </c:pt>
                <c:pt idx="37" formatCode="General">
                  <c:v>-2.1</c:v>
                </c:pt>
                <c:pt idx="38" formatCode="General">
                  <c:v>-22.8</c:v>
                </c:pt>
                <c:pt idx="39" formatCode="General">
                  <c:v>-22.5</c:v>
                </c:pt>
                <c:pt idx="40" formatCode="General">
                  <c:v>-44.1</c:v>
                </c:pt>
                <c:pt idx="41" formatCode="General">
                  <c:v>-24.5</c:v>
                </c:pt>
                <c:pt idx="42" formatCode="General">
                  <c:v>-21.1</c:v>
                </c:pt>
                <c:pt idx="43" formatCode="General">
                  <c:v>-2.1</c:v>
                </c:pt>
                <c:pt idx="44" formatCode="General">
                  <c:v>3.1</c:v>
                </c:pt>
                <c:pt idx="45" formatCode="General">
                  <c:v>-3.6</c:v>
                </c:pt>
                <c:pt idx="46" formatCode="General">
                  <c:v>-13.4</c:v>
                </c:pt>
                <c:pt idx="47" formatCode="General">
                  <c:v>-15</c:v>
                </c:pt>
                <c:pt idx="48" formatCode="General">
                  <c:v>-17.5</c:v>
                </c:pt>
                <c:pt idx="49" formatCode="General">
                  <c:v>-24.1</c:v>
                </c:pt>
                <c:pt idx="50" formatCode="General">
                  <c:v>-24.7</c:v>
                </c:pt>
                <c:pt idx="51" formatCode="General">
                  <c:v>-10.6</c:v>
                </c:pt>
                <c:pt idx="52" formatCode="General">
                  <c:v>-13.7</c:v>
                </c:pt>
                <c:pt idx="53" formatCode="General">
                  <c:v>-24.7</c:v>
                </c:pt>
                <c:pt idx="54" formatCode="General">
                  <c:v>-16.100000000000001</c:v>
                </c:pt>
                <c:pt idx="55" formatCode="General">
                  <c:v>-8.1999999999999993</c:v>
                </c:pt>
                <c:pt idx="56" formatCode="General">
                  <c:v>-8.1999999999999993</c:v>
                </c:pt>
                <c:pt idx="57" formatCode="General">
                  <c:v>5.0999999999999996</c:v>
                </c:pt>
                <c:pt idx="58" formatCode="General">
                  <c:v>17.8</c:v>
                </c:pt>
                <c:pt idx="59" formatCode="General">
                  <c:v>20.399999999999999</c:v>
                </c:pt>
              </c:numCache>
            </c:numRef>
          </c:val>
          <c:smooth val="0"/>
          <c:extLst>
            <c:ext xmlns:c16="http://schemas.microsoft.com/office/drawing/2014/chart" uri="{C3380CC4-5D6E-409C-BE32-E72D297353CC}">
              <c16:uniqueId val="{00000000-31D9-4AE2-A387-6E919D07DF0A}"/>
            </c:ext>
          </c:extLst>
        </c:ser>
        <c:ser>
          <c:idx val="1"/>
          <c:order val="1"/>
          <c:tx>
            <c:strRef>
              <c:f>'ZEW-Index'!$C$5</c:f>
              <c:strCache>
                <c:ptCount val="1"/>
                <c:pt idx="0">
                  <c:v>Konjunkturlage</c:v>
                </c:pt>
              </c:strCache>
            </c:strRef>
          </c:tx>
          <c:spPr>
            <a:ln w="31750">
              <a:solidFill>
                <a:srgbClr val="002060"/>
              </a:solidFill>
            </a:ln>
          </c:spPr>
          <c:marker>
            <c:symbol val="none"/>
          </c:marker>
          <c:cat>
            <c:numRef>
              <c:f>'ZEW-Index'!$A$9:$A$68</c:f>
              <c:numCache>
                <c:formatCode>mmm\-yy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'ZEW-Index'!$C$9:$C$68</c:f>
              <c:numCache>
                <c:formatCode>General</c:formatCode>
                <c:ptCount val="60"/>
                <c:pt idx="6">
                  <c:v>-27.6</c:v>
                </c:pt>
                <c:pt idx="7">
                  <c:v>-36.5</c:v>
                </c:pt>
                <c:pt idx="8">
                  <c:v>-30.8</c:v>
                </c:pt>
                <c:pt idx="9">
                  <c:v>-21.4</c:v>
                </c:pt>
                <c:pt idx="10">
                  <c:v>-8.1</c:v>
                </c:pt>
                <c:pt idx="11">
                  <c:v>-10.199999999999999</c:v>
                </c:pt>
                <c:pt idx="12">
                  <c:v>-7.4</c:v>
                </c:pt>
                <c:pt idx="13">
                  <c:v>12.5</c:v>
                </c:pt>
                <c:pt idx="14">
                  <c:v>21.6</c:v>
                </c:pt>
                <c:pt idx="15">
                  <c:v>31.9</c:v>
                </c:pt>
                <c:pt idx="16">
                  <c:v>29.3</c:v>
                </c:pt>
                <c:pt idx="17">
                  <c:v>21.9</c:v>
                </c:pt>
                <c:pt idx="18" formatCode="0.0">
                  <c:v>-9.1</c:v>
                </c:pt>
                <c:pt idx="19" formatCode="0.0">
                  <c:v>-40.1</c:v>
                </c:pt>
                <c:pt idx="20">
                  <c:v>-48.8</c:v>
                </c:pt>
                <c:pt idx="21" formatCode="0.0">
                  <c:v>-61</c:v>
                </c:pt>
                <c:pt idx="22">
                  <c:v>-67.2</c:v>
                </c:pt>
                <c:pt idx="23">
                  <c:v>-66.400000000000006</c:v>
                </c:pt>
                <c:pt idx="24">
                  <c:v>-66.5</c:v>
                </c:pt>
                <c:pt idx="25">
                  <c:v>-64.3</c:v>
                </c:pt>
                <c:pt idx="26">
                  <c:v>-59.5</c:v>
                </c:pt>
                <c:pt idx="27">
                  <c:v>-66.2</c:v>
                </c:pt>
                <c:pt idx="28">
                  <c:v>-81.3</c:v>
                </c:pt>
                <c:pt idx="29">
                  <c:v>-80.900000000000006</c:v>
                </c:pt>
                <c:pt idx="30">
                  <c:v>-83.1</c:v>
                </c:pt>
                <c:pt idx="31">
                  <c:v>-93.5</c:v>
                </c:pt>
                <c:pt idx="32">
                  <c:v>-91.5</c:v>
                </c:pt>
                <c:pt idx="33">
                  <c:v>-43.1</c:v>
                </c:pt>
                <c:pt idx="34">
                  <c:v>-15.7</c:v>
                </c:pt>
                <c:pt idx="35">
                  <c:v>-9.5</c:v>
                </c:pt>
                <c:pt idx="36">
                  <c:v>-19.899999999999999</c:v>
                </c:pt>
                <c:pt idx="37">
                  <c:v>-24.7</c:v>
                </c:pt>
                <c:pt idx="38">
                  <c:v>-25.3</c:v>
                </c:pt>
                <c:pt idx="39">
                  <c:v>-19.899999999999999</c:v>
                </c:pt>
                <c:pt idx="40">
                  <c:v>-13.5</c:v>
                </c:pt>
                <c:pt idx="41">
                  <c:v>-1.1000000000000001</c:v>
                </c:pt>
                <c:pt idx="42">
                  <c:v>7.8</c:v>
                </c:pt>
                <c:pt idx="43">
                  <c:v>8.1999999999999993</c:v>
                </c:pt>
                <c:pt idx="44">
                  <c:v>5.5</c:v>
                </c:pt>
                <c:pt idx="45">
                  <c:v>11.1</c:v>
                </c:pt>
                <c:pt idx="46">
                  <c:v>15</c:v>
                </c:pt>
                <c:pt idx="47">
                  <c:v>27.6</c:v>
                </c:pt>
                <c:pt idx="48">
                  <c:v>45.3</c:v>
                </c:pt>
                <c:pt idx="49">
                  <c:v>58.2</c:v>
                </c:pt>
                <c:pt idx="50">
                  <c:v>70.099999999999994</c:v>
                </c:pt>
                <c:pt idx="51">
                  <c:v>76</c:v>
                </c:pt>
                <c:pt idx="52">
                  <c:v>72.599999999999994</c:v>
                </c:pt>
                <c:pt idx="53">
                  <c:v>72.400000000000006</c:v>
                </c:pt>
                <c:pt idx="54">
                  <c:v>80.599999999999994</c:v>
                </c:pt>
                <c:pt idx="55">
                  <c:v>87.4</c:v>
                </c:pt>
                <c:pt idx="56">
                  <c:v>87.9</c:v>
                </c:pt>
                <c:pt idx="57">
                  <c:v>90.7</c:v>
                </c:pt>
                <c:pt idx="58">
                  <c:v>92.3</c:v>
                </c:pt>
                <c:pt idx="59">
                  <c:v>95.2</c:v>
                </c:pt>
              </c:numCache>
            </c:numRef>
          </c:val>
          <c:smooth val="0"/>
          <c:extLst>
            <c:ext xmlns:c16="http://schemas.microsoft.com/office/drawing/2014/chart" uri="{C3380CC4-5D6E-409C-BE32-E72D297353CC}">
              <c16:uniqueId val="{00000001-31D9-4AE2-A387-6E919D07DF0A}"/>
            </c:ext>
          </c:extLst>
        </c:ser>
        <c:dLbls>
          <c:showLegendKey val="0"/>
          <c:showVal val="0"/>
          <c:showCatName val="0"/>
          <c:showSerName val="0"/>
          <c:showPercent val="0"/>
          <c:showBubbleSize val="0"/>
        </c:dLbls>
        <c:smooth val="0"/>
        <c:axId val="128771584"/>
        <c:axId val="128773120"/>
      </c:lineChart>
      <c:dateAx>
        <c:axId val="128771584"/>
        <c:scaling>
          <c:orientation val="minMax"/>
        </c:scaling>
        <c:delete val="0"/>
        <c:axPos val="b"/>
        <c:numFmt formatCode="yyyy" sourceLinked="0"/>
        <c:majorTickMark val="none"/>
        <c:minorTickMark val="none"/>
        <c:tickLblPos val="low"/>
        <c:spPr>
          <a:ln w="3175">
            <a:solidFill>
              <a:srgbClr val="C00000"/>
            </a:solidFill>
            <a:prstDash val="solid"/>
          </a:ln>
        </c:spPr>
        <c:txPr>
          <a:bodyPr rot="0" vert="horz"/>
          <a:lstStyle/>
          <a:p>
            <a:pPr>
              <a:defRPr/>
            </a:pPr>
            <a:endParaRPr lang="de-DE"/>
          </a:p>
        </c:txPr>
        <c:crossAx val="128773120"/>
        <c:crossesAt val="0"/>
        <c:auto val="1"/>
        <c:lblOffset val="100"/>
        <c:baseTimeUnit val="months"/>
        <c:majorUnit val="12"/>
        <c:majorTimeUnit val="months"/>
        <c:minorUnit val="6"/>
        <c:minorTimeUnit val="months"/>
      </c:dateAx>
      <c:valAx>
        <c:axId val="128773120"/>
        <c:scaling>
          <c:orientation val="minMax"/>
          <c:max val="100"/>
          <c:min val="-100"/>
        </c:scaling>
        <c:delete val="0"/>
        <c:axPos val="l"/>
        <c:majorGridlines>
          <c:spPr>
            <a:ln w="3175">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8771584"/>
        <c:crosses val="autoZero"/>
        <c:crossBetween val="between"/>
        <c:majorUnit val="20"/>
      </c:valAx>
      <c:spPr>
        <a:solidFill>
          <a:srgbClr val="FFFFFF"/>
        </a:solidFill>
        <a:ln w="12700">
          <a:noFill/>
          <a:prstDash val="solid"/>
        </a:ln>
      </c:spPr>
    </c:plotArea>
    <c:legend>
      <c:legendPos val="b"/>
      <c:layout>
        <c:manualLayout>
          <c:xMode val="edge"/>
          <c:yMode val="edge"/>
          <c:x val="0.45387587320815675"/>
          <c:y val="2.8762393464861841E-2"/>
          <c:w val="0.5101145972138097"/>
          <c:h val="6.7631366303931115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800" b="1"/>
            </a:pPr>
            <a:r>
              <a:rPr lang="de-DE" sz="1800" b="1"/>
              <a:t>ZEW-Indikator</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4917474160206762E-2"/>
          <c:y val="0.14964644249512676"/>
          <c:w val="0.90133204134366918"/>
          <c:h val="0.74538157894736834"/>
        </c:manualLayout>
      </c:layout>
      <c:lineChart>
        <c:grouping val="standard"/>
        <c:varyColors val="0"/>
        <c:ser>
          <c:idx val="0"/>
          <c:order val="0"/>
          <c:tx>
            <c:strRef>
              <c:f>'ZEW-Index'!$B$5</c:f>
              <c:strCache>
                <c:ptCount val="1"/>
                <c:pt idx="0">
                  <c:v>Konjunkturerwartungen </c:v>
                </c:pt>
              </c:strCache>
            </c:strRef>
          </c:tx>
          <c:spPr>
            <a:ln w="31750">
              <a:solidFill>
                <a:srgbClr val="00B0F0"/>
              </a:solidFill>
              <a:prstDash val="solid"/>
            </a:ln>
          </c:spPr>
          <c:marker>
            <c:symbol val="none"/>
          </c:marker>
          <c:cat>
            <c:numRef>
              <c:f>'ZEW-Index'!$A$9:$A$68</c:f>
              <c:numCache>
                <c:formatCode>mmm\-yy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'ZEW-Index'!$B$9:$B$68</c:f>
              <c:numCache>
                <c:formatCode>0.0</c:formatCode>
                <c:ptCount val="60"/>
                <c:pt idx="6">
                  <c:v>-28</c:v>
                </c:pt>
                <c:pt idx="7">
                  <c:v>-34.299999999999997</c:v>
                </c:pt>
                <c:pt idx="8">
                  <c:v>-41</c:v>
                </c:pt>
                <c:pt idx="9">
                  <c:v>-39.299999999999997</c:v>
                </c:pt>
                <c:pt idx="10" formatCode="General">
                  <c:v>54.3</c:v>
                </c:pt>
                <c:pt idx="11" formatCode="General">
                  <c:v>51.7</c:v>
                </c:pt>
                <c:pt idx="12" formatCode="General">
                  <c:v>29.9</c:v>
                </c:pt>
                <c:pt idx="13" formatCode="General">
                  <c:v>31.7</c:v>
                </c:pt>
                <c:pt idx="14" formatCode="General">
                  <c:v>22.3</c:v>
                </c:pt>
                <c:pt idx="15" formatCode="General">
                  <c:v>26.5</c:v>
                </c:pt>
                <c:pt idx="16" formatCode="General">
                  <c:v>40.4</c:v>
                </c:pt>
                <c:pt idx="17" formatCode="General">
                  <c:v>63.3</c:v>
                </c:pt>
                <c:pt idx="18">
                  <c:v>79.8</c:v>
                </c:pt>
                <c:pt idx="19">
                  <c:v>84.4</c:v>
                </c:pt>
                <c:pt idx="20" formatCode="General">
                  <c:v>70.7</c:v>
                </c:pt>
                <c:pt idx="21">
                  <c:v>76.599999999999994</c:v>
                </c:pt>
                <c:pt idx="22" formatCode="General">
                  <c:v>71.2</c:v>
                </c:pt>
                <c:pt idx="23" formatCode="General">
                  <c:v>61.8</c:v>
                </c:pt>
                <c:pt idx="24" formatCode="General">
                  <c:v>55</c:v>
                </c:pt>
                <c:pt idx="25" formatCode="General">
                  <c:v>39</c:v>
                </c:pt>
                <c:pt idx="26" formatCode="General">
                  <c:v>56.1</c:v>
                </c:pt>
                <c:pt idx="27" formatCode="General">
                  <c:v>77.400000000000006</c:v>
                </c:pt>
                <c:pt idx="28" formatCode="General">
                  <c:v>71.5</c:v>
                </c:pt>
                <c:pt idx="29" formatCode="General">
                  <c:v>59.3</c:v>
                </c:pt>
                <c:pt idx="30" formatCode="General">
                  <c:v>63.4</c:v>
                </c:pt>
                <c:pt idx="31" formatCode="General">
                  <c:v>51</c:v>
                </c:pt>
                <c:pt idx="32" formatCode="General">
                  <c:v>28.2</c:v>
                </c:pt>
                <c:pt idx="33" formatCode="General">
                  <c:v>-49.5</c:v>
                </c:pt>
                <c:pt idx="34" formatCode="General">
                  <c:v>8.6999999999999993</c:v>
                </c:pt>
                <c:pt idx="35" formatCode="General">
                  <c:v>26.7</c:v>
                </c:pt>
                <c:pt idx="36" formatCode="General">
                  <c:v>10.7</c:v>
                </c:pt>
                <c:pt idx="37" formatCode="General">
                  <c:v>-2.1</c:v>
                </c:pt>
                <c:pt idx="38" formatCode="General">
                  <c:v>-22.8</c:v>
                </c:pt>
                <c:pt idx="39" formatCode="General">
                  <c:v>-22.5</c:v>
                </c:pt>
                <c:pt idx="40" formatCode="General">
                  <c:v>-44.1</c:v>
                </c:pt>
                <c:pt idx="41" formatCode="General">
                  <c:v>-24.5</c:v>
                </c:pt>
                <c:pt idx="42" formatCode="General">
                  <c:v>-21.1</c:v>
                </c:pt>
                <c:pt idx="43" formatCode="General">
                  <c:v>-2.1</c:v>
                </c:pt>
                <c:pt idx="44" formatCode="General">
                  <c:v>3.1</c:v>
                </c:pt>
                <c:pt idx="45" formatCode="General">
                  <c:v>-3.6</c:v>
                </c:pt>
                <c:pt idx="46" formatCode="General">
                  <c:v>-13.4</c:v>
                </c:pt>
                <c:pt idx="47" formatCode="General">
                  <c:v>-15</c:v>
                </c:pt>
                <c:pt idx="48" formatCode="General">
                  <c:v>-17.5</c:v>
                </c:pt>
                <c:pt idx="49" formatCode="General">
                  <c:v>-24.1</c:v>
                </c:pt>
                <c:pt idx="50" formatCode="General">
                  <c:v>-24.7</c:v>
                </c:pt>
                <c:pt idx="51" formatCode="General">
                  <c:v>-10.6</c:v>
                </c:pt>
                <c:pt idx="52" formatCode="General">
                  <c:v>-13.7</c:v>
                </c:pt>
                <c:pt idx="53" formatCode="General">
                  <c:v>-24.7</c:v>
                </c:pt>
                <c:pt idx="54" formatCode="General">
                  <c:v>-16.100000000000001</c:v>
                </c:pt>
                <c:pt idx="55" formatCode="General">
                  <c:v>-8.1999999999999993</c:v>
                </c:pt>
                <c:pt idx="56" formatCode="General">
                  <c:v>-8.1999999999999993</c:v>
                </c:pt>
                <c:pt idx="57" formatCode="General">
                  <c:v>5.0999999999999996</c:v>
                </c:pt>
                <c:pt idx="58" formatCode="General">
                  <c:v>17.8</c:v>
                </c:pt>
                <c:pt idx="59" formatCode="General">
                  <c:v>20.399999999999999</c:v>
                </c:pt>
              </c:numCache>
            </c:numRef>
          </c:val>
          <c:smooth val="0"/>
          <c:extLst>
            <c:ext xmlns:c16="http://schemas.microsoft.com/office/drawing/2014/chart" uri="{C3380CC4-5D6E-409C-BE32-E72D297353CC}">
              <c16:uniqueId val="{00000000-86B4-45E0-8BC0-36C86247F6CF}"/>
            </c:ext>
          </c:extLst>
        </c:ser>
        <c:dLbls>
          <c:showLegendKey val="0"/>
          <c:showVal val="0"/>
          <c:showCatName val="0"/>
          <c:showSerName val="0"/>
          <c:showPercent val="0"/>
          <c:showBubbleSize val="0"/>
        </c:dLbls>
        <c:smooth val="0"/>
        <c:axId val="128771584"/>
        <c:axId val="128773120"/>
      </c:lineChart>
      <c:dateAx>
        <c:axId val="128771584"/>
        <c:scaling>
          <c:orientation val="minMax"/>
        </c:scaling>
        <c:delete val="0"/>
        <c:axPos val="b"/>
        <c:numFmt formatCode="yyyy" sourceLinked="0"/>
        <c:majorTickMark val="none"/>
        <c:minorTickMark val="none"/>
        <c:tickLblPos val="low"/>
        <c:spPr>
          <a:ln w="3175">
            <a:solidFill>
              <a:schemeClr val="bg1">
                <a:lumMod val="65000"/>
              </a:schemeClr>
            </a:solidFill>
            <a:prstDash val="solid"/>
          </a:ln>
        </c:spPr>
        <c:txPr>
          <a:bodyPr rot="0" vert="horz"/>
          <a:lstStyle/>
          <a:p>
            <a:pPr>
              <a:defRPr/>
            </a:pPr>
            <a:endParaRPr lang="de-DE"/>
          </a:p>
        </c:txPr>
        <c:crossAx val="128773120"/>
        <c:crossesAt val="-100"/>
        <c:auto val="1"/>
        <c:lblOffset val="100"/>
        <c:baseTimeUnit val="months"/>
        <c:majorUnit val="12"/>
        <c:majorTimeUnit val="months"/>
        <c:minorUnit val="6"/>
        <c:minorTimeUnit val="months"/>
      </c:dateAx>
      <c:valAx>
        <c:axId val="128773120"/>
        <c:scaling>
          <c:orientation val="minMax"/>
          <c:max val="100"/>
          <c:min val="-10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8771584"/>
        <c:crosses val="autoZero"/>
        <c:crossBetween val="between"/>
        <c:majorUnit val="20"/>
      </c:valAx>
      <c:spPr>
        <a:solidFill>
          <a:srgbClr val="FFFFFF"/>
        </a:solidFill>
        <a:ln w="12700">
          <a:noFill/>
          <a:prstDash val="solid"/>
        </a:ln>
      </c:spPr>
    </c:plotArea>
    <c:legend>
      <c:legendPos val="b"/>
      <c:layout>
        <c:manualLayout>
          <c:xMode val="edge"/>
          <c:yMode val="edge"/>
          <c:x val="0.45387587320815675"/>
          <c:y val="2.8762393464861841E-2"/>
          <c:w val="0.5101145972138097"/>
          <c:h val="6.7631366303931115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800" b="1"/>
            </a:pPr>
            <a:r>
              <a:rPr lang="de-DE" sz="1800" b="1"/>
              <a:t>GfK-Konsumklima-Indikator</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6.6713339793281673E-2"/>
          <c:y val="0.14964644249512676"/>
          <c:w val="0.9095361757105942"/>
          <c:h val="0.74538157894736834"/>
        </c:manualLayout>
      </c:layout>
      <c:lineChart>
        <c:grouping val="standard"/>
        <c:varyColors val="0"/>
        <c:ser>
          <c:idx val="0"/>
          <c:order val="0"/>
          <c:tx>
            <c:strRef>
              <c:f>'GfK-Index '!$E$5</c:f>
              <c:strCache>
                <c:ptCount val="1"/>
                <c:pt idx="0">
                  <c:v>Konsum-klima</c:v>
                </c:pt>
              </c:strCache>
            </c:strRef>
          </c:tx>
          <c:spPr>
            <a:ln w="31750">
              <a:solidFill>
                <a:srgbClr val="00B0F0"/>
              </a:solidFill>
              <a:prstDash val="solid"/>
            </a:ln>
          </c:spPr>
          <c:marker>
            <c:symbol val="none"/>
          </c:marker>
          <c:cat>
            <c:numRef>
              <c:f>'GfK-Index '!$A$9:$A$212</c:f>
              <c:numCache>
                <c:formatCode>mmm\-yy</c:formatCode>
                <c:ptCount val="204"/>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formatCode="[$-407]mmm/\ yy;@">
                  <c:v>40483</c:v>
                </c:pt>
                <c:pt idx="146" formatCode="[$-407]mmm/\ yy;@">
                  <c:v>40452</c:v>
                </c:pt>
                <c:pt idx="147" formatCode="[$-407]mmm/\ yy;@">
                  <c:v>40422</c:v>
                </c:pt>
                <c:pt idx="148" formatCode="[$-407]mmm/\ yy;@">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formatCode="[$-407]mmm/\ yy;@">
                  <c:v>39965</c:v>
                </c:pt>
                <c:pt idx="163" formatCode="[$-407]mmm/\ yy;@">
                  <c:v>39934</c:v>
                </c:pt>
                <c:pt idx="164" formatCode="[$-407]mmm/\ yy;@">
                  <c:v>39904</c:v>
                </c:pt>
                <c:pt idx="165" formatCode="[$-407]mmm/\ yy;@">
                  <c:v>39873</c:v>
                </c:pt>
                <c:pt idx="166" formatCode="[$-407]mmm/\ yy;@">
                  <c:v>39845</c:v>
                </c:pt>
                <c:pt idx="167" formatCode="[$-407]mmm/\ yy;@">
                  <c:v>39814</c:v>
                </c:pt>
                <c:pt idx="168" formatCode="[$-407]mmm/\ yy;@">
                  <c:v>39783</c:v>
                </c:pt>
                <c:pt idx="169" formatCode="[$-407]mmm/\ yy;@">
                  <c:v>39753</c:v>
                </c:pt>
                <c:pt idx="170" formatCode="[$-407]mmm/\ yy;@">
                  <c:v>39722</c:v>
                </c:pt>
                <c:pt idx="171" formatCode="[$-407]mmm/\ yy;@">
                  <c:v>39692</c:v>
                </c:pt>
                <c:pt idx="172" formatCode="[$-407]mmm/\ yy;@">
                  <c:v>39661</c:v>
                </c:pt>
                <c:pt idx="173" formatCode="[$-407]mmm/\ yy;@">
                  <c:v>39630</c:v>
                </c:pt>
                <c:pt idx="174" formatCode="[$-407]mmm/\ yy;@">
                  <c:v>39600</c:v>
                </c:pt>
                <c:pt idx="175" formatCode="[$-407]mmm/\ yy;@">
                  <c:v>39569</c:v>
                </c:pt>
                <c:pt idx="176" formatCode="[$-407]mmm/\ yy;@">
                  <c:v>39539</c:v>
                </c:pt>
                <c:pt idx="177" formatCode="[$-407]mmm/\ yy;@">
                  <c:v>39508</c:v>
                </c:pt>
                <c:pt idx="178" formatCode="[$-407]mmm/\ yy;@">
                  <c:v>39479</c:v>
                </c:pt>
                <c:pt idx="179" formatCode="[$-407]mmm/\ yy;@">
                  <c:v>39448</c:v>
                </c:pt>
                <c:pt idx="180" formatCode="[$-407]mmm/\ yy;@">
                  <c:v>39417</c:v>
                </c:pt>
                <c:pt idx="181" formatCode="[$-407]mmm/\ yy;@">
                  <c:v>39387</c:v>
                </c:pt>
                <c:pt idx="182" formatCode="[$-407]mmm/\ yy;@">
                  <c:v>39356</c:v>
                </c:pt>
                <c:pt idx="183" formatCode="[$-407]mmm/\ yy;@">
                  <c:v>39326</c:v>
                </c:pt>
                <c:pt idx="184" formatCode="[$-407]mmm/\ yy;@">
                  <c:v>39295</c:v>
                </c:pt>
                <c:pt idx="185" formatCode="[$-407]mmm/\ yy;@">
                  <c:v>39264</c:v>
                </c:pt>
                <c:pt idx="186" formatCode="[$-407]mmm/\ yy;@">
                  <c:v>39234</c:v>
                </c:pt>
                <c:pt idx="187" formatCode="[$-407]mmm/\ yy;@">
                  <c:v>39203</c:v>
                </c:pt>
                <c:pt idx="188" formatCode="[$-407]mmm/\ yy;@">
                  <c:v>39173</c:v>
                </c:pt>
                <c:pt idx="189" formatCode="[$-407]mmm/\ yy;@">
                  <c:v>39142</c:v>
                </c:pt>
                <c:pt idx="190" formatCode="[$-407]mmm/\ yy;@">
                  <c:v>39114</c:v>
                </c:pt>
                <c:pt idx="191" formatCode="[$-407]mmm/\ yy;@">
                  <c:v>39083</c:v>
                </c:pt>
                <c:pt idx="192" formatCode="[$-407]mmm/\ yy;@">
                  <c:v>39052</c:v>
                </c:pt>
                <c:pt idx="193" formatCode="[$-407]mmm/\ yy;@">
                  <c:v>39022</c:v>
                </c:pt>
                <c:pt idx="194" formatCode="[$-407]mmm/\ yy;@">
                  <c:v>38991</c:v>
                </c:pt>
                <c:pt idx="195" formatCode="[$-407]mmm/\ yy;@">
                  <c:v>38961</c:v>
                </c:pt>
                <c:pt idx="196" formatCode="[$-407]mmm/\ yy;@">
                  <c:v>38930</c:v>
                </c:pt>
                <c:pt idx="197" formatCode="[$-407]mmm/\ yy;@">
                  <c:v>38899</c:v>
                </c:pt>
                <c:pt idx="198" formatCode="[$-407]mmm/\ yy;@">
                  <c:v>38869</c:v>
                </c:pt>
                <c:pt idx="199" formatCode="[$-407]mmm/\ yy;@">
                  <c:v>38838</c:v>
                </c:pt>
                <c:pt idx="200" formatCode="[$-407]mmm/\ yy;@">
                  <c:v>38808</c:v>
                </c:pt>
                <c:pt idx="201" formatCode="[$-407]mmm/\ yy;@">
                  <c:v>38777</c:v>
                </c:pt>
                <c:pt idx="202" formatCode="[$-407]mmm/\ yy;@">
                  <c:v>38749</c:v>
                </c:pt>
                <c:pt idx="203" formatCode="[$-407]mmm/\ yy;@">
                  <c:v>38718</c:v>
                </c:pt>
              </c:numCache>
            </c:numRef>
          </c:cat>
          <c:val>
            <c:numRef>
              <c:f>'GfK-Index '!$E$9:$E$212</c:f>
              <c:numCache>
                <c:formatCode>0.0</c:formatCode>
                <c:ptCount val="204"/>
                <c:pt idx="5">
                  <c:v>-27.4</c:v>
                </c:pt>
                <c:pt idx="6">
                  <c:v>-26.2</c:v>
                </c:pt>
                <c:pt idx="7">
                  <c:v>-26.6</c:v>
                </c:pt>
                <c:pt idx="8">
                  <c:v>-15.7</c:v>
                </c:pt>
                <c:pt idx="9">
                  <c:v>-8.5</c:v>
                </c:pt>
                <c:pt idx="10">
                  <c:v>-6.7</c:v>
                </c:pt>
                <c:pt idx="11">
                  <c:v>-6.9</c:v>
                </c:pt>
                <c:pt idx="12">
                  <c:v>-1.8</c:v>
                </c:pt>
                <c:pt idx="13">
                  <c:v>1</c:v>
                </c:pt>
                <c:pt idx="14">
                  <c:v>0.4</c:v>
                </c:pt>
                <c:pt idx="15">
                  <c:v>-1.1000000000000001</c:v>
                </c:pt>
                <c:pt idx="16">
                  <c:v>-0.4</c:v>
                </c:pt>
                <c:pt idx="17">
                  <c:v>-0.3</c:v>
                </c:pt>
                <c:pt idx="18">
                  <c:v>-6.9</c:v>
                </c:pt>
                <c:pt idx="19">
                  <c:v>-8.6</c:v>
                </c:pt>
                <c:pt idx="20">
                  <c:v>-6.1</c:v>
                </c:pt>
                <c:pt idx="21">
                  <c:v>-12.7</c:v>
                </c:pt>
                <c:pt idx="22">
                  <c:v>-15.5</c:v>
                </c:pt>
                <c:pt idx="23">
                  <c:v>-7.5</c:v>
                </c:pt>
                <c:pt idx="24">
                  <c:v>-6.8</c:v>
                </c:pt>
                <c:pt idx="25">
                  <c:v>-3.2</c:v>
                </c:pt>
                <c:pt idx="26">
                  <c:v>-1.7</c:v>
                </c:pt>
                <c:pt idx="27">
                  <c:v>-1.7</c:v>
                </c:pt>
                <c:pt idx="28">
                  <c:v>-0.2</c:v>
                </c:pt>
                <c:pt idx="29">
                  <c:v>-9.4</c:v>
                </c:pt>
                <c:pt idx="30">
                  <c:v>-18.600000000000001</c:v>
                </c:pt>
                <c:pt idx="31">
                  <c:v>-23.1</c:v>
                </c:pt>
                <c:pt idx="32">
                  <c:v>2.2999999999999998</c:v>
                </c:pt>
                <c:pt idx="33">
                  <c:v>8.3000000000000007</c:v>
                </c:pt>
                <c:pt idx="34">
                  <c:v>9.9</c:v>
                </c:pt>
                <c:pt idx="35">
                  <c:v>9.6999999999999993</c:v>
                </c:pt>
                <c:pt idx="36">
                  <c:v>9.6999999999999993</c:v>
                </c:pt>
                <c:pt idx="37">
                  <c:v>9.6</c:v>
                </c:pt>
                <c:pt idx="38">
                  <c:v>9.8000000000000007</c:v>
                </c:pt>
                <c:pt idx="39">
                  <c:v>9.6999999999999993</c:v>
                </c:pt>
                <c:pt idx="40">
                  <c:v>9.6999999999999993</c:v>
                </c:pt>
                <c:pt idx="41">
                  <c:v>9.8000000000000007</c:v>
                </c:pt>
                <c:pt idx="42">
                  <c:v>10.1</c:v>
                </c:pt>
                <c:pt idx="43">
                  <c:v>10.199999999999999</c:v>
                </c:pt>
                <c:pt idx="44">
                  <c:v>10.199999999999999</c:v>
                </c:pt>
                <c:pt idx="45">
                  <c:v>10.7</c:v>
                </c:pt>
                <c:pt idx="46">
                  <c:v>10.8</c:v>
                </c:pt>
                <c:pt idx="47">
                  <c:v>10.5</c:v>
                </c:pt>
                <c:pt idx="48">
                  <c:v>10.4</c:v>
                </c:pt>
                <c:pt idx="49">
                  <c:v>10.6</c:v>
                </c:pt>
                <c:pt idx="50">
                  <c:v>10.6</c:v>
                </c:pt>
                <c:pt idx="51">
                  <c:v>10.5</c:v>
                </c:pt>
                <c:pt idx="52">
                  <c:v>10.9</c:v>
                </c:pt>
                <c:pt idx="53">
                  <c:v>10.7</c:v>
                </c:pt>
                <c:pt idx="54">
                  <c:v>10.7</c:v>
                </c:pt>
                <c:pt idx="55">
                  <c:v>10.8</c:v>
                </c:pt>
                <c:pt idx="56">
                  <c:v>10.9</c:v>
                </c:pt>
                <c:pt idx="57">
                  <c:v>10.8</c:v>
                </c:pt>
                <c:pt idx="58">
                  <c:v>11</c:v>
                </c:pt>
                <c:pt idx="59">
                  <c:v>10.8</c:v>
                </c:pt>
                <c:pt idx="60">
                  <c:v>10.7</c:v>
                </c:pt>
                <c:pt idx="61">
                  <c:v>10.7</c:v>
                </c:pt>
                <c:pt idx="62">
                  <c:v>10.8</c:v>
                </c:pt>
                <c:pt idx="63">
                  <c:v>10.9</c:v>
                </c:pt>
                <c:pt idx="64">
                  <c:v>10.8</c:v>
                </c:pt>
                <c:pt idx="65">
                  <c:v>10.6</c:v>
                </c:pt>
                <c:pt idx="66">
                  <c:v>10.4</c:v>
                </c:pt>
                <c:pt idx="67">
                  <c:v>10.199999999999999</c:v>
                </c:pt>
                <c:pt idx="68">
                  <c:v>9.8000000000000007</c:v>
                </c:pt>
                <c:pt idx="69">
                  <c:v>10</c:v>
                </c:pt>
                <c:pt idx="70">
                  <c:v>10.199999999999999</c:v>
                </c:pt>
                <c:pt idx="71">
                  <c:v>9.9</c:v>
                </c:pt>
                <c:pt idx="72">
                  <c:v>9.8000000000000007</c:v>
                </c:pt>
                <c:pt idx="73">
                  <c:v>9.6999999999999993</c:v>
                </c:pt>
                <c:pt idx="74">
                  <c:v>10</c:v>
                </c:pt>
                <c:pt idx="75">
                  <c:v>10.199999999999999</c:v>
                </c:pt>
                <c:pt idx="76">
                  <c:v>10</c:v>
                </c:pt>
                <c:pt idx="77">
                  <c:v>10.1</c:v>
                </c:pt>
                <c:pt idx="78">
                  <c:v>9.8000000000000007</c:v>
                </c:pt>
                <c:pt idx="79">
                  <c:v>9.6999999999999993</c:v>
                </c:pt>
                <c:pt idx="80">
                  <c:v>9.4</c:v>
                </c:pt>
                <c:pt idx="81">
                  <c:v>9.5</c:v>
                </c:pt>
                <c:pt idx="82">
                  <c:v>9.4</c:v>
                </c:pt>
                <c:pt idx="83">
                  <c:v>9.4</c:v>
                </c:pt>
                <c:pt idx="84" formatCode="General">
                  <c:v>9.3000000000000007</c:v>
                </c:pt>
                <c:pt idx="85" formatCode="General">
                  <c:v>9.4</c:v>
                </c:pt>
                <c:pt idx="86" formatCode="General">
                  <c:v>9.6</c:v>
                </c:pt>
                <c:pt idx="87" formatCode="General">
                  <c:v>9.9</c:v>
                </c:pt>
                <c:pt idx="88" formatCode="General">
                  <c:v>10.1</c:v>
                </c:pt>
                <c:pt idx="89" formatCode="General">
                  <c:v>10.1</c:v>
                </c:pt>
                <c:pt idx="90" formatCode="General">
                  <c:v>10.199999999999999</c:v>
                </c:pt>
                <c:pt idx="91" formatCode="General">
                  <c:v>10.1</c:v>
                </c:pt>
                <c:pt idx="92" formatCode="General">
                  <c:v>10</c:v>
                </c:pt>
                <c:pt idx="93" formatCode="General">
                  <c:v>9.6999999999999993</c:v>
                </c:pt>
                <c:pt idx="94" formatCode="General">
                  <c:v>9.3000000000000007</c:v>
                </c:pt>
                <c:pt idx="95" formatCode="General">
                  <c:v>9</c:v>
                </c:pt>
                <c:pt idx="96" formatCode="General">
                  <c:v>8.6999999999999993</c:v>
                </c:pt>
                <c:pt idx="97" formatCode="General">
                  <c:v>8.5</c:v>
                </c:pt>
                <c:pt idx="98" formatCode="General">
                  <c:v>8.4</c:v>
                </c:pt>
                <c:pt idx="99" formatCode="General">
                  <c:v>8.6</c:v>
                </c:pt>
                <c:pt idx="100" formatCode="General">
                  <c:v>8.9</c:v>
                </c:pt>
                <c:pt idx="101" formatCode="General">
                  <c:v>8.9</c:v>
                </c:pt>
                <c:pt idx="102" formatCode="General">
                  <c:v>8.6</c:v>
                </c:pt>
                <c:pt idx="103" formatCode="General">
                  <c:v>8.5</c:v>
                </c:pt>
                <c:pt idx="104" formatCode="General">
                  <c:v>8.5</c:v>
                </c:pt>
                <c:pt idx="105" formatCode="General">
                  <c:v>8.5</c:v>
                </c:pt>
                <c:pt idx="106" formatCode="General">
                  <c:v>8.3000000000000007</c:v>
                </c:pt>
                <c:pt idx="107" formatCode="General">
                  <c:v>7.7</c:v>
                </c:pt>
                <c:pt idx="108" formatCode="General">
                  <c:v>7.4</c:v>
                </c:pt>
                <c:pt idx="109" formatCode="General">
                  <c:v>7.1</c:v>
                </c:pt>
                <c:pt idx="110" formatCode="General">
                  <c:v>7.1</c:v>
                </c:pt>
                <c:pt idx="111" formatCode="General">
                  <c:v>7</c:v>
                </c:pt>
                <c:pt idx="112" formatCode="General">
                  <c:v>7</c:v>
                </c:pt>
                <c:pt idx="113" formatCode="General">
                  <c:v>6.8</c:v>
                </c:pt>
                <c:pt idx="114" formatCode="General">
                  <c:v>6.5</c:v>
                </c:pt>
                <c:pt idx="115" formatCode="General">
                  <c:v>6.2</c:v>
                </c:pt>
                <c:pt idx="116" formatCode="General">
                  <c:v>6</c:v>
                </c:pt>
                <c:pt idx="117" formatCode="General">
                  <c:v>6</c:v>
                </c:pt>
                <c:pt idx="118" formatCode="General">
                  <c:v>5.8</c:v>
                </c:pt>
                <c:pt idx="119" formatCode="General">
                  <c:v>5.7</c:v>
                </c:pt>
                <c:pt idx="120" formatCode="General">
                  <c:v>5.8</c:v>
                </c:pt>
                <c:pt idx="121" formatCode="General">
                  <c:v>6</c:v>
                </c:pt>
                <c:pt idx="122" formatCode="General">
                  <c:v>6.1</c:v>
                </c:pt>
                <c:pt idx="123" formatCode="General">
                  <c:v>5.9</c:v>
                </c:pt>
                <c:pt idx="124" formatCode="General">
                  <c:v>5.9</c:v>
                </c:pt>
                <c:pt idx="125" formatCode="General">
                  <c:v>5.8</c:v>
                </c:pt>
                <c:pt idx="126" formatCode="General">
                  <c:v>5.7</c:v>
                </c:pt>
                <c:pt idx="127" formatCode="General">
                  <c:v>5.7</c:v>
                </c:pt>
                <c:pt idx="128" formatCode="General">
                  <c:v>5.8</c:v>
                </c:pt>
                <c:pt idx="129" formatCode="General">
                  <c:v>6</c:v>
                </c:pt>
                <c:pt idx="130" formatCode="General">
                  <c:v>5.9</c:v>
                </c:pt>
                <c:pt idx="131" formatCode="General">
                  <c:v>5.7</c:v>
                </c:pt>
                <c:pt idx="132" formatCode="General">
                  <c:v>5.6</c:v>
                </c:pt>
                <c:pt idx="133" formatCode="General">
                  <c:v>5.4</c:v>
                </c:pt>
                <c:pt idx="134" formatCode="General">
                  <c:v>5.2</c:v>
                </c:pt>
                <c:pt idx="135" formatCode="General">
                  <c:v>5.2</c:v>
                </c:pt>
                <c:pt idx="136" formatCode="General">
                  <c:v>5.3</c:v>
                </c:pt>
                <c:pt idx="137" formatCode="General">
                  <c:v>5.4</c:v>
                </c:pt>
                <c:pt idx="138" formatCode="General">
                  <c:v>5.6</c:v>
                </c:pt>
                <c:pt idx="139" formatCode="General">
                  <c:v>5.6</c:v>
                </c:pt>
                <c:pt idx="140" formatCode="General">
                  <c:v>5.9</c:v>
                </c:pt>
                <c:pt idx="141" formatCode="General">
                  <c:v>6</c:v>
                </c:pt>
                <c:pt idx="142" formatCode="General">
                  <c:v>5.8</c:v>
                </c:pt>
                <c:pt idx="143" formatCode="General">
                  <c:v>5.5</c:v>
                </c:pt>
                <c:pt idx="144" formatCode="General">
                  <c:v>5.5</c:v>
                </c:pt>
                <c:pt idx="145" formatCode="General">
                  <c:v>5.2</c:v>
                </c:pt>
                <c:pt idx="146" formatCode="General">
                  <c:v>5</c:v>
                </c:pt>
                <c:pt idx="147" formatCode="General">
                  <c:v>4.3</c:v>
                </c:pt>
                <c:pt idx="148" formatCode="General">
                  <c:v>4.0999999999999996</c:v>
                </c:pt>
                <c:pt idx="149" formatCode="General">
                  <c:v>3.6</c:v>
                </c:pt>
                <c:pt idx="150" formatCode="General">
                  <c:v>3.5</c:v>
                </c:pt>
                <c:pt idx="151" formatCode="General">
                  <c:v>3.7</c:v>
                </c:pt>
                <c:pt idx="152" formatCode="General">
                  <c:v>3.4</c:v>
                </c:pt>
                <c:pt idx="153" formatCode="General">
                  <c:v>3.2</c:v>
                </c:pt>
                <c:pt idx="154" formatCode="General">
                  <c:v>3.3</c:v>
                </c:pt>
                <c:pt idx="155" formatCode="General">
                  <c:v>3.4</c:v>
                </c:pt>
                <c:pt idx="156" formatCode="General">
                  <c:v>3.6</c:v>
                </c:pt>
                <c:pt idx="157" formatCode="General">
                  <c:v>4</c:v>
                </c:pt>
                <c:pt idx="158" formatCode="General">
                  <c:v>4.2</c:v>
                </c:pt>
                <c:pt idx="159" formatCode="General">
                  <c:v>3.8</c:v>
                </c:pt>
                <c:pt idx="160" formatCode="General">
                  <c:v>3.4</c:v>
                </c:pt>
                <c:pt idx="161" formatCode="General">
                  <c:v>3</c:v>
                </c:pt>
                <c:pt idx="162" formatCode="General">
                  <c:v>2.7</c:v>
                </c:pt>
                <c:pt idx="163" formatCode="General">
                  <c:v>2.5</c:v>
                </c:pt>
                <c:pt idx="164" formatCode="General">
                  <c:v>2.5</c:v>
                </c:pt>
                <c:pt idx="165" formatCode="General">
                  <c:v>2.5</c:v>
                </c:pt>
                <c:pt idx="166" formatCode="General">
                  <c:v>2.2999999999999998</c:v>
                </c:pt>
                <c:pt idx="167" formatCode="General">
                  <c:v>2.2000000000000002</c:v>
                </c:pt>
                <c:pt idx="168" formatCode="General">
                  <c:v>2.1</c:v>
                </c:pt>
                <c:pt idx="169" formatCode="General">
                  <c:v>1.9</c:v>
                </c:pt>
                <c:pt idx="170" formatCode="General">
                  <c:v>1.7</c:v>
                </c:pt>
                <c:pt idx="171" formatCode="General">
                  <c:v>1.5</c:v>
                </c:pt>
                <c:pt idx="172" formatCode="General">
                  <c:v>1.8</c:v>
                </c:pt>
                <c:pt idx="173" formatCode="General">
                  <c:v>3.4</c:v>
                </c:pt>
                <c:pt idx="174" formatCode="General">
                  <c:v>4.3</c:v>
                </c:pt>
                <c:pt idx="175" formatCode="General">
                  <c:v>5.6</c:v>
                </c:pt>
                <c:pt idx="176" formatCode="General">
                  <c:v>4.8</c:v>
                </c:pt>
                <c:pt idx="177" formatCode="General">
                  <c:v>4.5</c:v>
                </c:pt>
                <c:pt idx="178" formatCode="General">
                  <c:v>4.5</c:v>
                </c:pt>
                <c:pt idx="179" formatCode="General">
                  <c:v>4.5</c:v>
                </c:pt>
                <c:pt idx="180" formatCode="General">
                  <c:v>4.4000000000000004</c:v>
                </c:pt>
                <c:pt idx="181" formatCode="General">
                  <c:v>4.8</c:v>
                </c:pt>
                <c:pt idx="182" formatCode="General">
                  <c:v>6.7</c:v>
                </c:pt>
                <c:pt idx="183" formatCode="General">
                  <c:v>7.4</c:v>
                </c:pt>
                <c:pt idx="184" formatCode="General">
                  <c:v>8.5</c:v>
                </c:pt>
                <c:pt idx="185" formatCode="General">
                  <c:v>8.5</c:v>
                </c:pt>
                <c:pt idx="186" formatCode="General">
                  <c:v>7.4</c:v>
                </c:pt>
                <c:pt idx="187" formatCode="General">
                  <c:v>5.7</c:v>
                </c:pt>
                <c:pt idx="188" formatCode="General">
                  <c:v>4.4000000000000004</c:v>
                </c:pt>
                <c:pt idx="189" formatCode="General">
                  <c:v>4.3</c:v>
                </c:pt>
                <c:pt idx="190" formatCode="General">
                  <c:v>4.9000000000000004</c:v>
                </c:pt>
                <c:pt idx="191" formatCode="General">
                  <c:v>8.6999999999999993</c:v>
                </c:pt>
                <c:pt idx="192" formatCode="General">
                  <c:v>9.1999999999999993</c:v>
                </c:pt>
                <c:pt idx="193" formatCode="General">
                  <c:v>9.3000000000000007</c:v>
                </c:pt>
                <c:pt idx="194" formatCode="General">
                  <c:v>8.9</c:v>
                </c:pt>
                <c:pt idx="195" formatCode="General">
                  <c:v>8.6</c:v>
                </c:pt>
                <c:pt idx="196" formatCode="General">
                  <c:v>8.5</c:v>
                </c:pt>
                <c:pt idx="197" formatCode="General">
                  <c:v>8</c:v>
                </c:pt>
                <c:pt idx="198" formatCode="General">
                  <c:v>7</c:v>
                </c:pt>
                <c:pt idx="199" formatCode="General">
                  <c:v>5.8</c:v>
                </c:pt>
                <c:pt idx="200" formatCode="General">
                  <c:v>5.3</c:v>
                </c:pt>
                <c:pt idx="201" formatCode="General">
                  <c:v>5</c:v>
                </c:pt>
                <c:pt idx="202" formatCode="General">
                  <c:v>4.5999999999999996</c:v>
                </c:pt>
                <c:pt idx="203" formatCode="General">
                  <c:v>4</c:v>
                </c:pt>
              </c:numCache>
            </c:numRef>
          </c:val>
          <c:smooth val="0"/>
          <c:extLst>
            <c:ext xmlns:c16="http://schemas.microsoft.com/office/drawing/2014/chart" uri="{C3380CC4-5D6E-409C-BE32-E72D297353CC}">
              <c16:uniqueId val="{00000000-310F-4760-8EAD-DD8118318734}"/>
            </c:ext>
          </c:extLst>
        </c:ser>
        <c:dLbls>
          <c:showLegendKey val="0"/>
          <c:showVal val="0"/>
          <c:showCatName val="0"/>
          <c:showSerName val="0"/>
          <c:showPercent val="0"/>
          <c:showBubbleSize val="0"/>
        </c:dLbls>
        <c:smooth val="0"/>
        <c:axId val="128647168"/>
        <c:axId val="128648704"/>
      </c:lineChart>
      <c:dateAx>
        <c:axId val="128647168"/>
        <c:scaling>
          <c:orientation val="minMax"/>
        </c:scaling>
        <c:delete val="0"/>
        <c:axPos val="b"/>
        <c:numFmt formatCode="yyyy" sourceLinked="0"/>
        <c:majorTickMark val="none"/>
        <c:minorTickMark val="none"/>
        <c:tickLblPos val="low"/>
        <c:spPr>
          <a:ln w="3175">
            <a:solidFill>
              <a:schemeClr val="bg1">
                <a:lumMod val="65000"/>
              </a:schemeClr>
            </a:solidFill>
            <a:prstDash val="solid"/>
          </a:ln>
        </c:spPr>
        <c:txPr>
          <a:bodyPr rot="0" vert="horz"/>
          <a:lstStyle/>
          <a:p>
            <a:pPr>
              <a:defRPr/>
            </a:pPr>
            <a:endParaRPr lang="de-DE"/>
          </a:p>
        </c:txPr>
        <c:crossAx val="128648704"/>
        <c:crossesAt val="-100"/>
        <c:auto val="1"/>
        <c:lblOffset val="100"/>
        <c:baseTimeUnit val="months"/>
        <c:majorUnit val="12"/>
        <c:majorTimeUnit val="months"/>
        <c:minorUnit val="6"/>
        <c:minorTimeUnit val="months"/>
      </c:dateAx>
      <c:valAx>
        <c:axId val="128648704"/>
        <c:scaling>
          <c:orientation val="minMax"/>
          <c:max val="12"/>
          <c:min val="-3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8647168"/>
        <c:crosses val="autoZero"/>
        <c:crossBetween val="between"/>
        <c:majorUnit val="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800" b="1"/>
            </a:pPr>
            <a:r>
              <a:rPr lang="de-DE" sz="1800" b="1"/>
              <a:t>GfK-Konsumklima-Indikator</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6.6713339793281673E-2"/>
          <c:y val="0.22385183648706422"/>
          <c:w val="0.9095361757105942"/>
          <c:h val="0.6711762047914116"/>
        </c:manualLayout>
      </c:layout>
      <c:lineChart>
        <c:grouping val="standard"/>
        <c:varyColors val="0"/>
        <c:ser>
          <c:idx val="0"/>
          <c:order val="0"/>
          <c:tx>
            <c:strRef>
              <c:f>'GfK-Index '!$B$5</c:f>
              <c:strCache>
                <c:ptCount val="1"/>
                <c:pt idx="0">
                  <c:v>Konjunkturerwartungen</c:v>
                </c:pt>
              </c:strCache>
            </c:strRef>
          </c:tx>
          <c:spPr>
            <a:ln w="31750">
              <a:solidFill>
                <a:schemeClr val="tx2"/>
              </a:solidFill>
              <a:prstDash val="solid"/>
            </a:ln>
          </c:spPr>
          <c:marker>
            <c:symbol val="none"/>
          </c:marker>
          <c:cat>
            <c:numRef>
              <c:f>'GfK-Index '!$A$9:$A$164</c:f>
              <c:numCache>
                <c:formatCode>mmm\-yy</c:formatCode>
                <c:ptCount val="15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formatCode="[$-407]mmm/\ yy;@">
                  <c:v>40483</c:v>
                </c:pt>
                <c:pt idx="146" formatCode="[$-407]mmm/\ yy;@">
                  <c:v>40452</c:v>
                </c:pt>
                <c:pt idx="147" formatCode="[$-407]mmm/\ yy;@">
                  <c:v>40422</c:v>
                </c:pt>
                <c:pt idx="148" formatCode="[$-407]mmm/\ yy;@">
                  <c:v>40391</c:v>
                </c:pt>
                <c:pt idx="149">
                  <c:v>40360</c:v>
                </c:pt>
                <c:pt idx="150">
                  <c:v>40330</c:v>
                </c:pt>
                <c:pt idx="151">
                  <c:v>40299</c:v>
                </c:pt>
                <c:pt idx="152">
                  <c:v>40269</c:v>
                </c:pt>
                <c:pt idx="153">
                  <c:v>40238</c:v>
                </c:pt>
                <c:pt idx="154">
                  <c:v>40210</c:v>
                </c:pt>
                <c:pt idx="155">
                  <c:v>40179</c:v>
                </c:pt>
              </c:numCache>
            </c:numRef>
          </c:cat>
          <c:val>
            <c:numRef>
              <c:f>'GfK-Index '!$B$9:$B$164</c:f>
              <c:numCache>
                <c:formatCode>0.0</c:formatCode>
                <c:ptCount val="156"/>
                <c:pt idx="6">
                  <c:v>-11.7</c:v>
                </c:pt>
                <c:pt idx="7">
                  <c:v>-9.3000000000000007</c:v>
                </c:pt>
                <c:pt idx="8">
                  <c:v>-16.399999999999999</c:v>
                </c:pt>
                <c:pt idx="9">
                  <c:v>-8.5</c:v>
                </c:pt>
                <c:pt idx="10">
                  <c:v>24.1</c:v>
                </c:pt>
                <c:pt idx="11">
                  <c:v>22.8</c:v>
                </c:pt>
                <c:pt idx="12">
                  <c:v>-17.100000000000001</c:v>
                </c:pt>
                <c:pt idx="13">
                  <c:v>31</c:v>
                </c:pt>
                <c:pt idx="14">
                  <c:v>46.6</c:v>
                </c:pt>
                <c:pt idx="15">
                  <c:v>48.5</c:v>
                </c:pt>
                <c:pt idx="16">
                  <c:v>40.799999999999997</c:v>
                </c:pt>
                <c:pt idx="17">
                  <c:v>54.6</c:v>
                </c:pt>
                <c:pt idx="18">
                  <c:v>58.4</c:v>
                </c:pt>
                <c:pt idx="19">
                  <c:v>41.1</c:v>
                </c:pt>
                <c:pt idx="20">
                  <c:v>7.3</c:v>
                </c:pt>
                <c:pt idx="21">
                  <c:v>17.7</c:v>
                </c:pt>
                <c:pt idx="22">
                  <c:v>8</c:v>
                </c:pt>
                <c:pt idx="23">
                  <c:v>1.3</c:v>
                </c:pt>
                <c:pt idx="24">
                  <c:v>4.4000000000000004</c:v>
                </c:pt>
                <c:pt idx="25">
                  <c:v>-0.2</c:v>
                </c:pt>
                <c:pt idx="26">
                  <c:v>7.1</c:v>
                </c:pt>
                <c:pt idx="27">
                  <c:v>24.1</c:v>
                </c:pt>
                <c:pt idx="28">
                  <c:v>11.7</c:v>
                </c:pt>
                <c:pt idx="29">
                  <c:v>10.6</c:v>
                </c:pt>
                <c:pt idx="30">
                  <c:v>8.5</c:v>
                </c:pt>
                <c:pt idx="31">
                  <c:v>-10.4</c:v>
                </c:pt>
                <c:pt idx="32">
                  <c:v>-21.4</c:v>
                </c:pt>
                <c:pt idx="33">
                  <c:v>-19.2</c:v>
                </c:pt>
                <c:pt idx="34">
                  <c:v>1.2</c:v>
                </c:pt>
                <c:pt idx="35">
                  <c:v>-3.7</c:v>
                </c:pt>
                <c:pt idx="36">
                  <c:v>-4.4000000000000004</c:v>
                </c:pt>
                <c:pt idx="37">
                  <c:v>1.7</c:v>
                </c:pt>
                <c:pt idx="38">
                  <c:v>-13.8</c:v>
                </c:pt>
                <c:pt idx="39">
                  <c:v>-9</c:v>
                </c:pt>
                <c:pt idx="40">
                  <c:v>-12</c:v>
                </c:pt>
                <c:pt idx="41">
                  <c:v>-3.7</c:v>
                </c:pt>
                <c:pt idx="42">
                  <c:v>2.4</c:v>
                </c:pt>
                <c:pt idx="43">
                  <c:v>1.7</c:v>
                </c:pt>
                <c:pt idx="44">
                  <c:v>3</c:v>
                </c:pt>
                <c:pt idx="45">
                  <c:v>11.2</c:v>
                </c:pt>
                <c:pt idx="46">
                  <c:v>4.2</c:v>
                </c:pt>
                <c:pt idx="47">
                  <c:v>10.7</c:v>
                </c:pt>
                <c:pt idx="48">
                  <c:v>14.1</c:v>
                </c:pt>
                <c:pt idx="49">
                  <c:v>17.399999999999999</c:v>
                </c:pt>
                <c:pt idx="50">
                  <c:v>19</c:v>
                </c:pt>
                <c:pt idx="51">
                  <c:v>27.2</c:v>
                </c:pt>
                <c:pt idx="52">
                  <c:v>22.2</c:v>
                </c:pt>
                <c:pt idx="53">
                  <c:v>15.7</c:v>
                </c:pt>
                <c:pt idx="54">
                  <c:v>23.3</c:v>
                </c:pt>
                <c:pt idx="55">
                  <c:v>37.4</c:v>
                </c:pt>
                <c:pt idx="56">
                  <c:v>37.4</c:v>
                </c:pt>
                <c:pt idx="57">
                  <c:v>45.9</c:v>
                </c:pt>
                <c:pt idx="58">
                  <c:v>45.6</c:v>
                </c:pt>
                <c:pt idx="59">
                  <c:v>54.4</c:v>
                </c:pt>
                <c:pt idx="60">
                  <c:v>45.2</c:v>
                </c:pt>
                <c:pt idx="61">
                  <c:v>44.3</c:v>
                </c:pt>
                <c:pt idx="62">
                  <c:v>43.5</c:v>
                </c:pt>
                <c:pt idx="63">
                  <c:v>33.4</c:v>
                </c:pt>
                <c:pt idx="64">
                  <c:v>30.4</c:v>
                </c:pt>
                <c:pt idx="65">
                  <c:v>44.6</c:v>
                </c:pt>
                <c:pt idx="66">
                  <c:v>41.3</c:v>
                </c:pt>
                <c:pt idx="67">
                  <c:v>34.799999999999997</c:v>
                </c:pt>
                <c:pt idx="68">
                  <c:v>30.5</c:v>
                </c:pt>
                <c:pt idx="69">
                  <c:v>18.100000000000001</c:v>
                </c:pt>
                <c:pt idx="70">
                  <c:v>9.6999999999999993</c:v>
                </c:pt>
                <c:pt idx="71">
                  <c:v>21.6</c:v>
                </c:pt>
                <c:pt idx="72">
                  <c:v>16.399999999999999</c:v>
                </c:pt>
                <c:pt idx="73">
                  <c:v>15.3</c:v>
                </c:pt>
                <c:pt idx="74">
                  <c:v>13</c:v>
                </c:pt>
                <c:pt idx="75">
                  <c:v>6.8</c:v>
                </c:pt>
                <c:pt idx="76">
                  <c:v>8.6</c:v>
                </c:pt>
                <c:pt idx="77">
                  <c:v>9.4</c:v>
                </c:pt>
                <c:pt idx="78">
                  <c:v>18</c:v>
                </c:pt>
                <c:pt idx="79">
                  <c:v>8.3000000000000007</c:v>
                </c:pt>
                <c:pt idx="80">
                  <c:v>6.3</c:v>
                </c:pt>
                <c:pt idx="81">
                  <c:v>0.5</c:v>
                </c:pt>
                <c:pt idx="82">
                  <c:v>3.4</c:v>
                </c:pt>
                <c:pt idx="83">
                  <c:v>4.2</c:v>
                </c:pt>
                <c:pt idx="84" formatCode="General">
                  <c:v>2.9</c:v>
                </c:pt>
                <c:pt idx="85" formatCode="General">
                  <c:v>-5.3</c:v>
                </c:pt>
                <c:pt idx="86" formatCode="General">
                  <c:v>-2.9</c:v>
                </c:pt>
                <c:pt idx="87" formatCode="General">
                  <c:v>6.4</c:v>
                </c:pt>
                <c:pt idx="88" formatCode="General">
                  <c:v>16.600000000000001</c:v>
                </c:pt>
                <c:pt idx="89" formatCode="General">
                  <c:v>18.399999999999999</c:v>
                </c:pt>
                <c:pt idx="90" formatCode="General">
                  <c:v>24.9</c:v>
                </c:pt>
                <c:pt idx="91" formatCode="General">
                  <c:v>38.299999999999997</c:v>
                </c:pt>
                <c:pt idx="92" formatCode="General">
                  <c:v>35.299999999999997</c:v>
                </c:pt>
                <c:pt idx="93" formatCode="General">
                  <c:v>36.799999999999997</c:v>
                </c:pt>
                <c:pt idx="94" formatCode="General">
                  <c:v>27.2</c:v>
                </c:pt>
                <c:pt idx="95" formatCode="General">
                  <c:v>22.5</c:v>
                </c:pt>
                <c:pt idx="96" formatCode="General">
                  <c:v>14.5</c:v>
                </c:pt>
                <c:pt idx="97" formatCode="General">
                  <c:v>1.6</c:v>
                </c:pt>
                <c:pt idx="98" formatCode="General">
                  <c:v>4.3</c:v>
                </c:pt>
                <c:pt idx="99" formatCode="General">
                  <c:v>4.4000000000000004</c:v>
                </c:pt>
                <c:pt idx="100" formatCode="General">
                  <c:v>10.4</c:v>
                </c:pt>
                <c:pt idx="101" formatCode="General">
                  <c:v>45.9</c:v>
                </c:pt>
                <c:pt idx="102" formatCode="General">
                  <c:v>46.2</c:v>
                </c:pt>
                <c:pt idx="103" formatCode="General">
                  <c:v>38.5</c:v>
                </c:pt>
                <c:pt idx="104" formatCode="General">
                  <c:v>32.1</c:v>
                </c:pt>
                <c:pt idx="105" formatCode="General">
                  <c:v>33.200000000000003</c:v>
                </c:pt>
                <c:pt idx="106" formatCode="General">
                  <c:v>31.9</c:v>
                </c:pt>
                <c:pt idx="107" formatCode="General">
                  <c:v>35.299999999999997</c:v>
                </c:pt>
                <c:pt idx="108" formatCode="General">
                  <c:v>23.3</c:v>
                </c:pt>
                <c:pt idx="109" formatCode="General">
                  <c:v>20.3</c:v>
                </c:pt>
                <c:pt idx="110" formatCode="General">
                  <c:v>11.3</c:v>
                </c:pt>
                <c:pt idx="111" formatCode="General">
                  <c:v>10.7</c:v>
                </c:pt>
                <c:pt idx="112" formatCode="General">
                  <c:v>1.8</c:v>
                </c:pt>
                <c:pt idx="113" formatCode="General">
                  <c:v>4.3</c:v>
                </c:pt>
                <c:pt idx="114" formatCode="General">
                  <c:v>1.1000000000000001</c:v>
                </c:pt>
                <c:pt idx="115" formatCode="General">
                  <c:v>-0.2</c:v>
                </c:pt>
                <c:pt idx="116" formatCode="General">
                  <c:v>-1.5</c:v>
                </c:pt>
                <c:pt idx="117" formatCode="General">
                  <c:v>0.6</c:v>
                </c:pt>
                <c:pt idx="118" formatCode="General">
                  <c:v>-2.5</c:v>
                </c:pt>
                <c:pt idx="119" formatCode="General">
                  <c:v>-11.3</c:v>
                </c:pt>
                <c:pt idx="120" formatCode="General">
                  <c:v>-17.899999999999999</c:v>
                </c:pt>
                <c:pt idx="121" formatCode="General">
                  <c:v>-14.6</c:v>
                </c:pt>
                <c:pt idx="122" formatCode="General">
                  <c:v>-15.8</c:v>
                </c:pt>
                <c:pt idx="123" formatCode="General">
                  <c:v>-17.2</c:v>
                </c:pt>
                <c:pt idx="124" formatCode="General">
                  <c:v>-18.899999999999999</c:v>
                </c:pt>
                <c:pt idx="125" formatCode="General">
                  <c:v>-5.6</c:v>
                </c:pt>
                <c:pt idx="126" formatCode="General">
                  <c:v>3</c:v>
                </c:pt>
                <c:pt idx="127" formatCode="General">
                  <c:v>19.600000000000001</c:v>
                </c:pt>
                <c:pt idx="128" formatCode="General">
                  <c:v>8.5</c:v>
                </c:pt>
                <c:pt idx="129" formatCode="General">
                  <c:v>7.2</c:v>
                </c:pt>
                <c:pt idx="130" formatCode="General">
                  <c:v>5.9</c:v>
                </c:pt>
                <c:pt idx="131" formatCode="General">
                  <c:v>7.5</c:v>
                </c:pt>
                <c:pt idx="132" formatCode="General">
                  <c:v>-0.9</c:v>
                </c:pt>
                <c:pt idx="133" formatCode="General">
                  <c:v>-7.2</c:v>
                </c:pt>
                <c:pt idx="134" formatCode="General">
                  <c:v>-6.2</c:v>
                </c:pt>
                <c:pt idx="135" formatCode="General">
                  <c:v>4.8</c:v>
                </c:pt>
                <c:pt idx="136" formatCode="General">
                  <c:v>13.4</c:v>
                </c:pt>
                <c:pt idx="137" formatCode="General">
                  <c:v>44.6</c:v>
                </c:pt>
                <c:pt idx="138" formatCode="General">
                  <c:v>50.3</c:v>
                </c:pt>
                <c:pt idx="139" formatCode="General">
                  <c:v>46.1</c:v>
                </c:pt>
                <c:pt idx="140" formatCode="General">
                  <c:v>47.3</c:v>
                </c:pt>
                <c:pt idx="141" formatCode="General">
                  <c:v>49.5</c:v>
                </c:pt>
                <c:pt idx="142" formatCode="General">
                  <c:v>57.1</c:v>
                </c:pt>
                <c:pt idx="143" formatCode="General">
                  <c:v>58.8</c:v>
                </c:pt>
                <c:pt idx="144" formatCode="General">
                  <c:v>58.8</c:v>
                </c:pt>
                <c:pt idx="145" formatCode="General">
                  <c:v>65.8</c:v>
                </c:pt>
                <c:pt idx="146" formatCode="General">
                  <c:v>56</c:v>
                </c:pt>
                <c:pt idx="147" formatCode="General">
                  <c:v>53.5</c:v>
                </c:pt>
                <c:pt idx="148" formatCode="General">
                  <c:v>46.6</c:v>
                </c:pt>
                <c:pt idx="149" formatCode="General">
                  <c:v>36.799999999999997</c:v>
                </c:pt>
                <c:pt idx="150" formatCode="General">
                  <c:v>5.5</c:v>
                </c:pt>
                <c:pt idx="151" formatCode="General">
                  <c:v>3.9</c:v>
                </c:pt>
                <c:pt idx="152" formatCode="General">
                  <c:v>22.5</c:v>
                </c:pt>
                <c:pt idx="153" formatCode="General">
                  <c:v>4.5</c:v>
                </c:pt>
                <c:pt idx="154" formatCode="General">
                  <c:v>-5.6</c:v>
                </c:pt>
                <c:pt idx="155" formatCode="General">
                  <c:v>1.5</c:v>
                </c:pt>
              </c:numCache>
            </c:numRef>
          </c:val>
          <c:smooth val="0"/>
          <c:extLst>
            <c:ext xmlns:c16="http://schemas.microsoft.com/office/drawing/2014/chart" uri="{C3380CC4-5D6E-409C-BE32-E72D297353CC}">
              <c16:uniqueId val="{00000000-6A9B-47AF-91BF-1C815F6793C2}"/>
            </c:ext>
          </c:extLst>
        </c:ser>
        <c:ser>
          <c:idx val="1"/>
          <c:order val="1"/>
          <c:tx>
            <c:strRef>
              <c:f>'GfK-Index '!$C$5</c:f>
              <c:strCache>
                <c:ptCount val="1"/>
                <c:pt idx="0">
                  <c:v>Einkommenserwartungen</c:v>
                </c:pt>
              </c:strCache>
            </c:strRef>
          </c:tx>
          <c:marker>
            <c:symbol val="none"/>
          </c:marker>
          <c:cat>
            <c:numRef>
              <c:f>'GfK-Index '!$A$9:$A$164</c:f>
              <c:numCache>
                <c:formatCode>mmm\-yy</c:formatCode>
                <c:ptCount val="15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formatCode="[$-407]mmm/\ yy;@">
                  <c:v>40483</c:v>
                </c:pt>
                <c:pt idx="146" formatCode="[$-407]mmm/\ yy;@">
                  <c:v>40452</c:v>
                </c:pt>
                <c:pt idx="147" formatCode="[$-407]mmm/\ yy;@">
                  <c:v>40422</c:v>
                </c:pt>
                <c:pt idx="148" formatCode="[$-407]mmm/\ yy;@">
                  <c:v>40391</c:v>
                </c:pt>
                <c:pt idx="149">
                  <c:v>40360</c:v>
                </c:pt>
                <c:pt idx="150">
                  <c:v>40330</c:v>
                </c:pt>
                <c:pt idx="151">
                  <c:v>40299</c:v>
                </c:pt>
                <c:pt idx="152">
                  <c:v>40269</c:v>
                </c:pt>
                <c:pt idx="153">
                  <c:v>40238</c:v>
                </c:pt>
                <c:pt idx="154">
                  <c:v>40210</c:v>
                </c:pt>
                <c:pt idx="155">
                  <c:v>40179</c:v>
                </c:pt>
              </c:numCache>
            </c:numRef>
          </c:cat>
          <c:val>
            <c:numRef>
              <c:f>'GfK-Index '!$C$9:$C$164</c:f>
              <c:numCache>
                <c:formatCode>0.0</c:formatCode>
                <c:ptCount val="156"/>
                <c:pt idx="6">
                  <c:v>-33.5</c:v>
                </c:pt>
                <c:pt idx="7">
                  <c:v>-23.7</c:v>
                </c:pt>
                <c:pt idx="8">
                  <c:v>-31.3</c:v>
                </c:pt>
                <c:pt idx="9">
                  <c:v>-22.1</c:v>
                </c:pt>
                <c:pt idx="10">
                  <c:v>3.9</c:v>
                </c:pt>
                <c:pt idx="11">
                  <c:v>16.899999999999999</c:v>
                </c:pt>
                <c:pt idx="12">
                  <c:v>6.9</c:v>
                </c:pt>
                <c:pt idx="13">
                  <c:v>12.9</c:v>
                </c:pt>
                <c:pt idx="14">
                  <c:v>23.3</c:v>
                </c:pt>
                <c:pt idx="15">
                  <c:v>37.4</c:v>
                </c:pt>
                <c:pt idx="16">
                  <c:v>30.5</c:v>
                </c:pt>
                <c:pt idx="17">
                  <c:v>29</c:v>
                </c:pt>
                <c:pt idx="18">
                  <c:v>34.1</c:v>
                </c:pt>
                <c:pt idx="19">
                  <c:v>19.5</c:v>
                </c:pt>
                <c:pt idx="20">
                  <c:v>9.3000000000000007</c:v>
                </c:pt>
                <c:pt idx="21">
                  <c:v>22.3</c:v>
                </c:pt>
                <c:pt idx="22">
                  <c:v>6.5</c:v>
                </c:pt>
                <c:pt idx="23">
                  <c:v>-2.9</c:v>
                </c:pt>
                <c:pt idx="24">
                  <c:v>3.6</c:v>
                </c:pt>
                <c:pt idx="25">
                  <c:v>4.5999999999999996</c:v>
                </c:pt>
                <c:pt idx="26">
                  <c:v>9.8000000000000007</c:v>
                </c:pt>
                <c:pt idx="27">
                  <c:v>16.100000000000001</c:v>
                </c:pt>
                <c:pt idx="28">
                  <c:v>12.8</c:v>
                </c:pt>
                <c:pt idx="29">
                  <c:v>18.600000000000001</c:v>
                </c:pt>
                <c:pt idx="30">
                  <c:v>6.6</c:v>
                </c:pt>
                <c:pt idx="31">
                  <c:v>-5.7</c:v>
                </c:pt>
                <c:pt idx="32">
                  <c:v>-19.3</c:v>
                </c:pt>
                <c:pt idx="33">
                  <c:v>27.8</c:v>
                </c:pt>
                <c:pt idx="34">
                  <c:v>41.2</c:v>
                </c:pt>
                <c:pt idx="35">
                  <c:v>44.6</c:v>
                </c:pt>
                <c:pt idx="36">
                  <c:v>35</c:v>
                </c:pt>
                <c:pt idx="37">
                  <c:v>45.5</c:v>
                </c:pt>
                <c:pt idx="38">
                  <c:v>39</c:v>
                </c:pt>
                <c:pt idx="39">
                  <c:v>46.8</c:v>
                </c:pt>
                <c:pt idx="40">
                  <c:v>50.1</c:v>
                </c:pt>
                <c:pt idx="41">
                  <c:v>50.8</c:v>
                </c:pt>
                <c:pt idx="42">
                  <c:v>45.5</c:v>
                </c:pt>
                <c:pt idx="43">
                  <c:v>57.7</c:v>
                </c:pt>
                <c:pt idx="44">
                  <c:v>56.8</c:v>
                </c:pt>
                <c:pt idx="45">
                  <c:v>55.9</c:v>
                </c:pt>
                <c:pt idx="46">
                  <c:v>60</c:v>
                </c:pt>
                <c:pt idx="47">
                  <c:v>59.9</c:v>
                </c:pt>
                <c:pt idx="48">
                  <c:v>53.8</c:v>
                </c:pt>
                <c:pt idx="49">
                  <c:v>50.2</c:v>
                </c:pt>
                <c:pt idx="50">
                  <c:v>54.4</c:v>
                </c:pt>
                <c:pt idx="51">
                  <c:v>57.9</c:v>
                </c:pt>
                <c:pt idx="52">
                  <c:v>52.7</c:v>
                </c:pt>
                <c:pt idx="53">
                  <c:v>57.5</c:v>
                </c:pt>
                <c:pt idx="54">
                  <c:v>57.6</c:v>
                </c:pt>
                <c:pt idx="55">
                  <c:v>54.2</c:v>
                </c:pt>
                <c:pt idx="56">
                  <c:v>53.5</c:v>
                </c:pt>
                <c:pt idx="57">
                  <c:v>54.9</c:v>
                </c:pt>
                <c:pt idx="58">
                  <c:v>53.8</c:v>
                </c:pt>
                <c:pt idx="59">
                  <c:v>56.8</c:v>
                </c:pt>
                <c:pt idx="60">
                  <c:v>54.3</c:v>
                </c:pt>
                <c:pt idx="61">
                  <c:v>47.9</c:v>
                </c:pt>
                <c:pt idx="62">
                  <c:v>48.7</c:v>
                </c:pt>
                <c:pt idx="63">
                  <c:v>52.7</c:v>
                </c:pt>
                <c:pt idx="64">
                  <c:v>61.4</c:v>
                </c:pt>
                <c:pt idx="65">
                  <c:v>60.9</c:v>
                </c:pt>
                <c:pt idx="66">
                  <c:v>60.2</c:v>
                </c:pt>
                <c:pt idx="67">
                  <c:v>58.5</c:v>
                </c:pt>
                <c:pt idx="68">
                  <c:v>57.5</c:v>
                </c:pt>
                <c:pt idx="69">
                  <c:v>43.4</c:v>
                </c:pt>
                <c:pt idx="70">
                  <c:v>48.1</c:v>
                </c:pt>
                <c:pt idx="71">
                  <c:v>58.3</c:v>
                </c:pt>
                <c:pt idx="72">
                  <c:v>55.6</c:v>
                </c:pt>
                <c:pt idx="73">
                  <c:v>44.5</c:v>
                </c:pt>
                <c:pt idx="74">
                  <c:v>44.8</c:v>
                </c:pt>
                <c:pt idx="75">
                  <c:v>52.6</c:v>
                </c:pt>
                <c:pt idx="76">
                  <c:v>58.3</c:v>
                </c:pt>
                <c:pt idx="77">
                  <c:v>49.7</c:v>
                </c:pt>
                <c:pt idx="78">
                  <c:v>59.6</c:v>
                </c:pt>
                <c:pt idx="79">
                  <c:v>51.8</c:v>
                </c:pt>
                <c:pt idx="80">
                  <c:v>57.5</c:v>
                </c:pt>
                <c:pt idx="81">
                  <c:v>50.5</c:v>
                </c:pt>
                <c:pt idx="82">
                  <c:v>56.7</c:v>
                </c:pt>
                <c:pt idx="83">
                  <c:v>47.2</c:v>
                </c:pt>
                <c:pt idx="84" formatCode="General">
                  <c:v>50.8</c:v>
                </c:pt>
                <c:pt idx="85" formatCode="General">
                  <c:v>44.4</c:v>
                </c:pt>
                <c:pt idx="86" formatCode="General">
                  <c:v>47.7</c:v>
                </c:pt>
                <c:pt idx="87" formatCode="General">
                  <c:v>47.7</c:v>
                </c:pt>
                <c:pt idx="88" formatCode="General">
                  <c:v>53.5</c:v>
                </c:pt>
                <c:pt idx="89" formatCode="General">
                  <c:v>58.6</c:v>
                </c:pt>
                <c:pt idx="90" formatCode="General">
                  <c:v>57.2</c:v>
                </c:pt>
                <c:pt idx="91" formatCode="General">
                  <c:v>52</c:v>
                </c:pt>
                <c:pt idx="92" formatCode="General">
                  <c:v>55.1</c:v>
                </c:pt>
                <c:pt idx="93" formatCode="General">
                  <c:v>53.1</c:v>
                </c:pt>
                <c:pt idx="94" formatCode="General">
                  <c:v>50.6</c:v>
                </c:pt>
                <c:pt idx="95" formatCode="General">
                  <c:v>47.8</c:v>
                </c:pt>
                <c:pt idx="96" formatCode="General">
                  <c:v>41</c:v>
                </c:pt>
                <c:pt idx="97" formatCode="General">
                  <c:v>48.5</c:v>
                </c:pt>
                <c:pt idx="98" formatCode="General">
                  <c:v>46.9</c:v>
                </c:pt>
                <c:pt idx="99" formatCode="General">
                  <c:v>43.4</c:v>
                </c:pt>
                <c:pt idx="100" formatCode="General">
                  <c:v>50.1</c:v>
                </c:pt>
                <c:pt idx="101" formatCode="General">
                  <c:v>54.7</c:v>
                </c:pt>
                <c:pt idx="102" formatCode="General">
                  <c:v>47.2</c:v>
                </c:pt>
                <c:pt idx="103" formatCode="General">
                  <c:v>47.8</c:v>
                </c:pt>
                <c:pt idx="104" formatCode="General">
                  <c:v>52.3</c:v>
                </c:pt>
                <c:pt idx="105" formatCode="General">
                  <c:v>45.6</c:v>
                </c:pt>
                <c:pt idx="106" formatCode="General">
                  <c:v>48.6</c:v>
                </c:pt>
                <c:pt idx="107" formatCode="General">
                  <c:v>46.2</c:v>
                </c:pt>
                <c:pt idx="108" formatCode="General">
                  <c:v>39.5</c:v>
                </c:pt>
                <c:pt idx="109" formatCode="General">
                  <c:v>45.2</c:v>
                </c:pt>
                <c:pt idx="110" formatCode="General">
                  <c:v>32.700000000000003</c:v>
                </c:pt>
                <c:pt idx="111" formatCode="General">
                  <c:v>33.700000000000003</c:v>
                </c:pt>
                <c:pt idx="112" formatCode="General">
                  <c:v>37.200000000000003</c:v>
                </c:pt>
                <c:pt idx="113" formatCode="General">
                  <c:v>42.8</c:v>
                </c:pt>
                <c:pt idx="114" formatCode="General">
                  <c:v>36.200000000000003</c:v>
                </c:pt>
                <c:pt idx="115" formatCode="General">
                  <c:v>33.9</c:v>
                </c:pt>
                <c:pt idx="116" formatCode="General">
                  <c:v>30.8</c:v>
                </c:pt>
                <c:pt idx="117" formatCode="General">
                  <c:v>29.4</c:v>
                </c:pt>
                <c:pt idx="118" formatCode="General">
                  <c:v>31.8</c:v>
                </c:pt>
                <c:pt idx="119" formatCode="General">
                  <c:v>36</c:v>
                </c:pt>
                <c:pt idx="120" formatCode="General">
                  <c:v>21.2</c:v>
                </c:pt>
                <c:pt idx="121" formatCode="General">
                  <c:v>17.8</c:v>
                </c:pt>
                <c:pt idx="122" formatCode="General">
                  <c:v>29.9</c:v>
                </c:pt>
                <c:pt idx="123" formatCode="General">
                  <c:v>23.9</c:v>
                </c:pt>
                <c:pt idx="124" formatCode="General">
                  <c:v>31.6</c:v>
                </c:pt>
                <c:pt idx="125" formatCode="General">
                  <c:v>36.299999999999997</c:v>
                </c:pt>
                <c:pt idx="126" formatCode="General">
                  <c:v>40.1</c:v>
                </c:pt>
                <c:pt idx="127" formatCode="General">
                  <c:v>32</c:v>
                </c:pt>
                <c:pt idx="128" formatCode="General">
                  <c:v>33</c:v>
                </c:pt>
                <c:pt idx="129" formatCode="General">
                  <c:v>34.299999999999997</c:v>
                </c:pt>
                <c:pt idx="130" formatCode="General">
                  <c:v>41.3</c:v>
                </c:pt>
                <c:pt idx="131" formatCode="General">
                  <c:v>34.1</c:v>
                </c:pt>
                <c:pt idx="132" formatCode="General">
                  <c:v>34</c:v>
                </c:pt>
                <c:pt idx="133" formatCode="General">
                  <c:v>31.1</c:v>
                </c:pt>
                <c:pt idx="134" formatCode="General">
                  <c:v>36.5</c:v>
                </c:pt>
                <c:pt idx="135" formatCode="General">
                  <c:v>35.1</c:v>
                </c:pt>
                <c:pt idx="136" formatCode="General">
                  <c:v>27.6</c:v>
                </c:pt>
                <c:pt idx="137" formatCode="General">
                  <c:v>34.6</c:v>
                </c:pt>
                <c:pt idx="138" formatCode="General">
                  <c:v>44.6</c:v>
                </c:pt>
                <c:pt idx="139" formatCode="General">
                  <c:v>25.9</c:v>
                </c:pt>
                <c:pt idx="140" formatCode="General">
                  <c:v>35</c:v>
                </c:pt>
                <c:pt idx="141" formatCode="General">
                  <c:v>40.5</c:v>
                </c:pt>
                <c:pt idx="142" formatCode="General">
                  <c:v>42.9</c:v>
                </c:pt>
                <c:pt idx="143" formatCode="General">
                  <c:v>37.700000000000003</c:v>
                </c:pt>
                <c:pt idx="144" formatCode="General">
                  <c:v>40.299999999999997</c:v>
                </c:pt>
                <c:pt idx="145" formatCode="General">
                  <c:v>44.9</c:v>
                </c:pt>
                <c:pt idx="146" formatCode="General">
                  <c:v>36</c:v>
                </c:pt>
                <c:pt idx="147" formatCode="General">
                  <c:v>45.2</c:v>
                </c:pt>
                <c:pt idx="148" formatCode="General">
                  <c:v>36</c:v>
                </c:pt>
                <c:pt idx="149" formatCode="General">
                  <c:v>29.1</c:v>
                </c:pt>
                <c:pt idx="150" formatCode="General">
                  <c:v>8.1999999999999993</c:v>
                </c:pt>
                <c:pt idx="151" formatCode="General">
                  <c:v>23.7</c:v>
                </c:pt>
                <c:pt idx="152" formatCode="General">
                  <c:v>35.200000000000003</c:v>
                </c:pt>
                <c:pt idx="153" formatCode="General">
                  <c:v>13.5</c:v>
                </c:pt>
                <c:pt idx="154" formatCode="General">
                  <c:v>12</c:v>
                </c:pt>
                <c:pt idx="155" formatCode="General">
                  <c:v>12.5</c:v>
                </c:pt>
              </c:numCache>
            </c:numRef>
          </c:val>
          <c:smooth val="0"/>
          <c:extLst>
            <c:ext xmlns:c16="http://schemas.microsoft.com/office/drawing/2014/chart" uri="{C3380CC4-5D6E-409C-BE32-E72D297353CC}">
              <c16:uniqueId val="{00000001-6A9B-47AF-91BF-1C815F6793C2}"/>
            </c:ext>
          </c:extLst>
        </c:ser>
        <c:ser>
          <c:idx val="2"/>
          <c:order val="2"/>
          <c:tx>
            <c:strRef>
              <c:f>'GfK-Index '!$D$5</c:f>
              <c:strCache>
                <c:ptCount val="1"/>
                <c:pt idx="0">
                  <c:v>Anschaffungsneigung</c:v>
                </c:pt>
              </c:strCache>
            </c:strRef>
          </c:tx>
          <c:marker>
            <c:symbol val="none"/>
          </c:marker>
          <c:cat>
            <c:numRef>
              <c:f>'GfK-Index '!$A$9:$A$164</c:f>
              <c:numCache>
                <c:formatCode>mmm\-yy</c:formatCode>
                <c:ptCount val="15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formatCode="[$-407]mmm/\ yy;@">
                  <c:v>40483</c:v>
                </c:pt>
                <c:pt idx="146" formatCode="[$-407]mmm/\ yy;@">
                  <c:v>40452</c:v>
                </c:pt>
                <c:pt idx="147" formatCode="[$-407]mmm/\ yy;@">
                  <c:v>40422</c:v>
                </c:pt>
                <c:pt idx="148" formatCode="[$-407]mmm/\ yy;@">
                  <c:v>40391</c:v>
                </c:pt>
                <c:pt idx="149">
                  <c:v>40360</c:v>
                </c:pt>
                <c:pt idx="150">
                  <c:v>40330</c:v>
                </c:pt>
                <c:pt idx="151">
                  <c:v>40299</c:v>
                </c:pt>
                <c:pt idx="152">
                  <c:v>40269</c:v>
                </c:pt>
                <c:pt idx="153">
                  <c:v>40238</c:v>
                </c:pt>
                <c:pt idx="154">
                  <c:v>40210</c:v>
                </c:pt>
                <c:pt idx="155">
                  <c:v>40179</c:v>
                </c:pt>
              </c:numCache>
            </c:numRef>
          </c:cat>
          <c:val>
            <c:numRef>
              <c:f>'GfK-Index '!$D$9:$D$164</c:f>
              <c:numCache>
                <c:formatCode>0.0</c:formatCode>
                <c:ptCount val="156"/>
                <c:pt idx="6">
                  <c:v>-13.7</c:v>
                </c:pt>
                <c:pt idx="7">
                  <c:v>-11.1</c:v>
                </c:pt>
                <c:pt idx="8">
                  <c:v>-10.6</c:v>
                </c:pt>
                <c:pt idx="9">
                  <c:v>-2.1</c:v>
                </c:pt>
                <c:pt idx="10">
                  <c:v>1.4</c:v>
                </c:pt>
                <c:pt idx="11">
                  <c:v>5.2</c:v>
                </c:pt>
                <c:pt idx="12">
                  <c:v>0.8</c:v>
                </c:pt>
                <c:pt idx="13">
                  <c:v>9.6999999999999993</c:v>
                </c:pt>
                <c:pt idx="14">
                  <c:v>19.399999999999999</c:v>
                </c:pt>
                <c:pt idx="15">
                  <c:v>13.4</c:v>
                </c:pt>
                <c:pt idx="16">
                  <c:v>10.3</c:v>
                </c:pt>
                <c:pt idx="17">
                  <c:v>14.8</c:v>
                </c:pt>
                <c:pt idx="18">
                  <c:v>13.4</c:v>
                </c:pt>
                <c:pt idx="19">
                  <c:v>10</c:v>
                </c:pt>
                <c:pt idx="20">
                  <c:v>17.3</c:v>
                </c:pt>
                <c:pt idx="21">
                  <c:v>12.3</c:v>
                </c:pt>
                <c:pt idx="22">
                  <c:v>7.4</c:v>
                </c:pt>
                <c:pt idx="23">
                  <c:v>0</c:v>
                </c:pt>
                <c:pt idx="24">
                  <c:v>36.6</c:v>
                </c:pt>
                <c:pt idx="25">
                  <c:v>30.5</c:v>
                </c:pt>
                <c:pt idx="26">
                  <c:v>37</c:v>
                </c:pt>
                <c:pt idx="27">
                  <c:v>38.4</c:v>
                </c:pt>
                <c:pt idx="28">
                  <c:v>43.7</c:v>
                </c:pt>
                <c:pt idx="29">
                  <c:v>42.5</c:v>
                </c:pt>
                <c:pt idx="30">
                  <c:v>19.399999999999999</c:v>
                </c:pt>
                <c:pt idx="31">
                  <c:v>5.5</c:v>
                </c:pt>
                <c:pt idx="32">
                  <c:v>-4.5999999999999996</c:v>
                </c:pt>
                <c:pt idx="33">
                  <c:v>31.4</c:v>
                </c:pt>
                <c:pt idx="34">
                  <c:v>53.6</c:v>
                </c:pt>
                <c:pt idx="35">
                  <c:v>55.5</c:v>
                </c:pt>
                <c:pt idx="36">
                  <c:v>52.2</c:v>
                </c:pt>
                <c:pt idx="37">
                  <c:v>50</c:v>
                </c:pt>
                <c:pt idx="38">
                  <c:v>51.7</c:v>
                </c:pt>
                <c:pt idx="39">
                  <c:v>55.1</c:v>
                </c:pt>
                <c:pt idx="40">
                  <c:v>48.8</c:v>
                </c:pt>
                <c:pt idx="41">
                  <c:v>46.3</c:v>
                </c:pt>
                <c:pt idx="42">
                  <c:v>53.7</c:v>
                </c:pt>
                <c:pt idx="43">
                  <c:v>50.5</c:v>
                </c:pt>
                <c:pt idx="44">
                  <c:v>53.1</c:v>
                </c:pt>
                <c:pt idx="45">
                  <c:v>50.2</c:v>
                </c:pt>
                <c:pt idx="46">
                  <c:v>53.6</c:v>
                </c:pt>
                <c:pt idx="47">
                  <c:v>57.6</c:v>
                </c:pt>
                <c:pt idx="48">
                  <c:v>53.1</c:v>
                </c:pt>
                <c:pt idx="49">
                  <c:v>57.5</c:v>
                </c:pt>
                <c:pt idx="50">
                  <c:v>55.9</c:v>
                </c:pt>
                <c:pt idx="51">
                  <c:v>52.9</c:v>
                </c:pt>
                <c:pt idx="52">
                  <c:v>57</c:v>
                </c:pt>
                <c:pt idx="53">
                  <c:v>56.2</c:v>
                </c:pt>
                <c:pt idx="54">
                  <c:v>56.3</c:v>
                </c:pt>
                <c:pt idx="55">
                  <c:v>55.9</c:v>
                </c:pt>
                <c:pt idx="56">
                  <c:v>60</c:v>
                </c:pt>
                <c:pt idx="57">
                  <c:v>60.2</c:v>
                </c:pt>
                <c:pt idx="58">
                  <c:v>56.3</c:v>
                </c:pt>
                <c:pt idx="59">
                  <c:v>60.4</c:v>
                </c:pt>
                <c:pt idx="60">
                  <c:v>57.1</c:v>
                </c:pt>
                <c:pt idx="61">
                  <c:v>58.5</c:v>
                </c:pt>
                <c:pt idx="62">
                  <c:v>59.2</c:v>
                </c:pt>
                <c:pt idx="63">
                  <c:v>57</c:v>
                </c:pt>
                <c:pt idx="64">
                  <c:v>58.1</c:v>
                </c:pt>
                <c:pt idx="65">
                  <c:v>54.8</c:v>
                </c:pt>
                <c:pt idx="66">
                  <c:v>57.9</c:v>
                </c:pt>
                <c:pt idx="67">
                  <c:v>55.7</c:v>
                </c:pt>
                <c:pt idx="68">
                  <c:v>60.2</c:v>
                </c:pt>
                <c:pt idx="69">
                  <c:v>55.5</c:v>
                </c:pt>
                <c:pt idx="70">
                  <c:v>51.6</c:v>
                </c:pt>
                <c:pt idx="71">
                  <c:v>57.6</c:v>
                </c:pt>
                <c:pt idx="72">
                  <c:v>48</c:v>
                </c:pt>
                <c:pt idx="73">
                  <c:v>51.2</c:v>
                </c:pt>
                <c:pt idx="74">
                  <c:v>49.9</c:v>
                </c:pt>
                <c:pt idx="75">
                  <c:v>53.3</c:v>
                </c:pt>
                <c:pt idx="76">
                  <c:v>57.3</c:v>
                </c:pt>
                <c:pt idx="77">
                  <c:v>55.4</c:v>
                </c:pt>
                <c:pt idx="78">
                  <c:v>54.4</c:v>
                </c:pt>
                <c:pt idx="79">
                  <c:v>57.7</c:v>
                </c:pt>
                <c:pt idx="80">
                  <c:v>55.4</c:v>
                </c:pt>
                <c:pt idx="81">
                  <c:v>50</c:v>
                </c:pt>
                <c:pt idx="82">
                  <c:v>52.7</c:v>
                </c:pt>
                <c:pt idx="83">
                  <c:v>52.7</c:v>
                </c:pt>
                <c:pt idx="84" formatCode="General">
                  <c:v>49</c:v>
                </c:pt>
                <c:pt idx="85" formatCode="General">
                  <c:v>48.9</c:v>
                </c:pt>
                <c:pt idx="86" formatCode="General">
                  <c:v>45.9</c:v>
                </c:pt>
                <c:pt idx="87" formatCode="General">
                  <c:v>50.4</c:v>
                </c:pt>
                <c:pt idx="88" formatCode="General">
                  <c:v>52</c:v>
                </c:pt>
                <c:pt idx="89" formatCode="General">
                  <c:v>55.4</c:v>
                </c:pt>
                <c:pt idx="90" formatCode="General">
                  <c:v>57</c:v>
                </c:pt>
                <c:pt idx="91" formatCode="General">
                  <c:v>62.6</c:v>
                </c:pt>
                <c:pt idx="92" formatCode="General">
                  <c:v>58.3</c:v>
                </c:pt>
                <c:pt idx="93" formatCode="General">
                  <c:v>63</c:v>
                </c:pt>
                <c:pt idx="94" formatCode="General">
                  <c:v>59.1</c:v>
                </c:pt>
                <c:pt idx="95" formatCode="General">
                  <c:v>57.4</c:v>
                </c:pt>
                <c:pt idx="96" formatCode="General">
                  <c:v>49.1</c:v>
                </c:pt>
                <c:pt idx="97" formatCode="General">
                  <c:v>47.5</c:v>
                </c:pt>
                <c:pt idx="98" formatCode="General">
                  <c:v>45.6</c:v>
                </c:pt>
                <c:pt idx="99" formatCode="General">
                  <c:v>42.5</c:v>
                </c:pt>
                <c:pt idx="100" formatCode="General">
                  <c:v>49.3</c:v>
                </c:pt>
                <c:pt idx="101" formatCode="General">
                  <c:v>51</c:v>
                </c:pt>
                <c:pt idx="102" formatCode="General">
                  <c:v>53.2</c:v>
                </c:pt>
                <c:pt idx="103" formatCode="General">
                  <c:v>49.5</c:v>
                </c:pt>
                <c:pt idx="104" formatCode="General">
                  <c:v>48.6</c:v>
                </c:pt>
                <c:pt idx="105" formatCode="General">
                  <c:v>55.5</c:v>
                </c:pt>
                <c:pt idx="106" formatCode="General">
                  <c:v>48.9</c:v>
                </c:pt>
                <c:pt idx="107" formatCode="General">
                  <c:v>50</c:v>
                </c:pt>
                <c:pt idx="108" formatCode="General">
                  <c:v>46.1</c:v>
                </c:pt>
                <c:pt idx="109" formatCode="General">
                  <c:v>45.7</c:v>
                </c:pt>
                <c:pt idx="110" formatCode="General">
                  <c:v>44.4</c:v>
                </c:pt>
                <c:pt idx="111" formatCode="General">
                  <c:v>45</c:v>
                </c:pt>
                <c:pt idx="112" formatCode="General">
                  <c:v>44.4</c:v>
                </c:pt>
                <c:pt idx="113" formatCode="General">
                  <c:v>40.700000000000003</c:v>
                </c:pt>
                <c:pt idx="114" formatCode="General">
                  <c:v>36.5</c:v>
                </c:pt>
                <c:pt idx="115" formatCode="General">
                  <c:v>36.5</c:v>
                </c:pt>
                <c:pt idx="116" formatCode="General">
                  <c:v>37.6</c:v>
                </c:pt>
                <c:pt idx="117" formatCode="General">
                  <c:v>36.200000000000003</c:v>
                </c:pt>
                <c:pt idx="118" formatCode="General">
                  <c:v>37</c:v>
                </c:pt>
                <c:pt idx="119" formatCode="General">
                  <c:v>35.299999999999997</c:v>
                </c:pt>
                <c:pt idx="120" formatCode="General">
                  <c:v>20.100000000000001</c:v>
                </c:pt>
                <c:pt idx="121" formatCode="General">
                  <c:v>29.4</c:v>
                </c:pt>
                <c:pt idx="122" formatCode="General">
                  <c:v>33.9</c:v>
                </c:pt>
                <c:pt idx="123" formatCode="General">
                  <c:v>33.1</c:v>
                </c:pt>
                <c:pt idx="124" formatCode="General">
                  <c:v>33.1</c:v>
                </c:pt>
                <c:pt idx="125" formatCode="General">
                  <c:v>35.799999999999997</c:v>
                </c:pt>
                <c:pt idx="126" formatCode="General">
                  <c:v>32.700000000000003</c:v>
                </c:pt>
                <c:pt idx="127" formatCode="General">
                  <c:v>32</c:v>
                </c:pt>
                <c:pt idx="128" formatCode="General">
                  <c:v>27.6</c:v>
                </c:pt>
                <c:pt idx="129" formatCode="General">
                  <c:v>38.6</c:v>
                </c:pt>
                <c:pt idx="130" formatCode="General">
                  <c:v>39.200000000000003</c:v>
                </c:pt>
                <c:pt idx="131" formatCode="General">
                  <c:v>41.8</c:v>
                </c:pt>
                <c:pt idx="132" formatCode="General">
                  <c:v>27.4</c:v>
                </c:pt>
                <c:pt idx="133" formatCode="General">
                  <c:v>40.299999999999997</c:v>
                </c:pt>
                <c:pt idx="134" formatCode="General">
                  <c:v>31.2</c:v>
                </c:pt>
                <c:pt idx="135" formatCode="General">
                  <c:v>29.7</c:v>
                </c:pt>
                <c:pt idx="136" formatCode="General">
                  <c:v>36.9</c:v>
                </c:pt>
                <c:pt idx="137" formatCode="General">
                  <c:v>34.1</c:v>
                </c:pt>
                <c:pt idx="138" formatCode="General">
                  <c:v>35.1</c:v>
                </c:pt>
                <c:pt idx="139" formatCode="General">
                  <c:v>31.5</c:v>
                </c:pt>
                <c:pt idx="140" formatCode="General">
                  <c:v>34.200000000000003</c:v>
                </c:pt>
                <c:pt idx="141" formatCode="General">
                  <c:v>34.299999999999997</c:v>
                </c:pt>
                <c:pt idx="142" formatCode="General">
                  <c:v>38.9</c:v>
                </c:pt>
                <c:pt idx="143" formatCode="General">
                  <c:v>41.8</c:v>
                </c:pt>
                <c:pt idx="144" formatCode="General">
                  <c:v>33.799999999999997</c:v>
                </c:pt>
                <c:pt idx="145" formatCode="General">
                  <c:v>39.299999999999997</c:v>
                </c:pt>
                <c:pt idx="146" formatCode="General">
                  <c:v>22.5</c:v>
                </c:pt>
                <c:pt idx="147" formatCode="General">
                  <c:v>30.7</c:v>
                </c:pt>
                <c:pt idx="148" formatCode="General">
                  <c:v>27.9</c:v>
                </c:pt>
                <c:pt idx="149" formatCode="General">
                  <c:v>27.9</c:v>
                </c:pt>
                <c:pt idx="150" formatCode="General">
                  <c:v>30.4</c:v>
                </c:pt>
                <c:pt idx="151" formatCode="General">
                  <c:v>18.100000000000001</c:v>
                </c:pt>
                <c:pt idx="152" formatCode="General">
                  <c:v>21.6</c:v>
                </c:pt>
                <c:pt idx="153" formatCode="General">
                  <c:v>23.4</c:v>
                </c:pt>
                <c:pt idx="154" formatCode="General">
                  <c:v>24.2</c:v>
                </c:pt>
                <c:pt idx="155" formatCode="General">
                  <c:v>25.4</c:v>
                </c:pt>
              </c:numCache>
            </c:numRef>
          </c:val>
          <c:smooth val="0"/>
          <c:extLst>
            <c:ext xmlns:c16="http://schemas.microsoft.com/office/drawing/2014/chart" uri="{C3380CC4-5D6E-409C-BE32-E72D297353CC}">
              <c16:uniqueId val="{00000002-6A9B-47AF-91BF-1C815F6793C2}"/>
            </c:ext>
          </c:extLst>
        </c:ser>
        <c:dLbls>
          <c:showLegendKey val="0"/>
          <c:showVal val="0"/>
          <c:showCatName val="0"/>
          <c:showSerName val="0"/>
          <c:showPercent val="0"/>
          <c:showBubbleSize val="0"/>
        </c:dLbls>
        <c:smooth val="0"/>
        <c:axId val="128693376"/>
        <c:axId val="128694912"/>
      </c:lineChart>
      <c:dateAx>
        <c:axId val="128693376"/>
        <c:scaling>
          <c:orientation val="minMax"/>
        </c:scaling>
        <c:delete val="0"/>
        <c:axPos val="b"/>
        <c:numFmt formatCode="yyyy" sourceLinked="0"/>
        <c:majorTickMark val="none"/>
        <c:minorTickMark val="none"/>
        <c:tickLblPos val="low"/>
        <c:spPr>
          <a:ln w="25400">
            <a:solidFill>
              <a:schemeClr val="tx1"/>
            </a:solidFill>
            <a:prstDash val="solid"/>
          </a:ln>
        </c:spPr>
        <c:txPr>
          <a:bodyPr rot="0" vert="horz"/>
          <a:lstStyle/>
          <a:p>
            <a:pPr>
              <a:defRPr/>
            </a:pPr>
            <a:endParaRPr lang="de-DE"/>
          </a:p>
        </c:txPr>
        <c:crossAx val="128694912"/>
        <c:crosses val="autoZero"/>
        <c:auto val="1"/>
        <c:lblOffset val="100"/>
        <c:baseTimeUnit val="months"/>
        <c:majorUnit val="12"/>
        <c:majorTimeUnit val="months"/>
        <c:minorUnit val="6"/>
        <c:minorTimeUnit val="months"/>
      </c:dateAx>
      <c:valAx>
        <c:axId val="128694912"/>
        <c:scaling>
          <c:orientation val="minMax"/>
          <c:max val="70"/>
          <c:min val="-30"/>
        </c:scaling>
        <c:delete val="0"/>
        <c:axPos val="l"/>
        <c:majorGridlines>
          <c:spPr>
            <a:ln w="101600">
              <a:solidFill>
                <a:schemeClr val="tx2">
                  <a:lumMod val="20000"/>
                  <a:lumOff val="80000"/>
                  <a:alpha val="35000"/>
                </a:schemeClr>
              </a:solidFill>
              <a:prstDash val="solid"/>
            </a:ln>
          </c:spPr>
        </c:majorGridlines>
        <c:numFmt formatCode="0" sourceLinked="0"/>
        <c:majorTickMark val="none"/>
        <c:minorTickMark val="none"/>
        <c:tickLblPos val="nextTo"/>
        <c:spPr>
          <a:ln w="6350">
            <a:noFill/>
            <a:prstDash val="solid"/>
          </a:ln>
        </c:spPr>
        <c:txPr>
          <a:bodyPr rot="0" vert="horz"/>
          <a:lstStyle/>
          <a:p>
            <a:pPr>
              <a:defRPr/>
            </a:pPr>
            <a:endParaRPr lang="de-DE"/>
          </a:p>
        </c:txPr>
        <c:crossAx val="128693376"/>
        <c:crosses val="autoZero"/>
        <c:crossBetween val="between"/>
        <c:majorUnit val="10"/>
      </c:valAx>
      <c:spPr>
        <a:solidFill>
          <a:srgbClr val="FFFFFF"/>
        </a:solidFill>
        <a:ln w="12700">
          <a:noFill/>
          <a:prstDash val="solid"/>
        </a:ln>
      </c:spPr>
    </c:plotArea>
    <c:legend>
      <c:legendPos val="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a:t>GfK-Konsumklima-Indikator</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6.8764627498485761E-2"/>
          <c:y val="0.15630043672423555"/>
          <c:w val="0.9095361757105942"/>
          <c:h val="0.74538157894736834"/>
        </c:manualLayout>
      </c:layout>
      <c:lineChart>
        <c:grouping val="standard"/>
        <c:varyColors val="0"/>
        <c:ser>
          <c:idx val="0"/>
          <c:order val="0"/>
          <c:tx>
            <c:strRef>
              <c:f>'GfK-Index '!$E$5</c:f>
              <c:strCache>
                <c:ptCount val="1"/>
                <c:pt idx="0">
                  <c:v>Konsum-klima</c:v>
                </c:pt>
              </c:strCache>
            </c:strRef>
          </c:tx>
          <c:spPr>
            <a:ln w="31750">
              <a:solidFill>
                <a:srgbClr val="002060"/>
              </a:solidFill>
              <a:prstDash val="solid"/>
            </a:ln>
          </c:spPr>
          <c:marker>
            <c:symbol val="none"/>
          </c:marker>
          <c:dPt>
            <c:idx val="33"/>
            <c:bubble3D val="0"/>
            <c:extLst>
              <c:ext xmlns:c16="http://schemas.microsoft.com/office/drawing/2014/chart" uri="{C3380CC4-5D6E-409C-BE32-E72D297353CC}">
                <c16:uniqueId val="{00000001-15E0-4FE6-9A13-AF909519ED46}"/>
              </c:ext>
            </c:extLst>
          </c:dPt>
          <c:cat>
            <c:numRef>
              <c:f>'GfK-Index '!$A$9:$A$68</c:f>
              <c:numCache>
                <c:formatCode>mmm\-yy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'GfK-Index '!$E$9:$E$68</c:f>
              <c:numCache>
                <c:formatCode>0.0</c:formatCode>
                <c:ptCount val="60"/>
                <c:pt idx="5">
                  <c:v>-27.4</c:v>
                </c:pt>
                <c:pt idx="6">
                  <c:v>-26.2</c:v>
                </c:pt>
                <c:pt idx="7">
                  <c:v>-26.6</c:v>
                </c:pt>
                <c:pt idx="8">
                  <c:v>-15.7</c:v>
                </c:pt>
                <c:pt idx="9">
                  <c:v>-8.5</c:v>
                </c:pt>
                <c:pt idx="10">
                  <c:v>-6.7</c:v>
                </c:pt>
                <c:pt idx="11">
                  <c:v>-6.9</c:v>
                </c:pt>
                <c:pt idx="12">
                  <c:v>-1.8</c:v>
                </c:pt>
                <c:pt idx="13">
                  <c:v>1</c:v>
                </c:pt>
                <c:pt idx="14">
                  <c:v>0.4</c:v>
                </c:pt>
                <c:pt idx="15">
                  <c:v>-1.1000000000000001</c:v>
                </c:pt>
                <c:pt idx="16">
                  <c:v>-0.4</c:v>
                </c:pt>
                <c:pt idx="17">
                  <c:v>-0.3</c:v>
                </c:pt>
                <c:pt idx="18">
                  <c:v>-6.9</c:v>
                </c:pt>
                <c:pt idx="19">
                  <c:v>-8.6</c:v>
                </c:pt>
                <c:pt idx="20">
                  <c:v>-6.1</c:v>
                </c:pt>
                <c:pt idx="21">
                  <c:v>-12.7</c:v>
                </c:pt>
                <c:pt idx="22">
                  <c:v>-15.5</c:v>
                </c:pt>
                <c:pt idx="23">
                  <c:v>-7.5</c:v>
                </c:pt>
                <c:pt idx="24">
                  <c:v>-6.8</c:v>
                </c:pt>
                <c:pt idx="25">
                  <c:v>-3.2</c:v>
                </c:pt>
                <c:pt idx="26">
                  <c:v>-1.7</c:v>
                </c:pt>
                <c:pt idx="27">
                  <c:v>-1.7</c:v>
                </c:pt>
                <c:pt idx="28">
                  <c:v>-0.2</c:v>
                </c:pt>
                <c:pt idx="29">
                  <c:v>-9.4</c:v>
                </c:pt>
                <c:pt idx="30">
                  <c:v>-18.600000000000001</c:v>
                </c:pt>
                <c:pt idx="31">
                  <c:v>-23.1</c:v>
                </c:pt>
                <c:pt idx="32">
                  <c:v>2.2999999999999998</c:v>
                </c:pt>
                <c:pt idx="33">
                  <c:v>8.3000000000000007</c:v>
                </c:pt>
                <c:pt idx="34">
                  <c:v>9.9</c:v>
                </c:pt>
                <c:pt idx="35">
                  <c:v>9.6999999999999993</c:v>
                </c:pt>
                <c:pt idx="36">
                  <c:v>9.6999999999999993</c:v>
                </c:pt>
                <c:pt idx="37">
                  <c:v>9.6</c:v>
                </c:pt>
                <c:pt idx="38">
                  <c:v>9.8000000000000007</c:v>
                </c:pt>
                <c:pt idx="39">
                  <c:v>9.6999999999999993</c:v>
                </c:pt>
                <c:pt idx="40">
                  <c:v>9.6999999999999993</c:v>
                </c:pt>
                <c:pt idx="41">
                  <c:v>9.8000000000000007</c:v>
                </c:pt>
                <c:pt idx="42">
                  <c:v>10.1</c:v>
                </c:pt>
                <c:pt idx="43">
                  <c:v>10.199999999999999</c:v>
                </c:pt>
                <c:pt idx="44">
                  <c:v>10.199999999999999</c:v>
                </c:pt>
                <c:pt idx="45">
                  <c:v>10.7</c:v>
                </c:pt>
                <c:pt idx="46">
                  <c:v>10.8</c:v>
                </c:pt>
                <c:pt idx="47">
                  <c:v>10.5</c:v>
                </c:pt>
                <c:pt idx="48">
                  <c:v>10.4</c:v>
                </c:pt>
                <c:pt idx="49">
                  <c:v>10.6</c:v>
                </c:pt>
                <c:pt idx="50">
                  <c:v>10.6</c:v>
                </c:pt>
                <c:pt idx="51">
                  <c:v>10.5</c:v>
                </c:pt>
                <c:pt idx="52">
                  <c:v>10.9</c:v>
                </c:pt>
                <c:pt idx="53">
                  <c:v>10.7</c:v>
                </c:pt>
                <c:pt idx="54">
                  <c:v>10.7</c:v>
                </c:pt>
                <c:pt idx="55">
                  <c:v>10.8</c:v>
                </c:pt>
                <c:pt idx="56">
                  <c:v>10.9</c:v>
                </c:pt>
                <c:pt idx="57">
                  <c:v>10.8</c:v>
                </c:pt>
                <c:pt idx="58">
                  <c:v>11</c:v>
                </c:pt>
                <c:pt idx="59">
                  <c:v>10.8</c:v>
                </c:pt>
              </c:numCache>
            </c:numRef>
          </c:val>
          <c:smooth val="0"/>
          <c:extLst>
            <c:ext xmlns:c16="http://schemas.microsoft.com/office/drawing/2014/chart" uri="{C3380CC4-5D6E-409C-BE32-E72D297353CC}">
              <c16:uniqueId val="{00000000-BC9D-4133-84DA-0ADA5C5F34B9}"/>
            </c:ext>
          </c:extLst>
        </c:ser>
        <c:dLbls>
          <c:showLegendKey val="0"/>
          <c:showVal val="0"/>
          <c:showCatName val="0"/>
          <c:showSerName val="0"/>
          <c:showPercent val="0"/>
          <c:showBubbleSize val="0"/>
        </c:dLbls>
        <c:smooth val="0"/>
        <c:axId val="128647168"/>
        <c:axId val="128648704"/>
      </c:lineChart>
      <c:dateAx>
        <c:axId val="128647168"/>
        <c:scaling>
          <c:orientation val="minMax"/>
        </c:scaling>
        <c:delete val="0"/>
        <c:axPos val="b"/>
        <c:numFmt formatCode="yyyy" sourceLinked="0"/>
        <c:majorTickMark val="none"/>
        <c:minorTickMark val="none"/>
        <c:tickLblPos val="low"/>
        <c:spPr>
          <a:ln w="3175">
            <a:solidFill>
              <a:srgbClr val="FF0000"/>
            </a:solidFill>
            <a:prstDash val="solid"/>
          </a:ln>
        </c:spPr>
        <c:txPr>
          <a:bodyPr rot="0" vert="horz"/>
          <a:lstStyle/>
          <a:p>
            <a:pPr>
              <a:defRPr/>
            </a:pPr>
            <a:endParaRPr lang="de-DE"/>
          </a:p>
        </c:txPr>
        <c:crossAx val="128648704"/>
        <c:crosses val="autoZero"/>
        <c:auto val="1"/>
        <c:lblOffset val="100"/>
        <c:baseTimeUnit val="months"/>
        <c:majorUnit val="12"/>
        <c:majorTimeUnit val="months"/>
        <c:minorUnit val="6"/>
        <c:minorTimeUnit val="months"/>
      </c:dateAx>
      <c:valAx>
        <c:axId val="128648704"/>
        <c:scaling>
          <c:orientation val="minMax"/>
          <c:max val="12"/>
          <c:min val="-30"/>
        </c:scaling>
        <c:delete val="0"/>
        <c:axPos val="l"/>
        <c:majorGridlines>
          <c:spPr>
            <a:ln w="3175">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8647168"/>
        <c:crosses val="autoZero"/>
        <c:crossBetween val="between"/>
        <c:majorUnit val="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206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800" b="1"/>
            </a:pPr>
            <a:r>
              <a:rPr lang="de-DE" sz="1800" b="1"/>
              <a:t>RWI/ISL-Containerumschlag-Index</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8.7226165960024221E-2"/>
          <c:y val="0.14964644249512676"/>
          <c:w val="0.88902337976983647"/>
          <c:h val="0.74538157894736834"/>
        </c:manualLayout>
      </c:layout>
      <c:lineChart>
        <c:grouping val="standard"/>
        <c:varyColors val="0"/>
        <c:ser>
          <c:idx val="0"/>
          <c:order val="0"/>
          <c:tx>
            <c:strRef>
              <c:f>'RWI Containerumschlagindex'!$A$1</c:f>
              <c:strCache>
                <c:ptCount val="1"/>
                <c:pt idx="0">
                  <c:v>RWI/ISL-Containerumschlag-Index</c:v>
                </c:pt>
              </c:strCache>
            </c:strRef>
          </c:tx>
          <c:spPr>
            <a:ln w="31750">
              <a:solidFill>
                <a:srgbClr val="00B0F0"/>
              </a:solidFill>
              <a:prstDash val="solid"/>
            </a:ln>
          </c:spPr>
          <c:marker>
            <c:symbol val="none"/>
          </c:marker>
          <c:cat>
            <c:numRef>
              <c:f>'RWI Containerumschlagindex'!$A$21:$A$200</c:f>
              <c:numCache>
                <c:formatCode>mmm\-yy</c:formatCode>
                <c:ptCount val="180"/>
                <c:pt idx="0">
                  <c:v>44531</c:v>
                </c:pt>
                <c:pt idx="1">
                  <c:v>44501</c:v>
                </c:pt>
                <c:pt idx="2">
                  <c:v>44470</c:v>
                </c:pt>
                <c:pt idx="3">
                  <c:v>44440</c:v>
                </c:pt>
                <c:pt idx="4">
                  <c:v>44409</c:v>
                </c:pt>
                <c:pt idx="5">
                  <c:v>44378</c:v>
                </c:pt>
                <c:pt idx="6">
                  <c:v>44348</c:v>
                </c:pt>
                <c:pt idx="7">
                  <c:v>44317</c:v>
                </c:pt>
                <c:pt idx="8">
                  <c:v>44287</c:v>
                </c:pt>
                <c:pt idx="9">
                  <c:v>44256</c:v>
                </c:pt>
                <c:pt idx="10">
                  <c:v>44228</c:v>
                </c:pt>
                <c:pt idx="11">
                  <c:v>44197</c:v>
                </c:pt>
                <c:pt idx="12">
                  <c:v>44166</c:v>
                </c:pt>
                <c:pt idx="13">
                  <c:v>44136</c:v>
                </c:pt>
                <c:pt idx="14">
                  <c:v>44105</c:v>
                </c:pt>
                <c:pt idx="15">
                  <c:v>44075</c:v>
                </c:pt>
                <c:pt idx="16">
                  <c:v>44044</c:v>
                </c:pt>
                <c:pt idx="17">
                  <c:v>44013</c:v>
                </c:pt>
                <c:pt idx="18">
                  <c:v>43983</c:v>
                </c:pt>
                <c:pt idx="19">
                  <c:v>43952</c:v>
                </c:pt>
                <c:pt idx="20">
                  <c:v>43922</c:v>
                </c:pt>
                <c:pt idx="21">
                  <c:v>43891</c:v>
                </c:pt>
                <c:pt idx="22">
                  <c:v>43862</c:v>
                </c:pt>
                <c:pt idx="23">
                  <c:v>43831</c:v>
                </c:pt>
                <c:pt idx="24">
                  <c:v>43800</c:v>
                </c:pt>
                <c:pt idx="25">
                  <c:v>43770</c:v>
                </c:pt>
                <c:pt idx="26">
                  <c:v>43739</c:v>
                </c:pt>
                <c:pt idx="27">
                  <c:v>43709</c:v>
                </c:pt>
                <c:pt idx="28">
                  <c:v>43678</c:v>
                </c:pt>
                <c:pt idx="29">
                  <c:v>43647</c:v>
                </c:pt>
                <c:pt idx="30">
                  <c:v>43617</c:v>
                </c:pt>
                <c:pt idx="31">
                  <c:v>43586</c:v>
                </c:pt>
                <c:pt idx="32">
                  <c:v>43556</c:v>
                </c:pt>
                <c:pt idx="33">
                  <c:v>43525</c:v>
                </c:pt>
                <c:pt idx="34">
                  <c:v>43497</c:v>
                </c:pt>
                <c:pt idx="35">
                  <c:v>43466</c:v>
                </c:pt>
                <c:pt idx="36">
                  <c:v>43435</c:v>
                </c:pt>
                <c:pt idx="37">
                  <c:v>43405</c:v>
                </c:pt>
                <c:pt idx="38">
                  <c:v>43374</c:v>
                </c:pt>
                <c:pt idx="39">
                  <c:v>43344</c:v>
                </c:pt>
                <c:pt idx="40">
                  <c:v>43313</c:v>
                </c:pt>
                <c:pt idx="41">
                  <c:v>43282</c:v>
                </c:pt>
                <c:pt idx="42">
                  <c:v>43252</c:v>
                </c:pt>
                <c:pt idx="43">
                  <c:v>43221</c:v>
                </c:pt>
                <c:pt idx="44">
                  <c:v>43191</c:v>
                </c:pt>
                <c:pt idx="45">
                  <c:v>43160</c:v>
                </c:pt>
                <c:pt idx="46">
                  <c:v>43132</c:v>
                </c:pt>
                <c:pt idx="47">
                  <c:v>43101</c:v>
                </c:pt>
                <c:pt idx="48">
                  <c:v>43070</c:v>
                </c:pt>
                <c:pt idx="49">
                  <c:v>43040</c:v>
                </c:pt>
                <c:pt idx="50">
                  <c:v>43009</c:v>
                </c:pt>
                <c:pt idx="51">
                  <c:v>42979</c:v>
                </c:pt>
                <c:pt idx="52">
                  <c:v>42948</c:v>
                </c:pt>
                <c:pt idx="53">
                  <c:v>42917</c:v>
                </c:pt>
                <c:pt idx="54">
                  <c:v>42887</c:v>
                </c:pt>
                <c:pt idx="55">
                  <c:v>42856</c:v>
                </c:pt>
                <c:pt idx="56">
                  <c:v>42826</c:v>
                </c:pt>
                <c:pt idx="57">
                  <c:v>42795</c:v>
                </c:pt>
                <c:pt idx="58">
                  <c:v>42767</c:v>
                </c:pt>
                <c:pt idx="59">
                  <c:v>42736</c:v>
                </c:pt>
                <c:pt idx="60">
                  <c:v>42705</c:v>
                </c:pt>
                <c:pt idx="61">
                  <c:v>42675</c:v>
                </c:pt>
                <c:pt idx="62">
                  <c:v>42644</c:v>
                </c:pt>
                <c:pt idx="63">
                  <c:v>42614</c:v>
                </c:pt>
                <c:pt idx="64">
                  <c:v>42583</c:v>
                </c:pt>
                <c:pt idx="65">
                  <c:v>42552</c:v>
                </c:pt>
                <c:pt idx="66">
                  <c:v>42522</c:v>
                </c:pt>
                <c:pt idx="67">
                  <c:v>42491</c:v>
                </c:pt>
                <c:pt idx="68">
                  <c:v>42461</c:v>
                </c:pt>
                <c:pt idx="69">
                  <c:v>42430</c:v>
                </c:pt>
                <c:pt idx="70">
                  <c:v>42401</c:v>
                </c:pt>
                <c:pt idx="71">
                  <c:v>42370</c:v>
                </c:pt>
                <c:pt idx="72">
                  <c:v>42339</c:v>
                </c:pt>
                <c:pt idx="73">
                  <c:v>42309</c:v>
                </c:pt>
                <c:pt idx="74">
                  <c:v>42278</c:v>
                </c:pt>
                <c:pt idx="75">
                  <c:v>42248</c:v>
                </c:pt>
                <c:pt idx="76">
                  <c:v>42217</c:v>
                </c:pt>
                <c:pt idx="77">
                  <c:v>42186</c:v>
                </c:pt>
                <c:pt idx="78">
                  <c:v>42156</c:v>
                </c:pt>
                <c:pt idx="79">
                  <c:v>42125</c:v>
                </c:pt>
                <c:pt idx="80">
                  <c:v>42095</c:v>
                </c:pt>
                <c:pt idx="81">
                  <c:v>42064</c:v>
                </c:pt>
                <c:pt idx="82">
                  <c:v>42036</c:v>
                </c:pt>
                <c:pt idx="83">
                  <c:v>42005</c:v>
                </c:pt>
                <c:pt idx="84">
                  <c:v>41974</c:v>
                </c:pt>
                <c:pt idx="85">
                  <c:v>41944</c:v>
                </c:pt>
                <c:pt idx="86">
                  <c:v>41913</c:v>
                </c:pt>
                <c:pt idx="87">
                  <c:v>41883</c:v>
                </c:pt>
                <c:pt idx="88">
                  <c:v>41852</c:v>
                </c:pt>
                <c:pt idx="89">
                  <c:v>41821</c:v>
                </c:pt>
                <c:pt idx="90">
                  <c:v>41791</c:v>
                </c:pt>
                <c:pt idx="91">
                  <c:v>41760</c:v>
                </c:pt>
                <c:pt idx="92">
                  <c:v>41730</c:v>
                </c:pt>
                <c:pt idx="93">
                  <c:v>41699</c:v>
                </c:pt>
                <c:pt idx="94">
                  <c:v>41671</c:v>
                </c:pt>
                <c:pt idx="95">
                  <c:v>41640</c:v>
                </c:pt>
                <c:pt idx="96">
                  <c:v>41609</c:v>
                </c:pt>
                <c:pt idx="97">
                  <c:v>41579</c:v>
                </c:pt>
                <c:pt idx="98">
                  <c:v>41548</c:v>
                </c:pt>
                <c:pt idx="99">
                  <c:v>41518</c:v>
                </c:pt>
                <c:pt idx="100">
                  <c:v>41487</c:v>
                </c:pt>
                <c:pt idx="101">
                  <c:v>41456</c:v>
                </c:pt>
                <c:pt idx="102">
                  <c:v>41426</c:v>
                </c:pt>
                <c:pt idx="103">
                  <c:v>41395</c:v>
                </c:pt>
                <c:pt idx="104">
                  <c:v>41365</c:v>
                </c:pt>
                <c:pt idx="105">
                  <c:v>41334</c:v>
                </c:pt>
                <c:pt idx="106">
                  <c:v>41306</c:v>
                </c:pt>
                <c:pt idx="107">
                  <c:v>41275</c:v>
                </c:pt>
                <c:pt idx="108">
                  <c:v>41244</c:v>
                </c:pt>
                <c:pt idx="109">
                  <c:v>41214</c:v>
                </c:pt>
                <c:pt idx="110">
                  <c:v>41183</c:v>
                </c:pt>
                <c:pt idx="111">
                  <c:v>41153</c:v>
                </c:pt>
                <c:pt idx="112">
                  <c:v>41122</c:v>
                </c:pt>
                <c:pt idx="113">
                  <c:v>41091</c:v>
                </c:pt>
                <c:pt idx="114">
                  <c:v>41061</c:v>
                </c:pt>
                <c:pt idx="115">
                  <c:v>41030</c:v>
                </c:pt>
                <c:pt idx="116">
                  <c:v>41000</c:v>
                </c:pt>
                <c:pt idx="117">
                  <c:v>40969</c:v>
                </c:pt>
                <c:pt idx="118">
                  <c:v>40940</c:v>
                </c:pt>
                <c:pt idx="119">
                  <c:v>40909</c:v>
                </c:pt>
                <c:pt idx="120">
                  <c:v>40878</c:v>
                </c:pt>
                <c:pt idx="121">
                  <c:v>40848</c:v>
                </c:pt>
                <c:pt idx="122">
                  <c:v>40817</c:v>
                </c:pt>
                <c:pt idx="123">
                  <c:v>40787</c:v>
                </c:pt>
                <c:pt idx="124">
                  <c:v>40756</c:v>
                </c:pt>
                <c:pt idx="125">
                  <c:v>40725</c:v>
                </c:pt>
                <c:pt idx="126">
                  <c:v>40695</c:v>
                </c:pt>
                <c:pt idx="127">
                  <c:v>40664</c:v>
                </c:pt>
                <c:pt idx="128">
                  <c:v>40634</c:v>
                </c:pt>
                <c:pt idx="129">
                  <c:v>40603</c:v>
                </c:pt>
                <c:pt idx="130">
                  <c:v>40575</c:v>
                </c:pt>
                <c:pt idx="131">
                  <c:v>40544</c:v>
                </c:pt>
                <c:pt idx="132">
                  <c:v>40513</c:v>
                </c:pt>
                <c:pt idx="133">
                  <c:v>40483</c:v>
                </c:pt>
                <c:pt idx="134">
                  <c:v>40452</c:v>
                </c:pt>
                <c:pt idx="135">
                  <c:v>40422</c:v>
                </c:pt>
                <c:pt idx="136">
                  <c:v>40391</c:v>
                </c:pt>
                <c:pt idx="137">
                  <c:v>40360</c:v>
                </c:pt>
                <c:pt idx="138">
                  <c:v>40330</c:v>
                </c:pt>
                <c:pt idx="139">
                  <c:v>40299</c:v>
                </c:pt>
                <c:pt idx="140">
                  <c:v>40269</c:v>
                </c:pt>
                <c:pt idx="141">
                  <c:v>40238</c:v>
                </c:pt>
                <c:pt idx="142">
                  <c:v>40210</c:v>
                </c:pt>
                <c:pt idx="143">
                  <c:v>40179</c:v>
                </c:pt>
                <c:pt idx="144">
                  <c:v>40148</c:v>
                </c:pt>
                <c:pt idx="145">
                  <c:v>40118</c:v>
                </c:pt>
                <c:pt idx="146">
                  <c:v>40087</c:v>
                </c:pt>
                <c:pt idx="147">
                  <c:v>40057</c:v>
                </c:pt>
                <c:pt idx="148">
                  <c:v>40026</c:v>
                </c:pt>
                <c:pt idx="149">
                  <c:v>39995</c:v>
                </c:pt>
                <c:pt idx="150">
                  <c:v>39965</c:v>
                </c:pt>
                <c:pt idx="151">
                  <c:v>39934</c:v>
                </c:pt>
                <c:pt idx="152">
                  <c:v>39904</c:v>
                </c:pt>
                <c:pt idx="153">
                  <c:v>39873</c:v>
                </c:pt>
                <c:pt idx="154">
                  <c:v>39845</c:v>
                </c:pt>
                <c:pt idx="155">
                  <c:v>39814</c:v>
                </c:pt>
                <c:pt idx="156">
                  <c:v>39783</c:v>
                </c:pt>
                <c:pt idx="157">
                  <c:v>39753</c:v>
                </c:pt>
                <c:pt idx="158">
                  <c:v>39722</c:v>
                </c:pt>
                <c:pt idx="159">
                  <c:v>39692</c:v>
                </c:pt>
                <c:pt idx="160">
                  <c:v>39661</c:v>
                </c:pt>
                <c:pt idx="161">
                  <c:v>39630</c:v>
                </c:pt>
                <c:pt idx="162">
                  <c:v>39600</c:v>
                </c:pt>
                <c:pt idx="163">
                  <c:v>39569</c:v>
                </c:pt>
                <c:pt idx="164">
                  <c:v>39539</c:v>
                </c:pt>
                <c:pt idx="165">
                  <c:v>39508</c:v>
                </c:pt>
                <c:pt idx="166">
                  <c:v>39479</c:v>
                </c:pt>
                <c:pt idx="167">
                  <c:v>39448</c:v>
                </c:pt>
                <c:pt idx="168">
                  <c:v>39417</c:v>
                </c:pt>
                <c:pt idx="169">
                  <c:v>39387</c:v>
                </c:pt>
                <c:pt idx="170">
                  <c:v>39356</c:v>
                </c:pt>
                <c:pt idx="171">
                  <c:v>39326</c:v>
                </c:pt>
                <c:pt idx="172">
                  <c:v>39295</c:v>
                </c:pt>
                <c:pt idx="173">
                  <c:v>39264</c:v>
                </c:pt>
                <c:pt idx="174">
                  <c:v>39234</c:v>
                </c:pt>
                <c:pt idx="175">
                  <c:v>39203</c:v>
                </c:pt>
                <c:pt idx="176">
                  <c:v>39173</c:v>
                </c:pt>
                <c:pt idx="177">
                  <c:v>39142</c:v>
                </c:pt>
                <c:pt idx="178">
                  <c:v>39114</c:v>
                </c:pt>
                <c:pt idx="179">
                  <c:v>39083</c:v>
                </c:pt>
              </c:numCache>
            </c:numRef>
          </c:cat>
          <c:val>
            <c:numRef>
              <c:f>'RWI Containerumschlagindex'!$C$18:$C$200</c:f>
              <c:numCache>
                <c:formatCode>0.0</c:formatCode>
                <c:ptCount val="183"/>
                <c:pt idx="0">
                  <c:v>123.66146583306769</c:v>
                </c:pt>
                <c:pt idx="1">
                  <c:v>124.45331620126041</c:v>
                </c:pt>
                <c:pt idx="2">
                  <c:v>123.7670774275928</c:v>
                </c:pt>
                <c:pt idx="3">
                  <c:v>123.294351647705</c:v>
                </c:pt>
                <c:pt idx="4">
                  <c:v>122.7882399806722</c:v>
                </c:pt>
                <c:pt idx="5">
                  <c:v>122.933171917666</c:v>
                </c:pt>
                <c:pt idx="6">
                  <c:v>123.3720797818707</c:v>
                </c:pt>
                <c:pt idx="7">
                  <c:v>122.97635370859609</c:v>
                </c:pt>
                <c:pt idx="8">
                  <c:v>121.8898027401611</c:v>
                </c:pt>
                <c:pt idx="9">
                  <c:v>122.7267970444924</c:v>
                </c:pt>
                <c:pt idx="10">
                  <c:v>123.4464580943055</c:v>
                </c:pt>
                <c:pt idx="11">
                  <c:v>124.47809341611961</c:v>
                </c:pt>
                <c:pt idx="12">
                  <c:v>124.0133608632437</c:v>
                </c:pt>
                <c:pt idx="13">
                  <c:v>121.6317617342123</c:v>
                </c:pt>
                <c:pt idx="14">
                  <c:v>123.3596154120595</c:v>
                </c:pt>
                <c:pt idx="15">
                  <c:v>121.4289332497125</c:v>
                </c:pt>
                <c:pt idx="16">
                  <c:v>123.20041392446031</c:v>
                </c:pt>
                <c:pt idx="17">
                  <c:v>123.8256521672362</c:v>
                </c:pt>
                <c:pt idx="18">
                  <c:v>120.94756819677769</c:v>
                </c:pt>
                <c:pt idx="19">
                  <c:v>116.2645700940769</c:v>
                </c:pt>
                <c:pt idx="20">
                  <c:v>116.1023983307866</c:v>
                </c:pt>
                <c:pt idx="21">
                  <c:v>109.18750433219449</c:v>
                </c:pt>
                <c:pt idx="22">
                  <c:v>105.9705061783675</c:v>
                </c:pt>
                <c:pt idx="23">
                  <c:v>107.7883149115378</c:v>
                </c:pt>
                <c:pt idx="24">
                  <c:v>108.7503671996768</c:v>
                </c:pt>
                <c:pt idx="25">
                  <c:v>107.1718906856492</c:v>
                </c:pt>
                <c:pt idx="26">
                  <c:v>115.0050155328109</c:v>
                </c:pt>
                <c:pt idx="27">
                  <c:v>114.2179476470761</c:v>
                </c:pt>
                <c:pt idx="28">
                  <c:v>115.2937736842736</c:v>
                </c:pt>
                <c:pt idx="29">
                  <c:v>116.322033729499</c:v>
                </c:pt>
                <c:pt idx="30">
                  <c:v>117.2009541379536</c:v>
                </c:pt>
                <c:pt idx="31">
                  <c:v>116.7091963335984</c:v>
                </c:pt>
                <c:pt idx="32">
                  <c:v>117.52398605319689</c:v>
                </c:pt>
                <c:pt idx="33">
                  <c:v>116.0092382793389</c:v>
                </c:pt>
                <c:pt idx="34">
                  <c:v>115.6062578222312</c:v>
                </c:pt>
                <c:pt idx="35">
                  <c:v>115.7736476511153</c:v>
                </c:pt>
                <c:pt idx="36">
                  <c:v>114.50582588835189</c:v>
                </c:pt>
                <c:pt idx="37">
                  <c:v>115.1531674739616</c:v>
                </c:pt>
                <c:pt idx="38">
                  <c:v>116.26737076725681</c:v>
                </c:pt>
                <c:pt idx="39">
                  <c:v>116.7101756025716</c:v>
                </c:pt>
                <c:pt idx="40">
                  <c:v>115.2476445281164</c:v>
                </c:pt>
                <c:pt idx="41">
                  <c:v>115.44606788759469</c:v>
                </c:pt>
                <c:pt idx="42">
                  <c:v>113.82592945620929</c:v>
                </c:pt>
                <c:pt idx="43">
                  <c:v>114.27045069686881</c:v>
                </c:pt>
                <c:pt idx="44">
                  <c:v>113.8833673497502</c:v>
                </c:pt>
                <c:pt idx="45">
                  <c:v>112.7868847126386</c:v>
                </c:pt>
                <c:pt idx="46">
                  <c:v>114.3219384633633</c:v>
                </c:pt>
                <c:pt idx="47">
                  <c:v>111.5333882619278</c:v>
                </c:pt>
                <c:pt idx="48">
                  <c:v>109.57270261250549</c:v>
                </c:pt>
                <c:pt idx="49">
                  <c:v>115.4245615730793</c:v>
                </c:pt>
                <c:pt idx="50">
                  <c:v>111.15923125008629</c:v>
                </c:pt>
                <c:pt idx="51">
                  <c:v>112.124083146915</c:v>
                </c:pt>
                <c:pt idx="52">
                  <c:v>111.2321335317007</c:v>
                </c:pt>
                <c:pt idx="53">
                  <c:v>109.97875671640131</c:v>
                </c:pt>
                <c:pt idx="54">
                  <c:v>111.2417080081556</c:v>
                </c:pt>
                <c:pt idx="55">
                  <c:v>109.85629779311139</c:v>
                </c:pt>
                <c:pt idx="56">
                  <c:v>108.45928819668219</c:v>
                </c:pt>
                <c:pt idx="57">
                  <c:v>108.7933426095683</c:v>
                </c:pt>
                <c:pt idx="58">
                  <c:v>107.5688918213104</c:v>
                </c:pt>
                <c:pt idx="59">
                  <c:v>107.82301472747331</c:v>
                </c:pt>
                <c:pt idx="60">
                  <c:v>107.3515789575266</c:v>
                </c:pt>
                <c:pt idx="61">
                  <c:v>105.9997048451386</c:v>
                </c:pt>
                <c:pt idx="62">
                  <c:v>105.11005170958261</c:v>
                </c:pt>
                <c:pt idx="63">
                  <c:v>105.2544853947264</c:v>
                </c:pt>
                <c:pt idx="64">
                  <c:v>104.073983357033</c:v>
                </c:pt>
                <c:pt idx="65">
                  <c:v>101.9808841745359</c:v>
                </c:pt>
                <c:pt idx="66">
                  <c:v>101.8432383749451</c:v>
                </c:pt>
                <c:pt idx="67">
                  <c:v>100.985058432923</c:v>
                </c:pt>
                <c:pt idx="68">
                  <c:v>101.4228854940025</c:v>
                </c:pt>
                <c:pt idx="69">
                  <c:v>101.3115002943314</c:v>
                </c:pt>
                <c:pt idx="70">
                  <c:v>100.34622185587691</c:v>
                </c:pt>
                <c:pt idx="71">
                  <c:v>100.7611712174801</c:v>
                </c:pt>
                <c:pt idx="72">
                  <c:v>98.990188057284286</c:v>
                </c:pt>
                <c:pt idx="73">
                  <c:v>100.9298384715085</c:v>
                </c:pt>
                <c:pt idx="74">
                  <c:v>99.369548099801648</c:v>
                </c:pt>
                <c:pt idx="75">
                  <c:v>99.335557664351882</c:v>
                </c:pt>
                <c:pt idx="76">
                  <c:v>98.880221971597933</c:v>
                </c:pt>
                <c:pt idx="77">
                  <c:v>99.522918327183973</c:v>
                </c:pt>
                <c:pt idx="78">
                  <c:v>99.164656736137104</c:v>
                </c:pt>
                <c:pt idx="79">
                  <c:v>99.128121754824321</c:v>
                </c:pt>
                <c:pt idx="80">
                  <c:v>100.30904604042451</c:v>
                </c:pt>
                <c:pt idx="81">
                  <c:v>99.969212410131306</c:v>
                </c:pt>
                <c:pt idx="82">
                  <c:v>100.30669302167949</c:v>
                </c:pt>
                <c:pt idx="83">
                  <c:v>100.5863454960234</c:v>
                </c:pt>
                <c:pt idx="84">
                  <c:v>101.0205095661675</c:v>
                </c:pt>
                <c:pt idx="85">
                  <c:v>101.9004914634441</c:v>
                </c:pt>
                <c:pt idx="86">
                  <c:v>99.876225548034384</c:v>
                </c:pt>
                <c:pt idx="87">
                  <c:v>100.231306004722</c:v>
                </c:pt>
                <c:pt idx="88">
                  <c:v>101.2471859389273</c:v>
                </c:pt>
                <c:pt idx="89">
                  <c:v>102.305390184144</c:v>
                </c:pt>
                <c:pt idx="90">
                  <c:v>100.5880261333605</c:v>
                </c:pt>
                <c:pt idx="91">
                  <c:v>101.23507453727559</c:v>
                </c:pt>
                <c:pt idx="92">
                  <c:v>99.705065962270382</c:v>
                </c:pt>
                <c:pt idx="93">
                  <c:v>99.758442918940631</c:v>
                </c:pt>
                <c:pt idx="94">
                  <c:v>99.104097543789521</c:v>
                </c:pt>
                <c:pt idx="95">
                  <c:v>100.07909907613281</c:v>
                </c:pt>
                <c:pt idx="96">
                  <c:v>98.454457873305174</c:v>
                </c:pt>
                <c:pt idx="97">
                  <c:v>96.30052941607498</c:v>
                </c:pt>
                <c:pt idx="98">
                  <c:v>97.919986808243806</c:v>
                </c:pt>
                <c:pt idx="99">
                  <c:v>96.308103139829498</c:v>
                </c:pt>
                <c:pt idx="100">
                  <c:v>96.7999908569101</c:v>
                </c:pt>
                <c:pt idx="101">
                  <c:v>95.863172048718965</c:v>
                </c:pt>
                <c:pt idx="102">
                  <c:v>96.109772466656068</c:v>
                </c:pt>
                <c:pt idx="103">
                  <c:v>96.156591003575144</c:v>
                </c:pt>
                <c:pt idx="104">
                  <c:v>95.319685685104844</c:v>
                </c:pt>
                <c:pt idx="105">
                  <c:v>95.167716977878271</c:v>
                </c:pt>
                <c:pt idx="106">
                  <c:v>95.316967635752292</c:v>
                </c:pt>
                <c:pt idx="107">
                  <c:v>94.372008377997361</c:v>
                </c:pt>
                <c:pt idx="108">
                  <c:v>95.033013506907821</c:v>
                </c:pt>
                <c:pt idx="109">
                  <c:v>94.033674921413649</c:v>
                </c:pt>
                <c:pt idx="110">
                  <c:v>94.985270206109533</c:v>
                </c:pt>
                <c:pt idx="111">
                  <c:v>94.639174567571558</c:v>
                </c:pt>
                <c:pt idx="112">
                  <c:v>93.872348995386488</c:v>
                </c:pt>
                <c:pt idx="113">
                  <c:v>93.321202383930355</c:v>
                </c:pt>
                <c:pt idx="114">
                  <c:v>96.965185355165517</c:v>
                </c:pt>
                <c:pt idx="115">
                  <c:v>92.301583318760137</c:v>
                </c:pt>
                <c:pt idx="116">
                  <c:v>92.568858663276998</c:v>
                </c:pt>
                <c:pt idx="117">
                  <c:v>93.255530585352119</c:v>
                </c:pt>
                <c:pt idx="118">
                  <c:v>93.453743476311573</c:v>
                </c:pt>
                <c:pt idx="119">
                  <c:v>92.329926796039601</c:v>
                </c:pt>
                <c:pt idx="120">
                  <c:v>92.659683550356306</c:v>
                </c:pt>
                <c:pt idx="121">
                  <c:v>91.539526274776733</c:v>
                </c:pt>
                <c:pt idx="122">
                  <c:v>91.125743866770563</c:v>
                </c:pt>
                <c:pt idx="123">
                  <c:v>92.514691763140519</c:v>
                </c:pt>
                <c:pt idx="124">
                  <c:v>89.995208761533092</c:v>
                </c:pt>
                <c:pt idx="125">
                  <c:v>91.48667219263308</c:v>
                </c:pt>
                <c:pt idx="126">
                  <c:v>91.044716533694171</c:v>
                </c:pt>
                <c:pt idx="127">
                  <c:v>90.256568101652363</c:v>
                </c:pt>
                <c:pt idx="128">
                  <c:v>91.246549716272014</c:v>
                </c:pt>
                <c:pt idx="129">
                  <c:v>89.825391988764068</c:v>
                </c:pt>
                <c:pt idx="130">
                  <c:v>89.799156398285206</c:v>
                </c:pt>
                <c:pt idx="131">
                  <c:v>89.993855467645005</c:v>
                </c:pt>
                <c:pt idx="132">
                  <c:v>87.912037012294505</c:v>
                </c:pt>
                <c:pt idx="133">
                  <c:v>86.377250226682662</c:v>
                </c:pt>
                <c:pt idx="134">
                  <c:v>88.638335237464887</c:v>
                </c:pt>
                <c:pt idx="135">
                  <c:v>86.27973549027837</c:v>
                </c:pt>
                <c:pt idx="136">
                  <c:v>87.158104283607557</c:v>
                </c:pt>
                <c:pt idx="137">
                  <c:v>85.372817340310249</c:v>
                </c:pt>
                <c:pt idx="138">
                  <c:v>85.274932027759959</c:v>
                </c:pt>
                <c:pt idx="139">
                  <c:v>86.484266163707275</c:v>
                </c:pt>
                <c:pt idx="140">
                  <c:v>85.65282118347433</c:v>
                </c:pt>
                <c:pt idx="141">
                  <c:v>84.748190087066249</c:v>
                </c:pt>
                <c:pt idx="142">
                  <c:v>83.367033634132156</c:v>
                </c:pt>
                <c:pt idx="143">
                  <c:v>82.513332912165595</c:v>
                </c:pt>
                <c:pt idx="144">
                  <c:v>81.446659466072148</c:v>
                </c:pt>
                <c:pt idx="145">
                  <c:v>81.868334624467067</c:v>
                </c:pt>
                <c:pt idx="146">
                  <c:v>80.147088315075763</c:v>
                </c:pt>
                <c:pt idx="147">
                  <c:v>78.902177414002367</c:v>
                </c:pt>
                <c:pt idx="148">
                  <c:v>77.316947959301999</c:v>
                </c:pt>
                <c:pt idx="149">
                  <c:v>76.350301809472143</c:v>
                </c:pt>
                <c:pt idx="150">
                  <c:v>75.000068909012967</c:v>
                </c:pt>
                <c:pt idx="151">
                  <c:v>72.561970299385465</c:v>
                </c:pt>
                <c:pt idx="152">
                  <c:v>71.928705324797662</c:v>
                </c:pt>
                <c:pt idx="153">
                  <c:v>70.643424440418485</c:v>
                </c:pt>
                <c:pt idx="154">
                  <c:v>70.781770831213834</c:v>
                </c:pt>
                <c:pt idx="155">
                  <c:v>69.450985984438162</c:v>
                </c:pt>
                <c:pt idx="156">
                  <c:v>71.478059060227864</c:v>
                </c:pt>
                <c:pt idx="157">
                  <c:v>70.052999390905697</c:v>
                </c:pt>
                <c:pt idx="158">
                  <c:v>69.149614615411807</c:v>
                </c:pt>
                <c:pt idx="159">
                  <c:v>74.09336805182555</c:v>
                </c:pt>
                <c:pt idx="160">
                  <c:v>78.535089612737892</c:v>
                </c:pt>
                <c:pt idx="161">
                  <c:v>82.513805616375564</c:v>
                </c:pt>
                <c:pt idx="162">
                  <c:v>81.563684172097823</c:v>
                </c:pt>
                <c:pt idx="163">
                  <c:v>82.703242406844552</c:v>
                </c:pt>
                <c:pt idx="164">
                  <c:v>81.998398643057882</c:v>
                </c:pt>
                <c:pt idx="165">
                  <c:v>82.05962233172373</c:v>
                </c:pt>
                <c:pt idx="166">
                  <c:v>81.771619766423541</c:v>
                </c:pt>
                <c:pt idx="167">
                  <c:v>82.500131503014089</c:v>
                </c:pt>
                <c:pt idx="168">
                  <c:v>81.873551102496052</c:v>
                </c:pt>
                <c:pt idx="169">
                  <c:v>81.940047242008191</c:v>
                </c:pt>
                <c:pt idx="170">
                  <c:v>81.718605498853051</c:v>
                </c:pt>
                <c:pt idx="171">
                  <c:v>81.078080961111738</c:v>
                </c:pt>
                <c:pt idx="172">
                  <c:v>80.643300551472294</c:v>
                </c:pt>
                <c:pt idx="173">
                  <c:v>79.017644262988668</c:v>
                </c:pt>
                <c:pt idx="174">
                  <c:v>79.232925643595735</c:v>
                </c:pt>
                <c:pt idx="175">
                  <c:v>77.755050700203597</c:v>
                </c:pt>
                <c:pt idx="176">
                  <c:v>76.770288720528029</c:v>
                </c:pt>
                <c:pt idx="177">
                  <c:v>77.359818118430496</c:v>
                </c:pt>
                <c:pt idx="178">
                  <c:v>76.130185995346039</c:v>
                </c:pt>
                <c:pt idx="179">
                  <c:v>76.678397359871482</c:v>
                </c:pt>
                <c:pt idx="180">
                  <c:v>75.332001788167545</c:v>
                </c:pt>
                <c:pt idx="181">
                  <c:v>78.024602831781579</c:v>
                </c:pt>
                <c:pt idx="182">
                  <c:v>74.379413619742536</c:v>
                </c:pt>
              </c:numCache>
            </c:numRef>
          </c:val>
          <c:smooth val="0"/>
          <c:extLst>
            <c:ext xmlns:c16="http://schemas.microsoft.com/office/drawing/2014/chart" uri="{C3380CC4-5D6E-409C-BE32-E72D297353CC}">
              <c16:uniqueId val="{00000000-54CD-46E3-96EB-EEA6C04C5D16}"/>
            </c:ext>
          </c:extLst>
        </c:ser>
        <c:dLbls>
          <c:showLegendKey val="0"/>
          <c:showVal val="0"/>
          <c:showCatName val="0"/>
          <c:showSerName val="0"/>
          <c:showPercent val="0"/>
          <c:showBubbleSize val="0"/>
        </c:dLbls>
        <c:smooth val="0"/>
        <c:axId val="128647168"/>
        <c:axId val="128648704"/>
      </c:lineChart>
      <c:dateAx>
        <c:axId val="128647168"/>
        <c:scaling>
          <c:orientation val="minMax"/>
        </c:scaling>
        <c:delete val="0"/>
        <c:axPos val="b"/>
        <c:numFmt formatCode="yyyy" sourceLinked="0"/>
        <c:majorTickMark val="none"/>
        <c:minorTickMark val="none"/>
        <c:tickLblPos val="low"/>
        <c:spPr>
          <a:ln w="3175">
            <a:solidFill>
              <a:schemeClr val="bg1">
                <a:lumMod val="65000"/>
              </a:schemeClr>
            </a:solidFill>
            <a:prstDash val="solid"/>
          </a:ln>
        </c:spPr>
        <c:txPr>
          <a:bodyPr rot="0" vert="horz"/>
          <a:lstStyle/>
          <a:p>
            <a:pPr>
              <a:defRPr/>
            </a:pPr>
            <a:endParaRPr lang="de-DE"/>
          </a:p>
        </c:txPr>
        <c:crossAx val="128648704"/>
        <c:crossesAt val="-100"/>
        <c:auto val="1"/>
        <c:lblOffset val="100"/>
        <c:baseTimeUnit val="months"/>
        <c:majorUnit val="12"/>
        <c:majorTimeUnit val="months"/>
        <c:minorUnit val="6"/>
        <c:minorTimeUnit val="months"/>
      </c:dateAx>
      <c:valAx>
        <c:axId val="128648704"/>
        <c:scaling>
          <c:orientation val="minMax"/>
          <c:max val="130"/>
          <c:min val="6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8647168"/>
        <c:crosses val="autoZero"/>
        <c:crossBetween val="between"/>
        <c:majorUnit val="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Volumenindex des Auftragseingangs </a:t>
            </a:r>
          </a:p>
          <a:p>
            <a:pPr algn="l">
              <a:defRPr/>
            </a:pPr>
            <a:r>
              <a:rPr lang="de-DE" sz="1200"/>
              <a:t>(Kalender- und saisonbereinigter Wert nach X13 JDemetra+; 2015=100)</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4917474160206762E-2"/>
          <c:y val="0.26369356297490537"/>
          <c:w val="0.90133204134366918"/>
          <c:h val="0.66049538221115867"/>
        </c:manualLayout>
      </c:layout>
      <c:lineChart>
        <c:grouping val="standard"/>
        <c:varyColors val="0"/>
        <c:ser>
          <c:idx val="0"/>
          <c:order val="0"/>
          <c:tx>
            <c:strRef>
              <c:f>'Auftragseingang Absatz Ind'!$B$4</c:f>
              <c:strCache>
                <c:ptCount val="1"/>
                <c:pt idx="0">
                  <c:v>Insgesamt</c:v>
                </c:pt>
              </c:strCache>
            </c:strRef>
          </c:tx>
          <c:spPr>
            <a:ln w="38100">
              <a:solidFill>
                <a:srgbClr val="00B0F0"/>
              </a:solidFill>
              <a:prstDash val="solid"/>
            </a:ln>
          </c:spPr>
          <c:marker>
            <c:symbol val="none"/>
          </c:marker>
          <c:cat>
            <c:numRef>
              <c:f>'Auftragseingang Absatz Ind'!$A$5:$A$244</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'Auftragseingang Absatz Ind'!$B$5:$B$244</c:f>
              <c:numCache>
                <c:formatCode>General</c:formatCode>
                <c:ptCount val="60"/>
                <c:pt idx="7">
                  <c:v>106.6</c:v>
                </c:pt>
                <c:pt idx="8">
                  <c:v>106.5</c:v>
                </c:pt>
                <c:pt idx="9">
                  <c:v>108.4</c:v>
                </c:pt>
                <c:pt idx="10">
                  <c:v>113.1</c:v>
                </c:pt>
                <c:pt idx="11">
                  <c:v>114.6</c:v>
                </c:pt>
                <c:pt idx="12">
                  <c:v>112.1</c:v>
                </c:pt>
                <c:pt idx="13">
                  <c:v>109.5</c:v>
                </c:pt>
                <c:pt idx="14">
                  <c:v>106.1</c:v>
                </c:pt>
                <c:pt idx="15">
                  <c:v>112.8</c:v>
                </c:pt>
                <c:pt idx="16">
                  <c:v>109.7</c:v>
                </c:pt>
                <c:pt idx="17">
                  <c:v>121.1</c:v>
                </c:pt>
                <c:pt idx="18">
                  <c:v>116</c:v>
                </c:pt>
                <c:pt idx="19">
                  <c:v>109.9</c:v>
                </c:pt>
                <c:pt idx="20">
                  <c:v>112.5</c:v>
                </c:pt>
                <c:pt idx="21">
                  <c:v>111.7</c:v>
                </c:pt>
                <c:pt idx="22">
                  <c:v>108.2</c:v>
                </c:pt>
                <c:pt idx="23">
                  <c:v>105.4</c:v>
                </c:pt>
                <c:pt idx="24">
                  <c:v>106.4</c:v>
                </c:pt>
                <c:pt idx="25">
                  <c:v>107.2</c:v>
                </c:pt>
                <c:pt idx="26">
                  <c:v>105.4</c:v>
                </c:pt>
                <c:pt idx="27">
                  <c:v>101.7</c:v>
                </c:pt>
                <c:pt idx="28">
                  <c:v>99.5</c:v>
                </c:pt>
                <c:pt idx="29">
                  <c:v>95.3</c:v>
                </c:pt>
                <c:pt idx="30">
                  <c:v>90.9</c:v>
                </c:pt>
                <c:pt idx="31">
                  <c:v>70.900000000000006</c:v>
                </c:pt>
                <c:pt idx="32">
                  <c:v>62.7</c:v>
                </c:pt>
                <c:pt idx="33">
                  <c:v>86.7</c:v>
                </c:pt>
                <c:pt idx="34">
                  <c:v>102.5</c:v>
                </c:pt>
                <c:pt idx="35">
                  <c:v>105.4</c:v>
                </c:pt>
                <c:pt idx="36">
                  <c:v>98.8</c:v>
                </c:pt>
                <c:pt idx="37">
                  <c:v>100.3</c:v>
                </c:pt>
                <c:pt idx="38">
                  <c:v>101.7</c:v>
                </c:pt>
                <c:pt idx="39">
                  <c:v>102</c:v>
                </c:pt>
                <c:pt idx="40">
                  <c:v>101.4</c:v>
                </c:pt>
                <c:pt idx="41">
                  <c:v>101.7</c:v>
                </c:pt>
                <c:pt idx="42">
                  <c:v>102.4</c:v>
                </c:pt>
                <c:pt idx="43">
                  <c:v>100.8</c:v>
                </c:pt>
                <c:pt idx="44">
                  <c:v>102.5</c:v>
                </c:pt>
                <c:pt idx="45">
                  <c:v>103</c:v>
                </c:pt>
                <c:pt idx="46">
                  <c:v>100.6</c:v>
                </c:pt>
                <c:pt idx="47">
                  <c:v>104.7</c:v>
                </c:pt>
                <c:pt idx="48">
                  <c:v>108</c:v>
                </c:pt>
                <c:pt idx="49">
                  <c:v>107.3</c:v>
                </c:pt>
                <c:pt idx="50">
                  <c:v>107.7</c:v>
                </c:pt>
                <c:pt idx="51">
                  <c:v>106.9</c:v>
                </c:pt>
                <c:pt idx="52">
                  <c:v>107.5</c:v>
                </c:pt>
                <c:pt idx="53">
                  <c:v>105.9</c:v>
                </c:pt>
                <c:pt idx="54">
                  <c:v>106.2</c:v>
                </c:pt>
                <c:pt idx="55">
                  <c:v>110</c:v>
                </c:pt>
                <c:pt idx="56">
                  <c:v>107.7</c:v>
                </c:pt>
                <c:pt idx="57">
                  <c:v>108.7</c:v>
                </c:pt>
                <c:pt idx="58">
                  <c:v>110</c:v>
                </c:pt>
                <c:pt idx="59">
                  <c:v>109.4</c:v>
                </c:pt>
              </c:numCache>
            </c:numRef>
          </c:val>
          <c:smooth val="0"/>
          <c:extLst>
            <c:ext xmlns:c16="http://schemas.microsoft.com/office/drawing/2014/chart" uri="{C3380CC4-5D6E-409C-BE32-E72D297353CC}">
              <c16:uniqueId val="{00000000-E441-4259-B160-A8298B602026}"/>
            </c:ext>
          </c:extLst>
        </c:ser>
        <c:ser>
          <c:idx val="1"/>
          <c:order val="1"/>
          <c:tx>
            <c:strRef>
              <c:f>'Auftragseingang Absatz Ind'!$C$4</c:f>
              <c:strCache>
                <c:ptCount val="1"/>
                <c:pt idx="0">
                  <c:v>Inland</c:v>
                </c:pt>
              </c:strCache>
            </c:strRef>
          </c:tx>
          <c:marker>
            <c:symbol val="none"/>
          </c:marker>
          <c:cat>
            <c:numRef>
              <c:f>'Auftragseingang Absatz Ind'!$A$5:$A$244</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'Auftragseingang Absatz Ind'!$C$5:$C$244</c:f>
              <c:numCache>
                <c:formatCode>General</c:formatCode>
                <c:ptCount val="60"/>
                <c:pt idx="7">
                  <c:v>101.4</c:v>
                </c:pt>
                <c:pt idx="8">
                  <c:v>102.9</c:v>
                </c:pt>
                <c:pt idx="9">
                  <c:v>102.4</c:v>
                </c:pt>
                <c:pt idx="10">
                  <c:v>104.1</c:v>
                </c:pt>
                <c:pt idx="11">
                  <c:v>103.7</c:v>
                </c:pt>
                <c:pt idx="12">
                  <c:v>111.8</c:v>
                </c:pt>
                <c:pt idx="13">
                  <c:v>101.8</c:v>
                </c:pt>
                <c:pt idx="14">
                  <c:v>102.2</c:v>
                </c:pt>
                <c:pt idx="15">
                  <c:v>99.3</c:v>
                </c:pt>
                <c:pt idx="16">
                  <c:v>103.6</c:v>
                </c:pt>
                <c:pt idx="17">
                  <c:v>116</c:v>
                </c:pt>
                <c:pt idx="18">
                  <c:v>117.5</c:v>
                </c:pt>
                <c:pt idx="19">
                  <c:v>105.3</c:v>
                </c:pt>
                <c:pt idx="20">
                  <c:v>104.2</c:v>
                </c:pt>
                <c:pt idx="21">
                  <c:v>106.6</c:v>
                </c:pt>
                <c:pt idx="22">
                  <c:v>102</c:v>
                </c:pt>
                <c:pt idx="23">
                  <c:v>97.9</c:v>
                </c:pt>
                <c:pt idx="24">
                  <c:v>101.3</c:v>
                </c:pt>
                <c:pt idx="25">
                  <c:v>101.6</c:v>
                </c:pt>
                <c:pt idx="26">
                  <c:v>99.7</c:v>
                </c:pt>
                <c:pt idx="27">
                  <c:v>95.7</c:v>
                </c:pt>
                <c:pt idx="28">
                  <c:v>93.5</c:v>
                </c:pt>
                <c:pt idx="29">
                  <c:v>90.6</c:v>
                </c:pt>
                <c:pt idx="30">
                  <c:v>99.5</c:v>
                </c:pt>
                <c:pt idx="31">
                  <c:v>73.3</c:v>
                </c:pt>
                <c:pt idx="32">
                  <c:v>63.9</c:v>
                </c:pt>
                <c:pt idx="33">
                  <c:v>83.6</c:v>
                </c:pt>
                <c:pt idx="34">
                  <c:v>97.6</c:v>
                </c:pt>
                <c:pt idx="35">
                  <c:v>97.4</c:v>
                </c:pt>
                <c:pt idx="36">
                  <c:v>95.8</c:v>
                </c:pt>
                <c:pt idx="37">
                  <c:v>94.9</c:v>
                </c:pt>
                <c:pt idx="38">
                  <c:v>93.9</c:v>
                </c:pt>
                <c:pt idx="39">
                  <c:v>96.4</c:v>
                </c:pt>
                <c:pt idx="40">
                  <c:v>95.3</c:v>
                </c:pt>
                <c:pt idx="41">
                  <c:v>97.5</c:v>
                </c:pt>
                <c:pt idx="42">
                  <c:v>96.1</c:v>
                </c:pt>
                <c:pt idx="43">
                  <c:v>97.3</c:v>
                </c:pt>
                <c:pt idx="44">
                  <c:v>96.4</c:v>
                </c:pt>
                <c:pt idx="45">
                  <c:v>97.3</c:v>
                </c:pt>
                <c:pt idx="46">
                  <c:v>100.5</c:v>
                </c:pt>
                <c:pt idx="47">
                  <c:v>102.9</c:v>
                </c:pt>
                <c:pt idx="48">
                  <c:v>104.8</c:v>
                </c:pt>
                <c:pt idx="49">
                  <c:v>103.9</c:v>
                </c:pt>
                <c:pt idx="50">
                  <c:v>101.4</c:v>
                </c:pt>
                <c:pt idx="51">
                  <c:v>104.4</c:v>
                </c:pt>
                <c:pt idx="52">
                  <c:v>101.6</c:v>
                </c:pt>
                <c:pt idx="53">
                  <c:v>103.9</c:v>
                </c:pt>
                <c:pt idx="54">
                  <c:v>102.5</c:v>
                </c:pt>
                <c:pt idx="55">
                  <c:v>104.5</c:v>
                </c:pt>
                <c:pt idx="56">
                  <c:v>101.3</c:v>
                </c:pt>
                <c:pt idx="57">
                  <c:v>105.3</c:v>
                </c:pt>
                <c:pt idx="58">
                  <c:v>102.9</c:v>
                </c:pt>
                <c:pt idx="59">
                  <c:v>104.8</c:v>
                </c:pt>
              </c:numCache>
            </c:numRef>
          </c:val>
          <c:smooth val="0"/>
          <c:extLst>
            <c:ext xmlns:c16="http://schemas.microsoft.com/office/drawing/2014/chart" uri="{C3380CC4-5D6E-409C-BE32-E72D297353CC}">
              <c16:uniqueId val="{00000001-E441-4259-B160-A8298B602026}"/>
            </c:ext>
          </c:extLst>
        </c:ser>
        <c:ser>
          <c:idx val="2"/>
          <c:order val="2"/>
          <c:tx>
            <c:strRef>
              <c:f>'Auftragseingang Absatz Ind'!$E$4</c:f>
              <c:strCache>
                <c:ptCount val="1"/>
                <c:pt idx="0">
                  <c:v>Eurozone</c:v>
                </c:pt>
              </c:strCache>
            </c:strRef>
          </c:tx>
          <c:spPr>
            <a:ln w="25400"/>
          </c:spPr>
          <c:marker>
            <c:symbol val="none"/>
          </c:marker>
          <c:cat>
            <c:numRef>
              <c:f>'Auftragseingang Absatz Ind'!$A$5:$A$244</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'Auftragseingang Absatz Ind'!$E$5:$E$244</c:f>
              <c:numCache>
                <c:formatCode>General</c:formatCode>
                <c:ptCount val="60"/>
                <c:pt idx="7">
                  <c:v>108</c:v>
                </c:pt>
                <c:pt idx="8">
                  <c:v>110.7</c:v>
                </c:pt>
                <c:pt idx="9">
                  <c:v>114.8</c:v>
                </c:pt>
                <c:pt idx="10">
                  <c:v>110</c:v>
                </c:pt>
                <c:pt idx="11">
                  <c:v>113.5</c:v>
                </c:pt>
                <c:pt idx="12">
                  <c:v>114.5</c:v>
                </c:pt>
                <c:pt idx="13">
                  <c:v>117.4</c:v>
                </c:pt>
                <c:pt idx="14">
                  <c:v>107.6</c:v>
                </c:pt>
                <c:pt idx="15">
                  <c:v>110.8</c:v>
                </c:pt>
                <c:pt idx="16">
                  <c:v>114.7</c:v>
                </c:pt>
                <c:pt idx="17">
                  <c:v>113.8</c:v>
                </c:pt>
                <c:pt idx="18">
                  <c:v>119</c:v>
                </c:pt>
                <c:pt idx="19">
                  <c:v>115.2</c:v>
                </c:pt>
                <c:pt idx="20">
                  <c:v>114.5</c:v>
                </c:pt>
                <c:pt idx="21">
                  <c:v>111.5</c:v>
                </c:pt>
                <c:pt idx="22">
                  <c:v>113.2</c:v>
                </c:pt>
                <c:pt idx="23">
                  <c:v>106.7</c:v>
                </c:pt>
                <c:pt idx="24">
                  <c:v>106.2</c:v>
                </c:pt>
                <c:pt idx="25">
                  <c:v>112.1</c:v>
                </c:pt>
                <c:pt idx="26">
                  <c:v>106.9</c:v>
                </c:pt>
                <c:pt idx="27">
                  <c:v>107.2</c:v>
                </c:pt>
                <c:pt idx="28">
                  <c:v>109.1</c:v>
                </c:pt>
                <c:pt idx="29">
                  <c:v>97.6</c:v>
                </c:pt>
                <c:pt idx="30">
                  <c:v>88.6</c:v>
                </c:pt>
                <c:pt idx="31">
                  <c:v>72.5</c:v>
                </c:pt>
                <c:pt idx="32">
                  <c:v>58.5</c:v>
                </c:pt>
                <c:pt idx="33">
                  <c:v>85.9</c:v>
                </c:pt>
                <c:pt idx="34">
                  <c:v>107</c:v>
                </c:pt>
                <c:pt idx="35">
                  <c:v>114.6</c:v>
                </c:pt>
                <c:pt idx="36">
                  <c:v>100</c:v>
                </c:pt>
                <c:pt idx="37">
                  <c:v>111.9</c:v>
                </c:pt>
                <c:pt idx="38">
                  <c:v>115.2</c:v>
                </c:pt>
                <c:pt idx="39">
                  <c:v>105.1</c:v>
                </c:pt>
                <c:pt idx="40">
                  <c:v>108.2</c:v>
                </c:pt>
                <c:pt idx="41">
                  <c:v>103.7</c:v>
                </c:pt>
                <c:pt idx="42">
                  <c:v>102.2</c:v>
                </c:pt>
                <c:pt idx="43">
                  <c:v>103.1</c:v>
                </c:pt>
                <c:pt idx="44">
                  <c:v>105.2</c:v>
                </c:pt>
                <c:pt idx="45">
                  <c:v>111.2</c:v>
                </c:pt>
                <c:pt idx="46">
                  <c:v>101.4</c:v>
                </c:pt>
                <c:pt idx="47">
                  <c:v>105.7</c:v>
                </c:pt>
                <c:pt idx="48">
                  <c:v>109.1</c:v>
                </c:pt>
                <c:pt idx="49">
                  <c:v>106.5</c:v>
                </c:pt>
                <c:pt idx="50">
                  <c:v>118.6</c:v>
                </c:pt>
                <c:pt idx="51">
                  <c:v>111.5</c:v>
                </c:pt>
                <c:pt idx="52">
                  <c:v>109.7</c:v>
                </c:pt>
                <c:pt idx="53">
                  <c:v>111.8</c:v>
                </c:pt>
                <c:pt idx="54">
                  <c:v>114.4</c:v>
                </c:pt>
                <c:pt idx="55">
                  <c:v>114.3</c:v>
                </c:pt>
                <c:pt idx="56">
                  <c:v>111.5</c:v>
                </c:pt>
                <c:pt idx="57">
                  <c:v>113.3</c:v>
                </c:pt>
                <c:pt idx="58">
                  <c:v>121.4</c:v>
                </c:pt>
                <c:pt idx="59">
                  <c:v>116</c:v>
                </c:pt>
              </c:numCache>
            </c:numRef>
          </c:val>
          <c:smooth val="0"/>
          <c:extLst>
            <c:ext xmlns:c16="http://schemas.microsoft.com/office/drawing/2014/chart" uri="{C3380CC4-5D6E-409C-BE32-E72D297353CC}">
              <c16:uniqueId val="{00000002-E441-4259-B160-A8298B602026}"/>
            </c:ext>
          </c:extLst>
        </c:ser>
        <c:ser>
          <c:idx val="3"/>
          <c:order val="3"/>
          <c:tx>
            <c:strRef>
              <c:f>'Auftragseingang Absatz Ind'!$F$4</c:f>
              <c:strCache>
                <c:ptCount val="1"/>
                <c:pt idx="0">
                  <c:v>Ausland (Nicht-Eurozone)</c:v>
                </c:pt>
              </c:strCache>
            </c:strRef>
          </c:tx>
          <c:spPr>
            <a:ln w="25400">
              <a:solidFill>
                <a:schemeClr val="tx2"/>
              </a:solidFill>
            </a:ln>
          </c:spPr>
          <c:marker>
            <c:symbol val="none"/>
          </c:marker>
          <c:cat>
            <c:numRef>
              <c:f>'Auftragseingang Absatz Ind'!$A$5:$A$244</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'Auftragseingang Absatz Ind'!$F$5:$F$244</c:f>
              <c:numCache>
                <c:formatCode>General</c:formatCode>
                <c:ptCount val="60"/>
                <c:pt idx="7">
                  <c:v>112.2</c:v>
                </c:pt>
                <c:pt idx="8">
                  <c:v>108.2</c:v>
                </c:pt>
                <c:pt idx="9">
                  <c:v>111.9</c:v>
                </c:pt>
                <c:pt idx="10">
                  <c:v>126</c:v>
                </c:pt>
                <c:pt idx="11">
                  <c:v>128.6</c:v>
                </c:pt>
                <c:pt idx="12">
                  <c:v>111</c:v>
                </c:pt>
                <c:pt idx="13">
                  <c:v>114.2</c:v>
                </c:pt>
                <c:pt idx="14">
                  <c:v>110.1</c:v>
                </c:pt>
                <c:pt idx="15">
                  <c:v>130.5</c:v>
                </c:pt>
                <c:pt idx="16">
                  <c:v>114</c:v>
                </c:pt>
                <c:pt idx="17">
                  <c:v>131.80000000000001</c:v>
                </c:pt>
                <c:pt idx="18">
                  <c:v>112.4</c:v>
                </c:pt>
                <c:pt idx="19">
                  <c:v>112.2</c:v>
                </c:pt>
                <c:pt idx="20">
                  <c:v>121.4</c:v>
                </c:pt>
                <c:pt idx="21">
                  <c:v>117.9</c:v>
                </c:pt>
                <c:pt idx="22">
                  <c:v>112.7</c:v>
                </c:pt>
                <c:pt idx="23">
                  <c:v>113.7</c:v>
                </c:pt>
                <c:pt idx="24">
                  <c:v>112.7</c:v>
                </c:pt>
                <c:pt idx="25">
                  <c:v>111</c:v>
                </c:pt>
                <c:pt idx="26">
                  <c:v>111.6</c:v>
                </c:pt>
                <c:pt idx="27">
                  <c:v>105.7</c:v>
                </c:pt>
                <c:pt idx="28">
                  <c:v>101.1</c:v>
                </c:pt>
                <c:pt idx="29">
                  <c:v>99.6</c:v>
                </c:pt>
                <c:pt idx="30">
                  <c:v>81.7</c:v>
                </c:pt>
                <c:pt idx="31">
                  <c:v>66.900000000000006</c:v>
                </c:pt>
                <c:pt idx="32">
                  <c:v>63.8</c:v>
                </c:pt>
                <c:pt idx="33">
                  <c:v>91</c:v>
                </c:pt>
                <c:pt idx="34">
                  <c:v>105.9</c:v>
                </c:pt>
                <c:pt idx="35">
                  <c:v>109.6</c:v>
                </c:pt>
                <c:pt idx="36">
                  <c:v>101.6</c:v>
                </c:pt>
                <c:pt idx="37">
                  <c:v>99.8</c:v>
                </c:pt>
                <c:pt idx="38">
                  <c:v>103.1</c:v>
                </c:pt>
                <c:pt idx="39">
                  <c:v>107</c:v>
                </c:pt>
                <c:pt idx="40">
                  <c:v>104.7</c:v>
                </c:pt>
                <c:pt idx="41">
                  <c:v>105.4</c:v>
                </c:pt>
                <c:pt idx="42">
                  <c:v>110.2</c:v>
                </c:pt>
                <c:pt idx="43">
                  <c:v>103.8</c:v>
                </c:pt>
                <c:pt idx="44">
                  <c:v>108.3</c:v>
                </c:pt>
                <c:pt idx="45">
                  <c:v>104.9</c:v>
                </c:pt>
                <c:pt idx="46">
                  <c:v>100.2</c:v>
                </c:pt>
                <c:pt idx="47">
                  <c:v>106.3</c:v>
                </c:pt>
                <c:pt idx="48">
                  <c:v>111.2</c:v>
                </c:pt>
                <c:pt idx="49">
                  <c:v>111.9</c:v>
                </c:pt>
                <c:pt idx="50">
                  <c:v>108.7</c:v>
                </c:pt>
                <c:pt idx="51">
                  <c:v>107.1</c:v>
                </c:pt>
                <c:pt idx="52">
                  <c:v>113.4</c:v>
                </c:pt>
                <c:pt idx="53">
                  <c:v>104.9</c:v>
                </c:pt>
                <c:pt idx="54">
                  <c:v>105.7</c:v>
                </c:pt>
                <c:pt idx="55">
                  <c:v>114</c:v>
                </c:pt>
                <c:pt idx="56">
                  <c:v>113.2</c:v>
                </c:pt>
                <c:pt idx="57">
                  <c:v>110.1</c:v>
                </c:pt>
                <c:pt idx="58">
                  <c:v>111.7</c:v>
                </c:pt>
                <c:pt idx="59">
                  <c:v>111</c:v>
                </c:pt>
              </c:numCache>
            </c:numRef>
          </c:val>
          <c:smooth val="0"/>
          <c:extLst>
            <c:ext xmlns:c16="http://schemas.microsoft.com/office/drawing/2014/chart" uri="{C3380CC4-5D6E-409C-BE32-E72D297353CC}">
              <c16:uniqueId val="{00000003-E441-4259-B160-A8298B602026}"/>
            </c:ext>
          </c:extLst>
        </c:ser>
        <c:dLbls>
          <c:showLegendKey val="0"/>
          <c:showVal val="0"/>
          <c:showCatName val="0"/>
          <c:showSerName val="0"/>
          <c:showPercent val="0"/>
          <c:showBubbleSize val="0"/>
        </c:dLbls>
        <c:smooth val="0"/>
        <c:axId val="122773888"/>
        <c:axId val="122775424"/>
      </c:lineChart>
      <c:dateAx>
        <c:axId val="12277388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a:pPr>
            <a:endParaRPr lang="de-DE"/>
          </a:p>
        </c:txPr>
        <c:crossAx val="122775424"/>
        <c:crosses val="autoZero"/>
        <c:auto val="1"/>
        <c:lblOffset val="100"/>
        <c:baseTimeUnit val="months"/>
        <c:majorUnit val="12"/>
        <c:majorTimeUnit val="months"/>
        <c:minorUnit val="6"/>
        <c:minorTimeUnit val="months"/>
      </c:dateAx>
      <c:valAx>
        <c:axId val="122775424"/>
        <c:scaling>
          <c:orientation val="minMax"/>
          <c:max val="140"/>
          <c:min val="5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9525">
            <a:noFill/>
          </a:ln>
        </c:spPr>
        <c:txPr>
          <a:bodyPr rot="0" vert="horz"/>
          <a:lstStyle/>
          <a:p>
            <a:pPr>
              <a:defRPr/>
            </a:pPr>
            <a:endParaRPr lang="de-DE"/>
          </a:p>
        </c:txPr>
        <c:crossAx val="122773888"/>
        <c:crosses val="autoZero"/>
        <c:crossBetween val="between"/>
        <c:majorUnit val="10"/>
      </c:valAx>
      <c:spPr>
        <a:solidFill>
          <a:srgbClr val="FFFFFF"/>
        </a:solidFill>
        <a:ln w="25400">
          <a:noFill/>
        </a:ln>
      </c:spPr>
    </c:plotArea>
    <c:legend>
      <c:legendPos val="r"/>
      <c:layout>
        <c:manualLayout>
          <c:xMode val="edge"/>
          <c:yMode val="edge"/>
          <c:x val="5.7116737330910557E-2"/>
          <c:y val="0.17067872994041619"/>
          <c:w val="0.89365249343832032"/>
          <c:h val="4.6422217223256089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800" b="1"/>
            </a:pPr>
            <a:r>
              <a:rPr lang="de-DE" sz="1800" b="1"/>
              <a:t>RWI/ISL-Containerumschlag-Index</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8.7226165960024221E-2"/>
          <c:y val="0.14964644249512676"/>
          <c:w val="0.88902337976983647"/>
          <c:h val="0.66553409846741762"/>
        </c:manualLayout>
      </c:layout>
      <c:lineChart>
        <c:grouping val="standard"/>
        <c:varyColors val="0"/>
        <c:ser>
          <c:idx val="0"/>
          <c:order val="0"/>
          <c:tx>
            <c:strRef>
              <c:f>'RWI Containerumschlagindex'!$A$1</c:f>
              <c:strCache>
                <c:ptCount val="1"/>
                <c:pt idx="0">
                  <c:v>RWI/ISL-Containerumschlag-Index</c:v>
                </c:pt>
              </c:strCache>
            </c:strRef>
          </c:tx>
          <c:spPr>
            <a:ln w="31750">
              <a:solidFill>
                <a:srgbClr val="00B0F0"/>
              </a:solidFill>
              <a:prstDash val="solid"/>
            </a:ln>
          </c:spPr>
          <c:marker>
            <c:symbol val="none"/>
          </c:marker>
          <c:cat>
            <c:numRef>
              <c:f>'RWI Containerumschlagindex'!$A$18:$A$68</c:f>
              <c:numCache>
                <c:formatCode>mmm\-yy</c:formatCode>
                <c:ptCount val="51"/>
                <c:pt idx="0">
                  <c:v>44621</c:v>
                </c:pt>
                <c:pt idx="1">
                  <c:v>44593</c:v>
                </c:pt>
                <c:pt idx="2">
                  <c:v>44562</c:v>
                </c:pt>
                <c:pt idx="3">
                  <c:v>44531</c:v>
                </c:pt>
                <c:pt idx="4">
                  <c:v>44501</c:v>
                </c:pt>
                <c:pt idx="5">
                  <c:v>44470</c:v>
                </c:pt>
                <c:pt idx="6">
                  <c:v>44440</c:v>
                </c:pt>
                <c:pt idx="7">
                  <c:v>44409</c:v>
                </c:pt>
                <c:pt idx="8">
                  <c:v>44378</c:v>
                </c:pt>
                <c:pt idx="9">
                  <c:v>44348</c:v>
                </c:pt>
                <c:pt idx="10">
                  <c:v>44317</c:v>
                </c:pt>
                <c:pt idx="11">
                  <c:v>44287</c:v>
                </c:pt>
                <c:pt idx="12">
                  <c:v>44256</c:v>
                </c:pt>
                <c:pt idx="13">
                  <c:v>44228</c:v>
                </c:pt>
                <c:pt idx="14">
                  <c:v>44197</c:v>
                </c:pt>
                <c:pt idx="15">
                  <c:v>44166</c:v>
                </c:pt>
                <c:pt idx="16">
                  <c:v>44136</c:v>
                </c:pt>
                <c:pt idx="17">
                  <c:v>44105</c:v>
                </c:pt>
                <c:pt idx="18">
                  <c:v>44075</c:v>
                </c:pt>
                <c:pt idx="19">
                  <c:v>44044</c:v>
                </c:pt>
                <c:pt idx="20">
                  <c:v>44013</c:v>
                </c:pt>
                <c:pt idx="21">
                  <c:v>43983</c:v>
                </c:pt>
                <c:pt idx="22">
                  <c:v>43952</c:v>
                </c:pt>
                <c:pt idx="23">
                  <c:v>43922</c:v>
                </c:pt>
                <c:pt idx="24">
                  <c:v>43891</c:v>
                </c:pt>
                <c:pt idx="25">
                  <c:v>43862</c:v>
                </c:pt>
                <c:pt idx="26">
                  <c:v>43831</c:v>
                </c:pt>
                <c:pt idx="27">
                  <c:v>43800</c:v>
                </c:pt>
                <c:pt idx="28">
                  <c:v>43770</c:v>
                </c:pt>
                <c:pt idx="29">
                  <c:v>43739</c:v>
                </c:pt>
                <c:pt idx="30">
                  <c:v>43709</c:v>
                </c:pt>
                <c:pt idx="31">
                  <c:v>43678</c:v>
                </c:pt>
                <c:pt idx="32">
                  <c:v>43647</c:v>
                </c:pt>
                <c:pt idx="33">
                  <c:v>43617</c:v>
                </c:pt>
                <c:pt idx="34">
                  <c:v>43586</c:v>
                </c:pt>
                <c:pt idx="35">
                  <c:v>43556</c:v>
                </c:pt>
                <c:pt idx="36">
                  <c:v>43525</c:v>
                </c:pt>
                <c:pt idx="37">
                  <c:v>43497</c:v>
                </c:pt>
                <c:pt idx="38">
                  <c:v>43466</c:v>
                </c:pt>
                <c:pt idx="39">
                  <c:v>43435</c:v>
                </c:pt>
                <c:pt idx="40">
                  <c:v>43405</c:v>
                </c:pt>
                <c:pt idx="41">
                  <c:v>43374</c:v>
                </c:pt>
                <c:pt idx="42">
                  <c:v>43344</c:v>
                </c:pt>
                <c:pt idx="43">
                  <c:v>43313</c:v>
                </c:pt>
                <c:pt idx="44">
                  <c:v>43282</c:v>
                </c:pt>
                <c:pt idx="45">
                  <c:v>43252</c:v>
                </c:pt>
                <c:pt idx="46">
                  <c:v>43221</c:v>
                </c:pt>
                <c:pt idx="47">
                  <c:v>43191</c:v>
                </c:pt>
                <c:pt idx="48">
                  <c:v>43160</c:v>
                </c:pt>
                <c:pt idx="49">
                  <c:v>43132</c:v>
                </c:pt>
                <c:pt idx="50">
                  <c:v>43101</c:v>
                </c:pt>
              </c:numCache>
            </c:numRef>
          </c:cat>
          <c:val>
            <c:numRef>
              <c:f>'RWI Containerumschlagindex'!$C$18:$C$68</c:f>
              <c:numCache>
                <c:formatCode>0.0</c:formatCode>
                <c:ptCount val="51"/>
                <c:pt idx="0">
                  <c:v>123.66146583306769</c:v>
                </c:pt>
                <c:pt idx="1">
                  <c:v>124.45331620126041</c:v>
                </c:pt>
                <c:pt idx="2">
                  <c:v>123.7670774275928</c:v>
                </c:pt>
                <c:pt idx="3">
                  <c:v>123.294351647705</c:v>
                </c:pt>
                <c:pt idx="4">
                  <c:v>122.7882399806722</c:v>
                </c:pt>
                <c:pt idx="5">
                  <c:v>122.933171917666</c:v>
                </c:pt>
                <c:pt idx="6">
                  <c:v>123.3720797818707</c:v>
                </c:pt>
                <c:pt idx="7">
                  <c:v>122.97635370859609</c:v>
                </c:pt>
                <c:pt idx="8">
                  <c:v>121.8898027401611</c:v>
                </c:pt>
                <c:pt idx="9">
                  <c:v>122.7267970444924</c:v>
                </c:pt>
                <c:pt idx="10">
                  <c:v>123.4464580943055</c:v>
                </c:pt>
                <c:pt idx="11">
                  <c:v>124.47809341611961</c:v>
                </c:pt>
                <c:pt idx="12">
                  <c:v>124.0133608632437</c:v>
                </c:pt>
                <c:pt idx="13">
                  <c:v>121.6317617342123</c:v>
                </c:pt>
                <c:pt idx="14">
                  <c:v>123.3596154120595</c:v>
                </c:pt>
                <c:pt idx="15">
                  <c:v>121.4289332497125</c:v>
                </c:pt>
                <c:pt idx="16">
                  <c:v>123.20041392446031</c:v>
                </c:pt>
                <c:pt idx="17">
                  <c:v>123.8256521672362</c:v>
                </c:pt>
                <c:pt idx="18">
                  <c:v>120.94756819677769</c:v>
                </c:pt>
                <c:pt idx="19">
                  <c:v>116.2645700940769</c:v>
                </c:pt>
                <c:pt idx="20">
                  <c:v>116.1023983307866</c:v>
                </c:pt>
                <c:pt idx="21">
                  <c:v>109.18750433219449</c:v>
                </c:pt>
                <c:pt idx="22">
                  <c:v>105.9705061783675</c:v>
                </c:pt>
                <c:pt idx="23">
                  <c:v>107.7883149115378</c:v>
                </c:pt>
                <c:pt idx="24">
                  <c:v>108.7503671996768</c:v>
                </c:pt>
                <c:pt idx="25">
                  <c:v>107.1718906856492</c:v>
                </c:pt>
                <c:pt idx="26">
                  <c:v>115.0050155328109</c:v>
                </c:pt>
                <c:pt idx="27">
                  <c:v>114.2179476470761</c:v>
                </c:pt>
                <c:pt idx="28">
                  <c:v>115.2937736842736</c:v>
                </c:pt>
                <c:pt idx="29">
                  <c:v>116.322033729499</c:v>
                </c:pt>
                <c:pt idx="30">
                  <c:v>117.2009541379536</c:v>
                </c:pt>
                <c:pt idx="31">
                  <c:v>116.7091963335984</c:v>
                </c:pt>
                <c:pt idx="32">
                  <c:v>117.52398605319689</c:v>
                </c:pt>
                <c:pt idx="33">
                  <c:v>116.0092382793389</c:v>
                </c:pt>
                <c:pt idx="34">
                  <c:v>115.6062578222312</c:v>
                </c:pt>
                <c:pt idx="35">
                  <c:v>115.7736476511153</c:v>
                </c:pt>
                <c:pt idx="36">
                  <c:v>114.50582588835189</c:v>
                </c:pt>
                <c:pt idx="37">
                  <c:v>115.1531674739616</c:v>
                </c:pt>
                <c:pt idx="38">
                  <c:v>116.26737076725681</c:v>
                </c:pt>
                <c:pt idx="39">
                  <c:v>116.7101756025716</c:v>
                </c:pt>
                <c:pt idx="40">
                  <c:v>115.2476445281164</c:v>
                </c:pt>
                <c:pt idx="41">
                  <c:v>115.44606788759469</c:v>
                </c:pt>
                <c:pt idx="42">
                  <c:v>113.82592945620929</c:v>
                </c:pt>
                <c:pt idx="43">
                  <c:v>114.27045069686881</c:v>
                </c:pt>
                <c:pt idx="44">
                  <c:v>113.8833673497502</c:v>
                </c:pt>
                <c:pt idx="45">
                  <c:v>112.7868847126386</c:v>
                </c:pt>
                <c:pt idx="46">
                  <c:v>114.3219384633633</c:v>
                </c:pt>
                <c:pt idx="47">
                  <c:v>111.5333882619278</c:v>
                </c:pt>
                <c:pt idx="48">
                  <c:v>109.57270261250549</c:v>
                </c:pt>
                <c:pt idx="49">
                  <c:v>115.4245615730793</c:v>
                </c:pt>
                <c:pt idx="50">
                  <c:v>111.15923125008629</c:v>
                </c:pt>
              </c:numCache>
            </c:numRef>
          </c:val>
          <c:smooth val="0"/>
          <c:extLst>
            <c:ext xmlns:c16="http://schemas.microsoft.com/office/drawing/2014/chart" uri="{C3380CC4-5D6E-409C-BE32-E72D297353CC}">
              <c16:uniqueId val="{00000000-A078-4796-A889-6FB2C3364CE1}"/>
            </c:ext>
          </c:extLst>
        </c:ser>
        <c:dLbls>
          <c:showLegendKey val="0"/>
          <c:showVal val="0"/>
          <c:showCatName val="0"/>
          <c:showSerName val="0"/>
          <c:showPercent val="0"/>
          <c:showBubbleSize val="0"/>
        </c:dLbls>
        <c:smooth val="0"/>
        <c:axId val="128647168"/>
        <c:axId val="128648704"/>
      </c:lineChart>
      <c:dateAx>
        <c:axId val="128647168"/>
        <c:scaling>
          <c:orientation val="minMax"/>
        </c:scaling>
        <c:delete val="0"/>
        <c:axPos val="b"/>
        <c:numFmt formatCode="[$-407]mmm/\ yy;@" sourceLinked="0"/>
        <c:majorTickMark val="none"/>
        <c:minorTickMark val="none"/>
        <c:tickLblPos val="low"/>
        <c:spPr>
          <a:ln w="3175">
            <a:solidFill>
              <a:schemeClr val="bg1">
                <a:lumMod val="65000"/>
              </a:schemeClr>
            </a:solidFill>
            <a:prstDash val="solid"/>
          </a:ln>
        </c:spPr>
        <c:txPr>
          <a:bodyPr rot="-3240000" vert="horz"/>
          <a:lstStyle/>
          <a:p>
            <a:pPr>
              <a:defRPr/>
            </a:pPr>
            <a:endParaRPr lang="de-DE"/>
          </a:p>
        </c:txPr>
        <c:crossAx val="128648704"/>
        <c:crossesAt val="-100"/>
        <c:auto val="1"/>
        <c:lblOffset val="100"/>
        <c:baseTimeUnit val="months"/>
        <c:majorUnit val="2"/>
        <c:majorTimeUnit val="months"/>
        <c:minorUnit val="6"/>
        <c:minorTimeUnit val="months"/>
      </c:dateAx>
      <c:valAx>
        <c:axId val="128648704"/>
        <c:scaling>
          <c:orientation val="minMax"/>
          <c:max val="130"/>
          <c:min val="10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8647168"/>
        <c:crosses val="autoZero"/>
        <c:crossBetween val="between"/>
        <c:majorUnit val="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Kapazitätsauslastung der Deutschen</a:t>
            </a:r>
            <a:r>
              <a:rPr lang="de-DE" sz="1800" b="1" baseline="0"/>
              <a:t> </a:t>
            </a:r>
            <a:r>
              <a:rPr lang="de-DE" sz="1800" b="1"/>
              <a:t>Industrie </a:t>
            </a:r>
            <a:r>
              <a:rPr lang="de-DE" sz="1200"/>
              <a:t>(in %)</a:t>
            </a:r>
          </a:p>
        </c:rich>
      </c:tx>
      <c:layout>
        <c:manualLayout>
          <c:xMode val="edge"/>
          <c:yMode val="edge"/>
          <c:x val="1.1169473046638404E-2"/>
          <c:y val="2.0478233324282741E-2"/>
        </c:manualLayout>
      </c:layout>
      <c:overlay val="0"/>
      <c:spPr>
        <a:noFill/>
        <a:ln w="25400">
          <a:noFill/>
        </a:ln>
      </c:spPr>
    </c:title>
    <c:autoTitleDeleted val="0"/>
    <c:plotArea>
      <c:layout>
        <c:manualLayout>
          <c:layoutTarget val="inner"/>
          <c:xMode val="edge"/>
          <c:yMode val="edge"/>
          <c:x val="6.6713339793281673E-2"/>
          <c:y val="0.18987548732943474"/>
          <c:w val="0.9095361757105942"/>
          <c:h val="0.62474150081969704"/>
        </c:manualLayout>
      </c:layout>
      <c:lineChart>
        <c:grouping val="standard"/>
        <c:varyColors val="0"/>
        <c:ser>
          <c:idx val="0"/>
          <c:order val="0"/>
          <c:tx>
            <c:strRef>
              <c:f>'Kapazitätsauslastung DE'!$A$7</c:f>
              <c:strCache>
                <c:ptCount val="1"/>
                <c:pt idx="0">
                  <c:v>Kapazitätsauslastung</c:v>
                </c:pt>
              </c:strCache>
            </c:strRef>
          </c:tx>
          <c:spPr>
            <a:ln w="31750">
              <a:solidFill>
                <a:srgbClr val="00B0F0"/>
              </a:solidFill>
              <a:prstDash val="solid"/>
            </a:ln>
          </c:spPr>
          <c:marker>
            <c:symbol val="none"/>
          </c:marker>
          <c:cat>
            <c:strRef>
              <c:f>'Kapazitätsauslastung DE'!$A$8:$A$159</c:f>
              <c:strCache>
                <c:ptCount val="152"/>
                <c:pt idx="0">
                  <c:v>2022 4.Q</c:v>
                </c:pt>
                <c:pt idx="1">
                  <c:v>2022 3.Q</c:v>
                </c:pt>
                <c:pt idx="2">
                  <c:v>2022 2.Q</c:v>
                </c:pt>
                <c:pt idx="3">
                  <c:v>2022 1.Q</c:v>
                </c:pt>
                <c:pt idx="4">
                  <c:v>2021 4.Q</c:v>
                </c:pt>
                <c:pt idx="5">
                  <c:v>2021 3.Q</c:v>
                </c:pt>
                <c:pt idx="6">
                  <c:v>2021 2.Q</c:v>
                </c:pt>
                <c:pt idx="7">
                  <c:v>2021 1.Q</c:v>
                </c:pt>
                <c:pt idx="8">
                  <c:v>2020 4.Q</c:v>
                </c:pt>
                <c:pt idx="9">
                  <c:v>2020 3.Q</c:v>
                </c:pt>
                <c:pt idx="10">
                  <c:v>2020 2.Q</c:v>
                </c:pt>
                <c:pt idx="11">
                  <c:v>2020 1.Q</c:v>
                </c:pt>
                <c:pt idx="12">
                  <c:v>2019 4.Q</c:v>
                </c:pt>
                <c:pt idx="13">
                  <c:v>2019 3.Q</c:v>
                </c:pt>
                <c:pt idx="14">
                  <c:v>2019 2.Q</c:v>
                </c:pt>
                <c:pt idx="15">
                  <c:v>2019 1.Q</c:v>
                </c:pt>
                <c:pt idx="16">
                  <c:v>2018 4.Q</c:v>
                </c:pt>
                <c:pt idx="17">
                  <c:v>2018 3.Q</c:v>
                </c:pt>
                <c:pt idx="18">
                  <c:v>2018 2.Q</c:v>
                </c:pt>
                <c:pt idx="19">
                  <c:v>2018 1.Q</c:v>
                </c:pt>
                <c:pt idx="20">
                  <c:v>2017 4.Q</c:v>
                </c:pt>
                <c:pt idx="21">
                  <c:v>2017 3.Q</c:v>
                </c:pt>
                <c:pt idx="22">
                  <c:v>2017 2.Q</c:v>
                </c:pt>
                <c:pt idx="23">
                  <c:v>2017 1.Q</c:v>
                </c:pt>
                <c:pt idx="24">
                  <c:v>2016 4.Q</c:v>
                </c:pt>
                <c:pt idx="25">
                  <c:v>2016 3.Q</c:v>
                </c:pt>
                <c:pt idx="26">
                  <c:v>2016 2.Q</c:v>
                </c:pt>
                <c:pt idx="27">
                  <c:v>2016 1.Q</c:v>
                </c:pt>
                <c:pt idx="28">
                  <c:v>2015 4.Q</c:v>
                </c:pt>
                <c:pt idx="29">
                  <c:v>2015 3.Q</c:v>
                </c:pt>
                <c:pt idx="30">
                  <c:v>2015 2.Q</c:v>
                </c:pt>
                <c:pt idx="31">
                  <c:v>2015 1.Q</c:v>
                </c:pt>
                <c:pt idx="32">
                  <c:v>2014 4.Q</c:v>
                </c:pt>
                <c:pt idx="33">
                  <c:v>2014 3.Q</c:v>
                </c:pt>
                <c:pt idx="34">
                  <c:v>2014 2.Q</c:v>
                </c:pt>
                <c:pt idx="35">
                  <c:v>2014 1.Q</c:v>
                </c:pt>
                <c:pt idx="36">
                  <c:v>2013 4.Q</c:v>
                </c:pt>
                <c:pt idx="37">
                  <c:v>2013 3.Q</c:v>
                </c:pt>
                <c:pt idx="38">
                  <c:v>2013 2.Q</c:v>
                </c:pt>
                <c:pt idx="39">
                  <c:v>2013 1.Q</c:v>
                </c:pt>
                <c:pt idx="40">
                  <c:v>2012 4.Q</c:v>
                </c:pt>
                <c:pt idx="41">
                  <c:v>2012 3.Q</c:v>
                </c:pt>
                <c:pt idx="42">
                  <c:v>2012 2.Q</c:v>
                </c:pt>
                <c:pt idx="43">
                  <c:v>2012 1.Q</c:v>
                </c:pt>
                <c:pt idx="44">
                  <c:v>2011 4.Q</c:v>
                </c:pt>
                <c:pt idx="45">
                  <c:v>2011 3.Q</c:v>
                </c:pt>
                <c:pt idx="46">
                  <c:v>2011 2.Q</c:v>
                </c:pt>
                <c:pt idx="47">
                  <c:v>2011 1.Q</c:v>
                </c:pt>
                <c:pt idx="48">
                  <c:v>2010 4.Q</c:v>
                </c:pt>
                <c:pt idx="49">
                  <c:v>2010 3.Q</c:v>
                </c:pt>
                <c:pt idx="50">
                  <c:v>2010 2.Q</c:v>
                </c:pt>
                <c:pt idx="51">
                  <c:v>2010 1.Q</c:v>
                </c:pt>
                <c:pt idx="52">
                  <c:v>2009 4.Q</c:v>
                </c:pt>
                <c:pt idx="53">
                  <c:v>2009 3.Q</c:v>
                </c:pt>
                <c:pt idx="54">
                  <c:v>2009 2.Q</c:v>
                </c:pt>
                <c:pt idx="55">
                  <c:v>2009 1.Q</c:v>
                </c:pt>
                <c:pt idx="56">
                  <c:v>2008 4.Q</c:v>
                </c:pt>
                <c:pt idx="57">
                  <c:v>2008 3.Q</c:v>
                </c:pt>
                <c:pt idx="58">
                  <c:v>2008 2.Q</c:v>
                </c:pt>
                <c:pt idx="59">
                  <c:v>2008 1.Q</c:v>
                </c:pt>
                <c:pt idx="60">
                  <c:v>2007 4.Q</c:v>
                </c:pt>
                <c:pt idx="61">
                  <c:v>2007 3.Q</c:v>
                </c:pt>
                <c:pt idx="62">
                  <c:v>2007 2.Q</c:v>
                </c:pt>
                <c:pt idx="63">
                  <c:v>2007 1.Q</c:v>
                </c:pt>
                <c:pt idx="64">
                  <c:v>2006 4.Q</c:v>
                </c:pt>
                <c:pt idx="65">
                  <c:v>2006 3.Q</c:v>
                </c:pt>
                <c:pt idx="66">
                  <c:v>2006 2.Q</c:v>
                </c:pt>
                <c:pt idx="67">
                  <c:v>2006 1.Q</c:v>
                </c:pt>
                <c:pt idx="68">
                  <c:v>2005 4.Q</c:v>
                </c:pt>
                <c:pt idx="69">
                  <c:v>2005 3.Q</c:v>
                </c:pt>
                <c:pt idx="70">
                  <c:v>2005 2.Q</c:v>
                </c:pt>
                <c:pt idx="71">
                  <c:v>2005 1.Q</c:v>
                </c:pt>
                <c:pt idx="72">
                  <c:v>2004 4.Q</c:v>
                </c:pt>
                <c:pt idx="73">
                  <c:v>2004 3.Q</c:v>
                </c:pt>
                <c:pt idx="74">
                  <c:v>2004 2.Q</c:v>
                </c:pt>
                <c:pt idx="75">
                  <c:v>2004 1.Q</c:v>
                </c:pt>
                <c:pt idx="76">
                  <c:v>2003 4.Q</c:v>
                </c:pt>
                <c:pt idx="77">
                  <c:v>2003 3.Q</c:v>
                </c:pt>
                <c:pt idx="78">
                  <c:v>2003 2.Q</c:v>
                </c:pt>
                <c:pt idx="79">
                  <c:v>2003 1.Q</c:v>
                </c:pt>
                <c:pt idx="80">
                  <c:v>2002 4.Q</c:v>
                </c:pt>
                <c:pt idx="81">
                  <c:v>2002 3.Q</c:v>
                </c:pt>
                <c:pt idx="82">
                  <c:v>2002 2.Q</c:v>
                </c:pt>
                <c:pt idx="83">
                  <c:v>2002 1.Q</c:v>
                </c:pt>
                <c:pt idx="84">
                  <c:v>2001 4.Q</c:v>
                </c:pt>
                <c:pt idx="85">
                  <c:v>2001 3.Q</c:v>
                </c:pt>
                <c:pt idx="86">
                  <c:v>2001 2.Q</c:v>
                </c:pt>
                <c:pt idx="87">
                  <c:v>2001 1.Q</c:v>
                </c:pt>
                <c:pt idx="88">
                  <c:v>2000 4.Q</c:v>
                </c:pt>
                <c:pt idx="89">
                  <c:v>2000 3.Q</c:v>
                </c:pt>
                <c:pt idx="90">
                  <c:v>2000 2.Q</c:v>
                </c:pt>
                <c:pt idx="91">
                  <c:v>2000 1.Q</c:v>
                </c:pt>
                <c:pt idx="92">
                  <c:v>1999 4.Q</c:v>
                </c:pt>
                <c:pt idx="93">
                  <c:v>1999 3.Q</c:v>
                </c:pt>
                <c:pt idx="94">
                  <c:v>1999 2.Q</c:v>
                </c:pt>
                <c:pt idx="95">
                  <c:v>1999 1.Q</c:v>
                </c:pt>
                <c:pt idx="96">
                  <c:v>1998 4.Q</c:v>
                </c:pt>
                <c:pt idx="97">
                  <c:v>1998 3.Q</c:v>
                </c:pt>
                <c:pt idx="98">
                  <c:v>1998 2.Q</c:v>
                </c:pt>
                <c:pt idx="99">
                  <c:v>1998 1.Q</c:v>
                </c:pt>
                <c:pt idx="100">
                  <c:v>1997 4.Q</c:v>
                </c:pt>
                <c:pt idx="101">
                  <c:v>1997 3.Q</c:v>
                </c:pt>
                <c:pt idx="102">
                  <c:v>1997 2.Q</c:v>
                </c:pt>
                <c:pt idx="103">
                  <c:v>1997 1.Q</c:v>
                </c:pt>
                <c:pt idx="104">
                  <c:v>1996 4.Q</c:v>
                </c:pt>
                <c:pt idx="105">
                  <c:v>1996 3.Q</c:v>
                </c:pt>
                <c:pt idx="106">
                  <c:v>1996 2.Q</c:v>
                </c:pt>
                <c:pt idx="107">
                  <c:v>1996 1.Q</c:v>
                </c:pt>
                <c:pt idx="108">
                  <c:v>1995 4.Q</c:v>
                </c:pt>
                <c:pt idx="109">
                  <c:v>1995 3.Q</c:v>
                </c:pt>
                <c:pt idx="110">
                  <c:v>1995 2.Q</c:v>
                </c:pt>
                <c:pt idx="111">
                  <c:v>1995 1.Q</c:v>
                </c:pt>
                <c:pt idx="112">
                  <c:v>1994 4.Q</c:v>
                </c:pt>
                <c:pt idx="113">
                  <c:v>1994 3.Q</c:v>
                </c:pt>
                <c:pt idx="114">
                  <c:v>1994 2.Q</c:v>
                </c:pt>
                <c:pt idx="115">
                  <c:v>1994 1.Q</c:v>
                </c:pt>
                <c:pt idx="116">
                  <c:v>1993 4.Q</c:v>
                </c:pt>
                <c:pt idx="117">
                  <c:v>1993 3.Q</c:v>
                </c:pt>
                <c:pt idx="118">
                  <c:v>1993 2.Q</c:v>
                </c:pt>
                <c:pt idx="119">
                  <c:v>1993 1.Q</c:v>
                </c:pt>
                <c:pt idx="120">
                  <c:v>1992 4.Q</c:v>
                </c:pt>
                <c:pt idx="121">
                  <c:v>1992 3.Q</c:v>
                </c:pt>
                <c:pt idx="122">
                  <c:v>1992 2.Q</c:v>
                </c:pt>
                <c:pt idx="123">
                  <c:v>1992 1.Q</c:v>
                </c:pt>
                <c:pt idx="124">
                  <c:v>1991 4.Q</c:v>
                </c:pt>
                <c:pt idx="125">
                  <c:v>1991 3.Q</c:v>
                </c:pt>
                <c:pt idx="126">
                  <c:v>1991 2.Q</c:v>
                </c:pt>
                <c:pt idx="127">
                  <c:v>1991 1.Q</c:v>
                </c:pt>
                <c:pt idx="128">
                  <c:v>1990 4.Q</c:v>
                </c:pt>
                <c:pt idx="129">
                  <c:v>1990 3.Q</c:v>
                </c:pt>
                <c:pt idx="130">
                  <c:v>1990 2.Q</c:v>
                </c:pt>
                <c:pt idx="131">
                  <c:v>1990 1.Q</c:v>
                </c:pt>
                <c:pt idx="132">
                  <c:v>1989 4.Q</c:v>
                </c:pt>
                <c:pt idx="133">
                  <c:v>1989 3.Q</c:v>
                </c:pt>
                <c:pt idx="134">
                  <c:v>1989 2.Q</c:v>
                </c:pt>
                <c:pt idx="135">
                  <c:v>1989 1.Q</c:v>
                </c:pt>
                <c:pt idx="136">
                  <c:v>1988 4.Q</c:v>
                </c:pt>
                <c:pt idx="137">
                  <c:v>1988 3.Q</c:v>
                </c:pt>
                <c:pt idx="138">
                  <c:v>1988 2.Q</c:v>
                </c:pt>
                <c:pt idx="139">
                  <c:v>1988 1.Q</c:v>
                </c:pt>
                <c:pt idx="140">
                  <c:v>1987 4.Q</c:v>
                </c:pt>
                <c:pt idx="141">
                  <c:v>1987 3.Q</c:v>
                </c:pt>
                <c:pt idx="142">
                  <c:v>1987 2.Q</c:v>
                </c:pt>
                <c:pt idx="143">
                  <c:v>1987 1.Q</c:v>
                </c:pt>
                <c:pt idx="144">
                  <c:v>1986 4.Q</c:v>
                </c:pt>
                <c:pt idx="145">
                  <c:v>1986 3.Q</c:v>
                </c:pt>
                <c:pt idx="146">
                  <c:v>1986 2.Q</c:v>
                </c:pt>
                <c:pt idx="147">
                  <c:v>1986 1.Q</c:v>
                </c:pt>
                <c:pt idx="148">
                  <c:v>1985 4.Q</c:v>
                </c:pt>
                <c:pt idx="149">
                  <c:v>1985 3.Q</c:v>
                </c:pt>
                <c:pt idx="150">
                  <c:v>1985 2.Q</c:v>
                </c:pt>
                <c:pt idx="151">
                  <c:v>1985 1.Q</c:v>
                </c:pt>
              </c:strCache>
            </c:strRef>
          </c:cat>
          <c:val>
            <c:numRef>
              <c:f>'Kapazitätsauslastung DE'!$B$8:$B$159</c:f>
              <c:numCache>
                <c:formatCode>General</c:formatCode>
                <c:ptCount val="152"/>
                <c:pt idx="3">
                  <c:v>85.5</c:v>
                </c:pt>
                <c:pt idx="4">
                  <c:v>85.1</c:v>
                </c:pt>
                <c:pt idx="5">
                  <c:v>87</c:v>
                </c:pt>
                <c:pt idx="6">
                  <c:v>86.7</c:v>
                </c:pt>
                <c:pt idx="7">
                  <c:v>80.400000000000006</c:v>
                </c:pt>
                <c:pt idx="8">
                  <c:v>79.099999999999994</c:v>
                </c:pt>
                <c:pt idx="9">
                  <c:v>74.400000000000006</c:v>
                </c:pt>
                <c:pt idx="10">
                  <c:v>71.400000000000006</c:v>
                </c:pt>
                <c:pt idx="11">
                  <c:v>82.9</c:v>
                </c:pt>
                <c:pt idx="12">
                  <c:v>82.6</c:v>
                </c:pt>
                <c:pt idx="13">
                  <c:v>83.9</c:v>
                </c:pt>
                <c:pt idx="14">
                  <c:v>85.3</c:v>
                </c:pt>
                <c:pt idx="15">
                  <c:v>86.3</c:v>
                </c:pt>
                <c:pt idx="16">
                  <c:v>87.1</c:v>
                </c:pt>
                <c:pt idx="17">
                  <c:v>87.8</c:v>
                </c:pt>
                <c:pt idx="18">
                  <c:v>87.8</c:v>
                </c:pt>
                <c:pt idx="19">
                  <c:v>88.2</c:v>
                </c:pt>
                <c:pt idx="20">
                  <c:v>87.7</c:v>
                </c:pt>
                <c:pt idx="21">
                  <c:v>86.9</c:v>
                </c:pt>
                <c:pt idx="22">
                  <c:v>86.1</c:v>
                </c:pt>
                <c:pt idx="23">
                  <c:v>85.5</c:v>
                </c:pt>
                <c:pt idx="24">
                  <c:v>85.3</c:v>
                </c:pt>
                <c:pt idx="25">
                  <c:v>84.5</c:v>
                </c:pt>
                <c:pt idx="26">
                  <c:v>84.1</c:v>
                </c:pt>
                <c:pt idx="27">
                  <c:v>84.6</c:v>
                </c:pt>
                <c:pt idx="28">
                  <c:v>84.6</c:v>
                </c:pt>
                <c:pt idx="29">
                  <c:v>84</c:v>
                </c:pt>
                <c:pt idx="30">
                  <c:v>84.4</c:v>
                </c:pt>
                <c:pt idx="31">
                  <c:v>84.8</c:v>
                </c:pt>
                <c:pt idx="32">
                  <c:v>84.4</c:v>
                </c:pt>
                <c:pt idx="33">
                  <c:v>84</c:v>
                </c:pt>
                <c:pt idx="34">
                  <c:v>83.9</c:v>
                </c:pt>
                <c:pt idx="35">
                  <c:v>83.3</c:v>
                </c:pt>
                <c:pt idx="36">
                  <c:v>82.3</c:v>
                </c:pt>
                <c:pt idx="37">
                  <c:v>82.5</c:v>
                </c:pt>
                <c:pt idx="38">
                  <c:v>81.5</c:v>
                </c:pt>
                <c:pt idx="39">
                  <c:v>82.2</c:v>
                </c:pt>
                <c:pt idx="40">
                  <c:v>80.7</c:v>
                </c:pt>
                <c:pt idx="41">
                  <c:v>82.6</c:v>
                </c:pt>
                <c:pt idx="42">
                  <c:v>85.2</c:v>
                </c:pt>
                <c:pt idx="43">
                  <c:v>85.3</c:v>
                </c:pt>
                <c:pt idx="44">
                  <c:v>85.1</c:v>
                </c:pt>
                <c:pt idx="45">
                  <c:v>86.7</c:v>
                </c:pt>
                <c:pt idx="46">
                  <c:v>86.8</c:v>
                </c:pt>
                <c:pt idx="47">
                  <c:v>85.6</c:v>
                </c:pt>
                <c:pt idx="48">
                  <c:v>83.1</c:v>
                </c:pt>
                <c:pt idx="49">
                  <c:v>81.900000000000006</c:v>
                </c:pt>
                <c:pt idx="50">
                  <c:v>79.400000000000006</c:v>
                </c:pt>
                <c:pt idx="51">
                  <c:v>74.400000000000006</c:v>
                </c:pt>
                <c:pt idx="52">
                  <c:v>71.2</c:v>
                </c:pt>
                <c:pt idx="53">
                  <c:v>70</c:v>
                </c:pt>
                <c:pt idx="54">
                  <c:v>70.599999999999994</c:v>
                </c:pt>
                <c:pt idx="55">
                  <c:v>76</c:v>
                </c:pt>
                <c:pt idx="56">
                  <c:v>84.8</c:v>
                </c:pt>
                <c:pt idx="57">
                  <c:v>86.7</c:v>
                </c:pt>
                <c:pt idx="58">
                  <c:v>87.8</c:v>
                </c:pt>
                <c:pt idx="59">
                  <c:v>88.3</c:v>
                </c:pt>
                <c:pt idx="60">
                  <c:v>88.2</c:v>
                </c:pt>
                <c:pt idx="61">
                  <c:v>88.3</c:v>
                </c:pt>
                <c:pt idx="62">
                  <c:v>88.9</c:v>
                </c:pt>
                <c:pt idx="63">
                  <c:v>87.8</c:v>
                </c:pt>
                <c:pt idx="64">
                  <c:v>87.9</c:v>
                </c:pt>
                <c:pt idx="65">
                  <c:v>87.4</c:v>
                </c:pt>
                <c:pt idx="66">
                  <c:v>86.3</c:v>
                </c:pt>
                <c:pt idx="67">
                  <c:v>84.7</c:v>
                </c:pt>
                <c:pt idx="68">
                  <c:v>84.2</c:v>
                </c:pt>
                <c:pt idx="69">
                  <c:v>84.1</c:v>
                </c:pt>
                <c:pt idx="70">
                  <c:v>83.5</c:v>
                </c:pt>
                <c:pt idx="71">
                  <c:v>84.3</c:v>
                </c:pt>
                <c:pt idx="72">
                  <c:v>84.6</c:v>
                </c:pt>
                <c:pt idx="73">
                  <c:v>84.5</c:v>
                </c:pt>
                <c:pt idx="74">
                  <c:v>84</c:v>
                </c:pt>
                <c:pt idx="75">
                  <c:v>83.6</c:v>
                </c:pt>
                <c:pt idx="76">
                  <c:v>83.7</c:v>
                </c:pt>
                <c:pt idx="77">
                  <c:v>81.900000000000006</c:v>
                </c:pt>
                <c:pt idx="78">
                  <c:v>82.8</c:v>
                </c:pt>
                <c:pt idx="79">
                  <c:v>82.5</c:v>
                </c:pt>
                <c:pt idx="80">
                  <c:v>83.3</c:v>
                </c:pt>
                <c:pt idx="81">
                  <c:v>82.5</c:v>
                </c:pt>
                <c:pt idx="82">
                  <c:v>82</c:v>
                </c:pt>
                <c:pt idx="83">
                  <c:v>82.1</c:v>
                </c:pt>
                <c:pt idx="84">
                  <c:v>83.5</c:v>
                </c:pt>
                <c:pt idx="85">
                  <c:v>84.4</c:v>
                </c:pt>
                <c:pt idx="86">
                  <c:v>85.3</c:v>
                </c:pt>
                <c:pt idx="87">
                  <c:v>87.1</c:v>
                </c:pt>
                <c:pt idx="88">
                  <c:v>87.6</c:v>
                </c:pt>
                <c:pt idx="89">
                  <c:v>87.2</c:v>
                </c:pt>
                <c:pt idx="90">
                  <c:v>86.6</c:v>
                </c:pt>
                <c:pt idx="91">
                  <c:v>86.5</c:v>
                </c:pt>
                <c:pt idx="92">
                  <c:v>85.4</c:v>
                </c:pt>
                <c:pt idx="93">
                  <c:v>84.8</c:v>
                </c:pt>
                <c:pt idx="94">
                  <c:v>84.7</c:v>
                </c:pt>
                <c:pt idx="95">
                  <c:v>85</c:v>
                </c:pt>
                <c:pt idx="96">
                  <c:v>85.4</c:v>
                </c:pt>
                <c:pt idx="97">
                  <c:v>86.7</c:v>
                </c:pt>
                <c:pt idx="98">
                  <c:v>87.1</c:v>
                </c:pt>
                <c:pt idx="99">
                  <c:v>86.6</c:v>
                </c:pt>
                <c:pt idx="100">
                  <c:v>86.2</c:v>
                </c:pt>
                <c:pt idx="101">
                  <c:v>84.8</c:v>
                </c:pt>
                <c:pt idx="102">
                  <c:v>84</c:v>
                </c:pt>
                <c:pt idx="103">
                  <c:v>83.7</c:v>
                </c:pt>
                <c:pt idx="104">
                  <c:v>82.2</c:v>
                </c:pt>
                <c:pt idx="105">
                  <c:v>81.900000000000006</c:v>
                </c:pt>
                <c:pt idx="106">
                  <c:v>82</c:v>
                </c:pt>
                <c:pt idx="107">
                  <c:v>83.1</c:v>
                </c:pt>
                <c:pt idx="108">
                  <c:v>85.1</c:v>
                </c:pt>
                <c:pt idx="109">
                  <c:v>84.9</c:v>
                </c:pt>
                <c:pt idx="110">
                  <c:v>85.7</c:v>
                </c:pt>
                <c:pt idx="111">
                  <c:v>85.3</c:v>
                </c:pt>
                <c:pt idx="112">
                  <c:v>85.4</c:v>
                </c:pt>
                <c:pt idx="113">
                  <c:v>83.9</c:v>
                </c:pt>
                <c:pt idx="114">
                  <c:v>82.1</c:v>
                </c:pt>
                <c:pt idx="115">
                  <c:v>80.599999999999994</c:v>
                </c:pt>
                <c:pt idx="116">
                  <c:v>79</c:v>
                </c:pt>
                <c:pt idx="117">
                  <c:v>78.8</c:v>
                </c:pt>
                <c:pt idx="118">
                  <c:v>79.900000000000006</c:v>
                </c:pt>
                <c:pt idx="119">
                  <c:v>79.3</c:v>
                </c:pt>
                <c:pt idx="120">
                  <c:v>80.3</c:v>
                </c:pt>
                <c:pt idx="121">
                  <c:v>84.3</c:v>
                </c:pt>
                <c:pt idx="122">
                  <c:v>85.9</c:v>
                </c:pt>
                <c:pt idx="123">
                  <c:v>86.4</c:v>
                </c:pt>
                <c:pt idx="124">
                  <c:v>87.1</c:v>
                </c:pt>
                <c:pt idx="125">
                  <c:v>88.7</c:v>
                </c:pt>
                <c:pt idx="126">
                  <c:v>89.1</c:v>
                </c:pt>
                <c:pt idx="127">
                  <c:v>90</c:v>
                </c:pt>
                <c:pt idx="128">
                  <c:v>90</c:v>
                </c:pt>
                <c:pt idx="129">
                  <c:v>89.5</c:v>
                </c:pt>
                <c:pt idx="130">
                  <c:v>89.9</c:v>
                </c:pt>
                <c:pt idx="131">
                  <c:v>89.3</c:v>
                </c:pt>
                <c:pt idx="132">
                  <c:v>89.1</c:v>
                </c:pt>
                <c:pt idx="133">
                  <c:v>88.9</c:v>
                </c:pt>
                <c:pt idx="134">
                  <c:v>88.2</c:v>
                </c:pt>
                <c:pt idx="135">
                  <c:v>88.2</c:v>
                </c:pt>
                <c:pt idx="136">
                  <c:v>87</c:v>
                </c:pt>
                <c:pt idx="137">
                  <c:v>85.8</c:v>
                </c:pt>
                <c:pt idx="138">
                  <c:v>84.7</c:v>
                </c:pt>
                <c:pt idx="139">
                  <c:v>84.6</c:v>
                </c:pt>
                <c:pt idx="140">
                  <c:v>84.1</c:v>
                </c:pt>
                <c:pt idx="141">
                  <c:v>84.4</c:v>
                </c:pt>
                <c:pt idx="142">
                  <c:v>83.3</c:v>
                </c:pt>
                <c:pt idx="143">
                  <c:v>84.3</c:v>
                </c:pt>
                <c:pt idx="144">
                  <c:v>84.9</c:v>
                </c:pt>
                <c:pt idx="145">
                  <c:v>85.3</c:v>
                </c:pt>
                <c:pt idx="146">
                  <c:v>84.1</c:v>
                </c:pt>
                <c:pt idx="147">
                  <c:v>85.1</c:v>
                </c:pt>
                <c:pt idx="148">
                  <c:v>84.5</c:v>
                </c:pt>
                <c:pt idx="149">
                  <c:v>84.7</c:v>
                </c:pt>
                <c:pt idx="150">
                  <c:v>82.7</c:v>
                </c:pt>
                <c:pt idx="151">
                  <c:v>82.4</c:v>
                </c:pt>
              </c:numCache>
            </c:numRef>
          </c:val>
          <c:smooth val="0"/>
          <c:extLst>
            <c:ext xmlns:c16="http://schemas.microsoft.com/office/drawing/2014/chart" uri="{C3380CC4-5D6E-409C-BE32-E72D297353CC}">
              <c16:uniqueId val="{00000000-5239-4EC3-99A5-FB67AD9AC28A}"/>
            </c:ext>
          </c:extLst>
        </c:ser>
        <c:ser>
          <c:idx val="1"/>
          <c:order val="1"/>
          <c:tx>
            <c:strRef>
              <c:f>'Kapazitätsauslastung DE'!$C$7</c:f>
              <c:strCache>
                <c:ptCount val="1"/>
                <c:pt idx="0">
                  <c:v>Durchschnitt seit 1985</c:v>
                </c:pt>
              </c:strCache>
            </c:strRef>
          </c:tx>
          <c:marker>
            <c:symbol val="none"/>
          </c:marker>
          <c:cat>
            <c:strRef>
              <c:f>'Kapazitätsauslastung DE'!$A$8:$A$159</c:f>
              <c:strCache>
                <c:ptCount val="152"/>
                <c:pt idx="0">
                  <c:v>2022 4.Q</c:v>
                </c:pt>
                <c:pt idx="1">
                  <c:v>2022 3.Q</c:v>
                </c:pt>
                <c:pt idx="2">
                  <c:v>2022 2.Q</c:v>
                </c:pt>
                <c:pt idx="3">
                  <c:v>2022 1.Q</c:v>
                </c:pt>
                <c:pt idx="4">
                  <c:v>2021 4.Q</c:v>
                </c:pt>
                <c:pt idx="5">
                  <c:v>2021 3.Q</c:v>
                </c:pt>
                <c:pt idx="6">
                  <c:v>2021 2.Q</c:v>
                </c:pt>
                <c:pt idx="7">
                  <c:v>2021 1.Q</c:v>
                </c:pt>
                <c:pt idx="8">
                  <c:v>2020 4.Q</c:v>
                </c:pt>
                <c:pt idx="9">
                  <c:v>2020 3.Q</c:v>
                </c:pt>
                <c:pt idx="10">
                  <c:v>2020 2.Q</c:v>
                </c:pt>
                <c:pt idx="11">
                  <c:v>2020 1.Q</c:v>
                </c:pt>
                <c:pt idx="12">
                  <c:v>2019 4.Q</c:v>
                </c:pt>
                <c:pt idx="13">
                  <c:v>2019 3.Q</c:v>
                </c:pt>
                <c:pt idx="14">
                  <c:v>2019 2.Q</c:v>
                </c:pt>
                <c:pt idx="15">
                  <c:v>2019 1.Q</c:v>
                </c:pt>
                <c:pt idx="16">
                  <c:v>2018 4.Q</c:v>
                </c:pt>
                <c:pt idx="17">
                  <c:v>2018 3.Q</c:v>
                </c:pt>
                <c:pt idx="18">
                  <c:v>2018 2.Q</c:v>
                </c:pt>
                <c:pt idx="19">
                  <c:v>2018 1.Q</c:v>
                </c:pt>
                <c:pt idx="20">
                  <c:v>2017 4.Q</c:v>
                </c:pt>
                <c:pt idx="21">
                  <c:v>2017 3.Q</c:v>
                </c:pt>
                <c:pt idx="22">
                  <c:v>2017 2.Q</c:v>
                </c:pt>
                <c:pt idx="23">
                  <c:v>2017 1.Q</c:v>
                </c:pt>
                <c:pt idx="24">
                  <c:v>2016 4.Q</c:v>
                </c:pt>
                <c:pt idx="25">
                  <c:v>2016 3.Q</c:v>
                </c:pt>
                <c:pt idx="26">
                  <c:v>2016 2.Q</c:v>
                </c:pt>
                <c:pt idx="27">
                  <c:v>2016 1.Q</c:v>
                </c:pt>
                <c:pt idx="28">
                  <c:v>2015 4.Q</c:v>
                </c:pt>
                <c:pt idx="29">
                  <c:v>2015 3.Q</c:v>
                </c:pt>
                <c:pt idx="30">
                  <c:v>2015 2.Q</c:v>
                </c:pt>
                <c:pt idx="31">
                  <c:v>2015 1.Q</c:v>
                </c:pt>
                <c:pt idx="32">
                  <c:v>2014 4.Q</c:v>
                </c:pt>
                <c:pt idx="33">
                  <c:v>2014 3.Q</c:v>
                </c:pt>
                <c:pt idx="34">
                  <c:v>2014 2.Q</c:v>
                </c:pt>
                <c:pt idx="35">
                  <c:v>2014 1.Q</c:v>
                </c:pt>
                <c:pt idx="36">
                  <c:v>2013 4.Q</c:v>
                </c:pt>
                <c:pt idx="37">
                  <c:v>2013 3.Q</c:v>
                </c:pt>
                <c:pt idx="38">
                  <c:v>2013 2.Q</c:v>
                </c:pt>
                <c:pt idx="39">
                  <c:v>2013 1.Q</c:v>
                </c:pt>
                <c:pt idx="40">
                  <c:v>2012 4.Q</c:v>
                </c:pt>
                <c:pt idx="41">
                  <c:v>2012 3.Q</c:v>
                </c:pt>
                <c:pt idx="42">
                  <c:v>2012 2.Q</c:v>
                </c:pt>
                <c:pt idx="43">
                  <c:v>2012 1.Q</c:v>
                </c:pt>
                <c:pt idx="44">
                  <c:v>2011 4.Q</c:v>
                </c:pt>
                <c:pt idx="45">
                  <c:v>2011 3.Q</c:v>
                </c:pt>
                <c:pt idx="46">
                  <c:v>2011 2.Q</c:v>
                </c:pt>
                <c:pt idx="47">
                  <c:v>2011 1.Q</c:v>
                </c:pt>
                <c:pt idx="48">
                  <c:v>2010 4.Q</c:v>
                </c:pt>
                <c:pt idx="49">
                  <c:v>2010 3.Q</c:v>
                </c:pt>
                <c:pt idx="50">
                  <c:v>2010 2.Q</c:v>
                </c:pt>
                <c:pt idx="51">
                  <c:v>2010 1.Q</c:v>
                </c:pt>
                <c:pt idx="52">
                  <c:v>2009 4.Q</c:v>
                </c:pt>
                <c:pt idx="53">
                  <c:v>2009 3.Q</c:v>
                </c:pt>
                <c:pt idx="54">
                  <c:v>2009 2.Q</c:v>
                </c:pt>
                <c:pt idx="55">
                  <c:v>2009 1.Q</c:v>
                </c:pt>
                <c:pt idx="56">
                  <c:v>2008 4.Q</c:v>
                </c:pt>
                <c:pt idx="57">
                  <c:v>2008 3.Q</c:v>
                </c:pt>
                <c:pt idx="58">
                  <c:v>2008 2.Q</c:v>
                </c:pt>
                <c:pt idx="59">
                  <c:v>2008 1.Q</c:v>
                </c:pt>
                <c:pt idx="60">
                  <c:v>2007 4.Q</c:v>
                </c:pt>
                <c:pt idx="61">
                  <c:v>2007 3.Q</c:v>
                </c:pt>
                <c:pt idx="62">
                  <c:v>2007 2.Q</c:v>
                </c:pt>
                <c:pt idx="63">
                  <c:v>2007 1.Q</c:v>
                </c:pt>
                <c:pt idx="64">
                  <c:v>2006 4.Q</c:v>
                </c:pt>
                <c:pt idx="65">
                  <c:v>2006 3.Q</c:v>
                </c:pt>
                <c:pt idx="66">
                  <c:v>2006 2.Q</c:v>
                </c:pt>
                <c:pt idx="67">
                  <c:v>2006 1.Q</c:v>
                </c:pt>
                <c:pt idx="68">
                  <c:v>2005 4.Q</c:v>
                </c:pt>
                <c:pt idx="69">
                  <c:v>2005 3.Q</c:v>
                </c:pt>
                <c:pt idx="70">
                  <c:v>2005 2.Q</c:v>
                </c:pt>
                <c:pt idx="71">
                  <c:v>2005 1.Q</c:v>
                </c:pt>
                <c:pt idx="72">
                  <c:v>2004 4.Q</c:v>
                </c:pt>
                <c:pt idx="73">
                  <c:v>2004 3.Q</c:v>
                </c:pt>
                <c:pt idx="74">
                  <c:v>2004 2.Q</c:v>
                </c:pt>
                <c:pt idx="75">
                  <c:v>2004 1.Q</c:v>
                </c:pt>
                <c:pt idx="76">
                  <c:v>2003 4.Q</c:v>
                </c:pt>
                <c:pt idx="77">
                  <c:v>2003 3.Q</c:v>
                </c:pt>
                <c:pt idx="78">
                  <c:v>2003 2.Q</c:v>
                </c:pt>
                <c:pt idx="79">
                  <c:v>2003 1.Q</c:v>
                </c:pt>
                <c:pt idx="80">
                  <c:v>2002 4.Q</c:v>
                </c:pt>
                <c:pt idx="81">
                  <c:v>2002 3.Q</c:v>
                </c:pt>
                <c:pt idx="82">
                  <c:v>2002 2.Q</c:v>
                </c:pt>
                <c:pt idx="83">
                  <c:v>2002 1.Q</c:v>
                </c:pt>
                <c:pt idx="84">
                  <c:v>2001 4.Q</c:v>
                </c:pt>
                <c:pt idx="85">
                  <c:v>2001 3.Q</c:v>
                </c:pt>
                <c:pt idx="86">
                  <c:v>2001 2.Q</c:v>
                </c:pt>
                <c:pt idx="87">
                  <c:v>2001 1.Q</c:v>
                </c:pt>
                <c:pt idx="88">
                  <c:v>2000 4.Q</c:v>
                </c:pt>
                <c:pt idx="89">
                  <c:v>2000 3.Q</c:v>
                </c:pt>
                <c:pt idx="90">
                  <c:v>2000 2.Q</c:v>
                </c:pt>
                <c:pt idx="91">
                  <c:v>2000 1.Q</c:v>
                </c:pt>
                <c:pt idx="92">
                  <c:v>1999 4.Q</c:v>
                </c:pt>
                <c:pt idx="93">
                  <c:v>1999 3.Q</c:v>
                </c:pt>
                <c:pt idx="94">
                  <c:v>1999 2.Q</c:v>
                </c:pt>
                <c:pt idx="95">
                  <c:v>1999 1.Q</c:v>
                </c:pt>
                <c:pt idx="96">
                  <c:v>1998 4.Q</c:v>
                </c:pt>
                <c:pt idx="97">
                  <c:v>1998 3.Q</c:v>
                </c:pt>
                <c:pt idx="98">
                  <c:v>1998 2.Q</c:v>
                </c:pt>
                <c:pt idx="99">
                  <c:v>1998 1.Q</c:v>
                </c:pt>
                <c:pt idx="100">
                  <c:v>1997 4.Q</c:v>
                </c:pt>
                <c:pt idx="101">
                  <c:v>1997 3.Q</c:v>
                </c:pt>
                <c:pt idx="102">
                  <c:v>1997 2.Q</c:v>
                </c:pt>
                <c:pt idx="103">
                  <c:v>1997 1.Q</c:v>
                </c:pt>
                <c:pt idx="104">
                  <c:v>1996 4.Q</c:v>
                </c:pt>
                <c:pt idx="105">
                  <c:v>1996 3.Q</c:v>
                </c:pt>
                <c:pt idx="106">
                  <c:v>1996 2.Q</c:v>
                </c:pt>
                <c:pt idx="107">
                  <c:v>1996 1.Q</c:v>
                </c:pt>
                <c:pt idx="108">
                  <c:v>1995 4.Q</c:v>
                </c:pt>
                <c:pt idx="109">
                  <c:v>1995 3.Q</c:v>
                </c:pt>
                <c:pt idx="110">
                  <c:v>1995 2.Q</c:v>
                </c:pt>
                <c:pt idx="111">
                  <c:v>1995 1.Q</c:v>
                </c:pt>
                <c:pt idx="112">
                  <c:v>1994 4.Q</c:v>
                </c:pt>
                <c:pt idx="113">
                  <c:v>1994 3.Q</c:v>
                </c:pt>
                <c:pt idx="114">
                  <c:v>1994 2.Q</c:v>
                </c:pt>
                <c:pt idx="115">
                  <c:v>1994 1.Q</c:v>
                </c:pt>
                <c:pt idx="116">
                  <c:v>1993 4.Q</c:v>
                </c:pt>
                <c:pt idx="117">
                  <c:v>1993 3.Q</c:v>
                </c:pt>
                <c:pt idx="118">
                  <c:v>1993 2.Q</c:v>
                </c:pt>
                <c:pt idx="119">
                  <c:v>1993 1.Q</c:v>
                </c:pt>
                <c:pt idx="120">
                  <c:v>1992 4.Q</c:v>
                </c:pt>
                <c:pt idx="121">
                  <c:v>1992 3.Q</c:v>
                </c:pt>
                <c:pt idx="122">
                  <c:v>1992 2.Q</c:v>
                </c:pt>
                <c:pt idx="123">
                  <c:v>1992 1.Q</c:v>
                </c:pt>
                <c:pt idx="124">
                  <c:v>1991 4.Q</c:v>
                </c:pt>
                <c:pt idx="125">
                  <c:v>1991 3.Q</c:v>
                </c:pt>
                <c:pt idx="126">
                  <c:v>1991 2.Q</c:v>
                </c:pt>
                <c:pt idx="127">
                  <c:v>1991 1.Q</c:v>
                </c:pt>
                <c:pt idx="128">
                  <c:v>1990 4.Q</c:v>
                </c:pt>
                <c:pt idx="129">
                  <c:v>1990 3.Q</c:v>
                </c:pt>
                <c:pt idx="130">
                  <c:v>1990 2.Q</c:v>
                </c:pt>
                <c:pt idx="131">
                  <c:v>1990 1.Q</c:v>
                </c:pt>
                <c:pt idx="132">
                  <c:v>1989 4.Q</c:v>
                </c:pt>
                <c:pt idx="133">
                  <c:v>1989 3.Q</c:v>
                </c:pt>
                <c:pt idx="134">
                  <c:v>1989 2.Q</c:v>
                </c:pt>
                <c:pt idx="135">
                  <c:v>1989 1.Q</c:v>
                </c:pt>
                <c:pt idx="136">
                  <c:v>1988 4.Q</c:v>
                </c:pt>
                <c:pt idx="137">
                  <c:v>1988 3.Q</c:v>
                </c:pt>
                <c:pt idx="138">
                  <c:v>1988 2.Q</c:v>
                </c:pt>
                <c:pt idx="139">
                  <c:v>1988 1.Q</c:v>
                </c:pt>
                <c:pt idx="140">
                  <c:v>1987 4.Q</c:v>
                </c:pt>
                <c:pt idx="141">
                  <c:v>1987 3.Q</c:v>
                </c:pt>
                <c:pt idx="142">
                  <c:v>1987 2.Q</c:v>
                </c:pt>
                <c:pt idx="143">
                  <c:v>1987 1.Q</c:v>
                </c:pt>
                <c:pt idx="144">
                  <c:v>1986 4.Q</c:v>
                </c:pt>
                <c:pt idx="145">
                  <c:v>1986 3.Q</c:v>
                </c:pt>
                <c:pt idx="146">
                  <c:v>1986 2.Q</c:v>
                </c:pt>
                <c:pt idx="147">
                  <c:v>1986 1.Q</c:v>
                </c:pt>
                <c:pt idx="148">
                  <c:v>1985 4.Q</c:v>
                </c:pt>
                <c:pt idx="149">
                  <c:v>1985 3.Q</c:v>
                </c:pt>
                <c:pt idx="150">
                  <c:v>1985 2.Q</c:v>
                </c:pt>
                <c:pt idx="151">
                  <c:v>1985 1.Q</c:v>
                </c:pt>
              </c:strCache>
            </c:strRef>
          </c:cat>
          <c:val>
            <c:numRef>
              <c:f>'Kapazitätsauslastung DE'!$C$8:$C$159</c:f>
              <c:numCache>
                <c:formatCode>0.0</c:formatCode>
                <c:ptCount val="152"/>
                <c:pt idx="3">
                  <c:v>84.308724832214764</c:v>
                </c:pt>
                <c:pt idx="4">
                  <c:v>84.308724832214764</c:v>
                </c:pt>
                <c:pt idx="5">
                  <c:v>84.308724832214764</c:v>
                </c:pt>
                <c:pt idx="6">
                  <c:v>84.308724832214764</c:v>
                </c:pt>
                <c:pt idx="7">
                  <c:v>84.308724832214764</c:v>
                </c:pt>
                <c:pt idx="8">
                  <c:v>84.308724832214764</c:v>
                </c:pt>
                <c:pt idx="9">
                  <c:v>84.308724832214764</c:v>
                </c:pt>
                <c:pt idx="10">
                  <c:v>84.308724832214764</c:v>
                </c:pt>
                <c:pt idx="11">
                  <c:v>84.308724832214764</c:v>
                </c:pt>
                <c:pt idx="12">
                  <c:v>84.308724832214764</c:v>
                </c:pt>
                <c:pt idx="13">
                  <c:v>84.308724832214764</c:v>
                </c:pt>
                <c:pt idx="14">
                  <c:v>84.308724832214764</c:v>
                </c:pt>
                <c:pt idx="15">
                  <c:v>84.308724832214764</c:v>
                </c:pt>
                <c:pt idx="16">
                  <c:v>84.308724832214764</c:v>
                </c:pt>
                <c:pt idx="17">
                  <c:v>84.308724832214764</c:v>
                </c:pt>
                <c:pt idx="18">
                  <c:v>84.308724832214764</c:v>
                </c:pt>
                <c:pt idx="19">
                  <c:v>84.308724832214764</c:v>
                </c:pt>
                <c:pt idx="20">
                  <c:v>84.308724832214764</c:v>
                </c:pt>
                <c:pt idx="21">
                  <c:v>84.308724832214764</c:v>
                </c:pt>
                <c:pt idx="22">
                  <c:v>84.308724832214764</c:v>
                </c:pt>
                <c:pt idx="23">
                  <c:v>84.308724832214764</c:v>
                </c:pt>
                <c:pt idx="24">
                  <c:v>84.308724832214764</c:v>
                </c:pt>
                <c:pt idx="25">
                  <c:v>84.308724832214764</c:v>
                </c:pt>
                <c:pt idx="26">
                  <c:v>84.308724832214764</c:v>
                </c:pt>
                <c:pt idx="27">
                  <c:v>84.308724832214764</c:v>
                </c:pt>
                <c:pt idx="28">
                  <c:v>84.308724832214764</c:v>
                </c:pt>
                <c:pt idx="29">
                  <c:v>84.308724832214764</c:v>
                </c:pt>
                <c:pt idx="30">
                  <c:v>84.308724832214764</c:v>
                </c:pt>
                <c:pt idx="31">
                  <c:v>84.308724832214764</c:v>
                </c:pt>
                <c:pt idx="32">
                  <c:v>84.308724832214764</c:v>
                </c:pt>
                <c:pt idx="33">
                  <c:v>84.308724832214764</c:v>
                </c:pt>
                <c:pt idx="34">
                  <c:v>84.308724832214764</c:v>
                </c:pt>
                <c:pt idx="35">
                  <c:v>84.308724832214764</c:v>
                </c:pt>
                <c:pt idx="36">
                  <c:v>84.308724832214764</c:v>
                </c:pt>
                <c:pt idx="37">
                  <c:v>84.308724832214764</c:v>
                </c:pt>
                <c:pt idx="38">
                  <c:v>84.308724832214764</c:v>
                </c:pt>
                <c:pt idx="39">
                  <c:v>84.308724832214764</c:v>
                </c:pt>
                <c:pt idx="40">
                  <c:v>84.308724832214764</c:v>
                </c:pt>
                <c:pt idx="41">
                  <c:v>84.308724832214764</c:v>
                </c:pt>
                <c:pt idx="42">
                  <c:v>84.308724832214764</c:v>
                </c:pt>
                <c:pt idx="43">
                  <c:v>84.308724832214764</c:v>
                </c:pt>
                <c:pt idx="44">
                  <c:v>84.308724832214764</c:v>
                </c:pt>
                <c:pt idx="45">
                  <c:v>84.308724832214764</c:v>
                </c:pt>
                <c:pt idx="46">
                  <c:v>84.308724832214764</c:v>
                </c:pt>
                <c:pt idx="47">
                  <c:v>84.308724832214764</c:v>
                </c:pt>
                <c:pt idx="48">
                  <c:v>84.308724832214764</c:v>
                </c:pt>
                <c:pt idx="49">
                  <c:v>84.308724832214764</c:v>
                </c:pt>
                <c:pt idx="50">
                  <c:v>84.308724832214764</c:v>
                </c:pt>
                <c:pt idx="51">
                  <c:v>84.308724832214764</c:v>
                </c:pt>
                <c:pt idx="52">
                  <c:v>84.308724832214764</c:v>
                </c:pt>
                <c:pt idx="53">
                  <c:v>84.308724832214764</c:v>
                </c:pt>
                <c:pt idx="54">
                  <c:v>84.308724832214764</c:v>
                </c:pt>
                <c:pt idx="55">
                  <c:v>84.308724832214764</c:v>
                </c:pt>
                <c:pt idx="56">
                  <c:v>84.308724832214764</c:v>
                </c:pt>
                <c:pt idx="57">
                  <c:v>84.308724832214764</c:v>
                </c:pt>
                <c:pt idx="58">
                  <c:v>84.308724832214764</c:v>
                </c:pt>
                <c:pt idx="59">
                  <c:v>84.308724832214764</c:v>
                </c:pt>
                <c:pt idx="60">
                  <c:v>84.308724832214764</c:v>
                </c:pt>
                <c:pt idx="61">
                  <c:v>84.308724832214764</c:v>
                </c:pt>
                <c:pt idx="62">
                  <c:v>84.308724832214764</c:v>
                </c:pt>
                <c:pt idx="63">
                  <c:v>84.308724832214764</c:v>
                </c:pt>
                <c:pt idx="64">
                  <c:v>84.308724832214764</c:v>
                </c:pt>
                <c:pt idx="65">
                  <c:v>84.308724832214764</c:v>
                </c:pt>
                <c:pt idx="66">
                  <c:v>84.308724832214764</c:v>
                </c:pt>
                <c:pt idx="67">
                  <c:v>84.308724832214764</c:v>
                </c:pt>
                <c:pt idx="68">
                  <c:v>84.308724832214764</c:v>
                </c:pt>
                <c:pt idx="69">
                  <c:v>84.308724832214764</c:v>
                </c:pt>
                <c:pt idx="70">
                  <c:v>84.308724832214764</c:v>
                </c:pt>
                <c:pt idx="71">
                  <c:v>84.308724832214764</c:v>
                </c:pt>
                <c:pt idx="72">
                  <c:v>84.308724832214764</c:v>
                </c:pt>
                <c:pt idx="73">
                  <c:v>84.308724832214764</c:v>
                </c:pt>
                <c:pt idx="74">
                  <c:v>84.308724832214764</c:v>
                </c:pt>
                <c:pt idx="75">
                  <c:v>84.308724832214764</c:v>
                </c:pt>
                <c:pt idx="76">
                  <c:v>84.308724832214764</c:v>
                </c:pt>
                <c:pt idx="77">
                  <c:v>84.308724832214764</c:v>
                </c:pt>
                <c:pt idx="78">
                  <c:v>84.308724832214764</c:v>
                </c:pt>
                <c:pt idx="79">
                  <c:v>84.308724832214764</c:v>
                </c:pt>
                <c:pt idx="80">
                  <c:v>84.308724832214764</c:v>
                </c:pt>
                <c:pt idx="81">
                  <c:v>84.308724832214764</c:v>
                </c:pt>
                <c:pt idx="82">
                  <c:v>84.308724832214764</c:v>
                </c:pt>
                <c:pt idx="83">
                  <c:v>84.308724832214764</c:v>
                </c:pt>
                <c:pt idx="84">
                  <c:v>84.308724832214764</c:v>
                </c:pt>
                <c:pt idx="85">
                  <c:v>84.308724832214764</c:v>
                </c:pt>
                <c:pt idx="86">
                  <c:v>84.308724832214764</c:v>
                </c:pt>
                <c:pt idx="87">
                  <c:v>84.308724832214764</c:v>
                </c:pt>
                <c:pt idx="88">
                  <c:v>84.308724832214764</c:v>
                </c:pt>
                <c:pt idx="89">
                  <c:v>84.308724832214764</c:v>
                </c:pt>
                <c:pt idx="90">
                  <c:v>84.308724832214764</c:v>
                </c:pt>
                <c:pt idx="91">
                  <c:v>84.308724832214764</c:v>
                </c:pt>
                <c:pt idx="92">
                  <c:v>84.308724832214764</c:v>
                </c:pt>
                <c:pt idx="93">
                  <c:v>84.308724832214764</c:v>
                </c:pt>
                <c:pt idx="94">
                  <c:v>84.308724832214764</c:v>
                </c:pt>
                <c:pt idx="95">
                  <c:v>84.308724832214764</c:v>
                </c:pt>
                <c:pt idx="96">
                  <c:v>84.308724832214764</c:v>
                </c:pt>
                <c:pt idx="97">
                  <c:v>84.308724832214764</c:v>
                </c:pt>
                <c:pt idx="98">
                  <c:v>84.308724832214764</c:v>
                </c:pt>
                <c:pt idx="99">
                  <c:v>84.308724832214764</c:v>
                </c:pt>
                <c:pt idx="100">
                  <c:v>84.308724832214764</c:v>
                </c:pt>
                <c:pt idx="101">
                  <c:v>84.308724832214764</c:v>
                </c:pt>
                <c:pt idx="102">
                  <c:v>84.308724832214764</c:v>
                </c:pt>
                <c:pt idx="103">
                  <c:v>84.308724832214764</c:v>
                </c:pt>
                <c:pt idx="104">
                  <c:v>84.308724832214764</c:v>
                </c:pt>
                <c:pt idx="105">
                  <c:v>84.308724832214764</c:v>
                </c:pt>
                <c:pt idx="106">
                  <c:v>84.308724832214764</c:v>
                </c:pt>
                <c:pt idx="107">
                  <c:v>84.308724832214764</c:v>
                </c:pt>
                <c:pt idx="108">
                  <c:v>84.308724832214764</c:v>
                </c:pt>
                <c:pt idx="109">
                  <c:v>84.308724832214764</c:v>
                </c:pt>
                <c:pt idx="110">
                  <c:v>84.308724832214764</c:v>
                </c:pt>
                <c:pt idx="111">
                  <c:v>84.308724832214764</c:v>
                </c:pt>
                <c:pt idx="112">
                  <c:v>84.308724832214764</c:v>
                </c:pt>
                <c:pt idx="113">
                  <c:v>84.308724832214764</c:v>
                </c:pt>
                <c:pt idx="114">
                  <c:v>84.308724832214764</c:v>
                </c:pt>
                <c:pt idx="115">
                  <c:v>84.308724832214764</c:v>
                </c:pt>
                <c:pt idx="116">
                  <c:v>84.308724832214764</c:v>
                </c:pt>
                <c:pt idx="117">
                  <c:v>84.308724832214764</c:v>
                </c:pt>
                <c:pt idx="118">
                  <c:v>84.308724832214764</c:v>
                </c:pt>
                <c:pt idx="119">
                  <c:v>84.308724832214764</c:v>
                </c:pt>
                <c:pt idx="120">
                  <c:v>84.308724832214764</c:v>
                </c:pt>
                <c:pt idx="121">
                  <c:v>84.308724832214764</c:v>
                </c:pt>
                <c:pt idx="122">
                  <c:v>84.308724832214764</c:v>
                </c:pt>
                <c:pt idx="123">
                  <c:v>84.308724832214764</c:v>
                </c:pt>
                <c:pt idx="124">
                  <c:v>84.308724832214764</c:v>
                </c:pt>
                <c:pt idx="125">
                  <c:v>84.308724832214764</c:v>
                </c:pt>
                <c:pt idx="126">
                  <c:v>84.308724832214764</c:v>
                </c:pt>
                <c:pt idx="127">
                  <c:v>84.308724832214764</c:v>
                </c:pt>
                <c:pt idx="128">
                  <c:v>84.308724832214764</c:v>
                </c:pt>
                <c:pt idx="129">
                  <c:v>84.308724832214764</c:v>
                </c:pt>
                <c:pt idx="130">
                  <c:v>84.308724832214764</c:v>
                </c:pt>
                <c:pt idx="131">
                  <c:v>84.308724832214764</c:v>
                </c:pt>
                <c:pt idx="132">
                  <c:v>84.308724832214764</c:v>
                </c:pt>
                <c:pt idx="133">
                  <c:v>84.308724832214764</c:v>
                </c:pt>
                <c:pt idx="134">
                  <c:v>84.308724832214764</c:v>
                </c:pt>
                <c:pt idx="135">
                  <c:v>84.308724832214764</c:v>
                </c:pt>
                <c:pt idx="136">
                  <c:v>84.308724832214764</c:v>
                </c:pt>
                <c:pt idx="137">
                  <c:v>84.308724832214764</c:v>
                </c:pt>
                <c:pt idx="138">
                  <c:v>84.308724832214764</c:v>
                </c:pt>
                <c:pt idx="139">
                  <c:v>84.308724832214764</c:v>
                </c:pt>
                <c:pt idx="140">
                  <c:v>84.308724832214764</c:v>
                </c:pt>
                <c:pt idx="141">
                  <c:v>84.308724832214764</c:v>
                </c:pt>
                <c:pt idx="142">
                  <c:v>84.308724832214764</c:v>
                </c:pt>
                <c:pt idx="143">
                  <c:v>84.308724832214764</c:v>
                </c:pt>
                <c:pt idx="144">
                  <c:v>84.308724832214764</c:v>
                </c:pt>
                <c:pt idx="145">
                  <c:v>84.308724832214764</c:v>
                </c:pt>
                <c:pt idx="146">
                  <c:v>84.308724832214764</c:v>
                </c:pt>
                <c:pt idx="147">
                  <c:v>84.308724832214764</c:v>
                </c:pt>
                <c:pt idx="148">
                  <c:v>84.308724832214764</c:v>
                </c:pt>
                <c:pt idx="149">
                  <c:v>84.308724832214764</c:v>
                </c:pt>
                <c:pt idx="150">
                  <c:v>84.308724832214764</c:v>
                </c:pt>
                <c:pt idx="151">
                  <c:v>84.308724832214764</c:v>
                </c:pt>
              </c:numCache>
            </c:numRef>
          </c:val>
          <c:smooth val="0"/>
          <c:extLst>
            <c:ext xmlns:c16="http://schemas.microsoft.com/office/drawing/2014/chart" uri="{C3380CC4-5D6E-409C-BE32-E72D297353CC}">
              <c16:uniqueId val="{00000001-5239-4EC3-99A5-FB67AD9AC28A}"/>
            </c:ext>
          </c:extLst>
        </c:ser>
        <c:dLbls>
          <c:showLegendKey val="0"/>
          <c:showVal val="0"/>
          <c:showCatName val="0"/>
          <c:showSerName val="0"/>
          <c:showPercent val="0"/>
          <c:showBubbleSize val="0"/>
        </c:dLbls>
        <c:smooth val="0"/>
        <c:axId val="129037440"/>
        <c:axId val="129038976"/>
      </c:lineChart>
      <c:catAx>
        <c:axId val="129037440"/>
        <c:scaling>
          <c:orientation val="maxMin"/>
        </c:scaling>
        <c:delete val="0"/>
        <c:axPos val="b"/>
        <c:numFmt formatCode="yyyy" sourceLinked="0"/>
        <c:majorTickMark val="none"/>
        <c:minorTickMark val="none"/>
        <c:tickLblPos val="low"/>
        <c:spPr>
          <a:ln w="3175">
            <a:solidFill>
              <a:schemeClr val="bg1">
                <a:lumMod val="65000"/>
              </a:schemeClr>
            </a:solidFill>
            <a:prstDash val="solid"/>
          </a:ln>
        </c:spPr>
        <c:txPr>
          <a:bodyPr rot="-5400000" vert="horz"/>
          <a:lstStyle/>
          <a:p>
            <a:pPr>
              <a:defRPr/>
            </a:pPr>
            <a:endParaRPr lang="de-DE"/>
          </a:p>
        </c:txPr>
        <c:crossAx val="129038976"/>
        <c:crossesAt val="-100"/>
        <c:auto val="1"/>
        <c:lblAlgn val="ctr"/>
        <c:lblOffset val="100"/>
        <c:tickLblSkip val="6"/>
        <c:tickMarkSkip val="1"/>
        <c:noMultiLvlLbl val="0"/>
      </c:catAx>
      <c:valAx>
        <c:axId val="129038976"/>
        <c:scaling>
          <c:orientation val="minMax"/>
          <c:max val="92"/>
          <c:min val="70"/>
        </c:scaling>
        <c:delete val="0"/>
        <c:axPos val="r"/>
        <c:majorGridlines>
          <c:spPr>
            <a:ln w="12700">
              <a:solidFill>
                <a:schemeClr val="bg1">
                  <a:lumMod val="50000"/>
                  <a:alpha val="35000"/>
                </a:schemeClr>
              </a:solidFill>
              <a:prstDash val="solid"/>
            </a:ln>
          </c:spPr>
        </c:majorGridlines>
        <c:numFmt formatCode="0" sourceLinked="0"/>
        <c:majorTickMark val="none"/>
        <c:minorTickMark val="none"/>
        <c:tickLblPos val="high"/>
        <c:spPr>
          <a:ln w="3175">
            <a:noFill/>
            <a:prstDash val="solid"/>
          </a:ln>
        </c:spPr>
        <c:txPr>
          <a:bodyPr rot="0" vert="horz"/>
          <a:lstStyle/>
          <a:p>
            <a:pPr>
              <a:defRPr/>
            </a:pPr>
            <a:endParaRPr lang="de-DE"/>
          </a:p>
        </c:txPr>
        <c:crossAx val="129037440"/>
        <c:crosses val="autoZero"/>
        <c:crossBetween val="between"/>
        <c:majorUnit val="5"/>
      </c:valAx>
      <c:spPr>
        <a:solidFill>
          <a:srgbClr val="FFFFFF"/>
        </a:solidFill>
        <a:ln w="12700">
          <a:noFill/>
          <a:prstDash val="solid"/>
        </a:ln>
      </c:spPr>
    </c:plotArea>
    <c:legend>
      <c:legendPos val="b"/>
      <c:layout>
        <c:manualLayout>
          <c:xMode val="edge"/>
          <c:yMode val="edge"/>
          <c:x val="8.2051282051282051E-3"/>
          <c:y val="9.9924598906379614E-2"/>
          <c:w val="0.56079547748839076"/>
          <c:h val="7.3825832000516484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r>
              <a:rPr lang="de-DE" sz="1400" b="1" i="0" u="none" strike="noStrike" baseline="0">
                <a:effectLst/>
              </a:rPr>
              <a:t>Die Produktionstätigkeit behindernde Faktoren (Anteil in %)</a:t>
            </a:r>
            <a:endParaRPr lang="de-DE"/>
          </a:p>
        </c:rich>
      </c:tx>
      <c:layout>
        <c:manualLayout>
          <c:xMode val="edge"/>
          <c:yMode val="edge"/>
          <c:x val="1.474411491045737E-2"/>
          <c:y val="1.8170021324737627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5.8214237455668921E-2"/>
          <c:y val="0.12167857613799296"/>
          <c:w val="0.894916810292956"/>
          <c:h val="0.74697243808064495"/>
        </c:manualLayout>
      </c:layout>
      <c:lineChart>
        <c:grouping val="standard"/>
        <c:varyColors val="0"/>
        <c:ser>
          <c:idx val="0"/>
          <c:order val="0"/>
          <c:tx>
            <c:strRef>
              <c:f>'Kapazitätsauslastung DE'!$G$7</c:f>
              <c:strCache>
                <c:ptCount val="1"/>
                <c:pt idx="0">
                  <c:v>Materialmangel/Kapazitätsengpässe</c:v>
                </c:pt>
              </c:strCache>
            </c:strRef>
          </c:tx>
          <c:spPr>
            <a:ln w="41275" cap="rnd">
              <a:solidFill>
                <a:srgbClr val="00B0F0"/>
              </a:solidFill>
              <a:round/>
            </a:ln>
            <a:effectLst/>
          </c:spPr>
          <c:marker>
            <c:symbol val="none"/>
          </c:marker>
          <c:cat>
            <c:strRef>
              <c:f>'Kapazitätsauslastung DE'!$A$8:$A$159</c:f>
              <c:strCache>
                <c:ptCount val="152"/>
                <c:pt idx="0">
                  <c:v>2022 4.Q</c:v>
                </c:pt>
                <c:pt idx="1">
                  <c:v>2022 3.Q</c:v>
                </c:pt>
                <c:pt idx="2">
                  <c:v>2022 2.Q</c:v>
                </c:pt>
                <c:pt idx="3">
                  <c:v>2022 1.Q</c:v>
                </c:pt>
                <c:pt idx="4">
                  <c:v>2021 4.Q</c:v>
                </c:pt>
                <c:pt idx="5">
                  <c:v>2021 3.Q</c:v>
                </c:pt>
                <c:pt idx="6">
                  <c:v>2021 2.Q</c:v>
                </c:pt>
                <c:pt idx="7">
                  <c:v>2021 1.Q</c:v>
                </c:pt>
                <c:pt idx="8">
                  <c:v>2020 4.Q</c:v>
                </c:pt>
                <c:pt idx="9">
                  <c:v>2020 3.Q</c:v>
                </c:pt>
                <c:pt idx="10">
                  <c:v>2020 2.Q</c:v>
                </c:pt>
                <c:pt idx="11">
                  <c:v>2020 1.Q</c:v>
                </c:pt>
                <c:pt idx="12">
                  <c:v>2019 4.Q</c:v>
                </c:pt>
                <c:pt idx="13">
                  <c:v>2019 3.Q</c:v>
                </c:pt>
                <c:pt idx="14">
                  <c:v>2019 2.Q</c:v>
                </c:pt>
                <c:pt idx="15">
                  <c:v>2019 1.Q</c:v>
                </c:pt>
                <c:pt idx="16">
                  <c:v>2018 4.Q</c:v>
                </c:pt>
                <c:pt idx="17">
                  <c:v>2018 3.Q</c:v>
                </c:pt>
                <c:pt idx="18">
                  <c:v>2018 2.Q</c:v>
                </c:pt>
                <c:pt idx="19">
                  <c:v>2018 1.Q</c:v>
                </c:pt>
                <c:pt idx="20">
                  <c:v>2017 4.Q</c:v>
                </c:pt>
                <c:pt idx="21">
                  <c:v>2017 3.Q</c:v>
                </c:pt>
                <c:pt idx="22">
                  <c:v>2017 2.Q</c:v>
                </c:pt>
                <c:pt idx="23">
                  <c:v>2017 1.Q</c:v>
                </c:pt>
                <c:pt idx="24">
                  <c:v>2016 4.Q</c:v>
                </c:pt>
                <c:pt idx="25">
                  <c:v>2016 3.Q</c:v>
                </c:pt>
                <c:pt idx="26">
                  <c:v>2016 2.Q</c:v>
                </c:pt>
                <c:pt idx="27">
                  <c:v>2016 1.Q</c:v>
                </c:pt>
                <c:pt idx="28">
                  <c:v>2015 4.Q</c:v>
                </c:pt>
                <c:pt idx="29">
                  <c:v>2015 3.Q</c:v>
                </c:pt>
                <c:pt idx="30">
                  <c:v>2015 2.Q</c:v>
                </c:pt>
                <c:pt idx="31">
                  <c:v>2015 1.Q</c:v>
                </c:pt>
                <c:pt idx="32">
                  <c:v>2014 4.Q</c:v>
                </c:pt>
                <c:pt idx="33">
                  <c:v>2014 3.Q</c:v>
                </c:pt>
                <c:pt idx="34">
                  <c:v>2014 2.Q</c:v>
                </c:pt>
                <c:pt idx="35">
                  <c:v>2014 1.Q</c:v>
                </c:pt>
                <c:pt idx="36">
                  <c:v>2013 4.Q</c:v>
                </c:pt>
                <c:pt idx="37">
                  <c:v>2013 3.Q</c:v>
                </c:pt>
                <c:pt idx="38">
                  <c:v>2013 2.Q</c:v>
                </c:pt>
                <c:pt idx="39">
                  <c:v>2013 1.Q</c:v>
                </c:pt>
                <c:pt idx="40">
                  <c:v>2012 4.Q</c:v>
                </c:pt>
                <c:pt idx="41">
                  <c:v>2012 3.Q</c:v>
                </c:pt>
                <c:pt idx="42">
                  <c:v>2012 2.Q</c:v>
                </c:pt>
                <c:pt idx="43">
                  <c:v>2012 1.Q</c:v>
                </c:pt>
                <c:pt idx="44">
                  <c:v>2011 4.Q</c:v>
                </c:pt>
                <c:pt idx="45">
                  <c:v>2011 3.Q</c:v>
                </c:pt>
                <c:pt idx="46">
                  <c:v>2011 2.Q</c:v>
                </c:pt>
                <c:pt idx="47">
                  <c:v>2011 1.Q</c:v>
                </c:pt>
                <c:pt idx="48">
                  <c:v>2010 4.Q</c:v>
                </c:pt>
                <c:pt idx="49">
                  <c:v>2010 3.Q</c:v>
                </c:pt>
                <c:pt idx="50">
                  <c:v>2010 2.Q</c:v>
                </c:pt>
                <c:pt idx="51">
                  <c:v>2010 1.Q</c:v>
                </c:pt>
                <c:pt idx="52">
                  <c:v>2009 4.Q</c:v>
                </c:pt>
                <c:pt idx="53">
                  <c:v>2009 3.Q</c:v>
                </c:pt>
                <c:pt idx="54">
                  <c:v>2009 2.Q</c:v>
                </c:pt>
                <c:pt idx="55">
                  <c:v>2009 1.Q</c:v>
                </c:pt>
                <c:pt idx="56">
                  <c:v>2008 4.Q</c:v>
                </c:pt>
                <c:pt idx="57">
                  <c:v>2008 3.Q</c:v>
                </c:pt>
                <c:pt idx="58">
                  <c:v>2008 2.Q</c:v>
                </c:pt>
                <c:pt idx="59">
                  <c:v>2008 1.Q</c:v>
                </c:pt>
                <c:pt idx="60">
                  <c:v>2007 4.Q</c:v>
                </c:pt>
                <c:pt idx="61">
                  <c:v>2007 3.Q</c:v>
                </c:pt>
                <c:pt idx="62">
                  <c:v>2007 2.Q</c:v>
                </c:pt>
                <c:pt idx="63">
                  <c:v>2007 1.Q</c:v>
                </c:pt>
                <c:pt idx="64">
                  <c:v>2006 4.Q</c:v>
                </c:pt>
                <c:pt idx="65">
                  <c:v>2006 3.Q</c:v>
                </c:pt>
                <c:pt idx="66">
                  <c:v>2006 2.Q</c:v>
                </c:pt>
                <c:pt idx="67">
                  <c:v>2006 1.Q</c:v>
                </c:pt>
                <c:pt idx="68">
                  <c:v>2005 4.Q</c:v>
                </c:pt>
                <c:pt idx="69">
                  <c:v>2005 3.Q</c:v>
                </c:pt>
                <c:pt idx="70">
                  <c:v>2005 2.Q</c:v>
                </c:pt>
                <c:pt idx="71">
                  <c:v>2005 1.Q</c:v>
                </c:pt>
                <c:pt idx="72">
                  <c:v>2004 4.Q</c:v>
                </c:pt>
                <c:pt idx="73">
                  <c:v>2004 3.Q</c:v>
                </c:pt>
                <c:pt idx="74">
                  <c:v>2004 2.Q</c:v>
                </c:pt>
                <c:pt idx="75">
                  <c:v>2004 1.Q</c:v>
                </c:pt>
                <c:pt idx="76">
                  <c:v>2003 4.Q</c:v>
                </c:pt>
                <c:pt idx="77">
                  <c:v>2003 3.Q</c:v>
                </c:pt>
                <c:pt idx="78">
                  <c:v>2003 2.Q</c:v>
                </c:pt>
                <c:pt idx="79">
                  <c:v>2003 1.Q</c:v>
                </c:pt>
                <c:pt idx="80">
                  <c:v>2002 4.Q</c:v>
                </c:pt>
                <c:pt idx="81">
                  <c:v>2002 3.Q</c:v>
                </c:pt>
                <c:pt idx="82">
                  <c:v>2002 2.Q</c:v>
                </c:pt>
                <c:pt idx="83">
                  <c:v>2002 1.Q</c:v>
                </c:pt>
                <c:pt idx="84">
                  <c:v>2001 4.Q</c:v>
                </c:pt>
                <c:pt idx="85">
                  <c:v>2001 3.Q</c:v>
                </c:pt>
                <c:pt idx="86">
                  <c:v>2001 2.Q</c:v>
                </c:pt>
                <c:pt idx="87">
                  <c:v>2001 1.Q</c:v>
                </c:pt>
                <c:pt idx="88">
                  <c:v>2000 4.Q</c:v>
                </c:pt>
                <c:pt idx="89">
                  <c:v>2000 3.Q</c:v>
                </c:pt>
                <c:pt idx="90">
                  <c:v>2000 2.Q</c:v>
                </c:pt>
                <c:pt idx="91">
                  <c:v>2000 1.Q</c:v>
                </c:pt>
                <c:pt idx="92">
                  <c:v>1999 4.Q</c:v>
                </c:pt>
                <c:pt idx="93">
                  <c:v>1999 3.Q</c:v>
                </c:pt>
                <c:pt idx="94">
                  <c:v>1999 2.Q</c:v>
                </c:pt>
                <c:pt idx="95">
                  <c:v>1999 1.Q</c:v>
                </c:pt>
                <c:pt idx="96">
                  <c:v>1998 4.Q</c:v>
                </c:pt>
                <c:pt idx="97">
                  <c:v>1998 3.Q</c:v>
                </c:pt>
                <c:pt idx="98">
                  <c:v>1998 2.Q</c:v>
                </c:pt>
                <c:pt idx="99">
                  <c:v>1998 1.Q</c:v>
                </c:pt>
                <c:pt idx="100">
                  <c:v>1997 4.Q</c:v>
                </c:pt>
                <c:pt idx="101">
                  <c:v>1997 3.Q</c:v>
                </c:pt>
                <c:pt idx="102">
                  <c:v>1997 2.Q</c:v>
                </c:pt>
                <c:pt idx="103">
                  <c:v>1997 1.Q</c:v>
                </c:pt>
                <c:pt idx="104">
                  <c:v>1996 4.Q</c:v>
                </c:pt>
                <c:pt idx="105">
                  <c:v>1996 3.Q</c:v>
                </c:pt>
                <c:pt idx="106">
                  <c:v>1996 2.Q</c:v>
                </c:pt>
                <c:pt idx="107">
                  <c:v>1996 1.Q</c:v>
                </c:pt>
                <c:pt idx="108">
                  <c:v>1995 4.Q</c:v>
                </c:pt>
                <c:pt idx="109">
                  <c:v>1995 3.Q</c:v>
                </c:pt>
                <c:pt idx="110">
                  <c:v>1995 2.Q</c:v>
                </c:pt>
                <c:pt idx="111">
                  <c:v>1995 1.Q</c:v>
                </c:pt>
                <c:pt idx="112">
                  <c:v>1994 4.Q</c:v>
                </c:pt>
                <c:pt idx="113">
                  <c:v>1994 3.Q</c:v>
                </c:pt>
                <c:pt idx="114">
                  <c:v>1994 2.Q</c:v>
                </c:pt>
                <c:pt idx="115">
                  <c:v>1994 1.Q</c:v>
                </c:pt>
                <c:pt idx="116">
                  <c:v>1993 4.Q</c:v>
                </c:pt>
                <c:pt idx="117">
                  <c:v>1993 3.Q</c:v>
                </c:pt>
                <c:pt idx="118">
                  <c:v>1993 2.Q</c:v>
                </c:pt>
                <c:pt idx="119">
                  <c:v>1993 1.Q</c:v>
                </c:pt>
                <c:pt idx="120">
                  <c:v>1992 4.Q</c:v>
                </c:pt>
                <c:pt idx="121">
                  <c:v>1992 3.Q</c:v>
                </c:pt>
                <c:pt idx="122">
                  <c:v>1992 2.Q</c:v>
                </c:pt>
                <c:pt idx="123">
                  <c:v>1992 1.Q</c:v>
                </c:pt>
                <c:pt idx="124">
                  <c:v>1991 4.Q</c:v>
                </c:pt>
                <c:pt idx="125">
                  <c:v>1991 3.Q</c:v>
                </c:pt>
                <c:pt idx="126">
                  <c:v>1991 2.Q</c:v>
                </c:pt>
                <c:pt idx="127">
                  <c:v>1991 1.Q</c:v>
                </c:pt>
                <c:pt idx="128">
                  <c:v>1990 4.Q</c:v>
                </c:pt>
                <c:pt idx="129">
                  <c:v>1990 3.Q</c:v>
                </c:pt>
                <c:pt idx="130">
                  <c:v>1990 2.Q</c:v>
                </c:pt>
                <c:pt idx="131">
                  <c:v>1990 1.Q</c:v>
                </c:pt>
                <c:pt idx="132">
                  <c:v>1989 4.Q</c:v>
                </c:pt>
                <c:pt idx="133">
                  <c:v>1989 3.Q</c:v>
                </c:pt>
                <c:pt idx="134">
                  <c:v>1989 2.Q</c:v>
                </c:pt>
                <c:pt idx="135">
                  <c:v>1989 1.Q</c:v>
                </c:pt>
                <c:pt idx="136">
                  <c:v>1988 4.Q</c:v>
                </c:pt>
                <c:pt idx="137">
                  <c:v>1988 3.Q</c:v>
                </c:pt>
                <c:pt idx="138">
                  <c:v>1988 2.Q</c:v>
                </c:pt>
                <c:pt idx="139">
                  <c:v>1988 1.Q</c:v>
                </c:pt>
                <c:pt idx="140">
                  <c:v>1987 4.Q</c:v>
                </c:pt>
                <c:pt idx="141">
                  <c:v>1987 3.Q</c:v>
                </c:pt>
                <c:pt idx="142">
                  <c:v>1987 2.Q</c:v>
                </c:pt>
                <c:pt idx="143">
                  <c:v>1987 1.Q</c:v>
                </c:pt>
                <c:pt idx="144">
                  <c:v>1986 4.Q</c:v>
                </c:pt>
                <c:pt idx="145">
                  <c:v>1986 3.Q</c:v>
                </c:pt>
                <c:pt idx="146">
                  <c:v>1986 2.Q</c:v>
                </c:pt>
                <c:pt idx="147">
                  <c:v>1986 1.Q</c:v>
                </c:pt>
                <c:pt idx="148">
                  <c:v>1985 4.Q</c:v>
                </c:pt>
                <c:pt idx="149">
                  <c:v>1985 3.Q</c:v>
                </c:pt>
                <c:pt idx="150">
                  <c:v>1985 2.Q</c:v>
                </c:pt>
                <c:pt idx="151">
                  <c:v>1985 1.Q</c:v>
                </c:pt>
              </c:strCache>
            </c:strRef>
          </c:cat>
          <c:val>
            <c:numRef>
              <c:f>'Kapazitätsauslastung DE'!$G$8:$G$159</c:f>
              <c:numCache>
                <c:formatCode>General</c:formatCode>
                <c:ptCount val="152"/>
                <c:pt idx="3">
                  <c:v>88.7</c:v>
                </c:pt>
                <c:pt idx="4">
                  <c:v>85.6</c:v>
                </c:pt>
                <c:pt idx="5">
                  <c:v>70.5</c:v>
                </c:pt>
                <c:pt idx="6">
                  <c:v>41.9</c:v>
                </c:pt>
                <c:pt idx="7">
                  <c:v>22.2</c:v>
                </c:pt>
                <c:pt idx="8">
                  <c:v>9.4</c:v>
                </c:pt>
                <c:pt idx="9">
                  <c:v>9.3000000000000007</c:v>
                </c:pt>
                <c:pt idx="10">
                  <c:v>25.1</c:v>
                </c:pt>
                <c:pt idx="11">
                  <c:v>8.8000000000000007</c:v>
                </c:pt>
                <c:pt idx="12">
                  <c:v>9.5</c:v>
                </c:pt>
                <c:pt idx="13">
                  <c:v>12.3</c:v>
                </c:pt>
                <c:pt idx="14">
                  <c:v>17.399999999999999</c:v>
                </c:pt>
                <c:pt idx="15">
                  <c:v>24.7</c:v>
                </c:pt>
                <c:pt idx="16">
                  <c:v>25</c:v>
                </c:pt>
                <c:pt idx="17">
                  <c:v>27.9</c:v>
                </c:pt>
                <c:pt idx="18">
                  <c:v>16.5</c:v>
                </c:pt>
                <c:pt idx="19">
                  <c:v>13.8</c:v>
                </c:pt>
                <c:pt idx="20">
                  <c:v>10</c:v>
                </c:pt>
                <c:pt idx="21">
                  <c:v>7.8</c:v>
                </c:pt>
                <c:pt idx="22">
                  <c:v>4.5999999999999996</c:v>
                </c:pt>
                <c:pt idx="23">
                  <c:v>3.4</c:v>
                </c:pt>
                <c:pt idx="24">
                  <c:v>3.6</c:v>
                </c:pt>
                <c:pt idx="25">
                  <c:v>1.6</c:v>
                </c:pt>
                <c:pt idx="26">
                  <c:v>1.3</c:v>
                </c:pt>
                <c:pt idx="27">
                  <c:v>2.6</c:v>
                </c:pt>
                <c:pt idx="28">
                  <c:v>3</c:v>
                </c:pt>
                <c:pt idx="29">
                  <c:v>3.1</c:v>
                </c:pt>
                <c:pt idx="30">
                  <c:v>2.7</c:v>
                </c:pt>
                <c:pt idx="31">
                  <c:v>3.4</c:v>
                </c:pt>
                <c:pt idx="32">
                  <c:v>3.5</c:v>
                </c:pt>
                <c:pt idx="33">
                  <c:v>3.7</c:v>
                </c:pt>
                <c:pt idx="34">
                  <c:v>3.4</c:v>
                </c:pt>
                <c:pt idx="35">
                  <c:v>4.7</c:v>
                </c:pt>
                <c:pt idx="36">
                  <c:v>2.2000000000000002</c:v>
                </c:pt>
                <c:pt idx="37">
                  <c:v>1.1000000000000001</c:v>
                </c:pt>
                <c:pt idx="38">
                  <c:v>1.4</c:v>
                </c:pt>
                <c:pt idx="39">
                  <c:v>3.6</c:v>
                </c:pt>
                <c:pt idx="40">
                  <c:v>2.4</c:v>
                </c:pt>
                <c:pt idx="41">
                  <c:v>1.8</c:v>
                </c:pt>
                <c:pt idx="42">
                  <c:v>6.1</c:v>
                </c:pt>
                <c:pt idx="43">
                  <c:v>7.6</c:v>
                </c:pt>
                <c:pt idx="44">
                  <c:v>10</c:v>
                </c:pt>
                <c:pt idx="45">
                  <c:v>15.4</c:v>
                </c:pt>
                <c:pt idx="46">
                  <c:v>19.899999999999999</c:v>
                </c:pt>
                <c:pt idx="47">
                  <c:v>17.2</c:v>
                </c:pt>
                <c:pt idx="48">
                  <c:v>17.100000000000001</c:v>
                </c:pt>
                <c:pt idx="49">
                  <c:v>13.5</c:v>
                </c:pt>
                <c:pt idx="50">
                  <c:v>8.8000000000000007</c:v>
                </c:pt>
                <c:pt idx="51">
                  <c:v>4.4000000000000004</c:v>
                </c:pt>
                <c:pt idx="52">
                  <c:v>3.2</c:v>
                </c:pt>
                <c:pt idx="53">
                  <c:v>0.4</c:v>
                </c:pt>
                <c:pt idx="54">
                  <c:v>2.1</c:v>
                </c:pt>
                <c:pt idx="55">
                  <c:v>2.9</c:v>
                </c:pt>
                <c:pt idx="56">
                  <c:v>6</c:v>
                </c:pt>
                <c:pt idx="57">
                  <c:v>10</c:v>
                </c:pt>
                <c:pt idx="58">
                  <c:v>9.3000000000000007</c:v>
                </c:pt>
                <c:pt idx="59">
                  <c:v>11</c:v>
                </c:pt>
                <c:pt idx="60">
                  <c:v>11.3</c:v>
                </c:pt>
                <c:pt idx="61">
                  <c:v>12.6</c:v>
                </c:pt>
                <c:pt idx="62">
                  <c:v>12.3</c:v>
                </c:pt>
                <c:pt idx="63">
                  <c:v>11.7</c:v>
                </c:pt>
                <c:pt idx="64">
                  <c:v>10.5</c:v>
                </c:pt>
                <c:pt idx="65">
                  <c:v>7.9</c:v>
                </c:pt>
                <c:pt idx="66">
                  <c:v>4.4000000000000004</c:v>
                </c:pt>
                <c:pt idx="67">
                  <c:v>3.2</c:v>
                </c:pt>
                <c:pt idx="68">
                  <c:v>4.0999999999999996</c:v>
                </c:pt>
                <c:pt idx="69">
                  <c:v>5.2</c:v>
                </c:pt>
                <c:pt idx="70">
                  <c:v>7.5</c:v>
                </c:pt>
                <c:pt idx="71">
                  <c:v>8.6999999999999993</c:v>
                </c:pt>
                <c:pt idx="72">
                  <c:v>8.1</c:v>
                </c:pt>
                <c:pt idx="73">
                  <c:v>7.7</c:v>
                </c:pt>
                <c:pt idx="74">
                  <c:v>4.9000000000000004</c:v>
                </c:pt>
                <c:pt idx="75">
                  <c:v>2.1</c:v>
                </c:pt>
                <c:pt idx="76">
                  <c:v>1.9</c:v>
                </c:pt>
                <c:pt idx="77">
                  <c:v>1.7</c:v>
                </c:pt>
                <c:pt idx="78">
                  <c:v>2.1</c:v>
                </c:pt>
                <c:pt idx="79">
                  <c:v>2.1</c:v>
                </c:pt>
                <c:pt idx="80">
                  <c:v>1.6</c:v>
                </c:pt>
                <c:pt idx="81">
                  <c:v>0.3</c:v>
                </c:pt>
                <c:pt idx="82">
                  <c:v>0.7</c:v>
                </c:pt>
                <c:pt idx="83">
                  <c:v>1.4</c:v>
                </c:pt>
                <c:pt idx="84">
                  <c:v>2.2000000000000002</c:v>
                </c:pt>
                <c:pt idx="85">
                  <c:v>3.1</c:v>
                </c:pt>
                <c:pt idx="86">
                  <c:v>4.2</c:v>
                </c:pt>
                <c:pt idx="87">
                  <c:v>6.7</c:v>
                </c:pt>
                <c:pt idx="88">
                  <c:v>7.3</c:v>
                </c:pt>
                <c:pt idx="89">
                  <c:v>6.8</c:v>
                </c:pt>
                <c:pt idx="90">
                  <c:v>4.3</c:v>
                </c:pt>
                <c:pt idx="91">
                  <c:v>2</c:v>
                </c:pt>
                <c:pt idx="92">
                  <c:v>1.4</c:v>
                </c:pt>
                <c:pt idx="93">
                  <c:v>1.1000000000000001</c:v>
                </c:pt>
                <c:pt idx="94">
                  <c:v>0.7</c:v>
                </c:pt>
                <c:pt idx="95">
                  <c:v>1</c:v>
                </c:pt>
                <c:pt idx="96">
                  <c:v>2.5</c:v>
                </c:pt>
                <c:pt idx="97">
                  <c:v>3.4</c:v>
                </c:pt>
                <c:pt idx="98">
                  <c:v>3.9</c:v>
                </c:pt>
                <c:pt idx="99">
                  <c:v>2.7</c:v>
                </c:pt>
                <c:pt idx="100">
                  <c:v>3.5</c:v>
                </c:pt>
                <c:pt idx="101">
                  <c:v>1.7</c:v>
                </c:pt>
                <c:pt idx="102">
                  <c:v>1.5</c:v>
                </c:pt>
                <c:pt idx="103">
                  <c:v>1.3</c:v>
                </c:pt>
                <c:pt idx="104">
                  <c:v>0.9</c:v>
                </c:pt>
                <c:pt idx="105">
                  <c:v>0.7</c:v>
                </c:pt>
                <c:pt idx="106">
                  <c:v>1.8</c:v>
                </c:pt>
                <c:pt idx="107">
                  <c:v>2.9</c:v>
                </c:pt>
                <c:pt idx="108">
                  <c:v>4.5</c:v>
                </c:pt>
                <c:pt idx="109">
                  <c:v>7.4</c:v>
                </c:pt>
                <c:pt idx="110">
                  <c:v>9.6</c:v>
                </c:pt>
                <c:pt idx="111">
                  <c:v>9.1</c:v>
                </c:pt>
                <c:pt idx="112">
                  <c:v>5.4</c:v>
                </c:pt>
                <c:pt idx="113">
                  <c:v>3.7</c:v>
                </c:pt>
                <c:pt idx="114">
                  <c:v>2.5</c:v>
                </c:pt>
                <c:pt idx="115">
                  <c:v>1.6</c:v>
                </c:pt>
                <c:pt idx="116">
                  <c:v>0.2</c:v>
                </c:pt>
                <c:pt idx="117">
                  <c:v>0.7</c:v>
                </c:pt>
                <c:pt idx="118">
                  <c:v>0.6</c:v>
                </c:pt>
                <c:pt idx="119">
                  <c:v>1</c:v>
                </c:pt>
                <c:pt idx="120">
                  <c:v>-1.1000000000000001</c:v>
                </c:pt>
                <c:pt idx="121">
                  <c:v>0.5</c:v>
                </c:pt>
                <c:pt idx="122">
                  <c:v>1.1000000000000001</c:v>
                </c:pt>
                <c:pt idx="123">
                  <c:v>2.7</c:v>
                </c:pt>
                <c:pt idx="124">
                  <c:v>0.3</c:v>
                </c:pt>
                <c:pt idx="125">
                  <c:v>1.4</c:v>
                </c:pt>
                <c:pt idx="126">
                  <c:v>2.2999999999999998</c:v>
                </c:pt>
                <c:pt idx="127">
                  <c:v>4.5999999999999996</c:v>
                </c:pt>
                <c:pt idx="128">
                  <c:v>10</c:v>
                </c:pt>
                <c:pt idx="129">
                  <c:v>10.5</c:v>
                </c:pt>
                <c:pt idx="130">
                  <c:v>9.4</c:v>
                </c:pt>
                <c:pt idx="131">
                  <c:v>8</c:v>
                </c:pt>
                <c:pt idx="132">
                  <c:v>8.8000000000000007</c:v>
                </c:pt>
                <c:pt idx="133">
                  <c:v>8.5</c:v>
                </c:pt>
                <c:pt idx="134">
                  <c:v>8.1999999999999993</c:v>
                </c:pt>
                <c:pt idx="135">
                  <c:v>7.7</c:v>
                </c:pt>
                <c:pt idx="136">
                  <c:v>7.5</c:v>
                </c:pt>
                <c:pt idx="137">
                  <c:v>6.1</c:v>
                </c:pt>
                <c:pt idx="138">
                  <c:v>4.7</c:v>
                </c:pt>
                <c:pt idx="139">
                  <c:v>4.4000000000000004</c:v>
                </c:pt>
                <c:pt idx="140">
                  <c:v>4.5</c:v>
                </c:pt>
                <c:pt idx="141">
                  <c:v>3.9</c:v>
                </c:pt>
                <c:pt idx="142">
                  <c:v>3.4</c:v>
                </c:pt>
                <c:pt idx="143">
                  <c:v>4.3</c:v>
                </c:pt>
                <c:pt idx="144">
                  <c:v>4.7</c:v>
                </c:pt>
                <c:pt idx="145">
                  <c:v>5</c:v>
                </c:pt>
                <c:pt idx="146">
                  <c:v>5.5</c:v>
                </c:pt>
                <c:pt idx="147">
                  <c:v>6.4</c:v>
                </c:pt>
                <c:pt idx="148">
                  <c:v>6.8</c:v>
                </c:pt>
                <c:pt idx="149">
                  <c:v>5.8</c:v>
                </c:pt>
                <c:pt idx="150">
                  <c:v>6.4</c:v>
                </c:pt>
                <c:pt idx="151">
                  <c:v>5.4</c:v>
                </c:pt>
              </c:numCache>
            </c:numRef>
          </c:val>
          <c:smooth val="0"/>
          <c:extLst>
            <c:ext xmlns:c16="http://schemas.microsoft.com/office/drawing/2014/chart" uri="{C3380CC4-5D6E-409C-BE32-E72D297353CC}">
              <c16:uniqueId val="{00000000-BF7F-4BE4-8A1D-D33353A23D12}"/>
            </c:ext>
          </c:extLst>
        </c:ser>
        <c:ser>
          <c:idx val="1"/>
          <c:order val="1"/>
          <c:tx>
            <c:strRef>
              <c:f>'Kapazitätsauslastung DE'!$F$7</c:f>
              <c:strCache>
                <c:ptCount val="1"/>
                <c:pt idx="0">
                  <c:v>Arbeitskräftemangel</c:v>
                </c:pt>
              </c:strCache>
            </c:strRef>
          </c:tx>
          <c:spPr>
            <a:ln w="41275" cap="rnd">
              <a:solidFill>
                <a:schemeClr val="tx2">
                  <a:lumMod val="40000"/>
                  <a:lumOff val="60000"/>
                </a:schemeClr>
              </a:solidFill>
              <a:round/>
            </a:ln>
            <a:effectLst/>
          </c:spPr>
          <c:marker>
            <c:symbol val="none"/>
          </c:marker>
          <c:cat>
            <c:strRef>
              <c:f>'Kapazitätsauslastung DE'!$A$8:$A$159</c:f>
              <c:strCache>
                <c:ptCount val="152"/>
                <c:pt idx="0">
                  <c:v>2022 4.Q</c:v>
                </c:pt>
                <c:pt idx="1">
                  <c:v>2022 3.Q</c:v>
                </c:pt>
                <c:pt idx="2">
                  <c:v>2022 2.Q</c:v>
                </c:pt>
                <c:pt idx="3">
                  <c:v>2022 1.Q</c:v>
                </c:pt>
                <c:pt idx="4">
                  <c:v>2021 4.Q</c:v>
                </c:pt>
                <c:pt idx="5">
                  <c:v>2021 3.Q</c:v>
                </c:pt>
                <c:pt idx="6">
                  <c:v>2021 2.Q</c:v>
                </c:pt>
                <c:pt idx="7">
                  <c:v>2021 1.Q</c:v>
                </c:pt>
                <c:pt idx="8">
                  <c:v>2020 4.Q</c:v>
                </c:pt>
                <c:pt idx="9">
                  <c:v>2020 3.Q</c:v>
                </c:pt>
                <c:pt idx="10">
                  <c:v>2020 2.Q</c:v>
                </c:pt>
                <c:pt idx="11">
                  <c:v>2020 1.Q</c:v>
                </c:pt>
                <c:pt idx="12">
                  <c:v>2019 4.Q</c:v>
                </c:pt>
                <c:pt idx="13">
                  <c:v>2019 3.Q</c:v>
                </c:pt>
                <c:pt idx="14">
                  <c:v>2019 2.Q</c:v>
                </c:pt>
                <c:pt idx="15">
                  <c:v>2019 1.Q</c:v>
                </c:pt>
                <c:pt idx="16">
                  <c:v>2018 4.Q</c:v>
                </c:pt>
                <c:pt idx="17">
                  <c:v>2018 3.Q</c:v>
                </c:pt>
                <c:pt idx="18">
                  <c:v>2018 2.Q</c:v>
                </c:pt>
                <c:pt idx="19">
                  <c:v>2018 1.Q</c:v>
                </c:pt>
                <c:pt idx="20">
                  <c:v>2017 4.Q</c:v>
                </c:pt>
                <c:pt idx="21">
                  <c:v>2017 3.Q</c:v>
                </c:pt>
                <c:pt idx="22">
                  <c:v>2017 2.Q</c:v>
                </c:pt>
                <c:pt idx="23">
                  <c:v>2017 1.Q</c:v>
                </c:pt>
                <c:pt idx="24">
                  <c:v>2016 4.Q</c:v>
                </c:pt>
                <c:pt idx="25">
                  <c:v>2016 3.Q</c:v>
                </c:pt>
                <c:pt idx="26">
                  <c:v>2016 2.Q</c:v>
                </c:pt>
                <c:pt idx="27">
                  <c:v>2016 1.Q</c:v>
                </c:pt>
                <c:pt idx="28">
                  <c:v>2015 4.Q</c:v>
                </c:pt>
                <c:pt idx="29">
                  <c:v>2015 3.Q</c:v>
                </c:pt>
                <c:pt idx="30">
                  <c:v>2015 2.Q</c:v>
                </c:pt>
                <c:pt idx="31">
                  <c:v>2015 1.Q</c:v>
                </c:pt>
                <c:pt idx="32">
                  <c:v>2014 4.Q</c:v>
                </c:pt>
                <c:pt idx="33">
                  <c:v>2014 3.Q</c:v>
                </c:pt>
                <c:pt idx="34">
                  <c:v>2014 2.Q</c:v>
                </c:pt>
                <c:pt idx="35">
                  <c:v>2014 1.Q</c:v>
                </c:pt>
                <c:pt idx="36">
                  <c:v>2013 4.Q</c:v>
                </c:pt>
                <c:pt idx="37">
                  <c:v>2013 3.Q</c:v>
                </c:pt>
                <c:pt idx="38">
                  <c:v>2013 2.Q</c:v>
                </c:pt>
                <c:pt idx="39">
                  <c:v>2013 1.Q</c:v>
                </c:pt>
                <c:pt idx="40">
                  <c:v>2012 4.Q</c:v>
                </c:pt>
                <c:pt idx="41">
                  <c:v>2012 3.Q</c:v>
                </c:pt>
                <c:pt idx="42">
                  <c:v>2012 2.Q</c:v>
                </c:pt>
                <c:pt idx="43">
                  <c:v>2012 1.Q</c:v>
                </c:pt>
                <c:pt idx="44">
                  <c:v>2011 4.Q</c:v>
                </c:pt>
                <c:pt idx="45">
                  <c:v>2011 3.Q</c:v>
                </c:pt>
                <c:pt idx="46">
                  <c:v>2011 2.Q</c:v>
                </c:pt>
                <c:pt idx="47">
                  <c:v>2011 1.Q</c:v>
                </c:pt>
                <c:pt idx="48">
                  <c:v>2010 4.Q</c:v>
                </c:pt>
                <c:pt idx="49">
                  <c:v>2010 3.Q</c:v>
                </c:pt>
                <c:pt idx="50">
                  <c:v>2010 2.Q</c:v>
                </c:pt>
                <c:pt idx="51">
                  <c:v>2010 1.Q</c:v>
                </c:pt>
                <c:pt idx="52">
                  <c:v>2009 4.Q</c:v>
                </c:pt>
                <c:pt idx="53">
                  <c:v>2009 3.Q</c:v>
                </c:pt>
                <c:pt idx="54">
                  <c:v>2009 2.Q</c:v>
                </c:pt>
                <c:pt idx="55">
                  <c:v>2009 1.Q</c:v>
                </c:pt>
                <c:pt idx="56">
                  <c:v>2008 4.Q</c:v>
                </c:pt>
                <c:pt idx="57">
                  <c:v>2008 3.Q</c:v>
                </c:pt>
                <c:pt idx="58">
                  <c:v>2008 2.Q</c:v>
                </c:pt>
                <c:pt idx="59">
                  <c:v>2008 1.Q</c:v>
                </c:pt>
                <c:pt idx="60">
                  <c:v>2007 4.Q</c:v>
                </c:pt>
                <c:pt idx="61">
                  <c:v>2007 3.Q</c:v>
                </c:pt>
                <c:pt idx="62">
                  <c:v>2007 2.Q</c:v>
                </c:pt>
                <c:pt idx="63">
                  <c:v>2007 1.Q</c:v>
                </c:pt>
                <c:pt idx="64">
                  <c:v>2006 4.Q</c:v>
                </c:pt>
                <c:pt idx="65">
                  <c:v>2006 3.Q</c:v>
                </c:pt>
                <c:pt idx="66">
                  <c:v>2006 2.Q</c:v>
                </c:pt>
                <c:pt idx="67">
                  <c:v>2006 1.Q</c:v>
                </c:pt>
                <c:pt idx="68">
                  <c:v>2005 4.Q</c:v>
                </c:pt>
                <c:pt idx="69">
                  <c:v>2005 3.Q</c:v>
                </c:pt>
                <c:pt idx="70">
                  <c:v>2005 2.Q</c:v>
                </c:pt>
                <c:pt idx="71">
                  <c:v>2005 1.Q</c:v>
                </c:pt>
                <c:pt idx="72">
                  <c:v>2004 4.Q</c:v>
                </c:pt>
                <c:pt idx="73">
                  <c:v>2004 3.Q</c:v>
                </c:pt>
                <c:pt idx="74">
                  <c:v>2004 2.Q</c:v>
                </c:pt>
                <c:pt idx="75">
                  <c:v>2004 1.Q</c:v>
                </c:pt>
                <c:pt idx="76">
                  <c:v>2003 4.Q</c:v>
                </c:pt>
                <c:pt idx="77">
                  <c:v>2003 3.Q</c:v>
                </c:pt>
                <c:pt idx="78">
                  <c:v>2003 2.Q</c:v>
                </c:pt>
                <c:pt idx="79">
                  <c:v>2003 1.Q</c:v>
                </c:pt>
                <c:pt idx="80">
                  <c:v>2002 4.Q</c:v>
                </c:pt>
                <c:pt idx="81">
                  <c:v>2002 3.Q</c:v>
                </c:pt>
                <c:pt idx="82">
                  <c:v>2002 2.Q</c:v>
                </c:pt>
                <c:pt idx="83">
                  <c:v>2002 1.Q</c:v>
                </c:pt>
                <c:pt idx="84">
                  <c:v>2001 4.Q</c:v>
                </c:pt>
                <c:pt idx="85">
                  <c:v>2001 3.Q</c:v>
                </c:pt>
                <c:pt idx="86">
                  <c:v>2001 2.Q</c:v>
                </c:pt>
                <c:pt idx="87">
                  <c:v>2001 1.Q</c:v>
                </c:pt>
                <c:pt idx="88">
                  <c:v>2000 4.Q</c:v>
                </c:pt>
                <c:pt idx="89">
                  <c:v>2000 3.Q</c:v>
                </c:pt>
                <c:pt idx="90">
                  <c:v>2000 2.Q</c:v>
                </c:pt>
                <c:pt idx="91">
                  <c:v>2000 1.Q</c:v>
                </c:pt>
                <c:pt idx="92">
                  <c:v>1999 4.Q</c:v>
                </c:pt>
                <c:pt idx="93">
                  <c:v>1999 3.Q</c:v>
                </c:pt>
                <c:pt idx="94">
                  <c:v>1999 2.Q</c:v>
                </c:pt>
                <c:pt idx="95">
                  <c:v>1999 1.Q</c:v>
                </c:pt>
                <c:pt idx="96">
                  <c:v>1998 4.Q</c:v>
                </c:pt>
                <c:pt idx="97">
                  <c:v>1998 3.Q</c:v>
                </c:pt>
                <c:pt idx="98">
                  <c:v>1998 2.Q</c:v>
                </c:pt>
                <c:pt idx="99">
                  <c:v>1998 1.Q</c:v>
                </c:pt>
                <c:pt idx="100">
                  <c:v>1997 4.Q</c:v>
                </c:pt>
                <c:pt idx="101">
                  <c:v>1997 3.Q</c:v>
                </c:pt>
                <c:pt idx="102">
                  <c:v>1997 2.Q</c:v>
                </c:pt>
                <c:pt idx="103">
                  <c:v>1997 1.Q</c:v>
                </c:pt>
                <c:pt idx="104">
                  <c:v>1996 4.Q</c:v>
                </c:pt>
                <c:pt idx="105">
                  <c:v>1996 3.Q</c:v>
                </c:pt>
                <c:pt idx="106">
                  <c:v>1996 2.Q</c:v>
                </c:pt>
                <c:pt idx="107">
                  <c:v>1996 1.Q</c:v>
                </c:pt>
                <c:pt idx="108">
                  <c:v>1995 4.Q</c:v>
                </c:pt>
                <c:pt idx="109">
                  <c:v>1995 3.Q</c:v>
                </c:pt>
                <c:pt idx="110">
                  <c:v>1995 2.Q</c:v>
                </c:pt>
                <c:pt idx="111">
                  <c:v>1995 1.Q</c:v>
                </c:pt>
                <c:pt idx="112">
                  <c:v>1994 4.Q</c:v>
                </c:pt>
                <c:pt idx="113">
                  <c:v>1994 3.Q</c:v>
                </c:pt>
                <c:pt idx="114">
                  <c:v>1994 2.Q</c:v>
                </c:pt>
                <c:pt idx="115">
                  <c:v>1994 1.Q</c:v>
                </c:pt>
                <c:pt idx="116">
                  <c:v>1993 4.Q</c:v>
                </c:pt>
                <c:pt idx="117">
                  <c:v>1993 3.Q</c:v>
                </c:pt>
                <c:pt idx="118">
                  <c:v>1993 2.Q</c:v>
                </c:pt>
                <c:pt idx="119">
                  <c:v>1993 1.Q</c:v>
                </c:pt>
                <c:pt idx="120">
                  <c:v>1992 4.Q</c:v>
                </c:pt>
                <c:pt idx="121">
                  <c:v>1992 3.Q</c:v>
                </c:pt>
                <c:pt idx="122">
                  <c:v>1992 2.Q</c:v>
                </c:pt>
                <c:pt idx="123">
                  <c:v>1992 1.Q</c:v>
                </c:pt>
                <c:pt idx="124">
                  <c:v>1991 4.Q</c:v>
                </c:pt>
                <c:pt idx="125">
                  <c:v>1991 3.Q</c:v>
                </c:pt>
                <c:pt idx="126">
                  <c:v>1991 2.Q</c:v>
                </c:pt>
                <c:pt idx="127">
                  <c:v>1991 1.Q</c:v>
                </c:pt>
                <c:pt idx="128">
                  <c:v>1990 4.Q</c:v>
                </c:pt>
                <c:pt idx="129">
                  <c:v>1990 3.Q</c:v>
                </c:pt>
                <c:pt idx="130">
                  <c:v>1990 2.Q</c:v>
                </c:pt>
                <c:pt idx="131">
                  <c:v>1990 1.Q</c:v>
                </c:pt>
                <c:pt idx="132">
                  <c:v>1989 4.Q</c:v>
                </c:pt>
                <c:pt idx="133">
                  <c:v>1989 3.Q</c:v>
                </c:pt>
                <c:pt idx="134">
                  <c:v>1989 2.Q</c:v>
                </c:pt>
                <c:pt idx="135">
                  <c:v>1989 1.Q</c:v>
                </c:pt>
                <c:pt idx="136">
                  <c:v>1988 4.Q</c:v>
                </c:pt>
                <c:pt idx="137">
                  <c:v>1988 3.Q</c:v>
                </c:pt>
                <c:pt idx="138">
                  <c:v>1988 2.Q</c:v>
                </c:pt>
                <c:pt idx="139">
                  <c:v>1988 1.Q</c:v>
                </c:pt>
                <c:pt idx="140">
                  <c:v>1987 4.Q</c:v>
                </c:pt>
                <c:pt idx="141">
                  <c:v>1987 3.Q</c:v>
                </c:pt>
                <c:pt idx="142">
                  <c:v>1987 2.Q</c:v>
                </c:pt>
                <c:pt idx="143">
                  <c:v>1987 1.Q</c:v>
                </c:pt>
                <c:pt idx="144">
                  <c:v>1986 4.Q</c:v>
                </c:pt>
                <c:pt idx="145">
                  <c:v>1986 3.Q</c:v>
                </c:pt>
                <c:pt idx="146">
                  <c:v>1986 2.Q</c:v>
                </c:pt>
                <c:pt idx="147">
                  <c:v>1986 1.Q</c:v>
                </c:pt>
                <c:pt idx="148">
                  <c:v>1985 4.Q</c:v>
                </c:pt>
                <c:pt idx="149">
                  <c:v>1985 3.Q</c:v>
                </c:pt>
                <c:pt idx="150">
                  <c:v>1985 2.Q</c:v>
                </c:pt>
                <c:pt idx="151">
                  <c:v>1985 1.Q</c:v>
                </c:pt>
              </c:strCache>
            </c:strRef>
          </c:cat>
          <c:val>
            <c:numRef>
              <c:f>'Kapazitätsauslastung DE'!$F$8:$F$159</c:f>
              <c:numCache>
                <c:formatCode>General</c:formatCode>
                <c:ptCount val="152"/>
                <c:pt idx="3">
                  <c:v>34.9</c:v>
                </c:pt>
                <c:pt idx="4">
                  <c:v>34.200000000000003</c:v>
                </c:pt>
                <c:pt idx="5">
                  <c:v>26.2</c:v>
                </c:pt>
                <c:pt idx="6">
                  <c:v>17.899999999999999</c:v>
                </c:pt>
                <c:pt idx="7">
                  <c:v>13.4</c:v>
                </c:pt>
                <c:pt idx="8">
                  <c:v>8.6</c:v>
                </c:pt>
                <c:pt idx="9">
                  <c:v>7.4</c:v>
                </c:pt>
                <c:pt idx="10">
                  <c:v>7.9</c:v>
                </c:pt>
                <c:pt idx="11">
                  <c:v>14.4</c:v>
                </c:pt>
                <c:pt idx="12">
                  <c:v>15.9</c:v>
                </c:pt>
                <c:pt idx="13">
                  <c:v>17.8</c:v>
                </c:pt>
                <c:pt idx="14">
                  <c:v>19.7</c:v>
                </c:pt>
                <c:pt idx="15">
                  <c:v>22</c:v>
                </c:pt>
                <c:pt idx="16">
                  <c:v>23.8</c:v>
                </c:pt>
                <c:pt idx="17">
                  <c:v>23.9</c:v>
                </c:pt>
                <c:pt idx="18">
                  <c:v>27.6</c:v>
                </c:pt>
                <c:pt idx="19">
                  <c:v>25.8</c:v>
                </c:pt>
                <c:pt idx="20">
                  <c:v>21.5</c:v>
                </c:pt>
                <c:pt idx="21">
                  <c:v>19.2</c:v>
                </c:pt>
                <c:pt idx="22">
                  <c:v>15.2</c:v>
                </c:pt>
                <c:pt idx="23">
                  <c:v>13.1</c:v>
                </c:pt>
                <c:pt idx="24">
                  <c:v>13.1</c:v>
                </c:pt>
                <c:pt idx="25">
                  <c:v>11.2</c:v>
                </c:pt>
                <c:pt idx="26">
                  <c:v>10.8</c:v>
                </c:pt>
                <c:pt idx="27">
                  <c:v>9.5</c:v>
                </c:pt>
                <c:pt idx="28">
                  <c:v>9.8000000000000007</c:v>
                </c:pt>
                <c:pt idx="29">
                  <c:v>10.199999999999999</c:v>
                </c:pt>
                <c:pt idx="30">
                  <c:v>9.3000000000000007</c:v>
                </c:pt>
                <c:pt idx="31">
                  <c:v>9.5</c:v>
                </c:pt>
                <c:pt idx="32">
                  <c:v>9.4</c:v>
                </c:pt>
                <c:pt idx="33">
                  <c:v>8.1</c:v>
                </c:pt>
                <c:pt idx="34">
                  <c:v>8.3000000000000007</c:v>
                </c:pt>
                <c:pt idx="35">
                  <c:v>7.4</c:v>
                </c:pt>
                <c:pt idx="36">
                  <c:v>5.8</c:v>
                </c:pt>
                <c:pt idx="37">
                  <c:v>4.8</c:v>
                </c:pt>
                <c:pt idx="38">
                  <c:v>6.2</c:v>
                </c:pt>
                <c:pt idx="39">
                  <c:v>7.2</c:v>
                </c:pt>
                <c:pt idx="40">
                  <c:v>5.6</c:v>
                </c:pt>
                <c:pt idx="41">
                  <c:v>7.9</c:v>
                </c:pt>
                <c:pt idx="42">
                  <c:v>9.6999999999999993</c:v>
                </c:pt>
                <c:pt idx="43">
                  <c:v>10</c:v>
                </c:pt>
                <c:pt idx="44">
                  <c:v>10.8</c:v>
                </c:pt>
                <c:pt idx="45">
                  <c:v>12.1</c:v>
                </c:pt>
                <c:pt idx="46">
                  <c:v>10.5</c:v>
                </c:pt>
                <c:pt idx="47">
                  <c:v>7.9</c:v>
                </c:pt>
                <c:pt idx="48">
                  <c:v>7.1</c:v>
                </c:pt>
                <c:pt idx="49">
                  <c:v>4</c:v>
                </c:pt>
                <c:pt idx="50">
                  <c:v>2.1</c:v>
                </c:pt>
                <c:pt idx="51">
                  <c:v>1.5</c:v>
                </c:pt>
                <c:pt idx="52">
                  <c:v>0.9</c:v>
                </c:pt>
                <c:pt idx="53">
                  <c:v>-0.3</c:v>
                </c:pt>
                <c:pt idx="54">
                  <c:v>1.1000000000000001</c:v>
                </c:pt>
                <c:pt idx="55">
                  <c:v>3.1</c:v>
                </c:pt>
                <c:pt idx="56">
                  <c:v>7</c:v>
                </c:pt>
                <c:pt idx="57">
                  <c:v>9.5</c:v>
                </c:pt>
                <c:pt idx="58">
                  <c:v>10.4</c:v>
                </c:pt>
                <c:pt idx="59">
                  <c:v>9.8000000000000007</c:v>
                </c:pt>
                <c:pt idx="60">
                  <c:v>9.9</c:v>
                </c:pt>
                <c:pt idx="61">
                  <c:v>9.5</c:v>
                </c:pt>
                <c:pt idx="62">
                  <c:v>7.3</c:v>
                </c:pt>
                <c:pt idx="63">
                  <c:v>6.5</c:v>
                </c:pt>
                <c:pt idx="64">
                  <c:v>5.7</c:v>
                </c:pt>
                <c:pt idx="65">
                  <c:v>4.5999999999999996</c:v>
                </c:pt>
                <c:pt idx="66">
                  <c:v>3</c:v>
                </c:pt>
                <c:pt idx="67">
                  <c:v>2.2000000000000002</c:v>
                </c:pt>
                <c:pt idx="68">
                  <c:v>1.9</c:v>
                </c:pt>
                <c:pt idx="69">
                  <c:v>1.9</c:v>
                </c:pt>
                <c:pt idx="70">
                  <c:v>2.2999999999999998</c:v>
                </c:pt>
                <c:pt idx="71">
                  <c:v>1.2</c:v>
                </c:pt>
                <c:pt idx="72">
                  <c:v>2</c:v>
                </c:pt>
                <c:pt idx="73">
                  <c:v>1.8</c:v>
                </c:pt>
                <c:pt idx="74">
                  <c:v>1.2</c:v>
                </c:pt>
                <c:pt idx="75">
                  <c:v>1.1000000000000001</c:v>
                </c:pt>
                <c:pt idx="76">
                  <c:v>2.2999999999999998</c:v>
                </c:pt>
                <c:pt idx="77">
                  <c:v>1.5</c:v>
                </c:pt>
                <c:pt idx="78">
                  <c:v>2</c:v>
                </c:pt>
                <c:pt idx="79">
                  <c:v>1.9</c:v>
                </c:pt>
                <c:pt idx="80">
                  <c:v>1.9</c:v>
                </c:pt>
                <c:pt idx="81">
                  <c:v>1.1000000000000001</c:v>
                </c:pt>
                <c:pt idx="82">
                  <c:v>1.9</c:v>
                </c:pt>
                <c:pt idx="83">
                  <c:v>4.3</c:v>
                </c:pt>
                <c:pt idx="84">
                  <c:v>4.4000000000000004</c:v>
                </c:pt>
                <c:pt idx="85">
                  <c:v>5.7</c:v>
                </c:pt>
                <c:pt idx="86">
                  <c:v>7.4</c:v>
                </c:pt>
                <c:pt idx="87">
                  <c:v>8.9</c:v>
                </c:pt>
                <c:pt idx="88">
                  <c:v>8.1999999999999993</c:v>
                </c:pt>
                <c:pt idx="89">
                  <c:v>7.2</c:v>
                </c:pt>
                <c:pt idx="90">
                  <c:v>5.6</c:v>
                </c:pt>
                <c:pt idx="91">
                  <c:v>3.4</c:v>
                </c:pt>
                <c:pt idx="92">
                  <c:v>1.8</c:v>
                </c:pt>
                <c:pt idx="93">
                  <c:v>2.4</c:v>
                </c:pt>
                <c:pt idx="94">
                  <c:v>2</c:v>
                </c:pt>
                <c:pt idx="95">
                  <c:v>2.8</c:v>
                </c:pt>
                <c:pt idx="96">
                  <c:v>3</c:v>
                </c:pt>
                <c:pt idx="97">
                  <c:v>3.7</c:v>
                </c:pt>
                <c:pt idx="98">
                  <c:v>2.8</c:v>
                </c:pt>
                <c:pt idx="99">
                  <c:v>2.7</c:v>
                </c:pt>
                <c:pt idx="100">
                  <c:v>2.9</c:v>
                </c:pt>
                <c:pt idx="101">
                  <c:v>1.6</c:v>
                </c:pt>
                <c:pt idx="102">
                  <c:v>1.6</c:v>
                </c:pt>
                <c:pt idx="103">
                  <c:v>1.3</c:v>
                </c:pt>
                <c:pt idx="104">
                  <c:v>0.9</c:v>
                </c:pt>
                <c:pt idx="105">
                  <c:v>1.7</c:v>
                </c:pt>
                <c:pt idx="106">
                  <c:v>0.6</c:v>
                </c:pt>
                <c:pt idx="107">
                  <c:v>1.5</c:v>
                </c:pt>
                <c:pt idx="108">
                  <c:v>2</c:v>
                </c:pt>
                <c:pt idx="109">
                  <c:v>3</c:v>
                </c:pt>
                <c:pt idx="110">
                  <c:v>4.2</c:v>
                </c:pt>
                <c:pt idx="111">
                  <c:v>2.4</c:v>
                </c:pt>
                <c:pt idx="112">
                  <c:v>2.8</c:v>
                </c:pt>
                <c:pt idx="113">
                  <c:v>1.9</c:v>
                </c:pt>
                <c:pt idx="114">
                  <c:v>2.5</c:v>
                </c:pt>
                <c:pt idx="115">
                  <c:v>1.3</c:v>
                </c:pt>
                <c:pt idx="116">
                  <c:v>0.4</c:v>
                </c:pt>
                <c:pt idx="117">
                  <c:v>0.6</c:v>
                </c:pt>
                <c:pt idx="118">
                  <c:v>1.6</c:v>
                </c:pt>
                <c:pt idx="119">
                  <c:v>1.5</c:v>
                </c:pt>
                <c:pt idx="120">
                  <c:v>0</c:v>
                </c:pt>
                <c:pt idx="121">
                  <c:v>1.1000000000000001</c:v>
                </c:pt>
                <c:pt idx="122">
                  <c:v>2.4</c:v>
                </c:pt>
                <c:pt idx="123">
                  <c:v>3.7</c:v>
                </c:pt>
                <c:pt idx="124">
                  <c:v>4</c:v>
                </c:pt>
                <c:pt idx="125">
                  <c:v>5.2</c:v>
                </c:pt>
                <c:pt idx="126">
                  <c:v>5.5</c:v>
                </c:pt>
                <c:pt idx="127">
                  <c:v>8.1999999999999993</c:v>
                </c:pt>
                <c:pt idx="128">
                  <c:v>8.4</c:v>
                </c:pt>
                <c:pt idx="129">
                  <c:v>8.8000000000000007</c:v>
                </c:pt>
                <c:pt idx="130">
                  <c:v>8.9</c:v>
                </c:pt>
                <c:pt idx="131">
                  <c:v>8.5</c:v>
                </c:pt>
                <c:pt idx="132">
                  <c:v>10.3</c:v>
                </c:pt>
                <c:pt idx="133">
                  <c:v>8</c:v>
                </c:pt>
                <c:pt idx="134">
                  <c:v>5.7</c:v>
                </c:pt>
                <c:pt idx="135">
                  <c:v>4</c:v>
                </c:pt>
                <c:pt idx="136">
                  <c:v>3.4</c:v>
                </c:pt>
                <c:pt idx="137">
                  <c:v>3.2</c:v>
                </c:pt>
                <c:pt idx="138">
                  <c:v>2.7</c:v>
                </c:pt>
                <c:pt idx="139">
                  <c:v>0.9</c:v>
                </c:pt>
                <c:pt idx="140">
                  <c:v>1.3</c:v>
                </c:pt>
                <c:pt idx="141">
                  <c:v>1.3</c:v>
                </c:pt>
                <c:pt idx="142">
                  <c:v>2.1</c:v>
                </c:pt>
                <c:pt idx="143">
                  <c:v>3.2</c:v>
                </c:pt>
                <c:pt idx="144">
                  <c:v>2.8</c:v>
                </c:pt>
                <c:pt idx="145">
                  <c:v>3.4</c:v>
                </c:pt>
                <c:pt idx="146">
                  <c:v>3.1</c:v>
                </c:pt>
                <c:pt idx="147">
                  <c:v>4.4000000000000004</c:v>
                </c:pt>
                <c:pt idx="148">
                  <c:v>4.9000000000000004</c:v>
                </c:pt>
                <c:pt idx="149">
                  <c:v>2.4</c:v>
                </c:pt>
                <c:pt idx="150">
                  <c:v>1.6</c:v>
                </c:pt>
                <c:pt idx="151">
                  <c:v>1.4</c:v>
                </c:pt>
              </c:numCache>
            </c:numRef>
          </c:val>
          <c:smooth val="0"/>
          <c:extLst>
            <c:ext xmlns:c16="http://schemas.microsoft.com/office/drawing/2014/chart" uri="{C3380CC4-5D6E-409C-BE32-E72D297353CC}">
              <c16:uniqueId val="{00000001-BF7F-4BE4-8A1D-D33353A23D12}"/>
            </c:ext>
          </c:extLst>
        </c:ser>
        <c:dLbls>
          <c:showLegendKey val="0"/>
          <c:showVal val="0"/>
          <c:showCatName val="0"/>
          <c:showSerName val="0"/>
          <c:showPercent val="0"/>
          <c:showBubbleSize val="0"/>
        </c:dLbls>
        <c:smooth val="0"/>
        <c:axId val="694190592"/>
        <c:axId val="694189608"/>
      </c:lineChart>
      <c:catAx>
        <c:axId val="694190592"/>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94189608"/>
        <c:crosses val="autoZero"/>
        <c:auto val="1"/>
        <c:lblAlgn val="ctr"/>
        <c:lblOffset val="100"/>
        <c:noMultiLvlLbl val="0"/>
      </c:catAx>
      <c:valAx>
        <c:axId val="694189608"/>
        <c:scaling>
          <c:orientation val="minMax"/>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94190592"/>
        <c:crossesAt val="1"/>
        <c:crossBetween val="between"/>
      </c:valAx>
      <c:spPr>
        <a:noFill/>
        <a:ln>
          <a:noFill/>
        </a:ln>
        <a:effectLst/>
      </c:spPr>
    </c:plotArea>
    <c:legend>
      <c:legendPos val="t"/>
      <c:layout>
        <c:manualLayout>
          <c:xMode val="edge"/>
          <c:yMode val="edge"/>
          <c:x val="5.8557180510842972E-2"/>
          <c:y val="0.12378539358831285"/>
          <c:w val="0.6158149535332067"/>
          <c:h val="5.6604862364472992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Registrierte Arbeitslose </a:t>
            </a:r>
          </a:p>
          <a:p>
            <a:pPr algn="l">
              <a:defRPr/>
            </a:pPr>
            <a:r>
              <a:rPr lang="de-DE" sz="1200"/>
              <a:t>(Kalender- und saisonbereinigter Wert (BV4.1) in Tausend)</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9.3376776485788127E-2"/>
          <c:y val="0.18678089990718816"/>
          <c:w val="0.88287273901808783"/>
          <c:h val="0.69174103554737043"/>
        </c:manualLayout>
      </c:layout>
      <c:lineChart>
        <c:grouping val="standard"/>
        <c:varyColors val="0"/>
        <c:ser>
          <c:idx val="0"/>
          <c:order val="0"/>
          <c:spPr>
            <a:ln w="38100">
              <a:solidFill>
                <a:srgbClr val="00B0F0"/>
              </a:solidFill>
              <a:prstDash val="solid"/>
            </a:ln>
          </c:spPr>
          <c:marker>
            <c:symbol val="none"/>
          </c:marker>
          <c:cat>
            <c:numRef>
              <c:f>'DeStatis-Arbeitslosenstatistik'!$A$6:$A$245</c:f>
              <c:numCache>
                <c:formatCode>[$-407]mmm/\ yy;@</c:formatCode>
                <c:ptCount val="24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numCache>
            </c:numRef>
          </c:cat>
          <c:val>
            <c:numRef>
              <c:f>'DeStatis-Arbeitslosenstatistik'!$G$6:$G$245</c:f>
              <c:numCache>
                <c:formatCode>General</c:formatCode>
                <c:ptCount val="240"/>
                <c:pt idx="6">
                  <c:v>2326.1</c:v>
                </c:pt>
                <c:pt idx="7">
                  <c:v>2267.6</c:v>
                </c:pt>
                <c:pt idx="8">
                  <c:v>2285</c:v>
                </c:pt>
                <c:pt idx="9">
                  <c:v>2311.9</c:v>
                </c:pt>
                <c:pt idx="10">
                  <c:v>2350.6999999999998</c:v>
                </c:pt>
                <c:pt idx="11">
                  <c:v>2389.8000000000002</c:v>
                </c:pt>
                <c:pt idx="12">
                  <c:v>2441.1</c:v>
                </c:pt>
                <c:pt idx="13">
                  <c:v>2456.5</c:v>
                </c:pt>
                <c:pt idx="14">
                  <c:v>2470.6</c:v>
                </c:pt>
                <c:pt idx="15">
                  <c:v>2483.9</c:v>
                </c:pt>
                <c:pt idx="16">
                  <c:v>2498.8000000000002</c:v>
                </c:pt>
                <c:pt idx="17">
                  <c:v>2532.6999999999998</c:v>
                </c:pt>
                <c:pt idx="18">
                  <c:v>2571.5</c:v>
                </c:pt>
                <c:pt idx="19">
                  <c:v>2682.5</c:v>
                </c:pt>
                <c:pt idx="20">
                  <c:v>2743.1</c:v>
                </c:pt>
                <c:pt idx="21">
                  <c:v>2775.7</c:v>
                </c:pt>
                <c:pt idx="22">
                  <c:v>2864.5</c:v>
                </c:pt>
                <c:pt idx="23">
                  <c:v>2848.6</c:v>
                </c:pt>
                <c:pt idx="24">
                  <c:v>2835.3</c:v>
                </c:pt>
                <c:pt idx="25">
                  <c:v>2845.9</c:v>
                </c:pt>
                <c:pt idx="26">
                  <c:v>2853</c:v>
                </c:pt>
                <c:pt idx="27">
                  <c:v>2863.1</c:v>
                </c:pt>
                <c:pt idx="28">
                  <c:v>2860.6</c:v>
                </c:pt>
                <c:pt idx="29">
                  <c:v>2836</c:v>
                </c:pt>
                <c:pt idx="30">
                  <c:v>2802.7</c:v>
                </c:pt>
                <c:pt idx="31">
                  <c:v>2799.9</c:v>
                </c:pt>
                <c:pt idx="32">
                  <c:v>2623.2</c:v>
                </c:pt>
                <c:pt idx="33">
                  <c:v>2279.1</c:v>
                </c:pt>
                <c:pt idx="34">
                  <c:v>2383.5</c:v>
                </c:pt>
                <c:pt idx="35">
                  <c:v>2369.6999999999998</c:v>
                </c:pt>
                <c:pt idx="36">
                  <c:v>2347.5</c:v>
                </c:pt>
                <c:pt idx="37">
                  <c:v>2312.6</c:v>
                </c:pt>
                <c:pt idx="38">
                  <c:v>2288</c:v>
                </c:pt>
                <c:pt idx="39">
                  <c:v>2253.3000000000002</c:v>
                </c:pt>
                <c:pt idx="40">
                  <c:v>2233.1</c:v>
                </c:pt>
                <c:pt idx="41">
                  <c:v>2219.1999999999998</c:v>
                </c:pt>
                <c:pt idx="42">
                  <c:v>2207.5</c:v>
                </c:pt>
                <c:pt idx="43">
                  <c:v>2238.9</c:v>
                </c:pt>
                <c:pt idx="44">
                  <c:v>2226.1</c:v>
                </c:pt>
                <c:pt idx="45">
                  <c:v>2244.1</c:v>
                </c:pt>
                <c:pt idx="46">
                  <c:v>2301.5</c:v>
                </c:pt>
                <c:pt idx="47">
                  <c:v>2296.9</c:v>
                </c:pt>
                <c:pt idx="48">
                  <c:v>2288.6</c:v>
                </c:pt>
                <c:pt idx="49">
                  <c:v>2289.4</c:v>
                </c:pt>
                <c:pt idx="50">
                  <c:v>2286.9</c:v>
                </c:pt>
                <c:pt idx="51">
                  <c:v>2293.8000000000002</c:v>
                </c:pt>
                <c:pt idx="52">
                  <c:v>2302.3000000000002</c:v>
                </c:pt>
                <c:pt idx="53">
                  <c:v>2316.6999999999998</c:v>
                </c:pt>
                <c:pt idx="54">
                  <c:v>2330.3000000000002</c:v>
                </c:pt>
                <c:pt idx="55">
                  <c:v>2352.1999999999998</c:v>
                </c:pt>
                <c:pt idx="56">
                  <c:v>2384.1</c:v>
                </c:pt>
                <c:pt idx="57">
                  <c:v>2393.1</c:v>
                </c:pt>
                <c:pt idx="58">
                  <c:v>2407.1</c:v>
                </c:pt>
                <c:pt idx="59">
                  <c:v>2420</c:v>
                </c:pt>
                <c:pt idx="60">
                  <c:v>2441.4</c:v>
                </c:pt>
                <c:pt idx="61">
                  <c:v>2461.8000000000002</c:v>
                </c:pt>
                <c:pt idx="62">
                  <c:v>2479.9</c:v>
                </c:pt>
                <c:pt idx="63">
                  <c:v>2494.6999999999998</c:v>
                </c:pt>
                <c:pt idx="64">
                  <c:v>2514.8000000000002</c:v>
                </c:pt>
                <c:pt idx="65">
                  <c:v>2528.5</c:v>
                </c:pt>
                <c:pt idx="66">
                  <c:v>2544.6</c:v>
                </c:pt>
                <c:pt idx="67">
                  <c:v>2548.8000000000002</c:v>
                </c:pt>
                <c:pt idx="68">
                  <c:v>2560.6</c:v>
                </c:pt>
                <c:pt idx="69">
                  <c:v>2576.1999999999998</c:v>
                </c:pt>
                <c:pt idx="70">
                  <c:v>2599.9</c:v>
                </c:pt>
                <c:pt idx="71">
                  <c:v>2611.4</c:v>
                </c:pt>
                <c:pt idx="72">
                  <c:v>2625.5</c:v>
                </c:pt>
                <c:pt idx="73">
                  <c:v>2636.5</c:v>
                </c:pt>
                <c:pt idx="74">
                  <c:v>2644.5</c:v>
                </c:pt>
                <c:pt idx="75">
                  <c:v>2661.6</c:v>
                </c:pt>
                <c:pt idx="76">
                  <c:v>2666.6</c:v>
                </c:pt>
                <c:pt idx="77">
                  <c:v>2679.7</c:v>
                </c:pt>
                <c:pt idx="78">
                  <c:v>2694.4</c:v>
                </c:pt>
                <c:pt idx="79">
                  <c:v>2711.2</c:v>
                </c:pt>
                <c:pt idx="80">
                  <c:v>2723.2</c:v>
                </c:pt>
                <c:pt idx="81">
                  <c:v>2737.6</c:v>
                </c:pt>
                <c:pt idx="82">
                  <c:v>2733.3</c:v>
                </c:pt>
                <c:pt idx="83">
                  <c:v>2739.5</c:v>
                </c:pt>
                <c:pt idx="84">
                  <c:v>2748.8</c:v>
                </c:pt>
                <c:pt idx="85">
                  <c:v>2755.3</c:v>
                </c:pt>
                <c:pt idx="86">
                  <c:v>2767.6</c:v>
                </c:pt>
                <c:pt idx="87">
                  <c:v>2771.5</c:v>
                </c:pt>
                <c:pt idx="88">
                  <c:v>2782.3</c:v>
                </c:pt>
                <c:pt idx="89">
                  <c:v>2793.5</c:v>
                </c:pt>
                <c:pt idx="90">
                  <c:v>2792.8</c:v>
                </c:pt>
                <c:pt idx="91">
                  <c:v>2801.4</c:v>
                </c:pt>
                <c:pt idx="92">
                  <c:v>2814.4</c:v>
                </c:pt>
                <c:pt idx="93">
                  <c:v>2812.9</c:v>
                </c:pt>
                <c:pt idx="94">
                  <c:v>2825.6</c:v>
                </c:pt>
                <c:pt idx="95">
                  <c:v>2838.5</c:v>
                </c:pt>
                <c:pt idx="96">
                  <c:v>2837.4</c:v>
                </c:pt>
                <c:pt idx="97">
                  <c:v>2851.3</c:v>
                </c:pt>
                <c:pt idx="98">
                  <c:v>2865</c:v>
                </c:pt>
                <c:pt idx="99">
                  <c:v>2884.2</c:v>
                </c:pt>
                <c:pt idx="100">
                  <c:v>2893</c:v>
                </c:pt>
                <c:pt idx="101">
                  <c:v>2898.4</c:v>
                </c:pt>
                <c:pt idx="102">
                  <c:v>2912.9</c:v>
                </c:pt>
                <c:pt idx="103">
                  <c:v>2911.9</c:v>
                </c:pt>
                <c:pt idx="104">
                  <c:v>2905.5</c:v>
                </c:pt>
                <c:pt idx="105">
                  <c:v>2923.1</c:v>
                </c:pt>
                <c:pt idx="106">
                  <c:v>2931.8</c:v>
                </c:pt>
                <c:pt idx="107">
                  <c:v>2934.8</c:v>
                </c:pt>
                <c:pt idx="108">
                  <c:v>2948.6</c:v>
                </c:pt>
                <c:pt idx="109">
                  <c:v>2951.7</c:v>
                </c:pt>
                <c:pt idx="110">
                  <c:v>2947.9</c:v>
                </c:pt>
                <c:pt idx="111">
                  <c:v>2947</c:v>
                </c:pt>
                <c:pt idx="112">
                  <c:v>2944.6</c:v>
                </c:pt>
                <c:pt idx="113">
                  <c:v>2945.1</c:v>
                </c:pt>
                <c:pt idx="114">
                  <c:v>2947.3</c:v>
                </c:pt>
                <c:pt idx="115">
                  <c:v>2959.3</c:v>
                </c:pt>
                <c:pt idx="116">
                  <c:v>2957.6</c:v>
                </c:pt>
                <c:pt idx="117">
                  <c:v>2950.7</c:v>
                </c:pt>
                <c:pt idx="118">
                  <c:v>2936.7</c:v>
                </c:pt>
                <c:pt idx="119">
                  <c:v>2933.5</c:v>
                </c:pt>
                <c:pt idx="120">
                  <c:v>2925.2</c:v>
                </c:pt>
                <c:pt idx="121">
                  <c:v>2915.1</c:v>
                </c:pt>
                <c:pt idx="122">
                  <c:v>2912.3</c:v>
                </c:pt>
                <c:pt idx="123">
                  <c:v>2904.4</c:v>
                </c:pt>
                <c:pt idx="124">
                  <c:v>2902.6</c:v>
                </c:pt>
                <c:pt idx="125">
                  <c:v>2898.9</c:v>
                </c:pt>
                <c:pt idx="126">
                  <c:v>2890.9</c:v>
                </c:pt>
                <c:pt idx="127">
                  <c:v>2881.2</c:v>
                </c:pt>
                <c:pt idx="128">
                  <c:v>2887.3</c:v>
                </c:pt>
                <c:pt idx="129">
                  <c:v>2869.9</c:v>
                </c:pt>
                <c:pt idx="130">
                  <c:v>2874.3</c:v>
                </c:pt>
                <c:pt idx="131">
                  <c:v>2862.8</c:v>
                </c:pt>
                <c:pt idx="132">
                  <c:v>2876.1</c:v>
                </c:pt>
                <c:pt idx="133">
                  <c:v>2894.8</c:v>
                </c:pt>
                <c:pt idx="134">
                  <c:v>2913.5</c:v>
                </c:pt>
                <c:pt idx="135">
                  <c:v>2924.7</c:v>
                </c:pt>
                <c:pt idx="136">
                  <c:v>2944.1</c:v>
                </c:pt>
                <c:pt idx="137">
                  <c:v>2961.5</c:v>
                </c:pt>
                <c:pt idx="138">
                  <c:v>2979.3</c:v>
                </c:pt>
                <c:pt idx="139">
                  <c:v>2994.2</c:v>
                </c:pt>
                <c:pt idx="140">
                  <c:v>3000.9</c:v>
                </c:pt>
                <c:pt idx="141">
                  <c:v>3027.6</c:v>
                </c:pt>
                <c:pt idx="142">
                  <c:v>3056.9</c:v>
                </c:pt>
                <c:pt idx="143">
                  <c:v>3104.3</c:v>
                </c:pt>
                <c:pt idx="144">
                  <c:v>3117.4</c:v>
                </c:pt>
                <c:pt idx="145">
                  <c:v>3126</c:v>
                </c:pt>
                <c:pt idx="146">
                  <c:v>3142.7</c:v>
                </c:pt>
                <c:pt idx="147">
                  <c:v>3159.9</c:v>
                </c:pt>
                <c:pt idx="148">
                  <c:v>3186.8</c:v>
                </c:pt>
                <c:pt idx="149">
                  <c:v>3208.1</c:v>
                </c:pt>
                <c:pt idx="150">
                  <c:v>3227.9</c:v>
                </c:pt>
                <c:pt idx="151">
                  <c:v>3256.4</c:v>
                </c:pt>
                <c:pt idx="152">
                  <c:v>3289.7</c:v>
                </c:pt>
                <c:pt idx="153">
                  <c:v>3348.5</c:v>
                </c:pt>
                <c:pt idx="154">
                  <c:v>3380.3</c:v>
                </c:pt>
                <c:pt idx="155">
                  <c:v>3386.1</c:v>
                </c:pt>
                <c:pt idx="156">
                  <c:v>3406</c:v>
                </c:pt>
                <c:pt idx="157">
                  <c:v>3435.3</c:v>
                </c:pt>
                <c:pt idx="158">
                  <c:v>3445.2</c:v>
                </c:pt>
                <c:pt idx="159">
                  <c:v>3469.3</c:v>
                </c:pt>
                <c:pt idx="160">
                  <c:v>3470.2</c:v>
                </c:pt>
                <c:pt idx="161">
                  <c:v>3466.3</c:v>
                </c:pt>
                <c:pt idx="162">
                  <c:v>3466</c:v>
                </c:pt>
                <c:pt idx="163">
                  <c:v>3439.9</c:v>
                </c:pt>
                <c:pt idx="164">
                  <c:v>3431.9</c:v>
                </c:pt>
                <c:pt idx="165">
                  <c:v>3370.8</c:v>
                </c:pt>
                <c:pt idx="166">
                  <c:v>3309.7</c:v>
                </c:pt>
                <c:pt idx="167">
                  <c:v>3276.8</c:v>
                </c:pt>
                <c:pt idx="168">
                  <c:v>3235.4</c:v>
                </c:pt>
                <c:pt idx="169">
                  <c:v>3205.4</c:v>
                </c:pt>
                <c:pt idx="170">
                  <c:v>3198.9</c:v>
                </c:pt>
                <c:pt idx="171">
                  <c:v>3193.1</c:v>
                </c:pt>
                <c:pt idx="172">
                  <c:v>3191</c:v>
                </c:pt>
                <c:pt idx="173">
                  <c:v>3213.5</c:v>
                </c:pt>
                <c:pt idx="174">
                  <c:v>3227.5</c:v>
                </c:pt>
                <c:pt idx="175">
                  <c:v>3268</c:v>
                </c:pt>
                <c:pt idx="176">
                  <c:v>3285</c:v>
                </c:pt>
                <c:pt idx="177">
                  <c:v>3321</c:v>
                </c:pt>
                <c:pt idx="178">
                  <c:v>3371.5</c:v>
                </c:pt>
                <c:pt idx="179">
                  <c:v>3442</c:v>
                </c:pt>
                <c:pt idx="180">
                  <c:v>3509</c:v>
                </c:pt>
                <c:pt idx="181">
                  <c:v>3561.7</c:v>
                </c:pt>
                <c:pt idx="182">
                  <c:v>3601.8</c:v>
                </c:pt>
                <c:pt idx="183">
                  <c:v>3636.3</c:v>
                </c:pt>
                <c:pt idx="184">
                  <c:v>3696.3</c:v>
                </c:pt>
                <c:pt idx="185">
                  <c:v>3737.2</c:v>
                </c:pt>
                <c:pt idx="186">
                  <c:v>3778.2</c:v>
                </c:pt>
                <c:pt idx="187">
                  <c:v>3820.9</c:v>
                </c:pt>
                <c:pt idx="188">
                  <c:v>3853.7</c:v>
                </c:pt>
                <c:pt idx="189">
                  <c:v>3904.8</c:v>
                </c:pt>
                <c:pt idx="190">
                  <c:v>3947</c:v>
                </c:pt>
                <c:pt idx="191">
                  <c:v>4066.3</c:v>
                </c:pt>
                <c:pt idx="192">
                  <c:v>4105.5</c:v>
                </c:pt>
                <c:pt idx="193">
                  <c:v>4198.1000000000004</c:v>
                </c:pt>
                <c:pt idx="194">
                  <c:v>4276.8999999999996</c:v>
                </c:pt>
                <c:pt idx="195">
                  <c:v>4356.8999999999996</c:v>
                </c:pt>
                <c:pt idx="196">
                  <c:v>4397.6000000000004</c:v>
                </c:pt>
                <c:pt idx="197">
                  <c:v>4442.1000000000004</c:v>
                </c:pt>
                <c:pt idx="198">
                  <c:v>4516</c:v>
                </c:pt>
                <c:pt idx="199">
                  <c:v>4572.5</c:v>
                </c:pt>
                <c:pt idx="200">
                  <c:v>4655.3999999999996</c:v>
                </c:pt>
                <c:pt idx="201">
                  <c:v>4694.2</c:v>
                </c:pt>
                <c:pt idx="202">
                  <c:v>4725.2</c:v>
                </c:pt>
                <c:pt idx="203">
                  <c:v>4830.3999999999996</c:v>
                </c:pt>
                <c:pt idx="204">
                  <c:v>4678.1000000000004</c:v>
                </c:pt>
                <c:pt idx="205">
                  <c:v>4762</c:v>
                </c:pt>
                <c:pt idx="206">
                  <c:v>4789.8999999999996</c:v>
                </c:pt>
                <c:pt idx="207">
                  <c:v>4809.7</c:v>
                </c:pt>
                <c:pt idx="208">
                  <c:v>4852.3999999999996</c:v>
                </c:pt>
                <c:pt idx="209">
                  <c:v>4886.2</c:v>
                </c:pt>
                <c:pt idx="210">
                  <c:v>4905.5</c:v>
                </c:pt>
                <c:pt idx="211">
                  <c:v>4923.7</c:v>
                </c:pt>
                <c:pt idx="212">
                  <c:v>4921.3999999999996</c:v>
                </c:pt>
                <c:pt idx="213">
                  <c:v>4966.7</c:v>
                </c:pt>
                <c:pt idx="214">
                  <c:v>4948.6000000000004</c:v>
                </c:pt>
                <c:pt idx="215">
                  <c:v>4894.6000000000004</c:v>
                </c:pt>
                <c:pt idx="216">
                  <c:v>4505.1000000000004</c:v>
                </c:pt>
                <c:pt idx="217">
                  <c:v>4472.1000000000004</c:v>
                </c:pt>
                <c:pt idx="218">
                  <c:v>4447.3</c:v>
                </c:pt>
                <c:pt idx="219">
                  <c:v>4433.1000000000004</c:v>
                </c:pt>
                <c:pt idx="220">
                  <c:v>4410.2</c:v>
                </c:pt>
                <c:pt idx="221">
                  <c:v>4393.8</c:v>
                </c:pt>
                <c:pt idx="222">
                  <c:v>4363.6000000000004</c:v>
                </c:pt>
                <c:pt idx="223">
                  <c:v>4341.3999999999996</c:v>
                </c:pt>
                <c:pt idx="224">
                  <c:v>4331.2</c:v>
                </c:pt>
                <c:pt idx="225">
                  <c:v>4295.8999999999996</c:v>
                </c:pt>
                <c:pt idx="226">
                  <c:v>4296.6000000000004</c:v>
                </c:pt>
                <c:pt idx="227">
                  <c:v>4348</c:v>
                </c:pt>
                <c:pt idx="228">
                  <c:v>4349.6000000000004</c:v>
                </c:pt>
                <c:pt idx="229">
                  <c:v>4375.6000000000004</c:v>
                </c:pt>
                <c:pt idx="230">
                  <c:v>4386.5</c:v>
                </c:pt>
                <c:pt idx="231">
                  <c:v>4389.2</c:v>
                </c:pt>
                <c:pt idx="232">
                  <c:v>4391.3999999999996</c:v>
                </c:pt>
                <c:pt idx="233">
                  <c:v>4389</c:v>
                </c:pt>
                <c:pt idx="234">
                  <c:v>4385.1000000000004</c:v>
                </c:pt>
                <c:pt idx="235">
                  <c:v>4402.3999999999996</c:v>
                </c:pt>
                <c:pt idx="236">
                  <c:v>4409</c:v>
                </c:pt>
                <c:pt idx="237">
                  <c:v>4392</c:v>
                </c:pt>
                <c:pt idx="238">
                  <c:v>4370.3999999999996</c:v>
                </c:pt>
                <c:pt idx="239">
                  <c:v>4318.7</c:v>
                </c:pt>
              </c:numCache>
            </c:numRef>
          </c:val>
          <c:smooth val="0"/>
          <c:extLst>
            <c:ext xmlns:c16="http://schemas.microsoft.com/office/drawing/2014/chart" uri="{C3380CC4-5D6E-409C-BE32-E72D297353CC}">
              <c16:uniqueId val="{00000000-6C98-4251-A210-B172861BB344}"/>
            </c:ext>
          </c:extLst>
        </c:ser>
        <c:dLbls>
          <c:showLegendKey val="0"/>
          <c:showVal val="0"/>
          <c:showCatName val="0"/>
          <c:showSerName val="0"/>
          <c:showPercent val="0"/>
          <c:showBubbleSize val="0"/>
        </c:dLbls>
        <c:smooth val="0"/>
        <c:axId val="128976384"/>
        <c:axId val="128977920"/>
      </c:lineChart>
      <c:dateAx>
        <c:axId val="128976384"/>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5400000" vert="horz"/>
          <a:lstStyle/>
          <a:p>
            <a:pPr>
              <a:defRPr sz="1050"/>
            </a:pPr>
            <a:endParaRPr lang="de-DE"/>
          </a:p>
        </c:txPr>
        <c:crossAx val="128977920"/>
        <c:crosses val="autoZero"/>
        <c:auto val="1"/>
        <c:lblOffset val="100"/>
        <c:baseTimeUnit val="months"/>
        <c:majorUnit val="12"/>
        <c:majorTimeUnit val="months"/>
        <c:minorUnit val="6"/>
        <c:minorTimeUnit val="months"/>
      </c:dateAx>
      <c:valAx>
        <c:axId val="128977920"/>
        <c:scaling>
          <c:orientation val="minMax"/>
          <c:max val="5000"/>
          <c:min val="200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8976384"/>
        <c:crosses val="autoZero"/>
        <c:crossBetween val="between"/>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800" b="1"/>
            </a:pPr>
            <a:r>
              <a:rPr lang="de-DE" sz="1800" b="1"/>
              <a:t>Registrierte Arbeitslose </a:t>
            </a:r>
            <a:r>
              <a:rPr lang="de-DE" sz="1200" b="0"/>
              <a:t>(Originalwert in Tausend)</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9.1325742894056858E-2"/>
          <c:y val="0.14345735867446394"/>
          <c:w val="0.88492377260981925"/>
          <c:h val="0.75447332454270455"/>
        </c:manualLayout>
      </c:layout>
      <c:lineChart>
        <c:grouping val="standard"/>
        <c:varyColors val="0"/>
        <c:ser>
          <c:idx val="0"/>
          <c:order val="0"/>
          <c:spPr>
            <a:ln w="38100">
              <a:solidFill>
                <a:srgbClr val="00B0F0"/>
              </a:solidFill>
              <a:prstDash val="solid"/>
            </a:ln>
          </c:spPr>
          <c:marker>
            <c:symbol val="none"/>
          </c:marker>
          <c:cat>
            <c:numRef>
              <c:f>'DeStatis-Arbeitslosenstatistik'!$A$6:$A$245</c:f>
              <c:numCache>
                <c:formatCode>[$-407]mmm/\ yy;@</c:formatCode>
                <c:ptCount val="24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numCache>
            </c:numRef>
          </c:cat>
          <c:val>
            <c:numRef>
              <c:f>'DeStatis-Arbeitslosenstatistik'!$B$6:$B$245</c:f>
              <c:numCache>
                <c:formatCode>General</c:formatCode>
                <c:ptCount val="240"/>
                <c:pt idx="6">
                  <c:v>2362.9</c:v>
                </c:pt>
                <c:pt idx="7">
                  <c:v>2259.6</c:v>
                </c:pt>
                <c:pt idx="8">
                  <c:v>2309.1999999999998</c:v>
                </c:pt>
                <c:pt idx="9">
                  <c:v>2362.1999999999998</c:v>
                </c:pt>
                <c:pt idx="10">
                  <c:v>2428</c:v>
                </c:pt>
                <c:pt idx="11">
                  <c:v>2462.1999999999998</c:v>
                </c:pt>
                <c:pt idx="12">
                  <c:v>2329.5</c:v>
                </c:pt>
                <c:pt idx="13">
                  <c:v>2317.1</c:v>
                </c:pt>
                <c:pt idx="14">
                  <c:v>2376.9</c:v>
                </c:pt>
                <c:pt idx="15">
                  <c:v>2464.8000000000002</c:v>
                </c:pt>
                <c:pt idx="16">
                  <c:v>2578.5</c:v>
                </c:pt>
                <c:pt idx="17">
                  <c:v>2590.3000000000002</c:v>
                </c:pt>
                <c:pt idx="18">
                  <c:v>2613.8000000000002</c:v>
                </c:pt>
                <c:pt idx="19">
                  <c:v>2687.2</c:v>
                </c:pt>
                <c:pt idx="20">
                  <c:v>2771.2</c:v>
                </c:pt>
                <c:pt idx="21">
                  <c:v>2827.4</c:v>
                </c:pt>
                <c:pt idx="22">
                  <c:v>2904.4</c:v>
                </c:pt>
                <c:pt idx="23">
                  <c:v>2900.7</c:v>
                </c:pt>
                <c:pt idx="24">
                  <c:v>2707.2</c:v>
                </c:pt>
                <c:pt idx="25">
                  <c:v>2699.1</c:v>
                </c:pt>
                <c:pt idx="26">
                  <c:v>2759.8</c:v>
                </c:pt>
                <c:pt idx="27">
                  <c:v>2847.1</c:v>
                </c:pt>
                <c:pt idx="28">
                  <c:v>2955.5</c:v>
                </c:pt>
                <c:pt idx="29">
                  <c:v>2910</c:v>
                </c:pt>
                <c:pt idx="30">
                  <c:v>2853.3</c:v>
                </c:pt>
                <c:pt idx="31">
                  <c:v>2813</c:v>
                </c:pt>
                <c:pt idx="32">
                  <c:v>2643.7</c:v>
                </c:pt>
                <c:pt idx="33">
                  <c:v>2335.4</c:v>
                </c:pt>
                <c:pt idx="34">
                  <c:v>2395.6</c:v>
                </c:pt>
                <c:pt idx="35">
                  <c:v>2425.5</c:v>
                </c:pt>
                <c:pt idx="36">
                  <c:v>2227.1999999999998</c:v>
                </c:pt>
                <c:pt idx="37">
                  <c:v>2180</c:v>
                </c:pt>
                <c:pt idx="38">
                  <c:v>2204.1</c:v>
                </c:pt>
                <c:pt idx="39">
                  <c:v>2234</c:v>
                </c:pt>
                <c:pt idx="40">
                  <c:v>2319.4</c:v>
                </c:pt>
                <c:pt idx="41">
                  <c:v>2275.5</c:v>
                </c:pt>
                <c:pt idx="42">
                  <c:v>2216.1999999999998</c:v>
                </c:pt>
                <c:pt idx="43">
                  <c:v>2236</c:v>
                </c:pt>
                <c:pt idx="44">
                  <c:v>2228.9</c:v>
                </c:pt>
                <c:pt idx="45">
                  <c:v>2301.1</c:v>
                </c:pt>
                <c:pt idx="46">
                  <c:v>2372.6999999999998</c:v>
                </c:pt>
                <c:pt idx="47">
                  <c:v>2405.6</c:v>
                </c:pt>
                <c:pt idx="48">
                  <c:v>2209.5</c:v>
                </c:pt>
                <c:pt idx="49">
                  <c:v>2186.1</c:v>
                </c:pt>
                <c:pt idx="50">
                  <c:v>2203.9</c:v>
                </c:pt>
                <c:pt idx="51">
                  <c:v>2256.5</c:v>
                </c:pt>
                <c:pt idx="52">
                  <c:v>2350.9</c:v>
                </c:pt>
                <c:pt idx="53">
                  <c:v>2324.6999999999998</c:v>
                </c:pt>
                <c:pt idx="54">
                  <c:v>2275.8000000000002</c:v>
                </c:pt>
                <c:pt idx="55">
                  <c:v>2315.5</c:v>
                </c:pt>
                <c:pt idx="56">
                  <c:v>2383.8000000000002</c:v>
                </c:pt>
                <c:pt idx="57">
                  <c:v>2458.1</c:v>
                </c:pt>
                <c:pt idx="58">
                  <c:v>2545.9</c:v>
                </c:pt>
                <c:pt idx="59">
                  <c:v>2570.3000000000002</c:v>
                </c:pt>
                <c:pt idx="60">
                  <c:v>2385</c:v>
                </c:pt>
                <c:pt idx="61">
                  <c:v>2368.4</c:v>
                </c:pt>
                <c:pt idx="62">
                  <c:v>2388.6999999999998</c:v>
                </c:pt>
                <c:pt idx="63">
                  <c:v>2448.9</c:v>
                </c:pt>
                <c:pt idx="64">
                  <c:v>2544.8000000000002</c:v>
                </c:pt>
                <c:pt idx="65">
                  <c:v>2517.6</c:v>
                </c:pt>
                <c:pt idx="66">
                  <c:v>2472.6</c:v>
                </c:pt>
                <c:pt idx="67">
                  <c:v>2497.6999999999998</c:v>
                </c:pt>
                <c:pt idx="68">
                  <c:v>2568.6</c:v>
                </c:pt>
                <c:pt idx="69">
                  <c:v>2662.1</c:v>
                </c:pt>
                <c:pt idx="70">
                  <c:v>2762.1</c:v>
                </c:pt>
                <c:pt idx="71">
                  <c:v>2777.4</c:v>
                </c:pt>
                <c:pt idx="72">
                  <c:v>2568.3000000000002</c:v>
                </c:pt>
                <c:pt idx="73">
                  <c:v>2532</c:v>
                </c:pt>
                <c:pt idx="74">
                  <c:v>2539.9</c:v>
                </c:pt>
                <c:pt idx="75">
                  <c:v>2607.6</c:v>
                </c:pt>
                <c:pt idx="76">
                  <c:v>2684.3</c:v>
                </c:pt>
                <c:pt idx="77">
                  <c:v>2661</c:v>
                </c:pt>
                <c:pt idx="78">
                  <c:v>2614.1999999999998</c:v>
                </c:pt>
                <c:pt idx="79">
                  <c:v>2664</c:v>
                </c:pt>
                <c:pt idx="80">
                  <c:v>2743.9</c:v>
                </c:pt>
                <c:pt idx="81">
                  <c:v>2844.9</c:v>
                </c:pt>
                <c:pt idx="82">
                  <c:v>2911.2</c:v>
                </c:pt>
                <c:pt idx="83">
                  <c:v>2920.4</c:v>
                </c:pt>
                <c:pt idx="84">
                  <c:v>2681.4</c:v>
                </c:pt>
                <c:pt idx="85">
                  <c:v>2633.2</c:v>
                </c:pt>
                <c:pt idx="86">
                  <c:v>2649.3</c:v>
                </c:pt>
                <c:pt idx="87">
                  <c:v>2708</c:v>
                </c:pt>
                <c:pt idx="88">
                  <c:v>2795.6</c:v>
                </c:pt>
                <c:pt idx="89">
                  <c:v>2772.6</c:v>
                </c:pt>
                <c:pt idx="90">
                  <c:v>2711.2</c:v>
                </c:pt>
                <c:pt idx="91">
                  <c:v>2761.7</c:v>
                </c:pt>
                <c:pt idx="92">
                  <c:v>2842.8</c:v>
                </c:pt>
                <c:pt idx="93">
                  <c:v>2931.5</c:v>
                </c:pt>
                <c:pt idx="94">
                  <c:v>3017</c:v>
                </c:pt>
                <c:pt idx="95">
                  <c:v>3031.6</c:v>
                </c:pt>
                <c:pt idx="96">
                  <c:v>2763.5</c:v>
                </c:pt>
                <c:pt idx="97">
                  <c:v>2716.9</c:v>
                </c:pt>
                <c:pt idx="98">
                  <c:v>2732.8</c:v>
                </c:pt>
                <c:pt idx="99">
                  <c:v>2807.8</c:v>
                </c:pt>
                <c:pt idx="100">
                  <c:v>2901.8</c:v>
                </c:pt>
                <c:pt idx="101">
                  <c:v>2871.4</c:v>
                </c:pt>
                <c:pt idx="102">
                  <c:v>2832.8</c:v>
                </c:pt>
                <c:pt idx="103">
                  <c:v>2882</c:v>
                </c:pt>
                <c:pt idx="104">
                  <c:v>2943.3</c:v>
                </c:pt>
                <c:pt idx="105">
                  <c:v>3054.7</c:v>
                </c:pt>
                <c:pt idx="106">
                  <c:v>3137.9</c:v>
                </c:pt>
                <c:pt idx="107">
                  <c:v>3135.8</c:v>
                </c:pt>
                <c:pt idx="108">
                  <c:v>2873.8</c:v>
                </c:pt>
                <c:pt idx="109">
                  <c:v>2806.1</c:v>
                </c:pt>
                <c:pt idx="110">
                  <c:v>2801.2</c:v>
                </c:pt>
                <c:pt idx="111">
                  <c:v>2849</c:v>
                </c:pt>
                <c:pt idx="112">
                  <c:v>2945.7</c:v>
                </c:pt>
                <c:pt idx="113">
                  <c:v>2914.1</c:v>
                </c:pt>
                <c:pt idx="114">
                  <c:v>2864.7</c:v>
                </c:pt>
                <c:pt idx="115">
                  <c:v>2936.9</c:v>
                </c:pt>
                <c:pt idx="116">
                  <c:v>3020.3</c:v>
                </c:pt>
                <c:pt idx="117">
                  <c:v>3097.8</c:v>
                </c:pt>
                <c:pt idx="118">
                  <c:v>3156.2</c:v>
                </c:pt>
                <c:pt idx="119">
                  <c:v>3138.2</c:v>
                </c:pt>
                <c:pt idx="120">
                  <c:v>2839.8</c:v>
                </c:pt>
                <c:pt idx="121">
                  <c:v>2751.5</c:v>
                </c:pt>
                <c:pt idx="122">
                  <c:v>2753.4</c:v>
                </c:pt>
                <c:pt idx="123">
                  <c:v>2788.2</c:v>
                </c:pt>
                <c:pt idx="124">
                  <c:v>2905.1</c:v>
                </c:pt>
                <c:pt idx="125">
                  <c:v>2876</c:v>
                </c:pt>
                <c:pt idx="126">
                  <c:v>2809.1</c:v>
                </c:pt>
                <c:pt idx="127">
                  <c:v>2855.3</c:v>
                </c:pt>
                <c:pt idx="128">
                  <c:v>2963.6</c:v>
                </c:pt>
                <c:pt idx="129">
                  <c:v>3028.4</c:v>
                </c:pt>
                <c:pt idx="130">
                  <c:v>3110.4</c:v>
                </c:pt>
                <c:pt idx="131">
                  <c:v>3084.7</c:v>
                </c:pt>
                <c:pt idx="132">
                  <c:v>2781</c:v>
                </c:pt>
                <c:pt idx="133">
                  <c:v>2713.8</c:v>
                </c:pt>
                <c:pt idx="134">
                  <c:v>2737.7</c:v>
                </c:pt>
                <c:pt idx="135">
                  <c:v>2796.3</c:v>
                </c:pt>
                <c:pt idx="136">
                  <c:v>2945.5</c:v>
                </c:pt>
                <c:pt idx="137">
                  <c:v>2939.9</c:v>
                </c:pt>
                <c:pt idx="138">
                  <c:v>2894</c:v>
                </c:pt>
                <c:pt idx="139">
                  <c:v>2960.6</c:v>
                </c:pt>
                <c:pt idx="140">
                  <c:v>3078.6</c:v>
                </c:pt>
                <c:pt idx="141">
                  <c:v>3211.2</c:v>
                </c:pt>
                <c:pt idx="142">
                  <c:v>3313.2</c:v>
                </c:pt>
                <c:pt idx="143">
                  <c:v>3346</c:v>
                </c:pt>
                <c:pt idx="144">
                  <c:v>3011.6</c:v>
                </c:pt>
                <c:pt idx="145">
                  <c:v>2927</c:v>
                </c:pt>
                <c:pt idx="146">
                  <c:v>2941</c:v>
                </c:pt>
                <c:pt idx="147">
                  <c:v>3026.8</c:v>
                </c:pt>
                <c:pt idx="148">
                  <c:v>3183.2</c:v>
                </c:pt>
                <c:pt idx="149">
                  <c:v>3186.9</c:v>
                </c:pt>
                <c:pt idx="150">
                  <c:v>3148.6</c:v>
                </c:pt>
                <c:pt idx="151">
                  <c:v>3236.4</c:v>
                </c:pt>
                <c:pt idx="152">
                  <c:v>3400.2</c:v>
                </c:pt>
                <c:pt idx="153">
                  <c:v>3560.5</c:v>
                </c:pt>
                <c:pt idx="154">
                  <c:v>3635.3</c:v>
                </c:pt>
                <c:pt idx="155">
                  <c:v>3610</c:v>
                </c:pt>
                <c:pt idx="156">
                  <c:v>3268.2</c:v>
                </c:pt>
                <c:pt idx="157">
                  <c:v>3208</c:v>
                </c:pt>
                <c:pt idx="158">
                  <c:v>3221.2</c:v>
                </c:pt>
                <c:pt idx="159">
                  <c:v>3338.9</c:v>
                </c:pt>
                <c:pt idx="160">
                  <c:v>3463.4</c:v>
                </c:pt>
                <c:pt idx="161">
                  <c:v>3454.5</c:v>
                </c:pt>
                <c:pt idx="162">
                  <c:v>3402</c:v>
                </c:pt>
                <c:pt idx="163">
                  <c:v>3449.2</c:v>
                </c:pt>
                <c:pt idx="164">
                  <c:v>3575.3</c:v>
                </c:pt>
                <c:pt idx="165">
                  <c:v>3576.4</c:v>
                </c:pt>
                <c:pt idx="166">
                  <c:v>3542.6</c:v>
                </c:pt>
                <c:pt idx="167">
                  <c:v>3480.2</c:v>
                </c:pt>
                <c:pt idx="168">
                  <c:v>3094.2</c:v>
                </c:pt>
                <c:pt idx="169">
                  <c:v>2981</c:v>
                </c:pt>
                <c:pt idx="170">
                  <c:v>2989.2</c:v>
                </c:pt>
                <c:pt idx="171">
                  <c:v>3073.3</c:v>
                </c:pt>
                <c:pt idx="172">
                  <c:v>3187.8</c:v>
                </c:pt>
                <c:pt idx="173">
                  <c:v>3201.8</c:v>
                </c:pt>
                <c:pt idx="174">
                  <c:v>3151.7</c:v>
                </c:pt>
                <c:pt idx="175">
                  <c:v>3274</c:v>
                </c:pt>
                <c:pt idx="176">
                  <c:v>3403.7</c:v>
                </c:pt>
                <c:pt idx="177">
                  <c:v>3496.9</c:v>
                </c:pt>
                <c:pt idx="178">
                  <c:v>3606.1</c:v>
                </c:pt>
                <c:pt idx="179">
                  <c:v>3647.9</c:v>
                </c:pt>
                <c:pt idx="180">
                  <c:v>3395.2</c:v>
                </c:pt>
                <c:pt idx="181">
                  <c:v>3366.9</c:v>
                </c:pt>
                <c:pt idx="182">
                  <c:v>3421.4</c:v>
                </c:pt>
                <c:pt idx="183">
                  <c:v>3530.6</c:v>
                </c:pt>
                <c:pt idx="184">
                  <c:v>3691.9</c:v>
                </c:pt>
                <c:pt idx="185">
                  <c:v>3701</c:v>
                </c:pt>
                <c:pt idx="186">
                  <c:v>3672.9</c:v>
                </c:pt>
                <c:pt idx="187">
                  <c:v>3795.9</c:v>
                </c:pt>
                <c:pt idx="188">
                  <c:v>3958.2</c:v>
                </c:pt>
                <c:pt idx="189">
                  <c:v>4104.8</c:v>
                </c:pt>
                <c:pt idx="190">
                  <c:v>4226</c:v>
                </c:pt>
                <c:pt idx="191">
                  <c:v>4262.2</c:v>
                </c:pt>
                <c:pt idx="192">
                  <c:v>4008.1</c:v>
                </c:pt>
                <c:pt idx="193">
                  <c:v>3995.5</c:v>
                </c:pt>
                <c:pt idx="194">
                  <c:v>4084.4</c:v>
                </c:pt>
                <c:pt idx="195">
                  <c:v>4237.7</c:v>
                </c:pt>
                <c:pt idx="196">
                  <c:v>4371.8999999999996</c:v>
                </c:pt>
                <c:pt idx="197">
                  <c:v>4386.3</c:v>
                </c:pt>
                <c:pt idx="198">
                  <c:v>4398.6000000000004</c:v>
                </c:pt>
                <c:pt idx="199">
                  <c:v>4538.3</c:v>
                </c:pt>
                <c:pt idx="200">
                  <c:v>4790.5</c:v>
                </c:pt>
                <c:pt idx="201">
                  <c:v>4977.3999999999996</c:v>
                </c:pt>
                <c:pt idx="202">
                  <c:v>5047.7</c:v>
                </c:pt>
                <c:pt idx="203">
                  <c:v>5010.5</c:v>
                </c:pt>
                <c:pt idx="204">
                  <c:v>4604.8999999999996</c:v>
                </c:pt>
                <c:pt idx="205">
                  <c:v>4531.3</c:v>
                </c:pt>
                <c:pt idx="206">
                  <c:v>4555.1000000000004</c:v>
                </c:pt>
                <c:pt idx="207">
                  <c:v>4646.5</c:v>
                </c:pt>
                <c:pt idx="208">
                  <c:v>4797.6000000000004</c:v>
                </c:pt>
                <c:pt idx="209">
                  <c:v>4836.7</c:v>
                </c:pt>
                <c:pt idx="210">
                  <c:v>4780.6000000000004</c:v>
                </c:pt>
                <c:pt idx="211">
                  <c:v>4884.2</c:v>
                </c:pt>
                <c:pt idx="212">
                  <c:v>5052.3999999999996</c:v>
                </c:pt>
                <c:pt idx="213">
                  <c:v>5266.1</c:v>
                </c:pt>
                <c:pt idx="214">
                  <c:v>5288.2</c:v>
                </c:pt>
                <c:pt idx="215">
                  <c:v>5086.8</c:v>
                </c:pt>
                <c:pt idx="216">
                  <c:v>4464.3999999999996</c:v>
                </c:pt>
                <c:pt idx="217">
                  <c:v>4257.5</c:v>
                </c:pt>
                <c:pt idx="218">
                  <c:v>4206.8</c:v>
                </c:pt>
                <c:pt idx="219">
                  <c:v>4256.8999999999996</c:v>
                </c:pt>
                <c:pt idx="220">
                  <c:v>4346.8</c:v>
                </c:pt>
                <c:pt idx="221">
                  <c:v>4360.2</c:v>
                </c:pt>
                <c:pt idx="222">
                  <c:v>4233.7</c:v>
                </c:pt>
                <c:pt idx="223">
                  <c:v>4293.3999999999996</c:v>
                </c:pt>
                <c:pt idx="224">
                  <c:v>4443.7</c:v>
                </c:pt>
                <c:pt idx="225">
                  <c:v>4547.7</c:v>
                </c:pt>
                <c:pt idx="226">
                  <c:v>4622.7</c:v>
                </c:pt>
                <c:pt idx="227">
                  <c:v>4597.6000000000004</c:v>
                </c:pt>
                <c:pt idx="228">
                  <c:v>4315.1000000000004</c:v>
                </c:pt>
                <c:pt idx="229">
                  <c:v>4183.6000000000004</c:v>
                </c:pt>
                <c:pt idx="230">
                  <c:v>4151.3</c:v>
                </c:pt>
                <c:pt idx="231">
                  <c:v>4207.8</c:v>
                </c:pt>
                <c:pt idx="232">
                  <c:v>4315.7</c:v>
                </c:pt>
                <c:pt idx="233">
                  <c:v>4353.2</c:v>
                </c:pt>
                <c:pt idx="234">
                  <c:v>4258.7</c:v>
                </c:pt>
                <c:pt idx="235">
                  <c:v>4343.2</c:v>
                </c:pt>
                <c:pt idx="236">
                  <c:v>4496.7</c:v>
                </c:pt>
                <c:pt idx="237">
                  <c:v>4609.6000000000004</c:v>
                </c:pt>
                <c:pt idx="238">
                  <c:v>4706.8999999999996</c:v>
                </c:pt>
                <c:pt idx="239">
                  <c:v>4623.8</c:v>
                </c:pt>
              </c:numCache>
            </c:numRef>
          </c:val>
          <c:smooth val="0"/>
          <c:extLst>
            <c:ext xmlns:c16="http://schemas.microsoft.com/office/drawing/2014/chart" uri="{C3380CC4-5D6E-409C-BE32-E72D297353CC}">
              <c16:uniqueId val="{00000000-0085-4400-A520-C312D620DF22}"/>
            </c:ext>
          </c:extLst>
        </c:ser>
        <c:dLbls>
          <c:showLegendKey val="0"/>
          <c:showVal val="0"/>
          <c:showCatName val="0"/>
          <c:showSerName val="0"/>
          <c:showPercent val="0"/>
          <c:showBubbleSize val="0"/>
        </c:dLbls>
        <c:smooth val="0"/>
        <c:axId val="129063936"/>
        <c:axId val="129086208"/>
      </c:lineChart>
      <c:dateAx>
        <c:axId val="129063936"/>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5400000" vert="horz"/>
          <a:lstStyle/>
          <a:p>
            <a:pPr>
              <a:defRPr sz="1100"/>
            </a:pPr>
            <a:endParaRPr lang="de-DE"/>
          </a:p>
        </c:txPr>
        <c:crossAx val="129086208"/>
        <c:crosses val="autoZero"/>
        <c:auto val="1"/>
        <c:lblOffset val="100"/>
        <c:baseTimeUnit val="months"/>
        <c:majorUnit val="12"/>
        <c:majorTimeUnit val="months"/>
        <c:minorUnit val="6"/>
        <c:minorTimeUnit val="months"/>
      </c:dateAx>
      <c:valAx>
        <c:axId val="129086208"/>
        <c:scaling>
          <c:orientation val="minMax"/>
          <c:max val="5500"/>
          <c:min val="200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9063936"/>
        <c:crosses val="autoZero"/>
        <c:crossBetween val="between"/>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Arbeitslosigkeit</a:t>
            </a:r>
            <a:r>
              <a:rPr lang="de-DE" sz="1800" b="1" baseline="0"/>
              <a:t> </a:t>
            </a:r>
            <a:r>
              <a:rPr lang="de-DE" sz="1800" b="1"/>
              <a:t>Deutschland</a:t>
            </a:r>
          </a:p>
          <a:p>
            <a:pPr algn="l">
              <a:defRPr/>
            </a:pPr>
            <a:r>
              <a:rPr lang="de-DE" sz="1100"/>
              <a:t>(Kalender- und saisonbereinigter Wert; Veränderung gegenüber Vorquartal in %)</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7.804369069250959E-2"/>
          <c:y val="0.19350162765821879"/>
          <c:w val="0.89517235276611695"/>
          <c:h val="0.69483693848613748"/>
        </c:manualLayout>
      </c:layout>
      <c:lineChart>
        <c:grouping val="standard"/>
        <c:varyColors val="0"/>
        <c:ser>
          <c:idx val="0"/>
          <c:order val="0"/>
          <c:tx>
            <c:strRef>
              <c:f>'Erwerbstätige (Arbeitsort)'!$H$90:$H$92</c:f>
              <c:strCache>
                <c:ptCount val="3"/>
                <c:pt idx="0">
                  <c:v>0,3%</c:v>
                </c:pt>
              </c:strCache>
            </c:strRef>
          </c:tx>
          <c:spPr>
            <a:ln w="38100">
              <a:solidFill>
                <a:srgbClr val="00B0F0"/>
              </a:solidFill>
            </a:ln>
          </c:spPr>
          <c:marker>
            <c:symbol val="none"/>
          </c:marker>
          <c:dPt>
            <c:idx val="6"/>
            <c:bubble3D val="0"/>
            <c:extLst>
              <c:ext xmlns:c16="http://schemas.microsoft.com/office/drawing/2014/chart" uri="{C3380CC4-5D6E-409C-BE32-E72D297353CC}">
                <c16:uniqueId val="{00000000-0B61-4756-8583-4C3975B7F59A}"/>
              </c:ext>
            </c:extLst>
          </c:dPt>
          <c:dPt>
            <c:idx val="11"/>
            <c:bubble3D val="0"/>
            <c:extLst>
              <c:ext xmlns:c16="http://schemas.microsoft.com/office/drawing/2014/chart" uri="{C3380CC4-5D6E-409C-BE32-E72D297353CC}">
                <c16:uniqueId val="{00000001-0B61-4756-8583-4C3975B7F59A}"/>
              </c:ext>
            </c:extLst>
          </c:dPt>
          <c:dPt>
            <c:idx val="12"/>
            <c:bubble3D val="0"/>
            <c:extLst>
              <c:ext xmlns:c16="http://schemas.microsoft.com/office/drawing/2014/chart" uri="{C3380CC4-5D6E-409C-BE32-E72D297353CC}">
                <c16:uniqueId val="{00000002-0B61-4756-8583-4C3975B7F59A}"/>
              </c:ext>
            </c:extLst>
          </c:dPt>
          <c:dPt>
            <c:idx val="27"/>
            <c:bubble3D val="0"/>
            <c:extLst>
              <c:ext xmlns:c16="http://schemas.microsoft.com/office/drawing/2014/chart" uri="{C3380CC4-5D6E-409C-BE32-E72D297353CC}">
                <c16:uniqueId val="{00000003-0B61-4756-8583-4C3975B7F59A}"/>
              </c:ext>
            </c:extLst>
          </c:dPt>
          <c:dPt>
            <c:idx val="28"/>
            <c:bubble3D val="0"/>
            <c:extLst>
              <c:ext xmlns:c16="http://schemas.microsoft.com/office/drawing/2014/chart" uri="{C3380CC4-5D6E-409C-BE32-E72D297353CC}">
                <c16:uniqueId val="{00000004-0B61-4756-8583-4C3975B7F59A}"/>
              </c:ext>
            </c:extLst>
          </c:dPt>
          <c:dPt>
            <c:idx val="29"/>
            <c:bubble3D val="0"/>
            <c:extLst>
              <c:ext xmlns:c16="http://schemas.microsoft.com/office/drawing/2014/chart" uri="{C3380CC4-5D6E-409C-BE32-E72D297353CC}">
                <c16:uniqueId val="{00000005-0B61-4756-8583-4C3975B7F59A}"/>
              </c:ext>
            </c:extLst>
          </c:dPt>
          <c:dPt>
            <c:idx val="30"/>
            <c:bubble3D val="0"/>
            <c:extLst>
              <c:ext xmlns:c16="http://schemas.microsoft.com/office/drawing/2014/chart" uri="{C3380CC4-5D6E-409C-BE32-E72D297353CC}">
                <c16:uniqueId val="{00000006-0B61-4756-8583-4C3975B7F59A}"/>
              </c:ext>
            </c:extLst>
          </c:dPt>
          <c:dPt>
            <c:idx val="43"/>
            <c:bubble3D val="0"/>
            <c:extLst>
              <c:ext xmlns:c16="http://schemas.microsoft.com/office/drawing/2014/chart" uri="{C3380CC4-5D6E-409C-BE32-E72D297353CC}">
                <c16:uniqueId val="{00000007-0B61-4756-8583-4C3975B7F59A}"/>
              </c:ext>
            </c:extLst>
          </c:dPt>
          <c:dPt>
            <c:idx val="45"/>
            <c:bubble3D val="0"/>
            <c:extLst>
              <c:ext xmlns:c16="http://schemas.microsoft.com/office/drawing/2014/chart" uri="{C3380CC4-5D6E-409C-BE32-E72D297353CC}">
                <c16:uniqueId val="{00000008-0B61-4756-8583-4C3975B7F59A}"/>
              </c:ext>
            </c:extLst>
          </c:dPt>
          <c:dPt>
            <c:idx val="51"/>
            <c:bubble3D val="0"/>
            <c:extLst>
              <c:ext xmlns:c16="http://schemas.microsoft.com/office/drawing/2014/chart" uri="{C3380CC4-5D6E-409C-BE32-E72D297353CC}">
                <c16:uniqueId val="{00000009-0B61-4756-8583-4C3975B7F59A}"/>
              </c:ext>
            </c:extLst>
          </c:dPt>
          <c:dPt>
            <c:idx val="52"/>
            <c:bubble3D val="0"/>
            <c:extLst>
              <c:ext xmlns:c16="http://schemas.microsoft.com/office/drawing/2014/chart" uri="{C3380CC4-5D6E-409C-BE32-E72D297353CC}">
                <c16:uniqueId val="{0000000A-0B61-4756-8583-4C3975B7F59A}"/>
              </c:ext>
            </c:extLst>
          </c:dPt>
          <c:dPt>
            <c:idx val="55"/>
            <c:bubble3D val="0"/>
            <c:extLst>
              <c:ext xmlns:c16="http://schemas.microsoft.com/office/drawing/2014/chart" uri="{C3380CC4-5D6E-409C-BE32-E72D297353CC}">
                <c16:uniqueId val="{0000000B-0B61-4756-8583-4C3975B7F59A}"/>
              </c:ext>
            </c:extLst>
          </c:dPt>
          <c:dPt>
            <c:idx val="57"/>
            <c:bubble3D val="0"/>
            <c:extLst>
              <c:ext xmlns:c16="http://schemas.microsoft.com/office/drawing/2014/chart" uri="{C3380CC4-5D6E-409C-BE32-E72D297353CC}">
                <c16:uniqueId val="{0000000C-0B61-4756-8583-4C3975B7F59A}"/>
              </c:ext>
            </c:extLst>
          </c:dPt>
          <c:dPt>
            <c:idx val="61"/>
            <c:bubble3D val="0"/>
            <c:extLst>
              <c:ext xmlns:c16="http://schemas.microsoft.com/office/drawing/2014/chart" uri="{C3380CC4-5D6E-409C-BE32-E72D297353CC}">
                <c16:uniqueId val="{0000000D-0B61-4756-8583-4C3975B7F59A}"/>
              </c:ext>
            </c:extLst>
          </c:dPt>
          <c:cat>
            <c:numRef>
              <c:f>'DeStatis-Arbeitslosenstatistik'!$A$6:$A$240</c:f>
              <c:numCache>
                <c:formatCode>[$-407]mmm/\ yy;@</c:formatCode>
                <c:ptCount val="235"/>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numCache>
            </c:numRef>
          </c:cat>
          <c:val>
            <c:numRef>
              <c:f>'DeStatis-Arbeitslosenstatistik'!$K$6:$K$240</c:f>
              <c:numCache>
                <c:formatCode>0.0%</c:formatCode>
                <c:ptCount val="235"/>
                <c:pt idx="6">
                  <c:v>-2.4629913221031141E-2</c:v>
                </c:pt>
                <c:pt idx="9">
                  <c:v>-4.28598572242882E-2</c:v>
                </c:pt>
                <c:pt idx="12">
                  <c:v>-1.9586449157729446E-2</c:v>
                </c:pt>
                <c:pt idx="15">
                  <c:v>-6.0234334946418056E-2</c:v>
                </c:pt>
                <c:pt idx="18">
                  <c:v>-5.7923381396663753E-2</c:v>
                </c:pt>
                <c:pt idx="21">
                  <c:v>-5.3197722106349543E-3</c:v>
                </c:pt>
                <c:pt idx="24">
                  <c:v>-2.9790763694989009E-3</c:v>
                </c:pt>
                <c:pt idx="27">
                  <c:v>4.0591796542585712E-2</c:v>
                </c:pt>
                <c:pt idx="30">
                  <c:v>0.16971687783513212</c:v>
                </c:pt>
                <c:pt idx="33">
                  <c:v>1.2118420863257651E-2</c:v>
                </c:pt>
                <c:pt idx="36">
                  <c:v>3.6163803388213012E-2</c:v>
                </c:pt>
                <c:pt idx="39">
                  <c:v>4.9606594230049428E-3</c:v>
                </c:pt>
                <c:pt idx="42">
                  <c:v>-2.4844720496894568E-2</c:v>
                </c:pt>
                <c:pt idx="45">
                  <c:v>-3.2629754257161858E-3</c:v>
                </c:pt>
                <c:pt idx="48">
                  <c:v>-6.9291748640205597E-3</c:v>
                </c:pt>
                <c:pt idx="51">
                  <c:v>-2.1764356267511831E-2</c:v>
                </c:pt>
                <c:pt idx="54">
                  <c:v>-2.127364892939243E-2</c:v>
                </c:pt>
                <c:pt idx="57">
                  <c:v>-2.2063902696699333E-2</c:v>
                </c:pt>
                <c:pt idx="60">
                  <c:v>-2.0549217299018263E-2</c:v>
                </c:pt>
                <c:pt idx="63">
                  <c:v>-1.5155474261823954E-2</c:v>
                </c:pt>
                <c:pt idx="66">
                  <c:v>-1.7142857142857126E-2</c:v>
                </c:pt>
                <c:pt idx="69">
                  <c:v>-1.5050907481186315E-2</c:v>
                </c:pt>
                <c:pt idx="72">
                  <c:v>-1.2662495785411787E-2</c:v>
                </c:pt>
                <c:pt idx="75">
                  <c:v>-1.487304399173317E-2</c:v>
                </c:pt>
                <c:pt idx="78">
                  <c:v>-9.9386144402220378E-3</c:v>
                </c:pt>
                <c:pt idx="81">
                  <c:v>-7.4108103533737646E-3</c:v>
                </c:pt>
                <c:pt idx="84">
                  <c:v>-9.0568207683919821E-3</c:v>
                </c:pt>
                <c:pt idx="87">
                  <c:v>-7.2901553171754729E-3</c:v>
                </c:pt>
                <c:pt idx="90">
                  <c:v>-8.0688922968029653E-3</c:v>
                </c:pt>
                <c:pt idx="93">
                  <c:v>-8.9668798297813934E-3</c:v>
                </c:pt>
                <c:pt idx="96">
                  <c:v>-1.4050901378579006E-2</c:v>
                </c:pt>
                <c:pt idx="99">
                  <c:v>-6.2655349758885537E-3</c:v>
                </c:pt>
                <c:pt idx="102">
                  <c:v>-6.7579098262740001E-3</c:v>
                </c:pt>
                <c:pt idx="105">
                  <c:v>-6.6115142062790344E-3</c:v>
                </c:pt>
                <c:pt idx="108">
                  <c:v>1.3013907906795907E-3</c:v>
                </c:pt>
                <c:pt idx="111">
                  <c:v>-3.1023668238532309E-3</c:v>
                </c:pt>
                <c:pt idx="114">
                  <c:v>4.9087961545875025E-3</c:v>
                </c:pt>
                <c:pt idx="117">
                  <c:v>7.803395562461457E-3</c:v>
                </c:pt>
                <c:pt idx="120">
                  <c:v>5.364178315854673E-3</c:v>
                </c:pt>
                <c:pt idx="123">
                  <c:v>5.3698870591494252E-3</c:v>
                </c:pt>
                <c:pt idx="126">
                  <c:v>6.0880678517487574E-3</c:v>
                </c:pt>
                <c:pt idx="129">
                  <c:v>-8.9125328174657348E-3</c:v>
                </c:pt>
                <c:pt idx="132">
                  <c:v>-1.6522654949435389E-2</c:v>
                </c:pt>
                <c:pt idx="135">
                  <c:v>-1.6056783740417302E-2</c:v>
                </c:pt>
                <c:pt idx="138">
                  <c:v>-2.333275291659398E-2</c:v>
                </c:pt>
                <c:pt idx="141">
                  <c:v>-2.1020445126303744E-2</c:v>
                </c:pt>
                <c:pt idx="144">
                  <c:v>-1.7656047222338822E-2</c:v>
                </c:pt>
                <c:pt idx="147">
                  <c:v>-2.2426846736238848E-2</c:v>
                </c:pt>
                <c:pt idx="150">
                  <c:v>-3.370275534113043E-2</c:v>
                </c:pt>
                <c:pt idx="153">
                  <c:v>-1.6682059009381356E-2</c:v>
                </c:pt>
                <c:pt idx="156">
                  <c:v>-1.1464760037671273E-2</c:v>
                </c:pt>
                <c:pt idx="159">
                  <c:v>6.5778018533924065E-3</c:v>
                </c:pt>
                <c:pt idx="162">
                  <c:v>3.8213170236911509E-2</c:v>
                </c:pt>
                <c:pt idx="165">
                  <c:v>3.2947083415458822E-2</c:v>
                </c:pt>
                <c:pt idx="168">
                  <c:v>4.3865132949905128E-3</c:v>
                </c:pt>
                <c:pt idx="171">
                  <c:v>-1.8700475435815989E-2</c:v>
                </c:pt>
                <c:pt idx="174">
                  <c:v>-3.4930188958508079E-2</c:v>
                </c:pt>
                <c:pt idx="177">
                  <c:v>-5.0409932068400165E-2</c:v>
                </c:pt>
                <c:pt idx="180">
                  <c:v>-3.5890440658367662E-2</c:v>
                </c:pt>
                <c:pt idx="183">
                  <c:v>-3.3441603799944208E-2</c:v>
                </c:pt>
                <c:pt idx="186">
                  <c:v>-3.9041457950512282E-2</c:v>
                </c:pt>
                <c:pt idx="189">
                  <c:v>-5.2652915225944841E-2</c:v>
                </c:pt>
                <c:pt idx="192">
                  <c:v>-4.6686267675007276E-2</c:v>
                </c:pt>
                <c:pt idx="195">
                  <c:v>-3.9821302541491188E-2</c:v>
                </c:pt>
                <c:pt idx="198">
                  <c:v>-3.5502252663195288E-2</c:v>
                </c:pt>
                <c:pt idx="201">
                  <c:v>1.3914265635981415E-3</c:v>
                </c:pt>
                <c:pt idx="204">
                  <c:v>-2.1878844950956489E-2</c:v>
                </c:pt>
                <c:pt idx="207">
                  <c:v>-1.3714696351334821E-2</c:v>
                </c:pt>
                <c:pt idx="210">
                  <c:v>-4.0040783529935453E-3</c:v>
                </c:pt>
                <c:pt idx="213">
                  <c:v>0.10319937427837167</c:v>
                </c:pt>
                <c:pt idx="216">
                  <c:v>1.4157179442627177E-2</c:v>
                </c:pt>
                <c:pt idx="219">
                  <c:v>1.5410932633742602E-2</c:v>
                </c:pt>
                <c:pt idx="222">
                  <c:v>7.3953865770257643E-3</c:v>
                </c:pt>
                <c:pt idx="225">
                  <c:v>-1.3057040658343344E-2</c:v>
                </c:pt>
                <c:pt idx="228">
                  <c:v>-4.3964888834890914E-3</c:v>
                </c:pt>
                <c:pt idx="231">
                  <c:v>-2.0384192778388766E-3</c:v>
                </c:pt>
                <c:pt idx="234">
                  <c:v>8.8218880675172695E-3</c:v>
                </c:pt>
              </c:numCache>
            </c:numRef>
          </c:val>
          <c:smooth val="0"/>
          <c:extLst>
            <c:ext xmlns:c16="http://schemas.microsoft.com/office/drawing/2014/chart" uri="{C3380CC4-5D6E-409C-BE32-E72D297353CC}">
              <c16:uniqueId val="{0000000E-0B61-4756-8583-4C3975B7F59A}"/>
            </c:ext>
          </c:extLst>
        </c:ser>
        <c:dLbls>
          <c:showLegendKey val="0"/>
          <c:showVal val="0"/>
          <c:showCatName val="0"/>
          <c:showSerName val="0"/>
          <c:showPercent val="0"/>
          <c:showBubbleSize val="0"/>
        </c:dLbls>
        <c:smooth val="0"/>
        <c:axId val="129276160"/>
        <c:axId val="129282048"/>
      </c:lineChart>
      <c:dateAx>
        <c:axId val="129276160"/>
        <c:scaling>
          <c:orientation val="minMax"/>
        </c:scaling>
        <c:delete val="0"/>
        <c:axPos val="b"/>
        <c:numFmt formatCode="yyyy" sourceLinked="0"/>
        <c:majorTickMark val="none"/>
        <c:minorTickMark val="none"/>
        <c:tickLblPos val="low"/>
        <c:spPr>
          <a:ln w="25400">
            <a:solidFill>
              <a:schemeClr val="tx1"/>
            </a:solidFill>
            <a:prstDash val="solid"/>
          </a:ln>
        </c:spPr>
        <c:txPr>
          <a:bodyPr rot="-5400000" vert="horz"/>
          <a:lstStyle/>
          <a:p>
            <a:pPr>
              <a:defRPr sz="1100"/>
            </a:pPr>
            <a:endParaRPr lang="de-DE"/>
          </a:p>
        </c:txPr>
        <c:crossAx val="129282048"/>
        <c:crosses val="autoZero"/>
        <c:auto val="1"/>
        <c:lblOffset val="100"/>
        <c:baseTimeUnit val="months"/>
        <c:majorUnit val="12"/>
        <c:majorTimeUnit val="months"/>
        <c:minorUnit val="1"/>
      </c:dateAx>
      <c:valAx>
        <c:axId val="129282048"/>
        <c:scaling>
          <c:orientation val="minMax"/>
          <c:max val="0.2"/>
          <c:min val="-8.0000000000000016E-2"/>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low"/>
        <c:spPr>
          <a:ln w="9525">
            <a:noFill/>
          </a:ln>
        </c:spPr>
        <c:txPr>
          <a:bodyPr rot="0" vert="horz"/>
          <a:lstStyle/>
          <a:p>
            <a:pPr>
              <a:defRPr/>
            </a:pPr>
            <a:endParaRPr lang="de-DE"/>
          </a:p>
        </c:txPr>
        <c:crossAx val="129276160"/>
        <c:crosses val="autoZero"/>
        <c:crossBetween val="between"/>
        <c:majorUnit val="2.0000000000000004E-2"/>
      </c:valAx>
      <c:spPr>
        <a:solidFill>
          <a:srgbClr val="FFFFFF"/>
        </a:solidFill>
        <a:ln w="25400">
          <a:noFill/>
        </a:ln>
      </c:spPr>
    </c:plotArea>
    <c:plotVisOnly val="1"/>
    <c:dispBlanksAs val="span"/>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b="1"/>
              <a:t>Registrierte Arbeitslose </a:t>
            </a:r>
          </a:p>
          <a:p>
            <a:pPr algn="l">
              <a:defRPr/>
            </a:pPr>
            <a:r>
              <a:rPr lang="de-DE"/>
              <a:t>(Kalender- und saisonbereinigter Wert in Tausend)</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9.1231423611111112E-2"/>
          <c:y val="0.21296366653295568"/>
          <c:w val="0.87873506944444446"/>
          <c:h val="0.62259504232513441"/>
        </c:manualLayout>
      </c:layout>
      <c:lineChart>
        <c:grouping val="standard"/>
        <c:varyColors val="0"/>
        <c:ser>
          <c:idx val="0"/>
          <c:order val="0"/>
          <c:spPr>
            <a:ln w="19050">
              <a:solidFill>
                <a:srgbClr val="00B0F0"/>
              </a:solidFill>
              <a:prstDash val="solid"/>
            </a:ln>
          </c:spPr>
          <c:marker>
            <c:symbol val="circle"/>
            <c:size val="5"/>
          </c:marker>
          <c:cat>
            <c:numRef>
              <c:f>'DeStatis-Arbeitslosenstatistik'!$A$12:$A$48</c:f>
              <c:numCache>
                <c:formatCode>[$-407]mmm/\ yy;@</c:formatCode>
                <c:ptCount val="37"/>
                <c:pt idx="0">
                  <c:v>44713</c:v>
                </c:pt>
                <c:pt idx="1">
                  <c:v>44682</c:v>
                </c:pt>
                <c:pt idx="2">
                  <c:v>44652</c:v>
                </c:pt>
                <c:pt idx="3">
                  <c:v>44621</c:v>
                </c:pt>
                <c:pt idx="4">
                  <c:v>44593</c:v>
                </c:pt>
                <c:pt idx="5">
                  <c:v>44562</c:v>
                </c:pt>
                <c:pt idx="6">
                  <c:v>44531</c:v>
                </c:pt>
                <c:pt idx="7">
                  <c:v>44501</c:v>
                </c:pt>
                <c:pt idx="8">
                  <c:v>44470</c:v>
                </c:pt>
                <c:pt idx="9">
                  <c:v>44440</c:v>
                </c:pt>
                <c:pt idx="10">
                  <c:v>44409</c:v>
                </c:pt>
                <c:pt idx="11">
                  <c:v>44378</c:v>
                </c:pt>
                <c:pt idx="12">
                  <c:v>44348</c:v>
                </c:pt>
                <c:pt idx="13">
                  <c:v>44317</c:v>
                </c:pt>
                <c:pt idx="14">
                  <c:v>44287</c:v>
                </c:pt>
                <c:pt idx="15">
                  <c:v>44256</c:v>
                </c:pt>
                <c:pt idx="16">
                  <c:v>44228</c:v>
                </c:pt>
                <c:pt idx="17">
                  <c:v>44197</c:v>
                </c:pt>
                <c:pt idx="18">
                  <c:v>44166</c:v>
                </c:pt>
                <c:pt idx="19">
                  <c:v>44136</c:v>
                </c:pt>
                <c:pt idx="20">
                  <c:v>44105</c:v>
                </c:pt>
                <c:pt idx="21">
                  <c:v>44075</c:v>
                </c:pt>
                <c:pt idx="22">
                  <c:v>44044</c:v>
                </c:pt>
                <c:pt idx="23">
                  <c:v>44013</c:v>
                </c:pt>
                <c:pt idx="24">
                  <c:v>43983</c:v>
                </c:pt>
                <c:pt idx="25">
                  <c:v>43952</c:v>
                </c:pt>
                <c:pt idx="26">
                  <c:v>43922</c:v>
                </c:pt>
                <c:pt idx="27">
                  <c:v>43891</c:v>
                </c:pt>
                <c:pt idx="28">
                  <c:v>43862</c:v>
                </c:pt>
                <c:pt idx="29">
                  <c:v>43831</c:v>
                </c:pt>
                <c:pt idx="30">
                  <c:v>43800</c:v>
                </c:pt>
                <c:pt idx="31">
                  <c:v>43770</c:v>
                </c:pt>
                <c:pt idx="32">
                  <c:v>43739</c:v>
                </c:pt>
                <c:pt idx="33">
                  <c:v>43709</c:v>
                </c:pt>
                <c:pt idx="34">
                  <c:v>43678</c:v>
                </c:pt>
                <c:pt idx="35">
                  <c:v>43647</c:v>
                </c:pt>
                <c:pt idx="36">
                  <c:v>43617</c:v>
                </c:pt>
              </c:numCache>
            </c:numRef>
          </c:cat>
          <c:val>
            <c:numRef>
              <c:f>'DeStatis-Arbeitslosenstatistik'!$G$12:$G$48</c:f>
              <c:numCache>
                <c:formatCode>General</c:formatCode>
                <c:ptCount val="37"/>
                <c:pt idx="0">
                  <c:v>2326.1</c:v>
                </c:pt>
                <c:pt idx="1">
                  <c:v>2267.6</c:v>
                </c:pt>
                <c:pt idx="2">
                  <c:v>2285</c:v>
                </c:pt>
                <c:pt idx="3">
                  <c:v>2311.9</c:v>
                </c:pt>
                <c:pt idx="4">
                  <c:v>2350.6999999999998</c:v>
                </c:pt>
                <c:pt idx="5">
                  <c:v>2389.8000000000002</c:v>
                </c:pt>
                <c:pt idx="6">
                  <c:v>2441.1</c:v>
                </c:pt>
                <c:pt idx="7">
                  <c:v>2456.5</c:v>
                </c:pt>
                <c:pt idx="8">
                  <c:v>2470.6</c:v>
                </c:pt>
                <c:pt idx="9">
                  <c:v>2483.9</c:v>
                </c:pt>
                <c:pt idx="10">
                  <c:v>2498.8000000000002</c:v>
                </c:pt>
                <c:pt idx="11">
                  <c:v>2532.6999999999998</c:v>
                </c:pt>
                <c:pt idx="12">
                  <c:v>2571.5</c:v>
                </c:pt>
                <c:pt idx="13">
                  <c:v>2682.5</c:v>
                </c:pt>
                <c:pt idx="14">
                  <c:v>2743.1</c:v>
                </c:pt>
                <c:pt idx="15">
                  <c:v>2775.7</c:v>
                </c:pt>
                <c:pt idx="16">
                  <c:v>2864.5</c:v>
                </c:pt>
                <c:pt idx="17">
                  <c:v>2848.6</c:v>
                </c:pt>
                <c:pt idx="18">
                  <c:v>2835.3</c:v>
                </c:pt>
                <c:pt idx="19">
                  <c:v>2845.9</c:v>
                </c:pt>
                <c:pt idx="20">
                  <c:v>2853</c:v>
                </c:pt>
                <c:pt idx="21">
                  <c:v>2863.1</c:v>
                </c:pt>
                <c:pt idx="22">
                  <c:v>2860.6</c:v>
                </c:pt>
                <c:pt idx="23">
                  <c:v>2836</c:v>
                </c:pt>
                <c:pt idx="24">
                  <c:v>2802.7</c:v>
                </c:pt>
                <c:pt idx="25">
                  <c:v>2799.9</c:v>
                </c:pt>
                <c:pt idx="26">
                  <c:v>2623.2</c:v>
                </c:pt>
                <c:pt idx="27">
                  <c:v>2279.1</c:v>
                </c:pt>
                <c:pt idx="28">
                  <c:v>2383.5</c:v>
                </c:pt>
                <c:pt idx="29">
                  <c:v>2369.6999999999998</c:v>
                </c:pt>
                <c:pt idx="30">
                  <c:v>2347.5</c:v>
                </c:pt>
                <c:pt idx="31">
                  <c:v>2312.6</c:v>
                </c:pt>
                <c:pt idx="32">
                  <c:v>2288</c:v>
                </c:pt>
                <c:pt idx="33">
                  <c:v>2253.3000000000002</c:v>
                </c:pt>
                <c:pt idx="34">
                  <c:v>2233.1</c:v>
                </c:pt>
                <c:pt idx="35">
                  <c:v>2219.1999999999998</c:v>
                </c:pt>
                <c:pt idx="36">
                  <c:v>2207.5</c:v>
                </c:pt>
              </c:numCache>
            </c:numRef>
          </c:val>
          <c:smooth val="0"/>
          <c:extLst>
            <c:ext xmlns:c16="http://schemas.microsoft.com/office/drawing/2014/chart" uri="{C3380CC4-5D6E-409C-BE32-E72D297353CC}">
              <c16:uniqueId val="{00000000-81DF-4B4A-B1C0-7223A0EAFA77}"/>
            </c:ext>
          </c:extLst>
        </c:ser>
        <c:dLbls>
          <c:showLegendKey val="0"/>
          <c:showVal val="0"/>
          <c:showCatName val="0"/>
          <c:showSerName val="0"/>
          <c:showPercent val="0"/>
          <c:showBubbleSize val="0"/>
        </c:dLbls>
        <c:marker val="1"/>
        <c:smooth val="0"/>
        <c:axId val="128976384"/>
        <c:axId val="128977920"/>
      </c:lineChart>
      <c:dateAx>
        <c:axId val="128976384"/>
        <c:scaling>
          <c:orientation val="minMax"/>
        </c:scaling>
        <c:delete val="0"/>
        <c:axPos val="b"/>
        <c:numFmt formatCode="[$-407]mmm/\ yy;@" sourceLinked="0"/>
        <c:majorTickMark val="none"/>
        <c:minorTickMark val="none"/>
        <c:tickLblPos val="nextTo"/>
        <c:spPr>
          <a:ln w="3175">
            <a:solidFill>
              <a:schemeClr val="bg1">
                <a:lumMod val="65000"/>
              </a:schemeClr>
            </a:solidFill>
            <a:prstDash val="solid"/>
          </a:ln>
        </c:spPr>
        <c:txPr>
          <a:bodyPr rot="-2760000" vert="horz"/>
          <a:lstStyle/>
          <a:p>
            <a:pPr>
              <a:defRPr/>
            </a:pPr>
            <a:endParaRPr lang="de-DE"/>
          </a:p>
        </c:txPr>
        <c:crossAx val="128977920"/>
        <c:crosses val="autoZero"/>
        <c:auto val="1"/>
        <c:lblOffset val="100"/>
        <c:baseTimeUnit val="months"/>
        <c:majorUnit val="1"/>
        <c:majorTimeUnit val="months"/>
        <c:minorUnit val="6"/>
        <c:minorTimeUnit val="months"/>
      </c:dateAx>
      <c:valAx>
        <c:axId val="128977920"/>
        <c:scaling>
          <c:orientation val="minMax"/>
          <c:max val="3000"/>
          <c:min val="2200"/>
        </c:scaling>
        <c:delete val="0"/>
        <c:axPos val="l"/>
        <c:majorGridlines>
          <c:spPr>
            <a:ln w="3175">
              <a:solidFill>
                <a:schemeClr val="bg1">
                  <a:lumMod val="8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28976384"/>
        <c:crosses val="autoZero"/>
        <c:crossBetween val="between"/>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Agfa Rotis Sans Serif Light" panose="00000300000000000000" pitchFamily="2" charset="0"/>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b="1"/>
              <a:t>Registrierte Arbeitslose </a:t>
            </a:r>
          </a:p>
          <a:p>
            <a:pPr algn="l">
              <a:defRPr/>
            </a:pPr>
            <a:r>
              <a:rPr lang="de-DE"/>
              <a:t>(Kalender- und saisonbereinigter Wert in Tausend)</a:t>
            </a:r>
          </a:p>
        </c:rich>
      </c:tx>
      <c:layout>
        <c:manualLayout>
          <c:xMode val="edge"/>
          <c:yMode val="edge"/>
          <c:x val="2.0423611111111115E-3"/>
          <c:y val="1.7762360759407938E-3"/>
        </c:manualLayout>
      </c:layout>
      <c:overlay val="0"/>
      <c:spPr>
        <a:noFill/>
        <a:ln w="25400">
          <a:noFill/>
        </a:ln>
      </c:spPr>
    </c:title>
    <c:autoTitleDeleted val="0"/>
    <c:plotArea>
      <c:layout>
        <c:manualLayout>
          <c:layoutTarget val="inner"/>
          <c:xMode val="edge"/>
          <c:yMode val="edge"/>
          <c:x val="0.13641475694444444"/>
          <c:y val="0.21296366653295568"/>
          <c:w val="0.77523888888888892"/>
          <c:h val="0.62259504232513441"/>
        </c:manualLayout>
      </c:layout>
      <c:lineChart>
        <c:grouping val="standard"/>
        <c:varyColors val="0"/>
        <c:ser>
          <c:idx val="0"/>
          <c:order val="0"/>
          <c:spPr>
            <a:ln w="19050">
              <a:solidFill>
                <a:srgbClr val="00B0F0"/>
              </a:solidFill>
              <a:prstDash val="solid"/>
            </a:ln>
          </c:spPr>
          <c:marker>
            <c:symbol val="circle"/>
            <c:size val="5"/>
          </c:marker>
          <c:cat>
            <c:numRef>
              <c:f>'Arbeitslosenstatistik BA'!$A$9:$A$56</c:f>
              <c:numCache>
                <c:formatCode>[$-407]mmm/\ yy;@</c:formatCode>
                <c:ptCount val="4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numCache>
            </c:numRef>
          </c:cat>
          <c:val>
            <c:numRef>
              <c:f>'Arbeitslosenstatistik BA'!$B$9:$B$56</c:f>
              <c:numCache>
                <c:formatCode>#,##0,\ </c:formatCode>
                <c:ptCount val="48"/>
                <c:pt idx="6">
                  <c:v>2416581.255804</c:v>
                </c:pt>
                <c:pt idx="7">
                  <c:v>2284649.867844</c:v>
                </c:pt>
                <c:pt idx="8">
                  <c:v>2289080.2315699998</c:v>
                </c:pt>
                <c:pt idx="9">
                  <c:v>2302422.7449409999</c:v>
                </c:pt>
                <c:pt idx="10">
                  <c:v>2319645.3879650002</c:v>
                </c:pt>
                <c:pt idx="11">
                  <c:v>2350763.9227529997</c:v>
                </c:pt>
                <c:pt idx="12">
                  <c:v>2396378.189979</c:v>
                </c:pt>
                <c:pt idx="13">
                  <c:v>2422668.7458640002</c:v>
                </c:pt>
                <c:pt idx="14">
                  <c:v>2457234.7690329999</c:v>
                </c:pt>
                <c:pt idx="15">
                  <c:v>2496986.5733170002</c:v>
                </c:pt>
                <c:pt idx="16">
                  <c:v>2529596.8215389997</c:v>
                </c:pt>
                <c:pt idx="17">
                  <c:v>2584706.5290709999</c:v>
                </c:pt>
                <c:pt idx="18">
                  <c:v>2676347.7883780003</c:v>
                </c:pt>
                <c:pt idx="19">
                  <c:v>2721267.800206</c:v>
                </c:pt>
                <c:pt idx="20">
                  <c:v>2750030.547514</c:v>
                </c:pt>
                <c:pt idx="21">
                  <c:v>2753845.2244700002</c:v>
                </c:pt>
                <c:pt idx="22">
                  <c:v>2769252.538249</c:v>
                </c:pt>
                <c:pt idx="23">
                  <c:v>2760498.6266649999</c:v>
                </c:pt>
                <c:pt idx="24">
                  <c:v>2791275.5395139996</c:v>
                </c:pt>
                <c:pt idx="25">
                  <c:v>2825596.6731409999</c:v>
                </c:pt>
                <c:pt idx="26">
                  <c:v>2859572.912637</c:v>
                </c:pt>
                <c:pt idx="27">
                  <c:v>2892518.4461430004</c:v>
                </c:pt>
                <c:pt idx="28">
                  <c:v>2905401.5627370002</c:v>
                </c:pt>
                <c:pt idx="29">
                  <c:v>2910040.1106909998</c:v>
                </c:pt>
                <c:pt idx="30">
                  <c:v>2927990.1478280001</c:v>
                </c:pt>
                <c:pt idx="31">
                  <c:v>2855763.4463009997</c:v>
                </c:pt>
                <c:pt idx="32">
                  <c:v>2623904.3277679998</c:v>
                </c:pt>
                <c:pt idx="33">
                  <c:v>2267773.8200930003</c:v>
                </c:pt>
                <c:pt idx="34">
                  <c:v>2273014.5509939999</c:v>
                </c:pt>
                <c:pt idx="35">
                  <c:v>2292630.3963230001</c:v>
                </c:pt>
                <c:pt idx="36">
                  <c:v>2280139.6612229999</c:v>
                </c:pt>
                <c:pt idx="37">
                  <c:v>2272373.6460370002</c:v>
                </c:pt>
                <c:pt idx="38">
                  <c:v>2287567.1918299999</c:v>
                </c:pt>
                <c:pt idx="39">
                  <c:v>2275407.5037719999</c:v>
                </c:pt>
                <c:pt idx="40">
                  <c:v>2285549.9758609999</c:v>
                </c:pt>
                <c:pt idx="41">
                  <c:v>2284322.1438950002</c:v>
                </c:pt>
                <c:pt idx="42">
                  <c:v>2282862.5712819998</c:v>
                </c:pt>
                <c:pt idx="43">
                  <c:v>2282711.0121229999</c:v>
                </c:pt>
                <c:pt idx="44">
                  <c:v>2221806.9096679999</c:v>
                </c:pt>
                <c:pt idx="45">
                  <c:v>2232172.3290750002</c:v>
                </c:pt>
                <c:pt idx="46">
                  <c:v>2241168.2020950001</c:v>
                </c:pt>
                <c:pt idx="47">
                  <c:v>2257453.2811699999</c:v>
                </c:pt>
              </c:numCache>
            </c:numRef>
          </c:val>
          <c:smooth val="0"/>
          <c:extLst>
            <c:ext xmlns:c16="http://schemas.microsoft.com/office/drawing/2014/chart" uri="{C3380CC4-5D6E-409C-BE32-E72D297353CC}">
              <c16:uniqueId val="{00000000-7ADE-4EC8-BCA0-E70466073C31}"/>
            </c:ext>
          </c:extLst>
        </c:ser>
        <c:dLbls>
          <c:showLegendKey val="0"/>
          <c:showVal val="0"/>
          <c:showCatName val="0"/>
          <c:showSerName val="0"/>
          <c:showPercent val="0"/>
          <c:showBubbleSize val="0"/>
        </c:dLbls>
        <c:marker val="1"/>
        <c:smooth val="0"/>
        <c:axId val="128976384"/>
        <c:axId val="128977920"/>
      </c:lineChart>
      <c:dateAx>
        <c:axId val="128976384"/>
        <c:scaling>
          <c:orientation val="minMax"/>
        </c:scaling>
        <c:delete val="0"/>
        <c:axPos val="b"/>
        <c:numFmt formatCode="[$-407]mmm/\ yy;@" sourceLinked="0"/>
        <c:majorTickMark val="none"/>
        <c:minorTickMark val="none"/>
        <c:tickLblPos val="nextTo"/>
        <c:spPr>
          <a:ln w="3175">
            <a:solidFill>
              <a:schemeClr val="bg1">
                <a:lumMod val="65000"/>
              </a:schemeClr>
            </a:solidFill>
            <a:prstDash val="solid"/>
          </a:ln>
        </c:spPr>
        <c:txPr>
          <a:bodyPr rot="-2760000" vert="horz"/>
          <a:lstStyle/>
          <a:p>
            <a:pPr>
              <a:defRPr sz="1050"/>
            </a:pPr>
            <a:endParaRPr lang="de-DE"/>
          </a:p>
        </c:txPr>
        <c:crossAx val="128977920"/>
        <c:crosses val="autoZero"/>
        <c:auto val="1"/>
        <c:lblOffset val="100"/>
        <c:baseTimeUnit val="months"/>
        <c:majorUnit val="2"/>
        <c:majorTimeUnit val="months"/>
        <c:minorUnit val="6"/>
        <c:minorTimeUnit val="months"/>
      </c:dateAx>
      <c:valAx>
        <c:axId val="128977920"/>
        <c:scaling>
          <c:orientation val="minMax"/>
          <c:min val="2200000"/>
        </c:scaling>
        <c:delete val="0"/>
        <c:axPos val="l"/>
        <c:majorGridlines>
          <c:spPr>
            <a:ln w="3175">
              <a:solidFill>
                <a:schemeClr val="bg1">
                  <a:lumMod val="85000"/>
                </a:schemeClr>
              </a:solidFill>
              <a:prstDash val="solid"/>
            </a:ln>
          </c:spPr>
        </c:majorGridlines>
        <c:numFmt formatCode="#,##0" sourceLinked="0"/>
        <c:majorTickMark val="none"/>
        <c:minorTickMark val="none"/>
        <c:tickLblPos val="low"/>
        <c:spPr>
          <a:ln w="3175">
            <a:noFill/>
            <a:prstDash val="solid"/>
          </a:ln>
        </c:spPr>
        <c:txPr>
          <a:bodyPr rot="0" vert="horz"/>
          <a:lstStyle/>
          <a:p>
            <a:pPr>
              <a:defRPr/>
            </a:pPr>
            <a:endParaRPr lang="de-DE"/>
          </a:p>
        </c:txPr>
        <c:crossAx val="128976384"/>
        <c:crosses val="autoZero"/>
        <c:crossBetween val="between"/>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Agfa Rotis Sans Serif Light" panose="00000300000000000000" pitchFamily="2" charset="0"/>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7478117357048"/>
          <c:y val="0.22839211174466706"/>
          <c:w val="0.75793517179380154"/>
          <c:h val="0.68131633707911687"/>
        </c:manualLayout>
      </c:layout>
      <c:barChart>
        <c:barDir val="col"/>
        <c:grouping val="clustered"/>
        <c:varyColors val="0"/>
        <c:ser>
          <c:idx val="1"/>
          <c:order val="1"/>
          <c:tx>
            <c:strRef>
              <c:f>'Arbeitslose ab 1950'!$D$4</c:f>
              <c:strCache>
                <c:ptCount val="1"/>
                <c:pt idx="0">
                  <c:v>Arbeitslosenquote in %</c:v>
                </c:pt>
              </c:strCache>
            </c:strRef>
          </c:tx>
          <c:spPr>
            <a:solidFill>
              <a:srgbClr val="C00000">
                <a:alpha val="13000"/>
              </a:srgbClr>
            </a:solidFill>
          </c:spPr>
          <c:invertIfNegative val="0"/>
          <c:cat>
            <c:numRef>
              <c:f>'Arbeitslose ab 1950'!$A$6:$A$78</c:f>
              <c:numCache>
                <c:formatCode>General</c:formatCode>
                <c:ptCount val="73"/>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numCache>
            </c:numRef>
          </c:cat>
          <c:val>
            <c:numRef>
              <c:f>'Arbeitslose ab 1950'!$D$6:$D$78</c:f>
              <c:numCache>
                <c:formatCode>General</c:formatCode>
                <c:ptCount val="73"/>
                <c:pt idx="0">
                  <c:v>11</c:v>
                </c:pt>
                <c:pt idx="1">
                  <c:v>10.4</c:v>
                </c:pt>
                <c:pt idx="2">
                  <c:v>9.5</c:v>
                </c:pt>
                <c:pt idx="3">
                  <c:v>8.4</c:v>
                </c:pt>
                <c:pt idx="4">
                  <c:v>7.6</c:v>
                </c:pt>
                <c:pt idx="5">
                  <c:v>5.6</c:v>
                </c:pt>
                <c:pt idx="6">
                  <c:v>4.4000000000000004</c:v>
                </c:pt>
                <c:pt idx="7">
                  <c:v>3.7</c:v>
                </c:pt>
                <c:pt idx="8">
                  <c:v>3.7</c:v>
                </c:pt>
                <c:pt idx="9">
                  <c:v>2.6</c:v>
                </c:pt>
                <c:pt idx="10">
                  <c:v>1.3</c:v>
                </c:pt>
                <c:pt idx="11">
                  <c:v>0.8</c:v>
                </c:pt>
                <c:pt idx="12">
                  <c:v>0.7</c:v>
                </c:pt>
                <c:pt idx="13">
                  <c:v>0.8</c:v>
                </c:pt>
                <c:pt idx="14">
                  <c:v>0.8</c:v>
                </c:pt>
                <c:pt idx="15">
                  <c:v>0.7</c:v>
                </c:pt>
                <c:pt idx="16">
                  <c:v>0.7</c:v>
                </c:pt>
                <c:pt idx="17">
                  <c:v>2.1</c:v>
                </c:pt>
                <c:pt idx="18">
                  <c:v>1.5</c:v>
                </c:pt>
                <c:pt idx="19">
                  <c:v>0.9</c:v>
                </c:pt>
                <c:pt idx="20">
                  <c:v>0.7</c:v>
                </c:pt>
                <c:pt idx="21">
                  <c:v>0.8</c:v>
                </c:pt>
                <c:pt idx="22">
                  <c:v>1.1000000000000001</c:v>
                </c:pt>
                <c:pt idx="23">
                  <c:v>1.2</c:v>
                </c:pt>
                <c:pt idx="24">
                  <c:v>2.6</c:v>
                </c:pt>
                <c:pt idx="25">
                  <c:v>4.7</c:v>
                </c:pt>
                <c:pt idx="26">
                  <c:v>4.5999999999999996</c:v>
                </c:pt>
                <c:pt idx="27">
                  <c:v>4.5</c:v>
                </c:pt>
                <c:pt idx="28">
                  <c:v>4.3</c:v>
                </c:pt>
                <c:pt idx="29">
                  <c:v>3.8</c:v>
                </c:pt>
                <c:pt idx="30">
                  <c:v>3.8</c:v>
                </c:pt>
                <c:pt idx="31">
                  <c:v>5.5</c:v>
                </c:pt>
                <c:pt idx="32">
                  <c:v>7.5</c:v>
                </c:pt>
                <c:pt idx="33">
                  <c:v>9.1</c:v>
                </c:pt>
                <c:pt idx="34">
                  <c:v>9.1</c:v>
                </c:pt>
                <c:pt idx="35">
                  <c:v>9.3000000000000007</c:v>
                </c:pt>
                <c:pt idx="36">
                  <c:v>9</c:v>
                </c:pt>
                <c:pt idx="37">
                  <c:v>8.9</c:v>
                </c:pt>
                <c:pt idx="38">
                  <c:v>8.6999999999999993</c:v>
                </c:pt>
                <c:pt idx="39">
                  <c:v>7.9</c:v>
                </c:pt>
                <c:pt idx="40">
                  <c:v>7.2</c:v>
                </c:pt>
                <c:pt idx="41">
                  <c:v>7.3</c:v>
                </c:pt>
                <c:pt idx="42">
                  <c:v>8.5</c:v>
                </c:pt>
                <c:pt idx="43">
                  <c:v>9.8000000000000007</c:v>
                </c:pt>
                <c:pt idx="44">
                  <c:v>10.6</c:v>
                </c:pt>
                <c:pt idx="45">
                  <c:v>10.4</c:v>
                </c:pt>
                <c:pt idx="46">
                  <c:v>11.5</c:v>
                </c:pt>
                <c:pt idx="47">
                  <c:v>12.7</c:v>
                </c:pt>
                <c:pt idx="48">
                  <c:v>12.3</c:v>
                </c:pt>
                <c:pt idx="49">
                  <c:v>11.7</c:v>
                </c:pt>
                <c:pt idx="50">
                  <c:v>10.7</c:v>
                </c:pt>
                <c:pt idx="51">
                  <c:v>10.3</c:v>
                </c:pt>
                <c:pt idx="52">
                  <c:v>10.8</c:v>
                </c:pt>
                <c:pt idx="53">
                  <c:v>11.6</c:v>
                </c:pt>
                <c:pt idx="54">
                  <c:v>11.7</c:v>
                </c:pt>
                <c:pt idx="55">
                  <c:v>13</c:v>
                </c:pt>
                <c:pt idx="56">
                  <c:v>12</c:v>
                </c:pt>
                <c:pt idx="57">
                  <c:v>10.1</c:v>
                </c:pt>
                <c:pt idx="58">
                  <c:v>8.6999999999999993</c:v>
                </c:pt>
                <c:pt idx="59">
                  <c:v>9.1</c:v>
                </c:pt>
                <c:pt idx="60">
                  <c:v>8.6</c:v>
                </c:pt>
                <c:pt idx="61">
                  <c:v>7.9</c:v>
                </c:pt>
                <c:pt idx="62">
                  <c:v>7.6</c:v>
                </c:pt>
                <c:pt idx="63">
                  <c:v>7.7</c:v>
                </c:pt>
                <c:pt idx="64" formatCode="0.0">
                  <c:v>6.6916666666666673</c:v>
                </c:pt>
                <c:pt idx="65" formatCode="0.0">
                  <c:v>6.3999999999999995</c:v>
                </c:pt>
                <c:pt idx="66" formatCode="0.0">
                  <c:v>6.0833333333333348</c:v>
                </c:pt>
                <c:pt idx="67" formatCode="0.0">
                  <c:v>5.7</c:v>
                </c:pt>
                <c:pt idx="68" formatCode="0.0">
                  <c:v>5.1916666666666655</c:v>
                </c:pt>
                <c:pt idx="69" formatCode="0.0">
                  <c:v>4.9833333333333334</c:v>
                </c:pt>
                <c:pt idx="70" formatCode="0.0">
                  <c:v>5.8999999999999995</c:v>
                </c:pt>
                <c:pt idx="71" formatCode="0.0">
                  <c:v>5.6749999999999998</c:v>
                </c:pt>
                <c:pt idx="72" formatCode="0.0">
                  <c:v>5.083333333333333</c:v>
                </c:pt>
              </c:numCache>
            </c:numRef>
          </c:val>
          <c:extLst>
            <c:ext xmlns:c16="http://schemas.microsoft.com/office/drawing/2014/chart" uri="{C3380CC4-5D6E-409C-BE32-E72D297353CC}">
              <c16:uniqueId val="{00000000-BC0E-49DF-B21F-A11A8ECBA8CB}"/>
            </c:ext>
          </c:extLst>
        </c:ser>
        <c:dLbls>
          <c:showLegendKey val="0"/>
          <c:showVal val="0"/>
          <c:showCatName val="0"/>
          <c:showSerName val="0"/>
          <c:showPercent val="0"/>
          <c:showBubbleSize val="0"/>
        </c:dLbls>
        <c:gapWidth val="30"/>
        <c:axId val="146322944"/>
        <c:axId val="146321408"/>
      </c:barChart>
      <c:lineChart>
        <c:grouping val="standard"/>
        <c:varyColors val="0"/>
        <c:ser>
          <c:idx val="0"/>
          <c:order val="0"/>
          <c:tx>
            <c:strRef>
              <c:f>'Arbeitslose ab 1950'!$B$4:$C$4</c:f>
              <c:strCache>
                <c:ptCount val="1"/>
                <c:pt idx="0">
                  <c:v>Registrierte Arbeitslose (Mio.)</c:v>
                </c:pt>
              </c:strCache>
            </c:strRef>
          </c:tx>
          <c:spPr>
            <a:ln w="38100">
              <a:solidFill>
                <a:srgbClr val="00B0F0"/>
              </a:solidFill>
              <a:prstDash val="solid"/>
            </a:ln>
          </c:spPr>
          <c:marker>
            <c:symbol val="none"/>
          </c:marker>
          <c:cat>
            <c:numRef>
              <c:f>'Arbeitslose ab 1950'!$A$6:$A$78</c:f>
              <c:numCache>
                <c:formatCode>General</c:formatCode>
                <c:ptCount val="73"/>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pt idx="65">
                  <c:v>2015</c:v>
                </c:pt>
                <c:pt idx="66">
                  <c:v>2016</c:v>
                </c:pt>
                <c:pt idx="67">
                  <c:v>2017</c:v>
                </c:pt>
                <c:pt idx="68">
                  <c:v>2018</c:v>
                </c:pt>
                <c:pt idx="69">
                  <c:v>2019</c:v>
                </c:pt>
                <c:pt idx="70">
                  <c:v>2020</c:v>
                </c:pt>
                <c:pt idx="71">
                  <c:v>2021</c:v>
                </c:pt>
                <c:pt idx="72">
                  <c:v>2022</c:v>
                </c:pt>
              </c:numCache>
            </c:numRef>
          </c:cat>
          <c:val>
            <c:numRef>
              <c:f>'Arbeitslose ab 1950'!$C$6:$C$78</c:f>
              <c:numCache>
                <c:formatCode>0.00</c:formatCode>
                <c:ptCount val="73"/>
                <c:pt idx="0">
                  <c:v>1.8685039999999999</c:v>
                </c:pt>
                <c:pt idx="1">
                  <c:v>1.7138869999999999</c:v>
                </c:pt>
                <c:pt idx="2">
                  <c:v>1.651915</c:v>
                </c:pt>
                <c:pt idx="3">
                  <c:v>1.4910000000000001</c:v>
                </c:pt>
                <c:pt idx="4">
                  <c:v>1.410717</c:v>
                </c:pt>
                <c:pt idx="5">
                  <c:v>1.0735760000000001</c:v>
                </c:pt>
                <c:pt idx="6">
                  <c:v>0.87628700000000004</c:v>
                </c:pt>
                <c:pt idx="7">
                  <c:v>0.75371100000000002</c:v>
                </c:pt>
                <c:pt idx="8">
                  <c:v>0.76907700000000001</c:v>
                </c:pt>
                <c:pt idx="9">
                  <c:v>0.53994200000000003</c:v>
                </c:pt>
                <c:pt idx="10">
                  <c:v>0.27067799999999997</c:v>
                </c:pt>
                <c:pt idx="11">
                  <c:v>0.18085499999999999</c:v>
                </c:pt>
                <c:pt idx="12">
                  <c:v>0.15452299999999999</c:v>
                </c:pt>
                <c:pt idx="13">
                  <c:v>0.18564600000000001</c:v>
                </c:pt>
                <c:pt idx="14">
                  <c:v>0.16907</c:v>
                </c:pt>
                <c:pt idx="15">
                  <c:v>0.14735200000000001</c:v>
                </c:pt>
                <c:pt idx="16">
                  <c:v>0.16105900000000001</c:v>
                </c:pt>
                <c:pt idx="17">
                  <c:v>0.45948899999999998</c:v>
                </c:pt>
                <c:pt idx="18">
                  <c:v>0.32347999999999999</c:v>
                </c:pt>
                <c:pt idx="19">
                  <c:v>0.17857899999999999</c:v>
                </c:pt>
                <c:pt idx="20">
                  <c:v>0.14884600000000001</c:v>
                </c:pt>
                <c:pt idx="21">
                  <c:v>0.18507199999999999</c:v>
                </c:pt>
                <c:pt idx="22">
                  <c:v>0.24643300000000001</c:v>
                </c:pt>
                <c:pt idx="23">
                  <c:v>0.27349800000000002</c:v>
                </c:pt>
                <c:pt idx="24">
                  <c:v>0.58248100000000003</c:v>
                </c:pt>
                <c:pt idx="25">
                  <c:v>1.074217</c:v>
                </c:pt>
                <c:pt idx="26">
                  <c:v>1.0603359999999999</c:v>
                </c:pt>
                <c:pt idx="27">
                  <c:v>1.029995</c:v>
                </c:pt>
                <c:pt idx="28">
                  <c:v>0.99294800000000005</c:v>
                </c:pt>
                <c:pt idx="29">
                  <c:v>0.87613700000000005</c:v>
                </c:pt>
                <c:pt idx="30">
                  <c:v>0.88890000000000002</c:v>
                </c:pt>
                <c:pt idx="31">
                  <c:v>1.271574</c:v>
                </c:pt>
                <c:pt idx="32">
                  <c:v>1.8332440000000001</c:v>
                </c:pt>
                <c:pt idx="33">
                  <c:v>2.258235</c:v>
                </c:pt>
                <c:pt idx="34">
                  <c:v>2.2655590000000001</c:v>
                </c:pt>
                <c:pt idx="35">
                  <c:v>2.304014</c:v>
                </c:pt>
                <c:pt idx="36">
                  <c:v>2.2280039999999999</c:v>
                </c:pt>
                <c:pt idx="37">
                  <c:v>2.2287880000000002</c:v>
                </c:pt>
                <c:pt idx="38">
                  <c:v>2.2415560000000001</c:v>
                </c:pt>
                <c:pt idx="39">
                  <c:v>2.0377809999999998</c:v>
                </c:pt>
                <c:pt idx="40">
                  <c:v>1.8831469999999999</c:v>
                </c:pt>
                <c:pt idx="41">
                  <c:v>2.6022029999999998</c:v>
                </c:pt>
                <c:pt idx="42">
                  <c:v>2.9785699999999999</c:v>
                </c:pt>
                <c:pt idx="43">
                  <c:v>3.4191410000000002</c:v>
                </c:pt>
                <c:pt idx="44">
                  <c:v>3.6980569999999999</c:v>
                </c:pt>
                <c:pt idx="45">
                  <c:v>3.6119210000000002</c:v>
                </c:pt>
                <c:pt idx="46">
                  <c:v>3.9650639999999999</c:v>
                </c:pt>
                <c:pt idx="47">
                  <c:v>4.3844560000000001</c:v>
                </c:pt>
                <c:pt idx="48">
                  <c:v>4.2806300000000004</c:v>
                </c:pt>
                <c:pt idx="49">
                  <c:v>4.1004990000000001</c:v>
                </c:pt>
                <c:pt idx="50">
                  <c:v>3.8896950000000001</c:v>
                </c:pt>
                <c:pt idx="51">
                  <c:v>3.8525640000000001</c:v>
                </c:pt>
                <c:pt idx="52">
                  <c:v>4.0613450000000002</c:v>
                </c:pt>
                <c:pt idx="53">
                  <c:v>4.3767950000000004</c:v>
                </c:pt>
                <c:pt idx="54">
                  <c:v>4.3812810000000004</c:v>
                </c:pt>
                <c:pt idx="55">
                  <c:v>4.8609090000000004</c:v>
                </c:pt>
                <c:pt idx="56">
                  <c:v>4.4873050000000001</c:v>
                </c:pt>
                <c:pt idx="57">
                  <c:v>3.760586</c:v>
                </c:pt>
                <c:pt idx="58">
                  <c:v>3.2589540000000001</c:v>
                </c:pt>
                <c:pt idx="59">
                  <c:v>3.4149919999999998</c:v>
                </c:pt>
                <c:pt idx="60">
                  <c:v>3.2389649999999999</c:v>
                </c:pt>
                <c:pt idx="61">
                  <c:v>2.9764879999999998</c:v>
                </c:pt>
                <c:pt idx="62">
                  <c:v>2.8971260000000001</c:v>
                </c:pt>
                <c:pt idx="63">
                  <c:v>2.9503379999999999</c:v>
                </c:pt>
                <c:pt idx="64">
                  <c:v>2.8969999999999998</c:v>
                </c:pt>
                <c:pt idx="65">
                  <c:v>2.7920599543128333</c:v>
                </c:pt>
                <c:pt idx="66">
                  <c:v>2.6884337121076669</c:v>
                </c:pt>
                <c:pt idx="67">
                  <c:v>2.5304794174827498</c:v>
                </c:pt>
                <c:pt idx="68">
                  <c:v>2.338441929803333</c:v>
                </c:pt>
                <c:pt idx="69">
                  <c:v>2.2669612023359171</c:v>
                </c:pt>
                <c:pt idx="70">
                  <c:v>2.7021234945141663</c:v>
                </c:pt>
                <c:pt idx="71">
                  <c:v>2.6099011795237499</c:v>
                </c:pt>
                <c:pt idx="72">
                  <c:v>2.3271905684795002</c:v>
                </c:pt>
              </c:numCache>
            </c:numRef>
          </c:val>
          <c:smooth val="0"/>
          <c:extLst>
            <c:ext xmlns:c16="http://schemas.microsoft.com/office/drawing/2014/chart" uri="{C3380CC4-5D6E-409C-BE32-E72D297353CC}">
              <c16:uniqueId val="{00000001-BC0E-49DF-B21F-A11A8ECBA8CB}"/>
            </c:ext>
          </c:extLst>
        </c:ser>
        <c:dLbls>
          <c:showLegendKey val="0"/>
          <c:showVal val="0"/>
          <c:showCatName val="0"/>
          <c:showSerName val="0"/>
          <c:showPercent val="0"/>
          <c:showBubbleSize val="0"/>
        </c:dLbls>
        <c:marker val="1"/>
        <c:smooth val="0"/>
        <c:axId val="146301696"/>
        <c:axId val="146303232"/>
      </c:lineChart>
      <c:catAx>
        <c:axId val="146301696"/>
        <c:scaling>
          <c:orientation val="minMax"/>
        </c:scaling>
        <c:delete val="0"/>
        <c:axPos val="b"/>
        <c:numFmt formatCode="General" sourceLinked="1"/>
        <c:majorTickMark val="out"/>
        <c:minorTickMark val="none"/>
        <c:tickLblPos val="nextTo"/>
        <c:txPr>
          <a:bodyPr/>
          <a:lstStyle/>
          <a:p>
            <a:pPr>
              <a:defRPr sz="700"/>
            </a:pPr>
            <a:endParaRPr lang="de-DE"/>
          </a:p>
        </c:txPr>
        <c:crossAx val="146303232"/>
        <c:crosses val="autoZero"/>
        <c:auto val="1"/>
        <c:lblAlgn val="ctr"/>
        <c:lblOffset val="100"/>
        <c:tickLblSkip val="1"/>
        <c:noMultiLvlLbl val="0"/>
      </c:catAx>
      <c:valAx>
        <c:axId val="146303232"/>
        <c:scaling>
          <c:orientation val="minMax"/>
          <c:max val="5"/>
        </c:scaling>
        <c:delete val="0"/>
        <c:axPos val="r"/>
        <c:title>
          <c:tx>
            <c:rich>
              <a:bodyPr/>
              <a:lstStyle/>
              <a:p>
                <a:pPr>
                  <a:defRPr/>
                </a:pPr>
                <a:r>
                  <a:rPr lang="de-DE"/>
                  <a:t>Arbeitslose in Millionen </a:t>
                </a:r>
              </a:p>
            </c:rich>
          </c:tx>
          <c:layout>
            <c:manualLayout>
              <c:xMode val="edge"/>
              <c:yMode val="edge"/>
              <c:x val="0.93910220308994419"/>
              <c:y val="0.20518191747262499"/>
            </c:manualLayout>
          </c:layout>
          <c:overlay val="0"/>
        </c:title>
        <c:numFmt formatCode="0.0" sourceLinked="0"/>
        <c:majorTickMark val="out"/>
        <c:minorTickMark val="none"/>
        <c:tickLblPos val="nextTo"/>
        <c:spPr>
          <a:ln>
            <a:noFill/>
          </a:ln>
        </c:spPr>
        <c:crossAx val="146301696"/>
        <c:crosses val="max"/>
        <c:crossBetween val="between"/>
      </c:valAx>
      <c:valAx>
        <c:axId val="146321408"/>
        <c:scaling>
          <c:orientation val="minMax"/>
        </c:scaling>
        <c:delete val="0"/>
        <c:axPos val="l"/>
        <c:title>
          <c:tx>
            <c:rich>
              <a:bodyPr/>
              <a:lstStyle/>
              <a:p>
                <a:pPr>
                  <a:defRPr/>
                </a:pPr>
                <a:r>
                  <a:rPr lang="de-DE"/>
                  <a:t>Arbeitslosenquopte in %</a:t>
                </a:r>
              </a:p>
            </c:rich>
          </c:tx>
          <c:layout>
            <c:manualLayout>
              <c:xMode val="edge"/>
              <c:yMode val="edge"/>
              <c:x val="3.5826027120514003E-3"/>
              <c:y val="0.20248344350701772"/>
            </c:manualLayout>
          </c:layout>
          <c:overlay val="0"/>
        </c:title>
        <c:numFmt formatCode="General" sourceLinked="1"/>
        <c:majorTickMark val="out"/>
        <c:minorTickMark val="none"/>
        <c:tickLblPos val="nextTo"/>
        <c:spPr>
          <a:ln>
            <a:noFill/>
          </a:ln>
        </c:spPr>
        <c:crossAx val="146322944"/>
        <c:crosses val="autoZero"/>
        <c:crossBetween val="between"/>
      </c:valAx>
      <c:catAx>
        <c:axId val="146322944"/>
        <c:scaling>
          <c:orientation val="minMax"/>
        </c:scaling>
        <c:delete val="1"/>
        <c:axPos val="b"/>
        <c:numFmt formatCode="General" sourceLinked="1"/>
        <c:majorTickMark val="out"/>
        <c:minorTickMark val="none"/>
        <c:tickLblPos val="none"/>
        <c:crossAx val="146321408"/>
        <c:crosses val="autoZero"/>
        <c:auto val="1"/>
        <c:lblAlgn val="ctr"/>
        <c:lblOffset val="100"/>
        <c:noMultiLvlLbl val="0"/>
      </c:catAx>
      <c:spPr>
        <a:solidFill>
          <a:srgbClr val="FFFFFF"/>
        </a:solidFill>
        <a:ln w="12700">
          <a:noFill/>
          <a:prstDash val="solid"/>
        </a:ln>
      </c:spPr>
    </c:plotArea>
    <c:legend>
      <c:legendPos val="b"/>
      <c:layout>
        <c:manualLayout>
          <c:xMode val="edge"/>
          <c:yMode val="edge"/>
          <c:x val="7.9166716035502974E-2"/>
          <c:y val="0.14503086040188534"/>
          <c:w val="0.77883690692509588"/>
          <c:h val="6.7930370772618959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ysClr val="windowText" lastClr="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b="1"/>
              <a:t>Erwerbstätigkeit in Deutschland (Arbeitsort)</a:t>
            </a:r>
          </a:p>
          <a:p>
            <a:pPr algn="l">
              <a:defRPr/>
            </a:pPr>
            <a:r>
              <a:rPr lang="de-DE" sz="1000"/>
              <a:t>(Saison- und kalenderbereinigte Werte nach X 13 JDemetra+;  in 1.000 Personen)</a:t>
            </a:r>
            <a:br>
              <a:rPr lang="de-DE"/>
            </a:br>
            <a:endParaRPr lang="de-DE"/>
          </a:p>
        </c:rich>
      </c:tx>
      <c:layout>
        <c:manualLayout>
          <c:xMode val="edge"/>
          <c:yMode val="edge"/>
          <c:x val="1.9591194968553464E-3"/>
          <c:y val="4.7990740740740754E-3"/>
        </c:manualLayout>
      </c:layout>
      <c:overlay val="0"/>
      <c:spPr>
        <a:noFill/>
        <a:ln w="25400">
          <a:noFill/>
        </a:ln>
      </c:spPr>
    </c:title>
    <c:autoTitleDeleted val="0"/>
    <c:plotArea>
      <c:layout>
        <c:manualLayout>
          <c:layoutTarget val="inner"/>
          <c:xMode val="edge"/>
          <c:yMode val="edge"/>
          <c:x val="0.10169184275658477"/>
          <c:y val="0.1805783950617284"/>
          <c:w val="0.88948791778740366"/>
          <c:h val="0.71706820987654341"/>
        </c:manualLayout>
      </c:layout>
      <c:lineChart>
        <c:grouping val="standard"/>
        <c:varyColors val="0"/>
        <c:ser>
          <c:idx val="0"/>
          <c:order val="0"/>
          <c:spPr>
            <a:ln w="28575">
              <a:solidFill>
                <a:srgbClr val="002060"/>
              </a:solidFill>
              <a:prstDash val="solid"/>
            </a:ln>
          </c:spPr>
          <c:marker>
            <c:symbol val="none"/>
          </c:marker>
          <c:cat>
            <c:numRef>
              <c:f>'Erwerbstätige (Arbeitsort)'!$A$6:$A$89</c:f>
              <c:numCache>
                <c:formatCode>[$-407]mmm/\ yy;@</c:formatCode>
                <c:ptCount val="84"/>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numCache>
            </c:numRef>
          </c:cat>
          <c:val>
            <c:numRef>
              <c:f>'Erwerbstätige (Arbeitsort)'!$E$6:$E$89</c:f>
              <c:numCache>
                <c:formatCode>General</c:formatCode>
                <c:ptCount val="84"/>
                <c:pt idx="7">
                  <c:v>45555</c:v>
                </c:pt>
                <c:pt idx="8">
                  <c:v>45520</c:v>
                </c:pt>
                <c:pt idx="9">
                  <c:v>45464</c:v>
                </c:pt>
                <c:pt idx="10">
                  <c:v>45375</c:v>
                </c:pt>
                <c:pt idx="11">
                  <c:v>45313</c:v>
                </c:pt>
                <c:pt idx="12">
                  <c:v>45237</c:v>
                </c:pt>
                <c:pt idx="13">
                  <c:v>45170</c:v>
                </c:pt>
                <c:pt idx="14">
                  <c:v>45094</c:v>
                </c:pt>
                <c:pt idx="15">
                  <c:v>45055</c:v>
                </c:pt>
                <c:pt idx="16">
                  <c:v>45010</c:v>
                </c:pt>
                <c:pt idx="17">
                  <c:v>44949</c:v>
                </c:pt>
                <c:pt idx="18">
                  <c:v>44887</c:v>
                </c:pt>
                <c:pt idx="19">
                  <c:v>44775</c:v>
                </c:pt>
                <c:pt idx="20">
                  <c:v>44745</c:v>
                </c:pt>
                <c:pt idx="21">
                  <c:v>44729</c:v>
                </c:pt>
                <c:pt idx="22">
                  <c:v>44673</c:v>
                </c:pt>
                <c:pt idx="23">
                  <c:v>44682</c:v>
                </c:pt>
                <c:pt idx="24">
                  <c:v>44731</c:v>
                </c:pt>
                <c:pt idx="25">
                  <c:v>44729</c:v>
                </c:pt>
                <c:pt idx="26">
                  <c:v>44780</c:v>
                </c:pt>
                <c:pt idx="27">
                  <c:v>44752</c:v>
                </c:pt>
                <c:pt idx="28">
                  <c:v>44701</c:v>
                </c:pt>
                <c:pt idx="29">
                  <c:v>44674</c:v>
                </c:pt>
                <c:pt idx="30">
                  <c:v>44664</c:v>
                </c:pt>
                <c:pt idx="31">
                  <c:v>44700</c:v>
                </c:pt>
                <c:pt idx="32" formatCode="0">
                  <c:v>44932</c:v>
                </c:pt>
                <c:pt idx="33" formatCode="0">
                  <c:v>45302</c:v>
                </c:pt>
                <c:pt idx="34" formatCode="0">
                  <c:v>45424</c:v>
                </c:pt>
                <c:pt idx="35" formatCode="0">
                  <c:v>45405</c:v>
                </c:pt>
                <c:pt idx="36" formatCode="0">
                  <c:v>45359</c:v>
                </c:pt>
                <c:pt idx="37" formatCode="0">
                  <c:v>45346</c:v>
                </c:pt>
                <c:pt idx="38" formatCode="0">
                  <c:v>45318</c:v>
                </c:pt>
                <c:pt idx="39" formatCode="0">
                  <c:v>45293</c:v>
                </c:pt>
                <c:pt idx="40" formatCode="0">
                  <c:v>45282</c:v>
                </c:pt>
                <c:pt idx="41" formatCode="0">
                  <c:v>45293</c:v>
                </c:pt>
                <c:pt idx="42" formatCode="0">
                  <c:v>45273</c:v>
                </c:pt>
                <c:pt idx="43" formatCode="0">
                  <c:v>45283</c:v>
                </c:pt>
                <c:pt idx="44" formatCode="0">
                  <c:v>45266</c:v>
                </c:pt>
                <c:pt idx="45" formatCode="0">
                  <c:v>45212</c:v>
                </c:pt>
                <c:pt idx="46" formatCode="0">
                  <c:v>45168</c:v>
                </c:pt>
                <c:pt idx="47" formatCode="0">
                  <c:v>45130</c:v>
                </c:pt>
                <c:pt idx="48" formatCode="0">
                  <c:v>45075</c:v>
                </c:pt>
                <c:pt idx="49" formatCode="0">
                  <c:v>45040</c:v>
                </c:pt>
                <c:pt idx="50" formatCode="0">
                  <c:v>44983</c:v>
                </c:pt>
                <c:pt idx="51" formatCode="0">
                  <c:v>44942</c:v>
                </c:pt>
                <c:pt idx="52" formatCode="0">
                  <c:v>44942</c:v>
                </c:pt>
                <c:pt idx="53" formatCode="0">
                  <c:v>44893</c:v>
                </c:pt>
                <c:pt idx="54" formatCode="0">
                  <c:v>44851</c:v>
                </c:pt>
                <c:pt idx="55" formatCode="0">
                  <c:v>44827</c:v>
                </c:pt>
                <c:pt idx="56" formatCode="0">
                  <c:v>44763</c:v>
                </c:pt>
                <c:pt idx="57" formatCode="0">
                  <c:v>44706</c:v>
                </c:pt>
                <c:pt idx="58" formatCode="0">
                  <c:v>44659</c:v>
                </c:pt>
                <c:pt idx="59" formatCode="0">
                  <c:v>44632</c:v>
                </c:pt>
                <c:pt idx="60" formatCode="0">
                  <c:v>44540</c:v>
                </c:pt>
                <c:pt idx="61" formatCode="0">
                  <c:v>44479</c:v>
                </c:pt>
                <c:pt idx="62" formatCode="0">
                  <c:v>44412</c:v>
                </c:pt>
                <c:pt idx="63" formatCode="0">
                  <c:v>44382</c:v>
                </c:pt>
                <c:pt idx="64" formatCode="0">
                  <c:v>44336</c:v>
                </c:pt>
                <c:pt idx="65" formatCode="0">
                  <c:v>44293</c:v>
                </c:pt>
                <c:pt idx="66" formatCode="0">
                  <c:v>44242</c:v>
                </c:pt>
                <c:pt idx="67" formatCode="0">
                  <c:v>44170</c:v>
                </c:pt>
                <c:pt idx="68" formatCode="0">
                  <c:v>44121</c:v>
                </c:pt>
                <c:pt idx="69" formatCode="0">
                  <c:v>44080</c:v>
                </c:pt>
                <c:pt idx="70" formatCode="0">
                  <c:v>44007</c:v>
                </c:pt>
                <c:pt idx="71" formatCode="0">
                  <c:v>43960</c:v>
                </c:pt>
                <c:pt idx="72" formatCode="0">
                  <c:v>43948</c:v>
                </c:pt>
                <c:pt idx="73" formatCode="0">
                  <c:v>43891</c:v>
                </c:pt>
                <c:pt idx="74" formatCode="0">
                  <c:v>43836</c:v>
                </c:pt>
                <c:pt idx="75" formatCode="0">
                  <c:v>43799</c:v>
                </c:pt>
                <c:pt idx="76" formatCode="0">
                  <c:v>43730</c:v>
                </c:pt>
                <c:pt idx="77" formatCode="0">
                  <c:v>43652</c:v>
                </c:pt>
                <c:pt idx="78" formatCode="0">
                  <c:v>43650</c:v>
                </c:pt>
                <c:pt idx="79" formatCode="0">
                  <c:v>43591</c:v>
                </c:pt>
                <c:pt idx="80" formatCode="0">
                  <c:v>43536</c:v>
                </c:pt>
                <c:pt idx="81" formatCode="0">
                  <c:v>43504</c:v>
                </c:pt>
                <c:pt idx="82" formatCode="0">
                  <c:v>43441</c:v>
                </c:pt>
                <c:pt idx="83" formatCode="0">
                  <c:v>43376</c:v>
                </c:pt>
              </c:numCache>
            </c:numRef>
          </c:val>
          <c:smooth val="0"/>
          <c:extLst>
            <c:ext xmlns:c16="http://schemas.microsoft.com/office/drawing/2014/chart" uri="{C3380CC4-5D6E-409C-BE32-E72D297353CC}">
              <c16:uniqueId val="{00000000-E3C3-43BA-8580-D480866E9104}"/>
            </c:ext>
          </c:extLst>
        </c:ser>
        <c:dLbls>
          <c:showLegendKey val="0"/>
          <c:showVal val="0"/>
          <c:showCatName val="0"/>
          <c:showSerName val="0"/>
          <c:showPercent val="0"/>
          <c:showBubbleSize val="0"/>
        </c:dLbls>
        <c:smooth val="0"/>
        <c:axId val="146398592"/>
        <c:axId val="146474112"/>
      </c:lineChart>
      <c:dateAx>
        <c:axId val="146398592"/>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a:pPr>
            <a:endParaRPr lang="de-DE"/>
          </a:p>
        </c:txPr>
        <c:crossAx val="146474112"/>
        <c:crosses val="autoZero"/>
        <c:auto val="1"/>
        <c:lblOffset val="100"/>
        <c:baseTimeUnit val="months"/>
        <c:majorUnit val="12"/>
        <c:majorTimeUnit val="months"/>
        <c:minorUnit val="6"/>
        <c:minorTimeUnit val="months"/>
      </c:dateAx>
      <c:valAx>
        <c:axId val="146474112"/>
        <c:scaling>
          <c:orientation val="minMax"/>
          <c:max val="46000"/>
          <c:min val="43000"/>
        </c:scaling>
        <c:delete val="0"/>
        <c:axPos val="l"/>
        <c:majorGridlines>
          <c:spPr>
            <a:ln w="3175">
              <a:solidFill>
                <a:schemeClr val="bg1">
                  <a:lumMod val="50000"/>
                  <a:alpha val="46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46398592"/>
        <c:crosses val="autoZero"/>
        <c:crossBetween val="between"/>
        <c:majorUnit val="500"/>
        <c:minorUnit val="100"/>
      </c:valAx>
      <c:spPr>
        <a:solidFill>
          <a:srgbClr val="FFFFFF"/>
        </a:solidFill>
        <a:ln w="12700">
          <a:noFill/>
          <a:prstDash val="solid"/>
        </a:ln>
      </c:spPr>
    </c:plotArea>
    <c:plotVisOnly val="1"/>
    <c:dispBlanksAs val="span"/>
    <c:showDLblsOverMax val="0"/>
  </c:chart>
  <c:spPr>
    <a:solidFill>
      <a:schemeClr val="bg1"/>
    </a:solidFill>
    <a:ln w="3175">
      <a:noFill/>
      <a:prstDash val="solid"/>
    </a:ln>
  </c:spPr>
  <c:txPr>
    <a:bodyPr/>
    <a:lstStyle/>
    <a:p>
      <a:pPr>
        <a:defRPr sz="1200" b="0" i="0" u="none" strike="noStrike" baseline="0">
          <a:solidFill>
            <a:srgbClr val="002060"/>
          </a:solidFill>
          <a:latin typeface="Agfa Rotis Sans Serif Light" panose="00000300000000000000" pitchFamily="2" charset="0"/>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600" b="1"/>
              <a:t>Volumenindex des Auftragseingangs (ohne Großaufträge) </a:t>
            </a:r>
          </a:p>
          <a:p>
            <a:pPr algn="l">
              <a:defRPr/>
            </a:pPr>
            <a:r>
              <a:rPr lang="de-DE" sz="1200"/>
              <a:t>(Kalender- und saisonbereinigter Wert nach X13 JDemetra+; 2015=100)</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4917474160206762E-2"/>
          <c:y val="0.25093439552565133"/>
          <c:w val="0.90133204134366918"/>
          <c:h val="0.67325454966041276"/>
        </c:manualLayout>
      </c:layout>
      <c:lineChart>
        <c:grouping val="standard"/>
        <c:varyColors val="0"/>
        <c:ser>
          <c:idx val="0"/>
          <c:order val="0"/>
          <c:tx>
            <c:strRef>
              <c:f>'Auftragseingang ohne Großauftr.'!$B$4</c:f>
              <c:strCache>
                <c:ptCount val="1"/>
                <c:pt idx="0">
                  <c:v>Insgesamt</c:v>
                </c:pt>
              </c:strCache>
            </c:strRef>
          </c:tx>
          <c:spPr>
            <a:ln w="38100">
              <a:solidFill>
                <a:srgbClr val="00B0F0"/>
              </a:solidFill>
              <a:prstDash val="solid"/>
            </a:ln>
          </c:spPr>
          <c:marker>
            <c:symbol val="none"/>
          </c:marker>
          <c:cat>
            <c:numRef>
              <c:f>'Auftragseingang ohne Großauftr.'!$A$5:$A$148</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'Auftragseingang ohne Großauftr.'!$B$5:$B$148</c:f>
              <c:numCache>
                <c:formatCode>General</c:formatCode>
                <c:ptCount val="60"/>
                <c:pt idx="7">
                  <c:v>105.3</c:v>
                </c:pt>
                <c:pt idx="8">
                  <c:v>106.3</c:v>
                </c:pt>
                <c:pt idx="9">
                  <c:v>106.8</c:v>
                </c:pt>
                <c:pt idx="10">
                  <c:v>108.9</c:v>
                </c:pt>
                <c:pt idx="11">
                  <c:v>110.9</c:v>
                </c:pt>
                <c:pt idx="12">
                  <c:v>109.8</c:v>
                </c:pt>
                <c:pt idx="13">
                  <c:v>108.9</c:v>
                </c:pt>
                <c:pt idx="14">
                  <c:v>106.3</c:v>
                </c:pt>
                <c:pt idx="15">
                  <c:v>106.7</c:v>
                </c:pt>
                <c:pt idx="16">
                  <c:v>107</c:v>
                </c:pt>
                <c:pt idx="17">
                  <c:v>111.7</c:v>
                </c:pt>
                <c:pt idx="18">
                  <c:v>112.9</c:v>
                </c:pt>
                <c:pt idx="19">
                  <c:v>109.8</c:v>
                </c:pt>
                <c:pt idx="20">
                  <c:v>113.5</c:v>
                </c:pt>
                <c:pt idx="21">
                  <c:v>111.1</c:v>
                </c:pt>
                <c:pt idx="22">
                  <c:v>108.7</c:v>
                </c:pt>
                <c:pt idx="23">
                  <c:v>106</c:v>
                </c:pt>
                <c:pt idx="24">
                  <c:v>105.8</c:v>
                </c:pt>
                <c:pt idx="25">
                  <c:v>107.3</c:v>
                </c:pt>
                <c:pt idx="26">
                  <c:v>105.2</c:v>
                </c:pt>
                <c:pt idx="27">
                  <c:v>102.9</c:v>
                </c:pt>
                <c:pt idx="28">
                  <c:v>98</c:v>
                </c:pt>
                <c:pt idx="29">
                  <c:v>94.3</c:v>
                </c:pt>
                <c:pt idx="30">
                  <c:v>87.9</c:v>
                </c:pt>
                <c:pt idx="31">
                  <c:v>70.7</c:v>
                </c:pt>
                <c:pt idx="32">
                  <c:v>63.5</c:v>
                </c:pt>
                <c:pt idx="33">
                  <c:v>87</c:v>
                </c:pt>
                <c:pt idx="34">
                  <c:v>102.5</c:v>
                </c:pt>
                <c:pt idx="35">
                  <c:v>102.8</c:v>
                </c:pt>
                <c:pt idx="36">
                  <c:v>99</c:v>
                </c:pt>
                <c:pt idx="37">
                  <c:v>99.9</c:v>
                </c:pt>
                <c:pt idx="38">
                  <c:v>99.6</c:v>
                </c:pt>
                <c:pt idx="39">
                  <c:v>102</c:v>
                </c:pt>
                <c:pt idx="40">
                  <c:v>101.3</c:v>
                </c:pt>
                <c:pt idx="41">
                  <c:v>100.8</c:v>
                </c:pt>
                <c:pt idx="42">
                  <c:v>100.2</c:v>
                </c:pt>
                <c:pt idx="43">
                  <c:v>100.8</c:v>
                </c:pt>
                <c:pt idx="44">
                  <c:v>103.1</c:v>
                </c:pt>
                <c:pt idx="45">
                  <c:v>101.5</c:v>
                </c:pt>
                <c:pt idx="46">
                  <c:v>102.2</c:v>
                </c:pt>
                <c:pt idx="47">
                  <c:v>105</c:v>
                </c:pt>
                <c:pt idx="48">
                  <c:v>107.5</c:v>
                </c:pt>
                <c:pt idx="49">
                  <c:v>106</c:v>
                </c:pt>
                <c:pt idx="50">
                  <c:v>106.8</c:v>
                </c:pt>
                <c:pt idx="51">
                  <c:v>106.5</c:v>
                </c:pt>
                <c:pt idx="52">
                  <c:v>107.9</c:v>
                </c:pt>
                <c:pt idx="53">
                  <c:v>106.1</c:v>
                </c:pt>
                <c:pt idx="54">
                  <c:v>108</c:v>
                </c:pt>
                <c:pt idx="55">
                  <c:v>110.1</c:v>
                </c:pt>
                <c:pt idx="56">
                  <c:v>107.8</c:v>
                </c:pt>
                <c:pt idx="57">
                  <c:v>109.7</c:v>
                </c:pt>
                <c:pt idx="58">
                  <c:v>109.2</c:v>
                </c:pt>
                <c:pt idx="59">
                  <c:v>109.3</c:v>
                </c:pt>
              </c:numCache>
            </c:numRef>
          </c:val>
          <c:smooth val="0"/>
          <c:extLst>
            <c:ext xmlns:c16="http://schemas.microsoft.com/office/drawing/2014/chart" uri="{C3380CC4-5D6E-409C-BE32-E72D297353CC}">
              <c16:uniqueId val="{00000000-8298-4DD0-B820-FDA6F159C914}"/>
            </c:ext>
          </c:extLst>
        </c:ser>
        <c:ser>
          <c:idx val="1"/>
          <c:order val="1"/>
          <c:tx>
            <c:strRef>
              <c:f>'Auftragseingang ohne Großauftr.'!$C$4</c:f>
              <c:strCache>
                <c:ptCount val="1"/>
                <c:pt idx="0">
                  <c:v>Inland</c:v>
                </c:pt>
              </c:strCache>
            </c:strRef>
          </c:tx>
          <c:marker>
            <c:symbol val="none"/>
          </c:marker>
          <c:cat>
            <c:numRef>
              <c:f>'Auftragseingang ohne Großauftr.'!$A$5:$A$148</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'Auftragseingang ohne Großauftr.'!$C$5:$C$148</c:f>
              <c:numCache>
                <c:formatCode>General</c:formatCode>
                <c:ptCount val="60"/>
                <c:pt idx="7">
                  <c:v>97.5</c:v>
                </c:pt>
                <c:pt idx="8">
                  <c:v>102.7</c:v>
                </c:pt>
                <c:pt idx="9">
                  <c:v>101.8</c:v>
                </c:pt>
                <c:pt idx="10">
                  <c:v>104.1</c:v>
                </c:pt>
                <c:pt idx="11">
                  <c:v>103.7</c:v>
                </c:pt>
                <c:pt idx="12">
                  <c:v>103.3</c:v>
                </c:pt>
                <c:pt idx="13">
                  <c:v>101.4</c:v>
                </c:pt>
                <c:pt idx="14">
                  <c:v>101.5</c:v>
                </c:pt>
                <c:pt idx="15">
                  <c:v>98.6</c:v>
                </c:pt>
                <c:pt idx="16">
                  <c:v>101.8</c:v>
                </c:pt>
                <c:pt idx="17">
                  <c:v>105.2</c:v>
                </c:pt>
                <c:pt idx="18">
                  <c:v>105.7</c:v>
                </c:pt>
                <c:pt idx="19">
                  <c:v>104</c:v>
                </c:pt>
                <c:pt idx="20">
                  <c:v>104.4</c:v>
                </c:pt>
                <c:pt idx="21">
                  <c:v>105.2</c:v>
                </c:pt>
                <c:pt idx="22">
                  <c:v>101.9</c:v>
                </c:pt>
                <c:pt idx="23">
                  <c:v>97.7</c:v>
                </c:pt>
                <c:pt idx="24">
                  <c:v>101.2</c:v>
                </c:pt>
                <c:pt idx="25">
                  <c:v>101.2</c:v>
                </c:pt>
                <c:pt idx="26">
                  <c:v>98.7</c:v>
                </c:pt>
                <c:pt idx="27">
                  <c:v>95.8</c:v>
                </c:pt>
                <c:pt idx="28">
                  <c:v>92.2</c:v>
                </c:pt>
                <c:pt idx="29">
                  <c:v>89.2</c:v>
                </c:pt>
                <c:pt idx="30">
                  <c:v>86.2</c:v>
                </c:pt>
                <c:pt idx="31">
                  <c:v>71.7</c:v>
                </c:pt>
                <c:pt idx="32">
                  <c:v>63.1</c:v>
                </c:pt>
                <c:pt idx="33">
                  <c:v>83.8</c:v>
                </c:pt>
                <c:pt idx="34">
                  <c:v>97</c:v>
                </c:pt>
                <c:pt idx="35">
                  <c:v>97.6</c:v>
                </c:pt>
                <c:pt idx="36">
                  <c:v>95.2</c:v>
                </c:pt>
                <c:pt idx="37">
                  <c:v>95.3</c:v>
                </c:pt>
                <c:pt idx="38">
                  <c:v>93.7</c:v>
                </c:pt>
                <c:pt idx="39">
                  <c:v>96.9</c:v>
                </c:pt>
                <c:pt idx="40">
                  <c:v>95</c:v>
                </c:pt>
                <c:pt idx="41">
                  <c:v>95.7</c:v>
                </c:pt>
                <c:pt idx="42">
                  <c:v>95.4</c:v>
                </c:pt>
                <c:pt idx="43">
                  <c:v>96.8</c:v>
                </c:pt>
                <c:pt idx="44">
                  <c:v>97.4</c:v>
                </c:pt>
                <c:pt idx="45">
                  <c:v>97.2</c:v>
                </c:pt>
                <c:pt idx="46">
                  <c:v>101.3</c:v>
                </c:pt>
                <c:pt idx="47">
                  <c:v>101.4</c:v>
                </c:pt>
                <c:pt idx="48">
                  <c:v>104.4</c:v>
                </c:pt>
                <c:pt idx="49">
                  <c:v>100.8</c:v>
                </c:pt>
                <c:pt idx="50">
                  <c:v>101.4</c:v>
                </c:pt>
                <c:pt idx="51">
                  <c:v>102.9</c:v>
                </c:pt>
                <c:pt idx="52">
                  <c:v>101.8</c:v>
                </c:pt>
                <c:pt idx="53">
                  <c:v>103.1</c:v>
                </c:pt>
                <c:pt idx="54">
                  <c:v>104.1</c:v>
                </c:pt>
                <c:pt idx="55">
                  <c:v>104.8</c:v>
                </c:pt>
                <c:pt idx="56">
                  <c:v>102.4</c:v>
                </c:pt>
                <c:pt idx="57">
                  <c:v>105.7</c:v>
                </c:pt>
                <c:pt idx="58">
                  <c:v>103.4</c:v>
                </c:pt>
                <c:pt idx="59">
                  <c:v>105.4</c:v>
                </c:pt>
              </c:numCache>
            </c:numRef>
          </c:val>
          <c:smooth val="0"/>
          <c:extLst>
            <c:ext xmlns:c16="http://schemas.microsoft.com/office/drawing/2014/chart" uri="{C3380CC4-5D6E-409C-BE32-E72D297353CC}">
              <c16:uniqueId val="{00000001-8298-4DD0-B820-FDA6F159C914}"/>
            </c:ext>
          </c:extLst>
        </c:ser>
        <c:ser>
          <c:idx val="2"/>
          <c:order val="2"/>
          <c:tx>
            <c:strRef>
              <c:f>'Auftragseingang ohne Großauftr.'!$E$4</c:f>
              <c:strCache>
                <c:ptCount val="1"/>
                <c:pt idx="0">
                  <c:v>Eurozone</c:v>
                </c:pt>
              </c:strCache>
            </c:strRef>
          </c:tx>
          <c:spPr>
            <a:ln w="25400"/>
          </c:spPr>
          <c:marker>
            <c:symbol val="none"/>
          </c:marker>
          <c:cat>
            <c:numRef>
              <c:f>'Auftragseingang ohne Großauftr.'!$A$5:$A$148</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'Auftragseingang ohne Großauftr.'!$E$5:$E$148</c:f>
              <c:numCache>
                <c:formatCode>General</c:formatCode>
                <c:ptCount val="60"/>
                <c:pt idx="7">
                  <c:v>108.6</c:v>
                </c:pt>
                <c:pt idx="8">
                  <c:v>110.1</c:v>
                </c:pt>
                <c:pt idx="9">
                  <c:v>110.3</c:v>
                </c:pt>
                <c:pt idx="10">
                  <c:v>109.6</c:v>
                </c:pt>
                <c:pt idx="11">
                  <c:v>112.7</c:v>
                </c:pt>
                <c:pt idx="12">
                  <c:v>115.7</c:v>
                </c:pt>
                <c:pt idx="13">
                  <c:v>113.9</c:v>
                </c:pt>
                <c:pt idx="14">
                  <c:v>108.5</c:v>
                </c:pt>
                <c:pt idx="15">
                  <c:v>110.7</c:v>
                </c:pt>
                <c:pt idx="16">
                  <c:v>111.2</c:v>
                </c:pt>
                <c:pt idx="17">
                  <c:v>114.9</c:v>
                </c:pt>
                <c:pt idx="18">
                  <c:v>119.9</c:v>
                </c:pt>
                <c:pt idx="19">
                  <c:v>114.7</c:v>
                </c:pt>
                <c:pt idx="20">
                  <c:v>116.6</c:v>
                </c:pt>
                <c:pt idx="21">
                  <c:v>112.4</c:v>
                </c:pt>
                <c:pt idx="22">
                  <c:v>114.8</c:v>
                </c:pt>
                <c:pt idx="23">
                  <c:v>109</c:v>
                </c:pt>
                <c:pt idx="24">
                  <c:v>111.1</c:v>
                </c:pt>
                <c:pt idx="25">
                  <c:v>110.5</c:v>
                </c:pt>
                <c:pt idx="26">
                  <c:v>107.9</c:v>
                </c:pt>
                <c:pt idx="27">
                  <c:v>107.8</c:v>
                </c:pt>
                <c:pt idx="28">
                  <c:v>104.4</c:v>
                </c:pt>
                <c:pt idx="29">
                  <c:v>98.9</c:v>
                </c:pt>
                <c:pt idx="30">
                  <c:v>94.7</c:v>
                </c:pt>
                <c:pt idx="31">
                  <c:v>72.3</c:v>
                </c:pt>
                <c:pt idx="32">
                  <c:v>59.9</c:v>
                </c:pt>
                <c:pt idx="33">
                  <c:v>85</c:v>
                </c:pt>
                <c:pt idx="34">
                  <c:v>109.7</c:v>
                </c:pt>
                <c:pt idx="35">
                  <c:v>108.7</c:v>
                </c:pt>
                <c:pt idx="36">
                  <c:v>105.7</c:v>
                </c:pt>
                <c:pt idx="37">
                  <c:v>105.8</c:v>
                </c:pt>
                <c:pt idx="38">
                  <c:v>105.9</c:v>
                </c:pt>
                <c:pt idx="39">
                  <c:v>105.2</c:v>
                </c:pt>
                <c:pt idx="40">
                  <c:v>109.8</c:v>
                </c:pt>
                <c:pt idx="41">
                  <c:v>103.6</c:v>
                </c:pt>
                <c:pt idx="42">
                  <c:v>103</c:v>
                </c:pt>
                <c:pt idx="43">
                  <c:v>104.3</c:v>
                </c:pt>
                <c:pt idx="44">
                  <c:v>108.3</c:v>
                </c:pt>
                <c:pt idx="45">
                  <c:v>105.4</c:v>
                </c:pt>
                <c:pt idx="46">
                  <c:v>105.3</c:v>
                </c:pt>
                <c:pt idx="47">
                  <c:v>107.9</c:v>
                </c:pt>
                <c:pt idx="48">
                  <c:v>114.4</c:v>
                </c:pt>
                <c:pt idx="49">
                  <c:v>109.6</c:v>
                </c:pt>
                <c:pt idx="50">
                  <c:v>112.8</c:v>
                </c:pt>
                <c:pt idx="51">
                  <c:v>112.7</c:v>
                </c:pt>
                <c:pt idx="52">
                  <c:v>113.3</c:v>
                </c:pt>
                <c:pt idx="53">
                  <c:v>113.7</c:v>
                </c:pt>
                <c:pt idx="54">
                  <c:v>113.5</c:v>
                </c:pt>
                <c:pt idx="55">
                  <c:v>113.9</c:v>
                </c:pt>
                <c:pt idx="56">
                  <c:v>111.4</c:v>
                </c:pt>
                <c:pt idx="57">
                  <c:v>113.9</c:v>
                </c:pt>
                <c:pt idx="58">
                  <c:v>114.5</c:v>
                </c:pt>
                <c:pt idx="59">
                  <c:v>112.9</c:v>
                </c:pt>
              </c:numCache>
            </c:numRef>
          </c:val>
          <c:smooth val="0"/>
          <c:extLst>
            <c:ext xmlns:c16="http://schemas.microsoft.com/office/drawing/2014/chart" uri="{C3380CC4-5D6E-409C-BE32-E72D297353CC}">
              <c16:uniqueId val="{00000002-8298-4DD0-B820-FDA6F159C914}"/>
            </c:ext>
          </c:extLst>
        </c:ser>
        <c:ser>
          <c:idx val="3"/>
          <c:order val="3"/>
          <c:tx>
            <c:strRef>
              <c:f>'Auftragseingang ohne Großauftr.'!$F$4</c:f>
              <c:strCache>
                <c:ptCount val="1"/>
                <c:pt idx="0">
                  <c:v>Ausland (Nicht-Eurozone)</c:v>
                </c:pt>
              </c:strCache>
            </c:strRef>
          </c:tx>
          <c:spPr>
            <a:ln w="25400">
              <a:solidFill>
                <a:schemeClr val="tx2"/>
              </a:solidFill>
            </a:ln>
          </c:spPr>
          <c:marker>
            <c:symbol val="none"/>
          </c:marker>
          <c:cat>
            <c:numRef>
              <c:f>'Auftragseingang ohne Großauftr.'!$A$5:$A$148</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'Auftragseingang ohne Großauftr.'!$F$5:$F$148</c:f>
              <c:numCache>
                <c:formatCode>General</c:formatCode>
                <c:ptCount val="60"/>
                <c:pt idx="7">
                  <c:v>113.1</c:v>
                </c:pt>
                <c:pt idx="8">
                  <c:v>108.5</c:v>
                </c:pt>
                <c:pt idx="9">
                  <c:v>111</c:v>
                </c:pt>
                <c:pt idx="10">
                  <c:v>114.5</c:v>
                </c:pt>
                <c:pt idx="11">
                  <c:v>119</c:v>
                </c:pt>
                <c:pt idx="12">
                  <c:v>114.4</c:v>
                </c:pt>
                <c:pt idx="13">
                  <c:v>115.2</c:v>
                </c:pt>
                <c:pt idx="14">
                  <c:v>111.1</c:v>
                </c:pt>
                <c:pt idx="15">
                  <c:v>114.6</c:v>
                </c:pt>
                <c:pt idx="16">
                  <c:v>110.8</c:v>
                </c:pt>
                <c:pt idx="17">
                  <c:v>118</c:v>
                </c:pt>
                <c:pt idx="18">
                  <c:v>117.7</c:v>
                </c:pt>
                <c:pt idx="19">
                  <c:v>114.2</c:v>
                </c:pt>
                <c:pt idx="20">
                  <c:v>123.2</c:v>
                </c:pt>
                <c:pt idx="21">
                  <c:v>117.7</c:v>
                </c:pt>
                <c:pt idx="22">
                  <c:v>113.7</c:v>
                </c:pt>
                <c:pt idx="23">
                  <c:v>114.6</c:v>
                </c:pt>
                <c:pt idx="24">
                  <c:v>108.3</c:v>
                </c:pt>
                <c:pt idx="25">
                  <c:v>112.9</c:v>
                </c:pt>
                <c:pt idx="26">
                  <c:v>111.6</c:v>
                </c:pt>
                <c:pt idx="27">
                  <c:v>108.9</c:v>
                </c:pt>
                <c:pt idx="28">
                  <c:v>101.5</c:v>
                </c:pt>
                <c:pt idx="29">
                  <c:v>98</c:v>
                </c:pt>
                <c:pt idx="30">
                  <c:v>86</c:v>
                </c:pt>
                <c:pt idx="31">
                  <c:v>68.400000000000006</c:v>
                </c:pt>
                <c:pt idx="32">
                  <c:v>66.2</c:v>
                </c:pt>
                <c:pt idx="33">
                  <c:v>92.2</c:v>
                </c:pt>
                <c:pt idx="34">
                  <c:v>105.1</c:v>
                </c:pt>
                <c:pt idx="35">
                  <c:v>105.6</c:v>
                </c:pt>
                <c:pt idx="36">
                  <c:v>99.7</c:v>
                </c:pt>
                <c:pt idx="37">
                  <c:v>102.1</c:v>
                </c:pt>
                <c:pt idx="38">
                  <c:v>103.2</c:v>
                </c:pt>
                <c:pt idx="39">
                  <c:v>106.5</c:v>
                </c:pt>
                <c:pt idx="40">
                  <c:v>104.1</c:v>
                </c:pt>
                <c:pt idx="41">
                  <c:v>105.5</c:v>
                </c:pt>
                <c:pt idx="42">
                  <c:v>104.4</c:v>
                </c:pt>
                <c:pt idx="43">
                  <c:v>103.6</c:v>
                </c:pt>
                <c:pt idx="44">
                  <c:v>107.1</c:v>
                </c:pt>
                <c:pt idx="45">
                  <c:v>104.5</c:v>
                </c:pt>
                <c:pt idx="46">
                  <c:v>101.4</c:v>
                </c:pt>
                <c:pt idx="47">
                  <c:v>107.7</c:v>
                </c:pt>
                <c:pt idx="48">
                  <c:v>107.4</c:v>
                </c:pt>
                <c:pt idx="49">
                  <c:v>110.3</c:v>
                </c:pt>
                <c:pt idx="50">
                  <c:v>110.1</c:v>
                </c:pt>
                <c:pt idx="51">
                  <c:v>107.3</c:v>
                </c:pt>
                <c:pt idx="52">
                  <c:v>112.1</c:v>
                </c:pt>
                <c:pt idx="53">
                  <c:v>105.3</c:v>
                </c:pt>
                <c:pt idx="54">
                  <c:v>109.7</c:v>
                </c:pt>
                <c:pt idx="55">
                  <c:v>114.4</c:v>
                </c:pt>
                <c:pt idx="56">
                  <c:v>112.3</c:v>
                </c:pt>
                <c:pt idx="57">
                  <c:v>112.1</c:v>
                </c:pt>
                <c:pt idx="58">
                  <c:v>113.3</c:v>
                </c:pt>
                <c:pt idx="59">
                  <c:v>112</c:v>
                </c:pt>
              </c:numCache>
            </c:numRef>
          </c:val>
          <c:smooth val="0"/>
          <c:extLst>
            <c:ext xmlns:c16="http://schemas.microsoft.com/office/drawing/2014/chart" uri="{C3380CC4-5D6E-409C-BE32-E72D297353CC}">
              <c16:uniqueId val="{00000003-8298-4DD0-B820-FDA6F159C914}"/>
            </c:ext>
          </c:extLst>
        </c:ser>
        <c:dLbls>
          <c:showLegendKey val="0"/>
          <c:showVal val="0"/>
          <c:showCatName val="0"/>
          <c:showSerName val="0"/>
          <c:showPercent val="0"/>
          <c:showBubbleSize val="0"/>
        </c:dLbls>
        <c:smooth val="0"/>
        <c:axId val="122773888"/>
        <c:axId val="122775424"/>
      </c:lineChart>
      <c:dateAx>
        <c:axId val="12277388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a:pPr>
            <a:endParaRPr lang="de-DE"/>
          </a:p>
        </c:txPr>
        <c:crossAx val="122775424"/>
        <c:crosses val="autoZero"/>
        <c:auto val="1"/>
        <c:lblOffset val="100"/>
        <c:baseTimeUnit val="months"/>
        <c:majorUnit val="12"/>
        <c:majorTimeUnit val="months"/>
        <c:minorUnit val="6"/>
        <c:minorTimeUnit val="months"/>
      </c:dateAx>
      <c:valAx>
        <c:axId val="122775424"/>
        <c:scaling>
          <c:orientation val="minMax"/>
          <c:max val="130"/>
          <c:min val="6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9525">
            <a:noFill/>
          </a:ln>
        </c:spPr>
        <c:txPr>
          <a:bodyPr rot="0" vert="horz"/>
          <a:lstStyle/>
          <a:p>
            <a:pPr>
              <a:defRPr/>
            </a:pPr>
            <a:endParaRPr lang="de-DE"/>
          </a:p>
        </c:txPr>
        <c:crossAx val="122773888"/>
        <c:crosses val="autoZero"/>
        <c:crossBetween val="between"/>
        <c:majorUnit val="10"/>
      </c:valAx>
      <c:spPr>
        <a:solidFill>
          <a:srgbClr val="FFFFFF"/>
        </a:solidFill>
        <a:ln w="25400">
          <a:noFill/>
        </a:ln>
      </c:spPr>
    </c:plotArea>
    <c:legend>
      <c:legendPos val="r"/>
      <c:layout>
        <c:manualLayout>
          <c:xMode val="edge"/>
          <c:yMode val="edge"/>
          <c:x val="7.557827579244901E-2"/>
          <c:y val="0.17386856547237822"/>
          <c:w val="0.89365249343832032"/>
          <c:h val="4.6422217223256089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Erwerbstätige Deutschland</a:t>
            </a:r>
          </a:p>
          <a:p>
            <a:pPr algn="l">
              <a:defRPr/>
            </a:pPr>
            <a:r>
              <a:rPr lang="de-DE" sz="1200"/>
              <a:t>(Kalender- und saisonbereinigter Wert nach Census X-12-ARIMA; </a:t>
            </a:r>
          </a:p>
          <a:p>
            <a:pPr algn="l">
              <a:defRPr/>
            </a:pPr>
            <a:r>
              <a:rPr lang="de-DE" sz="1200"/>
              <a:t>Veränderung gegenüber Vorquartal in %)</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9.8550696547546945E-2"/>
          <c:y val="0.24560888493898592"/>
          <c:w val="0.88492178477690286"/>
          <c:h val="0.64272965879265087"/>
        </c:manualLayout>
      </c:layout>
      <c:lineChart>
        <c:grouping val="standard"/>
        <c:varyColors val="0"/>
        <c:ser>
          <c:idx val="0"/>
          <c:order val="0"/>
          <c:tx>
            <c:strRef>
              <c:f>'Erwerbstätige (Arbeitsort)'!$H$90:$H$92</c:f>
              <c:strCache>
                <c:ptCount val="3"/>
                <c:pt idx="0">
                  <c:v>0,3%</c:v>
                </c:pt>
              </c:strCache>
            </c:strRef>
          </c:tx>
          <c:spPr>
            <a:ln w="38100">
              <a:solidFill>
                <a:srgbClr val="00B0F0"/>
              </a:solidFill>
            </a:ln>
          </c:spPr>
          <c:marker>
            <c:symbol val="none"/>
          </c:marker>
          <c:dPt>
            <c:idx val="6"/>
            <c:bubble3D val="0"/>
            <c:extLst>
              <c:ext xmlns:c16="http://schemas.microsoft.com/office/drawing/2014/chart" uri="{C3380CC4-5D6E-409C-BE32-E72D297353CC}">
                <c16:uniqueId val="{00000000-425D-4DFB-9BB7-1D4AB6745CF0}"/>
              </c:ext>
            </c:extLst>
          </c:dPt>
          <c:dPt>
            <c:idx val="11"/>
            <c:bubble3D val="0"/>
            <c:extLst>
              <c:ext xmlns:c16="http://schemas.microsoft.com/office/drawing/2014/chart" uri="{C3380CC4-5D6E-409C-BE32-E72D297353CC}">
                <c16:uniqueId val="{00000001-425D-4DFB-9BB7-1D4AB6745CF0}"/>
              </c:ext>
            </c:extLst>
          </c:dPt>
          <c:dPt>
            <c:idx val="12"/>
            <c:bubble3D val="0"/>
            <c:extLst>
              <c:ext xmlns:c16="http://schemas.microsoft.com/office/drawing/2014/chart" uri="{C3380CC4-5D6E-409C-BE32-E72D297353CC}">
                <c16:uniqueId val="{00000002-425D-4DFB-9BB7-1D4AB6745CF0}"/>
              </c:ext>
            </c:extLst>
          </c:dPt>
          <c:dPt>
            <c:idx val="27"/>
            <c:bubble3D val="0"/>
            <c:extLst>
              <c:ext xmlns:c16="http://schemas.microsoft.com/office/drawing/2014/chart" uri="{C3380CC4-5D6E-409C-BE32-E72D297353CC}">
                <c16:uniqueId val="{00000003-425D-4DFB-9BB7-1D4AB6745CF0}"/>
              </c:ext>
            </c:extLst>
          </c:dPt>
          <c:dPt>
            <c:idx val="28"/>
            <c:bubble3D val="0"/>
            <c:extLst>
              <c:ext xmlns:c16="http://schemas.microsoft.com/office/drawing/2014/chart" uri="{C3380CC4-5D6E-409C-BE32-E72D297353CC}">
                <c16:uniqueId val="{00000004-425D-4DFB-9BB7-1D4AB6745CF0}"/>
              </c:ext>
            </c:extLst>
          </c:dPt>
          <c:dPt>
            <c:idx val="29"/>
            <c:bubble3D val="0"/>
            <c:extLst>
              <c:ext xmlns:c16="http://schemas.microsoft.com/office/drawing/2014/chart" uri="{C3380CC4-5D6E-409C-BE32-E72D297353CC}">
                <c16:uniqueId val="{00000005-425D-4DFB-9BB7-1D4AB6745CF0}"/>
              </c:ext>
            </c:extLst>
          </c:dPt>
          <c:dPt>
            <c:idx val="30"/>
            <c:bubble3D val="0"/>
            <c:extLst>
              <c:ext xmlns:c16="http://schemas.microsoft.com/office/drawing/2014/chart" uri="{C3380CC4-5D6E-409C-BE32-E72D297353CC}">
                <c16:uniqueId val="{00000006-425D-4DFB-9BB7-1D4AB6745CF0}"/>
              </c:ext>
            </c:extLst>
          </c:dPt>
          <c:dPt>
            <c:idx val="43"/>
            <c:bubble3D val="0"/>
            <c:extLst>
              <c:ext xmlns:c16="http://schemas.microsoft.com/office/drawing/2014/chart" uri="{C3380CC4-5D6E-409C-BE32-E72D297353CC}">
                <c16:uniqueId val="{00000007-425D-4DFB-9BB7-1D4AB6745CF0}"/>
              </c:ext>
            </c:extLst>
          </c:dPt>
          <c:dPt>
            <c:idx val="45"/>
            <c:bubble3D val="0"/>
            <c:extLst>
              <c:ext xmlns:c16="http://schemas.microsoft.com/office/drawing/2014/chart" uri="{C3380CC4-5D6E-409C-BE32-E72D297353CC}">
                <c16:uniqueId val="{00000008-425D-4DFB-9BB7-1D4AB6745CF0}"/>
              </c:ext>
            </c:extLst>
          </c:dPt>
          <c:dPt>
            <c:idx val="51"/>
            <c:bubble3D val="0"/>
            <c:extLst>
              <c:ext xmlns:c16="http://schemas.microsoft.com/office/drawing/2014/chart" uri="{C3380CC4-5D6E-409C-BE32-E72D297353CC}">
                <c16:uniqueId val="{00000009-425D-4DFB-9BB7-1D4AB6745CF0}"/>
              </c:ext>
            </c:extLst>
          </c:dPt>
          <c:dPt>
            <c:idx val="52"/>
            <c:bubble3D val="0"/>
            <c:extLst>
              <c:ext xmlns:c16="http://schemas.microsoft.com/office/drawing/2014/chart" uri="{C3380CC4-5D6E-409C-BE32-E72D297353CC}">
                <c16:uniqueId val="{0000000A-425D-4DFB-9BB7-1D4AB6745CF0}"/>
              </c:ext>
            </c:extLst>
          </c:dPt>
          <c:dPt>
            <c:idx val="55"/>
            <c:bubble3D val="0"/>
            <c:extLst>
              <c:ext xmlns:c16="http://schemas.microsoft.com/office/drawing/2014/chart" uri="{C3380CC4-5D6E-409C-BE32-E72D297353CC}">
                <c16:uniqueId val="{0000000B-425D-4DFB-9BB7-1D4AB6745CF0}"/>
              </c:ext>
            </c:extLst>
          </c:dPt>
          <c:dPt>
            <c:idx val="57"/>
            <c:bubble3D val="0"/>
            <c:extLst>
              <c:ext xmlns:c16="http://schemas.microsoft.com/office/drawing/2014/chart" uri="{C3380CC4-5D6E-409C-BE32-E72D297353CC}">
                <c16:uniqueId val="{0000000C-425D-4DFB-9BB7-1D4AB6745CF0}"/>
              </c:ext>
            </c:extLst>
          </c:dPt>
          <c:dPt>
            <c:idx val="61"/>
            <c:bubble3D val="0"/>
            <c:extLst>
              <c:ext xmlns:c16="http://schemas.microsoft.com/office/drawing/2014/chart" uri="{C3380CC4-5D6E-409C-BE32-E72D297353CC}">
                <c16:uniqueId val="{0000000D-425D-4DFB-9BB7-1D4AB6745CF0}"/>
              </c:ext>
            </c:extLst>
          </c:dPt>
          <c:cat>
            <c:numRef>
              <c:f>'Erwerbstätige (Arbeitsort)'!$A$6:$A$276</c:f>
              <c:numCache>
                <c:formatCode>[$-407]mmm/\ yy;@</c:formatCode>
                <c:ptCount val="271"/>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numCache>
            </c:numRef>
          </c:cat>
          <c:val>
            <c:numRef>
              <c:f>'Erwerbstätige (Arbeitsort)'!$H$6:$H$276</c:f>
              <c:numCache>
                <c:formatCode>0.0%</c:formatCode>
                <c:ptCount val="271"/>
                <c:pt idx="9">
                  <c:v>4.8043925875085325E-3</c:v>
                </c:pt>
                <c:pt idx="12">
                  <c:v>3.607033344690258E-3</c:v>
                </c:pt>
                <c:pt idx="15">
                  <c:v>4.5161338323151945E-3</c:v>
                </c:pt>
                <c:pt idx="18">
                  <c:v>2.4089376808569263E-3</c:v>
                </c:pt>
                <c:pt idx="21">
                  <c:v>-1.1620977353993256E-3</c:v>
                </c:pt>
                <c:pt idx="24">
                  <c:v>8.4248510739826088E-4</c:v>
                </c:pt>
                <c:pt idx="27">
                  <c:v>-1.2584142491214312E-3</c:v>
                </c:pt>
                <c:pt idx="30">
                  <c:v>-1.3479662971696338E-2</c:v>
                </c:pt>
                <c:pt idx="33">
                  <c:v>7.9398337045932799E-4</c:v>
                </c:pt>
                <c:pt idx="36">
                  <c:v>1.1408131421672962E-3</c:v>
                </c:pt>
                <c:pt idx="39">
                  <c:v>3.3867856459202095E-4</c:v>
                </c:pt>
                <c:pt idx="42">
                  <c:v>2.3024131060438435E-3</c:v>
                </c:pt>
                <c:pt idx="45">
                  <c:v>3.0496380405335977E-3</c:v>
                </c:pt>
                <c:pt idx="48">
                  <c:v>2.3817120131772729E-3</c:v>
                </c:pt>
                <c:pt idx="51">
                  <c:v>2.4992375837729064E-3</c:v>
                </c:pt>
                <c:pt idx="54">
                  <c:v>3.3135070188139437E-3</c:v>
                </c:pt>
                <c:pt idx="57">
                  <c:v>4.2418928135139478E-3</c:v>
                </c:pt>
                <c:pt idx="60">
                  <c:v>3.1576335791776433E-3</c:v>
                </c:pt>
                <c:pt idx="63">
                  <c:v>3.606648910082777E-3</c:v>
                </c:pt>
                <c:pt idx="66">
                  <c:v>3.680507698016644E-3</c:v>
                </c:pt>
                <c:pt idx="69">
                  <c:v>2.8251376495158631E-3</c:v>
                </c:pt>
                <c:pt idx="72">
                  <c:v>3.7657892530167381E-3</c:v>
                </c:pt>
                <c:pt idx="75">
                  <c:v>3.0892282282051209E-3</c:v>
                </c:pt>
                <c:pt idx="78">
                  <c:v>3.4990523399911488E-3</c:v>
                </c:pt>
                <c:pt idx="81">
                  <c:v>2.5000769254439614E-3</c:v>
                </c:pt>
                <c:pt idx="84">
                  <c:v>3.0400765420286469E-3</c:v>
                </c:pt>
                <c:pt idx="87">
                  <c:v>3.2512269511231207E-3</c:v>
                </c:pt>
                <c:pt idx="90">
                  <c:v>3.7217469678250126E-3</c:v>
                </c:pt>
                <c:pt idx="93">
                  <c:v>2.1100660271584637E-3</c:v>
                </c:pt>
                <c:pt idx="96">
                  <c:v>1.0912605618431659E-3</c:v>
                </c:pt>
                <c:pt idx="99">
                  <c:v>1.4441053182105978E-3</c:v>
                </c:pt>
                <c:pt idx="102">
                  <c:v>2.0728712003881267E-3</c:v>
                </c:pt>
                <c:pt idx="105">
                  <c:v>3.0914569079154575E-3</c:v>
                </c:pt>
                <c:pt idx="108">
                  <c:v>2.170289057339625E-3</c:v>
                </c:pt>
                <c:pt idx="111">
                  <c:v>2.427796695674056E-3</c:v>
                </c:pt>
                <c:pt idx="114">
                  <c:v>9.7048311122693853E-4</c:v>
                </c:pt>
                <c:pt idx="117">
                  <c:v>1.3985019436806301E-3</c:v>
                </c:pt>
                <c:pt idx="120">
                  <c:v>2.8445782655204255E-3</c:v>
                </c:pt>
                <c:pt idx="123">
                  <c:v>2.5181113370615904E-3</c:v>
                </c:pt>
                <c:pt idx="126">
                  <c:v>2.3328954178112316E-3</c:v>
                </c:pt>
                <c:pt idx="129">
                  <c:v>3.1148915778123065E-3</c:v>
                </c:pt>
                <c:pt idx="132">
                  <c:v>2.8675098320345427E-3</c:v>
                </c:pt>
                <c:pt idx="135">
                  <c:v>3.0369007544046589E-3</c:v>
                </c:pt>
                <c:pt idx="138">
                  <c:v>3.6365688851616174E-3</c:v>
                </c:pt>
                <c:pt idx="141">
                  <c:v>2.8625954198473469E-3</c:v>
                </c:pt>
                <c:pt idx="144">
                  <c:v>2.6919209937406041E-3</c:v>
                </c:pt>
                <c:pt idx="147">
                  <c:v>2.5932218546005359E-3</c:v>
                </c:pt>
                <c:pt idx="150">
                  <c:v>3.5569478776606989E-3</c:v>
                </c:pt>
                <c:pt idx="153">
                  <c:v>1.876723729947738E-4</c:v>
                </c:pt>
                <c:pt idx="156">
                  <c:v>1.5505773860535754E-4</c:v>
                </c:pt>
                <c:pt idx="159">
                  <c:v>-1.5074967405475093E-3</c:v>
                </c:pt>
                <c:pt idx="162">
                  <c:v>-2.6656264222092441E-3</c:v>
                </c:pt>
                <c:pt idx="165">
                  <c:v>6.9940306761440141E-4</c:v>
                </c:pt>
                <c:pt idx="168">
                  <c:v>2.388541522308163E-3</c:v>
                </c:pt>
                <c:pt idx="171">
                  <c:v>2.7793900056403142E-3</c:v>
                </c:pt>
                <c:pt idx="174">
                  <c:v>1.7278370101050378E-3</c:v>
                </c:pt>
                <c:pt idx="177">
                  <c:v>5.4174213732915977E-3</c:v>
                </c:pt>
                <c:pt idx="180">
                  <c:v>3.7767658653089509E-3</c:v>
                </c:pt>
                <c:pt idx="183">
                  <c:v>3.0671540954796406E-3</c:v>
                </c:pt>
                <c:pt idx="186">
                  <c:v>3.7944032551986417E-3</c:v>
                </c:pt>
                <c:pt idx="189">
                  <c:v>4.8748264963125454E-3</c:v>
                </c:pt>
                <c:pt idx="192">
                  <c:v>3.6337392267602464E-3</c:v>
                </c:pt>
                <c:pt idx="195">
                  <c:v>5.2048184640303141E-3</c:v>
                </c:pt>
                <c:pt idx="198">
                  <c:v>6.0254255987235439E-3</c:v>
                </c:pt>
                <c:pt idx="201">
                  <c:v>-4.0149101082758154E-3</c:v>
                </c:pt>
                <c:pt idx="204">
                  <c:v>2.8651109170898525E-3</c:v>
                </c:pt>
                <c:pt idx="207">
                  <c:v>2.3024638912487738E-3</c:v>
                </c:pt>
                <c:pt idx="210">
                  <c:v>-4.5009468973178368E-4</c:v>
                </c:pt>
                <c:pt idx="213">
                  <c:v>-2.3553134346061544E-3</c:v>
                </c:pt>
                <c:pt idx="216">
                  <c:v>-7.4501138682181445E-4</c:v>
                </c:pt>
                <c:pt idx="219">
                  <c:v>-8.6279087471774485E-4</c:v>
                </c:pt>
                <c:pt idx="222">
                  <c:v>2.1701352095961912E-3</c:v>
                </c:pt>
                <c:pt idx="225">
                  <c:v>2.9928664348326528E-3</c:v>
                </c:pt>
                <c:pt idx="228">
                  <c:v>-5.9513688148160604E-5</c:v>
                </c:pt>
                <c:pt idx="231">
                  <c:v>6.2954077552612731E-4</c:v>
                </c:pt>
                <c:pt idx="234">
                  <c:v>-4.3115497014103443E-3</c:v>
                </c:pt>
                <c:pt idx="237">
                  <c:v>-2.9475355562312844E-3</c:v>
                </c:pt>
                <c:pt idx="240">
                  <c:v>-3.6268776033996364E-3</c:v>
                </c:pt>
                <c:pt idx="243">
                  <c:v>-3.5887073107335743E-3</c:v>
                </c:pt>
                <c:pt idx="246">
                  <c:v>-1.9080934965813867E-3</c:v>
                </c:pt>
                <c:pt idx="249">
                  <c:v>3.1811674884685281E-4</c:v>
                </c:pt>
                <c:pt idx="252">
                  <c:v>3.7685917191487839E-4</c:v>
                </c:pt>
                <c:pt idx="255">
                  <c:v>-2.3310802342777492E-3</c:v>
                </c:pt>
                <c:pt idx="258">
                  <c:v>-6.3458664195126246E-4</c:v>
                </c:pt>
                <c:pt idx="261">
                  <c:v>-2.8558107005478561E-3</c:v>
                </c:pt>
                <c:pt idx="264">
                  <c:v>1.9153418885275997E-4</c:v>
                </c:pt>
                <c:pt idx="267">
                  <c:v>1.3675897897746925E-3</c:v>
                </c:pt>
                <c:pt idx="270">
                  <c:v>3.1285290058136184E-3</c:v>
                </c:pt>
              </c:numCache>
            </c:numRef>
          </c:val>
          <c:smooth val="0"/>
          <c:extLst>
            <c:ext xmlns:c16="http://schemas.microsoft.com/office/drawing/2014/chart" uri="{C3380CC4-5D6E-409C-BE32-E72D297353CC}">
              <c16:uniqueId val="{0000000E-425D-4DFB-9BB7-1D4AB6745CF0}"/>
            </c:ext>
          </c:extLst>
        </c:ser>
        <c:dLbls>
          <c:showLegendKey val="0"/>
          <c:showVal val="0"/>
          <c:showCatName val="0"/>
          <c:showSerName val="0"/>
          <c:showPercent val="0"/>
          <c:showBubbleSize val="0"/>
        </c:dLbls>
        <c:smooth val="0"/>
        <c:axId val="146502784"/>
        <c:axId val="146504320"/>
      </c:lineChart>
      <c:dateAx>
        <c:axId val="146502784"/>
        <c:scaling>
          <c:orientation val="minMax"/>
        </c:scaling>
        <c:delete val="0"/>
        <c:axPos val="b"/>
        <c:numFmt formatCode="yyyy" sourceLinked="0"/>
        <c:majorTickMark val="none"/>
        <c:minorTickMark val="none"/>
        <c:tickLblPos val="low"/>
        <c:spPr>
          <a:ln w="25400">
            <a:solidFill>
              <a:schemeClr val="tx1"/>
            </a:solidFill>
            <a:prstDash val="solid"/>
          </a:ln>
        </c:spPr>
        <c:txPr>
          <a:bodyPr rot="-5400000" vert="horz"/>
          <a:lstStyle/>
          <a:p>
            <a:pPr>
              <a:defRPr sz="1100"/>
            </a:pPr>
            <a:endParaRPr lang="de-DE"/>
          </a:p>
        </c:txPr>
        <c:crossAx val="146504320"/>
        <c:crosses val="autoZero"/>
        <c:auto val="1"/>
        <c:lblOffset val="100"/>
        <c:baseTimeUnit val="months"/>
        <c:majorUnit val="12"/>
        <c:majorTimeUnit val="months"/>
        <c:minorUnit val="1"/>
      </c:dateAx>
      <c:valAx>
        <c:axId val="146504320"/>
        <c:scaling>
          <c:orientation val="minMax"/>
          <c:max val="8.0000000000000019E-3"/>
          <c:min val="-2.0000000000000004E-2"/>
        </c:scaling>
        <c:delete val="0"/>
        <c:axPos val="l"/>
        <c:majorGridlines>
          <c:spPr>
            <a:ln w="12700">
              <a:solidFill>
                <a:schemeClr val="bg1">
                  <a:lumMod val="50000"/>
                  <a:alpha val="35000"/>
                </a:schemeClr>
              </a:solidFill>
              <a:prstDash val="solid"/>
            </a:ln>
          </c:spPr>
        </c:majorGridlines>
        <c:numFmt formatCode="0.0%" sourceLinked="0"/>
        <c:majorTickMark val="none"/>
        <c:minorTickMark val="none"/>
        <c:tickLblPos val="low"/>
        <c:spPr>
          <a:ln w="9525">
            <a:noFill/>
          </a:ln>
        </c:spPr>
        <c:txPr>
          <a:bodyPr rot="0" vert="horz"/>
          <a:lstStyle/>
          <a:p>
            <a:pPr>
              <a:defRPr/>
            </a:pPr>
            <a:endParaRPr lang="de-DE"/>
          </a:p>
        </c:txPr>
        <c:crossAx val="146502784"/>
        <c:crosses val="autoZero"/>
        <c:crossBetween val="between"/>
        <c:majorUnit val="2.0000000000000005E-3"/>
      </c:valAx>
      <c:spPr>
        <a:solidFill>
          <a:srgbClr val="FFFFFF"/>
        </a:solidFill>
        <a:ln w="25400">
          <a:noFill/>
        </a:ln>
      </c:spPr>
    </c:plotArea>
    <c:plotVisOnly val="1"/>
    <c:dispBlanksAs val="span"/>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b="1"/>
              <a:t>Erwerbstätigkeit in Deutschland (Wohnort)</a:t>
            </a:r>
          </a:p>
          <a:p>
            <a:pPr algn="l">
              <a:defRPr/>
            </a:pPr>
            <a:r>
              <a:rPr lang="de-DE" sz="1000"/>
              <a:t>(Saison- und kalenderbereinigte Werte nach X 13 JDemetra+;  in 1.000 Personen)</a:t>
            </a:r>
            <a:br>
              <a:rPr lang="de-DE"/>
            </a:br>
            <a:endParaRPr lang="de-DE"/>
          </a:p>
        </c:rich>
      </c:tx>
      <c:layout>
        <c:manualLayout>
          <c:xMode val="edge"/>
          <c:yMode val="edge"/>
          <c:x val="1.9591194968553464E-3"/>
          <c:y val="4.7990740740740754E-3"/>
        </c:manualLayout>
      </c:layout>
      <c:overlay val="0"/>
      <c:spPr>
        <a:noFill/>
        <a:ln w="25400">
          <a:noFill/>
        </a:ln>
      </c:spPr>
    </c:title>
    <c:autoTitleDeleted val="0"/>
    <c:plotArea>
      <c:layout>
        <c:manualLayout>
          <c:layoutTarget val="inner"/>
          <c:xMode val="edge"/>
          <c:yMode val="edge"/>
          <c:x val="9.2688018039980502E-2"/>
          <c:y val="0.1805783950617284"/>
          <c:w val="0.89126391597594667"/>
          <c:h val="0.71706820987654341"/>
        </c:manualLayout>
      </c:layout>
      <c:lineChart>
        <c:grouping val="standard"/>
        <c:varyColors val="0"/>
        <c:ser>
          <c:idx val="0"/>
          <c:order val="0"/>
          <c:spPr>
            <a:ln w="28575">
              <a:solidFill>
                <a:srgbClr val="002060"/>
              </a:solidFill>
              <a:prstDash val="solid"/>
            </a:ln>
          </c:spPr>
          <c:marker>
            <c:symbol val="none"/>
          </c:marker>
          <c:cat>
            <c:numRef>
              <c:f>'Erwerbstätige (Wohnort)'!$A$6:$A$89</c:f>
              <c:numCache>
                <c:formatCode>[$-407]mmm/\ yy;@</c:formatCode>
                <c:ptCount val="84"/>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numCache>
            </c:numRef>
          </c:cat>
          <c:val>
            <c:numRef>
              <c:f>'Erwerbstätige (Wohnort)'!$E$6:$E$89</c:f>
              <c:numCache>
                <c:formatCode>General</c:formatCode>
                <c:ptCount val="84"/>
                <c:pt idx="7">
                  <c:v>45421</c:v>
                </c:pt>
                <c:pt idx="8">
                  <c:v>45387</c:v>
                </c:pt>
                <c:pt idx="9">
                  <c:v>45333</c:v>
                </c:pt>
                <c:pt idx="10">
                  <c:v>45246</c:v>
                </c:pt>
                <c:pt idx="11">
                  <c:v>45190</c:v>
                </c:pt>
                <c:pt idx="12">
                  <c:v>45113</c:v>
                </c:pt>
                <c:pt idx="13">
                  <c:v>45048</c:v>
                </c:pt>
                <c:pt idx="14">
                  <c:v>44977</c:v>
                </c:pt>
                <c:pt idx="15">
                  <c:v>44939</c:v>
                </c:pt>
                <c:pt idx="16">
                  <c:v>44900</c:v>
                </c:pt>
                <c:pt idx="17">
                  <c:v>44841</c:v>
                </c:pt>
                <c:pt idx="18">
                  <c:v>44774</c:v>
                </c:pt>
                <c:pt idx="19">
                  <c:v>44662</c:v>
                </c:pt>
                <c:pt idx="20">
                  <c:v>44621</c:v>
                </c:pt>
                <c:pt idx="21">
                  <c:v>44606</c:v>
                </c:pt>
                <c:pt idx="22">
                  <c:v>44552</c:v>
                </c:pt>
                <c:pt idx="23">
                  <c:v>44571</c:v>
                </c:pt>
                <c:pt idx="24">
                  <c:v>44631</c:v>
                </c:pt>
                <c:pt idx="25">
                  <c:v>44634</c:v>
                </c:pt>
                <c:pt idx="26">
                  <c:v>44688</c:v>
                </c:pt>
                <c:pt idx="27">
                  <c:v>44668</c:v>
                </c:pt>
                <c:pt idx="28">
                  <c:v>44642</c:v>
                </c:pt>
                <c:pt idx="29">
                  <c:v>44616</c:v>
                </c:pt>
                <c:pt idx="30">
                  <c:v>44615</c:v>
                </c:pt>
                <c:pt idx="31">
                  <c:v>44617</c:v>
                </c:pt>
                <c:pt idx="32">
                  <c:v>44816</c:v>
                </c:pt>
                <c:pt idx="33">
                  <c:v>45170</c:v>
                </c:pt>
                <c:pt idx="34">
                  <c:v>45291</c:v>
                </c:pt>
                <c:pt idx="35">
                  <c:v>45264</c:v>
                </c:pt>
                <c:pt idx="36">
                  <c:v>45219</c:v>
                </c:pt>
                <c:pt idx="37">
                  <c:v>45204</c:v>
                </c:pt>
                <c:pt idx="38">
                  <c:v>45173</c:v>
                </c:pt>
                <c:pt idx="39">
                  <c:v>45148</c:v>
                </c:pt>
                <c:pt idx="40">
                  <c:v>45135</c:v>
                </c:pt>
                <c:pt idx="41">
                  <c:v>45148</c:v>
                </c:pt>
                <c:pt idx="42">
                  <c:v>45126</c:v>
                </c:pt>
                <c:pt idx="43">
                  <c:v>45136</c:v>
                </c:pt>
                <c:pt idx="44">
                  <c:v>45123</c:v>
                </c:pt>
                <c:pt idx="45">
                  <c:v>45076</c:v>
                </c:pt>
                <c:pt idx="46">
                  <c:v>45031</c:v>
                </c:pt>
                <c:pt idx="47">
                  <c:v>44988</c:v>
                </c:pt>
                <c:pt idx="48">
                  <c:v>44930</c:v>
                </c:pt>
                <c:pt idx="49">
                  <c:v>44896</c:v>
                </c:pt>
                <c:pt idx="50">
                  <c:v>44838</c:v>
                </c:pt>
                <c:pt idx="51">
                  <c:v>44794</c:v>
                </c:pt>
                <c:pt idx="52">
                  <c:v>44798</c:v>
                </c:pt>
                <c:pt idx="53">
                  <c:v>44749</c:v>
                </c:pt>
                <c:pt idx="54">
                  <c:v>44709</c:v>
                </c:pt>
                <c:pt idx="55">
                  <c:v>44687</c:v>
                </c:pt>
                <c:pt idx="56">
                  <c:v>44626</c:v>
                </c:pt>
                <c:pt idx="57">
                  <c:v>44575</c:v>
                </c:pt>
                <c:pt idx="58">
                  <c:v>44530</c:v>
                </c:pt>
                <c:pt idx="59">
                  <c:v>44503</c:v>
                </c:pt>
                <c:pt idx="60">
                  <c:v>44409</c:v>
                </c:pt>
                <c:pt idx="61">
                  <c:v>44349</c:v>
                </c:pt>
                <c:pt idx="62">
                  <c:v>44285</c:v>
                </c:pt>
                <c:pt idx="63">
                  <c:v>44256</c:v>
                </c:pt>
                <c:pt idx="64">
                  <c:v>44211</c:v>
                </c:pt>
                <c:pt idx="65">
                  <c:v>44170</c:v>
                </c:pt>
                <c:pt idx="66">
                  <c:v>44121</c:v>
                </c:pt>
                <c:pt idx="67">
                  <c:v>44053</c:v>
                </c:pt>
                <c:pt idx="68">
                  <c:v>44005</c:v>
                </c:pt>
                <c:pt idx="69">
                  <c:v>43970</c:v>
                </c:pt>
                <c:pt idx="70">
                  <c:v>43898</c:v>
                </c:pt>
                <c:pt idx="71">
                  <c:v>43851</c:v>
                </c:pt>
                <c:pt idx="72">
                  <c:v>43840</c:v>
                </c:pt>
                <c:pt idx="73">
                  <c:v>43783</c:v>
                </c:pt>
                <c:pt idx="74">
                  <c:v>43728</c:v>
                </c:pt>
                <c:pt idx="75">
                  <c:v>43692</c:v>
                </c:pt>
                <c:pt idx="76">
                  <c:v>43623</c:v>
                </c:pt>
                <c:pt idx="77">
                  <c:v>43549</c:v>
                </c:pt>
                <c:pt idx="78">
                  <c:v>43549</c:v>
                </c:pt>
                <c:pt idx="79">
                  <c:v>43492</c:v>
                </c:pt>
                <c:pt idx="80">
                  <c:v>43439</c:v>
                </c:pt>
                <c:pt idx="81">
                  <c:v>43407</c:v>
                </c:pt>
                <c:pt idx="82">
                  <c:v>43345</c:v>
                </c:pt>
                <c:pt idx="83">
                  <c:v>43284</c:v>
                </c:pt>
              </c:numCache>
            </c:numRef>
          </c:val>
          <c:smooth val="0"/>
          <c:extLst>
            <c:ext xmlns:c16="http://schemas.microsoft.com/office/drawing/2014/chart" uri="{C3380CC4-5D6E-409C-BE32-E72D297353CC}">
              <c16:uniqueId val="{00000002-9AA0-4A2F-A37D-A362AB0805CF}"/>
            </c:ext>
          </c:extLst>
        </c:ser>
        <c:dLbls>
          <c:showLegendKey val="0"/>
          <c:showVal val="0"/>
          <c:showCatName val="0"/>
          <c:showSerName val="0"/>
          <c:showPercent val="0"/>
          <c:showBubbleSize val="0"/>
        </c:dLbls>
        <c:smooth val="0"/>
        <c:axId val="146398592"/>
        <c:axId val="146474112"/>
      </c:lineChart>
      <c:dateAx>
        <c:axId val="146398592"/>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a:pPr>
            <a:endParaRPr lang="de-DE"/>
          </a:p>
        </c:txPr>
        <c:crossAx val="146474112"/>
        <c:crosses val="autoZero"/>
        <c:auto val="1"/>
        <c:lblOffset val="100"/>
        <c:baseTimeUnit val="months"/>
        <c:majorUnit val="12"/>
        <c:majorTimeUnit val="months"/>
        <c:minorUnit val="6"/>
        <c:minorTimeUnit val="months"/>
      </c:dateAx>
      <c:valAx>
        <c:axId val="146474112"/>
        <c:scaling>
          <c:orientation val="minMax"/>
          <c:max val="46000"/>
          <c:min val="43000"/>
        </c:scaling>
        <c:delete val="0"/>
        <c:axPos val="l"/>
        <c:majorGridlines>
          <c:spPr>
            <a:ln w="3175">
              <a:solidFill>
                <a:schemeClr val="bg1">
                  <a:lumMod val="50000"/>
                  <a:alpha val="46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46398592"/>
        <c:crosses val="autoZero"/>
        <c:crossBetween val="between"/>
        <c:majorUnit val="500"/>
        <c:minorUnit val="100"/>
      </c:valAx>
      <c:spPr>
        <a:solidFill>
          <a:srgbClr val="FFFFFF"/>
        </a:solidFill>
        <a:ln w="12700">
          <a:noFill/>
          <a:prstDash val="solid"/>
        </a:ln>
      </c:spPr>
    </c:plotArea>
    <c:plotVisOnly val="1"/>
    <c:dispBlanksAs val="span"/>
    <c:showDLblsOverMax val="0"/>
  </c:chart>
  <c:spPr>
    <a:solidFill>
      <a:schemeClr val="bg1"/>
    </a:solidFill>
    <a:ln w="3175">
      <a:noFill/>
      <a:prstDash val="solid"/>
    </a:ln>
  </c:spPr>
  <c:txPr>
    <a:bodyPr/>
    <a:lstStyle/>
    <a:p>
      <a:pPr>
        <a:defRPr sz="1200" b="0" i="0" u="none" strike="noStrike" baseline="0">
          <a:solidFill>
            <a:srgbClr val="002060"/>
          </a:solidFill>
          <a:latin typeface="Agfa Rotis Sans Serif Light" panose="00000300000000000000" pitchFamily="2" charset="0"/>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Erwerbstätige Deutschland</a:t>
            </a:r>
          </a:p>
          <a:p>
            <a:pPr algn="l">
              <a:defRPr/>
            </a:pPr>
            <a:r>
              <a:rPr lang="de-DE" sz="1200"/>
              <a:t>(Kalender- und saisonbereinigter Wert nach Census X-12-ARIMA; </a:t>
            </a:r>
          </a:p>
          <a:p>
            <a:pPr algn="l">
              <a:defRPr/>
            </a:pPr>
            <a:r>
              <a:rPr lang="de-DE" sz="1200"/>
              <a:t>Veränderung gegenüber Vorquartal in %)</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9.8550696547546945E-2"/>
          <c:y val="0.24560888493898592"/>
          <c:w val="0.88492178477690286"/>
          <c:h val="0.64272965879265087"/>
        </c:manualLayout>
      </c:layout>
      <c:lineChart>
        <c:grouping val="standard"/>
        <c:varyColors val="0"/>
        <c:ser>
          <c:idx val="0"/>
          <c:order val="0"/>
          <c:tx>
            <c:strRef>
              <c:f>'Erwerbstätige (Wohnort)'!$H$90:$H$92</c:f>
              <c:strCache>
                <c:ptCount val="3"/>
                <c:pt idx="0">
                  <c:v>0,3%</c:v>
                </c:pt>
              </c:strCache>
            </c:strRef>
          </c:tx>
          <c:spPr>
            <a:ln w="38100">
              <a:solidFill>
                <a:srgbClr val="00B0F0"/>
              </a:solidFill>
            </a:ln>
          </c:spPr>
          <c:marker>
            <c:symbol val="none"/>
          </c:marker>
          <c:dPt>
            <c:idx val="6"/>
            <c:bubble3D val="0"/>
            <c:extLst>
              <c:ext xmlns:c16="http://schemas.microsoft.com/office/drawing/2014/chart" uri="{C3380CC4-5D6E-409C-BE32-E72D297353CC}">
                <c16:uniqueId val="{00000000-9E8C-4CF6-B059-A596577AAF5A}"/>
              </c:ext>
            </c:extLst>
          </c:dPt>
          <c:dPt>
            <c:idx val="11"/>
            <c:bubble3D val="0"/>
            <c:extLst>
              <c:ext xmlns:c16="http://schemas.microsoft.com/office/drawing/2014/chart" uri="{C3380CC4-5D6E-409C-BE32-E72D297353CC}">
                <c16:uniqueId val="{00000001-9E8C-4CF6-B059-A596577AAF5A}"/>
              </c:ext>
            </c:extLst>
          </c:dPt>
          <c:dPt>
            <c:idx val="12"/>
            <c:bubble3D val="0"/>
            <c:extLst>
              <c:ext xmlns:c16="http://schemas.microsoft.com/office/drawing/2014/chart" uri="{C3380CC4-5D6E-409C-BE32-E72D297353CC}">
                <c16:uniqueId val="{00000002-9E8C-4CF6-B059-A596577AAF5A}"/>
              </c:ext>
            </c:extLst>
          </c:dPt>
          <c:dPt>
            <c:idx val="27"/>
            <c:bubble3D val="0"/>
            <c:extLst>
              <c:ext xmlns:c16="http://schemas.microsoft.com/office/drawing/2014/chart" uri="{C3380CC4-5D6E-409C-BE32-E72D297353CC}">
                <c16:uniqueId val="{00000003-9E8C-4CF6-B059-A596577AAF5A}"/>
              </c:ext>
            </c:extLst>
          </c:dPt>
          <c:dPt>
            <c:idx val="28"/>
            <c:bubble3D val="0"/>
            <c:extLst>
              <c:ext xmlns:c16="http://schemas.microsoft.com/office/drawing/2014/chart" uri="{C3380CC4-5D6E-409C-BE32-E72D297353CC}">
                <c16:uniqueId val="{00000004-9E8C-4CF6-B059-A596577AAF5A}"/>
              </c:ext>
            </c:extLst>
          </c:dPt>
          <c:dPt>
            <c:idx val="29"/>
            <c:bubble3D val="0"/>
            <c:extLst>
              <c:ext xmlns:c16="http://schemas.microsoft.com/office/drawing/2014/chart" uri="{C3380CC4-5D6E-409C-BE32-E72D297353CC}">
                <c16:uniqueId val="{00000005-9E8C-4CF6-B059-A596577AAF5A}"/>
              </c:ext>
            </c:extLst>
          </c:dPt>
          <c:dPt>
            <c:idx val="30"/>
            <c:bubble3D val="0"/>
            <c:extLst>
              <c:ext xmlns:c16="http://schemas.microsoft.com/office/drawing/2014/chart" uri="{C3380CC4-5D6E-409C-BE32-E72D297353CC}">
                <c16:uniqueId val="{00000006-9E8C-4CF6-B059-A596577AAF5A}"/>
              </c:ext>
            </c:extLst>
          </c:dPt>
          <c:dPt>
            <c:idx val="43"/>
            <c:bubble3D val="0"/>
            <c:extLst>
              <c:ext xmlns:c16="http://schemas.microsoft.com/office/drawing/2014/chart" uri="{C3380CC4-5D6E-409C-BE32-E72D297353CC}">
                <c16:uniqueId val="{00000007-9E8C-4CF6-B059-A596577AAF5A}"/>
              </c:ext>
            </c:extLst>
          </c:dPt>
          <c:dPt>
            <c:idx val="45"/>
            <c:bubble3D val="0"/>
            <c:extLst>
              <c:ext xmlns:c16="http://schemas.microsoft.com/office/drawing/2014/chart" uri="{C3380CC4-5D6E-409C-BE32-E72D297353CC}">
                <c16:uniqueId val="{00000008-9E8C-4CF6-B059-A596577AAF5A}"/>
              </c:ext>
            </c:extLst>
          </c:dPt>
          <c:dPt>
            <c:idx val="51"/>
            <c:bubble3D val="0"/>
            <c:extLst>
              <c:ext xmlns:c16="http://schemas.microsoft.com/office/drawing/2014/chart" uri="{C3380CC4-5D6E-409C-BE32-E72D297353CC}">
                <c16:uniqueId val="{00000009-9E8C-4CF6-B059-A596577AAF5A}"/>
              </c:ext>
            </c:extLst>
          </c:dPt>
          <c:dPt>
            <c:idx val="52"/>
            <c:bubble3D val="0"/>
            <c:extLst>
              <c:ext xmlns:c16="http://schemas.microsoft.com/office/drawing/2014/chart" uri="{C3380CC4-5D6E-409C-BE32-E72D297353CC}">
                <c16:uniqueId val="{0000000A-9E8C-4CF6-B059-A596577AAF5A}"/>
              </c:ext>
            </c:extLst>
          </c:dPt>
          <c:dPt>
            <c:idx val="55"/>
            <c:bubble3D val="0"/>
            <c:extLst>
              <c:ext xmlns:c16="http://schemas.microsoft.com/office/drawing/2014/chart" uri="{C3380CC4-5D6E-409C-BE32-E72D297353CC}">
                <c16:uniqueId val="{0000000B-9E8C-4CF6-B059-A596577AAF5A}"/>
              </c:ext>
            </c:extLst>
          </c:dPt>
          <c:dPt>
            <c:idx val="57"/>
            <c:bubble3D val="0"/>
            <c:extLst>
              <c:ext xmlns:c16="http://schemas.microsoft.com/office/drawing/2014/chart" uri="{C3380CC4-5D6E-409C-BE32-E72D297353CC}">
                <c16:uniqueId val="{0000000C-9E8C-4CF6-B059-A596577AAF5A}"/>
              </c:ext>
            </c:extLst>
          </c:dPt>
          <c:dPt>
            <c:idx val="61"/>
            <c:bubble3D val="0"/>
            <c:extLst>
              <c:ext xmlns:c16="http://schemas.microsoft.com/office/drawing/2014/chart" uri="{C3380CC4-5D6E-409C-BE32-E72D297353CC}">
                <c16:uniqueId val="{0000000D-9E8C-4CF6-B059-A596577AAF5A}"/>
              </c:ext>
            </c:extLst>
          </c:dPt>
          <c:cat>
            <c:numRef>
              <c:f>'Erwerbstätige (Wohnort)'!$A$18:$A$276</c:f>
              <c:numCache>
                <c:formatCode>[$-407]mmm/\ yy;@</c:formatCode>
                <c:ptCount val="259"/>
                <c:pt idx="0">
                  <c:v>44531</c:v>
                </c:pt>
                <c:pt idx="1">
                  <c:v>44501</c:v>
                </c:pt>
                <c:pt idx="2">
                  <c:v>44470</c:v>
                </c:pt>
                <c:pt idx="3">
                  <c:v>44440</c:v>
                </c:pt>
                <c:pt idx="4">
                  <c:v>44409</c:v>
                </c:pt>
                <c:pt idx="5">
                  <c:v>44378</c:v>
                </c:pt>
                <c:pt idx="6">
                  <c:v>44348</c:v>
                </c:pt>
                <c:pt idx="7">
                  <c:v>44317</c:v>
                </c:pt>
                <c:pt idx="8">
                  <c:v>44287</c:v>
                </c:pt>
                <c:pt idx="9">
                  <c:v>44256</c:v>
                </c:pt>
                <c:pt idx="10">
                  <c:v>44228</c:v>
                </c:pt>
                <c:pt idx="11">
                  <c:v>44197</c:v>
                </c:pt>
                <c:pt idx="12">
                  <c:v>44166</c:v>
                </c:pt>
                <c:pt idx="13">
                  <c:v>44136</c:v>
                </c:pt>
                <c:pt idx="14">
                  <c:v>44105</c:v>
                </c:pt>
                <c:pt idx="15">
                  <c:v>44075</c:v>
                </c:pt>
                <c:pt idx="16">
                  <c:v>44044</c:v>
                </c:pt>
                <c:pt idx="17">
                  <c:v>44013</c:v>
                </c:pt>
                <c:pt idx="18">
                  <c:v>43983</c:v>
                </c:pt>
                <c:pt idx="19">
                  <c:v>43952</c:v>
                </c:pt>
                <c:pt idx="20">
                  <c:v>43922</c:v>
                </c:pt>
                <c:pt idx="21">
                  <c:v>43891</c:v>
                </c:pt>
                <c:pt idx="22">
                  <c:v>43862</c:v>
                </c:pt>
                <c:pt idx="23">
                  <c:v>43831</c:v>
                </c:pt>
                <c:pt idx="24">
                  <c:v>43800</c:v>
                </c:pt>
                <c:pt idx="25">
                  <c:v>43770</c:v>
                </c:pt>
                <c:pt idx="26">
                  <c:v>43739</c:v>
                </c:pt>
                <c:pt idx="27">
                  <c:v>43709</c:v>
                </c:pt>
                <c:pt idx="28">
                  <c:v>43678</c:v>
                </c:pt>
                <c:pt idx="29">
                  <c:v>43647</c:v>
                </c:pt>
                <c:pt idx="30">
                  <c:v>43617</c:v>
                </c:pt>
                <c:pt idx="31">
                  <c:v>43586</c:v>
                </c:pt>
                <c:pt idx="32">
                  <c:v>43556</c:v>
                </c:pt>
                <c:pt idx="33">
                  <c:v>43525</c:v>
                </c:pt>
                <c:pt idx="34">
                  <c:v>43497</c:v>
                </c:pt>
                <c:pt idx="35">
                  <c:v>43466</c:v>
                </c:pt>
                <c:pt idx="36">
                  <c:v>43435</c:v>
                </c:pt>
                <c:pt idx="37">
                  <c:v>43405</c:v>
                </c:pt>
                <c:pt idx="38">
                  <c:v>43374</c:v>
                </c:pt>
                <c:pt idx="39">
                  <c:v>43344</c:v>
                </c:pt>
                <c:pt idx="40">
                  <c:v>43313</c:v>
                </c:pt>
                <c:pt idx="41">
                  <c:v>43282</c:v>
                </c:pt>
                <c:pt idx="42">
                  <c:v>43252</c:v>
                </c:pt>
                <c:pt idx="43">
                  <c:v>43221</c:v>
                </c:pt>
                <c:pt idx="44">
                  <c:v>43191</c:v>
                </c:pt>
                <c:pt idx="45">
                  <c:v>43160</c:v>
                </c:pt>
                <c:pt idx="46">
                  <c:v>43132</c:v>
                </c:pt>
                <c:pt idx="47">
                  <c:v>43101</c:v>
                </c:pt>
                <c:pt idx="48">
                  <c:v>43070</c:v>
                </c:pt>
                <c:pt idx="49">
                  <c:v>43040</c:v>
                </c:pt>
                <c:pt idx="50">
                  <c:v>43009</c:v>
                </c:pt>
                <c:pt idx="51">
                  <c:v>42979</c:v>
                </c:pt>
                <c:pt idx="52">
                  <c:v>42948</c:v>
                </c:pt>
                <c:pt idx="53">
                  <c:v>42917</c:v>
                </c:pt>
                <c:pt idx="54">
                  <c:v>42887</c:v>
                </c:pt>
                <c:pt idx="55">
                  <c:v>42856</c:v>
                </c:pt>
                <c:pt idx="56">
                  <c:v>42826</c:v>
                </c:pt>
                <c:pt idx="57">
                  <c:v>42795</c:v>
                </c:pt>
                <c:pt idx="58">
                  <c:v>42767</c:v>
                </c:pt>
                <c:pt idx="59">
                  <c:v>42736</c:v>
                </c:pt>
                <c:pt idx="60">
                  <c:v>42705</c:v>
                </c:pt>
                <c:pt idx="61">
                  <c:v>42675</c:v>
                </c:pt>
                <c:pt idx="62">
                  <c:v>42644</c:v>
                </c:pt>
                <c:pt idx="63">
                  <c:v>42614</c:v>
                </c:pt>
                <c:pt idx="64">
                  <c:v>42583</c:v>
                </c:pt>
                <c:pt idx="65">
                  <c:v>42552</c:v>
                </c:pt>
                <c:pt idx="66">
                  <c:v>42522</c:v>
                </c:pt>
                <c:pt idx="67">
                  <c:v>42491</c:v>
                </c:pt>
                <c:pt idx="68">
                  <c:v>42461</c:v>
                </c:pt>
                <c:pt idx="69">
                  <c:v>42430</c:v>
                </c:pt>
                <c:pt idx="70">
                  <c:v>42401</c:v>
                </c:pt>
                <c:pt idx="71">
                  <c:v>42370</c:v>
                </c:pt>
                <c:pt idx="72">
                  <c:v>42339</c:v>
                </c:pt>
                <c:pt idx="73">
                  <c:v>42309</c:v>
                </c:pt>
                <c:pt idx="74">
                  <c:v>42278</c:v>
                </c:pt>
                <c:pt idx="75">
                  <c:v>42248</c:v>
                </c:pt>
                <c:pt idx="76">
                  <c:v>42217</c:v>
                </c:pt>
                <c:pt idx="77">
                  <c:v>42186</c:v>
                </c:pt>
                <c:pt idx="78">
                  <c:v>42156</c:v>
                </c:pt>
                <c:pt idx="79">
                  <c:v>42125</c:v>
                </c:pt>
                <c:pt idx="80">
                  <c:v>42095</c:v>
                </c:pt>
                <c:pt idx="81">
                  <c:v>42064</c:v>
                </c:pt>
                <c:pt idx="82">
                  <c:v>42036</c:v>
                </c:pt>
                <c:pt idx="83">
                  <c:v>42005</c:v>
                </c:pt>
                <c:pt idx="84">
                  <c:v>41974</c:v>
                </c:pt>
                <c:pt idx="85">
                  <c:v>41944</c:v>
                </c:pt>
                <c:pt idx="86">
                  <c:v>41913</c:v>
                </c:pt>
                <c:pt idx="87">
                  <c:v>41883</c:v>
                </c:pt>
                <c:pt idx="88">
                  <c:v>41852</c:v>
                </c:pt>
                <c:pt idx="89">
                  <c:v>41821</c:v>
                </c:pt>
                <c:pt idx="90">
                  <c:v>41791</c:v>
                </c:pt>
                <c:pt idx="91">
                  <c:v>41760</c:v>
                </c:pt>
                <c:pt idx="92">
                  <c:v>41730</c:v>
                </c:pt>
                <c:pt idx="93">
                  <c:v>41699</c:v>
                </c:pt>
                <c:pt idx="94">
                  <c:v>41671</c:v>
                </c:pt>
                <c:pt idx="95">
                  <c:v>41640</c:v>
                </c:pt>
                <c:pt idx="96">
                  <c:v>41609</c:v>
                </c:pt>
                <c:pt idx="97">
                  <c:v>41579</c:v>
                </c:pt>
                <c:pt idx="98">
                  <c:v>41548</c:v>
                </c:pt>
                <c:pt idx="99">
                  <c:v>41518</c:v>
                </c:pt>
                <c:pt idx="100">
                  <c:v>41487</c:v>
                </c:pt>
                <c:pt idx="101">
                  <c:v>41456</c:v>
                </c:pt>
                <c:pt idx="102">
                  <c:v>41426</c:v>
                </c:pt>
                <c:pt idx="103">
                  <c:v>41395</c:v>
                </c:pt>
                <c:pt idx="104">
                  <c:v>41365</c:v>
                </c:pt>
                <c:pt idx="105">
                  <c:v>41334</c:v>
                </c:pt>
                <c:pt idx="106">
                  <c:v>41306</c:v>
                </c:pt>
                <c:pt idx="107">
                  <c:v>41275</c:v>
                </c:pt>
                <c:pt idx="108">
                  <c:v>41244</c:v>
                </c:pt>
                <c:pt idx="109">
                  <c:v>41214</c:v>
                </c:pt>
                <c:pt idx="110">
                  <c:v>41183</c:v>
                </c:pt>
                <c:pt idx="111">
                  <c:v>41153</c:v>
                </c:pt>
                <c:pt idx="112">
                  <c:v>41122</c:v>
                </c:pt>
                <c:pt idx="113">
                  <c:v>41091</c:v>
                </c:pt>
                <c:pt idx="114">
                  <c:v>41061</c:v>
                </c:pt>
                <c:pt idx="115">
                  <c:v>41030</c:v>
                </c:pt>
                <c:pt idx="116">
                  <c:v>41000</c:v>
                </c:pt>
                <c:pt idx="117">
                  <c:v>40969</c:v>
                </c:pt>
                <c:pt idx="118">
                  <c:v>40940</c:v>
                </c:pt>
                <c:pt idx="119">
                  <c:v>40909</c:v>
                </c:pt>
                <c:pt idx="120">
                  <c:v>40878</c:v>
                </c:pt>
                <c:pt idx="121">
                  <c:v>40848</c:v>
                </c:pt>
                <c:pt idx="122">
                  <c:v>40817</c:v>
                </c:pt>
                <c:pt idx="123">
                  <c:v>40787</c:v>
                </c:pt>
                <c:pt idx="124">
                  <c:v>40756</c:v>
                </c:pt>
                <c:pt idx="125">
                  <c:v>40725</c:v>
                </c:pt>
                <c:pt idx="126">
                  <c:v>40695</c:v>
                </c:pt>
                <c:pt idx="127">
                  <c:v>40664</c:v>
                </c:pt>
                <c:pt idx="128">
                  <c:v>40634</c:v>
                </c:pt>
                <c:pt idx="129">
                  <c:v>40603</c:v>
                </c:pt>
                <c:pt idx="130">
                  <c:v>40575</c:v>
                </c:pt>
                <c:pt idx="131">
                  <c:v>40544</c:v>
                </c:pt>
                <c:pt idx="132">
                  <c:v>40513</c:v>
                </c:pt>
                <c:pt idx="133">
                  <c:v>40483</c:v>
                </c:pt>
                <c:pt idx="134">
                  <c:v>40452</c:v>
                </c:pt>
                <c:pt idx="135">
                  <c:v>40422</c:v>
                </c:pt>
                <c:pt idx="136">
                  <c:v>40391</c:v>
                </c:pt>
                <c:pt idx="137">
                  <c:v>40360</c:v>
                </c:pt>
                <c:pt idx="138">
                  <c:v>40330</c:v>
                </c:pt>
                <c:pt idx="139">
                  <c:v>40299</c:v>
                </c:pt>
                <c:pt idx="140">
                  <c:v>40269</c:v>
                </c:pt>
                <c:pt idx="141">
                  <c:v>40238</c:v>
                </c:pt>
                <c:pt idx="142">
                  <c:v>40210</c:v>
                </c:pt>
                <c:pt idx="143">
                  <c:v>40179</c:v>
                </c:pt>
                <c:pt idx="144">
                  <c:v>40148</c:v>
                </c:pt>
                <c:pt idx="145">
                  <c:v>40118</c:v>
                </c:pt>
                <c:pt idx="146">
                  <c:v>40087</c:v>
                </c:pt>
                <c:pt idx="147">
                  <c:v>40057</c:v>
                </c:pt>
                <c:pt idx="148">
                  <c:v>40026</c:v>
                </c:pt>
                <c:pt idx="149">
                  <c:v>39995</c:v>
                </c:pt>
                <c:pt idx="150">
                  <c:v>39965</c:v>
                </c:pt>
                <c:pt idx="151">
                  <c:v>39934</c:v>
                </c:pt>
                <c:pt idx="152">
                  <c:v>39904</c:v>
                </c:pt>
                <c:pt idx="153">
                  <c:v>39873</c:v>
                </c:pt>
                <c:pt idx="154">
                  <c:v>39845</c:v>
                </c:pt>
                <c:pt idx="155">
                  <c:v>39814</c:v>
                </c:pt>
                <c:pt idx="156">
                  <c:v>39783</c:v>
                </c:pt>
                <c:pt idx="157">
                  <c:v>39753</c:v>
                </c:pt>
                <c:pt idx="158">
                  <c:v>39722</c:v>
                </c:pt>
                <c:pt idx="159">
                  <c:v>39692</c:v>
                </c:pt>
                <c:pt idx="160">
                  <c:v>39661</c:v>
                </c:pt>
                <c:pt idx="161">
                  <c:v>39630</c:v>
                </c:pt>
                <c:pt idx="162">
                  <c:v>39600</c:v>
                </c:pt>
                <c:pt idx="163">
                  <c:v>39569</c:v>
                </c:pt>
                <c:pt idx="164">
                  <c:v>39539</c:v>
                </c:pt>
                <c:pt idx="165">
                  <c:v>39508</c:v>
                </c:pt>
                <c:pt idx="166">
                  <c:v>39479</c:v>
                </c:pt>
                <c:pt idx="167">
                  <c:v>39448</c:v>
                </c:pt>
                <c:pt idx="168">
                  <c:v>39417</c:v>
                </c:pt>
                <c:pt idx="169">
                  <c:v>39387</c:v>
                </c:pt>
                <c:pt idx="170">
                  <c:v>39356</c:v>
                </c:pt>
                <c:pt idx="171">
                  <c:v>39326</c:v>
                </c:pt>
                <c:pt idx="172">
                  <c:v>39295</c:v>
                </c:pt>
                <c:pt idx="173">
                  <c:v>39264</c:v>
                </c:pt>
                <c:pt idx="174">
                  <c:v>39234</c:v>
                </c:pt>
                <c:pt idx="175">
                  <c:v>39203</c:v>
                </c:pt>
                <c:pt idx="176">
                  <c:v>39173</c:v>
                </c:pt>
                <c:pt idx="177">
                  <c:v>39142</c:v>
                </c:pt>
                <c:pt idx="178">
                  <c:v>39114</c:v>
                </c:pt>
                <c:pt idx="179">
                  <c:v>39083</c:v>
                </c:pt>
                <c:pt idx="180">
                  <c:v>39052</c:v>
                </c:pt>
                <c:pt idx="181">
                  <c:v>39022</c:v>
                </c:pt>
                <c:pt idx="182">
                  <c:v>38991</c:v>
                </c:pt>
                <c:pt idx="183">
                  <c:v>38961</c:v>
                </c:pt>
                <c:pt idx="184">
                  <c:v>38930</c:v>
                </c:pt>
                <c:pt idx="185">
                  <c:v>38899</c:v>
                </c:pt>
                <c:pt idx="186">
                  <c:v>38869</c:v>
                </c:pt>
                <c:pt idx="187">
                  <c:v>38838</c:v>
                </c:pt>
                <c:pt idx="188">
                  <c:v>38808</c:v>
                </c:pt>
                <c:pt idx="189">
                  <c:v>38777</c:v>
                </c:pt>
                <c:pt idx="190">
                  <c:v>38749</c:v>
                </c:pt>
                <c:pt idx="191">
                  <c:v>38718</c:v>
                </c:pt>
                <c:pt idx="192">
                  <c:v>38687</c:v>
                </c:pt>
                <c:pt idx="193">
                  <c:v>38657</c:v>
                </c:pt>
                <c:pt idx="194">
                  <c:v>38626</c:v>
                </c:pt>
                <c:pt idx="195">
                  <c:v>38596</c:v>
                </c:pt>
                <c:pt idx="196">
                  <c:v>38565</c:v>
                </c:pt>
                <c:pt idx="197">
                  <c:v>38534</c:v>
                </c:pt>
                <c:pt idx="198">
                  <c:v>38504</c:v>
                </c:pt>
                <c:pt idx="199">
                  <c:v>38473</c:v>
                </c:pt>
                <c:pt idx="200">
                  <c:v>38443</c:v>
                </c:pt>
                <c:pt idx="201">
                  <c:v>38412</c:v>
                </c:pt>
                <c:pt idx="202">
                  <c:v>38384</c:v>
                </c:pt>
                <c:pt idx="203">
                  <c:v>38353</c:v>
                </c:pt>
                <c:pt idx="204">
                  <c:v>38322</c:v>
                </c:pt>
                <c:pt idx="205">
                  <c:v>38292</c:v>
                </c:pt>
                <c:pt idx="206">
                  <c:v>38261</c:v>
                </c:pt>
                <c:pt idx="207">
                  <c:v>38231</c:v>
                </c:pt>
                <c:pt idx="208">
                  <c:v>38200</c:v>
                </c:pt>
                <c:pt idx="209">
                  <c:v>38169</c:v>
                </c:pt>
                <c:pt idx="210">
                  <c:v>38139</c:v>
                </c:pt>
                <c:pt idx="211">
                  <c:v>38108</c:v>
                </c:pt>
                <c:pt idx="212">
                  <c:v>38078</c:v>
                </c:pt>
                <c:pt idx="213">
                  <c:v>38047</c:v>
                </c:pt>
                <c:pt idx="214">
                  <c:v>38018</c:v>
                </c:pt>
                <c:pt idx="215">
                  <c:v>37987</c:v>
                </c:pt>
                <c:pt idx="216">
                  <c:v>37956</c:v>
                </c:pt>
                <c:pt idx="217">
                  <c:v>37926</c:v>
                </c:pt>
                <c:pt idx="218">
                  <c:v>37895</c:v>
                </c:pt>
                <c:pt idx="219">
                  <c:v>37865</c:v>
                </c:pt>
                <c:pt idx="220">
                  <c:v>37834</c:v>
                </c:pt>
                <c:pt idx="221">
                  <c:v>37803</c:v>
                </c:pt>
                <c:pt idx="222">
                  <c:v>37773</c:v>
                </c:pt>
                <c:pt idx="223">
                  <c:v>37742</c:v>
                </c:pt>
                <c:pt idx="224">
                  <c:v>37712</c:v>
                </c:pt>
                <c:pt idx="225">
                  <c:v>37681</c:v>
                </c:pt>
                <c:pt idx="226">
                  <c:v>37653</c:v>
                </c:pt>
                <c:pt idx="227">
                  <c:v>37622</c:v>
                </c:pt>
                <c:pt idx="228">
                  <c:v>37591</c:v>
                </c:pt>
                <c:pt idx="229">
                  <c:v>37561</c:v>
                </c:pt>
                <c:pt idx="230">
                  <c:v>37530</c:v>
                </c:pt>
                <c:pt idx="231">
                  <c:v>37500</c:v>
                </c:pt>
                <c:pt idx="232">
                  <c:v>37469</c:v>
                </c:pt>
                <c:pt idx="233">
                  <c:v>37438</c:v>
                </c:pt>
                <c:pt idx="234">
                  <c:v>37408</c:v>
                </c:pt>
                <c:pt idx="235">
                  <c:v>37377</c:v>
                </c:pt>
                <c:pt idx="236">
                  <c:v>37347</c:v>
                </c:pt>
                <c:pt idx="237">
                  <c:v>37316</c:v>
                </c:pt>
                <c:pt idx="238">
                  <c:v>37288</c:v>
                </c:pt>
                <c:pt idx="239">
                  <c:v>37257</c:v>
                </c:pt>
                <c:pt idx="240">
                  <c:v>37226</c:v>
                </c:pt>
                <c:pt idx="241">
                  <c:v>37196</c:v>
                </c:pt>
                <c:pt idx="242">
                  <c:v>37165</c:v>
                </c:pt>
                <c:pt idx="243">
                  <c:v>37135</c:v>
                </c:pt>
                <c:pt idx="244">
                  <c:v>37104</c:v>
                </c:pt>
                <c:pt idx="245">
                  <c:v>37073</c:v>
                </c:pt>
                <c:pt idx="246">
                  <c:v>37043</c:v>
                </c:pt>
                <c:pt idx="247">
                  <c:v>37012</c:v>
                </c:pt>
                <c:pt idx="248">
                  <c:v>36982</c:v>
                </c:pt>
                <c:pt idx="249">
                  <c:v>36951</c:v>
                </c:pt>
                <c:pt idx="250">
                  <c:v>36923</c:v>
                </c:pt>
                <c:pt idx="251">
                  <c:v>36892</c:v>
                </c:pt>
                <c:pt idx="252">
                  <c:v>36861</c:v>
                </c:pt>
                <c:pt idx="253">
                  <c:v>36831</c:v>
                </c:pt>
                <c:pt idx="254">
                  <c:v>36800</c:v>
                </c:pt>
                <c:pt idx="255">
                  <c:v>36770</c:v>
                </c:pt>
                <c:pt idx="256">
                  <c:v>36739</c:v>
                </c:pt>
                <c:pt idx="257">
                  <c:v>36708</c:v>
                </c:pt>
                <c:pt idx="258">
                  <c:v>36678</c:v>
                </c:pt>
              </c:numCache>
            </c:numRef>
          </c:cat>
          <c:val>
            <c:numRef>
              <c:f>'Erwerbstätige (Wohnort)'!$H$18:$H$276</c:f>
              <c:numCache>
                <c:formatCode>0.0%</c:formatCode>
                <c:ptCount val="259"/>
                <c:pt idx="0">
                  <c:v>3.4006534006534306E-3</c:v>
                </c:pt>
                <c:pt idx="3">
                  <c:v>4.6472769046004281E-3</c:v>
                </c:pt>
                <c:pt idx="6">
                  <c:v>2.4527215488037157E-3</c:v>
                </c:pt>
                <c:pt idx="9">
                  <c:v>-1.6722283188879139E-3</c:v>
                </c:pt>
                <c:pt idx="12">
                  <c:v>2.0160387079437569E-4</c:v>
                </c:pt>
                <c:pt idx="15">
                  <c:v>-9.1012174743365648E-4</c:v>
                </c:pt>
                <c:pt idx="18">
                  <c:v>-1.2355866642107194E-2</c:v>
                </c:pt>
                <c:pt idx="21">
                  <c:v>9.5135549721225843E-4</c:v>
                </c:pt>
                <c:pt idx="24">
                  <c:v>1.2183325826435887E-3</c:v>
                </c:pt>
                <c:pt idx="27">
                  <c:v>3.3977176201194226E-4</c:v>
                </c:pt>
                <c:pt idx="30">
                  <c:v>2.1466375513528035E-3</c:v>
                </c:pt>
                <c:pt idx="33">
                  <c:v>3.2005584268994802E-3</c:v>
                </c:pt>
                <c:pt idx="36">
                  <c:v>2.4043292814552863E-3</c:v>
                </c:pt>
                <c:pt idx="39">
                  <c:v>2.3802062347972885E-3</c:v>
                </c:pt>
                <c:pt idx="42">
                  <c:v>3.0986168492903587E-3</c:v>
                </c:pt>
                <c:pt idx="45">
                  <c:v>4.2467472922289584E-3</c:v>
                </c:pt>
                <c:pt idx="48">
                  <c:v>3.0609859993817601E-3</c:v>
                </c:pt>
                <c:pt idx="51">
                  <c:v>3.4649982221079956E-3</c:v>
                </c:pt>
                <c:pt idx="54">
                  <c:v>3.4922828141725759E-3</c:v>
                </c:pt>
                <c:pt idx="57">
                  <c:v>2.8016535846702162E-3</c:v>
                </c:pt>
                <c:pt idx="60">
                  <c:v>3.7214207115783271E-3</c:v>
                </c:pt>
                <c:pt idx="63">
                  <c:v>2.9429797670141866E-3</c:v>
                </c:pt>
                <c:pt idx="66">
                  <c:v>3.4144390784089929E-3</c:v>
                </c:pt>
                <c:pt idx="69">
                  <c:v>2.4591996422982376E-3</c:v>
                </c:pt>
                <c:pt idx="72">
                  <c:v>2.9070441700620453E-3</c:v>
                </c:pt>
                <c:pt idx="75">
                  <c:v>3.1488734633728921E-3</c:v>
                </c:pt>
                <c:pt idx="78">
                  <c:v>3.5804631251217245E-3</c:v>
                </c:pt>
                <c:pt idx="81">
                  <c:v>2.0591056929593066E-3</c:v>
                </c:pt>
                <c:pt idx="84">
                  <c:v>1.0149827062562178E-3</c:v>
                </c:pt>
                <c:pt idx="87">
                  <c:v>1.4151681000780236E-3</c:v>
                </c:pt>
                <c:pt idx="90">
                  <c:v>2.0369790034473478E-3</c:v>
                </c:pt>
                <c:pt idx="93">
                  <c:v>3.1200144605203484E-3</c:v>
                </c:pt>
                <c:pt idx="96">
                  <c:v>2.1106517030913263E-3</c:v>
                </c:pt>
                <c:pt idx="99">
                  <c:v>2.3287022418694292E-3</c:v>
                </c:pt>
                <c:pt idx="102">
                  <c:v>1.0351721467574126E-3</c:v>
                </c:pt>
                <c:pt idx="105">
                  <c:v>1.3372369045736576E-3</c:v>
                </c:pt>
                <c:pt idx="108">
                  <c:v>2.7373348672987685E-3</c:v>
                </c:pt>
                <c:pt idx="111">
                  <c:v>2.425833134494404E-3</c:v>
                </c:pt>
                <c:pt idx="114">
                  <c:v>2.3518156814286151E-3</c:v>
                </c:pt>
                <c:pt idx="117">
                  <c:v>3.2151512000830884E-3</c:v>
                </c:pt>
                <c:pt idx="120">
                  <c:v>2.6945315444637519E-3</c:v>
                </c:pt>
                <c:pt idx="123">
                  <c:v>2.8711597233392894E-3</c:v>
                </c:pt>
                <c:pt idx="126">
                  <c:v>3.2678420139589104E-3</c:v>
                </c:pt>
                <c:pt idx="129">
                  <c:v>2.8239444597282226E-3</c:v>
                </c:pt>
                <c:pt idx="132">
                  <c:v>3.0435594224542672E-3</c:v>
                </c:pt>
                <c:pt idx="135">
                  <c:v>2.6447276337417946E-3</c:v>
                </c:pt>
                <c:pt idx="138">
                  <c:v>3.6098134657476244E-3</c:v>
                </c:pt>
                <c:pt idx="141">
                  <c:v>-4.08333265279337E-5</c:v>
                </c:pt>
                <c:pt idx="144">
                  <c:v>3.839806539109869E-4</c:v>
                </c:pt>
                <c:pt idx="147">
                  <c:v>-1.4195274768307176E-3</c:v>
                </c:pt>
                <c:pt idx="150">
                  <c:v>-2.5632471051582062E-3</c:v>
                </c:pt>
                <c:pt idx="153">
                  <c:v>4.5589612081231579E-4</c:v>
                </c:pt>
                <c:pt idx="156">
                  <c:v>2.2846885072009826E-3</c:v>
                </c:pt>
                <c:pt idx="159">
                  <c:v>2.8065983700453767E-3</c:v>
                </c:pt>
                <c:pt idx="162">
                  <c:v>2.0251711556593666E-3</c:v>
                </c:pt>
                <c:pt idx="165">
                  <c:v>5.8222482454910462E-3</c:v>
                </c:pt>
                <c:pt idx="168">
                  <c:v>3.8827717526284111E-3</c:v>
                </c:pt>
                <c:pt idx="171">
                  <c:v>2.7394985887432277E-3</c:v>
                </c:pt>
                <c:pt idx="174">
                  <c:v>4.075985029715623E-3</c:v>
                </c:pt>
                <c:pt idx="177">
                  <c:v>4.942159975205529E-3</c:v>
                </c:pt>
                <c:pt idx="180">
                  <c:v>3.5052620960962511E-3</c:v>
                </c:pt>
                <c:pt idx="183">
                  <c:v>5.7233677411718809E-3</c:v>
                </c:pt>
                <c:pt idx="186">
                  <c:v>5.9701492537314049E-3</c:v>
                </c:pt>
                <c:pt idx="189">
                  <c:v>-3.8461864299088599E-3</c:v>
                </c:pt>
                <c:pt idx="192">
                  <c:v>3.4343520210822209E-3</c:v>
                </c:pt>
                <c:pt idx="195">
                  <c:v>2.3261362280806441E-3</c:v>
                </c:pt>
                <c:pt idx="198">
                  <c:v>-5.365126676601939E-4</c:v>
                </c:pt>
                <c:pt idx="201">
                  <c:v>-2.4042545961192596E-3</c:v>
                </c:pt>
                <c:pt idx="204">
                  <c:v>-5.179631312145494E-4</c:v>
                </c:pt>
                <c:pt idx="207">
                  <c:v>-5.0072987744842479E-4</c:v>
                </c:pt>
                <c:pt idx="210">
                  <c:v>1.9046971191456485E-3</c:v>
                </c:pt>
                <c:pt idx="213">
                  <c:v>2.8481282510446349E-3</c:v>
                </c:pt>
                <c:pt idx="216">
                  <c:v>1.9616706610814383E-4</c:v>
                </c:pt>
                <c:pt idx="219">
                  <c:v>9.9034414459042708E-4</c:v>
                </c:pt>
                <c:pt idx="222">
                  <c:v>-4.6229020607606586E-3</c:v>
                </c:pt>
                <c:pt idx="225">
                  <c:v>-3.3032651505526811E-3</c:v>
                </c:pt>
                <c:pt idx="228">
                  <c:v>-3.1324934985983433E-3</c:v>
                </c:pt>
                <c:pt idx="231">
                  <c:v>-3.1227116247359854E-3</c:v>
                </c:pt>
                <c:pt idx="234">
                  <c:v>-2.5271182456256813E-3</c:v>
                </c:pt>
                <c:pt idx="237">
                  <c:v>3.1914000167954093E-4</c:v>
                </c:pt>
                <c:pt idx="240">
                  <c:v>3.444538725856372E-4</c:v>
                </c:pt>
                <c:pt idx="243">
                  <c:v>-1.7862833565354119E-3</c:v>
                </c:pt>
                <c:pt idx="246">
                  <c:v>-2.8505315402915787E-4</c:v>
                </c:pt>
                <c:pt idx="249">
                  <c:v>-3.9665639535370056E-3</c:v>
                </c:pt>
                <c:pt idx="252">
                  <c:v>4.4278099884698108E-4</c:v>
                </c:pt>
                <c:pt idx="255">
                  <c:v>1.1793537810416144E-3</c:v>
                </c:pt>
                <c:pt idx="258">
                  <c:v>3.4748159774389276E-3</c:v>
                </c:pt>
              </c:numCache>
            </c:numRef>
          </c:val>
          <c:smooth val="0"/>
          <c:extLst>
            <c:ext xmlns:c16="http://schemas.microsoft.com/office/drawing/2014/chart" uri="{C3380CC4-5D6E-409C-BE32-E72D297353CC}">
              <c16:uniqueId val="{0000000E-9E8C-4CF6-B059-A596577AAF5A}"/>
            </c:ext>
          </c:extLst>
        </c:ser>
        <c:dLbls>
          <c:showLegendKey val="0"/>
          <c:showVal val="0"/>
          <c:showCatName val="0"/>
          <c:showSerName val="0"/>
          <c:showPercent val="0"/>
          <c:showBubbleSize val="0"/>
        </c:dLbls>
        <c:smooth val="0"/>
        <c:axId val="146502784"/>
        <c:axId val="146504320"/>
      </c:lineChart>
      <c:dateAx>
        <c:axId val="146502784"/>
        <c:scaling>
          <c:orientation val="minMax"/>
        </c:scaling>
        <c:delete val="0"/>
        <c:axPos val="b"/>
        <c:numFmt formatCode="yyyy" sourceLinked="0"/>
        <c:majorTickMark val="none"/>
        <c:minorTickMark val="none"/>
        <c:tickLblPos val="low"/>
        <c:spPr>
          <a:ln w="25400">
            <a:solidFill>
              <a:schemeClr val="tx1"/>
            </a:solidFill>
            <a:prstDash val="solid"/>
          </a:ln>
        </c:spPr>
        <c:txPr>
          <a:bodyPr rot="-5400000" vert="horz"/>
          <a:lstStyle/>
          <a:p>
            <a:pPr>
              <a:defRPr sz="1100"/>
            </a:pPr>
            <a:endParaRPr lang="de-DE"/>
          </a:p>
        </c:txPr>
        <c:crossAx val="146504320"/>
        <c:crosses val="autoZero"/>
        <c:auto val="1"/>
        <c:lblOffset val="100"/>
        <c:baseTimeUnit val="months"/>
        <c:majorUnit val="12"/>
        <c:majorTimeUnit val="months"/>
        <c:minorUnit val="1"/>
      </c:dateAx>
      <c:valAx>
        <c:axId val="146504320"/>
        <c:scaling>
          <c:orientation val="minMax"/>
          <c:max val="8.0000000000000019E-3"/>
          <c:min val="-2.0000000000000004E-2"/>
        </c:scaling>
        <c:delete val="0"/>
        <c:axPos val="l"/>
        <c:majorGridlines>
          <c:spPr>
            <a:ln w="12700">
              <a:solidFill>
                <a:schemeClr val="bg1">
                  <a:lumMod val="50000"/>
                  <a:alpha val="35000"/>
                </a:schemeClr>
              </a:solidFill>
              <a:prstDash val="solid"/>
            </a:ln>
          </c:spPr>
        </c:majorGridlines>
        <c:numFmt formatCode="0.0%" sourceLinked="0"/>
        <c:majorTickMark val="none"/>
        <c:minorTickMark val="none"/>
        <c:tickLblPos val="low"/>
        <c:spPr>
          <a:ln w="9525">
            <a:noFill/>
          </a:ln>
        </c:spPr>
        <c:txPr>
          <a:bodyPr rot="0" vert="horz"/>
          <a:lstStyle/>
          <a:p>
            <a:pPr>
              <a:defRPr/>
            </a:pPr>
            <a:endParaRPr lang="de-DE"/>
          </a:p>
        </c:txPr>
        <c:crossAx val="146502784"/>
        <c:crosses val="autoZero"/>
        <c:crossBetween val="between"/>
        <c:majorUnit val="2.0000000000000005E-3"/>
      </c:valAx>
      <c:spPr>
        <a:solidFill>
          <a:srgbClr val="FFFFFF"/>
        </a:solidFill>
        <a:ln w="25400">
          <a:noFill/>
        </a:ln>
      </c:spPr>
    </c:plotArea>
    <c:plotVisOnly val="1"/>
    <c:dispBlanksAs val="span"/>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Erwerbstätigkeit in Deutschland</a:t>
            </a:r>
          </a:p>
          <a:p>
            <a:pPr algn="l">
              <a:defRPr/>
            </a:pPr>
            <a:r>
              <a:rPr lang="de-DE" sz="1200"/>
              <a:t>(Kalender- und saisonbereinigter Wert nach Census X-13-ARIMA;  in 1000)</a:t>
            </a:r>
            <a:br>
              <a:rPr lang="de-DE" sz="1200"/>
            </a:br>
            <a:endParaRPr lang="de-DE" sz="1200"/>
          </a:p>
        </c:rich>
      </c:tx>
      <c:layout>
        <c:manualLayout>
          <c:xMode val="edge"/>
          <c:yMode val="edge"/>
          <c:x val="1.5271552594387243E-2"/>
          <c:y val="2.0478103158453515E-2"/>
        </c:manualLayout>
      </c:layout>
      <c:overlay val="0"/>
      <c:spPr>
        <a:noFill/>
        <a:ln w="25400">
          <a:noFill/>
        </a:ln>
      </c:spPr>
    </c:title>
    <c:autoTitleDeleted val="0"/>
    <c:plotArea>
      <c:layout>
        <c:manualLayout>
          <c:layoutTarget val="inner"/>
          <c:xMode val="edge"/>
          <c:yMode val="edge"/>
          <c:x val="9.4791358772461184E-2"/>
          <c:y val="0.19441649139633499"/>
          <c:w val="0.89638828992529762"/>
          <c:h val="0.69613245717047612"/>
        </c:manualLayout>
      </c:layout>
      <c:lineChart>
        <c:grouping val="standard"/>
        <c:varyColors val="0"/>
        <c:ser>
          <c:idx val="0"/>
          <c:order val="0"/>
          <c:spPr>
            <a:ln w="38100">
              <a:solidFill>
                <a:srgbClr val="00B0F0"/>
              </a:solidFill>
              <a:prstDash val="solid"/>
            </a:ln>
          </c:spPr>
          <c:marker>
            <c:symbol val="none"/>
          </c:marker>
          <c:cat>
            <c:numRef>
              <c:f>'Erwerbstätige (Wohnort)'!$A$6:$A$377</c:f>
              <c:numCache>
                <c:formatCode>[$-407]mmm/\ yy;@</c:formatCode>
                <c:ptCount val="372"/>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pt idx="271">
                  <c:v>36647</c:v>
                </c:pt>
                <c:pt idx="272">
                  <c:v>36617</c:v>
                </c:pt>
                <c:pt idx="273">
                  <c:v>36586</c:v>
                </c:pt>
                <c:pt idx="274">
                  <c:v>36557</c:v>
                </c:pt>
                <c:pt idx="275">
                  <c:v>36526</c:v>
                </c:pt>
                <c:pt idx="276">
                  <c:v>36495</c:v>
                </c:pt>
                <c:pt idx="277">
                  <c:v>36465</c:v>
                </c:pt>
                <c:pt idx="278">
                  <c:v>36434</c:v>
                </c:pt>
                <c:pt idx="279">
                  <c:v>36404</c:v>
                </c:pt>
                <c:pt idx="280">
                  <c:v>36373</c:v>
                </c:pt>
                <c:pt idx="281">
                  <c:v>36342</c:v>
                </c:pt>
                <c:pt idx="282">
                  <c:v>36312</c:v>
                </c:pt>
                <c:pt idx="283">
                  <c:v>36281</c:v>
                </c:pt>
                <c:pt idx="284">
                  <c:v>36251</c:v>
                </c:pt>
                <c:pt idx="285">
                  <c:v>36220</c:v>
                </c:pt>
                <c:pt idx="286">
                  <c:v>36192</c:v>
                </c:pt>
                <c:pt idx="287">
                  <c:v>36161</c:v>
                </c:pt>
                <c:pt idx="288">
                  <c:v>36130</c:v>
                </c:pt>
                <c:pt idx="289">
                  <c:v>36100</c:v>
                </c:pt>
                <c:pt idx="290">
                  <c:v>36069</c:v>
                </c:pt>
                <c:pt idx="291">
                  <c:v>36039</c:v>
                </c:pt>
                <c:pt idx="292">
                  <c:v>36008</c:v>
                </c:pt>
                <c:pt idx="293">
                  <c:v>35977</c:v>
                </c:pt>
                <c:pt idx="294">
                  <c:v>35947</c:v>
                </c:pt>
                <c:pt idx="295">
                  <c:v>35916</c:v>
                </c:pt>
                <c:pt idx="296">
                  <c:v>35886</c:v>
                </c:pt>
                <c:pt idx="297">
                  <c:v>35855</c:v>
                </c:pt>
                <c:pt idx="298">
                  <c:v>35827</c:v>
                </c:pt>
                <c:pt idx="299">
                  <c:v>35796</c:v>
                </c:pt>
                <c:pt idx="300">
                  <c:v>35765</c:v>
                </c:pt>
                <c:pt idx="301">
                  <c:v>35735</c:v>
                </c:pt>
                <c:pt idx="302">
                  <c:v>35704</c:v>
                </c:pt>
                <c:pt idx="303">
                  <c:v>35674</c:v>
                </c:pt>
                <c:pt idx="304">
                  <c:v>35643</c:v>
                </c:pt>
                <c:pt idx="305">
                  <c:v>35612</c:v>
                </c:pt>
                <c:pt idx="306">
                  <c:v>35582</c:v>
                </c:pt>
                <c:pt idx="307">
                  <c:v>35551</c:v>
                </c:pt>
                <c:pt idx="308">
                  <c:v>35521</c:v>
                </c:pt>
                <c:pt idx="309">
                  <c:v>35490</c:v>
                </c:pt>
                <c:pt idx="310">
                  <c:v>35462</c:v>
                </c:pt>
                <c:pt idx="311">
                  <c:v>35431</c:v>
                </c:pt>
                <c:pt idx="312">
                  <c:v>35400</c:v>
                </c:pt>
                <c:pt idx="313">
                  <c:v>35370</c:v>
                </c:pt>
                <c:pt idx="314">
                  <c:v>35339</c:v>
                </c:pt>
                <c:pt idx="315">
                  <c:v>35309</c:v>
                </c:pt>
                <c:pt idx="316">
                  <c:v>35278</c:v>
                </c:pt>
                <c:pt idx="317">
                  <c:v>35247</c:v>
                </c:pt>
                <c:pt idx="318">
                  <c:v>35217</c:v>
                </c:pt>
                <c:pt idx="319">
                  <c:v>35186</c:v>
                </c:pt>
                <c:pt idx="320">
                  <c:v>35156</c:v>
                </c:pt>
                <c:pt idx="321">
                  <c:v>35125</c:v>
                </c:pt>
                <c:pt idx="322">
                  <c:v>35096</c:v>
                </c:pt>
                <c:pt idx="323">
                  <c:v>35065</c:v>
                </c:pt>
                <c:pt idx="324">
                  <c:v>35034</c:v>
                </c:pt>
                <c:pt idx="325">
                  <c:v>35004</c:v>
                </c:pt>
                <c:pt idx="326">
                  <c:v>34973</c:v>
                </c:pt>
                <c:pt idx="327">
                  <c:v>34943</c:v>
                </c:pt>
                <c:pt idx="328">
                  <c:v>34912</c:v>
                </c:pt>
                <c:pt idx="329">
                  <c:v>34881</c:v>
                </c:pt>
                <c:pt idx="330">
                  <c:v>34851</c:v>
                </c:pt>
                <c:pt idx="331">
                  <c:v>34820</c:v>
                </c:pt>
                <c:pt idx="332">
                  <c:v>34790</c:v>
                </c:pt>
                <c:pt idx="333">
                  <c:v>34759</c:v>
                </c:pt>
                <c:pt idx="334">
                  <c:v>34731</c:v>
                </c:pt>
                <c:pt idx="335">
                  <c:v>34700</c:v>
                </c:pt>
                <c:pt idx="336">
                  <c:v>34669</c:v>
                </c:pt>
                <c:pt idx="337">
                  <c:v>34639</c:v>
                </c:pt>
                <c:pt idx="338">
                  <c:v>34608</c:v>
                </c:pt>
                <c:pt idx="339">
                  <c:v>34578</c:v>
                </c:pt>
                <c:pt idx="340">
                  <c:v>34547</c:v>
                </c:pt>
                <c:pt idx="341">
                  <c:v>34516</c:v>
                </c:pt>
                <c:pt idx="342">
                  <c:v>34486</c:v>
                </c:pt>
                <c:pt idx="343">
                  <c:v>34455</c:v>
                </c:pt>
                <c:pt idx="344">
                  <c:v>34425</c:v>
                </c:pt>
                <c:pt idx="345">
                  <c:v>34394</c:v>
                </c:pt>
                <c:pt idx="346">
                  <c:v>34366</c:v>
                </c:pt>
                <c:pt idx="347">
                  <c:v>34335</c:v>
                </c:pt>
                <c:pt idx="348">
                  <c:v>34304</c:v>
                </c:pt>
                <c:pt idx="349">
                  <c:v>34274</c:v>
                </c:pt>
                <c:pt idx="350">
                  <c:v>34243</c:v>
                </c:pt>
                <c:pt idx="351">
                  <c:v>34213</c:v>
                </c:pt>
                <c:pt idx="352">
                  <c:v>34182</c:v>
                </c:pt>
                <c:pt idx="353">
                  <c:v>34151</c:v>
                </c:pt>
                <c:pt idx="354">
                  <c:v>34121</c:v>
                </c:pt>
                <c:pt idx="355">
                  <c:v>34090</c:v>
                </c:pt>
                <c:pt idx="356">
                  <c:v>34060</c:v>
                </c:pt>
                <c:pt idx="357">
                  <c:v>34029</c:v>
                </c:pt>
                <c:pt idx="358">
                  <c:v>34001</c:v>
                </c:pt>
                <c:pt idx="359">
                  <c:v>33970</c:v>
                </c:pt>
                <c:pt idx="360">
                  <c:v>33939</c:v>
                </c:pt>
                <c:pt idx="361">
                  <c:v>33909</c:v>
                </c:pt>
                <c:pt idx="362">
                  <c:v>33878</c:v>
                </c:pt>
                <c:pt idx="363">
                  <c:v>33848</c:v>
                </c:pt>
                <c:pt idx="364">
                  <c:v>33817</c:v>
                </c:pt>
                <c:pt idx="365">
                  <c:v>33786</c:v>
                </c:pt>
                <c:pt idx="366">
                  <c:v>33756</c:v>
                </c:pt>
                <c:pt idx="367">
                  <c:v>33725</c:v>
                </c:pt>
                <c:pt idx="368">
                  <c:v>33695</c:v>
                </c:pt>
                <c:pt idx="369">
                  <c:v>33664</c:v>
                </c:pt>
                <c:pt idx="370">
                  <c:v>33635</c:v>
                </c:pt>
                <c:pt idx="371">
                  <c:v>33604</c:v>
                </c:pt>
              </c:numCache>
            </c:numRef>
          </c:cat>
          <c:val>
            <c:numRef>
              <c:f>'Erwerbstätige (Wohnort)'!$E$6:$E$377</c:f>
              <c:numCache>
                <c:formatCode>General</c:formatCode>
                <c:ptCount val="372"/>
                <c:pt idx="7">
                  <c:v>45421</c:v>
                </c:pt>
                <c:pt idx="8">
                  <c:v>45387</c:v>
                </c:pt>
                <c:pt idx="9">
                  <c:v>45333</c:v>
                </c:pt>
                <c:pt idx="10">
                  <c:v>45246</c:v>
                </c:pt>
                <c:pt idx="11">
                  <c:v>45190</c:v>
                </c:pt>
                <c:pt idx="12">
                  <c:v>45113</c:v>
                </c:pt>
                <c:pt idx="13">
                  <c:v>45048</c:v>
                </c:pt>
                <c:pt idx="14">
                  <c:v>44977</c:v>
                </c:pt>
                <c:pt idx="15">
                  <c:v>44939</c:v>
                </c:pt>
                <c:pt idx="16">
                  <c:v>44900</c:v>
                </c:pt>
                <c:pt idx="17">
                  <c:v>44841</c:v>
                </c:pt>
                <c:pt idx="18">
                  <c:v>44774</c:v>
                </c:pt>
                <c:pt idx="19">
                  <c:v>44662</c:v>
                </c:pt>
                <c:pt idx="20">
                  <c:v>44621</c:v>
                </c:pt>
                <c:pt idx="21">
                  <c:v>44606</c:v>
                </c:pt>
                <c:pt idx="22">
                  <c:v>44552</c:v>
                </c:pt>
                <c:pt idx="23">
                  <c:v>44571</c:v>
                </c:pt>
                <c:pt idx="24">
                  <c:v>44631</c:v>
                </c:pt>
                <c:pt idx="25">
                  <c:v>44634</c:v>
                </c:pt>
                <c:pt idx="26">
                  <c:v>44688</c:v>
                </c:pt>
                <c:pt idx="27">
                  <c:v>44668</c:v>
                </c:pt>
                <c:pt idx="28">
                  <c:v>44642</c:v>
                </c:pt>
                <c:pt idx="29">
                  <c:v>44616</c:v>
                </c:pt>
                <c:pt idx="30">
                  <c:v>44615</c:v>
                </c:pt>
                <c:pt idx="31">
                  <c:v>44617</c:v>
                </c:pt>
                <c:pt idx="32">
                  <c:v>44816</c:v>
                </c:pt>
                <c:pt idx="33">
                  <c:v>45170</c:v>
                </c:pt>
                <c:pt idx="34">
                  <c:v>45291</c:v>
                </c:pt>
                <c:pt idx="35">
                  <c:v>45264</c:v>
                </c:pt>
                <c:pt idx="36">
                  <c:v>45219</c:v>
                </c:pt>
                <c:pt idx="37">
                  <c:v>45204</c:v>
                </c:pt>
                <c:pt idx="38">
                  <c:v>45173</c:v>
                </c:pt>
                <c:pt idx="39">
                  <c:v>45148</c:v>
                </c:pt>
                <c:pt idx="40">
                  <c:v>45135</c:v>
                </c:pt>
                <c:pt idx="41">
                  <c:v>45148</c:v>
                </c:pt>
                <c:pt idx="42">
                  <c:v>45126</c:v>
                </c:pt>
                <c:pt idx="43">
                  <c:v>45136</c:v>
                </c:pt>
                <c:pt idx="44">
                  <c:v>45123</c:v>
                </c:pt>
                <c:pt idx="45">
                  <c:v>45076</c:v>
                </c:pt>
                <c:pt idx="46">
                  <c:v>45031</c:v>
                </c:pt>
                <c:pt idx="47">
                  <c:v>44988</c:v>
                </c:pt>
                <c:pt idx="48">
                  <c:v>44930</c:v>
                </c:pt>
                <c:pt idx="49">
                  <c:v>44896</c:v>
                </c:pt>
                <c:pt idx="50">
                  <c:v>44838</c:v>
                </c:pt>
                <c:pt idx="51">
                  <c:v>44794</c:v>
                </c:pt>
                <c:pt idx="52">
                  <c:v>44798</c:v>
                </c:pt>
                <c:pt idx="53">
                  <c:v>44749</c:v>
                </c:pt>
                <c:pt idx="54">
                  <c:v>44709</c:v>
                </c:pt>
                <c:pt idx="55">
                  <c:v>44687</c:v>
                </c:pt>
                <c:pt idx="56">
                  <c:v>44626</c:v>
                </c:pt>
                <c:pt idx="57">
                  <c:v>44575</c:v>
                </c:pt>
                <c:pt idx="58">
                  <c:v>44530</c:v>
                </c:pt>
                <c:pt idx="59">
                  <c:v>44503</c:v>
                </c:pt>
                <c:pt idx="60">
                  <c:v>44409</c:v>
                </c:pt>
                <c:pt idx="61">
                  <c:v>44349</c:v>
                </c:pt>
                <c:pt idx="62">
                  <c:v>44285</c:v>
                </c:pt>
                <c:pt idx="63">
                  <c:v>44256</c:v>
                </c:pt>
                <c:pt idx="64">
                  <c:v>44211</c:v>
                </c:pt>
                <c:pt idx="65">
                  <c:v>44170</c:v>
                </c:pt>
                <c:pt idx="66">
                  <c:v>44121</c:v>
                </c:pt>
                <c:pt idx="67">
                  <c:v>44053</c:v>
                </c:pt>
                <c:pt idx="68">
                  <c:v>44005</c:v>
                </c:pt>
                <c:pt idx="69">
                  <c:v>43970</c:v>
                </c:pt>
                <c:pt idx="70">
                  <c:v>43898</c:v>
                </c:pt>
                <c:pt idx="71">
                  <c:v>43851</c:v>
                </c:pt>
                <c:pt idx="72">
                  <c:v>43840</c:v>
                </c:pt>
                <c:pt idx="73">
                  <c:v>43783</c:v>
                </c:pt>
                <c:pt idx="74">
                  <c:v>43728</c:v>
                </c:pt>
                <c:pt idx="75">
                  <c:v>43692</c:v>
                </c:pt>
                <c:pt idx="76">
                  <c:v>43623</c:v>
                </c:pt>
                <c:pt idx="77">
                  <c:v>43549</c:v>
                </c:pt>
                <c:pt idx="78">
                  <c:v>43549</c:v>
                </c:pt>
                <c:pt idx="79">
                  <c:v>43492</c:v>
                </c:pt>
                <c:pt idx="80">
                  <c:v>43439</c:v>
                </c:pt>
                <c:pt idx="81">
                  <c:v>43407</c:v>
                </c:pt>
                <c:pt idx="82">
                  <c:v>43345</c:v>
                </c:pt>
                <c:pt idx="83">
                  <c:v>43284</c:v>
                </c:pt>
                <c:pt idx="84">
                  <c:v>43286</c:v>
                </c:pt>
                <c:pt idx="85">
                  <c:v>43243</c:v>
                </c:pt>
                <c:pt idx="86">
                  <c:v>43188</c:v>
                </c:pt>
                <c:pt idx="87">
                  <c:v>43151</c:v>
                </c:pt>
                <c:pt idx="88">
                  <c:v>43111</c:v>
                </c:pt>
                <c:pt idx="89">
                  <c:v>43079</c:v>
                </c:pt>
                <c:pt idx="90">
                  <c:v>43024</c:v>
                </c:pt>
                <c:pt idx="91">
                  <c:v>42972</c:v>
                </c:pt>
                <c:pt idx="92">
                  <c:v>42939</c:v>
                </c:pt>
                <c:pt idx="93">
                  <c:v>42885</c:v>
                </c:pt>
                <c:pt idx="94">
                  <c:v>42814</c:v>
                </c:pt>
                <c:pt idx="95">
                  <c:v>42776</c:v>
                </c:pt>
                <c:pt idx="96">
                  <c:v>42739</c:v>
                </c:pt>
                <c:pt idx="97">
                  <c:v>42723</c:v>
                </c:pt>
                <c:pt idx="98">
                  <c:v>42749</c:v>
                </c:pt>
                <c:pt idx="99">
                  <c:v>42710</c:v>
                </c:pt>
                <c:pt idx="100">
                  <c:v>42679</c:v>
                </c:pt>
                <c:pt idx="101">
                  <c:v>42692</c:v>
                </c:pt>
                <c:pt idx="102">
                  <c:v>42650</c:v>
                </c:pt>
                <c:pt idx="103">
                  <c:v>42628</c:v>
                </c:pt>
                <c:pt idx="104">
                  <c:v>42622</c:v>
                </c:pt>
                <c:pt idx="105">
                  <c:v>42572</c:v>
                </c:pt>
                <c:pt idx="106">
                  <c:v>42551</c:v>
                </c:pt>
                <c:pt idx="107">
                  <c:v>42517</c:v>
                </c:pt>
                <c:pt idx="108">
                  <c:v>42431</c:v>
                </c:pt>
                <c:pt idx="109">
                  <c:v>42416</c:v>
                </c:pt>
                <c:pt idx="110">
                  <c:v>42396</c:v>
                </c:pt>
                <c:pt idx="111">
                  <c:v>42348</c:v>
                </c:pt>
                <c:pt idx="112">
                  <c:v>42317</c:v>
                </c:pt>
                <c:pt idx="113">
                  <c:v>42310</c:v>
                </c:pt>
                <c:pt idx="114">
                  <c:v>42252</c:v>
                </c:pt>
                <c:pt idx="115">
                  <c:v>42238</c:v>
                </c:pt>
                <c:pt idx="116">
                  <c:v>42190</c:v>
                </c:pt>
                <c:pt idx="117">
                  <c:v>42187</c:v>
                </c:pt>
                <c:pt idx="118">
                  <c:v>42202</c:v>
                </c:pt>
                <c:pt idx="119">
                  <c:v>42160</c:v>
                </c:pt>
                <c:pt idx="120">
                  <c:v>42168</c:v>
                </c:pt>
                <c:pt idx="121">
                  <c:v>42140</c:v>
                </c:pt>
                <c:pt idx="122">
                  <c:v>42072</c:v>
                </c:pt>
                <c:pt idx="123">
                  <c:v>42029</c:v>
                </c:pt>
                <c:pt idx="124">
                  <c:v>42027</c:v>
                </c:pt>
                <c:pt idx="125">
                  <c:v>41979</c:v>
                </c:pt>
                <c:pt idx="126">
                  <c:v>41941</c:v>
                </c:pt>
                <c:pt idx="127">
                  <c:v>41918</c:v>
                </c:pt>
                <c:pt idx="128">
                  <c:v>41871</c:v>
                </c:pt>
                <c:pt idx="129">
                  <c:v>41838</c:v>
                </c:pt>
                <c:pt idx="130">
                  <c:v>41794</c:v>
                </c:pt>
                <c:pt idx="131">
                  <c:v>41803</c:v>
                </c:pt>
                <c:pt idx="132">
                  <c:v>41729</c:v>
                </c:pt>
                <c:pt idx="133">
                  <c:v>41677</c:v>
                </c:pt>
                <c:pt idx="134">
                  <c:v>41627</c:v>
                </c:pt>
                <c:pt idx="135">
                  <c:v>41611</c:v>
                </c:pt>
                <c:pt idx="136">
                  <c:v>41573</c:v>
                </c:pt>
                <c:pt idx="137">
                  <c:v>41513</c:v>
                </c:pt>
                <c:pt idx="138">
                  <c:v>41497</c:v>
                </c:pt>
                <c:pt idx="139">
                  <c:v>41442</c:v>
                </c:pt>
                <c:pt idx="140">
                  <c:v>41401</c:v>
                </c:pt>
                <c:pt idx="141">
                  <c:v>41359</c:v>
                </c:pt>
                <c:pt idx="142">
                  <c:v>41320</c:v>
                </c:pt>
                <c:pt idx="143">
                  <c:v>41256</c:v>
                </c:pt>
                <c:pt idx="144">
                  <c:v>41235</c:v>
                </c:pt>
                <c:pt idx="145">
                  <c:v>41195</c:v>
                </c:pt>
                <c:pt idx="146">
                  <c:v>41156</c:v>
                </c:pt>
                <c:pt idx="147">
                  <c:v>41122</c:v>
                </c:pt>
                <c:pt idx="148">
                  <c:v>41074</c:v>
                </c:pt>
                <c:pt idx="149">
                  <c:v>41015</c:v>
                </c:pt>
                <c:pt idx="150">
                  <c:v>41008</c:v>
                </c:pt>
                <c:pt idx="151">
                  <c:v>40962</c:v>
                </c:pt>
                <c:pt idx="152">
                  <c:v>40916</c:v>
                </c:pt>
                <c:pt idx="153">
                  <c:v>40849</c:v>
                </c:pt>
                <c:pt idx="154">
                  <c:v>40796</c:v>
                </c:pt>
                <c:pt idx="155">
                  <c:v>40799</c:v>
                </c:pt>
                <c:pt idx="156">
                  <c:v>40839</c:v>
                </c:pt>
                <c:pt idx="157">
                  <c:v>40803</c:v>
                </c:pt>
                <c:pt idx="158">
                  <c:v>40807</c:v>
                </c:pt>
                <c:pt idx="159">
                  <c:v>40820</c:v>
                </c:pt>
                <c:pt idx="160">
                  <c:v>40799</c:v>
                </c:pt>
                <c:pt idx="161">
                  <c:v>40783</c:v>
                </c:pt>
                <c:pt idx="162">
                  <c:v>40802</c:v>
                </c:pt>
                <c:pt idx="163">
                  <c:v>40854</c:v>
                </c:pt>
                <c:pt idx="164">
                  <c:v>40920</c:v>
                </c:pt>
                <c:pt idx="165">
                  <c:v>40948</c:v>
                </c:pt>
                <c:pt idx="166">
                  <c:v>40983</c:v>
                </c:pt>
                <c:pt idx="167">
                  <c:v>40960</c:v>
                </c:pt>
                <c:pt idx="168">
                  <c:v>40952</c:v>
                </c:pt>
                <c:pt idx="169">
                  <c:v>40946</c:v>
                </c:pt>
                <c:pt idx="170">
                  <c:v>40937</c:v>
                </c:pt>
                <c:pt idx="171">
                  <c:v>40885</c:v>
                </c:pt>
                <c:pt idx="172">
                  <c:v>40833</c:v>
                </c:pt>
                <c:pt idx="173">
                  <c:v>40837</c:v>
                </c:pt>
                <c:pt idx="174">
                  <c:v>40763</c:v>
                </c:pt>
                <c:pt idx="175">
                  <c:v>40731</c:v>
                </c:pt>
                <c:pt idx="176">
                  <c:v>40718</c:v>
                </c:pt>
                <c:pt idx="177">
                  <c:v>40695</c:v>
                </c:pt>
                <c:pt idx="178">
                  <c:v>40664</c:v>
                </c:pt>
                <c:pt idx="179">
                  <c:v>40606</c:v>
                </c:pt>
                <c:pt idx="180">
                  <c:v>40453</c:v>
                </c:pt>
                <c:pt idx="181">
                  <c:v>40428</c:v>
                </c:pt>
                <c:pt idx="182">
                  <c:v>40378</c:v>
                </c:pt>
                <c:pt idx="183">
                  <c:v>40291</c:v>
                </c:pt>
                <c:pt idx="184">
                  <c:v>40269</c:v>
                </c:pt>
                <c:pt idx="185">
                  <c:v>40230</c:v>
                </c:pt>
                <c:pt idx="186">
                  <c:v>40176</c:v>
                </c:pt>
                <c:pt idx="187">
                  <c:v>40162</c:v>
                </c:pt>
                <c:pt idx="188">
                  <c:v>40122</c:v>
                </c:pt>
                <c:pt idx="189">
                  <c:v>40036</c:v>
                </c:pt>
                <c:pt idx="190">
                  <c:v>39992</c:v>
                </c:pt>
                <c:pt idx="191">
                  <c:v>39943</c:v>
                </c:pt>
                <c:pt idx="192">
                  <c:v>39887</c:v>
                </c:pt>
                <c:pt idx="193">
                  <c:v>39798</c:v>
                </c:pt>
                <c:pt idx="194">
                  <c:v>39696</c:v>
                </c:pt>
                <c:pt idx="195">
                  <c:v>39678</c:v>
                </c:pt>
                <c:pt idx="196">
                  <c:v>39660</c:v>
                </c:pt>
                <c:pt idx="197">
                  <c:v>39626</c:v>
                </c:pt>
                <c:pt idx="198">
                  <c:v>39545</c:v>
                </c:pt>
                <c:pt idx="199">
                  <c:v>39440</c:v>
                </c:pt>
                <c:pt idx="200">
                  <c:v>39302</c:v>
                </c:pt>
                <c:pt idx="201">
                  <c:v>39215</c:v>
                </c:pt>
                <c:pt idx="202">
                  <c:v>39194</c:v>
                </c:pt>
                <c:pt idx="203">
                  <c:v>39176</c:v>
                </c:pt>
                <c:pt idx="204">
                  <c:v>39371</c:v>
                </c:pt>
                <c:pt idx="205">
                  <c:v>39354</c:v>
                </c:pt>
                <c:pt idx="206">
                  <c:v>39314</c:v>
                </c:pt>
                <c:pt idx="207">
                  <c:v>39287</c:v>
                </c:pt>
                <c:pt idx="208">
                  <c:v>39218</c:v>
                </c:pt>
                <c:pt idx="209">
                  <c:v>39130</c:v>
                </c:pt>
                <c:pt idx="210">
                  <c:v>39149</c:v>
                </c:pt>
                <c:pt idx="211">
                  <c:v>39105</c:v>
                </c:pt>
                <c:pt idx="212">
                  <c:v>39108</c:v>
                </c:pt>
                <c:pt idx="213">
                  <c:v>39114</c:v>
                </c:pt>
                <c:pt idx="214">
                  <c:v>39154</c:v>
                </c:pt>
                <c:pt idx="215">
                  <c:v>39157</c:v>
                </c:pt>
                <c:pt idx="216">
                  <c:v>39214</c:v>
                </c:pt>
                <c:pt idx="217">
                  <c:v>39243</c:v>
                </c:pt>
                <c:pt idx="218">
                  <c:v>39251</c:v>
                </c:pt>
                <c:pt idx="219">
                  <c:v>39265</c:v>
                </c:pt>
                <c:pt idx="220">
                  <c:v>39257</c:v>
                </c:pt>
                <c:pt idx="221">
                  <c:v>39247</c:v>
                </c:pt>
                <c:pt idx="222">
                  <c:v>39276</c:v>
                </c:pt>
                <c:pt idx="223">
                  <c:v>39249</c:v>
                </c:pt>
                <c:pt idx="224">
                  <c:v>39303</c:v>
                </c:pt>
                <c:pt idx="225">
                  <c:v>39235</c:v>
                </c:pt>
                <c:pt idx="226">
                  <c:v>39193</c:v>
                </c:pt>
                <c:pt idx="227">
                  <c:v>39176</c:v>
                </c:pt>
                <c:pt idx="228">
                  <c:v>39107</c:v>
                </c:pt>
                <c:pt idx="229">
                  <c:v>39081</c:v>
                </c:pt>
                <c:pt idx="230">
                  <c:v>39082</c:v>
                </c:pt>
                <c:pt idx="231">
                  <c:v>39053</c:v>
                </c:pt>
                <c:pt idx="232">
                  <c:v>39063</c:v>
                </c:pt>
                <c:pt idx="233">
                  <c:v>39131</c:v>
                </c:pt>
                <c:pt idx="234">
                  <c:v>39073</c:v>
                </c:pt>
                <c:pt idx="235">
                  <c:v>39000</c:v>
                </c:pt>
                <c:pt idx="236">
                  <c:v>39058</c:v>
                </c:pt>
                <c:pt idx="237">
                  <c:v>39171</c:v>
                </c:pt>
                <c:pt idx="238">
                  <c:v>39249</c:v>
                </c:pt>
                <c:pt idx="239">
                  <c:v>39255</c:v>
                </c:pt>
                <c:pt idx="240">
                  <c:v>39331</c:v>
                </c:pt>
                <c:pt idx="241">
                  <c:v>39344</c:v>
                </c:pt>
                <c:pt idx="242">
                  <c:v>39390</c:v>
                </c:pt>
                <c:pt idx="243">
                  <c:v>39436</c:v>
                </c:pt>
                <c:pt idx="244">
                  <c:v>39466</c:v>
                </c:pt>
                <c:pt idx="245">
                  <c:v>39534</c:v>
                </c:pt>
                <c:pt idx="246">
                  <c:v>39526</c:v>
                </c:pt>
                <c:pt idx="247">
                  <c:v>39607</c:v>
                </c:pt>
                <c:pt idx="248">
                  <c:v>39674</c:v>
                </c:pt>
                <c:pt idx="249">
                  <c:v>39676</c:v>
                </c:pt>
                <c:pt idx="250">
                  <c:v>39706</c:v>
                </c:pt>
                <c:pt idx="251">
                  <c:v>39726</c:v>
                </c:pt>
                <c:pt idx="252">
                  <c:v>39707</c:v>
                </c:pt>
                <c:pt idx="253">
                  <c:v>39698</c:v>
                </c:pt>
                <c:pt idx="254">
                  <c:v>39665</c:v>
                </c:pt>
                <c:pt idx="255">
                  <c:v>39668</c:v>
                </c:pt>
                <c:pt idx="256">
                  <c:v>39691</c:v>
                </c:pt>
                <c:pt idx="257">
                  <c:v>39670</c:v>
                </c:pt>
                <c:pt idx="258">
                  <c:v>39708</c:v>
                </c:pt>
                <c:pt idx="259">
                  <c:v>39766</c:v>
                </c:pt>
                <c:pt idx="260">
                  <c:v>39768</c:v>
                </c:pt>
                <c:pt idx="261">
                  <c:v>39750</c:v>
                </c:pt>
                <c:pt idx="262">
                  <c:v>39759</c:v>
                </c:pt>
                <c:pt idx="263">
                  <c:v>39767</c:v>
                </c:pt>
                <c:pt idx="264">
                  <c:v>39915</c:v>
                </c:pt>
                <c:pt idx="265">
                  <c:v>39901</c:v>
                </c:pt>
                <c:pt idx="266">
                  <c:v>39935</c:v>
                </c:pt>
                <c:pt idx="267">
                  <c:v>39896</c:v>
                </c:pt>
                <c:pt idx="268">
                  <c:v>39907</c:v>
                </c:pt>
                <c:pt idx="269">
                  <c:v>39895</c:v>
                </c:pt>
                <c:pt idx="270">
                  <c:v>39894</c:v>
                </c:pt>
                <c:pt idx="271">
                  <c:v>39853</c:v>
                </c:pt>
                <c:pt idx="272">
                  <c:v>39810</c:v>
                </c:pt>
                <c:pt idx="273">
                  <c:v>39782</c:v>
                </c:pt>
                <c:pt idx="274">
                  <c:v>39712</c:v>
                </c:pt>
                <c:pt idx="275">
                  <c:v>39649</c:v>
                </c:pt>
                <c:pt idx="276">
                  <c:v>39484</c:v>
                </c:pt>
                <c:pt idx="277">
                  <c:v>39321</c:v>
                </c:pt>
                <c:pt idx="278">
                  <c:v>39244</c:v>
                </c:pt>
                <c:pt idx="279">
                  <c:v>39197</c:v>
                </c:pt>
                <c:pt idx="280">
                  <c:v>39167</c:v>
                </c:pt>
                <c:pt idx="281">
                  <c:v>39045</c:v>
                </c:pt>
                <c:pt idx="282">
                  <c:v>38982</c:v>
                </c:pt>
                <c:pt idx="283">
                  <c:v>38774</c:v>
                </c:pt>
                <c:pt idx="284">
                  <c:v>38654</c:v>
                </c:pt>
                <c:pt idx="285">
                  <c:v>38793</c:v>
                </c:pt>
                <c:pt idx="286">
                  <c:v>38771</c:v>
                </c:pt>
                <c:pt idx="287">
                  <c:v>38753</c:v>
                </c:pt>
                <c:pt idx="288">
                  <c:v>38710</c:v>
                </c:pt>
                <c:pt idx="289">
                  <c:v>38691</c:v>
                </c:pt>
                <c:pt idx="290">
                  <c:v>38678</c:v>
                </c:pt>
                <c:pt idx="291">
                  <c:v>38612</c:v>
                </c:pt>
                <c:pt idx="292">
                  <c:v>38541</c:v>
                </c:pt>
                <c:pt idx="293">
                  <c:v>38444</c:v>
                </c:pt>
                <c:pt idx="294">
                  <c:v>38365</c:v>
                </c:pt>
                <c:pt idx="295">
                  <c:v>38294</c:v>
                </c:pt>
                <c:pt idx="296">
                  <c:v>38227</c:v>
                </c:pt>
                <c:pt idx="297">
                  <c:v>38157</c:v>
                </c:pt>
                <c:pt idx="298">
                  <c:v>38083</c:v>
                </c:pt>
                <c:pt idx="299">
                  <c:v>38023</c:v>
                </c:pt>
                <c:pt idx="300">
                  <c:v>37973</c:v>
                </c:pt>
                <c:pt idx="301">
                  <c:v>38012</c:v>
                </c:pt>
                <c:pt idx="302">
                  <c:v>38014</c:v>
                </c:pt>
                <c:pt idx="303">
                  <c:v>38000</c:v>
                </c:pt>
                <c:pt idx="304">
                  <c:v>38020</c:v>
                </c:pt>
                <c:pt idx="305">
                  <c:v>37972</c:v>
                </c:pt>
                <c:pt idx="306">
                  <c:v>37946</c:v>
                </c:pt>
                <c:pt idx="307">
                  <c:v>37937</c:v>
                </c:pt>
                <c:pt idx="308">
                  <c:v>37931</c:v>
                </c:pt>
                <c:pt idx="309">
                  <c:v>37905</c:v>
                </c:pt>
                <c:pt idx="310">
                  <c:v>37881</c:v>
                </c:pt>
                <c:pt idx="311">
                  <c:v>37841</c:v>
                </c:pt>
                <c:pt idx="312">
                  <c:v>37925</c:v>
                </c:pt>
                <c:pt idx="313">
                  <c:v>37937</c:v>
                </c:pt>
                <c:pt idx="314">
                  <c:v>37929</c:v>
                </c:pt>
                <c:pt idx="315">
                  <c:v>37951</c:v>
                </c:pt>
                <c:pt idx="316">
                  <c:v>37975</c:v>
                </c:pt>
                <c:pt idx="317">
                  <c:v>38014</c:v>
                </c:pt>
                <c:pt idx="318">
                  <c:v>38016</c:v>
                </c:pt>
                <c:pt idx="319">
                  <c:v>38056</c:v>
                </c:pt>
                <c:pt idx="320">
                  <c:v>38000</c:v>
                </c:pt>
                <c:pt idx="321">
                  <c:v>37921</c:v>
                </c:pt>
                <c:pt idx="322">
                  <c:v>37980</c:v>
                </c:pt>
                <c:pt idx="323">
                  <c:v>38013</c:v>
                </c:pt>
                <c:pt idx="324">
                  <c:v>38034</c:v>
                </c:pt>
                <c:pt idx="325">
                  <c:v>38003</c:v>
                </c:pt>
                <c:pt idx="326">
                  <c:v>38006</c:v>
                </c:pt>
                <c:pt idx="327">
                  <c:v>37962</c:v>
                </c:pt>
                <c:pt idx="328">
                  <c:v>37957</c:v>
                </c:pt>
                <c:pt idx="329">
                  <c:v>37964</c:v>
                </c:pt>
                <c:pt idx="330">
                  <c:v>37949</c:v>
                </c:pt>
                <c:pt idx="331">
                  <c:v>37933</c:v>
                </c:pt>
                <c:pt idx="332">
                  <c:v>37989</c:v>
                </c:pt>
                <c:pt idx="333">
                  <c:v>37943</c:v>
                </c:pt>
                <c:pt idx="334">
                  <c:v>37926</c:v>
                </c:pt>
                <c:pt idx="335">
                  <c:v>37923</c:v>
                </c:pt>
                <c:pt idx="336">
                  <c:v>37958</c:v>
                </c:pt>
                <c:pt idx="337">
                  <c:v>37938</c:v>
                </c:pt>
                <c:pt idx="338">
                  <c:v>37920</c:v>
                </c:pt>
                <c:pt idx="339">
                  <c:v>37904</c:v>
                </c:pt>
                <c:pt idx="340">
                  <c:v>37870</c:v>
                </c:pt>
                <c:pt idx="341">
                  <c:v>37819</c:v>
                </c:pt>
                <c:pt idx="342">
                  <c:v>37824</c:v>
                </c:pt>
                <c:pt idx="343">
                  <c:v>37804</c:v>
                </c:pt>
                <c:pt idx="344">
                  <c:v>37777</c:v>
                </c:pt>
                <c:pt idx="345">
                  <c:v>37820</c:v>
                </c:pt>
                <c:pt idx="346">
                  <c:v>37846</c:v>
                </c:pt>
                <c:pt idx="347">
                  <c:v>37814</c:v>
                </c:pt>
                <c:pt idx="348">
                  <c:v>37742</c:v>
                </c:pt>
                <c:pt idx="349">
                  <c:v>37716</c:v>
                </c:pt>
                <c:pt idx="350">
                  <c:v>37739</c:v>
                </c:pt>
                <c:pt idx="351">
                  <c:v>37778</c:v>
                </c:pt>
                <c:pt idx="352">
                  <c:v>37788</c:v>
                </c:pt>
                <c:pt idx="353">
                  <c:v>37810</c:v>
                </c:pt>
                <c:pt idx="354">
                  <c:v>37837</c:v>
                </c:pt>
                <c:pt idx="355">
                  <c:v>37864</c:v>
                </c:pt>
                <c:pt idx="356">
                  <c:v>37934</c:v>
                </c:pt>
                <c:pt idx="357">
                  <c:v>37995</c:v>
                </c:pt>
                <c:pt idx="358">
                  <c:v>38050</c:v>
                </c:pt>
                <c:pt idx="359">
                  <c:v>38079</c:v>
                </c:pt>
                <c:pt idx="360">
                  <c:v>38090</c:v>
                </c:pt>
                <c:pt idx="361">
                  <c:v>38130</c:v>
                </c:pt>
                <c:pt idx="362">
                  <c:v>38177</c:v>
                </c:pt>
                <c:pt idx="363">
                  <c:v>38235</c:v>
                </c:pt>
                <c:pt idx="364">
                  <c:v>38306</c:v>
                </c:pt>
                <c:pt idx="365">
                  <c:v>38378</c:v>
                </c:pt>
                <c:pt idx="366">
                  <c:v>38450</c:v>
                </c:pt>
                <c:pt idx="367">
                  <c:v>38500</c:v>
                </c:pt>
                <c:pt idx="368">
                  <c:v>38529</c:v>
                </c:pt>
                <c:pt idx="369">
                  <c:v>38555</c:v>
                </c:pt>
                <c:pt idx="370">
                  <c:v>38598</c:v>
                </c:pt>
                <c:pt idx="371">
                  <c:v>38640</c:v>
                </c:pt>
              </c:numCache>
            </c:numRef>
          </c:val>
          <c:smooth val="0"/>
          <c:extLst>
            <c:ext xmlns:c16="http://schemas.microsoft.com/office/drawing/2014/chart" uri="{C3380CC4-5D6E-409C-BE32-E72D297353CC}">
              <c16:uniqueId val="{00000000-4E58-48F9-ACD7-2268439AB59C}"/>
            </c:ext>
          </c:extLst>
        </c:ser>
        <c:dLbls>
          <c:showLegendKey val="0"/>
          <c:showVal val="0"/>
          <c:showCatName val="0"/>
          <c:showSerName val="0"/>
          <c:showPercent val="0"/>
          <c:showBubbleSize val="0"/>
        </c:dLbls>
        <c:smooth val="0"/>
        <c:axId val="146398592"/>
        <c:axId val="146474112"/>
      </c:lineChart>
      <c:dateAx>
        <c:axId val="146398592"/>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5400000" vert="horz"/>
          <a:lstStyle/>
          <a:p>
            <a:pPr>
              <a:defRPr sz="1050"/>
            </a:pPr>
            <a:endParaRPr lang="de-DE"/>
          </a:p>
        </c:txPr>
        <c:crossAx val="146474112"/>
        <c:crosses val="autoZero"/>
        <c:auto val="1"/>
        <c:lblOffset val="100"/>
        <c:baseTimeUnit val="months"/>
        <c:majorUnit val="12"/>
        <c:majorTimeUnit val="months"/>
        <c:minorUnit val="6"/>
        <c:minorTimeUnit val="months"/>
      </c:dateAx>
      <c:valAx>
        <c:axId val="146474112"/>
        <c:scaling>
          <c:orientation val="minMax"/>
          <c:max val="46000"/>
          <c:min val="37000"/>
        </c:scaling>
        <c:delete val="0"/>
        <c:axPos val="l"/>
        <c:majorGridlines>
          <c:spPr>
            <a:ln w="12700">
              <a:solidFill>
                <a:schemeClr val="bg1">
                  <a:lumMod val="50000"/>
                  <a:alpha val="46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46398592"/>
        <c:crosses val="autoZero"/>
        <c:crossBetween val="between"/>
        <c:majorUnit val="1000"/>
        <c:minorUnit val="100"/>
      </c:valAx>
      <c:spPr>
        <a:solidFill>
          <a:srgbClr val="FFFFFF"/>
        </a:solidFill>
        <a:ln w="12700">
          <a:noFill/>
          <a:prstDash val="solid"/>
        </a:ln>
      </c:spPr>
    </c:plotArea>
    <c:plotVisOnly val="1"/>
    <c:dispBlanksAs val="span"/>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Erwerbstätigkeit in Deutschland</a:t>
            </a:r>
          </a:p>
          <a:p>
            <a:pPr algn="l">
              <a:defRPr/>
            </a:pPr>
            <a:r>
              <a:rPr lang="de-DE" sz="1200"/>
              <a:t>(Kalender- und saisonbereinigter Wert nach Census X-12-ARIMA;  in 1000)</a:t>
            </a:r>
            <a:br>
              <a:rPr lang="de-DE" sz="1200"/>
            </a:br>
            <a:endParaRPr lang="de-DE" sz="1200"/>
          </a:p>
        </c:rich>
      </c:tx>
      <c:layout>
        <c:manualLayout>
          <c:xMode val="edge"/>
          <c:yMode val="edge"/>
          <c:x val="1.5271552594387243E-2"/>
          <c:y val="2.0478103158453515E-2"/>
        </c:manualLayout>
      </c:layout>
      <c:overlay val="0"/>
      <c:spPr>
        <a:noFill/>
        <a:ln w="25400">
          <a:noFill/>
        </a:ln>
      </c:spPr>
    </c:title>
    <c:autoTitleDeleted val="0"/>
    <c:plotArea>
      <c:layout>
        <c:manualLayout>
          <c:layoutTarget val="inner"/>
          <c:xMode val="edge"/>
          <c:yMode val="edge"/>
          <c:x val="9.4791358772461184E-2"/>
          <c:y val="0.23937484357942854"/>
          <c:w val="0.89638828992529762"/>
          <c:h val="0.68714084132599862"/>
        </c:manualLayout>
      </c:layout>
      <c:lineChart>
        <c:grouping val="standard"/>
        <c:varyColors val="0"/>
        <c:ser>
          <c:idx val="0"/>
          <c:order val="0"/>
          <c:spPr>
            <a:ln w="38100">
              <a:solidFill>
                <a:schemeClr val="tx1"/>
              </a:solidFill>
              <a:prstDash val="solid"/>
            </a:ln>
          </c:spPr>
          <c:marker>
            <c:symbol val="none"/>
          </c:marker>
          <c:cat>
            <c:numRef>
              <c:f>'Erwerbstätige (Wohnort)'!$A$30:$A$101</c:f>
              <c:numCache>
                <c:formatCode>[$-407]mmm/\ yy;@</c:formatCode>
                <c:ptCount val="72"/>
                <c:pt idx="0">
                  <c:v>44166</c:v>
                </c:pt>
                <c:pt idx="1">
                  <c:v>44136</c:v>
                </c:pt>
                <c:pt idx="2">
                  <c:v>44105</c:v>
                </c:pt>
                <c:pt idx="3">
                  <c:v>44075</c:v>
                </c:pt>
                <c:pt idx="4">
                  <c:v>44044</c:v>
                </c:pt>
                <c:pt idx="5">
                  <c:v>44013</c:v>
                </c:pt>
                <c:pt idx="6">
                  <c:v>43983</c:v>
                </c:pt>
                <c:pt idx="7">
                  <c:v>43952</c:v>
                </c:pt>
                <c:pt idx="8">
                  <c:v>43922</c:v>
                </c:pt>
                <c:pt idx="9">
                  <c:v>43891</c:v>
                </c:pt>
                <c:pt idx="10">
                  <c:v>43862</c:v>
                </c:pt>
                <c:pt idx="11">
                  <c:v>43831</c:v>
                </c:pt>
                <c:pt idx="12">
                  <c:v>43800</c:v>
                </c:pt>
                <c:pt idx="13">
                  <c:v>43770</c:v>
                </c:pt>
                <c:pt idx="14">
                  <c:v>43739</c:v>
                </c:pt>
                <c:pt idx="15">
                  <c:v>43709</c:v>
                </c:pt>
                <c:pt idx="16">
                  <c:v>43678</c:v>
                </c:pt>
                <c:pt idx="17">
                  <c:v>43647</c:v>
                </c:pt>
                <c:pt idx="18">
                  <c:v>43617</c:v>
                </c:pt>
                <c:pt idx="19">
                  <c:v>43586</c:v>
                </c:pt>
                <c:pt idx="20">
                  <c:v>43556</c:v>
                </c:pt>
                <c:pt idx="21">
                  <c:v>43525</c:v>
                </c:pt>
                <c:pt idx="22">
                  <c:v>43497</c:v>
                </c:pt>
                <c:pt idx="23">
                  <c:v>43466</c:v>
                </c:pt>
                <c:pt idx="24">
                  <c:v>43435</c:v>
                </c:pt>
                <c:pt idx="25">
                  <c:v>43405</c:v>
                </c:pt>
                <c:pt idx="26">
                  <c:v>43374</c:v>
                </c:pt>
                <c:pt idx="27">
                  <c:v>43344</c:v>
                </c:pt>
                <c:pt idx="28">
                  <c:v>43313</c:v>
                </c:pt>
                <c:pt idx="29">
                  <c:v>43282</c:v>
                </c:pt>
                <c:pt idx="30">
                  <c:v>43252</c:v>
                </c:pt>
                <c:pt idx="31">
                  <c:v>43221</c:v>
                </c:pt>
                <c:pt idx="32">
                  <c:v>43191</c:v>
                </c:pt>
                <c:pt idx="33">
                  <c:v>43160</c:v>
                </c:pt>
                <c:pt idx="34">
                  <c:v>43132</c:v>
                </c:pt>
                <c:pt idx="35">
                  <c:v>43101</c:v>
                </c:pt>
                <c:pt idx="36">
                  <c:v>43070</c:v>
                </c:pt>
                <c:pt idx="37">
                  <c:v>43040</c:v>
                </c:pt>
                <c:pt idx="38">
                  <c:v>43009</c:v>
                </c:pt>
                <c:pt idx="39">
                  <c:v>42979</c:v>
                </c:pt>
                <c:pt idx="40">
                  <c:v>42948</c:v>
                </c:pt>
                <c:pt idx="41">
                  <c:v>42917</c:v>
                </c:pt>
                <c:pt idx="42">
                  <c:v>42887</c:v>
                </c:pt>
                <c:pt idx="43">
                  <c:v>42856</c:v>
                </c:pt>
                <c:pt idx="44">
                  <c:v>42826</c:v>
                </c:pt>
                <c:pt idx="45">
                  <c:v>42795</c:v>
                </c:pt>
                <c:pt idx="46">
                  <c:v>42767</c:v>
                </c:pt>
                <c:pt idx="47">
                  <c:v>42736</c:v>
                </c:pt>
                <c:pt idx="48">
                  <c:v>42705</c:v>
                </c:pt>
                <c:pt idx="49">
                  <c:v>42675</c:v>
                </c:pt>
                <c:pt idx="50">
                  <c:v>42644</c:v>
                </c:pt>
                <c:pt idx="51">
                  <c:v>42614</c:v>
                </c:pt>
                <c:pt idx="52">
                  <c:v>42583</c:v>
                </c:pt>
                <c:pt idx="53">
                  <c:v>42552</c:v>
                </c:pt>
                <c:pt idx="54">
                  <c:v>42522</c:v>
                </c:pt>
                <c:pt idx="55">
                  <c:v>42491</c:v>
                </c:pt>
                <c:pt idx="56">
                  <c:v>42461</c:v>
                </c:pt>
                <c:pt idx="57">
                  <c:v>42430</c:v>
                </c:pt>
                <c:pt idx="58">
                  <c:v>42401</c:v>
                </c:pt>
                <c:pt idx="59">
                  <c:v>42370</c:v>
                </c:pt>
                <c:pt idx="60">
                  <c:v>42339</c:v>
                </c:pt>
                <c:pt idx="61">
                  <c:v>42309</c:v>
                </c:pt>
                <c:pt idx="62">
                  <c:v>42278</c:v>
                </c:pt>
                <c:pt idx="63">
                  <c:v>42248</c:v>
                </c:pt>
                <c:pt idx="64">
                  <c:v>42217</c:v>
                </c:pt>
                <c:pt idx="65">
                  <c:v>42186</c:v>
                </c:pt>
                <c:pt idx="66">
                  <c:v>42156</c:v>
                </c:pt>
                <c:pt idx="67">
                  <c:v>42125</c:v>
                </c:pt>
                <c:pt idx="68">
                  <c:v>42095</c:v>
                </c:pt>
                <c:pt idx="69">
                  <c:v>42064</c:v>
                </c:pt>
                <c:pt idx="70">
                  <c:v>42036</c:v>
                </c:pt>
                <c:pt idx="71">
                  <c:v>42005</c:v>
                </c:pt>
              </c:numCache>
            </c:numRef>
          </c:cat>
          <c:val>
            <c:numRef>
              <c:f>'Erwerbstätige (Wohnort)'!$E$30:$E$101</c:f>
              <c:numCache>
                <c:formatCode>General</c:formatCode>
                <c:ptCount val="72"/>
                <c:pt idx="0">
                  <c:v>44631</c:v>
                </c:pt>
                <c:pt idx="1">
                  <c:v>44634</c:v>
                </c:pt>
                <c:pt idx="2">
                  <c:v>44688</c:v>
                </c:pt>
                <c:pt idx="3">
                  <c:v>44668</c:v>
                </c:pt>
                <c:pt idx="4">
                  <c:v>44642</c:v>
                </c:pt>
                <c:pt idx="5">
                  <c:v>44616</c:v>
                </c:pt>
                <c:pt idx="6">
                  <c:v>44615</c:v>
                </c:pt>
                <c:pt idx="7">
                  <c:v>44617</c:v>
                </c:pt>
                <c:pt idx="8">
                  <c:v>44816</c:v>
                </c:pt>
                <c:pt idx="9">
                  <c:v>45170</c:v>
                </c:pt>
                <c:pt idx="10">
                  <c:v>45291</c:v>
                </c:pt>
                <c:pt idx="11">
                  <c:v>45264</c:v>
                </c:pt>
                <c:pt idx="12">
                  <c:v>45219</c:v>
                </c:pt>
                <c:pt idx="13">
                  <c:v>45204</c:v>
                </c:pt>
                <c:pt idx="14">
                  <c:v>45173</c:v>
                </c:pt>
                <c:pt idx="15">
                  <c:v>45148</c:v>
                </c:pt>
                <c:pt idx="16">
                  <c:v>45135</c:v>
                </c:pt>
                <c:pt idx="17">
                  <c:v>45148</c:v>
                </c:pt>
                <c:pt idx="18">
                  <c:v>45126</c:v>
                </c:pt>
                <c:pt idx="19">
                  <c:v>45136</c:v>
                </c:pt>
                <c:pt idx="20">
                  <c:v>45123</c:v>
                </c:pt>
                <c:pt idx="21">
                  <c:v>45076</c:v>
                </c:pt>
                <c:pt idx="22">
                  <c:v>45031</c:v>
                </c:pt>
                <c:pt idx="23">
                  <c:v>44988</c:v>
                </c:pt>
                <c:pt idx="24">
                  <c:v>44930</c:v>
                </c:pt>
                <c:pt idx="25">
                  <c:v>44896</c:v>
                </c:pt>
                <c:pt idx="26">
                  <c:v>44838</c:v>
                </c:pt>
                <c:pt idx="27">
                  <c:v>44794</c:v>
                </c:pt>
                <c:pt idx="28">
                  <c:v>44798</c:v>
                </c:pt>
                <c:pt idx="29">
                  <c:v>44749</c:v>
                </c:pt>
                <c:pt idx="30">
                  <c:v>44709</c:v>
                </c:pt>
                <c:pt idx="31">
                  <c:v>44687</c:v>
                </c:pt>
                <c:pt idx="32">
                  <c:v>44626</c:v>
                </c:pt>
                <c:pt idx="33">
                  <c:v>44575</c:v>
                </c:pt>
                <c:pt idx="34">
                  <c:v>44530</c:v>
                </c:pt>
                <c:pt idx="35">
                  <c:v>44503</c:v>
                </c:pt>
                <c:pt idx="36">
                  <c:v>44409</c:v>
                </c:pt>
                <c:pt idx="37">
                  <c:v>44349</c:v>
                </c:pt>
                <c:pt idx="38">
                  <c:v>44285</c:v>
                </c:pt>
                <c:pt idx="39">
                  <c:v>44256</c:v>
                </c:pt>
                <c:pt idx="40">
                  <c:v>44211</c:v>
                </c:pt>
                <c:pt idx="41">
                  <c:v>44170</c:v>
                </c:pt>
                <c:pt idx="42">
                  <c:v>44121</c:v>
                </c:pt>
                <c:pt idx="43">
                  <c:v>44053</c:v>
                </c:pt>
                <c:pt idx="44">
                  <c:v>44005</c:v>
                </c:pt>
                <c:pt idx="45">
                  <c:v>43970</c:v>
                </c:pt>
                <c:pt idx="46">
                  <c:v>43898</c:v>
                </c:pt>
                <c:pt idx="47">
                  <c:v>43851</c:v>
                </c:pt>
                <c:pt idx="48">
                  <c:v>43840</c:v>
                </c:pt>
                <c:pt idx="49">
                  <c:v>43783</c:v>
                </c:pt>
                <c:pt idx="50">
                  <c:v>43728</c:v>
                </c:pt>
                <c:pt idx="51">
                  <c:v>43692</c:v>
                </c:pt>
                <c:pt idx="52">
                  <c:v>43623</c:v>
                </c:pt>
                <c:pt idx="53">
                  <c:v>43549</c:v>
                </c:pt>
                <c:pt idx="54">
                  <c:v>43549</c:v>
                </c:pt>
                <c:pt idx="55">
                  <c:v>43492</c:v>
                </c:pt>
                <c:pt idx="56">
                  <c:v>43439</c:v>
                </c:pt>
                <c:pt idx="57">
                  <c:v>43407</c:v>
                </c:pt>
                <c:pt idx="58">
                  <c:v>43345</c:v>
                </c:pt>
                <c:pt idx="59">
                  <c:v>43284</c:v>
                </c:pt>
                <c:pt idx="60">
                  <c:v>43286</c:v>
                </c:pt>
                <c:pt idx="61">
                  <c:v>43243</c:v>
                </c:pt>
                <c:pt idx="62">
                  <c:v>43188</c:v>
                </c:pt>
                <c:pt idx="63">
                  <c:v>43151</c:v>
                </c:pt>
                <c:pt idx="64">
                  <c:v>43111</c:v>
                </c:pt>
                <c:pt idx="65">
                  <c:v>43079</c:v>
                </c:pt>
                <c:pt idx="66">
                  <c:v>43024</c:v>
                </c:pt>
                <c:pt idx="67">
                  <c:v>42972</c:v>
                </c:pt>
                <c:pt idx="68">
                  <c:v>42939</c:v>
                </c:pt>
                <c:pt idx="69">
                  <c:v>42885</c:v>
                </c:pt>
                <c:pt idx="70">
                  <c:v>42814</c:v>
                </c:pt>
                <c:pt idx="71">
                  <c:v>42776</c:v>
                </c:pt>
              </c:numCache>
            </c:numRef>
          </c:val>
          <c:smooth val="0"/>
          <c:extLst>
            <c:ext xmlns:c16="http://schemas.microsoft.com/office/drawing/2014/chart" uri="{C3380CC4-5D6E-409C-BE32-E72D297353CC}">
              <c16:uniqueId val="{00000000-BCBB-4094-AE6F-CE0F6F908CC2}"/>
            </c:ext>
          </c:extLst>
        </c:ser>
        <c:dLbls>
          <c:showLegendKey val="0"/>
          <c:showVal val="0"/>
          <c:showCatName val="0"/>
          <c:showSerName val="0"/>
          <c:showPercent val="0"/>
          <c:showBubbleSize val="0"/>
        </c:dLbls>
        <c:smooth val="0"/>
        <c:axId val="146398592"/>
        <c:axId val="146474112"/>
      </c:lineChart>
      <c:dateAx>
        <c:axId val="146398592"/>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sz="1050"/>
            </a:pPr>
            <a:endParaRPr lang="de-DE"/>
          </a:p>
        </c:txPr>
        <c:crossAx val="146474112"/>
        <c:crosses val="autoZero"/>
        <c:auto val="1"/>
        <c:lblOffset val="100"/>
        <c:baseTimeUnit val="months"/>
        <c:majorUnit val="12"/>
        <c:majorTimeUnit val="months"/>
        <c:minorUnit val="6"/>
        <c:minorTimeUnit val="months"/>
      </c:dateAx>
      <c:valAx>
        <c:axId val="146474112"/>
        <c:scaling>
          <c:orientation val="minMax"/>
          <c:max val="46000"/>
          <c:min val="42500"/>
        </c:scaling>
        <c:delete val="0"/>
        <c:axPos val="l"/>
        <c:majorGridlines>
          <c:spPr>
            <a:ln w="12700">
              <a:solidFill>
                <a:schemeClr val="bg1">
                  <a:lumMod val="50000"/>
                  <a:alpha val="46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46398592"/>
        <c:crosses val="autoZero"/>
        <c:crossBetween val="between"/>
        <c:majorUnit val="500"/>
        <c:minorUnit val="100"/>
      </c:valAx>
      <c:spPr>
        <a:solidFill>
          <a:srgbClr val="FFFFFF"/>
        </a:solidFill>
        <a:ln w="12700">
          <a:noFill/>
          <a:prstDash val="solid"/>
        </a:ln>
      </c:spPr>
    </c:plotArea>
    <c:plotVisOnly val="1"/>
    <c:dispBlanksAs val="span"/>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Erwerbstätige Deutschland</a:t>
            </a:r>
          </a:p>
          <a:p>
            <a:pPr algn="l">
              <a:defRPr/>
            </a:pPr>
            <a:r>
              <a:rPr lang="de-DE" sz="1200"/>
              <a:t>(Kalender- und saisonbereinigter Wert nach Census X-12-ARIMA; </a:t>
            </a:r>
          </a:p>
          <a:p>
            <a:pPr algn="l">
              <a:defRPr/>
            </a:pPr>
            <a:r>
              <a:rPr lang="de-DE" sz="1200"/>
              <a:t>Veränderung gegenüber Vorquartal in %)</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9.8550696547546945E-2"/>
          <c:y val="0.24560888493898592"/>
          <c:w val="0.88492178477690286"/>
          <c:h val="0.64272965879265087"/>
        </c:manualLayout>
      </c:layout>
      <c:lineChart>
        <c:grouping val="standard"/>
        <c:varyColors val="0"/>
        <c:ser>
          <c:idx val="0"/>
          <c:order val="0"/>
          <c:tx>
            <c:strRef>
              <c:f>'Erwerbstätige (Wohnort)'!$H$90:$H$92</c:f>
              <c:strCache>
                <c:ptCount val="3"/>
                <c:pt idx="0">
                  <c:v>0,3%</c:v>
                </c:pt>
              </c:strCache>
            </c:strRef>
          </c:tx>
          <c:spPr>
            <a:ln w="38100">
              <a:solidFill>
                <a:schemeClr val="tx1"/>
              </a:solidFill>
            </a:ln>
          </c:spPr>
          <c:marker>
            <c:symbol val="none"/>
          </c:marker>
          <c:dPt>
            <c:idx val="6"/>
            <c:bubble3D val="0"/>
            <c:extLst>
              <c:ext xmlns:c16="http://schemas.microsoft.com/office/drawing/2014/chart" uri="{C3380CC4-5D6E-409C-BE32-E72D297353CC}">
                <c16:uniqueId val="{00000000-F1EF-4A0C-B7D2-6B608C630C7C}"/>
              </c:ext>
            </c:extLst>
          </c:dPt>
          <c:dPt>
            <c:idx val="11"/>
            <c:bubble3D val="0"/>
            <c:extLst>
              <c:ext xmlns:c16="http://schemas.microsoft.com/office/drawing/2014/chart" uri="{C3380CC4-5D6E-409C-BE32-E72D297353CC}">
                <c16:uniqueId val="{00000001-F1EF-4A0C-B7D2-6B608C630C7C}"/>
              </c:ext>
            </c:extLst>
          </c:dPt>
          <c:dPt>
            <c:idx val="12"/>
            <c:bubble3D val="0"/>
            <c:extLst>
              <c:ext xmlns:c16="http://schemas.microsoft.com/office/drawing/2014/chart" uri="{C3380CC4-5D6E-409C-BE32-E72D297353CC}">
                <c16:uniqueId val="{00000002-F1EF-4A0C-B7D2-6B608C630C7C}"/>
              </c:ext>
            </c:extLst>
          </c:dPt>
          <c:dPt>
            <c:idx val="27"/>
            <c:bubble3D val="0"/>
            <c:extLst>
              <c:ext xmlns:c16="http://schemas.microsoft.com/office/drawing/2014/chart" uri="{C3380CC4-5D6E-409C-BE32-E72D297353CC}">
                <c16:uniqueId val="{00000003-F1EF-4A0C-B7D2-6B608C630C7C}"/>
              </c:ext>
            </c:extLst>
          </c:dPt>
          <c:dPt>
            <c:idx val="28"/>
            <c:bubble3D val="0"/>
            <c:extLst>
              <c:ext xmlns:c16="http://schemas.microsoft.com/office/drawing/2014/chart" uri="{C3380CC4-5D6E-409C-BE32-E72D297353CC}">
                <c16:uniqueId val="{00000004-F1EF-4A0C-B7D2-6B608C630C7C}"/>
              </c:ext>
            </c:extLst>
          </c:dPt>
          <c:dPt>
            <c:idx val="29"/>
            <c:bubble3D val="0"/>
            <c:extLst>
              <c:ext xmlns:c16="http://schemas.microsoft.com/office/drawing/2014/chart" uri="{C3380CC4-5D6E-409C-BE32-E72D297353CC}">
                <c16:uniqueId val="{00000005-F1EF-4A0C-B7D2-6B608C630C7C}"/>
              </c:ext>
            </c:extLst>
          </c:dPt>
          <c:dPt>
            <c:idx val="30"/>
            <c:bubble3D val="0"/>
            <c:extLst>
              <c:ext xmlns:c16="http://schemas.microsoft.com/office/drawing/2014/chart" uri="{C3380CC4-5D6E-409C-BE32-E72D297353CC}">
                <c16:uniqueId val="{00000006-F1EF-4A0C-B7D2-6B608C630C7C}"/>
              </c:ext>
            </c:extLst>
          </c:dPt>
          <c:dPt>
            <c:idx val="43"/>
            <c:bubble3D val="0"/>
            <c:extLst>
              <c:ext xmlns:c16="http://schemas.microsoft.com/office/drawing/2014/chart" uri="{C3380CC4-5D6E-409C-BE32-E72D297353CC}">
                <c16:uniqueId val="{00000007-F1EF-4A0C-B7D2-6B608C630C7C}"/>
              </c:ext>
            </c:extLst>
          </c:dPt>
          <c:dPt>
            <c:idx val="45"/>
            <c:bubble3D val="0"/>
            <c:extLst>
              <c:ext xmlns:c16="http://schemas.microsoft.com/office/drawing/2014/chart" uri="{C3380CC4-5D6E-409C-BE32-E72D297353CC}">
                <c16:uniqueId val="{00000008-F1EF-4A0C-B7D2-6B608C630C7C}"/>
              </c:ext>
            </c:extLst>
          </c:dPt>
          <c:dPt>
            <c:idx val="51"/>
            <c:bubble3D val="0"/>
            <c:extLst>
              <c:ext xmlns:c16="http://schemas.microsoft.com/office/drawing/2014/chart" uri="{C3380CC4-5D6E-409C-BE32-E72D297353CC}">
                <c16:uniqueId val="{00000009-F1EF-4A0C-B7D2-6B608C630C7C}"/>
              </c:ext>
            </c:extLst>
          </c:dPt>
          <c:dPt>
            <c:idx val="52"/>
            <c:bubble3D val="0"/>
            <c:extLst>
              <c:ext xmlns:c16="http://schemas.microsoft.com/office/drawing/2014/chart" uri="{C3380CC4-5D6E-409C-BE32-E72D297353CC}">
                <c16:uniqueId val="{0000000A-F1EF-4A0C-B7D2-6B608C630C7C}"/>
              </c:ext>
            </c:extLst>
          </c:dPt>
          <c:dPt>
            <c:idx val="55"/>
            <c:bubble3D val="0"/>
            <c:extLst>
              <c:ext xmlns:c16="http://schemas.microsoft.com/office/drawing/2014/chart" uri="{C3380CC4-5D6E-409C-BE32-E72D297353CC}">
                <c16:uniqueId val="{0000000B-F1EF-4A0C-B7D2-6B608C630C7C}"/>
              </c:ext>
            </c:extLst>
          </c:dPt>
          <c:dPt>
            <c:idx val="57"/>
            <c:bubble3D val="0"/>
            <c:extLst>
              <c:ext xmlns:c16="http://schemas.microsoft.com/office/drawing/2014/chart" uri="{C3380CC4-5D6E-409C-BE32-E72D297353CC}">
                <c16:uniqueId val="{0000000C-F1EF-4A0C-B7D2-6B608C630C7C}"/>
              </c:ext>
            </c:extLst>
          </c:dPt>
          <c:dPt>
            <c:idx val="61"/>
            <c:bubble3D val="0"/>
            <c:extLst>
              <c:ext xmlns:c16="http://schemas.microsoft.com/office/drawing/2014/chart" uri="{C3380CC4-5D6E-409C-BE32-E72D297353CC}">
                <c16:uniqueId val="{0000000D-F1EF-4A0C-B7D2-6B608C630C7C}"/>
              </c:ext>
            </c:extLst>
          </c:dPt>
          <c:cat>
            <c:numRef>
              <c:f>'Erwerbstätige (Wohnort)'!$A$30:$A$101</c:f>
              <c:numCache>
                <c:formatCode>[$-407]mmm/\ yy;@</c:formatCode>
                <c:ptCount val="72"/>
                <c:pt idx="0">
                  <c:v>44166</c:v>
                </c:pt>
                <c:pt idx="1">
                  <c:v>44136</c:v>
                </c:pt>
                <c:pt idx="2">
                  <c:v>44105</c:v>
                </c:pt>
                <c:pt idx="3">
                  <c:v>44075</c:v>
                </c:pt>
                <c:pt idx="4">
                  <c:v>44044</c:v>
                </c:pt>
                <c:pt idx="5">
                  <c:v>44013</c:v>
                </c:pt>
                <c:pt idx="6">
                  <c:v>43983</c:v>
                </c:pt>
                <c:pt idx="7">
                  <c:v>43952</c:v>
                </c:pt>
                <c:pt idx="8">
                  <c:v>43922</c:v>
                </c:pt>
                <c:pt idx="9">
                  <c:v>43891</c:v>
                </c:pt>
                <c:pt idx="10">
                  <c:v>43862</c:v>
                </c:pt>
                <c:pt idx="11">
                  <c:v>43831</c:v>
                </c:pt>
                <c:pt idx="12">
                  <c:v>43800</c:v>
                </c:pt>
                <c:pt idx="13">
                  <c:v>43770</c:v>
                </c:pt>
                <c:pt idx="14">
                  <c:v>43739</c:v>
                </c:pt>
                <c:pt idx="15">
                  <c:v>43709</c:v>
                </c:pt>
                <c:pt idx="16">
                  <c:v>43678</c:v>
                </c:pt>
                <c:pt idx="17">
                  <c:v>43647</c:v>
                </c:pt>
                <c:pt idx="18">
                  <c:v>43617</c:v>
                </c:pt>
                <c:pt idx="19">
                  <c:v>43586</c:v>
                </c:pt>
                <c:pt idx="20">
                  <c:v>43556</c:v>
                </c:pt>
                <c:pt idx="21">
                  <c:v>43525</c:v>
                </c:pt>
                <c:pt idx="22">
                  <c:v>43497</c:v>
                </c:pt>
                <c:pt idx="23">
                  <c:v>43466</c:v>
                </c:pt>
                <c:pt idx="24">
                  <c:v>43435</c:v>
                </c:pt>
                <c:pt idx="25">
                  <c:v>43405</c:v>
                </c:pt>
                <c:pt idx="26">
                  <c:v>43374</c:v>
                </c:pt>
                <c:pt idx="27">
                  <c:v>43344</c:v>
                </c:pt>
                <c:pt idx="28">
                  <c:v>43313</c:v>
                </c:pt>
                <c:pt idx="29">
                  <c:v>43282</c:v>
                </c:pt>
                <c:pt idx="30">
                  <c:v>43252</c:v>
                </c:pt>
                <c:pt idx="31">
                  <c:v>43221</c:v>
                </c:pt>
                <c:pt idx="32">
                  <c:v>43191</c:v>
                </c:pt>
                <c:pt idx="33">
                  <c:v>43160</c:v>
                </c:pt>
                <c:pt idx="34">
                  <c:v>43132</c:v>
                </c:pt>
                <c:pt idx="35">
                  <c:v>43101</c:v>
                </c:pt>
                <c:pt idx="36">
                  <c:v>43070</c:v>
                </c:pt>
                <c:pt idx="37">
                  <c:v>43040</c:v>
                </c:pt>
                <c:pt idx="38">
                  <c:v>43009</c:v>
                </c:pt>
                <c:pt idx="39">
                  <c:v>42979</c:v>
                </c:pt>
                <c:pt idx="40">
                  <c:v>42948</c:v>
                </c:pt>
                <c:pt idx="41">
                  <c:v>42917</c:v>
                </c:pt>
                <c:pt idx="42">
                  <c:v>42887</c:v>
                </c:pt>
                <c:pt idx="43">
                  <c:v>42856</c:v>
                </c:pt>
                <c:pt idx="44">
                  <c:v>42826</c:v>
                </c:pt>
                <c:pt idx="45">
                  <c:v>42795</c:v>
                </c:pt>
                <c:pt idx="46">
                  <c:v>42767</c:v>
                </c:pt>
                <c:pt idx="47">
                  <c:v>42736</c:v>
                </c:pt>
                <c:pt idx="48">
                  <c:v>42705</c:v>
                </c:pt>
                <c:pt idx="49">
                  <c:v>42675</c:v>
                </c:pt>
                <c:pt idx="50">
                  <c:v>42644</c:v>
                </c:pt>
                <c:pt idx="51">
                  <c:v>42614</c:v>
                </c:pt>
                <c:pt idx="52">
                  <c:v>42583</c:v>
                </c:pt>
                <c:pt idx="53">
                  <c:v>42552</c:v>
                </c:pt>
                <c:pt idx="54">
                  <c:v>42522</c:v>
                </c:pt>
                <c:pt idx="55">
                  <c:v>42491</c:v>
                </c:pt>
                <c:pt idx="56">
                  <c:v>42461</c:v>
                </c:pt>
                <c:pt idx="57">
                  <c:v>42430</c:v>
                </c:pt>
                <c:pt idx="58">
                  <c:v>42401</c:v>
                </c:pt>
                <c:pt idx="59">
                  <c:v>42370</c:v>
                </c:pt>
                <c:pt idx="60">
                  <c:v>42339</c:v>
                </c:pt>
                <c:pt idx="61">
                  <c:v>42309</c:v>
                </c:pt>
                <c:pt idx="62">
                  <c:v>42278</c:v>
                </c:pt>
                <c:pt idx="63">
                  <c:v>42248</c:v>
                </c:pt>
                <c:pt idx="64">
                  <c:v>42217</c:v>
                </c:pt>
                <c:pt idx="65">
                  <c:v>42186</c:v>
                </c:pt>
                <c:pt idx="66">
                  <c:v>42156</c:v>
                </c:pt>
                <c:pt idx="67">
                  <c:v>42125</c:v>
                </c:pt>
                <c:pt idx="68">
                  <c:v>42095</c:v>
                </c:pt>
                <c:pt idx="69">
                  <c:v>42064</c:v>
                </c:pt>
                <c:pt idx="70">
                  <c:v>42036</c:v>
                </c:pt>
                <c:pt idx="71">
                  <c:v>42005</c:v>
                </c:pt>
              </c:numCache>
            </c:numRef>
          </c:cat>
          <c:val>
            <c:numRef>
              <c:f>'Erwerbstätige (Wohnort)'!$H$30:$H$101</c:f>
              <c:numCache>
                <c:formatCode>0.0%</c:formatCode>
                <c:ptCount val="72"/>
                <c:pt idx="0">
                  <c:v>2.0160387079437569E-4</c:v>
                </c:pt>
                <c:pt idx="3">
                  <c:v>-9.1012174743365648E-4</c:v>
                </c:pt>
                <c:pt idx="6">
                  <c:v>-1.2355866642107194E-2</c:v>
                </c:pt>
                <c:pt idx="9">
                  <c:v>9.5135549721225843E-4</c:v>
                </c:pt>
                <c:pt idx="12">
                  <c:v>1.2183325826435887E-3</c:v>
                </c:pt>
                <c:pt idx="15">
                  <c:v>3.3977176201194226E-4</c:v>
                </c:pt>
                <c:pt idx="18">
                  <c:v>2.1466375513528035E-3</c:v>
                </c:pt>
                <c:pt idx="21">
                  <c:v>3.2005584268994802E-3</c:v>
                </c:pt>
                <c:pt idx="24">
                  <c:v>2.4043292814552863E-3</c:v>
                </c:pt>
                <c:pt idx="27">
                  <c:v>2.3802062347972885E-3</c:v>
                </c:pt>
                <c:pt idx="30">
                  <c:v>3.0986168492903587E-3</c:v>
                </c:pt>
                <c:pt idx="33">
                  <c:v>4.2467472922289584E-3</c:v>
                </c:pt>
                <c:pt idx="36">
                  <c:v>3.0609859993817601E-3</c:v>
                </c:pt>
                <c:pt idx="39">
                  <c:v>3.4649982221079956E-3</c:v>
                </c:pt>
                <c:pt idx="42">
                  <c:v>3.4922828141725759E-3</c:v>
                </c:pt>
                <c:pt idx="45">
                  <c:v>2.8016535846702162E-3</c:v>
                </c:pt>
                <c:pt idx="48">
                  <c:v>3.7214207115783271E-3</c:v>
                </c:pt>
                <c:pt idx="51">
                  <c:v>2.9429797670141866E-3</c:v>
                </c:pt>
                <c:pt idx="54">
                  <c:v>3.4144390784089929E-3</c:v>
                </c:pt>
                <c:pt idx="57">
                  <c:v>2.4591996422982376E-3</c:v>
                </c:pt>
                <c:pt idx="60">
                  <c:v>2.9070441700620453E-3</c:v>
                </c:pt>
                <c:pt idx="63">
                  <c:v>3.1488734633728921E-3</c:v>
                </c:pt>
                <c:pt idx="66">
                  <c:v>3.5804631251217245E-3</c:v>
                </c:pt>
                <c:pt idx="69">
                  <c:v>2.0591056929593066E-3</c:v>
                </c:pt>
              </c:numCache>
            </c:numRef>
          </c:val>
          <c:smooth val="0"/>
          <c:extLst>
            <c:ext xmlns:c16="http://schemas.microsoft.com/office/drawing/2014/chart" uri="{C3380CC4-5D6E-409C-BE32-E72D297353CC}">
              <c16:uniqueId val="{0000000E-F1EF-4A0C-B7D2-6B608C630C7C}"/>
            </c:ext>
          </c:extLst>
        </c:ser>
        <c:dLbls>
          <c:showLegendKey val="0"/>
          <c:showVal val="0"/>
          <c:showCatName val="0"/>
          <c:showSerName val="0"/>
          <c:showPercent val="0"/>
          <c:showBubbleSize val="0"/>
        </c:dLbls>
        <c:smooth val="0"/>
        <c:axId val="146502784"/>
        <c:axId val="146504320"/>
      </c:lineChart>
      <c:dateAx>
        <c:axId val="146502784"/>
        <c:scaling>
          <c:orientation val="minMax"/>
        </c:scaling>
        <c:delete val="0"/>
        <c:axPos val="b"/>
        <c:numFmt formatCode="yyyy" sourceLinked="0"/>
        <c:majorTickMark val="none"/>
        <c:minorTickMark val="none"/>
        <c:tickLblPos val="low"/>
        <c:spPr>
          <a:ln w="25400">
            <a:solidFill>
              <a:schemeClr val="tx1"/>
            </a:solidFill>
            <a:prstDash val="solid"/>
          </a:ln>
        </c:spPr>
        <c:txPr>
          <a:bodyPr rot="-5400000" vert="horz"/>
          <a:lstStyle/>
          <a:p>
            <a:pPr>
              <a:defRPr sz="1100"/>
            </a:pPr>
            <a:endParaRPr lang="de-DE"/>
          </a:p>
        </c:txPr>
        <c:crossAx val="146504320"/>
        <c:crosses val="autoZero"/>
        <c:auto val="1"/>
        <c:lblOffset val="100"/>
        <c:baseTimeUnit val="months"/>
        <c:majorUnit val="12"/>
        <c:majorTimeUnit val="months"/>
        <c:minorUnit val="1"/>
      </c:dateAx>
      <c:valAx>
        <c:axId val="146504320"/>
        <c:scaling>
          <c:orientation val="minMax"/>
          <c:max val="8.0000000000000019E-3"/>
          <c:min val="-6.0000000000000019E-3"/>
        </c:scaling>
        <c:delete val="0"/>
        <c:axPos val="l"/>
        <c:majorGridlines>
          <c:spPr>
            <a:ln w="12700">
              <a:solidFill>
                <a:schemeClr val="bg1">
                  <a:lumMod val="50000"/>
                  <a:alpha val="35000"/>
                </a:schemeClr>
              </a:solidFill>
              <a:prstDash val="solid"/>
            </a:ln>
          </c:spPr>
        </c:majorGridlines>
        <c:numFmt formatCode="0.0%" sourceLinked="0"/>
        <c:majorTickMark val="none"/>
        <c:minorTickMark val="none"/>
        <c:tickLblPos val="low"/>
        <c:spPr>
          <a:ln w="9525">
            <a:noFill/>
          </a:ln>
        </c:spPr>
        <c:txPr>
          <a:bodyPr rot="0" vert="horz"/>
          <a:lstStyle/>
          <a:p>
            <a:pPr>
              <a:defRPr/>
            </a:pPr>
            <a:endParaRPr lang="de-DE"/>
          </a:p>
        </c:txPr>
        <c:crossAx val="146502784"/>
        <c:crosses val="autoZero"/>
        <c:crossBetween val="between"/>
        <c:majorUnit val="2.0000000000000005E-3"/>
      </c:valAx>
      <c:spPr>
        <a:solidFill>
          <a:srgbClr val="FFFFFF"/>
        </a:solidFill>
        <a:ln w="25400">
          <a:noFill/>
        </a:ln>
      </c:spPr>
    </c:plotArea>
    <c:plotVisOnly val="1"/>
    <c:dispBlanksAs val="span"/>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2060"/>
                </a:solidFill>
                <a:latin typeface="Agfa Rotis Sans Serif Light" panose="00000300000000000000" pitchFamily="2" charset="0"/>
                <a:ea typeface="+mn-ea"/>
                <a:cs typeface="+mn-cs"/>
              </a:defRPr>
            </a:pPr>
            <a:r>
              <a:rPr lang="de-DE" b="1"/>
              <a:t>Rückstand der Erwerbstätigkeit ggü. Februar 2020 </a:t>
            </a:r>
            <a:br>
              <a:rPr lang="de-DE"/>
            </a:br>
            <a:r>
              <a:rPr lang="de-DE"/>
              <a:t>(Vor-Corona-Niveau) in 1.000 Personen</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002060"/>
              </a:solidFill>
              <a:latin typeface="Agfa Rotis Sans Serif Light" panose="00000300000000000000" pitchFamily="2" charset="0"/>
              <a:ea typeface="+mn-ea"/>
              <a:cs typeface="+mn-cs"/>
            </a:defRPr>
          </a:pPr>
          <a:endParaRPr lang="de-DE"/>
        </a:p>
      </c:txPr>
    </c:title>
    <c:autoTitleDeleted val="0"/>
    <c:plotArea>
      <c:layout>
        <c:manualLayout>
          <c:layoutTarget val="inner"/>
          <c:xMode val="edge"/>
          <c:yMode val="edge"/>
          <c:x val="2.4406009783368272E-2"/>
          <c:y val="0.23005520833333334"/>
          <c:w val="0.95118798043326347"/>
          <c:h val="0.58858750000000004"/>
        </c:manualLayout>
      </c:layout>
      <c:barChart>
        <c:barDir val="col"/>
        <c:grouping val="clustered"/>
        <c:varyColors val="0"/>
        <c:ser>
          <c:idx val="0"/>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Agfa Rotis Sans Serif Light" panose="00000300000000000000" pitchFamily="2"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'Erwerbstätige (Wohnort)'!$A$6:$A$40</c:f>
              <c:numCache>
                <c:formatCode>[$-407]mmm/\ yy;@</c:formatCode>
                <c:ptCount val="35"/>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numCache>
            </c:numRef>
          </c:cat>
          <c:val>
            <c:numRef>
              <c:f>'Erwerbstätige (Wohnort)'!$M$6:$M$40</c:f>
              <c:numCache>
                <c:formatCode>0</c:formatCode>
                <c:ptCount val="35"/>
                <c:pt idx="8">
                  <c:v>96</c:v>
                </c:pt>
                <c:pt idx="9">
                  <c:v>42</c:v>
                </c:pt>
                <c:pt idx="10">
                  <c:v>-45</c:v>
                </c:pt>
                <c:pt idx="11">
                  <c:v>-101</c:v>
                </c:pt>
                <c:pt idx="12">
                  <c:v>-178</c:v>
                </c:pt>
                <c:pt idx="13">
                  <c:v>-243</c:v>
                </c:pt>
                <c:pt idx="14">
                  <c:v>-314</c:v>
                </c:pt>
                <c:pt idx="15">
                  <c:v>-352</c:v>
                </c:pt>
                <c:pt idx="16">
                  <c:v>-391</c:v>
                </c:pt>
                <c:pt idx="17">
                  <c:v>-450</c:v>
                </c:pt>
                <c:pt idx="18">
                  <c:v>-517</c:v>
                </c:pt>
                <c:pt idx="19">
                  <c:v>-629</c:v>
                </c:pt>
                <c:pt idx="20">
                  <c:v>-670</c:v>
                </c:pt>
                <c:pt idx="21">
                  <c:v>-685</c:v>
                </c:pt>
                <c:pt idx="22">
                  <c:v>-739</c:v>
                </c:pt>
                <c:pt idx="23">
                  <c:v>-720</c:v>
                </c:pt>
                <c:pt idx="24">
                  <c:v>-660</c:v>
                </c:pt>
                <c:pt idx="25">
                  <c:v>-657</c:v>
                </c:pt>
                <c:pt idx="26">
                  <c:v>-603</c:v>
                </c:pt>
                <c:pt idx="27">
                  <c:v>-623</c:v>
                </c:pt>
                <c:pt idx="28">
                  <c:v>-649</c:v>
                </c:pt>
                <c:pt idx="29">
                  <c:v>-675</c:v>
                </c:pt>
                <c:pt idx="30">
                  <c:v>-676</c:v>
                </c:pt>
                <c:pt idx="31">
                  <c:v>-674</c:v>
                </c:pt>
                <c:pt idx="32">
                  <c:v>-475</c:v>
                </c:pt>
                <c:pt idx="33">
                  <c:v>-121</c:v>
                </c:pt>
                <c:pt idx="34">
                  <c:v>0</c:v>
                </c:pt>
              </c:numCache>
            </c:numRef>
          </c:val>
          <c:extLst>
            <c:ext xmlns:c16="http://schemas.microsoft.com/office/drawing/2014/chart" uri="{C3380CC4-5D6E-409C-BE32-E72D297353CC}">
              <c16:uniqueId val="{00000001-3B64-4AB9-AA1C-DE8459A3E755}"/>
            </c:ext>
          </c:extLst>
        </c:ser>
        <c:dLbls>
          <c:showLegendKey val="0"/>
          <c:showVal val="0"/>
          <c:showCatName val="0"/>
          <c:showSerName val="0"/>
          <c:showPercent val="0"/>
          <c:showBubbleSize val="0"/>
        </c:dLbls>
        <c:gapWidth val="219"/>
        <c:overlap val="-27"/>
        <c:axId val="1033671880"/>
        <c:axId val="1033674832"/>
      </c:barChart>
      <c:dateAx>
        <c:axId val="1033671880"/>
        <c:scaling>
          <c:orientation val="minMax"/>
        </c:scaling>
        <c:delete val="1"/>
        <c:axPos val="b"/>
        <c:numFmt formatCode="[$-407]mmm/\ yy;@" sourceLinked="0"/>
        <c:majorTickMark val="out"/>
        <c:minorTickMark val="none"/>
        <c:tickLblPos val="nextTo"/>
        <c:crossAx val="1033674832"/>
        <c:crosses val="autoZero"/>
        <c:auto val="1"/>
        <c:lblOffset val="100"/>
        <c:baseTimeUnit val="months"/>
      </c:dateAx>
      <c:valAx>
        <c:axId val="1033674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060"/>
                </a:solidFill>
                <a:latin typeface="Agfa Rotis Sans Serif Light" panose="00000300000000000000" pitchFamily="2" charset="0"/>
                <a:ea typeface="+mn-ea"/>
                <a:cs typeface="+mn-cs"/>
              </a:defRPr>
            </a:pPr>
            <a:endParaRPr lang="de-DE"/>
          </a:p>
        </c:txPr>
        <c:crossAx val="10336718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001937984496145E-2"/>
          <c:y val="0.18667032163742692"/>
          <c:w val="0.87138969638242902"/>
          <c:h val="0.73937378167641321"/>
        </c:manualLayout>
      </c:layout>
      <c:lineChart>
        <c:grouping val="standard"/>
        <c:varyColors val="0"/>
        <c:ser>
          <c:idx val="0"/>
          <c:order val="0"/>
          <c:spPr>
            <a:ln w="38100">
              <a:solidFill>
                <a:srgbClr val="00B0F0"/>
              </a:solidFill>
            </a:ln>
          </c:spPr>
          <c:marker>
            <c:symbol val="none"/>
          </c:marker>
          <c:cat>
            <c:numRef>
              <c:f>'Erwerbstätige WB_Q'!$A$8:$A$99</c:f>
              <c:numCache>
                <c:formatCode>General</c:formatCode>
                <c:ptCount val="92"/>
                <c:pt idx="3">
                  <c:v>2022</c:v>
                </c:pt>
                <c:pt idx="7">
                  <c:v>2021</c:v>
                </c:pt>
                <c:pt idx="11">
                  <c:v>2020</c:v>
                </c:pt>
                <c:pt idx="15">
                  <c:v>2019</c:v>
                </c:pt>
                <c:pt idx="19">
                  <c:v>2018</c:v>
                </c:pt>
                <c:pt idx="23">
                  <c:v>2017</c:v>
                </c:pt>
                <c:pt idx="27">
                  <c:v>2016</c:v>
                </c:pt>
                <c:pt idx="31">
                  <c:v>2015</c:v>
                </c:pt>
                <c:pt idx="35">
                  <c:v>2014</c:v>
                </c:pt>
                <c:pt idx="39">
                  <c:v>2013</c:v>
                </c:pt>
                <c:pt idx="43">
                  <c:v>2012</c:v>
                </c:pt>
                <c:pt idx="47">
                  <c:v>2011</c:v>
                </c:pt>
                <c:pt idx="51">
                  <c:v>2010</c:v>
                </c:pt>
                <c:pt idx="55">
                  <c:v>2009</c:v>
                </c:pt>
                <c:pt idx="59">
                  <c:v>2008</c:v>
                </c:pt>
                <c:pt idx="63">
                  <c:v>2007</c:v>
                </c:pt>
                <c:pt idx="67">
                  <c:v>2006</c:v>
                </c:pt>
                <c:pt idx="71">
                  <c:v>2005</c:v>
                </c:pt>
                <c:pt idx="75">
                  <c:v>2004</c:v>
                </c:pt>
                <c:pt idx="79">
                  <c:v>2003</c:v>
                </c:pt>
                <c:pt idx="83">
                  <c:v>2002</c:v>
                </c:pt>
                <c:pt idx="87">
                  <c:v>2001</c:v>
                </c:pt>
                <c:pt idx="91">
                  <c:v>2000</c:v>
                </c:pt>
              </c:numCache>
            </c:numRef>
          </c:cat>
          <c:val>
            <c:numRef>
              <c:f>'Erwerbstätige WB_Q'!$D$8:$D$99</c:f>
              <c:numCache>
                <c:formatCode>0</c:formatCode>
                <c:ptCount val="92"/>
                <c:pt idx="3">
                  <c:v>8078</c:v>
                </c:pt>
                <c:pt idx="4">
                  <c:v>8124</c:v>
                </c:pt>
                <c:pt idx="5">
                  <c:v>8094</c:v>
                </c:pt>
                <c:pt idx="6">
                  <c:v>8064</c:v>
                </c:pt>
                <c:pt idx="7">
                  <c:v>8064</c:v>
                </c:pt>
                <c:pt idx="8">
                  <c:v>8131</c:v>
                </c:pt>
                <c:pt idx="9">
                  <c:v>8140</c:v>
                </c:pt>
                <c:pt idx="10">
                  <c:v>8184</c:v>
                </c:pt>
                <c:pt idx="11">
                  <c:v>8261</c:v>
                </c:pt>
                <c:pt idx="12">
                  <c:v>8370</c:v>
                </c:pt>
                <c:pt idx="13">
                  <c:v>8385</c:v>
                </c:pt>
                <c:pt idx="14">
                  <c:v>8355</c:v>
                </c:pt>
                <c:pt idx="15">
                  <c:v>8352</c:v>
                </c:pt>
                <c:pt idx="16">
                  <c:v>8390</c:v>
                </c:pt>
                <c:pt idx="17">
                  <c:v>8348</c:v>
                </c:pt>
                <c:pt idx="18">
                  <c:v>8265</c:v>
                </c:pt>
                <c:pt idx="19">
                  <c:v>8235</c:v>
                </c:pt>
                <c:pt idx="20">
                  <c:v>8248</c:v>
                </c:pt>
                <c:pt idx="21">
                  <c:v>8206</c:v>
                </c:pt>
                <c:pt idx="22">
                  <c:v>8134</c:v>
                </c:pt>
                <c:pt idx="23">
                  <c:v>8107</c:v>
                </c:pt>
                <c:pt idx="24">
                  <c:v>8151</c:v>
                </c:pt>
                <c:pt idx="25">
                  <c:v>8127</c:v>
                </c:pt>
                <c:pt idx="26">
                  <c:v>8071</c:v>
                </c:pt>
                <c:pt idx="27">
                  <c:v>8063</c:v>
                </c:pt>
                <c:pt idx="28">
                  <c:v>8129</c:v>
                </c:pt>
                <c:pt idx="29">
                  <c:v>8108</c:v>
                </c:pt>
                <c:pt idx="30">
                  <c:v>8048</c:v>
                </c:pt>
                <c:pt idx="31">
                  <c:v>8042</c:v>
                </c:pt>
                <c:pt idx="32" formatCode="General">
                  <c:v>8121</c:v>
                </c:pt>
                <c:pt idx="33" formatCode="General">
                  <c:v>8099</c:v>
                </c:pt>
                <c:pt idx="34" formatCode="General">
                  <c:v>8033</c:v>
                </c:pt>
                <c:pt idx="35" formatCode="General">
                  <c:v>8002</c:v>
                </c:pt>
                <c:pt idx="36" formatCode="General">
                  <c:v>8057</c:v>
                </c:pt>
                <c:pt idx="37" formatCode="General">
                  <c:v>8045</c:v>
                </c:pt>
                <c:pt idx="38" formatCode="General">
                  <c:v>7993</c:v>
                </c:pt>
                <c:pt idx="39" formatCode="General">
                  <c:v>8001</c:v>
                </c:pt>
                <c:pt idx="40" formatCode="General">
                  <c:v>8058</c:v>
                </c:pt>
                <c:pt idx="41" formatCode="General">
                  <c:v>8034</c:v>
                </c:pt>
                <c:pt idx="42" formatCode="General">
                  <c:v>7954</c:v>
                </c:pt>
                <c:pt idx="43" formatCode="General">
                  <c:v>7931</c:v>
                </c:pt>
                <c:pt idx="44" formatCode="General">
                  <c:v>7963</c:v>
                </c:pt>
                <c:pt idx="45" formatCode="General">
                  <c:v>7904</c:v>
                </c:pt>
                <c:pt idx="46" formatCode="General">
                  <c:v>7802</c:v>
                </c:pt>
                <c:pt idx="47" formatCode="General">
                  <c:v>7741</c:v>
                </c:pt>
                <c:pt idx="48" formatCode="General">
                  <c:v>7770</c:v>
                </c:pt>
                <c:pt idx="49" formatCode="General">
                  <c:v>7729</c:v>
                </c:pt>
                <c:pt idx="50" formatCode="General">
                  <c:v>7656</c:v>
                </c:pt>
                <c:pt idx="51" formatCode="General">
                  <c:v>7645</c:v>
                </c:pt>
                <c:pt idx="52" formatCode="General">
                  <c:v>7777</c:v>
                </c:pt>
                <c:pt idx="53" formatCode="General">
                  <c:v>7805</c:v>
                </c:pt>
                <c:pt idx="54" formatCode="General">
                  <c:v>7846</c:v>
                </c:pt>
                <c:pt idx="55" formatCode="General">
                  <c:v>7938</c:v>
                </c:pt>
                <c:pt idx="56" formatCode="General">
                  <c:v>8080</c:v>
                </c:pt>
                <c:pt idx="57" formatCode="General">
                  <c:v>8063</c:v>
                </c:pt>
                <c:pt idx="58" formatCode="General">
                  <c:v>7984</c:v>
                </c:pt>
                <c:pt idx="59" formatCode="General">
                  <c:v>7951</c:v>
                </c:pt>
                <c:pt idx="60" formatCode="General">
                  <c:v>7925</c:v>
                </c:pt>
                <c:pt idx="61" formatCode="General">
                  <c:v>7892</c:v>
                </c:pt>
                <c:pt idx="62" formatCode="General">
                  <c:v>7776</c:v>
                </c:pt>
                <c:pt idx="63" formatCode="General">
                  <c:v>7747</c:v>
                </c:pt>
                <c:pt idx="64" formatCode="General">
                  <c:v>7786</c:v>
                </c:pt>
                <c:pt idx="65" formatCode="General">
                  <c:v>7776</c:v>
                </c:pt>
                <c:pt idx="66" formatCode="General">
                  <c:v>7692</c:v>
                </c:pt>
                <c:pt idx="67" formatCode="General">
                  <c:v>7680</c:v>
                </c:pt>
                <c:pt idx="68" formatCode="General">
                  <c:v>7832</c:v>
                </c:pt>
                <c:pt idx="69" formatCode="General">
                  <c:v>7830</c:v>
                </c:pt>
                <c:pt idx="70" formatCode="General">
                  <c:v>7787</c:v>
                </c:pt>
                <c:pt idx="71" formatCode="General">
                  <c:v>7827</c:v>
                </c:pt>
                <c:pt idx="72" formatCode="General">
                  <c:v>7956</c:v>
                </c:pt>
                <c:pt idx="73" formatCode="General">
                  <c:v>7972</c:v>
                </c:pt>
                <c:pt idx="74" formatCode="General">
                  <c:v>7925</c:v>
                </c:pt>
                <c:pt idx="75" formatCode="General">
                  <c:v>7943</c:v>
                </c:pt>
                <c:pt idx="76" formatCode="General">
                  <c:v>8040</c:v>
                </c:pt>
                <c:pt idx="77" formatCode="General">
                  <c:v>8057</c:v>
                </c:pt>
                <c:pt idx="78" formatCode="General">
                  <c:v>8035</c:v>
                </c:pt>
                <c:pt idx="79" formatCode="General">
                  <c:v>8118</c:v>
                </c:pt>
                <c:pt idx="80" formatCode="General">
                  <c:v>8229</c:v>
                </c:pt>
                <c:pt idx="81" formatCode="General">
                  <c:v>8282</c:v>
                </c:pt>
                <c:pt idx="82" formatCode="General">
                  <c:v>8285</c:v>
                </c:pt>
                <c:pt idx="83" formatCode="General">
                  <c:v>8343</c:v>
                </c:pt>
                <c:pt idx="84" formatCode="General">
                  <c:v>8448</c:v>
                </c:pt>
                <c:pt idx="85" formatCode="General">
                  <c:v>8470</c:v>
                </c:pt>
                <c:pt idx="86" formatCode="General">
                  <c:v>8436</c:v>
                </c:pt>
                <c:pt idx="87" formatCode="General">
                  <c:v>8463</c:v>
                </c:pt>
                <c:pt idx="88" formatCode="General">
                  <c:v>8531</c:v>
                </c:pt>
                <c:pt idx="89" formatCode="General">
                  <c:v>8510</c:v>
                </c:pt>
                <c:pt idx="90" formatCode="General">
                  <c:v>8411</c:v>
                </c:pt>
                <c:pt idx="91" formatCode="General">
                  <c:v>8409</c:v>
                </c:pt>
              </c:numCache>
            </c:numRef>
          </c:val>
          <c:smooth val="0"/>
          <c:extLst>
            <c:ext xmlns:c16="http://schemas.microsoft.com/office/drawing/2014/chart" uri="{C3380CC4-5D6E-409C-BE32-E72D297353CC}">
              <c16:uniqueId val="{00000000-7AF6-4943-B82B-D78C46820548}"/>
            </c:ext>
          </c:extLst>
        </c:ser>
        <c:dLbls>
          <c:showLegendKey val="0"/>
          <c:showVal val="0"/>
          <c:showCatName val="0"/>
          <c:showSerName val="0"/>
          <c:showPercent val="0"/>
          <c:showBubbleSize val="0"/>
        </c:dLbls>
        <c:smooth val="0"/>
        <c:axId val="146566144"/>
        <c:axId val="146584320"/>
      </c:lineChart>
      <c:catAx>
        <c:axId val="146566144"/>
        <c:scaling>
          <c:orientation val="maxMin"/>
        </c:scaling>
        <c:delete val="0"/>
        <c:axPos val="b"/>
        <c:numFmt formatCode="General" sourceLinked="1"/>
        <c:majorTickMark val="none"/>
        <c:minorTickMark val="none"/>
        <c:tickLblPos val="nextTo"/>
        <c:txPr>
          <a:bodyPr/>
          <a:lstStyle/>
          <a:p>
            <a:pPr>
              <a:defRPr sz="1100"/>
            </a:pPr>
            <a:endParaRPr lang="de-DE"/>
          </a:p>
        </c:txPr>
        <c:crossAx val="146584320"/>
        <c:crosses val="autoZero"/>
        <c:auto val="1"/>
        <c:lblAlgn val="ctr"/>
        <c:lblOffset val="100"/>
        <c:tickLblSkip val="1"/>
        <c:noMultiLvlLbl val="0"/>
      </c:catAx>
      <c:valAx>
        <c:axId val="146584320"/>
        <c:scaling>
          <c:orientation val="minMax"/>
          <c:min val="7600"/>
        </c:scaling>
        <c:delete val="0"/>
        <c:axPos val="r"/>
        <c:majorGridlines>
          <c:spPr>
            <a:ln w="12700">
              <a:solidFill>
                <a:schemeClr val="bg1">
                  <a:lumMod val="50000"/>
                  <a:alpha val="35000"/>
                </a:schemeClr>
              </a:solidFill>
            </a:ln>
          </c:spPr>
        </c:majorGridlines>
        <c:numFmt formatCode="0" sourceLinked="1"/>
        <c:majorTickMark val="out"/>
        <c:minorTickMark val="none"/>
        <c:tickLblPos val="high"/>
        <c:spPr>
          <a:ln>
            <a:noFill/>
          </a:ln>
        </c:spPr>
        <c:txPr>
          <a:bodyPr/>
          <a:lstStyle/>
          <a:p>
            <a:pPr>
              <a:defRPr sz="1200"/>
            </a:pPr>
            <a:endParaRPr lang="de-DE"/>
          </a:p>
        </c:txPr>
        <c:crossAx val="146566144"/>
        <c:crosses val="autoZero"/>
        <c:crossBetween val="between"/>
      </c:valAx>
    </c:plotArea>
    <c:plotVisOnly val="1"/>
    <c:dispBlanksAs val="gap"/>
    <c:showDLblsOverMax val="0"/>
  </c:chart>
  <c:spPr>
    <a:ln>
      <a:noFill/>
    </a:ln>
  </c:spPr>
  <c:txPr>
    <a:bodyPr/>
    <a:lstStyle/>
    <a:p>
      <a:pPr>
        <a:defRPr>
          <a:latin typeface="+mn-lt"/>
        </a:defRPr>
      </a:pPr>
      <a:endParaRPr lang="de-DE"/>
    </a:p>
  </c:txPr>
  <c:printSettings>
    <c:headerFooter/>
    <c:pageMargins b="0.78740157499999996" l="0.70000000000000007" r="0.70000000000000007" t="0.78740157499999996" header="0.30000000000000004" footer="0.30000000000000004"/>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ysClr val="windowText" lastClr="000000"/>
                </a:solidFill>
                <a:latin typeface="+mn-lt"/>
                <a:ea typeface="+mn-ea"/>
                <a:cs typeface="+mn-cs"/>
              </a:defRPr>
            </a:pPr>
            <a:r>
              <a:rPr lang="de-DE"/>
              <a:t>Kurzarbeitende Betriebe</a:t>
            </a:r>
          </a:p>
          <a:p>
            <a:pPr algn="l">
              <a:defRPr/>
            </a:pPr>
            <a:r>
              <a:rPr lang="de-DE"/>
              <a:t>August bis November</a:t>
            </a:r>
            <a:r>
              <a:rPr lang="de-DE" baseline="0"/>
              <a:t> </a:t>
            </a:r>
            <a:r>
              <a:rPr lang="de-DE"/>
              <a:t>2021 Hochrechnung</a:t>
            </a:r>
          </a:p>
        </c:rich>
      </c:tx>
      <c:layout>
        <c:manualLayout>
          <c:xMode val="edge"/>
          <c:yMode val="edge"/>
          <c:x val="4.6804461942257219E-3"/>
          <c:y val="2.3148293963254588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0.12355314960629921"/>
          <c:y val="0.237875"/>
          <c:w val="0.84589129483814518"/>
          <c:h val="0.6654655511811024"/>
        </c:manualLayout>
      </c:layout>
      <c:lineChart>
        <c:grouping val="standard"/>
        <c:varyColors val="0"/>
        <c:ser>
          <c:idx val="0"/>
          <c:order val="0"/>
          <c:spPr>
            <a:ln w="28575" cap="rnd">
              <a:solidFill>
                <a:srgbClr val="00B0F0"/>
              </a:solidFill>
              <a:round/>
            </a:ln>
            <a:effectLst/>
          </c:spPr>
          <c:marker>
            <c:symbol val="none"/>
          </c:marker>
          <c:cat>
            <c:numRef>
              <c:f>Kurzarbeit!$A$9:$A$104</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Kurzarbeit!$C$9:$C$104</c:f>
              <c:numCache>
                <c:formatCode>#,##0</c:formatCode>
                <c:ptCount val="96"/>
                <c:pt idx="9" formatCode="* #,##0;* \-_ #,##0;\-">
                  <c:v>93688.765719519084</c:v>
                </c:pt>
                <c:pt idx="10" formatCode="* #,##0;* \-_ #,##0;\-">
                  <c:v>118581.00045565939</c:v>
                </c:pt>
                <c:pt idx="11" formatCode="* #,##0;* \-_ #,##0;\-">
                  <c:v>119259.76201551901</c:v>
                </c:pt>
                <c:pt idx="12" formatCode="* #,##0;* \-_ #,##0;\-">
                  <c:v>118232.79570624144</c:v>
                </c:pt>
                <c:pt idx="13" formatCode="* #,##0;* \-_ #,##0;\-">
                  <c:v>100807</c:v>
                </c:pt>
                <c:pt idx="14" formatCode="* #,##0;* \-_ #,##0;\-">
                  <c:v>97759</c:v>
                </c:pt>
                <c:pt idx="15" formatCode="* #,##0;* \-_ #,##0;\-">
                  <c:v>112982</c:v>
                </c:pt>
                <c:pt idx="16" formatCode="* #,##0;* \-_ #,##0;\-">
                  <c:v>128564</c:v>
                </c:pt>
                <c:pt idx="17" formatCode="* #,##0;* \-_ #,##0;\-">
                  <c:v>156332</c:v>
                </c:pt>
                <c:pt idx="18" formatCode="* #,##0;* \-_ #,##0;\-">
                  <c:v>229468</c:v>
                </c:pt>
                <c:pt idx="19" formatCode="* #,##0;* \-_ #,##0;\-">
                  <c:v>324117</c:v>
                </c:pt>
                <c:pt idx="20" formatCode="* #,##0;* \-_ #,##0;\-">
                  <c:v>346519</c:v>
                </c:pt>
                <c:pt idx="21" formatCode="* #,##0;* \-_ #,##0;\-">
                  <c:v>364419</c:v>
                </c:pt>
                <c:pt idx="22" formatCode="* #,##0;* \-_ #,##0;\-">
                  <c:v>431241</c:v>
                </c:pt>
                <c:pt idx="23" formatCode="* #,##0;* \-_ #,##0;\-">
                  <c:v>420914</c:v>
                </c:pt>
                <c:pt idx="24" formatCode="* #,##0;* \-_ #,##0;\-">
                  <c:v>363544</c:v>
                </c:pt>
                <c:pt idx="25" formatCode="* #,##0;* \-_ #,##0;\-">
                  <c:v>312009</c:v>
                </c:pt>
                <c:pt idx="26" formatCode="* #,##0;* \-_ #,##0;\-">
                  <c:v>236642</c:v>
                </c:pt>
                <c:pt idx="27" formatCode="* #,##0;* \-_ #,##0;\-">
                  <c:v>250115</c:v>
                </c:pt>
                <c:pt idx="28" formatCode="* #,##0;* \-_ #,##0;\-">
                  <c:v>279306</c:v>
                </c:pt>
                <c:pt idx="29" formatCode="* #,##0;* \-_ #,##0;\-">
                  <c:v>327509</c:v>
                </c:pt>
                <c:pt idx="30" formatCode="* #,##0;* \-_ #,##0;\-">
                  <c:v>412537</c:v>
                </c:pt>
                <c:pt idx="31" formatCode="* #,##0;* \-_ #,##0;\-">
                  <c:v>536284</c:v>
                </c:pt>
                <c:pt idx="32" formatCode="* #,##0;* \-_ #,##0;\-">
                  <c:v>609681</c:v>
                </c:pt>
                <c:pt idx="33" formatCode="* #,##0;* \-_ #,##0;\-">
                  <c:v>342426</c:v>
                </c:pt>
                <c:pt idx="34" formatCode="* #,##0;* \-_ #,##0;\-">
                  <c:v>4694</c:v>
                </c:pt>
                <c:pt idx="35" formatCode="* #,##0;* \-_ #,##0;\-">
                  <c:v>4343</c:v>
                </c:pt>
                <c:pt idx="36" formatCode="* #,##0;* \-_ #,##0;\-">
                  <c:v>3683</c:v>
                </c:pt>
                <c:pt idx="37" formatCode="* #,##0;* \-_ #,##0;\-">
                  <c:v>4232</c:v>
                </c:pt>
                <c:pt idx="38" formatCode="* #,##0;* \-_ #,##0;\-">
                  <c:v>3546</c:v>
                </c:pt>
                <c:pt idx="39" formatCode="* #,##0;* \-_ #,##0;\-">
                  <c:v>2815</c:v>
                </c:pt>
                <c:pt idx="40" formatCode="* #,##0;* \-_ #,##0;\-">
                  <c:v>2167</c:v>
                </c:pt>
                <c:pt idx="41" formatCode="* #,##0;* \-_ #,##0;\-">
                  <c:v>2119</c:v>
                </c:pt>
                <c:pt idx="42" formatCode="* #,##0;* \-_ #,##0;\-">
                  <c:v>2011</c:v>
                </c:pt>
                <c:pt idx="43" formatCode="* #,##0;* \-_ #,##0;\-">
                  <c:v>2058</c:v>
                </c:pt>
                <c:pt idx="44" formatCode="* #,##0;* \-_ #,##0;\-">
                  <c:v>1958</c:v>
                </c:pt>
                <c:pt idx="45" formatCode="* #,##0;* \-_ #,##0;\-">
                  <c:v>1695</c:v>
                </c:pt>
                <c:pt idx="46" formatCode="* #,##0;* \-_ #,##0;\-">
                  <c:v>1645</c:v>
                </c:pt>
                <c:pt idx="47" formatCode="* #,##0;* \-_ #,##0;\-">
                  <c:v>1470</c:v>
                </c:pt>
                <c:pt idx="48" formatCode="* #,##0;* \-_ #,##0;\-">
                  <c:v>1105</c:v>
                </c:pt>
                <c:pt idx="49" formatCode="* #,##0;* \-_ #,##0;\-">
                  <c:v>1478</c:v>
                </c:pt>
                <c:pt idx="50" formatCode="* #,##0;* \-_ #,##0;\-">
                  <c:v>1332</c:v>
                </c:pt>
                <c:pt idx="51" formatCode="* #,##0;* \-_ #,##0;\-">
                  <c:v>1270</c:v>
                </c:pt>
                <c:pt idx="52" formatCode="* #,##0;* \-_ #,##0;\-">
                  <c:v>1225</c:v>
                </c:pt>
                <c:pt idx="53" formatCode="* #,##0;* \-_ #,##0;\-">
                  <c:v>1248</c:v>
                </c:pt>
                <c:pt idx="54" formatCode="* #,##0;* \-_ #,##0;\-">
                  <c:v>1324</c:v>
                </c:pt>
                <c:pt idx="55" formatCode="* #,##0;* \-_ #,##0;\-">
                  <c:v>1268</c:v>
                </c:pt>
                <c:pt idx="56" formatCode="* #,##0;* \-_ #,##0;\-">
                  <c:v>1456</c:v>
                </c:pt>
                <c:pt idx="57" formatCode="* #,##0;* \-_ #,##0;\-">
                  <c:v>1482</c:v>
                </c:pt>
                <c:pt idx="58" formatCode="* #,##0;* \-_ #,##0;\-">
                  <c:v>1546</c:v>
                </c:pt>
                <c:pt idx="59" formatCode="* #,##0;* \-_ #,##0;\-">
                  <c:v>1449</c:v>
                </c:pt>
                <c:pt idx="60" formatCode="* #,##0;* \-_ #,##0;\-">
                  <c:v>1162</c:v>
                </c:pt>
                <c:pt idx="61" formatCode="* #,##0;* \-_ #,##0;\-">
                  <c:v>1611</c:v>
                </c:pt>
                <c:pt idx="62" formatCode="* #,##0;* \-_ #,##0;\-">
                  <c:v>1551</c:v>
                </c:pt>
                <c:pt idx="63" formatCode="* #,##0;* \-_ #,##0;\-">
                  <c:v>1580</c:v>
                </c:pt>
                <c:pt idx="64" formatCode="* #,##0;* \-_ #,##0;\-">
                  <c:v>1543</c:v>
                </c:pt>
                <c:pt idx="65" formatCode="* #,##0;* \-_ #,##0;\-">
                  <c:v>1784</c:v>
                </c:pt>
                <c:pt idx="66" formatCode="* #,##0;* \-_ #,##0;\-">
                  <c:v>2011</c:v>
                </c:pt>
                <c:pt idx="67" formatCode="* #,##0;* \-_ #,##0;\-">
                  <c:v>2206</c:v>
                </c:pt>
                <c:pt idx="68" formatCode="* #,##0;* \-_ #,##0;\-">
                  <c:v>2342</c:v>
                </c:pt>
                <c:pt idx="69" formatCode="* #,##0;* \-_ #,##0;\-">
                  <c:v>2409</c:v>
                </c:pt>
                <c:pt idx="70" formatCode="* #,##0;* \-_ #,##0;\-">
                  <c:v>2652</c:v>
                </c:pt>
                <c:pt idx="71" formatCode="* #,##0;* \-_ #,##0;\-">
                  <c:v>2469</c:v>
                </c:pt>
                <c:pt idx="72" formatCode="General">
                  <c:v>2067</c:v>
                </c:pt>
                <c:pt idx="73" formatCode="General">
                  <c:v>2835</c:v>
                </c:pt>
                <c:pt idx="74" formatCode="General">
                  <c:v>2592</c:v>
                </c:pt>
                <c:pt idx="75" formatCode="General">
                  <c:v>2601</c:v>
                </c:pt>
                <c:pt idx="76" formatCode="General">
                  <c:v>2494</c:v>
                </c:pt>
                <c:pt idx="77" formatCode="General">
                  <c:v>2741</c:v>
                </c:pt>
                <c:pt idx="78" formatCode="General">
                  <c:v>3325</c:v>
                </c:pt>
                <c:pt idx="79" formatCode="General">
                  <c:v>3375</c:v>
                </c:pt>
                <c:pt idx="80" formatCode="General">
                  <c:v>3867</c:v>
                </c:pt>
                <c:pt idx="81" formatCode="General">
                  <c:v>3291</c:v>
                </c:pt>
                <c:pt idx="82" formatCode="General">
                  <c:v>3446</c:v>
                </c:pt>
                <c:pt idx="83" formatCode="General">
                  <c:v>3110</c:v>
                </c:pt>
                <c:pt idx="84" formatCode="General">
                  <c:v>2544</c:v>
                </c:pt>
                <c:pt idx="85" formatCode="General">
                  <c:v>3492</c:v>
                </c:pt>
                <c:pt idx="86" formatCode="General">
                  <c:v>3153</c:v>
                </c:pt>
                <c:pt idx="87" formatCode="General">
                  <c:v>2931</c:v>
                </c:pt>
                <c:pt idx="88" formatCode="General">
                  <c:v>2672</c:v>
                </c:pt>
                <c:pt idx="89" formatCode="General">
                  <c:v>3249</c:v>
                </c:pt>
                <c:pt idx="90" formatCode="General">
                  <c:v>3701</c:v>
                </c:pt>
                <c:pt idx="91" formatCode="General">
                  <c:v>3838</c:v>
                </c:pt>
                <c:pt idx="92" formatCode="General">
                  <c:v>4346</c:v>
                </c:pt>
                <c:pt idx="93" formatCode="General">
                  <c:v>3821</c:v>
                </c:pt>
                <c:pt idx="94" formatCode="General">
                  <c:v>3943</c:v>
                </c:pt>
                <c:pt idx="95" formatCode="General">
                  <c:v>3420</c:v>
                </c:pt>
              </c:numCache>
            </c:numRef>
          </c:val>
          <c:smooth val="0"/>
          <c:extLst>
            <c:ext xmlns:c16="http://schemas.microsoft.com/office/drawing/2014/chart" uri="{C3380CC4-5D6E-409C-BE32-E72D297353CC}">
              <c16:uniqueId val="{00000000-437B-4CA4-A82F-3A22C3B8B0D8}"/>
            </c:ext>
          </c:extLst>
        </c:ser>
        <c:dLbls>
          <c:showLegendKey val="0"/>
          <c:showVal val="0"/>
          <c:showCatName val="0"/>
          <c:showSerName val="0"/>
          <c:showPercent val="0"/>
          <c:showBubbleSize val="0"/>
        </c:dLbls>
        <c:smooth val="0"/>
        <c:axId val="1224131008"/>
        <c:axId val="1224132320"/>
      </c:lineChart>
      <c:dateAx>
        <c:axId val="1224131008"/>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1224132320"/>
        <c:crosses val="autoZero"/>
        <c:auto val="0"/>
        <c:lblOffset val="100"/>
        <c:baseTimeUnit val="months"/>
        <c:majorUnit val="12"/>
        <c:majorTimeUnit val="months"/>
      </c:dateAx>
      <c:valAx>
        <c:axId val="1224132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de-DE"/>
          </a:p>
        </c:txPr>
        <c:crossAx val="122413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de-DE"/>
    </a:p>
  </c:tx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r>
              <a:rPr lang="de-DE"/>
              <a:t>Kurzarbeiter (Personen)</a:t>
            </a:r>
            <a:br>
              <a:rPr lang="de-DE"/>
            </a:br>
            <a:endParaRPr lang="de-DE" sz="1100"/>
          </a:p>
        </c:rich>
      </c:tx>
      <c:layout>
        <c:manualLayout>
          <c:xMode val="edge"/>
          <c:yMode val="edge"/>
          <c:x val="4.6804461942257219E-3"/>
          <c:y val="2.3148293963254588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252537182852143"/>
          <c:y val="0.237875"/>
          <c:w val="0.83731408573928257"/>
          <c:h val="0.6654655511811024"/>
        </c:manualLayout>
      </c:layout>
      <c:lineChart>
        <c:grouping val="standard"/>
        <c:varyColors val="0"/>
        <c:ser>
          <c:idx val="0"/>
          <c:order val="0"/>
          <c:spPr>
            <a:ln w="28575" cap="rnd">
              <a:solidFill>
                <a:srgbClr val="00B0F0"/>
              </a:solidFill>
              <a:round/>
            </a:ln>
            <a:effectLst/>
          </c:spPr>
          <c:marker>
            <c:symbol val="none"/>
          </c:marker>
          <c:cat>
            <c:numRef>
              <c:f>Kurzarbeit!$A$9:$A$188</c:f>
              <c:numCache>
                <c:formatCode>[$-407]mmm/\ 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f>Kurzarbeit!$E$9:$E$188</c:f>
              <c:numCache>
                <c:formatCode>#,##0</c:formatCode>
                <c:ptCount val="180"/>
                <c:pt idx="9" formatCode="* #,##0;* \-_ #,##0;\-">
                  <c:v>552745.94872441911</c:v>
                </c:pt>
                <c:pt idx="10" formatCode="* #,##0;* \-_ #,##0;\-">
                  <c:v>775071.09860660159</c:v>
                </c:pt>
                <c:pt idx="11" formatCode="* #,##0;* \-_ #,##0;\-">
                  <c:v>820798.02714409342</c:v>
                </c:pt>
                <c:pt idx="12" formatCode="* #,##0;* \-_ #,##0;\-">
                  <c:v>771553.78194549365</c:v>
                </c:pt>
                <c:pt idx="13" formatCode="* #,##0;* \-_ #,##0;\-">
                  <c:v>750167</c:v>
                </c:pt>
                <c:pt idx="14" formatCode="* #,##0;* \-_ #,##0;\-">
                  <c:v>762378</c:v>
                </c:pt>
                <c:pt idx="15" formatCode="* #,##0;* \-_ #,##0;\-">
                  <c:v>839492</c:v>
                </c:pt>
                <c:pt idx="16" formatCode="* #,##0;* \-_ #,##0;\-">
                  <c:v>838090</c:v>
                </c:pt>
                <c:pt idx="17" formatCode="* #,##0;* \-_ #,##0;\-">
                  <c:v>1068043</c:v>
                </c:pt>
                <c:pt idx="18" formatCode="* #,##0;* \-_ #,##0;\-">
                  <c:v>1547552</c:v>
                </c:pt>
                <c:pt idx="19" formatCode="* #,##0;* \-_ #,##0;\-">
                  <c:v>2320489</c:v>
                </c:pt>
                <c:pt idx="20" formatCode="* #,##0;* \-_ #,##0;\-">
                  <c:v>2560303</c:v>
                </c:pt>
                <c:pt idx="21" formatCode="* #,##0;* \-_ #,##0;\-">
                  <c:v>2818317</c:v>
                </c:pt>
                <c:pt idx="22" formatCode="* #,##0;* \-_ #,##0;\-">
                  <c:v>3358070</c:v>
                </c:pt>
                <c:pt idx="23" formatCode="* #,##0;* \-_ #,##0;\-">
                  <c:v>3293888</c:v>
                </c:pt>
                <c:pt idx="24" formatCode="* #,##0;* \-_ #,##0;\-">
                  <c:v>2675968</c:v>
                </c:pt>
                <c:pt idx="25" formatCode="* #,##0;* \-_ #,##0;\-">
                  <c:v>2386194</c:v>
                </c:pt>
                <c:pt idx="26" formatCode="* #,##0;* \-_ #,##0;\-">
                  <c:v>2020651</c:v>
                </c:pt>
                <c:pt idx="27" formatCode="* #,##0;* \-_ #,##0;\-">
                  <c:v>2229430</c:v>
                </c:pt>
                <c:pt idx="28" formatCode="* #,##0;* \-_ #,##0;\-">
                  <c:v>2537053</c:v>
                </c:pt>
                <c:pt idx="29" formatCode="* #,##0;* \-_ #,##0;\-">
                  <c:v>3305887</c:v>
                </c:pt>
                <c:pt idx="30" formatCode="* #,##0;* \-_ #,##0;\-">
                  <c:v>4452284</c:v>
                </c:pt>
                <c:pt idx="31" formatCode="* #,##0;* \-_ #,##0;\-">
                  <c:v>5714841</c:v>
                </c:pt>
                <c:pt idx="32" formatCode="* #,##0;* \-_ #,##0;\-">
                  <c:v>5995428</c:v>
                </c:pt>
                <c:pt idx="33" formatCode="* #,##0;* \-_ #,##0;\-">
                  <c:v>2579665</c:v>
                </c:pt>
                <c:pt idx="34" formatCode="* #,##0;* \-_ #,##0;\-">
                  <c:v>133924</c:v>
                </c:pt>
                <c:pt idx="35" formatCode="* #,##0;* \-_ #,##0;\-">
                  <c:v>133198</c:v>
                </c:pt>
                <c:pt idx="36" formatCode="* #,##0;* \-_ #,##0;\-">
                  <c:v>97298</c:v>
                </c:pt>
                <c:pt idx="37" formatCode="* #,##0;* \-_ #,##0;\-">
                  <c:v>115193</c:v>
                </c:pt>
                <c:pt idx="38" formatCode="* #,##0;* \-_ #,##0;\-">
                  <c:v>101747</c:v>
                </c:pt>
                <c:pt idx="39" formatCode="* #,##0;* \-_ #,##0;\-">
                  <c:v>75249</c:v>
                </c:pt>
                <c:pt idx="40" formatCode="* #,##0;* \-_ #,##0;\-">
                  <c:v>51248</c:v>
                </c:pt>
                <c:pt idx="41" formatCode="* #,##0;* \-_ #,##0;\-">
                  <c:v>46827</c:v>
                </c:pt>
                <c:pt idx="42" formatCode="* #,##0;* \-_ #,##0;\-">
                  <c:v>42570</c:v>
                </c:pt>
                <c:pt idx="43" formatCode="* #,##0;* \-_ #,##0;\-">
                  <c:v>44986</c:v>
                </c:pt>
                <c:pt idx="44" formatCode="* #,##0;* \-_ #,##0;\-">
                  <c:v>40170</c:v>
                </c:pt>
                <c:pt idx="45" formatCode="* #,##0;* \-_ #,##0;\-">
                  <c:v>32375</c:v>
                </c:pt>
                <c:pt idx="46" formatCode="* #,##0;* \-_ #,##0;\-">
                  <c:v>28621</c:v>
                </c:pt>
                <c:pt idx="47" formatCode="* #,##0;* \-_ #,##0;\-">
                  <c:v>41568</c:v>
                </c:pt>
                <c:pt idx="48" formatCode="* #,##0;* \-_ #,##0;\-">
                  <c:v>25589</c:v>
                </c:pt>
                <c:pt idx="49" formatCode="* #,##0;* \-_ #,##0;\-">
                  <c:v>42990</c:v>
                </c:pt>
                <c:pt idx="50" formatCode="* #,##0;* \-_ #,##0;\-">
                  <c:v>37443</c:v>
                </c:pt>
                <c:pt idx="51" formatCode="* #,##0;* \-_ #,##0;\-">
                  <c:v>34138</c:v>
                </c:pt>
                <c:pt idx="52" formatCode="* #,##0;* \-_ #,##0;\-">
                  <c:v>32697</c:v>
                </c:pt>
                <c:pt idx="53" formatCode="* #,##0;* \-_ #,##0;\-">
                  <c:v>13954</c:v>
                </c:pt>
                <c:pt idx="54" formatCode="* #,##0;* \-_ #,##0;\-">
                  <c:v>16466</c:v>
                </c:pt>
                <c:pt idx="55" formatCode="* #,##0;* \-_ #,##0;\-">
                  <c:v>11631</c:v>
                </c:pt>
                <c:pt idx="56" formatCode="* #,##0;* \-_ #,##0;\-">
                  <c:v>13315</c:v>
                </c:pt>
                <c:pt idx="57" formatCode="* #,##0;* \-_ #,##0;\-">
                  <c:v>26837</c:v>
                </c:pt>
                <c:pt idx="58" formatCode="* #,##0;* \-_ #,##0;\-">
                  <c:v>23137</c:v>
                </c:pt>
                <c:pt idx="59" formatCode="* #,##0;* \-_ #,##0;\-">
                  <c:v>22520</c:v>
                </c:pt>
                <c:pt idx="60" formatCode="* #,##0;* \-_ #,##0;\-">
                  <c:v>12064</c:v>
                </c:pt>
                <c:pt idx="61" formatCode="* #,##0;* \-_ #,##0;\-">
                  <c:v>15758</c:v>
                </c:pt>
                <c:pt idx="62" formatCode="* #,##0;* \-_ #,##0;\-">
                  <c:v>16146</c:v>
                </c:pt>
                <c:pt idx="63" formatCode="* #,##0;* \-_ #,##0;\-">
                  <c:v>15591</c:v>
                </c:pt>
                <c:pt idx="64" formatCode="* #,##0;* \-_ #,##0;\-">
                  <c:v>15343</c:v>
                </c:pt>
                <c:pt idx="65" formatCode="* #,##0;* \-_ #,##0;\-">
                  <c:v>17850</c:v>
                </c:pt>
                <c:pt idx="66" formatCode="* #,##0;* \-_ #,##0;\-">
                  <c:v>21953</c:v>
                </c:pt>
                <c:pt idx="67" formatCode="* #,##0;* \-_ #,##0;\-">
                  <c:v>24690</c:v>
                </c:pt>
                <c:pt idx="68" formatCode="* #,##0;* \-_ #,##0;\-">
                  <c:v>27424</c:v>
                </c:pt>
                <c:pt idx="69" formatCode="* #,##0;* \-_ #,##0;\-">
                  <c:v>39516</c:v>
                </c:pt>
                <c:pt idx="70" formatCode="* #,##0;* \-_ #,##0;\-">
                  <c:v>41672</c:v>
                </c:pt>
                <c:pt idx="71" formatCode="* #,##0;* \-_ #,##0;\-">
                  <c:v>43202</c:v>
                </c:pt>
                <c:pt idx="72" formatCode="General">
                  <c:v>30413</c:v>
                </c:pt>
                <c:pt idx="73" formatCode="General">
                  <c:v>40234</c:v>
                </c:pt>
                <c:pt idx="74" formatCode="General">
                  <c:v>38650</c:v>
                </c:pt>
                <c:pt idx="75" formatCode="General">
                  <c:v>35099</c:v>
                </c:pt>
                <c:pt idx="76" formatCode="General">
                  <c:v>38024</c:v>
                </c:pt>
                <c:pt idx="77" formatCode="General">
                  <c:v>30675</c:v>
                </c:pt>
                <c:pt idx="78" formatCode="General">
                  <c:v>42182</c:v>
                </c:pt>
                <c:pt idx="79" formatCode="General">
                  <c:v>44765</c:v>
                </c:pt>
                <c:pt idx="80" formatCode="General">
                  <c:v>54512</c:v>
                </c:pt>
                <c:pt idx="81" formatCode="General">
                  <c:v>52323</c:v>
                </c:pt>
                <c:pt idx="82" formatCode="General">
                  <c:v>49782</c:v>
                </c:pt>
                <c:pt idx="83" formatCode="General">
                  <c:v>48372</c:v>
                </c:pt>
                <c:pt idx="84" formatCode="General">
                  <c:v>39102</c:v>
                </c:pt>
                <c:pt idx="85" formatCode="General">
                  <c:v>51892</c:v>
                </c:pt>
                <c:pt idx="86" formatCode="General">
                  <c:v>47263</c:v>
                </c:pt>
                <c:pt idx="87" formatCode="General">
                  <c:v>39486</c:v>
                </c:pt>
                <c:pt idx="88" formatCode="General">
                  <c:v>26148</c:v>
                </c:pt>
                <c:pt idx="89" formatCode="General">
                  <c:v>34570</c:v>
                </c:pt>
                <c:pt idx="90" formatCode="General">
                  <c:v>44874</c:v>
                </c:pt>
                <c:pt idx="91" formatCode="General">
                  <c:v>43644</c:v>
                </c:pt>
                <c:pt idx="92" formatCode="General">
                  <c:v>53581</c:v>
                </c:pt>
                <c:pt idx="93" formatCode="General">
                  <c:v>50410</c:v>
                </c:pt>
                <c:pt idx="94" formatCode="General">
                  <c:v>52247</c:v>
                </c:pt>
                <c:pt idx="95" formatCode="General">
                  <c:v>49708</c:v>
                </c:pt>
                <c:pt idx="96" formatCode="General">
                  <c:v>21819</c:v>
                </c:pt>
                <c:pt idx="97" formatCode="General">
                  <c:v>22067</c:v>
                </c:pt>
                <c:pt idx="98" formatCode="General">
                  <c:v>26059</c:v>
                </c:pt>
                <c:pt idx="99" formatCode="General">
                  <c:v>21389</c:v>
                </c:pt>
                <c:pt idx="100" formatCode="General">
                  <c:v>11494</c:v>
                </c:pt>
                <c:pt idx="101" formatCode="General">
                  <c:v>14568</c:v>
                </c:pt>
                <c:pt idx="102" formatCode="General">
                  <c:v>16347</c:v>
                </c:pt>
                <c:pt idx="103" formatCode="General">
                  <c:v>20928</c:v>
                </c:pt>
                <c:pt idx="104" formatCode="General">
                  <c:v>34510</c:v>
                </c:pt>
                <c:pt idx="105" formatCode="General">
                  <c:v>22180</c:v>
                </c:pt>
                <c:pt idx="106" formatCode="General">
                  <c:v>22239</c:v>
                </c:pt>
                <c:pt idx="107" formatCode="General">
                  <c:v>25739</c:v>
                </c:pt>
                <c:pt idx="108" formatCode="General">
                  <c:v>19121</c:v>
                </c:pt>
                <c:pt idx="109" formatCode="General">
                  <c:v>23948</c:v>
                </c:pt>
                <c:pt idx="110" formatCode="General">
                  <c:v>27128</c:v>
                </c:pt>
                <c:pt idx="111" formatCode="General">
                  <c:v>27476</c:v>
                </c:pt>
                <c:pt idx="112" formatCode="General">
                  <c:v>14911</c:v>
                </c:pt>
                <c:pt idx="113" formatCode="General">
                  <c:v>32325</c:v>
                </c:pt>
                <c:pt idx="114" formatCode="General">
                  <c:v>44491</c:v>
                </c:pt>
                <c:pt idx="115" formatCode="General">
                  <c:v>26266</c:v>
                </c:pt>
                <c:pt idx="116" formatCode="General">
                  <c:v>43224</c:v>
                </c:pt>
                <c:pt idx="117" formatCode="General">
                  <c:v>37475</c:v>
                </c:pt>
                <c:pt idx="118" formatCode="General">
                  <c:v>43318</c:v>
                </c:pt>
                <c:pt idx="119" formatCode="General">
                  <c:v>48822</c:v>
                </c:pt>
                <c:pt idx="120" formatCode="General">
                  <c:v>42939</c:v>
                </c:pt>
                <c:pt idx="121" formatCode="General">
                  <c:v>46945</c:v>
                </c:pt>
                <c:pt idx="122" formatCode="General">
                  <c:v>44095</c:v>
                </c:pt>
                <c:pt idx="123" formatCode="General">
                  <c:v>43086</c:v>
                </c:pt>
                <c:pt idx="124" formatCode="General">
                  <c:v>20643</c:v>
                </c:pt>
                <c:pt idx="125" formatCode="General">
                  <c:v>15307</c:v>
                </c:pt>
                <c:pt idx="126" formatCode="General">
                  <c:v>19742</c:v>
                </c:pt>
                <c:pt idx="127" formatCode="General">
                  <c:v>24351</c:v>
                </c:pt>
                <c:pt idx="128" formatCode="General">
                  <c:v>23997</c:v>
                </c:pt>
                <c:pt idx="129" formatCode="General">
                  <c:v>28421</c:v>
                </c:pt>
                <c:pt idx="130" formatCode="General">
                  <c:v>30346</c:v>
                </c:pt>
                <c:pt idx="131" formatCode="General">
                  <c:v>27165</c:v>
                </c:pt>
                <c:pt idx="132" formatCode="General">
                  <c:v>41775</c:v>
                </c:pt>
                <c:pt idx="133" formatCode="General">
                  <c:v>31000</c:v>
                </c:pt>
                <c:pt idx="134" formatCode="General">
                  <c:v>32635</c:v>
                </c:pt>
                <c:pt idx="135" formatCode="General">
                  <c:v>21329</c:v>
                </c:pt>
                <c:pt idx="136" formatCode="General">
                  <c:v>15777</c:v>
                </c:pt>
                <c:pt idx="137" formatCode="General">
                  <c:v>14473</c:v>
                </c:pt>
                <c:pt idx="138" formatCode="General">
                  <c:v>16892</c:v>
                </c:pt>
                <c:pt idx="139" formatCode="General">
                  <c:v>26409</c:v>
                </c:pt>
                <c:pt idx="140" formatCode="General">
                  <c:v>28335</c:v>
                </c:pt>
                <c:pt idx="141" formatCode="General">
                  <c:v>33923</c:v>
                </c:pt>
                <c:pt idx="142" formatCode="General">
                  <c:v>27231</c:v>
                </c:pt>
                <c:pt idx="143" formatCode="General">
                  <c:v>42399</c:v>
                </c:pt>
                <c:pt idx="144" formatCode="General">
                  <c:v>65765</c:v>
                </c:pt>
                <c:pt idx="145" formatCode="General">
                  <c:v>47716</c:v>
                </c:pt>
                <c:pt idx="146" formatCode="General">
                  <c:v>39276</c:v>
                </c:pt>
                <c:pt idx="147" formatCode="General">
                  <c:v>27466</c:v>
                </c:pt>
                <c:pt idx="148" formatCode="General">
                  <c:v>26439</c:v>
                </c:pt>
                <c:pt idx="149" formatCode="General">
                  <c:v>27013</c:v>
                </c:pt>
                <c:pt idx="150" formatCode="General">
                  <c:v>28159</c:v>
                </c:pt>
                <c:pt idx="151" formatCode="General">
                  <c:v>32869</c:v>
                </c:pt>
                <c:pt idx="152" formatCode="General">
                  <c:v>49769</c:v>
                </c:pt>
                <c:pt idx="153" formatCode="General">
                  <c:v>57295</c:v>
                </c:pt>
                <c:pt idx="154" formatCode="General">
                  <c:v>76562</c:v>
                </c:pt>
                <c:pt idx="155" formatCode="General">
                  <c:v>84292</c:v>
                </c:pt>
                <c:pt idx="156" formatCode="General">
                  <c:v>128249</c:v>
                </c:pt>
                <c:pt idx="157" formatCode="General">
                  <c:v>101855</c:v>
                </c:pt>
                <c:pt idx="158" formatCode="General">
                  <c:v>89206</c:v>
                </c:pt>
                <c:pt idx="159" formatCode="General">
                  <c:v>109115</c:v>
                </c:pt>
                <c:pt idx="160" formatCode="General">
                  <c:v>97891</c:v>
                </c:pt>
                <c:pt idx="161" formatCode="General">
                  <c:v>157365</c:v>
                </c:pt>
                <c:pt idx="162" formatCode="General">
                  <c:v>195768</c:v>
                </c:pt>
                <c:pt idx="163" formatCode="General">
                  <c:v>288110</c:v>
                </c:pt>
                <c:pt idx="164" formatCode="General">
                  <c:v>442911</c:v>
                </c:pt>
                <c:pt idx="165" formatCode="General">
                  <c:v>671515</c:v>
                </c:pt>
                <c:pt idx="166" formatCode="General">
                  <c:v>719808</c:v>
                </c:pt>
                <c:pt idx="167" formatCode="General">
                  <c:v>297528</c:v>
                </c:pt>
                <c:pt idx="168" formatCode="General">
                  <c:v>295502</c:v>
                </c:pt>
                <c:pt idx="169" formatCode="General">
                  <c:v>136768</c:v>
                </c:pt>
                <c:pt idx="170" formatCode="General">
                  <c:v>51667</c:v>
                </c:pt>
                <c:pt idx="171" formatCode="General">
                  <c:v>21173</c:v>
                </c:pt>
                <c:pt idx="172" formatCode="General">
                  <c:v>12091</c:v>
                </c:pt>
                <c:pt idx="173" formatCode="General">
                  <c:v>12916</c:v>
                </c:pt>
                <c:pt idx="174" formatCode="General">
                  <c:v>15883</c:v>
                </c:pt>
                <c:pt idx="175" formatCode="General">
                  <c:v>15247</c:v>
                </c:pt>
                <c:pt idx="176" formatCode="General">
                  <c:v>30259</c:v>
                </c:pt>
                <c:pt idx="177" formatCode="General">
                  <c:v>12276</c:v>
                </c:pt>
                <c:pt idx="178" formatCode="General">
                  <c:v>15248</c:v>
                </c:pt>
                <c:pt idx="179" formatCode="General">
                  <c:v>16413</c:v>
                </c:pt>
              </c:numCache>
            </c:numRef>
          </c:val>
          <c:smooth val="0"/>
          <c:extLst>
            <c:ext xmlns:c16="http://schemas.microsoft.com/office/drawing/2014/chart" uri="{C3380CC4-5D6E-409C-BE32-E72D297353CC}">
              <c16:uniqueId val="{00000000-8B4A-4CDA-B2EE-F0AD37E383D7}"/>
            </c:ext>
          </c:extLst>
        </c:ser>
        <c:dLbls>
          <c:showLegendKey val="0"/>
          <c:showVal val="0"/>
          <c:showCatName val="0"/>
          <c:showSerName val="0"/>
          <c:showPercent val="0"/>
          <c:showBubbleSize val="0"/>
        </c:dLbls>
        <c:smooth val="0"/>
        <c:axId val="1224131008"/>
        <c:axId val="1224132320"/>
      </c:lineChart>
      <c:dateAx>
        <c:axId val="1224131008"/>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24132320"/>
        <c:crosses val="autoZero"/>
        <c:auto val="0"/>
        <c:lblOffset val="100"/>
        <c:baseTimeUnit val="months"/>
        <c:majorUnit val="12"/>
        <c:majorTimeUnit val="months"/>
      </c:dateAx>
      <c:valAx>
        <c:axId val="1224132320"/>
        <c:scaling>
          <c:orientation val="minMax"/>
          <c:max val="7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24131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Auftragsbestand im Verarbeitenden Gewerbe</a:t>
            </a:r>
          </a:p>
          <a:p>
            <a:pPr algn="l">
              <a:defRPr/>
            </a:pPr>
            <a:r>
              <a:rPr lang="de-DE" sz="1200"/>
              <a:t>(Kalender- und saisonbereinigter Wert nach X13 JDemetra+; 2015=100)</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6968786593983457E-2"/>
          <c:y val="0.26369356297490537"/>
          <c:w val="0.89928075913587724"/>
          <c:h val="0.66049538221115867"/>
        </c:manualLayout>
      </c:layout>
      <c:lineChart>
        <c:grouping val="standard"/>
        <c:varyColors val="0"/>
        <c:ser>
          <c:idx val="0"/>
          <c:order val="0"/>
          <c:tx>
            <c:strRef>
              <c:f>Auftragsbestand!$B$4</c:f>
              <c:strCache>
                <c:ptCount val="1"/>
                <c:pt idx="0">
                  <c:v>Insgesamt</c:v>
                </c:pt>
              </c:strCache>
            </c:strRef>
          </c:tx>
          <c:spPr>
            <a:ln w="38100">
              <a:solidFill>
                <a:srgbClr val="00B0F0"/>
              </a:solidFill>
              <a:prstDash val="solid"/>
            </a:ln>
          </c:spPr>
          <c:marker>
            <c:symbol val="none"/>
          </c:marker>
          <c:cat>
            <c:numRef>
              <c:f>Auftragsbestand!$A$5:$A$100</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Auftragsbestand!$B$5:$B$100</c:f>
              <c:numCache>
                <c:formatCode>General</c:formatCode>
                <c:ptCount val="96"/>
                <c:pt idx="8">
                  <c:v>150.6</c:v>
                </c:pt>
                <c:pt idx="9">
                  <c:v>149.1</c:v>
                </c:pt>
                <c:pt idx="10">
                  <c:v>148.19999999999999</c:v>
                </c:pt>
                <c:pt idx="11">
                  <c:v>146.6</c:v>
                </c:pt>
                <c:pt idx="12">
                  <c:v>148</c:v>
                </c:pt>
                <c:pt idx="13">
                  <c:v>145.9</c:v>
                </c:pt>
                <c:pt idx="14">
                  <c:v>144</c:v>
                </c:pt>
                <c:pt idx="15">
                  <c:v>142.80000000000001</c:v>
                </c:pt>
                <c:pt idx="16">
                  <c:v>139.19999999999999</c:v>
                </c:pt>
                <c:pt idx="17">
                  <c:v>136.69999999999999</c:v>
                </c:pt>
                <c:pt idx="18">
                  <c:v>133.69999999999999</c:v>
                </c:pt>
                <c:pt idx="19">
                  <c:v>129.80000000000001</c:v>
                </c:pt>
                <c:pt idx="20">
                  <c:v>126.8</c:v>
                </c:pt>
                <c:pt idx="21">
                  <c:v>123.7</c:v>
                </c:pt>
                <c:pt idx="22">
                  <c:v>122.2</c:v>
                </c:pt>
                <c:pt idx="23">
                  <c:v>120.3</c:v>
                </c:pt>
                <c:pt idx="24">
                  <c:v>119.7</c:v>
                </c:pt>
                <c:pt idx="25">
                  <c:v>119</c:v>
                </c:pt>
                <c:pt idx="26">
                  <c:v>118.1</c:v>
                </c:pt>
                <c:pt idx="27">
                  <c:v>116.6</c:v>
                </c:pt>
                <c:pt idx="28">
                  <c:v>115.2</c:v>
                </c:pt>
                <c:pt idx="29">
                  <c:v>113.9</c:v>
                </c:pt>
                <c:pt idx="30">
                  <c:v>113.6</c:v>
                </c:pt>
                <c:pt idx="31">
                  <c:v>112.1</c:v>
                </c:pt>
                <c:pt idx="32">
                  <c:v>112.6</c:v>
                </c:pt>
                <c:pt idx="33">
                  <c:v>113.6</c:v>
                </c:pt>
                <c:pt idx="34">
                  <c:v>115</c:v>
                </c:pt>
                <c:pt idx="35">
                  <c:v>114.9</c:v>
                </c:pt>
                <c:pt idx="36">
                  <c:v>114.1</c:v>
                </c:pt>
                <c:pt idx="37">
                  <c:v>114.5</c:v>
                </c:pt>
                <c:pt idx="38">
                  <c:v>114.5</c:v>
                </c:pt>
                <c:pt idx="39">
                  <c:v>115</c:v>
                </c:pt>
                <c:pt idx="40">
                  <c:v>115.2</c:v>
                </c:pt>
                <c:pt idx="41">
                  <c:v>115.4</c:v>
                </c:pt>
                <c:pt idx="42">
                  <c:v>115.5</c:v>
                </c:pt>
                <c:pt idx="43">
                  <c:v>116</c:v>
                </c:pt>
                <c:pt idx="44">
                  <c:v>116.1</c:v>
                </c:pt>
                <c:pt idx="45">
                  <c:v>116.6</c:v>
                </c:pt>
                <c:pt idx="46">
                  <c:v>117</c:v>
                </c:pt>
                <c:pt idx="47">
                  <c:v>117.6</c:v>
                </c:pt>
                <c:pt idx="48">
                  <c:v>120.3</c:v>
                </c:pt>
                <c:pt idx="49">
                  <c:v>120.2</c:v>
                </c:pt>
                <c:pt idx="50">
                  <c:v>119.1</c:v>
                </c:pt>
                <c:pt idx="51">
                  <c:v>118.3</c:v>
                </c:pt>
                <c:pt idx="52">
                  <c:v>117.3</c:v>
                </c:pt>
                <c:pt idx="53">
                  <c:v>117.3</c:v>
                </c:pt>
                <c:pt idx="54">
                  <c:v>116.9</c:v>
                </c:pt>
                <c:pt idx="55">
                  <c:v>116.9</c:v>
                </c:pt>
                <c:pt idx="56">
                  <c:v>116.3</c:v>
                </c:pt>
                <c:pt idx="57">
                  <c:v>115.9</c:v>
                </c:pt>
                <c:pt idx="58">
                  <c:v>115.4</c:v>
                </c:pt>
                <c:pt idx="59">
                  <c:v>114</c:v>
                </c:pt>
                <c:pt idx="60">
                  <c:v>112.9</c:v>
                </c:pt>
                <c:pt idx="61">
                  <c:v>112.3</c:v>
                </c:pt>
                <c:pt idx="62">
                  <c:v>111.4</c:v>
                </c:pt>
                <c:pt idx="63">
                  <c:v>110.5</c:v>
                </c:pt>
                <c:pt idx="64">
                  <c:v>109.7</c:v>
                </c:pt>
                <c:pt idx="65">
                  <c:v>108.9</c:v>
                </c:pt>
                <c:pt idx="66">
                  <c:v>108.4</c:v>
                </c:pt>
                <c:pt idx="67">
                  <c:v>107.4</c:v>
                </c:pt>
                <c:pt idx="68">
                  <c:v>107.2</c:v>
                </c:pt>
                <c:pt idx="69">
                  <c:v>106.2</c:v>
                </c:pt>
                <c:pt idx="70">
                  <c:v>105.5</c:v>
                </c:pt>
                <c:pt idx="71">
                  <c:v>104.4</c:v>
                </c:pt>
                <c:pt idx="72">
                  <c:v>103.6</c:v>
                </c:pt>
                <c:pt idx="73">
                  <c:v>102.6</c:v>
                </c:pt>
                <c:pt idx="74">
                  <c:v>102.9</c:v>
                </c:pt>
                <c:pt idx="75">
                  <c:v>102.5</c:v>
                </c:pt>
                <c:pt idx="76">
                  <c:v>103</c:v>
                </c:pt>
                <c:pt idx="77">
                  <c:v>102.8</c:v>
                </c:pt>
                <c:pt idx="78">
                  <c:v>102.4</c:v>
                </c:pt>
                <c:pt idx="79">
                  <c:v>102.1</c:v>
                </c:pt>
                <c:pt idx="80">
                  <c:v>101.3</c:v>
                </c:pt>
                <c:pt idx="81">
                  <c:v>101.2</c:v>
                </c:pt>
                <c:pt idx="82">
                  <c:v>101</c:v>
                </c:pt>
                <c:pt idx="83">
                  <c:v>100.7</c:v>
                </c:pt>
                <c:pt idx="84">
                  <c:v>100.8</c:v>
                </c:pt>
                <c:pt idx="85">
                  <c:v>101</c:v>
                </c:pt>
                <c:pt idx="86">
                  <c:v>100.7</c:v>
                </c:pt>
                <c:pt idx="87">
                  <c:v>101.3</c:v>
                </c:pt>
                <c:pt idx="88">
                  <c:v>100.9</c:v>
                </c:pt>
                <c:pt idx="89">
                  <c:v>100.6</c:v>
                </c:pt>
                <c:pt idx="90">
                  <c:v>100.6</c:v>
                </c:pt>
                <c:pt idx="91">
                  <c:v>99.7</c:v>
                </c:pt>
                <c:pt idx="92">
                  <c:v>99</c:v>
                </c:pt>
                <c:pt idx="93">
                  <c:v>98.4</c:v>
                </c:pt>
                <c:pt idx="94">
                  <c:v>98.5</c:v>
                </c:pt>
                <c:pt idx="95">
                  <c:v>98.6</c:v>
                </c:pt>
              </c:numCache>
            </c:numRef>
          </c:val>
          <c:smooth val="0"/>
          <c:extLst>
            <c:ext xmlns:c16="http://schemas.microsoft.com/office/drawing/2014/chart" uri="{C3380CC4-5D6E-409C-BE32-E72D297353CC}">
              <c16:uniqueId val="{00000000-9472-4856-8C7F-74671610A52E}"/>
            </c:ext>
          </c:extLst>
        </c:ser>
        <c:ser>
          <c:idx val="1"/>
          <c:order val="1"/>
          <c:tx>
            <c:strRef>
              <c:f>Auftragsbestand!$C$4</c:f>
              <c:strCache>
                <c:ptCount val="1"/>
                <c:pt idx="0">
                  <c:v>Inland</c:v>
                </c:pt>
              </c:strCache>
            </c:strRef>
          </c:tx>
          <c:marker>
            <c:symbol val="none"/>
          </c:marker>
          <c:cat>
            <c:numRef>
              <c:f>Auftragsbestand!$A$5:$A$100</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Auftragsbestand!$C$5:$C$100</c:f>
              <c:numCache>
                <c:formatCode>General</c:formatCode>
                <c:ptCount val="96"/>
                <c:pt idx="8">
                  <c:v>155.6</c:v>
                </c:pt>
                <c:pt idx="9">
                  <c:v>154.69999999999999</c:v>
                </c:pt>
                <c:pt idx="10">
                  <c:v>152.9</c:v>
                </c:pt>
                <c:pt idx="11">
                  <c:v>152</c:v>
                </c:pt>
                <c:pt idx="12">
                  <c:v>154</c:v>
                </c:pt>
                <c:pt idx="13">
                  <c:v>149.69999999999999</c:v>
                </c:pt>
                <c:pt idx="14">
                  <c:v>148.5</c:v>
                </c:pt>
                <c:pt idx="15">
                  <c:v>146.1</c:v>
                </c:pt>
                <c:pt idx="16">
                  <c:v>144.19999999999999</c:v>
                </c:pt>
                <c:pt idx="17">
                  <c:v>141.69999999999999</c:v>
                </c:pt>
                <c:pt idx="18">
                  <c:v>137.80000000000001</c:v>
                </c:pt>
                <c:pt idx="19">
                  <c:v>131.80000000000001</c:v>
                </c:pt>
                <c:pt idx="20">
                  <c:v>128.5</c:v>
                </c:pt>
                <c:pt idx="21">
                  <c:v>126.5</c:v>
                </c:pt>
                <c:pt idx="22">
                  <c:v>124</c:v>
                </c:pt>
                <c:pt idx="23">
                  <c:v>122.3</c:v>
                </c:pt>
                <c:pt idx="24">
                  <c:v>120.6</c:v>
                </c:pt>
                <c:pt idx="25">
                  <c:v>120.2</c:v>
                </c:pt>
                <c:pt idx="26">
                  <c:v>118.9</c:v>
                </c:pt>
                <c:pt idx="27">
                  <c:v>117</c:v>
                </c:pt>
                <c:pt idx="28">
                  <c:v>115.2</c:v>
                </c:pt>
                <c:pt idx="29">
                  <c:v>114.2</c:v>
                </c:pt>
                <c:pt idx="30">
                  <c:v>114</c:v>
                </c:pt>
                <c:pt idx="31">
                  <c:v>109.5</c:v>
                </c:pt>
                <c:pt idx="32">
                  <c:v>109.9</c:v>
                </c:pt>
                <c:pt idx="33">
                  <c:v>110.7</c:v>
                </c:pt>
                <c:pt idx="34">
                  <c:v>112.7</c:v>
                </c:pt>
                <c:pt idx="35">
                  <c:v>112.9</c:v>
                </c:pt>
                <c:pt idx="36">
                  <c:v>111.7</c:v>
                </c:pt>
                <c:pt idx="37">
                  <c:v>111.8</c:v>
                </c:pt>
                <c:pt idx="38">
                  <c:v>112.8</c:v>
                </c:pt>
                <c:pt idx="39">
                  <c:v>113.8</c:v>
                </c:pt>
                <c:pt idx="40">
                  <c:v>114.6</c:v>
                </c:pt>
                <c:pt idx="41">
                  <c:v>115.1</c:v>
                </c:pt>
                <c:pt idx="42">
                  <c:v>115.2</c:v>
                </c:pt>
                <c:pt idx="43">
                  <c:v>116.3</c:v>
                </c:pt>
                <c:pt idx="44">
                  <c:v>116.5</c:v>
                </c:pt>
                <c:pt idx="45">
                  <c:v>117.8</c:v>
                </c:pt>
                <c:pt idx="46">
                  <c:v>118.7</c:v>
                </c:pt>
                <c:pt idx="47">
                  <c:v>119.4</c:v>
                </c:pt>
                <c:pt idx="48">
                  <c:v>120.2</c:v>
                </c:pt>
                <c:pt idx="49">
                  <c:v>119.5</c:v>
                </c:pt>
                <c:pt idx="50">
                  <c:v>118.4</c:v>
                </c:pt>
                <c:pt idx="51">
                  <c:v>118.3</c:v>
                </c:pt>
                <c:pt idx="52">
                  <c:v>117.1</c:v>
                </c:pt>
                <c:pt idx="53">
                  <c:v>116.8</c:v>
                </c:pt>
                <c:pt idx="54">
                  <c:v>116.1</c:v>
                </c:pt>
                <c:pt idx="55">
                  <c:v>116.5</c:v>
                </c:pt>
                <c:pt idx="56">
                  <c:v>116.1</c:v>
                </c:pt>
                <c:pt idx="57">
                  <c:v>116.2</c:v>
                </c:pt>
                <c:pt idx="58">
                  <c:v>115.7</c:v>
                </c:pt>
                <c:pt idx="59">
                  <c:v>115.7</c:v>
                </c:pt>
                <c:pt idx="60">
                  <c:v>116.1</c:v>
                </c:pt>
                <c:pt idx="61">
                  <c:v>116.2</c:v>
                </c:pt>
                <c:pt idx="62">
                  <c:v>115.2</c:v>
                </c:pt>
                <c:pt idx="63">
                  <c:v>114</c:v>
                </c:pt>
                <c:pt idx="64">
                  <c:v>113.3</c:v>
                </c:pt>
                <c:pt idx="65">
                  <c:v>111.9</c:v>
                </c:pt>
                <c:pt idx="66">
                  <c:v>111.2</c:v>
                </c:pt>
                <c:pt idx="67">
                  <c:v>109.4</c:v>
                </c:pt>
                <c:pt idx="68">
                  <c:v>109.4</c:v>
                </c:pt>
                <c:pt idx="69">
                  <c:v>107.9</c:v>
                </c:pt>
                <c:pt idx="70">
                  <c:v>107.4</c:v>
                </c:pt>
                <c:pt idx="71">
                  <c:v>105.9</c:v>
                </c:pt>
                <c:pt idx="72">
                  <c:v>105.1</c:v>
                </c:pt>
                <c:pt idx="73">
                  <c:v>102.9</c:v>
                </c:pt>
                <c:pt idx="74">
                  <c:v>103.3</c:v>
                </c:pt>
                <c:pt idx="75">
                  <c:v>102.8</c:v>
                </c:pt>
                <c:pt idx="76">
                  <c:v>103.5</c:v>
                </c:pt>
                <c:pt idx="77">
                  <c:v>102.9</c:v>
                </c:pt>
                <c:pt idx="78">
                  <c:v>103.2</c:v>
                </c:pt>
                <c:pt idx="79">
                  <c:v>102.6</c:v>
                </c:pt>
                <c:pt idx="80">
                  <c:v>101.6</c:v>
                </c:pt>
                <c:pt idx="81">
                  <c:v>101</c:v>
                </c:pt>
                <c:pt idx="82">
                  <c:v>101</c:v>
                </c:pt>
                <c:pt idx="83">
                  <c:v>101</c:v>
                </c:pt>
                <c:pt idx="84">
                  <c:v>100.8</c:v>
                </c:pt>
                <c:pt idx="85">
                  <c:v>100.7</c:v>
                </c:pt>
                <c:pt idx="86">
                  <c:v>100.4</c:v>
                </c:pt>
                <c:pt idx="87">
                  <c:v>101</c:v>
                </c:pt>
                <c:pt idx="88">
                  <c:v>100.4</c:v>
                </c:pt>
                <c:pt idx="89">
                  <c:v>100.3</c:v>
                </c:pt>
                <c:pt idx="90">
                  <c:v>99.6</c:v>
                </c:pt>
                <c:pt idx="91">
                  <c:v>100</c:v>
                </c:pt>
                <c:pt idx="92">
                  <c:v>99.9</c:v>
                </c:pt>
                <c:pt idx="93">
                  <c:v>99.5</c:v>
                </c:pt>
                <c:pt idx="94">
                  <c:v>98.6</c:v>
                </c:pt>
                <c:pt idx="95">
                  <c:v>98.8</c:v>
                </c:pt>
              </c:numCache>
            </c:numRef>
          </c:val>
          <c:smooth val="0"/>
          <c:extLst>
            <c:ext xmlns:c16="http://schemas.microsoft.com/office/drawing/2014/chart" uri="{C3380CC4-5D6E-409C-BE32-E72D297353CC}">
              <c16:uniqueId val="{00000001-9472-4856-8C7F-74671610A52E}"/>
            </c:ext>
          </c:extLst>
        </c:ser>
        <c:ser>
          <c:idx val="2"/>
          <c:order val="2"/>
          <c:tx>
            <c:strRef>
              <c:f>Auftragsbestand!$D$4</c:f>
              <c:strCache>
                <c:ptCount val="1"/>
                <c:pt idx="0">
                  <c:v>Ausland</c:v>
                </c:pt>
              </c:strCache>
            </c:strRef>
          </c:tx>
          <c:spPr>
            <a:ln w="25400"/>
          </c:spPr>
          <c:marker>
            <c:symbol val="none"/>
          </c:marker>
          <c:cat>
            <c:numRef>
              <c:f>Auftragsbestand!$A$5:$A$100</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Auftragsbestand!$D$5:$D$100</c:f>
              <c:numCache>
                <c:formatCode>General</c:formatCode>
                <c:ptCount val="96"/>
                <c:pt idx="8">
                  <c:v>148.19999999999999</c:v>
                </c:pt>
                <c:pt idx="9">
                  <c:v>146.4</c:v>
                </c:pt>
                <c:pt idx="10">
                  <c:v>145.9</c:v>
                </c:pt>
                <c:pt idx="11">
                  <c:v>144</c:v>
                </c:pt>
                <c:pt idx="12">
                  <c:v>145.1</c:v>
                </c:pt>
                <c:pt idx="13">
                  <c:v>144.1</c:v>
                </c:pt>
                <c:pt idx="14">
                  <c:v>141.80000000000001</c:v>
                </c:pt>
                <c:pt idx="15">
                  <c:v>141.19999999999999</c:v>
                </c:pt>
                <c:pt idx="16">
                  <c:v>136.69999999999999</c:v>
                </c:pt>
                <c:pt idx="17">
                  <c:v>134.19999999999999</c:v>
                </c:pt>
                <c:pt idx="18">
                  <c:v>131.69999999999999</c:v>
                </c:pt>
                <c:pt idx="19">
                  <c:v>128.80000000000001</c:v>
                </c:pt>
                <c:pt idx="20">
                  <c:v>125.9</c:v>
                </c:pt>
                <c:pt idx="21">
                  <c:v>122.3</c:v>
                </c:pt>
                <c:pt idx="22">
                  <c:v>121.3</c:v>
                </c:pt>
                <c:pt idx="23">
                  <c:v>119.4</c:v>
                </c:pt>
                <c:pt idx="24">
                  <c:v>119.3</c:v>
                </c:pt>
                <c:pt idx="25">
                  <c:v>118.4</c:v>
                </c:pt>
                <c:pt idx="26">
                  <c:v>117.7</c:v>
                </c:pt>
                <c:pt idx="27">
                  <c:v>116.4</c:v>
                </c:pt>
                <c:pt idx="28">
                  <c:v>115.2</c:v>
                </c:pt>
                <c:pt idx="29">
                  <c:v>113.7</c:v>
                </c:pt>
                <c:pt idx="30">
                  <c:v>113.4</c:v>
                </c:pt>
                <c:pt idx="31">
                  <c:v>113.3</c:v>
                </c:pt>
                <c:pt idx="32">
                  <c:v>113.9</c:v>
                </c:pt>
                <c:pt idx="33">
                  <c:v>115</c:v>
                </c:pt>
                <c:pt idx="34">
                  <c:v>116.1</c:v>
                </c:pt>
                <c:pt idx="35">
                  <c:v>115.9</c:v>
                </c:pt>
                <c:pt idx="36">
                  <c:v>115.2</c:v>
                </c:pt>
                <c:pt idx="37">
                  <c:v>115.8</c:v>
                </c:pt>
                <c:pt idx="38">
                  <c:v>115.4</c:v>
                </c:pt>
                <c:pt idx="39">
                  <c:v>115.6</c:v>
                </c:pt>
                <c:pt idx="40">
                  <c:v>115.5</c:v>
                </c:pt>
                <c:pt idx="41">
                  <c:v>115.6</c:v>
                </c:pt>
                <c:pt idx="42">
                  <c:v>115.6</c:v>
                </c:pt>
                <c:pt idx="43">
                  <c:v>115.8</c:v>
                </c:pt>
                <c:pt idx="44">
                  <c:v>115.9</c:v>
                </c:pt>
                <c:pt idx="45">
                  <c:v>116</c:v>
                </c:pt>
                <c:pt idx="46">
                  <c:v>116.1</c:v>
                </c:pt>
                <c:pt idx="47">
                  <c:v>116.7</c:v>
                </c:pt>
                <c:pt idx="48">
                  <c:v>120.4</c:v>
                </c:pt>
                <c:pt idx="49">
                  <c:v>120.6</c:v>
                </c:pt>
                <c:pt idx="50">
                  <c:v>119.5</c:v>
                </c:pt>
                <c:pt idx="51">
                  <c:v>118.3</c:v>
                </c:pt>
                <c:pt idx="52">
                  <c:v>117.4</c:v>
                </c:pt>
                <c:pt idx="53">
                  <c:v>117.5</c:v>
                </c:pt>
                <c:pt idx="54">
                  <c:v>117.3</c:v>
                </c:pt>
                <c:pt idx="55">
                  <c:v>117.1</c:v>
                </c:pt>
                <c:pt idx="56">
                  <c:v>116.4</c:v>
                </c:pt>
                <c:pt idx="57">
                  <c:v>115.8</c:v>
                </c:pt>
                <c:pt idx="58">
                  <c:v>115.3</c:v>
                </c:pt>
                <c:pt idx="59">
                  <c:v>113.2</c:v>
                </c:pt>
                <c:pt idx="60">
                  <c:v>111.4</c:v>
                </c:pt>
                <c:pt idx="61">
                  <c:v>110.4</c:v>
                </c:pt>
                <c:pt idx="62">
                  <c:v>109.5</c:v>
                </c:pt>
                <c:pt idx="63">
                  <c:v>108.8</c:v>
                </c:pt>
                <c:pt idx="64">
                  <c:v>107.9</c:v>
                </c:pt>
                <c:pt idx="65">
                  <c:v>107.4</c:v>
                </c:pt>
                <c:pt idx="66">
                  <c:v>107.1</c:v>
                </c:pt>
                <c:pt idx="67">
                  <c:v>106.5</c:v>
                </c:pt>
                <c:pt idx="68">
                  <c:v>106.2</c:v>
                </c:pt>
                <c:pt idx="69">
                  <c:v>105.3</c:v>
                </c:pt>
                <c:pt idx="70">
                  <c:v>104.6</c:v>
                </c:pt>
                <c:pt idx="71">
                  <c:v>103.7</c:v>
                </c:pt>
                <c:pt idx="72">
                  <c:v>102.8</c:v>
                </c:pt>
                <c:pt idx="73">
                  <c:v>102.5</c:v>
                </c:pt>
                <c:pt idx="74">
                  <c:v>102.7</c:v>
                </c:pt>
                <c:pt idx="75">
                  <c:v>102.4</c:v>
                </c:pt>
                <c:pt idx="76">
                  <c:v>102.7</c:v>
                </c:pt>
                <c:pt idx="77">
                  <c:v>102.8</c:v>
                </c:pt>
                <c:pt idx="78">
                  <c:v>102</c:v>
                </c:pt>
                <c:pt idx="79">
                  <c:v>101.8</c:v>
                </c:pt>
                <c:pt idx="80">
                  <c:v>101.2</c:v>
                </c:pt>
                <c:pt idx="81">
                  <c:v>101.3</c:v>
                </c:pt>
                <c:pt idx="82">
                  <c:v>101</c:v>
                </c:pt>
                <c:pt idx="83">
                  <c:v>100.5</c:v>
                </c:pt>
                <c:pt idx="84">
                  <c:v>100.8</c:v>
                </c:pt>
                <c:pt idx="85">
                  <c:v>101.2</c:v>
                </c:pt>
                <c:pt idx="86">
                  <c:v>100.8</c:v>
                </c:pt>
                <c:pt idx="87">
                  <c:v>101.4</c:v>
                </c:pt>
                <c:pt idx="88">
                  <c:v>101.1</c:v>
                </c:pt>
                <c:pt idx="89">
                  <c:v>100.8</c:v>
                </c:pt>
                <c:pt idx="90">
                  <c:v>101.1</c:v>
                </c:pt>
                <c:pt idx="91">
                  <c:v>99.6</c:v>
                </c:pt>
                <c:pt idx="92">
                  <c:v>98.6</c:v>
                </c:pt>
                <c:pt idx="93">
                  <c:v>97.9</c:v>
                </c:pt>
                <c:pt idx="94">
                  <c:v>98.4</c:v>
                </c:pt>
                <c:pt idx="95">
                  <c:v>98.5</c:v>
                </c:pt>
              </c:numCache>
            </c:numRef>
          </c:val>
          <c:smooth val="0"/>
          <c:extLst>
            <c:ext xmlns:c16="http://schemas.microsoft.com/office/drawing/2014/chart" uri="{C3380CC4-5D6E-409C-BE32-E72D297353CC}">
              <c16:uniqueId val="{00000002-9472-4856-8C7F-74671610A52E}"/>
            </c:ext>
          </c:extLst>
        </c:ser>
        <c:dLbls>
          <c:showLegendKey val="0"/>
          <c:showVal val="0"/>
          <c:showCatName val="0"/>
          <c:showSerName val="0"/>
          <c:showPercent val="0"/>
          <c:showBubbleSize val="0"/>
        </c:dLbls>
        <c:smooth val="0"/>
        <c:axId val="122773888"/>
        <c:axId val="122775424"/>
      </c:lineChart>
      <c:dateAx>
        <c:axId val="12277388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a:pPr>
            <a:endParaRPr lang="de-DE"/>
          </a:p>
        </c:txPr>
        <c:crossAx val="122775424"/>
        <c:crosses val="autoZero"/>
        <c:auto val="1"/>
        <c:lblOffset val="100"/>
        <c:baseTimeUnit val="months"/>
        <c:majorUnit val="12"/>
        <c:majorTimeUnit val="months"/>
        <c:minorUnit val="6"/>
        <c:minorTimeUnit val="months"/>
      </c:dateAx>
      <c:valAx>
        <c:axId val="122775424"/>
        <c:scaling>
          <c:orientation val="minMax"/>
          <c:max val="160"/>
          <c:min val="9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9525">
            <a:noFill/>
          </a:ln>
        </c:spPr>
        <c:txPr>
          <a:bodyPr rot="0" vert="horz"/>
          <a:lstStyle/>
          <a:p>
            <a:pPr>
              <a:defRPr/>
            </a:pPr>
            <a:endParaRPr lang="de-DE"/>
          </a:p>
        </c:txPr>
        <c:crossAx val="122773888"/>
        <c:crosses val="autoZero"/>
        <c:crossBetween val="between"/>
        <c:majorUnit val="10"/>
      </c:valAx>
      <c:spPr>
        <a:solidFill>
          <a:srgbClr val="FFFFFF"/>
        </a:solidFill>
        <a:ln w="25400">
          <a:noFill/>
        </a:ln>
      </c:spPr>
    </c:plotArea>
    <c:legend>
      <c:legendPos val="r"/>
      <c:layout>
        <c:manualLayout>
          <c:xMode val="edge"/>
          <c:yMode val="edge"/>
          <c:x val="2.2244942459115687E-2"/>
          <c:y val="0.18127051659564627"/>
          <c:w val="0.40134480113062782"/>
          <c:h val="4.6422217223256089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gfa Rotis Sans Serif Light" panose="00000300000000000000" pitchFamily="2" charset="0"/>
                <a:ea typeface="+mn-ea"/>
                <a:cs typeface="+mn-cs"/>
              </a:defRPr>
            </a:pPr>
            <a:r>
              <a:rPr lang="de-DE"/>
              <a:t>kurzarbeitende Betriebe</a:t>
            </a:r>
          </a:p>
        </c:rich>
      </c:tx>
      <c:layout>
        <c:manualLayout>
          <c:xMode val="edge"/>
          <c:yMode val="edge"/>
          <c:x val="0.20621195077887991"/>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gfa Rotis Sans Serif Light" panose="00000300000000000000" pitchFamily="2" charset="0"/>
              <a:ea typeface="+mn-ea"/>
              <a:cs typeface="+mn-cs"/>
            </a:defRPr>
          </a:pPr>
          <a:endParaRPr lang="de-DE"/>
        </a:p>
      </c:txPr>
    </c:title>
    <c:autoTitleDeleted val="0"/>
    <c:plotArea>
      <c:layout>
        <c:manualLayout>
          <c:layoutTarget val="inner"/>
          <c:xMode val="edge"/>
          <c:yMode val="edge"/>
          <c:x val="4.7619047619047616E-2"/>
          <c:y val="0.16706036745406824"/>
          <c:w val="0.90476190476190477"/>
          <c:h val="0.56300160396617094"/>
        </c:manualLayout>
      </c:layout>
      <c:barChart>
        <c:barDir val="col"/>
        <c:grouping val="clustered"/>
        <c:varyColors val="0"/>
        <c:ser>
          <c:idx val="0"/>
          <c:order val="0"/>
          <c:spPr>
            <a:solidFill>
              <a:schemeClr val="tx2"/>
            </a:solidFill>
            <a:ln>
              <a:noFill/>
            </a:ln>
            <a:effectLst/>
          </c:spPr>
          <c:invertIfNegative val="0"/>
          <c:dPt>
            <c:idx val="0"/>
            <c:invertIfNegative val="0"/>
            <c:bubble3D val="0"/>
            <c:spPr>
              <a:solidFill>
                <a:schemeClr val="tx2">
                  <a:alpha val="40000"/>
                </a:schemeClr>
              </a:solidFill>
              <a:ln>
                <a:noFill/>
              </a:ln>
              <a:effectLst/>
            </c:spPr>
            <c:extLst>
              <c:ext xmlns:c16="http://schemas.microsoft.com/office/drawing/2014/chart" uri="{C3380CC4-5D6E-409C-BE32-E72D297353CC}">
                <c16:uniqueId val="{00000005-A774-4DD2-BFAD-546715AEDC20}"/>
              </c:ext>
            </c:extLst>
          </c:dPt>
          <c:dPt>
            <c:idx val="1"/>
            <c:invertIfNegative val="0"/>
            <c:bubble3D val="0"/>
            <c:spPr>
              <a:solidFill>
                <a:schemeClr val="tx2">
                  <a:alpha val="55000"/>
                </a:schemeClr>
              </a:solidFill>
              <a:ln>
                <a:noFill/>
              </a:ln>
              <a:effectLst/>
            </c:spPr>
            <c:extLst>
              <c:ext xmlns:c16="http://schemas.microsoft.com/office/drawing/2014/chart" uri="{C3380CC4-5D6E-409C-BE32-E72D297353CC}">
                <c16:uniqueId val="{00000004-A774-4DD2-BFAD-546715AEDC20}"/>
              </c:ext>
            </c:extLst>
          </c:dPt>
          <c:dPt>
            <c:idx val="2"/>
            <c:invertIfNegative val="0"/>
            <c:bubble3D val="0"/>
            <c:spPr>
              <a:solidFill>
                <a:schemeClr val="tx2">
                  <a:alpha val="70000"/>
                </a:schemeClr>
              </a:solidFill>
              <a:ln>
                <a:noFill/>
              </a:ln>
              <a:effectLst/>
            </c:spPr>
            <c:extLst>
              <c:ext xmlns:c16="http://schemas.microsoft.com/office/drawing/2014/chart" uri="{C3380CC4-5D6E-409C-BE32-E72D297353CC}">
                <c16:uniqueId val="{00000003-A774-4DD2-BFAD-546715AEDC20}"/>
              </c:ext>
            </c:extLst>
          </c:dPt>
          <c:dPt>
            <c:idx val="3"/>
            <c:invertIfNegative val="0"/>
            <c:bubble3D val="0"/>
            <c:spPr>
              <a:solidFill>
                <a:schemeClr val="tx2">
                  <a:alpha val="85000"/>
                </a:schemeClr>
              </a:solidFill>
              <a:ln>
                <a:noFill/>
              </a:ln>
              <a:effectLst/>
            </c:spPr>
            <c:extLst>
              <c:ext xmlns:c16="http://schemas.microsoft.com/office/drawing/2014/chart" uri="{C3380CC4-5D6E-409C-BE32-E72D297353CC}">
                <c16:uniqueId val="{00000002-A774-4DD2-BFAD-546715AEDC20}"/>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gfa Rotis Sans Serif Light" panose="00000300000000000000" pitchFamily="2" charset="0"/>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Kurzarbeit!$A$18:$A$26</c:f>
              <c:numCache>
                <c:formatCode>[$-407]mmm/\ yy;@</c:formatCode>
                <c:ptCount val="9"/>
                <c:pt idx="0">
                  <c:v>44621</c:v>
                </c:pt>
                <c:pt idx="1">
                  <c:v>44593</c:v>
                </c:pt>
                <c:pt idx="2">
                  <c:v>44562</c:v>
                </c:pt>
                <c:pt idx="3">
                  <c:v>44531</c:v>
                </c:pt>
                <c:pt idx="4">
                  <c:v>44501</c:v>
                </c:pt>
                <c:pt idx="5">
                  <c:v>44470</c:v>
                </c:pt>
                <c:pt idx="6">
                  <c:v>44440</c:v>
                </c:pt>
                <c:pt idx="7">
                  <c:v>44409</c:v>
                </c:pt>
                <c:pt idx="8">
                  <c:v>44378</c:v>
                </c:pt>
              </c:numCache>
            </c:numRef>
          </c:cat>
          <c:val>
            <c:numRef>
              <c:f>Kurzarbeit!$C$18:$C$26</c:f>
              <c:numCache>
                <c:formatCode>* #,##0;* \-_ #,##0;\-</c:formatCode>
                <c:ptCount val="9"/>
                <c:pt idx="0">
                  <c:v>93688.765719519084</c:v>
                </c:pt>
                <c:pt idx="1">
                  <c:v>118581.00045565939</c:v>
                </c:pt>
                <c:pt idx="2">
                  <c:v>119259.76201551901</c:v>
                </c:pt>
                <c:pt idx="3">
                  <c:v>118232.79570624144</c:v>
                </c:pt>
                <c:pt idx="4">
                  <c:v>100807</c:v>
                </c:pt>
                <c:pt idx="5">
                  <c:v>97759</c:v>
                </c:pt>
                <c:pt idx="6">
                  <c:v>112982</c:v>
                </c:pt>
                <c:pt idx="7">
                  <c:v>128564</c:v>
                </c:pt>
                <c:pt idx="8">
                  <c:v>156332</c:v>
                </c:pt>
              </c:numCache>
            </c:numRef>
          </c:val>
          <c:extLst>
            <c:ext xmlns:c16="http://schemas.microsoft.com/office/drawing/2014/chart" uri="{C3380CC4-5D6E-409C-BE32-E72D297353CC}">
              <c16:uniqueId val="{00000000-A774-4DD2-BFAD-546715AEDC20}"/>
            </c:ext>
          </c:extLst>
        </c:ser>
        <c:dLbls>
          <c:showLegendKey val="0"/>
          <c:showVal val="0"/>
          <c:showCatName val="0"/>
          <c:showSerName val="0"/>
          <c:showPercent val="0"/>
          <c:showBubbleSize val="0"/>
        </c:dLbls>
        <c:gapWidth val="100"/>
        <c:overlap val="-27"/>
        <c:axId val="844940104"/>
        <c:axId val="844932560"/>
      </c:barChart>
      <c:dateAx>
        <c:axId val="844940104"/>
        <c:scaling>
          <c:orientation val="minMax"/>
        </c:scaling>
        <c:delete val="0"/>
        <c:axPos val="b"/>
        <c:numFmt formatCode="[$-407]mmm/\ 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gfa Rotis Sans Serif Light" panose="00000300000000000000" pitchFamily="2" charset="0"/>
                <a:ea typeface="+mn-ea"/>
                <a:cs typeface="+mn-cs"/>
              </a:defRPr>
            </a:pPr>
            <a:endParaRPr lang="de-DE"/>
          </a:p>
        </c:txPr>
        <c:crossAx val="844932560"/>
        <c:crosses val="autoZero"/>
        <c:auto val="1"/>
        <c:lblOffset val="100"/>
        <c:baseTimeUnit val="months"/>
      </c:dateAx>
      <c:valAx>
        <c:axId val="844932560"/>
        <c:scaling>
          <c:orientation val="minMax"/>
        </c:scaling>
        <c:delete val="1"/>
        <c:axPos val="l"/>
        <c:majorGridlines>
          <c:spPr>
            <a:ln w="3175" cap="flat" cmpd="sng" algn="ctr">
              <a:solidFill>
                <a:schemeClr val="tx1">
                  <a:lumMod val="15000"/>
                  <a:lumOff val="85000"/>
                </a:schemeClr>
              </a:solidFill>
              <a:round/>
            </a:ln>
            <a:effectLst/>
          </c:spPr>
        </c:majorGridlines>
        <c:numFmt formatCode="* #,##0;* \-_ #,##0;\-" sourceLinked="1"/>
        <c:majorTickMark val="none"/>
        <c:minorTickMark val="none"/>
        <c:tickLblPos val="high"/>
        <c:crossAx val="844940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gfa Rotis Sans Serif Light" panose="00000300000000000000" pitchFamily="2" charset="0"/>
        </a:defRPr>
      </a:pPr>
      <a:endParaRPr lang="de-DE"/>
    </a:p>
  </c:txPr>
  <c:printSettings>
    <c:headerFooter/>
    <c:pageMargins b="0.78740157499999996" l="0.7" r="0.7" t="0.78740157499999996" header="0.3" footer="0.3"/>
    <c:pageSetup paperSize="9" orientation="landscape"/>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 Verbraucherpreisindex</a:t>
            </a:r>
          </a:p>
          <a:p>
            <a:pPr algn="l">
              <a:defRPr/>
            </a:pPr>
            <a:r>
              <a:rPr lang="de-DE" sz="1200"/>
              <a:t>(Originalwert, Veränderung gegenüber Vorjahresmonat in %)</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7.8381102362204705E-2"/>
          <c:y val="0.19133991228070171"/>
          <c:w val="0.91279854633555435"/>
          <c:h val="0.72788304093567258"/>
        </c:manualLayout>
      </c:layout>
      <c:barChart>
        <c:barDir val="col"/>
        <c:grouping val="clustered"/>
        <c:varyColors val="0"/>
        <c:ser>
          <c:idx val="0"/>
          <c:order val="0"/>
          <c:spPr>
            <a:solidFill>
              <a:srgbClr val="C00000">
                <a:alpha val="60000"/>
              </a:srgbClr>
            </a:solidFill>
            <a:ln w="38100">
              <a:noFill/>
              <a:prstDash val="solid"/>
            </a:ln>
          </c:spPr>
          <c:invertIfNegative val="0"/>
          <c:cat>
            <c:numRef>
              <c:f>'Verbraucherpreise DE'!$B$13:$B$318</c:f>
              <c:numCache>
                <c:formatCode>[$-407]mmm/\ yy;@</c:formatCode>
                <c:ptCount val="306"/>
                <c:pt idx="0">
                  <c:v>44713</c:v>
                </c:pt>
                <c:pt idx="1">
                  <c:v>44682</c:v>
                </c:pt>
                <c:pt idx="2">
                  <c:v>44652</c:v>
                </c:pt>
                <c:pt idx="3">
                  <c:v>44621</c:v>
                </c:pt>
                <c:pt idx="4">
                  <c:v>44593</c:v>
                </c:pt>
                <c:pt idx="5">
                  <c:v>44562</c:v>
                </c:pt>
                <c:pt idx="6">
                  <c:v>44531</c:v>
                </c:pt>
                <c:pt idx="7">
                  <c:v>44501</c:v>
                </c:pt>
                <c:pt idx="8">
                  <c:v>44470</c:v>
                </c:pt>
                <c:pt idx="9">
                  <c:v>44440</c:v>
                </c:pt>
                <c:pt idx="10">
                  <c:v>44409</c:v>
                </c:pt>
                <c:pt idx="11">
                  <c:v>44378</c:v>
                </c:pt>
                <c:pt idx="12">
                  <c:v>44348</c:v>
                </c:pt>
                <c:pt idx="13">
                  <c:v>44317</c:v>
                </c:pt>
                <c:pt idx="14">
                  <c:v>44287</c:v>
                </c:pt>
                <c:pt idx="15">
                  <c:v>44256</c:v>
                </c:pt>
                <c:pt idx="16">
                  <c:v>44228</c:v>
                </c:pt>
                <c:pt idx="17">
                  <c:v>44197</c:v>
                </c:pt>
                <c:pt idx="18">
                  <c:v>44166</c:v>
                </c:pt>
                <c:pt idx="19">
                  <c:v>44136</c:v>
                </c:pt>
                <c:pt idx="20">
                  <c:v>44105</c:v>
                </c:pt>
                <c:pt idx="21">
                  <c:v>44075</c:v>
                </c:pt>
                <c:pt idx="22">
                  <c:v>44044</c:v>
                </c:pt>
                <c:pt idx="23">
                  <c:v>44013</c:v>
                </c:pt>
                <c:pt idx="24">
                  <c:v>43983</c:v>
                </c:pt>
                <c:pt idx="25">
                  <c:v>43952</c:v>
                </c:pt>
                <c:pt idx="26">
                  <c:v>43922</c:v>
                </c:pt>
                <c:pt idx="27">
                  <c:v>43891</c:v>
                </c:pt>
                <c:pt idx="28">
                  <c:v>43862</c:v>
                </c:pt>
                <c:pt idx="29">
                  <c:v>43831</c:v>
                </c:pt>
                <c:pt idx="30">
                  <c:v>43800</c:v>
                </c:pt>
                <c:pt idx="31">
                  <c:v>43770</c:v>
                </c:pt>
                <c:pt idx="32">
                  <c:v>43739</c:v>
                </c:pt>
                <c:pt idx="33">
                  <c:v>43709</c:v>
                </c:pt>
                <c:pt idx="34">
                  <c:v>43678</c:v>
                </c:pt>
                <c:pt idx="35">
                  <c:v>43647</c:v>
                </c:pt>
                <c:pt idx="36">
                  <c:v>43617</c:v>
                </c:pt>
                <c:pt idx="37">
                  <c:v>43586</c:v>
                </c:pt>
                <c:pt idx="38">
                  <c:v>43556</c:v>
                </c:pt>
                <c:pt idx="39">
                  <c:v>43525</c:v>
                </c:pt>
                <c:pt idx="40">
                  <c:v>43497</c:v>
                </c:pt>
                <c:pt idx="41">
                  <c:v>43466</c:v>
                </c:pt>
                <c:pt idx="42">
                  <c:v>43435</c:v>
                </c:pt>
                <c:pt idx="43">
                  <c:v>43405</c:v>
                </c:pt>
                <c:pt idx="44">
                  <c:v>43374</c:v>
                </c:pt>
                <c:pt idx="45">
                  <c:v>43344</c:v>
                </c:pt>
                <c:pt idx="46">
                  <c:v>43313</c:v>
                </c:pt>
                <c:pt idx="47">
                  <c:v>43282</c:v>
                </c:pt>
                <c:pt idx="48">
                  <c:v>43252</c:v>
                </c:pt>
                <c:pt idx="49">
                  <c:v>43221</c:v>
                </c:pt>
                <c:pt idx="50">
                  <c:v>43191</c:v>
                </c:pt>
                <c:pt idx="51">
                  <c:v>43160</c:v>
                </c:pt>
                <c:pt idx="52">
                  <c:v>43132</c:v>
                </c:pt>
                <c:pt idx="53">
                  <c:v>43101</c:v>
                </c:pt>
                <c:pt idx="54">
                  <c:v>43070</c:v>
                </c:pt>
                <c:pt idx="55">
                  <c:v>43040</c:v>
                </c:pt>
                <c:pt idx="56">
                  <c:v>43009</c:v>
                </c:pt>
                <c:pt idx="57">
                  <c:v>42979</c:v>
                </c:pt>
                <c:pt idx="58">
                  <c:v>42948</c:v>
                </c:pt>
                <c:pt idx="59">
                  <c:v>42917</c:v>
                </c:pt>
                <c:pt idx="60">
                  <c:v>42887</c:v>
                </c:pt>
                <c:pt idx="61">
                  <c:v>42856</c:v>
                </c:pt>
                <c:pt idx="62">
                  <c:v>42826</c:v>
                </c:pt>
                <c:pt idx="63">
                  <c:v>42795</c:v>
                </c:pt>
                <c:pt idx="64">
                  <c:v>42767</c:v>
                </c:pt>
                <c:pt idx="65">
                  <c:v>42736</c:v>
                </c:pt>
                <c:pt idx="66">
                  <c:v>42705</c:v>
                </c:pt>
                <c:pt idx="67">
                  <c:v>42675</c:v>
                </c:pt>
                <c:pt idx="68">
                  <c:v>42644</c:v>
                </c:pt>
                <c:pt idx="69">
                  <c:v>42614</c:v>
                </c:pt>
                <c:pt idx="70">
                  <c:v>42583</c:v>
                </c:pt>
                <c:pt idx="71">
                  <c:v>42552</c:v>
                </c:pt>
                <c:pt idx="72">
                  <c:v>42522</c:v>
                </c:pt>
                <c:pt idx="73">
                  <c:v>42491</c:v>
                </c:pt>
                <c:pt idx="74">
                  <c:v>42461</c:v>
                </c:pt>
                <c:pt idx="75">
                  <c:v>42430</c:v>
                </c:pt>
                <c:pt idx="76">
                  <c:v>42401</c:v>
                </c:pt>
                <c:pt idx="77">
                  <c:v>42370</c:v>
                </c:pt>
                <c:pt idx="78">
                  <c:v>42339</c:v>
                </c:pt>
                <c:pt idx="79">
                  <c:v>42309</c:v>
                </c:pt>
                <c:pt idx="80">
                  <c:v>42278</c:v>
                </c:pt>
                <c:pt idx="81">
                  <c:v>42248</c:v>
                </c:pt>
                <c:pt idx="82">
                  <c:v>42217</c:v>
                </c:pt>
                <c:pt idx="83">
                  <c:v>42186</c:v>
                </c:pt>
                <c:pt idx="84">
                  <c:v>42156</c:v>
                </c:pt>
                <c:pt idx="85">
                  <c:v>42125</c:v>
                </c:pt>
                <c:pt idx="86">
                  <c:v>42095</c:v>
                </c:pt>
                <c:pt idx="87">
                  <c:v>42064</c:v>
                </c:pt>
                <c:pt idx="88">
                  <c:v>42036</c:v>
                </c:pt>
                <c:pt idx="89">
                  <c:v>42005</c:v>
                </c:pt>
                <c:pt idx="90">
                  <c:v>41974</c:v>
                </c:pt>
                <c:pt idx="91">
                  <c:v>41944</c:v>
                </c:pt>
                <c:pt idx="92">
                  <c:v>41913</c:v>
                </c:pt>
                <c:pt idx="93">
                  <c:v>41883</c:v>
                </c:pt>
                <c:pt idx="94">
                  <c:v>41852</c:v>
                </c:pt>
                <c:pt idx="95">
                  <c:v>41821</c:v>
                </c:pt>
                <c:pt idx="96">
                  <c:v>41791</c:v>
                </c:pt>
                <c:pt idx="97">
                  <c:v>41760</c:v>
                </c:pt>
                <c:pt idx="98">
                  <c:v>41730</c:v>
                </c:pt>
                <c:pt idx="99">
                  <c:v>41699</c:v>
                </c:pt>
                <c:pt idx="100">
                  <c:v>41671</c:v>
                </c:pt>
                <c:pt idx="101">
                  <c:v>41640</c:v>
                </c:pt>
                <c:pt idx="102">
                  <c:v>41609</c:v>
                </c:pt>
                <c:pt idx="103">
                  <c:v>41579</c:v>
                </c:pt>
                <c:pt idx="104">
                  <c:v>41548</c:v>
                </c:pt>
                <c:pt idx="105">
                  <c:v>41518</c:v>
                </c:pt>
                <c:pt idx="106">
                  <c:v>41487</c:v>
                </c:pt>
                <c:pt idx="107">
                  <c:v>41456</c:v>
                </c:pt>
                <c:pt idx="108">
                  <c:v>41426</c:v>
                </c:pt>
                <c:pt idx="109">
                  <c:v>41395</c:v>
                </c:pt>
                <c:pt idx="110">
                  <c:v>41365</c:v>
                </c:pt>
                <c:pt idx="111">
                  <c:v>41334</c:v>
                </c:pt>
                <c:pt idx="112">
                  <c:v>41306</c:v>
                </c:pt>
                <c:pt idx="113">
                  <c:v>41275</c:v>
                </c:pt>
                <c:pt idx="114">
                  <c:v>41244</c:v>
                </c:pt>
                <c:pt idx="115">
                  <c:v>41214</c:v>
                </c:pt>
                <c:pt idx="116">
                  <c:v>41183</c:v>
                </c:pt>
                <c:pt idx="117">
                  <c:v>41153</c:v>
                </c:pt>
                <c:pt idx="118">
                  <c:v>41122</c:v>
                </c:pt>
                <c:pt idx="119">
                  <c:v>41091</c:v>
                </c:pt>
                <c:pt idx="120">
                  <c:v>41061</c:v>
                </c:pt>
                <c:pt idx="121">
                  <c:v>41030</c:v>
                </c:pt>
                <c:pt idx="122">
                  <c:v>41000</c:v>
                </c:pt>
                <c:pt idx="123">
                  <c:v>40969</c:v>
                </c:pt>
                <c:pt idx="124">
                  <c:v>40940</c:v>
                </c:pt>
                <c:pt idx="125">
                  <c:v>40909</c:v>
                </c:pt>
                <c:pt idx="126">
                  <c:v>40878</c:v>
                </c:pt>
                <c:pt idx="127">
                  <c:v>40848</c:v>
                </c:pt>
                <c:pt idx="128">
                  <c:v>40817</c:v>
                </c:pt>
                <c:pt idx="129">
                  <c:v>40787</c:v>
                </c:pt>
                <c:pt idx="130">
                  <c:v>40756</c:v>
                </c:pt>
                <c:pt idx="131">
                  <c:v>40725</c:v>
                </c:pt>
                <c:pt idx="132">
                  <c:v>40695</c:v>
                </c:pt>
                <c:pt idx="133">
                  <c:v>40664</c:v>
                </c:pt>
                <c:pt idx="134">
                  <c:v>40634</c:v>
                </c:pt>
                <c:pt idx="135">
                  <c:v>40603</c:v>
                </c:pt>
                <c:pt idx="136">
                  <c:v>40575</c:v>
                </c:pt>
                <c:pt idx="137">
                  <c:v>40544</c:v>
                </c:pt>
                <c:pt idx="138">
                  <c:v>40513</c:v>
                </c:pt>
                <c:pt idx="139">
                  <c:v>40483</c:v>
                </c:pt>
                <c:pt idx="140">
                  <c:v>40452</c:v>
                </c:pt>
                <c:pt idx="141">
                  <c:v>40422</c:v>
                </c:pt>
                <c:pt idx="142">
                  <c:v>40391</c:v>
                </c:pt>
                <c:pt idx="143">
                  <c:v>40360</c:v>
                </c:pt>
                <c:pt idx="144">
                  <c:v>40330</c:v>
                </c:pt>
                <c:pt idx="145">
                  <c:v>40299</c:v>
                </c:pt>
                <c:pt idx="146">
                  <c:v>40269</c:v>
                </c:pt>
                <c:pt idx="147">
                  <c:v>40238</c:v>
                </c:pt>
                <c:pt idx="148">
                  <c:v>40210</c:v>
                </c:pt>
                <c:pt idx="149">
                  <c:v>40179</c:v>
                </c:pt>
                <c:pt idx="150">
                  <c:v>40148</c:v>
                </c:pt>
                <c:pt idx="151">
                  <c:v>40118</c:v>
                </c:pt>
                <c:pt idx="152">
                  <c:v>40087</c:v>
                </c:pt>
                <c:pt idx="153">
                  <c:v>40057</c:v>
                </c:pt>
                <c:pt idx="154">
                  <c:v>40026</c:v>
                </c:pt>
                <c:pt idx="155">
                  <c:v>39995</c:v>
                </c:pt>
                <c:pt idx="156">
                  <c:v>39965</c:v>
                </c:pt>
                <c:pt idx="157">
                  <c:v>39934</c:v>
                </c:pt>
                <c:pt idx="158">
                  <c:v>39904</c:v>
                </c:pt>
                <c:pt idx="159">
                  <c:v>39873</c:v>
                </c:pt>
                <c:pt idx="160">
                  <c:v>39845</c:v>
                </c:pt>
                <c:pt idx="161">
                  <c:v>39814</c:v>
                </c:pt>
                <c:pt idx="162">
                  <c:v>39783</c:v>
                </c:pt>
                <c:pt idx="163">
                  <c:v>39753</c:v>
                </c:pt>
                <c:pt idx="164">
                  <c:v>39722</c:v>
                </c:pt>
                <c:pt idx="165">
                  <c:v>39692</c:v>
                </c:pt>
                <c:pt idx="166">
                  <c:v>39661</c:v>
                </c:pt>
                <c:pt idx="167">
                  <c:v>39630</c:v>
                </c:pt>
                <c:pt idx="168">
                  <c:v>39600</c:v>
                </c:pt>
                <c:pt idx="169">
                  <c:v>39569</c:v>
                </c:pt>
                <c:pt idx="170">
                  <c:v>39539</c:v>
                </c:pt>
                <c:pt idx="171">
                  <c:v>39508</c:v>
                </c:pt>
                <c:pt idx="172">
                  <c:v>39479</c:v>
                </c:pt>
                <c:pt idx="173">
                  <c:v>39448</c:v>
                </c:pt>
                <c:pt idx="174">
                  <c:v>39417</c:v>
                </c:pt>
                <c:pt idx="175">
                  <c:v>39387</c:v>
                </c:pt>
                <c:pt idx="176">
                  <c:v>39356</c:v>
                </c:pt>
                <c:pt idx="177">
                  <c:v>39326</c:v>
                </c:pt>
                <c:pt idx="178">
                  <c:v>39295</c:v>
                </c:pt>
                <c:pt idx="179">
                  <c:v>39264</c:v>
                </c:pt>
                <c:pt idx="180">
                  <c:v>39234</c:v>
                </c:pt>
                <c:pt idx="181">
                  <c:v>39203</c:v>
                </c:pt>
                <c:pt idx="182">
                  <c:v>39173</c:v>
                </c:pt>
                <c:pt idx="183">
                  <c:v>39142</c:v>
                </c:pt>
                <c:pt idx="184">
                  <c:v>39114</c:v>
                </c:pt>
                <c:pt idx="185">
                  <c:v>39083</c:v>
                </c:pt>
                <c:pt idx="186">
                  <c:v>39052</c:v>
                </c:pt>
                <c:pt idx="187">
                  <c:v>39022</c:v>
                </c:pt>
                <c:pt idx="188">
                  <c:v>38991</c:v>
                </c:pt>
                <c:pt idx="189">
                  <c:v>38961</c:v>
                </c:pt>
                <c:pt idx="190">
                  <c:v>38930</c:v>
                </c:pt>
                <c:pt idx="191">
                  <c:v>38899</c:v>
                </c:pt>
                <c:pt idx="192">
                  <c:v>38869</c:v>
                </c:pt>
                <c:pt idx="193">
                  <c:v>38838</c:v>
                </c:pt>
                <c:pt idx="194">
                  <c:v>38808</c:v>
                </c:pt>
                <c:pt idx="195">
                  <c:v>38777</c:v>
                </c:pt>
                <c:pt idx="196">
                  <c:v>38749</c:v>
                </c:pt>
                <c:pt idx="197">
                  <c:v>38718</c:v>
                </c:pt>
                <c:pt idx="198">
                  <c:v>38687</c:v>
                </c:pt>
                <c:pt idx="199">
                  <c:v>38657</c:v>
                </c:pt>
                <c:pt idx="200">
                  <c:v>38626</c:v>
                </c:pt>
                <c:pt idx="201">
                  <c:v>38596</c:v>
                </c:pt>
                <c:pt idx="202">
                  <c:v>38565</c:v>
                </c:pt>
                <c:pt idx="203">
                  <c:v>38534</c:v>
                </c:pt>
                <c:pt idx="204">
                  <c:v>38504</c:v>
                </c:pt>
                <c:pt idx="205">
                  <c:v>38473</c:v>
                </c:pt>
                <c:pt idx="206">
                  <c:v>38443</c:v>
                </c:pt>
                <c:pt idx="207">
                  <c:v>38412</c:v>
                </c:pt>
                <c:pt idx="208">
                  <c:v>38384</c:v>
                </c:pt>
                <c:pt idx="209">
                  <c:v>38353</c:v>
                </c:pt>
                <c:pt idx="210">
                  <c:v>38322</c:v>
                </c:pt>
                <c:pt idx="211">
                  <c:v>38292</c:v>
                </c:pt>
                <c:pt idx="212">
                  <c:v>38261</c:v>
                </c:pt>
                <c:pt idx="213">
                  <c:v>38231</c:v>
                </c:pt>
                <c:pt idx="214">
                  <c:v>38200</c:v>
                </c:pt>
                <c:pt idx="215">
                  <c:v>38169</c:v>
                </c:pt>
                <c:pt idx="216">
                  <c:v>38139</c:v>
                </c:pt>
                <c:pt idx="217">
                  <c:v>38108</c:v>
                </c:pt>
                <c:pt idx="218">
                  <c:v>38078</c:v>
                </c:pt>
                <c:pt idx="219">
                  <c:v>38047</c:v>
                </c:pt>
                <c:pt idx="220">
                  <c:v>38018</c:v>
                </c:pt>
                <c:pt idx="221">
                  <c:v>37987</c:v>
                </c:pt>
                <c:pt idx="222">
                  <c:v>37956</c:v>
                </c:pt>
                <c:pt idx="223">
                  <c:v>37926</c:v>
                </c:pt>
                <c:pt idx="224">
                  <c:v>37895</c:v>
                </c:pt>
                <c:pt idx="225">
                  <c:v>37865</c:v>
                </c:pt>
                <c:pt idx="226">
                  <c:v>37834</c:v>
                </c:pt>
                <c:pt idx="227">
                  <c:v>37803</c:v>
                </c:pt>
                <c:pt idx="228">
                  <c:v>37773</c:v>
                </c:pt>
                <c:pt idx="229">
                  <c:v>37742</c:v>
                </c:pt>
                <c:pt idx="230">
                  <c:v>37712</c:v>
                </c:pt>
                <c:pt idx="231">
                  <c:v>37681</c:v>
                </c:pt>
                <c:pt idx="232">
                  <c:v>37653</c:v>
                </c:pt>
                <c:pt idx="233">
                  <c:v>37622</c:v>
                </c:pt>
                <c:pt idx="234">
                  <c:v>37591</c:v>
                </c:pt>
                <c:pt idx="235">
                  <c:v>37561</c:v>
                </c:pt>
                <c:pt idx="236">
                  <c:v>37530</c:v>
                </c:pt>
                <c:pt idx="237">
                  <c:v>37500</c:v>
                </c:pt>
                <c:pt idx="238">
                  <c:v>37469</c:v>
                </c:pt>
                <c:pt idx="239">
                  <c:v>37438</c:v>
                </c:pt>
                <c:pt idx="240">
                  <c:v>37408</c:v>
                </c:pt>
                <c:pt idx="241">
                  <c:v>37377</c:v>
                </c:pt>
                <c:pt idx="242">
                  <c:v>37347</c:v>
                </c:pt>
                <c:pt idx="243">
                  <c:v>37316</c:v>
                </c:pt>
                <c:pt idx="244">
                  <c:v>37288</c:v>
                </c:pt>
                <c:pt idx="245">
                  <c:v>37257</c:v>
                </c:pt>
                <c:pt idx="246">
                  <c:v>37226</c:v>
                </c:pt>
                <c:pt idx="247">
                  <c:v>37196</c:v>
                </c:pt>
                <c:pt idx="248">
                  <c:v>37165</c:v>
                </c:pt>
                <c:pt idx="249">
                  <c:v>37135</c:v>
                </c:pt>
                <c:pt idx="250">
                  <c:v>37104</c:v>
                </c:pt>
                <c:pt idx="251">
                  <c:v>37073</c:v>
                </c:pt>
                <c:pt idx="252">
                  <c:v>37043</c:v>
                </c:pt>
                <c:pt idx="253">
                  <c:v>37012</c:v>
                </c:pt>
                <c:pt idx="254">
                  <c:v>36982</c:v>
                </c:pt>
                <c:pt idx="255">
                  <c:v>36951</c:v>
                </c:pt>
                <c:pt idx="256">
                  <c:v>36923</c:v>
                </c:pt>
                <c:pt idx="257">
                  <c:v>36892</c:v>
                </c:pt>
                <c:pt idx="258">
                  <c:v>36861</c:v>
                </c:pt>
                <c:pt idx="259">
                  <c:v>36831</c:v>
                </c:pt>
                <c:pt idx="260">
                  <c:v>36800</c:v>
                </c:pt>
                <c:pt idx="261">
                  <c:v>36770</c:v>
                </c:pt>
                <c:pt idx="262">
                  <c:v>36739</c:v>
                </c:pt>
                <c:pt idx="263">
                  <c:v>36708</c:v>
                </c:pt>
                <c:pt idx="264">
                  <c:v>36678</c:v>
                </c:pt>
                <c:pt idx="265">
                  <c:v>36647</c:v>
                </c:pt>
                <c:pt idx="266">
                  <c:v>36617</c:v>
                </c:pt>
                <c:pt idx="267">
                  <c:v>36586</c:v>
                </c:pt>
                <c:pt idx="268">
                  <c:v>36557</c:v>
                </c:pt>
                <c:pt idx="269">
                  <c:v>36526</c:v>
                </c:pt>
                <c:pt idx="270">
                  <c:v>36495</c:v>
                </c:pt>
                <c:pt idx="271">
                  <c:v>36465</c:v>
                </c:pt>
                <c:pt idx="272">
                  <c:v>36434</c:v>
                </c:pt>
                <c:pt idx="273">
                  <c:v>36404</c:v>
                </c:pt>
                <c:pt idx="274">
                  <c:v>36373</c:v>
                </c:pt>
                <c:pt idx="275">
                  <c:v>36342</c:v>
                </c:pt>
                <c:pt idx="276">
                  <c:v>36312</c:v>
                </c:pt>
                <c:pt idx="277">
                  <c:v>36281</c:v>
                </c:pt>
                <c:pt idx="278">
                  <c:v>36251</c:v>
                </c:pt>
                <c:pt idx="279">
                  <c:v>36220</c:v>
                </c:pt>
                <c:pt idx="280">
                  <c:v>36192</c:v>
                </c:pt>
                <c:pt idx="281">
                  <c:v>36161</c:v>
                </c:pt>
                <c:pt idx="282">
                  <c:v>36130</c:v>
                </c:pt>
                <c:pt idx="283">
                  <c:v>36100</c:v>
                </c:pt>
                <c:pt idx="284">
                  <c:v>36069</c:v>
                </c:pt>
                <c:pt idx="285">
                  <c:v>36039</c:v>
                </c:pt>
                <c:pt idx="286">
                  <c:v>36008</c:v>
                </c:pt>
                <c:pt idx="287">
                  <c:v>35977</c:v>
                </c:pt>
                <c:pt idx="288">
                  <c:v>35947</c:v>
                </c:pt>
                <c:pt idx="289">
                  <c:v>35916</c:v>
                </c:pt>
                <c:pt idx="290">
                  <c:v>35886</c:v>
                </c:pt>
                <c:pt idx="291">
                  <c:v>35855</c:v>
                </c:pt>
                <c:pt idx="292">
                  <c:v>35827</c:v>
                </c:pt>
                <c:pt idx="293">
                  <c:v>35796</c:v>
                </c:pt>
                <c:pt idx="294">
                  <c:v>35765</c:v>
                </c:pt>
                <c:pt idx="295">
                  <c:v>35735</c:v>
                </c:pt>
                <c:pt idx="296">
                  <c:v>35704</c:v>
                </c:pt>
                <c:pt idx="297">
                  <c:v>35674</c:v>
                </c:pt>
                <c:pt idx="298">
                  <c:v>35643</c:v>
                </c:pt>
                <c:pt idx="299">
                  <c:v>35612</c:v>
                </c:pt>
                <c:pt idx="300">
                  <c:v>35582</c:v>
                </c:pt>
                <c:pt idx="301">
                  <c:v>35551</c:v>
                </c:pt>
                <c:pt idx="302">
                  <c:v>35521</c:v>
                </c:pt>
                <c:pt idx="303">
                  <c:v>35490</c:v>
                </c:pt>
                <c:pt idx="304">
                  <c:v>35462</c:v>
                </c:pt>
                <c:pt idx="305">
                  <c:v>35431</c:v>
                </c:pt>
              </c:numCache>
            </c:numRef>
          </c:cat>
          <c:val>
            <c:numRef>
              <c:f>'Verbraucherpreise DE'!$D$13:$D$318</c:f>
              <c:numCache>
                <c:formatCode>0.0</c:formatCode>
                <c:ptCount val="306"/>
                <c:pt idx="0">
                  <c:v>7.6</c:v>
                </c:pt>
                <c:pt idx="1">
                  <c:v>7.9</c:v>
                </c:pt>
                <c:pt idx="2">
                  <c:v>7.4</c:v>
                </c:pt>
                <c:pt idx="3">
                  <c:v>7.3</c:v>
                </c:pt>
                <c:pt idx="4">
                  <c:v>5.0999999999999996</c:v>
                </c:pt>
                <c:pt idx="5">
                  <c:v>4.9000000000000004</c:v>
                </c:pt>
                <c:pt idx="6">
                  <c:v>5.3</c:v>
                </c:pt>
                <c:pt idx="7" formatCode="General">
                  <c:v>5.2</c:v>
                </c:pt>
                <c:pt idx="8" formatCode="General">
                  <c:v>4.5</c:v>
                </c:pt>
                <c:pt idx="9" formatCode="General">
                  <c:v>4.0999999999999996</c:v>
                </c:pt>
                <c:pt idx="10" formatCode="General">
                  <c:v>3.9</c:v>
                </c:pt>
                <c:pt idx="11" formatCode="General">
                  <c:v>3.8</c:v>
                </c:pt>
                <c:pt idx="12" formatCode="General">
                  <c:v>2.2999999999999998</c:v>
                </c:pt>
                <c:pt idx="13" formatCode="General">
                  <c:v>2.5</c:v>
                </c:pt>
                <c:pt idx="14" formatCode="General">
                  <c:v>2</c:v>
                </c:pt>
                <c:pt idx="15" formatCode="General">
                  <c:v>1.7</c:v>
                </c:pt>
                <c:pt idx="16" formatCode="General">
                  <c:v>1.3</c:v>
                </c:pt>
                <c:pt idx="17" formatCode="General">
                  <c:v>1</c:v>
                </c:pt>
                <c:pt idx="18" formatCode="General">
                  <c:v>-0.3</c:v>
                </c:pt>
                <c:pt idx="19" formatCode="General">
                  <c:v>-0.3</c:v>
                </c:pt>
                <c:pt idx="20" formatCode="General">
                  <c:v>-0.2</c:v>
                </c:pt>
                <c:pt idx="21" formatCode="General">
                  <c:v>-0.2</c:v>
                </c:pt>
                <c:pt idx="22" formatCode="General">
                  <c:v>0</c:v>
                </c:pt>
                <c:pt idx="23" formatCode="General">
                  <c:v>-0.1</c:v>
                </c:pt>
                <c:pt idx="24" formatCode="General">
                  <c:v>0.9</c:v>
                </c:pt>
                <c:pt idx="25" formatCode="General">
                  <c:v>0.6</c:v>
                </c:pt>
                <c:pt idx="26" formatCode="General">
                  <c:v>0.9</c:v>
                </c:pt>
                <c:pt idx="27" formatCode="General">
                  <c:v>1.4</c:v>
                </c:pt>
                <c:pt idx="28" formatCode="General">
                  <c:v>1.7</c:v>
                </c:pt>
                <c:pt idx="29" formatCode="General">
                  <c:v>1.7</c:v>
                </c:pt>
                <c:pt idx="30" formatCode="General">
                  <c:v>1.5</c:v>
                </c:pt>
                <c:pt idx="31" formatCode="General">
                  <c:v>1.1000000000000001</c:v>
                </c:pt>
                <c:pt idx="32" formatCode="General">
                  <c:v>1.1000000000000001</c:v>
                </c:pt>
                <c:pt idx="33" formatCode="General">
                  <c:v>1.2</c:v>
                </c:pt>
                <c:pt idx="34" formatCode="General">
                  <c:v>1.4</c:v>
                </c:pt>
                <c:pt idx="35" formatCode="General">
                  <c:v>1.7</c:v>
                </c:pt>
                <c:pt idx="36" formatCode="General">
                  <c:v>1.6</c:v>
                </c:pt>
                <c:pt idx="37" formatCode="General">
                  <c:v>1.4</c:v>
                </c:pt>
                <c:pt idx="38" formatCode="General">
                  <c:v>2</c:v>
                </c:pt>
                <c:pt idx="39" formatCode="General">
                  <c:v>1.3</c:v>
                </c:pt>
                <c:pt idx="40" formatCode="General">
                  <c:v>1.5</c:v>
                </c:pt>
                <c:pt idx="41" formatCode="General">
                  <c:v>1.4</c:v>
                </c:pt>
                <c:pt idx="42" formatCode="General">
                  <c:v>1.6</c:v>
                </c:pt>
                <c:pt idx="43" formatCode="General">
                  <c:v>2.1</c:v>
                </c:pt>
                <c:pt idx="44" formatCode="General">
                  <c:v>2.2999999999999998</c:v>
                </c:pt>
                <c:pt idx="45" formatCode="General">
                  <c:v>1.9</c:v>
                </c:pt>
                <c:pt idx="46" formatCode="General">
                  <c:v>1.9</c:v>
                </c:pt>
                <c:pt idx="47" formatCode="General">
                  <c:v>1.9</c:v>
                </c:pt>
                <c:pt idx="48" formatCode="General">
                  <c:v>1.9</c:v>
                </c:pt>
                <c:pt idx="49" formatCode="General">
                  <c:v>2.1</c:v>
                </c:pt>
                <c:pt idx="50" formatCode="General">
                  <c:v>1.3</c:v>
                </c:pt>
                <c:pt idx="51" formatCode="General">
                  <c:v>1.5</c:v>
                </c:pt>
                <c:pt idx="52" formatCode="General">
                  <c:v>1.1000000000000001</c:v>
                </c:pt>
                <c:pt idx="53" formatCode="General">
                  <c:v>1.4</c:v>
                </c:pt>
                <c:pt idx="54" formatCode="General">
                  <c:v>1.4</c:v>
                </c:pt>
                <c:pt idx="55" formatCode="General">
                  <c:v>1.6</c:v>
                </c:pt>
                <c:pt idx="56" formatCode="General">
                  <c:v>1.3</c:v>
                </c:pt>
                <c:pt idx="57" formatCode="General">
                  <c:v>1.7</c:v>
                </c:pt>
                <c:pt idx="58" formatCode="General">
                  <c:v>1.6</c:v>
                </c:pt>
                <c:pt idx="59" formatCode="General">
                  <c:v>1.4</c:v>
                </c:pt>
                <c:pt idx="60" formatCode="General">
                  <c:v>1.4</c:v>
                </c:pt>
                <c:pt idx="61" formatCode="General">
                  <c:v>1.2</c:v>
                </c:pt>
                <c:pt idx="62" formatCode="General">
                  <c:v>1.7</c:v>
                </c:pt>
                <c:pt idx="63" formatCode="General">
                  <c:v>1.4</c:v>
                </c:pt>
                <c:pt idx="64" formatCode="General">
                  <c:v>1.9</c:v>
                </c:pt>
                <c:pt idx="65" formatCode="General">
                  <c:v>1.6</c:v>
                </c:pt>
                <c:pt idx="66" formatCode="General">
                  <c:v>1.5</c:v>
                </c:pt>
                <c:pt idx="67" formatCode="General">
                  <c:v>0.8</c:v>
                </c:pt>
                <c:pt idx="68" formatCode="General">
                  <c:v>0.8</c:v>
                </c:pt>
                <c:pt idx="69" formatCode="General">
                  <c:v>0.6</c:v>
                </c:pt>
                <c:pt idx="70" formatCode="General">
                  <c:v>0.4</c:v>
                </c:pt>
                <c:pt idx="71" formatCode="General">
                  <c:v>0.5</c:v>
                </c:pt>
                <c:pt idx="72" formatCode="General">
                  <c:v>0.3</c:v>
                </c:pt>
                <c:pt idx="73" formatCode="General">
                  <c:v>0.2</c:v>
                </c:pt>
                <c:pt idx="74" formatCode="General">
                  <c:v>-0.1</c:v>
                </c:pt>
                <c:pt idx="75" formatCode="General">
                  <c:v>0.3</c:v>
                </c:pt>
                <c:pt idx="76" formatCode="General">
                  <c:v>0.1</c:v>
                </c:pt>
                <c:pt idx="77" formatCode="General">
                  <c:v>0.5</c:v>
                </c:pt>
                <c:pt idx="78" formatCode="General">
                  <c:v>0.2</c:v>
                </c:pt>
                <c:pt idx="79" formatCode="General">
                  <c:v>0.2</c:v>
                </c:pt>
                <c:pt idx="80" formatCode="General">
                  <c:v>0.9</c:v>
                </c:pt>
                <c:pt idx="81" formatCode="General">
                  <c:v>0.6</c:v>
                </c:pt>
                <c:pt idx="82" formatCode="General">
                  <c:v>0.8</c:v>
                </c:pt>
                <c:pt idx="83" formatCode="General">
                  <c:v>0.9</c:v>
                </c:pt>
                <c:pt idx="84" formatCode="General">
                  <c:v>0.9</c:v>
                </c:pt>
                <c:pt idx="85" formatCode="General">
                  <c:v>1.2</c:v>
                </c:pt>
                <c:pt idx="86" formatCode="General">
                  <c:v>0.8</c:v>
                </c:pt>
                <c:pt idx="87" formatCode="General">
                  <c:v>0.2</c:v>
                </c:pt>
                <c:pt idx="88" formatCode="General">
                  <c:v>0</c:v>
                </c:pt>
                <c:pt idx="89" formatCode="General">
                  <c:v>-0.3</c:v>
                </c:pt>
                <c:pt idx="90" formatCode="General">
                  <c:v>0.2</c:v>
                </c:pt>
                <c:pt idx="91" formatCode="General">
                  <c:v>0.6</c:v>
                </c:pt>
                <c:pt idx="92" formatCode="General">
                  <c:v>0.8</c:v>
                </c:pt>
                <c:pt idx="93" formatCode="General">
                  <c:v>0.9</c:v>
                </c:pt>
                <c:pt idx="94" formatCode="General">
                  <c:v>0.9</c:v>
                </c:pt>
                <c:pt idx="95" formatCode="General">
                  <c:v>0.8</c:v>
                </c:pt>
                <c:pt idx="96" formatCode="General">
                  <c:v>1</c:v>
                </c:pt>
                <c:pt idx="97" formatCode="General">
                  <c:v>0.8</c:v>
                </c:pt>
                <c:pt idx="98" formatCode="General">
                  <c:v>1.4</c:v>
                </c:pt>
                <c:pt idx="99" formatCode="General">
                  <c:v>1.1000000000000001</c:v>
                </c:pt>
                <c:pt idx="100" formatCode="General">
                  <c:v>1.2</c:v>
                </c:pt>
                <c:pt idx="101" formatCode="General">
                  <c:v>1.4</c:v>
                </c:pt>
                <c:pt idx="102" formatCode="General">
                  <c:v>1.4</c:v>
                </c:pt>
                <c:pt idx="103" formatCode="General">
                  <c:v>1.3</c:v>
                </c:pt>
                <c:pt idx="104" formatCode="General">
                  <c:v>1.2</c:v>
                </c:pt>
                <c:pt idx="105" formatCode="General">
                  <c:v>1.4</c:v>
                </c:pt>
                <c:pt idx="106" formatCode="General">
                  <c:v>1.5</c:v>
                </c:pt>
                <c:pt idx="107" formatCode="General">
                  <c:v>1.9</c:v>
                </c:pt>
                <c:pt idx="108" formatCode="General">
                  <c:v>1.9</c:v>
                </c:pt>
                <c:pt idx="109" formatCode="General">
                  <c:v>1.7</c:v>
                </c:pt>
                <c:pt idx="110" formatCode="General">
                  <c:v>1.1000000000000001</c:v>
                </c:pt>
                <c:pt idx="111" formatCode="General">
                  <c:v>1.3</c:v>
                </c:pt>
                <c:pt idx="112" formatCode="General">
                  <c:v>1.6</c:v>
                </c:pt>
                <c:pt idx="113" formatCode="General">
                  <c:v>1.7</c:v>
                </c:pt>
                <c:pt idx="114" formatCode="General">
                  <c:v>2</c:v>
                </c:pt>
                <c:pt idx="115" formatCode="General">
                  <c:v>2</c:v>
                </c:pt>
                <c:pt idx="116" formatCode="General">
                  <c:v>2</c:v>
                </c:pt>
                <c:pt idx="117" formatCode="General">
                  <c:v>2</c:v>
                </c:pt>
                <c:pt idx="118" formatCode="General">
                  <c:v>2.1</c:v>
                </c:pt>
                <c:pt idx="119" formatCode="General">
                  <c:v>1.9</c:v>
                </c:pt>
                <c:pt idx="120" formatCode="General">
                  <c:v>1.7</c:v>
                </c:pt>
                <c:pt idx="121" formatCode="General">
                  <c:v>1.9</c:v>
                </c:pt>
                <c:pt idx="122" formatCode="General">
                  <c:v>1.9</c:v>
                </c:pt>
                <c:pt idx="123" formatCode="General">
                  <c:v>2.2000000000000002</c:v>
                </c:pt>
                <c:pt idx="124" formatCode="General">
                  <c:v>2.1</c:v>
                </c:pt>
                <c:pt idx="125" formatCode="General">
                  <c:v>2</c:v>
                </c:pt>
                <c:pt idx="126" formatCode="General">
                  <c:v>2</c:v>
                </c:pt>
                <c:pt idx="127" formatCode="General">
                  <c:v>2.2000000000000002</c:v>
                </c:pt>
                <c:pt idx="128" formatCode="General">
                  <c:v>2.4</c:v>
                </c:pt>
                <c:pt idx="129" formatCode="General">
                  <c:v>2.5</c:v>
                </c:pt>
                <c:pt idx="130" formatCode="General">
                  <c:v>2.1</c:v>
                </c:pt>
                <c:pt idx="131" formatCode="General">
                  <c:v>2.1</c:v>
                </c:pt>
                <c:pt idx="132" formatCode="General">
                  <c:v>2</c:v>
                </c:pt>
                <c:pt idx="133" formatCode="General">
                  <c:v>1.9</c:v>
                </c:pt>
                <c:pt idx="134" formatCode="General">
                  <c:v>2</c:v>
                </c:pt>
                <c:pt idx="135" formatCode="General">
                  <c:v>1.9</c:v>
                </c:pt>
                <c:pt idx="136" formatCode="General">
                  <c:v>1.9</c:v>
                </c:pt>
                <c:pt idx="137" formatCode="General">
                  <c:v>1.7</c:v>
                </c:pt>
                <c:pt idx="138" formatCode="General">
                  <c:v>1.3</c:v>
                </c:pt>
                <c:pt idx="139" formatCode="General">
                  <c:v>1.6</c:v>
                </c:pt>
                <c:pt idx="140" formatCode="General">
                  <c:v>1.2</c:v>
                </c:pt>
                <c:pt idx="141" formatCode="General">
                  <c:v>1.2</c:v>
                </c:pt>
                <c:pt idx="142" formatCode="General">
                  <c:v>1</c:v>
                </c:pt>
                <c:pt idx="143" formatCode="General">
                  <c:v>1.1000000000000001</c:v>
                </c:pt>
                <c:pt idx="144" formatCode="General">
                  <c:v>1</c:v>
                </c:pt>
                <c:pt idx="145" formatCode="General">
                  <c:v>1.3</c:v>
                </c:pt>
                <c:pt idx="146" formatCode="General">
                  <c:v>1.2</c:v>
                </c:pt>
                <c:pt idx="147" formatCode="General">
                  <c:v>1.3</c:v>
                </c:pt>
                <c:pt idx="148" formatCode="General">
                  <c:v>0.5</c:v>
                </c:pt>
                <c:pt idx="149" formatCode="General">
                  <c:v>0.7</c:v>
                </c:pt>
                <c:pt idx="150" formatCode="General">
                  <c:v>0.9</c:v>
                </c:pt>
                <c:pt idx="151" formatCode="General">
                  <c:v>0.3</c:v>
                </c:pt>
                <c:pt idx="152" formatCode="General">
                  <c:v>0.1</c:v>
                </c:pt>
                <c:pt idx="153" formatCode="General">
                  <c:v>-0.2</c:v>
                </c:pt>
                <c:pt idx="154" formatCode="General">
                  <c:v>0</c:v>
                </c:pt>
                <c:pt idx="155" formatCode="General">
                  <c:v>-0.5</c:v>
                </c:pt>
                <c:pt idx="156" formatCode="General">
                  <c:v>0</c:v>
                </c:pt>
                <c:pt idx="157" formatCode="General">
                  <c:v>0</c:v>
                </c:pt>
                <c:pt idx="158" formatCode="General">
                  <c:v>0.7</c:v>
                </c:pt>
                <c:pt idx="159" formatCode="General">
                  <c:v>0.3</c:v>
                </c:pt>
                <c:pt idx="160" formatCode="General">
                  <c:v>1.1000000000000001</c:v>
                </c:pt>
                <c:pt idx="161" formatCode="General">
                  <c:v>1</c:v>
                </c:pt>
                <c:pt idx="162" formatCode="General">
                  <c:v>1.1000000000000001</c:v>
                </c:pt>
                <c:pt idx="163" formatCode="General">
                  <c:v>1.3</c:v>
                </c:pt>
                <c:pt idx="164" formatCode="General">
                  <c:v>2.2999999999999998</c:v>
                </c:pt>
                <c:pt idx="165" formatCode="General">
                  <c:v>2.8</c:v>
                </c:pt>
                <c:pt idx="166" formatCode="General">
                  <c:v>3.1</c:v>
                </c:pt>
                <c:pt idx="167" formatCode="General">
                  <c:v>3.3</c:v>
                </c:pt>
                <c:pt idx="168" formatCode="General">
                  <c:v>3.2</c:v>
                </c:pt>
                <c:pt idx="169" formatCode="General">
                  <c:v>3</c:v>
                </c:pt>
                <c:pt idx="170" formatCode="General">
                  <c:v>2.5</c:v>
                </c:pt>
                <c:pt idx="171" formatCode="General">
                  <c:v>3.1</c:v>
                </c:pt>
                <c:pt idx="172" formatCode="General">
                  <c:v>2.8</c:v>
                </c:pt>
                <c:pt idx="173" formatCode="General">
                  <c:v>2.8</c:v>
                </c:pt>
                <c:pt idx="174" formatCode="General">
                  <c:v>3.2</c:v>
                </c:pt>
                <c:pt idx="175" formatCode="General">
                  <c:v>3.4</c:v>
                </c:pt>
                <c:pt idx="176" formatCode="General">
                  <c:v>2.9</c:v>
                </c:pt>
                <c:pt idx="177" formatCode="General">
                  <c:v>2.6</c:v>
                </c:pt>
                <c:pt idx="178" formatCode="General">
                  <c:v>2</c:v>
                </c:pt>
                <c:pt idx="179" formatCode="General">
                  <c:v>2</c:v>
                </c:pt>
                <c:pt idx="180" formatCode="General">
                  <c:v>1.9</c:v>
                </c:pt>
                <c:pt idx="181" formatCode="General">
                  <c:v>2.1</c:v>
                </c:pt>
                <c:pt idx="182" formatCode="General">
                  <c:v>2.1</c:v>
                </c:pt>
                <c:pt idx="183" formatCode="General">
                  <c:v>1.9</c:v>
                </c:pt>
                <c:pt idx="184" formatCode="General">
                  <c:v>1.7</c:v>
                </c:pt>
                <c:pt idx="185" formatCode="General">
                  <c:v>1.7</c:v>
                </c:pt>
                <c:pt idx="186" formatCode="General">
                  <c:v>1.4</c:v>
                </c:pt>
                <c:pt idx="187" formatCode="General">
                  <c:v>1.4</c:v>
                </c:pt>
                <c:pt idx="188" formatCode="General">
                  <c:v>1</c:v>
                </c:pt>
                <c:pt idx="189" formatCode="General">
                  <c:v>1.2</c:v>
                </c:pt>
                <c:pt idx="190" formatCode="General">
                  <c:v>1.6</c:v>
                </c:pt>
                <c:pt idx="191" formatCode="General">
                  <c:v>1.9</c:v>
                </c:pt>
                <c:pt idx="192" formatCode="General">
                  <c:v>1.9</c:v>
                </c:pt>
                <c:pt idx="193" formatCode="General">
                  <c:v>1.9</c:v>
                </c:pt>
                <c:pt idx="194" formatCode="General">
                  <c:v>2</c:v>
                </c:pt>
                <c:pt idx="195" formatCode="General">
                  <c:v>1.4</c:v>
                </c:pt>
                <c:pt idx="196" formatCode="General">
                  <c:v>1.9</c:v>
                </c:pt>
                <c:pt idx="197" formatCode="General">
                  <c:v>1.8</c:v>
                </c:pt>
                <c:pt idx="198" formatCode="General">
                  <c:v>1.4</c:v>
                </c:pt>
                <c:pt idx="199" formatCode="General">
                  <c:v>1.6</c:v>
                </c:pt>
                <c:pt idx="200" formatCode="General">
                  <c:v>1.9</c:v>
                </c:pt>
                <c:pt idx="201" formatCode="General">
                  <c:v>1.9</c:v>
                </c:pt>
                <c:pt idx="202" formatCode="General">
                  <c:v>1.5</c:v>
                </c:pt>
                <c:pt idx="203" formatCode="General">
                  <c:v>1.5</c:v>
                </c:pt>
                <c:pt idx="204" formatCode="General">
                  <c:v>1.3</c:v>
                </c:pt>
                <c:pt idx="205" formatCode="General">
                  <c:v>1.1000000000000001</c:v>
                </c:pt>
                <c:pt idx="206" formatCode="General">
                  <c:v>1.2</c:v>
                </c:pt>
                <c:pt idx="207" formatCode="General">
                  <c:v>1.8</c:v>
                </c:pt>
                <c:pt idx="208" formatCode="General">
                  <c:v>1.7</c:v>
                </c:pt>
                <c:pt idx="209" formatCode="General">
                  <c:v>1.5</c:v>
                </c:pt>
                <c:pt idx="210" formatCode="General">
                  <c:v>2.2999999999999998</c:v>
                </c:pt>
                <c:pt idx="211" formatCode="General">
                  <c:v>1.9</c:v>
                </c:pt>
                <c:pt idx="212" formatCode="General">
                  <c:v>1.8</c:v>
                </c:pt>
                <c:pt idx="213" formatCode="General">
                  <c:v>1.7</c:v>
                </c:pt>
                <c:pt idx="214" formatCode="General">
                  <c:v>1.9</c:v>
                </c:pt>
                <c:pt idx="215" formatCode="General">
                  <c:v>1.8</c:v>
                </c:pt>
                <c:pt idx="216" formatCode="General">
                  <c:v>1.8</c:v>
                </c:pt>
                <c:pt idx="217" formatCode="General">
                  <c:v>2.2000000000000002</c:v>
                </c:pt>
                <c:pt idx="218" formatCode="General">
                  <c:v>1.7</c:v>
                </c:pt>
                <c:pt idx="219" formatCode="General">
                  <c:v>1.1000000000000001</c:v>
                </c:pt>
                <c:pt idx="220" formatCode="General">
                  <c:v>0.7</c:v>
                </c:pt>
                <c:pt idx="221" formatCode="General">
                  <c:v>1.1000000000000001</c:v>
                </c:pt>
                <c:pt idx="222" formatCode="General">
                  <c:v>1.1000000000000001</c:v>
                </c:pt>
                <c:pt idx="223" formatCode="General">
                  <c:v>1.3</c:v>
                </c:pt>
                <c:pt idx="224" formatCode="General">
                  <c:v>1.2</c:v>
                </c:pt>
                <c:pt idx="225" formatCode="General">
                  <c:v>1.1000000000000001</c:v>
                </c:pt>
                <c:pt idx="226" formatCode="General">
                  <c:v>1.1000000000000001</c:v>
                </c:pt>
                <c:pt idx="227" formatCode="General">
                  <c:v>1</c:v>
                </c:pt>
                <c:pt idx="228" formatCode="General">
                  <c:v>1</c:v>
                </c:pt>
                <c:pt idx="229" formatCode="General">
                  <c:v>0.6</c:v>
                </c:pt>
                <c:pt idx="230" formatCode="General">
                  <c:v>1</c:v>
                </c:pt>
                <c:pt idx="231" formatCode="General">
                  <c:v>1.1000000000000001</c:v>
                </c:pt>
                <c:pt idx="232" formatCode="General">
                  <c:v>1.3</c:v>
                </c:pt>
                <c:pt idx="233" formatCode="General">
                  <c:v>1.1000000000000001</c:v>
                </c:pt>
                <c:pt idx="234" formatCode="General">
                  <c:v>1.1000000000000001</c:v>
                </c:pt>
                <c:pt idx="235" formatCode="General">
                  <c:v>1.1000000000000001</c:v>
                </c:pt>
                <c:pt idx="236" formatCode="General">
                  <c:v>1.2</c:v>
                </c:pt>
                <c:pt idx="237" formatCode="General">
                  <c:v>1.2</c:v>
                </c:pt>
                <c:pt idx="238" formatCode="General">
                  <c:v>1.2</c:v>
                </c:pt>
                <c:pt idx="239" formatCode="General">
                  <c:v>1.1000000000000001</c:v>
                </c:pt>
                <c:pt idx="240" formatCode="General">
                  <c:v>1.1000000000000001</c:v>
                </c:pt>
                <c:pt idx="241" formatCode="General">
                  <c:v>1.2</c:v>
                </c:pt>
                <c:pt idx="242" formatCode="General">
                  <c:v>1.5</c:v>
                </c:pt>
                <c:pt idx="243" formatCode="General">
                  <c:v>2.1</c:v>
                </c:pt>
                <c:pt idx="244" formatCode="General">
                  <c:v>1.9</c:v>
                </c:pt>
                <c:pt idx="245" formatCode="General">
                  <c:v>2</c:v>
                </c:pt>
                <c:pt idx="246" formatCode="General">
                  <c:v>1.7</c:v>
                </c:pt>
                <c:pt idx="247" formatCode="General">
                  <c:v>1.5</c:v>
                </c:pt>
                <c:pt idx="248" formatCode="General">
                  <c:v>1.9</c:v>
                </c:pt>
                <c:pt idx="249" formatCode="General">
                  <c:v>1.9</c:v>
                </c:pt>
                <c:pt idx="250" formatCode="General">
                  <c:v>2.1</c:v>
                </c:pt>
                <c:pt idx="251" formatCode="General">
                  <c:v>2.1</c:v>
                </c:pt>
                <c:pt idx="252" formatCode="General">
                  <c:v>2.5</c:v>
                </c:pt>
                <c:pt idx="253" formatCode="General">
                  <c:v>2.8</c:v>
                </c:pt>
                <c:pt idx="254" formatCode="General">
                  <c:v>2.4</c:v>
                </c:pt>
                <c:pt idx="255" formatCode="General">
                  <c:v>1.9</c:v>
                </c:pt>
                <c:pt idx="256" formatCode="General">
                  <c:v>1.9</c:v>
                </c:pt>
                <c:pt idx="257" formatCode="General">
                  <c:v>1.4</c:v>
                </c:pt>
                <c:pt idx="258" formatCode="General">
                  <c:v>1.9</c:v>
                </c:pt>
                <c:pt idx="259" formatCode="General">
                  <c:v>1.5</c:v>
                </c:pt>
                <c:pt idx="260" formatCode="General">
                  <c:v>1.6</c:v>
                </c:pt>
                <c:pt idx="261" formatCode="General">
                  <c:v>1.6</c:v>
                </c:pt>
                <c:pt idx="262" formatCode="General">
                  <c:v>1.1000000000000001</c:v>
                </c:pt>
                <c:pt idx="263" formatCode="General">
                  <c:v>1.3</c:v>
                </c:pt>
                <c:pt idx="264" formatCode="General">
                  <c:v>1.3</c:v>
                </c:pt>
                <c:pt idx="265" formatCode="General">
                  <c:v>1</c:v>
                </c:pt>
                <c:pt idx="266" formatCode="General">
                  <c:v>1</c:v>
                </c:pt>
                <c:pt idx="267" formatCode="General">
                  <c:v>1.5</c:v>
                </c:pt>
                <c:pt idx="268" formatCode="General">
                  <c:v>1.5</c:v>
                </c:pt>
                <c:pt idx="269" formatCode="General">
                  <c:v>1.7</c:v>
                </c:pt>
                <c:pt idx="270" formatCode="General">
                  <c:v>1.3</c:v>
                </c:pt>
                <c:pt idx="271" formatCode="General">
                  <c:v>1</c:v>
                </c:pt>
                <c:pt idx="272" formatCode="General">
                  <c:v>0.8</c:v>
                </c:pt>
                <c:pt idx="273" formatCode="General">
                  <c:v>0.8</c:v>
                </c:pt>
                <c:pt idx="274" formatCode="General">
                  <c:v>0.8</c:v>
                </c:pt>
                <c:pt idx="275" formatCode="General">
                  <c:v>0.6</c:v>
                </c:pt>
                <c:pt idx="276" formatCode="General">
                  <c:v>0.5</c:v>
                </c:pt>
                <c:pt idx="277" formatCode="General">
                  <c:v>0.5</c:v>
                </c:pt>
                <c:pt idx="278" formatCode="General">
                  <c:v>0.6</c:v>
                </c:pt>
                <c:pt idx="279" formatCode="General">
                  <c:v>0.3</c:v>
                </c:pt>
                <c:pt idx="280" formatCode="General">
                  <c:v>0.1</c:v>
                </c:pt>
                <c:pt idx="281" formatCode="General">
                  <c:v>0.1</c:v>
                </c:pt>
                <c:pt idx="282" formatCode="General">
                  <c:v>0.3</c:v>
                </c:pt>
                <c:pt idx="283" formatCode="General">
                  <c:v>0.4</c:v>
                </c:pt>
                <c:pt idx="284" formatCode="General">
                  <c:v>0.4</c:v>
                </c:pt>
                <c:pt idx="285" formatCode="General">
                  <c:v>0.4</c:v>
                </c:pt>
                <c:pt idx="286" formatCode="General">
                  <c:v>0.5</c:v>
                </c:pt>
                <c:pt idx="287" formatCode="General">
                  <c:v>0.8</c:v>
                </c:pt>
                <c:pt idx="288" formatCode="General">
                  <c:v>1.3</c:v>
                </c:pt>
                <c:pt idx="289" formatCode="General">
                  <c:v>1.3</c:v>
                </c:pt>
                <c:pt idx="290" formatCode="General">
                  <c:v>1.4</c:v>
                </c:pt>
                <c:pt idx="291" formatCode="General">
                  <c:v>1.2</c:v>
                </c:pt>
                <c:pt idx="292" formatCode="General">
                  <c:v>1.3</c:v>
                </c:pt>
                <c:pt idx="293" formatCode="General">
                  <c:v>1.3</c:v>
                </c:pt>
                <c:pt idx="294" formatCode="General">
                  <c:v>2.1</c:v>
                </c:pt>
                <c:pt idx="295" formatCode="General">
                  <c:v>2.2000000000000002</c:v>
                </c:pt>
                <c:pt idx="296" formatCode="General">
                  <c:v>2.1</c:v>
                </c:pt>
                <c:pt idx="297" formatCode="General">
                  <c:v>2.2000000000000002</c:v>
                </c:pt>
                <c:pt idx="298" formatCode="General">
                  <c:v>2.4</c:v>
                </c:pt>
                <c:pt idx="299" formatCode="General">
                  <c:v>2.4</c:v>
                </c:pt>
                <c:pt idx="300" formatCode="General">
                  <c:v>1.6</c:v>
                </c:pt>
                <c:pt idx="301" formatCode="General">
                  <c:v>1.6</c:v>
                </c:pt>
                <c:pt idx="302" formatCode="General">
                  <c:v>1.4</c:v>
                </c:pt>
                <c:pt idx="303" formatCode="General">
                  <c:v>1.6</c:v>
                </c:pt>
                <c:pt idx="304" formatCode="General">
                  <c:v>1.6</c:v>
                </c:pt>
                <c:pt idx="305" formatCode="General">
                  <c:v>2.1</c:v>
                </c:pt>
              </c:numCache>
            </c:numRef>
          </c:val>
          <c:extLst>
            <c:ext xmlns:c16="http://schemas.microsoft.com/office/drawing/2014/chart" uri="{C3380CC4-5D6E-409C-BE32-E72D297353CC}">
              <c16:uniqueId val="{00000000-6C4C-416C-9BAC-1F01F084E2E2}"/>
            </c:ext>
          </c:extLst>
        </c:ser>
        <c:dLbls>
          <c:showLegendKey val="0"/>
          <c:showVal val="0"/>
          <c:showCatName val="0"/>
          <c:showSerName val="0"/>
          <c:showPercent val="0"/>
          <c:showBubbleSize val="0"/>
        </c:dLbls>
        <c:gapWidth val="45"/>
        <c:axId val="147849984"/>
        <c:axId val="147851520"/>
      </c:barChart>
      <c:dateAx>
        <c:axId val="147849984"/>
        <c:scaling>
          <c:orientation val="minMax"/>
        </c:scaling>
        <c:delete val="0"/>
        <c:axPos val="b"/>
        <c:numFmt formatCode="yyyy" sourceLinked="0"/>
        <c:majorTickMark val="none"/>
        <c:minorTickMark val="none"/>
        <c:tickLblPos val="low"/>
        <c:spPr>
          <a:ln w="25400">
            <a:solidFill>
              <a:schemeClr val="tx1"/>
            </a:solidFill>
            <a:prstDash val="solid"/>
          </a:ln>
        </c:spPr>
        <c:txPr>
          <a:bodyPr rot="-5400000" vert="horz"/>
          <a:lstStyle/>
          <a:p>
            <a:pPr>
              <a:defRPr/>
            </a:pPr>
            <a:endParaRPr lang="de-DE"/>
          </a:p>
        </c:txPr>
        <c:crossAx val="147851520"/>
        <c:crosses val="autoZero"/>
        <c:auto val="1"/>
        <c:lblOffset val="100"/>
        <c:baseTimeUnit val="months"/>
        <c:majorUnit val="12"/>
        <c:majorTimeUnit val="months"/>
        <c:minorUnit val="6"/>
        <c:minorTimeUnit val="months"/>
      </c:dateAx>
      <c:valAx>
        <c:axId val="147851520"/>
        <c:scaling>
          <c:orientation val="minMax"/>
          <c:max val="8"/>
          <c:min val="-1"/>
        </c:scaling>
        <c:delete val="0"/>
        <c:axPos val="l"/>
        <c:majorGridlines>
          <c:spPr>
            <a:ln w="12700">
              <a:solidFill>
                <a:schemeClr val="bg1">
                  <a:lumMod val="50000"/>
                  <a:alpha val="35000"/>
                </a:schemeClr>
              </a:solidFill>
              <a:prstDash val="solid"/>
            </a:ln>
          </c:spPr>
        </c:majorGridlines>
        <c:numFmt formatCode="0.0" sourceLinked="0"/>
        <c:majorTickMark val="none"/>
        <c:minorTickMark val="none"/>
        <c:tickLblPos val="nextTo"/>
        <c:spPr>
          <a:ln w="3175">
            <a:noFill/>
            <a:prstDash val="solid"/>
          </a:ln>
        </c:spPr>
        <c:txPr>
          <a:bodyPr rot="0" vert="horz"/>
          <a:lstStyle/>
          <a:p>
            <a:pPr>
              <a:defRPr/>
            </a:pPr>
            <a:endParaRPr lang="de-DE"/>
          </a:p>
        </c:txPr>
        <c:crossAx val="147849984"/>
        <c:crosses val="autoZero"/>
        <c:crossBetween val="between"/>
        <c:majorUnit val="0.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 Verbraucherpreisindex</a:t>
            </a:r>
          </a:p>
          <a:p>
            <a:pPr algn="l">
              <a:defRPr/>
            </a:pPr>
            <a:r>
              <a:rPr lang="de-DE" sz="1200"/>
              <a:t>(Originalwert, 2015=100)</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8.6586230567332931E-2"/>
          <c:y val="0.18128965035149497"/>
          <c:w val="0.90459341813042604"/>
          <c:h val="0.67527777953751245"/>
        </c:manualLayout>
      </c:layout>
      <c:lineChart>
        <c:grouping val="standard"/>
        <c:varyColors val="0"/>
        <c:ser>
          <c:idx val="0"/>
          <c:order val="0"/>
          <c:spPr>
            <a:ln>
              <a:solidFill>
                <a:srgbClr val="00B0F0"/>
              </a:solidFill>
            </a:ln>
          </c:spPr>
          <c:marker>
            <c:symbol val="none"/>
          </c:marker>
          <c:cat>
            <c:numRef>
              <c:f>'Verbraucherpreise DE'!$B$18:$B$330</c:f>
              <c:numCache>
                <c:formatCode>[$-407]mmm/\ yy;@</c:formatCode>
                <c:ptCount val="313"/>
                <c:pt idx="0">
                  <c:v>44562</c:v>
                </c:pt>
                <c:pt idx="1">
                  <c:v>44531</c:v>
                </c:pt>
                <c:pt idx="2">
                  <c:v>44501</c:v>
                </c:pt>
                <c:pt idx="3">
                  <c:v>44470</c:v>
                </c:pt>
                <c:pt idx="4">
                  <c:v>44440</c:v>
                </c:pt>
                <c:pt idx="5">
                  <c:v>44409</c:v>
                </c:pt>
                <c:pt idx="6">
                  <c:v>44378</c:v>
                </c:pt>
                <c:pt idx="7">
                  <c:v>44348</c:v>
                </c:pt>
                <c:pt idx="8">
                  <c:v>44317</c:v>
                </c:pt>
                <c:pt idx="9">
                  <c:v>44287</c:v>
                </c:pt>
                <c:pt idx="10">
                  <c:v>44256</c:v>
                </c:pt>
                <c:pt idx="11">
                  <c:v>44228</c:v>
                </c:pt>
                <c:pt idx="12">
                  <c:v>44197</c:v>
                </c:pt>
                <c:pt idx="13">
                  <c:v>44166</c:v>
                </c:pt>
                <c:pt idx="14">
                  <c:v>44136</c:v>
                </c:pt>
                <c:pt idx="15">
                  <c:v>44105</c:v>
                </c:pt>
                <c:pt idx="16">
                  <c:v>44075</c:v>
                </c:pt>
                <c:pt idx="17">
                  <c:v>44044</c:v>
                </c:pt>
                <c:pt idx="18">
                  <c:v>44013</c:v>
                </c:pt>
                <c:pt idx="19">
                  <c:v>43983</c:v>
                </c:pt>
                <c:pt idx="20">
                  <c:v>43952</c:v>
                </c:pt>
                <c:pt idx="21">
                  <c:v>43922</c:v>
                </c:pt>
                <c:pt idx="22">
                  <c:v>43891</c:v>
                </c:pt>
                <c:pt idx="23">
                  <c:v>43862</c:v>
                </c:pt>
                <c:pt idx="24">
                  <c:v>43831</c:v>
                </c:pt>
                <c:pt idx="25">
                  <c:v>43800</c:v>
                </c:pt>
                <c:pt idx="26">
                  <c:v>43770</c:v>
                </c:pt>
                <c:pt idx="27">
                  <c:v>43739</c:v>
                </c:pt>
                <c:pt idx="28">
                  <c:v>43709</c:v>
                </c:pt>
                <c:pt idx="29">
                  <c:v>43678</c:v>
                </c:pt>
                <c:pt idx="30">
                  <c:v>43647</c:v>
                </c:pt>
                <c:pt idx="31">
                  <c:v>43617</c:v>
                </c:pt>
                <c:pt idx="32">
                  <c:v>43586</c:v>
                </c:pt>
                <c:pt idx="33">
                  <c:v>43556</c:v>
                </c:pt>
                <c:pt idx="34">
                  <c:v>43525</c:v>
                </c:pt>
                <c:pt idx="35">
                  <c:v>43497</c:v>
                </c:pt>
                <c:pt idx="36">
                  <c:v>43466</c:v>
                </c:pt>
                <c:pt idx="37">
                  <c:v>43435</c:v>
                </c:pt>
                <c:pt idx="38">
                  <c:v>43405</c:v>
                </c:pt>
                <c:pt idx="39">
                  <c:v>43374</c:v>
                </c:pt>
                <c:pt idx="40">
                  <c:v>43344</c:v>
                </c:pt>
                <c:pt idx="41">
                  <c:v>43313</c:v>
                </c:pt>
                <c:pt idx="42">
                  <c:v>43282</c:v>
                </c:pt>
                <c:pt idx="43">
                  <c:v>43252</c:v>
                </c:pt>
                <c:pt idx="44">
                  <c:v>43221</c:v>
                </c:pt>
                <c:pt idx="45">
                  <c:v>43191</c:v>
                </c:pt>
                <c:pt idx="46">
                  <c:v>43160</c:v>
                </c:pt>
                <c:pt idx="47">
                  <c:v>43132</c:v>
                </c:pt>
                <c:pt idx="48">
                  <c:v>43101</c:v>
                </c:pt>
                <c:pt idx="49">
                  <c:v>43070</c:v>
                </c:pt>
                <c:pt idx="50">
                  <c:v>43040</c:v>
                </c:pt>
                <c:pt idx="51">
                  <c:v>43009</c:v>
                </c:pt>
                <c:pt idx="52">
                  <c:v>42979</c:v>
                </c:pt>
                <c:pt idx="53">
                  <c:v>42948</c:v>
                </c:pt>
                <c:pt idx="54">
                  <c:v>42917</c:v>
                </c:pt>
                <c:pt idx="55">
                  <c:v>42887</c:v>
                </c:pt>
                <c:pt idx="56">
                  <c:v>42856</c:v>
                </c:pt>
                <c:pt idx="57">
                  <c:v>42826</c:v>
                </c:pt>
                <c:pt idx="58">
                  <c:v>42795</c:v>
                </c:pt>
                <c:pt idx="59">
                  <c:v>42767</c:v>
                </c:pt>
                <c:pt idx="60">
                  <c:v>42736</c:v>
                </c:pt>
                <c:pt idx="61">
                  <c:v>42705</c:v>
                </c:pt>
                <c:pt idx="62">
                  <c:v>42675</c:v>
                </c:pt>
                <c:pt idx="63">
                  <c:v>42644</c:v>
                </c:pt>
                <c:pt idx="64">
                  <c:v>42614</c:v>
                </c:pt>
                <c:pt idx="65">
                  <c:v>42583</c:v>
                </c:pt>
                <c:pt idx="66">
                  <c:v>42552</c:v>
                </c:pt>
                <c:pt idx="67">
                  <c:v>42522</c:v>
                </c:pt>
                <c:pt idx="68">
                  <c:v>42491</c:v>
                </c:pt>
                <c:pt idx="69">
                  <c:v>42461</c:v>
                </c:pt>
                <c:pt idx="70">
                  <c:v>42430</c:v>
                </c:pt>
                <c:pt idx="71">
                  <c:v>42401</c:v>
                </c:pt>
                <c:pt idx="72">
                  <c:v>42370</c:v>
                </c:pt>
                <c:pt idx="73">
                  <c:v>42339</c:v>
                </c:pt>
                <c:pt idx="74">
                  <c:v>42309</c:v>
                </c:pt>
                <c:pt idx="75">
                  <c:v>42278</c:v>
                </c:pt>
                <c:pt idx="76">
                  <c:v>42248</c:v>
                </c:pt>
                <c:pt idx="77">
                  <c:v>42217</c:v>
                </c:pt>
                <c:pt idx="78">
                  <c:v>42186</c:v>
                </c:pt>
                <c:pt idx="79">
                  <c:v>42156</c:v>
                </c:pt>
                <c:pt idx="80">
                  <c:v>42125</c:v>
                </c:pt>
                <c:pt idx="81">
                  <c:v>42095</c:v>
                </c:pt>
                <c:pt idx="82">
                  <c:v>42064</c:v>
                </c:pt>
                <c:pt idx="83">
                  <c:v>42036</c:v>
                </c:pt>
                <c:pt idx="84">
                  <c:v>42005</c:v>
                </c:pt>
                <c:pt idx="85">
                  <c:v>41974</c:v>
                </c:pt>
                <c:pt idx="86">
                  <c:v>41944</c:v>
                </c:pt>
                <c:pt idx="87">
                  <c:v>41913</c:v>
                </c:pt>
                <c:pt idx="88">
                  <c:v>41883</c:v>
                </c:pt>
                <c:pt idx="89">
                  <c:v>41852</c:v>
                </c:pt>
                <c:pt idx="90">
                  <c:v>41821</c:v>
                </c:pt>
                <c:pt idx="91">
                  <c:v>41791</c:v>
                </c:pt>
                <c:pt idx="92">
                  <c:v>41760</c:v>
                </c:pt>
                <c:pt idx="93">
                  <c:v>41730</c:v>
                </c:pt>
                <c:pt idx="94">
                  <c:v>41699</c:v>
                </c:pt>
                <c:pt idx="95">
                  <c:v>41671</c:v>
                </c:pt>
                <c:pt idx="96">
                  <c:v>41640</c:v>
                </c:pt>
                <c:pt idx="97">
                  <c:v>41609</c:v>
                </c:pt>
                <c:pt idx="98">
                  <c:v>41579</c:v>
                </c:pt>
                <c:pt idx="99">
                  <c:v>41548</c:v>
                </c:pt>
                <c:pt idx="100">
                  <c:v>41518</c:v>
                </c:pt>
                <c:pt idx="101">
                  <c:v>41487</c:v>
                </c:pt>
                <c:pt idx="102">
                  <c:v>41456</c:v>
                </c:pt>
                <c:pt idx="103">
                  <c:v>41426</c:v>
                </c:pt>
                <c:pt idx="104">
                  <c:v>41395</c:v>
                </c:pt>
                <c:pt idx="105">
                  <c:v>41365</c:v>
                </c:pt>
                <c:pt idx="106">
                  <c:v>41334</c:v>
                </c:pt>
                <c:pt idx="107">
                  <c:v>41306</c:v>
                </c:pt>
                <c:pt idx="108">
                  <c:v>41275</c:v>
                </c:pt>
                <c:pt idx="109">
                  <c:v>41244</c:v>
                </c:pt>
                <c:pt idx="110">
                  <c:v>41214</c:v>
                </c:pt>
                <c:pt idx="111">
                  <c:v>41183</c:v>
                </c:pt>
                <c:pt idx="112">
                  <c:v>41153</c:v>
                </c:pt>
                <c:pt idx="113">
                  <c:v>41122</c:v>
                </c:pt>
                <c:pt idx="114">
                  <c:v>41091</c:v>
                </c:pt>
                <c:pt idx="115">
                  <c:v>41061</c:v>
                </c:pt>
                <c:pt idx="116">
                  <c:v>41030</c:v>
                </c:pt>
                <c:pt idx="117">
                  <c:v>41000</c:v>
                </c:pt>
                <c:pt idx="118">
                  <c:v>40969</c:v>
                </c:pt>
                <c:pt idx="119">
                  <c:v>40940</c:v>
                </c:pt>
                <c:pt idx="120">
                  <c:v>40909</c:v>
                </c:pt>
                <c:pt idx="121">
                  <c:v>40878</c:v>
                </c:pt>
                <c:pt idx="122">
                  <c:v>40848</c:v>
                </c:pt>
                <c:pt idx="123">
                  <c:v>40817</c:v>
                </c:pt>
                <c:pt idx="124">
                  <c:v>40787</c:v>
                </c:pt>
                <c:pt idx="125">
                  <c:v>40756</c:v>
                </c:pt>
                <c:pt idx="126">
                  <c:v>40725</c:v>
                </c:pt>
                <c:pt idx="127">
                  <c:v>40695</c:v>
                </c:pt>
                <c:pt idx="128">
                  <c:v>40664</c:v>
                </c:pt>
                <c:pt idx="129">
                  <c:v>40634</c:v>
                </c:pt>
                <c:pt idx="130">
                  <c:v>40603</c:v>
                </c:pt>
                <c:pt idx="131">
                  <c:v>40575</c:v>
                </c:pt>
                <c:pt idx="132">
                  <c:v>40544</c:v>
                </c:pt>
                <c:pt idx="133">
                  <c:v>40513</c:v>
                </c:pt>
                <c:pt idx="134">
                  <c:v>40483</c:v>
                </c:pt>
                <c:pt idx="135">
                  <c:v>40452</c:v>
                </c:pt>
                <c:pt idx="136">
                  <c:v>40422</c:v>
                </c:pt>
                <c:pt idx="137">
                  <c:v>40391</c:v>
                </c:pt>
                <c:pt idx="138">
                  <c:v>40360</c:v>
                </c:pt>
                <c:pt idx="139">
                  <c:v>40330</c:v>
                </c:pt>
                <c:pt idx="140">
                  <c:v>40299</c:v>
                </c:pt>
                <c:pt idx="141">
                  <c:v>40269</c:v>
                </c:pt>
                <c:pt idx="142">
                  <c:v>40238</c:v>
                </c:pt>
                <c:pt idx="143">
                  <c:v>40210</c:v>
                </c:pt>
                <c:pt idx="144">
                  <c:v>40179</c:v>
                </c:pt>
                <c:pt idx="145">
                  <c:v>40148</c:v>
                </c:pt>
                <c:pt idx="146">
                  <c:v>40118</c:v>
                </c:pt>
                <c:pt idx="147">
                  <c:v>40087</c:v>
                </c:pt>
                <c:pt idx="148">
                  <c:v>40057</c:v>
                </c:pt>
                <c:pt idx="149">
                  <c:v>40026</c:v>
                </c:pt>
                <c:pt idx="150">
                  <c:v>39995</c:v>
                </c:pt>
                <c:pt idx="151">
                  <c:v>39965</c:v>
                </c:pt>
                <c:pt idx="152">
                  <c:v>39934</c:v>
                </c:pt>
                <c:pt idx="153">
                  <c:v>39904</c:v>
                </c:pt>
                <c:pt idx="154">
                  <c:v>39873</c:v>
                </c:pt>
                <c:pt idx="155">
                  <c:v>39845</c:v>
                </c:pt>
                <c:pt idx="156">
                  <c:v>39814</c:v>
                </c:pt>
                <c:pt idx="157">
                  <c:v>39783</c:v>
                </c:pt>
                <c:pt idx="158">
                  <c:v>39753</c:v>
                </c:pt>
                <c:pt idx="159">
                  <c:v>39722</c:v>
                </c:pt>
                <c:pt idx="160">
                  <c:v>39692</c:v>
                </c:pt>
                <c:pt idx="161">
                  <c:v>39661</c:v>
                </c:pt>
                <c:pt idx="162">
                  <c:v>39630</c:v>
                </c:pt>
                <c:pt idx="163">
                  <c:v>39600</c:v>
                </c:pt>
                <c:pt idx="164">
                  <c:v>39569</c:v>
                </c:pt>
                <c:pt idx="165">
                  <c:v>39539</c:v>
                </c:pt>
                <c:pt idx="166">
                  <c:v>39508</c:v>
                </c:pt>
                <c:pt idx="167">
                  <c:v>39479</c:v>
                </c:pt>
                <c:pt idx="168">
                  <c:v>39448</c:v>
                </c:pt>
                <c:pt idx="169">
                  <c:v>39417</c:v>
                </c:pt>
                <c:pt idx="170">
                  <c:v>39387</c:v>
                </c:pt>
                <c:pt idx="171">
                  <c:v>39356</c:v>
                </c:pt>
                <c:pt idx="172">
                  <c:v>39326</c:v>
                </c:pt>
                <c:pt idx="173">
                  <c:v>39295</c:v>
                </c:pt>
                <c:pt idx="174">
                  <c:v>39264</c:v>
                </c:pt>
                <c:pt idx="175">
                  <c:v>39234</c:v>
                </c:pt>
                <c:pt idx="176">
                  <c:v>39203</c:v>
                </c:pt>
                <c:pt idx="177">
                  <c:v>39173</c:v>
                </c:pt>
                <c:pt idx="178">
                  <c:v>39142</c:v>
                </c:pt>
                <c:pt idx="179">
                  <c:v>39114</c:v>
                </c:pt>
                <c:pt idx="180">
                  <c:v>39083</c:v>
                </c:pt>
                <c:pt idx="181">
                  <c:v>39052</c:v>
                </c:pt>
                <c:pt idx="182">
                  <c:v>39022</c:v>
                </c:pt>
                <c:pt idx="183">
                  <c:v>38991</c:v>
                </c:pt>
                <c:pt idx="184">
                  <c:v>38961</c:v>
                </c:pt>
                <c:pt idx="185">
                  <c:v>38930</c:v>
                </c:pt>
                <c:pt idx="186">
                  <c:v>38899</c:v>
                </c:pt>
                <c:pt idx="187">
                  <c:v>38869</c:v>
                </c:pt>
                <c:pt idx="188">
                  <c:v>38838</c:v>
                </c:pt>
                <c:pt idx="189">
                  <c:v>38808</c:v>
                </c:pt>
                <c:pt idx="190">
                  <c:v>38777</c:v>
                </c:pt>
                <c:pt idx="191">
                  <c:v>38749</c:v>
                </c:pt>
                <c:pt idx="192">
                  <c:v>38718</c:v>
                </c:pt>
                <c:pt idx="193">
                  <c:v>38687</c:v>
                </c:pt>
                <c:pt idx="194">
                  <c:v>38657</c:v>
                </c:pt>
                <c:pt idx="195">
                  <c:v>38626</c:v>
                </c:pt>
                <c:pt idx="196">
                  <c:v>38596</c:v>
                </c:pt>
                <c:pt idx="197">
                  <c:v>38565</c:v>
                </c:pt>
                <c:pt idx="198">
                  <c:v>38534</c:v>
                </c:pt>
                <c:pt idx="199">
                  <c:v>38504</c:v>
                </c:pt>
                <c:pt idx="200">
                  <c:v>38473</c:v>
                </c:pt>
                <c:pt idx="201">
                  <c:v>38443</c:v>
                </c:pt>
                <c:pt idx="202">
                  <c:v>38412</c:v>
                </c:pt>
                <c:pt idx="203">
                  <c:v>38384</c:v>
                </c:pt>
                <c:pt idx="204">
                  <c:v>38353</c:v>
                </c:pt>
                <c:pt idx="205">
                  <c:v>38322</c:v>
                </c:pt>
                <c:pt idx="206">
                  <c:v>38292</c:v>
                </c:pt>
                <c:pt idx="207">
                  <c:v>38261</c:v>
                </c:pt>
                <c:pt idx="208">
                  <c:v>38231</c:v>
                </c:pt>
                <c:pt idx="209">
                  <c:v>38200</c:v>
                </c:pt>
                <c:pt idx="210">
                  <c:v>38169</c:v>
                </c:pt>
                <c:pt idx="211">
                  <c:v>38139</c:v>
                </c:pt>
                <c:pt idx="212">
                  <c:v>38108</c:v>
                </c:pt>
                <c:pt idx="213">
                  <c:v>38078</c:v>
                </c:pt>
                <c:pt idx="214">
                  <c:v>38047</c:v>
                </c:pt>
                <c:pt idx="215">
                  <c:v>38018</c:v>
                </c:pt>
                <c:pt idx="216">
                  <c:v>37987</c:v>
                </c:pt>
                <c:pt idx="217">
                  <c:v>37956</c:v>
                </c:pt>
                <c:pt idx="218">
                  <c:v>37926</c:v>
                </c:pt>
                <c:pt idx="219">
                  <c:v>37895</c:v>
                </c:pt>
                <c:pt idx="220">
                  <c:v>37865</c:v>
                </c:pt>
                <c:pt idx="221">
                  <c:v>37834</c:v>
                </c:pt>
                <c:pt idx="222">
                  <c:v>37803</c:v>
                </c:pt>
                <c:pt idx="223">
                  <c:v>37773</c:v>
                </c:pt>
                <c:pt idx="224">
                  <c:v>37742</c:v>
                </c:pt>
                <c:pt idx="225">
                  <c:v>37712</c:v>
                </c:pt>
                <c:pt idx="226">
                  <c:v>37681</c:v>
                </c:pt>
                <c:pt idx="227">
                  <c:v>37653</c:v>
                </c:pt>
                <c:pt idx="228">
                  <c:v>37622</c:v>
                </c:pt>
                <c:pt idx="229">
                  <c:v>37591</c:v>
                </c:pt>
                <c:pt idx="230">
                  <c:v>37561</c:v>
                </c:pt>
                <c:pt idx="231">
                  <c:v>37530</c:v>
                </c:pt>
                <c:pt idx="232">
                  <c:v>37500</c:v>
                </c:pt>
                <c:pt idx="233">
                  <c:v>37469</c:v>
                </c:pt>
                <c:pt idx="234">
                  <c:v>37438</c:v>
                </c:pt>
                <c:pt idx="235">
                  <c:v>37408</c:v>
                </c:pt>
                <c:pt idx="236">
                  <c:v>37377</c:v>
                </c:pt>
                <c:pt idx="237">
                  <c:v>37347</c:v>
                </c:pt>
                <c:pt idx="238">
                  <c:v>37316</c:v>
                </c:pt>
                <c:pt idx="239">
                  <c:v>37288</c:v>
                </c:pt>
                <c:pt idx="240">
                  <c:v>37257</c:v>
                </c:pt>
                <c:pt idx="241">
                  <c:v>37226</c:v>
                </c:pt>
                <c:pt idx="242">
                  <c:v>37196</c:v>
                </c:pt>
                <c:pt idx="243">
                  <c:v>37165</c:v>
                </c:pt>
                <c:pt idx="244">
                  <c:v>37135</c:v>
                </c:pt>
                <c:pt idx="245">
                  <c:v>37104</c:v>
                </c:pt>
                <c:pt idx="246">
                  <c:v>37073</c:v>
                </c:pt>
                <c:pt idx="247">
                  <c:v>37043</c:v>
                </c:pt>
                <c:pt idx="248">
                  <c:v>37012</c:v>
                </c:pt>
                <c:pt idx="249">
                  <c:v>36982</c:v>
                </c:pt>
                <c:pt idx="250">
                  <c:v>36951</c:v>
                </c:pt>
                <c:pt idx="251">
                  <c:v>36923</c:v>
                </c:pt>
                <c:pt idx="252">
                  <c:v>36892</c:v>
                </c:pt>
                <c:pt idx="253">
                  <c:v>36861</c:v>
                </c:pt>
                <c:pt idx="254">
                  <c:v>36831</c:v>
                </c:pt>
                <c:pt idx="255">
                  <c:v>36800</c:v>
                </c:pt>
                <c:pt idx="256">
                  <c:v>36770</c:v>
                </c:pt>
                <c:pt idx="257">
                  <c:v>36739</c:v>
                </c:pt>
                <c:pt idx="258">
                  <c:v>36708</c:v>
                </c:pt>
                <c:pt idx="259">
                  <c:v>36678</c:v>
                </c:pt>
                <c:pt idx="260">
                  <c:v>36647</c:v>
                </c:pt>
                <c:pt idx="261">
                  <c:v>36617</c:v>
                </c:pt>
                <c:pt idx="262">
                  <c:v>36586</c:v>
                </c:pt>
                <c:pt idx="263">
                  <c:v>36557</c:v>
                </c:pt>
                <c:pt idx="264">
                  <c:v>36526</c:v>
                </c:pt>
                <c:pt idx="265">
                  <c:v>36495</c:v>
                </c:pt>
                <c:pt idx="266">
                  <c:v>36465</c:v>
                </c:pt>
                <c:pt idx="267">
                  <c:v>36434</c:v>
                </c:pt>
                <c:pt idx="268">
                  <c:v>36404</c:v>
                </c:pt>
                <c:pt idx="269">
                  <c:v>36373</c:v>
                </c:pt>
                <c:pt idx="270">
                  <c:v>36342</c:v>
                </c:pt>
                <c:pt idx="271">
                  <c:v>36312</c:v>
                </c:pt>
                <c:pt idx="272">
                  <c:v>36281</c:v>
                </c:pt>
                <c:pt idx="273">
                  <c:v>36251</c:v>
                </c:pt>
                <c:pt idx="274">
                  <c:v>36220</c:v>
                </c:pt>
                <c:pt idx="275">
                  <c:v>36192</c:v>
                </c:pt>
                <c:pt idx="276">
                  <c:v>36161</c:v>
                </c:pt>
                <c:pt idx="277">
                  <c:v>36130</c:v>
                </c:pt>
                <c:pt idx="278">
                  <c:v>36100</c:v>
                </c:pt>
                <c:pt idx="279">
                  <c:v>36069</c:v>
                </c:pt>
                <c:pt idx="280">
                  <c:v>36039</c:v>
                </c:pt>
                <c:pt idx="281">
                  <c:v>36008</c:v>
                </c:pt>
                <c:pt idx="282">
                  <c:v>35977</c:v>
                </c:pt>
                <c:pt idx="283">
                  <c:v>35947</c:v>
                </c:pt>
                <c:pt idx="284">
                  <c:v>35916</c:v>
                </c:pt>
                <c:pt idx="285">
                  <c:v>35886</c:v>
                </c:pt>
                <c:pt idx="286">
                  <c:v>35855</c:v>
                </c:pt>
                <c:pt idx="287">
                  <c:v>35827</c:v>
                </c:pt>
                <c:pt idx="288">
                  <c:v>35796</c:v>
                </c:pt>
                <c:pt idx="289">
                  <c:v>35765</c:v>
                </c:pt>
                <c:pt idx="290">
                  <c:v>35735</c:v>
                </c:pt>
                <c:pt idx="291">
                  <c:v>35704</c:v>
                </c:pt>
                <c:pt idx="292">
                  <c:v>35674</c:v>
                </c:pt>
                <c:pt idx="293">
                  <c:v>35643</c:v>
                </c:pt>
                <c:pt idx="294">
                  <c:v>35612</c:v>
                </c:pt>
                <c:pt idx="295">
                  <c:v>35582</c:v>
                </c:pt>
                <c:pt idx="296">
                  <c:v>35551</c:v>
                </c:pt>
                <c:pt idx="297">
                  <c:v>35521</c:v>
                </c:pt>
                <c:pt idx="298">
                  <c:v>35490</c:v>
                </c:pt>
                <c:pt idx="299">
                  <c:v>35462</c:v>
                </c:pt>
                <c:pt idx="300">
                  <c:v>35431</c:v>
                </c:pt>
                <c:pt idx="301">
                  <c:v>35400</c:v>
                </c:pt>
                <c:pt idx="302">
                  <c:v>35370</c:v>
                </c:pt>
                <c:pt idx="303">
                  <c:v>35339</c:v>
                </c:pt>
                <c:pt idx="304">
                  <c:v>35309</c:v>
                </c:pt>
                <c:pt idx="305">
                  <c:v>35278</c:v>
                </c:pt>
                <c:pt idx="306">
                  <c:v>35247</c:v>
                </c:pt>
                <c:pt idx="307">
                  <c:v>35217</c:v>
                </c:pt>
                <c:pt idx="308">
                  <c:v>35186</c:v>
                </c:pt>
                <c:pt idx="309">
                  <c:v>35156</c:v>
                </c:pt>
                <c:pt idx="310">
                  <c:v>35125</c:v>
                </c:pt>
                <c:pt idx="311">
                  <c:v>35096</c:v>
                </c:pt>
                <c:pt idx="312">
                  <c:v>35065</c:v>
                </c:pt>
              </c:numCache>
            </c:numRef>
          </c:cat>
          <c:val>
            <c:numRef>
              <c:f>'Verbraucherpreise DE'!$C$18:$C$330</c:f>
              <c:numCache>
                <c:formatCode>0.0</c:formatCode>
                <c:ptCount val="313"/>
                <c:pt idx="0">
                  <c:v>111.5</c:v>
                </c:pt>
                <c:pt idx="1">
                  <c:v>111.1</c:v>
                </c:pt>
                <c:pt idx="2">
                  <c:v>110.5</c:v>
                </c:pt>
                <c:pt idx="3">
                  <c:v>110.7</c:v>
                </c:pt>
                <c:pt idx="4">
                  <c:v>110.1</c:v>
                </c:pt>
                <c:pt idx="5">
                  <c:v>110.1</c:v>
                </c:pt>
                <c:pt idx="6">
                  <c:v>110.1</c:v>
                </c:pt>
                <c:pt idx="7">
                  <c:v>109.1</c:v>
                </c:pt>
                <c:pt idx="8">
                  <c:v>108.7</c:v>
                </c:pt>
                <c:pt idx="9">
                  <c:v>108.2</c:v>
                </c:pt>
                <c:pt idx="10">
                  <c:v>107.5</c:v>
                </c:pt>
                <c:pt idx="11">
                  <c:v>107</c:v>
                </c:pt>
                <c:pt idx="12">
                  <c:v>106.3</c:v>
                </c:pt>
                <c:pt idx="13">
                  <c:v>105.5</c:v>
                </c:pt>
                <c:pt idx="14">
                  <c:v>105</c:v>
                </c:pt>
                <c:pt idx="15">
                  <c:v>105.9</c:v>
                </c:pt>
                <c:pt idx="16">
                  <c:v>105.8</c:v>
                </c:pt>
                <c:pt idx="17">
                  <c:v>106</c:v>
                </c:pt>
                <c:pt idx="18">
                  <c:v>106.1</c:v>
                </c:pt>
                <c:pt idx="19">
                  <c:v>106.6</c:v>
                </c:pt>
                <c:pt idx="20">
                  <c:v>106</c:v>
                </c:pt>
                <c:pt idx="21">
                  <c:v>106.1</c:v>
                </c:pt>
                <c:pt idx="22">
                  <c:v>105.7</c:v>
                </c:pt>
                <c:pt idx="23">
                  <c:v>105.6</c:v>
                </c:pt>
                <c:pt idx="24">
                  <c:v>105.2</c:v>
                </c:pt>
                <c:pt idx="25">
                  <c:v>105.8</c:v>
                </c:pt>
                <c:pt idx="26">
                  <c:v>105.3</c:v>
                </c:pt>
                <c:pt idx="27">
                  <c:v>106.1</c:v>
                </c:pt>
                <c:pt idx="28">
                  <c:v>106</c:v>
                </c:pt>
                <c:pt idx="29">
                  <c:v>106</c:v>
                </c:pt>
                <c:pt idx="30">
                  <c:v>106.2</c:v>
                </c:pt>
                <c:pt idx="31">
                  <c:v>105.7</c:v>
                </c:pt>
                <c:pt idx="32">
                  <c:v>105.4</c:v>
                </c:pt>
                <c:pt idx="33">
                  <c:v>105.2</c:v>
                </c:pt>
                <c:pt idx="34">
                  <c:v>104.2</c:v>
                </c:pt>
                <c:pt idx="35">
                  <c:v>103.8</c:v>
                </c:pt>
                <c:pt idx="36" formatCode="General">
                  <c:v>103.4</c:v>
                </c:pt>
                <c:pt idx="37" formatCode="General">
                  <c:v>104.2</c:v>
                </c:pt>
                <c:pt idx="38" formatCode="General">
                  <c:v>104.2</c:v>
                </c:pt>
                <c:pt idx="39" formatCode="General">
                  <c:v>104.9</c:v>
                </c:pt>
                <c:pt idx="40" formatCode="General">
                  <c:v>104.7</c:v>
                </c:pt>
                <c:pt idx="41" formatCode="General">
                  <c:v>104.5</c:v>
                </c:pt>
                <c:pt idx="42" formatCode="General">
                  <c:v>104.4</c:v>
                </c:pt>
                <c:pt idx="43" formatCode="General">
                  <c:v>104</c:v>
                </c:pt>
                <c:pt idx="44" formatCode="General">
                  <c:v>103.9</c:v>
                </c:pt>
                <c:pt idx="45" formatCode="General">
                  <c:v>103.1</c:v>
                </c:pt>
                <c:pt idx="46" formatCode="General">
                  <c:v>102.9</c:v>
                </c:pt>
                <c:pt idx="47" formatCode="General">
                  <c:v>102.3</c:v>
                </c:pt>
                <c:pt idx="48" formatCode="General">
                  <c:v>102</c:v>
                </c:pt>
                <c:pt idx="49" formatCode="General">
                  <c:v>102.6</c:v>
                </c:pt>
                <c:pt idx="50" formatCode="General">
                  <c:v>102.1</c:v>
                </c:pt>
                <c:pt idx="51" formatCode="General">
                  <c:v>102.5</c:v>
                </c:pt>
                <c:pt idx="52" formatCode="General">
                  <c:v>102.7</c:v>
                </c:pt>
                <c:pt idx="53" formatCode="General">
                  <c:v>102.6</c:v>
                </c:pt>
                <c:pt idx="54" formatCode="General">
                  <c:v>102.5</c:v>
                </c:pt>
                <c:pt idx="55" formatCode="General">
                  <c:v>102.1</c:v>
                </c:pt>
                <c:pt idx="56" formatCode="General">
                  <c:v>101.8</c:v>
                </c:pt>
                <c:pt idx="57" formatCode="General">
                  <c:v>101.8</c:v>
                </c:pt>
                <c:pt idx="58" formatCode="General">
                  <c:v>101.4</c:v>
                </c:pt>
                <c:pt idx="59" formatCode="General">
                  <c:v>101.2</c:v>
                </c:pt>
                <c:pt idx="60" formatCode="General">
                  <c:v>100.6</c:v>
                </c:pt>
                <c:pt idx="61" formatCode="General">
                  <c:v>101.2</c:v>
                </c:pt>
                <c:pt idx="62" formatCode="General">
                  <c:v>100.5</c:v>
                </c:pt>
                <c:pt idx="63" formatCode="General">
                  <c:v>101.2</c:v>
                </c:pt>
                <c:pt idx="64" formatCode="General">
                  <c:v>101</c:v>
                </c:pt>
                <c:pt idx="65" formatCode="General">
                  <c:v>101</c:v>
                </c:pt>
                <c:pt idx="66" formatCode="General">
                  <c:v>101.1</c:v>
                </c:pt>
                <c:pt idx="67" formatCode="General">
                  <c:v>100.7</c:v>
                </c:pt>
                <c:pt idx="68" formatCode="General">
                  <c:v>100.6</c:v>
                </c:pt>
                <c:pt idx="69" formatCode="General">
                  <c:v>100.1</c:v>
                </c:pt>
                <c:pt idx="70" formatCode="General">
                  <c:v>100</c:v>
                </c:pt>
                <c:pt idx="71" formatCode="General">
                  <c:v>99.3</c:v>
                </c:pt>
                <c:pt idx="72" formatCode="General">
                  <c:v>99</c:v>
                </c:pt>
                <c:pt idx="73" formatCode="General">
                  <c:v>99.7</c:v>
                </c:pt>
                <c:pt idx="74" formatCode="General">
                  <c:v>99.7</c:v>
                </c:pt>
                <c:pt idx="75" formatCode="General">
                  <c:v>100.4</c:v>
                </c:pt>
                <c:pt idx="76" formatCode="General">
                  <c:v>100.4</c:v>
                </c:pt>
                <c:pt idx="77" formatCode="General">
                  <c:v>100.6</c:v>
                </c:pt>
                <c:pt idx="78" formatCode="General">
                  <c:v>100.6</c:v>
                </c:pt>
                <c:pt idx="79" formatCode="General">
                  <c:v>100.4</c:v>
                </c:pt>
                <c:pt idx="80" formatCode="General">
                  <c:v>100.4</c:v>
                </c:pt>
                <c:pt idx="81" formatCode="General">
                  <c:v>100.2</c:v>
                </c:pt>
                <c:pt idx="82" formatCode="General">
                  <c:v>99.7</c:v>
                </c:pt>
                <c:pt idx="83" formatCode="General">
                  <c:v>99.2</c:v>
                </c:pt>
                <c:pt idx="84" formatCode="General">
                  <c:v>98.5</c:v>
                </c:pt>
                <c:pt idx="85" formatCode="General">
                  <c:v>99.5</c:v>
                </c:pt>
                <c:pt idx="86" formatCode="General">
                  <c:v>99.5</c:v>
                </c:pt>
                <c:pt idx="87" formatCode="General">
                  <c:v>99.5</c:v>
                </c:pt>
                <c:pt idx="88" formatCode="General">
                  <c:v>99.8</c:v>
                </c:pt>
                <c:pt idx="89" formatCode="General">
                  <c:v>99.8</c:v>
                </c:pt>
                <c:pt idx="90" formatCode="General">
                  <c:v>99.7</c:v>
                </c:pt>
                <c:pt idx="91" formatCode="General">
                  <c:v>99.5</c:v>
                </c:pt>
                <c:pt idx="92" formatCode="General">
                  <c:v>99.2</c:v>
                </c:pt>
                <c:pt idx="93" formatCode="General">
                  <c:v>99.4</c:v>
                </c:pt>
                <c:pt idx="94" formatCode="General">
                  <c:v>99.5</c:v>
                </c:pt>
                <c:pt idx="95" formatCode="General">
                  <c:v>99.2</c:v>
                </c:pt>
                <c:pt idx="96" formatCode="General">
                  <c:v>98.8</c:v>
                </c:pt>
                <c:pt idx="97" formatCode="General">
                  <c:v>99.3</c:v>
                </c:pt>
                <c:pt idx="98" formatCode="General">
                  <c:v>98.9</c:v>
                </c:pt>
                <c:pt idx="99" formatCode="General">
                  <c:v>98.7</c:v>
                </c:pt>
                <c:pt idx="100" formatCode="General">
                  <c:v>98.9</c:v>
                </c:pt>
                <c:pt idx="101" formatCode="General">
                  <c:v>98.9</c:v>
                </c:pt>
                <c:pt idx="102" formatCode="General">
                  <c:v>98.9</c:v>
                </c:pt>
                <c:pt idx="103" formatCode="General">
                  <c:v>98.5</c:v>
                </c:pt>
                <c:pt idx="104" formatCode="General">
                  <c:v>98.4</c:v>
                </c:pt>
                <c:pt idx="105" formatCode="General">
                  <c:v>98</c:v>
                </c:pt>
                <c:pt idx="106" formatCode="General">
                  <c:v>98.4</c:v>
                </c:pt>
                <c:pt idx="107" formatCode="General">
                  <c:v>98</c:v>
                </c:pt>
                <c:pt idx="108" formatCode="General">
                  <c:v>97.4</c:v>
                </c:pt>
                <c:pt idx="109" formatCode="General">
                  <c:v>97.9</c:v>
                </c:pt>
                <c:pt idx="110" formatCode="General">
                  <c:v>97.6</c:v>
                </c:pt>
                <c:pt idx="111" formatCode="General">
                  <c:v>97.5</c:v>
                </c:pt>
                <c:pt idx="112" formatCode="General">
                  <c:v>97.5</c:v>
                </c:pt>
                <c:pt idx="113" formatCode="General">
                  <c:v>97.4</c:v>
                </c:pt>
                <c:pt idx="114" formatCode="General">
                  <c:v>97.1</c:v>
                </c:pt>
                <c:pt idx="115" formatCode="General">
                  <c:v>96.7</c:v>
                </c:pt>
                <c:pt idx="116" formatCode="General">
                  <c:v>96.8</c:v>
                </c:pt>
                <c:pt idx="117" formatCode="General">
                  <c:v>96.9</c:v>
                </c:pt>
                <c:pt idx="118" formatCode="General">
                  <c:v>97.1</c:v>
                </c:pt>
                <c:pt idx="119" formatCode="General">
                  <c:v>96.5</c:v>
                </c:pt>
                <c:pt idx="120" formatCode="General">
                  <c:v>95.8</c:v>
                </c:pt>
                <c:pt idx="121" formatCode="General">
                  <c:v>96</c:v>
                </c:pt>
                <c:pt idx="122" formatCode="General">
                  <c:v>95.7</c:v>
                </c:pt>
                <c:pt idx="123" formatCode="General">
                  <c:v>95.6</c:v>
                </c:pt>
                <c:pt idx="124" formatCode="General">
                  <c:v>95.6</c:v>
                </c:pt>
                <c:pt idx="125" formatCode="General">
                  <c:v>95.4</c:v>
                </c:pt>
                <c:pt idx="126" formatCode="General">
                  <c:v>95.3</c:v>
                </c:pt>
                <c:pt idx="127" formatCode="General">
                  <c:v>95.1</c:v>
                </c:pt>
                <c:pt idx="128" formatCode="General">
                  <c:v>95</c:v>
                </c:pt>
                <c:pt idx="129" formatCode="General">
                  <c:v>95.1</c:v>
                </c:pt>
                <c:pt idx="130" formatCode="General">
                  <c:v>95</c:v>
                </c:pt>
                <c:pt idx="131" formatCode="General">
                  <c:v>94.5</c:v>
                </c:pt>
                <c:pt idx="132" formatCode="General">
                  <c:v>93.9</c:v>
                </c:pt>
                <c:pt idx="133" formatCode="General">
                  <c:v>94.1</c:v>
                </c:pt>
                <c:pt idx="134" formatCode="General">
                  <c:v>93.6</c:v>
                </c:pt>
                <c:pt idx="135" formatCode="General">
                  <c:v>93.4</c:v>
                </c:pt>
                <c:pt idx="136" formatCode="General">
                  <c:v>93.3</c:v>
                </c:pt>
                <c:pt idx="137" formatCode="General">
                  <c:v>93.4</c:v>
                </c:pt>
                <c:pt idx="138" formatCode="General">
                  <c:v>93.3</c:v>
                </c:pt>
                <c:pt idx="139" formatCode="General">
                  <c:v>93.2</c:v>
                </c:pt>
                <c:pt idx="140" formatCode="General">
                  <c:v>93.2</c:v>
                </c:pt>
                <c:pt idx="141" formatCode="General">
                  <c:v>93.2</c:v>
                </c:pt>
                <c:pt idx="142" formatCode="General">
                  <c:v>93.2</c:v>
                </c:pt>
                <c:pt idx="143" formatCode="General">
                  <c:v>92.7</c:v>
                </c:pt>
                <c:pt idx="144" formatCode="General">
                  <c:v>92.3</c:v>
                </c:pt>
                <c:pt idx="145" formatCode="General">
                  <c:v>92.9</c:v>
                </c:pt>
                <c:pt idx="146" formatCode="General">
                  <c:v>92.1</c:v>
                </c:pt>
                <c:pt idx="147" formatCode="General">
                  <c:v>92.3</c:v>
                </c:pt>
                <c:pt idx="148" formatCode="General">
                  <c:v>92.2</c:v>
                </c:pt>
                <c:pt idx="149" formatCode="General">
                  <c:v>92.5</c:v>
                </c:pt>
                <c:pt idx="150" formatCode="General">
                  <c:v>92.3</c:v>
                </c:pt>
                <c:pt idx="151" formatCode="General">
                  <c:v>92.3</c:v>
                </c:pt>
                <c:pt idx="152" formatCode="General">
                  <c:v>92</c:v>
                </c:pt>
                <c:pt idx="153" formatCode="General">
                  <c:v>92.1</c:v>
                </c:pt>
                <c:pt idx="154" formatCode="General">
                  <c:v>92</c:v>
                </c:pt>
                <c:pt idx="155" formatCode="General">
                  <c:v>92.2</c:v>
                </c:pt>
                <c:pt idx="156" formatCode="General">
                  <c:v>91.7</c:v>
                </c:pt>
                <c:pt idx="157" formatCode="General">
                  <c:v>92.1</c:v>
                </c:pt>
                <c:pt idx="158" formatCode="General">
                  <c:v>91.8</c:v>
                </c:pt>
                <c:pt idx="159" formatCode="General">
                  <c:v>92.2</c:v>
                </c:pt>
                <c:pt idx="160" formatCode="General">
                  <c:v>92.4</c:v>
                </c:pt>
                <c:pt idx="161" formatCode="General">
                  <c:v>92.5</c:v>
                </c:pt>
                <c:pt idx="162" formatCode="General">
                  <c:v>92.8</c:v>
                </c:pt>
                <c:pt idx="163" formatCode="General">
                  <c:v>92.3</c:v>
                </c:pt>
                <c:pt idx="164" formatCode="General">
                  <c:v>92</c:v>
                </c:pt>
                <c:pt idx="165" formatCode="General">
                  <c:v>91.5</c:v>
                </c:pt>
                <c:pt idx="166" formatCode="General">
                  <c:v>91.7</c:v>
                </c:pt>
                <c:pt idx="167" formatCode="General">
                  <c:v>91.2</c:v>
                </c:pt>
                <c:pt idx="168" formatCode="General">
                  <c:v>90.8</c:v>
                </c:pt>
                <c:pt idx="169" formatCode="General">
                  <c:v>91.1</c:v>
                </c:pt>
                <c:pt idx="170" formatCode="General">
                  <c:v>90.6</c:v>
                </c:pt>
                <c:pt idx="171" formatCode="General">
                  <c:v>90.1</c:v>
                </c:pt>
                <c:pt idx="172" formatCode="General">
                  <c:v>89.9</c:v>
                </c:pt>
                <c:pt idx="173" formatCode="General">
                  <c:v>89.7</c:v>
                </c:pt>
                <c:pt idx="174" formatCode="General">
                  <c:v>89.8</c:v>
                </c:pt>
                <c:pt idx="175" formatCode="General">
                  <c:v>89.4</c:v>
                </c:pt>
                <c:pt idx="176" formatCode="General">
                  <c:v>89.3</c:v>
                </c:pt>
                <c:pt idx="177" formatCode="General">
                  <c:v>89.3</c:v>
                </c:pt>
                <c:pt idx="178" formatCode="General">
                  <c:v>88.9</c:v>
                </c:pt>
                <c:pt idx="179" formatCode="General">
                  <c:v>88.7</c:v>
                </c:pt>
                <c:pt idx="180" formatCode="General">
                  <c:v>88.3</c:v>
                </c:pt>
                <c:pt idx="181" formatCode="General">
                  <c:v>88.3</c:v>
                </c:pt>
                <c:pt idx="182" formatCode="General">
                  <c:v>87.6</c:v>
                </c:pt>
                <c:pt idx="183" formatCode="General">
                  <c:v>87.6</c:v>
                </c:pt>
                <c:pt idx="184" formatCode="General">
                  <c:v>87.6</c:v>
                </c:pt>
                <c:pt idx="185" formatCode="General">
                  <c:v>87.9</c:v>
                </c:pt>
                <c:pt idx="186" formatCode="General">
                  <c:v>88</c:v>
                </c:pt>
                <c:pt idx="187" formatCode="General">
                  <c:v>87.7</c:v>
                </c:pt>
                <c:pt idx="188" formatCode="General">
                  <c:v>87.5</c:v>
                </c:pt>
                <c:pt idx="189" formatCode="General">
                  <c:v>87.5</c:v>
                </c:pt>
                <c:pt idx="190" formatCode="General">
                  <c:v>87.2</c:v>
                </c:pt>
                <c:pt idx="191" formatCode="General">
                  <c:v>87.2</c:v>
                </c:pt>
                <c:pt idx="192" formatCode="General">
                  <c:v>86.8</c:v>
                </c:pt>
                <c:pt idx="193" formatCode="General">
                  <c:v>87.1</c:v>
                </c:pt>
                <c:pt idx="194" formatCode="General">
                  <c:v>86.4</c:v>
                </c:pt>
                <c:pt idx="195" formatCode="General">
                  <c:v>86.7</c:v>
                </c:pt>
                <c:pt idx="196" formatCode="General">
                  <c:v>86.6</c:v>
                </c:pt>
                <c:pt idx="197" formatCode="General">
                  <c:v>86.5</c:v>
                </c:pt>
                <c:pt idx="198" formatCode="General">
                  <c:v>86.4</c:v>
                </c:pt>
                <c:pt idx="199" formatCode="General">
                  <c:v>86.1</c:v>
                </c:pt>
                <c:pt idx="200" formatCode="General">
                  <c:v>85.9</c:v>
                </c:pt>
                <c:pt idx="201" formatCode="General">
                  <c:v>85.8</c:v>
                </c:pt>
                <c:pt idx="202" formatCode="General">
                  <c:v>86</c:v>
                </c:pt>
                <c:pt idx="203" formatCode="General">
                  <c:v>85.6</c:v>
                </c:pt>
                <c:pt idx="204" formatCode="General">
                  <c:v>85.3</c:v>
                </c:pt>
                <c:pt idx="205" formatCode="General">
                  <c:v>85.9</c:v>
                </c:pt>
                <c:pt idx="206" formatCode="General">
                  <c:v>85</c:v>
                </c:pt>
                <c:pt idx="207" formatCode="General">
                  <c:v>85.1</c:v>
                </c:pt>
                <c:pt idx="208" formatCode="General">
                  <c:v>85</c:v>
                </c:pt>
                <c:pt idx="209" formatCode="General">
                  <c:v>85.2</c:v>
                </c:pt>
                <c:pt idx="210" formatCode="General">
                  <c:v>85.1</c:v>
                </c:pt>
                <c:pt idx="211" formatCode="General">
                  <c:v>85</c:v>
                </c:pt>
                <c:pt idx="212" formatCode="General">
                  <c:v>85</c:v>
                </c:pt>
                <c:pt idx="213" formatCode="General">
                  <c:v>84.8</c:v>
                </c:pt>
                <c:pt idx="214" formatCode="General">
                  <c:v>84.5</c:v>
                </c:pt>
                <c:pt idx="215" formatCode="General">
                  <c:v>84.2</c:v>
                </c:pt>
                <c:pt idx="216" formatCode="General">
                  <c:v>84</c:v>
                </c:pt>
                <c:pt idx="217" formatCode="General">
                  <c:v>84</c:v>
                </c:pt>
                <c:pt idx="218" formatCode="General">
                  <c:v>83.4</c:v>
                </c:pt>
                <c:pt idx="219" formatCode="General">
                  <c:v>83.6</c:v>
                </c:pt>
                <c:pt idx="220" formatCode="General">
                  <c:v>83.6</c:v>
                </c:pt>
                <c:pt idx="221" formatCode="General">
                  <c:v>83.6</c:v>
                </c:pt>
                <c:pt idx="222" formatCode="General">
                  <c:v>83.6</c:v>
                </c:pt>
                <c:pt idx="223" formatCode="General">
                  <c:v>83.5</c:v>
                </c:pt>
                <c:pt idx="224" formatCode="General">
                  <c:v>83.2</c:v>
                </c:pt>
                <c:pt idx="225" formatCode="General">
                  <c:v>83.4</c:v>
                </c:pt>
                <c:pt idx="226" formatCode="General">
                  <c:v>83.6</c:v>
                </c:pt>
                <c:pt idx="227" formatCode="General">
                  <c:v>83.6</c:v>
                </c:pt>
                <c:pt idx="228" formatCode="General">
                  <c:v>83.1</c:v>
                </c:pt>
                <c:pt idx="229" formatCode="General">
                  <c:v>83.1</c:v>
                </c:pt>
                <c:pt idx="230" formatCode="General">
                  <c:v>82.3</c:v>
                </c:pt>
                <c:pt idx="231" formatCode="General">
                  <c:v>82.6</c:v>
                </c:pt>
                <c:pt idx="232" formatCode="General">
                  <c:v>82.7</c:v>
                </c:pt>
                <c:pt idx="233" formatCode="General">
                  <c:v>82.7</c:v>
                </c:pt>
                <c:pt idx="234" formatCode="General">
                  <c:v>82.8</c:v>
                </c:pt>
                <c:pt idx="235" formatCode="General">
                  <c:v>82.7</c:v>
                </c:pt>
                <c:pt idx="236" formatCode="General">
                  <c:v>82.7</c:v>
                </c:pt>
                <c:pt idx="237" formatCode="General">
                  <c:v>82.6</c:v>
                </c:pt>
                <c:pt idx="238" formatCode="General">
                  <c:v>82.7</c:v>
                </c:pt>
                <c:pt idx="239" formatCode="General">
                  <c:v>82.5</c:v>
                </c:pt>
                <c:pt idx="240" formatCode="General">
                  <c:v>82.2</c:v>
                </c:pt>
                <c:pt idx="241" formatCode="General">
                  <c:v>82.2</c:v>
                </c:pt>
                <c:pt idx="242" formatCode="General">
                  <c:v>81.400000000000006</c:v>
                </c:pt>
                <c:pt idx="243" formatCode="General">
                  <c:v>81.599999999999994</c:v>
                </c:pt>
                <c:pt idx="244" formatCode="General">
                  <c:v>81.7</c:v>
                </c:pt>
                <c:pt idx="245" formatCode="General">
                  <c:v>81.7</c:v>
                </c:pt>
                <c:pt idx="246" formatCode="General">
                  <c:v>81.900000000000006</c:v>
                </c:pt>
                <c:pt idx="247" formatCode="General">
                  <c:v>81.8</c:v>
                </c:pt>
                <c:pt idx="248" formatCode="General">
                  <c:v>81.7</c:v>
                </c:pt>
                <c:pt idx="249" formatCode="General">
                  <c:v>81.400000000000006</c:v>
                </c:pt>
                <c:pt idx="250" formatCode="General">
                  <c:v>81</c:v>
                </c:pt>
                <c:pt idx="251" formatCode="General">
                  <c:v>81</c:v>
                </c:pt>
                <c:pt idx="252" formatCode="General">
                  <c:v>80.599999999999994</c:v>
                </c:pt>
                <c:pt idx="253" formatCode="General">
                  <c:v>80.8</c:v>
                </c:pt>
                <c:pt idx="254" formatCode="General">
                  <c:v>80.2</c:v>
                </c:pt>
                <c:pt idx="255" formatCode="General">
                  <c:v>80.099999999999994</c:v>
                </c:pt>
                <c:pt idx="256" formatCode="General">
                  <c:v>80.2</c:v>
                </c:pt>
                <c:pt idx="257" formatCode="General">
                  <c:v>80</c:v>
                </c:pt>
                <c:pt idx="258" formatCode="General">
                  <c:v>80.2</c:v>
                </c:pt>
                <c:pt idx="259" formatCode="General">
                  <c:v>79.8</c:v>
                </c:pt>
                <c:pt idx="260" formatCode="General">
                  <c:v>79.5</c:v>
                </c:pt>
                <c:pt idx="261" formatCode="General">
                  <c:v>79.5</c:v>
                </c:pt>
                <c:pt idx="262" formatCode="General">
                  <c:v>79.5</c:v>
                </c:pt>
                <c:pt idx="263" formatCode="General">
                  <c:v>79.5</c:v>
                </c:pt>
                <c:pt idx="264" formatCode="General">
                  <c:v>79.5</c:v>
                </c:pt>
                <c:pt idx="265" formatCode="General">
                  <c:v>79.3</c:v>
                </c:pt>
                <c:pt idx="266" formatCode="General">
                  <c:v>79</c:v>
                </c:pt>
                <c:pt idx="267" formatCode="General">
                  <c:v>78.8</c:v>
                </c:pt>
                <c:pt idx="268" formatCode="General">
                  <c:v>78.900000000000006</c:v>
                </c:pt>
                <c:pt idx="269" formatCode="General">
                  <c:v>79.099999999999994</c:v>
                </c:pt>
                <c:pt idx="270" formatCode="General">
                  <c:v>79.2</c:v>
                </c:pt>
                <c:pt idx="271" formatCode="General">
                  <c:v>78.8</c:v>
                </c:pt>
                <c:pt idx="272" formatCode="General">
                  <c:v>78.7</c:v>
                </c:pt>
                <c:pt idx="273" formatCode="General">
                  <c:v>78.7</c:v>
                </c:pt>
                <c:pt idx="274" formatCode="General">
                  <c:v>78.3</c:v>
                </c:pt>
                <c:pt idx="275" formatCode="General">
                  <c:v>78.3</c:v>
                </c:pt>
                <c:pt idx="276" formatCode="General">
                  <c:v>78.2</c:v>
                </c:pt>
                <c:pt idx="277" formatCode="General">
                  <c:v>78.3</c:v>
                </c:pt>
                <c:pt idx="278" formatCode="General">
                  <c:v>78.2</c:v>
                </c:pt>
                <c:pt idx="279" formatCode="General">
                  <c:v>78.2</c:v>
                </c:pt>
                <c:pt idx="280" formatCode="General">
                  <c:v>78.3</c:v>
                </c:pt>
                <c:pt idx="281" formatCode="General">
                  <c:v>78.5</c:v>
                </c:pt>
                <c:pt idx="282" formatCode="General">
                  <c:v>78.7</c:v>
                </c:pt>
                <c:pt idx="283" formatCode="General">
                  <c:v>78.400000000000006</c:v>
                </c:pt>
                <c:pt idx="284" formatCode="General">
                  <c:v>78.3</c:v>
                </c:pt>
                <c:pt idx="285" formatCode="General">
                  <c:v>78.2</c:v>
                </c:pt>
                <c:pt idx="286" formatCode="General">
                  <c:v>78.099999999999994</c:v>
                </c:pt>
                <c:pt idx="287" formatCode="General">
                  <c:v>78.2</c:v>
                </c:pt>
                <c:pt idx="288" formatCode="General">
                  <c:v>78.099999999999994</c:v>
                </c:pt>
                <c:pt idx="289" formatCode="General">
                  <c:v>78.099999999999994</c:v>
                </c:pt>
                <c:pt idx="290" formatCode="General">
                  <c:v>77.900000000000006</c:v>
                </c:pt>
                <c:pt idx="291" formatCode="General">
                  <c:v>77.900000000000006</c:v>
                </c:pt>
                <c:pt idx="292" formatCode="General">
                  <c:v>78</c:v>
                </c:pt>
                <c:pt idx="293" formatCode="General">
                  <c:v>78.099999999999994</c:v>
                </c:pt>
                <c:pt idx="294" formatCode="General">
                  <c:v>78.099999999999994</c:v>
                </c:pt>
                <c:pt idx="295" formatCode="General">
                  <c:v>77.400000000000006</c:v>
                </c:pt>
                <c:pt idx="296" formatCode="General">
                  <c:v>77.3</c:v>
                </c:pt>
                <c:pt idx="297" formatCode="General">
                  <c:v>77.099999999999994</c:v>
                </c:pt>
                <c:pt idx="298" formatCode="General">
                  <c:v>77.2</c:v>
                </c:pt>
                <c:pt idx="299" formatCode="General">
                  <c:v>77.2</c:v>
                </c:pt>
                <c:pt idx="300" formatCode="General">
                  <c:v>77.099999999999994</c:v>
                </c:pt>
                <c:pt idx="301" formatCode="General">
                  <c:v>76.5</c:v>
                </c:pt>
                <c:pt idx="302" formatCode="General">
                  <c:v>76.2</c:v>
                </c:pt>
                <c:pt idx="303" formatCode="General">
                  <c:v>76.3</c:v>
                </c:pt>
                <c:pt idx="304" formatCode="General">
                  <c:v>76.3</c:v>
                </c:pt>
                <c:pt idx="305" formatCode="General">
                  <c:v>76.3</c:v>
                </c:pt>
                <c:pt idx="306" formatCode="General">
                  <c:v>76.3</c:v>
                </c:pt>
                <c:pt idx="307" formatCode="General">
                  <c:v>76.2</c:v>
                </c:pt>
                <c:pt idx="308" formatCode="General">
                  <c:v>76.099999999999994</c:v>
                </c:pt>
                <c:pt idx="309" formatCode="General">
                  <c:v>76</c:v>
                </c:pt>
                <c:pt idx="310" formatCode="General">
                  <c:v>76</c:v>
                </c:pt>
                <c:pt idx="311" formatCode="General">
                  <c:v>76</c:v>
                </c:pt>
                <c:pt idx="312" formatCode="General">
                  <c:v>75.5</c:v>
                </c:pt>
              </c:numCache>
            </c:numRef>
          </c:val>
          <c:smooth val="0"/>
          <c:extLst>
            <c:ext xmlns:c16="http://schemas.microsoft.com/office/drawing/2014/chart" uri="{C3380CC4-5D6E-409C-BE32-E72D297353CC}">
              <c16:uniqueId val="{00000000-D77C-4300-9608-802C12D8E377}"/>
            </c:ext>
          </c:extLst>
        </c:ser>
        <c:dLbls>
          <c:showLegendKey val="0"/>
          <c:showVal val="0"/>
          <c:showCatName val="0"/>
          <c:showSerName val="0"/>
          <c:showPercent val="0"/>
          <c:showBubbleSize val="0"/>
        </c:dLbls>
        <c:smooth val="0"/>
        <c:axId val="147849984"/>
        <c:axId val="147851520"/>
      </c:lineChart>
      <c:dateAx>
        <c:axId val="147849984"/>
        <c:scaling>
          <c:orientation val="minMax"/>
        </c:scaling>
        <c:delete val="0"/>
        <c:axPos val="b"/>
        <c:numFmt formatCode="yyyy" sourceLinked="0"/>
        <c:majorTickMark val="none"/>
        <c:minorTickMark val="none"/>
        <c:tickLblPos val="low"/>
        <c:spPr>
          <a:ln w="25400">
            <a:solidFill>
              <a:schemeClr val="tx1"/>
            </a:solidFill>
            <a:prstDash val="solid"/>
          </a:ln>
        </c:spPr>
        <c:txPr>
          <a:bodyPr rot="-5400000" vert="horz"/>
          <a:lstStyle/>
          <a:p>
            <a:pPr>
              <a:defRPr/>
            </a:pPr>
            <a:endParaRPr lang="de-DE"/>
          </a:p>
        </c:txPr>
        <c:crossAx val="147851520"/>
        <c:crosses val="autoZero"/>
        <c:auto val="1"/>
        <c:lblOffset val="100"/>
        <c:baseTimeUnit val="months"/>
        <c:majorUnit val="12"/>
        <c:majorTimeUnit val="months"/>
        <c:minorUnit val="6"/>
        <c:minorTimeUnit val="months"/>
      </c:dateAx>
      <c:valAx>
        <c:axId val="147851520"/>
        <c:scaling>
          <c:orientation val="minMax"/>
          <c:min val="7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47849984"/>
        <c:crosses val="autoZero"/>
        <c:crossBetween val="between"/>
        <c:majorUnit val="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 Verbraucherpreisindex</a:t>
            </a:r>
          </a:p>
          <a:p>
            <a:pPr algn="l">
              <a:defRPr/>
            </a:pPr>
            <a:r>
              <a:rPr lang="de-DE" sz="1200"/>
              <a:t>(Originalwert, 2015=100)</a:t>
            </a:r>
          </a:p>
        </c:rich>
      </c:tx>
      <c:layout>
        <c:manualLayout>
          <c:xMode val="edge"/>
          <c:yMode val="edge"/>
          <c:x val="1.1168988491823137E-2"/>
          <c:y val="1.1194999018068036E-2"/>
        </c:manualLayout>
      </c:layout>
      <c:overlay val="0"/>
      <c:spPr>
        <a:noFill/>
        <a:ln w="25400">
          <a:noFill/>
        </a:ln>
      </c:spPr>
    </c:title>
    <c:autoTitleDeleted val="0"/>
    <c:plotArea>
      <c:layout>
        <c:manualLayout>
          <c:layoutTarget val="inner"/>
          <c:xMode val="edge"/>
          <c:yMode val="edge"/>
          <c:x val="8.6586230567332931E-2"/>
          <c:y val="0.19133991228070171"/>
          <c:w val="0.90459341813042604"/>
          <c:h val="0.67527777953751245"/>
        </c:manualLayout>
      </c:layout>
      <c:lineChart>
        <c:grouping val="standard"/>
        <c:varyColors val="0"/>
        <c:ser>
          <c:idx val="0"/>
          <c:order val="0"/>
          <c:spPr>
            <a:ln>
              <a:solidFill>
                <a:srgbClr val="00B0F0"/>
              </a:solidFill>
            </a:ln>
          </c:spPr>
          <c:marker>
            <c:symbol val="none"/>
          </c:marker>
          <c:cat>
            <c:numRef>
              <c:f>'Verbraucherpreise DE'!$B$7:$B$66</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'Verbraucherpreise DE'!$C$7:$C$66</c:f>
              <c:numCache>
                <c:formatCode>0.0</c:formatCode>
                <c:ptCount val="60"/>
                <c:pt idx="0">
                  <c:v>119.157496710058</c:v>
                </c:pt>
                <c:pt idx="1">
                  <c:v>118.86034584544439</c:v>
                </c:pt>
                <c:pt idx="2">
                  <c:v>118.5639360054308</c:v>
                </c:pt>
                <c:pt idx="3">
                  <c:v>118.26826534207561</c:v>
                </c:pt>
                <c:pt idx="4">
                  <c:v>117.97333201204549</c:v>
                </c:pt>
                <c:pt idx="5">
                  <c:v>117.67913417660398</c:v>
                </c:pt>
                <c:pt idx="6">
                  <c:v>117.38567000159999</c:v>
                </c:pt>
                <c:pt idx="7">
                  <c:v>117.2684016</c:v>
                </c:pt>
                <c:pt idx="8">
                  <c:v>116.22239999999999</c:v>
                </c:pt>
                <c:pt idx="9">
                  <c:v>115.3</c:v>
                </c:pt>
                <c:pt idx="10">
                  <c:v>112.5</c:v>
                </c:pt>
                <c:pt idx="11">
                  <c:v>111.5</c:v>
                </c:pt>
                <c:pt idx="12">
                  <c:v>111.1</c:v>
                </c:pt>
                <c:pt idx="13">
                  <c:v>110.5</c:v>
                </c:pt>
                <c:pt idx="14">
                  <c:v>110.7</c:v>
                </c:pt>
                <c:pt idx="15">
                  <c:v>110.1</c:v>
                </c:pt>
                <c:pt idx="16">
                  <c:v>110.1</c:v>
                </c:pt>
                <c:pt idx="17">
                  <c:v>110.1</c:v>
                </c:pt>
                <c:pt idx="18">
                  <c:v>109.1</c:v>
                </c:pt>
                <c:pt idx="19">
                  <c:v>108.7</c:v>
                </c:pt>
                <c:pt idx="20">
                  <c:v>108.2</c:v>
                </c:pt>
                <c:pt idx="21">
                  <c:v>107.5</c:v>
                </c:pt>
                <c:pt idx="22">
                  <c:v>107</c:v>
                </c:pt>
                <c:pt idx="23">
                  <c:v>106.3</c:v>
                </c:pt>
                <c:pt idx="24">
                  <c:v>105.5</c:v>
                </c:pt>
                <c:pt idx="25">
                  <c:v>105</c:v>
                </c:pt>
                <c:pt idx="26">
                  <c:v>105.9</c:v>
                </c:pt>
                <c:pt idx="27">
                  <c:v>105.8</c:v>
                </c:pt>
                <c:pt idx="28">
                  <c:v>106</c:v>
                </c:pt>
                <c:pt idx="29">
                  <c:v>106.1</c:v>
                </c:pt>
                <c:pt idx="30">
                  <c:v>106.6</c:v>
                </c:pt>
                <c:pt idx="31">
                  <c:v>106</c:v>
                </c:pt>
                <c:pt idx="32">
                  <c:v>106.1</c:v>
                </c:pt>
                <c:pt idx="33">
                  <c:v>105.7</c:v>
                </c:pt>
                <c:pt idx="34">
                  <c:v>105.6</c:v>
                </c:pt>
                <c:pt idx="35">
                  <c:v>105.2</c:v>
                </c:pt>
                <c:pt idx="36">
                  <c:v>105.8</c:v>
                </c:pt>
                <c:pt idx="37">
                  <c:v>105.3</c:v>
                </c:pt>
                <c:pt idx="38">
                  <c:v>106.1</c:v>
                </c:pt>
                <c:pt idx="39">
                  <c:v>106</c:v>
                </c:pt>
                <c:pt idx="40">
                  <c:v>106</c:v>
                </c:pt>
                <c:pt idx="41">
                  <c:v>106.2</c:v>
                </c:pt>
                <c:pt idx="42">
                  <c:v>105.7</c:v>
                </c:pt>
                <c:pt idx="43">
                  <c:v>105.4</c:v>
                </c:pt>
                <c:pt idx="44">
                  <c:v>105.2</c:v>
                </c:pt>
                <c:pt idx="45">
                  <c:v>104.2</c:v>
                </c:pt>
                <c:pt idx="46">
                  <c:v>103.8</c:v>
                </c:pt>
                <c:pt idx="47" formatCode="General">
                  <c:v>103.4</c:v>
                </c:pt>
                <c:pt idx="48" formatCode="General">
                  <c:v>104.2</c:v>
                </c:pt>
                <c:pt idx="49" formatCode="General">
                  <c:v>104.2</c:v>
                </c:pt>
                <c:pt idx="50" formatCode="General">
                  <c:v>104.9</c:v>
                </c:pt>
                <c:pt idx="51" formatCode="General">
                  <c:v>104.7</c:v>
                </c:pt>
                <c:pt idx="52" formatCode="General">
                  <c:v>104.5</c:v>
                </c:pt>
                <c:pt idx="53" formatCode="General">
                  <c:v>104.4</c:v>
                </c:pt>
                <c:pt idx="54" formatCode="General">
                  <c:v>104</c:v>
                </c:pt>
                <c:pt idx="55" formatCode="General">
                  <c:v>103.9</c:v>
                </c:pt>
                <c:pt idx="56" formatCode="General">
                  <c:v>103.1</c:v>
                </c:pt>
                <c:pt idx="57" formatCode="General">
                  <c:v>102.9</c:v>
                </c:pt>
                <c:pt idx="58" formatCode="General">
                  <c:v>102.3</c:v>
                </c:pt>
                <c:pt idx="59" formatCode="General">
                  <c:v>102</c:v>
                </c:pt>
              </c:numCache>
            </c:numRef>
          </c:val>
          <c:smooth val="0"/>
          <c:extLst>
            <c:ext xmlns:c16="http://schemas.microsoft.com/office/drawing/2014/chart" uri="{C3380CC4-5D6E-409C-BE32-E72D297353CC}">
              <c16:uniqueId val="{00000000-5089-438D-8582-4C3841611B00}"/>
            </c:ext>
          </c:extLst>
        </c:ser>
        <c:dLbls>
          <c:showLegendKey val="0"/>
          <c:showVal val="0"/>
          <c:showCatName val="0"/>
          <c:showSerName val="0"/>
          <c:showPercent val="0"/>
          <c:showBubbleSize val="0"/>
        </c:dLbls>
        <c:smooth val="0"/>
        <c:axId val="147849984"/>
        <c:axId val="147851520"/>
      </c:lineChart>
      <c:dateAx>
        <c:axId val="147849984"/>
        <c:scaling>
          <c:orientation val="minMax"/>
        </c:scaling>
        <c:delete val="0"/>
        <c:axPos val="b"/>
        <c:numFmt formatCode="yyyy" sourceLinked="0"/>
        <c:majorTickMark val="none"/>
        <c:minorTickMark val="none"/>
        <c:tickLblPos val="low"/>
        <c:spPr>
          <a:ln w="25400">
            <a:solidFill>
              <a:schemeClr val="tx1"/>
            </a:solidFill>
            <a:prstDash val="solid"/>
          </a:ln>
        </c:spPr>
        <c:txPr>
          <a:bodyPr rot="-5400000" vert="horz"/>
          <a:lstStyle/>
          <a:p>
            <a:pPr>
              <a:defRPr/>
            </a:pPr>
            <a:endParaRPr lang="de-DE"/>
          </a:p>
        </c:txPr>
        <c:crossAx val="147851520"/>
        <c:crosses val="autoZero"/>
        <c:auto val="1"/>
        <c:lblOffset val="100"/>
        <c:baseTimeUnit val="months"/>
        <c:majorUnit val="12"/>
        <c:majorTimeUnit val="months"/>
        <c:minorUnit val="6"/>
        <c:minorTimeUnit val="months"/>
      </c:dateAx>
      <c:valAx>
        <c:axId val="147851520"/>
        <c:scaling>
          <c:orientation val="minMax"/>
          <c:min val="10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47849984"/>
        <c:crosses val="autoZero"/>
        <c:crossBetween val="between"/>
        <c:majorUnit val="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22128003230372E-2"/>
          <c:y val="0.15111226333124927"/>
          <c:w val="0.90479983848172829"/>
          <c:h val="0.63505024421598211"/>
        </c:manualLayout>
      </c:layout>
      <c:lineChart>
        <c:grouping val="standard"/>
        <c:varyColors val="0"/>
        <c:ser>
          <c:idx val="0"/>
          <c:order val="0"/>
          <c:tx>
            <c:strRef>
              <c:f>'Verbraucherpreise DE'!$C$5</c:f>
              <c:strCache>
                <c:ptCount val="1"/>
                <c:pt idx="0">
                  <c:v>Inflation</c:v>
                </c:pt>
              </c:strCache>
            </c:strRef>
          </c:tx>
          <c:spPr>
            <a:ln w="19050">
              <a:solidFill>
                <a:srgbClr val="002060"/>
              </a:solidFill>
            </a:ln>
          </c:spPr>
          <c:marker>
            <c:symbol val="none"/>
          </c:marker>
          <c:cat>
            <c:strRef>
              <c:f>'Verbraucherpreise DE'!$A$14:$A$186</c:f>
              <c:strCache>
                <c:ptCount val="173"/>
                <c:pt idx="4">
                  <c:v>2022</c:v>
                </c:pt>
                <c:pt idx="16">
                  <c:v>2021</c:v>
                </c:pt>
                <c:pt idx="28">
                  <c:v>2020</c:v>
                </c:pt>
                <c:pt idx="40">
                  <c:v>2019</c:v>
                </c:pt>
                <c:pt idx="52">
                  <c:v>2018</c:v>
                </c:pt>
                <c:pt idx="64">
                  <c:v>2017</c:v>
                </c:pt>
                <c:pt idx="76">
                  <c:v>2016</c:v>
                </c:pt>
                <c:pt idx="88">
                  <c:v>2015</c:v>
                </c:pt>
                <c:pt idx="100">
                  <c:v>2014</c:v>
                </c:pt>
                <c:pt idx="112">
                  <c:v>2013</c:v>
                </c:pt>
                <c:pt idx="124">
                  <c:v>2012</c:v>
                </c:pt>
                <c:pt idx="136">
                  <c:v>2011</c:v>
                </c:pt>
                <c:pt idx="148">
                  <c:v>2010</c:v>
                </c:pt>
                <c:pt idx="160">
                  <c:v>2009</c:v>
                </c:pt>
                <c:pt idx="172">
                  <c:v>2008</c:v>
                </c:pt>
              </c:strCache>
            </c:strRef>
          </c:cat>
          <c:val>
            <c:numRef>
              <c:f>'Verbraucherpreise DE'!$D$7:$D$186</c:f>
              <c:numCache>
                <c:formatCode>0.0</c:formatCode>
                <c:ptCount val="180"/>
                <c:pt idx="0">
                  <c:v>7.2524722862808346</c:v>
                </c:pt>
                <c:pt idx="1">
                  <c:v>7.5659238420311254</c:v>
                </c:pt>
                <c:pt idx="2">
                  <c:v>7.1038265631714523</c:v>
                </c:pt>
                <c:pt idx="3">
                  <c:v>7.4189512643738595</c:v>
                </c:pt>
                <c:pt idx="4">
                  <c:v>7.1510735804227892</c:v>
                </c:pt>
                <c:pt idx="5">
                  <c:v>6.8838639206212378</c:v>
                </c:pt>
                <c:pt idx="6">
                  <c:v>7.6</c:v>
                </c:pt>
                <c:pt idx="7">
                  <c:v>7.9</c:v>
                </c:pt>
                <c:pt idx="8">
                  <c:v>7.4</c:v>
                </c:pt>
                <c:pt idx="9">
                  <c:v>7.3</c:v>
                </c:pt>
                <c:pt idx="10">
                  <c:v>5.0999999999999996</c:v>
                </c:pt>
                <c:pt idx="11">
                  <c:v>4.9000000000000004</c:v>
                </c:pt>
                <c:pt idx="12">
                  <c:v>5.3</c:v>
                </c:pt>
                <c:pt idx="13" formatCode="General">
                  <c:v>5.2</c:v>
                </c:pt>
                <c:pt idx="14" formatCode="General">
                  <c:v>4.5</c:v>
                </c:pt>
                <c:pt idx="15" formatCode="General">
                  <c:v>4.0999999999999996</c:v>
                </c:pt>
                <c:pt idx="16" formatCode="General">
                  <c:v>3.9</c:v>
                </c:pt>
                <c:pt idx="17" formatCode="General">
                  <c:v>3.8</c:v>
                </c:pt>
                <c:pt idx="18" formatCode="General">
                  <c:v>2.2999999999999998</c:v>
                </c:pt>
                <c:pt idx="19" formatCode="General">
                  <c:v>2.5</c:v>
                </c:pt>
                <c:pt idx="20" formatCode="General">
                  <c:v>2</c:v>
                </c:pt>
                <c:pt idx="21" formatCode="General">
                  <c:v>1.7</c:v>
                </c:pt>
                <c:pt idx="22" formatCode="General">
                  <c:v>1.3</c:v>
                </c:pt>
                <c:pt idx="23" formatCode="General">
                  <c:v>1</c:v>
                </c:pt>
                <c:pt idx="24" formatCode="General">
                  <c:v>-0.3</c:v>
                </c:pt>
                <c:pt idx="25" formatCode="General">
                  <c:v>-0.3</c:v>
                </c:pt>
                <c:pt idx="26" formatCode="General">
                  <c:v>-0.2</c:v>
                </c:pt>
                <c:pt idx="27" formatCode="General">
                  <c:v>-0.2</c:v>
                </c:pt>
                <c:pt idx="28" formatCode="General">
                  <c:v>0</c:v>
                </c:pt>
                <c:pt idx="29" formatCode="General">
                  <c:v>-0.1</c:v>
                </c:pt>
                <c:pt idx="30" formatCode="General">
                  <c:v>0.9</c:v>
                </c:pt>
                <c:pt idx="31" formatCode="General">
                  <c:v>0.6</c:v>
                </c:pt>
                <c:pt idx="32" formatCode="General">
                  <c:v>0.9</c:v>
                </c:pt>
                <c:pt idx="33" formatCode="General">
                  <c:v>1.4</c:v>
                </c:pt>
                <c:pt idx="34" formatCode="General">
                  <c:v>1.7</c:v>
                </c:pt>
                <c:pt idx="35" formatCode="General">
                  <c:v>1.7</c:v>
                </c:pt>
                <c:pt idx="36" formatCode="General">
                  <c:v>1.5</c:v>
                </c:pt>
                <c:pt idx="37" formatCode="General">
                  <c:v>1.1000000000000001</c:v>
                </c:pt>
                <c:pt idx="38" formatCode="General">
                  <c:v>1.1000000000000001</c:v>
                </c:pt>
                <c:pt idx="39" formatCode="General">
                  <c:v>1.2</c:v>
                </c:pt>
                <c:pt idx="40" formatCode="General">
                  <c:v>1.4</c:v>
                </c:pt>
                <c:pt idx="41" formatCode="General">
                  <c:v>1.7</c:v>
                </c:pt>
                <c:pt idx="42" formatCode="General">
                  <c:v>1.6</c:v>
                </c:pt>
                <c:pt idx="43" formatCode="General">
                  <c:v>1.4</c:v>
                </c:pt>
                <c:pt idx="44" formatCode="General">
                  <c:v>2</c:v>
                </c:pt>
                <c:pt idx="45" formatCode="General">
                  <c:v>1.3</c:v>
                </c:pt>
                <c:pt idx="46" formatCode="General">
                  <c:v>1.5</c:v>
                </c:pt>
                <c:pt idx="47" formatCode="General">
                  <c:v>1.4</c:v>
                </c:pt>
                <c:pt idx="48" formatCode="General">
                  <c:v>1.6</c:v>
                </c:pt>
                <c:pt idx="49" formatCode="General">
                  <c:v>2.1</c:v>
                </c:pt>
                <c:pt idx="50" formatCode="General">
                  <c:v>2.2999999999999998</c:v>
                </c:pt>
                <c:pt idx="51" formatCode="General">
                  <c:v>1.9</c:v>
                </c:pt>
                <c:pt idx="52" formatCode="General">
                  <c:v>1.9</c:v>
                </c:pt>
                <c:pt idx="53" formatCode="General">
                  <c:v>1.9</c:v>
                </c:pt>
                <c:pt idx="54" formatCode="General">
                  <c:v>1.9</c:v>
                </c:pt>
                <c:pt idx="55" formatCode="General">
                  <c:v>2.1</c:v>
                </c:pt>
                <c:pt idx="56" formatCode="General">
                  <c:v>1.3</c:v>
                </c:pt>
                <c:pt idx="57" formatCode="General">
                  <c:v>1.5</c:v>
                </c:pt>
                <c:pt idx="58" formatCode="General">
                  <c:v>1.1000000000000001</c:v>
                </c:pt>
                <c:pt idx="59" formatCode="General">
                  <c:v>1.4</c:v>
                </c:pt>
                <c:pt idx="60" formatCode="General">
                  <c:v>1.4</c:v>
                </c:pt>
                <c:pt idx="61" formatCode="General">
                  <c:v>1.6</c:v>
                </c:pt>
                <c:pt idx="62" formatCode="General">
                  <c:v>1.3</c:v>
                </c:pt>
                <c:pt idx="63" formatCode="General">
                  <c:v>1.7</c:v>
                </c:pt>
                <c:pt idx="64" formatCode="General">
                  <c:v>1.6</c:v>
                </c:pt>
                <c:pt idx="65" formatCode="General">
                  <c:v>1.4</c:v>
                </c:pt>
                <c:pt idx="66" formatCode="General">
                  <c:v>1.4</c:v>
                </c:pt>
                <c:pt idx="67" formatCode="General">
                  <c:v>1.2</c:v>
                </c:pt>
                <c:pt idx="68" formatCode="General">
                  <c:v>1.7</c:v>
                </c:pt>
                <c:pt idx="69" formatCode="General">
                  <c:v>1.4</c:v>
                </c:pt>
                <c:pt idx="70" formatCode="General">
                  <c:v>1.9</c:v>
                </c:pt>
                <c:pt idx="71" formatCode="General">
                  <c:v>1.6</c:v>
                </c:pt>
                <c:pt idx="72" formatCode="General">
                  <c:v>1.5</c:v>
                </c:pt>
                <c:pt idx="73" formatCode="General">
                  <c:v>0.8</c:v>
                </c:pt>
                <c:pt idx="74" formatCode="General">
                  <c:v>0.8</c:v>
                </c:pt>
                <c:pt idx="75" formatCode="General">
                  <c:v>0.6</c:v>
                </c:pt>
                <c:pt idx="76" formatCode="General">
                  <c:v>0.4</c:v>
                </c:pt>
                <c:pt idx="77" formatCode="General">
                  <c:v>0.5</c:v>
                </c:pt>
                <c:pt idx="78" formatCode="General">
                  <c:v>0.3</c:v>
                </c:pt>
                <c:pt idx="79" formatCode="General">
                  <c:v>0.2</c:v>
                </c:pt>
                <c:pt idx="80" formatCode="General">
                  <c:v>-0.1</c:v>
                </c:pt>
                <c:pt idx="81" formatCode="General">
                  <c:v>0.3</c:v>
                </c:pt>
                <c:pt idx="82" formatCode="General">
                  <c:v>0.1</c:v>
                </c:pt>
                <c:pt idx="83" formatCode="General">
                  <c:v>0.5</c:v>
                </c:pt>
                <c:pt idx="84" formatCode="General">
                  <c:v>0.2</c:v>
                </c:pt>
                <c:pt idx="85" formatCode="General">
                  <c:v>0.2</c:v>
                </c:pt>
                <c:pt idx="86" formatCode="General">
                  <c:v>0.9</c:v>
                </c:pt>
                <c:pt idx="87" formatCode="General">
                  <c:v>0.6</c:v>
                </c:pt>
                <c:pt idx="88" formatCode="General">
                  <c:v>0.8</c:v>
                </c:pt>
                <c:pt idx="89" formatCode="General">
                  <c:v>0.9</c:v>
                </c:pt>
                <c:pt idx="90" formatCode="General">
                  <c:v>0.9</c:v>
                </c:pt>
                <c:pt idx="91" formatCode="General">
                  <c:v>1.2</c:v>
                </c:pt>
                <c:pt idx="92" formatCode="General">
                  <c:v>0.8</c:v>
                </c:pt>
                <c:pt idx="93" formatCode="General">
                  <c:v>0.2</c:v>
                </c:pt>
                <c:pt idx="94" formatCode="General">
                  <c:v>0</c:v>
                </c:pt>
                <c:pt idx="95" formatCode="General">
                  <c:v>-0.3</c:v>
                </c:pt>
                <c:pt idx="96" formatCode="General">
                  <c:v>0.2</c:v>
                </c:pt>
                <c:pt idx="97" formatCode="General">
                  <c:v>0.6</c:v>
                </c:pt>
                <c:pt idx="98" formatCode="General">
                  <c:v>0.8</c:v>
                </c:pt>
                <c:pt idx="99" formatCode="General">
                  <c:v>0.9</c:v>
                </c:pt>
                <c:pt idx="100" formatCode="General">
                  <c:v>0.9</c:v>
                </c:pt>
                <c:pt idx="101" formatCode="General">
                  <c:v>0.8</c:v>
                </c:pt>
                <c:pt idx="102" formatCode="General">
                  <c:v>1</c:v>
                </c:pt>
                <c:pt idx="103" formatCode="General">
                  <c:v>0.8</c:v>
                </c:pt>
                <c:pt idx="104" formatCode="General">
                  <c:v>1.4</c:v>
                </c:pt>
                <c:pt idx="105" formatCode="General">
                  <c:v>1.1000000000000001</c:v>
                </c:pt>
                <c:pt idx="106" formatCode="General">
                  <c:v>1.2</c:v>
                </c:pt>
                <c:pt idx="107" formatCode="General">
                  <c:v>1.4</c:v>
                </c:pt>
                <c:pt idx="108" formatCode="General">
                  <c:v>1.4</c:v>
                </c:pt>
                <c:pt idx="109" formatCode="General">
                  <c:v>1.3</c:v>
                </c:pt>
                <c:pt idx="110" formatCode="General">
                  <c:v>1.2</c:v>
                </c:pt>
                <c:pt idx="111" formatCode="General">
                  <c:v>1.4</c:v>
                </c:pt>
                <c:pt idx="112" formatCode="General">
                  <c:v>1.5</c:v>
                </c:pt>
                <c:pt idx="113" formatCode="General">
                  <c:v>1.9</c:v>
                </c:pt>
                <c:pt idx="114" formatCode="General">
                  <c:v>1.9</c:v>
                </c:pt>
                <c:pt idx="115" formatCode="General">
                  <c:v>1.7</c:v>
                </c:pt>
                <c:pt idx="116" formatCode="General">
                  <c:v>1.1000000000000001</c:v>
                </c:pt>
                <c:pt idx="117" formatCode="General">
                  <c:v>1.3</c:v>
                </c:pt>
                <c:pt idx="118" formatCode="General">
                  <c:v>1.6</c:v>
                </c:pt>
                <c:pt idx="119" formatCode="General">
                  <c:v>1.7</c:v>
                </c:pt>
                <c:pt idx="120" formatCode="General">
                  <c:v>2</c:v>
                </c:pt>
                <c:pt idx="121" formatCode="General">
                  <c:v>2</c:v>
                </c:pt>
                <c:pt idx="122" formatCode="General">
                  <c:v>2</c:v>
                </c:pt>
                <c:pt idx="123" formatCode="General">
                  <c:v>2</c:v>
                </c:pt>
                <c:pt idx="124" formatCode="General">
                  <c:v>2.1</c:v>
                </c:pt>
                <c:pt idx="125" formatCode="General">
                  <c:v>1.9</c:v>
                </c:pt>
                <c:pt idx="126" formatCode="General">
                  <c:v>1.7</c:v>
                </c:pt>
                <c:pt idx="127" formatCode="General">
                  <c:v>1.9</c:v>
                </c:pt>
                <c:pt idx="128" formatCode="General">
                  <c:v>1.9</c:v>
                </c:pt>
                <c:pt idx="129" formatCode="General">
                  <c:v>2.2000000000000002</c:v>
                </c:pt>
                <c:pt idx="130" formatCode="General">
                  <c:v>2.1</c:v>
                </c:pt>
                <c:pt idx="131" formatCode="General">
                  <c:v>2</c:v>
                </c:pt>
                <c:pt idx="132" formatCode="General">
                  <c:v>2</c:v>
                </c:pt>
                <c:pt idx="133" formatCode="General">
                  <c:v>2.2000000000000002</c:v>
                </c:pt>
                <c:pt idx="134" formatCode="General">
                  <c:v>2.4</c:v>
                </c:pt>
                <c:pt idx="135" formatCode="General">
                  <c:v>2.5</c:v>
                </c:pt>
                <c:pt idx="136" formatCode="General">
                  <c:v>2.1</c:v>
                </c:pt>
                <c:pt idx="137" formatCode="General">
                  <c:v>2.1</c:v>
                </c:pt>
                <c:pt idx="138" formatCode="General">
                  <c:v>2</c:v>
                </c:pt>
                <c:pt idx="139" formatCode="General">
                  <c:v>1.9</c:v>
                </c:pt>
                <c:pt idx="140" formatCode="General">
                  <c:v>2</c:v>
                </c:pt>
                <c:pt idx="141" formatCode="General">
                  <c:v>1.9</c:v>
                </c:pt>
                <c:pt idx="142" formatCode="General">
                  <c:v>1.9</c:v>
                </c:pt>
                <c:pt idx="143" formatCode="General">
                  <c:v>1.7</c:v>
                </c:pt>
                <c:pt idx="144" formatCode="General">
                  <c:v>1.3</c:v>
                </c:pt>
                <c:pt idx="145" formatCode="General">
                  <c:v>1.6</c:v>
                </c:pt>
                <c:pt idx="146" formatCode="General">
                  <c:v>1.2</c:v>
                </c:pt>
                <c:pt idx="147" formatCode="General">
                  <c:v>1.2</c:v>
                </c:pt>
                <c:pt idx="148" formatCode="General">
                  <c:v>1</c:v>
                </c:pt>
                <c:pt idx="149" formatCode="General">
                  <c:v>1.1000000000000001</c:v>
                </c:pt>
                <c:pt idx="150" formatCode="General">
                  <c:v>1</c:v>
                </c:pt>
                <c:pt idx="151" formatCode="General">
                  <c:v>1.3</c:v>
                </c:pt>
                <c:pt idx="152" formatCode="General">
                  <c:v>1.2</c:v>
                </c:pt>
                <c:pt idx="153" formatCode="General">
                  <c:v>1.3</c:v>
                </c:pt>
                <c:pt idx="154" formatCode="General">
                  <c:v>0.5</c:v>
                </c:pt>
                <c:pt idx="155" formatCode="General">
                  <c:v>0.7</c:v>
                </c:pt>
                <c:pt idx="156" formatCode="General">
                  <c:v>0.9</c:v>
                </c:pt>
                <c:pt idx="157" formatCode="General">
                  <c:v>0.3</c:v>
                </c:pt>
                <c:pt idx="158" formatCode="General">
                  <c:v>0.1</c:v>
                </c:pt>
                <c:pt idx="159" formatCode="General">
                  <c:v>-0.2</c:v>
                </c:pt>
                <c:pt idx="160" formatCode="General">
                  <c:v>0</c:v>
                </c:pt>
                <c:pt idx="161" formatCode="General">
                  <c:v>-0.5</c:v>
                </c:pt>
                <c:pt idx="162" formatCode="General">
                  <c:v>0</c:v>
                </c:pt>
                <c:pt idx="163" formatCode="General">
                  <c:v>0</c:v>
                </c:pt>
                <c:pt idx="164" formatCode="General">
                  <c:v>0.7</c:v>
                </c:pt>
                <c:pt idx="165" formatCode="General">
                  <c:v>0.3</c:v>
                </c:pt>
                <c:pt idx="166" formatCode="General">
                  <c:v>1.1000000000000001</c:v>
                </c:pt>
                <c:pt idx="167" formatCode="General">
                  <c:v>1</c:v>
                </c:pt>
                <c:pt idx="168" formatCode="General">
                  <c:v>1.1000000000000001</c:v>
                </c:pt>
                <c:pt idx="169" formatCode="General">
                  <c:v>1.3</c:v>
                </c:pt>
                <c:pt idx="170" formatCode="General">
                  <c:v>2.2999999999999998</c:v>
                </c:pt>
                <c:pt idx="171" formatCode="General">
                  <c:v>2.8</c:v>
                </c:pt>
                <c:pt idx="172" formatCode="General">
                  <c:v>3.1</c:v>
                </c:pt>
                <c:pt idx="173" formatCode="General">
                  <c:v>3.3</c:v>
                </c:pt>
                <c:pt idx="174" formatCode="General">
                  <c:v>3.2</c:v>
                </c:pt>
                <c:pt idx="175" formatCode="General">
                  <c:v>3</c:v>
                </c:pt>
                <c:pt idx="176" formatCode="General">
                  <c:v>2.5</c:v>
                </c:pt>
                <c:pt idx="177" formatCode="General">
                  <c:v>3.1</c:v>
                </c:pt>
                <c:pt idx="178" formatCode="General">
                  <c:v>2.8</c:v>
                </c:pt>
                <c:pt idx="179" formatCode="General">
                  <c:v>2.8</c:v>
                </c:pt>
              </c:numCache>
            </c:numRef>
          </c:val>
          <c:smooth val="0"/>
          <c:extLst>
            <c:ext xmlns:c16="http://schemas.microsoft.com/office/drawing/2014/chart" uri="{C3380CC4-5D6E-409C-BE32-E72D297353CC}">
              <c16:uniqueId val="{00000000-A4B7-4C6C-A3E1-784B5C1715CC}"/>
            </c:ext>
          </c:extLst>
        </c:ser>
        <c:ser>
          <c:idx val="2"/>
          <c:order val="1"/>
          <c:tx>
            <c:strRef>
              <c:f>'Verbraucherpreise DE'!$F$6</c:f>
              <c:strCache>
                <c:ptCount val="1"/>
                <c:pt idx="0">
                  <c:v>Jahresmittel Inflation</c:v>
                </c:pt>
              </c:strCache>
            </c:strRef>
          </c:tx>
          <c:spPr>
            <a:ln w="12700">
              <a:solidFill>
                <a:schemeClr val="accent2"/>
              </a:solidFill>
            </a:ln>
          </c:spPr>
          <c:marker>
            <c:symbol val="none"/>
          </c:marker>
          <c:cat>
            <c:strRef>
              <c:f>'Verbraucherpreise DE'!$A$14:$A$186</c:f>
              <c:strCache>
                <c:ptCount val="173"/>
                <c:pt idx="4">
                  <c:v>2022</c:v>
                </c:pt>
                <c:pt idx="16">
                  <c:v>2021</c:v>
                </c:pt>
                <c:pt idx="28">
                  <c:v>2020</c:v>
                </c:pt>
                <c:pt idx="40">
                  <c:v>2019</c:v>
                </c:pt>
                <c:pt idx="52">
                  <c:v>2018</c:v>
                </c:pt>
                <c:pt idx="64">
                  <c:v>2017</c:v>
                </c:pt>
                <c:pt idx="76">
                  <c:v>2016</c:v>
                </c:pt>
                <c:pt idx="88">
                  <c:v>2015</c:v>
                </c:pt>
                <c:pt idx="100">
                  <c:v>2014</c:v>
                </c:pt>
                <c:pt idx="112">
                  <c:v>2013</c:v>
                </c:pt>
                <c:pt idx="124">
                  <c:v>2012</c:v>
                </c:pt>
                <c:pt idx="136">
                  <c:v>2011</c:v>
                </c:pt>
                <c:pt idx="148">
                  <c:v>2010</c:v>
                </c:pt>
                <c:pt idx="160">
                  <c:v>2009</c:v>
                </c:pt>
                <c:pt idx="172">
                  <c:v>2008</c:v>
                </c:pt>
              </c:strCache>
            </c:strRef>
          </c:cat>
          <c:val>
            <c:numRef>
              <c:f>'Verbraucherpreise DE'!$F$7:$F$186</c:f>
              <c:numCache>
                <c:formatCode>0.0</c:formatCode>
                <c:ptCount val="180"/>
                <c:pt idx="12">
                  <c:v>3.1333333333333333</c:v>
                </c:pt>
                <c:pt idx="13">
                  <c:v>3.1333333333333333</c:v>
                </c:pt>
                <c:pt idx="14">
                  <c:v>3.1333333333333333</c:v>
                </c:pt>
                <c:pt idx="15">
                  <c:v>3.1333333333333333</c:v>
                </c:pt>
                <c:pt idx="16">
                  <c:v>3.1333333333333333</c:v>
                </c:pt>
                <c:pt idx="17">
                  <c:v>3.1333333333333333</c:v>
                </c:pt>
                <c:pt idx="18">
                  <c:v>3.1333333333333333</c:v>
                </c:pt>
                <c:pt idx="19">
                  <c:v>3.1333333333333333</c:v>
                </c:pt>
                <c:pt idx="20">
                  <c:v>3.1333333333333333</c:v>
                </c:pt>
                <c:pt idx="21">
                  <c:v>3.1333333333333333</c:v>
                </c:pt>
                <c:pt idx="22">
                  <c:v>3.1333333333333333</c:v>
                </c:pt>
                <c:pt idx="23">
                  <c:v>3.1333333333333333</c:v>
                </c:pt>
                <c:pt idx="36">
                  <c:v>1.4333333333333333</c:v>
                </c:pt>
                <c:pt idx="37">
                  <c:v>1.4333333333333333</c:v>
                </c:pt>
                <c:pt idx="38">
                  <c:v>1.4333333333333333</c:v>
                </c:pt>
                <c:pt idx="39">
                  <c:v>1.4333333333333333</c:v>
                </c:pt>
                <c:pt idx="40">
                  <c:v>1.4333333333333333</c:v>
                </c:pt>
                <c:pt idx="41">
                  <c:v>1.4333333333333333</c:v>
                </c:pt>
                <c:pt idx="42">
                  <c:v>1.4333333333333333</c:v>
                </c:pt>
                <c:pt idx="43">
                  <c:v>1.4333333333333333</c:v>
                </c:pt>
                <c:pt idx="44">
                  <c:v>1.4333333333333333</c:v>
                </c:pt>
                <c:pt idx="45">
                  <c:v>1.4333333333333333</c:v>
                </c:pt>
                <c:pt idx="46">
                  <c:v>1.4333333333333333</c:v>
                </c:pt>
                <c:pt idx="47">
                  <c:v>1.4333333333333333</c:v>
                </c:pt>
                <c:pt idx="60">
                  <c:v>1.5166666666666666</c:v>
                </c:pt>
                <c:pt idx="61">
                  <c:v>1.5166666666666666</c:v>
                </c:pt>
                <c:pt idx="62">
                  <c:v>1.5166666666666666</c:v>
                </c:pt>
                <c:pt idx="63">
                  <c:v>1.5166666666666666</c:v>
                </c:pt>
                <c:pt idx="64">
                  <c:v>1.5166666666666666</c:v>
                </c:pt>
                <c:pt idx="65">
                  <c:v>1.5166666666666666</c:v>
                </c:pt>
                <c:pt idx="66">
                  <c:v>1.5166666666666666</c:v>
                </c:pt>
                <c:pt idx="67">
                  <c:v>1.5166666666666666</c:v>
                </c:pt>
                <c:pt idx="68">
                  <c:v>1.5166666666666666</c:v>
                </c:pt>
                <c:pt idx="69">
                  <c:v>1.5166666666666666</c:v>
                </c:pt>
                <c:pt idx="70">
                  <c:v>1.5166666666666666</c:v>
                </c:pt>
                <c:pt idx="71">
                  <c:v>1.5166666666666666</c:v>
                </c:pt>
                <c:pt idx="84">
                  <c:v>0.5818181818181819</c:v>
                </c:pt>
                <c:pt idx="85">
                  <c:v>0.5818181818181819</c:v>
                </c:pt>
                <c:pt idx="86">
                  <c:v>0.5818181818181819</c:v>
                </c:pt>
                <c:pt idx="87">
                  <c:v>0.5818181818181819</c:v>
                </c:pt>
                <c:pt idx="88">
                  <c:v>0.5818181818181819</c:v>
                </c:pt>
                <c:pt idx="89">
                  <c:v>0.5818181818181819</c:v>
                </c:pt>
                <c:pt idx="90">
                  <c:v>0.5818181818181819</c:v>
                </c:pt>
                <c:pt idx="91">
                  <c:v>0.5818181818181819</c:v>
                </c:pt>
                <c:pt idx="92">
                  <c:v>0.5818181818181819</c:v>
                </c:pt>
                <c:pt idx="93">
                  <c:v>0.5818181818181819</c:v>
                </c:pt>
                <c:pt idx="94">
                  <c:v>0.5818181818181819</c:v>
                </c:pt>
                <c:pt idx="95">
                  <c:v>0.5818181818181819</c:v>
                </c:pt>
                <c:pt idx="108">
                  <c:v>1.5</c:v>
                </c:pt>
                <c:pt idx="109">
                  <c:v>1.5</c:v>
                </c:pt>
                <c:pt idx="110">
                  <c:v>1.5</c:v>
                </c:pt>
                <c:pt idx="111">
                  <c:v>1.5</c:v>
                </c:pt>
                <c:pt idx="112">
                  <c:v>1.5</c:v>
                </c:pt>
                <c:pt idx="113">
                  <c:v>1.5</c:v>
                </c:pt>
                <c:pt idx="114">
                  <c:v>1.5</c:v>
                </c:pt>
                <c:pt idx="115">
                  <c:v>1.5</c:v>
                </c:pt>
                <c:pt idx="116">
                  <c:v>1.5</c:v>
                </c:pt>
                <c:pt idx="117">
                  <c:v>1.5</c:v>
                </c:pt>
                <c:pt idx="118">
                  <c:v>1.5</c:v>
                </c:pt>
                <c:pt idx="119">
                  <c:v>1.5</c:v>
                </c:pt>
                <c:pt idx="132">
                  <c:v>2.0583333333333331</c:v>
                </c:pt>
                <c:pt idx="133">
                  <c:v>2.0583333333333331</c:v>
                </c:pt>
                <c:pt idx="134">
                  <c:v>2.0583333333333331</c:v>
                </c:pt>
                <c:pt idx="135">
                  <c:v>2.0583333333333331</c:v>
                </c:pt>
                <c:pt idx="136">
                  <c:v>2.0583333333333331</c:v>
                </c:pt>
                <c:pt idx="137">
                  <c:v>2.0583333333333331</c:v>
                </c:pt>
                <c:pt idx="138">
                  <c:v>2.0583333333333331</c:v>
                </c:pt>
                <c:pt idx="139">
                  <c:v>2.0583333333333331</c:v>
                </c:pt>
                <c:pt idx="140">
                  <c:v>2.0583333333333331</c:v>
                </c:pt>
                <c:pt idx="141">
                  <c:v>2.0583333333333331</c:v>
                </c:pt>
                <c:pt idx="142">
                  <c:v>2.0583333333333331</c:v>
                </c:pt>
                <c:pt idx="143">
                  <c:v>2.0583333333333331</c:v>
                </c:pt>
                <c:pt idx="156">
                  <c:v>0.41111111111111115</c:v>
                </c:pt>
                <c:pt idx="157">
                  <c:v>0.41111111111111115</c:v>
                </c:pt>
                <c:pt idx="158">
                  <c:v>0.41111111111111115</c:v>
                </c:pt>
                <c:pt idx="159">
                  <c:v>0.41111111111111115</c:v>
                </c:pt>
                <c:pt idx="160">
                  <c:v>0.41111111111111115</c:v>
                </c:pt>
                <c:pt idx="161">
                  <c:v>0.41111111111111115</c:v>
                </c:pt>
                <c:pt idx="162">
                  <c:v>0.41111111111111115</c:v>
                </c:pt>
                <c:pt idx="163">
                  <c:v>0.41111111111111115</c:v>
                </c:pt>
                <c:pt idx="164">
                  <c:v>0.41111111111111115</c:v>
                </c:pt>
                <c:pt idx="165">
                  <c:v>0.41111111111111115</c:v>
                </c:pt>
                <c:pt idx="166">
                  <c:v>0.41111111111111115</c:v>
                </c:pt>
                <c:pt idx="167">
                  <c:v>0.41111111111111115</c:v>
                </c:pt>
              </c:numCache>
            </c:numRef>
          </c:val>
          <c:smooth val="0"/>
          <c:extLst>
            <c:ext xmlns:c16="http://schemas.microsoft.com/office/drawing/2014/chart" uri="{C3380CC4-5D6E-409C-BE32-E72D297353CC}">
              <c16:uniqueId val="{00000001-A4B7-4C6C-A3E1-784B5C1715CC}"/>
            </c:ext>
          </c:extLst>
        </c:ser>
        <c:ser>
          <c:idx val="1"/>
          <c:order val="2"/>
          <c:tx>
            <c:strRef>
              <c:f>'EZB-Zinsen'!$A$1</c:f>
              <c:strCache>
                <c:ptCount val="1"/>
                <c:pt idx="0">
                  <c:v>Zinssatz der EZB </c:v>
                </c:pt>
              </c:strCache>
            </c:strRef>
          </c:tx>
          <c:spPr>
            <a:ln w="12700">
              <a:solidFill>
                <a:srgbClr val="FFC000"/>
              </a:solidFill>
            </a:ln>
          </c:spPr>
          <c:marker>
            <c:symbol val="none"/>
          </c:marker>
          <c:cat>
            <c:strRef>
              <c:f>'Verbraucherpreise DE'!$A$14:$A$186</c:f>
              <c:strCache>
                <c:ptCount val="173"/>
                <c:pt idx="4">
                  <c:v>2022</c:v>
                </c:pt>
                <c:pt idx="16">
                  <c:v>2021</c:v>
                </c:pt>
                <c:pt idx="28">
                  <c:v>2020</c:v>
                </c:pt>
                <c:pt idx="40">
                  <c:v>2019</c:v>
                </c:pt>
                <c:pt idx="52">
                  <c:v>2018</c:v>
                </c:pt>
                <c:pt idx="64">
                  <c:v>2017</c:v>
                </c:pt>
                <c:pt idx="76">
                  <c:v>2016</c:v>
                </c:pt>
                <c:pt idx="88">
                  <c:v>2015</c:v>
                </c:pt>
                <c:pt idx="100">
                  <c:v>2014</c:v>
                </c:pt>
                <c:pt idx="112">
                  <c:v>2013</c:v>
                </c:pt>
                <c:pt idx="124">
                  <c:v>2012</c:v>
                </c:pt>
                <c:pt idx="136">
                  <c:v>2011</c:v>
                </c:pt>
                <c:pt idx="148">
                  <c:v>2010</c:v>
                </c:pt>
                <c:pt idx="160">
                  <c:v>2009</c:v>
                </c:pt>
                <c:pt idx="172">
                  <c:v>2008</c:v>
                </c:pt>
              </c:strCache>
            </c:strRef>
          </c:cat>
          <c:val>
            <c:numRef>
              <c:f>'EZB-Zinsen'!$B$6:$B$185</c:f>
              <c:numCache>
                <c:formatCode>General</c:formatCode>
                <c:ptCount val="180"/>
                <c:pt idx="5">
                  <c:v>0.25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0.05</c:v>
                </c:pt>
                <c:pt idx="83">
                  <c:v>0.05</c:v>
                </c:pt>
                <c:pt idx="84">
                  <c:v>0.05</c:v>
                </c:pt>
                <c:pt idx="85">
                  <c:v>0.05</c:v>
                </c:pt>
                <c:pt idx="86">
                  <c:v>0.05</c:v>
                </c:pt>
                <c:pt idx="87">
                  <c:v>0.05</c:v>
                </c:pt>
                <c:pt idx="88">
                  <c:v>0.05</c:v>
                </c:pt>
                <c:pt idx="89">
                  <c:v>0.05</c:v>
                </c:pt>
                <c:pt idx="90">
                  <c:v>0.05</c:v>
                </c:pt>
                <c:pt idx="91">
                  <c:v>0.05</c:v>
                </c:pt>
                <c:pt idx="92">
                  <c:v>0.05</c:v>
                </c:pt>
                <c:pt idx="93">
                  <c:v>0.05</c:v>
                </c:pt>
                <c:pt idx="94">
                  <c:v>0.05</c:v>
                </c:pt>
                <c:pt idx="95">
                  <c:v>0.05</c:v>
                </c:pt>
                <c:pt idx="96">
                  <c:v>0.05</c:v>
                </c:pt>
                <c:pt idx="97">
                  <c:v>0.05</c:v>
                </c:pt>
                <c:pt idx="98">
                  <c:v>0.05</c:v>
                </c:pt>
                <c:pt idx="99">
                  <c:v>0.05</c:v>
                </c:pt>
                <c:pt idx="100">
                  <c:v>0.15</c:v>
                </c:pt>
                <c:pt idx="101">
                  <c:v>0.15</c:v>
                </c:pt>
                <c:pt idx="102">
                  <c:v>0.15</c:v>
                </c:pt>
                <c:pt idx="103">
                  <c:v>0.25</c:v>
                </c:pt>
                <c:pt idx="104">
                  <c:v>0.25</c:v>
                </c:pt>
                <c:pt idx="105">
                  <c:v>0.25</c:v>
                </c:pt>
                <c:pt idx="106">
                  <c:v>0.25</c:v>
                </c:pt>
                <c:pt idx="107">
                  <c:v>0.25</c:v>
                </c:pt>
                <c:pt idx="108">
                  <c:v>0.25</c:v>
                </c:pt>
                <c:pt idx="109">
                  <c:v>0.25</c:v>
                </c:pt>
                <c:pt idx="110">
                  <c:v>0.5</c:v>
                </c:pt>
                <c:pt idx="111">
                  <c:v>0.5</c:v>
                </c:pt>
                <c:pt idx="112">
                  <c:v>0.5</c:v>
                </c:pt>
                <c:pt idx="113">
                  <c:v>0.5</c:v>
                </c:pt>
                <c:pt idx="114">
                  <c:v>0.5</c:v>
                </c:pt>
                <c:pt idx="115">
                  <c:v>0.5</c:v>
                </c:pt>
                <c:pt idx="116">
                  <c:v>0.75</c:v>
                </c:pt>
                <c:pt idx="117">
                  <c:v>0.75</c:v>
                </c:pt>
                <c:pt idx="118">
                  <c:v>0.75</c:v>
                </c:pt>
                <c:pt idx="119">
                  <c:v>0.75</c:v>
                </c:pt>
                <c:pt idx="120">
                  <c:v>0.75</c:v>
                </c:pt>
                <c:pt idx="121">
                  <c:v>0.75</c:v>
                </c:pt>
                <c:pt idx="122">
                  <c:v>0.75</c:v>
                </c:pt>
                <c:pt idx="123">
                  <c:v>0.75</c:v>
                </c:pt>
                <c:pt idx="124">
                  <c:v>0.75</c:v>
                </c:pt>
                <c:pt idx="125">
                  <c:v>0.75</c:v>
                </c:pt>
                <c:pt idx="126">
                  <c:v>1</c:v>
                </c:pt>
                <c:pt idx="127">
                  <c:v>1</c:v>
                </c:pt>
                <c:pt idx="128">
                  <c:v>1</c:v>
                </c:pt>
                <c:pt idx="129">
                  <c:v>1</c:v>
                </c:pt>
                <c:pt idx="130">
                  <c:v>1</c:v>
                </c:pt>
                <c:pt idx="131">
                  <c:v>1</c:v>
                </c:pt>
                <c:pt idx="132">
                  <c:v>1</c:v>
                </c:pt>
                <c:pt idx="133">
                  <c:v>1.25</c:v>
                </c:pt>
                <c:pt idx="134">
                  <c:v>1.5</c:v>
                </c:pt>
                <c:pt idx="135">
                  <c:v>1.5</c:v>
                </c:pt>
                <c:pt idx="136">
                  <c:v>1.5</c:v>
                </c:pt>
                <c:pt idx="137">
                  <c:v>1.5</c:v>
                </c:pt>
                <c:pt idx="138">
                  <c:v>1.25</c:v>
                </c:pt>
                <c:pt idx="139">
                  <c:v>1.25</c:v>
                </c:pt>
                <c:pt idx="140">
                  <c:v>1.25</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1.25</c:v>
                </c:pt>
                <c:pt idx="165">
                  <c:v>1.5</c:v>
                </c:pt>
                <c:pt idx="166">
                  <c:v>2</c:v>
                </c:pt>
                <c:pt idx="167">
                  <c:v>2</c:v>
                </c:pt>
                <c:pt idx="168">
                  <c:v>2.5</c:v>
                </c:pt>
                <c:pt idx="169">
                  <c:v>3.25</c:v>
                </c:pt>
                <c:pt idx="170">
                  <c:v>3.75</c:v>
                </c:pt>
                <c:pt idx="171">
                  <c:v>4.25</c:v>
                </c:pt>
                <c:pt idx="172">
                  <c:v>4.25</c:v>
                </c:pt>
                <c:pt idx="173">
                  <c:v>4.25</c:v>
                </c:pt>
                <c:pt idx="174">
                  <c:v>4</c:v>
                </c:pt>
                <c:pt idx="175">
                  <c:v>4</c:v>
                </c:pt>
                <c:pt idx="176">
                  <c:v>4</c:v>
                </c:pt>
                <c:pt idx="177">
                  <c:v>4</c:v>
                </c:pt>
                <c:pt idx="178">
                  <c:v>4</c:v>
                </c:pt>
                <c:pt idx="179">
                  <c:v>4</c:v>
                </c:pt>
              </c:numCache>
            </c:numRef>
          </c:val>
          <c:smooth val="0"/>
          <c:extLst>
            <c:ext xmlns:c16="http://schemas.microsoft.com/office/drawing/2014/chart" uri="{C3380CC4-5D6E-409C-BE32-E72D297353CC}">
              <c16:uniqueId val="{00000002-A4B7-4C6C-A3E1-784B5C1715CC}"/>
            </c:ext>
          </c:extLst>
        </c:ser>
        <c:ser>
          <c:idx val="3"/>
          <c:order val="3"/>
          <c:spPr>
            <a:ln w="12700">
              <a:solidFill>
                <a:schemeClr val="accent2"/>
              </a:solidFill>
            </a:ln>
          </c:spPr>
          <c:marker>
            <c:symbol val="none"/>
          </c:marker>
          <c:cat>
            <c:strRef>
              <c:f>'Verbraucherpreise DE'!$A$14:$A$186</c:f>
              <c:strCache>
                <c:ptCount val="173"/>
                <c:pt idx="4">
                  <c:v>2022</c:v>
                </c:pt>
                <c:pt idx="16">
                  <c:v>2021</c:v>
                </c:pt>
                <c:pt idx="28">
                  <c:v>2020</c:v>
                </c:pt>
                <c:pt idx="40">
                  <c:v>2019</c:v>
                </c:pt>
                <c:pt idx="52">
                  <c:v>2018</c:v>
                </c:pt>
                <c:pt idx="64">
                  <c:v>2017</c:v>
                </c:pt>
                <c:pt idx="76">
                  <c:v>2016</c:v>
                </c:pt>
                <c:pt idx="88">
                  <c:v>2015</c:v>
                </c:pt>
                <c:pt idx="100">
                  <c:v>2014</c:v>
                </c:pt>
                <c:pt idx="112">
                  <c:v>2013</c:v>
                </c:pt>
                <c:pt idx="124">
                  <c:v>2012</c:v>
                </c:pt>
                <c:pt idx="136">
                  <c:v>2011</c:v>
                </c:pt>
                <c:pt idx="148">
                  <c:v>2010</c:v>
                </c:pt>
                <c:pt idx="160">
                  <c:v>2009</c:v>
                </c:pt>
                <c:pt idx="172">
                  <c:v>2008</c:v>
                </c:pt>
              </c:strCache>
            </c:strRef>
          </c:cat>
          <c:val>
            <c:numRef>
              <c:f>'Verbraucherpreise DE'!$G$7:$G$186</c:f>
              <c:numCache>
                <c:formatCode>0.0</c:formatCode>
                <c:ptCount val="180"/>
                <c:pt idx="0">
                  <c:v>6.9646759547417751</c:v>
                </c:pt>
                <c:pt idx="1">
                  <c:v>6.9646759547417751</c:v>
                </c:pt>
                <c:pt idx="2">
                  <c:v>6.9646759547417751</c:v>
                </c:pt>
                <c:pt idx="3">
                  <c:v>6.9646759547417751</c:v>
                </c:pt>
                <c:pt idx="4">
                  <c:v>6.9646759547417751</c:v>
                </c:pt>
                <c:pt idx="5">
                  <c:v>6.9646759547417751</c:v>
                </c:pt>
                <c:pt idx="6">
                  <c:v>6.9646759547417751</c:v>
                </c:pt>
                <c:pt idx="7">
                  <c:v>6.9646759547417751</c:v>
                </c:pt>
                <c:pt idx="8">
                  <c:v>6.9646759547417751</c:v>
                </c:pt>
                <c:pt idx="9">
                  <c:v>6.9646759547417751</c:v>
                </c:pt>
                <c:pt idx="10">
                  <c:v>6.9646759547417751</c:v>
                </c:pt>
                <c:pt idx="11">
                  <c:v>6.9646759547417751</c:v>
                </c:pt>
                <c:pt idx="24">
                  <c:v>0.55454545454545456</c:v>
                </c:pt>
                <c:pt idx="25">
                  <c:v>0.55454545454545456</c:v>
                </c:pt>
                <c:pt idx="26">
                  <c:v>0.55454545454545456</c:v>
                </c:pt>
                <c:pt idx="27">
                  <c:v>0.55454545454545456</c:v>
                </c:pt>
                <c:pt idx="28">
                  <c:v>0.55454545454545456</c:v>
                </c:pt>
                <c:pt idx="29">
                  <c:v>0.55454545454545456</c:v>
                </c:pt>
                <c:pt idx="30">
                  <c:v>0.55454545454545456</c:v>
                </c:pt>
                <c:pt idx="31">
                  <c:v>0.55454545454545456</c:v>
                </c:pt>
                <c:pt idx="32">
                  <c:v>0.55454545454545456</c:v>
                </c:pt>
                <c:pt idx="33">
                  <c:v>0.55454545454545456</c:v>
                </c:pt>
                <c:pt idx="34">
                  <c:v>0.55454545454545456</c:v>
                </c:pt>
                <c:pt idx="35">
                  <c:v>0.55454545454545456</c:v>
                </c:pt>
                <c:pt idx="48">
                  <c:v>1.75</c:v>
                </c:pt>
                <c:pt idx="49">
                  <c:v>1.75</c:v>
                </c:pt>
                <c:pt idx="50">
                  <c:v>1.75</c:v>
                </c:pt>
                <c:pt idx="51">
                  <c:v>1.75</c:v>
                </c:pt>
                <c:pt idx="52">
                  <c:v>1.75</c:v>
                </c:pt>
                <c:pt idx="53">
                  <c:v>1.75</c:v>
                </c:pt>
                <c:pt idx="54">
                  <c:v>1.75</c:v>
                </c:pt>
                <c:pt idx="55">
                  <c:v>1.75</c:v>
                </c:pt>
                <c:pt idx="56">
                  <c:v>1.75</c:v>
                </c:pt>
                <c:pt idx="57">
                  <c:v>1.75</c:v>
                </c:pt>
                <c:pt idx="58">
                  <c:v>1.75</c:v>
                </c:pt>
                <c:pt idx="59">
                  <c:v>1.75</c:v>
                </c:pt>
                <c:pt idx="72">
                  <c:v>0.49166666666666664</c:v>
                </c:pt>
                <c:pt idx="73">
                  <c:v>0.49166666666666664</c:v>
                </c:pt>
                <c:pt idx="74">
                  <c:v>0.49166666666666664</c:v>
                </c:pt>
                <c:pt idx="75">
                  <c:v>0.49166666666666664</c:v>
                </c:pt>
                <c:pt idx="76">
                  <c:v>0.49166666666666664</c:v>
                </c:pt>
                <c:pt idx="77">
                  <c:v>0.49166666666666664</c:v>
                </c:pt>
                <c:pt idx="78">
                  <c:v>0.49166666666666664</c:v>
                </c:pt>
                <c:pt idx="79">
                  <c:v>0.49166666666666664</c:v>
                </c:pt>
                <c:pt idx="80">
                  <c:v>0.49166666666666664</c:v>
                </c:pt>
                <c:pt idx="81">
                  <c:v>0.49166666666666664</c:v>
                </c:pt>
                <c:pt idx="82">
                  <c:v>0.49166666666666664</c:v>
                </c:pt>
                <c:pt idx="83">
                  <c:v>0.49166666666666664</c:v>
                </c:pt>
                <c:pt idx="96">
                  <c:v>0.92499999999999993</c:v>
                </c:pt>
                <c:pt idx="97">
                  <c:v>0.92499999999999993</c:v>
                </c:pt>
                <c:pt idx="98">
                  <c:v>0.92499999999999993</c:v>
                </c:pt>
                <c:pt idx="99">
                  <c:v>0.92499999999999993</c:v>
                </c:pt>
                <c:pt idx="100">
                  <c:v>0.92499999999999993</c:v>
                </c:pt>
                <c:pt idx="101">
                  <c:v>0.92499999999999993</c:v>
                </c:pt>
                <c:pt idx="102">
                  <c:v>0.92499999999999993</c:v>
                </c:pt>
                <c:pt idx="103">
                  <c:v>0.92499999999999993</c:v>
                </c:pt>
                <c:pt idx="104">
                  <c:v>0.92499999999999993</c:v>
                </c:pt>
                <c:pt idx="105">
                  <c:v>0.92499999999999993</c:v>
                </c:pt>
                <c:pt idx="106">
                  <c:v>0.92499999999999993</c:v>
                </c:pt>
                <c:pt idx="107">
                  <c:v>0.92499999999999993</c:v>
                </c:pt>
                <c:pt idx="120">
                  <c:v>1.9833333333333334</c:v>
                </c:pt>
                <c:pt idx="121">
                  <c:v>1.9833333333333334</c:v>
                </c:pt>
                <c:pt idx="122">
                  <c:v>1.9833333333333334</c:v>
                </c:pt>
                <c:pt idx="123">
                  <c:v>1.9833333333333334</c:v>
                </c:pt>
                <c:pt idx="124">
                  <c:v>1.9833333333333334</c:v>
                </c:pt>
                <c:pt idx="125">
                  <c:v>1.9833333333333334</c:v>
                </c:pt>
                <c:pt idx="126">
                  <c:v>1.9833333333333334</c:v>
                </c:pt>
                <c:pt idx="127">
                  <c:v>1.9833333333333334</c:v>
                </c:pt>
                <c:pt idx="128">
                  <c:v>1.9833333333333334</c:v>
                </c:pt>
                <c:pt idx="129">
                  <c:v>1.9833333333333334</c:v>
                </c:pt>
                <c:pt idx="130">
                  <c:v>1.9833333333333334</c:v>
                </c:pt>
                <c:pt idx="131">
                  <c:v>1.9833333333333334</c:v>
                </c:pt>
                <c:pt idx="144">
                  <c:v>1.1166666666666667</c:v>
                </c:pt>
                <c:pt idx="145">
                  <c:v>1.1166666666666667</c:v>
                </c:pt>
                <c:pt idx="146">
                  <c:v>1.1166666666666667</c:v>
                </c:pt>
                <c:pt idx="147">
                  <c:v>1.1166666666666667</c:v>
                </c:pt>
                <c:pt idx="148">
                  <c:v>1.1166666666666667</c:v>
                </c:pt>
                <c:pt idx="149">
                  <c:v>1.1166666666666667</c:v>
                </c:pt>
                <c:pt idx="150">
                  <c:v>1.1166666666666667</c:v>
                </c:pt>
                <c:pt idx="151">
                  <c:v>1.1166666666666667</c:v>
                </c:pt>
                <c:pt idx="152">
                  <c:v>1.1166666666666667</c:v>
                </c:pt>
                <c:pt idx="153">
                  <c:v>1.1166666666666667</c:v>
                </c:pt>
                <c:pt idx="154">
                  <c:v>1.1166666666666667</c:v>
                </c:pt>
                <c:pt idx="155">
                  <c:v>1.1166666666666667</c:v>
                </c:pt>
                <c:pt idx="168">
                  <c:v>2.6083333333333334</c:v>
                </c:pt>
                <c:pt idx="169">
                  <c:v>2.6083333333333334</c:v>
                </c:pt>
                <c:pt idx="170">
                  <c:v>2.6083333333333334</c:v>
                </c:pt>
                <c:pt idx="171">
                  <c:v>2.6083333333333334</c:v>
                </c:pt>
                <c:pt idx="172">
                  <c:v>2.6083333333333334</c:v>
                </c:pt>
                <c:pt idx="173">
                  <c:v>2.6083333333333334</c:v>
                </c:pt>
                <c:pt idx="174">
                  <c:v>2.6083333333333334</c:v>
                </c:pt>
                <c:pt idx="175">
                  <c:v>2.6083333333333334</c:v>
                </c:pt>
                <c:pt idx="176">
                  <c:v>2.6083333333333334</c:v>
                </c:pt>
                <c:pt idx="177">
                  <c:v>2.6083333333333334</c:v>
                </c:pt>
                <c:pt idx="178">
                  <c:v>2.6083333333333334</c:v>
                </c:pt>
                <c:pt idx="179">
                  <c:v>2.6083333333333334</c:v>
                </c:pt>
              </c:numCache>
            </c:numRef>
          </c:val>
          <c:smooth val="0"/>
          <c:extLst>
            <c:ext xmlns:c16="http://schemas.microsoft.com/office/drawing/2014/chart" uri="{C3380CC4-5D6E-409C-BE32-E72D297353CC}">
              <c16:uniqueId val="{00000003-A4B7-4C6C-A3E1-784B5C1715CC}"/>
            </c:ext>
          </c:extLst>
        </c:ser>
        <c:dLbls>
          <c:showLegendKey val="0"/>
          <c:showVal val="0"/>
          <c:showCatName val="0"/>
          <c:showSerName val="0"/>
          <c:showPercent val="0"/>
          <c:showBubbleSize val="0"/>
        </c:dLbls>
        <c:smooth val="0"/>
        <c:axId val="147849984"/>
        <c:axId val="147851520"/>
      </c:lineChart>
      <c:dateAx>
        <c:axId val="147849984"/>
        <c:scaling>
          <c:orientation val="maxMin"/>
        </c:scaling>
        <c:delete val="0"/>
        <c:axPos val="b"/>
        <c:numFmt formatCode="yyyy" sourceLinked="0"/>
        <c:majorTickMark val="none"/>
        <c:minorTickMark val="none"/>
        <c:tickLblPos val="low"/>
        <c:spPr>
          <a:ln w="6350">
            <a:noFill/>
            <a:prstDash val="solid"/>
          </a:ln>
        </c:spPr>
        <c:txPr>
          <a:bodyPr rot="-5400000" vert="horz"/>
          <a:lstStyle/>
          <a:p>
            <a:pPr>
              <a:defRPr/>
            </a:pPr>
            <a:endParaRPr lang="de-DE"/>
          </a:p>
        </c:txPr>
        <c:crossAx val="147851520"/>
        <c:crosses val="autoZero"/>
        <c:auto val="1"/>
        <c:lblOffset val="100"/>
        <c:baseTimeUnit val="months"/>
        <c:majorUnit val="1"/>
        <c:majorTimeUnit val="months"/>
        <c:minorUnit val="6"/>
        <c:minorTimeUnit val="months"/>
      </c:dateAx>
      <c:valAx>
        <c:axId val="147851520"/>
        <c:scaling>
          <c:orientation val="minMax"/>
          <c:max val="10"/>
          <c:min val="-1"/>
        </c:scaling>
        <c:delete val="0"/>
        <c:axPos val="r"/>
        <c:majorGridlines>
          <c:spPr>
            <a:ln w="3175">
              <a:solidFill>
                <a:schemeClr val="tx1">
                  <a:alpha val="35000"/>
                </a:schemeClr>
              </a:solidFill>
              <a:prstDash val="solid"/>
            </a:ln>
          </c:spPr>
        </c:majorGridlines>
        <c:numFmt formatCode="0.0" sourceLinked="0"/>
        <c:majorTickMark val="none"/>
        <c:minorTickMark val="none"/>
        <c:tickLblPos val="high"/>
        <c:spPr>
          <a:ln w="3175">
            <a:noFill/>
            <a:prstDash val="solid"/>
          </a:ln>
        </c:spPr>
        <c:txPr>
          <a:bodyPr rot="0" vert="horz"/>
          <a:lstStyle/>
          <a:p>
            <a:pPr>
              <a:defRPr sz="1100"/>
            </a:pPr>
            <a:endParaRPr lang="de-DE"/>
          </a:p>
        </c:txPr>
        <c:crossAx val="147849984"/>
        <c:crosses val="autoZero"/>
        <c:crossBetween val="between"/>
        <c:majorUnit val="0.5"/>
      </c:valAx>
      <c:spPr>
        <a:solidFill>
          <a:srgbClr val="FFFFFF"/>
        </a:solidFill>
        <a:ln w="12700">
          <a:noFill/>
          <a:prstDash val="solid"/>
        </a:ln>
      </c:spPr>
    </c:plotArea>
    <c:legend>
      <c:legendPos val="r"/>
      <c:layout>
        <c:manualLayout>
          <c:xMode val="edge"/>
          <c:yMode val="edge"/>
          <c:x val="0.17028596810014132"/>
          <c:y val="0.91402905446530502"/>
          <c:w val="0.80714992933575613"/>
          <c:h val="8.3637212443782555E-2"/>
        </c:manualLayout>
      </c:layout>
      <c:overlay val="0"/>
      <c:txPr>
        <a:bodyPr/>
        <a:lstStyle/>
        <a:p>
          <a:pPr>
            <a:defRPr sz="1100"/>
          </a:pPr>
          <a:endParaRPr lang="de-DE"/>
        </a:p>
      </c:txPr>
    </c:legend>
    <c:plotVisOnly val="1"/>
    <c:dispBlanksAs val="gap"/>
    <c:showDLblsOverMax val="0"/>
  </c:chart>
  <c:spPr>
    <a:solidFill>
      <a:schemeClr val="bg1"/>
    </a:solidFill>
    <a:ln w="3175">
      <a:noFill/>
      <a:prstDash val="solid"/>
    </a:ln>
  </c:spPr>
  <c:txPr>
    <a:bodyPr/>
    <a:lstStyle/>
    <a:p>
      <a:pPr>
        <a:defRPr sz="1400" b="0" i="0" u="none" strike="noStrike" baseline="0">
          <a:solidFill>
            <a:srgbClr val="000000"/>
          </a:solidFill>
          <a:latin typeface="Agfa Rotis Sans Serif Light" panose="00000300000000000000" pitchFamily="2" charset="0"/>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a:t>Verbraucherpreisindex</a:t>
            </a:r>
          </a:p>
          <a:p>
            <a:pPr algn="l">
              <a:defRPr/>
            </a:pPr>
            <a:r>
              <a:rPr lang="de-DE"/>
              <a:t>(Veränderung gegenüber Vorjahresmonat in %)</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7.7074640594397004E-2"/>
          <c:y val="0.18217588581960442"/>
          <c:w val="0.91116587767918733"/>
          <c:h val="0.65314396593069135"/>
        </c:manualLayout>
      </c:layout>
      <c:barChart>
        <c:barDir val="col"/>
        <c:grouping val="clustered"/>
        <c:varyColors val="0"/>
        <c:ser>
          <c:idx val="0"/>
          <c:order val="0"/>
          <c:spPr>
            <a:solidFill>
              <a:srgbClr val="002060"/>
            </a:solidFill>
            <a:ln w="38100">
              <a:noFill/>
              <a:prstDash val="solid"/>
            </a:ln>
          </c:spPr>
          <c:invertIfNegative val="0"/>
          <c:dPt>
            <c:idx val="6"/>
            <c:invertIfNegative val="0"/>
            <c:bubble3D val="0"/>
            <c:extLst>
              <c:ext xmlns:c16="http://schemas.microsoft.com/office/drawing/2014/chart" uri="{C3380CC4-5D6E-409C-BE32-E72D297353CC}">
                <c16:uniqueId val="{00000001-1217-4E7A-AB0E-582F34C142B8}"/>
              </c:ext>
            </c:extLst>
          </c:dPt>
          <c:dPt>
            <c:idx val="8"/>
            <c:invertIfNegative val="0"/>
            <c:bubble3D val="0"/>
            <c:extLst>
              <c:ext xmlns:c16="http://schemas.microsoft.com/office/drawing/2014/chart" uri="{C3380CC4-5D6E-409C-BE32-E72D297353CC}">
                <c16:uniqueId val="{00000003-1217-4E7A-AB0E-582F34C142B8}"/>
              </c:ext>
            </c:extLst>
          </c:dPt>
          <c:dPt>
            <c:idx val="9"/>
            <c:invertIfNegative val="0"/>
            <c:bubble3D val="0"/>
            <c:extLst>
              <c:ext xmlns:c16="http://schemas.microsoft.com/office/drawing/2014/chart" uri="{C3380CC4-5D6E-409C-BE32-E72D297353CC}">
                <c16:uniqueId val="{00000005-1217-4E7A-AB0E-582F34C142B8}"/>
              </c:ext>
            </c:extLst>
          </c:dPt>
          <c:dPt>
            <c:idx val="10"/>
            <c:invertIfNegative val="0"/>
            <c:bubble3D val="0"/>
            <c:extLst>
              <c:ext xmlns:c16="http://schemas.microsoft.com/office/drawing/2014/chart" uri="{C3380CC4-5D6E-409C-BE32-E72D297353CC}">
                <c16:uniqueId val="{00000007-1217-4E7A-AB0E-582F34C142B8}"/>
              </c:ext>
            </c:extLst>
          </c:dPt>
          <c:dPt>
            <c:idx val="11"/>
            <c:invertIfNegative val="0"/>
            <c:bubble3D val="0"/>
            <c:extLst>
              <c:ext xmlns:c16="http://schemas.microsoft.com/office/drawing/2014/chart" uri="{C3380CC4-5D6E-409C-BE32-E72D297353CC}">
                <c16:uniqueId val="{00000009-1217-4E7A-AB0E-582F34C142B8}"/>
              </c:ext>
            </c:extLst>
          </c:dPt>
          <c:dPt>
            <c:idx val="18"/>
            <c:invertIfNegative val="0"/>
            <c:bubble3D val="0"/>
            <c:extLst>
              <c:ext xmlns:c16="http://schemas.microsoft.com/office/drawing/2014/chart" uri="{C3380CC4-5D6E-409C-BE32-E72D297353CC}">
                <c16:uniqueId val="{0000000B-1217-4E7A-AB0E-582F34C142B8}"/>
              </c:ext>
            </c:extLst>
          </c:dPt>
          <c:dPt>
            <c:idx val="19"/>
            <c:invertIfNegative val="0"/>
            <c:bubble3D val="0"/>
            <c:extLst>
              <c:ext xmlns:c16="http://schemas.microsoft.com/office/drawing/2014/chart" uri="{C3380CC4-5D6E-409C-BE32-E72D297353CC}">
                <c16:uniqueId val="{0000000D-1217-4E7A-AB0E-582F34C142B8}"/>
              </c:ext>
            </c:extLst>
          </c:dPt>
          <c:dPt>
            <c:idx val="20"/>
            <c:invertIfNegative val="0"/>
            <c:bubble3D val="0"/>
            <c:extLst>
              <c:ext xmlns:c16="http://schemas.microsoft.com/office/drawing/2014/chart" uri="{C3380CC4-5D6E-409C-BE32-E72D297353CC}">
                <c16:uniqueId val="{0000000F-1217-4E7A-AB0E-582F34C142B8}"/>
              </c:ext>
            </c:extLst>
          </c:dPt>
          <c:dPt>
            <c:idx val="21"/>
            <c:invertIfNegative val="0"/>
            <c:bubble3D val="0"/>
            <c:extLst>
              <c:ext xmlns:c16="http://schemas.microsoft.com/office/drawing/2014/chart" uri="{C3380CC4-5D6E-409C-BE32-E72D297353CC}">
                <c16:uniqueId val="{00000011-1217-4E7A-AB0E-582F34C142B8}"/>
              </c:ext>
            </c:extLst>
          </c:dPt>
          <c:dPt>
            <c:idx val="22"/>
            <c:invertIfNegative val="0"/>
            <c:bubble3D val="0"/>
            <c:extLst>
              <c:ext xmlns:c16="http://schemas.microsoft.com/office/drawing/2014/chart" uri="{C3380CC4-5D6E-409C-BE32-E72D297353CC}">
                <c16:uniqueId val="{00000013-1217-4E7A-AB0E-582F34C142B8}"/>
              </c:ext>
            </c:extLst>
          </c:dPt>
          <c:dPt>
            <c:idx val="23"/>
            <c:invertIfNegative val="0"/>
            <c:bubble3D val="0"/>
            <c:extLst>
              <c:ext xmlns:c16="http://schemas.microsoft.com/office/drawing/2014/chart" uri="{C3380CC4-5D6E-409C-BE32-E72D297353CC}">
                <c16:uniqueId val="{00000015-1217-4E7A-AB0E-582F34C142B8}"/>
              </c:ext>
            </c:extLst>
          </c:dPt>
          <c:dPt>
            <c:idx val="25"/>
            <c:invertIfNegative val="0"/>
            <c:bubble3D val="0"/>
            <c:extLst>
              <c:ext xmlns:c16="http://schemas.microsoft.com/office/drawing/2014/chart" uri="{C3380CC4-5D6E-409C-BE32-E72D297353CC}">
                <c16:uniqueId val="{00000017-1217-4E7A-AB0E-582F34C142B8}"/>
              </c:ext>
            </c:extLst>
          </c:dPt>
          <c:dPt>
            <c:idx val="26"/>
            <c:invertIfNegative val="0"/>
            <c:bubble3D val="0"/>
            <c:extLst>
              <c:ext xmlns:c16="http://schemas.microsoft.com/office/drawing/2014/chart" uri="{C3380CC4-5D6E-409C-BE32-E72D297353CC}">
                <c16:uniqueId val="{00000019-1217-4E7A-AB0E-582F34C142B8}"/>
              </c:ext>
            </c:extLst>
          </c:dPt>
          <c:dPt>
            <c:idx val="27"/>
            <c:invertIfNegative val="0"/>
            <c:bubble3D val="0"/>
            <c:extLst>
              <c:ext xmlns:c16="http://schemas.microsoft.com/office/drawing/2014/chart" uri="{C3380CC4-5D6E-409C-BE32-E72D297353CC}">
                <c16:uniqueId val="{0000001B-1217-4E7A-AB0E-582F34C142B8}"/>
              </c:ext>
            </c:extLst>
          </c:dPt>
          <c:dPt>
            <c:idx val="28"/>
            <c:invertIfNegative val="0"/>
            <c:bubble3D val="0"/>
            <c:extLst>
              <c:ext xmlns:c16="http://schemas.microsoft.com/office/drawing/2014/chart" uri="{C3380CC4-5D6E-409C-BE32-E72D297353CC}">
                <c16:uniqueId val="{0000001D-1217-4E7A-AB0E-582F34C142B8}"/>
              </c:ext>
            </c:extLst>
          </c:dPt>
          <c:dPt>
            <c:idx val="29"/>
            <c:invertIfNegative val="0"/>
            <c:bubble3D val="0"/>
            <c:extLst>
              <c:ext xmlns:c16="http://schemas.microsoft.com/office/drawing/2014/chart" uri="{C3380CC4-5D6E-409C-BE32-E72D297353CC}">
                <c16:uniqueId val="{0000001F-1217-4E7A-AB0E-582F34C142B8}"/>
              </c:ext>
            </c:extLst>
          </c:dPt>
          <c:dPt>
            <c:idx val="30"/>
            <c:invertIfNegative val="0"/>
            <c:bubble3D val="0"/>
            <c:extLst>
              <c:ext xmlns:c16="http://schemas.microsoft.com/office/drawing/2014/chart" uri="{C3380CC4-5D6E-409C-BE32-E72D297353CC}">
                <c16:uniqueId val="{00000021-1217-4E7A-AB0E-582F34C142B8}"/>
              </c:ext>
            </c:extLst>
          </c:dPt>
          <c:dPt>
            <c:idx val="31"/>
            <c:invertIfNegative val="0"/>
            <c:bubble3D val="0"/>
            <c:extLst>
              <c:ext xmlns:c16="http://schemas.microsoft.com/office/drawing/2014/chart" uri="{C3380CC4-5D6E-409C-BE32-E72D297353CC}">
                <c16:uniqueId val="{00000023-1217-4E7A-AB0E-582F34C142B8}"/>
              </c:ext>
            </c:extLst>
          </c:dPt>
          <c:dPt>
            <c:idx val="32"/>
            <c:invertIfNegative val="0"/>
            <c:bubble3D val="0"/>
            <c:extLst>
              <c:ext xmlns:c16="http://schemas.microsoft.com/office/drawing/2014/chart" uri="{C3380CC4-5D6E-409C-BE32-E72D297353CC}">
                <c16:uniqueId val="{00000025-1217-4E7A-AB0E-582F34C142B8}"/>
              </c:ext>
            </c:extLst>
          </c:dPt>
          <c:dPt>
            <c:idx val="33"/>
            <c:invertIfNegative val="0"/>
            <c:bubble3D val="0"/>
            <c:extLst>
              <c:ext xmlns:c16="http://schemas.microsoft.com/office/drawing/2014/chart" uri="{C3380CC4-5D6E-409C-BE32-E72D297353CC}">
                <c16:uniqueId val="{00000027-1217-4E7A-AB0E-582F34C142B8}"/>
              </c:ext>
            </c:extLst>
          </c:dPt>
          <c:dPt>
            <c:idx val="34"/>
            <c:invertIfNegative val="0"/>
            <c:bubble3D val="0"/>
            <c:extLst>
              <c:ext xmlns:c16="http://schemas.microsoft.com/office/drawing/2014/chart" uri="{C3380CC4-5D6E-409C-BE32-E72D297353CC}">
                <c16:uniqueId val="{00000029-1217-4E7A-AB0E-582F34C142B8}"/>
              </c:ext>
            </c:extLst>
          </c:dPt>
          <c:dPt>
            <c:idx val="35"/>
            <c:invertIfNegative val="0"/>
            <c:bubble3D val="0"/>
            <c:extLst>
              <c:ext xmlns:c16="http://schemas.microsoft.com/office/drawing/2014/chart" uri="{C3380CC4-5D6E-409C-BE32-E72D297353CC}">
                <c16:uniqueId val="{0000002B-1217-4E7A-AB0E-582F34C142B8}"/>
              </c:ext>
            </c:extLst>
          </c:dPt>
          <c:dPt>
            <c:idx val="55"/>
            <c:invertIfNegative val="0"/>
            <c:bubble3D val="0"/>
            <c:spPr>
              <a:solidFill>
                <a:srgbClr val="002060"/>
              </a:solidFill>
              <a:ln w="38100">
                <a:noFill/>
                <a:prstDash val="solid"/>
              </a:ln>
            </c:spPr>
            <c:extLst>
              <c:ext xmlns:c16="http://schemas.microsoft.com/office/drawing/2014/chart" uri="{C3380CC4-5D6E-409C-BE32-E72D297353CC}">
                <c16:uniqueId val="{0000002D-1217-4E7A-AB0E-582F34C142B8}"/>
              </c:ext>
            </c:extLst>
          </c:dPt>
          <c:dPt>
            <c:idx val="56"/>
            <c:invertIfNegative val="0"/>
            <c:bubble3D val="0"/>
            <c:spPr>
              <a:solidFill>
                <a:srgbClr val="002060"/>
              </a:solidFill>
              <a:ln w="38100">
                <a:noFill/>
                <a:prstDash val="solid"/>
              </a:ln>
            </c:spPr>
            <c:extLst>
              <c:ext xmlns:c16="http://schemas.microsoft.com/office/drawing/2014/chart" uri="{C3380CC4-5D6E-409C-BE32-E72D297353CC}">
                <c16:uniqueId val="{0000002F-1217-4E7A-AB0E-582F34C142B8}"/>
              </c:ext>
            </c:extLst>
          </c:dPt>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'Verbraucherpreise DE'!$B$13:$B$42</c:f>
              <c:numCache>
                <c:formatCode>[$-407]mmm/\ yy;@</c:formatCode>
                <c:ptCount val="30"/>
                <c:pt idx="0">
                  <c:v>44713</c:v>
                </c:pt>
                <c:pt idx="1">
                  <c:v>44682</c:v>
                </c:pt>
                <c:pt idx="2">
                  <c:v>44652</c:v>
                </c:pt>
                <c:pt idx="3">
                  <c:v>44621</c:v>
                </c:pt>
                <c:pt idx="4">
                  <c:v>44593</c:v>
                </c:pt>
                <c:pt idx="5">
                  <c:v>44562</c:v>
                </c:pt>
                <c:pt idx="6">
                  <c:v>44531</c:v>
                </c:pt>
                <c:pt idx="7">
                  <c:v>44501</c:v>
                </c:pt>
                <c:pt idx="8">
                  <c:v>44470</c:v>
                </c:pt>
                <c:pt idx="9">
                  <c:v>44440</c:v>
                </c:pt>
                <c:pt idx="10">
                  <c:v>44409</c:v>
                </c:pt>
                <c:pt idx="11">
                  <c:v>44378</c:v>
                </c:pt>
                <c:pt idx="12">
                  <c:v>44348</c:v>
                </c:pt>
                <c:pt idx="13">
                  <c:v>44317</c:v>
                </c:pt>
                <c:pt idx="14">
                  <c:v>44287</c:v>
                </c:pt>
                <c:pt idx="15">
                  <c:v>44256</c:v>
                </c:pt>
                <c:pt idx="16">
                  <c:v>44228</c:v>
                </c:pt>
                <c:pt idx="17">
                  <c:v>44197</c:v>
                </c:pt>
                <c:pt idx="18">
                  <c:v>44166</c:v>
                </c:pt>
                <c:pt idx="19">
                  <c:v>44136</c:v>
                </c:pt>
                <c:pt idx="20">
                  <c:v>44105</c:v>
                </c:pt>
                <c:pt idx="21">
                  <c:v>44075</c:v>
                </c:pt>
                <c:pt idx="22">
                  <c:v>44044</c:v>
                </c:pt>
                <c:pt idx="23">
                  <c:v>44013</c:v>
                </c:pt>
                <c:pt idx="24">
                  <c:v>43983</c:v>
                </c:pt>
                <c:pt idx="25">
                  <c:v>43952</c:v>
                </c:pt>
                <c:pt idx="26">
                  <c:v>43922</c:v>
                </c:pt>
                <c:pt idx="27">
                  <c:v>43891</c:v>
                </c:pt>
                <c:pt idx="28">
                  <c:v>43862</c:v>
                </c:pt>
                <c:pt idx="29">
                  <c:v>43831</c:v>
                </c:pt>
              </c:numCache>
            </c:numRef>
          </c:cat>
          <c:val>
            <c:numRef>
              <c:f>'Verbraucherpreise DE'!$D$13:$D$42</c:f>
              <c:numCache>
                <c:formatCode>0.0</c:formatCode>
                <c:ptCount val="30"/>
                <c:pt idx="0">
                  <c:v>7.6</c:v>
                </c:pt>
                <c:pt idx="1">
                  <c:v>7.9</c:v>
                </c:pt>
                <c:pt idx="2">
                  <c:v>7.4</c:v>
                </c:pt>
                <c:pt idx="3">
                  <c:v>7.3</c:v>
                </c:pt>
                <c:pt idx="4">
                  <c:v>5.0999999999999996</c:v>
                </c:pt>
                <c:pt idx="5">
                  <c:v>4.9000000000000004</c:v>
                </c:pt>
                <c:pt idx="6">
                  <c:v>5.3</c:v>
                </c:pt>
                <c:pt idx="7" formatCode="General">
                  <c:v>5.2</c:v>
                </c:pt>
                <c:pt idx="8" formatCode="General">
                  <c:v>4.5</c:v>
                </c:pt>
                <c:pt idx="9" formatCode="General">
                  <c:v>4.0999999999999996</c:v>
                </c:pt>
                <c:pt idx="10" formatCode="General">
                  <c:v>3.9</c:v>
                </c:pt>
                <c:pt idx="11" formatCode="General">
                  <c:v>3.8</c:v>
                </c:pt>
                <c:pt idx="12" formatCode="General">
                  <c:v>2.2999999999999998</c:v>
                </c:pt>
                <c:pt idx="13" formatCode="General">
                  <c:v>2.5</c:v>
                </c:pt>
                <c:pt idx="14" formatCode="General">
                  <c:v>2</c:v>
                </c:pt>
                <c:pt idx="15" formatCode="General">
                  <c:v>1.7</c:v>
                </c:pt>
                <c:pt idx="16" formatCode="General">
                  <c:v>1.3</c:v>
                </c:pt>
                <c:pt idx="17" formatCode="General">
                  <c:v>1</c:v>
                </c:pt>
                <c:pt idx="18" formatCode="General">
                  <c:v>-0.3</c:v>
                </c:pt>
                <c:pt idx="19" formatCode="General">
                  <c:v>-0.3</c:v>
                </c:pt>
                <c:pt idx="20" formatCode="General">
                  <c:v>-0.2</c:v>
                </c:pt>
                <c:pt idx="21" formatCode="General">
                  <c:v>-0.2</c:v>
                </c:pt>
                <c:pt idx="22" formatCode="General">
                  <c:v>0</c:v>
                </c:pt>
                <c:pt idx="23" formatCode="General">
                  <c:v>-0.1</c:v>
                </c:pt>
                <c:pt idx="24" formatCode="General">
                  <c:v>0.9</c:v>
                </c:pt>
                <c:pt idx="25" formatCode="General">
                  <c:v>0.6</c:v>
                </c:pt>
                <c:pt idx="26" formatCode="General">
                  <c:v>0.9</c:v>
                </c:pt>
                <c:pt idx="27" formatCode="General">
                  <c:v>1.4</c:v>
                </c:pt>
                <c:pt idx="28" formatCode="General">
                  <c:v>1.7</c:v>
                </c:pt>
                <c:pt idx="29" formatCode="General">
                  <c:v>1.7</c:v>
                </c:pt>
              </c:numCache>
            </c:numRef>
          </c:val>
          <c:extLst>
            <c:ext xmlns:c16="http://schemas.microsoft.com/office/drawing/2014/chart" uri="{C3380CC4-5D6E-409C-BE32-E72D297353CC}">
              <c16:uniqueId val="{00000030-1217-4E7A-AB0E-582F34C142B8}"/>
            </c:ext>
          </c:extLst>
        </c:ser>
        <c:dLbls>
          <c:showLegendKey val="0"/>
          <c:showVal val="0"/>
          <c:showCatName val="0"/>
          <c:showSerName val="0"/>
          <c:showPercent val="0"/>
          <c:showBubbleSize val="0"/>
        </c:dLbls>
        <c:gapWidth val="45"/>
        <c:axId val="147849984"/>
        <c:axId val="147851520"/>
      </c:barChart>
      <c:dateAx>
        <c:axId val="147849984"/>
        <c:scaling>
          <c:orientation val="minMax"/>
        </c:scaling>
        <c:delete val="0"/>
        <c:axPos val="b"/>
        <c:numFmt formatCode="[$-407]mmm/\ yy;@" sourceLinked="0"/>
        <c:majorTickMark val="none"/>
        <c:minorTickMark val="none"/>
        <c:tickLblPos val="low"/>
        <c:spPr>
          <a:ln w="6350">
            <a:solidFill>
              <a:schemeClr val="tx1"/>
            </a:solidFill>
            <a:prstDash val="solid"/>
          </a:ln>
        </c:spPr>
        <c:txPr>
          <a:bodyPr rot="-3180000" vert="horz"/>
          <a:lstStyle/>
          <a:p>
            <a:pPr>
              <a:defRPr/>
            </a:pPr>
            <a:endParaRPr lang="de-DE"/>
          </a:p>
        </c:txPr>
        <c:crossAx val="147851520"/>
        <c:crosses val="autoZero"/>
        <c:auto val="0"/>
        <c:lblOffset val="100"/>
        <c:baseTimeUnit val="months"/>
        <c:majorUnit val="2"/>
        <c:majorTimeUnit val="months"/>
        <c:minorUnit val="6"/>
        <c:minorTimeUnit val="months"/>
      </c:dateAx>
      <c:valAx>
        <c:axId val="147851520"/>
        <c:scaling>
          <c:orientation val="minMax"/>
          <c:max val="10"/>
          <c:min val="-1"/>
        </c:scaling>
        <c:delete val="0"/>
        <c:axPos val="l"/>
        <c:majorGridlines>
          <c:spPr>
            <a:ln w="3175">
              <a:solidFill>
                <a:schemeClr val="bg1">
                  <a:lumMod val="50000"/>
                  <a:alpha val="35000"/>
                </a:schemeClr>
              </a:solidFill>
              <a:prstDash val="solid"/>
            </a:ln>
          </c:spPr>
        </c:majorGridlines>
        <c:numFmt formatCode="0.0" sourceLinked="0"/>
        <c:majorTickMark val="none"/>
        <c:minorTickMark val="none"/>
        <c:tickLblPos val="nextTo"/>
        <c:crossAx val="147849984"/>
        <c:crosses val="autoZero"/>
        <c:crossBetween val="between"/>
        <c:majorUnit val="1"/>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100" b="0" i="0" u="none" strike="noStrike" baseline="0">
          <a:solidFill>
            <a:srgbClr val="002060"/>
          </a:solidFill>
          <a:latin typeface="Agfa Rotis Sans Serif Light" panose="00000300000000000000" pitchFamily="2" charset="0"/>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a:t>Verbraucherpreisindex</a:t>
            </a:r>
          </a:p>
          <a:p>
            <a:pPr algn="l">
              <a:defRPr/>
            </a:pPr>
            <a:r>
              <a:rPr lang="de-DE"/>
              <a:t>(Veränderung gegenüber Vormonat in %)</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7.7074640594397004E-2"/>
          <c:y val="0.18217588581960442"/>
          <c:w val="0.91116587767918733"/>
          <c:h val="0.65314396593069135"/>
        </c:manualLayout>
      </c:layout>
      <c:barChart>
        <c:barDir val="col"/>
        <c:grouping val="clustered"/>
        <c:varyColors val="0"/>
        <c:ser>
          <c:idx val="0"/>
          <c:order val="0"/>
          <c:spPr>
            <a:solidFill>
              <a:srgbClr val="002060"/>
            </a:solidFill>
            <a:ln w="38100">
              <a:noFill/>
              <a:prstDash val="solid"/>
            </a:ln>
          </c:spPr>
          <c:invertIfNegative val="0"/>
          <c:dPt>
            <c:idx val="6"/>
            <c:invertIfNegative val="0"/>
            <c:bubble3D val="0"/>
            <c:extLst>
              <c:ext xmlns:c16="http://schemas.microsoft.com/office/drawing/2014/chart" uri="{C3380CC4-5D6E-409C-BE32-E72D297353CC}">
                <c16:uniqueId val="{00000000-8B26-46B9-B722-2FB70D7AF933}"/>
              </c:ext>
            </c:extLst>
          </c:dPt>
          <c:dPt>
            <c:idx val="8"/>
            <c:invertIfNegative val="0"/>
            <c:bubble3D val="0"/>
            <c:extLst>
              <c:ext xmlns:c16="http://schemas.microsoft.com/office/drawing/2014/chart" uri="{C3380CC4-5D6E-409C-BE32-E72D297353CC}">
                <c16:uniqueId val="{00000001-8B26-46B9-B722-2FB70D7AF933}"/>
              </c:ext>
            </c:extLst>
          </c:dPt>
          <c:dPt>
            <c:idx val="9"/>
            <c:invertIfNegative val="0"/>
            <c:bubble3D val="0"/>
            <c:extLst>
              <c:ext xmlns:c16="http://schemas.microsoft.com/office/drawing/2014/chart" uri="{C3380CC4-5D6E-409C-BE32-E72D297353CC}">
                <c16:uniqueId val="{00000002-8B26-46B9-B722-2FB70D7AF933}"/>
              </c:ext>
            </c:extLst>
          </c:dPt>
          <c:dPt>
            <c:idx val="10"/>
            <c:invertIfNegative val="0"/>
            <c:bubble3D val="0"/>
            <c:extLst>
              <c:ext xmlns:c16="http://schemas.microsoft.com/office/drawing/2014/chart" uri="{C3380CC4-5D6E-409C-BE32-E72D297353CC}">
                <c16:uniqueId val="{00000003-8B26-46B9-B722-2FB70D7AF933}"/>
              </c:ext>
            </c:extLst>
          </c:dPt>
          <c:dPt>
            <c:idx val="11"/>
            <c:invertIfNegative val="0"/>
            <c:bubble3D val="0"/>
            <c:extLst>
              <c:ext xmlns:c16="http://schemas.microsoft.com/office/drawing/2014/chart" uri="{C3380CC4-5D6E-409C-BE32-E72D297353CC}">
                <c16:uniqueId val="{00000004-8B26-46B9-B722-2FB70D7AF933}"/>
              </c:ext>
            </c:extLst>
          </c:dPt>
          <c:dPt>
            <c:idx val="18"/>
            <c:invertIfNegative val="0"/>
            <c:bubble3D val="0"/>
            <c:extLst>
              <c:ext xmlns:c16="http://schemas.microsoft.com/office/drawing/2014/chart" uri="{C3380CC4-5D6E-409C-BE32-E72D297353CC}">
                <c16:uniqueId val="{00000005-8B26-46B9-B722-2FB70D7AF933}"/>
              </c:ext>
            </c:extLst>
          </c:dPt>
          <c:dPt>
            <c:idx val="19"/>
            <c:invertIfNegative val="0"/>
            <c:bubble3D val="0"/>
            <c:extLst>
              <c:ext xmlns:c16="http://schemas.microsoft.com/office/drawing/2014/chart" uri="{C3380CC4-5D6E-409C-BE32-E72D297353CC}">
                <c16:uniqueId val="{00000006-8B26-46B9-B722-2FB70D7AF933}"/>
              </c:ext>
            </c:extLst>
          </c:dPt>
          <c:dPt>
            <c:idx val="20"/>
            <c:invertIfNegative val="0"/>
            <c:bubble3D val="0"/>
            <c:extLst>
              <c:ext xmlns:c16="http://schemas.microsoft.com/office/drawing/2014/chart" uri="{C3380CC4-5D6E-409C-BE32-E72D297353CC}">
                <c16:uniqueId val="{00000007-8B26-46B9-B722-2FB70D7AF933}"/>
              </c:ext>
            </c:extLst>
          </c:dPt>
          <c:dPt>
            <c:idx val="21"/>
            <c:invertIfNegative val="0"/>
            <c:bubble3D val="0"/>
            <c:extLst>
              <c:ext xmlns:c16="http://schemas.microsoft.com/office/drawing/2014/chart" uri="{C3380CC4-5D6E-409C-BE32-E72D297353CC}">
                <c16:uniqueId val="{00000008-8B26-46B9-B722-2FB70D7AF933}"/>
              </c:ext>
            </c:extLst>
          </c:dPt>
          <c:dPt>
            <c:idx val="22"/>
            <c:invertIfNegative val="0"/>
            <c:bubble3D val="0"/>
            <c:extLst>
              <c:ext xmlns:c16="http://schemas.microsoft.com/office/drawing/2014/chart" uri="{C3380CC4-5D6E-409C-BE32-E72D297353CC}">
                <c16:uniqueId val="{00000009-8B26-46B9-B722-2FB70D7AF933}"/>
              </c:ext>
            </c:extLst>
          </c:dPt>
          <c:dPt>
            <c:idx val="23"/>
            <c:invertIfNegative val="0"/>
            <c:bubble3D val="0"/>
            <c:extLst>
              <c:ext xmlns:c16="http://schemas.microsoft.com/office/drawing/2014/chart" uri="{C3380CC4-5D6E-409C-BE32-E72D297353CC}">
                <c16:uniqueId val="{0000000A-8B26-46B9-B722-2FB70D7AF933}"/>
              </c:ext>
            </c:extLst>
          </c:dPt>
          <c:dPt>
            <c:idx val="25"/>
            <c:invertIfNegative val="0"/>
            <c:bubble3D val="0"/>
            <c:extLst>
              <c:ext xmlns:c16="http://schemas.microsoft.com/office/drawing/2014/chart" uri="{C3380CC4-5D6E-409C-BE32-E72D297353CC}">
                <c16:uniqueId val="{0000000B-8B26-46B9-B722-2FB70D7AF933}"/>
              </c:ext>
            </c:extLst>
          </c:dPt>
          <c:dPt>
            <c:idx val="26"/>
            <c:invertIfNegative val="0"/>
            <c:bubble3D val="0"/>
            <c:extLst>
              <c:ext xmlns:c16="http://schemas.microsoft.com/office/drawing/2014/chart" uri="{C3380CC4-5D6E-409C-BE32-E72D297353CC}">
                <c16:uniqueId val="{0000000C-8B26-46B9-B722-2FB70D7AF933}"/>
              </c:ext>
            </c:extLst>
          </c:dPt>
          <c:dPt>
            <c:idx val="27"/>
            <c:invertIfNegative val="0"/>
            <c:bubble3D val="0"/>
            <c:extLst>
              <c:ext xmlns:c16="http://schemas.microsoft.com/office/drawing/2014/chart" uri="{C3380CC4-5D6E-409C-BE32-E72D297353CC}">
                <c16:uniqueId val="{0000000D-8B26-46B9-B722-2FB70D7AF933}"/>
              </c:ext>
            </c:extLst>
          </c:dPt>
          <c:dPt>
            <c:idx val="28"/>
            <c:invertIfNegative val="0"/>
            <c:bubble3D val="0"/>
            <c:extLst>
              <c:ext xmlns:c16="http://schemas.microsoft.com/office/drawing/2014/chart" uri="{C3380CC4-5D6E-409C-BE32-E72D297353CC}">
                <c16:uniqueId val="{0000000E-8B26-46B9-B722-2FB70D7AF933}"/>
              </c:ext>
            </c:extLst>
          </c:dPt>
          <c:dPt>
            <c:idx val="29"/>
            <c:invertIfNegative val="0"/>
            <c:bubble3D val="0"/>
            <c:extLst>
              <c:ext xmlns:c16="http://schemas.microsoft.com/office/drawing/2014/chart" uri="{C3380CC4-5D6E-409C-BE32-E72D297353CC}">
                <c16:uniqueId val="{0000000F-8B26-46B9-B722-2FB70D7AF933}"/>
              </c:ext>
            </c:extLst>
          </c:dPt>
          <c:dPt>
            <c:idx val="30"/>
            <c:invertIfNegative val="0"/>
            <c:bubble3D val="0"/>
            <c:extLst>
              <c:ext xmlns:c16="http://schemas.microsoft.com/office/drawing/2014/chart" uri="{C3380CC4-5D6E-409C-BE32-E72D297353CC}">
                <c16:uniqueId val="{00000010-8B26-46B9-B722-2FB70D7AF933}"/>
              </c:ext>
            </c:extLst>
          </c:dPt>
          <c:dPt>
            <c:idx val="31"/>
            <c:invertIfNegative val="0"/>
            <c:bubble3D val="0"/>
            <c:extLst>
              <c:ext xmlns:c16="http://schemas.microsoft.com/office/drawing/2014/chart" uri="{C3380CC4-5D6E-409C-BE32-E72D297353CC}">
                <c16:uniqueId val="{00000011-8B26-46B9-B722-2FB70D7AF933}"/>
              </c:ext>
            </c:extLst>
          </c:dPt>
          <c:dPt>
            <c:idx val="32"/>
            <c:invertIfNegative val="0"/>
            <c:bubble3D val="0"/>
            <c:extLst>
              <c:ext xmlns:c16="http://schemas.microsoft.com/office/drawing/2014/chart" uri="{C3380CC4-5D6E-409C-BE32-E72D297353CC}">
                <c16:uniqueId val="{00000012-8B26-46B9-B722-2FB70D7AF933}"/>
              </c:ext>
            </c:extLst>
          </c:dPt>
          <c:dPt>
            <c:idx val="33"/>
            <c:invertIfNegative val="0"/>
            <c:bubble3D val="0"/>
            <c:extLst>
              <c:ext xmlns:c16="http://schemas.microsoft.com/office/drawing/2014/chart" uri="{C3380CC4-5D6E-409C-BE32-E72D297353CC}">
                <c16:uniqueId val="{00000013-8B26-46B9-B722-2FB70D7AF933}"/>
              </c:ext>
            </c:extLst>
          </c:dPt>
          <c:dPt>
            <c:idx val="34"/>
            <c:invertIfNegative val="0"/>
            <c:bubble3D val="0"/>
            <c:extLst>
              <c:ext xmlns:c16="http://schemas.microsoft.com/office/drawing/2014/chart" uri="{C3380CC4-5D6E-409C-BE32-E72D297353CC}">
                <c16:uniqueId val="{00000014-8B26-46B9-B722-2FB70D7AF933}"/>
              </c:ext>
            </c:extLst>
          </c:dPt>
          <c:dPt>
            <c:idx val="35"/>
            <c:invertIfNegative val="0"/>
            <c:bubble3D val="0"/>
            <c:extLst>
              <c:ext xmlns:c16="http://schemas.microsoft.com/office/drawing/2014/chart" uri="{C3380CC4-5D6E-409C-BE32-E72D297353CC}">
                <c16:uniqueId val="{00000015-8B26-46B9-B722-2FB70D7AF933}"/>
              </c:ext>
            </c:extLst>
          </c:dPt>
          <c:dPt>
            <c:idx val="55"/>
            <c:invertIfNegative val="0"/>
            <c:bubble3D val="0"/>
            <c:spPr>
              <a:solidFill>
                <a:srgbClr val="002060"/>
              </a:solidFill>
              <a:ln w="38100">
                <a:noFill/>
                <a:prstDash val="solid"/>
              </a:ln>
            </c:spPr>
            <c:extLst>
              <c:ext xmlns:c16="http://schemas.microsoft.com/office/drawing/2014/chart" uri="{C3380CC4-5D6E-409C-BE32-E72D297353CC}">
                <c16:uniqueId val="{00000017-8B26-46B9-B722-2FB70D7AF933}"/>
              </c:ext>
            </c:extLst>
          </c:dPt>
          <c:dPt>
            <c:idx val="56"/>
            <c:invertIfNegative val="0"/>
            <c:bubble3D val="0"/>
            <c:spPr>
              <a:solidFill>
                <a:srgbClr val="002060"/>
              </a:solidFill>
              <a:ln w="38100">
                <a:noFill/>
                <a:prstDash val="solid"/>
              </a:ln>
            </c:spPr>
            <c:extLst>
              <c:ext xmlns:c16="http://schemas.microsoft.com/office/drawing/2014/chart" uri="{C3380CC4-5D6E-409C-BE32-E72D297353CC}">
                <c16:uniqueId val="{00000019-8B26-46B9-B722-2FB70D7AF933}"/>
              </c:ext>
            </c:extLst>
          </c:dPt>
          <c:cat>
            <c:numRef>
              <c:f>'Verbraucherpreise DE'!$B$14:$B$42</c:f>
              <c:numCache>
                <c:formatCode>[$-407]mmm/\ yy;@</c:formatCode>
                <c:ptCount val="29"/>
                <c:pt idx="0">
                  <c:v>44682</c:v>
                </c:pt>
                <c:pt idx="1">
                  <c:v>44652</c:v>
                </c:pt>
                <c:pt idx="2">
                  <c:v>44621</c:v>
                </c:pt>
                <c:pt idx="3">
                  <c:v>44593</c:v>
                </c:pt>
                <c:pt idx="4">
                  <c:v>44562</c:v>
                </c:pt>
                <c:pt idx="5">
                  <c:v>44531</c:v>
                </c:pt>
                <c:pt idx="6">
                  <c:v>44501</c:v>
                </c:pt>
                <c:pt idx="7">
                  <c:v>44470</c:v>
                </c:pt>
                <c:pt idx="8">
                  <c:v>44440</c:v>
                </c:pt>
                <c:pt idx="9">
                  <c:v>44409</c:v>
                </c:pt>
                <c:pt idx="10">
                  <c:v>44378</c:v>
                </c:pt>
                <c:pt idx="11">
                  <c:v>44348</c:v>
                </c:pt>
                <c:pt idx="12">
                  <c:v>44317</c:v>
                </c:pt>
                <c:pt idx="13">
                  <c:v>44287</c:v>
                </c:pt>
                <c:pt idx="14">
                  <c:v>44256</c:v>
                </c:pt>
                <c:pt idx="15">
                  <c:v>44228</c:v>
                </c:pt>
                <c:pt idx="16">
                  <c:v>44197</c:v>
                </c:pt>
                <c:pt idx="17">
                  <c:v>44166</c:v>
                </c:pt>
                <c:pt idx="18">
                  <c:v>44136</c:v>
                </c:pt>
                <c:pt idx="19">
                  <c:v>44105</c:v>
                </c:pt>
                <c:pt idx="20">
                  <c:v>44075</c:v>
                </c:pt>
                <c:pt idx="21">
                  <c:v>44044</c:v>
                </c:pt>
                <c:pt idx="22">
                  <c:v>44013</c:v>
                </c:pt>
                <c:pt idx="23">
                  <c:v>43983</c:v>
                </c:pt>
                <c:pt idx="24">
                  <c:v>43952</c:v>
                </c:pt>
                <c:pt idx="25">
                  <c:v>43922</c:v>
                </c:pt>
                <c:pt idx="26">
                  <c:v>43891</c:v>
                </c:pt>
                <c:pt idx="27">
                  <c:v>43862</c:v>
                </c:pt>
                <c:pt idx="28">
                  <c:v>43831</c:v>
                </c:pt>
              </c:numCache>
            </c:numRef>
          </c:cat>
          <c:val>
            <c:numRef>
              <c:f>'Verbraucherpreise DE'!$E$14:$E$42</c:f>
              <c:numCache>
                <c:formatCode>General</c:formatCode>
                <c:ptCount val="29"/>
                <c:pt idx="0">
                  <c:v>0.9</c:v>
                </c:pt>
                <c:pt idx="1">
                  <c:v>0.8</c:v>
                </c:pt>
                <c:pt idx="2">
                  <c:v>2.5</c:v>
                </c:pt>
                <c:pt idx="3">
                  <c:v>0.9</c:v>
                </c:pt>
                <c:pt idx="4">
                  <c:v>0.4</c:v>
                </c:pt>
                <c:pt idx="5">
                  <c:v>0.5</c:v>
                </c:pt>
                <c:pt idx="6">
                  <c:v>-0.2</c:v>
                </c:pt>
                <c:pt idx="7">
                  <c:v>0.5</c:v>
                </c:pt>
                <c:pt idx="8">
                  <c:v>0</c:v>
                </c:pt>
                <c:pt idx="9">
                  <c:v>0</c:v>
                </c:pt>
                <c:pt idx="10">
                  <c:v>0.9</c:v>
                </c:pt>
                <c:pt idx="11">
                  <c:v>0.4</c:v>
                </c:pt>
                <c:pt idx="12">
                  <c:v>0.5</c:v>
                </c:pt>
                <c:pt idx="13">
                  <c:v>0.7</c:v>
                </c:pt>
                <c:pt idx="14">
                  <c:v>0.5</c:v>
                </c:pt>
                <c:pt idx="15">
                  <c:v>0.7</c:v>
                </c:pt>
                <c:pt idx="16">
                  <c:v>0.8</c:v>
                </c:pt>
                <c:pt idx="17">
                  <c:v>0.5</c:v>
                </c:pt>
                <c:pt idx="18">
                  <c:v>-0.8</c:v>
                </c:pt>
                <c:pt idx="19">
                  <c:v>0.1</c:v>
                </c:pt>
                <c:pt idx="20">
                  <c:v>-0.2</c:v>
                </c:pt>
                <c:pt idx="21">
                  <c:v>-0.1</c:v>
                </c:pt>
                <c:pt idx="22">
                  <c:v>-0.5</c:v>
                </c:pt>
                <c:pt idx="23">
                  <c:v>0.6</c:v>
                </c:pt>
                <c:pt idx="24">
                  <c:v>-0.1</c:v>
                </c:pt>
                <c:pt idx="25">
                  <c:v>0.4</c:v>
                </c:pt>
                <c:pt idx="26">
                  <c:v>0.1</c:v>
                </c:pt>
                <c:pt idx="27">
                  <c:v>0.4</c:v>
                </c:pt>
                <c:pt idx="28">
                  <c:v>-0.6</c:v>
                </c:pt>
              </c:numCache>
            </c:numRef>
          </c:val>
          <c:extLst>
            <c:ext xmlns:c16="http://schemas.microsoft.com/office/drawing/2014/chart" uri="{C3380CC4-5D6E-409C-BE32-E72D297353CC}">
              <c16:uniqueId val="{0000001A-8B26-46B9-B722-2FB70D7AF933}"/>
            </c:ext>
          </c:extLst>
        </c:ser>
        <c:dLbls>
          <c:showLegendKey val="0"/>
          <c:showVal val="0"/>
          <c:showCatName val="0"/>
          <c:showSerName val="0"/>
          <c:showPercent val="0"/>
          <c:showBubbleSize val="0"/>
        </c:dLbls>
        <c:gapWidth val="45"/>
        <c:axId val="147849984"/>
        <c:axId val="147851520"/>
      </c:barChart>
      <c:dateAx>
        <c:axId val="147849984"/>
        <c:scaling>
          <c:orientation val="minMax"/>
        </c:scaling>
        <c:delete val="0"/>
        <c:axPos val="b"/>
        <c:numFmt formatCode="[$-407]mmm/\ yy;@" sourceLinked="0"/>
        <c:majorTickMark val="none"/>
        <c:minorTickMark val="none"/>
        <c:tickLblPos val="low"/>
        <c:spPr>
          <a:ln w="6350">
            <a:solidFill>
              <a:schemeClr val="tx1"/>
            </a:solidFill>
            <a:prstDash val="solid"/>
          </a:ln>
        </c:spPr>
        <c:txPr>
          <a:bodyPr rot="-3180000" vert="horz"/>
          <a:lstStyle/>
          <a:p>
            <a:pPr>
              <a:defRPr/>
            </a:pPr>
            <a:endParaRPr lang="de-DE"/>
          </a:p>
        </c:txPr>
        <c:crossAx val="147851520"/>
        <c:crosses val="autoZero"/>
        <c:auto val="0"/>
        <c:lblOffset val="100"/>
        <c:baseTimeUnit val="months"/>
        <c:majorUnit val="2"/>
        <c:majorTimeUnit val="months"/>
        <c:minorUnit val="6"/>
        <c:minorTimeUnit val="months"/>
      </c:dateAx>
      <c:valAx>
        <c:axId val="147851520"/>
        <c:scaling>
          <c:orientation val="minMax"/>
          <c:max val="3"/>
          <c:min val="-1"/>
        </c:scaling>
        <c:delete val="0"/>
        <c:axPos val="l"/>
        <c:majorGridlines>
          <c:spPr>
            <a:ln w="3175">
              <a:solidFill>
                <a:schemeClr val="bg1">
                  <a:lumMod val="50000"/>
                  <a:alpha val="35000"/>
                </a:schemeClr>
              </a:solidFill>
              <a:prstDash val="solid"/>
            </a:ln>
          </c:spPr>
        </c:majorGridlines>
        <c:numFmt formatCode="0.0" sourceLinked="0"/>
        <c:majorTickMark val="none"/>
        <c:minorTickMark val="none"/>
        <c:tickLblPos val="nextTo"/>
        <c:crossAx val="147849984"/>
        <c:crosses val="autoZero"/>
        <c:crossBetween val="between"/>
        <c:majorUnit val="1"/>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100" b="0" i="0" u="none" strike="noStrike" baseline="0">
          <a:solidFill>
            <a:srgbClr val="002060"/>
          </a:solidFill>
          <a:latin typeface="Agfa Rotis Sans Serif Light" panose="00000300000000000000" pitchFamily="2" charset="0"/>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Harmonisierter Verbraucherpreisindex</a:t>
            </a:r>
          </a:p>
          <a:p>
            <a:pPr algn="l">
              <a:defRPr/>
            </a:pPr>
            <a:r>
              <a:rPr lang="de-DE" sz="1200"/>
              <a:t>(Originalwert, Veränderung gegenüber Vorjahresmonat in %)</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7.8381102362204705E-2"/>
          <c:y val="0.19133991228070171"/>
          <c:w val="0.91279854633555435"/>
          <c:h val="0.72788304093567258"/>
        </c:manualLayout>
      </c:layout>
      <c:barChart>
        <c:barDir val="col"/>
        <c:grouping val="clustered"/>
        <c:varyColors val="0"/>
        <c:ser>
          <c:idx val="0"/>
          <c:order val="0"/>
          <c:spPr>
            <a:solidFill>
              <a:srgbClr val="C00000">
                <a:alpha val="60000"/>
              </a:srgbClr>
            </a:solidFill>
            <a:ln w="38100">
              <a:noFill/>
              <a:prstDash val="solid"/>
            </a:ln>
          </c:spPr>
          <c:invertIfNegative val="0"/>
          <c:cat>
            <c:numRef>
              <c:f>'Verbraucherpreise Harmonisiert'!$B$7:$B$318</c:f>
              <c:numCache>
                <c:formatCode>[$-407]mmm/\ yy;@</c:formatCode>
                <c:ptCount val="312"/>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pt idx="271">
                  <c:v>36647</c:v>
                </c:pt>
                <c:pt idx="272">
                  <c:v>36617</c:v>
                </c:pt>
                <c:pt idx="273">
                  <c:v>36586</c:v>
                </c:pt>
                <c:pt idx="274">
                  <c:v>36557</c:v>
                </c:pt>
                <c:pt idx="275">
                  <c:v>36526</c:v>
                </c:pt>
                <c:pt idx="276">
                  <c:v>36495</c:v>
                </c:pt>
                <c:pt idx="277">
                  <c:v>36465</c:v>
                </c:pt>
                <c:pt idx="278">
                  <c:v>36434</c:v>
                </c:pt>
                <c:pt idx="279">
                  <c:v>36404</c:v>
                </c:pt>
                <c:pt idx="280">
                  <c:v>36373</c:v>
                </c:pt>
                <c:pt idx="281">
                  <c:v>36342</c:v>
                </c:pt>
                <c:pt idx="282">
                  <c:v>36312</c:v>
                </c:pt>
                <c:pt idx="283">
                  <c:v>36281</c:v>
                </c:pt>
                <c:pt idx="284">
                  <c:v>36251</c:v>
                </c:pt>
                <c:pt idx="285">
                  <c:v>36220</c:v>
                </c:pt>
                <c:pt idx="286">
                  <c:v>36192</c:v>
                </c:pt>
                <c:pt idx="287">
                  <c:v>36161</c:v>
                </c:pt>
                <c:pt idx="288">
                  <c:v>36130</c:v>
                </c:pt>
                <c:pt idx="289">
                  <c:v>36100</c:v>
                </c:pt>
                <c:pt idx="290">
                  <c:v>36069</c:v>
                </c:pt>
                <c:pt idx="291">
                  <c:v>36039</c:v>
                </c:pt>
                <c:pt idx="292">
                  <c:v>36008</c:v>
                </c:pt>
                <c:pt idx="293">
                  <c:v>35977</c:v>
                </c:pt>
                <c:pt idx="294">
                  <c:v>35947</c:v>
                </c:pt>
                <c:pt idx="295">
                  <c:v>35916</c:v>
                </c:pt>
                <c:pt idx="296">
                  <c:v>35886</c:v>
                </c:pt>
                <c:pt idx="297">
                  <c:v>35855</c:v>
                </c:pt>
                <c:pt idx="298">
                  <c:v>35827</c:v>
                </c:pt>
                <c:pt idx="299">
                  <c:v>35796</c:v>
                </c:pt>
                <c:pt idx="300">
                  <c:v>35765</c:v>
                </c:pt>
                <c:pt idx="301">
                  <c:v>35735</c:v>
                </c:pt>
                <c:pt idx="302">
                  <c:v>35704</c:v>
                </c:pt>
                <c:pt idx="303">
                  <c:v>35674</c:v>
                </c:pt>
                <c:pt idx="304">
                  <c:v>35643</c:v>
                </c:pt>
                <c:pt idx="305">
                  <c:v>35612</c:v>
                </c:pt>
                <c:pt idx="306">
                  <c:v>35582</c:v>
                </c:pt>
                <c:pt idx="307">
                  <c:v>35551</c:v>
                </c:pt>
                <c:pt idx="308">
                  <c:v>35521</c:v>
                </c:pt>
                <c:pt idx="309">
                  <c:v>35490</c:v>
                </c:pt>
                <c:pt idx="310">
                  <c:v>35462</c:v>
                </c:pt>
                <c:pt idx="311">
                  <c:v>35431</c:v>
                </c:pt>
              </c:numCache>
            </c:numRef>
          </c:cat>
          <c:val>
            <c:numRef>
              <c:f>'Verbraucherpreise Harmonisiert'!$D$7:$D$318</c:f>
              <c:numCache>
                <c:formatCode>General</c:formatCode>
                <c:ptCount val="312"/>
                <c:pt idx="7">
                  <c:v>8.6999999999999993</c:v>
                </c:pt>
                <c:pt idx="8">
                  <c:v>7.8</c:v>
                </c:pt>
                <c:pt idx="9">
                  <c:v>7.6</c:v>
                </c:pt>
                <c:pt idx="10">
                  <c:v>5.5</c:v>
                </c:pt>
                <c:pt idx="11">
                  <c:v>5.0999999999999996</c:v>
                </c:pt>
                <c:pt idx="12">
                  <c:v>5.7</c:v>
                </c:pt>
                <c:pt idx="13">
                  <c:v>6</c:v>
                </c:pt>
                <c:pt idx="14">
                  <c:v>4.5999999999999996</c:v>
                </c:pt>
                <c:pt idx="15">
                  <c:v>4.0999999999999996</c:v>
                </c:pt>
                <c:pt idx="16">
                  <c:v>3.4</c:v>
                </c:pt>
                <c:pt idx="17">
                  <c:v>3.1</c:v>
                </c:pt>
                <c:pt idx="18">
                  <c:v>2.1</c:v>
                </c:pt>
                <c:pt idx="19">
                  <c:v>2.4</c:v>
                </c:pt>
                <c:pt idx="20">
                  <c:v>2.1</c:v>
                </c:pt>
                <c:pt idx="21">
                  <c:v>2</c:v>
                </c:pt>
                <c:pt idx="22">
                  <c:v>1.6</c:v>
                </c:pt>
                <c:pt idx="23">
                  <c:v>1.6</c:v>
                </c:pt>
                <c:pt idx="24">
                  <c:v>-0.7</c:v>
                </c:pt>
                <c:pt idx="25">
                  <c:v>-0.7</c:v>
                </c:pt>
                <c:pt idx="26">
                  <c:v>-0.5</c:v>
                </c:pt>
                <c:pt idx="27">
                  <c:v>-0.4</c:v>
                </c:pt>
                <c:pt idx="28">
                  <c:v>-0.1</c:v>
                </c:pt>
                <c:pt idx="29">
                  <c:v>0</c:v>
                </c:pt>
                <c:pt idx="30">
                  <c:v>0.8</c:v>
                </c:pt>
                <c:pt idx="31">
                  <c:v>0.5</c:v>
                </c:pt>
                <c:pt idx="32">
                  <c:v>0.8</c:v>
                </c:pt>
                <c:pt idx="33">
                  <c:v>1.3</c:v>
                </c:pt>
                <c:pt idx="34">
                  <c:v>1.7</c:v>
                </c:pt>
                <c:pt idx="35">
                  <c:v>1.6</c:v>
                </c:pt>
                <c:pt idx="36">
                  <c:v>1.6</c:v>
                </c:pt>
                <c:pt idx="37">
                  <c:v>1.2</c:v>
                </c:pt>
                <c:pt idx="38">
                  <c:v>0.9</c:v>
                </c:pt>
                <c:pt idx="39">
                  <c:v>0.9</c:v>
                </c:pt>
                <c:pt idx="40">
                  <c:v>1</c:v>
                </c:pt>
                <c:pt idx="41">
                  <c:v>1.1000000000000001</c:v>
                </c:pt>
                <c:pt idx="42">
                  <c:v>1.5</c:v>
                </c:pt>
                <c:pt idx="43">
                  <c:v>1.3</c:v>
                </c:pt>
                <c:pt idx="44">
                  <c:v>2.1</c:v>
                </c:pt>
                <c:pt idx="45">
                  <c:v>1.4</c:v>
                </c:pt>
                <c:pt idx="46">
                  <c:v>1.7</c:v>
                </c:pt>
                <c:pt idx="47">
                  <c:v>1.7</c:v>
                </c:pt>
                <c:pt idx="48">
                  <c:v>1.7</c:v>
                </c:pt>
                <c:pt idx="49">
                  <c:v>2.2000000000000002</c:v>
                </c:pt>
                <c:pt idx="50">
                  <c:v>2.6</c:v>
                </c:pt>
                <c:pt idx="51">
                  <c:v>2.2000000000000002</c:v>
                </c:pt>
                <c:pt idx="52">
                  <c:v>2.1</c:v>
                </c:pt>
                <c:pt idx="53">
                  <c:v>2.2000000000000002</c:v>
                </c:pt>
                <c:pt idx="54">
                  <c:v>2.1</c:v>
                </c:pt>
                <c:pt idx="55">
                  <c:v>2.5</c:v>
                </c:pt>
                <c:pt idx="56">
                  <c:v>1.3</c:v>
                </c:pt>
                <c:pt idx="57">
                  <c:v>1.7</c:v>
                </c:pt>
                <c:pt idx="58">
                  <c:v>1.2</c:v>
                </c:pt>
                <c:pt idx="59">
                  <c:v>1.5</c:v>
                </c:pt>
                <c:pt idx="60">
                  <c:v>1.5</c:v>
                </c:pt>
                <c:pt idx="61">
                  <c:v>1.7</c:v>
                </c:pt>
                <c:pt idx="62">
                  <c:v>1.5</c:v>
                </c:pt>
                <c:pt idx="63">
                  <c:v>1.9</c:v>
                </c:pt>
                <c:pt idx="64">
                  <c:v>1.9</c:v>
                </c:pt>
                <c:pt idx="65">
                  <c:v>1.7</c:v>
                </c:pt>
                <c:pt idx="66">
                  <c:v>1.7</c:v>
                </c:pt>
                <c:pt idx="67">
                  <c:v>1.3</c:v>
                </c:pt>
                <c:pt idx="68">
                  <c:v>2</c:v>
                </c:pt>
                <c:pt idx="69">
                  <c:v>1.5</c:v>
                </c:pt>
                <c:pt idx="70">
                  <c:v>2.1</c:v>
                </c:pt>
                <c:pt idx="71">
                  <c:v>1.7</c:v>
                </c:pt>
                <c:pt idx="72">
                  <c:v>1.6</c:v>
                </c:pt>
                <c:pt idx="73">
                  <c:v>0.8</c:v>
                </c:pt>
                <c:pt idx="74">
                  <c:v>0.7</c:v>
                </c:pt>
                <c:pt idx="75">
                  <c:v>0.6</c:v>
                </c:pt>
                <c:pt idx="76">
                  <c:v>0.3</c:v>
                </c:pt>
                <c:pt idx="77">
                  <c:v>0.3</c:v>
                </c:pt>
                <c:pt idx="78">
                  <c:v>0.1</c:v>
                </c:pt>
                <c:pt idx="79">
                  <c:v>-0.1</c:v>
                </c:pt>
                <c:pt idx="80">
                  <c:v>-0.3</c:v>
                </c:pt>
                <c:pt idx="81">
                  <c:v>0.1</c:v>
                </c:pt>
                <c:pt idx="82">
                  <c:v>-0.1</c:v>
                </c:pt>
                <c:pt idx="83">
                  <c:v>0.4</c:v>
                </c:pt>
                <c:pt idx="84">
                  <c:v>0.2</c:v>
                </c:pt>
                <c:pt idx="85">
                  <c:v>0.2</c:v>
                </c:pt>
                <c:pt idx="86">
                  <c:v>1.2</c:v>
                </c:pt>
                <c:pt idx="87">
                  <c:v>0.8</c:v>
                </c:pt>
                <c:pt idx="88">
                  <c:v>1.1000000000000001</c:v>
                </c:pt>
                <c:pt idx="89">
                  <c:v>1.3</c:v>
                </c:pt>
                <c:pt idx="90">
                  <c:v>1.1000000000000001</c:v>
                </c:pt>
                <c:pt idx="91">
                  <c:v>1.6</c:v>
                </c:pt>
                <c:pt idx="92">
                  <c:v>1</c:v>
                </c:pt>
                <c:pt idx="93">
                  <c:v>0.3</c:v>
                </c:pt>
                <c:pt idx="94">
                  <c:v>-0.2</c:v>
                </c:pt>
                <c:pt idx="95">
                  <c:v>-0.5</c:v>
                </c:pt>
                <c:pt idx="96">
                  <c:v>0.1</c:v>
                </c:pt>
                <c:pt idx="97">
                  <c:v>0.5</c:v>
                </c:pt>
                <c:pt idx="98">
                  <c:v>0.7</c:v>
                </c:pt>
                <c:pt idx="99">
                  <c:v>0.8</c:v>
                </c:pt>
                <c:pt idx="100">
                  <c:v>0.8</c:v>
                </c:pt>
                <c:pt idx="101">
                  <c:v>0.7</c:v>
                </c:pt>
                <c:pt idx="102">
                  <c:v>0.9</c:v>
                </c:pt>
                <c:pt idx="103">
                  <c:v>0.7</c:v>
                </c:pt>
                <c:pt idx="104">
                  <c:v>1.1000000000000001</c:v>
                </c:pt>
                <c:pt idx="105">
                  <c:v>0.7</c:v>
                </c:pt>
                <c:pt idx="106">
                  <c:v>1</c:v>
                </c:pt>
                <c:pt idx="107">
                  <c:v>1.1000000000000001</c:v>
                </c:pt>
                <c:pt idx="108">
                  <c:v>1.2</c:v>
                </c:pt>
                <c:pt idx="109">
                  <c:v>1.6</c:v>
                </c:pt>
                <c:pt idx="110">
                  <c:v>1.2</c:v>
                </c:pt>
                <c:pt idx="111">
                  <c:v>1.5</c:v>
                </c:pt>
                <c:pt idx="112">
                  <c:v>1.5</c:v>
                </c:pt>
                <c:pt idx="113">
                  <c:v>2</c:v>
                </c:pt>
                <c:pt idx="114">
                  <c:v>2</c:v>
                </c:pt>
                <c:pt idx="115">
                  <c:v>1.5</c:v>
                </c:pt>
                <c:pt idx="116">
                  <c:v>1.1000000000000001</c:v>
                </c:pt>
                <c:pt idx="117">
                  <c:v>1.9</c:v>
                </c:pt>
                <c:pt idx="118">
                  <c:v>1.8</c:v>
                </c:pt>
                <c:pt idx="119">
                  <c:v>1.9</c:v>
                </c:pt>
                <c:pt idx="120">
                  <c:v>2.1</c:v>
                </c:pt>
                <c:pt idx="121">
                  <c:v>1.9</c:v>
                </c:pt>
                <c:pt idx="122">
                  <c:v>2.1</c:v>
                </c:pt>
                <c:pt idx="123">
                  <c:v>2.2000000000000002</c:v>
                </c:pt>
                <c:pt idx="124">
                  <c:v>2.2999999999999998</c:v>
                </c:pt>
                <c:pt idx="125">
                  <c:v>1.9</c:v>
                </c:pt>
                <c:pt idx="126">
                  <c:v>1.9</c:v>
                </c:pt>
                <c:pt idx="127">
                  <c:v>2.1</c:v>
                </c:pt>
                <c:pt idx="128">
                  <c:v>2.2000000000000002</c:v>
                </c:pt>
                <c:pt idx="129">
                  <c:v>2.2999999999999998</c:v>
                </c:pt>
                <c:pt idx="130">
                  <c:v>2.6</c:v>
                </c:pt>
                <c:pt idx="131">
                  <c:v>2.4</c:v>
                </c:pt>
                <c:pt idx="132">
                  <c:v>2.2000000000000002</c:v>
                </c:pt>
                <c:pt idx="133">
                  <c:v>2.7</c:v>
                </c:pt>
                <c:pt idx="134">
                  <c:v>2.8</c:v>
                </c:pt>
                <c:pt idx="135">
                  <c:v>2.8</c:v>
                </c:pt>
                <c:pt idx="136">
                  <c:v>2.5</c:v>
                </c:pt>
                <c:pt idx="137">
                  <c:v>2.6</c:v>
                </c:pt>
                <c:pt idx="138">
                  <c:v>2.4</c:v>
                </c:pt>
                <c:pt idx="139">
                  <c:v>2.5</c:v>
                </c:pt>
                <c:pt idx="140">
                  <c:v>2.7</c:v>
                </c:pt>
                <c:pt idx="141">
                  <c:v>2.4</c:v>
                </c:pt>
                <c:pt idx="142">
                  <c:v>2.2999999999999998</c:v>
                </c:pt>
                <c:pt idx="143">
                  <c:v>2</c:v>
                </c:pt>
                <c:pt idx="144">
                  <c:v>1.8</c:v>
                </c:pt>
                <c:pt idx="145">
                  <c:v>1.5</c:v>
                </c:pt>
                <c:pt idx="146">
                  <c:v>1.3</c:v>
                </c:pt>
                <c:pt idx="147">
                  <c:v>1.2</c:v>
                </c:pt>
                <c:pt idx="148">
                  <c:v>1</c:v>
                </c:pt>
                <c:pt idx="149">
                  <c:v>1.2</c:v>
                </c:pt>
                <c:pt idx="150">
                  <c:v>0.9</c:v>
                </c:pt>
                <c:pt idx="151">
                  <c:v>1.2</c:v>
                </c:pt>
                <c:pt idx="152">
                  <c:v>1</c:v>
                </c:pt>
                <c:pt idx="153">
                  <c:v>1.2</c:v>
                </c:pt>
                <c:pt idx="154">
                  <c:v>0.4</c:v>
                </c:pt>
                <c:pt idx="155">
                  <c:v>0.7</c:v>
                </c:pt>
                <c:pt idx="156">
                  <c:v>0.9</c:v>
                </c:pt>
                <c:pt idx="157">
                  <c:v>0.3</c:v>
                </c:pt>
                <c:pt idx="158">
                  <c:v>-0.1</c:v>
                </c:pt>
                <c:pt idx="159">
                  <c:v>-0.4</c:v>
                </c:pt>
                <c:pt idx="160">
                  <c:v>0</c:v>
                </c:pt>
                <c:pt idx="161">
                  <c:v>-0.7</c:v>
                </c:pt>
                <c:pt idx="162">
                  <c:v>0</c:v>
                </c:pt>
                <c:pt idx="163">
                  <c:v>-0.1</c:v>
                </c:pt>
                <c:pt idx="164">
                  <c:v>0.7</c:v>
                </c:pt>
                <c:pt idx="165">
                  <c:v>0.3</c:v>
                </c:pt>
                <c:pt idx="166">
                  <c:v>1.1000000000000001</c:v>
                </c:pt>
                <c:pt idx="167">
                  <c:v>1</c:v>
                </c:pt>
                <c:pt idx="168">
                  <c:v>1.1000000000000001</c:v>
                </c:pt>
                <c:pt idx="169">
                  <c:v>1.4</c:v>
                </c:pt>
                <c:pt idx="170">
                  <c:v>2.6</c:v>
                </c:pt>
                <c:pt idx="171">
                  <c:v>3</c:v>
                </c:pt>
                <c:pt idx="172">
                  <c:v>3.3</c:v>
                </c:pt>
                <c:pt idx="173">
                  <c:v>3.4</c:v>
                </c:pt>
                <c:pt idx="174">
                  <c:v>3.4</c:v>
                </c:pt>
                <c:pt idx="175">
                  <c:v>3.2</c:v>
                </c:pt>
                <c:pt idx="176">
                  <c:v>2.6</c:v>
                </c:pt>
                <c:pt idx="177">
                  <c:v>3.3</c:v>
                </c:pt>
                <c:pt idx="178">
                  <c:v>3</c:v>
                </c:pt>
                <c:pt idx="179">
                  <c:v>3</c:v>
                </c:pt>
                <c:pt idx="180">
                  <c:v>3.1</c:v>
                </c:pt>
                <c:pt idx="181">
                  <c:v>3.3</c:v>
                </c:pt>
                <c:pt idx="182">
                  <c:v>2.6</c:v>
                </c:pt>
                <c:pt idx="183">
                  <c:v>2.6</c:v>
                </c:pt>
                <c:pt idx="184">
                  <c:v>1.9</c:v>
                </c:pt>
                <c:pt idx="185">
                  <c:v>2.1</c:v>
                </c:pt>
                <c:pt idx="186">
                  <c:v>2</c:v>
                </c:pt>
                <c:pt idx="187">
                  <c:v>2</c:v>
                </c:pt>
                <c:pt idx="188">
                  <c:v>2.1</c:v>
                </c:pt>
                <c:pt idx="189">
                  <c:v>2</c:v>
                </c:pt>
                <c:pt idx="190">
                  <c:v>1.9</c:v>
                </c:pt>
                <c:pt idx="191">
                  <c:v>1.7</c:v>
                </c:pt>
                <c:pt idx="192">
                  <c:v>1.4</c:v>
                </c:pt>
                <c:pt idx="193">
                  <c:v>1.5</c:v>
                </c:pt>
                <c:pt idx="194">
                  <c:v>1</c:v>
                </c:pt>
                <c:pt idx="195">
                  <c:v>0.9</c:v>
                </c:pt>
                <c:pt idx="196">
                  <c:v>1.7</c:v>
                </c:pt>
                <c:pt idx="197">
                  <c:v>2.1</c:v>
                </c:pt>
                <c:pt idx="198">
                  <c:v>2.1</c:v>
                </c:pt>
                <c:pt idx="199">
                  <c:v>2.1</c:v>
                </c:pt>
                <c:pt idx="200">
                  <c:v>2.2000000000000002</c:v>
                </c:pt>
                <c:pt idx="201">
                  <c:v>1.9</c:v>
                </c:pt>
                <c:pt idx="202">
                  <c:v>2.1</c:v>
                </c:pt>
                <c:pt idx="203">
                  <c:v>2.1</c:v>
                </c:pt>
                <c:pt idx="204">
                  <c:v>2.1</c:v>
                </c:pt>
                <c:pt idx="205">
                  <c:v>2.2999999999999998</c:v>
                </c:pt>
                <c:pt idx="206">
                  <c:v>2.4</c:v>
                </c:pt>
                <c:pt idx="207">
                  <c:v>2.6</c:v>
                </c:pt>
                <c:pt idx="208">
                  <c:v>1.9</c:v>
                </c:pt>
                <c:pt idx="209">
                  <c:v>1.9</c:v>
                </c:pt>
                <c:pt idx="210">
                  <c:v>1.7</c:v>
                </c:pt>
                <c:pt idx="211">
                  <c:v>1.5</c:v>
                </c:pt>
                <c:pt idx="212">
                  <c:v>1.4</c:v>
                </c:pt>
                <c:pt idx="213">
                  <c:v>1.8</c:v>
                </c:pt>
                <c:pt idx="214">
                  <c:v>1.8</c:v>
                </c:pt>
                <c:pt idx="215">
                  <c:v>1.7</c:v>
                </c:pt>
                <c:pt idx="216">
                  <c:v>2.2999999999999998</c:v>
                </c:pt>
                <c:pt idx="217">
                  <c:v>1.9</c:v>
                </c:pt>
                <c:pt idx="218">
                  <c:v>2.2000000000000002</c:v>
                </c:pt>
                <c:pt idx="219">
                  <c:v>1.9</c:v>
                </c:pt>
                <c:pt idx="220">
                  <c:v>2.2000000000000002</c:v>
                </c:pt>
                <c:pt idx="221">
                  <c:v>1.9</c:v>
                </c:pt>
                <c:pt idx="222">
                  <c:v>1.9</c:v>
                </c:pt>
                <c:pt idx="223">
                  <c:v>2.2000000000000002</c:v>
                </c:pt>
                <c:pt idx="224">
                  <c:v>1.7</c:v>
                </c:pt>
                <c:pt idx="225">
                  <c:v>1.1000000000000001</c:v>
                </c:pt>
                <c:pt idx="226">
                  <c:v>0.8</c:v>
                </c:pt>
                <c:pt idx="227">
                  <c:v>1.1000000000000001</c:v>
                </c:pt>
                <c:pt idx="228">
                  <c:v>1.1000000000000001</c:v>
                </c:pt>
                <c:pt idx="229">
                  <c:v>1.4</c:v>
                </c:pt>
                <c:pt idx="230">
                  <c:v>1.2</c:v>
                </c:pt>
                <c:pt idx="231">
                  <c:v>1.1000000000000001</c:v>
                </c:pt>
                <c:pt idx="232">
                  <c:v>1.1000000000000001</c:v>
                </c:pt>
                <c:pt idx="233">
                  <c:v>0.9</c:v>
                </c:pt>
                <c:pt idx="234">
                  <c:v>1</c:v>
                </c:pt>
                <c:pt idx="235">
                  <c:v>0.6</c:v>
                </c:pt>
                <c:pt idx="236">
                  <c:v>1</c:v>
                </c:pt>
                <c:pt idx="237">
                  <c:v>1.2</c:v>
                </c:pt>
                <c:pt idx="238">
                  <c:v>1.2</c:v>
                </c:pt>
                <c:pt idx="239">
                  <c:v>1.1000000000000001</c:v>
                </c:pt>
                <c:pt idx="240">
                  <c:v>1.1000000000000001</c:v>
                </c:pt>
                <c:pt idx="241">
                  <c:v>1.1000000000000001</c:v>
                </c:pt>
                <c:pt idx="242">
                  <c:v>1.2</c:v>
                </c:pt>
                <c:pt idx="243">
                  <c:v>1.1000000000000001</c:v>
                </c:pt>
                <c:pt idx="244">
                  <c:v>1.1000000000000001</c:v>
                </c:pt>
                <c:pt idx="245">
                  <c:v>1.1000000000000001</c:v>
                </c:pt>
                <c:pt idx="246">
                  <c:v>0.9</c:v>
                </c:pt>
                <c:pt idx="247">
                  <c:v>1.1000000000000001</c:v>
                </c:pt>
                <c:pt idx="248">
                  <c:v>1.5</c:v>
                </c:pt>
                <c:pt idx="249">
                  <c:v>1.9</c:v>
                </c:pt>
                <c:pt idx="250">
                  <c:v>1.8</c:v>
                </c:pt>
                <c:pt idx="251">
                  <c:v>2</c:v>
                </c:pt>
                <c:pt idx="252">
                  <c:v>1.4</c:v>
                </c:pt>
                <c:pt idx="253">
                  <c:v>1.4</c:v>
                </c:pt>
                <c:pt idx="254">
                  <c:v>1.6</c:v>
                </c:pt>
                <c:pt idx="255">
                  <c:v>1.8</c:v>
                </c:pt>
                <c:pt idx="256">
                  <c:v>2.2000000000000002</c:v>
                </c:pt>
                <c:pt idx="257">
                  <c:v>2.1</c:v>
                </c:pt>
                <c:pt idx="258">
                  <c:v>2.4</c:v>
                </c:pt>
                <c:pt idx="259">
                  <c:v>2.9</c:v>
                </c:pt>
                <c:pt idx="260">
                  <c:v>2.2000000000000002</c:v>
                </c:pt>
                <c:pt idx="261">
                  <c:v>1.8</c:v>
                </c:pt>
                <c:pt idx="262">
                  <c:v>1.8</c:v>
                </c:pt>
                <c:pt idx="263">
                  <c:v>1.3</c:v>
                </c:pt>
                <c:pt idx="264">
                  <c:v>2.2000000000000002</c:v>
                </c:pt>
                <c:pt idx="265">
                  <c:v>1.4</c:v>
                </c:pt>
                <c:pt idx="266">
                  <c:v>1.5</c:v>
                </c:pt>
                <c:pt idx="267">
                  <c:v>1.5</c:v>
                </c:pt>
                <c:pt idx="268">
                  <c:v>1</c:v>
                </c:pt>
                <c:pt idx="269">
                  <c:v>1.3</c:v>
                </c:pt>
                <c:pt idx="270">
                  <c:v>1.4</c:v>
                </c:pt>
                <c:pt idx="271">
                  <c:v>0.8</c:v>
                </c:pt>
                <c:pt idx="272">
                  <c:v>1</c:v>
                </c:pt>
                <c:pt idx="273">
                  <c:v>1.4</c:v>
                </c:pt>
                <c:pt idx="274">
                  <c:v>1.7</c:v>
                </c:pt>
                <c:pt idx="275">
                  <c:v>1.7</c:v>
                </c:pt>
                <c:pt idx="276">
                  <c:v>1.4</c:v>
                </c:pt>
                <c:pt idx="277">
                  <c:v>1</c:v>
                </c:pt>
                <c:pt idx="278">
                  <c:v>0.9</c:v>
                </c:pt>
                <c:pt idx="279">
                  <c:v>0.8</c:v>
                </c:pt>
                <c:pt idx="280">
                  <c:v>0.6</c:v>
                </c:pt>
                <c:pt idx="281">
                  <c:v>0.5</c:v>
                </c:pt>
                <c:pt idx="282">
                  <c:v>0.4</c:v>
                </c:pt>
                <c:pt idx="283">
                  <c:v>0.4</c:v>
                </c:pt>
                <c:pt idx="284">
                  <c:v>0.8</c:v>
                </c:pt>
                <c:pt idx="285">
                  <c:v>0.5</c:v>
                </c:pt>
                <c:pt idx="286">
                  <c:v>0.1</c:v>
                </c:pt>
                <c:pt idx="287">
                  <c:v>0.3</c:v>
                </c:pt>
                <c:pt idx="288">
                  <c:v>0.1</c:v>
                </c:pt>
                <c:pt idx="289">
                  <c:v>0.4</c:v>
                </c:pt>
                <c:pt idx="290">
                  <c:v>0.4</c:v>
                </c:pt>
                <c:pt idx="291">
                  <c:v>0.5</c:v>
                </c:pt>
                <c:pt idx="292">
                  <c:v>0.6</c:v>
                </c:pt>
                <c:pt idx="293">
                  <c:v>0.8</c:v>
                </c:pt>
                <c:pt idx="294">
                  <c:v>0.8</c:v>
                </c:pt>
                <c:pt idx="295">
                  <c:v>0.9</c:v>
                </c:pt>
                <c:pt idx="296">
                  <c:v>0.9</c:v>
                </c:pt>
                <c:pt idx="297">
                  <c:v>0.5</c:v>
                </c:pt>
                <c:pt idx="298">
                  <c:v>0.5</c:v>
                </c:pt>
                <c:pt idx="299">
                  <c:v>0.7</c:v>
                </c:pt>
                <c:pt idx="300">
                  <c:v>1.4</c:v>
                </c:pt>
                <c:pt idx="301">
                  <c:v>1.6</c:v>
                </c:pt>
                <c:pt idx="302">
                  <c:v>1.5</c:v>
                </c:pt>
                <c:pt idx="303">
                  <c:v>1.4</c:v>
                </c:pt>
                <c:pt idx="304">
                  <c:v>1.7</c:v>
                </c:pt>
                <c:pt idx="305">
                  <c:v>1.6</c:v>
                </c:pt>
                <c:pt idx="306">
                  <c:v>1.5</c:v>
                </c:pt>
                <c:pt idx="307">
                  <c:v>1.5</c:v>
                </c:pt>
                <c:pt idx="308">
                  <c:v>1.2</c:v>
                </c:pt>
                <c:pt idx="309">
                  <c:v>1.3</c:v>
                </c:pt>
                <c:pt idx="310">
                  <c:v>1.6</c:v>
                </c:pt>
                <c:pt idx="311">
                  <c:v>1.9</c:v>
                </c:pt>
              </c:numCache>
            </c:numRef>
          </c:val>
          <c:extLst>
            <c:ext xmlns:c16="http://schemas.microsoft.com/office/drawing/2014/chart" uri="{C3380CC4-5D6E-409C-BE32-E72D297353CC}">
              <c16:uniqueId val="{00000000-E9CA-4D05-A2B2-F8ACA01CC181}"/>
            </c:ext>
          </c:extLst>
        </c:ser>
        <c:dLbls>
          <c:showLegendKey val="0"/>
          <c:showVal val="0"/>
          <c:showCatName val="0"/>
          <c:showSerName val="0"/>
          <c:showPercent val="0"/>
          <c:showBubbleSize val="0"/>
        </c:dLbls>
        <c:gapWidth val="45"/>
        <c:axId val="147849984"/>
        <c:axId val="147851520"/>
      </c:barChart>
      <c:dateAx>
        <c:axId val="147849984"/>
        <c:scaling>
          <c:orientation val="minMax"/>
        </c:scaling>
        <c:delete val="0"/>
        <c:axPos val="b"/>
        <c:numFmt formatCode="yyyy" sourceLinked="0"/>
        <c:majorTickMark val="none"/>
        <c:minorTickMark val="none"/>
        <c:tickLblPos val="low"/>
        <c:spPr>
          <a:ln w="25400">
            <a:solidFill>
              <a:schemeClr val="tx1"/>
            </a:solidFill>
            <a:prstDash val="solid"/>
          </a:ln>
        </c:spPr>
        <c:txPr>
          <a:bodyPr rot="-5400000" vert="horz"/>
          <a:lstStyle/>
          <a:p>
            <a:pPr>
              <a:defRPr/>
            </a:pPr>
            <a:endParaRPr lang="de-DE"/>
          </a:p>
        </c:txPr>
        <c:crossAx val="147851520"/>
        <c:crosses val="autoZero"/>
        <c:auto val="1"/>
        <c:lblOffset val="100"/>
        <c:baseTimeUnit val="months"/>
        <c:majorUnit val="12"/>
        <c:majorTimeUnit val="months"/>
        <c:minorUnit val="6"/>
        <c:minorTimeUnit val="months"/>
      </c:dateAx>
      <c:valAx>
        <c:axId val="147851520"/>
        <c:scaling>
          <c:orientation val="minMax"/>
          <c:max val="6.5"/>
          <c:min val="-1"/>
        </c:scaling>
        <c:delete val="0"/>
        <c:axPos val="l"/>
        <c:majorGridlines>
          <c:spPr>
            <a:ln w="12700">
              <a:solidFill>
                <a:schemeClr val="bg1">
                  <a:lumMod val="50000"/>
                  <a:alpha val="35000"/>
                </a:schemeClr>
              </a:solidFill>
              <a:prstDash val="solid"/>
            </a:ln>
          </c:spPr>
        </c:majorGridlines>
        <c:numFmt formatCode="0.0" sourceLinked="0"/>
        <c:majorTickMark val="none"/>
        <c:minorTickMark val="none"/>
        <c:tickLblPos val="nextTo"/>
        <c:spPr>
          <a:ln w="3175">
            <a:noFill/>
            <a:prstDash val="solid"/>
          </a:ln>
        </c:spPr>
        <c:txPr>
          <a:bodyPr rot="0" vert="horz"/>
          <a:lstStyle/>
          <a:p>
            <a:pPr>
              <a:defRPr/>
            </a:pPr>
            <a:endParaRPr lang="de-DE"/>
          </a:p>
        </c:txPr>
        <c:crossAx val="147849984"/>
        <c:crosses val="autoZero"/>
        <c:crossBetween val="between"/>
        <c:majorUnit val="0.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Harmonisierter Verbraucherpreisindex</a:t>
            </a:r>
          </a:p>
          <a:p>
            <a:pPr algn="l">
              <a:defRPr/>
            </a:pPr>
            <a:r>
              <a:rPr lang="de-DE" sz="1200"/>
              <a:t>(Originalwert, 2015=100)</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8.6586230567332931E-2"/>
          <c:y val="0.18128965035149497"/>
          <c:w val="0.90459341813042604"/>
          <c:h val="0.67527777953751245"/>
        </c:manualLayout>
      </c:layout>
      <c:lineChart>
        <c:grouping val="standard"/>
        <c:varyColors val="0"/>
        <c:ser>
          <c:idx val="0"/>
          <c:order val="0"/>
          <c:spPr>
            <a:ln>
              <a:solidFill>
                <a:srgbClr val="00B0F0"/>
              </a:solidFill>
            </a:ln>
          </c:spPr>
          <c:marker>
            <c:symbol val="none"/>
          </c:marker>
          <c:cat>
            <c:numRef>
              <c:f>'Verbraucherpreise Harmonisiert'!$B$7:$B$174</c:f>
              <c:numCache>
                <c:formatCode>[$-407]mmm/\ yy;@</c:formatCode>
                <c:ptCount val="16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numCache>
            </c:numRef>
          </c:cat>
          <c:val>
            <c:numRef>
              <c:f>'Verbraucherpreise Harmonisiert'!$C$7:$C$174</c:f>
              <c:numCache>
                <c:formatCode>General</c:formatCode>
                <c:ptCount val="168"/>
                <c:pt idx="7">
                  <c:v>118.2</c:v>
                </c:pt>
                <c:pt idx="8">
                  <c:v>116.9</c:v>
                </c:pt>
                <c:pt idx="9">
                  <c:v>116.1</c:v>
                </c:pt>
                <c:pt idx="10">
                  <c:v>113.3</c:v>
                </c:pt>
                <c:pt idx="11">
                  <c:v>112.3</c:v>
                </c:pt>
                <c:pt idx="12">
                  <c:v>111.3</c:v>
                </c:pt>
                <c:pt idx="13">
                  <c:v>111</c:v>
                </c:pt>
                <c:pt idx="14">
                  <c:v>110.7</c:v>
                </c:pt>
                <c:pt idx="15">
                  <c:v>110.1</c:v>
                </c:pt>
                <c:pt idx="16">
                  <c:v>109.8</c:v>
                </c:pt>
                <c:pt idx="17">
                  <c:v>109.7</c:v>
                </c:pt>
                <c:pt idx="18">
                  <c:v>109.1</c:v>
                </c:pt>
                <c:pt idx="19">
                  <c:v>108.7</c:v>
                </c:pt>
                <c:pt idx="20">
                  <c:v>108.4</c:v>
                </c:pt>
                <c:pt idx="21">
                  <c:v>107.9</c:v>
                </c:pt>
                <c:pt idx="22">
                  <c:v>107.4</c:v>
                </c:pt>
                <c:pt idx="23">
                  <c:v>106.8</c:v>
                </c:pt>
                <c:pt idx="24">
                  <c:v>105.3</c:v>
                </c:pt>
                <c:pt idx="25">
                  <c:v>104.7</c:v>
                </c:pt>
                <c:pt idx="26">
                  <c:v>105.8</c:v>
                </c:pt>
                <c:pt idx="27">
                  <c:v>105.8</c:v>
                </c:pt>
                <c:pt idx="28">
                  <c:v>106.2</c:v>
                </c:pt>
                <c:pt idx="29">
                  <c:v>106.4</c:v>
                </c:pt>
                <c:pt idx="30">
                  <c:v>106.9</c:v>
                </c:pt>
                <c:pt idx="31">
                  <c:v>106.2</c:v>
                </c:pt>
                <c:pt idx="32">
                  <c:v>106.2</c:v>
                </c:pt>
                <c:pt idx="33">
                  <c:v>105.8</c:v>
                </c:pt>
                <c:pt idx="34">
                  <c:v>105.7</c:v>
                </c:pt>
                <c:pt idx="35">
                  <c:v>105.1</c:v>
                </c:pt>
                <c:pt idx="36">
                  <c:v>105.1</c:v>
                </c:pt>
                <c:pt idx="37">
                  <c:v>105.4</c:v>
                </c:pt>
                <c:pt idx="38">
                  <c:v>106.3</c:v>
                </c:pt>
                <c:pt idx="39">
                  <c:v>106.2</c:v>
                </c:pt>
                <c:pt idx="40">
                  <c:v>106.3</c:v>
                </c:pt>
                <c:pt idx="41">
                  <c:v>106.4</c:v>
                </c:pt>
                <c:pt idx="42">
                  <c:v>106</c:v>
                </c:pt>
                <c:pt idx="43">
                  <c:v>105.7</c:v>
                </c:pt>
                <c:pt idx="44">
                  <c:v>105.4</c:v>
                </c:pt>
                <c:pt idx="45">
                  <c:v>104.4</c:v>
                </c:pt>
                <c:pt idx="46">
                  <c:v>103.9</c:v>
                </c:pt>
                <c:pt idx="47">
                  <c:v>103.4</c:v>
                </c:pt>
                <c:pt idx="48">
                  <c:v>104.4</c:v>
                </c:pt>
                <c:pt idx="49">
                  <c:v>104.2</c:v>
                </c:pt>
                <c:pt idx="50">
                  <c:v>105.4</c:v>
                </c:pt>
                <c:pt idx="51">
                  <c:v>105.3</c:v>
                </c:pt>
                <c:pt idx="52">
                  <c:v>105.2</c:v>
                </c:pt>
                <c:pt idx="53">
                  <c:v>105.2</c:v>
                </c:pt>
                <c:pt idx="54">
                  <c:v>104.4</c:v>
                </c:pt>
                <c:pt idx="55">
                  <c:v>104.3</c:v>
                </c:pt>
                <c:pt idx="56">
                  <c:v>103.2</c:v>
                </c:pt>
                <c:pt idx="57">
                  <c:v>103</c:v>
                </c:pt>
                <c:pt idx="58">
                  <c:v>102.2</c:v>
                </c:pt>
                <c:pt idx="59">
                  <c:v>101.7</c:v>
                </c:pt>
                <c:pt idx="60">
                  <c:v>102.7</c:v>
                </c:pt>
                <c:pt idx="61">
                  <c:v>102</c:v>
                </c:pt>
                <c:pt idx="62">
                  <c:v>102.7</c:v>
                </c:pt>
                <c:pt idx="63">
                  <c:v>103</c:v>
                </c:pt>
                <c:pt idx="64">
                  <c:v>103</c:v>
                </c:pt>
                <c:pt idx="65">
                  <c:v>102.9</c:v>
                </c:pt>
                <c:pt idx="66">
                  <c:v>102.3</c:v>
                </c:pt>
                <c:pt idx="67">
                  <c:v>101.8</c:v>
                </c:pt>
                <c:pt idx="68">
                  <c:v>101.9</c:v>
                </c:pt>
                <c:pt idx="69">
                  <c:v>101.3</c:v>
                </c:pt>
                <c:pt idx="70">
                  <c:v>101</c:v>
                </c:pt>
                <c:pt idx="71">
                  <c:v>100.2</c:v>
                </c:pt>
                <c:pt idx="72">
                  <c:v>101.2</c:v>
                </c:pt>
                <c:pt idx="73">
                  <c:v>100.3</c:v>
                </c:pt>
                <c:pt idx="74">
                  <c:v>101.2</c:v>
                </c:pt>
                <c:pt idx="75">
                  <c:v>101.1</c:v>
                </c:pt>
                <c:pt idx="76">
                  <c:v>101.1</c:v>
                </c:pt>
                <c:pt idx="77">
                  <c:v>101.2</c:v>
                </c:pt>
                <c:pt idx="78">
                  <c:v>100.6</c:v>
                </c:pt>
                <c:pt idx="79">
                  <c:v>100.5</c:v>
                </c:pt>
                <c:pt idx="80">
                  <c:v>99.9</c:v>
                </c:pt>
                <c:pt idx="81">
                  <c:v>99.8</c:v>
                </c:pt>
                <c:pt idx="82">
                  <c:v>98.9</c:v>
                </c:pt>
                <c:pt idx="83">
                  <c:v>98.5</c:v>
                </c:pt>
                <c:pt idx="84">
                  <c:v>99.6</c:v>
                </c:pt>
                <c:pt idx="85">
                  <c:v>99.5</c:v>
                </c:pt>
                <c:pt idx="86">
                  <c:v>100.5</c:v>
                </c:pt>
                <c:pt idx="87">
                  <c:v>100.5</c:v>
                </c:pt>
                <c:pt idx="88">
                  <c:v>100.8</c:v>
                </c:pt>
                <c:pt idx="89">
                  <c:v>100.9</c:v>
                </c:pt>
                <c:pt idx="90">
                  <c:v>100.5</c:v>
                </c:pt>
                <c:pt idx="91">
                  <c:v>100.6</c:v>
                </c:pt>
                <c:pt idx="92">
                  <c:v>100.2</c:v>
                </c:pt>
                <c:pt idx="93">
                  <c:v>99.7</c:v>
                </c:pt>
                <c:pt idx="94">
                  <c:v>99</c:v>
                </c:pt>
                <c:pt idx="95">
                  <c:v>98.1</c:v>
                </c:pt>
                <c:pt idx="96">
                  <c:v>99.4</c:v>
                </c:pt>
                <c:pt idx="97">
                  <c:v>99.3</c:v>
                </c:pt>
                <c:pt idx="98">
                  <c:v>99.3</c:v>
                </c:pt>
                <c:pt idx="99">
                  <c:v>99.7</c:v>
                </c:pt>
                <c:pt idx="100">
                  <c:v>99.7</c:v>
                </c:pt>
                <c:pt idx="101">
                  <c:v>99.6</c:v>
                </c:pt>
                <c:pt idx="102">
                  <c:v>99.4</c:v>
                </c:pt>
                <c:pt idx="103">
                  <c:v>99</c:v>
                </c:pt>
                <c:pt idx="104">
                  <c:v>99.2</c:v>
                </c:pt>
                <c:pt idx="105">
                  <c:v>99.4</c:v>
                </c:pt>
                <c:pt idx="106">
                  <c:v>99.2</c:v>
                </c:pt>
                <c:pt idx="107">
                  <c:v>98.6</c:v>
                </c:pt>
                <c:pt idx="108">
                  <c:v>99.3</c:v>
                </c:pt>
                <c:pt idx="109">
                  <c:v>98.8</c:v>
                </c:pt>
                <c:pt idx="110">
                  <c:v>98.6</c:v>
                </c:pt>
                <c:pt idx="111">
                  <c:v>98.9</c:v>
                </c:pt>
                <c:pt idx="112">
                  <c:v>98.9</c:v>
                </c:pt>
                <c:pt idx="113">
                  <c:v>98.9</c:v>
                </c:pt>
                <c:pt idx="114">
                  <c:v>98.5</c:v>
                </c:pt>
                <c:pt idx="115">
                  <c:v>98.3</c:v>
                </c:pt>
                <c:pt idx="116">
                  <c:v>98.1</c:v>
                </c:pt>
                <c:pt idx="117">
                  <c:v>98.7</c:v>
                </c:pt>
                <c:pt idx="118">
                  <c:v>98.2</c:v>
                </c:pt>
                <c:pt idx="119">
                  <c:v>97.5</c:v>
                </c:pt>
                <c:pt idx="120">
                  <c:v>98.1</c:v>
                </c:pt>
                <c:pt idx="121">
                  <c:v>97.2</c:v>
                </c:pt>
                <c:pt idx="122">
                  <c:v>97.4</c:v>
                </c:pt>
                <c:pt idx="123">
                  <c:v>97.4</c:v>
                </c:pt>
                <c:pt idx="124">
                  <c:v>97.4</c:v>
                </c:pt>
                <c:pt idx="125">
                  <c:v>97</c:v>
                </c:pt>
                <c:pt idx="126">
                  <c:v>96.6</c:v>
                </c:pt>
                <c:pt idx="127">
                  <c:v>96.8</c:v>
                </c:pt>
                <c:pt idx="128">
                  <c:v>97</c:v>
                </c:pt>
                <c:pt idx="129">
                  <c:v>96.9</c:v>
                </c:pt>
                <c:pt idx="130">
                  <c:v>96.5</c:v>
                </c:pt>
                <c:pt idx="131">
                  <c:v>95.7</c:v>
                </c:pt>
                <c:pt idx="132">
                  <c:v>96.1</c:v>
                </c:pt>
                <c:pt idx="133">
                  <c:v>95.4</c:v>
                </c:pt>
                <c:pt idx="134">
                  <c:v>95.4</c:v>
                </c:pt>
                <c:pt idx="135">
                  <c:v>95.3</c:v>
                </c:pt>
                <c:pt idx="136">
                  <c:v>95.2</c:v>
                </c:pt>
                <c:pt idx="137">
                  <c:v>95.2</c:v>
                </c:pt>
                <c:pt idx="138">
                  <c:v>94.8</c:v>
                </c:pt>
                <c:pt idx="139">
                  <c:v>94.8</c:v>
                </c:pt>
                <c:pt idx="140">
                  <c:v>94.9</c:v>
                </c:pt>
                <c:pt idx="141">
                  <c:v>94.7</c:v>
                </c:pt>
                <c:pt idx="142">
                  <c:v>94.1</c:v>
                </c:pt>
                <c:pt idx="143">
                  <c:v>93.5</c:v>
                </c:pt>
                <c:pt idx="144">
                  <c:v>94</c:v>
                </c:pt>
                <c:pt idx="145">
                  <c:v>92.9</c:v>
                </c:pt>
                <c:pt idx="146">
                  <c:v>92.8</c:v>
                </c:pt>
                <c:pt idx="147">
                  <c:v>92.7</c:v>
                </c:pt>
                <c:pt idx="148">
                  <c:v>92.9</c:v>
                </c:pt>
                <c:pt idx="149">
                  <c:v>92.8</c:v>
                </c:pt>
                <c:pt idx="150">
                  <c:v>92.6</c:v>
                </c:pt>
                <c:pt idx="151">
                  <c:v>92.5</c:v>
                </c:pt>
                <c:pt idx="152">
                  <c:v>92.4</c:v>
                </c:pt>
                <c:pt idx="153">
                  <c:v>92.5</c:v>
                </c:pt>
                <c:pt idx="154">
                  <c:v>92</c:v>
                </c:pt>
                <c:pt idx="155">
                  <c:v>91.7</c:v>
                </c:pt>
                <c:pt idx="156">
                  <c:v>92.3</c:v>
                </c:pt>
                <c:pt idx="157">
                  <c:v>91.5</c:v>
                </c:pt>
                <c:pt idx="158">
                  <c:v>91.6</c:v>
                </c:pt>
                <c:pt idx="159">
                  <c:v>91.6</c:v>
                </c:pt>
                <c:pt idx="160">
                  <c:v>92</c:v>
                </c:pt>
                <c:pt idx="161">
                  <c:v>91.7</c:v>
                </c:pt>
                <c:pt idx="162">
                  <c:v>91.8</c:v>
                </c:pt>
                <c:pt idx="163">
                  <c:v>91.4</c:v>
                </c:pt>
                <c:pt idx="164">
                  <c:v>91.5</c:v>
                </c:pt>
                <c:pt idx="165">
                  <c:v>91.4</c:v>
                </c:pt>
                <c:pt idx="166">
                  <c:v>91.6</c:v>
                </c:pt>
                <c:pt idx="167">
                  <c:v>91.1</c:v>
                </c:pt>
              </c:numCache>
            </c:numRef>
          </c:val>
          <c:smooth val="0"/>
          <c:extLst>
            <c:ext xmlns:c16="http://schemas.microsoft.com/office/drawing/2014/chart" uri="{C3380CC4-5D6E-409C-BE32-E72D297353CC}">
              <c16:uniqueId val="{00000000-0A23-4DEB-AB94-6BF249E3303E}"/>
            </c:ext>
          </c:extLst>
        </c:ser>
        <c:dLbls>
          <c:showLegendKey val="0"/>
          <c:showVal val="0"/>
          <c:showCatName val="0"/>
          <c:showSerName val="0"/>
          <c:showPercent val="0"/>
          <c:showBubbleSize val="0"/>
        </c:dLbls>
        <c:smooth val="0"/>
        <c:axId val="147849984"/>
        <c:axId val="147851520"/>
      </c:lineChart>
      <c:dateAx>
        <c:axId val="147849984"/>
        <c:scaling>
          <c:orientation val="minMax"/>
        </c:scaling>
        <c:delete val="0"/>
        <c:axPos val="b"/>
        <c:numFmt formatCode="yyyy" sourceLinked="0"/>
        <c:majorTickMark val="none"/>
        <c:minorTickMark val="none"/>
        <c:tickLblPos val="low"/>
        <c:spPr>
          <a:ln w="25400">
            <a:solidFill>
              <a:schemeClr val="tx1"/>
            </a:solidFill>
            <a:prstDash val="solid"/>
          </a:ln>
        </c:spPr>
        <c:txPr>
          <a:bodyPr rot="-5400000" vert="horz"/>
          <a:lstStyle/>
          <a:p>
            <a:pPr>
              <a:defRPr/>
            </a:pPr>
            <a:endParaRPr lang="de-DE"/>
          </a:p>
        </c:txPr>
        <c:crossAx val="147851520"/>
        <c:crosses val="autoZero"/>
        <c:auto val="1"/>
        <c:lblOffset val="100"/>
        <c:baseTimeUnit val="months"/>
        <c:majorUnit val="12"/>
        <c:majorTimeUnit val="months"/>
        <c:minorUnit val="6"/>
        <c:minorTimeUnit val="months"/>
      </c:dateAx>
      <c:valAx>
        <c:axId val="147851520"/>
        <c:scaling>
          <c:orientation val="minMax"/>
          <c:min val="9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47849984"/>
        <c:crosses val="autoZero"/>
        <c:crossBetween val="between"/>
        <c:majorUnit val="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Harmonisierter Verbraucherpreisindex</a:t>
            </a:r>
          </a:p>
          <a:p>
            <a:pPr algn="l">
              <a:defRPr/>
            </a:pPr>
            <a:r>
              <a:rPr lang="de-DE" sz="1200"/>
              <a:t>(Originalwert, Veränderung gegenüber Vorjahresmonat in %)</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7.8381102362204705E-2"/>
          <c:y val="0.19133991228070171"/>
          <c:w val="0.91279854633555435"/>
          <c:h val="0.72788304093567258"/>
        </c:manualLayout>
      </c:layout>
      <c:barChart>
        <c:barDir val="col"/>
        <c:grouping val="clustered"/>
        <c:varyColors val="0"/>
        <c:ser>
          <c:idx val="0"/>
          <c:order val="0"/>
          <c:spPr>
            <a:solidFill>
              <a:schemeClr val="tx2">
                <a:alpha val="60000"/>
              </a:schemeClr>
            </a:solidFill>
            <a:ln w="38100">
              <a:noFill/>
              <a:prstDash val="solid"/>
            </a:ln>
          </c:spPr>
          <c:invertIfNegative val="0"/>
          <c:dPt>
            <c:idx val="55"/>
            <c:invertIfNegative val="0"/>
            <c:bubble3D val="0"/>
            <c:spPr>
              <a:solidFill>
                <a:srgbClr val="C00000">
                  <a:alpha val="60000"/>
                </a:srgbClr>
              </a:solidFill>
              <a:ln w="38100">
                <a:noFill/>
                <a:prstDash val="solid"/>
              </a:ln>
            </c:spPr>
            <c:extLst>
              <c:ext xmlns:c16="http://schemas.microsoft.com/office/drawing/2014/chart" uri="{C3380CC4-5D6E-409C-BE32-E72D297353CC}">
                <c16:uniqueId val="{00000002-5D91-40B0-80C7-48CF973DC24C}"/>
              </c:ext>
            </c:extLst>
          </c:dPt>
          <c:dPt>
            <c:idx val="56"/>
            <c:invertIfNegative val="0"/>
            <c:bubble3D val="0"/>
            <c:spPr>
              <a:solidFill>
                <a:srgbClr val="C00000">
                  <a:alpha val="60000"/>
                </a:srgbClr>
              </a:solidFill>
              <a:ln w="38100">
                <a:noFill/>
                <a:prstDash val="solid"/>
              </a:ln>
            </c:spPr>
            <c:extLst>
              <c:ext xmlns:c16="http://schemas.microsoft.com/office/drawing/2014/chart" uri="{C3380CC4-5D6E-409C-BE32-E72D297353CC}">
                <c16:uniqueId val="{00000001-5D91-40B0-80C7-48CF973DC24C}"/>
              </c:ext>
            </c:extLst>
          </c:dPt>
          <c:cat>
            <c:numRef>
              <c:f>'Verbraucherpreise Harmonisiert'!$B$7:$B$66</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'Verbraucherpreise Harmonisiert'!$D$7:$D$66</c:f>
              <c:numCache>
                <c:formatCode>General</c:formatCode>
                <c:ptCount val="60"/>
                <c:pt idx="7">
                  <c:v>8.6999999999999993</c:v>
                </c:pt>
                <c:pt idx="8">
                  <c:v>7.8</c:v>
                </c:pt>
                <c:pt idx="9">
                  <c:v>7.6</c:v>
                </c:pt>
                <c:pt idx="10">
                  <c:v>5.5</c:v>
                </c:pt>
                <c:pt idx="11">
                  <c:v>5.0999999999999996</c:v>
                </c:pt>
                <c:pt idx="12">
                  <c:v>5.7</c:v>
                </c:pt>
                <c:pt idx="13">
                  <c:v>6</c:v>
                </c:pt>
                <c:pt idx="14">
                  <c:v>4.5999999999999996</c:v>
                </c:pt>
                <c:pt idx="15">
                  <c:v>4.0999999999999996</c:v>
                </c:pt>
                <c:pt idx="16">
                  <c:v>3.4</c:v>
                </c:pt>
                <c:pt idx="17">
                  <c:v>3.1</c:v>
                </c:pt>
                <c:pt idx="18">
                  <c:v>2.1</c:v>
                </c:pt>
                <c:pt idx="19">
                  <c:v>2.4</c:v>
                </c:pt>
                <c:pt idx="20">
                  <c:v>2.1</c:v>
                </c:pt>
                <c:pt idx="21">
                  <c:v>2</c:v>
                </c:pt>
                <c:pt idx="22">
                  <c:v>1.6</c:v>
                </c:pt>
                <c:pt idx="23">
                  <c:v>1.6</c:v>
                </c:pt>
                <c:pt idx="24">
                  <c:v>-0.7</c:v>
                </c:pt>
                <c:pt idx="25">
                  <c:v>-0.7</c:v>
                </c:pt>
                <c:pt idx="26">
                  <c:v>-0.5</c:v>
                </c:pt>
                <c:pt idx="27">
                  <c:v>-0.4</c:v>
                </c:pt>
                <c:pt idx="28">
                  <c:v>-0.1</c:v>
                </c:pt>
                <c:pt idx="29">
                  <c:v>0</c:v>
                </c:pt>
                <c:pt idx="30">
                  <c:v>0.8</c:v>
                </c:pt>
                <c:pt idx="31">
                  <c:v>0.5</c:v>
                </c:pt>
                <c:pt idx="32">
                  <c:v>0.8</c:v>
                </c:pt>
                <c:pt idx="33">
                  <c:v>1.3</c:v>
                </c:pt>
                <c:pt idx="34">
                  <c:v>1.7</c:v>
                </c:pt>
                <c:pt idx="35">
                  <c:v>1.6</c:v>
                </c:pt>
                <c:pt idx="36">
                  <c:v>1.6</c:v>
                </c:pt>
                <c:pt idx="37">
                  <c:v>1.2</c:v>
                </c:pt>
                <c:pt idx="38">
                  <c:v>0.9</c:v>
                </c:pt>
                <c:pt idx="39">
                  <c:v>0.9</c:v>
                </c:pt>
                <c:pt idx="40">
                  <c:v>1</c:v>
                </c:pt>
                <c:pt idx="41">
                  <c:v>1.1000000000000001</c:v>
                </c:pt>
                <c:pt idx="42">
                  <c:v>1.5</c:v>
                </c:pt>
                <c:pt idx="43">
                  <c:v>1.3</c:v>
                </c:pt>
                <c:pt idx="44">
                  <c:v>2.1</c:v>
                </c:pt>
                <c:pt idx="45">
                  <c:v>1.4</c:v>
                </c:pt>
                <c:pt idx="46">
                  <c:v>1.7</c:v>
                </c:pt>
                <c:pt idx="47">
                  <c:v>1.7</c:v>
                </c:pt>
                <c:pt idx="48">
                  <c:v>1.7</c:v>
                </c:pt>
                <c:pt idx="49">
                  <c:v>2.2000000000000002</c:v>
                </c:pt>
                <c:pt idx="50">
                  <c:v>2.6</c:v>
                </c:pt>
                <c:pt idx="51">
                  <c:v>2.2000000000000002</c:v>
                </c:pt>
                <c:pt idx="52">
                  <c:v>2.1</c:v>
                </c:pt>
                <c:pt idx="53">
                  <c:v>2.2000000000000002</c:v>
                </c:pt>
                <c:pt idx="54">
                  <c:v>2.1</c:v>
                </c:pt>
                <c:pt idx="55">
                  <c:v>2.5</c:v>
                </c:pt>
                <c:pt idx="56">
                  <c:v>1.3</c:v>
                </c:pt>
                <c:pt idx="57">
                  <c:v>1.7</c:v>
                </c:pt>
                <c:pt idx="58">
                  <c:v>1.2</c:v>
                </c:pt>
                <c:pt idx="59">
                  <c:v>1.5</c:v>
                </c:pt>
              </c:numCache>
            </c:numRef>
          </c:val>
          <c:extLst>
            <c:ext xmlns:c16="http://schemas.microsoft.com/office/drawing/2014/chart" uri="{C3380CC4-5D6E-409C-BE32-E72D297353CC}">
              <c16:uniqueId val="{00000000-6108-44A3-B902-889184F6395D}"/>
            </c:ext>
          </c:extLst>
        </c:ser>
        <c:dLbls>
          <c:showLegendKey val="0"/>
          <c:showVal val="0"/>
          <c:showCatName val="0"/>
          <c:showSerName val="0"/>
          <c:showPercent val="0"/>
          <c:showBubbleSize val="0"/>
        </c:dLbls>
        <c:gapWidth val="45"/>
        <c:axId val="147849984"/>
        <c:axId val="147851520"/>
      </c:barChart>
      <c:dateAx>
        <c:axId val="147849984"/>
        <c:scaling>
          <c:orientation val="minMax"/>
        </c:scaling>
        <c:delete val="0"/>
        <c:axPos val="b"/>
        <c:numFmt formatCode="yyyy" sourceLinked="0"/>
        <c:majorTickMark val="none"/>
        <c:minorTickMark val="none"/>
        <c:tickLblPos val="low"/>
        <c:spPr>
          <a:ln w="25400">
            <a:solidFill>
              <a:schemeClr val="tx1"/>
            </a:solidFill>
            <a:prstDash val="solid"/>
          </a:ln>
        </c:spPr>
        <c:txPr>
          <a:bodyPr rot="0" vert="horz"/>
          <a:lstStyle/>
          <a:p>
            <a:pPr>
              <a:defRPr/>
            </a:pPr>
            <a:endParaRPr lang="de-DE"/>
          </a:p>
        </c:txPr>
        <c:crossAx val="147851520"/>
        <c:crosses val="autoZero"/>
        <c:auto val="1"/>
        <c:lblOffset val="100"/>
        <c:baseTimeUnit val="months"/>
        <c:majorUnit val="12"/>
        <c:majorTimeUnit val="months"/>
        <c:minorUnit val="6"/>
        <c:minorTimeUnit val="months"/>
      </c:dateAx>
      <c:valAx>
        <c:axId val="147851520"/>
        <c:scaling>
          <c:orientation val="minMax"/>
          <c:max val="6.5"/>
          <c:min val="-1"/>
        </c:scaling>
        <c:delete val="0"/>
        <c:axPos val="l"/>
        <c:majorGridlines>
          <c:spPr>
            <a:ln w="12700">
              <a:solidFill>
                <a:schemeClr val="bg1">
                  <a:lumMod val="50000"/>
                  <a:alpha val="35000"/>
                </a:schemeClr>
              </a:solidFill>
              <a:prstDash val="solid"/>
            </a:ln>
          </c:spPr>
        </c:majorGridlines>
        <c:numFmt formatCode="0.0" sourceLinked="0"/>
        <c:majorTickMark val="none"/>
        <c:minorTickMark val="none"/>
        <c:tickLblPos val="nextTo"/>
        <c:spPr>
          <a:ln w="3175">
            <a:noFill/>
            <a:prstDash val="solid"/>
          </a:ln>
        </c:spPr>
        <c:txPr>
          <a:bodyPr rot="0" vert="horz"/>
          <a:lstStyle/>
          <a:p>
            <a:pPr>
              <a:defRPr/>
            </a:pPr>
            <a:endParaRPr lang="de-DE"/>
          </a:p>
        </c:txPr>
        <c:crossAx val="147849984"/>
        <c:crosses val="autoZero"/>
        <c:crossBetween val="between"/>
        <c:majorUnit val="0.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Reichweiten der Auftragsbestände (Monate) </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6.2609812235009082E-2"/>
          <c:y val="0.20720343789198373"/>
          <c:w val="0.91363973349485161"/>
          <c:h val="0.70888479792543302"/>
        </c:manualLayout>
      </c:layout>
      <c:lineChart>
        <c:grouping val="standard"/>
        <c:varyColors val="0"/>
        <c:ser>
          <c:idx val="0"/>
          <c:order val="0"/>
          <c:tx>
            <c:strRef>
              <c:f>Auftragsbestand!$F$4</c:f>
              <c:strCache>
                <c:ptCount val="1"/>
                <c:pt idx="0">
                  <c:v>Vorleistungsgüter</c:v>
                </c:pt>
              </c:strCache>
            </c:strRef>
          </c:tx>
          <c:spPr>
            <a:ln w="38100">
              <a:solidFill>
                <a:srgbClr val="00B0F0"/>
              </a:solidFill>
              <a:prstDash val="solid"/>
            </a:ln>
          </c:spPr>
          <c:marker>
            <c:symbol val="none"/>
          </c:marker>
          <c:cat>
            <c:numRef>
              <c:f>Auftragsbestand!$A$5:$A$100</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Auftragsbestand!$F$5:$F$100</c:f>
              <c:numCache>
                <c:formatCode>General</c:formatCode>
                <c:ptCount val="96"/>
                <c:pt idx="8">
                  <c:v>4</c:v>
                </c:pt>
                <c:pt idx="9">
                  <c:v>4</c:v>
                </c:pt>
                <c:pt idx="10">
                  <c:v>4</c:v>
                </c:pt>
                <c:pt idx="11">
                  <c:v>4</c:v>
                </c:pt>
                <c:pt idx="12">
                  <c:v>4</c:v>
                </c:pt>
                <c:pt idx="13">
                  <c:v>3.9</c:v>
                </c:pt>
                <c:pt idx="14">
                  <c:v>3.9</c:v>
                </c:pt>
                <c:pt idx="15">
                  <c:v>3.8</c:v>
                </c:pt>
                <c:pt idx="16">
                  <c:v>3.9</c:v>
                </c:pt>
                <c:pt idx="17">
                  <c:v>3.9</c:v>
                </c:pt>
                <c:pt idx="18">
                  <c:v>3.8</c:v>
                </c:pt>
                <c:pt idx="19">
                  <c:v>3.9</c:v>
                </c:pt>
                <c:pt idx="20">
                  <c:v>3.8</c:v>
                </c:pt>
                <c:pt idx="21">
                  <c:v>3.8</c:v>
                </c:pt>
                <c:pt idx="22">
                  <c:v>3.7</c:v>
                </c:pt>
                <c:pt idx="23">
                  <c:v>3.6</c:v>
                </c:pt>
                <c:pt idx="24">
                  <c:v>3.4</c:v>
                </c:pt>
                <c:pt idx="25">
                  <c:v>3.3</c:v>
                </c:pt>
                <c:pt idx="26">
                  <c:v>3.2</c:v>
                </c:pt>
                <c:pt idx="27">
                  <c:v>3.1</c:v>
                </c:pt>
                <c:pt idx="28">
                  <c:v>3</c:v>
                </c:pt>
                <c:pt idx="29">
                  <c:v>3</c:v>
                </c:pt>
                <c:pt idx="30">
                  <c:v>2.9</c:v>
                </c:pt>
                <c:pt idx="31">
                  <c:v>2.9</c:v>
                </c:pt>
                <c:pt idx="32">
                  <c:v>2.9</c:v>
                </c:pt>
                <c:pt idx="33">
                  <c:v>3</c:v>
                </c:pt>
                <c:pt idx="34">
                  <c:v>3</c:v>
                </c:pt>
                <c:pt idx="35">
                  <c:v>2.9</c:v>
                </c:pt>
                <c:pt idx="36">
                  <c:v>2.9</c:v>
                </c:pt>
                <c:pt idx="37">
                  <c:v>2.8</c:v>
                </c:pt>
                <c:pt idx="38">
                  <c:v>2.8</c:v>
                </c:pt>
                <c:pt idx="39">
                  <c:v>2.8</c:v>
                </c:pt>
                <c:pt idx="40">
                  <c:v>2.9</c:v>
                </c:pt>
                <c:pt idx="41">
                  <c:v>2.9</c:v>
                </c:pt>
                <c:pt idx="42">
                  <c:v>2.9</c:v>
                </c:pt>
                <c:pt idx="43">
                  <c:v>2.9</c:v>
                </c:pt>
                <c:pt idx="44">
                  <c:v>2.9</c:v>
                </c:pt>
                <c:pt idx="45">
                  <c:v>2.9</c:v>
                </c:pt>
                <c:pt idx="46">
                  <c:v>3</c:v>
                </c:pt>
                <c:pt idx="47">
                  <c:v>3</c:v>
                </c:pt>
                <c:pt idx="48">
                  <c:v>3</c:v>
                </c:pt>
                <c:pt idx="49">
                  <c:v>3</c:v>
                </c:pt>
                <c:pt idx="50">
                  <c:v>3</c:v>
                </c:pt>
                <c:pt idx="51">
                  <c:v>3</c:v>
                </c:pt>
                <c:pt idx="52">
                  <c:v>3</c:v>
                </c:pt>
                <c:pt idx="53">
                  <c:v>3.1</c:v>
                </c:pt>
                <c:pt idx="54">
                  <c:v>3.1</c:v>
                </c:pt>
                <c:pt idx="55">
                  <c:v>3.1</c:v>
                </c:pt>
                <c:pt idx="56">
                  <c:v>3.1</c:v>
                </c:pt>
                <c:pt idx="57">
                  <c:v>3</c:v>
                </c:pt>
                <c:pt idx="58">
                  <c:v>3</c:v>
                </c:pt>
                <c:pt idx="59">
                  <c:v>3</c:v>
                </c:pt>
                <c:pt idx="60">
                  <c:v>3</c:v>
                </c:pt>
                <c:pt idx="61">
                  <c:v>2.9</c:v>
                </c:pt>
                <c:pt idx="62">
                  <c:v>2.9</c:v>
                </c:pt>
                <c:pt idx="63">
                  <c:v>2.8</c:v>
                </c:pt>
                <c:pt idx="64">
                  <c:v>2.9</c:v>
                </c:pt>
                <c:pt idx="65">
                  <c:v>2.9</c:v>
                </c:pt>
                <c:pt idx="66">
                  <c:v>2.9</c:v>
                </c:pt>
                <c:pt idx="67">
                  <c:v>2.9</c:v>
                </c:pt>
                <c:pt idx="68">
                  <c:v>2.9</c:v>
                </c:pt>
                <c:pt idx="69">
                  <c:v>2.9</c:v>
                </c:pt>
                <c:pt idx="70">
                  <c:v>2.9</c:v>
                </c:pt>
                <c:pt idx="71">
                  <c:v>2.8</c:v>
                </c:pt>
                <c:pt idx="72">
                  <c:v>2.8</c:v>
                </c:pt>
                <c:pt idx="73">
                  <c:v>2.7</c:v>
                </c:pt>
                <c:pt idx="74">
                  <c:v>2.7</c:v>
                </c:pt>
                <c:pt idx="75">
                  <c:v>2.6</c:v>
                </c:pt>
                <c:pt idx="76">
                  <c:v>2.7</c:v>
                </c:pt>
                <c:pt idx="77">
                  <c:v>2.7</c:v>
                </c:pt>
                <c:pt idx="78">
                  <c:v>2.7</c:v>
                </c:pt>
                <c:pt idx="79">
                  <c:v>2.7</c:v>
                </c:pt>
                <c:pt idx="80">
                  <c:v>2.7</c:v>
                </c:pt>
                <c:pt idx="81">
                  <c:v>2.6</c:v>
                </c:pt>
                <c:pt idx="82">
                  <c:v>2.6</c:v>
                </c:pt>
                <c:pt idx="83">
                  <c:v>2.6</c:v>
                </c:pt>
                <c:pt idx="84">
                  <c:v>2.6</c:v>
                </c:pt>
                <c:pt idx="85">
                  <c:v>2.5</c:v>
                </c:pt>
                <c:pt idx="86">
                  <c:v>2.5</c:v>
                </c:pt>
                <c:pt idx="87">
                  <c:v>2.5</c:v>
                </c:pt>
                <c:pt idx="88">
                  <c:v>2.5</c:v>
                </c:pt>
                <c:pt idx="89">
                  <c:v>2.6</c:v>
                </c:pt>
                <c:pt idx="90">
                  <c:v>2.6</c:v>
                </c:pt>
                <c:pt idx="91">
                  <c:v>2.6</c:v>
                </c:pt>
                <c:pt idx="92">
                  <c:v>2.6</c:v>
                </c:pt>
              </c:numCache>
            </c:numRef>
          </c:val>
          <c:smooth val="0"/>
          <c:extLst>
            <c:ext xmlns:c16="http://schemas.microsoft.com/office/drawing/2014/chart" uri="{C3380CC4-5D6E-409C-BE32-E72D297353CC}">
              <c16:uniqueId val="{00000000-F468-4564-9D11-6CF9E2459F91}"/>
            </c:ext>
          </c:extLst>
        </c:ser>
        <c:ser>
          <c:idx val="1"/>
          <c:order val="1"/>
          <c:tx>
            <c:strRef>
              <c:f>Auftragsbestand!$G$4</c:f>
              <c:strCache>
                <c:ptCount val="1"/>
                <c:pt idx="0">
                  <c:v>Investitionsgüter</c:v>
                </c:pt>
              </c:strCache>
            </c:strRef>
          </c:tx>
          <c:marker>
            <c:symbol val="none"/>
          </c:marker>
          <c:cat>
            <c:numRef>
              <c:f>Auftragsbestand!$A$5:$A$100</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Auftragsbestand!$G$5:$G$100</c:f>
              <c:numCache>
                <c:formatCode>General</c:formatCode>
                <c:ptCount val="96"/>
                <c:pt idx="8">
                  <c:v>11.9</c:v>
                </c:pt>
                <c:pt idx="9">
                  <c:v>11.8</c:v>
                </c:pt>
                <c:pt idx="10">
                  <c:v>11.4</c:v>
                </c:pt>
                <c:pt idx="11">
                  <c:v>11.2</c:v>
                </c:pt>
                <c:pt idx="12">
                  <c:v>11.1</c:v>
                </c:pt>
                <c:pt idx="13">
                  <c:v>10.9</c:v>
                </c:pt>
                <c:pt idx="14">
                  <c:v>10.8</c:v>
                </c:pt>
                <c:pt idx="15">
                  <c:v>10.5</c:v>
                </c:pt>
                <c:pt idx="16">
                  <c:v>10.199999999999999</c:v>
                </c:pt>
                <c:pt idx="17">
                  <c:v>10</c:v>
                </c:pt>
                <c:pt idx="18">
                  <c:v>9.6</c:v>
                </c:pt>
                <c:pt idx="19">
                  <c:v>9.5</c:v>
                </c:pt>
                <c:pt idx="20">
                  <c:v>9.5</c:v>
                </c:pt>
                <c:pt idx="21">
                  <c:v>9.6999999999999993</c:v>
                </c:pt>
                <c:pt idx="22">
                  <c:v>9.6999999999999993</c:v>
                </c:pt>
                <c:pt idx="23">
                  <c:v>9.5</c:v>
                </c:pt>
                <c:pt idx="24">
                  <c:v>9.3000000000000007</c:v>
                </c:pt>
                <c:pt idx="25">
                  <c:v>9.3000000000000007</c:v>
                </c:pt>
                <c:pt idx="26">
                  <c:v>9.3000000000000007</c:v>
                </c:pt>
                <c:pt idx="27">
                  <c:v>9.1999999999999993</c:v>
                </c:pt>
                <c:pt idx="28">
                  <c:v>9.1</c:v>
                </c:pt>
                <c:pt idx="29">
                  <c:v>8.9</c:v>
                </c:pt>
                <c:pt idx="30">
                  <c:v>8.9</c:v>
                </c:pt>
                <c:pt idx="31">
                  <c:v>8.6999999999999993</c:v>
                </c:pt>
                <c:pt idx="32">
                  <c:v>8.5</c:v>
                </c:pt>
                <c:pt idx="33">
                  <c:v>8.1999999999999993</c:v>
                </c:pt>
                <c:pt idx="34">
                  <c:v>8.1999999999999993</c:v>
                </c:pt>
                <c:pt idx="35">
                  <c:v>8.1</c:v>
                </c:pt>
                <c:pt idx="36">
                  <c:v>7.7</c:v>
                </c:pt>
                <c:pt idx="37">
                  <c:v>7.7</c:v>
                </c:pt>
                <c:pt idx="38">
                  <c:v>7.7</c:v>
                </c:pt>
                <c:pt idx="39">
                  <c:v>7.8</c:v>
                </c:pt>
                <c:pt idx="40">
                  <c:v>7.9</c:v>
                </c:pt>
                <c:pt idx="41">
                  <c:v>7.9</c:v>
                </c:pt>
                <c:pt idx="42">
                  <c:v>7.9</c:v>
                </c:pt>
                <c:pt idx="43">
                  <c:v>7.8</c:v>
                </c:pt>
                <c:pt idx="44">
                  <c:v>8</c:v>
                </c:pt>
                <c:pt idx="45">
                  <c:v>8</c:v>
                </c:pt>
                <c:pt idx="46">
                  <c:v>8</c:v>
                </c:pt>
                <c:pt idx="47">
                  <c:v>8</c:v>
                </c:pt>
                <c:pt idx="48">
                  <c:v>8</c:v>
                </c:pt>
                <c:pt idx="49">
                  <c:v>7.9</c:v>
                </c:pt>
                <c:pt idx="50">
                  <c:v>7.8</c:v>
                </c:pt>
                <c:pt idx="51">
                  <c:v>7.8</c:v>
                </c:pt>
                <c:pt idx="52">
                  <c:v>7.8</c:v>
                </c:pt>
                <c:pt idx="53">
                  <c:v>7.7</c:v>
                </c:pt>
                <c:pt idx="54">
                  <c:v>7.7</c:v>
                </c:pt>
                <c:pt idx="55">
                  <c:v>7.8</c:v>
                </c:pt>
                <c:pt idx="56">
                  <c:v>7.7</c:v>
                </c:pt>
                <c:pt idx="57">
                  <c:v>7.8</c:v>
                </c:pt>
                <c:pt idx="58">
                  <c:v>7.8</c:v>
                </c:pt>
                <c:pt idx="59">
                  <c:v>7.6</c:v>
                </c:pt>
                <c:pt idx="60">
                  <c:v>7.4</c:v>
                </c:pt>
                <c:pt idx="61">
                  <c:v>7.2</c:v>
                </c:pt>
                <c:pt idx="62">
                  <c:v>7.3</c:v>
                </c:pt>
                <c:pt idx="63">
                  <c:v>7.3</c:v>
                </c:pt>
                <c:pt idx="64">
                  <c:v>7.3</c:v>
                </c:pt>
                <c:pt idx="65">
                  <c:v>7.3</c:v>
                </c:pt>
                <c:pt idx="66">
                  <c:v>7.3</c:v>
                </c:pt>
                <c:pt idx="67">
                  <c:v>7.3</c:v>
                </c:pt>
                <c:pt idx="68">
                  <c:v>7.4</c:v>
                </c:pt>
                <c:pt idx="69">
                  <c:v>7.3</c:v>
                </c:pt>
                <c:pt idx="70">
                  <c:v>7.3</c:v>
                </c:pt>
                <c:pt idx="71">
                  <c:v>7.2</c:v>
                </c:pt>
                <c:pt idx="72">
                  <c:v>7</c:v>
                </c:pt>
                <c:pt idx="73">
                  <c:v>6.8</c:v>
                </c:pt>
                <c:pt idx="74">
                  <c:v>7</c:v>
                </c:pt>
                <c:pt idx="75">
                  <c:v>6.9</c:v>
                </c:pt>
                <c:pt idx="76">
                  <c:v>7</c:v>
                </c:pt>
                <c:pt idx="77">
                  <c:v>7</c:v>
                </c:pt>
                <c:pt idx="78">
                  <c:v>6.9</c:v>
                </c:pt>
                <c:pt idx="79">
                  <c:v>7</c:v>
                </c:pt>
                <c:pt idx="80">
                  <c:v>6.9</c:v>
                </c:pt>
                <c:pt idx="81">
                  <c:v>7</c:v>
                </c:pt>
                <c:pt idx="82">
                  <c:v>7</c:v>
                </c:pt>
                <c:pt idx="83">
                  <c:v>7</c:v>
                </c:pt>
                <c:pt idx="84">
                  <c:v>6.7</c:v>
                </c:pt>
                <c:pt idx="85">
                  <c:v>6.7</c:v>
                </c:pt>
                <c:pt idx="86">
                  <c:v>6.7</c:v>
                </c:pt>
                <c:pt idx="87">
                  <c:v>6.9</c:v>
                </c:pt>
                <c:pt idx="88">
                  <c:v>6.9</c:v>
                </c:pt>
                <c:pt idx="89">
                  <c:v>7</c:v>
                </c:pt>
                <c:pt idx="90">
                  <c:v>7</c:v>
                </c:pt>
                <c:pt idx="91">
                  <c:v>7</c:v>
                </c:pt>
                <c:pt idx="92">
                  <c:v>7</c:v>
                </c:pt>
              </c:numCache>
            </c:numRef>
          </c:val>
          <c:smooth val="0"/>
          <c:extLst>
            <c:ext xmlns:c16="http://schemas.microsoft.com/office/drawing/2014/chart" uri="{C3380CC4-5D6E-409C-BE32-E72D297353CC}">
              <c16:uniqueId val="{00000001-F468-4564-9D11-6CF9E2459F91}"/>
            </c:ext>
          </c:extLst>
        </c:ser>
        <c:ser>
          <c:idx val="2"/>
          <c:order val="2"/>
          <c:tx>
            <c:strRef>
              <c:f>Auftragsbestand!$H$4</c:f>
              <c:strCache>
                <c:ptCount val="1"/>
                <c:pt idx="0">
                  <c:v>Konsumgüter</c:v>
                </c:pt>
              </c:strCache>
            </c:strRef>
          </c:tx>
          <c:spPr>
            <a:ln w="25400"/>
          </c:spPr>
          <c:marker>
            <c:symbol val="none"/>
          </c:marker>
          <c:cat>
            <c:numRef>
              <c:f>Auftragsbestand!$A$5:$A$100</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Auftragsbestand!$H$5:$H$100</c:f>
              <c:numCache>
                <c:formatCode>General</c:formatCode>
                <c:ptCount val="96"/>
                <c:pt idx="8">
                  <c:v>3.6</c:v>
                </c:pt>
                <c:pt idx="9">
                  <c:v>3.5</c:v>
                </c:pt>
                <c:pt idx="10">
                  <c:v>3.5</c:v>
                </c:pt>
                <c:pt idx="11">
                  <c:v>3.4</c:v>
                </c:pt>
                <c:pt idx="12">
                  <c:v>3.3</c:v>
                </c:pt>
                <c:pt idx="13">
                  <c:v>3.3</c:v>
                </c:pt>
                <c:pt idx="14">
                  <c:v>3.2</c:v>
                </c:pt>
                <c:pt idx="15">
                  <c:v>3.2</c:v>
                </c:pt>
                <c:pt idx="16">
                  <c:v>3.3</c:v>
                </c:pt>
                <c:pt idx="17">
                  <c:v>3.3</c:v>
                </c:pt>
                <c:pt idx="18">
                  <c:v>3.3</c:v>
                </c:pt>
                <c:pt idx="19">
                  <c:v>3.3</c:v>
                </c:pt>
                <c:pt idx="20">
                  <c:v>3</c:v>
                </c:pt>
                <c:pt idx="21">
                  <c:v>3</c:v>
                </c:pt>
                <c:pt idx="22">
                  <c:v>2.9</c:v>
                </c:pt>
                <c:pt idx="23">
                  <c:v>2.8</c:v>
                </c:pt>
                <c:pt idx="24">
                  <c:v>2.7</c:v>
                </c:pt>
                <c:pt idx="25">
                  <c:v>2.6</c:v>
                </c:pt>
                <c:pt idx="26">
                  <c:v>2.6</c:v>
                </c:pt>
                <c:pt idx="27">
                  <c:v>2.5</c:v>
                </c:pt>
                <c:pt idx="28">
                  <c:v>2.5</c:v>
                </c:pt>
                <c:pt idx="29">
                  <c:v>2.4</c:v>
                </c:pt>
                <c:pt idx="30">
                  <c:v>2.2999999999999998</c:v>
                </c:pt>
                <c:pt idx="31">
                  <c:v>2.4</c:v>
                </c:pt>
                <c:pt idx="32">
                  <c:v>2.4</c:v>
                </c:pt>
                <c:pt idx="33">
                  <c:v>2.2999999999999998</c:v>
                </c:pt>
                <c:pt idx="34">
                  <c:v>2.2999999999999998</c:v>
                </c:pt>
                <c:pt idx="35">
                  <c:v>2.2000000000000002</c:v>
                </c:pt>
                <c:pt idx="36">
                  <c:v>2.2000000000000002</c:v>
                </c:pt>
                <c:pt idx="37">
                  <c:v>2.2000000000000002</c:v>
                </c:pt>
                <c:pt idx="38">
                  <c:v>2.1</c:v>
                </c:pt>
                <c:pt idx="39">
                  <c:v>2.2000000000000002</c:v>
                </c:pt>
                <c:pt idx="40">
                  <c:v>2.2000000000000002</c:v>
                </c:pt>
                <c:pt idx="41">
                  <c:v>2.1</c:v>
                </c:pt>
                <c:pt idx="42">
                  <c:v>2.1</c:v>
                </c:pt>
                <c:pt idx="43">
                  <c:v>2.1</c:v>
                </c:pt>
                <c:pt idx="44">
                  <c:v>2.1</c:v>
                </c:pt>
                <c:pt idx="45">
                  <c:v>2.1</c:v>
                </c:pt>
                <c:pt idx="46">
                  <c:v>2</c:v>
                </c:pt>
                <c:pt idx="47">
                  <c:v>2</c:v>
                </c:pt>
                <c:pt idx="48">
                  <c:v>1.8</c:v>
                </c:pt>
                <c:pt idx="49">
                  <c:v>1.8</c:v>
                </c:pt>
                <c:pt idx="50">
                  <c:v>1.8</c:v>
                </c:pt>
                <c:pt idx="51">
                  <c:v>1.8</c:v>
                </c:pt>
                <c:pt idx="52">
                  <c:v>1.9</c:v>
                </c:pt>
                <c:pt idx="53">
                  <c:v>2</c:v>
                </c:pt>
                <c:pt idx="54">
                  <c:v>1.9</c:v>
                </c:pt>
                <c:pt idx="55">
                  <c:v>2</c:v>
                </c:pt>
                <c:pt idx="56">
                  <c:v>2</c:v>
                </c:pt>
                <c:pt idx="57">
                  <c:v>2</c:v>
                </c:pt>
                <c:pt idx="58">
                  <c:v>2</c:v>
                </c:pt>
                <c:pt idx="59">
                  <c:v>2</c:v>
                </c:pt>
                <c:pt idx="60">
                  <c:v>1.9</c:v>
                </c:pt>
                <c:pt idx="61">
                  <c:v>1.9</c:v>
                </c:pt>
                <c:pt idx="62">
                  <c:v>2</c:v>
                </c:pt>
                <c:pt idx="63">
                  <c:v>2</c:v>
                </c:pt>
                <c:pt idx="64">
                  <c:v>2</c:v>
                </c:pt>
                <c:pt idx="65">
                  <c:v>2</c:v>
                </c:pt>
                <c:pt idx="66">
                  <c:v>2</c:v>
                </c:pt>
                <c:pt idx="67">
                  <c:v>2</c:v>
                </c:pt>
                <c:pt idx="68">
                  <c:v>2</c:v>
                </c:pt>
                <c:pt idx="69">
                  <c:v>2</c:v>
                </c:pt>
                <c:pt idx="70">
                  <c:v>2</c:v>
                </c:pt>
                <c:pt idx="71">
                  <c:v>1.9</c:v>
                </c:pt>
                <c:pt idx="72">
                  <c:v>1.9</c:v>
                </c:pt>
                <c:pt idx="73">
                  <c:v>1.8</c:v>
                </c:pt>
                <c:pt idx="74">
                  <c:v>1.8</c:v>
                </c:pt>
                <c:pt idx="75">
                  <c:v>1.8</c:v>
                </c:pt>
                <c:pt idx="76">
                  <c:v>1.8</c:v>
                </c:pt>
                <c:pt idx="77">
                  <c:v>1.8</c:v>
                </c:pt>
                <c:pt idx="78">
                  <c:v>1.7</c:v>
                </c:pt>
                <c:pt idx="79">
                  <c:v>1.7</c:v>
                </c:pt>
                <c:pt idx="80">
                  <c:v>1.7</c:v>
                </c:pt>
                <c:pt idx="81">
                  <c:v>1.7</c:v>
                </c:pt>
                <c:pt idx="82">
                  <c:v>1.7</c:v>
                </c:pt>
                <c:pt idx="83">
                  <c:v>1.6</c:v>
                </c:pt>
                <c:pt idx="84">
                  <c:v>1.5</c:v>
                </c:pt>
                <c:pt idx="85">
                  <c:v>1.4</c:v>
                </c:pt>
                <c:pt idx="86">
                  <c:v>1.4</c:v>
                </c:pt>
                <c:pt idx="87">
                  <c:v>1.4</c:v>
                </c:pt>
                <c:pt idx="88">
                  <c:v>1.4</c:v>
                </c:pt>
                <c:pt idx="89">
                  <c:v>1.4</c:v>
                </c:pt>
                <c:pt idx="90">
                  <c:v>1.4</c:v>
                </c:pt>
                <c:pt idx="91">
                  <c:v>1.4</c:v>
                </c:pt>
                <c:pt idx="92">
                  <c:v>1.4</c:v>
                </c:pt>
              </c:numCache>
            </c:numRef>
          </c:val>
          <c:smooth val="0"/>
          <c:extLst>
            <c:ext xmlns:c16="http://schemas.microsoft.com/office/drawing/2014/chart" uri="{C3380CC4-5D6E-409C-BE32-E72D297353CC}">
              <c16:uniqueId val="{00000002-F468-4564-9D11-6CF9E2459F91}"/>
            </c:ext>
          </c:extLst>
        </c:ser>
        <c:dLbls>
          <c:showLegendKey val="0"/>
          <c:showVal val="0"/>
          <c:showCatName val="0"/>
          <c:showSerName val="0"/>
          <c:showPercent val="0"/>
          <c:showBubbleSize val="0"/>
        </c:dLbls>
        <c:smooth val="0"/>
        <c:axId val="122773888"/>
        <c:axId val="122775424"/>
      </c:lineChart>
      <c:dateAx>
        <c:axId val="12277388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a:pPr>
            <a:endParaRPr lang="de-DE"/>
          </a:p>
        </c:txPr>
        <c:crossAx val="122775424"/>
        <c:crosses val="autoZero"/>
        <c:auto val="1"/>
        <c:lblOffset val="100"/>
        <c:baseTimeUnit val="months"/>
        <c:majorUnit val="12"/>
        <c:majorTimeUnit val="months"/>
        <c:minorUnit val="6"/>
        <c:minorTimeUnit val="months"/>
      </c:dateAx>
      <c:valAx>
        <c:axId val="122775424"/>
        <c:scaling>
          <c:orientation val="minMax"/>
          <c:max val="12"/>
          <c:min val="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9525">
            <a:noFill/>
          </a:ln>
        </c:spPr>
        <c:txPr>
          <a:bodyPr rot="0" vert="horz"/>
          <a:lstStyle/>
          <a:p>
            <a:pPr>
              <a:defRPr/>
            </a:pPr>
            <a:endParaRPr lang="de-DE"/>
          </a:p>
        </c:txPr>
        <c:crossAx val="122773888"/>
        <c:crosses val="autoZero"/>
        <c:crossBetween val="between"/>
        <c:majorUnit val="1"/>
      </c:valAx>
      <c:spPr>
        <a:solidFill>
          <a:srgbClr val="FFFFFF"/>
        </a:solidFill>
        <a:ln w="25400">
          <a:noFill/>
        </a:ln>
      </c:spPr>
    </c:plotArea>
    <c:legend>
      <c:legendPos val="r"/>
      <c:layout>
        <c:manualLayout>
          <c:xMode val="edge"/>
          <c:yMode val="edge"/>
          <c:x val="0"/>
          <c:y val="0.11771911056943839"/>
          <c:w val="0.67826787805370481"/>
          <c:h val="4.6422217223256089E-2"/>
        </c:manualLayout>
      </c:layou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Harmonisierter Verbraucherpreisindex</a:t>
            </a:r>
          </a:p>
          <a:p>
            <a:pPr algn="l">
              <a:defRPr/>
            </a:pPr>
            <a:r>
              <a:rPr lang="de-DE" sz="1200"/>
              <a:t>(Originalwert, 2015=100)</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8.6586230567332931E-2"/>
          <c:y val="0.19133991228070171"/>
          <c:w val="0.90459341813042604"/>
          <c:h val="0.67527777953751245"/>
        </c:manualLayout>
      </c:layout>
      <c:lineChart>
        <c:grouping val="standard"/>
        <c:varyColors val="0"/>
        <c:ser>
          <c:idx val="0"/>
          <c:order val="0"/>
          <c:spPr>
            <a:ln>
              <a:solidFill>
                <a:srgbClr val="00B0F0"/>
              </a:solidFill>
            </a:ln>
          </c:spPr>
          <c:marker>
            <c:symbol val="none"/>
          </c:marker>
          <c:cat>
            <c:numRef>
              <c:f>'Verbraucherpreise Harmonisiert'!$B$7:$B$66</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'Verbraucherpreise Harmonisiert'!$C$7:$C$66</c:f>
              <c:numCache>
                <c:formatCode>General</c:formatCode>
                <c:ptCount val="60"/>
                <c:pt idx="7">
                  <c:v>118.2</c:v>
                </c:pt>
                <c:pt idx="8">
                  <c:v>116.9</c:v>
                </c:pt>
                <c:pt idx="9">
                  <c:v>116.1</c:v>
                </c:pt>
                <c:pt idx="10">
                  <c:v>113.3</c:v>
                </c:pt>
                <c:pt idx="11">
                  <c:v>112.3</c:v>
                </c:pt>
                <c:pt idx="12">
                  <c:v>111.3</c:v>
                </c:pt>
                <c:pt idx="13">
                  <c:v>111</c:v>
                </c:pt>
                <c:pt idx="14">
                  <c:v>110.7</c:v>
                </c:pt>
                <c:pt idx="15">
                  <c:v>110.1</c:v>
                </c:pt>
                <c:pt idx="16">
                  <c:v>109.8</c:v>
                </c:pt>
                <c:pt idx="17">
                  <c:v>109.7</c:v>
                </c:pt>
                <c:pt idx="18">
                  <c:v>109.1</c:v>
                </c:pt>
                <c:pt idx="19">
                  <c:v>108.7</c:v>
                </c:pt>
                <c:pt idx="20">
                  <c:v>108.4</c:v>
                </c:pt>
                <c:pt idx="21">
                  <c:v>107.9</c:v>
                </c:pt>
                <c:pt idx="22">
                  <c:v>107.4</c:v>
                </c:pt>
                <c:pt idx="23">
                  <c:v>106.8</c:v>
                </c:pt>
                <c:pt idx="24">
                  <c:v>105.3</c:v>
                </c:pt>
                <c:pt idx="25">
                  <c:v>104.7</c:v>
                </c:pt>
                <c:pt idx="26">
                  <c:v>105.8</c:v>
                </c:pt>
                <c:pt idx="27">
                  <c:v>105.8</c:v>
                </c:pt>
                <c:pt idx="28">
                  <c:v>106.2</c:v>
                </c:pt>
                <c:pt idx="29">
                  <c:v>106.4</c:v>
                </c:pt>
                <c:pt idx="30">
                  <c:v>106.9</c:v>
                </c:pt>
                <c:pt idx="31">
                  <c:v>106.2</c:v>
                </c:pt>
                <c:pt idx="32">
                  <c:v>106.2</c:v>
                </c:pt>
                <c:pt idx="33">
                  <c:v>105.8</c:v>
                </c:pt>
                <c:pt idx="34">
                  <c:v>105.7</c:v>
                </c:pt>
                <c:pt idx="35">
                  <c:v>105.1</c:v>
                </c:pt>
                <c:pt idx="36">
                  <c:v>105.1</c:v>
                </c:pt>
                <c:pt idx="37">
                  <c:v>105.4</c:v>
                </c:pt>
                <c:pt idx="38">
                  <c:v>106.3</c:v>
                </c:pt>
                <c:pt idx="39">
                  <c:v>106.2</c:v>
                </c:pt>
                <c:pt idx="40">
                  <c:v>106.3</c:v>
                </c:pt>
                <c:pt idx="41">
                  <c:v>106.4</c:v>
                </c:pt>
                <c:pt idx="42">
                  <c:v>106</c:v>
                </c:pt>
                <c:pt idx="43">
                  <c:v>105.7</c:v>
                </c:pt>
                <c:pt idx="44">
                  <c:v>105.4</c:v>
                </c:pt>
                <c:pt idx="45">
                  <c:v>104.4</c:v>
                </c:pt>
                <c:pt idx="46">
                  <c:v>103.9</c:v>
                </c:pt>
                <c:pt idx="47">
                  <c:v>103.4</c:v>
                </c:pt>
                <c:pt idx="48">
                  <c:v>104.4</c:v>
                </c:pt>
                <c:pt idx="49">
                  <c:v>104.2</c:v>
                </c:pt>
                <c:pt idx="50">
                  <c:v>105.4</c:v>
                </c:pt>
                <c:pt idx="51">
                  <c:v>105.3</c:v>
                </c:pt>
                <c:pt idx="52">
                  <c:v>105.2</c:v>
                </c:pt>
                <c:pt idx="53">
                  <c:v>105.2</c:v>
                </c:pt>
                <c:pt idx="54">
                  <c:v>104.4</c:v>
                </c:pt>
                <c:pt idx="55">
                  <c:v>104.3</c:v>
                </c:pt>
                <c:pt idx="56">
                  <c:v>103.2</c:v>
                </c:pt>
                <c:pt idx="57">
                  <c:v>103</c:v>
                </c:pt>
                <c:pt idx="58">
                  <c:v>102.2</c:v>
                </c:pt>
                <c:pt idx="59">
                  <c:v>101.7</c:v>
                </c:pt>
              </c:numCache>
            </c:numRef>
          </c:val>
          <c:smooth val="0"/>
          <c:extLst>
            <c:ext xmlns:c16="http://schemas.microsoft.com/office/drawing/2014/chart" uri="{C3380CC4-5D6E-409C-BE32-E72D297353CC}">
              <c16:uniqueId val="{00000000-2C55-4211-A6F4-B3DA9745FBC3}"/>
            </c:ext>
          </c:extLst>
        </c:ser>
        <c:dLbls>
          <c:showLegendKey val="0"/>
          <c:showVal val="0"/>
          <c:showCatName val="0"/>
          <c:showSerName val="0"/>
          <c:showPercent val="0"/>
          <c:showBubbleSize val="0"/>
        </c:dLbls>
        <c:smooth val="0"/>
        <c:axId val="147849984"/>
        <c:axId val="147851520"/>
      </c:lineChart>
      <c:dateAx>
        <c:axId val="147849984"/>
        <c:scaling>
          <c:orientation val="minMax"/>
        </c:scaling>
        <c:delete val="0"/>
        <c:axPos val="b"/>
        <c:numFmt formatCode="yyyy" sourceLinked="0"/>
        <c:majorTickMark val="none"/>
        <c:minorTickMark val="none"/>
        <c:tickLblPos val="low"/>
        <c:spPr>
          <a:ln w="25400">
            <a:solidFill>
              <a:schemeClr val="tx1"/>
            </a:solidFill>
            <a:prstDash val="solid"/>
          </a:ln>
        </c:spPr>
        <c:txPr>
          <a:bodyPr rot="-5400000" vert="horz"/>
          <a:lstStyle/>
          <a:p>
            <a:pPr>
              <a:defRPr/>
            </a:pPr>
            <a:endParaRPr lang="de-DE"/>
          </a:p>
        </c:txPr>
        <c:crossAx val="147851520"/>
        <c:crosses val="autoZero"/>
        <c:auto val="1"/>
        <c:lblOffset val="100"/>
        <c:baseTimeUnit val="months"/>
        <c:majorUnit val="12"/>
        <c:majorTimeUnit val="months"/>
        <c:minorUnit val="6"/>
        <c:minorTimeUnit val="months"/>
      </c:dateAx>
      <c:valAx>
        <c:axId val="147851520"/>
        <c:scaling>
          <c:orientation val="minMax"/>
          <c:min val="10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47849984"/>
        <c:crosses val="autoZero"/>
        <c:crossBetween val="between"/>
        <c:majorUnit val="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022128003230372E-2"/>
          <c:y val="0.15111226333124927"/>
          <c:w val="0.90479983848172829"/>
          <c:h val="0.63505024421598211"/>
        </c:manualLayout>
      </c:layout>
      <c:lineChart>
        <c:grouping val="standard"/>
        <c:varyColors val="0"/>
        <c:ser>
          <c:idx val="0"/>
          <c:order val="0"/>
          <c:tx>
            <c:strRef>
              <c:f>'Verbraucherpreise Harmonisiert'!$C$5</c:f>
              <c:strCache>
                <c:ptCount val="1"/>
                <c:pt idx="0">
                  <c:v>Inflation</c:v>
                </c:pt>
              </c:strCache>
            </c:strRef>
          </c:tx>
          <c:spPr>
            <a:ln w="19050">
              <a:solidFill>
                <a:srgbClr val="002060"/>
              </a:solidFill>
            </a:ln>
          </c:spPr>
          <c:marker>
            <c:symbol val="none"/>
          </c:marker>
          <c:cat>
            <c:strRef>
              <c:f>'Verbraucherpreise Harmonisiert'!$A$7:$A$198</c:f>
              <c:strCache>
                <c:ptCount val="192"/>
                <c:pt idx="23">
                  <c:v>2021</c:v>
                </c:pt>
                <c:pt idx="35">
                  <c:v>2020</c:v>
                </c:pt>
                <c:pt idx="47">
                  <c:v>2019</c:v>
                </c:pt>
                <c:pt idx="59">
                  <c:v>2018</c:v>
                </c:pt>
                <c:pt idx="71">
                  <c:v>2017</c:v>
                </c:pt>
                <c:pt idx="83">
                  <c:v>2016</c:v>
                </c:pt>
                <c:pt idx="95">
                  <c:v>2015</c:v>
                </c:pt>
                <c:pt idx="107">
                  <c:v>2014</c:v>
                </c:pt>
                <c:pt idx="119">
                  <c:v>2013</c:v>
                </c:pt>
                <c:pt idx="131">
                  <c:v>2012</c:v>
                </c:pt>
                <c:pt idx="143">
                  <c:v>2011</c:v>
                </c:pt>
                <c:pt idx="155">
                  <c:v>2010</c:v>
                </c:pt>
                <c:pt idx="167">
                  <c:v>2009</c:v>
                </c:pt>
                <c:pt idx="179">
                  <c:v>2008</c:v>
                </c:pt>
                <c:pt idx="191">
                  <c:v>2007</c:v>
                </c:pt>
              </c:strCache>
            </c:strRef>
          </c:cat>
          <c:val>
            <c:numRef>
              <c:f>'Verbraucherpreise Harmonisiert'!$D$7:$D$198</c:f>
              <c:numCache>
                <c:formatCode>General</c:formatCode>
                <c:ptCount val="192"/>
                <c:pt idx="7">
                  <c:v>8.6999999999999993</c:v>
                </c:pt>
                <c:pt idx="8">
                  <c:v>7.8</c:v>
                </c:pt>
                <c:pt idx="9">
                  <c:v>7.6</c:v>
                </c:pt>
                <c:pt idx="10">
                  <c:v>5.5</c:v>
                </c:pt>
                <c:pt idx="11">
                  <c:v>5.0999999999999996</c:v>
                </c:pt>
                <c:pt idx="12">
                  <c:v>5.7</c:v>
                </c:pt>
                <c:pt idx="13">
                  <c:v>6</c:v>
                </c:pt>
                <c:pt idx="14">
                  <c:v>4.5999999999999996</c:v>
                </c:pt>
                <c:pt idx="15">
                  <c:v>4.0999999999999996</c:v>
                </c:pt>
                <c:pt idx="16">
                  <c:v>3.4</c:v>
                </c:pt>
                <c:pt idx="17">
                  <c:v>3.1</c:v>
                </c:pt>
                <c:pt idx="18">
                  <c:v>2.1</c:v>
                </c:pt>
                <c:pt idx="19">
                  <c:v>2.4</c:v>
                </c:pt>
                <c:pt idx="20">
                  <c:v>2.1</c:v>
                </c:pt>
                <c:pt idx="21">
                  <c:v>2</c:v>
                </c:pt>
                <c:pt idx="22">
                  <c:v>1.6</c:v>
                </c:pt>
                <c:pt idx="23">
                  <c:v>1.6</c:v>
                </c:pt>
                <c:pt idx="24">
                  <c:v>-0.7</c:v>
                </c:pt>
                <c:pt idx="25">
                  <c:v>-0.7</c:v>
                </c:pt>
                <c:pt idx="26">
                  <c:v>-0.5</c:v>
                </c:pt>
                <c:pt idx="27">
                  <c:v>-0.4</c:v>
                </c:pt>
                <c:pt idx="28">
                  <c:v>-0.1</c:v>
                </c:pt>
                <c:pt idx="29">
                  <c:v>0</c:v>
                </c:pt>
                <c:pt idx="30">
                  <c:v>0.8</c:v>
                </c:pt>
                <c:pt idx="31">
                  <c:v>0.5</c:v>
                </c:pt>
                <c:pt idx="32">
                  <c:v>0.8</c:v>
                </c:pt>
                <c:pt idx="33">
                  <c:v>1.3</c:v>
                </c:pt>
                <c:pt idx="34">
                  <c:v>1.7</c:v>
                </c:pt>
                <c:pt idx="35">
                  <c:v>1.6</c:v>
                </c:pt>
                <c:pt idx="36">
                  <c:v>1.6</c:v>
                </c:pt>
                <c:pt idx="37">
                  <c:v>1.2</c:v>
                </c:pt>
                <c:pt idx="38">
                  <c:v>0.9</c:v>
                </c:pt>
                <c:pt idx="39">
                  <c:v>0.9</c:v>
                </c:pt>
                <c:pt idx="40">
                  <c:v>1</c:v>
                </c:pt>
                <c:pt idx="41">
                  <c:v>1.1000000000000001</c:v>
                </c:pt>
                <c:pt idx="42">
                  <c:v>1.5</c:v>
                </c:pt>
                <c:pt idx="43">
                  <c:v>1.3</c:v>
                </c:pt>
                <c:pt idx="44">
                  <c:v>2.1</c:v>
                </c:pt>
                <c:pt idx="45">
                  <c:v>1.4</c:v>
                </c:pt>
                <c:pt idx="46">
                  <c:v>1.7</c:v>
                </c:pt>
                <c:pt idx="47">
                  <c:v>1.7</c:v>
                </c:pt>
                <c:pt idx="48">
                  <c:v>1.7</c:v>
                </c:pt>
                <c:pt idx="49">
                  <c:v>2.2000000000000002</c:v>
                </c:pt>
                <c:pt idx="50">
                  <c:v>2.6</c:v>
                </c:pt>
                <c:pt idx="51">
                  <c:v>2.2000000000000002</c:v>
                </c:pt>
                <c:pt idx="52">
                  <c:v>2.1</c:v>
                </c:pt>
                <c:pt idx="53">
                  <c:v>2.2000000000000002</c:v>
                </c:pt>
                <c:pt idx="54">
                  <c:v>2.1</c:v>
                </c:pt>
                <c:pt idx="55">
                  <c:v>2.5</c:v>
                </c:pt>
                <c:pt idx="56">
                  <c:v>1.3</c:v>
                </c:pt>
                <c:pt idx="57">
                  <c:v>1.7</c:v>
                </c:pt>
                <c:pt idx="58">
                  <c:v>1.2</c:v>
                </c:pt>
                <c:pt idx="59">
                  <c:v>1.5</c:v>
                </c:pt>
                <c:pt idx="60">
                  <c:v>1.5</c:v>
                </c:pt>
                <c:pt idx="61">
                  <c:v>1.7</c:v>
                </c:pt>
                <c:pt idx="62">
                  <c:v>1.5</c:v>
                </c:pt>
                <c:pt idx="63">
                  <c:v>1.9</c:v>
                </c:pt>
                <c:pt idx="64">
                  <c:v>1.9</c:v>
                </c:pt>
                <c:pt idx="65">
                  <c:v>1.7</c:v>
                </c:pt>
                <c:pt idx="66">
                  <c:v>1.7</c:v>
                </c:pt>
                <c:pt idx="67">
                  <c:v>1.3</c:v>
                </c:pt>
                <c:pt idx="68">
                  <c:v>2</c:v>
                </c:pt>
                <c:pt idx="69">
                  <c:v>1.5</c:v>
                </c:pt>
                <c:pt idx="70">
                  <c:v>2.1</c:v>
                </c:pt>
                <c:pt idx="71">
                  <c:v>1.7</c:v>
                </c:pt>
                <c:pt idx="72">
                  <c:v>1.6</c:v>
                </c:pt>
                <c:pt idx="73">
                  <c:v>0.8</c:v>
                </c:pt>
                <c:pt idx="74">
                  <c:v>0.7</c:v>
                </c:pt>
                <c:pt idx="75">
                  <c:v>0.6</c:v>
                </c:pt>
                <c:pt idx="76">
                  <c:v>0.3</c:v>
                </c:pt>
                <c:pt idx="77">
                  <c:v>0.3</c:v>
                </c:pt>
                <c:pt idx="78">
                  <c:v>0.1</c:v>
                </c:pt>
                <c:pt idx="79">
                  <c:v>-0.1</c:v>
                </c:pt>
                <c:pt idx="80">
                  <c:v>-0.3</c:v>
                </c:pt>
                <c:pt idx="81">
                  <c:v>0.1</c:v>
                </c:pt>
                <c:pt idx="82">
                  <c:v>-0.1</c:v>
                </c:pt>
                <c:pt idx="83">
                  <c:v>0.4</c:v>
                </c:pt>
                <c:pt idx="84">
                  <c:v>0.2</c:v>
                </c:pt>
                <c:pt idx="85">
                  <c:v>0.2</c:v>
                </c:pt>
                <c:pt idx="86">
                  <c:v>1.2</c:v>
                </c:pt>
                <c:pt idx="87">
                  <c:v>0.8</c:v>
                </c:pt>
                <c:pt idx="88">
                  <c:v>1.1000000000000001</c:v>
                </c:pt>
                <c:pt idx="89">
                  <c:v>1.3</c:v>
                </c:pt>
                <c:pt idx="90">
                  <c:v>1.1000000000000001</c:v>
                </c:pt>
                <c:pt idx="91">
                  <c:v>1.6</c:v>
                </c:pt>
                <c:pt idx="92">
                  <c:v>1</c:v>
                </c:pt>
                <c:pt idx="93">
                  <c:v>0.3</c:v>
                </c:pt>
                <c:pt idx="94">
                  <c:v>-0.2</c:v>
                </c:pt>
                <c:pt idx="95">
                  <c:v>-0.5</c:v>
                </c:pt>
                <c:pt idx="96">
                  <c:v>0.1</c:v>
                </c:pt>
                <c:pt idx="97">
                  <c:v>0.5</c:v>
                </c:pt>
                <c:pt idx="98">
                  <c:v>0.7</c:v>
                </c:pt>
                <c:pt idx="99">
                  <c:v>0.8</c:v>
                </c:pt>
                <c:pt idx="100">
                  <c:v>0.8</c:v>
                </c:pt>
                <c:pt idx="101">
                  <c:v>0.7</c:v>
                </c:pt>
                <c:pt idx="102">
                  <c:v>0.9</c:v>
                </c:pt>
                <c:pt idx="103">
                  <c:v>0.7</c:v>
                </c:pt>
                <c:pt idx="104">
                  <c:v>1.1000000000000001</c:v>
                </c:pt>
                <c:pt idx="105">
                  <c:v>0.7</c:v>
                </c:pt>
                <c:pt idx="106">
                  <c:v>1</c:v>
                </c:pt>
                <c:pt idx="107">
                  <c:v>1.1000000000000001</c:v>
                </c:pt>
                <c:pt idx="108">
                  <c:v>1.2</c:v>
                </c:pt>
                <c:pt idx="109">
                  <c:v>1.6</c:v>
                </c:pt>
                <c:pt idx="110">
                  <c:v>1.2</c:v>
                </c:pt>
                <c:pt idx="111">
                  <c:v>1.5</c:v>
                </c:pt>
                <c:pt idx="112">
                  <c:v>1.5</c:v>
                </c:pt>
                <c:pt idx="113">
                  <c:v>2</c:v>
                </c:pt>
                <c:pt idx="114">
                  <c:v>2</c:v>
                </c:pt>
                <c:pt idx="115">
                  <c:v>1.5</c:v>
                </c:pt>
                <c:pt idx="116">
                  <c:v>1.1000000000000001</c:v>
                </c:pt>
                <c:pt idx="117">
                  <c:v>1.9</c:v>
                </c:pt>
                <c:pt idx="118">
                  <c:v>1.8</c:v>
                </c:pt>
                <c:pt idx="119">
                  <c:v>1.9</c:v>
                </c:pt>
                <c:pt idx="120">
                  <c:v>2.1</c:v>
                </c:pt>
                <c:pt idx="121">
                  <c:v>1.9</c:v>
                </c:pt>
                <c:pt idx="122">
                  <c:v>2.1</c:v>
                </c:pt>
                <c:pt idx="123">
                  <c:v>2.2000000000000002</c:v>
                </c:pt>
                <c:pt idx="124">
                  <c:v>2.2999999999999998</c:v>
                </c:pt>
                <c:pt idx="125">
                  <c:v>1.9</c:v>
                </c:pt>
                <c:pt idx="126">
                  <c:v>1.9</c:v>
                </c:pt>
                <c:pt idx="127">
                  <c:v>2.1</c:v>
                </c:pt>
                <c:pt idx="128">
                  <c:v>2.2000000000000002</c:v>
                </c:pt>
                <c:pt idx="129">
                  <c:v>2.2999999999999998</c:v>
                </c:pt>
                <c:pt idx="130">
                  <c:v>2.6</c:v>
                </c:pt>
                <c:pt idx="131">
                  <c:v>2.4</c:v>
                </c:pt>
                <c:pt idx="132">
                  <c:v>2.2000000000000002</c:v>
                </c:pt>
                <c:pt idx="133">
                  <c:v>2.7</c:v>
                </c:pt>
                <c:pt idx="134">
                  <c:v>2.8</c:v>
                </c:pt>
                <c:pt idx="135">
                  <c:v>2.8</c:v>
                </c:pt>
                <c:pt idx="136">
                  <c:v>2.5</c:v>
                </c:pt>
                <c:pt idx="137">
                  <c:v>2.6</c:v>
                </c:pt>
                <c:pt idx="138">
                  <c:v>2.4</c:v>
                </c:pt>
                <c:pt idx="139">
                  <c:v>2.5</c:v>
                </c:pt>
                <c:pt idx="140">
                  <c:v>2.7</c:v>
                </c:pt>
                <c:pt idx="141">
                  <c:v>2.4</c:v>
                </c:pt>
                <c:pt idx="142">
                  <c:v>2.2999999999999998</c:v>
                </c:pt>
                <c:pt idx="143">
                  <c:v>2</c:v>
                </c:pt>
                <c:pt idx="144">
                  <c:v>1.8</c:v>
                </c:pt>
                <c:pt idx="145">
                  <c:v>1.5</c:v>
                </c:pt>
                <c:pt idx="146">
                  <c:v>1.3</c:v>
                </c:pt>
                <c:pt idx="147">
                  <c:v>1.2</c:v>
                </c:pt>
                <c:pt idx="148">
                  <c:v>1</c:v>
                </c:pt>
                <c:pt idx="149">
                  <c:v>1.2</c:v>
                </c:pt>
                <c:pt idx="150">
                  <c:v>0.9</c:v>
                </c:pt>
                <c:pt idx="151">
                  <c:v>1.2</c:v>
                </c:pt>
                <c:pt idx="152">
                  <c:v>1</c:v>
                </c:pt>
                <c:pt idx="153">
                  <c:v>1.2</c:v>
                </c:pt>
                <c:pt idx="154">
                  <c:v>0.4</c:v>
                </c:pt>
                <c:pt idx="155">
                  <c:v>0.7</c:v>
                </c:pt>
                <c:pt idx="156">
                  <c:v>0.9</c:v>
                </c:pt>
                <c:pt idx="157">
                  <c:v>0.3</c:v>
                </c:pt>
                <c:pt idx="158">
                  <c:v>-0.1</c:v>
                </c:pt>
                <c:pt idx="159">
                  <c:v>-0.4</c:v>
                </c:pt>
                <c:pt idx="160">
                  <c:v>0</c:v>
                </c:pt>
                <c:pt idx="161">
                  <c:v>-0.7</c:v>
                </c:pt>
                <c:pt idx="162">
                  <c:v>0</c:v>
                </c:pt>
                <c:pt idx="163">
                  <c:v>-0.1</c:v>
                </c:pt>
                <c:pt idx="164">
                  <c:v>0.7</c:v>
                </c:pt>
                <c:pt idx="165">
                  <c:v>0.3</c:v>
                </c:pt>
                <c:pt idx="166">
                  <c:v>1.1000000000000001</c:v>
                </c:pt>
                <c:pt idx="167">
                  <c:v>1</c:v>
                </c:pt>
                <c:pt idx="168">
                  <c:v>1.1000000000000001</c:v>
                </c:pt>
                <c:pt idx="169">
                  <c:v>1.4</c:v>
                </c:pt>
                <c:pt idx="170">
                  <c:v>2.6</c:v>
                </c:pt>
                <c:pt idx="171">
                  <c:v>3</c:v>
                </c:pt>
                <c:pt idx="172">
                  <c:v>3.3</c:v>
                </c:pt>
                <c:pt idx="173">
                  <c:v>3.4</c:v>
                </c:pt>
                <c:pt idx="174">
                  <c:v>3.4</c:v>
                </c:pt>
                <c:pt idx="175">
                  <c:v>3.2</c:v>
                </c:pt>
                <c:pt idx="176">
                  <c:v>2.6</c:v>
                </c:pt>
                <c:pt idx="177">
                  <c:v>3.3</c:v>
                </c:pt>
                <c:pt idx="178">
                  <c:v>3</c:v>
                </c:pt>
                <c:pt idx="179">
                  <c:v>3</c:v>
                </c:pt>
                <c:pt idx="180">
                  <c:v>3.1</c:v>
                </c:pt>
                <c:pt idx="181">
                  <c:v>3.3</c:v>
                </c:pt>
                <c:pt idx="182">
                  <c:v>2.6</c:v>
                </c:pt>
                <c:pt idx="183">
                  <c:v>2.6</c:v>
                </c:pt>
                <c:pt idx="184">
                  <c:v>1.9</c:v>
                </c:pt>
                <c:pt idx="185">
                  <c:v>2.1</c:v>
                </c:pt>
                <c:pt idx="186">
                  <c:v>2</c:v>
                </c:pt>
                <c:pt idx="187">
                  <c:v>2</c:v>
                </c:pt>
                <c:pt idx="188">
                  <c:v>2.1</c:v>
                </c:pt>
                <c:pt idx="189">
                  <c:v>2</c:v>
                </c:pt>
                <c:pt idx="190">
                  <c:v>1.9</c:v>
                </c:pt>
                <c:pt idx="191">
                  <c:v>1.7</c:v>
                </c:pt>
              </c:numCache>
            </c:numRef>
          </c:val>
          <c:smooth val="0"/>
          <c:extLst>
            <c:ext xmlns:c16="http://schemas.microsoft.com/office/drawing/2014/chart" uri="{C3380CC4-5D6E-409C-BE32-E72D297353CC}">
              <c16:uniqueId val="{00000000-57C6-420B-A7DC-8A1589B085A2}"/>
            </c:ext>
          </c:extLst>
        </c:ser>
        <c:ser>
          <c:idx val="2"/>
          <c:order val="1"/>
          <c:tx>
            <c:strRef>
              <c:f>'Verbraucherpreise Harmonisiert'!$F$6</c:f>
              <c:strCache>
                <c:ptCount val="1"/>
                <c:pt idx="0">
                  <c:v>Jahresmittel Inflation</c:v>
                </c:pt>
              </c:strCache>
            </c:strRef>
          </c:tx>
          <c:spPr>
            <a:ln w="12700">
              <a:solidFill>
                <a:schemeClr val="accent2"/>
              </a:solidFill>
            </a:ln>
          </c:spPr>
          <c:marker>
            <c:symbol val="none"/>
          </c:marker>
          <c:cat>
            <c:strRef>
              <c:f>'Verbraucherpreise Harmonisiert'!$A$7:$A$198</c:f>
              <c:strCache>
                <c:ptCount val="192"/>
                <c:pt idx="23">
                  <c:v>2021</c:v>
                </c:pt>
                <c:pt idx="35">
                  <c:v>2020</c:v>
                </c:pt>
                <c:pt idx="47">
                  <c:v>2019</c:v>
                </c:pt>
                <c:pt idx="59">
                  <c:v>2018</c:v>
                </c:pt>
                <c:pt idx="71">
                  <c:v>2017</c:v>
                </c:pt>
                <c:pt idx="83">
                  <c:v>2016</c:v>
                </c:pt>
                <c:pt idx="95">
                  <c:v>2015</c:v>
                </c:pt>
                <c:pt idx="107">
                  <c:v>2014</c:v>
                </c:pt>
                <c:pt idx="119">
                  <c:v>2013</c:v>
                </c:pt>
                <c:pt idx="131">
                  <c:v>2012</c:v>
                </c:pt>
                <c:pt idx="143">
                  <c:v>2011</c:v>
                </c:pt>
                <c:pt idx="155">
                  <c:v>2010</c:v>
                </c:pt>
                <c:pt idx="167">
                  <c:v>2009</c:v>
                </c:pt>
                <c:pt idx="179">
                  <c:v>2008</c:v>
                </c:pt>
                <c:pt idx="191">
                  <c:v>2007</c:v>
                </c:pt>
              </c:strCache>
            </c:strRef>
          </c:cat>
          <c:val>
            <c:numRef>
              <c:f>'Verbraucherpreise Harmonisiert'!$F$7:$F$198</c:f>
              <c:numCache>
                <c:formatCode>0.0</c:formatCode>
                <c:ptCount val="192"/>
                <c:pt idx="12">
                  <c:v>3.2250000000000001</c:v>
                </c:pt>
                <c:pt idx="13">
                  <c:v>3.2250000000000001</c:v>
                </c:pt>
                <c:pt idx="14">
                  <c:v>3.2250000000000001</c:v>
                </c:pt>
                <c:pt idx="15">
                  <c:v>3.2250000000000001</c:v>
                </c:pt>
                <c:pt idx="16">
                  <c:v>3.2250000000000001</c:v>
                </c:pt>
                <c:pt idx="17">
                  <c:v>3.2250000000000001</c:v>
                </c:pt>
                <c:pt idx="18">
                  <c:v>3.2250000000000001</c:v>
                </c:pt>
                <c:pt idx="19">
                  <c:v>3.2250000000000001</c:v>
                </c:pt>
                <c:pt idx="20">
                  <c:v>3.2250000000000001</c:v>
                </c:pt>
                <c:pt idx="21">
                  <c:v>3.2250000000000001</c:v>
                </c:pt>
                <c:pt idx="22">
                  <c:v>3.2250000000000001</c:v>
                </c:pt>
                <c:pt idx="23">
                  <c:v>3.2250000000000001</c:v>
                </c:pt>
                <c:pt idx="36">
                  <c:v>1.3666666666666665</c:v>
                </c:pt>
                <c:pt idx="37">
                  <c:v>1.3666666666666665</c:v>
                </c:pt>
                <c:pt idx="38">
                  <c:v>1.3666666666666665</c:v>
                </c:pt>
                <c:pt idx="39">
                  <c:v>1.3666666666666665</c:v>
                </c:pt>
                <c:pt idx="40">
                  <c:v>1.3666666666666665</c:v>
                </c:pt>
                <c:pt idx="41">
                  <c:v>1.3666666666666665</c:v>
                </c:pt>
                <c:pt idx="42">
                  <c:v>1.3666666666666665</c:v>
                </c:pt>
                <c:pt idx="43">
                  <c:v>1.3666666666666665</c:v>
                </c:pt>
                <c:pt idx="44">
                  <c:v>1.3666666666666665</c:v>
                </c:pt>
                <c:pt idx="45">
                  <c:v>1.3666666666666665</c:v>
                </c:pt>
                <c:pt idx="46">
                  <c:v>1.3666666666666665</c:v>
                </c:pt>
                <c:pt idx="47">
                  <c:v>1.3666666666666665</c:v>
                </c:pt>
                <c:pt idx="60">
                  <c:v>1.7083333333333333</c:v>
                </c:pt>
                <c:pt idx="61">
                  <c:v>1.7083333333333333</c:v>
                </c:pt>
                <c:pt idx="62">
                  <c:v>1.7083333333333333</c:v>
                </c:pt>
                <c:pt idx="63">
                  <c:v>1.7083333333333333</c:v>
                </c:pt>
                <c:pt idx="64">
                  <c:v>1.7083333333333333</c:v>
                </c:pt>
                <c:pt idx="65">
                  <c:v>1.7083333333333333</c:v>
                </c:pt>
                <c:pt idx="66">
                  <c:v>1.7083333333333333</c:v>
                </c:pt>
                <c:pt idx="67">
                  <c:v>1.7083333333333333</c:v>
                </c:pt>
                <c:pt idx="68">
                  <c:v>1.7083333333333333</c:v>
                </c:pt>
                <c:pt idx="69">
                  <c:v>1.7083333333333333</c:v>
                </c:pt>
                <c:pt idx="70">
                  <c:v>1.7083333333333333</c:v>
                </c:pt>
                <c:pt idx="71">
                  <c:v>1.7083333333333333</c:v>
                </c:pt>
                <c:pt idx="84">
                  <c:v>0.67500000000000016</c:v>
                </c:pt>
                <c:pt idx="85">
                  <c:v>0.67500000000000016</c:v>
                </c:pt>
                <c:pt idx="86">
                  <c:v>0.67500000000000016</c:v>
                </c:pt>
                <c:pt idx="87">
                  <c:v>0.67500000000000016</c:v>
                </c:pt>
                <c:pt idx="88">
                  <c:v>0.67500000000000016</c:v>
                </c:pt>
                <c:pt idx="89">
                  <c:v>0.67500000000000016</c:v>
                </c:pt>
                <c:pt idx="90">
                  <c:v>0.67500000000000016</c:v>
                </c:pt>
                <c:pt idx="91">
                  <c:v>0.67500000000000016</c:v>
                </c:pt>
                <c:pt idx="92">
                  <c:v>0.67500000000000016</c:v>
                </c:pt>
                <c:pt idx="93">
                  <c:v>0.67500000000000016</c:v>
                </c:pt>
                <c:pt idx="94">
                  <c:v>0.67500000000000016</c:v>
                </c:pt>
                <c:pt idx="95">
                  <c:v>0.67500000000000016</c:v>
                </c:pt>
                <c:pt idx="108">
                  <c:v>1.5999999999999999</c:v>
                </c:pt>
                <c:pt idx="109">
                  <c:v>1.5999999999999999</c:v>
                </c:pt>
                <c:pt idx="110">
                  <c:v>1.5999999999999999</c:v>
                </c:pt>
                <c:pt idx="111">
                  <c:v>1.5999999999999999</c:v>
                </c:pt>
                <c:pt idx="112">
                  <c:v>1.5999999999999999</c:v>
                </c:pt>
                <c:pt idx="113">
                  <c:v>1.5999999999999999</c:v>
                </c:pt>
                <c:pt idx="114">
                  <c:v>1.5999999999999999</c:v>
                </c:pt>
                <c:pt idx="115">
                  <c:v>1.5999999999999999</c:v>
                </c:pt>
                <c:pt idx="116">
                  <c:v>1.5999999999999999</c:v>
                </c:pt>
                <c:pt idx="117">
                  <c:v>1.5999999999999999</c:v>
                </c:pt>
                <c:pt idx="118">
                  <c:v>1.5999999999999999</c:v>
                </c:pt>
                <c:pt idx="119">
                  <c:v>1.5999999999999999</c:v>
                </c:pt>
                <c:pt idx="132">
                  <c:v>2.4916666666666667</c:v>
                </c:pt>
                <c:pt idx="133">
                  <c:v>2.4916666666666667</c:v>
                </c:pt>
                <c:pt idx="134">
                  <c:v>2.4916666666666667</c:v>
                </c:pt>
                <c:pt idx="135">
                  <c:v>2.4916666666666667</c:v>
                </c:pt>
                <c:pt idx="136">
                  <c:v>2.4916666666666667</c:v>
                </c:pt>
                <c:pt idx="137">
                  <c:v>2.4916666666666667</c:v>
                </c:pt>
                <c:pt idx="138">
                  <c:v>2.4916666666666667</c:v>
                </c:pt>
                <c:pt idx="139">
                  <c:v>2.4916666666666667</c:v>
                </c:pt>
                <c:pt idx="140">
                  <c:v>2.4916666666666667</c:v>
                </c:pt>
                <c:pt idx="141">
                  <c:v>2.4916666666666667</c:v>
                </c:pt>
                <c:pt idx="142">
                  <c:v>2.4916666666666667</c:v>
                </c:pt>
                <c:pt idx="143">
                  <c:v>2.4916666666666667</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80">
                  <c:v>2.2749999999999999</c:v>
                </c:pt>
                <c:pt idx="181">
                  <c:v>2.2749999999999999</c:v>
                </c:pt>
                <c:pt idx="182">
                  <c:v>2.2749999999999999</c:v>
                </c:pt>
                <c:pt idx="183">
                  <c:v>2.2749999999999999</c:v>
                </c:pt>
                <c:pt idx="184">
                  <c:v>2.2749999999999999</c:v>
                </c:pt>
                <c:pt idx="185">
                  <c:v>2.2749999999999999</c:v>
                </c:pt>
                <c:pt idx="186">
                  <c:v>2.2749999999999999</c:v>
                </c:pt>
                <c:pt idx="187">
                  <c:v>2.2749999999999999</c:v>
                </c:pt>
                <c:pt idx="188">
                  <c:v>2.2749999999999999</c:v>
                </c:pt>
                <c:pt idx="189">
                  <c:v>2.2749999999999999</c:v>
                </c:pt>
                <c:pt idx="190">
                  <c:v>2.2749999999999999</c:v>
                </c:pt>
                <c:pt idx="191">
                  <c:v>2.2749999999999999</c:v>
                </c:pt>
              </c:numCache>
            </c:numRef>
          </c:val>
          <c:smooth val="0"/>
          <c:extLst>
            <c:ext xmlns:c16="http://schemas.microsoft.com/office/drawing/2014/chart" uri="{C3380CC4-5D6E-409C-BE32-E72D297353CC}">
              <c16:uniqueId val="{00000002-7C75-4C19-A54E-8172919A0DC4}"/>
            </c:ext>
          </c:extLst>
        </c:ser>
        <c:ser>
          <c:idx val="1"/>
          <c:order val="2"/>
          <c:tx>
            <c:strRef>
              <c:f>'EZB-Zinsen'!$A$1</c:f>
              <c:strCache>
                <c:ptCount val="1"/>
                <c:pt idx="0">
                  <c:v>Zinssatz der EZB </c:v>
                </c:pt>
              </c:strCache>
            </c:strRef>
          </c:tx>
          <c:spPr>
            <a:ln w="12700">
              <a:solidFill>
                <a:srgbClr val="FFC000"/>
              </a:solidFill>
            </a:ln>
          </c:spPr>
          <c:marker>
            <c:symbol val="none"/>
          </c:marker>
          <c:cat>
            <c:strRef>
              <c:f>'Verbraucherpreise Harmonisiert'!$A$7:$A$198</c:f>
              <c:strCache>
                <c:ptCount val="192"/>
                <c:pt idx="23">
                  <c:v>2021</c:v>
                </c:pt>
                <c:pt idx="35">
                  <c:v>2020</c:v>
                </c:pt>
                <c:pt idx="47">
                  <c:v>2019</c:v>
                </c:pt>
                <c:pt idx="59">
                  <c:v>2018</c:v>
                </c:pt>
                <c:pt idx="71">
                  <c:v>2017</c:v>
                </c:pt>
                <c:pt idx="83">
                  <c:v>2016</c:v>
                </c:pt>
                <c:pt idx="95">
                  <c:v>2015</c:v>
                </c:pt>
                <c:pt idx="107">
                  <c:v>2014</c:v>
                </c:pt>
                <c:pt idx="119">
                  <c:v>2013</c:v>
                </c:pt>
                <c:pt idx="131">
                  <c:v>2012</c:v>
                </c:pt>
                <c:pt idx="143">
                  <c:v>2011</c:v>
                </c:pt>
                <c:pt idx="155">
                  <c:v>2010</c:v>
                </c:pt>
                <c:pt idx="167">
                  <c:v>2009</c:v>
                </c:pt>
                <c:pt idx="179">
                  <c:v>2008</c:v>
                </c:pt>
                <c:pt idx="191">
                  <c:v>2007</c:v>
                </c:pt>
              </c:strCache>
            </c:strRef>
          </c:cat>
          <c:val>
            <c:numRef>
              <c:f>'EZB-Zinsen'!$B$6:$B$197</c:f>
              <c:numCache>
                <c:formatCode>General</c:formatCode>
                <c:ptCount val="192"/>
                <c:pt idx="5">
                  <c:v>0.25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0.05</c:v>
                </c:pt>
                <c:pt idx="83">
                  <c:v>0.05</c:v>
                </c:pt>
                <c:pt idx="84">
                  <c:v>0.05</c:v>
                </c:pt>
                <c:pt idx="85">
                  <c:v>0.05</c:v>
                </c:pt>
                <c:pt idx="86">
                  <c:v>0.05</c:v>
                </c:pt>
                <c:pt idx="87">
                  <c:v>0.05</c:v>
                </c:pt>
                <c:pt idx="88">
                  <c:v>0.05</c:v>
                </c:pt>
                <c:pt idx="89">
                  <c:v>0.05</c:v>
                </c:pt>
                <c:pt idx="90">
                  <c:v>0.05</c:v>
                </c:pt>
                <c:pt idx="91">
                  <c:v>0.05</c:v>
                </c:pt>
                <c:pt idx="92">
                  <c:v>0.05</c:v>
                </c:pt>
                <c:pt idx="93">
                  <c:v>0.05</c:v>
                </c:pt>
                <c:pt idx="94">
                  <c:v>0.05</c:v>
                </c:pt>
                <c:pt idx="95">
                  <c:v>0.05</c:v>
                </c:pt>
                <c:pt idx="96">
                  <c:v>0.05</c:v>
                </c:pt>
                <c:pt idx="97">
                  <c:v>0.05</c:v>
                </c:pt>
                <c:pt idx="98">
                  <c:v>0.05</c:v>
                </c:pt>
                <c:pt idx="99">
                  <c:v>0.05</c:v>
                </c:pt>
                <c:pt idx="100">
                  <c:v>0.15</c:v>
                </c:pt>
                <c:pt idx="101">
                  <c:v>0.15</c:v>
                </c:pt>
                <c:pt idx="102">
                  <c:v>0.15</c:v>
                </c:pt>
                <c:pt idx="103">
                  <c:v>0.25</c:v>
                </c:pt>
                <c:pt idx="104">
                  <c:v>0.25</c:v>
                </c:pt>
                <c:pt idx="105">
                  <c:v>0.25</c:v>
                </c:pt>
                <c:pt idx="106">
                  <c:v>0.25</c:v>
                </c:pt>
                <c:pt idx="107">
                  <c:v>0.25</c:v>
                </c:pt>
                <c:pt idx="108">
                  <c:v>0.25</c:v>
                </c:pt>
                <c:pt idx="109">
                  <c:v>0.25</c:v>
                </c:pt>
                <c:pt idx="110">
                  <c:v>0.5</c:v>
                </c:pt>
                <c:pt idx="111">
                  <c:v>0.5</c:v>
                </c:pt>
                <c:pt idx="112">
                  <c:v>0.5</c:v>
                </c:pt>
                <c:pt idx="113">
                  <c:v>0.5</c:v>
                </c:pt>
                <c:pt idx="114">
                  <c:v>0.5</c:v>
                </c:pt>
                <c:pt idx="115">
                  <c:v>0.5</c:v>
                </c:pt>
                <c:pt idx="116">
                  <c:v>0.75</c:v>
                </c:pt>
                <c:pt idx="117">
                  <c:v>0.75</c:v>
                </c:pt>
                <c:pt idx="118">
                  <c:v>0.75</c:v>
                </c:pt>
                <c:pt idx="119">
                  <c:v>0.75</c:v>
                </c:pt>
                <c:pt idx="120">
                  <c:v>0.75</c:v>
                </c:pt>
                <c:pt idx="121">
                  <c:v>0.75</c:v>
                </c:pt>
                <c:pt idx="122">
                  <c:v>0.75</c:v>
                </c:pt>
                <c:pt idx="123">
                  <c:v>0.75</c:v>
                </c:pt>
                <c:pt idx="124">
                  <c:v>0.75</c:v>
                </c:pt>
                <c:pt idx="125">
                  <c:v>0.75</c:v>
                </c:pt>
                <c:pt idx="126">
                  <c:v>1</c:v>
                </c:pt>
                <c:pt idx="127">
                  <c:v>1</c:v>
                </c:pt>
                <c:pt idx="128">
                  <c:v>1</c:v>
                </c:pt>
                <c:pt idx="129">
                  <c:v>1</c:v>
                </c:pt>
                <c:pt idx="130">
                  <c:v>1</c:v>
                </c:pt>
                <c:pt idx="131">
                  <c:v>1</c:v>
                </c:pt>
                <c:pt idx="132">
                  <c:v>1</c:v>
                </c:pt>
                <c:pt idx="133">
                  <c:v>1.25</c:v>
                </c:pt>
                <c:pt idx="134">
                  <c:v>1.5</c:v>
                </c:pt>
                <c:pt idx="135">
                  <c:v>1.5</c:v>
                </c:pt>
                <c:pt idx="136">
                  <c:v>1.5</c:v>
                </c:pt>
                <c:pt idx="137">
                  <c:v>1.5</c:v>
                </c:pt>
                <c:pt idx="138">
                  <c:v>1.25</c:v>
                </c:pt>
                <c:pt idx="139">
                  <c:v>1.25</c:v>
                </c:pt>
                <c:pt idx="140">
                  <c:v>1.25</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1.25</c:v>
                </c:pt>
                <c:pt idx="165">
                  <c:v>1.5</c:v>
                </c:pt>
                <c:pt idx="166">
                  <c:v>2</c:v>
                </c:pt>
                <c:pt idx="167">
                  <c:v>2</c:v>
                </c:pt>
                <c:pt idx="168">
                  <c:v>2.5</c:v>
                </c:pt>
                <c:pt idx="169">
                  <c:v>3.25</c:v>
                </c:pt>
                <c:pt idx="170">
                  <c:v>3.75</c:v>
                </c:pt>
                <c:pt idx="171">
                  <c:v>4.25</c:v>
                </c:pt>
                <c:pt idx="172">
                  <c:v>4.25</c:v>
                </c:pt>
                <c:pt idx="173">
                  <c:v>4.25</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3.75</c:v>
                </c:pt>
                <c:pt idx="188">
                  <c:v>3.75</c:v>
                </c:pt>
                <c:pt idx="189">
                  <c:v>3.75</c:v>
                </c:pt>
                <c:pt idx="190">
                  <c:v>3.5</c:v>
                </c:pt>
                <c:pt idx="191">
                  <c:v>3.5</c:v>
                </c:pt>
              </c:numCache>
            </c:numRef>
          </c:val>
          <c:smooth val="0"/>
          <c:extLst>
            <c:ext xmlns:c16="http://schemas.microsoft.com/office/drawing/2014/chart" uri="{C3380CC4-5D6E-409C-BE32-E72D297353CC}">
              <c16:uniqueId val="{00000001-7C75-4C19-A54E-8172919A0DC4}"/>
            </c:ext>
          </c:extLst>
        </c:ser>
        <c:ser>
          <c:idx val="3"/>
          <c:order val="3"/>
          <c:spPr>
            <a:ln w="12700">
              <a:solidFill>
                <a:schemeClr val="accent2"/>
              </a:solidFill>
            </a:ln>
          </c:spPr>
          <c:marker>
            <c:symbol val="none"/>
          </c:marker>
          <c:cat>
            <c:strRef>
              <c:f>'Verbraucherpreise Harmonisiert'!$A$7:$A$198</c:f>
              <c:strCache>
                <c:ptCount val="192"/>
                <c:pt idx="23">
                  <c:v>2021</c:v>
                </c:pt>
                <c:pt idx="35">
                  <c:v>2020</c:v>
                </c:pt>
                <c:pt idx="47">
                  <c:v>2019</c:v>
                </c:pt>
                <c:pt idx="59">
                  <c:v>2018</c:v>
                </c:pt>
                <c:pt idx="71">
                  <c:v>2017</c:v>
                </c:pt>
                <c:pt idx="83">
                  <c:v>2016</c:v>
                </c:pt>
                <c:pt idx="95">
                  <c:v>2015</c:v>
                </c:pt>
                <c:pt idx="107">
                  <c:v>2014</c:v>
                </c:pt>
                <c:pt idx="119">
                  <c:v>2013</c:v>
                </c:pt>
                <c:pt idx="131">
                  <c:v>2012</c:v>
                </c:pt>
                <c:pt idx="143">
                  <c:v>2011</c:v>
                </c:pt>
                <c:pt idx="155">
                  <c:v>2010</c:v>
                </c:pt>
                <c:pt idx="167">
                  <c:v>2009</c:v>
                </c:pt>
                <c:pt idx="179">
                  <c:v>2008</c:v>
                </c:pt>
                <c:pt idx="191">
                  <c:v>2007</c:v>
                </c:pt>
              </c:strCache>
            </c:strRef>
          </c:cat>
          <c:val>
            <c:numRef>
              <c:f>'Verbraucherpreise Harmonisiert'!$G$7:$G$198</c:f>
              <c:numCache>
                <c:formatCode>0.0</c:formatCode>
                <c:ptCount val="192"/>
                <c:pt idx="0">
                  <c:v>6.94</c:v>
                </c:pt>
                <c:pt idx="1">
                  <c:v>6.94</c:v>
                </c:pt>
                <c:pt idx="2">
                  <c:v>6.94</c:v>
                </c:pt>
                <c:pt idx="3">
                  <c:v>6.94</c:v>
                </c:pt>
                <c:pt idx="4">
                  <c:v>6.94</c:v>
                </c:pt>
                <c:pt idx="5">
                  <c:v>6.94</c:v>
                </c:pt>
                <c:pt idx="6">
                  <c:v>6.94</c:v>
                </c:pt>
                <c:pt idx="7">
                  <c:v>6.94</c:v>
                </c:pt>
                <c:pt idx="8">
                  <c:v>6.94</c:v>
                </c:pt>
                <c:pt idx="9">
                  <c:v>6.94</c:v>
                </c:pt>
                <c:pt idx="10">
                  <c:v>6.94</c:v>
                </c:pt>
                <c:pt idx="11">
                  <c:v>6.94</c:v>
                </c:pt>
                <c:pt idx="24">
                  <c:v>0.35833333333333339</c:v>
                </c:pt>
                <c:pt idx="25">
                  <c:v>0.35833333333333339</c:v>
                </c:pt>
                <c:pt idx="26">
                  <c:v>0.35833333333333339</c:v>
                </c:pt>
                <c:pt idx="27">
                  <c:v>0.35833333333333339</c:v>
                </c:pt>
                <c:pt idx="28">
                  <c:v>0.35833333333333339</c:v>
                </c:pt>
                <c:pt idx="29">
                  <c:v>0.35833333333333339</c:v>
                </c:pt>
                <c:pt idx="30">
                  <c:v>0.35833333333333339</c:v>
                </c:pt>
                <c:pt idx="31">
                  <c:v>0.35833333333333339</c:v>
                </c:pt>
                <c:pt idx="32">
                  <c:v>0.35833333333333339</c:v>
                </c:pt>
                <c:pt idx="33">
                  <c:v>0.35833333333333339</c:v>
                </c:pt>
                <c:pt idx="34">
                  <c:v>0.35833333333333339</c:v>
                </c:pt>
                <c:pt idx="35">
                  <c:v>0.35833333333333339</c:v>
                </c:pt>
                <c:pt idx="48">
                  <c:v>1.9416666666666667</c:v>
                </c:pt>
                <c:pt idx="49">
                  <c:v>1.9416666666666667</c:v>
                </c:pt>
                <c:pt idx="50">
                  <c:v>1.9416666666666667</c:v>
                </c:pt>
                <c:pt idx="51">
                  <c:v>1.9416666666666667</c:v>
                </c:pt>
                <c:pt idx="52">
                  <c:v>1.9416666666666667</c:v>
                </c:pt>
                <c:pt idx="53">
                  <c:v>1.9416666666666667</c:v>
                </c:pt>
                <c:pt idx="54">
                  <c:v>1.9416666666666667</c:v>
                </c:pt>
                <c:pt idx="55">
                  <c:v>1.9416666666666667</c:v>
                </c:pt>
                <c:pt idx="56">
                  <c:v>1.9416666666666667</c:v>
                </c:pt>
                <c:pt idx="57">
                  <c:v>1.9416666666666667</c:v>
                </c:pt>
                <c:pt idx="58">
                  <c:v>1.9416666666666667</c:v>
                </c:pt>
                <c:pt idx="59">
                  <c:v>1.9416666666666667</c:v>
                </c:pt>
                <c:pt idx="72">
                  <c:v>0.36666666666666675</c:v>
                </c:pt>
                <c:pt idx="73">
                  <c:v>0.36666666666666675</c:v>
                </c:pt>
                <c:pt idx="74">
                  <c:v>0.36666666666666675</c:v>
                </c:pt>
                <c:pt idx="75">
                  <c:v>0.36666666666666675</c:v>
                </c:pt>
                <c:pt idx="76">
                  <c:v>0.36666666666666675</c:v>
                </c:pt>
                <c:pt idx="77">
                  <c:v>0.36666666666666675</c:v>
                </c:pt>
                <c:pt idx="78">
                  <c:v>0.36666666666666675</c:v>
                </c:pt>
                <c:pt idx="79">
                  <c:v>0.36666666666666675</c:v>
                </c:pt>
                <c:pt idx="80">
                  <c:v>0.36666666666666675</c:v>
                </c:pt>
                <c:pt idx="81">
                  <c:v>0.36666666666666675</c:v>
                </c:pt>
                <c:pt idx="82">
                  <c:v>0.36666666666666675</c:v>
                </c:pt>
                <c:pt idx="83">
                  <c:v>0.36666666666666675</c:v>
                </c:pt>
                <c:pt idx="96">
                  <c:v>0.7583333333333333</c:v>
                </c:pt>
                <c:pt idx="97">
                  <c:v>0.7583333333333333</c:v>
                </c:pt>
                <c:pt idx="98">
                  <c:v>0.7583333333333333</c:v>
                </c:pt>
                <c:pt idx="99">
                  <c:v>0.7583333333333333</c:v>
                </c:pt>
                <c:pt idx="100">
                  <c:v>0.7583333333333333</c:v>
                </c:pt>
                <c:pt idx="101">
                  <c:v>0.7583333333333333</c:v>
                </c:pt>
                <c:pt idx="102">
                  <c:v>0.7583333333333333</c:v>
                </c:pt>
                <c:pt idx="103">
                  <c:v>0.7583333333333333</c:v>
                </c:pt>
                <c:pt idx="104">
                  <c:v>0.7583333333333333</c:v>
                </c:pt>
                <c:pt idx="105">
                  <c:v>0.7583333333333333</c:v>
                </c:pt>
                <c:pt idx="106">
                  <c:v>0.7583333333333333</c:v>
                </c:pt>
                <c:pt idx="107">
                  <c:v>0.7583333333333333</c:v>
                </c:pt>
                <c:pt idx="120">
                  <c:v>2.166666666666667</c:v>
                </c:pt>
                <c:pt idx="121">
                  <c:v>2.166666666666667</c:v>
                </c:pt>
                <c:pt idx="122">
                  <c:v>2.166666666666667</c:v>
                </c:pt>
                <c:pt idx="123">
                  <c:v>2.166666666666667</c:v>
                </c:pt>
                <c:pt idx="124">
                  <c:v>2.166666666666667</c:v>
                </c:pt>
                <c:pt idx="125">
                  <c:v>2.166666666666667</c:v>
                </c:pt>
                <c:pt idx="126">
                  <c:v>2.166666666666667</c:v>
                </c:pt>
                <c:pt idx="127">
                  <c:v>2.166666666666667</c:v>
                </c:pt>
                <c:pt idx="128">
                  <c:v>2.166666666666667</c:v>
                </c:pt>
                <c:pt idx="129">
                  <c:v>2.166666666666667</c:v>
                </c:pt>
                <c:pt idx="130">
                  <c:v>2.166666666666667</c:v>
                </c:pt>
                <c:pt idx="131">
                  <c:v>2.166666666666667</c:v>
                </c:pt>
                <c:pt idx="144">
                  <c:v>1.1166666666666665</c:v>
                </c:pt>
                <c:pt idx="145">
                  <c:v>1.1166666666666665</c:v>
                </c:pt>
                <c:pt idx="146">
                  <c:v>1.1166666666666665</c:v>
                </c:pt>
                <c:pt idx="147">
                  <c:v>1.1166666666666665</c:v>
                </c:pt>
                <c:pt idx="148">
                  <c:v>1.1166666666666665</c:v>
                </c:pt>
                <c:pt idx="149">
                  <c:v>1.1166666666666665</c:v>
                </c:pt>
                <c:pt idx="150">
                  <c:v>1.1166666666666665</c:v>
                </c:pt>
                <c:pt idx="151">
                  <c:v>1.1166666666666665</c:v>
                </c:pt>
                <c:pt idx="152">
                  <c:v>1.1166666666666665</c:v>
                </c:pt>
                <c:pt idx="153">
                  <c:v>1.1166666666666665</c:v>
                </c:pt>
                <c:pt idx="154">
                  <c:v>1.1166666666666665</c:v>
                </c:pt>
                <c:pt idx="155">
                  <c:v>1.1166666666666665</c:v>
                </c:pt>
                <c:pt idx="168">
                  <c:v>2.7749999999999999</c:v>
                </c:pt>
                <c:pt idx="169">
                  <c:v>2.7749999999999999</c:v>
                </c:pt>
                <c:pt idx="170">
                  <c:v>2.7749999999999999</c:v>
                </c:pt>
                <c:pt idx="171">
                  <c:v>2.7749999999999999</c:v>
                </c:pt>
                <c:pt idx="172">
                  <c:v>2.7749999999999999</c:v>
                </c:pt>
                <c:pt idx="173">
                  <c:v>2.7749999999999999</c:v>
                </c:pt>
                <c:pt idx="174">
                  <c:v>2.7749999999999999</c:v>
                </c:pt>
                <c:pt idx="175">
                  <c:v>2.7749999999999999</c:v>
                </c:pt>
                <c:pt idx="176">
                  <c:v>2.7749999999999999</c:v>
                </c:pt>
                <c:pt idx="177">
                  <c:v>2.7749999999999999</c:v>
                </c:pt>
                <c:pt idx="178">
                  <c:v>2.7749999999999999</c:v>
                </c:pt>
                <c:pt idx="179">
                  <c:v>2.7749999999999999</c:v>
                </c:pt>
              </c:numCache>
            </c:numRef>
          </c:val>
          <c:smooth val="0"/>
          <c:extLst>
            <c:ext xmlns:c16="http://schemas.microsoft.com/office/drawing/2014/chart" uri="{C3380CC4-5D6E-409C-BE32-E72D297353CC}">
              <c16:uniqueId val="{00000003-7C75-4C19-A54E-8172919A0DC4}"/>
            </c:ext>
          </c:extLst>
        </c:ser>
        <c:dLbls>
          <c:showLegendKey val="0"/>
          <c:showVal val="0"/>
          <c:showCatName val="0"/>
          <c:showSerName val="0"/>
          <c:showPercent val="0"/>
          <c:showBubbleSize val="0"/>
        </c:dLbls>
        <c:smooth val="0"/>
        <c:axId val="147849984"/>
        <c:axId val="147851520"/>
      </c:lineChart>
      <c:dateAx>
        <c:axId val="147849984"/>
        <c:scaling>
          <c:orientation val="maxMin"/>
        </c:scaling>
        <c:delete val="0"/>
        <c:axPos val="b"/>
        <c:numFmt formatCode="yyyy" sourceLinked="0"/>
        <c:majorTickMark val="none"/>
        <c:minorTickMark val="none"/>
        <c:tickLblPos val="low"/>
        <c:spPr>
          <a:ln w="6350">
            <a:noFill/>
            <a:prstDash val="solid"/>
          </a:ln>
        </c:spPr>
        <c:txPr>
          <a:bodyPr rot="-5400000" vert="horz"/>
          <a:lstStyle/>
          <a:p>
            <a:pPr>
              <a:defRPr/>
            </a:pPr>
            <a:endParaRPr lang="de-DE"/>
          </a:p>
        </c:txPr>
        <c:crossAx val="147851520"/>
        <c:crosses val="autoZero"/>
        <c:auto val="1"/>
        <c:lblOffset val="100"/>
        <c:baseTimeUnit val="months"/>
        <c:majorUnit val="1"/>
        <c:majorTimeUnit val="months"/>
        <c:minorUnit val="6"/>
        <c:minorTimeUnit val="months"/>
      </c:dateAx>
      <c:valAx>
        <c:axId val="147851520"/>
        <c:scaling>
          <c:orientation val="minMax"/>
          <c:max val="8"/>
          <c:min val="-1"/>
        </c:scaling>
        <c:delete val="0"/>
        <c:axPos val="r"/>
        <c:majorGridlines>
          <c:spPr>
            <a:ln w="3175">
              <a:solidFill>
                <a:schemeClr val="tx1">
                  <a:alpha val="35000"/>
                </a:schemeClr>
              </a:solidFill>
              <a:prstDash val="solid"/>
            </a:ln>
          </c:spPr>
        </c:majorGridlines>
        <c:numFmt formatCode="0.0" sourceLinked="0"/>
        <c:majorTickMark val="none"/>
        <c:minorTickMark val="none"/>
        <c:tickLblPos val="high"/>
        <c:spPr>
          <a:ln w="3175">
            <a:noFill/>
            <a:prstDash val="solid"/>
          </a:ln>
        </c:spPr>
        <c:txPr>
          <a:bodyPr rot="0" vert="horz"/>
          <a:lstStyle/>
          <a:p>
            <a:pPr>
              <a:defRPr sz="1100"/>
            </a:pPr>
            <a:endParaRPr lang="de-DE"/>
          </a:p>
        </c:txPr>
        <c:crossAx val="147849984"/>
        <c:crosses val="autoZero"/>
        <c:crossBetween val="between"/>
        <c:majorUnit val="0.5"/>
      </c:valAx>
      <c:spPr>
        <a:solidFill>
          <a:srgbClr val="FFFFFF"/>
        </a:solidFill>
        <a:ln w="12700">
          <a:noFill/>
          <a:prstDash val="solid"/>
        </a:ln>
      </c:spPr>
    </c:plotArea>
    <c:legend>
      <c:legendPos val="r"/>
      <c:layout>
        <c:manualLayout>
          <c:xMode val="edge"/>
          <c:yMode val="edge"/>
          <c:x val="0.17028596810014132"/>
          <c:y val="0.91402905446530502"/>
          <c:w val="0.80714992933575613"/>
          <c:h val="8.3637212443782555E-2"/>
        </c:manualLayout>
      </c:layout>
      <c:overlay val="0"/>
      <c:txPr>
        <a:bodyPr/>
        <a:lstStyle/>
        <a:p>
          <a:pPr>
            <a:defRPr sz="1100"/>
          </a:pPr>
          <a:endParaRPr lang="de-DE"/>
        </a:p>
      </c:txPr>
    </c:legend>
    <c:plotVisOnly val="1"/>
    <c:dispBlanksAs val="gap"/>
    <c:showDLblsOverMax val="0"/>
  </c:chart>
  <c:spPr>
    <a:solidFill>
      <a:schemeClr val="bg1"/>
    </a:solidFill>
    <a:ln w="3175">
      <a:noFill/>
      <a:prstDash val="solid"/>
    </a:ln>
  </c:spPr>
  <c:txPr>
    <a:bodyPr/>
    <a:lstStyle/>
    <a:p>
      <a:pPr>
        <a:defRPr sz="1400" b="0" i="0" u="none" strike="noStrike" baseline="0">
          <a:solidFill>
            <a:srgbClr val="000000"/>
          </a:solidFill>
          <a:latin typeface="Agfa Rotis Sans Serif Light" panose="00000300000000000000" pitchFamily="2" charset="0"/>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Harmonisierter Verbraucherpreisindex</a:t>
            </a:r>
          </a:p>
          <a:p>
            <a:pPr algn="l">
              <a:defRPr/>
            </a:pPr>
            <a:r>
              <a:rPr lang="de-DE" sz="1200"/>
              <a:t>(Originalwert, Veränderung gegenüber Vorjahresmonat in %)</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7.8381102362204705E-2"/>
          <c:y val="0.19133991228070171"/>
          <c:w val="0.91279854633555435"/>
          <c:h val="0.72788304093567258"/>
        </c:manualLayout>
      </c:layout>
      <c:barChart>
        <c:barDir val="col"/>
        <c:grouping val="clustered"/>
        <c:varyColors val="0"/>
        <c:ser>
          <c:idx val="0"/>
          <c:order val="0"/>
          <c:spPr>
            <a:solidFill>
              <a:srgbClr val="C00000">
                <a:alpha val="60000"/>
              </a:srgbClr>
            </a:solidFill>
            <a:ln w="38100">
              <a:noFill/>
              <a:prstDash val="solid"/>
            </a:ln>
          </c:spPr>
          <c:invertIfNegative val="0"/>
          <c:cat>
            <c:numRef>
              <c:f>'Verbraucherpreise Harmonisiert'!$B$7:$B$318</c:f>
              <c:numCache>
                <c:formatCode>[$-407]mmm/\ yy;@</c:formatCode>
                <c:ptCount val="312"/>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pt idx="271">
                  <c:v>36647</c:v>
                </c:pt>
                <c:pt idx="272">
                  <c:v>36617</c:v>
                </c:pt>
                <c:pt idx="273">
                  <c:v>36586</c:v>
                </c:pt>
                <c:pt idx="274">
                  <c:v>36557</c:v>
                </c:pt>
                <c:pt idx="275">
                  <c:v>36526</c:v>
                </c:pt>
                <c:pt idx="276">
                  <c:v>36495</c:v>
                </c:pt>
                <c:pt idx="277">
                  <c:v>36465</c:v>
                </c:pt>
                <c:pt idx="278">
                  <c:v>36434</c:v>
                </c:pt>
                <c:pt idx="279">
                  <c:v>36404</c:v>
                </c:pt>
                <c:pt idx="280">
                  <c:v>36373</c:v>
                </c:pt>
                <c:pt idx="281">
                  <c:v>36342</c:v>
                </c:pt>
                <c:pt idx="282">
                  <c:v>36312</c:v>
                </c:pt>
                <c:pt idx="283">
                  <c:v>36281</c:v>
                </c:pt>
                <c:pt idx="284">
                  <c:v>36251</c:v>
                </c:pt>
                <c:pt idx="285">
                  <c:v>36220</c:v>
                </c:pt>
                <c:pt idx="286">
                  <c:v>36192</c:v>
                </c:pt>
                <c:pt idx="287">
                  <c:v>36161</c:v>
                </c:pt>
                <c:pt idx="288">
                  <c:v>36130</c:v>
                </c:pt>
                <c:pt idx="289">
                  <c:v>36100</c:v>
                </c:pt>
                <c:pt idx="290">
                  <c:v>36069</c:v>
                </c:pt>
                <c:pt idx="291">
                  <c:v>36039</c:v>
                </c:pt>
                <c:pt idx="292">
                  <c:v>36008</c:v>
                </c:pt>
                <c:pt idx="293">
                  <c:v>35977</c:v>
                </c:pt>
                <c:pt idx="294">
                  <c:v>35947</c:v>
                </c:pt>
                <c:pt idx="295">
                  <c:v>35916</c:v>
                </c:pt>
                <c:pt idx="296">
                  <c:v>35886</c:v>
                </c:pt>
                <c:pt idx="297">
                  <c:v>35855</c:v>
                </c:pt>
                <c:pt idx="298">
                  <c:v>35827</c:v>
                </c:pt>
                <c:pt idx="299">
                  <c:v>35796</c:v>
                </c:pt>
                <c:pt idx="300">
                  <c:v>35765</c:v>
                </c:pt>
                <c:pt idx="301">
                  <c:v>35735</c:v>
                </c:pt>
                <c:pt idx="302">
                  <c:v>35704</c:v>
                </c:pt>
                <c:pt idx="303">
                  <c:v>35674</c:v>
                </c:pt>
                <c:pt idx="304">
                  <c:v>35643</c:v>
                </c:pt>
                <c:pt idx="305">
                  <c:v>35612</c:v>
                </c:pt>
                <c:pt idx="306">
                  <c:v>35582</c:v>
                </c:pt>
                <c:pt idx="307">
                  <c:v>35551</c:v>
                </c:pt>
                <c:pt idx="308">
                  <c:v>35521</c:v>
                </c:pt>
                <c:pt idx="309">
                  <c:v>35490</c:v>
                </c:pt>
                <c:pt idx="310">
                  <c:v>35462</c:v>
                </c:pt>
                <c:pt idx="311">
                  <c:v>35431</c:v>
                </c:pt>
              </c:numCache>
            </c:numRef>
          </c:cat>
          <c:val>
            <c:numRef>
              <c:f>'Verbraucherpreise Harmonisiert'!$D$7:$D$318</c:f>
              <c:numCache>
                <c:formatCode>General</c:formatCode>
                <c:ptCount val="312"/>
                <c:pt idx="7">
                  <c:v>8.6999999999999993</c:v>
                </c:pt>
                <c:pt idx="8">
                  <c:v>7.8</c:v>
                </c:pt>
                <c:pt idx="9">
                  <c:v>7.6</c:v>
                </c:pt>
                <c:pt idx="10">
                  <c:v>5.5</c:v>
                </c:pt>
                <c:pt idx="11">
                  <c:v>5.0999999999999996</c:v>
                </c:pt>
                <c:pt idx="12">
                  <c:v>5.7</c:v>
                </c:pt>
                <c:pt idx="13">
                  <c:v>6</c:v>
                </c:pt>
                <c:pt idx="14">
                  <c:v>4.5999999999999996</c:v>
                </c:pt>
                <c:pt idx="15">
                  <c:v>4.0999999999999996</c:v>
                </c:pt>
                <c:pt idx="16">
                  <c:v>3.4</c:v>
                </c:pt>
                <c:pt idx="17">
                  <c:v>3.1</c:v>
                </c:pt>
                <c:pt idx="18">
                  <c:v>2.1</c:v>
                </c:pt>
                <c:pt idx="19">
                  <c:v>2.4</c:v>
                </c:pt>
                <c:pt idx="20">
                  <c:v>2.1</c:v>
                </c:pt>
                <c:pt idx="21">
                  <c:v>2</c:v>
                </c:pt>
                <c:pt idx="22">
                  <c:v>1.6</c:v>
                </c:pt>
                <c:pt idx="23">
                  <c:v>1.6</c:v>
                </c:pt>
                <c:pt idx="24">
                  <c:v>-0.7</c:v>
                </c:pt>
                <c:pt idx="25">
                  <c:v>-0.7</c:v>
                </c:pt>
                <c:pt idx="26">
                  <c:v>-0.5</c:v>
                </c:pt>
                <c:pt idx="27">
                  <c:v>-0.4</c:v>
                </c:pt>
                <c:pt idx="28">
                  <c:v>-0.1</c:v>
                </c:pt>
                <c:pt idx="29">
                  <c:v>0</c:v>
                </c:pt>
                <c:pt idx="30">
                  <c:v>0.8</c:v>
                </c:pt>
                <c:pt idx="31">
                  <c:v>0.5</c:v>
                </c:pt>
                <c:pt idx="32">
                  <c:v>0.8</c:v>
                </c:pt>
                <c:pt idx="33">
                  <c:v>1.3</c:v>
                </c:pt>
                <c:pt idx="34">
                  <c:v>1.7</c:v>
                </c:pt>
                <c:pt idx="35">
                  <c:v>1.6</c:v>
                </c:pt>
                <c:pt idx="36">
                  <c:v>1.6</c:v>
                </c:pt>
                <c:pt idx="37">
                  <c:v>1.2</c:v>
                </c:pt>
                <c:pt idx="38">
                  <c:v>0.9</c:v>
                </c:pt>
                <c:pt idx="39">
                  <c:v>0.9</c:v>
                </c:pt>
                <c:pt idx="40">
                  <c:v>1</c:v>
                </c:pt>
                <c:pt idx="41">
                  <c:v>1.1000000000000001</c:v>
                </c:pt>
                <c:pt idx="42">
                  <c:v>1.5</c:v>
                </c:pt>
                <c:pt idx="43">
                  <c:v>1.3</c:v>
                </c:pt>
                <c:pt idx="44">
                  <c:v>2.1</c:v>
                </c:pt>
                <c:pt idx="45">
                  <c:v>1.4</c:v>
                </c:pt>
                <c:pt idx="46">
                  <c:v>1.7</c:v>
                </c:pt>
                <c:pt idx="47">
                  <c:v>1.7</c:v>
                </c:pt>
                <c:pt idx="48">
                  <c:v>1.7</c:v>
                </c:pt>
                <c:pt idx="49">
                  <c:v>2.2000000000000002</c:v>
                </c:pt>
                <c:pt idx="50">
                  <c:v>2.6</c:v>
                </c:pt>
                <c:pt idx="51">
                  <c:v>2.2000000000000002</c:v>
                </c:pt>
                <c:pt idx="52">
                  <c:v>2.1</c:v>
                </c:pt>
                <c:pt idx="53">
                  <c:v>2.2000000000000002</c:v>
                </c:pt>
                <c:pt idx="54">
                  <c:v>2.1</c:v>
                </c:pt>
                <c:pt idx="55">
                  <c:v>2.5</c:v>
                </c:pt>
                <c:pt idx="56">
                  <c:v>1.3</c:v>
                </c:pt>
                <c:pt idx="57">
                  <c:v>1.7</c:v>
                </c:pt>
                <c:pt idx="58">
                  <c:v>1.2</c:v>
                </c:pt>
                <c:pt idx="59">
                  <c:v>1.5</c:v>
                </c:pt>
                <c:pt idx="60">
                  <c:v>1.5</c:v>
                </c:pt>
                <c:pt idx="61">
                  <c:v>1.7</c:v>
                </c:pt>
                <c:pt idx="62">
                  <c:v>1.5</c:v>
                </c:pt>
                <c:pt idx="63">
                  <c:v>1.9</c:v>
                </c:pt>
                <c:pt idx="64">
                  <c:v>1.9</c:v>
                </c:pt>
                <c:pt idx="65">
                  <c:v>1.7</c:v>
                </c:pt>
                <c:pt idx="66">
                  <c:v>1.7</c:v>
                </c:pt>
                <c:pt idx="67">
                  <c:v>1.3</c:v>
                </c:pt>
                <c:pt idx="68">
                  <c:v>2</c:v>
                </c:pt>
                <c:pt idx="69">
                  <c:v>1.5</c:v>
                </c:pt>
                <c:pt idx="70">
                  <c:v>2.1</c:v>
                </c:pt>
                <c:pt idx="71">
                  <c:v>1.7</c:v>
                </c:pt>
                <c:pt idx="72">
                  <c:v>1.6</c:v>
                </c:pt>
                <c:pt idx="73">
                  <c:v>0.8</c:v>
                </c:pt>
                <c:pt idx="74">
                  <c:v>0.7</c:v>
                </c:pt>
                <c:pt idx="75">
                  <c:v>0.6</c:v>
                </c:pt>
                <c:pt idx="76">
                  <c:v>0.3</c:v>
                </c:pt>
                <c:pt idx="77">
                  <c:v>0.3</c:v>
                </c:pt>
                <c:pt idx="78">
                  <c:v>0.1</c:v>
                </c:pt>
                <c:pt idx="79">
                  <c:v>-0.1</c:v>
                </c:pt>
                <c:pt idx="80">
                  <c:v>-0.3</c:v>
                </c:pt>
                <c:pt idx="81">
                  <c:v>0.1</c:v>
                </c:pt>
                <c:pt idx="82">
                  <c:v>-0.1</c:v>
                </c:pt>
                <c:pt idx="83">
                  <c:v>0.4</c:v>
                </c:pt>
                <c:pt idx="84">
                  <c:v>0.2</c:v>
                </c:pt>
                <c:pt idx="85">
                  <c:v>0.2</c:v>
                </c:pt>
                <c:pt idx="86">
                  <c:v>1.2</c:v>
                </c:pt>
                <c:pt idx="87">
                  <c:v>0.8</c:v>
                </c:pt>
                <c:pt idx="88">
                  <c:v>1.1000000000000001</c:v>
                </c:pt>
                <c:pt idx="89">
                  <c:v>1.3</c:v>
                </c:pt>
                <c:pt idx="90">
                  <c:v>1.1000000000000001</c:v>
                </c:pt>
                <c:pt idx="91">
                  <c:v>1.6</c:v>
                </c:pt>
                <c:pt idx="92">
                  <c:v>1</c:v>
                </c:pt>
                <c:pt idx="93">
                  <c:v>0.3</c:v>
                </c:pt>
                <c:pt idx="94">
                  <c:v>-0.2</c:v>
                </c:pt>
                <c:pt idx="95">
                  <c:v>-0.5</c:v>
                </c:pt>
                <c:pt idx="96">
                  <c:v>0.1</c:v>
                </c:pt>
                <c:pt idx="97">
                  <c:v>0.5</c:v>
                </c:pt>
                <c:pt idx="98">
                  <c:v>0.7</c:v>
                </c:pt>
                <c:pt idx="99">
                  <c:v>0.8</c:v>
                </c:pt>
                <c:pt idx="100">
                  <c:v>0.8</c:v>
                </c:pt>
                <c:pt idx="101">
                  <c:v>0.7</c:v>
                </c:pt>
                <c:pt idx="102">
                  <c:v>0.9</c:v>
                </c:pt>
                <c:pt idx="103">
                  <c:v>0.7</c:v>
                </c:pt>
                <c:pt idx="104">
                  <c:v>1.1000000000000001</c:v>
                </c:pt>
                <c:pt idx="105">
                  <c:v>0.7</c:v>
                </c:pt>
                <c:pt idx="106">
                  <c:v>1</c:v>
                </c:pt>
                <c:pt idx="107">
                  <c:v>1.1000000000000001</c:v>
                </c:pt>
                <c:pt idx="108">
                  <c:v>1.2</c:v>
                </c:pt>
                <c:pt idx="109">
                  <c:v>1.6</c:v>
                </c:pt>
                <c:pt idx="110">
                  <c:v>1.2</c:v>
                </c:pt>
                <c:pt idx="111">
                  <c:v>1.5</c:v>
                </c:pt>
                <c:pt idx="112">
                  <c:v>1.5</c:v>
                </c:pt>
                <c:pt idx="113">
                  <c:v>2</c:v>
                </c:pt>
                <c:pt idx="114">
                  <c:v>2</c:v>
                </c:pt>
                <c:pt idx="115">
                  <c:v>1.5</c:v>
                </c:pt>
                <c:pt idx="116">
                  <c:v>1.1000000000000001</c:v>
                </c:pt>
                <c:pt idx="117">
                  <c:v>1.9</c:v>
                </c:pt>
                <c:pt idx="118">
                  <c:v>1.8</c:v>
                </c:pt>
                <c:pt idx="119">
                  <c:v>1.9</c:v>
                </c:pt>
                <c:pt idx="120">
                  <c:v>2.1</c:v>
                </c:pt>
                <c:pt idx="121">
                  <c:v>1.9</c:v>
                </c:pt>
                <c:pt idx="122">
                  <c:v>2.1</c:v>
                </c:pt>
                <c:pt idx="123">
                  <c:v>2.2000000000000002</c:v>
                </c:pt>
                <c:pt idx="124">
                  <c:v>2.2999999999999998</c:v>
                </c:pt>
                <c:pt idx="125">
                  <c:v>1.9</c:v>
                </c:pt>
                <c:pt idx="126">
                  <c:v>1.9</c:v>
                </c:pt>
                <c:pt idx="127">
                  <c:v>2.1</c:v>
                </c:pt>
                <c:pt idx="128">
                  <c:v>2.2000000000000002</c:v>
                </c:pt>
                <c:pt idx="129">
                  <c:v>2.2999999999999998</c:v>
                </c:pt>
                <c:pt idx="130">
                  <c:v>2.6</c:v>
                </c:pt>
                <c:pt idx="131">
                  <c:v>2.4</c:v>
                </c:pt>
                <c:pt idx="132">
                  <c:v>2.2000000000000002</c:v>
                </c:pt>
                <c:pt idx="133">
                  <c:v>2.7</c:v>
                </c:pt>
                <c:pt idx="134">
                  <c:v>2.8</c:v>
                </c:pt>
                <c:pt idx="135">
                  <c:v>2.8</c:v>
                </c:pt>
                <c:pt idx="136">
                  <c:v>2.5</c:v>
                </c:pt>
                <c:pt idx="137">
                  <c:v>2.6</c:v>
                </c:pt>
                <c:pt idx="138">
                  <c:v>2.4</c:v>
                </c:pt>
                <c:pt idx="139">
                  <c:v>2.5</c:v>
                </c:pt>
                <c:pt idx="140">
                  <c:v>2.7</c:v>
                </c:pt>
                <c:pt idx="141">
                  <c:v>2.4</c:v>
                </c:pt>
                <c:pt idx="142">
                  <c:v>2.2999999999999998</c:v>
                </c:pt>
                <c:pt idx="143">
                  <c:v>2</c:v>
                </c:pt>
                <c:pt idx="144">
                  <c:v>1.8</c:v>
                </c:pt>
                <c:pt idx="145">
                  <c:v>1.5</c:v>
                </c:pt>
                <c:pt idx="146">
                  <c:v>1.3</c:v>
                </c:pt>
                <c:pt idx="147">
                  <c:v>1.2</c:v>
                </c:pt>
                <c:pt idx="148">
                  <c:v>1</c:v>
                </c:pt>
                <c:pt idx="149">
                  <c:v>1.2</c:v>
                </c:pt>
                <c:pt idx="150">
                  <c:v>0.9</c:v>
                </c:pt>
                <c:pt idx="151">
                  <c:v>1.2</c:v>
                </c:pt>
                <c:pt idx="152">
                  <c:v>1</c:v>
                </c:pt>
                <c:pt idx="153">
                  <c:v>1.2</c:v>
                </c:pt>
                <c:pt idx="154">
                  <c:v>0.4</c:v>
                </c:pt>
                <c:pt idx="155">
                  <c:v>0.7</c:v>
                </c:pt>
                <c:pt idx="156">
                  <c:v>0.9</c:v>
                </c:pt>
                <c:pt idx="157">
                  <c:v>0.3</c:v>
                </c:pt>
                <c:pt idx="158">
                  <c:v>-0.1</c:v>
                </c:pt>
                <c:pt idx="159">
                  <c:v>-0.4</c:v>
                </c:pt>
                <c:pt idx="160">
                  <c:v>0</c:v>
                </c:pt>
                <c:pt idx="161">
                  <c:v>-0.7</c:v>
                </c:pt>
                <c:pt idx="162">
                  <c:v>0</c:v>
                </c:pt>
                <c:pt idx="163">
                  <c:v>-0.1</c:v>
                </c:pt>
                <c:pt idx="164">
                  <c:v>0.7</c:v>
                </c:pt>
                <c:pt idx="165">
                  <c:v>0.3</c:v>
                </c:pt>
                <c:pt idx="166">
                  <c:v>1.1000000000000001</c:v>
                </c:pt>
                <c:pt idx="167">
                  <c:v>1</c:v>
                </c:pt>
                <c:pt idx="168">
                  <c:v>1.1000000000000001</c:v>
                </c:pt>
                <c:pt idx="169">
                  <c:v>1.4</c:v>
                </c:pt>
                <c:pt idx="170">
                  <c:v>2.6</c:v>
                </c:pt>
                <c:pt idx="171">
                  <c:v>3</c:v>
                </c:pt>
                <c:pt idx="172">
                  <c:v>3.3</c:v>
                </c:pt>
                <c:pt idx="173">
                  <c:v>3.4</c:v>
                </c:pt>
                <c:pt idx="174">
                  <c:v>3.4</c:v>
                </c:pt>
                <c:pt idx="175">
                  <c:v>3.2</c:v>
                </c:pt>
                <c:pt idx="176">
                  <c:v>2.6</c:v>
                </c:pt>
                <c:pt idx="177">
                  <c:v>3.3</c:v>
                </c:pt>
                <c:pt idx="178">
                  <c:v>3</c:v>
                </c:pt>
                <c:pt idx="179">
                  <c:v>3</c:v>
                </c:pt>
                <c:pt idx="180">
                  <c:v>3.1</c:v>
                </c:pt>
                <c:pt idx="181">
                  <c:v>3.3</c:v>
                </c:pt>
                <c:pt idx="182">
                  <c:v>2.6</c:v>
                </c:pt>
                <c:pt idx="183">
                  <c:v>2.6</c:v>
                </c:pt>
                <c:pt idx="184">
                  <c:v>1.9</c:v>
                </c:pt>
                <c:pt idx="185">
                  <c:v>2.1</c:v>
                </c:pt>
                <c:pt idx="186">
                  <c:v>2</c:v>
                </c:pt>
                <c:pt idx="187">
                  <c:v>2</c:v>
                </c:pt>
                <c:pt idx="188">
                  <c:v>2.1</c:v>
                </c:pt>
                <c:pt idx="189">
                  <c:v>2</c:v>
                </c:pt>
                <c:pt idx="190">
                  <c:v>1.9</c:v>
                </c:pt>
                <c:pt idx="191">
                  <c:v>1.7</c:v>
                </c:pt>
                <c:pt idx="192">
                  <c:v>1.4</c:v>
                </c:pt>
                <c:pt idx="193">
                  <c:v>1.5</c:v>
                </c:pt>
                <c:pt idx="194">
                  <c:v>1</c:v>
                </c:pt>
                <c:pt idx="195">
                  <c:v>0.9</c:v>
                </c:pt>
                <c:pt idx="196">
                  <c:v>1.7</c:v>
                </c:pt>
                <c:pt idx="197">
                  <c:v>2.1</c:v>
                </c:pt>
                <c:pt idx="198">
                  <c:v>2.1</c:v>
                </c:pt>
                <c:pt idx="199">
                  <c:v>2.1</c:v>
                </c:pt>
                <c:pt idx="200">
                  <c:v>2.2000000000000002</c:v>
                </c:pt>
                <c:pt idx="201">
                  <c:v>1.9</c:v>
                </c:pt>
                <c:pt idx="202">
                  <c:v>2.1</c:v>
                </c:pt>
                <c:pt idx="203">
                  <c:v>2.1</c:v>
                </c:pt>
                <c:pt idx="204">
                  <c:v>2.1</c:v>
                </c:pt>
                <c:pt idx="205">
                  <c:v>2.2999999999999998</c:v>
                </c:pt>
                <c:pt idx="206">
                  <c:v>2.4</c:v>
                </c:pt>
                <c:pt idx="207">
                  <c:v>2.6</c:v>
                </c:pt>
                <c:pt idx="208">
                  <c:v>1.9</c:v>
                </c:pt>
                <c:pt idx="209">
                  <c:v>1.9</c:v>
                </c:pt>
                <c:pt idx="210">
                  <c:v>1.7</c:v>
                </c:pt>
                <c:pt idx="211">
                  <c:v>1.5</c:v>
                </c:pt>
                <c:pt idx="212">
                  <c:v>1.4</c:v>
                </c:pt>
                <c:pt idx="213">
                  <c:v>1.8</c:v>
                </c:pt>
                <c:pt idx="214">
                  <c:v>1.8</c:v>
                </c:pt>
                <c:pt idx="215">
                  <c:v>1.7</c:v>
                </c:pt>
                <c:pt idx="216">
                  <c:v>2.2999999999999998</c:v>
                </c:pt>
                <c:pt idx="217">
                  <c:v>1.9</c:v>
                </c:pt>
                <c:pt idx="218">
                  <c:v>2.2000000000000002</c:v>
                </c:pt>
                <c:pt idx="219">
                  <c:v>1.9</c:v>
                </c:pt>
                <c:pt idx="220">
                  <c:v>2.2000000000000002</c:v>
                </c:pt>
                <c:pt idx="221">
                  <c:v>1.9</c:v>
                </c:pt>
                <c:pt idx="222">
                  <c:v>1.9</c:v>
                </c:pt>
                <c:pt idx="223">
                  <c:v>2.2000000000000002</c:v>
                </c:pt>
                <c:pt idx="224">
                  <c:v>1.7</c:v>
                </c:pt>
                <c:pt idx="225">
                  <c:v>1.1000000000000001</c:v>
                </c:pt>
                <c:pt idx="226">
                  <c:v>0.8</c:v>
                </c:pt>
                <c:pt idx="227">
                  <c:v>1.1000000000000001</c:v>
                </c:pt>
                <c:pt idx="228">
                  <c:v>1.1000000000000001</c:v>
                </c:pt>
                <c:pt idx="229">
                  <c:v>1.4</c:v>
                </c:pt>
                <c:pt idx="230">
                  <c:v>1.2</c:v>
                </c:pt>
                <c:pt idx="231">
                  <c:v>1.1000000000000001</c:v>
                </c:pt>
                <c:pt idx="232">
                  <c:v>1.1000000000000001</c:v>
                </c:pt>
                <c:pt idx="233">
                  <c:v>0.9</c:v>
                </c:pt>
                <c:pt idx="234">
                  <c:v>1</c:v>
                </c:pt>
                <c:pt idx="235">
                  <c:v>0.6</c:v>
                </c:pt>
                <c:pt idx="236">
                  <c:v>1</c:v>
                </c:pt>
                <c:pt idx="237">
                  <c:v>1.2</c:v>
                </c:pt>
                <c:pt idx="238">
                  <c:v>1.2</c:v>
                </c:pt>
                <c:pt idx="239">
                  <c:v>1.1000000000000001</c:v>
                </c:pt>
                <c:pt idx="240">
                  <c:v>1.1000000000000001</c:v>
                </c:pt>
                <c:pt idx="241">
                  <c:v>1.1000000000000001</c:v>
                </c:pt>
                <c:pt idx="242">
                  <c:v>1.2</c:v>
                </c:pt>
                <c:pt idx="243">
                  <c:v>1.1000000000000001</c:v>
                </c:pt>
                <c:pt idx="244">
                  <c:v>1.1000000000000001</c:v>
                </c:pt>
                <c:pt idx="245">
                  <c:v>1.1000000000000001</c:v>
                </c:pt>
                <c:pt idx="246">
                  <c:v>0.9</c:v>
                </c:pt>
                <c:pt idx="247">
                  <c:v>1.1000000000000001</c:v>
                </c:pt>
                <c:pt idx="248">
                  <c:v>1.5</c:v>
                </c:pt>
                <c:pt idx="249">
                  <c:v>1.9</c:v>
                </c:pt>
                <c:pt idx="250">
                  <c:v>1.8</c:v>
                </c:pt>
                <c:pt idx="251">
                  <c:v>2</c:v>
                </c:pt>
                <c:pt idx="252">
                  <c:v>1.4</c:v>
                </c:pt>
                <c:pt idx="253">
                  <c:v>1.4</c:v>
                </c:pt>
                <c:pt idx="254">
                  <c:v>1.6</c:v>
                </c:pt>
                <c:pt idx="255">
                  <c:v>1.8</c:v>
                </c:pt>
                <c:pt idx="256">
                  <c:v>2.2000000000000002</c:v>
                </c:pt>
                <c:pt idx="257">
                  <c:v>2.1</c:v>
                </c:pt>
                <c:pt idx="258">
                  <c:v>2.4</c:v>
                </c:pt>
                <c:pt idx="259">
                  <c:v>2.9</c:v>
                </c:pt>
                <c:pt idx="260">
                  <c:v>2.2000000000000002</c:v>
                </c:pt>
                <c:pt idx="261">
                  <c:v>1.8</c:v>
                </c:pt>
                <c:pt idx="262">
                  <c:v>1.8</c:v>
                </c:pt>
                <c:pt idx="263">
                  <c:v>1.3</c:v>
                </c:pt>
                <c:pt idx="264">
                  <c:v>2.2000000000000002</c:v>
                </c:pt>
                <c:pt idx="265">
                  <c:v>1.4</c:v>
                </c:pt>
                <c:pt idx="266">
                  <c:v>1.5</c:v>
                </c:pt>
                <c:pt idx="267">
                  <c:v>1.5</c:v>
                </c:pt>
                <c:pt idx="268">
                  <c:v>1</c:v>
                </c:pt>
                <c:pt idx="269">
                  <c:v>1.3</c:v>
                </c:pt>
                <c:pt idx="270">
                  <c:v>1.4</c:v>
                </c:pt>
                <c:pt idx="271">
                  <c:v>0.8</c:v>
                </c:pt>
                <c:pt idx="272">
                  <c:v>1</c:v>
                </c:pt>
                <c:pt idx="273">
                  <c:v>1.4</c:v>
                </c:pt>
                <c:pt idx="274">
                  <c:v>1.7</c:v>
                </c:pt>
                <c:pt idx="275">
                  <c:v>1.7</c:v>
                </c:pt>
                <c:pt idx="276">
                  <c:v>1.4</c:v>
                </c:pt>
                <c:pt idx="277">
                  <c:v>1</c:v>
                </c:pt>
                <c:pt idx="278">
                  <c:v>0.9</c:v>
                </c:pt>
                <c:pt idx="279">
                  <c:v>0.8</c:v>
                </c:pt>
                <c:pt idx="280">
                  <c:v>0.6</c:v>
                </c:pt>
                <c:pt idx="281">
                  <c:v>0.5</c:v>
                </c:pt>
                <c:pt idx="282">
                  <c:v>0.4</c:v>
                </c:pt>
                <c:pt idx="283">
                  <c:v>0.4</c:v>
                </c:pt>
                <c:pt idx="284">
                  <c:v>0.8</c:v>
                </c:pt>
                <c:pt idx="285">
                  <c:v>0.5</c:v>
                </c:pt>
                <c:pt idx="286">
                  <c:v>0.1</c:v>
                </c:pt>
                <c:pt idx="287">
                  <c:v>0.3</c:v>
                </c:pt>
                <c:pt idx="288">
                  <c:v>0.1</c:v>
                </c:pt>
                <c:pt idx="289">
                  <c:v>0.4</c:v>
                </c:pt>
                <c:pt idx="290">
                  <c:v>0.4</c:v>
                </c:pt>
                <c:pt idx="291">
                  <c:v>0.5</c:v>
                </c:pt>
                <c:pt idx="292">
                  <c:v>0.6</c:v>
                </c:pt>
                <c:pt idx="293">
                  <c:v>0.8</c:v>
                </c:pt>
                <c:pt idx="294">
                  <c:v>0.8</c:v>
                </c:pt>
                <c:pt idx="295">
                  <c:v>0.9</c:v>
                </c:pt>
                <c:pt idx="296">
                  <c:v>0.9</c:v>
                </c:pt>
                <c:pt idx="297">
                  <c:v>0.5</c:v>
                </c:pt>
                <c:pt idx="298">
                  <c:v>0.5</c:v>
                </c:pt>
                <c:pt idx="299">
                  <c:v>0.7</c:v>
                </c:pt>
                <c:pt idx="300">
                  <c:v>1.4</c:v>
                </c:pt>
                <c:pt idx="301">
                  <c:v>1.6</c:v>
                </c:pt>
                <c:pt idx="302">
                  <c:v>1.5</c:v>
                </c:pt>
                <c:pt idx="303">
                  <c:v>1.4</c:v>
                </c:pt>
                <c:pt idx="304">
                  <c:v>1.7</c:v>
                </c:pt>
                <c:pt idx="305">
                  <c:v>1.6</c:v>
                </c:pt>
                <c:pt idx="306">
                  <c:v>1.5</c:v>
                </c:pt>
                <c:pt idx="307">
                  <c:v>1.5</c:v>
                </c:pt>
                <c:pt idx="308">
                  <c:v>1.2</c:v>
                </c:pt>
                <c:pt idx="309">
                  <c:v>1.3</c:v>
                </c:pt>
                <c:pt idx="310">
                  <c:v>1.6</c:v>
                </c:pt>
                <c:pt idx="311">
                  <c:v>1.9</c:v>
                </c:pt>
              </c:numCache>
            </c:numRef>
          </c:val>
          <c:extLst>
            <c:ext xmlns:c16="http://schemas.microsoft.com/office/drawing/2014/chart" uri="{C3380CC4-5D6E-409C-BE32-E72D297353CC}">
              <c16:uniqueId val="{00000000-E9CA-4D05-A2B2-F8ACA01CC181}"/>
            </c:ext>
          </c:extLst>
        </c:ser>
        <c:dLbls>
          <c:showLegendKey val="0"/>
          <c:showVal val="0"/>
          <c:showCatName val="0"/>
          <c:showSerName val="0"/>
          <c:showPercent val="0"/>
          <c:showBubbleSize val="0"/>
        </c:dLbls>
        <c:gapWidth val="45"/>
        <c:axId val="147849984"/>
        <c:axId val="147851520"/>
      </c:barChart>
      <c:dateAx>
        <c:axId val="147849984"/>
        <c:scaling>
          <c:orientation val="minMax"/>
        </c:scaling>
        <c:delete val="0"/>
        <c:axPos val="b"/>
        <c:numFmt formatCode="yyyy" sourceLinked="0"/>
        <c:majorTickMark val="none"/>
        <c:minorTickMark val="none"/>
        <c:tickLblPos val="low"/>
        <c:spPr>
          <a:ln w="25400">
            <a:solidFill>
              <a:schemeClr val="tx1"/>
            </a:solidFill>
            <a:prstDash val="solid"/>
          </a:ln>
        </c:spPr>
        <c:txPr>
          <a:bodyPr rot="-5400000" vert="horz"/>
          <a:lstStyle/>
          <a:p>
            <a:pPr>
              <a:defRPr/>
            </a:pPr>
            <a:endParaRPr lang="de-DE"/>
          </a:p>
        </c:txPr>
        <c:crossAx val="147851520"/>
        <c:crosses val="autoZero"/>
        <c:auto val="1"/>
        <c:lblOffset val="100"/>
        <c:baseTimeUnit val="months"/>
        <c:majorUnit val="12"/>
        <c:majorTimeUnit val="months"/>
        <c:minorUnit val="6"/>
        <c:minorTimeUnit val="months"/>
      </c:dateAx>
      <c:valAx>
        <c:axId val="147851520"/>
        <c:scaling>
          <c:orientation val="minMax"/>
          <c:max val="6.5"/>
          <c:min val="-1"/>
        </c:scaling>
        <c:delete val="0"/>
        <c:axPos val="l"/>
        <c:majorGridlines>
          <c:spPr>
            <a:ln w="12700">
              <a:solidFill>
                <a:schemeClr val="bg1">
                  <a:lumMod val="50000"/>
                  <a:alpha val="35000"/>
                </a:schemeClr>
              </a:solidFill>
              <a:prstDash val="solid"/>
            </a:ln>
          </c:spPr>
        </c:majorGridlines>
        <c:numFmt formatCode="0.0" sourceLinked="0"/>
        <c:majorTickMark val="none"/>
        <c:minorTickMark val="none"/>
        <c:tickLblPos val="nextTo"/>
        <c:spPr>
          <a:ln w="3175">
            <a:noFill/>
            <a:prstDash val="solid"/>
          </a:ln>
        </c:spPr>
        <c:txPr>
          <a:bodyPr rot="0" vert="horz"/>
          <a:lstStyle/>
          <a:p>
            <a:pPr>
              <a:defRPr/>
            </a:pPr>
            <a:endParaRPr lang="de-DE"/>
          </a:p>
        </c:txPr>
        <c:crossAx val="147849984"/>
        <c:crosses val="autoZero"/>
        <c:crossBetween val="between"/>
        <c:majorUnit val="0.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Harmonisierter Verbraucherpreisindex</a:t>
            </a:r>
          </a:p>
          <a:p>
            <a:pPr algn="l">
              <a:defRPr/>
            </a:pPr>
            <a:r>
              <a:rPr lang="de-DE" sz="1200"/>
              <a:t>(Originalwert, 2015=100)</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8.6586230567332931E-2"/>
          <c:y val="0.18128965035149497"/>
          <c:w val="0.90459341813042604"/>
          <c:h val="0.67527777953751245"/>
        </c:manualLayout>
      </c:layout>
      <c:lineChart>
        <c:grouping val="standard"/>
        <c:varyColors val="0"/>
        <c:ser>
          <c:idx val="0"/>
          <c:order val="0"/>
          <c:spPr>
            <a:ln>
              <a:solidFill>
                <a:srgbClr val="00B0F0"/>
              </a:solidFill>
            </a:ln>
          </c:spPr>
          <c:marker>
            <c:symbol val="none"/>
          </c:marker>
          <c:cat>
            <c:numRef>
              <c:f>'Verbraucherpreise Harmonisiert'!$B$7:$B$174</c:f>
              <c:numCache>
                <c:formatCode>[$-407]mmm/\ yy;@</c:formatCode>
                <c:ptCount val="16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numCache>
            </c:numRef>
          </c:cat>
          <c:val>
            <c:numRef>
              <c:f>'Verbraucherpreise Harmonisiert'!$C$7:$C$174</c:f>
              <c:numCache>
                <c:formatCode>General</c:formatCode>
                <c:ptCount val="168"/>
                <c:pt idx="7">
                  <c:v>118.2</c:v>
                </c:pt>
                <c:pt idx="8">
                  <c:v>116.9</c:v>
                </c:pt>
                <c:pt idx="9">
                  <c:v>116.1</c:v>
                </c:pt>
                <c:pt idx="10">
                  <c:v>113.3</c:v>
                </c:pt>
                <c:pt idx="11">
                  <c:v>112.3</c:v>
                </c:pt>
                <c:pt idx="12">
                  <c:v>111.3</c:v>
                </c:pt>
                <c:pt idx="13">
                  <c:v>111</c:v>
                </c:pt>
                <c:pt idx="14">
                  <c:v>110.7</c:v>
                </c:pt>
                <c:pt idx="15">
                  <c:v>110.1</c:v>
                </c:pt>
                <c:pt idx="16">
                  <c:v>109.8</c:v>
                </c:pt>
                <c:pt idx="17">
                  <c:v>109.7</c:v>
                </c:pt>
                <c:pt idx="18">
                  <c:v>109.1</c:v>
                </c:pt>
                <c:pt idx="19">
                  <c:v>108.7</c:v>
                </c:pt>
                <c:pt idx="20">
                  <c:v>108.4</c:v>
                </c:pt>
                <c:pt idx="21">
                  <c:v>107.9</c:v>
                </c:pt>
                <c:pt idx="22">
                  <c:v>107.4</c:v>
                </c:pt>
                <c:pt idx="23">
                  <c:v>106.8</c:v>
                </c:pt>
                <c:pt idx="24">
                  <c:v>105.3</c:v>
                </c:pt>
                <c:pt idx="25">
                  <c:v>104.7</c:v>
                </c:pt>
                <c:pt idx="26">
                  <c:v>105.8</c:v>
                </c:pt>
                <c:pt idx="27">
                  <c:v>105.8</c:v>
                </c:pt>
                <c:pt idx="28">
                  <c:v>106.2</c:v>
                </c:pt>
                <c:pt idx="29">
                  <c:v>106.4</c:v>
                </c:pt>
                <c:pt idx="30">
                  <c:v>106.9</c:v>
                </c:pt>
                <c:pt idx="31">
                  <c:v>106.2</c:v>
                </c:pt>
                <c:pt idx="32">
                  <c:v>106.2</c:v>
                </c:pt>
                <c:pt idx="33">
                  <c:v>105.8</c:v>
                </c:pt>
                <c:pt idx="34">
                  <c:v>105.7</c:v>
                </c:pt>
                <c:pt idx="35">
                  <c:v>105.1</c:v>
                </c:pt>
                <c:pt idx="36">
                  <c:v>105.1</c:v>
                </c:pt>
                <c:pt idx="37">
                  <c:v>105.4</c:v>
                </c:pt>
                <c:pt idx="38">
                  <c:v>106.3</c:v>
                </c:pt>
                <c:pt idx="39">
                  <c:v>106.2</c:v>
                </c:pt>
                <c:pt idx="40">
                  <c:v>106.3</c:v>
                </c:pt>
                <c:pt idx="41">
                  <c:v>106.4</c:v>
                </c:pt>
                <c:pt idx="42">
                  <c:v>106</c:v>
                </c:pt>
                <c:pt idx="43">
                  <c:v>105.7</c:v>
                </c:pt>
                <c:pt idx="44">
                  <c:v>105.4</c:v>
                </c:pt>
                <c:pt idx="45">
                  <c:v>104.4</c:v>
                </c:pt>
                <c:pt idx="46">
                  <c:v>103.9</c:v>
                </c:pt>
                <c:pt idx="47">
                  <c:v>103.4</c:v>
                </c:pt>
                <c:pt idx="48">
                  <c:v>104.4</c:v>
                </c:pt>
                <c:pt idx="49">
                  <c:v>104.2</c:v>
                </c:pt>
                <c:pt idx="50">
                  <c:v>105.4</c:v>
                </c:pt>
                <c:pt idx="51">
                  <c:v>105.3</c:v>
                </c:pt>
                <c:pt idx="52">
                  <c:v>105.2</c:v>
                </c:pt>
                <c:pt idx="53">
                  <c:v>105.2</c:v>
                </c:pt>
                <c:pt idx="54">
                  <c:v>104.4</c:v>
                </c:pt>
                <c:pt idx="55">
                  <c:v>104.3</c:v>
                </c:pt>
                <c:pt idx="56">
                  <c:v>103.2</c:v>
                </c:pt>
                <c:pt idx="57">
                  <c:v>103</c:v>
                </c:pt>
                <c:pt idx="58">
                  <c:v>102.2</c:v>
                </c:pt>
                <c:pt idx="59">
                  <c:v>101.7</c:v>
                </c:pt>
                <c:pt idx="60">
                  <c:v>102.7</c:v>
                </c:pt>
                <c:pt idx="61">
                  <c:v>102</c:v>
                </c:pt>
                <c:pt idx="62">
                  <c:v>102.7</c:v>
                </c:pt>
                <c:pt idx="63">
                  <c:v>103</c:v>
                </c:pt>
                <c:pt idx="64">
                  <c:v>103</c:v>
                </c:pt>
                <c:pt idx="65">
                  <c:v>102.9</c:v>
                </c:pt>
                <c:pt idx="66">
                  <c:v>102.3</c:v>
                </c:pt>
                <c:pt idx="67">
                  <c:v>101.8</c:v>
                </c:pt>
                <c:pt idx="68">
                  <c:v>101.9</c:v>
                </c:pt>
                <c:pt idx="69">
                  <c:v>101.3</c:v>
                </c:pt>
                <c:pt idx="70">
                  <c:v>101</c:v>
                </c:pt>
                <c:pt idx="71">
                  <c:v>100.2</c:v>
                </c:pt>
                <c:pt idx="72">
                  <c:v>101.2</c:v>
                </c:pt>
                <c:pt idx="73">
                  <c:v>100.3</c:v>
                </c:pt>
                <c:pt idx="74">
                  <c:v>101.2</c:v>
                </c:pt>
                <c:pt idx="75">
                  <c:v>101.1</c:v>
                </c:pt>
                <c:pt idx="76">
                  <c:v>101.1</c:v>
                </c:pt>
                <c:pt idx="77">
                  <c:v>101.2</c:v>
                </c:pt>
                <c:pt idx="78">
                  <c:v>100.6</c:v>
                </c:pt>
                <c:pt idx="79">
                  <c:v>100.5</c:v>
                </c:pt>
                <c:pt idx="80">
                  <c:v>99.9</c:v>
                </c:pt>
                <c:pt idx="81">
                  <c:v>99.8</c:v>
                </c:pt>
                <c:pt idx="82">
                  <c:v>98.9</c:v>
                </c:pt>
                <c:pt idx="83">
                  <c:v>98.5</c:v>
                </c:pt>
                <c:pt idx="84">
                  <c:v>99.6</c:v>
                </c:pt>
                <c:pt idx="85">
                  <c:v>99.5</c:v>
                </c:pt>
                <c:pt idx="86">
                  <c:v>100.5</c:v>
                </c:pt>
                <c:pt idx="87">
                  <c:v>100.5</c:v>
                </c:pt>
                <c:pt idx="88">
                  <c:v>100.8</c:v>
                </c:pt>
                <c:pt idx="89">
                  <c:v>100.9</c:v>
                </c:pt>
                <c:pt idx="90">
                  <c:v>100.5</c:v>
                </c:pt>
                <c:pt idx="91">
                  <c:v>100.6</c:v>
                </c:pt>
                <c:pt idx="92">
                  <c:v>100.2</c:v>
                </c:pt>
                <c:pt idx="93">
                  <c:v>99.7</c:v>
                </c:pt>
                <c:pt idx="94">
                  <c:v>99</c:v>
                </c:pt>
                <c:pt idx="95">
                  <c:v>98.1</c:v>
                </c:pt>
                <c:pt idx="96">
                  <c:v>99.4</c:v>
                </c:pt>
                <c:pt idx="97">
                  <c:v>99.3</c:v>
                </c:pt>
                <c:pt idx="98">
                  <c:v>99.3</c:v>
                </c:pt>
                <c:pt idx="99">
                  <c:v>99.7</c:v>
                </c:pt>
                <c:pt idx="100">
                  <c:v>99.7</c:v>
                </c:pt>
                <c:pt idx="101">
                  <c:v>99.6</c:v>
                </c:pt>
                <c:pt idx="102">
                  <c:v>99.4</c:v>
                </c:pt>
                <c:pt idx="103">
                  <c:v>99</c:v>
                </c:pt>
                <c:pt idx="104">
                  <c:v>99.2</c:v>
                </c:pt>
                <c:pt idx="105">
                  <c:v>99.4</c:v>
                </c:pt>
                <c:pt idx="106">
                  <c:v>99.2</c:v>
                </c:pt>
                <c:pt idx="107">
                  <c:v>98.6</c:v>
                </c:pt>
                <c:pt idx="108">
                  <c:v>99.3</c:v>
                </c:pt>
                <c:pt idx="109">
                  <c:v>98.8</c:v>
                </c:pt>
                <c:pt idx="110">
                  <c:v>98.6</c:v>
                </c:pt>
                <c:pt idx="111">
                  <c:v>98.9</c:v>
                </c:pt>
                <c:pt idx="112">
                  <c:v>98.9</c:v>
                </c:pt>
                <c:pt idx="113">
                  <c:v>98.9</c:v>
                </c:pt>
                <c:pt idx="114">
                  <c:v>98.5</c:v>
                </c:pt>
                <c:pt idx="115">
                  <c:v>98.3</c:v>
                </c:pt>
                <c:pt idx="116">
                  <c:v>98.1</c:v>
                </c:pt>
                <c:pt idx="117">
                  <c:v>98.7</c:v>
                </c:pt>
                <c:pt idx="118">
                  <c:v>98.2</c:v>
                </c:pt>
                <c:pt idx="119">
                  <c:v>97.5</c:v>
                </c:pt>
                <c:pt idx="120">
                  <c:v>98.1</c:v>
                </c:pt>
                <c:pt idx="121">
                  <c:v>97.2</c:v>
                </c:pt>
                <c:pt idx="122">
                  <c:v>97.4</c:v>
                </c:pt>
                <c:pt idx="123">
                  <c:v>97.4</c:v>
                </c:pt>
                <c:pt idx="124">
                  <c:v>97.4</c:v>
                </c:pt>
                <c:pt idx="125">
                  <c:v>97</c:v>
                </c:pt>
                <c:pt idx="126">
                  <c:v>96.6</c:v>
                </c:pt>
                <c:pt idx="127">
                  <c:v>96.8</c:v>
                </c:pt>
                <c:pt idx="128">
                  <c:v>97</c:v>
                </c:pt>
                <c:pt idx="129">
                  <c:v>96.9</c:v>
                </c:pt>
                <c:pt idx="130">
                  <c:v>96.5</c:v>
                </c:pt>
                <c:pt idx="131">
                  <c:v>95.7</c:v>
                </c:pt>
                <c:pt idx="132">
                  <c:v>96.1</c:v>
                </c:pt>
                <c:pt idx="133">
                  <c:v>95.4</c:v>
                </c:pt>
                <c:pt idx="134">
                  <c:v>95.4</c:v>
                </c:pt>
                <c:pt idx="135">
                  <c:v>95.3</c:v>
                </c:pt>
                <c:pt idx="136">
                  <c:v>95.2</c:v>
                </c:pt>
                <c:pt idx="137">
                  <c:v>95.2</c:v>
                </c:pt>
                <c:pt idx="138">
                  <c:v>94.8</c:v>
                </c:pt>
                <c:pt idx="139">
                  <c:v>94.8</c:v>
                </c:pt>
                <c:pt idx="140">
                  <c:v>94.9</c:v>
                </c:pt>
                <c:pt idx="141">
                  <c:v>94.7</c:v>
                </c:pt>
                <c:pt idx="142">
                  <c:v>94.1</c:v>
                </c:pt>
                <c:pt idx="143">
                  <c:v>93.5</c:v>
                </c:pt>
                <c:pt idx="144">
                  <c:v>94</c:v>
                </c:pt>
                <c:pt idx="145">
                  <c:v>92.9</c:v>
                </c:pt>
                <c:pt idx="146">
                  <c:v>92.8</c:v>
                </c:pt>
                <c:pt idx="147">
                  <c:v>92.7</c:v>
                </c:pt>
                <c:pt idx="148">
                  <c:v>92.9</c:v>
                </c:pt>
                <c:pt idx="149">
                  <c:v>92.8</c:v>
                </c:pt>
                <c:pt idx="150">
                  <c:v>92.6</c:v>
                </c:pt>
                <c:pt idx="151">
                  <c:v>92.5</c:v>
                </c:pt>
                <c:pt idx="152">
                  <c:v>92.4</c:v>
                </c:pt>
                <c:pt idx="153">
                  <c:v>92.5</c:v>
                </c:pt>
                <c:pt idx="154">
                  <c:v>92</c:v>
                </c:pt>
                <c:pt idx="155">
                  <c:v>91.7</c:v>
                </c:pt>
                <c:pt idx="156">
                  <c:v>92.3</c:v>
                </c:pt>
                <c:pt idx="157">
                  <c:v>91.5</c:v>
                </c:pt>
                <c:pt idx="158">
                  <c:v>91.6</c:v>
                </c:pt>
                <c:pt idx="159">
                  <c:v>91.6</c:v>
                </c:pt>
                <c:pt idx="160">
                  <c:v>92</c:v>
                </c:pt>
                <c:pt idx="161">
                  <c:v>91.7</c:v>
                </c:pt>
                <c:pt idx="162">
                  <c:v>91.8</c:v>
                </c:pt>
                <c:pt idx="163">
                  <c:v>91.4</c:v>
                </c:pt>
                <c:pt idx="164">
                  <c:v>91.5</c:v>
                </c:pt>
                <c:pt idx="165">
                  <c:v>91.4</c:v>
                </c:pt>
                <c:pt idx="166">
                  <c:v>91.6</c:v>
                </c:pt>
                <c:pt idx="167">
                  <c:v>91.1</c:v>
                </c:pt>
              </c:numCache>
            </c:numRef>
          </c:val>
          <c:smooth val="0"/>
          <c:extLst>
            <c:ext xmlns:c16="http://schemas.microsoft.com/office/drawing/2014/chart" uri="{C3380CC4-5D6E-409C-BE32-E72D297353CC}">
              <c16:uniqueId val="{00000000-0A23-4DEB-AB94-6BF249E3303E}"/>
            </c:ext>
          </c:extLst>
        </c:ser>
        <c:dLbls>
          <c:showLegendKey val="0"/>
          <c:showVal val="0"/>
          <c:showCatName val="0"/>
          <c:showSerName val="0"/>
          <c:showPercent val="0"/>
          <c:showBubbleSize val="0"/>
        </c:dLbls>
        <c:smooth val="0"/>
        <c:axId val="147849984"/>
        <c:axId val="147851520"/>
      </c:lineChart>
      <c:dateAx>
        <c:axId val="147849984"/>
        <c:scaling>
          <c:orientation val="minMax"/>
        </c:scaling>
        <c:delete val="0"/>
        <c:axPos val="b"/>
        <c:numFmt formatCode="yyyy" sourceLinked="0"/>
        <c:majorTickMark val="none"/>
        <c:minorTickMark val="none"/>
        <c:tickLblPos val="low"/>
        <c:spPr>
          <a:ln w="25400">
            <a:solidFill>
              <a:schemeClr val="tx1"/>
            </a:solidFill>
            <a:prstDash val="solid"/>
          </a:ln>
        </c:spPr>
        <c:txPr>
          <a:bodyPr rot="-5400000" vert="horz"/>
          <a:lstStyle/>
          <a:p>
            <a:pPr>
              <a:defRPr/>
            </a:pPr>
            <a:endParaRPr lang="de-DE"/>
          </a:p>
        </c:txPr>
        <c:crossAx val="147851520"/>
        <c:crosses val="autoZero"/>
        <c:auto val="1"/>
        <c:lblOffset val="100"/>
        <c:baseTimeUnit val="months"/>
        <c:majorUnit val="12"/>
        <c:majorTimeUnit val="months"/>
        <c:minorUnit val="6"/>
        <c:minorTimeUnit val="months"/>
      </c:dateAx>
      <c:valAx>
        <c:axId val="147851520"/>
        <c:scaling>
          <c:orientation val="minMax"/>
          <c:min val="9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47849984"/>
        <c:crosses val="autoZero"/>
        <c:crossBetween val="between"/>
        <c:majorUnit val="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Harmonisierter Verbraucherpreisindex</a:t>
            </a:r>
          </a:p>
          <a:p>
            <a:pPr algn="l">
              <a:defRPr/>
            </a:pPr>
            <a:r>
              <a:rPr lang="de-DE" sz="1200"/>
              <a:t>(Originalwert, Veränderung gegenüber Vorjahresmonat in %)</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7.8381102362204705E-2"/>
          <c:y val="0.19133991228070171"/>
          <c:w val="0.91279854633555435"/>
          <c:h val="0.72788304093567258"/>
        </c:manualLayout>
      </c:layout>
      <c:barChart>
        <c:barDir val="col"/>
        <c:grouping val="clustered"/>
        <c:varyColors val="0"/>
        <c:ser>
          <c:idx val="0"/>
          <c:order val="0"/>
          <c:spPr>
            <a:solidFill>
              <a:schemeClr val="tx2">
                <a:alpha val="60000"/>
              </a:schemeClr>
            </a:solidFill>
            <a:ln w="38100">
              <a:noFill/>
              <a:prstDash val="solid"/>
            </a:ln>
          </c:spPr>
          <c:invertIfNegative val="0"/>
          <c:dPt>
            <c:idx val="55"/>
            <c:invertIfNegative val="0"/>
            <c:bubble3D val="0"/>
            <c:spPr>
              <a:solidFill>
                <a:srgbClr val="C00000">
                  <a:alpha val="60000"/>
                </a:srgbClr>
              </a:solidFill>
              <a:ln w="38100">
                <a:noFill/>
                <a:prstDash val="solid"/>
              </a:ln>
            </c:spPr>
            <c:extLst>
              <c:ext xmlns:c16="http://schemas.microsoft.com/office/drawing/2014/chart" uri="{C3380CC4-5D6E-409C-BE32-E72D297353CC}">
                <c16:uniqueId val="{00000002-5D91-40B0-80C7-48CF973DC24C}"/>
              </c:ext>
            </c:extLst>
          </c:dPt>
          <c:dPt>
            <c:idx val="56"/>
            <c:invertIfNegative val="0"/>
            <c:bubble3D val="0"/>
            <c:spPr>
              <a:solidFill>
                <a:srgbClr val="C00000">
                  <a:alpha val="60000"/>
                </a:srgbClr>
              </a:solidFill>
              <a:ln w="38100">
                <a:noFill/>
                <a:prstDash val="solid"/>
              </a:ln>
            </c:spPr>
            <c:extLst>
              <c:ext xmlns:c16="http://schemas.microsoft.com/office/drawing/2014/chart" uri="{C3380CC4-5D6E-409C-BE32-E72D297353CC}">
                <c16:uniqueId val="{00000001-5D91-40B0-80C7-48CF973DC24C}"/>
              </c:ext>
            </c:extLst>
          </c:dPt>
          <c:cat>
            <c:numRef>
              <c:f>'Verbraucherpreise Harmonisiert'!$B$7:$B$66</c:f>
              <c:numCache>
                <c:formatCode>[$-407]mmm/\ yy;@</c:formatCode>
                <c:ptCount val="6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numCache>
            </c:numRef>
          </c:cat>
          <c:val>
            <c:numRef>
              <c:f>'Verbraucherpreise Harmonisiert'!$D$7:$D$66</c:f>
              <c:numCache>
                <c:formatCode>General</c:formatCode>
                <c:ptCount val="60"/>
                <c:pt idx="7">
                  <c:v>8.6999999999999993</c:v>
                </c:pt>
                <c:pt idx="8">
                  <c:v>7.8</c:v>
                </c:pt>
                <c:pt idx="9">
                  <c:v>7.6</c:v>
                </c:pt>
                <c:pt idx="10">
                  <c:v>5.5</c:v>
                </c:pt>
                <c:pt idx="11">
                  <c:v>5.0999999999999996</c:v>
                </c:pt>
                <c:pt idx="12">
                  <c:v>5.7</c:v>
                </c:pt>
                <c:pt idx="13">
                  <c:v>6</c:v>
                </c:pt>
                <c:pt idx="14">
                  <c:v>4.5999999999999996</c:v>
                </c:pt>
                <c:pt idx="15">
                  <c:v>4.0999999999999996</c:v>
                </c:pt>
                <c:pt idx="16">
                  <c:v>3.4</c:v>
                </c:pt>
                <c:pt idx="17">
                  <c:v>3.1</c:v>
                </c:pt>
                <c:pt idx="18">
                  <c:v>2.1</c:v>
                </c:pt>
                <c:pt idx="19">
                  <c:v>2.4</c:v>
                </c:pt>
                <c:pt idx="20">
                  <c:v>2.1</c:v>
                </c:pt>
                <c:pt idx="21">
                  <c:v>2</c:v>
                </c:pt>
                <c:pt idx="22">
                  <c:v>1.6</c:v>
                </c:pt>
                <c:pt idx="23">
                  <c:v>1.6</c:v>
                </c:pt>
                <c:pt idx="24">
                  <c:v>-0.7</c:v>
                </c:pt>
                <c:pt idx="25">
                  <c:v>-0.7</c:v>
                </c:pt>
                <c:pt idx="26">
                  <c:v>-0.5</c:v>
                </c:pt>
                <c:pt idx="27">
                  <c:v>-0.4</c:v>
                </c:pt>
                <c:pt idx="28">
                  <c:v>-0.1</c:v>
                </c:pt>
                <c:pt idx="29">
                  <c:v>0</c:v>
                </c:pt>
                <c:pt idx="30">
                  <c:v>0.8</c:v>
                </c:pt>
                <c:pt idx="31">
                  <c:v>0.5</c:v>
                </c:pt>
                <c:pt idx="32">
                  <c:v>0.8</c:v>
                </c:pt>
                <c:pt idx="33">
                  <c:v>1.3</c:v>
                </c:pt>
                <c:pt idx="34">
                  <c:v>1.7</c:v>
                </c:pt>
                <c:pt idx="35">
                  <c:v>1.6</c:v>
                </c:pt>
                <c:pt idx="36">
                  <c:v>1.6</c:v>
                </c:pt>
                <c:pt idx="37">
                  <c:v>1.2</c:v>
                </c:pt>
                <c:pt idx="38">
                  <c:v>0.9</c:v>
                </c:pt>
                <c:pt idx="39">
                  <c:v>0.9</c:v>
                </c:pt>
                <c:pt idx="40">
                  <c:v>1</c:v>
                </c:pt>
                <c:pt idx="41">
                  <c:v>1.1000000000000001</c:v>
                </c:pt>
                <c:pt idx="42">
                  <c:v>1.5</c:v>
                </c:pt>
                <c:pt idx="43">
                  <c:v>1.3</c:v>
                </c:pt>
                <c:pt idx="44">
                  <c:v>2.1</c:v>
                </c:pt>
                <c:pt idx="45">
                  <c:v>1.4</c:v>
                </c:pt>
                <c:pt idx="46">
                  <c:v>1.7</c:v>
                </c:pt>
                <c:pt idx="47">
                  <c:v>1.7</c:v>
                </c:pt>
                <c:pt idx="48">
                  <c:v>1.7</c:v>
                </c:pt>
                <c:pt idx="49">
                  <c:v>2.2000000000000002</c:v>
                </c:pt>
                <c:pt idx="50">
                  <c:v>2.6</c:v>
                </c:pt>
                <c:pt idx="51">
                  <c:v>2.2000000000000002</c:v>
                </c:pt>
                <c:pt idx="52">
                  <c:v>2.1</c:v>
                </c:pt>
                <c:pt idx="53">
                  <c:v>2.2000000000000002</c:v>
                </c:pt>
                <c:pt idx="54">
                  <c:v>2.1</c:v>
                </c:pt>
                <c:pt idx="55">
                  <c:v>2.5</c:v>
                </c:pt>
                <c:pt idx="56">
                  <c:v>1.3</c:v>
                </c:pt>
                <c:pt idx="57">
                  <c:v>1.7</c:v>
                </c:pt>
                <c:pt idx="58">
                  <c:v>1.2</c:v>
                </c:pt>
                <c:pt idx="59">
                  <c:v>1.5</c:v>
                </c:pt>
              </c:numCache>
            </c:numRef>
          </c:val>
          <c:extLst>
            <c:ext xmlns:c16="http://schemas.microsoft.com/office/drawing/2014/chart" uri="{C3380CC4-5D6E-409C-BE32-E72D297353CC}">
              <c16:uniqueId val="{00000000-6108-44A3-B902-889184F6395D}"/>
            </c:ext>
          </c:extLst>
        </c:ser>
        <c:dLbls>
          <c:showLegendKey val="0"/>
          <c:showVal val="0"/>
          <c:showCatName val="0"/>
          <c:showSerName val="0"/>
          <c:showPercent val="0"/>
          <c:showBubbleSize val="0"/>
        </c:dLbls>
        <c:gapWidth val="45"/>
        <c:axId val="147849984"/>
        <c:axId val="147851520"/>
      </c:barChart>
      <c:dateAx>
        <c:axId val="147849984"/>
        <c:scaling>
          <c:orientation val="minMax"/>
        </c:scaling>
        <c:delete val="0"/>
        <c:axPos val="b"/>
        <c:numFmt formatCode="yyyy" sourceLinked="0"/>
        <c:majorTickMark val="none"/>
        <c:minorTickMark val="none"/>
        <c:tickLblPos val="low"/>
        <c:spPr>
          <a:ln w="25400">
            <a:solidFill>
              <a:schemeClr val="tx1"/>
            </a:solidFill>
            <a:prstDash val="solid"/>
          </a:ln>
        </c:spPr>
        <c:txPr>
          <a:bodyPr rot="0" vert="horz"/>
          <a:lstStyle/>
          <a:p>
            <a:pPr>
              <a:defRPr/>
            </a:pPr>
            <a:endParaRPr lang="de-DE"/>
          </a:p>
        </c:txPr>
        <c:crossAx val="147851520"/>
        <c:crosses val="autoZero"/>
        <c:auto val="1"/>
        <c:lblOffset val="100"/>
        <c:baseTimeUnit val="months"/>
        <c:majorUnit val="12"/>
        <c:majorTimeUnit val="months"/>
        <c:minorUnit val="6"/>
        <c:minorTimeUnit val="months"/>
      </c:dateAx>
      <c:valAx>
        <c:axId val="147851520"/>
        <c:scaling>
          <c:orientation val="minMax"/>
          <c:max val="6.5"/>
          <c:min val="-1"/>
        </c:scaling>
        <c:delete val="0"/>
        <c:axPos val="l"/>
        <c:majorGridlines>
          <c:spPr>
            <a:ln w="12700">
              <a:solidFill>
                <a:schemeClr val="bg1">
                  <a:lumMod val="50000"/>
                  <a:alpha val="35000"/>
                </a:schemeClr>
              </a:solidFill>
              <a:prstDash val="solid"/>
            </a:ln>
          </c:spPr>
        </c:majorGridlines>
        <c:numFmt formatCode="0.0" sourceLinked="0"/>
        <c:majorTickMark val="none"/>
        <c:minorTickMark val="none"/>
        <c:tickLblPos val="nextTo"/>
        <c:spPr>
          <a:ln w="3175">
            <a:noFill/>
            <a:prstDash val="solid"/>
          </a:ln>
        </c:spPr>
        <c:txPr>
          <a:bodyPr rot="0" vert="horz"/>
          <a:lstStyle/>
          <a:p>
            <a:pPr>
              <a:defRPr/>
            </a:pPr>
            <a:endParaRPr lang="de-DE"/>
          </a:p>
        </c:txPr>
        <c:crossAx val="147849984"/>
        <c:crosses val="autoZero"/>
        <c:crossBetween val="between"/>
        <c:majorUnit val="0.5"/>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r>
              <a:rPr lang="de-DE" b="1"/>
              <a:t>Monatliche</a:t>
            </a:r>
            <a:r>
              <a:rPr lang="de-DE" b="1" baseline="0"/>
              <a:t> Inflationsrate in der Eurozone</a:t>
            </a:r>
          </a:p>
          <a:p>
            <a:pPr algn="l">
              <a:defRPr/>
            </a:pPr>
            <a:r>
              <a:rPr lang="de-DE" sz="1000"/>
              <a:t>HVPI (2015 = 100) - Vorjahresveränderung in %</a:t>
            </a:r>
          </a:p>
        </c:rich>
      </c:tx>
      <c:layout>
        <c:manualLayout>
          <c:xMode val="edge"/>
          <c:yMode val="edge"/>
          <c:x val="1.9666666666666662E-2"/>
          <c:y val="2.861953557479633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5.7636668403927151E-2"/>
          <c:y val="0.20348829461332812"/>
          <c:w val="0.91612600303316294"/>
          <c:h val="0.70075002234627792"/>
        </c:manualLayout>
      </c:layout>
      <c:barChart>
        <c:barDir val="col"/>
        <c:grouping val="clustered"/>
        <c:varyColors val="0"/>
        <c:ser>
          <c:idx val="0"/>
          <c:order val="0"/>
          <c:spPr>
            <a:solidFill>
              <a:schemeClr val="accent1"/>
            </a:solidFill>
            <a:ln>
              <a:noFill/>
            </a:ln>
            <a:effectLst/>
          </c:spPr>
          <c:invertIfNegative val="0"/>
          <c:cat>
            <c:numRef>
              <c:f>'Verbraucherpreisindex EU'!$A$7:$A$162</c:f>
              <c:numCache>
                <c:formatCode>[$-407]mmm/\ yy;@</c:formatCode>
                <c:ptCount val="156"/>
                <c:pt idx="0">
                  <c:v>43800</c:v>
                </c:pt>
                <c:pt idx="1">
                  <c:v>43770</c:v>
                </c:pt>
                <c:pt idx="2">
                  <c:v>43739</c:v>
                </c:pt>
                <c:pt idx="3">
                  <c:v>43709</c:v>
                </c:pt>
                <c:pt idx="4">
                  <c:v>43678</c:v>
                </c:pt>
                <c:pt idx="5">
                  <c:v>43647</c:v>
                </c:pt>
                <c:pt idx="6">
                  <c:v>43617</c:v>
                </c:pt>
                <c:pt idx="7">
                  <c:v>43586</c:v>
                </c:pt>
                <c:pt idx="8">
                  <c:v>43556</c:v>
                </c:pt>
                <c:pt idx="9">
                  <c:v>43525</c:v>
                </c:pt>
                <c:pt idx="10">
                  <c:v>43497</c:v>
                </c:pt>
                <c:pt idx="11">
                  <c:v>43466</c:v>
                </c:pt>
                <c:pt idx="12">
                  <c:v>43435</c:v>
                </c:pt>
                <c:pt idx="13">
                  <c:v>43405</c:v>
                </c:pt>
                <c:pt idx="14">
                  <c:v>43374</c:v>
                </c:pt>
                <c:pt idx="15">
                  <c:v>43344</c:v>
                </c:pt>
                <c:pt idx="16">
                  <c:v>43313</c:v>
                </c:pt>
                <c:pt idx="17">
                  <c:v>43282</c:v>
                </c:pt>
                <c:pt idx="18">
                  <c:v>43252</c:v>
                </c:pt>
                <c:pt idx="19">
                  <c:v>43221</c:v>
                </c:pt>
                <c:pt idx="20">
                  <c:v>43191</c:v>
                </c:pt>
                <c:pt idx="21">
                  <c:v>43160</c:v>
                </c:pt>
                <c:pt idx="22">
                  <c:v>43132</c:v>
                </c:pt>
                <c:pt idx="23">
                  <c:v>43101</c:v>
                </c:pt>
                <c:pt idx="24">
                  <c:v>43070</c:v>
                </c:pt>
                <c:pt idx="25">
                  <c:v>43040</c:v>
                </c:pt>
                <c:pt idx="26">
                  <c:v>43009</c:v>
                </c:pt>
                <c:pt idx="27">
                  <c:v>42979</c:v>
                </c:pt>
                <c:pt idx="28">
                  <c:v>42948</c:v>
                </c:pt>
                <c:pt idx="29">
                  <c:v>42917</c:v>
                </c:pt>
                <c:pt idx="30">
                  <c:v>42887</c:v>
                </c:pt>
                <c:pt idx="31">
                  <c:v>42856</c:v>
                </c:pt>
                <c:pt idx="32">
                  <c:v>42826</c:v>
                </c:pt>
                <c:pt idx="33">
                  <c:v>42795</c:v>
                </c:pt>
                <c:pt idx="34">
                  <c:v>42767</c:v>
                </c:pt>
                <c:pt idx="35">
                  <c:v>42736</c:v>
                </c:pt>
                <c:pt idx="36">
                  <c:v>42705</c:v>
                </c:pt>
                <c:pt idx="37">
                  <c:v>42675</c:v>
                </c:pt>
                <c:pt idx="38">
                  <c:v>42644</c:v>
                </c:pt>
                <c:pt idx="39">
                  <c:v>42614</c:v>
                </c:pt>
                <c:pt idx="40">
                  <c:v>42583</c:v>
                </c:pt>
                <c:pt idx="41">
                  <c:v>42552</c:v>
                </c:pt>
                <c:pt idx="42">
                  <c:v>42522</c:v>
                </c:pt>
                <c:pt idx="43">
                  <c:v>42491</c:v>
                </c:pt>
                <c:pt idx="44">
                  <c:v>42461</c:v>
                </c:pt>
                <c:pt idx="45">
                  <c:v>42430</c:v>
                </c:pt>
                <c:pt idx="46">
                  <c:v>42401</c:v>
                </c:pt>
                <c:pt idx="47">
                  <c:v>42370</c:v>
                </c:pt>
                <c:pt idx="48">
                  <c:v>42339</c:v>
                </c:pt>
                <c:pt idx="49">
                  <c:v>42309</c:v>
                </c:pt>
                <c:pt idx="50">
                  <c:v>42278</c:v>
                </c:pt>
                <c:pt idx="51">
                  <c:v>42248</c:v>
                </c:pt>
                <c:pt idx="52">
                  <c:v>42217</c:v>
                </c:pt>
                <c:pt idx="53">
                  <c:v>42186</c:v>
                </c:pt>
                <c:pt idx="54">
                  <c:v>42156</c:v>
                </c:pt>
                <c:pt idx="55">
                  <c:v>42125</c:v>
                </c:pt>
                <c:pt idx="56">
                  <c:v>42095</c:v>
                </c:pt>
                <c:pt idx="57">
                  <c:v>42064</c:v>
                </c:pt>
                <c:pt idx="58">
                  <c:v>42036</c:v>
                </c:pt>
                <c:pt idx="59">
                  <c:v>42005</c:v>
                </c:pt>
                <c:pt idx="60">
                  <c:v>41974</c:v>
                </c:pt>
                <c:pt idx="61">
                  <c:v>41944</c:v>
                </c:pt>
                <c:pt idx="62">
                  <c:v>41913</c:v>
                </c:pt>
                <c:pt idx="63">
                  <c:v>41883</c:v>
                </c:pt>
                <c:pt idx="64">
                  <c:v>41852</c:v>
                </c:pt>
                <c:pt idx="65">
                  <c:v>41821</c:v>
                </c:pt>
                <c:pt idx="66">
                  <c:v>41791</c:v>
                </c:pt>
                <c:pt idx="67">
                  <c:v>41760</c:v>
                </c:pt>
                <c:pt idx="68">
                  <c:v>41730</c:v>
                </c:pt>
                <c:pt idx="69">
                  <c:v>41699</c:v>
                </c:pt>
                <c:pt idx="70">
                  <c:v>41671</c:v>
                </c:pt>
                <c:pt idx="71">
                  <c:v>41640</c:v>
                </c:pt>
                <c:pt idx="72">
                  <c:v>41609</c:v>
                </c:pt>
                <c:pt idx="73">
                  <c:v>41579</c:v>
                </c:pt>
                <c:pt idx="74">
                  <c:v>41548</c:v>
                </c:pt>
                <c:pt idx="75">
                  <c:v>41518</c:v>
                </c:pt>
                <c:pt idx="76">
                  <c:v>41487</c:v>
                </c:pt>
                <c:pt idx="77">
                  <c:v>41456</c:v>
                </c:pt>
                <c:pt idx="78">
                  <c:v>41426</c:v>
                </c:pt>
                <c:pt idx="79">
                  <c:v>41395</c:v>
                </c:pt>
                <c:pt idx="80">
                  <c:v>41365</c:v>
                </c:pt>
                <c:pt idx="81">
                  <c:v>41334</c:v>
                </c:pt>
                <c:pt idx="82">
                  <c:v>41306</c:v>
                </c:pt>
                <c:pt idx="83">
                  <c:v>41275</c:v>
                </c:pt>
                <c:pt idx="84">
                  <c:v>41244</c:v>
                </c:pt>
                <c:pt idx="85">
                  <c:v>41214</c:v>
                </c:pt>
                <c:pt idx="86">
                  <c:v>41183</c:v>
                </c:pt>
                <c:pt idx="87">
                  <c:v>41153</c:v>
                </c:pt>
                <c:pt idx="88">
                  <c:v>41122</c:v>
                </c:pt>
                <c:pt idx="89">
                  <c:v>41091</c:v>
                </c:pt>
                <c:pt idx="90">
                  <c:v>41061</c:v>
                </c:pt>
                <c:pt idx="91">
                  <c:v>41030</c:v>
                </c:pt>
                <c:pt idx="92">
                  <c:v>41000</c:v>
                </c:pt>
                <c:pt idx="93">
                  <c:v>40969</c:v>
                </c:pt>
                <c:pt idx="94">
                  <c:v>40940</c:v>
                </c:pt>
                <c:pt idx="95">
                  <c:v>40909</c:v>
                </c:pt>
                <c:pt idx="96">
                  <c:v>40878</c:v>
                </c:pt>
                <c:pt idx="97">
                  <c:v>40848</c:v>
                </c:pt>
                <c:pt idx="98">
                  <c:v>40817</c:v>
                </c:pt>
                <c:pt idx="99">
                  <c:v>40787</c:v>
                </c:pt>
                <c:pt idx="100">
                  <c:v>40756</c:v>
                </c:pt>
                <c:pt idx="101">
                  <c:v>40725</c:v>
                </c:pt>
                <c:pt idx="102">
                  <c:v>40695</c:v>
                </c:pt>
                <c:pt idx="103">
                  <c:v>40664</c:v>
                </c:pt>
                <c:pt idx="104">
                  <c:v>40634</c:v>
                </c:pt>
                <c:pt idx="105">
                  <c:v>40603</c:v>
                </c:pt>
                <c:pt idx="106">
                  <c:v>40575</c:v>
                </c:pt>
                <c:pt idx="107">
                  <c:v>40544</c:v>
                </c:pt>
                <c:pt idx="108">
                  <c:v>40513</c:v>
                </c:pt>
                <c:pt idx="109">
                  <c:v>40483</c:v>
                </c:pt>
                <c:pt idx="110">
                  <c:v>40452</c:v>
                </c:pt>
                <c:pt idx="111">
                  <c:v>40422</c:v>
                </c:pt>
                <c:pt idx="112">
                  <c:v>40391</c:v>
                </c:pt>
                <c:pt idx="113">
                  <c:v>40360</c:v>
                </c:pt>
                <c:pt idx="114">
                  <c:v>40330</c:v>
                </c:pt>
                <c:pt idx="115">
                  <c:v>40299</c:v>
                </c:pt>
                <c:pt idx="116">
                  <c:v>40269</c:v>
                </c:pt>
                <c:pt idx="117">
                  <c:v>40238</c:v>
                </c:pt>
                <c:pt idx="118">
                  <c:v>40210</c:v>
                </c:pt>
                <c:pt idx="119">
                  <c:v>40179</c:v>
                </c:pt>
                <c:pt idx="120">
                  <c:v>40148</c:v>
                </c:pt>
                <c:pt idx="121">
                  <c:v>40118</c:v>
                </c:pt>
                <c:pt idx="122">
                  <c:v>40087</c:v>
                </c:pt>
                <c:pt idx="123">
                  <c:v>40057</c:v>
                </c:pt>
                <c:pt idx="124">
                  <c:v>40026</c:v>
                </c:pt>
                <c:pt idx="125">
                  <c:v>39995</c:v>
                </c:pt>
                <c:pt idx="126">
                  <c:v>39965</c:v>
                </c:pt>
                <c:pt idx="127">
                  <c:v>39934</c:v>
                </c:pt>
                <c:pt idx="128">
                  <c:v>39904</c:v>
                </c:pt>
                <c:pt idx="129">
                  <c:v>39873</c:v>
                </c:pt>
                <c:pt idx="130">
                  <c:v>39845</c:v>
                </c:pt>
                <c:pt idx="131">
                  <c:v>39814</c:v>
                </c:pt>
                <c:pt idx="132">
                  <c:v>39783</c:v>
                </c:pt>
                <c:pt idx="133">
                  <c:v>39753</c:v>
                </c:pt>
                <c:pt idx="134">
                  <c:v>39722</c:v>
                </c:pt>
                <c:pt idx="135">
                  <c:v>39692</c:v>
                </c:pt>
                <c:pt idx="136">
                  <c:v>39661</c:v>
                </c:pt>
                <c:pt idx="137">
                  <c:v>39630</c:v>
                </c:pt>
                <c:pt idx="138">
                  <c:v>39600</c:v>
                </c:pt>
                <c:pt idx="139">
                  <c:v>39569</c:v>
                </c:pt>
                <c:pt idx="140">
                  <c:v>39539</c:v>
                </c:pt>
                <c:pt idx="141">
                  <c:v>39508</c:v>
                </c:pt>
                <c:pt idx="142">
                  <c:v>39479</c:v>
                </c:pt>
                <c:pt idx="143">
                  <c:v>39448</c:v>
                </c:pt>
                <c:pt idx="144">
                  <c:v>39417</c:v>
                </c:pt>
                <c:pt idx="145">
                  <c:v>39387</c:v>
                </c:pt>
                <c:pt idx="146">
                  <c:v>39356</c:v>
                </c:pt>
                <c:pt idx="147">
                  <c:v>39326</c:v>
                </c:pt>
                <c:pt idx="148">
                  <c:v>39295</c:v>
                </c:pt>
                <c:pt idx="149">
                  <c:v>39264</c:v>
                </c:pt>
                <c:pt idx="150">
                  <c:v>39234</c:v>
                </c:pt>
                <c:pt idx="151">
                  <c:v>39203</c:v>
                </c:pt>
                <c:pt idx="152">
                  <c:v>39173</c:v>
                </c:pt>
                <c:pt idx="153">
                  <c:v>39142</c:v>
                </c:pt>
                <c:pt idx="154">
                  <c:v>39114</c:v>
                </c:pt>
                <c:pt idx="155">
                  <c:v>39083</c:v>
                </c:pt>
              </c:numCache>
            </c:numRef>
          </c:cat>
          <c:val>
            <c:numRef>
              <c:f>'Verbraucherpreisindex EU'!$K$31:$K$162</c:f>
            </c:numRef>
          </c:val>
          <c:extLst>
            <c:ext xmlns:c16="http://schemas.microsoft.com/office/drawing/2014/chart" uri="{C3380CC4-5D6E-409C-BE32-E72D297353CC}">
              <c16:uniqueId val="{00000000-F986-4602-8948-D142A1EF761C}"/>
            </c:ext>
          </c:extLst>
        </c:ser>
        <c:ser>
          <c:idx val="2"/>
          <c:order val="1"/>
          <c:tx>
            <c:strRef>
              <c:f>'Verbraucherpreisindex EU'!$F$6</c:f>
              <c:strCache>
                <c:ptCount val="1"/>
                <c:pt idx="0">
                  <c:v>EU19</c:v>
                </c:pt>
              </c:strCache>
            </c:strRef>
          </c:tx>
          <c:spPr>
            <a:solidFill>
              <a:schemeClr val="tx2"/>
            </a:solidFill>
            <a:ln>
              <a:noFill/>
            </a:ln>
            <a:effectLst/>
          </c:spPr>
          <c:invertIfNegative val="0"/>
          <c:cat>
            <c:numRef>
              <c:f>'Verbraucherpreisindex EU'!$A$7:$A$162</c:f>
              <c:numCache>
                <c:formatCode>[$-407]mmm/\ yy;@</c:formatCode>
                <c:ptCount val="156"/>
                <c:pt idx="0">
                  <c:v>43800</c:v>
                </c:pt>
                <c:pt idx="1">
                  <c:v>43770</c:v>
                </c:pt>
                <c:pt idx="2">
                  <c:v>43739</c:v>
                </c:pt>
                <c:pt idx="3">
                  <c:v>43709</c:v>
                </c:pt>
                <c:pt idx="4">
                  <c:v>43678</c:v>
                </c:pt>
                <c:pt idx="5">
                  <c:v>43647</c:v>
                </c:pt>
                <c:pt idx="6">
                  <c:v>43617</c:v>
                </c:pt>
                <c:pt idx="7">
                  <c:v>43586</c:v>
                </c:pt>
                <c:pt idx="8">
                  <c:v>43556</c:v>
                </c:pt>
                <c:pt idx="9">
                  <c:v>43525</c:v>
                </c:pt>
                <c:pt idx="10">
                  <c:v>43497</c:v>
                </c:pt>
                <c:pt idx="11">
                  <c:v>43466</c:v>
                </c:pt>
                <c:pt idx="12">
                  <c:v>43435</c:v>
                </c:pt>
                <c:pt idx="13">
                  <c:v>43405</c:v>
                </c:pt>
                <c:pt idx="14">
                  <c:v>43374</c:v>
                </c:pt>
                <c:pt idx="15">
                  <c:v>43344</c:v>
                </c:pt>
                <c:pt idx="16">
                  <c:v>43313</c:v>
                </c:pt>
                <c:pt idx="17">
                  <c:v>43282</c:v>
                </c:pt>
                <c:pt idx="18">
                  <c:v>43252</c:v>
                </c:pt>
                <c:pt idx="19">
                  <c:v>43221</c:v>
                </c:pt>
                <c:pt idx="20">
                  <c:v>43191</c:v>
                </c:pt>
                <c:pt idx="21">
                  <c:v>43160</c:v>
                </c:pt>
                <c:pt idx="22">
                  <c:v>43132</c:v>
                </c:pt>
                <c:pt idx="23">
                  <c:v>43101</c:v>
                </c:pt>
                <c:pt idx="24">
                  <c:v>43070</c:v>
                </c:pt>
                <c:pt idx="25">
                  <c:v>43040</c:v>
                </c:pt>
                <c:pt idx="26">
                  <c:v>43009</c:v>
                </c:pt>
                <c:pt idx="27">
                  <c:v>42979</c:v>
                </c:pt>
                <c:pt idx="28">
                  <c:v>42948</c:v>
                </c:pt>
                <c:pt idx="29">
                  <c:v>42917</c:v>
                </c:pt>
                <c:pt idx="30">
                  <c:v>42887</c:v>
                </c:pt>
                <c:pt idx="31">
                  <c:v>42856</c:v>
                </c:pt>
                <c:pt idx="32">
                  <c:v>42826</c:v>
                </c:pt>
                <c:pt idx="33">
                  <c:v>42795</c:v>
                </c:pt>
                <c:pt idx="34">
                  <c:v>42767</c:v>
                </c:pt>
                <c:pt idx="35">
                  <c:v>42736</c:v>
                </c:pt>
                <c:pt idx="36">
                  <c:v>42705</c:v>
                </c:pt>
                <c:pt idx="37">
                  <c:v>42675</c:v>
                </c:pt>
                <c:pt idx="38">
                  <c:v>42644</c:v>
                </c:pt>
                <c:pt idx="39">
                  <c:v>42614</c:v>
                </c:pt>
                <c:pt idx="40">
                  <c:v>42583</c:v>
                </c:pt>
                <c:pt idx="41">
                  <c:v>42552</c:v>
                </c:pt>
                <c:pt idx="42">
                  <c:v>42522</c:v>
                </c:pt>
                <c:pt idx="43">
                  <c:v>42491</c:v>
                </c:pt>
                <c:pt idx="44">
                  <c:v>42461</c:v>
                </c:pt>
                <c:pt idx="45">
                  <c:v>42430</c:v>
                </c:pt>
                <c:pt idx="46">
                  <c:v>42401</c:v>
                </c:pt>
                <c:pt idx="47">
                  <c:v>42370</c:v>
                </c:pt>
                <c:pt idx="48">
                  <c:v>42339</c:v>
                </c:pt>
                <c:pt idx="49">
                  <c:v>42309</c:v>
                </c:pt>
                <c:pt idx="50">
                  <c:v>42278</c:v>
                </c:pt>
                <c:pt idx="51">
                  <c:v>42248</c:v>
                </c:pt>
                <c:pt idx="52">
                  <c:v>42217</c:v>
                </c:pt>
                <c:pt idx="53">
                  <c:v>42186</c:v>
                </c:pt>
                <c:pt idx="54">
                  <c:v>42156</c:v>
                </c:pt>
                <c:pt idx="55">
                  <c:v>42125</c:v>
                </c:pt>
                <c:pt idx="56">
                  <c:v>42095</c:v>
                </c:pt>
                <c:pt idx="57">
                  <c:v>42064</c:v>
                </c:pt>
                <c:pt idx="58">
                  <c:v>42036</c:v>
                </c:pt>
                <c:pt idx="59">
                  <c:v>42005</c:v>
                </c:pt>
                <c:pt idx="60">
                  <c:v>41974</c:v>
                </c:pt>
                <c:pt idx="61">
                  <c:v>41944</c:v>
                </c:pt>
                <c:pt idx="62">
                  <c:v>41913</c:v>
                </c:pt>
                <c:pt idx="63">
                  <c:v>41883</c:v>
                </c:pt>
                <c:pt idx="64">
                  <c:v>41852</c:v>
                </c:pt>
                <c:pt idx="65">
                  <c:v>41821</c:v>
                </c:pt>
                <c:pt idx="66">
                  <c:v>41791</c:v>
                </c:pt>
                <c:pt idx="67">
                  <c:v>41760</c:v>
                </c:pt>
                <c:pt idx="68">
                  <c:v>41730</c:v>
                </c:pt>
                <c:pt idx="69">
                  <c:v>41699</c:v>
                </c:pt>
                <c:pt idx="70">
                  <c:v>41671</c:v>
                </c:pt>
                <c:pt idx="71">
                  <c:v>41640</c:v>
                </c:pt>
                <c:pt idx="72">
                  <c:v>41609</c:v>
                </c:pt>
                <c:pt idx="73">
                  <c:v>41579</c:v>
                </c:pt>
                <c:pt idx="74">
                  <c:v>41548</c:v>
                </c:pt>
                <c:pt idx="75">
                  <c:v>41518</c:v>
                </c:pt>
                <c:pt idx="76">
                  <c:v>41487</c:v>
                </c:pt>
                <c:pt idx="77">
                  <c:v>41456</c:v>
                </c:pt>
                <c:pt idx="78">
                  <c:v>41426</c:v>
                </c:pt>
                <c:pt idx="79">
                  <c:v>41395</c:v>
                </c:pt>
                <c:pt idx="80">
                  <c:v>41365</c:v>
                </c:pt>
                <c:pt idx="81">
                  <c:v>41334</c:v>
                </c:pt>
                <c:pt idx="82">
                  <c:v>41306</c:v>
                </c:pt>
                <c:pt idx="83">
                  <c:v>41275</c:v>
                </c:pt>
                <c:pt idx="84">
                  <c:v>41244</c:v>
                </c:pt>
                <c:pt idx="85">
                  <c:v>41214</c:v>
                </c:pt>
                <c:pt idx="86">
                  <c:v>41183</c:v>
                </c:pt>
                <c:pt idx="87">
                  <c:v>41153</c:v>
                </c:pt>
                <c:pt idx="88">
                  <c:v>41122</c:v>
                </c:pt>
                <c:pt idx="89">
                  <c:v>41091</c:v>
                </c:pt>
                <c:pt idx="90">
                  <c:v>41061</c:v>
                </c:pt>
                <c:pt idx="91">
                  <c:v>41030</c:v>
                </c:pt>
                <c:pt idx="92">
                  <c:v>41000</c:v>
                </c:pt>
                <c:pt idx="93">
                  <c:v>40969</c:v>
                </c:pt>
                <c:pt idx="94">
                  <c:v>40940</c:v>
                </c:pt>
                <c:pt idx="95">
                  <c:v>40909</c:v>
                </c:pt>
                <c:pt idx="96">
                  <c:v>40878</c:v>
                </c:pt>
                <c:pt idx="97">
                  <c:v>40848</c:v>
                </c:pt>
                <c:pt idx="98">
                  <c:v>40817</c:v>
                </c:pt>
                <c:pt idx="99">
                  <c:v>40787</c:v>
                </c:pt>
                <c:pt idx="100">
                  <c:v>40756</c:v>
                </c:pt>
                <c:pt idx="101">
                  <c:v>40725</c:v>
                </c:pt>
                <c:pt idx="102">
                  <c:v>40695</c:v>
                </c:pt>
                <c:pt idx="103">
                  <c:v>40664</c:v>
                </c:pt>
                <c:pt idx="104">
                  <c:v>40634</c:v>
                </c:pt>
                <c:pt idx="105">
                  <c:v>40603</c:v>
                </c:pt>
                <c:pt idx="106">
                  <c:v>40575</c:v>
                </c:pt>
                <c:pt idx="107">
                  <c:v>40544</c:v>
                </c:pt>
                <c:pt idx="108">
                  <c:v>40513</c:v>
                </c:pt>
                <c:pt idx="109">
                  <c:v>40483</c:v>
                </c:pt>
                <c:pt idx="110">
                  <c:v>40452</c:v>
                </c:pt>
                <c:pt idx="111">
                  <c:v>40422</c:v>
                </c:pt>
                <c:pt idx="112">
                  <c:v>40391</c:v>
                </c:pt>
                <c:pt idx="113">
                  <c:v>40360</c:v>
                </c:pt>
                <c:pt idx="114">
                  <c:v>40330</c:v>
                </c:pt>
                <c:pt idx="115">
                  <c:v>40299</c:v>
                </c:pt>
                <c:pt idx="116">
                  <c:v>40269</c:v>
                </c:pt>
                <c:pt idx="117">
                  <c:v>40238</c:v>
                </c:pt>
                <c:pt idx="118">
                  <c:v>40210</c:v>
                </c:pt>
                <c:pt idx="119">
                  <c:v>40179</c:v>
                </c:pt>
                <c:pt idx="120">
                  <c:v>40148</c:v>
                </c:pt>
                <c:pt idx="121">
                  <c:v>40118</c:v>
                </c:pt>
                <c:pt idx="122">
                  <c:v>40087</c:v>
                </c:pt>
                <c:pt idx="123">
                  <c:v>40057</c:v>
                </c:pt>
                <c:pt idx="124">
                  <c:v>40026</c:v>
                </c:pt>
                <c:pt idx="125">
                  <c:v>39995</c:v>
                </c:pt>
                <c:pt idx="126">
                  <c:v>39965</c:v>
                </c:pt>
                <c:pt idx="127">
                  <c:v>39934</c:v>
                </c:pt>
                <c:pt idx="128">
                  <c:v>39904</c:v>
                </c:pt>
                <c:pt idx="129">
                  <c:v>39873</c:v>
                </c:pt>
                <c:pt idx="130">
                  <c:v>39845</c:v>
                </c:pt>
                <c:pt idx="131">
                  <c:v>39814</c:v>
                </c:pt>
                <c:pt idx="132">
                  <c:v>39783</c:v>
                </c:pt>
                <c:pt idx="133">
                  <c:v>39753</c:v>
                </c:pt>
                <c:pt idx="134">
                  <c:v>39722</c:v>
                </c:pt>
                <c:pt idx="135">
                  <c:v>39692</c:v>
                </c:pt>
                <c:pt idx="136">
                  <c:v>39661</c:v>
                </c:pt>
                <c:pt idx="137">
                  <c:v>39630</c:v>
                </c:pt>
                <c:pt idx="138">
                  <c:v>39600</c:v>
                </c:pt>
                <c:pt idx="139">
                  <c:v>39569</c:v>
                </c:pt>
                <c:pt idx="140">
                  <c:v>39539</c:v>
                </c:pt>
                <c:pt idx="141">
                  <c:v>39508</c:v>
                </c:pt>
                <c:pt idx="142">
                  <c:v>39479</c:v>
                </c:pt>
                <c:pt idx="143">
                  <c:v>39448</c:v>
                </c:pt>
                <c:pt idx="144">
                  <c:v>39417</c:v>
                </c:pt>
                <c:pt idx="145">
                  <c:v>39387</c:v>
                </c:pt>
                <c:pt idx="146">
                  <c:v>39356</c:v>
                </c:pt>
                <c:pt idx="147">
                  <c:v>39326</c:v>
                </c:pt>
                <c:pt idx="148">
                  <c:v>39295</c:v>
                </c:pt>
                <c:pt idx="149">
                  <c:v>39264</c:v>
                </c:pt>
                <c:pt idx="150">
                  <c:v>39234</c:v>
                </c:pt>
                <c:pt idx="151">
                  <c:v>39203</c:v>
                </c:pt>
                <c:pt idx="152">
                  <c:v>39173</c:v>
                </c:pt>
                <c:pt idx="153">
                  <c:v>39142</c:v>
                </c:pt>
                <c:pt idx="154">
                  <c:v>39114</c:v>
                </c:pt>
                <c:pt idx="155">
                  <c:v>39083</c:v>
                </c:pt>
              </c:numCache>
            </c:numRef>
          </c:cat>
          <c:val>
            <c:numRef>
              <c:f>'Verbraucherpreisindex EU'!$F$7:$F$162</c:f>
              <c:numCache>
                <c:formatCode>General</c:formatCode>
                <c:ptCount val="156"/>
                <c:pt idx="12">
                  <c:v>1.6</c:v>
                </c:pt>
                <c:pt idx="13">
                  <c:v>1.9</c:v>
                </c:pt>
                <c:pt idx="14">
                  <c:v>2.2000000000000002</c:v>
                </c:pt>
                <c:pt idx="15">
                  <c:v>2.1</c:v>
                </c:pt>
                <c:pt idx="16">
                  <c:v>2</c:v>
                </c:pt>
                <c:pt idx="17">
                  <c:v>2.1</c:v>
                </c:pt>
                <c:pt idx="18">
                  <c:v>2</c:v>
                </c:pt>
                <c:pt idx="19">
                  <c:v>1.9</c:v>
                </c:pt>
                <c:pt idx="20">
                  <c:v>1.3</c:v>
                </c:pt>
                <c:pt idx="21">
                  <c:v>1.3</c:v>
                </c:pt>
                <c:pt idx="22">
                  <c:v>1.1000000000000001</c:v>
                </c:pt>
                <c:pt idx="23">
                  <c:v>1.3</c:v>
                </c:pt>
                <c:pt idx="24">
                  <c:v>1.4</c:v>
                </c:pt>
                <c:pt idx="25">
                  <c:v>1.5</c:v>
                </c:pt>
                <c:pt idx="26">
                  <c:v>1.4</c:v>
                </c:pt>
                <c:pt idx="27">
                  <c:v>1.5</c:v>
                </c:pt>
                <c:pt idx="28">
                  <c:v>1.5</c:v>
                </c:pt>
                <c:pt idx="29">
                  <c:v>1.3</c:v>
                </c:pt>
                <c:pt idx="30">
                  <c:v>1.3</c:v>
                </c:pt>
                <c:pt idx="31">
                  <c:v>1.4</c:v>
                </c:pt>
                <c:pt idx="32">
                  <c:v>1.9</c:v>
                </c:pt>
                <c:pt idx="33">
                  <c:v>1.5</c:v>
                </c:pt>
                <c:pt idx="34">
                  <c:v>2</c:v>
                </c:pt>
                <c:pt idx="35">
                  <c:v>1.8</c:v>
                </c:pt>
                <c:pt idx="36">
                  <c:v>1.1000000000000001</c:v>
                </c:pt>
                <c:pt idx="37">
                  <c:v>0.6</c:v>
                </c:pt>
                <c:pt idx="38">
                  <c:v>0.5</c:v>
                </c:pt>
                <c:pt idx="39">
                  <c:v>0.4</c:v>
                </c:pt>
                <c:pt idx="40">
                  <c:v>0.2</c:v>
                </c:pt>
                <c:pt idx="41">
                  <c:v>0.2</c:v>
                </c:pt>
                <c:pt idx="42">
                  <c:v>0.1</c:v>
                </c:pt>
                <c:pt idx="43">
                  <c:v>-0.1</c:v>
                </c:pt>
                <c:pt idx="44">
                  <c:v>-0.2</c:v>
                </c:pt>
                <c:pt idx="45">
                  <c:v>0</c:v>
                </c:pt>
                <c:pt idx="46">
                  <c:v>-0.2</c:v>
                </c:pt>
                <c:pt idx="47">
                  <c:v>0.3</c:v>
                </c:pt>
                <c:pt idx="48">
                  <c:v>0.2</c:v>
                </c:pt>
                <c:pt idx="49">
                  <c:v>0.1</c:v>
                </c:pt>
                <c:pt idx="50">
                  <c:v>0.1</c:v>
                </c:pt>
                <c:pt idx="51">
                  <c:v>-0.1</c:v>
                </c:pt>
                <c:pt idx="52">
                  <c:v>0.1</c:v>
                </c:pt>
                <c:pt idx="53">
                  <c:v>0.2</c:v>
                </c:pt>
                <c:pt idx="54">
                  <c:v>0.2</c:v>
                </c:pt>
                <c:pt idx="55">
                  <c:v>0.3</c:v>
                </c:pt>
                <c:pt idx="56">
                  <c:v>0</c:v>
                </c:pt>
                <c:pt idx="57">
                  <c:v>-0.1</c:v>
                </c:pt>
                <c:pt idx="58">
                  <c:v>-0.3</c:v>
                </c:pt>
                <c:pt idx="59">
                  <c:v>-0.6</c:v>
                </c:pt>
                <c:pt idx="60">
                  <c:v>-0.2</c:v>
                </c:pt>
                <c:pt idx="61">
                  <c:v>0.3</c:v>
                </c:pt>
                <c:pt idx="62">
                  <c:v>0.4</c:v>
                </c:pt>
                <c:pt idx="63">
                  <c:v>0.3</c:v>
                </c:pt>
                <c:pt idx="64">
                  <c:v>0.4</c:v>
                </c:pt>
                <c:pt idx="65">
                  <c:v>0.4</c:v>
                </c:pt>
                <c:pt idx="66">
                  <c:v>0.5</c:v>
                </c:pt>
                <c:pt idx="67">
                  <c:v>0.5</c:v>
                </c:pt>
                <c:pt idx="68">
                  <c:v>0.7</c:v>
                </c:pt>
                <c:pt idx="69">
                  <c:v>0.5</c:v>
                </c:pt>
                <c:pt idx="70">
                  <c:v>0.7</c:v>
                </c:pt>
                <c:pt idx="71">
                  <c:v>0.8</c:v>
                </c:pt>
                <c:pt idx="72">
                  <c:v>0.8</c:v>
                </c:pt>
                <c:pt idx="73">
                  <c:v>0.8</c:v>
                </c:pt>
                <c:pt idx="74">
                  <c:v>0.7</c:v>
                </c:pt>
                <c:pt idx="75">
                  <c:v>1.1000000000000001</c:v>
                </c:pt>
                <c:pt idx="76">
                  <c:v>1.3</c:v>
                </c:pt>
                <c:pt idx="77">
                  <c:v>1.6</c:v>
                </c:pt>
                <c:pt idx="78">
                  <c:v>1.6</c:v>
                </c:pt>
                <c:pt idx="79">
                  <c:v>1.4</c:v>
                </c:pt>
                <c:pt idx="80">
                  <c:v>1.2</c:v>
                </c:pt>
                <c:pt idx="81">
                  <c:v>1.7</c:v>
                </c:pt>
                <c:pt idx="82">
                  <c:v>1.8</c:v>
                </c:pt>
                <c:pt idx="83">
                  <c:v>2</c:v>
                </c:pt>
                <c:pt idx="84">
                  <c:v>2.2000000000000002</c:v>
                </c:pt>
                <c:pt idx="85">
                  <c:v>2.2000000000000002</c:v>
                </c:pt>
                <c:pt idx="86">
                  <c:v>2.5</c:v>
                </c:pt>
                <c:pt idx="87">
                  <c:v>2.6</c:v>
                </c:pt>
                <c:pt idx="88">
                  <c:v>2.6</c:v>
                </c:pt>
                <c:pt idx="89">
                  <c:v>2.4</c:v>
                </c:pt>
                <c:pt idx="90">
                  <c:v>2.4</c:v>
                </c:pt>
                <c:pt idx="91">
                  <c:v>2.4</c:v>
                </c:pt>
                <c:pt idx="92">
                  <c:v>2.6</c:v>
                </c:pt>
                <c:pt idx="93">
                  <c:v>2.7</c:v>
                </c:pt>
                <c:pt idx="94">
                  <c:v>2.7</c:v>
                </c:pt>
                <c:pt idx="95">
                  <c:v>2.7</c:v>
                </c:pt>
                <c:pt idx="96">
                  <c:v>2.8</c:v>
                </c:pt>
                <c:pt idx="97">
                  <c:v>3</c:v>
                </c:pt>
                <c:pt idx="98">
                  <c:v>3</c:v>
                </c:pt>
                <c:pt idx="99">
                  <c:v>3</c:v>
                </c:pt>
                <c:pt idx="100">
                  <c:v>2.6</c:v>
                </c:pt>
                <c:pt idx="101">
                  <c:v>2.6</c:v>
                </c:pt>
                <c:pt idx="102">
                  <c:v>2.7</c:v>
                </c:pt>
                <c:pt idx="103">
                  <c:v>2.7</c:v>
                </c:pt>
                <c:pt idx="104">
                  <c:v>2.8</c:v>
                </c:pt>
                <c:pt idx="105">
                  <c:v>2.7</c:v>
                </c:pt>
                <c:pt idx="106">
                  <c:v>2.4</c:v>
                </c:pt>
                <c:pt idx="107">
                  <c:v>2.2999999999999998</c:v>
                </c:pt>
                <c:pt idx="108">
                  <c:v>2.2000000000000002</c:v>
                </c:pt>
                <c:pt idx="109">
                  <c:v>1.9</c:v>
                </c:pt>
                <c:pt idx="110">
                  <c:v>1.9</c:v>
                </c:pt>
                <c:pt idx="111">
                  <c:v>1.9</c:v>
                </c:pt>
                <c:pt idx="112">
                  <c:v>1.6</c:v>
                </c:pt>
                <c:pt idx="113">
                  <c:v>1.7</c:v>
                </c:pt>
                <c:pt idx="114">
                  <c:v>1.5</c:v>
                </c:pt>
                <c:pt idx="115">
                  <c:v>1.7</c:v>
                </c:pt>
                <c:pt idx="116">
                  <c:v>1.6</c:v>
                </c:pt>
                <c:pt idx="117">
                  <c:v>1.6</c:v>
                </c:pt>
                <c:pt idx="118">
                  <c:v>0.8</c:v>
                </c:pt>
                <c:pt idx="119">
                  <c:v>0.9</c:v>
                </c:pt>
                <c:pt idx="120">
                  <c:v>0.9</c:v>
                </c:pt>
                <c:pt idx="121">
                  <c:v>0.5</c:v>
                </c:pt>
                <c:pt idx="122">
                  <c:v>-0.1</c:v>
                </c:pt>
                <c:pt idx="123">
                  <c:v>-0.3</c:v>
                </c:pt>
                <c:pt idx="124">
                  <c:v>-0.2</c:v>
                </c:pt>
                <c:pt idx="125">
                  <c:v>-0.6</c:v>
                </c:pt>
                <c:pt idx="126">
                  <c:v>-0.1</c:v>
                </c:pt>
                <c:pt idx="127">
                  <c:v>0.1</c:v>
                </c:pt>
                <c:pt idx="128">
                  <c:v>0.7</c:v>
                </c:pt>
                <c:pt idx="129">
                  <c:v>0.6</c:v>
                </c:pt>
                <c:pt idx="130">
                  <c:v>1.2</c:v>
                </c:pt>
                <c:pt idx="131">
                  <c:v>1.2</c:v>
                </c:pt>
                <c:pt idx="132">
                  <c:v>1.6</c:v>
                </c:pt>
                <c:pt idx="133">
                  <c:v>2.2000000000000002</c:v>
                </c:pt>
                <c:pt idx="134">
                  <c:v>3.2</c:v>
                </c:pt>
                <c:pt idx="135">
                  <c:v>3.7</c:v>
                </c:pt>
                <c:pt idx="136">
                  <c:v>3.9</c:v>
                </c:pt>
                <c:pt idx="137">
                  <c:v>4.0999999999999996</c:v>
                </c:pt>
                <c:pt idx="138">
                  <c:v>4</c:v>
                </c:pt>
                <c:pt idx="139">
                  <c:v>3.7</c:v>
                </c:pt>
                <c:pt idx="140">
                  <c:v>3.3</c:v>
                </c:pt>
                <c:pt idx="141">
                  <c:v>3.7</c:v>
                </c:pt>
                <c:pt idx="142">
                  <c:v>3.3</c:v>
                </c:pt>
                <c:pt idx="143">
                  <c:v>3.3</c:v>
                </c:pt>
                <c:pt idx="144">
                  <c:v>3.1</c:v>
                </c:pt>
                <c:pt idx="145">
                  <c:v>3.1</c:v>
                </c:pt>
                <c:pt idx="146">
                  <c:v>2.6</c:v>
                </c:pt>
                <c:pt idx="147">
                  <c:v>2.2000000000000002</c:v>
                </c:pt>
                <c:pt idx="148">
                  <c:v>1.8</c:v>
                </c:pt>
                <c:pt idx="149">
                  <c:v>1.8</c:v>
                </c:pt>
                <c:pt idx="150">
                  <c:v>1.9</c:v>
                </c:pt>
                <c:pt idx="151">
                  <c:v>1.9</c:v>
                </c:pt>
                <c:pt idx="152">
                  <c:v>1.9</c:v>
                </c:pt>
                <c:pt idx="153">
                  <c:v>2</c:v>
                </c:pt>
                <c:pt idx="154">
                  <c:v>1.9</c:v>
                </c:pt>
                <c:pt idx="155">
                  <c:v>1.9</c:v>
                </c:pt>
              </c:numCache>
            </c:numRef>
          </c:val>
          <c:extLst>
            <c:ext xmlns:c16="http://schemas.microsoft.com/office/drawing/2014/chart" uri="{C3380CC4-5D6E-409C-BE32-E72D297353CC}">
              <c16:uniqueId val="{00000001-80BD-4D75-A8FE-1FB41A6C8C1D}"/>
            </c:ext>
          </c:extLst>
        </c:ser>
        <c:dLbls>
          <c:showLegendKey val="0"/>
          <c:showVal val="0"/>
          <c:showCatName val="0"/>
          <c:showSerName val="0"/>
          <c:showPercent val="0"/>
          <c:showBubbleSize val="0"/>
        </c:dLbls>
        <c:gapWidth val="45"/>
        <c:axId val="654447032"/>
        <c:axId val="654446704"/>
      </c:barChart>
      <c:dateAx>
        <c:axId val="654447032"/>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4446704"/>
        <c:crosses val="autoZero"/>
        <c:auto val="0"/>
        <c:lblOffset val="100"/>
        <c:baseTimeUnit val="months"/>
        <c:majorUnit val="12"/>
        <c:majorTimeUnit val="months"/>
      </c:dateAx>
      <c:valAx>
        <c:axId val="65444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4447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r>
              <a:rPr lang="de-DE" b="1"/>
              <a:t>Monatliche</a:t>
            </a:r>
            <a:r>
              <a:rPr lang="de-DE" b="1" baseline="0"/>
              <a:t> Inflationsrate in der EU</a:t>
            </a:r>
          </a:p>
          <a:p>
            <a:pPr algn="l">
              <a:defRPr/>
            </a:pPr>
            <a:r>
              <a:rPr lang="de-DE" sz="1000"/>
              <a:t>HVPI (2015 = 100) - Vorjahresveränderung in %</a:t>
            </a:r>
          </a:p>
        </c:rich>
      </c:tx>
      <c:layout>
        <c:manualLayout>
          <c:xMode val="edge"/>
          <c:yMode val="edge"/>
          <c:x val="1.9666666666666662E-2"/>
          <c:y val="2.861953557479633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5.7636668403927151E-2"/>
          <c:y val="0.20348829461332812"/>
          <c:w val="0.91612600303316294"/>
          <c:h val="0.70075002234627792"/>
        </c:manualLayout>
      </c:layout>
      <c:barChart>
        <c:barDir val="col"/>
        <c:grouping val="clustered"/>
        <c:varyColors val="0"/>
        <c:ser>
          <c:idx val="0"/>
          <c:order val="0"/>
          <c:spPr>
            <a:solidFill>
              <a:schemeClr val="accent1"/>
            </a:solidFill>
            <a:ln>
              <a:noFill/>
            </a:ln>
            <a:effectLst/>
          </c:spPr>
          <c:invertIfNegative val="0"/>
          <c:cat>
            <c:numRef>
              <c:f>'Verbraucherpreisindex EU'!$A$7:$A$162</c:f>
              <c:numCache>
                <c:formatCode>[$-407]mmm/\ yy;@</c:formatCode>
                <c:ptCount val="156"/>
                <c:pt idx="0">
                  <c:v>43800</c:v>
                </c:pt>
                <c:pt idx="1">
                  <c:v>43770</c:v>
                </c:pt>
                <c:pt idx="2">
                  <c:v>43739</c:v>
                </c:pt>
                <c:pt idx="3">
                  <c:v>43709</c:v>
                </c:pt>
                <c:pt idx="4">
                  <c:v>43678</c:v>
                </c:pt>
                <c:pt idx="5">
                  <c:v>43647</c:v>
                </c:pt>
                <c:pt idx="6">
                  <c:v>43617</c:v>
                </c:pt>
                <c:pt idx="7">
                  <c:v>43586</c:v>
                </c:pt>
                <c:pt idx="8">
                  <c:v>43556</c:v>
                </c:pt>
                <c:pt idx="9">
                  <c:v>43525</c:v>
                </c:pt>
                <c:pt idx="10">
                  <c:v>43497</c:v>
                </c:pt>
                <c:pt idx="11">
                  <c:v>43466</c:v>
                </c:pt>
                <c:pt idx="12">
                  <c:v>43435</c:v>
                </c:pt>
                <c:pt idx="13">
                  <c:v>43405</c:v>
                </c:pt>
                <c:pt idx="14">
                  <c:v>43374</c:v>
                </c:pt>
                <c:pt idx="15">
                  <c:v>43344</c:v>
                </c:pt>
                <c:pt idx="16">
                  <c:v>43313</c:v>
                </c:pt>
                <c:pt idx="17">
                  <c:v>43282</c:v>
                </c:pt>
                <c:pt idx="18">
                  <c:v>43252</c:v>
                </c:pt>
                <c:pt idx="19">
                  <c:v>43221</c:v>
                </c:pt>
                <c:pt idx="20">
                  <c:v>43191</c:v>
                </c:pt>
                <c:pt idx="21">
                  <c:v>43160</c:v>
                </c:pt>
                <c:pt idx="22">
                  <c:v>43132</c:v>
                </c:pt>
                <c:pt idx="23">
                  <c:v>43101</c:v>
                </c:pt>
                <c:pt idx="24">
                  <c:v>43070</c:v>
                </c:pt>
                <c:pt idx="25">
                  <c:v>43040</c:v>
                </c:pt>
                <c:pt idx="26">
                  <c:v>43009</c:v>
                </c:pt>
                <c:pt idx="27">
                  <c:v>42979</c:v>
                </c:pt>
                <c:pt idx="28">
                  <c:v>42948</c:v>
                </c:pt>
                <c:pt idx="29">
                  <c:v>42917</c:v>
                </c:pt>
                <c:pt idx="30">
                  <c:v>42887</c:v>
                </c:pt>
                <c:pt idx="31">
                  <c:v>42856</c:v>
                </c:pt>
                <c:pt idx="32">
                  <c:v>42826</c:v>
                </c:pt>
                <c:pt idx="33">
                  <c:v>42795</c:v>
                </c:pt>
                <c:pt idx="34">
                  <c:v>42767</c:v>
                </c:pt>
                <c:pt idx="35">
                  <c:v>42736</c:v>
                </c:pt>
                <c:pt idx="36">
                  <c:v>42705</c:v>
                </c:pt>
                <c:pt idx="37">
                  <c:v>42675</c:v>
                </c:pt>
                <c:pt idx="38">
                  <c:v>42644</c:v>
                </c:pt>
                <c:pt idx="39">
                  <c:v>42614</c:v>
                </c:pt>
                <c:pt idx="40">
                  <c:v>42583</c:v>
                </c:pt>
                <c:pt idx="41">
                  <c:v>42552</c:v>
                </c:pt>
                <c:pt idx="42">
                  <c:v>42522</c:v>
                </c:pt>
                <c:pt idx="43">
                  <c:v>42491</c:v>
                </c:pt>
                <c:pt idx="44">
                  <c:v>42461</c:v>
                </c:pt>
                <c:pt idx="45">
                  <c:v>42430</c:v>
                </c:pt>
                <c:pt idx="46">
                  <c:v>42401</c:v>
                </c:pt>
                <c:pt idx="47">
                  <c:v>42370</c:v>
                </c:pt>
                <c:pt idx="48">
                  <c:v>42339</c:v>
                </c:pt>
                <c:pt idx="49">
                  <c:v>42309</c:v>
                </c:pt>
                <c:pt idx="50">
                  <c:v>42278</c:v>
                </c:pt>
                <c:pt idx="51">
                  <c:v>42248</c:v>
                </c:pt>
                <c:pt idx="52">
                  <c:v>42217</c:v>
                </c:pt>
                <c:pt idx="53">
                  <c:v>42186</c:v>
                </c:pt>
                <c:pt idx="54">
                  <c:v>42156</c:v>
                </c:pt>
                <c:pt idx="55">
                  <c:v>42125</c:v>
                </c:pt>
                <c:pt idx="56">
                  <c:v>42095</c:v>
                </c:pt>
                <c:pt idx="57">
                  <c:v>42064</c:v>
                </c:pt>
                <c:pt idx="58">
                  <c:v>42036</c:v>
                </c:pt>
                <c:pt idx="59">
                  <c:v>42005</c:v>
                </c:pt>
                <c:pt idx="60">
                  <c:v>41974</c:v>
                </c:pt>
                <c:pt idx="61">
                  <c:v>41944</c:v>
                </c:pt>
                <c:pt idx="62">
                  <c:v>41913</c:v>
                </c:pt>
                <c:pt idx="63">
                  <c:v>41883</c:v>
                </c:pt>
                <c:pt idx="64">
                  <c:v>41852</c:v>
                </c:pt>
                <c:pt idx="65">
                  <c:v>41821</c:v>
                </c:pt>
                <c:pt idx="66">
                  <c:v>41791</c:v>
                </c:pt>
                <c:pt idx="67">
                  <c:v>41760</c:v>
                </c:pt>
                <c:pt idx="68">
                  <c:v>41730</c:v>
                </c:pt>
                <c:pt idx="69">
                  <c:v>41699</c:v>
                </c:pt>
                <c:pt idx="70">
                  <c:v>41671</c:v>
                </c:pt>
                <c:pt idx="71">
                  <c:v>41640</c:v>
                </c:pt>
                <c:pt idx="72">
                  <c:v>41609</c:v>
                </c:pt>
                <c:pt idx="73">
                  <c:v>41579</c:v>
                </c:pt>
                <c:pt idx="74">
                  <c:v>41548</c:v>
                </c:pt>
                <c:pt idx="75">
                  <c:v>41518</c:v>
                </c:pt>
                <c:pt idx="76">
                  <c:v>41487</c:v>
                </c:pt>
                <c:pt idx="77">
                  <c:v>41456</c:v>
                </c:pt>
                <c:pt idx="78">
                  <c:v>41426</c:v>
                </c:pt>
                <c:pt idx="79">
                  <c:v>41395</c:v>
                </c:pt>
                <c:pt idx="80">
                  <c:v>41365</c:v>
                </c:pt>
                <c:pt idx="81">
                  <c:v>41334</c:v>
                </c:pt>
                <c:pt idx="82">
                  <c:v>41306</c:v>
                </c:pt>
                <c:pt idx="83">
                  <c:v>41275</c:v>
                </c:pt>
                <c:pt idx="84">
                  <c:v>41244</c:v>
                </c:pt>
                <c:pt idx="85">
                  <c:v>41214</c:v>
                </c:pt>
                <c:pt idx="86">
                  <c:v>41183</c:v>
                </c:pt>
                <c:pt idx="87">
                  <c:v>41153</c:v>
                </c:pt>
                <c:pt idx="88">
                  <c:v>41122</c:v>
                </c:pt>
                <c:pt idx="89">
                  <c:v>41091</c:v>
                </c:pt>
                <c:pt idx="90">
                  <c:v>41061</c:v>
                </c:pt>
                <c:pt idx="91">
                  <c:v>41030</c:v>
                </c:pt>
                <c:pt idx="92">
                  <c:v>41000</c:v>
                </c:pt>
                <c:pt idx="93">
                  <c:v>40969</c:v>
                </c:pt>
                <c:pt idx="94">
                  <c:v>40940</c:v>
                </c:pt>
                <c:pt idx="95">
                  <c:v>40909</c:v>
                </c:pt>
                <c:pt idx="96">
                  <c:v>40878</c:v>
                </c:pt>
                <c:pt idx="97">
                  <c:v>40848</c:v>
                </c:pt>
                <c:pt idx="98">
                  <c:v>40817</c:v>
                </c:pt>
                <c:pt idx="99">
                  <c:v>40787</c:v>
                </c:pt>
                <c:pt idx="100">
                  <c:v>40756</c:v>
                </c:pt>
                <c:pt idx="101">
                  <c:v>40725</c:v>
                </c:pt>
                <c:pt idx="102">
                  <c:v>40695</c:v>
                </c:pt>
                <c:pt idx="103">
                  <c:v>40664</c:v>
                </c:pt>
                <c:pt idx="104">
                  <c:v>40634</c:v>
                </c:pt>
                <c:pt idx="105">
                  <c:v>40603</c:v>
                </c:pt>
                <c:pt idx="106">
                  <c:v>40575</c:v>
                </c:pt>
                <c:pt idx="107">
                  <c:v>40544</c:v>
                </c:pt>
                <c:pt idx="108">
                  <c:v>40513</c:v>
                </c:pt>
                <c:pt idx="109">
                  <c:v>40483</c:v>
                </c:pt>
                <c:pt idx="110">
                  <c:v>40452</c:v>
                </c:pt>
                <c:pt idx="111">
                  <c:v>40422</c:v>
                </c:pt>
                <c:pt idx="112">
                  <c:v>40391</c:v>
                </c:pt>
                <c:pt idx="113">
                  <c:v>40360</c:v>
                </c:pt>
                <c:pt idx="114">
                  <c:v>40330</c:v>
                </c:pt>
                <c:pt idx="115">
                  <c:v>40299</c:v>
                </c:pt>
                <c:pt idx="116">
                  <c:v>40269</c:v>
                </c:pt>
                <c:pt idx="117">
                  <c:v>40238</c:v>
                </c:pt>
                <c:pt idx="118">
                  <c:v>40210</c:v>
                </c:pt>
                <c:pt idx="119">
                  <c:v>40179</c:v>
                </c:pt>
                <c:pt idx="120">
                  <c:v>40148</c:v>
                </c:pt>
                <c:pt idx="121">
                  <c:v>40118</c:v>
                </c:pt>
                <c:pt idx="122">
                  <c:v>40087</c:v>
                </c:pt>
                <c:pt idx="123">
                  <c:v>40057</c:v>
                </c:pt>
                <c:pt idx="124">
                  <c:v>40026</c:v>
                </c:pt>
                <c:pt idx="125">
                  <c:v>39995</c:v>
                </c:pt>
                <c:pt idx="126">
                  <c:v>39965</c:v>
                </c:pt>
                <c:pt idx="127">
                  <c:v>39934</c:v>
                </c:pt>
                <c:pt idx="128">
                  <c:v>39904</c:v>
                </c:pt>
                <c:pt idx="129">
                  <c:v>39873</c:v>
                </c:pt>
                <c:pt idx="130">
                  <c:v>39845</c:v>
                </c:pt>
                <c:pt idx="131">
                  <c:v>39814</c:v>
                </c:pt>
                <c:pt idx="132">
                  <c:v>39783</c:v>
                </c:pt>
                <c:pt idx="133">
                  <c:v>39753</c:v>
                </c:pt>
                <c:pt idx="134">
                  <c:v>39722</c:v>
                </c:pt>
                <c:pt idx="135">
                  <c:v>39692</c:v>
                </c:pt>
                <c:pt idx="136">
                  <c:v>39661</c:v>
                </c:pt>
                <c:pt idx="137">
                  <c:v>39630</c:v>
                </c:pt>
                <c:pt idx="138">
                  <c:v>39600</c:v>
                </c:pt>
                <c:pt idx="139">
                  <c:v>39569</c:v>
                </c:pt>
                <c:pt idx="140">
                  <c:v>39539</c:v>
                </c:pt>
                <c:pt idx="141">
                  <c:v>39508</c:v>
                </c:pt>
                <c:pt idx="142">
                  <c:v>39479</c:v>
                </c:pt>
                <c:pt idx="143">
                  <c:v>39448</c:v>
                </c:pt>
                <c:pt idx="144">
                  <c:v>39417</c:v>
                </c:pt>
                <c:pt idx="145">
                  <c:v>39387</c:v>
                </c:pt>
                <c:pt idx="146">
                  <c:v>39356</c:v>
                </c:pt>
                <c:pt idx="147">
                  <c:v>39326</c:v>
                </c:pt>
                <c:pt idx="148">
                  <c:v>39295</c:v>
                </c:pt>
                <c:pt idx="149">
                  <c:v>39264</c:v>
                </c:pt>
                <c:pt idx="150">
                  <c:v>39234</c:v>
                </c:pt>
                <c:pt idx="151">
                  <c:v>39203</c:v>
                </c:pt>
                <c:pt idx="152">
                  <c:v>39173</c:v>
                </c:pt>
                <c:pt idx="153">
                  <c:v>39142</c:v>
                </c:pt>
                <c:pt idx="154">
                  <c:v>39114</c:v>
                </c:pt>
                <c:pt idx="155">
                  <c:v>39083</c:v>
                </c:pt>
              </c:numCache>
            </c:numRef>
          </c:cat>
          <c:val>
            <c:numRef>
              <c:f>'Verbraucherpreisindex EU'!$B$7:$B$162</c:f>
              <c:numCache>
                <c:formatCode>General</c:formatCode>
                <c:ptCount val="156"/>
                <c:pt idx="12">
                  <c:v>1.7</c:v>
                </c:pt>
                <c:pt idx="13">
                  <c:v>2</c:v>
                </c:pt>
                <c:pt idx="14">
                  <c:v>2.2000000000000002</c:v>
                </c:pt>
                <c:pt idx="15">
                  <c:v>2.1</c:v>
                </c:pt>
                <c:pt idx="16">
                  <c:v>2.2000000000000002</c:v>
                </c:pt>
                <c:pt idx="17">
                  <c:v>2.2000000000000002</c:v>
                </c:pt>
                <c:pt idx="18">
                  <c:v>2.1</c:v>
                </c:pt>
                <c:pt idx="19">
                  <c:v>2</c:v>
                </c:pt>
                <c:pt idx="20">
                  <c:v>1.5</c:v>
                </c:pt>
                <c:pt idx="21">
                  <c:v>1.5</c:v>
                </c:pt>
                <c:pt idx="22">
                  <c:v>1.4</c:v>
                </c:pt>
                <c:pt idx="23">
                  <c:v>1.6</c:v>
                </c:pt>
                <c:pt idx="24">
                  <c:v>1.7</c:v>
                </c:pt>
                <c:pt idx="25">
                  <c:v>1.8</c:v>
                </c:pt>
                <c:pt idx="26">
                  <c:v>1.7</c:v>
                </c:pt>
                <c:pt idx="27">
                  <c:v>1.8</c:v>
                </c:pt>
                <c:pt idx="28">
                  <c:v>1.7</c:v>
                </c:pt>
                <c:pt idx="29">
                  <c:v>1.5</c:v>
                </c:pt>
                <c:pt idx="30">
                  <c:v>1.5</c:v>
                </c:pt>
                <c:pt idx="31">
                  <c:v>1.6</c:v>
                </c:pt>
                <c:pt idx="32">
                  <c:v>2</c:v>
                </c:pt>
                <c:pt idx="33">
                  <c:v>1.6</c:v>
                </c:pt>
                <c:pt idx="34">
                  <c:v>2</c:v>
                </c:pt>
                <c:pt idx="35">
                  <c:v>1.7</c:v>
                </c:pt>
                <c:pt idx="36">
                  <c:v>1.2</c:v>
                </c:pt>
                <c:pt idx="37">
                  <c:v>0.6</c:v>
                </c:pt>
                <c:pt idx="38">
                  <c:v>0.5</c:v>
                </c:pt>
                <c:pt idx="39">
                  <c:v>0.4</c:v>
                </c:pt>
                <c:pt idx="40">
                  <c:v>0.3</c:v>
                </c:pt>
                <c:pt idx="41">
                  <c:v>0.2</c:v>
                </c:pt>
                <c:pt idx="42">
                  <c:v>0.1</c:v>
                </c:pt>
                <c:pt idx="43">
                  <c:v>-0.1</c:v>
                </c:pt>
                <c:pt idx="44">
                  <c:v>-0.2</c:v>
                </c:pt>
                <c:pt idx="45">
                  <c:v>0</c:v>
                </c:pt>
                <c:pt idx="46">
                  <c:v>-0.1</c:v>
                </c:pt>
                <c:pt idx="47">
                  <c:v>0.3</c:v>
                </c:pt>
                <c:pt idx="48">
                  <c:v>0.2</c:v>
                </c:pt>
                <c:pt idx="49">
                  <c:v>0.1</c:v>
                </c:pt>
                <c:pt idx="50">
                  <c:v>0</c:v>
                </c:pt>
                <c:pt idx="51">
                  <c:v>-0.1</c:v>
                </c:pt>
                <c:pt idx="52">
                  <c:v>0</c:v>
                </c:pt>
                <c:pt idx="53">
                  <c:v>0.2</c:v>
                </c:pt>
                <c:pt idx="54">
                  <c:v>0.1</c:v>
                </c:pt>
                <c:pt idx="55">
                  <c:v>0.3</c:v>
                </c:pt>
                <c:pt idx="56">
                  <c:v>0</c:v>
                </c:pt>
                <c:pt idx="57">
                  <c:v>-0.1</c:v>
                </c:pt>
                <c:pt idx="58">
                  <c:v>-0.3</c:v>
                </c:pt>
                <c:pt idx="59">
                  <c:v>-0.5</c:v>
                </c:pt>
                <c:pt idx="60">
                  <c:v>-0.1</c:v>
                </c:pt>
                <c:pt idx="61">
                  <c:v>0.4</c:v>
                </c:pt>
                <c:pt idx="62">
                  <c:v>0.5</c:v>
                </c:pt>
                <c:pt idx="63">
                  <c:v>0.4</c:v>
                </c:pt>
                <c:pt idx="64">
                  <c:v>0.5</c:v>
                </c:pt>
                <c:pt idx="65">
                  <c:v>0.5</c:v>
                </c:pt>
                <c:pt idx="66">
                  <c:v>0.7</c:v>
                </c:pt>
                <c:pt idx="67">
                  <c:v>0.6</c:v>
                </c:pt>
                <c:pt idx="68">
                  <c:v>0.8</c:v>
                </c:pt>
                <c:pt idx="69">
                  <c:v>0.6</c:v>
                </c:pt>
                <c:pt idx="70">
                  <c:v>0.8</c:v>
                </c:pt>
                <c:pt idx="71">
                  <c:v>0.9</c:v>
                </c:pt>
                <c:pt idx="72">
                  <c:v>1</c:v>
                </c:pt>
                <c:pt idx="73">
                  <c:v>1</c:v>
                </c:pt>
                <c:pt idx="74">
                  <c:v>0.9</c:v>
                </c:pt>
                <c:pt idx="75">
                  <c:v>1.3</c:v>
                </c:pt>
                <c:pt idx="76">
                  <c:v>1.5</c:v>
                </c:pt>
                <c:pt idx="77">
                  <c:v>1.7</c:v>
                </c:pt>
                <c:pt idx="78">
                  <c:v>1.7</c:v>
                </c:pt>
                <c:pt idx="79">
                  <c:v>1.6</c:v>
                </c:pt>
                <c:pt idx="80">
                  <c:v>1.4</c:v>
                </c:pt>
                <c:pt idx="81">
                  <c:v>1.9</c:v>
                </c:pt>
                <c:pt idx="82">
                  <c:v>2</c:v>
                </c:pt>
                <c:pt idx="83">
                  <c:v>2.1</c:v>
                </c:pt>
                <c:pt idx="84">
                  <c:v>2.2999999999999998</c:v>
                </c:pt>
                <c:pt idx="85">
                  <c:v>2.4</c:v>
                </c:pt>
                <c:pt idx="86">
                  <c:v>2.6</c:v>
                </c:pt>
                <c:pt idx="87">
                  <c:v>2.7</c:v>
                </c:pt>
                <c:pt idx="88">
                  <c:v>2.7</c:v>
                </c:pt>
                <c:pt idx="89">
                  <c:v>2.5</c:v>
                </c:pt>
                <c:pt idx="90">
                  <c:v>2.5</c:v>
                </c:pt>
                <c:pt idx="91">
                  <c:v>2.6</c:v>
                </c:pt>
                <c:pt idx="92">
                  <c:v>2.7</c:v>
                </c:pt>
                <c:pt idx="93">
                  <c:v>2.9</c:v>
                </c:pt>
                <c:pt idx="94">
                  <c:v>2.9</c:v>
                </c:pt>
                <c:pt idx="95">
                  <c:v>2.9</c:v>
                </c:pt>
                <c:pt idx="96">
                  <c:v>3</c:v>
                </c:pt>
                <c:pt idx="97">
                  <c:v>3.3</c:v>
                </c:pt>
                <c:pt idx="98">
                  <c:v>3.3</c:v>
                </c:pt>
                <c:pt idx="99">
                  <c:v>3.3</c:v>
                </c:pt>
                <c:pt idx="100">
                  <c:v>2.9</c:v>
                </c:pt>
                <c:pt idx="101">
                  <c:v>3</c:v>
                </c:pt>
                <c:pt idx="102">
                  <c:v>3.1</c:v>
                </c:pt>
                <c:pt idx="103">
                  <c:v>3.2</c:v>
                </c:pt>
                <c:pt idx="104">
                  <c:v>3.3</c:v>
                </c:pt>
                <c:pt idx="105">
                  <c:v>3.1</c:v>
                </c:pt>
                <c:pt idx="106">
                  <c:v>2.9</c:v>
                </c:pt>
                <c:pt idx="107">
                  <c:v>2.7</c:v>
                </c:pt>
                <c:pt idx="108">
                  <c:v>2.7</c:v>
                </c:pt>
                <c:pt idx="109">
                  <c:v>2.2999999999999998</c:v>
                </c:pt>
                <c:pt idx="110">
                  <c:v>2.2999999999999998</c:v>
                </c:pt>
                <c:pt idx="111">
                  <c:v>2.2999999999999998</c:v>
                </c:pt>
                <c:pt idx="112">
                  <c:v>2</c:v>
                </c:pt>
                <c:pt idx="113">
                  <c:v>2.1</c:v>
                </c:pt>
                <c:pt idx="114">
                  <c:v>1.9</c:v>
                </c:pt>
                <c:pt idx="115">
                  <c:v>2.1</c:v>
                </c:pt>
                <c:pt idx="116">
                  <c:v>2.1</c:v>
                </c:pt>
                <c:pt idx="117">
                  <c:v>2</c:v>
                </c:pt>
                <c:pt idx="118">
                  <c:v>1.5</c:v>
                </c:pt>
                <c:pt idx="119">
                  <c:v>1.7</c:v>
                </c:pt>
                <c:pt idx="120">
                  <c:v>1.5</c:v>
                </c:pt>
                <c:pt idx="121">
                  <c:v>1</c:v>
                </c:pt>
                <c:pt idx="122">
                  <c:v>0.5</c:v>
                </c:pt>
                <c:pt idx="123">
                  <c:v>0.3</c:v>
                </c:pt>
                <c:pt idx="124">
                  <c:v>0.6</c:v>
                </c:pt>
                <c:pt idx="125">
                  <c:v>0.2</c:v>
                </c:pt>
                <c:pt idx="126">
                  <c:v>0.6</c:v>
                </c:pt>
                <c:pt idx="127">
                  <c:v>0.8</c:v>
                </c:pt>
                <c:pt idx="128">
                  <c:v>1.3</c:v>
                </c:pt>
                <c:pt idx="129">
                  <c:v>1.4</c:v>
                </c:pt>
                <c:pt idx="130">
                  <c:v>1.8</c:v>
                </c:pt>
                <c:pt idx="131">
                  <c:v>1.7</c:v>
                </c:pt>
                <c:pt idx="132">
                  <c:v>2.2000000000000002</c:v>
                </c:pt>
                <c:pt idx="133">
                  <c:v>2.8</c:v>
                </c:pt>
                <c:pt idx="134">
                  <c:v>3.7</c:v>
                </c:pt>
                <c:pt idx="135">
                  <c:v>4.2</c:v>
                </c:pt>
                <c:pt idx="136">
                  <c:v>4.3</c:v>
                </c:pt>
                <c:pt idx="137">
                  <c:v>4.4000000000000004</c:v>
                </c:pt>
                <c:pt idx="138">
                  <c:v>4.3</c:v>
                </c:pt>
                <c:pt idx="139">
                  <c:v>4</c:v>
                </c:pt>
                <c:pt idx="140">
                  <c:v>3.6</c:v>
                </c:pt>
                <c:pt idx="141">
                  <c:v>3.7</c:v>
                </c:pt>
                <c:pt idx="142">
                  <c:v>3.5</c:v>
                </c:pt>
                <c:pt idx="143">
                  <c:v>3.4</c:v>
                </c:pt>
                <c:pt idx="144">
                  <c:v>3.2</c:v>
                </c:pt>
                <c:pt idx="145">
                  <c:v>3.1</c:v>
                </c:pt>
                <c:pt idx="146">
                  <c:v>2.7</c:v>
                </c:pt>
                <c:pt idx="147">
                  <c:v>2.2000000000000002</c:v>
                </c:pt>
                <c:pt idx="148">
                  <c:v>1.9</c:v>
                </c:pt>
                <c:pt idx="149">
                  <c:v>2</c:v>
                </c:pt>
                <c:pt idx="150">
                  <c:v>2.1</c:v>
                </c:pt>
                <c:pt idx="151">
                  <c:v>2.1</c:v>
                </c:pt>
                <c:pt idx="152">
                  <c:v>2.2000000000000002</c:v>
                </c:pt>
                <c:pt idx="153">
                  <c:v>2.2999999999999998</c:v>
                </c:pt>
                <c:pt idx="154">
                  <c:v>2.2000000000000002</c:v>
                </c:pt>
                <c:pt idx="155">
                  <c:v>2.1</c:v>
                </c:pt>
              </c:numCache>
            </c:numRef>
          </c:val>
          <c:extLst>
            <c:ext xmlns:c16="http://schemas.microsoft.com/office/drawing/2014/chart" uri="{C3380CC4-5D6E-409C-BE32-E72D297353CC}">
              <c16:uniqueId val="{00000000-F9CA-4DAD-ACE9-7300E33E1A0C}"/>
            </c:ext>
          </c:extLst>
        </c:ser>
        <c:dLbls>
          <c:showLegendKey val="0"/>
          <c:showVal val="0"/>
          <c:showCatName val="0"/>
          <c:showSerName val="0"/>
          <c:showPercent val="0"/>
          <c:showBubbleSize val="0"/>
        </c:dLbls>
        <c:gapWidth val="45"/>
        <c:axId val="654447032"/>
        <c:axId val="654446704"/>
      </c:barChart>
      <c:dateAx>
        <c:axId val="654447032"/>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4446704"/>
        <c:crosses val="autoZero"/>
        <c:auto val="0"/>
        <c:lblOffset val="100"/>
        <c:baseTimeUnit val="months"/>
        <c:majorUnit val="12"/>
        <c:majorTimeUnit val="months"/>
      </c:dateAx>
      <c:valAx>
        <c:axId val="654446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4447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r>
              <a:rPr lang="de-DE" b="1"/>
              <a:t>Jährliche</a:t>
            </a:r>
            <a:r>
              <a:rPr lang="de-DE" b="1" baseline="0"/>
              <a:t> Inflationsrate</a:t>
            </a:r>
          </a:p>
          <a:p>
            <a:pPr algn="l">
              <a:defRPr/>
            </a:pPr>
            <a:r>
              <a:rPr lang="de-DE" sz="1000"/>
              <a:t>HVPI (2015 = 100) - Vorjahresveränderung in %</a:t>
            </a:r>
          </a:p>
        </c:rich>
      </c:tx>
      <c:layout>
        <c:manualLayout>
          <c:xMode val="edge"/>
          <c:yMode val="edge"/>
          <c:x val="1.9666666666666662E-2"/>
          <c:y val="2.861953557479633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1947938529150768E-2"/>
          <c:y val="0.20348829461332812"/>
          <c:w val="0.90181473290793923"/>
          <c:h val="0.70075002234627792"/>
        </c:manualLayout>
      </c:layout>
      <c:barChart>
        <c:barDir val="col"/>
        <c:grouping val="clustered"/>
        <c:varyColors val="0"/>
        <c:ser>
          <c:idx val="0"/>
          <c:order val="0"/>
          <c:tx>
            <c:strRef>
              <c:f>'Verbraucherpreisindex EU'!$CU$6</c:f>
              <c:strCache>
                <c:ptCount val="1"/>
                <c:pt idx="0">
                  <c:v>Euroraum (EA11-2000, EA12-2006, EA13-2007, EA15-2008, EA16-2010, EA17-2013, EA18-2014, EA19)</c:v>
                </c:pt>
              </c:strCache>
            </c:strRef>
          </c:tx>
          <c:spPr>
            <a:solidFill>
              <a:schemeClr val="accent1"/>
            </a:solidFill>
            <a:ln>
              <a:noFill/>
            </a:ln>
            <a:effectLst/>
          </c:spPr>
          <c:invertIfNegative val="0"/>
          <c:cat>
            <c:numRef>
              <c:f>'Verbraucherpreisindex EU'!$CQ$8:$CQ$19</c:f>
              <c:numCache>
                <c:formatCode>yyyy</c:formatCode>
                <c:ptCount val="12"/>
                <c:pt idx="0">
                  <c:v>43101</c:v>
                </c:pt>
                <c:pt idx="1">
                  <c:v>42736</c:v>
                </c:pt>
                <c:pt idx="2">
                  <c:v>42370</c:v>
                </c:pt>
                <c:pt idx="3">
                  <c:v>42005</c:v>
                </c:pt>
                <c:pt idx="4">
                  <c:v>41640</c:v>
                </c:pt>
                <c:pt idx="5">
                  <c:v>41275</c:v>
                </c:pt>
                <c:pt idx="6">
                  <c:v>40909</c:v>
                </c:pt>
                <c:pt idx="7">
                  <c:v>40544</c:v>
                </c:pt>
                <c:pt idx="8">
                  <c:v>40179</c:v>
                </c:pt>
                <c:pt idx="9">
                  <c:v>39814</c:v>
                </c:pt>
                <c:pt idx="10">
                  <c:v>39448</c:v>
                </c:pt>
                <c:pt idx="11">
                  <c:v>39083</c:v>
                </c:pt>
              </c:numCache>
            </c:numRef>
          </c:cat>
          <c:val>
            <c:numRef>
              <c:f>'Verbraucherpreisindex EU'!$CU$9:$CU$19</c:f>
            </c:numRef>
          </c:val>
          <c:extLst>
            <c:ext xmlns:c16="http://schemas.microsoft.com/office/drawing/2014/chart" uri="{C3380CC4-5D6E-409C-BE32-E72D297353CC}">
              <c16:uniqueId val="{00000000-0BF9-48FC-9240-224D0F1C4690}"/>
            </c:ext>
          </c:extLst>
        </c:ser>
        <c:ser>
          <c:idx val="1"/>
          <c:order val="1"/>
          <c:tx>
            <c:strRef>
              <c:f>'Verbraucherpreisindex EU'!$CZ$6</c:f>
              <c:strCache>
                <c:ptCount val="1"/>
                <c:pt idx="0">
                  <c:v>Tschechische Republik</c:v>
                </c:pt>
              </c:strCache>
            </c:strRef>
          </c:tx>
          <c:spPr>
            <a:solidFill>
              <a:schemeClr val="accent1">
                <a:lumMod val="20000"/>
                <a:lumOff val="80000"/>
              </a:schemeClr>
            </a:solidFill>
            <a:ln>
              <a:noFill/>
            </a:ln>
            <a:effectLst/>
          </c:spPr>
          <c:invertIfNegative val="0"/>
          <c:cat>
            <c:numRef>
              <c:f>'Verbraucherpreisindex EU'!$CQ$8:$CQ$19</c:f>
              <c:numCache>
                <c:formatCode>yyyy</c:formatCode>
                <c:ptCount val="12"/>
                <c:pt idx="0">
                  <c:v>43101</c:v>
                </c:pt>
                <c:pt idx="1">
                  <c:v>42736</c:v>
                </c:pt>
                <c:pt idx="2">
                  <c:v>42370</c:v>
                </c:pt>
                <c:pt idx="3">
                  <c:v>42005</c:v>
                </c:pt>
                <c:pt idx="4">
                  <c:v>41640</c:v>
                </c:pt>
                <c:pt idx="5">
                  <c:v>41275</c:v>
                </c:pt>
                <c:pt idx="6">
                  <c:v>40909</c:v>
                </c:pt>
                <c:pt idx="7">
                  <c:v>40544</c:v>
                </c:pt>
                <c:pt idx="8">
                  <c:v>40179</c:v>
                </c:pt>
                <c:pt idx="9">
                  <c:v>39814</c:v>
                </c:pt>
                <c:pt idx="10">
                  <c:v>39448</c:v>
                </c:pt>
                <c:pt idx="11">
                  <c:v>39083</c:v>
                </c:pt>
              </c:numCache>
            </c:numRef>
          </c:cat>
          <c:val>
            <c:numRef>
              <c:f>'Verbraucherpreisindex EU'!$CZ$9:$CZ$19</c:f>
            </c:numRef>
          </c:val>
          <c:extLst>
            <c:ext xmlns:c16="http://schemas.microsoft.com/office/drawing/2014/chart" uri="{C3380CC4-5D6E-409C-BE32-E72D297353CC}">
              <c16:uniqueId val="{00000001-0BF9-48FC-9240-224D0F1C4690}"/>
            </c:ext>
          </c:extLst>
        </c:ser>
        <c:ser>
          <c:idx val="2"/>
          <c:order val="2"/>
          <c:tx>
            <c:strRef>
              <c:f>'Verbraucherpreisindex EU'!$CS$6</c:f>
              <c:strCache>
                <c:ptCount val="1"/>
                <c:pt idx="0">
                  <c:v>EU28</c:v>
                </c:pt>
              </c:strCache>
            </c:strRef>
          </c:tx>
          <c:spPr>
            <a:solidFill>
              <a:schemeClr val="tx2"/>
            </a:solidFill>
            <a:ln>
              <a:noFill/>
            </a:ln>
            <a:effectLst/>
          </c:spPr>
          <c:invertIfNegative val="0"/>
          <c:cat>
            <c:numRef>
              <c:f>'Verbraucherpreisindex EU'!$CQ$8:$CQ$19</c:f>
              <c:numCache>
                <c:formatCode>yyyy</c:formatCode>
                <c:ptCount val="12"/>
                <c:pt idx="0">
                  <c:v>43101</c:v>
                </c:pt>
                <c:pt idx="1">
                  <c:v>42736</c:v>
                </c:pt>
                <c:pt idx="2">
                  <c:v>42370</c:v>
                </c:pt>
                <c:pt idx="3">
                  <c:v>42005</c:v>
                </c:pt>
                <c:pt idx="4">
                  <c:v>41640</c:v>
                </c:pt>
                <c:pt idx="5">
                  <c:v>41275</c:v>
                </c:pt>
                <c:pt idx="6">
                  <c:v>40909</c:v>
                </c:pt>
                <c:pt idx="7">
                  <c:v>40544</c:v>
                </c:pt>
                <c:pt idx="8">
                  <c:v>40179</c:v>
                </c:pt>
                <c:pt idx="9">
                  <c:v>39814</c:v>
                </c:pt>
                <c:pt idx="10">
                  <c:v>39448</c:v>
                </c:pt>
                <c:pt idx="11">
                  <c:v>39083</c:v>
                </c:pt>
              </c:numCache>
            </c:numRef>
          </c:cat>
          <c:val>
            <c:numRef>
              <c:f>'Verbraucherpreisindex EU'!$CS$8:$CS$19</c:f>
              <c:numCache>
                <c:formatCode>0.0</c:formatCode>
                <c:ptCount val="12"/>
                <c:pt idx="0">
                  <c:v>1.8166666666666667</c:v>
                </c:pt>
                <c:pt idx="1">
                  <c:v>1.7166666666666666</c:v>
                </c:pt>
                <c:pt idx="2">
                  <c:v>0.26666666666666661</c:v>
                </c:pt>
                <c:pt idx="3">
                  <c:v>-8.3333333333333263E-3</c:v>
                </c:pt>
                <c:pt idx="4">
                  <c:v>0.55000000000000004</c:v>
                </c:pt>
                <c:pt idx="5">
                  <c:v>1.5083333333333335</c:v>
                </c:pt>
                <c:pt idx="6">
                  <c:v>2.6583333333333328</c:v>
                </c:pt>
                <c:pt idx="7">
                  <c:v>3.0833333333333339</c:v>
                </c:pt>
                <c:pt idx="8">
                  <c:v>2.0916666666666668</c:v>
                </c:pt>
                <c:pt idx="9">
                  <c:v>0.96666666666666667</c:v>
                </c:pt>
                <c:pt idx="10">
                  <c:v>3.6750000000000003</c:v>
                </c:pt>
                <c:pt idx="11">
                  <c:v>2.3666666666666667</c:v>
                </c:pt>
              </c:numCache>
            </c:numRef>
          </c:val>
          <c:extLst>
            <c:ext xmlns:c16="http://schemas.microsoft.com/office/drawing/2014/chart" uri="{C3380CC4-5D6E-409C-BE32-E72D297353CC}">
              <c16:uniqueId val="{00000000-3576-4449-994F-92435FA6577F}"/>
            </c:ext>
          </c:extLst>
        </c:ser>
        <c:ser>
          <c:idx val="3"/>
          <c:order val="3"/>
          <c:tx>
            <c:strRef>
              <c:f>'Verbraucherpreisindex EU'!$CV$6</c:f>
              <c:strCache>
                <c:ptCount val="1"/>
                <c:pt idx="0">
                  <c:v>EU19</c:v>
                </c:pt>
              </c:strCache>
            </c:strRef>
          </c:tx>
          <c:spPr>
            <a:solidFill>
              <a:schemeClr val="accent1">
                <a:lumMod val="60000"/>
                <a:lumOff val="40000"/>
              </a:schemeClr>
            </a:solidFill>
            <a:ln>
              <a:noFill/>
            </a:ln>
            <a:effectLst/>
          </c:spPr>
          <c:invertIfNegative val="0"/>
          <c:cat>
            <c:numRef>
              <c:f>'Verbraucherpreisindex EU'!$CQ$8:$CQ$19</c:f>
              <c:numCache>
                <c:formatCode>yyyy</c:formatCode>
                <c:ptCount val="12"/>
                <c:pt idx="0">
                  <c:v>43101</c:v>
                </c:pt>
                <c:pt idx="1">
                  <c:v>42736</c:v>
                </c:pt>
                <c:pt idx="2">
                  <c:v>42370</c:v>
                </c:pt>
                <c:pt idx="3">
                  <c:v>42005</c:v>
                </c:pt>
                <c:pt idx="4">
                  <c:v>41640</c:v>
                </c:pt>
                <c:pt idx="5">
                  <c:v>41275</c:v>
                </c:pt>
                <c:pt idx="6">
                  <c:v>40909</c:v>
                </c:pt>
                <c:pt idx="7">
                  <c:v>40544</c:v>
                </c:pt>
                <c:pt idx="8">
                  <c:v>40179</c:v>
                </c:pt>
                <c:pt idx="9">
                  <c:v>39814</c:v>
                </c:pt>
                <c:pt idx="10">
                  <c:v>39448</c:v>
                </c:pt>
                <c:pt idx="11">
                  <c:v>39083</c:v>
                </c:pt>
              </c:numCache>
            </c:numRef>
          </c:cat>
          <c:val>
            <c:numRef>
              <c:f>'Verbraucherpreisindex EU'!$CV$8:$CV$19</c:f>
              <c:numCache>
                <c:formatCode>0.0</c:formatCode>
                <c:ptCount val="12"/>
                <c:pt idx="0">
                  <c:v>1.7333333333333336</c:v>
                </c:pt>
                <c:pt idx="1">
                  <c:v>1.541666666666667</c:v>
                </c:pt>
                <c:pt idx="2">
                  <c:v>0.24166666666666667</c:v>
                </c:pt>
                <c:pt idx="3">
                  <c:v>8.3333333333333315E-3</c:v>
                </c:pt>
                <c:pt idx="4">
                  <c:v>0.44166666666666665</c:v>
                </c:pt>
                <c:pt idx="5">
                  <c:v>1.3333333333333333</c:v>
                </c:pt>
                <c:pt idx="6">
                  <c:v>2.4999999999999996</c:v>
                </c:pt>
                <c:pt idx="7">
                  <c:v>2.7166666666666663</c:v>
                </c:pt>
                <c:pt idx="8">
                  <c:v>1.6083333333333332</c:v>
                </c:pt>
                <c:pt idx="9">
                  <c:v>0.32499999999999996</c:v>
                </c:pt>
                <c:pt idx="10">
                  <c:v>3.3333333333333326</c:v>
                </c:pt>
                <c:pt idx="11">
                  <c:v>2.1749999999999994</c:v>
                </c:pt>
              </c:numCache>
            </c:numRef>
          </c:val>
          <c:extLst>
            <c:ext xmlns:c16="http://schemas.microsoft.com/office/drawing/2014/chart" uri="{C3380CC4-5D6E-409C-BE32-E72D297353CC}">
              <c16:uniqueId val="{00000001-3576-4449-994F-92435FA6577F}"/>
            </c:ext>
          </c:extLst>
        </c:ser>
        <c:dLbls>
          <c:showLegendKey val="0"/>
          <c:showVal val="0"/>
          <c:showCatName val="0"/>
          <c:showSerName val="0"/>
          <c:showPercent val="0"/>
          <c:showBubbleSize val="0"/>
        </c:dLbls>
        <c:gapWidth val="19"/>
        <c:axId val="654447032"/>
        <c:axId val="654446704"/>
      </c:barChart>
      <c:dateAx>
        <c:axId val="654447032"/>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4446704"/>
        <c:crosses val="autoZero"/>
        <c:auto val="0"/>
        <c:lblOffset val="100"/>
        <c:baseTimeUnit val="years"/>
        <c:majorUnit val="1"/>
        <c:majorTimeUnit val="years"/>
      </c:dateAx>
      <c:valAx>
        <c:axId val="654446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4447032"/>
        <c:crosses val="autoZero"/>
        <c:crossBetween val="between"/>
      </c:valAx>
      <c:spPr>
        <a:noFill/>
        <a:ln>
          <a:noFill/>
        </a:ln>
        <a:effectLst/>
      </c:spPr>
    </c:plotArea>
    <c:legend>
      <c:legendPos val="r"/>
      <c:layout>
        <c:manualLayout>
          <c:xMode val="edge"/>
          <c:yMode val="edge"/>
          <c:x val="0.85625136750571651"/>
          <c:y val="2.3967345284631736E-2"/>
          <c:w val="8.3903671253973411E-2"/>
          <c:h val="0.143797984745526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r>
              <a:rPr lang="de-DE" b="1"/>
              <a:t>Jährliche</a:t>
            </a:r>
            <a:r>
              <a:rPr lang="de-DE" b="1" baseline="0"/>
              <a:t> Inflationsrate</a:t>
            </a:r>
          </a:p>
          <a:p>
            <a:pPr algn="l">
              <a:defRPr/>
            </a:pPr>
            <a:r>
              <a:rPr lang="de-DE" sz="1000"/>
              <a:t>HVPI (2015 = 100) - Vorjahresveränderung in %</a:t>
            </a:r>
          </a:p>
        </c:rich>
      </c:tx>
      <c:layout>
        <c:manualLayout>
          <c:xMode val="edge"/>
          <c:yMode val="edge"/>
          <c:x val="1.9666666666666662E-2"/>
          <c:y val="2.861953557479633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1947938529150768E-2"/>
          <c:y val="0.20348829461332812"/>
          <c:w val="0.89704430953286474"/>
          <c:h val="0.70075002234627792"/>
        </c:manualLayout>
      </c:layout>
      <c:barChart>
        <c:barDir val="col"/>
        <c:grouping val="clustered"/>
        <c:varyColors val="0"/>
        <c:ser>
          <c:idx val="0"/>
          <c:order val="0"/>
          <c:tx>
            <c:strRef>
              <c:f>'Verbraucherpreisindex EU'!$CR$6</c:f>
              <c:strCache>
                <c:ptCount val="1"/>
                <c:pt idx="0">
                  <c:v>Europäische Union (EU6-1972, EU9-1980, EU10-1985, EU12-1994, EU15-2004, EU25-2006, EU27-2013, EU28)</c:v>
                </c:pt>
              </c:strCache>
            </c:strRef>
          </c:tx>
          <c:spPr>
            <a:solidFill>
              <a:schemeClr val="accent1"/>
            </a:solidFill>
            <a:ln>
              <a:noFill/>
            </a:ln>
            <a:effectLst/>
          </c:spPr>
          <c:invertIfNegative val="0"/>
          <c:cat>
            <c:numRef>
              <c:f>'Verbraucherpreisindex EU'!$CQ$8:$CQ$19</c:f>
              <c:numCache>
                <c:formatCode>yyyy</c:formatCode>
                <c:ptCount val="12"/>
                <c:pt idx="0">
                  <c:v>43101</c:v>
                </c:pt>
                <c:pt idx="1">
                  <c:v>42736</c:v>
                </c:pt>
                <c:pt idx="2">
                  <c:v>42370</c:v>
                </c:pt>
                <c:pt idx="3">
                  <c:v>42005</c:v>
                </c:pt>
                <c:pt idx="4">
                  <c:v>41640</c:v>
                </c:pt>
                <c:pt idx="5">
                  <c:v>41275</c:v>
                </c:pt>
                <c:pt idx="6">
                  <c:v>40909</c:v>
                </c:pt>
                <c:pt idx="7">
                  <c:v>40544</c:v>
                </c:pt>
                <c:pt idx="8">
                  <c:v>40179</c:v>
                </c:pt>
                <c:pt idx="9">
                  <c:v>39814</c:v>
                </c:pt>
                <c:pt idx="10">
                  <c:v>39448</c:v>
                </c:pt>
                <c:pt idx="11">
                  <c:v>39083</c:v>
                </c:pt>
              </c:numCache>
            </c:numRef>
          </c:cat>
          <c:val>
            <c:numRef>
              <c:f>'Verbraucherpreisindex EU'!$CR$9:$CR$19</c:f>
            </c:numRef>
          </c:val>
          <c:extLst>
            <c:ext xmlns:c16="http://schemas.microsoft.com/office/drawing/2014/chart" uri="{C3380CC4-5D6E-409C-BE32-E72D297353CC}">
              <c16:uniqueId val="{00000000-15E4-4360-B88D-41BCF1CC1B28}"/>
            </c:ext>
          </c:extLst>
        </c:ser>
        <c:ser>
          <c:idx val="1"/>
          <c:order val="1"/>
          <c:tx>
            <c:strRef>
              <c:f>'Verbraucherpreisindex EU'!$DU$6</c:f>
              <c:strCache>
                <c:ptCount val="1"/>
                <c:pt idx="0">
                  <c:v>Slowenien</c:v>
                </c:pt>
              </c:strCache>
            </c:strRef>
          </c:tx>
          <c:spPr>
            <a:solidFill>
              <a:schemeClr val="accent1">
                <a:lumMod val="40000"/>
                <a:lumOff val="60000"/>
              </a:schemeClr>
            </a:solidFill>
            <a:ln>
              <a:noFill/>
            </a:ln>
            <a:effectLst/>
          </c:spPr>
          <c:invertIfNegative val="0"/>
          <c:cat>
            <c:numRef>
              <c:f>'Verbraucherpreisindex EU'!$CQ$8:$CQ$19</c:f>
              <c:numCache>
                <c:formatCode>yyyy</c:formatCode>
                <c:ptCount val="12"/>
                <c:pt idx="0">
                  <c:v>43101</c:v>
                </c:pt>
                <c:pt idx="1">
                  <c:v>42736</c:v>
                </c:pt>
                <c:pt idx="2">
                  <c:v>42370</c:v>
                </c:pt>
                <c:pt idx="3">
                  <c:v>42005</c:v>
                </c:pt>
                <c:pt idx="4">
                  <c:v>41640</c:v>
                </c:pt>
                <c:pt idx="5">
                  <c:v>41275</c:v>
                </c:pt>
                <c:pt idx="6">
                  <c:v>40909</c:v>
                </c:pt>
                <c:pt idx="7">
                  <c:v>40544</c:v>
                </c:pt>
                <c:pt idx="8">
                  <c:v>40179</c:v>
                </c:pt>
                <c:pt idx="9">
                  <c:v>39814</c:v>
                </c:pt>
                <c:pt idx="10">
                  <c:v>39448</c:v>
                </c:pt>
                <c:pt idx="11">
                  <c:v>39083</c:v>
                </c:pt>
              </c:numCache>
            </c:numRef>
          </c:cat>
          <c:val>
            <c:numRef>
              <c:f>'Verbraucherpreisindex EU'!$DU$9:$DU$19</c:f>
            </c:numRef>
          </c:val>
          <c:extLst>
            <c:ext xmlns:c16="http://schemas.microsoft.com/office/drawing/2014/chart" uri="{C3380CC4-5D6E-409C-BE32-E72D297353CC}">
              <c16:uniqueId val="{00000001-15E4-4360-B88D-41BCF1CC1B28}"/>
            </c:ext>
          </c:extLst>
        </c:ser>
        <c:ser>
          <c:idx val="2"/>
          <c:order val="2"/>
          <c:tx>
            <c:strRef>
              <c:f>'Verbraucherpreisindex EU'!$DV$6</c:f>
              <c:strCache>
                <c:ptCount val="1"/>
                <c:pt idx="0">
                  <c:v>Slowakei</c:v>
                </c:pt>
              </c:strCache>
            </c:strRef>
          </c:tx>
          <c:spPr>
            <a:solidFill>
              <a:schemeClr val="accent2"/>
            </a:solidFill>
            <a:ln>
              <a:noFill/>
            </a:ln>
            <a:effectLst/>
          </c:spPr>
          <c:invertIfNegative val="0"/>
          <c:cat>
            <c:numRef>
              <c:f>'Verbraucherpreisindex EU'!$CQ$8:$CQ$19</c:f>
              <c:numCache>
                <c:formatCode>yyyy</c:formatCode>
                <c:ptCount val="12"/>
                <c:pt idx="0">
                  <c:v>43101</c:v>
                </c:pt>
                <c:pt idx="1">
                  <c:v>42736</c:v>
                </c:pt>
                <c:pt idx="2">
                  <c:v>42370</c:v>
                </c:pt>
                <c:pt idx="3">
                  <c:v>42005</c:v>
                </c:pt>
                <c:pt idx="4">
                  <c:v>41640</c:v>
                </c:pt>
                <c:pt idx="5">
                  <c:v>41275</c:v>
                </c:pt>
                <c:pt idx="6">
                  <c:v>40909</c:v>
                </c:pt>
                <c:pt idx="7">
                  <c:v>40544</c:v>
                </c:pt>
                <c:pt idx="8">
                  <c:v>40179</c:v>
                </c:pt>
                <c:pt idx="9">
                  <c:v>39814</c:v>
                </c:pt>
                <c:pt idx="10">
                  <c:v>39448</c:v>
                </c:pt>
                <c:pt idx="11">
                  <c:v>39083</c:v>
                </c:pt>
              </c:numCache>
            </c:numRef>
          </c:cat>
          <c:val>
            <c:numRef>
              <c:f>'Verbraucherpreisindex EU'!$DV$9:$DV$19</c:f>
            </c:numRef>
          </c:val>
          <c:extLst>
            <c:ext xmlns:c16="http://schemas.microsoft.com/office/drawing/2014/chart" uri="{C3380CC4-5D6E-409C-BE32-E72D297353CC}">
              <c16:uniqueId val="{00000002-15E4-4360-B88D-41BCF1CC1B28}"/>
            </c:ext>
          </c:extLst>
        </c:ser>
        <c:ser>
          <c:idx val="3"/>
          <c:order val="3"/>
          <c:tx>
            <c:strRef>
              <c:f>'Verbraucherpreisindex EU'!$CS$6</c:f>
              <c:strCache>
                <c:ptCount val="1"/>
                <c:pt idx="0">
                  <c:v>EU28</c:v>
                </c:pt>
              </c:strCache>
            </c:strRef>
          </c:tx>
          <c:spPr>
            <a:solidFill>
              <a:schemeClr val="tx2"/>
            </a:solidFill>
            <a:ln>
              <a:noFill/>
            </a:ln>
            <a:effectLst/>
          </c:spPr>
          <c:invertIfNegative val="0"/>
          <c:cat>
            <c:numRef>
              <c:f>'Verbraucherpreisindex EU'!$CQ$8:$CQ$19</c:f>
              <c:numCache>
                <c:formatCode>yyyy</c:formatCode>
                <c:ptCount val="12"/>
                <c:pt idx="0">
                  <c:v>43101</c:v>
                </c:pt>
                <c:pt idx="1">
                  <c:v>42736</c:v>
                </c:pt>
                <c:pt idx="2">
                  <c:v>42370</c:v>
                </c:pt>
                <c:pt idx="3">
                  <c:v>42005</c:v>
                </c:pt>
                <c:pt idx="4">
                  <c:v>41640</c:v>
                </c:pt>
                <c:pt idx="5">
                  <c:v>41275</c:v>
                </c:pt>
                <c:pt idx="6">
                  <c:v>40909</c:v>
                </c:pt>
                <c:pt idx="7">
                  <c:v>40544</c:v>
                </c:pt>
                <c:pt idx="8">
                  <c:v>40179</c:v>
                </c:pt>
                <c:pt idx="9">
                  <c:v>39814</c:v>
                </c:pt>
                <c:pt idx="10">
                  <c:v>39448</c:v>
                </c:pt>
                <c:pt idx="11">
                  <c:v>39083</c:v>
                </c:pt>
              </c:numCache>
            </c:numRef>
          </c:cat>
          <c:val>
            <c:numRef>
              <c:f>'Verbraucherpreisindex EU'!$CS$8:$CS$19</c:f>
              <c:numCache>
                <c:formatCode>0.0</c:formatCode>
                <c:ptCount val="12"/>
                <c:pt idx="0">
                  <c:v>1.8166666666666667</c:v>
                </c:pt>
                <c:pt idx="1">
                  <c:v>1.7166666666666666</c:v>
                </c:pt>
                <c:pt idx="2">
                  <c:v>0.26666666666666661</c:v>
                </c:pt>
                <c:pt idx="3">
                  <c:v>-8.3333333333333263E-3</c:v>
                </c:pt>
                <c:pt idx="4">
                  <c:v>0.55000000000000004</c:v>
                </c:pt>
                <c:pt idx="5">
                  <c:v>1.5083333333333335</c:v>
                </c:pt>
                <c:pt idx="6">
                  <c:v>2.6583333333333328</c:v>
                </c:pt>
                <c:pt idx="7">
                  <c:v>3.0833333333333339</c:v>
                </c:pt>
                <c:pt idx="8">
                  <c:v>2.0916666666666668</c:v>
                </c:pt>
                <c:pt idx="9">
                  <c:v>0.96666666666666667</c:v>
                </c:pt>
                <c:pt idx="10">
                  <c:v>3.6750000000000003</c:v>
                </c:pt>
                <c:pt idx="11">
                  <c:v>2.3666666666666667</c:v>
                </c:pt>
              </c:numCache>
            </c:numRef>
          </c:val>
          <c:extLst>
            <c:ext xmlns:c16="http://schemas.microsoft.com/office/drawing/2014/chart" uri="{C3380CC4-5D6E-409C-BE32-E72D297353CC}">
              <c16:uniqueId val="{00000000-9B49-43BE-BE48-3FAA6B68D130}"/>
            </c:ext>
          </c:extLst>
        </c:ser>
        <c:ser>
          <c:idx val="4"/>
          <c:order val="4"/>
          <c:tx>
            <c:strRef>
              <c:f>'Verbraucherpreisindex EU'!$DB$6</c:f>
              <c:strCache>
                <c:ptCount val="1"/>
                <c:pt idx="0">
                  <c:v>Deutschland</c:v>
                </c:pt>
              </c:strCache>
            </c:strRef>
          </c:tx>
          <c:spPr>
            <a:solidFill>
              <a:schemeClr val="accent1">
                <a:lumMod val="60000"/>
                <a:lumOff val="40000"/>
              </a:schemeClr>
            </a:solidFill>
            <a:ln>
              <a:noFill/>
            </a:ln>
            <a:effectLst/>
          </c:spPr>
          <c:invertIfNegative val="0"/>
          <c:cat>
            <c:numRef>
              <c:f>'Verbraucherpreisindex EU'!$CQ$8:$CQ$19</c:f>
              <c:numCache>
                <c:formatCode>yyyy</c:formatCode>
                <c:ptCount val="12"/>
                <c:pt idx="0">
                  <c:v>43101</c:v>
                </c:pt>
                <c:pt idx="1">
                  <c:v>42736</c:v>
                </c:pt>
                <c:pt idx="2">
                  <c:v>42370</c:v>
                </c:pt>
                <c:pt idx="3">
                  <c:v>42005</c:v>
                </c:pt>
                <c:pt idx="4">
                  <c:v>41640</c:v>
                </c:pt>
                <c:pt idx="5">
                  <c:v>41275</c:v>
                </c:pt>
                <c:pt idx="6">
                  <c:v>40909</c:v>
                </c:pt>
                <c:pt idx="7">
                  <c:v>40544</c:v>
                </c:pt>
                <c:pt idx="8">
                  <c:v>40179</c:v>
                </c:pt>
                <c:pt idx="9">
                  <c:v>39814</c:v>
                </c:pt>
                <c:pt idx="10">
                  <c:v>39448</c:v>
                </c:pt>
                <c:pt idx="11">
                  <c:v>39083</c:v>
                </c:pt>
              </c:numCache>
            </c:numRef>
          </c:cat>
          <c:val>
            <c:numRef>
              <c:f>'Verbraucherpreisindex EU'!$DB$8:$DB$19</c:f>
              <c:numCache>
                <c:formatCode>0.0</c:formatCode>
                <c:ptCount val="12"/>
                <c:pt idx="0">
                  <c:v>1.8583333333333332</c:v>
                </c:pt>
                <c:pt idx="1">
                  <c:v>1.708333333333333</c:v>
                </c:pt>
                <c:pt idx="2">
                  <c:v>0.375</c:v>
                </c:pt>
                <c:pt idx="3">
                  <c:v>0.13333333333333333</c:v>
                </c:pt>
                <c:pt idx="4">
                  <c:v>0.77500000000000002</c:v>
                </c:pt>
                <c:pt idx="5">
                  <c:v>1.5833333333333333</c:v>
                </c:pt>
                <c:pt idx="6">
                  <c:v>2.1250000000000004</c:v>
                </c:pt>
                <c:pt idx="7">
                  <c:v>2.5083333333333333</c:v>
                </c:pt>
                <c:pt idx="8">
                  <c:v>1.1500000000000001</c:v>
                </c:pt>
                <c:pt idx="9">
                  <c:v>0.24166666666666667</c:v>
                </c:pt>
                <c:pt idx="10">
                  <c:v>2.7750000000000004</c:v>
                </c:pt>
                <c:pt idx="11">
                  <c:v>2.2416666666666667</c:v>
                </c:pt>
              </c:numCache>
            </c:numRef>
          </c:val>
          <c:extLst>
            <c:ext xmlns:c16="http://schemas.microsoft.com/office/drawing/2014/chart" uri="{C3380CC4-5D6E-409C-BE32-E72D297353CC}">
              <c16:uniqueId val="{00000001-9B49-43BE-BE48-3FAA6B68D130}"/>
            </c:ext>
          </c:extLst>
        </c:ser>
        <c:ser>
          <c:idx val="5"/>
          <c:order val="5"/>
          <c:tx>
            <c:strRef>
              <c:f>'Verbraucherpreisindex EU'!$EF$6</c:f>
              <c:strCache>
                <c:ptCount val="1"/>
                <c:pt idx="0">
                  <c:v>Türkei</c:v>
                </c:pt>
              </c:strCache>
            </c:strRef>
          </c:tx>
          <c:spPr>
            <a:solidFill>
              <a:schemeClr val="accent6"/>
            </a:solidFill>
            <a:ln>
              <a:noFill/>
            </a:ln>
            <a:effectLst/>
          </c:spPr>
          <c:invertIfNegative val="0"/>
          <c:cat>
            <c:numRef>
              <c:f>'Verbraucherpreisindex EU'!$CQ$8:$CQ$19</c:f>
              <c:numCache>
                <c:formatCode>yyyy</c:formatCode>
                <c:ptCount val="12"/>
                <c:pt idx="0">
                  <c:v>43101</c:v>
                </c:pt>
                <c:pt idx="1">
                  <c:v>42736</c:v>
                </c:pt>
                <c:pt idx="2">
                  <c:v>42370</c:v>
                </c:pt>
                <c:pt idx="3">
                  <c:v>42005</c:v>
                </c:pt>
                <c:pt idx="4">
                  <c:v>41640</c:v>
                </c:pt>
                <c:pt idx="5">
                  <c:v>41275</c:v>
                </c:pt>
                <c:pt idx="6">
                  <c:v>40909</c:v>
                </c:pt>
                <c:pt idx="7">
                  <c:v>40544</c:v>
                </c:pt>
                <c:pt idx="8">
                  <c:v>40179</c:v>
                </c:pt>
                <c:pt idx="9">
                  <c:v>39814</c:v>
                </c:pt>
                <c:pt idx="10">
                  <c:v>39448</c:v>
                </c:pt>
                <c:pt idx="11">
                  <c:v>39083</c:v>
                </c:pt>
              </c:numCache>
            </c:numRef>
          </c:cat>
          <c:val>
            <c:numRef>
              <c:f>'Verbraucherpreisindex EU'!$EF$8:$EF$19</c:f>
              <c:numCache>
                <c:formatCode>0.0</c:formatCode>
                <c:ptCount val="12"/>
                <c:pt idx="0">
                  <c:v>16.225000000000001</c:v>
                </c:pt>
                <c:pt idx="1">
                  <c:v>11.1</c:v>
                </c:pt>
                <c:pt idx="2">
                  <c:v>7.666666666666667</c:v>
                </c:pt>
                <c:pt idx="3">
                  <c:v>7.7416666666666671</c:v>
                </c:pt>
                <c:pt idx="4">
                  <c:v>8.9</c:v>
                </c:pt>
                <c:pt idx="5">
                  <c:v>7.4416666666666664</c:v>
                </c:pt>
                <c:pt idx="6">
                  <c:v>8.9833333333333325</c:v>
                </c:pt>
                <c:pt idx="7">
                  <c:v>6.4583333333333348</c:v>
                </c:pt>
                <c:pt idx="8">
                  <c:v>8.5833333333333321</c:v>
                </c:pt>
                <c:pt idx="9">
                  <c:v>6.2750000000000012</c:v>
                </c:pt>
                <c:pt idx="10">
                  <c:v>10.458333333333332</c:v>
                </c:pt>
                <c:pt idx="11">
                  <c:v>8.783333333333335</c:v>
                </c:pt>
              </c:numCache>
            </c:numRef>
          </c:val>
          <c:extLst>
            <c:ext xmlns:c16="http://schemas.microsoft.com/office/drawing/2014/chart" uri="{C3380CC4-5D6E-409C-BE32-E72D297353CC}">
              <c16:uniqueId val="{00000002-9B49-43BE-BE48-3FAA6B68D130}"/>
            </c:ext>
          </c:extLst>
        </c:ser>
        <c:dLbls>
          <c:showLegendKey val="0"/>
          <c:showVal val="0"/>
          <c:showCatName val="0"/>
          <c:showSerName val="0"/>
          <c:showPercent val="0"/>
          <c:showBubbleSize val="0"/>
        </c:dLbls>
        <c:gapWidth val="50"/>
        <c:axId val="654447032"/>
        <c:axId val="654446704"/>
      </c:barChart>
      <c:dateAx>
        <c:axId val="654447032"/>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4446704"/>
        <c:crosses val="autoZero"/>
        <c:auto val="0"/>
        <c:lblOffset val="100"/>
        <c:baseTimeUnit val="years"/>
        <c:majorUnit val="1"/>
        <c:majorTimeUnit val="years"/>
      </c:dateAx>
      <c:valAx>
        <c:axId val="654446704"/>
        <c:scaling>
          <c:orientation val="minMax"/>
          <c:min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4447032"/>
        <c:crosses val="autoZero"/>
        <c:crossBetween val="between"/>
      </c:valAx>
      <c:spPr>
        <a:noFill/>
        <a:ln>
          <a:noFill/>
        </a:ln>
        <a:effectLst/>
      </c:spPr>
    </c:plotArea>
    <c:legend>
      <c:legendPos val="r"/>
      <c:layout>
        <c:manualLayout>
          <c:xMode val="edge"/>
          <c:yMode val="edge"/>
          <c:x val="0.5914928701890797"/>
          <c:y val="2.3967345284631736E-2"/>
          <c:w val="0.40850712981092024"/>
          <c:h val="0.121962691444206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r>
              <a:rPr lang="de-DE" b="1"/>
              <a:t>Kerninflation </a:t>
            </a:r>
            <a:r>
              <a:rPr lang="de-DE" sz="1000" b="0" i="0" u="none" strike="noStrike" kern="1200" spc="0" baseline="0">
                <a:solidFill>
                  <a:sysClr val="windowText" lastClr="000000">
                    <a:lumMod val="65000"/>
                    <a:lumOff val="35000"/>
                  </a:sysClr>
                </a:solidFill>
                <a:latin typeface="+mn-lt"/>
                <a:ea typeface="+mn-ea"/>
                <a:cs typeface="+mn-cs"/>
              </a:rPr>
              <a:t>(HVPI - Angaben ohne Energie, Nahrungsmittel, Alkohol und Tabakwaren) - </a:t>
            </a:r>
            <a:r>
              <a:rPr lang="de-DE" sz="1000"/>
              <a:t>Monatsdaten;</a:t>
            </a:r>
            <a:r>
              <a:rPr lang="de-DE" sz="1000" baseline="0"/>
              <a:t> </a:t>
            </a:r>
            <a:r>
              <a:rPr lang="de-DE" sz="1000"/>
              <a:t>Vorjahresveränderung in %</a:t>
            </a:r>
          </a:p>
        </c:rich>
      </c:tx>
      <c:layout>
        <c:manualLayout>
          <c:xMode val="edge"/>
          <c:yMode val="edge"/>
          <c:x val="1.9666666666666662E-2"/>
          <c:y val="2.861953557479633E-2"/>
        </c:manualLayout>
      </c:layout>
      <c:overlay val="0"/>
      <c:spPr>
        <a:noFill/>
        <a:ln>
          <a:noFill/>
        </a:ln>
        <a:effectLst/>
      </c:spPr>
      <c:txPr>
        <a:bodyPr rot="0" spcFirstLastPara="1" vertOverflow="ellipsis" vert="horz" wrap="square" anchor="ctr" anchorCtr="1"/>
        <a:lstStyle/>
        <a:p>
          <a:pPr algn="l">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9103573591762566E-2"/>
          <c:y val="0.22479169769897919"/>
          <c:w val="0.89465909784532749"/>
          <c:h val="0.67944661167405407"/>
        </c:manualLayout>
      </c:layout>
      <c:lineChart>
        <c:grouping val="standard"/>
        <c:varyColors val="0"/>
        <c:ser>
          <c:idx val="0"/>
          <c:order val="0"/>
          <c:tx>
            <c:strRef>
              <c:f>'Kerninflation DE EU Monat'!$F$6</c:f>
              <c:strCache>
                <c:ptCount val="1"/>
                <c:pt idx="0">
                  <c:v>Europäische Union (28 Länder)</c:v>
                </c:pt>
              </c:strCache>
            </c:strRef>
          </c:tx>
          <c:spPr>
            <a:ln w="28575" cap="rnd">
              <a:solidFill>
                <a:schemeClr val="accent1"/>
              </a:solidFill>
              <a:round/>
            </a:ln>
            <a:effectLst/>
          </c:spPr>
          <c:marker>
            <c:symbol val="none"/>
          </c:marker>
          <c:cat>
            <c:numRef>
              <c:f>'Kerninflation DE EU Monat'!$A$7:$A$162</c:f>
              <c:numCache>
                <c:formatCode>mm/yyyy</c:formatCode>
                <c:ptCount val="156"/>
                <c:pt idx="0">
                  <c:v>43800</c:v>
                </c:pt>
                <c:pt idx="1">
                  <c:v>43770</c:v>
                </c:pt>
                <c:pt idx="2">
                  <c:v>43739</c:v>
                </c:pt>
                <c:pt idx="3">
                  <c:v>43709</c:v>
                </c:pt>
                <c:pt idx="4">
                  <c:v>43678</c:v>
                </c:pt>
                <c:pt idx="5">
                  <c:v>43647</c:v>
                </c:pt>
                <c:pt idx="6">
                  <c:v>43617</c:v>
                </c:pt>
                <c:pt idx="7">
                  <c:v>43586</c:v>
                </c:pt>
                <c:pt idx="8">
                  <c:v>43556</c:v>
                </c:pt>
                <c:pt idx="9">
                  <c:v>43525</c:v>
                </c:pt>
                <c:pt idx="10">
                  <c:v>43497</c:v>
                </c:pt>
                <c:pt idx="11">
                  <c:v>43466</c:v>
                </c:pt>
                <c:pt idx="12">
                  <c:v>43435</c:v>
                </c:pt>
                <c:pt idx="13">
                  <c:v>43405</c:v>
                </c:pt>
                <c:pt idx="14">
                  <c:v>43374</c:v>
                </c:pt>
                <c:pt idx="15">
                  <c:v>43344</c:v>
                </c:pt>
                <c:pt idx="16">
                  <c:v>43313</c:v>
                </c:pt>
                <c:pt idx="17">
                  <c:v>43282</c:v>
                </c:pt>
                <c:pt idx="18">
                  <c:v>43252</c:v>
                </c:pt>
                <c:pt idx="19">
                  <c:v>43221</c:v>
                </c:pt>
                <c:pt idx="20">
                  <c:v>43191</c:v>
                </c:pt>
                <c:pt idx="21">
                  <c:v>43160</c:v>
                </c:pt>
                <c:pt idx="22">
                  <c:v>43132</c:v>
                </c:pt>
                <c:pt idx="23">
                  <c:v>43101</c:v>
                </c:pt>
                <c:pt idx="24">
                  <c:v>43070</c:v>
                </c:pt>
                <c:pt idx="25">
                  <c:v>43040</c:v>
                </c:pt>
                <c:pt idx="26">
                  <c:v>43009</c:v>
                </c:pt>
                <c:pt idx="27">
                  <c:v>42979</c:v>
                </c:pt>
                <c:pt idx="28">
                  <c:v>42948</c:v>
                </c:pt>
                <c:pt idx="29">
                  <c:v>42917</c:v>
                </c:pt>
                <c:pt idx="30">
                  <c:v>42887</c:v>
                </c:pt>
                <c:pt idx="31">
                  <c:v>42856</c:v>
                </c:pt>
                <c:pt idx="32">
                  <c:v>42826</c:v>
                </c:pt>
                <c:pt idx="33">
                  <c:v>42795</c:v>
                </c:pt>
                <c:pt idx="34">
                  <c:v>42767</c:v>
                </c:pt>
                <c:pt idx="35">
                  <c:v>42736</c:v>
                </c:pt>
                <c:pt idx="36">
                  <c:v>42705</c:v>
                </c:pt>
                <c:pt idx="37">
                  <c:v>42675</c:v>
                </c:pt>
                <c:pt idx="38">
                  <c:v>42644</c:v>
                </c:pt>
                <c:pt idx="39">
                  <c:v>42614</c:v>
                </c:pt>
                <c:pt idx="40">
                  <c:v>42583</c:v>
                </c:pt>
                <c:pt idx="41">
                  <c:v>42552</c:v>
                </c:pt>
                <c:pt idx="42">
                  <c:v>42522</c:v>
                </c:pt>
                <c:pt idx="43">
                  <c:v>42491</c:v>
                </c:pt>
                <c:pt idx="44">
                  <c:v>42461</c:v>
                </c:pt>
                <c:pt idx="45">
                  <c:v>42430</c:v>
                </c:pt>
                <c:pt idx="46">
                  <c:v>42401</c:v>
                </c:pt>
                <c:pt idx="47">
                  <c:v>42370</c:v>
                </c:pt>
                <c:pt idx="48">
                  <c:v>42339</c:v>
                </c:pt>
                <c:pt idx="49">
                  <c:v>42309</c:v>
                </c:pt>
                <c:pt idx="50">
                  <c:v>42278</c:v>
                </c:pt>
                <c:pt idx="51">
                  <c:v>42248</c:v>
                </c:pt>
                <c:pt idx="52">
                  <c:v>42217</c:v>
                </c:pt>
                <c:pt idx="53">
                  <c:v>42186</c:v>
                </c:pt>
                <c:pt idx="54">
                  <c:v>42156</c:v>
                </c:pt>
                <c:pt idx="55">
                  <c:v>42125</c:v>
                </c:pt>
                <c:pt idx="56">
                  <c:v>42095</c:v>
                </c:pt>
                <c:pt idx="57">
                  <c:v>42064</c:v>
                </c:pt>
                <c:pt idx="58">
                  <c:v>42036</c:v>
                </c:pt>
                <c:pt idx="59">
                  <c:v>42005</c:v>
                </c:pt>
                <c:pt idx="60">
                  <c:v>41974</c:v>
                </c:pt>
                <c:pt idx="61">
                  <c:v>41944</c:v>
                </c:pt>
                <c:pt idx="62">
                  <c:v>41913</c:v>
                </c:pt>
                <c:pt idx="63">
                  <c:v>41883</c:v>
                </c:pt>
                <c:pt idx="64">
                  <c:v>41852</c:v>
                </c:pt>
                <c:pt idx="65">
                  <c:v>41821</c:v>
                </c:pt>
                <c:pt idx="66">
                  <c:v>41791</c:v>
                </c:pt>
                <c:pt idx="67">
                  <c:v>41760</c:v>
                </c:pt>
                <c:pt idx="68">
                  <c:v>41730</c:v>
                </c:pt>
                <c:pt idx="69">
                  <c:v>41699</c:v>
                </c:pt>
                <c:pt idx="70">
                  <c:v>41671</c:v>
                </c:pt>
                <c:pt idx="71">
                  <c:v>41640</c:v>
                </c:pt>
                <c:pt idx="72">
                  <c:v>41609</c:v>
                </c:pt>
                <c:pt idx="73">
                  <c:v>41579</c:v>
                </c:pt>
                <c:pt idx="74">
                  <c:v>41548</c:v>
                </c:pt>
                <c:pt idx="75">
                  <c:v>41518</c:v>
                </c:pt>
                <c:pt idx="76">
                  <c:v>41487</c:v>
                </c:pt>
                <c:pt idx="77">
                  <c:v>41456</c:v>
                </c:pt>
                <c:pt idx="78">
                  <c:v>41426</c:v>
                </c:pt>
                <c:pt idx="79">
                  <c:v>41395</c:v>
                </c:pt>
                <c:pt idx="80">
                  <c:v>41365</c:v>
                </c:pt>
                <c:pt idx="81">
                  <c:v>41334</c:v>
                </c:pt>
                <c:pt idx="82">
                  <c:v>41306</c:v>
                </c:pt>
                <c:pt idx="83">
                  <c:v>41275</c:v>
                </c:pt>
                <c:pt idx="84">
                  <c:v>41244</c:v>
                </c:pt>
                <c:pt idx="85">
                  <c:v>41214</c:v>
                </c:pt>
                <c:pt idx="86">
                  <c:v>41183</c:v>
                </c:pt>
                <c:pt idx="87">
                  <c:v>41153</c:v>
                </c:pt>
                <c:pt idx="88">
                  <c:v>41122</c:v>
                </c:pt>
                <c:pt idx="89">
                  <c:v>41091</c:v>
                </c:pt>
                <c:pt idx="90">
                  <c:v>41061</c:v>
                </c:pt>
                <c:pt idx="91">
                  <c:v>41030</c:v>
                </c:pt>
                <c:pt idx="92">
                  <c:v>41000</c:v>
                </c:pt>
                <c:pt idx="93">
                  <c:v>40969</c:v>
                </c:pt>
                <c:pt idx="94">
                  <c:v>40940</c:v>
                </c:pt>
                <c:pt idx="95">
                  <c:v>40909</c:v>
                </c:pt>
                <c:pt idx="96">
                  <c:v>40878</c:v>
                </c:pt>
                <c:pt idx="97">
                  <c:v>40848</c:v>
                </c:pt>
                <c:pt idx="98">
                  <c:v>40817</c:v>
                </c:pt>
                <c:pt idx="99">
                  <c:v>40787</c:v>
                </c:pt>
                <c:pt idx="100">
                  <c:v>40756</c:v>
                </c:pt>
                <c:pt idx="101">
                  <c:v>40725</c:v>
                </c:pt>
                <c:pt idx="102">
                  <c:v>40695</c:v>
                </c:pt>
                <c:pt idx="103">
                  <c:v>40664</c:v>
                </c:pt>
                <c:pt idx="104">
                  <c:v>40634</c:v>
                </c:pt>
                <c:pt idx="105">
                  <c:v>40603</c:v>
                </c:pt>
                <c:pt idx="106">
                  <c:v>40575</c:v>
                </c:pt>
                <c:pt idx="107">
                  <c:v>40544</c:v>
                </c:pt>
                <c:pt idx="108">
                  <c:v>40513</c:v>
                </c:pt>
                <c:pt idx="109">
                  <c:v>40483</c:v>
                </c:pt>
                <c:pt idx="110">
                  <c:v>40452</c:v>
                </c:pt>
                <c:pt idx="111">
                  <c:v>40422</c:v>
                </c:pt>
                <c:pt idx="112">
                  <c:v>40391</c:v>
                </c:pt>
                <c:pt idx="113">
                  <c:v>40360</c:v>
                </c:pt>
                <c:pt idx="114">
                  <c:v>40330</c:v>
                </c:pt>
                <c:pt idx="115">
                  <c:v>40299</c:v>
                </c:pt>
                <c:pt idx="116">
                  <c:v>40269</c:v>
                </c:pt>
                <c:pt idx="117">
                  <c:v>40238</c:v>
                </c:pt>
                <c:pt idx="118">
                  <c:v>40210</c:v>
                </c:pt>
                <c:pt idx="119">
                  <c:v>40179</c:v>
                </c:pt>
                <c:pt idx="120">
                  <c:v>40148</c:v>
                </c:pt>
                <c:pt idx="121">
                  <c:v>40118</c:v>
                </c:pt>
                <c:pt idx="122">
                  <c:v>40087</c:v>
                </c:pt>
                <c:pt idx="123">
                  <c:v>40057</c:v>
                </c:pt>
                <c:pt idx="124">
                  <c:v>40026</c:v>
                </c:pt>
                <c:pt idx="125">
                  <c:v>39995</c:v>
                </c:pt>
                <c:pt idx="126">
                  <c:v>39965</c:v>
                </c:pt>
                <c:pt idx="127">
                  <c:v>39934</c:v>
                </c:pt>
                <c:pt idx="128">
                  <c:v>39904</c:v>
                </c:pt>
                <c:pt idx="129">
                  <c:v>39873</c:v>
                </c:pt>
                <c:pt idx="130">
                  <c:v>39845</c:v>
                </c:pt>
                <c:pt idx="131">
                  <c:v>39814</c:v>
                </c:pt>
                <c:pt idx="132">
                  <c:v>39783</c:v>
                </c:pt>
                <c:pt idx="133">
                  <c:v>39753</c:v>
                </c:pt>
                <c:pt idx="134">
                  <c:v>39722</c:v>
                </c:pt>
                <c:pt idx="135">
                  <c:v>39692</c:v>
                </c:pt>
                <c:pt idx="136">
                  <c:v>39661</c:v>
                </c:pt>
                <c:pt idx="137">
                  <c:v>39630</c:v>
                </c:pt>
                <c:pt idx="138">
                  <c:v>39600</c:v>
                </c:pt>
                <c:pt idx="139">
                  <c:v>39569</c:v>
                </c:pt>
                <c:pt idx="140">
                  <c:v>39539</c:v>
                </c:pt>
                <c:pt idx="141">
                  <c:v>39508</c:v>
                </c:pt>
                <c:pt idx="142">
                  <c:v>39479</c:v>
                </c:pt>
                <c:pt idx="143">
                  <c:v>39448</c:v>
                </c:pt>
                <c:pt idx="144">
                  <c:v>39417</c:v>
                </c:pt>
                <c:pt idx="145">
                  <c:v>39387</c:v>
                </c:pt>
                <c:pt idx="146">
                  <c:v>39356</c:v>
                </c:pt>
                <c:pt idx="147">
                  <c:v>39326</c:v>
                </c:pt>
                <c:pt idx="148">
                  <c:v>39295</c:v>
                </c:pt>
                <c:pt idx="149">
                  <c:v>39264</c:v>
                </c:pt>
                <c:pt idx="150">
                  <c:v>39234</c:v>
                </c:pt>
                <c:pt idx="151">
                  <c:v>39203</c:v>
                </c:pt>
                <c:pt idx="152">
                  <c:v>39173</c:v>
                </c:pt>
                <c:pt idx="153">
                  <c:v>39142</c:v>
                </c:pt>
                <c:pt idx="154">
                  <c:v>39114</c:v>
                </c:pt>
                <c:pt idx="155">
                  <c:v>39083</c:v>
                </c:pt>
              </c:numCache>
            </c:numRef>
          </c:cat>
          <c:val>
            <c:numRef>
              <c:f>'Kerninflation DE EU Monat'!$F$7:$F$162</c:f>
              <c:numCache>
                <c:formatCode>General</c:formatCode>
                <c:ptCount val="156"/>
                <c:pt idx="12">
                  <c:v>1.1000000000000001</c:v>
                </c:pt>
                <c:pt idx="13">
                  <c:v>1.1000000000000001</c:v>
                </c:pt>
                <c:pt idx="14">
                  <c:v>1.2</c:v>
                </c:pt>
                <c:pt idx="15">
                  <c:v>1.1000000000000001</c:v>
                </c:pt>
                <c:pt idx="16">
                  <c:v>1.1000000000000001</c:v>
                </c:pt>
                <c:pt idx="17">
                  <c:v>1.2</c:v>
                </c:pt>
                <c:pt idx="18">
                  <c:v>1.1000000000000001</c:v>
                </c:pt>
                <c:pt idx="19">
                  <c:v>1.2</c:v>
                </c:pt>
                <c:pt idx="20">
                  <c:v>1</c:v>
                </c:pt>
                <c:pt idx="21">
                  <c:v>1.2</c:v>
                </c:pt>
                <c:pt idx="22">
                  <c:v>1.2</c:v>
                </c:pt>
                <c:pt idx="23">
                  <c:v>1.3</c:v>
                </c:pt>
                <c:pt idx="24">
                  <c:v>1.2</c:v>
                </c:pt>
                <c:pt idx="25">
                  <c:v>1.2</c:v>
                </c:pt>
                <c:pt idx="26">
                  <c:v>1.1000000000000001</c:v>
                </c:pt>
                <c:pt idx="27">
                  <c:v>1.3</c:v>
                </c:pt>
                <c:pt idx="28">
                  <c:v>1.4</c:v>
                </c:pt>
                <c:pt idx="29">
                  <c:v>1.4</c:v>
                </c:pt>
                <c:pt idx="30">
                  <c:v>1.3</c:v>
                </c:pt>
                <c:pt idx="31">
                  <c:v>1.2</c:v>
                </c:pt>
                <c:pt idx="32">
                  <c:v>1.4</c:v>
                </c:pt>
                <c:pt idx="33">
                  <c:v>0.9</c:v>
                </c:pt>
                <c:pt idx="34">
                  <c:v>1</c:v>
                </c:pt>
                <c:pt idx="35">
                  <c:v>0.9</c:v>
                </c:pt>
                <c:pt idx="36">
                  <c:v>0.9</c:v>
                </c:pt>
                <c:pt idx="37">
                  <c:v>0.8</c:v>
                </c:pt>
                <c:pt idx="38">
                  <c:v>0.8</c:v>
                </c:pt>
                <c:pt idx="39">
                  <c:v>0.8</c:v>
                </c:pt>
                <c:pt idx="40">
                  <c:v>0.8</c:v>
                </c:pt>
                <c:pt idx="41">
                  <c:v>0.9</c:v>
                </c:pt>
                <c:pt idx="42">
                  <c:v>0.9</c:v>
                </c:pt>
                <c:pt idx="43">
                  <c:v>0.8</c:v>
                </c:pt>
                <c:pt idx="44">
                  <c:v>0.8</c:v>
                </c:pt>
                <c:pt idx="45">
                  <c:v>1</c:v>
                </c:pt>
                <c:pt idx="46">
                  <c:v>0.8</c:v>
                </c:pt>
                <c:pt idx="47">
                  <c:v>1</c:v>
                </c:pt>
                <c:pt idx="48">
                  <c:v>0.9</c:v>
                </c:pt>
                <c:pt idx="49">
                  <c:v>0.9</c:v>
                </c:pt>
                <c:pt idx="50">
                  <c:v>1</c:v>
                </c:pt>
                <c:pt idx="51">
                  <c:v>0.9</c:v>
                </c:pt>
                <c:pt idx="52">
                  <c:v>0.9</c:v>
                </c:pt>
                <c:pt idx="53">
                  <c:v>1</c:v>
                </c:pt>
                <c:pt idx="54">
                  <c:v>0.8</c:v>
                </c:pt>
                <c:pt idx="55">
                  <c:v>0.9</c:v>
                </c:pt>
                <c:pt idx="56">
                  <c:v>0.7</c:v>
                </c:pt>
                <c:pt idx="57">
                  <c:v>0.7</c:v>
                </c:pt>
                <c:pt idx="58">
                  <c:v>0.8</c:v>
                </c:pt>
                <c:pt idx="59">
                  <c:v>0.8</c:v>
                </c:pt>
                <c:pt idx="60">
                  <c:v>0.8</c:v>
                </c:pt>
                <c:pt idx="61">
                  <c:v>0.7</c:v>
                </c:pt>
                <c:pt idx="62">
                  <c:v>0.8</c:v>
                </c:pt>
                <c:pt idx="63">
                  <c:v>0.8</c:v>
                </c:pt>
                <c:pt idx="64">
                  <c:v>1</c:v>
                </c:pt>
                <c:pt idx="65">
                  <c:v>0.9</c:v>
                </c:pt>
                <c:pt idx="66">
                  <c:v>0.9</c:v>
                </c:pt>
                <c:pt idx="67">
                  <c:v>0.8</c:v>
                </c:pt>
                <c:pt idx="68">
                  <c:v>1.1000000000000001</c:v>
                </c:pt>
                <c:pt idx="69">
                  <c:v>0.8</c:v>
                </c:pt>
                <c:pt idx="70">
                  <c:v>1</c:v>
                </c:pt>
                <c:pt idx="71">
                  <c:v>0.9</c:v>
                </c:pt>
                <c:pt idx="72">
                  <c:v>0.9</c:v>
                </c:pt>
                <c:pt idx="73">
                  <c:v>1</c:v>
                </c:pt>
                <c:pt idx="74">
                  <c:v>0.9</c:v>
                </c:pt>
                <c:pt idx="75">
                  <c:v>1.2</c:v>
                </c:pt>
                <c:pt idx="76">
                  <c:v>1.2</c:v>
                </c:pt>
                <c:pt idx="77">
                  <c:v>1.2</c:v>
                </c:pt>
                <c:pt idx="78">
                  <c:v>1.3</c:v>
                </c:pt>
                <c:pt idx="79">
                  <c:v>1.3</c:v>
                </c:pt>
                <c:pt idx="80">
                  <c:v>1.1000000000000001</c:v>
                </c:pt>
                <c:pt idx="81">
                  <c:v>1.6</c:v>
                </c:pt>
                <c:pt idx="82">
                  <c:v>1.4</c:v>
                </c:pt>
                <c:pt idx="83">
                  <c:v>1.4</c:v>
                </c:pt>
                <c:pt idx="84">
                  <c:v>1.6</c:v>
                </c:pt>
                <c:pt idx="85">
                  <c:v>1.6</c:v>
                </c:pt>
                <c:pt idx="86">
                  <c:v>1.7</c:v>
                </c:pt>
                <c:pt idx="87">
                  <c:v>1.6</c:v>
                </c:pt>
                <c:pt idx="88">
                  <c:v>1.6</c:v>
                </c:pt>
                <c:pt idx="89">
                  <c:v>1.8</c:v>
                </c:pt>
                <c:pt idx="90">
                  <c:v>1.7</c:v>
                </c:pt>
                <c:pt idx="91">
                  <c:v>1.7</c:v>
                </c:pt>
                <c:pt idx="92">
                  <c:v>1.7</c:v>
                </c:pt>
                <c:pt idx="93">
                  <c:v>1.8</c:v>
                </c:pt>
                <c:pt idx="94">
                  <c:v>1.7</c:v>
                </c:pt>
                <c:pt idx="95">
                  <c:v>1.7</c:v>
                </c:pt>
                <c:pt idx="96">
                  <c:v>1.8</c:v>
                </c:pt>
                <c:pt idx="97">
                  <c:v>1.8</c:v>
                </c:pt>
                <c:pt idx="98">
                  <c:v>1.8</c:v>
                </c:pt>
                <c:pt idx="99">
                  <c:v>1.8</c:v>
                </c:pt>
                <c:pt idx="100">
                  <c:v>1.5</c:v>
                </c:pt>
                <c:pt idx="101">
                  <c:v>1.5</c:v>
                </c:pt>
                <c:pt idx="102">
                  <c:v>1.7</c:v>
                </c:pt>
                <c:pt idx="103">
                  <c:v>1.7</c:v>
                </c:pt>
                <c:pt idx="104">
                  <c:v>1.9</c:v>
                </c:pt>
                <c:pt idx="105">
                  <c:v>1.6</c:v>
                </c:pt>
                <c:pt idx="106">
                  <c:v>1.4</c:v>
                </c:pt>
                <c:pt idx="107">
                  <c:v>1.4</c:v>
                </c:pt>
                <c:pt idx="108">
                  <c:v>1.3</c:v>
                </c:pt>
                <c:pt idx="109">
                  <c:v>1.4</c:v>
                </c:pt>
                <c:pt idx="110">
                  <c:v>1.4</c:v>
                </c:pt>
                <c:pt idx="111">
                  <c:v>1.4</c:v>
                </c:pt>
                <c:pt idx="112">
                  <c:v>1.3</c:v>
                </c:pt>
                <c:pt idx="113">
                  <c:v>1.3</c:v>
                </c:pt>
                <c:pt idx="114">
                  <c:v>1.4</c:v>
                </c:pt>
                <c:pt idx="115">
                  <c:v>1.3</c:v>
                </c:pt>
                <c:pt idx="116">
                  <c:v>1.3</c:v>
                </c:pt>
                <c:pt idx="117">
                  <c:v>1.5</c:v>
                </c:pt>
                <c:pt idx="118">
                  <c:v>1.2</c:v>
                </c:pt>
                <c:pt idx="119">
                  <c:v>1.3</c:v>
                </c:pt>
                <c:pt idx="120">
                  <c:v>1.5</c:v>
                </c:pt>
                <c:pt idx="121">
                  <c:v>1.4</c:v>
                </c:pt>
                <c:pt idx="122">
                  <c:v>1.5</c:v>
                </c:pt>
                <c:pt idx="123">
                  <c:v>1.5</c:v>
                </c:pt>
                <c:pt idx="124">
                  <c:v>1.6</c:v>
                </c:pt>
                <c:pt idx="125">
                  <c:v>1.6</c:v>
                </c:pt>
                <c:pt idx="126">
                  <c:v>1.6</c:v>
                </c:pt>
                <c:pt idx="127">
                  <c:v>1.7</c:v>
                </c:pt>
                <c:pt idx="128">
                  <c:v>1.8</c:v>
                </c:pt>
                <c:pt idx="129">
                  <c:v>1.6</c:v>
                </c:pt>
                <c:pt idx="130">
                  <c:v>1.8</c:v>
                </c:pt>
                <c:pt idx="131">
                  <c:v>1.7</c:v>
                </c:pt>
                <c:pt idx="132">
                  <c:v>1.9</c:v>
                </c:pt>
                <c:pt idx="133">
                  <c:v>2</c:v>
                </c:pt>
                <c:pt idx="134">
                  <c:v>2.1</c:v>
                </c:pt>
                <c:pt idx="135">
                  <c:v>2.1</c:v>
                </c:pt>
                <c:pt idx="136">
                  <c:v>2.1</c:v>
                </c:pt>
                <c:pt idx="137">
                  <c:v>1.9</c:v>
                </c:pt>
                <c:pt idx="138">
                  <c:v>1.9</c:v>
                </c:pt>
                <c:pt idx="139">
                  <c:v>1.9</c:v>
                </c:pt>
                <c:pt idx="140">
                  <c:v>1.8</c:v>
                </c:pt>
                <c:pt idx="141">
                  <c:v>2</c:v>
                </c:pt>
                <c:pt idx="142">
                  <c:v>1.8</c:v>
                </c:pt>
                <c:pt idx="143">
                  <c:v>1.8</c:v>
                </c:pt>
                <c:pt idx="144">
                  <c:v>1.9</c:v>
                </c:pt>
                <c:pt idx="145">
                  <c:v>1.9</c:v>
                </c:pt>
                <c:pt idx="146">
                  <c:v>1.9</c:v>
                </c:pt>
                <c:pt idx="147">
                  <c:v>1.8</c:v>
                </c:pt>
                <c:pt idx="148">
                  <c:v>1.9</c:v>
                </c:pt>
                <c:pt idx="149">
                  <c:v>1.9</c:v>
                </c:pt>
                <c:pt idx="150">
                  <c:v>2</c:v>
                </c:pt>
                <c:pt idx="151">
                  <c:v>2</c:v>
                </c:pt>
                <c:pt idx="152">
                  <c:v>1.9</c:v>
                </c:pt>
                <c:pt idx="153">
                  <c:v>1.9</c:v>
                </c:pt>
                <c:pt idx="154">
                  <c:v>1.9</c:v>
                </c:pt>
                <c:pt idx="155">
                  <c:v>1.7</c:v>
                </c:pt>
              </c:numCache>
            </c:numRef>
          </c:val>
          <c:smooth val="0"/>
          <c:extLst>
            <c:ext xmlns:c16="http://schemas.microsoft.com/office/drawing/2014/chart" uri="{C3380CC4-5D6E-409C-BE32-E72D297353CC}">
              <c16:uniqueId val="{00000000-CD56-49A8-882B-1146052E625E}"/>
            </c:ext>
          </c:extLst>
        </c:ser>
        <c:ser>
          <c:idx val="1"/>
          <c:order val="1"/>
          <c:tx>
            <c:strRef>
              <c:f>'Kerninflation DE EU Monat'!$K$6</c:f>
              <c:strCache>
                <c:ptCount val="1"/>
                <c:pt idx="0">
                  <c:v>Deutschland</c:v>
                </c:pt>
              </c:strCache>
            </c:strRef>
          </c:tx>
          <c:spPr>
            <a:ln w="28575" cap="rnd">
              <a:solidFill>
                <a:schemeClr val="accent2"/>
              </a:solidFill>
              <a:round/>
            </a:ln>
            <a:effectLst/>
          </c:spPr>
          <c:marker>
            <c:symbol val="none"/>
          </c:marker>
          <c:cat>
            <c:numRef>
              <c:f>'Kerninflation DE EU Monat'!$A$7:$A$162</c:f>
              <c:numCache>
                <c:formatCode>mm/yyyy</c:formatCode>
                <c:ptCount val="156"/>
                <c:pt idx="0">
                  <c:v>43800</c:v>
                </c:pt>
                <c:pt idx="1">
                  <c:v>43770</c:v>
                </c:pt>
                <c:pt idx="2">
                  <c:v>43739</c:v>
                </c:pt>
                <c:pt idx="3">
                  <c:v>43709</c:v>
                </c:pt>
                <c:pt idx="4">
                  <c:v>43678</c:v>
                </c:pt>
                <c:pt idx="5">
                  <c:v>43647</c:v>
                </c:pt>
                <c:pt idx="6">
                  <c:v>43617</c:v>
                </c:pt>
                <c:pt idx="7">
                  <c:v>43586</c:v>
                </c:pt>
                <c:pt idx="8">
                  <c:v>43556</c:v>
                </c:pt>
                <c:pt idx="9">
                  <c:v>43525</c:v>
                </c:pt>
                <c:pt idx="10">
                  <c:v>43497</c:v>
                </c:pt>
                <c:pt idx="11">
                  <c:v>43466</c:v>
                </c:pt>
                <c:pt idx="12">
                  <c:v>43435</c:v>
                </c:pt>
                <c:pt idx="13">
                  <c:v>43405</c:v>
                </c:pt>
                <c:pt idx="14">
                  <c:v>43374</c:v>
                </c:pt>
                <c:pt idx="15">
                  <c:v>43344</c:v>
                </c:pt>
                <c:pt idx="16">
                  <c:v>43313</c:v>
                </c:pt>
                <c:pt idx="17">
                  <c:v>43282</c:v>
                </c:pt>
                <c:pt idx="18">
                  <c:v>43252</c:v>
                </c:pt>
                <c:pt idx="19">
                  <c:v>43221</c:v>
                </c:pt>
                <c:pt idx="20">
                  <c:v>43191</c:v>
                </c:pt>
                <c:pt idx="21">
                  <c:v>43160</c:v>
                </c:pt>
                <c:pt idx="22">
                  <c:v>43132</c:v>
                </c:pt>
                <c:pt idx="23">
                  <c:v>43101</c:v>
                </c:pt>
                <c:pt idx="24">
                  <c:v>43070</c:v>
                </c:pt>
                <c:pt idx="25">
                  <c:v>43040</c:v>
                </c:pt>
                <c:pt idx="26">
                  <c:v>43009</c:v>
                </c:pt>
                <c:pt idx="27">
                  <c:v>42979</c:v>
                </c:pt>
                <c:pt idx="28">
                  <c:v>42948</c:v>
                </c:pt>
                <c:pt idx="29">
                  <c:v>42917</c:v>
                </c:pt>
                <c:pt idx="30">
                  <c:v>42887</c:v>
                </c:pt>
                <c:pt idx="31">
                  <c:v>42856</c:v>
                </c:pt>
                <c:pt idx="32">
                  <c:v>42826</c:v>
                </c:pt>
                <c:pt idx="33">
                  <c:v>42795</c:v>
                </c:pt>
                <c:pt idx="34">
                  <c:v>42767</c:v>
                </c:pt>
                <c:pt idx="35">
                  <c:v>42736</c:v>
                </c:pt>
                <c:pt idx="36">
                  <c:v>42705</c:v>
                </c:pt>
                <c:pt idx="37">
                  <c:v>42675</c:v>
                </c:pt>
                <c:pt idx="38">
                  <c:v>42644</c:v>
                </c:pt>
                <c:pt idx="39">
                  <c:v>42614</c:v>
                </c:pt>
                <c:pt idx="40">
                  <c:v>42583</c:v>
                </c:pt>
                <c:pt idx="41">
                  <c:v>42552</c:v>
                </c:pt>
                <c:pt idx="42">
                  <c:v>42522</c:v>
                </c:pt>
                <c:pt idx="43">
                  <c:v>42491</c:v>
                </c:pt>
                <c:pt idx="44">
                  <c:v>42461</c:v>
                </c:pt>
                <c:pt idx="45">
                  <c:v>42430</c:v>
                </c:pt>
                <c:pt idx="46">
                  <c:v>42401</c:v>
                </c:pt>
                <c:pt idx="47">
                  <c:v>42370</c:v>
                </c:pt>
                <c:pt idx="48">
                  <c:v>42339</c:v>
                </c:pt>
                <c:pt idx="49">
                  <c:v>42309</c:v>
                </c:pt>
                <c:pt idx="50">
                  <c:v>42278</c:v>
                </c:pt>
                <c:pt idx="51">
                  <c:v>42248</c:v>
                </c:pt>
                <c:pt idx="52">
                  <c:v>42217</c:v>
                </c:pt>
                <c:pt idx="53">
                  <c:v>42186</c:v>
                </c:pt>
                <c:pt idx="54">
                  <c:v>42156</c:v>
                </c:pt>
                <c:pt idx="55">
                  <c:v>42125</c:v>
                </c:pt>
                <c:pt idx="56">
                  <c:v>42095</c:v>
                </c:pt>
                <c:pt idx="57">
                  <c:v>42064</c:v>
                </c:pt>
                <c:pt idx="58">
                  <c:v>42036</c:v>
                </c:pt>
                <c:pt idx="59">
                  <c:v>42005</c:v>
                </c:pt>
                <c:pt idx="60">
                  <c:v>41974</c:v>
                </c:pt>
                <c:pt idx="61">
                  <c:v>41944</c:v>
                </c:pt>
                <c:pt idx="62">
                  <c:v>41913</c:v>
                </c:pt>
                <c:pt idx="63">
                  <c:v>41883</c:v>
                </c:pt>
                <c:pt idx="64">
                  <c:v>41852</c:v>
                </c:pt>
                <c:pt idx="65">
                  <c:v>41821</c:v>
                </c:pt>
                <c:pt idx="66">
                  <c:v>41791</c:v>
                </c:pt>
                <c:pt idx="67">
                  <c:v>41760</c:v>
                </c:pt>
                <c:pt idx="68">
                  <c:v>41730</c:v>
                </c:pt>
                <c:pt idx="69">
                  <c:v>41699</c:v>
                </c:pt>
                <c:pt idx="70">
                  <c:v>41671</c:v>
                </c:pt>
                <c:pt idx="71">
                  <c:v>41640</c:v>
                </c:pt>
                <c:pt idx="72">
                  <c:v>41609</c:v>
                </c:pt>
                <c:pt idx="73">
                  <c:v>41579</c:v>
                </c:pt>
                <c:pt idx="74">
                  <c:v>41548</c:v>
                </c:pt>
                <c:pt idx="75">
                  <c:v>41518</c:v>
                </c:pt>
                <c:pt idx="76">
                  <c:v>41487</c:v>
                </c:pt>
                <c:pt idx="77">
                  <c:v>41456</c:v>
                </c:pt>
                <c:pt idx="78">
                  <c:v>41426</c:v>
                </c:pt>
                <c:pt idx="79">
                  <c:v>41395</c:v>
                </c:pt>
                <c:pt idx="80">
                  <c:v>41365</c:v>
                </c:pt>
                <c:pt idx="81">
                  <c:v>41334</c:v>
                </c:pt>
                <c:pt idx="82">
                  <c:v>41306</c:v>
                </c:pt>
                <c:pt idx="83">
                  <c:v>41275</c:v>
                </c:pt>
                <c:pt idx="84">
                  <c:v>41244</c:v>
                </c:pt>
                <c:pt idx="85">
                  <c:v>41214</c:v>
                </c:pt>
                <c:pt idx="86">
                  <c:v>41183</c:v>
                </c:pt>
                <c:pt idx="87">
                  <c:v>41153</c:v>
                </c:pt>
                <c:pt idx="88">
                  <c:v>41122</c:v>
                </c:pt>
                <c:pt idx="89">
                  <c:v>41091</c:v>
                </c:pt>
                <c:pt idx="90">
                  <c:v>41061</c:v>
                </c:pt>
                <c:pt idx="91">
                  <c:v>41030</c:v>
                </c:pt>
                <c:pt idx="92">
                  <c:v>41000</c:v>
                </c:pt>
                <c:pt idx="93">
                  <c:v>40969</c:v>
                </c:pt>
                <c:pt idx="94">
                  <c:v>40940</c:v>
                </c:pt>
                <c:pt idx="95">
                  <c:v>40909</c:v>
                </c:pt>
                <c:pt idx="96">
                  <c:v>40878</c:v>
                </c:pt>
                <c:pt idx="97">
                  <c:v>40848</c:v>
                </c:pt>
                <c:pt idx="98">
                  <c:v>40817</c:v>
                </c:pt>
                <c:pt idx="99">
                  <c:v>40787</c:v>
                </c:pt>
                <c:pt idx="100">
                  <c:v>40756</c:v>
                </c:pt>
                <c:pt idx="101">
                  <c:v>40725</c:v>
                </c:pt>
                <c:pt idx="102">
                  <c:v>40695</c:v>
                </c:pt>
                <c:pt idx="103">
                  <c:v>40664</c:v>
                </c:pt>
                <c:pt idx="104">
                  <c:v>40634</c:v>
                </c:pt>
                <c:pt idx="105">
                  <c:v>40603</c:v>
                </c:pt>
                <c:pt idx="106">
                  <c:v>40575</c:v>
                </c:pt>
                <c:pt idx="107">
                  <c:v>40544</c:v>
                </c:pt>
                <c:pt idx="108">
                  <c:v>40513</c:v>
                </c:pt>
                <c:pt idx="109">
                  <c:v>40483</c:v>
                </c:pt>
                <c:pt idx="110">
                  <c:v>40452</c:v>
                </c:pt>
                <c:pt idx="111">
                  <c:v>40422</c:v>
                </c:pt>
                <c:pt idx="112">
                  <c:v>40391</c:v>
                </c:pt>
                <c:pt idx="113">
                  <c:v>40360</c:v>
                </c:pt>
                <c:pt idx="114">
                  <c:v>40330</c:v>
                </c:pt>
                <c:pt idx="115">
                  <c:v>40299</c:v>
                </c:pt>
                <c:pt idx="116">
                  <c:v>40269</c:v>
                </c:pt>
                <c:pt idx="117">
                  <c:v>40238</c:v>
                </c:pt>
                <c:pt idx="118">
                  <c:v>40210</c:v>
                </c:pt>
                <c:pt idx="119">
                  <c:v>40179</c:v>
                </c:pt>
                <c:pt idx="120">
                  <c:v>40148</c:v>
                </c:pt>
                <c:pt idx="121">
                  <c:v>40118</c:v>
                </c:pt>
                <c:pt idx="122">
                  <c:v>40087</c:v>
                </c:pt>
                <c:pt idx="123">
                  <c:v>40057</c:v>
                </c:pt>
                <c:pt idx="124">
                  <c:v>40026</c:v>
                </c:pt>
                <c:pt idx="125">
                  <c:v>39995</c:v>
                </c:pt>
                <c:pt idx="126">
                  <c:v>39965</c:v>
                </c:pt>
                <c:pt idx="127">
                  <c:v>39934</c:v>
                </c:pt>
                <c:pt idx="128">
                  <c:v>39904</c:v>
                </c:pt>
                <c:pt idx="129">
                  <c:v>39873</c:v>
                </c:pt>
                <c:pt idx="130">
                  <c:v>39845</c:v>
                </c:pt>
                <c:pt idx="131">
                  <c:v>39814</c:v>
                </c:pt>
                <c:pt idx="132">
                  <c:v>39783</c:v>
                </c:pt>
                <c:pt idx="133">
                  <c:v>39753</c:v>
                </c:pt>
                <c:pt idx="134">
                  <c:v>39722</c:v>
                </c:pt>
                <c:pt idx="135">
                  <c:v>39692</c:v>
                </c:pt>
                <c:pt idx="136">
                  <c:v>39661</c:v>
                </c:pt>
                <c:pt idx="137">
                  <c:v>39630</c:v>
                </c:pt>
                <c:pt idx="138">
                  <c:v>39600</c:v>
                </c:pt>
                <c:pt idx="139">
                  <c:v>39569</c:v>
                </c:pt>
                <c:pt idx="140">
                  <c:v>39539</c:v>
                </c:pt>
                <c:pt idx="141">
                  <c:v>39508</c:v>
                </c:pt>
                <c:pt idx="142">
                  <c:v>39479</c:v>
                </c:pt>
                <c:pt idx="143">
                  <c:v>39448</c:v>
                </c:pt>
                <c:pt idx="144">
                  <c:v>39417</c:v>
                </c:pt>
                <c:pt idx="145">
                  <c:v>39387</c:v>
                </c:pt>
                <c:pt idx="146">
                  <c:v>39356</c:v>
                </c:pt>
                <c:pt idx="147">
                  <c:v>39326</c:v>
                </c:pt>
                <c:pt idx="148">
                  <c:v>39295</c:v>
                </c:pt>
                <c:pt idx="149">
                  <c:v>39264</c:v>
                </c:pt>
                <c:pt idx="150">
                  <c:v>39234</c:v>
                </c:pt>
                <c:pt idx="151">
                  <c:v>39203</c:v>
                </c:pt>
                <c:pt idx="152">
                  <c:v>39173</c:v>
                </c:pt>
                <c:pt idx="153">
                  <c:v>39142</c:v>
                </c:pt>
                <c:pt idx="154">
                  <c:v>39114</c:v>
                </c:pt>
                <c:pt idx="155">
                  <c:v>39083</c:v>
                </c:pt>
              </c:numCache>
            </c:numRef>
          </c:cat>
          <c:val>
            <c:numRef>
              <c:f>'Kerninflation DE EU Monat'!$K$7:$K$162</c:f>
              <c:numCache>
                <c:formatCode>General</c:formatCode>
                <c:ptCount val="156"/>
                <c:pt idx="12">
                  <c:v>1.4</c:v>
                </c:pt>
                <c:pt idx="13">
                  <c:v>1.2</c:v>
                </c:pt>
                <c:pt idx="14">
                  <c:v>1.5</c:v>
                </c:pt>
                <c:pt idx="15">
                  <c:v>1.2</c:v>
                </c:pt>
                <c:pt idx="16">
                  <c:v>1.1000000000000001</c:v>
                </c:pt>
                <c:pt idx="17">
                  <c:v>1.2</c:v>
                </c:pt>
                <c:pt idx="18">
                  <c:v>1.1000000000000001</c:v>
                </c:pt>
                <c:pt idx="19">
                  <c:v>1.5</c:v>
                </c:pt>
                <c:pt idx="20">
                  <c:v>1</c:v>
                </c:pt>
                <c:pt idx="21">
                  <c:v>1.3</c:v>
                </c:pt>
                <c:pt idx="22">
                  <c:v>1.4</c:v>
                </c:pt>
                <c:pt idx="23">
                  <c:v>1.3</c:v>
                </c:pt>
                <c:pt idx="24">
                  <c:v>1.4</c:v>
                </c:pt>
                <c:pt idx="25">
                  <c:v>1.3</c:v>
                </c:pt>
                <c:pt idx="26">
                  <c:v>1.1000000000000001</c:v>
                </c:pt>
                <c:pt idx="27">
                  <c:v>1.5</c:v>
                </c:pt>
                <c:pt idx="28">
                  <c:v>1.5</c:v>
                </c:pt>
                <c:pt idx="29">
                  <c:v>1.5</c:v>
                </c:pt>
                <c:pt idx="30">
                  <c:v>1.5</c:v>
                </c:pt>
                <c:pt idx="31">
                  <c:v>1.1000000000000001</c:v>
                </c:pt>
                <c:pt idx="32">
                  <c:v>1.6</c:v>
                </c:pt>
                <c:pt idx="33">
                  <c:v>0.9</c:v>
                </c:pt>
                <c:pt idx="34">
                  <c:v>1.1000000000000001</c:v>
                </c:pt>
                <c:pt idx="35">
                  <c:v>1.1000000000000001</c:v>
                </c:pt>
                <c:pt idx="36">
                  <c:v>1.4</c:v>
                </c:pt>
                <c:pt idx="37">
                  <c:v>1</c:v>
                </c:pt>
                <c:pt idx="38">
                  <c:v>1.1000000000000001</c:v>
                </c:pt>
                <c:pt idx="39">
                  <c:v>1.1000000000000001</c:v>
                </c:pt>
                <c:pt idx="40">
                  <c:v>1</c:v>
                </c:pt>
                <c:pt idx="41">
                  <c:v>1.3</c:v>
                </c:pt>
                <c:pt idx="42">
                  <c:v>1.2</c:v>
                </c:pt>
                <c:pt idx="43">
                  <c:v>1.1000000000000001</c:v>
                </c:pt>
                <c:pt idx="44">
                  <c:v>0.7</c:v>
                </c:pt>
                <c:pt idx="45">
                  <c:v>1.3</c:v>
                </c:pt>
                <c:pt idx="46">
                  <c:v>0.8</c:v>
                </c:pt>
                <c:pt idx="47">
                  <c:v>1.1000000000000001</c:v>
                </c:pt>
                <c:pt idx="48">
                  <c:v>1</c:v>
                </c:pt>
                <c:pt idx="49">
                  <c:v>1.2</c:v>
                </c:pt>
                <c:pt idx="50">
                  <c:v>1.3</c:v>
                </c:pt>
                <c:pt idx="51">
                  <c:v>1</c:v>
                </c:pt>
                <c:pt idx="52">
                  <c:v>1.1000000000000001</c:v>
                </c:pt>
                <c:pt idx="53">
                  <c:v>0.9</c:v>
                </c:pt>
                <c:pt idx="54">
                  <c:v>0.8</c:v>
                </c:pt>
                <c:pt idx="55">
                  <c:v>1.4</c:v>
                </c:pt>
                <c:pt idx="56">
                  <c:v>1.1000000000000001</c:v>
                </c:pt>
                <c:pt idx="57">
                  <c:v>1</c:v>
                </c:pt>
                <c:pt idx="58">
                  <c:v>1.1000000000000001</c:v>
                </c:pt>
                <c:pt idx="59">
                  <c:v>1</c:v>
                </c:pt>
                <c:pt idx="60">
                  <c:v>1.1000000000000001</c:v>
                </c:pt>
                <c:pt idx="61">
                  <c:v>0.9</c:v>
                </c:pt>
                <c:pt idx="62">
                  <c:v>1.1000000000000001</c:v>
                </c:pt>
                <c:pt idx="63">
                  <c:v>1.2</c:v>
                </c:pt>
                <c:pt idx="64">
                  <c:v>1.2</c:v>
                </c:pt>
                <c:pt idx="65">
                  <c:v>1.1000000000000001</c:v>
                </c:pt>
                <c:pt idx="66">
                  <c:v>1.1000000000000001</c:v>
                </c:pt>
                <c:pt idx="67">
                  <c:v>0.7</c:v>
                </c:pt>
                <c:pt idx="68">
                  <c:v>1.4</c:v>
                </c:pt>
                <c:pt idx="69">
                  <c:v>0.8</c:v>
                </c:pt>
                <c:pt idx="70">
                  <c:v>1.1000000000000001</c:v>
                </c:pt>
                <c:pt idx="71">
                  <c:v>1.1000000000000001</c:v>
                </c:pt>
                <c:pt idx="72">
                  <c:v>0.8</c:v>
                </c:pt>
                <c:pt idx="73">
                  <c:v>1.7</c:v>
                </c:pt>
                <c:pt idx="74">
                  <c:v>1</c:v>
                </c:pt>
                <c:pt idx="75">
                  <c:v>1.2</c:v>
                </c:pt>
                <c:pt idx="76">
                  <c:v>1.1000000000000001</c:v>
                </c:pt>
                <c:pt idx="77">
                  <c:v>1.2</c:v>
                </c:pt>
                <c:pt idx="78">
                  <c:v>1.2</c:v>
                </c:pt>
                <c:pt idx="79">
                  <c:v>1.1000000000000001</c:v>
                </c:pt>
                <c:pt idx="80">
                  <c:v>0.6</c:v>
                </c:pt>
                <c:pt idx="81">
                  <c:v>1.9</c:v>
                </c:pt>
                <c:pt idx="82">
                  <c:v>1.2</c:v>
                </c:pt>
                <c:pt idx="83">
                  <c:v>1.2</c:v>
                </c:pt>
                <c:pt idx="84">
                  <c:v>1.3</c:v>
                </c:pt>
                <c:pt idx="85">
                  <c:v>1.3</c:v>
                </c:pt>
                <c:pt idx="86">
                  <c:v>1.3</c:v>
                </c:pt>
                <c:pt idx="87">
                  <c:v>1.3</c:v>
                </c:pt>
                <c:pt idx="88">
                  <c:v>1.3</c:v>
                </c:pt>
                <c:pt idx="89">
                  <c:v>1.1000000000000001</c:v>
                </c:pt>
                <c:pt idx="90">
                  <c:v>1.3</c:v>
                </c:pt>
                <c:pt idx="91">
                  <c:v>1.5</c:v>
                </c:pt>
                <c:pt idx="92">
                  <c:v>1.4</c:v>
                </c:pt>
                <c:pt idx="93">
                  <c:v>1.3</c:v>
                </c:pt>
                <c:pt idx="94">
                  <c:v>1.4</c:v>
                </c:pt>
                <c:pt idx="95">
                  <c:v>1.3</c:v>
                </c:pt>
                <c:pt idx="96">
                  <c:v>1.3</c:v>
                </c:pt>
                <c:pt idx="97">
                  <c:v>1.2</c:v>
                </c:pt>
                <c:pt idx="98">
                  <c:v>1.3</c:v>
                </c:pt>
                <c:pt idx="99">
                  <c:v>1.3</c:v>
                </c:pt>
                <c:pt idx="100">
                  <c:v>1.3</c:v>
                </c:pt>
                <c:pt idx="101">
                  <c:v>1.4</c:v>
                </c:pt>
                <c:pt idx="102">
                  <c:v>1.4</c:v>
                </c:pt>
                <c:pt idx="103">
                  <c:v>1.2</c:v>
                </c:pt>
                <c:pt idx="104">
                  <c:v>1.6</c:v>
                </c:pt>
                <c:pt idx="105">
                  <c:v>1</c:v>
                </c:pt>
                <c:pt idx="106">
                  <c:v>0.9</c:v>
                </c:pt>
                <c:pt idx="107">
                  <c:v>0.9</c:v>
                </c:pt>
                <c:pt idx="108">
                  <c:v>0.6</c:v>
                </c:pt>
                <c:pt idx="109">
                  <c:v>0.9</c:v>
                </c:pt>
                <c:pt idx="110">
                  <c:v>0.6</c:v>
                </c:pt>
                <c:pt idx="111">
                  <c:v>0.6</c:v>
                </c:pt>
                <c:pt idx="112">
                  <c:v>0.5</c:v>
                </c:pt>
                <c:pt idx="113">
                  <c:v>0.5</c:v>
                </c:pt>
                <c:pt idx="114">
                  <c:v>0.5</c:v>
                </c:pt>
                <c:pt idx="115">
                  <c:v>0.5</c:v>
                </c:pt>
                <c:pt idx="116">
                  <c:v>0.2</c:v>
                </c:pt>
                <c:pt idx="117">
                  <c:v>0.9</c:v>
                </c:pt>
                <c:pt idx="118">
                  <c:v>0.6</c:v>
                </c:pt>
                <c:pt idx="119">
                  <c:v>0.9</c:v>
                </c:pt>
                <c:pt idx="120">
                  <c:v>1.2</c:v>
                </c:pt>
                <c:pt idx="121">
                  <c:v>1</c:v>
                </c:pt>
                <c:pt idx="122">
                  <c:v>1.4</c:v>
                </c:pt>
                <c:pt idx="123">
                  <c:v>1.3</c:v>
                </c:pt>
                <c:pt idx="124">
                  <c:v>1.4</c:v>
                </c:pt>
                <c:pt idx="125">
                  <c:v>1.3</c:v>
                </c:pt>
                <c:pt idx="126">
                  <c:v>1.4</c:v>
                </c:pt>
                <c:pt idx="127">
                  <c:v>1.5</c:v>
                </c:pt>
                <c:pt idx="128">
                  <c:v>1.8</c:v>
                </c:pt>
                <c:pt idx="129">
                  <c:v>1.2</c:v>
                </c:pt>
                <c:pt idx="130">
                  <c:v>1.4</c:v>
                </c:pt>
                <c:pt idx="131">
                  <c:v>1.2</c:v>
                </c:pt>
                <c:pt idx="132">
                  <c:v>1.2</c:v>
                </c:pt>
                <c:pt idx="133">
                  <c:v>1.3</c:v>
                </c:pt>
                <c:pt idx="134">
                  <c:v>1.1000000000000001</c:v>
                </c:pt>
                <c:pt idx="135">
                  <c:v>1.2</c:v>
                </c:pt>
                <c:pt idx="136">
                  <c:v>1.4</c:v>
                </c:pt>
                <c:pt idx="137">
                  <c:v>1.2</c:v>
                </c:pt>
                <c:pt idx="138">
                  <c:v>1.1000000000000001</c:v>
                </c:pt>
                <c:pt idx="139">
                  <c:v>1.1000000000000001</c:v>
                </c:pt>
                <c:pt idx="140">
                  <c:v>1</c:v>
                </c:pt>
                <c:pt idx="141">
                  <c:v>1.8</c:v>
                </c:pt>
                <c:pt idx="142">
                  <c:v>1.7</c:v>
                </c:pt>
                <c:pt idx="143">
                  <c:v>1.4</c:v>
                </c:pt>
                <c:pt idx="144">
                  <c:v>2.1</c:v>
                </c:pt>
                <c:pt idx="145">
                  <c:v>2.1</c:v>
                </c:pt>
                <c:pt idx="146">
                  <c:v>2</c:v>
                </c:pt>
                <c:pt idx="147">
                  <c:v>2</c:v>
                </c:pt>
                <c:pt idx="148">
                  <c:v>1.9</c:v>
                </c:pt>
                <c:pt idx="149">
                  <c:v>2</c:v>
                </c:pt>
                <c:pt idx="150">
                  <c:v>1.9</c:v>
                </c:pt>
                <c:pt idx="151">
                  <c:v>1.9</c:v>
                </c:pt>
                <c:pt idx="152">
                  <c:v>1.9</c:v>
                </c:pt>
                <c:pt idx="153">
                  <c:v>1.7</c:v>
                </c:pt>
                <c:pt idx="154">
                  <c:v>1.6</c:v>
                </c:pt>
                <c:pt idx="155">
                  <c:v>1.6</c:v>
                </c:pt>
              </c:numCache>
            </c:numRef>
          </c:val>
          <c:smooth val="0"/>
          <c:extLst>
            <c:ext xmlns:c16="http://schemas.microsoft.com/office/drawing/2014/chart" uri="{C3380CC4-5D6E-409C-BE32-E72D297353CC}">
              <c16:uniqueId val="{00000001-CD56-49A8-882B-1146052E625E}"/>
            </c:ext>
          </c:extLst>
        </c:ser>
        <c:dLbls>
          <c:showLegendKey val="0"/>
          <c:showVal val="0"/>
          <c:showCatName val="0"/>
          <c:showSerName val="0"/>
          <c:showPercent val="0"/>
          <c:showBubbleSize val="0"/>
        </c:dLbls>
        <c:smooth val="0"/>
        <c:axId val="654447032"/>
        <c:axId val="654446704"/>
      </c:lineChart>
      <c:dateAx>
        <c:axId val="654447032"/>
        <c:scaling>
          <c:orientation val="minMax"/>
        </c:scaling>
        <c:delete val="0"/>
        <c:axPos val="b"/>
        <c:numFmt formatCode="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4446704"/>
        <c:crosses val="autoZero"/>
        <c:auto val="0"/>
        <c:lblOffset val="100"/>
        <c:baseTimeUnit val="months"/>
        <c:majorUnit val="12"/>
        <c:majorTimeUnit val="months"/>
      </c:dateAx>
      <c:valAx>
        <c:axId val="65444670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54447032"/>
        <c:crosses val="autoZero"/>
        <c:crossBetween val="between"/>
      </c:valAx>
      <c:spPr>
        <a:noFill/>
        <a:ln>
          <a:noFill/>
        </a:ln>
        <a:effectLst/>
      </c:spPr>
    </c:plotArea>
    <c:legend>
      <c:legendPos val="r"/>
      <c:layout>
        <c:manualLayout>
          <c:xMode val="edge"/>
          <c:yMode val="edge"/>
          <c:x val="0.64089342141713512"/>
          <c:y val="0.22610344193636261"/>
          <c:w val="0.34002488508256684"/>
          <c:h val="0.143798032987515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200"/>
            </a:pPr>
            <a:r>
              <a:rPr lang="de-DE" sz="1200" b="1"/>
              <a:t>Auftragsbestand und Reichweite (Monate) im Verarbeitenden Gewerbe</a:t>
            </a:r>
          </a:p>
          <a:p>
            <a:pPr algn="l">
              <a:defRPr sz="1200"/>
            </a:pPr>
            <a:r>
              <a:rPr lang="de-DE" sz="1200"/>
              <a:t>(Kalender- und saisonbereinigter Wert nach X13 JDemetra+; 2015=100)</a:t>
            </a:r>
          </a:p>
        </c:rich>
      </c:tx>
      <c:layout>
        <c:manualLayout>
          <c:xMode val="edge"/>
          <c:yMode val="edge"/>
          <c:x val="1.5271552594387243E-2"/>
          <c:y val="2.0478339084018995E-2"/>
        </c:manualLayout>
      </c:layout>
      <c:overlay val="0"/>
      <c:spPr>
        <a:noFill/>
        <a:ln w="25400">
          <a:noFill/>
        </a:ln>
      </c:spPr>
    </c:title>
    <c:autoTitleDeleted val="0"/>
    <c:plotArea>
      <c:layout>
        <c:manualLayout>
          <c:layoutTarget val="inner"/>
          <c:xMode val="edge"/>
          <c:yMode val="edge"/>
          <c:x val="7.6968786593983457E-2"/>
          <c:y val="0.26369356297490537"/>
          <c:w val="0.89928075913587724"/>
          <c:h val="0.66049538221115867"/>
        </c:manualLayout>
      </c:layout>
      <c:lineChart>
        <c:grouping val="standard"/>
        <c:varyColors val="0"/>
        <c:ser>
          <c:idx val="0"/>
          <c:order val="0"/>
          <c:tx>
            <c:strRef>
              <c:f>Auftragsbestand!$B$4</c:f>
              <c:strCache>
                <c:ptCount val="1"/>
                <c:pt idx="0">
                  <c:v>Insgesamt</c:v>
                </c:pt>
              </c:strCache>
            </c:strRef>
          </c:tx>
          <c:spPr>
            <a:ln w="38100">
              <a:solidFill>
                <a:srgbClr val="00B0F0"/>
              </a:solidFill>
              <a:prstDash val="solid"/>
            </a:ln>
          </c:spPr>
          <c:marker>
            <c:symbol val="none"/>
          </c:marker>
          <c:cat>
            <c:numRef>
              <c:f>Auftragsbestand!$A$5:$A$100</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Auftragsbestand!$B$5:$B$100</c:f>
              <c:numCache>
                <c:formatCode>General</c:formatCode>
                <c:ptCount val="96"/>
                <c:pt idx="8">
                  <c:v>150.6</c:v>
                </c:pt>
                <c:pt idx="9">
                  <c:v>149.1</c:v>
                </c:pt>
                <c:pt idx="10">
                  <c:v>148.19999999999999</c:v>
                </c:pt>
                <c:pt idx="11">
                  <c:v>146.6</c:v>
                </c:pt>
                <c:pt idx="12">
                  <c:v>148</c:v>
                </c:pt>
                <c:pt idx="13">
                  <c:v>145.9</c:v>
                </c:pt>
                <c:pt idx="14">
                  <c:v>144</c:v>
                </c:pt>
                <c:pt idx="15">
                  <c:v>142.80000000000001</c:v>
                </c:pt>
                <c:pt idx="16">
                  <c:v>139.19999999999999</c:v>
                </c:pt>
                <c:pt idx="17">
                  <c:v>136.69999999999999</c:v>
                </c:pt>
                <c:pt idx="18">
                  <c:v>133.69999999999999</c:v>
                </c:pt>
                <c:pt idx="19">
                  <c:v>129.80000000000001</c:v>
                </c:pt>
                <c:pt idx="20">
                  <c:v>126.8</c:v>
                </c:pt>
                <c:pt idx="21">
                  <c:v>123.7</c:v>
                </c:pt>
                <c:pt idx="22">
                  <c:v>122.2</c:v>
                </c:pt>
                <c:pt idx="23">
                  <c:v>120.3</c:v>
                </c:pt>
                <c:pt idx="24">
                  <c:v>119.7</c:v>
                </c:pt>
                <c:pt idx="25">
                  <c:v>119</c:v>
                </c:pt>
                <c:pt idx="26">
                  <c:v>118.1</c:v>
                </c:pt>
                <c:pt idx="27">
                  <c:v>116.6</c:v>
                </c:pt>
                <c:pt idx="28">
                  <c:v>115.2</c:v>
                </c:pt>
                <c:pt idx="29">
                  <c:v>113.9</c:v>
                </c:pt>
                <c:pt idx="30">
                  <c:v>113.6</c:v>
                </c:pt>
                <c:pt idx="31">
                  <c:v>112.1</c:v>
                </c:pt>
                <c:pt idx="32">
                  <c:v>112.6</c:v>
                </c:pt>
                <c:pt idx="33">
                  <c:v>113.6</c:v>
                </c:pt>
                <c:pt idx="34">
                  <c:v>115</c:v>
                </c:pt>
                <c:pt idx="35">
                  <c:v>114.9</c:v>
                </c:pt>
                <c:pt idx="36">
                  <c:v>114.1</c:v>
                </c:pt>
                <c:pt idx="37">
                  <c:v>114.5</c:v>
                </c:pt>
                <c:pt idx="38">
                  <c:v>114.5</c:v>
                </c:pt>
                <c:pt idx="39">
                  <c:v>115</c:v>
                </c:pt>
                <c:pt idx="40">
                  <c:v>115.2</c:v>
                </c:pt>
                <c:pt idx="41">
                  <c:v>115.4</c:v>
                </c:pt>
                <c:pt idx="42">
                  <c:v>115.5</c:v>
                </c:pt>
                <c:pt idx="43">
                  <c:v>116</c:v>
                </c:pt>
                <c:pt idx="44">
                  <c:v>116.1</c:v>
                </c:pt>
                <c:pt idx="45">
                  <c:v>116.6</c:v>
                </c:pt>
                <c:pt idx="46">
                  <c:v>117</c:v>
                </c:pt>
                <c:pt idx="47">
                  <c:v>117.6</c:v>
                </c:pt>
                <c:pt idx="48">
                  <c:v>120.3</c:v>
                </c:pt>
                <c:pt idx="49">
                  <c:v>120.2</c:v>
                </c:pt>
                <c:pt idx="50">
                  <c:v>119.1</c:v>
                </c:pt>
                <c:pt idx="51">
                  <c:v>118.3</c:v>
                </c:pt>
                <c:pt idx="52">
                  <c:v>117.3</c:v>
                </c:pt>
                <c:pt idx="53">
                  <c:v>117.3</c:v>
                </c:pt>
                <c:pt idx="54">
                  <c:v>116.9</c:v>
                </c:pt>
                <c:pt idx="55">
                  <c:v>116.9</c:v>
                </c:pt>
                <c:pt idx="56">
                  <c:v>116.3</c:v>
                </c:pt>
                <c:pt idx="57">
                  <c:v>115.9</c:v>
                </c:pt>
                <c:pt idx="58">
                  <c:v>115.4</c:v>
                </c:pt>
                <c:pt idx="59">
                  <c:v>114</c:v>
                </c:pt>
                <c:pt idx="60">
                  <c:v>112.9</c:v>
                </c:pt>
                <c:pt idx="61">
                  <c:v>112.3</c:v>
                </c:pt>
                <c:pt idx="62">
                  <c:v>111.4</c:v>
                </c:pt>
                <c:pt idx="63">
                  <c:v>110.5</c:v>
                </c:pt>
                <c:pt idx="64">
                  <c:v>109.7</c:v>
                </c:pt>
                <c:pt idx="65">
                  <c:v>108.9</c:v>
                </c:pt>
                <c:pt idx="66">
                  <c:v>108.4</c:v>
                </c:pt>
                <c:pt idx="67">
                  <c:v>107.4</c:v>
                </c:pt>
                <c:pt idx="68">
                  <c:v>107.2</c:v>
                </c:pt>
                <c:pt idx="69">
                  <c:v>106.2</c:v>
                </c:pt>
                <c:pt idx="70">
                  <c:v>105.5</c:v>
                </c:pt>
                <c:pt idx="71">
                  <c:v>104.4</c:v>
                </c:pt>
                <c:pt idx="72">
                  <c:v>103.6</c:v>
                </c:pt>
                <c:pt idx="73">
                  <c:v>102.6</c:v>
                </c:pt>
                <c:pt idx="74">
                  <c:v>102.9</c:v>
                </c:pt>
                <c:pt idx="75">
                  <c:v>102.5</c:v>
                </c:pt>
                <c:pt idx="76">
                  <c:v>103</c:v>
                </c:pt>
                <c:pt idx="77">
                  <c:v>102.8</c:v>
                </c:pt>
                <c:pt idx="78">
                  <c:v>102.4</c:v>
                </c:pt>
                <c:pt idx="79">
                  <c:v>102.1</c:v>
                </c:pt>
                <c:pt idx="80">
                  <c:v>101.3</c:v>
                </c:pt>
                <c:pt idx="81">
                  <c:v>101.2</c:v>
                </c:pt>
                <c:pt idx="82">
                  <c:v>101</c:v>
                </c:pt>
                <c:pt idx="83">
                  <c:v>100.7</c:v>
                </c:pt>
                <c:pt idx="84">
                  <c:v>100.8</c:v>
                </c:pt>
                <c:pt idx="85">
                  <c:v>101</c:v>
                </c:pt>
                <c:pt idx="86">
                  <c:v>100.7</c:v>
                </c:pt>
                <c:pt idx="87">
                  <c:v>101.3</c:v>
                </c:pt>
                <c:pt idx="88">
                  <c:v>100.9</c:v>
                </c:pt>
                <c:pt idx="89">
                  <c:v>100.6</c:v>
                </c:pt>
                <c:pt idx="90">
                  <c:v>100.6</c:v>
                </c:pt>
                <c:pt idx="91">
                  <c:v>99.7</c:v>
                </c:pt>
                <c:pt idx="92">
                  <c:v>99</c:v>
                </c:pt>
                <c:pt idx="93">
                  <c:v>98.4</c:v>
                </c:pt>
                <c:pt idx="94">
                  <c:v>98.5</c:v>
                </c:pt>
                <c:pt idx="95">
                  <c:v>98.6</c:v>
                </c:pt>
              </c:numCache>
            </c:numRef>
          </c:val>
          <c:smooth val="0"/>
          <c:extLst>
            <c:ext xmlns:c16="http://schemas.microsoft.com/office/drawing/2014/chart" uri="{C3380CC4-5D6E-409C-BE32-E72D297353CC}">
              <c16:uniqueId val="{00000000-61DD-49A7-8D86-E7D53FCA32B8}"/>
            </c:ext>
          </c:extLst>
        </c:ser>
        <c:ser>
          <c:idx val="1"/>
          <c:order val="1"/>
          <c:tx>
            <c:strRef>
              <c:f>Auftragsbestand!$C$4</c:f>
              <c:strCache>
                <c:ptCount val="1"/>
                <c:pt idx="0">
                  <c:v>Inland</c:v>
                </c:pt>
              </c:strCache>
            </c:strRef>
          </c:tx>
          <c:marker>
            <c:symbol val="none"/>
          </c:marker>
          <c:cat>
            <c:numRef>
              <c:f>Auftragsbestand!$A$5:$A$100</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Auftragsbestand!$C$5:$C$100</c:f>
              <c:numCache>
                <c:formatCode>General</c:formatCode>
                <c:ptCount val="96"/>
                <c:pt idx="8">
                  <c:v>155.6</c:v>
                </c:pt>
                <c:pt idx="9">
                  <c:v>154.69999999999999</c:v>
                </c:pt>
                <c:pt idx="10">
                  <c:v>152.9</c:v>
                </c:pt>
                <c:pt idx="11">
                  <c:v>152</c:v>
                </c:pt>
                <c:pt idx="12">
                  <c:v>154</c:v>
                </c:pt>
                <c:pt idx="13">
                  <c:v>149.69999999999999</c:v>
                </c:pt>
                <c:pt idx="14">
                  <c:v>148.5</c:v>
                </c:pt>
                <c:pt idx="15">
                  <c:v>146.1</c:v>
                </c:pt>
                <c:pt idx="16">
                  <c:v>144.19999999999999</c:v>
                </c:pt>
                <c:pt idx="17">
                  <c:v>141.69999999999999</c:v>
                </c:pt>
                <c:pt idx="18">
                  <c:v>137.80000000000001</c:v>
                </c:pt>
                <c:pt idx="19">
                  <c:v>131.80000000000001</c:v>
                </c:pt>
                <c:pt idx="20">
                  <c:v>128.5</c:v>
                </c:pt>
                <c:pt idx="21">
                  <c:v>126.5</c:v>
                </c:pt>
                <c:pt idx="22">
                  <c:v>124</c:v>
                </c:pt>
                <c:pt idx="23">
                  <c:v>122.3</c:v>
                </c:pt>
                <c:pt idx="24">
                  <c:v>120.6</c:v>
                </c:pt>
                <c:pt idx="25">
                  <c:v>120.2</c:v>
                </c:pt>
                <c:pt idx="26">
                  <c:v>118.9</c:v>
                </c:pt>
                <c:pt idx="27">
                  <c:v>117</c:v>
                </c:pt>
                <c:pt idx="28">
                  <c:v>115.2</c:v>
                </c:pt>
                <c:pt idx="29">
                  <c:v>114.2</c:v>
                </c:pt>
                <c:pt idx="30">
                  <c:v>114</c:v>
                </c:pt>
                <c:pt idx="31">
                  <c:v>109.5</c:v>
                </c:pt>
                <c:pt idx="32">
                  <c:v>109.9</c:v>
                </c:pt>
                <c:pt idx="33">
                  <c:v>110.7</c:v>
                </c:pt>
                <c:pt idx="34">
                  <c:v>112.7</c:v>
                </c:pt>
                <c:pt idx="35">
                  <c:v>112.9</c:v>
                </c:pt>
                <c:pt idx="36">
                  <c:v>111.7</c:v>
                </c:pt>
                <c:pt idx="37">
                  <c:v>111.8</c:v>
                </c:pt>
                <c:pt idx="38">
                  <c:v>112.8</c:v>
                </c:pt>
                <c:pt idx="39">
                  <c:v>113.8</c:v>
                </c:pt>
                <c:pt idx="40">
                  <c:v>114.6</c:v>
                </c:pt>
                <c:pt idx="41">
                  <c:v>115.1</c:v>
                </c:pt>
                <c:pt idx="42">
                  <c:v>115.2</c:v>
                </c:pt>
                <c:pt idx="43">
                  <c:v>116.3</c:v>
                </c:pt>
                <c:pt idx="44">
                  <c:v>116.5</c:v>
                </c:pt>
                <c:pt idx="45">
                  <c:v>117.8</c:v>
                </c:pt>
                <c:pt idx="46">
                  <c:v>118.7</c:v>
                </c:pt>
                <c:pt idx="47">
                  <c:v>119.4</c:v>
                </c:pt>
                <c:pt idx="48">
                  <c:v>120.2</c:v>
                </c:pt>
                <c:pt idx="49">
                  <c:v>119.5</c:v>
                </c:pt>
                <c:pt idx="50">
                  <c:v>118.4</c:v>
                </c:pt>
                <c:pt idx="51">
                  <c:v>118.3</c:v>
                </c:pt>
                <c:pt idx="52">
                  <c:v>117.1</c:v>
                </c:pt>
                <c:pt idx="53">
                  <c:v>116.8</c:v>
                </c:pt>
                <c:pt idx="54">
                  <c:v>116.1</c:v>
                </c:pt>
                <c:pt idx="55">
                  <c:v>116.5</c:v>
                </c:pt>
                <c:pt idx="56">
                  <c:v>116.1</c:v>
                </c:pt>
                <c:pt idx="57">
                  <c:v>116.2</c:v>
                </c:pt>
                <c:pt idx="58">
                  <c:v>115.7</c:v>
                </c:pt>
                <c:pt idx="59">
                  <c:v>115.7</c:v>
                </c:pt>
                <c:pt idx="60">
                  <c:v>116.1</c:v>
                </c:pt>
                <c:pt idx="61">
                  <c:v>116.2</c:v>
                </c:pt>
                <c:pt idx="62">
                  <c:v>115.2</c:v>
                </c:pt>
                <c:pt idx="63">
                  <c:v>114</c:v>
                </c:pt>
                <c:pt idx="64">
                  <c:v>113.3</c:v>
                </c:pt>
                <c:pt idx="65">
                  <c:v>111.9</c:v>
                </c:pt>
                <c:pt idx="66">
                  <c:v>111.2</c:v>
                </c:pt>
                <c:pt idx="67">
                  <c:v>109.4</c:v>
                </c:pt>
                <c:pt idx="68">
                  <c:v>109.4</c:v>
                </c:pt>
                <c:pt idx="69">
                  <c:v>107.9</c:v>
                </c:pt>
                <c:pt idx="70">
                  <c:v>107.4</c:v>
                </c:pt>
                <c:pt idx="71">
                  <c:v>105.9</c:v>
                </c:pt>
                <c:pt idx="72">
                  <c:v>105.1</c:v>
                </c:pt>
                <c:pt idx="73">
                  <c:v>102.9</c:v>
                </c:pt>
                <c:pt idx="74">
                  <c:v>103.3</c:v>
                </c:pt>
                <c:pt idx="75">
                  <c:v>102.8</c:v>
                </c:pt>
                <c:pt idx="76">
                  <c:v>103.5</c:v>
                </c:pt>
                <c:pt idx="77">
                  <c:v>102.9</c:v>
                </c:pt>
                <c:pt idx="78">
                  <c:v>103.2</c:v>
                </c:pt>
                <c:pt idx="79">
                  <c:v>102.6</c:v>
                </c:pt>
                <c:pt idx="80">
                  <c:v>101.6</c:v>
                </c:pt>
                <c:pt idx="81">
                  <c:v>101</c:v>
                </c:pt>
                <c:pt idx="82">
                  <c:v>101</c:v>
                </c:pt>
                <c:pt idx="83">
                  <c:v>101</c:v>
                </c:pt>
                <c:pt idx="84">
                  <c:v>100.8</c:v>
                </c:pt>
                <c:pt idx="85">
                  <c:v>100.7</c:v>
                </c:pt>
                <c:pt idx="86">
                  <c:v>100.4</c:v>
                </c:pt>
                <c:pt idx="87">
                  <c:v>101</c:v>
                </c:pt>
                <c:pt idx="88">
                  <c:v>100.4</c:v>
                </c:pt>
                <c:pt idx="89">
                  <c:v>100.3</c:v>
                </c:pt>
                <c:pt idx="90">
                  <c:v>99.6</c:v>
                </c:pt>
                <c:pt idx="91">
                  <c:v>100</c:v>
                </c:pt>
                <c:pt idx="92">
                  <c:v>99.9</c:v>
                </c:pt>
                <c:pt idx="93">
                  <c:v>99.5</c:v>
                </c:pt>
                <c:pt idx="94">
                  <c:v>98.6</c:v>
                </c:pt>
                <c:pt idx="95">
                  <c:v>98.8</c:v>
                </c:pt>
              </c:numCache>
            </c:numRef>
          </c:val>
          <c:smooth val="0"/>
          <c:extLst>
            <c:ext xmlns:c16="http://schemas.microsoft.com/office/drawing/2014/chart" uri="{C3380CC4-5D6E-409C-BE32-E72D297353CC}">
              <c16:uniqueId val="{00000001-61DD-49A7-8D86-E7D53FCA32B8}"/>
            </c:ext>
          </c:extLst>
        </c:ser>
        <c:ser>
          <c:idx val="2"/>
          <c:order val="2"/>
          <c:tx>
            <c:strRef>
              <c:f>Auftragsbestand!$D$4</c:f>
              <c:strCache>
                <c:ptCount val="1"/>
                <c:pt idx="0">
                  <c:v>Ausland</c:v>
                </c:pt>
              </c:strCache>
            </c:strRef>
          </c:tx>
          <c:marker>
            <c:symbol val="none"/>
          </c:marker>
          <c:cat>
            <c:numRef>
              <c:f>Auftragsbestand!$A$5:$A$100</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Auftragsbestand!$D$5:$D$100</c:f>
              <c:numCache>
                <c:formatCode>General</c:formatCode>
                <c:ptCount val="96"/>
                <c:pt idx="8">
                  <c:v>148.19999999999999</c:v>
                </c:pt>
                <c:pt idx="9">
                  <c:v>146.4</c:v>
                </c:pt>
                <c:pt idx="10">
                  <c:v>145.9</c:v>
                </c:pt>
                <c:pt idx="11">
                  <c:v>144</c:v>
                </c:pt>
                <c:pt idx="12">
                  <c:v>145.1</c:v>
                </c:pt>
                <c:pt idx="13">
                  <c:v>144.1</c:v>
                </c:pt>
                <c:pt idx="14">
                  <c:v>141.80000000000001</c:v>
                </c:pt>
                <c:pt idx="15">
                  <c:v>141.19999999999999</c:v>
                </c:pt>
                <c:pt idx="16">
                  <c:v>136.69999999999999</c:v>
                </c:pt>
                <c:pt idx="17">
                  <c:v>134.19999999999999</c:v>
                </c:pt>
                <c:pt idx="18">
                  <c:v>131.69999999999999</c:v>
                </c:pt>
                <c:pt idx="19">
                  <c:v>128.80000000000001</c:v>
                </c:pt>
                <c:pt idx="20">
                  <c:v>125.9</c:v>
                </c:pt>
                <c:pt idx="21">
                  <c:v>122.3</c:v>
                </c:pt>
                <c:pt idx="22">
                  <c:v>121.3</c:v>
                </c:pt>
                <c:pt idx="23">
                  <c:v>119.4</c:v>
                </c:pt>
                <c:pt idx="24">
                  <c:v>119.3</c:v>
                </c:pt>
                <c:pt idx="25">
                  <c:v>118.4</c:v>
                </c:pt>
                <c:pt idx="26">
                  <c:v>117.7</c:v>
                </c:pt>
                <c:pt idx="27">
                  <c:v>116.4</c:v>
                </c:pt>
                <c:pt idx="28">
                  <c:v>115.2</c:v>
                </c:pt>
                <c:pt idx="29">
                  <c:v>113.7</c:v>
                </c:pt>
                <c:pt idx="30">
                  <c:v>113.4</c:v>
                </c:pt>
                <c:pt idx="31">
                  <c:v>113.3</c:v>
                </c:pt>
                <c:pt idx="32">
                  <c:v>113.9</c:v>
                </c:pt>
                <c:pt idx="33">
                  <c:v>115</c:v>
                </c:pt>
                <c:pt idx="34">
                  <c:v>116.1</c:v>
                </c:pt>
                <c:pt idx="35">
                  <c:v>115.9</c:v>
                </c:pt>
                <c:pt idx="36">
                  <c:v>115.2</c:v>
                </c:pt>
                <c:pt idx="37">
                  <c:v>115.8</c:v>
                </c:pt>
                <c:pt idx="38">
                  <c:v>115.4</c:v>
                </c:pt>
                <c:pt idx="39">
                  <c:v>115.6</c:v>
                </c:pt>
                <c:pt idx="40">
                  <c:v>115.5</c:v>
                </c:pt>
                <c:pt idx="41">
                  <c:v>115.6</c:v>
                </c:pt>
                <c:pt idx="42">
                  <c:v>115.6</c:v>
                </c:pt>
                <c:pt idx="43">
                  <c:v>115.8</c:v>
                </c:pt>
                <c:pt idx="44">
                  <c:v>115.9</c:v>
                </c:pt>
                <c:pt idx="45">
                  <c:v>116</c:v>
                </c:pt>
                <c:pt idx="46">
                  <c:v>116.1</c:v>
                </c:pt>
                <c:pt idx="47">
                  <c:v>116.7</c:v>
                </c:pt>
                <c:pt idx="48">
                  <c:v>120.4</c:v>
                </c:pt>
                <c:pt idx="49">
                  <c:v>120.6</c:v>
                </c:pt>
                <c:pt idx="50">
                  <c:v>119.5</c:v>
                </c:pt>
                <c:pt idx="51">
                  <c:v>118.3</c:v>
                </c:pt>
                <c:pt idx="52">
                  <c:v>117.4</c:v>
                </c:pt>
                <c:pt idx="53">
                  <c:v>117.5</c:v>
                </c:pt>
                <c:pt idx="54">
                  <c:v>117.3</c:v>
                </c:pt>
                <c:pt idx="55">
                  <c:v>117.1</c:v>
                </c:pt>
                <c:pt idx="56">
                  <c:v>116.4</c:v>
                </c:pt>
                <c:pt idx="57">
                  <c:v>115.8</c:v>
                </c:pt>
                <c:pt idx="58">
                  <c:v>115.3</c:v>
                </c:pt>
                <c:pt idx="59">
                  <c:v>113.2</c:v>
                </c:pt>
                <c:pt idx="60">
                  <c:v>111.4</c:v>
                </c:pt>
                <c:pt idx="61">
                  <c:v>110.4</c:v>
                </c:pt>
                <c:pt idx="62">
                  <c:v>109.5</c:v>
                </c:pt>
                <c:pt idx="63">
                  <c:v>108.8</c:v>
                </c:pt>
                <c:pt idx="64">
                  <c:v>107.9</c:v>
                </c:pt>
                <c:pt idx="65">
                  <c:v>107.4</c:v>
                </c:pt>
                <c:pt idx="66">
                  <c:v>107.1</c:v>
                </c:pt>
                <c:pt idx="67">
                  <c:v>106.5</c:v>
                </c:pt>
                <c:pt idx="68">
                  <c:v>106.2</c:v>
                </c:pt>
                <c:pt idx="69">
                  <c:v>105.3</c:v>
                </c:pt>
                <c:pt idx="70">
                  <c:v>104.6</c:v>
                </c:pt>
                <c:pt idx="71">
                  <c:v>103.7</c:v>
                </c:pt>
                <c:pt idx="72">
                  <c:v>102.8</c:v>
                </c:pt>
                <c:pt idx="73">
                  <c:v>102.5</c:v>
                </c:pt>
                <c:pt idx="74">
                  <c:v>102.7</c:v>
                </c:pt>
                <c:pt idx="75">
                  <c:v>102.4</c:v>
                </c:pt>
                <c:pt idx="76">
                  <c:v>102.7</c:v>
                </c:pt>
                <c:pt idx="77">
                  <c:v>102.8</c:v>
                </c:pt>
                <c:pt idx="78">
                  <c:v>102</c:v>
                </c:pt>
                <c:pt idx="79">
                  <c:v>101.8</c:v>
                </c:pt>
                <c:pt idx="80">
                  <c:v>101.2</c:v>
                </c:pt>
                <c:pt idx="81">
                  <c:v>101.3</c:v>
                </c:pt>
                <c:pt idx="82">
                  <c:v>101</c:v>
                </c:pt>
                <c:pt idx="83">
                  <c:v>100.5</c:v>
                </c:pt>
                <c:pt idx="84">
                  <c:v>100.8</c:v>
                </c:pt>
                <c:pt idx="85">
                  <c:v>101.2</c:v>
                </c:pt>
                <c:pt idx="86">
                  <c:v>100.8</c:v>
                </c:pt>
                <c:pt idx="87">
                  <c:v>101.4</c:v>
                </c:pt>
                <c:pt idx="88">
                  <c:v>101.1</c:v>
                </c:pt>
                <c:pt idx="89">
                  <c:v>100.8</c:v>
                </c:pt>
                <c:pt idx="90">
                  <c:v>101.1</c:v>
                </c:pt>
                <c:pt idx="91">
                  <c:v>99.6</c:v>
                </c:pt>
                <c:pt idx="92">
                  <c:v>98.6</c:v>
                </c:pt>
                <c:pt idx="93">
                  <c:v>97.9</c:v>
                </c:pt>
                <c:pt idx="94">
                  <c:v>98.4</c:v>
                </c:pt>
                <c:pt idx="95">
                  <c:v>98.5</c:v>
                </c:pt>
              </c:numCache>
            </c:numRef>
          </c:val>
          <c:smooth val="0"/>
          <c:extLst>
            <c:ext xmlns:c16="http://schemas.microsoft.com/office/drawing/2014/chart" uri="{C3380CC4-5D6E-409C-BE32-E72D297353CC}">
              <c16:uniqueId val="{00000002-61DD-49A7-8D86-E7D53FCA32B8}"/>
            </c:ext>
          </c:extLst>
        </c:ser>
        <c:dLbls>
          <c:showLegendKey val="0"/>
          <c:showVal val="0"/>
          <c:showCatName val="0"/>
          <c:showSerName val="0"/>
          <c:showPercent val="0"/>
          <c:showBubbleSize val="0"/>
        </c:dLbls>
        <c:marker val="1"/>
        <c:smooth val="0"/>
        <c:axId val="122773888"/>
        <c:axId val="122775424"/>
      </c:lineChart>
      <c:lineChart>
        <c:grouping val="standard"/>
        <c:varyColors val="0"/>
        <c:ser>
          <c:idx val="3"/>
          <c:order val="3"/>
          <c:tx>
            <c:v>Auftragsreichweite Verarbeitendes Gewerbe</c:v>
          </c:tx>
          <c:marker>
            <c:symbol val="none"/>
          </c:marker>
          <c:cat>
            <c:numRef>
              <c:f>Auftragsbestand!$A$5:$A$100</c:f>
              <c:numCache>
                <c:formatCode>[$-407]mmm/\ yy;@</c:formatCode>
                <c:ptCount val="96"/>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numCache>
            </c:numRef>
          </c:cat>
          <c:val>
            <c:numRef>
              <c:f>Auftragsbestand!$E$5:$E$97</c:f>
              <c:numCache>
                <c:formatCode>General</c:formatCode>
                <c:ptCount val="93"/>
                <c:pt idx="8">
                  <c:v>8.1</c:v>
                </c:pt>
                <c:pt idx="9">
                  <c:v>8</c:v>
                </c:pt>
                <c:pt idx="10">
                  <c:v>7.9</c:v>
                </c:pt>
                <c:pt idx="11">
                  <c:v>7.8</c:v>
                </c:pt>
                <c:pt idx="12">
                  <c:v>7.7</c:v>
                </c:pt>
                <c:pt idx="13">
                  <c:v>7.6</c:v>
                </c:pt>
                <c:pt idx="14">
                  <c:v>7.5</c:v>
                </c:pt>
                <c:pt idx="15">
                  <c:v>7.4</c:v>
                </c:pt>
                <c:pt idx="16">
                  <c:v>7.3</c:v>
                </c:pt>
                <c:pt idx="17">
                  <c:v>7.2</c:v>
                </c:pt>
                <c:pt idx="18">
                  <c:v>7</c:v>
                </c:pt>
                <c:pt idx="19">
                  <c:v>7</c:v>
                </c:pt>
                <c:pt idx="20">
                  <c:v>7</c:v>
                </c:pt>
                <c:pt idx="21">
                  <c:v>7</c:v>
                </c:pt>
                <c:pt idx="22">
                  <c:v>7</c:v>
                </c:pt>
                <c:pt idx="23">
                  <c:v>6.8</c:v>
                </c:pt>
                <c:pt idx="24">
                  <c:v>6.7</c:v>
                </c:pt>
                <c:pt idx="25">
                  <c:v>6.6</c:v>
                </c:pt>
                <c:pt idx="26">
                  <c:v>6.6</c:v>
                </c:pt>
                <c:pt idx="27">
                  <c:v>6.5</c:v>
                </c:pt>
                <c:pt idx="28">
                  <c:v>6.4</c:v>
                </c:pt>
                <c:pt idx="29">
                  <c:v>6.3</c:v>
                </c:pt>
                <c:pt idx="30">
                  <c:v>6.2</c:v>
                </c:pt>
                <c:pt idx="31">
                  <c:v>6.1</c:v>
                </c:pt>
                <c:pt idx="32">
                  <c:v>6</c:v>
                </c:pt>
                <c:pt idx="33">
                  <c:v>5.9</c:v>
                </c:pt>
                <c:pt idx="34">
                  <c:v>5.9</c:v>
                </c:pt>
                <c:pt idx="35">
                  <c:v>5.8</c:v>
                </c:pt>
                <c:pt idx="36">
                  <c:v>5.6</c:v>
                </c:pt>
                <c:pt idx="37">
                  <c:v>5.6</c:v>
                </c:pt>
                <c:pt idx="38">
                  <c:v>5.6</c:v>
                </c:pt>
                <c:pt idx="39">
                  <c:v>5.6</c:v>
                </c:pt>
                <c:pt idx="40">
                  <c:v>5.7</c:v>
                </c:pt>
                <c:pt idx="41">
                  <c:v>5.7</c:v>
                </c:pt>
                <c:pt idx="42">
                  <c:v>5.7</c:v>
                </c:pt>
                <c:pt idx="43">
                  <c:v>5.6</c:v>
                </c:pt>
                <c:pt idx="44">
                  <c:v>5.7</c:v>
                </c:pt>
                <c:pt idx="45">
                  <c:v>5.7</c:v>
                </c:pt>
                <c:pt idx="46">
                  <c:v>5.7</c:v>
                </c:pt>
                <c:pt idx="47">
                  <c:v>5.7</c:v>
                </c:pt>
                <c:pt idx="48">
                  <c:v>5.7</c:v>
                </c:pt>
                <c:pt idx="49">
                  <c:v>5.7</c:v>
                </c:pt>
                <c:pt idx="50">
                  <c:v>5.6</c:v>
                </c:pt>
                <c:pt idx="51">
                  <c:v>5.6</c:v>
                </c:pt>
                <c:pt idx="52">
                  <c:v>5.6</c:v>
                </c:pt>
                <c:pt idx="53">
                  <c:v>5.6</c:v>
                </c:pt>
                <c:pt idx="54">
                  <c:v>5.6</c:v>
                </c:pt>
                <c:pt idx="55">
                  <c:v>5.7</c:v>
                </c:pt>
                <c:pt idx="56">
                  <c:v>5.6</c:v>
                </c:pt>
                <c:pt idx="57">
                  <c:v>5.7</c:v>
                </c:pt>
                <c:pt idx="58">
                  <c:v>5.6</c:v>
                </c:pt>
                <c:pt idx="59">
                  <c:v>5.5</c:v>
                </c:pt>
                <c:pt idx="60">
                  <c:v>5.4</c:v>
                </c:pt>
                <c:pt idx="61">
                  <c:v>5.3</c:v>
                </c:pt>
                <c:pt idx="62">
                  <c:v>5.3</c:v>
                </c:pt>
                <c:pt idx="63">
                  <c:v>5.3</c:v>
                </c:pt>
                <c:pt idx="64">
                  <c:v>5.3</c:v>
                </c:pt>
                <c:pt idx="65">
                  <c:v>5.3</c:v>
                </c:pt>
                <c:pt idx="66">
                  <c:v>5.4</c:v>
                </c:pt>
                <c:pt idx="67">
                  <c:v>5.3</c:v>
                </c:pt>
                <c:pt idx="68">
                  <c:v>5.4</c:v>
                </c:pt>
                <c:pt idx="69">
                  <c:v>5.3</c:v>
                </c:pt>
                <c:pt idx="70">
                  <c:v>5.3</c:v>
                </c:pt>
                <c:pt idx="71">
                  <c:v>5.3</c:v>
                </c:pt>
                <c:pt idx="72">
                  <c:v>5.0999999999999996</c:v>
                </c:pt>
                <c:pt idx="73">
                  <c:v>5</c:v>
                </c:pt>
                <c:pt idx="74">
                  <c:v>5.0999999999999996</c:v>
                </c:pt>
                <c:pt idx="75">
                  <c:v>5</c:v>
                </c:pt>
                <c:pt idx="76">
                  <c:v>5.0999999999999996</c:v>
                </c:pt>
                <c:pt idx="77">
                  <c:v>5.2</c:v>
                </c:pt>
                <c:pt idx="78">
                  <c:v>5.0999999999999996</c:v>
                </c:pt>
                <c:pt idx="79">
                  <c:v>5.0999999999999996</c:v>
                </c:pt>
                <c:pt idx="80">
                  <c:v>5.0999999999999996</c:v>
                </c:pt>
                <c:pt idx="81">
                  <c:v>5.0999999999999996</c:v>
                </c:pt>
                <c:pt idx="82">
                  <c:v>5</c:v>
                </c:pt>
                <c:pt idx="83">
                  <c:v>5</c:v>
                </c:pt>
                <c:pt idx="84">
                  <c:v>4.8</c:v>
                </c:pt>
                <c:pt idx="85">
                  <c:v>4.8</c:v>
                </c:pt>
                <c:pt idx="86">
                  <c:v>4.8</c:v>
                </c:pt>
                <c:pt idx="87">
                  <c:v>4.9000000000000004</c:v>
                </c:pt>
                <c:pt idx="88">
                  <c:v>5</c:v>
                </c:pt>
                <c:pt idx="89">
                  <c:v>5</c:v>
                </c:pt>
                <c:pt idx="90">
                  <c:v>5</c:v>
                </c:pt>
                <c:pt idx="91">
                  <c:v>5</c:v>
                </c:pt>
                <c:pt idx="92">
                  <c:v>5</c:v>
                </c:pt>
              </c:numCache>
            </c:numRef>
          </c:val>
          <c:smooth val="0"/>
          <c:extLst>
            <c:ext xmlns:c16="http://schemas.microsoft.com/office/drawing/2014/chart" uri="{C3380CC4-5D6E-409C-BE32-E72D297353CC}">
              <c16:uniqueId val="{00000004-61DD-49A7-8D86-E7D53FCA32B8}"/>
            </c:ext>
          </c:extLst>
        </c:ser>
        <c:dLbls>
          <c:showLegendKey val="0"/>
          <c:showVal val="0"/>
          <c:showCatName val="0"/>
          <c:showSerName val="0"/>
          <c:showPercent val="0"/>
          <c:showBubbleSize val="0"/>
        </c:dLbls>
        <c:marker val="1"/>
        <c:smooth val="0"/>
        <c:axId val="990859984"/>
        <c:axId val="990862608"/>
      </c:lineChart>
      <c:dateAx>
        <c:axId val="122773888"/>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0" vert="horz"/>
          <a:lstStyle/>
          <a:p>
            <a:pPr>
              <a:defRPr/>
            </a:pPr>
            <a:endParaRPr lang="de-DE"/>
          </a:p>
        </c:txPr>
        <c:crossAx val="122775424"/>
        <c:crosses val="autoZero"/>
        <c:auto val="0"/>
        <c:lblOffset val="100"/>
        <c:baseTimeUnit val="months"/>
        <c:majorTimeUnit val="months"/>
        <c:minorTimeUnit val="months"/>
      </c:dateAx>
      <c:valAx>
        <c:axId val="122775424"/>
        <c:scaling>
          <c:orientation val="minMax"/>
          <c:max val="180"/>
          <c:min val="9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9525">
            <a:noFill/>
          </a:ln>
        </c:spPr>
        <c:txPr>
          <a:bodyPr rot="0" vert="horz"/>
          <a:lstStyle/>
          <a:p>
            <a:pPr>
              <a:defRPr/>
            </a:pPr>
            <a:endParaRPr lang="de-DE"/>
          </a:p>
        </c:txPr>
        <c:crossAx val="122773888"/>
        <c:crosses val="autoZero"/>
        <c:crossBetween val="between"/>
        <c:majorUnit val="10"/>
      </c:valAx>
      <c:valAx>
        <c:axId val="990862608"/>
        <c:scaling>
          <c:orientation val="minMax"/>
        </c:scaling>
        <c:delete val="0"/>
        <c:axPos val="r"/>
        <c:numFmt formatCode="General" sourceLinked="1"/>
        <c:majorTickMark val="out"/>
        <c:minorTickMark val="none"/>
        <c:tickLblPos val="nextTo"/>
        <c:crossAx val="990859984"/>
        <c:crosses val="max"/>
        <c:crossBetween val="between"/>
      </c:valAx>
      <c:dateAx>
        <c:axId val="990859984"/>
        <c:scaling>
          <c:orientation val="minMax"/>
        </c:scaling>
        <c:delete val="1"/>
        <c:axPos val="b"/>
        <c:numFmt formatCode="[$-407]mmm/\ yy;@" sourceLinked="1"/>
        <c:majorTickMark val="out"/>
        <c:minorTickMark val="none"/>
        <c:tickLblPos val="nextTo"/>
        <c:crossAx val="990862608"/>
        <c:crosses val="autoZero"/>
        <c:auto val="1"/>
        <c:lblOffset val="100"/>
        <c:baseTimeUnit val="months"/>
      </c:dateAx>
      <c:spPr>
        <a:solidFill>
          <a:srgbClr val="FFFFFF"/>
        </a:solidFill>
        <a:ln w="25400">
          <a:noFill/>
        </a:ln>
      </c:spPr>
    </c:plotArea>
    <c:legend>
      <c:legendPos val="t"/>
      <c:overlay val="0"/>
    </c:legend>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701775366744909E-2"/>
          <c:y val="0.13530068137033785"/>
          <c:w val="0.93946063537951308"/>
          <c:h val="0.74482317536850895"/>
        </c:manualLayout>
      </c:layout>
      <c:lineChart>
        <c:grouping val="standard"/>
        <c:varyColors val="0"/>
        <c:ser>
          <c:idx val="2"/>
          <c:order val="0"/>
          <c:tx>
            <c:strRef>
              <c:f>Erzeugerpreise!$C$5</c:f>
              <c:strCache>
                <c:ptCount val="1"/>
                <c:pt idx="0">
                  <c:v>Gesamtindex Erzeugerpreise</c:v>
                </c:pt>
              </c:strCache>
            </c:strRef>
          </c:tx>
          <c:spPr>
            <a:ln w="25400" cap="rnd">
              <a:solidFill>
                <a:srgbClr val="C00000"/>
              </a:solidFill>
              <a:round/>
            </a:ln>
            <a:effectLst/>
          </c:spPr>
          <c:marker>
            <c:symbol val="none"/>
          </c:marker>
          <c:cat>
            <c:numRef>
              <c:f>Erzeugerpreise!$B$7:$B$162</c:f>
              <c:numCache>
                <c:formatCode>[$-407]mmm/\ yy;@</c:formatCode>
                <c:ptCount val="156"/>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numCache>
            </c:numRef>
          </c:cat>
          <c:val>
            <c:numRef>
              <c:f>Erzeugerpreise!$C$7:$C$162</c:f>
              <c:numCache>
                <c:formatCode>General</c:formatCode>
                <c:ptCount val="156"/>
                <c:pt idx="0">
                  <c:v>94.2</c:v>
                </c:pt>
                <c:pt idx="1">
                  <c:v>94.1</c:v>
                </c:pt>
                <c:pt idx="2">
                  <c:v>94.6</c:v>
                </c:pt>
                <c:pt idx="3">
                  <c:v>95.5</c:v>
                </c:pt>
                <c:pt idx="4">
                  <c:v>96</c:v>
                </c:pt>
                <c:pt idx="5">
                  <c:v>96.5</c:v>
                </c:pt>
                <c:pt idx="6">
                  <c:v>96.9</c:v>
                </c:pt>
                <c:pt idx="7">
                  <c:v>96.8</c:v>
                </c:pt>
                <c:pt idx="8">
                  <c:v>97.1</c:v>
                </c:pt>
                <c:pt idx="9">
                  <c:v>97.4</c:v>
                </c:pt>
                <c:pt idx="10">
                  <c:v>97.6</c:v>
                </c:pt>
                <c:pt idx="11">
                  <c:v>98.2</c:v>
                </c:pt>
                <c:pt idx="12">
                  <c:v>99.2</c:v>
                </c:pt>
                <c:pt idx="13">
                  <c:v>99.9</c:v>
                </c:pt>
                <c:pt idx="14">
                  <c:v>100.5</c:v>
                </c:pt>
                <c:pt idx="15">
                  <c:v>101.4</c:v>
                </c:pt>
                <c:pt idx="16">
                  <c:v>101.4</c:v>
                </c:pt>
                <c:pt idx="17">
                  <c:v>101.5</c:v>
                </c:pt>
                <c:pt idx="18">
                  <c:v>102</c:v>
                </c:pt>
                <c:pt idx="19">
                  <c:v>101.8</c:v>
                </c:pt>
                <c:pt idx="20">
                  <c:v>102</c:v>
                </c:pt>
                <c:pt idx="21">
                  <c:v>102.2</c:v>
                </c:pt>
                <c:pt idx="22">
                  <c:v>102.1</c:v>
                </c:pt>
                <c:pt idx="23">
                  <c:v>101.6</c:v>
                </c:pt>
                <c:pt idx="24">
                  <c:v>102.1</c:v>
                </c:pt>
                <c:pt idx="25">
                  <c:v>102.5</c:v>
                </c:pt>
                <c:pt idx="26">
                  <c:v>103.1</c:v>
                </c:pt>
                <c:pt idx="27">
                  <c:v>103.3</c:v>
                </c:pt>
                <c:pt idx="28">
                  <c:v>103</c:v>
                </c:pt>
                <c:pt idx="29">
                  <c:v>102.6</c:v>
                </c:pt>
                <c:pt idx="30">
                  <c:v>102.6</c:v>
                </c:pt>
                <c:pt idx="31">
                  <c:v>103</c:v>
                </c:pt>
                <c:pt idx="32">
                  <c:v>103.3</c:v>
                </c:pt>
                <c:pt idx="33">
                  <c:v>103.4</c:v>
                </c:pt>
                <c:pt idx="34">
                  <c:v>103.4</c:v>
                </c:pt>
                <c:pt idx="35">
                  <c:v>103.1</c:v>
                </c:pt>
                <c:pt idx="36">
                  <c:v>103.7</c:v>
                </c:pt>
                <c:pt idx="37">
                  <c:v>103.5</c:v>
                </c:pt>
                <c:pt idx="38">
                  <c:v>103.2</c:v>
                </c:pt>
                <c:pt idx="39">
                  <c:v>103.1</c:v>
                </c:pt>
                <c:pt idx="40">
                  <c:v>102.8</c:v>
                </c:pt>
                <c:pt idx="41">
                  <c:v>102.7</c:v>
                </c:pt>
                <c:pt idx="42">
                  <c:v>102.6</c:v>
                </c:pt>
                <c:pt idx="43">
                  <c:v>102.5</c:v>
                </c:pt>
                <c:pt idx="44">
                  <c:v>102.8</c:v>
                </c:pt>
                <c:pt idx="45">
                  <c:v>102.6</c:v>
                </c:pt>
                <c:pt idx="46">
                  <c:v>102.5</c:v>
                </c:pt>
                <c:pt idx="47">
                  <c:v>102.6</c:v>
                </c:pt>
                <c:pt idx="48">
                  <c:v>102.5</c:v>
                </c:pt>
                <c:pt idx="49">
                  <c:v>102.5</c:v>
                </c:pt>
                <c:pt idx="50">
                  <c:v>102.2</c:v>
                </c:pt>
                <c:pt idx="51">
                  <c:v>102.1</c:v>
                </c:pt>
                <c:pt idx="52">
                  <c:v>101.9</c:v>
                </c:pt>
                <c:pt idx="53">
                  <c:v>101.9</c:v>
                </c:pt>
                <c:pt idx="54">
                  <c:v>101.8</c:v>
                </c:pt>
                <c:pt idx="55">
                  <c:v>101.7</c:v>
                </c:pt>
                <c:pt idx="56">
                  <c:v>101.7</c:v>
                </c:pt>
                <c:pt idx="57">
                  <c:v>101.6</c:v>
                </c:pt>
                <c:pt idx="58">
                  <c:v>101.6</c:v>
                </c:pt>
                <c:pt idx="59">
                  <c:v>100.9</c:v>
                </c:pt>
                <c:pt idx="60">
                  <c:v>100.3</c:v>
                </c:pt>
                <c:pt idx="61">
                  <c:v>100.4</c:v>
                </c:pt>
                <c:pt idx="62">
                  <c:v>100.5</c:v>
                </c:pt>
                <c:pt idx="63">
                  <c:v>100.6</c:v>
                </c:pt>
                <c:pt idx="64">
                  <c:v>100.6</c:v>
                </c:pt>
                <c:pt idx="65">
                  <c:v>100.5</c:v>
                </c:pt>
                <c:pt idx="66">
                  <c:v>100.5</c:v>
                </c:pt>
                <c:pt idx="67">
                  <c:v>100</c:v>
                </c:pt>
                <c:pt idx="68">
                  <c:v>99.7</c:v>
                </c:pt>
                <c:pt idx="69">
                  <c:v>99.3</c:v>
                </c:pt>
                <c:pt idx="70">
                  <c:v>99</c:v>
                </c:pt>
                <c:pt idx="71">
                  <c:v>98.6</c:v>
                </c:pt>
                <c:pt idx="72">
                  <c:v>98</c:v>
                </c:pt>
                <c:pt idx="73">
                  <c:v>97.6</c:v>
                </c:pt>
                <c:pt idx="74">
                  <c:v>97.5</c:v>
                </c:pt>
                <c:pt idx="75">
                  <c:v>97.7</c:v>
                </c:pt>
                <c:pt idx="76">
                  <c:v>98.1</c:v>
                </c:pt>
                <c:pt idx="77">
                  <c:v>98.4</c:v>
                </c:pt>
                <c:pt idx="78">
                  <c:v>98.6</c:v>
                </c:pt>
                <c:pt idx="79">
                  <c:v>98.5</c:v>
                </c:pt>
                <c:pt idx="80">
                  <c:v>98.4</c:v>
                </c:pt>
                <c:pt idx="81">
                  <c:v>98.8</c:v>
                </c:pt>
                <c:pt idx="82">
                  <c:v>99.1</c:v>
                </c:pt>
                <c:pt idx="83">
                  <c:v>99.6</c:v>
                </c:pt>
                <c:pt idx="84">
                  <c:v>100.3</c:v>
                </c:pt>
                <c:pt idx="85">
                  <c:v>100.5</c:v>
                </c:pt>
                <c:pt idx="86">
                  <c:v>100.6</c:v>
                </c:pt>
                <c:pt idx="87">
                  <c:v>100.9</c:v>
                </c:pt>
                <c:pt idx="88">
                  <c:v>100.8</c:v>
                </c:pt>
                <c:pt idx="89">
                  <c:v>100.8</c:v>
                </c:pt>
                <c:pt idx="90">
                  <c:v>101</c:v>
                </c:pt>
                <c:pt idx="91">
                  <c:v>101.1</c:v>
                </c:pt>
                <c:pt idx="92">
                  <c:v>101.5</c:v>
                </c:pt>
                <c:pt idx="93">
                  <c:v>101.6</c:v>
                </c:pt>
                <c:pt idx="94">
                  <c:v>101.7</c:v>
                </c:pt>
                <c:pt idx="95">
                  <c:v>101.9</c:v>
                </c:pt>
                <c:pt idx="96">
                  <c:v>102.4</c:v>
                </c:pt>
                <c:pt idx="97">
                  <c:v>102.3</c:v>
                </c:pt>
                <c:pt idx="98">
                  <c:v>102.4</c:v>
                </c:pt>
                <c:pt idx="99">
                  <c:v>102.8</c:v>
                </c:pt>
                <c:pt idx="100">
                  <c:v>103.3</c:v>
                </c:pt>
                <c:pt idx="101">
                  <c:v>103.7</c:v>
                </c:pt>
                <c:pt idx="102">
                  <c:v>103.9</c:v>
                </c:pt>
                <c:pt idx="103">
                  <c:v>104.2</c:v>
                </c:pt>
                <c:pt idx="104">
                  <c:v>104.7</c:v>
                </c:pt>
                <c:pt idx="105">
                  <c:v>105</c:v>
                </c:pt>
                <c:pt idx="106">
                  <c:v>105.1</c:v>
                </c:pt>
                <c:pt idx="107">
                  <c:v>104.7</c:v>
                </c:pt>
                <c:pt idx="108">
                  <c:v>105.1</c:v>
                </c:pt>
                <c:pt idx="109">
                  <c:v>105</c:v>
                </c:pt>
                <c:pt idx="110">
                  <c:v>104.9</c:v>
                </c:pt>
                <c:pt idx="111">
                  <c:v>105.4</c:v>
                </c:pt>
                <c:pt idx="112">
                  <c:v>105.3</c:v>
                </c:pt>
                <c:pt idx="113">
                  <c:v>104.9</c:v>
                </c:pt>
                <c:pt idx="114">
                  <c:v>105</c:v>
                </c:pt>
                <c:pt idx="115">
                  <c:v>104.5</c:v>
                </c:pt>
                <c:pt idx="116">
                  <c:v>104.6</c:v>
                </c:pt>
                <c:pt idx="117">
                  <c:v>104.4</c:v>
                </c:pt>
                <c:pt idx="118">
                  <c:v>104.4</c:v>
                </c:pt>
                <c:pt idx="119">
                  <c:v>104.5</c:v>
                </c:pt>
                <c:pt idx="120">
                  <c:v>105.3</c:v>
                </c:pt>
                <c:pt idx="121">
                  <c:v>104.9</c:v>
                </c:pt>
                <c:pt idx="122">
                  <c:v>104.1</c:v>
                </c:pt>
                <c:pt idx="123">
                  <c:v>103.4</c:v>
                </c:pt>
                <c:pt idx="124">
                  <c:v>103</c:v>
                </c:pt>
                <c:pt idx="125">
                  <c:v>103</c:v>
                </c:pt>
                <c:pt idx="126">
                  <c:v>103.2</c:v>
                </c:pt>
                <c:pt idx="127">
                  <c:v>103.2</c:v>
                </c:pt>
                <c:pt idx="128">
                  <c:v>103.6</c:v>
                </c:pt>
                <c:pt idx="129">
                  <c:v>103.7</c:v>
                </c:pt>
                <c:pt idx="130">
                  <c:v>103.9</c:v>
                </c:pt>
                <c:pt idx="131">
                  <c:v>104.7</c:v>
                </c:pt>
                <c:pt idx="132">
                  <c:v>106.2</c:v>
                </c:pt>
                <c:pt idx="133">
                  <c:v>106.9</c:v>
                </c:pt>
                <c:pt idx="134">
                  <c:v>107.9</c:v>
                </c:pt>
                <c:pt idx="135">
                  <c:v>108.8</c:v>
                </c:pt>
                <c:pt idx="136">
                  <c:v>110.4</c:v>
                </c:pt>
                <c:pt idx="137">
                  <c:v>111.8</c:v>
                </c:pt>
                <c:pt idx="138">
                  <c:v>113.9</c:v>
                </c:pt>
                <c:pt idx="139">
                  <c:v>115.6</c:v>
                </c:pt>
                <c:pt idx="140">
                  <c:v>118.3</c:v>
                </c:pt>
                <c:pt idx="141">
                  <c:v>122.8</c:v>
                </c:pt>
                <c:pt idx="142">
                  <c:v>123.8</c:v>
                </c:pt>
                <c:pt idx="143">
                  <c:v>130</c:v>
                </c:pt>
                <c:pt idx="144">
                  <c:v>132.80000000000001</c:v>
                </c:pt>
                <c:pt idx="145">
                  <c:v>134.6</c:v>
                </c:pt>
                <c:pt idx="146">
                  <c:v>141.19999999999999</c:v>
                </c:pt>
                <c:pt idx="147">
                  <c:v>145.19999999999999</c:v>
                </c:pt>
                <c:pt idx="148">
                  <c:v>147.5</c:v>
                </c:pt>
              </c:numCache>
            </c:numRef>
          </c:val>
          <c:smooth val="0"/>
          <c:extLst>
            <c:ext xmlns:c16="http://schemas.microsoft.com/office/drawing/2014/chart" uri="{C3380CC4-5D6E-409C-BE32-E72D297353CC}">
              <c16:uniqueId val="{00000000-264A-4C75-8C0A-CAAE6BACCB4B}"/>
            </c:ext>
          </c:extLst>
        </c:ser>
        <c:ser>
          <c:idx val="0"/>
          <c:order val="1"/>
          <c:tx>
            <c:strRef>
              <c:f>Erzeugerpreise!$F$6</c:f>
              <c:strCache>
                <c:ptCount val="1"/>
                <c:pt idx="0">
                  <c:v>Erdöl und Erdgas</c:v>
                </c:pt>
              </c:strCache>
            </c:strRef>
          </c:tx>
          <c:spPr>
            <a:ln w="19050" cap="rnd">
              <a:solidFill>
                <a:srgbClr val="00B0F0"/>
              </a:solidFill>
              <a:round/>
            </a:ln>
            <a:effectLst/>
          </c:spPr>
          <c:marker>
            <c:symbol val="none"/>
          </c:marker>
          <c:cat>
            <c:numRef>
              <c:f>Erzeugerpreise!$B$7:$B$162</c:f>
              <c:numCache>
                <c:formatCode>[$-407]mmm/\ yy;@</c:formatCode>
                <c:ptCount val="156"/>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numCache>
            </c:numRef>
          </c:cat>
          <c:val>
            <c:numRef>
              <c:f>Erzeugerpreise!$F$7:$F$162</c:f>
              <c:numCache>
                <c:formatCode>General</c:formatCode>
                <c:ptCount val="156"/>
                <c:pt idx="0">
                  <c:v>78.599999999999994</c:v>
                </c:pt>
                <c:pt idx="1">
                  <c:v>83.9</c:v>
                </c:pt>
                <c:pt idx="2">
                  <c:v>87.2</c:v>
                </c:pt>
                <c:pt idx="3">
                  <c:v>87.6</c:v>
                </c:pt>
                <c:pt idx="4">
                  <c:v>87.1</c:v>
                </c:pt>
                <c:pt idx="5">
                  <c:v>91.9</c:v>
                </c:pt>
                <c:pt idx="6">
                  <c:v>94</c:v>
                </c:pt>
                <c:pt idx="7">
                  <c:v>92</c:v>
                </c:pt>
                <c:pt idx="8">
                  <c:v>91.8</c:v>
                </c:pt>
                <c:pt idx="9">
                  <c:v>93.8</c:v>
                </c:pt>
                <c:pt idx="10">
                  <c:v>95.9</c:v>
                </c:pt>
                <c:pt idx="11">
                  <c:v>100.6</c:v>
                </c:pt>
                <c:pt idx="12">
                  <c:v>98.5</c:v>
                </c:pt>
                <c:pt idx="13">
                  <c:v>99.7</c:v>
                </c:pt>
                <c:pt idx="14">
                  <c:v>102.5</c:v>
                </c:pt>
                <c:pt idx="15">
                  <c:v>103.6</c:v>
                </c:pt>
                <c:pt idx="16">
                  <c:v>104.9</c:v>
                </c:pt>
                <c:pt idx="17">
                  <c:v>104.3</c:v>
                </c:pt>
                <c:pt idx="18">
                  <c:v>104.5</c:v>
                </c:pt>
                <c:pt idx="19">
                  <c:v>107.7</c:v>
                </c:pt>
                <c:pt idx="20">
                  <c:v>108.2</c:v>
                </c:pt>
                <c:pt idx="21">
                  <c:v>114.5</c:v>
                </c:pt>
                <c:pt idx="22">
                  <c:v>115.8</c:v>
                </c:pt>
                <c:pt idx="23">
                  <c:v>116.6</c:v>
                </c:pt>
                <c:pt idx="24">
                  <c:v>120</c:v>
                </c:pt>
                <c:pt idx="25">
                  <c:v>122.9</c:v>
                </c:pt>
                <c:pt idx="26">
                  <c:v>127.3</c:v>
                </c:pt>
                <c:pt idx="27">
                  <c:v>130.5</c:v>
                </c:pt>
                <c:pt idx="28">
                  <c:v>134.9</c:v>
                </c:pt>
                <c:pt idx="29">
                  <c:v>126.9</c:v>
                </c:pt>
                <c:pt idx="30">
                  <c:v>129.30000000000001</c:v>
                </c:pt>
                <c:pt idx="31">
                  <c:v>125.9</c:v>
                </c:pt>
                <c:pt idx="32">
                  <c:v>128.69999999999999</c:v>
                </c:pt>
                <c:pt idx="33">
                  <c:v>127.7</c:v>
                </c:pt>
                <c:pt idx="34">
                  <c:v>132</c:v>
                </c:pt>
                <c:pt idx="35">
                  <c:v>135.69999999999999</c:v>
                </c:pt>
                <c:pt idx="36">
                  <c:v>138.19999999999999</c:v>
                </c:pt>
                <c:pt idx="37">
                  <c:v>134</c:v>
                </c:pt>
                <c:pt idx="38">
                  <c:v>129.5</c:v>
                </c:pt>
                <c:pt idx="39">
                  <c:v>132.30000000000001</c:v>
                </c:pt>
                <c:pt idx="40">
                  <c:v>128.9</c:v>
                </c:pt>
                <c:pt idx="41">
                  <c:v>129.5</c:v>
                </c:pt>
                <c:pt idx="42">
                  <c:v>126.6</c:v>
                </c:pt>
                <c:pt idx="43">
                  <c:v>127.1</c:v>
                </c:pt>
                <c:pt idx="44">
                  <c:v>127.3</c:v>
                </c:pt>
                <c:pt idx="45">
                  <c:v>124.6</c:v>
                </c:pt>
                <c:pt idx="46">
                  <c:v>128.1</c:v>
                </c:pt>
                <c:pt idx="47">
                  <c:v>128.80000000000001</c:v>
                </c:pt>
                <c:pt idx="48">
                  <c:v>135.1</c:v>
                </c:pt>
                <c:pt idx="49">
                  <c:v>133.80000000000001</c:v>
                </c:pt>
                <c:pt idx="50">
                  <c:v>127.7</c:v>
                </c:pt>
                <c:pt idx="51">
                  <c:v>125</c:v>
                </c:pt>
                <c:pt idx="52">
                  <c:v>117.4</c:v>
                </c:pt>
                <c:pt idx="53">
                  <c:v>115.5</c:v>
                </c:pt>
                <c:pt idx="54">
                  <c:v>109</c:v>
                </c:pt>
                <c:pt idx="55">
                  <c:v>104.6</c:v>
                </c:pt>
                <c:pt idx="56">
                  <c:v>103.1</c:v>
                </c:pt>
                <c:pt idx="57">
                  <c:v>109.7</c:v>
                </c:pt>
                <c:pt idx="58">
                  <c:v>114</c:v>
                </c:pt>
                <c:pt idx="59">
                  <c:v>107.9</c:v>
                </c:pt>
                <c:pt idx="60">
                  <c:v>103.8</c:v>
                </c:pt>
                <c:pt idx="61">
                  <c:v>102.8</c:v>
                </c:pt>
                <c:pt idx="62">
                  <c:v>104.8</c:v>
                </c:pt>
                <c:pt idx="63">
                  <c:v>108.6</c:v>
                </c:pt>
                <c:pt idx="64">
                  <c:v>110.7</c:v>
                </c:pt>
                <c:pt idx="65">
                  <c:v>108.1</c:v>
                </c:pt>
                <c:pt idx="66">
                  <c:v>103.2</c:v>
                </c:pt>
                <c:pt idx="67">
                  <c:v>99.5</c:v>
                </c:pt>
                <c:pt idx="68">
                  <c:v>92.5</c:v>
                </c:pt>
                <c:pt idx="69">
                  <c:v>91.2</c:v>
                </c:pt>
                <c:pt idx="70">
                  <c:v>89.6</c:v>
                </c:pt>
                <c:pt idx="71">
                  <c:v>85.4</c:v>
                </c:pt>
                <c:pt idx="72">
                  <c:v>78</c:v>
                </c:pt>
                <c:pt idx="73">
                  <c:v>72.099999999999994</c:v>
                </c:pt>
                <c:pt idx="74">
                  <c:v>74</c:v>
                </c:pt>
                <c:pt idx="75">
                  <c:v>75.2</c:v>
                </c:pt>
                <c:pt idx="76">
                  <c:v>75.8</c:v>
                </c:pt>
                <c:pt idx="77">
                  <c:v>79</c:v>
                </c:pt>
                <c:pt idx="78">
                  <c:v>80.5</c:v>
                </c:pt>
                <c:pt idx="79">
                  <c:v>78.3</c:v>
                </c:pt>
                <c:pt idx="80">
                  <c:v>76.2</c:v>
                </c:pt>
                <c:pt idx="81">
                  <c:v>78.5</c:v>
                </c:pt>
                <c:pt idx="82">
                  <c:v>83.1</c:v>
                </c:pt>
                <c:pt idx="83">
                  <c:v>87.2</c:v>
                </c:pt>
                <c:pt idx="84">
                  <c:v>92</c:v>
                </c:pt>
                <c:pt idx="85">
                  <c:v>92.2</c:v>
                </c:pt>
                <c:pt idx="86">
                  <c:v>91.4</c:v>
                </c:pt>
                <c:pt idx="87">
                  <c:v>86.8</c:v>
                </c:pt>
                <c:pt idx="88">
                  <c:v>84</c:v>
                </c:pt>
                <c:pt idx="89">
                  <c:v>82</c:v>
                </c:pt>
                <c:pt idx="90">
                  <c:v>80.8</c:v>
                </c:pt>
                <c:pt idx="91">
                  <c:v>81.3</c:v>
                </c:pt>
                <c:pt idx="92">
                  <c:v>83.7</c:v>
                </c:pt>
                <c:pt idx="93">
                  <c:v>86.6</c:v>
                </c:pt>
                <c:pt idx="94">
                  <c:v>91</c:v>
                </c:pt>
                <c:pt idx="95">
                  <c:v>94.9</c:v>
                </c:pt>
                <c:pt idx="96">
                  <c:v>97.6</c:v>
                </c:pt>
                <c:pt idx="97">
                  <c:v>97</c:v>
                </c:pt>
                <c:pt idx="98">
                  <c:v>96</c:v>
                </c:pt>
                <c:pt idx="99">
                  <c:v>99.1</c:v>
                </c:pt>
                <c:pt idx="100">
                  <c:v>101</c:v>
                </c:pt>
                <c:pt idx="101">
                  <c:v>105.2</c:v>
                </c:pt>
                <c:pt idx="102">
                  <c:v>109.5</c:v>
                </c:pt>
                <c:pt idx="103">
                  <c:v>108.8</c:v>
                </c:pt>
                <c:pt idx="104">
                  <c:v>115</c:v>
                </c:pt>
                <c:pt idx="105">
                  <c:v>126.9</c:v>
                </c:pt>
                <c:pt idx="106">
                  <c:v>121.7</c:v>
                </c:pt>
                <c:pt idx="107">
                  <c:v>110.3</c:v>
                </c:pt>
                <c:pt idx="108">
                  <c:v>108.7</c:v>
                </c:pt>
                <c:pt idx="109">
                  <c:v>107.7</c:v>
                </c:pt>
                <c:pt idx="110">
                  <c:v>105</c:v>
                </c:pt>
                <c:pt idx="111">
                  <c:v>104.2</c:v>
                </c:pt>
                <c:pt idx="112">
                  <c:v>101</c:v>
                </c:pt>
                <c:pt idx="113">
                  <c:v>93.1</c:v>
                </c:pt>
                <c:pt idx="114">
                  <c:v>89.2</c:v>
                </c:pt>
                <c:pt idx="115">
                  <c:v>84.3</c:v>
                </c:pt>
                <c:pt idx="116">
                  <c:v>84.9</c:v>
                </c:pt>
                <c:pt idx="117">
                  <c:v>90</c:v>
                </c:pt>
                <c:pt idx="118">
                  <c:v>90.6</c:v>
                </c:pt>
                <c:pt idx="119">
                  <c:v>94.3</c:v>
                </c:pt>
                <c:pt idx="120">
                  <c:v>94</c:v>
                </c:pt>
                <c:pt idx="121">
                  <c:v>86.2</c:v>
                </c:pt>
                <c:pt idx="122">
                  <c:v>72.5</c:v>
                </c:pt>
                <c:pt idx="123">
                  <c:v>57.7</c:v>
                </c:pt>
                <c:pt idx="124">
                  <c:v>48.5</c:v>
                </c:pt>
                <c:pt idx="125">
                  <c:v>51.4</c:v>
                </c:pt>
                <c:pt idx="126">
                  <c:v>55.9</c:v>
                </c:pt>
                <c:pt idx="127">
                  <c:v>52.9</c:v>
                </c:pt>
                <c:pt idx="128">
                  <c:v>54.2</c:v>
                </c:pt>
                <c:pt idx="129">
                  <c:v>60.1</c:v>
                </c:pt>
                <c:pt idx="130">
                  <c:v>65.099999999999994</c:v>
                </c:pt>
                <c:pt idx="131">
                  <c:v>67.400000000000006</c:v>
                </c:pt>
                <c:pt idx="132">
                  <c:v>75.599999999999994</c:v>
                </c:pt>
                <c:pt idx="133">
                  <c:v>84.4</c:v>
                </c:pt>
                <c:pt idx="134">
                  <c:v>89</c:v>
                </c:pt>
                <c:pt idx="135">
                  <c:v>87.6</c:v>
                </c:pt>
                <c:pt idx="136">
                  <c:v>97.2</c:v>
                </c:pt>
                <c:pt idx="137">
                  <c:v>109.8</c:v>
                </c:pt>
                <c:pt idx="138">
                  <c:v>118.5</c:v>
                </c:pt>
                <c:pt idx="139">
                  <c:v>128.1</c:v>
                </c:pt>
                <c:pt idx="140">
                  <c:v>139.80000000000001</c:v>
                </c:pt>
                <c:pt idx="141">
                  <c:v>183.9</c:v>
                </c:pt>
                <c:pt idx="142">
                  <c:v>231.5</c:v>
                </c:pt>
                <c:pt idx="143">
                  <c:v>230.2</c:v>
                </c:pt>
                <c:pt idx="144">
                  <c:v>293.3</c:v>
                </c:pt>
                <c:pt idx="145">
                  <c:v>262.10000000000002</c:v>
                </c:pt>
                <c:pt idx="146">
                  <c:v>278.2</c:v>
                </c:pt>
                <c:pt idx="147">
                  <c:v>311</c:v>
                </c:pt>
                <c:pt idx="148">
                  <c:v>269.8</c:v>
                </c:pt>
              </c:numCache>
            </c:numRef>
          </c:val>
          <c:smooth val="0"/>
          <c:extLst>
            <c:ext xmlns:c16="http://schemas.microsoft.com/office/drawing/2014/chart" uri="{C3380CC4-5D6E-409C-BE32-E72D297353CC}">
              <c16:uniqueId val="{00000001-264A-4C75-8C0A-CAAE6BACCB4B}"/>
            </c:ext>
          </c:extLst>
        </c:ser>
        <c:ser>
          <c:idx val="1"/>
          <c:order val="2"/>
          <c:tx>
            <c:strRef>
              <c:f>Erzeugerpreise!$R$6</c:f>
              <c:strCache>
                <c:ptCount val="1"/>
                <c:pt idx="0">
                  <c:v>Energieversorgung</c:v>
                </c:pt>
              </c:strCache>
            </c:strRef>
          </c:tx>
          <c:spPr>
            <a:ln w="19050" cap="rnd">
              <a:solidFill>
                <a:schemeClr val="accent4"/>
              </a:solidFill>
              <a:round/>
            </a:ln>
            <a:effectLst/>
          </c:spPr>
          <c:marker>
            <c:symbol val="none"/>
          </c:marker>
          <c:cat>
            <c:numRef>
              <c:f>Erzeugerpreise!$B$7:$B$162</c:f>
              <c:numCache>
                <c:formatCode>[$-407]mmm/\ yy;@</c:formatCode>
                <c:ptCount val="156"/>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numCache>
            </c:numRef>
          </c:cat>
          <c:val>
            <c:numRef>
              <c:f>Erzeugerpreise!$R$7:$R$1618</c:f>
              <c:numCache>
                <c:formatCode>General</c:formatCode>
                <c:ptCount val="1612"/>
                <c:pt idx="0">
                  <c:v>94.4</c:v>
                </c:pt>
                <c:pt idx="1">
                  <c:v>93.1</c:v>
                </c:pt>
                <c:pt idx="2">
                  <c:v>93.2</c:v>
                </c:pt>
                <c:pt idx="3">
                  <c:v>94.6</c:v>
                </c:pt>
                <c:pt idx="4">
                  <c:v>94.7</c:v>
                </c:pt>
                <c:pt idx="5">
                  <c:v>96.8</c:v>
                </c:pt>
                <c:pt idx="6">
                  <c:v>98.2</c:v>
                </c:pt>
                <c:pt idx="7">
                  <c:v>97.3</c:v>
                </c:pt>
                <c:pt idx="8">
                  <c:v>97.1</c:v>
                </c:pt>
                <c:pt idx="9">
                  <c:v>97.9</c:v>
                </c:pt>
                <c:pt idx="10">
                  <c:v>97.9</c:v>
                </c:pt>
                <c:pt idx="11">
                  <c:v>98.6</c:v>
                </c:pt>
                <c:pt idx="12">
                  <c:v>100.7</c:v>
                </c:pt>
                <c:pt idx="13">
                  <c:v>100.8</c:v>
                </c:pt>
                <c:pt idx="14">
                  <c:v>101.7</c:v>
                </c:pt>
                <c:pt idx="15">
                  <c:v>104</c:v>
                </c:pt>
                <c:pt idx="16">
                  <c:v>103.8</c:v>
                </c:pt>
                <c:pt idx="17">
                  <c:v>104</c:v>
                </c:pt>
                <c:pt idx="18">
                  <c:v>106.1</c:v>
                </c:pt>
                <c:pt idx="19">
                  <c:v>105.9</c:v>
                </c:pt>
                <c:pt idx="20">
                  <c:v>106.1</c:v>
                </c:pt>
                <c:pt idx="21">
                  <c:v>107</c:v>
                </c:pt>
                <c:pt idx="22">
                  <c:v>107</c:v>
                </c:pt>
                <c:pt idx="23">
                  <c:v>105.5</c:v>
                </c:pt>
                <c:pt idx="24">
                  <c:v>105.9</c:v>
                </c:pt>
                <c:pt idx="25">
                  <c:v>105.8</c:v>
                </c:pt>
                <c:pt idx="26">
                  <c:v>106.7</c:v>
                </c:pt>
                <c:pt idx="27">
                  <c:v>106.7</c:v>
                </c:pt>
                <c:pt idx="28">
                  <c:v>106.3</c:v>
                </c:pt>
                <c:pt idx="29">
                  <c:v>105.5</c:v>
                </c:pt>
                <c:pt idx="30">
                  <c:v>105.9</c:v>
                </c:pt>
                <c:pt idx="31">
                  <c:v>106.5</c:v>
                </c:pt>
                <c:pt idx="32">
                  <c:v>106.4</c:v>
                </c:pt>
                <c:pt idx="33">
                  <c:v>106.5</c:v>
                </c:pt>
                <c:pt idx="34">
                  <c:v>107.2</c:v>
                </c:pt>
                <c:pt idx="35">
                  <c:v>106.5</c:v>
                </c:pt>
                <c:pt idx="36">
                  <c:v>108.4</c:v>
                </c:pt>
                <c:pt idx="37">
                  <c:v>107.2</c:v>
                </c:pt>
                <c:pt idx="38">
                  <c:v>106.9</c:v>
                </c:pt>
                <c:pt idx="39">
                  <c:v>107</c:v>
                </c:pt>
                <c:pt idx="40">
                  <c:v>105.9</c:v>
                </c:pt>
                <c:pt idx="41">
                  <c:v>105.6</c:v>
                </c:pt>
                <c:pt idx="42">
                  <c:v>105.5</c:v>
                </c:pt>
                <c:pt idx="43">
                  <c:v>105.1</c:v>
                </c:pt>
                <c:pt idx="44">
                  <c:v>106.1</c:v>
                </c:pt>
                <c:pt idx="45">
                  <c:v>105.6</c:v>
                </c:pt>
                <c:pt idx="46">
                  <c:v>105.8</c:v>
                </c:pt>
                <c:pt idx="47">
                  <c:v>105.8</c:v>
                </c:pt>
                <c:pt idx="48">
                  <c:v>105.3</c:v>
                </c:pt>
                <c:pt idx="49">
                  <c:v>105</c:v>
                </c:pt>
                <c:pt idx="50">
                  <c:v>104.3</c:v>
                </c:pt>
                <c:pt idx="51">
                  <c:v>103.5</c:v>
                </c:pt>
                <c:pt idx="52">
                  <c:v>103.1</c:v>
                </c:pt>
                <c:pt idx="53">
                  <c:v>102.8</c:v>
                </c:pt>
                <c:pt idx="54">
                  <c:v>102.3</c:v>
                </c:pt>
                <c:pt idx="55">
                  <c:v>102.4</c:v>
                </c:pt>
                <c:pt idx="56">
                  <c:v>102.7</c:v>
                </c:pt>
                <c:pt idx="57">
                  <c:v>102.6</c:v>
                </c:pt>
                <c:pt idx="58">
                  <c:v>103.5</c:v>
                </c:pt>
                <c:pt idx="59">
                  <c:v>103.2</c:v>
                </c:pt>
                <c:pt idx="60">
                  <c:v>101.9</c:v>
                </c:pt>
                <c:pt idx="61">
                  <c:v>101.7</c:v>
                </c:pt>
                <c:pt idx="62">
                  <c:v>101.5</c:v>
                </c:pt>
                <c:pt idx="63">
                  <c:v>101</c:v>
                </c:pt>
                <c:pt idx="64">
                  <c:v>100.4</c:v>
                </c:pt>
                <c:pt idx="65">
                  <c:v>100.2</c:v>
                </c:pt>
                <c:pt idx="66">
                  <c:v>100.2</c:v>
                </c:pt>
                <c:pt idx="67">
                  <c:v>99.7</c:v>
                </c:pt>
                <c:pt idx="68">
                  <c:v>99.3</c:v>
                </c:pt>
                <c:pt idx="69">
                  <c:v>98.5</c:v>
                </c:pt>
                <c:pt idx="70">
                  <c:v>98</c:v>
                </c:pt>
                <c:pt idx="71">
                  <c:v>97.5</c:v>
                </c:pt>
                <c:pt idx="72">
                  <c:v>95.2</c:v>
                </c:pt>
                <c:pt idx="73">
                  <c:v>93.8</c:v>
                </c:pt>
                <c:pt idx="74">
                  <c:v>93.6</c:v>
                </c:pt>
                <c:pt idx="75">
                  <c:v>93.5</c:v>
                </c:pt>
                <c:pt idx="76">
                  <c:v>93.5</c:v>
                </c:pt>
                <c:pt idx="77">
                  <c:v>94.3</c:v>
                </c:pt>
                <c:pt idx="78">
                  <c:v>94.7</c:v>
                </c:pt>
                <c:pt idx="79">
                  <c:v>94.5</c:v>
                </c:pt>
                <c:pt idx="80">
                  <c:v>93.6</c:v>
                </c:pt>
                <c:pt idx="81">
                  <c:v>94.7</c:v>
                </c:pt>
                <c:pt idx="82">
                  <c:v>95.3</c:v>
                </c:pt>
                <c:pt idx="83">
                  <c:v>95.2</c:v>
                </c:pt>
                <c:pt idx="84">
                  <c:v>96.3</c:v>
                </c:pt>
                <c:pt idx="85">
                  <c:v>95.6</c:v>
                </c:pt>
                <c:pt idx="86">
                  <c:v>95.3</c:v>
                </c:pt>
                <c:pt idx="87">
                  <c:v>95.4</c:v>
                </c:pt>
                <c:pt idx="88">
                  <c:v>95</c:v>
                </c:pt>
                <c:pt idx="89">
                  <c:v>95.2</c:v>
                </c:pt>
                <c:pt idx="90">
                  <c:v>95.5</c:v>
                </c:pt>
                <c:pt idx="91">
                  <c:v>95.6</c:v>
                </c:pt>
                <c:pt idx="92">
                  <c:v>96.3</c:v>
                </c:pt>
                <c:pt idx="93">
                  <c:v>96.4</c:v>
                </c:pt>
                <c:pt idx="94">
                  <c:v>97.1</c:v>
                </c:pt>
                <c:pt idx="95">
                  <c:v>97.4</c:v>
                </c:pt>
                <c:pt idx="96">
                  <c:v>97.5</c:v>
                </c:pt>
                <c:pt idx="97">
                  <c:v>97.2</c:v>
                </c:pt>
                <c:pt idx="98">
                  <c:v>97.3</c:v>
                </c:pt>
                <c:pt idx="99">
                  <c:v>98</c:v>
                </c:pt>
                <c:pt idx="100">
                  <c:v>98.8</c:v>
                </c:pt>
                <c:pt idx="101">
                  <c:v>99.6</c:v>
                </c:pt>
                <c:pt idx="102">
                  <c:v>100.4</c:v>
                </c:pt>
                <c:pt idx="103">
                  <c:v>101.1</c:v>
                </c:pt>
                <c:pt idx="104">
                  <c:v>103</c:v>
                </c:pt>
                <c:pt idx="105">
                  <c:v>104.1</c:v>
                </c:pt>
                <c:pt idx="106">
                  <c:v>104.3</c:v>
                </c:pt>
                <c:pt idx="107">
                  <c:v>104.3</c:v>
                </c:pt>
                <c:pt idx="108">
                  <c:v>106</c:v>
                </c:pt>
                <c:pt idx="109">
                  <c:v>105.5</c:v>
                </c:pt>
                <c:pt idx="110">
                  <c:v>104.3</c:v>
                </c:pt>
                <c:pt idx="111">
                  <c:v>104.8</c:v>
                </c:pt>
                <c:pt idx="112">
                  <c:v>103.7</c:v>
                </c:pt>
                <c:pt idx="113">
                  <c:v>102.6</c:v>
                </c:pt>
                <c:pt idx="114">
                  <c:v>103.5</c:v>
                </c:pt>
                <c:pt idx="115">
                  <c:v>101.8</c:v>
                </c:pt>
                <c:pt idx="116">
                  <c:v>102.1</c:v>
                </c:pt>
                <c:pt idx="117">
                  <c:v>102.1</c:v>
                </c:pt>
                <c:pt idx="118">
                  <c:v>102.4</c:v>
                </c:pt>
                <c:pt idx="119">
                  <c:v>101.9</c:v>
                </c:pt>
                <c:pt idx="120">
                  <c:v>103.8</c:v>
                </c:pt>
                <c:pt idx="121">
                  <c:v>102.4</c:v>
                </c:pt>
                <c:pt idx="122">
                  <c:v>100.4</c:v>
                </c:pt>
                <c:pt idx="123">
                  <c:v>99.8</c:v>
                </c:pt>
                <c:pt idx="124">
                  <c:v>99</c:v>
                </c:pt>
                <c:pt idx="125">
                  <c:v>98.7</c:v>
                </c:pt>
                <c:pt idx="126">
                  <c:v>99.4</c:v>
                </c:pt>
                <c:pt idx="127">
                  <c:v>99.7</c:v>
                </c:pt>
                <c:pt idx="128">
                  <c:v>101.4</c:v>
                </c:pt>
                <c:pt idx="129">
                  <c:v>101.4</c:v>
                </c:pt>
                <c:pt idx="130">
                  <c:v>102</c:v>
                </c:pt>
                <c:pt idx="131">
                  <c:v>104.2</c:v>
                </c:pt>
                <c:pt idx="132">
                  <c:v>106.1</c:v>
                </c:pt>
                <c:pt idx="133">
                  <c:v>107.1</c:v>
                </c:pt>
                <c:pt idx="134">
                  <c:v>107.4</c:v>
                </c:pt>
                <c:pt idx="135">
                  <c:v>108.1</c:v>
                </c:pt>
                <c:pt idx="136">
                  <c:v>111.3</c:v>
                </c:pt>
                <c:pt idx="137">
                  <c:v>113.7</c:v>
                </c:pt>
                <c:pt idx="138">
                  <c:v>118.7</c:v>
                </c:pt>
                <c:pt idx="139">
                  <c:v>123.5</c:v>
                </c:pt>
                <c:pt idx="140">
                  <c:v>135.19999999999999</c:v>
                </c:pt>
                <c:pt idx="141">
                  <c:v>152.80000000000001</c:v>
                </c:pt>
                <c:pt idx="142">
                  <c:v>154</c:v>
                </c:pt>
                <c:pt idx="143">
                  <c:v>183.8</c:v>
                </c:pt>
                <c:pt idx="144">
                  <c:v>184.5</c:v>
                </c:pt>
                <c:pt idx="145">
                  <c:v>188.6</c:v>
                </c:pt>
                <c:pt idx="146">
                  <c:v>205.7</c:v>
                </c:pt>
                <c:pt idx="147">
                  <c:v>212.6</c:v>
                </c:pt>
                <c:pt idx="148">
                  <c:v>218.8</c:v>
                </c:pt>
                <c:pt idx="158" formatCode="0.0">
                  <c:v>2.9162746942615172</c:v>
                </c:pt>
                <c:pt idx="159" formatCode="0.0">
                  <c:v>96.585804132973948</c:v>
                </c:pt>
              </c:numCache>
            </c:numRef>
          </c:val>
          <c:smooth val="0"/>
          <c:extLst>
            <c:ext xmlns:c16="http://schemas.microsoft.com/office/drawing/2014/chart" uri="{C3380CC4-5D6E-409C-BE32-E72D297353CC}">
              <c16:uniqueId val="{00000002-264A-4C75-8C0A-CAAE6BACCB4B}"/>
            </c:ext>
          </c:extLst>
        </c:ser>
        <c:dLbls>
          <c:showLegendKey val="0"/>
          <c:showVal val="0"/>
          <c:showCatName val="0"/>
          <c:showSerName val="0"/>
          <c:showPercent val="0"/>
          <c:showBubbleSize val="0"/>
        </c:dLbls>
        <c:smooth val="0"/>
        <c:axId val="877689512"/>
        <c:axId val="877684592"/>
      </c:lineChart>
      <c:dateAx>
        <c:axId val="877689512"/>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Agfa Rotis Sans Serif Light" panose="00000300000000000000" pitchFamily="2" charset="0"/>
                <a:ea typeface="+mn-ea"/>
                <a:cs typeface="+mn-cs"/>
              </a:defRPr>
            </a:pPr>
            <a:endParaRPr lang="de-DE"/>
          </a:p>
        </c:txPr>
        <c:crossAx val="877684592"/>
        <c:crosses val="autoZero"/>
        <c:auto val="1"/>
        <c:lblOffset val="100"/>
        <c:baseTimeUnit val="months"/>
        <c:majorUnit val="12"/>
      </c:dateAx>
      <c:valAx>
        <c:axId val="877684592"/>
        <c:scaling>
          <c:orientation val="minMax"/>
        </c:scaling>
        <c:delete val="0"/>
        <c:axPos val="l"/>
        <c:majorGridlines>
          <c:spPr>
            <a:ln w="317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060"/>
                </a:solidFill>
                <a:latin typeface="Agfa Rotis Sans Serif Light" panose="00000300000000000000" pitchFamily="2" charset="0"/>
                <a:ea typeface="+mn-ea"/>
                <a:cs typeface="+mn-cs"/>
              </a:defRPr>
            </a:pPr>
            <a:endParaRPr lang="de-DE"/>
          </a:p>
        </c:txPr>
        <c:crossAx val="877689512"/>
        <c:crosses val="autoZero"/>
        <c:crossBetween val="between"/>
      </c:valAx>
      <c:spPr>
        <a:noFill/>
        <a:ln>
          <a:noFill/>
        </a:ln>
        <a:effectLst/>
      </c:spPr>
    </c:plotArea>
    <c:legend>
      <c:legendPos val="r"/>
      <c:layout>
        <c:manualLayout>
          <c:xMode val="edge"/>
          <c:yMode val="edge"/>
          <c:x val="8.142968167410547E-2"/>
          <c:y val="1.9280312922439178E-2"/>
          <c:w val="0.82488882785956674"/>
          <c:h val="0.1056812957422860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Agfa Rotis Sans Serif Light" panose="00000300000000000000" pitchFamily="2" charset="0"/>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solidFill>
            <a:srgbClr val="002060"/>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417339625957431E-2"/>
          <c:y val="0.13641364136413642"/>
          <c:w val="0.91672315579436692"/>
          <c:h val="0.75558570030231365"/>
        </c:manualLayout>
      </c:layout>
      <c:lineChart>
        <c:grouping val="standard"/>
        <c:varyColors val="0"/>
        <c:ser>
          <c:idx val="0"/>
          <c:order val="0"/>
          <c:tx>
            <c:strRef>
              <c:f>Erzeugerpreise!$I$6</c:f>
              <c:strCache>
                <c:ptCount val="1"/>
                <c:pt idx="0">
                  <c:v>Holzwaren</c:v>
                </c:pt>
              </c:strCache>
            </c:strRef>
          </c:tx>
          <c:spPr>
            <a:ln w="19050" cap="rnd">
              <a:solidFill>
                <a:schemeClr val="accent4">
                  <a:lumMod val="50000"/>
                </a:schemeClr>
              </a:solidFill>
              <a:round/>
            </a:ln>
            <a:effectLst/>
          </c:spPr>
          <c:marker>
            <c:symbol val="none"/>
          </c:marker>
          <c:cat>
            <c:numRef>
              <c:f>Erzeugerpreise!$B$7:$B$150</c:f>
              <c:numCache>
                <c:formatCode>[$-407]mmm/\ yy;@</c:formatCode>
                <c:ptCount val="14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numCache>
            </c:numRef>
          </c:cat>
          <c:val>
            <c:numRef>
              <c:f>Erzeugerpreise!$I$7:$I$150</c:f>
              <c:numCache>
                <c:formatCode>General</c:formatCode>
                <c:ptCount val="144"/>
                <c:pt idx="0">
                  <c:v>87.5</c:v>
                </c:pt>
                <c:pt idx="1">
                  <c:v>87.9</c:v>
                </c:pt>
                <c:pt idx="2">
                  <c:v>88.7</c:v>
                </c:pt>
                <c:pt idx="3">
                  <c:v>89.9</c:v>
                </c:pt>
                <c:pt idx="4">
                  <c:v>91.2</c:v>
                </c:pt>
                <c:pt idx="5">
                  <c:v>91.9</c:v>
                </c:pt>
                <c:pt idx="6">
                  <c:v>92.7</c:v>
                </c:pt>
                <c:pt idx="7">
                  <c:v>93.2</c:v>
                </c:pt>
                <c:pt idx="8">
                  <c:v>93.6</c:v>
                </c:pt>
                <c:pt idx="9">
                  <c:v>93.9</c:v>
                </c:pt>
                <c:pt idx="10">
                  <c:v>93.9</c:v>
                </c:pt>
                <c:pt idx="11">
                  <c:v>94.1</c:v>
                </c:pt>
                <c:pt idx="12">
                  <c:v>94.9</c:v>
                </c:pt>
                <c:pt idx="13">
                  <c:v>95.8</c:v>
                </c:pt>
                <c:pt idx="14">
                  <c:v>96.1</c:v>
                </c:pt>
                <c:pt idx="15">
                  <c:v>97</c:v>
                </c:pt>
                <c:pt idx="16">
                  <c:v>97.8</c:v>
                </c:pt>
                <c:pt idx="17">
                  <c:v>98.3</c:v>
                </c:pt>
                <c:pt idx="18">
                  <c:v>98.4</c:v>
                </c:pt>
                <c:pt idx="19">
                  <c:v>98</c:v>
                </c:pt>
                <c:pt idx="20">
                  <c:v>97.8</c:v>
                </c:pt>
                <c:pt idx="21">
                  <c:v>97.8</c:v>
                </c:pt>
                <c:pt idx="22">
                  <c:v>97.7</c:v>
                </c:pt>
                <c:pt idx="23">
                  <c:v>97.3</c:v>
                </c:pt>
                <c:pt idx="24">
                  <c:v>97.4</c:v>
                </c:pt>
                <c:pt idx="25">
                  <c:v>97.1</c:v>
                </c:pt>
                <c:pt idx="26">
                  <c:v>97.1</c:v>
                </c:pt>
                <c:pt idx="27">
                  <c:v>97.3</c:v>
                </c:pt>
                <c:pt idx="28">
                  <c:v>97.5</c:v>
                </c:pt>
                <c:pt idx="29">
                  <c:v>97.6</c:v>
                </c:pt>
                <c:pt idx="30">
                  <c:v>97.3</c:v>
                </c:pt>
                <c:pt idx="31">
                  <c:v>97.1</c:v>
                </c:pt>
                <c:pt idx="32">
                  <c:v>97.1</c:v>
                </c:pt>
                <c:pt idx="33">
                  <c:v>97.1</c:v>
                </c:pt>
                <c:pt idx="34">
                  <c:v>97.1</c:v>
                </c:pt>
                <c:pt idx="35">
                  <c:v>97.1</c:v>
                </c:pt>
                <c:pt idx="36">
                  <c:v>97.4</c:v>
                </c:pt>
                <c:pt idx="37">
                  <c:v>97.3</c:v>
                </c:pt>
                <c:pt idx="38">
                  <c:v>97.6</c:v>
                </c:pt>
                <c:pt idx="39">
                  <c:v>97.9</c:v>
                </c:pt>
                <c:pt idx="40">
                  <c:v>98.3</c:v>
                </c:pt>
                <c:pt idx="41">
                  <c:v>98.5</c:v>
                </c:pt>
                <c:pt idx="42">
                  <c:v>98.9</c:v>
                </c:pt>
                <c:pt idx="43">
                  <c:v>99.3</c:v>
                </c:pt>
                <c:pt idx="44">
                  <c:v>99.4</c:v>
                </c:pt>
                <c:pt idx="45">
                  <c:v>99.8</c:v>
                </c:pt>
                <c:pt idx="46">
                  <c:v>99.9</c:v>
                </c:pt>
                <c:pt idx="47">
                  <c:v>100</c:v>
                </c:pt>
                <c:pt idx="48">
                  <c:v>100.2</c:v>
                </c:pt>
                <c:pt idx="49">
                  <c:v>100.7</c:v>
                </c:pt>
                <c:pt idx="50">
                  <c:v>100.7</c:v>
                </c:pt>
                <c:pt idx="51">
                  <c:v>100.6</c:v>
                </c:pt>
                <c:pt idx="52">
                  <c:v>100</c:v>
                </c:pt>
                <c:pt idx="53">
                  <c:v>100.4</c:v>
                </c:pt>
                <c:pt idx="54">
                  <c:v>100.4</c:v>
                </c:pt>
                <c:pt idx="55">
                  <c:v>100.3</c:v>
                </c:pt>
                <c:pt idx="56">
                  <c:v>100.3</c:v>
                </c:pt>
                <c:pt idx="57">
                  <c:v>100.3</c:v>
                </c:pt>
                <c:pt idx="58">
                  <c:v>100</c:v>
                </c:pt>
                <c:pt idx="59">
                  <c:v>100</c:v>
                </c:pt>
                <c:pt idx="60">
                  <c:v>100.5</c:v>
                </c:pt>
                <c:pt idx="61">
                  <c:v>100.1</c:v>
                </c:pt>
                <c:pt idx="62">
                  <c:v>100</c:v>
                </c:pt>
                <c:pt idx="63">
                  <c:v>100.1</c:v>
                </c:pt>
                <c:pt idx="64">
                  <c:v>100</c:v>
                </c:pt>
                <c:pt idx="65">
                  <c:v>100</c:v>
                </c:pt>
                <c:pt idx="66">
                  <c:v>100</c:v>
                </c:pt>
                <c:pt idx="67">
                  <c:v>100</c:v>
                </c:pt>
                <c:pt idx="68">
                  <c:v>100</c:v>
                </c:pt>
                <c:pt idx="69">
                  <c:v>99.9</c:v>
                </c:pt>
                <c:pt idx="70">
                  <c:v>99.8</c:v>
                </c:pt>
                <c:pt idx="71">
                  <c:v>99.7</c:v>
                </c:pt>
                <c:pt idx="72">
                  <c:v>99.8</c:v>
                </c:pt>
                <c:pt idx="73">
                  <c:v>99.9</c:v>
                </c:pt>
                <c:pt idx="74">
                  <c:v>100.1</c:v>
                </c:pt>
                <c:pt idx="75">
                  <c:v>100.5</c:v>
                </c:pt>
                <c:pt idx="76">
                  <c:v>100.4</c:v>
                </c:pt>
                <c:pt idx="77">
                  <c:v>100.4</c:v>
                </c:pt>
                <c:pt idx="78">
                  <c:v>100.4</c:v>
                </c:pt>
                <c:pt idx="79">
                  <c:v>100.5</c:v>
                </c:pt>
                <c:pt idx="80">
                  <c:v>100.6</c:v>
                </c:pt>
                <c:pt idx="81">
                  <c:v>100.7</c:v>
                </c:pt>
                <c:pt idx="82">
                  <c:v>100.5</c:v>
                </c:pt>
                <c:pt idx="83">
                  <c:v>100.6</c:v>
                </c:pt>
                <c:pt idx="84">
                  <c:v>100.7</c:v>
                </c:pt>
                <c:pt idx="85">
                  <c:v>101</c:v>
                </c:pt>
                <c:pt idx="86">
                  <c:v>101.1</c:v>
                </c:pt>
                <c:pt idx="87">
                  <c:v>101.2</c:v>
                </c:pt>
                <c:pt idx="88">
                  <c:v>101.2</c:v>
                </c:pt>
                <c:pt idx="89">
                  <c:v>101.6</c:v>
                </c:pt>
                <c:pt idx="90">
                  <c:v>101.6</c:v>
                </c:pt>
                <c:pt idx="91">
                  <c:v>102.2</c:v>
                </c:pt>
                <c:pt idx="92">
                  <c:v>102.4</c:v>
                </c:pt>
                <c:pt idx="93">
                  <c:v>102.6</c:v>
                </c:pt>
                <c:pt idx="94">
                  <c:v>102.9</c:v>
                </c:pt>
                <c:pt idx="95">
                  <c:v>103.1</c:v>
                </c:pt>
                <c:pt idx="96">
                  <c:v>103.8</c:v>
                </c:pt>
                <c:pt idx="97">
                  <c:v>104.2</c:v>
                </c:pt>
                <c:pt idx="98">
                  <c:v>104.5</c:v>
                </c:pt>
                <c:pt idx="99">
                  <c:v>104.9</c:v>
                </c:pt>
                <c:pt idx="100">
                  <c:v>105.3</c:v>
                </c:pt>
                <c:pt idx="101">
                  <c:v>105.4</c:v>
                </c:pt>
                <c:pt idx="102">
                  <c:v>106.4</c:v>
                </c:pt>
                <c:pt idx="103">
                  <c:v>106.6</c:v>
                </c:pt>
                <c:pt idx="104">
                  <c:v>106.8</c:v>
                </c:pt>
                <c:pt idx="105">
                  <c:v>106.7</c:v>
                </c:pt>
                <c:pt idx="106">
                  <c:v>106.7</c:v>
                </c:pt>
                <c:pt idx="107">
                  <c:v>106.5</c:v>
                </c:pt>
                <c:pt idx="108">
                  <c:v>106.9</c:v>
                </c:pt>
                <c:pt idx="109">
                  <c:v>106.7</c:v>
                </c:pt>
                <c:pt idx="110">
                  <c:v>106.8</c:v>
                </c:pt>
                <c:pt idx="111">
                  <c:v>106.7</c:v>
                </c:pt>
                <c:pt idx="112">
                  <c:v>106.4</c:v>
                </c:pt>
                <c:pt idx="113">
                  <c:v>106.3</c:v>
                </c:pt>
                <c:pt idx="114">
                  <c:v>106</c:v>
                </c:pt>
                <c:pt idx="115">
                  <c:v>105.6</c:v>
                </c:pt>
                <c:pt idx="116">
                  <c:v>105.6</c:v>
                </c:pt>
                <c:pt idx="117">
                  <c:v>105.3</c:v>
                </c:pt>
                <c:pt idx="118">
                  <c:v>104.7</c:v>
                </c:pt>
                <c:pt idx="119">
                  <c:v>104.7</c:v>
                </c:pt>
                <c:pt idx="120">
                  <c:v>104.6</c:v>
                </c:pt>
                <c:pt idx="121">
                  <c:v>104.5</c:v>
                </c:pt>
                <c:pt idx="122">
                  <c:v>104.6</c:v>
                </c:pt>
                <c:pt idx="123">
                  <c:v>104.4</c:v>
                </c:pt>
                <c:pt idx="124">
                  <c:v>104.4</c:v>
                </c:pt>
                <c:pt idx="125">
                  <c:v>104.5</c:v>
                </c:pt>
                <c:pt idx="126">
                  <c:v>104.5</c:v>
                </c:pt>
                <c:pt idx="127">
                  <c:v>104.4</c:v>
                </c:pt>
                <c:pt idx="128">
                  <c:v>104.6</c:v>
                </c:pt>
                <c:pt idx="129">
                  <c:v>105.3</c:v>
                </c:pt>
                <c:pt idx="130">
                  <c:v>105.9</c:v>
                </c:pt>
                <c:pt idx="131">
                  <c:v>106.3</c:v>
                </c:pt>
                <c:pt idx="132">
                  <c:v>107.8</c:v>
                </c:pt>
                <c:pt idx="133">
                  <c:v>109</c:v>
                </c:pt>
                <c:pt idx="134">
                  <c:v>111.1</c:v>
                </c:pt>
                <c:pt idx="135">
                  <c:v>115.7</c:v>
                </c:pt>
                <c:pt idx="136">
                  <c:v>120.5</c:v>
                </c:pt>
                <c:pt idx="137">
                  <c:v>129.30000000000001</c:v>
                </c:pt>
                <c:pt idx="138">
                  <c:v>141.69999999999999</c:v>
                </c:pt>
                <c:pt idx="139">
                  <c:v>148.80000000000001</c:v>
                </c:pt>
                <c:pt idx="140">
                  <c:v>148.6</c:v>
                </c:pt>
                <c:pt idx="141">
                  <c:v>145.19999999999999</c:v>
                </c:pt>
                <c:pt idx="142">
                  <c:v>142.4</c:v>
                </c:pt>
                <c:pt idx="143">
                  <c:v>140.4</c:v>
                </c:pt>
              </c:numCache>
            </c:numRef>
          </c:val>
          <c:smooth val="0"/>
          <c:extLst>
            <c:ext xmlns:c16="http://schemas.microsoft.com/office/drawing/2014/chart" uri="{C3380CC4-5D6E-409C-BE32-E72D297353CC}">
              <c16:uniqueId val="{00000000-9B2E-46FF-83CF-FFBDD80F7D8D}"/>
            </c:ext>
          </c:extLst>
        </c:ser>
        <c:ser>
          <c:idx val="1"/>
          <c:order val="1"/>
          <c:tx>
            <c:strRef>
              <c:f>Erzeugerpreise!$J$6</c:f>
              <c:strCache>
                <c:ptCount val="1"/>
                <c:pt idx="0">
                  <c:v>Papier, Pappe</c:v>
                </c:pt>
              </c:strCache>
            </c:strRef>
          </c:tx>
          <c:spPr>
            <a:ln w="19050" cap="rnd">
              <a:solidFill>
                <a:srgbClr val="FFC000"/>
              </a:solidFill>
              <a:round/>
            </a:ln>
            <a:effectLst/>
          </c:spPr>
          <c:marker>
            <c:symbol val="none"/>
          </c:marker>
          <c:cat>
            <c:numRef>
              <c:f>Erzeugerpreise!$B$7:$B$150</c:f>
              <c:numCache>
                <c:formatCode>[$-407]mmm/\ yy;@</c:formatCode>
                <c:ptCount val="14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numCache>
            </c:numRef>
          </c:cat>
          <c:val>
            <c:numRef>
              <c:f>Erzeugerpreise!$J$7:$J$150</c:f>
              <c:numCache>
                <c:formatCode>General</c:formatCode>
                <c:ptCount val="144"/>
                <c:pt idx="0">
                  <c:v>92.7</c:v>
                </c:pt>
                <c:pt idx="1">
                  <c:v>93</c:v>
                </c:pt>
                <c:pt idx="2">
                  <c:v>93.4</c:v>
                </c:pt>
                <c:pt idx="3">
                  <c:v>94.1</c:v>
                </c:pt>
                <c:pt idx="4">
                  <c:v>95.1</c:v>
                </c:pt>
                <c:pt idx="5">
                  <c:v>95.8</c:v>
                </c:pt>
                <c:pt idx="6">
                  <c:v>96.4</c:v>
                </c:pt>
                <c:pt idx="7">
                  <c:v>97.2</c:v>
                </c:pt>
                <c:pt idx="8">
                  <c:v>98</c:v>
                </c:pt>
                <c:pt idx="9">
                  <c:v>99.1</c:v>
                </c:pt>
                <c:pt idx="10">
                  <c:v>99.4</c:v>
                </c:pt>
                <c:pt idx="11">
                  <c:v>99.5</c:v>
                </c:pt>
                <c:pt idx="12">
                  <c:v>100.2</c:v>
                </c:pt>
                <c:pt idx="13">
                  <c:v>101.1</c:v>
                </c:pt>
                <c:pt idx="14">
                  <c:v>101.7</c:v>
                </c:pt>
                <c:pt idx="15">
                  <c:v>102.2</c:v>
                </c:pt>
                <c:pt idx="16">
                  <c:v>103</c:v>
                </c:pt>
                <c:pt idx="17">
                  <c:v>103.3</c:v>
                </c:pt>
                <c:pt idx="18">
                  <c:v>103.6</c:v>
                </c:pt>
                <c:pt idx="19">
                  <c:v>103.8</c:v>
                </c:pt>
                <c:pt idx="20">
                  <c:v>103.7</c:v>
                </c:pt>
                <c:pt idx="21">
                  <c:v>103.3</c:v>
                </c:pt>
                <c:pt idx="22">
                  <c:v>102.9</c:v>
                </c:pt>
                <c:pt idx="23">
                  <c:v>102.4</c:v>
                </c:pt>
                <c:pt idx="24">
                  <c:v>101.6</c:v>
                </c:pt>
                <c:pt idx="25">
                  <c:v>101.7</c:v>
                </c:pt>
                <c:pt idx="26">
                  <c:v>101.8</c:v>
                </c:pt>
                <c:pt idx="27">
                  <c:v>102</c:v>
                </c:pt>
                <c:pt idx="28">
                  <c:v>101.9</c:v>
                </c:pt>
                <c:pt idx="29">
                  <c:v>101.5</c:v>
                </c:pt>
                <c:pt idx="30">
                  <c:v>100.7</c:v>
                </c:pt>
                <c:pt idx="31">
                  <c:v>100.6</c:v>
                </c:pt>
                <c:pt idx="32">
                  <c:v>100.5</c:v>
                </c:pt>
                <c:pt idx="33">
                  <c:v>100.8</c:v>
                </c:pt>
                <c:pt idx="34">
                  <c:v>100.7</c:v>
                </c:pt>
                <c:pt idx="35">
                  <c:v>100.6</c:v>
                </c:pt>
                <c:pt idx="36">
                  <c:v>100.2</c:v>
                </c:pt>
                <c:pt idx="37">
                  <c:v>100.4</c:v>
                </c:pt>
                <c:pt idx="38">
                  <c:v>100.5</c:v>
                </c:pt>
                <c:pt idx="39">
                  <c:v>100.4</c:v>
                </c:pt>
                <c:pt idx="40">
                  <c:v>100.3</c:v>
                </c:pt>
                <c:pt idx="41">
                  <c:v>100.3</c:v>
                </c:pt>
                <c:pt idx="42">
                  <c:v>100.3</c:v>
                </c:pt>
                <c:pt idx="43">
                  <c:v>100.7</c:v>
                </c:pt>
                <c:pt idx="44">
                  <c:v>100.8</c:v>
                </c:pt>
                <c:pt idx="45">
                  <c:v>100.8</c:v>
                </c:pt>
                <c:pt idx="46">
                  <c:v>100.9</c:v>
                </c:pt>
                <c:pt idx="47">
                  <c:v>100.9</c:v>
                </c:pt>
                <c:pt idx="48">
                  <c:v>101.2</c:v>
                </c:pt>
                <c:pt idx="49">
                  <c:v>101.1</c:v>
                </c:pt>
                <c:pt idx="50">
                  <c:v>101</c:v>
                </c:pt>
                <c:pt idx="51">
                  <c:v>100.8</c:v>
                </c:pt>
                <c:pt idx="52">
                  <c:v>100.6</c:v>
                </c:pt>
                <c:pt idx="53">
                  <c:v>100.2</c:v>
                </c:pt>
                <c:pt idx="54">
                  <c:v>100</c:v>
                </c:pt>
                <c:pt idx="55">
                  <c:v>99.8</c:v>
                </c:pt>
                <c:pt idx="56">
                  <c:v>99.9</c:v>
                </c:pt>
                <c:pt idx="57">
                  <c:v>100.1</c:v>
                </c:pt>
                <c:pt idx="58">
                  <c:v>100.1</c:v>
                </c:pt>
                <c:pt idx="59">
                  <c:v>99.9</c:v>
                </c:pt>
                <c:pt idx="60">
                  <c:v>99.6</c:v>
                </c:pt>
                <c:pt idx="61">
                  <c:v>99.8</c:v>
                </c:pt>
                <c:pt idx="62">
                  <c:v>99.6</c:v>
                </c:pt>
                <c:pt idx="63">
                  <c:v>99.6</c:v>
                </c:pt>
                <c:pt idx="64">
                  <c:v>99.8</c:v>
                </c:pt>
                <c:pt idx="65">
                  <c:v>99.6</c:v>
                </c:pt>
                <c:pt idx="66">
                  <c:v>100</c:v>
                </c:pt>
                <c:pt idx="67">
                  <c:v>100.2</c:v>
                </c:pt>
                <c:pt idx="68">
                  <c:v>100.2</c:v>
                </c:pt>
                <c:pt idx="69">
                  <c:v>100.4</c:v>
                </c:pt>
                <c:pt idx="70">
                  <c:v>100.5</c:v>
                </c:pt>
                <c:pt idx="71">
                  <c:v>100.7</c:v>
                </c:pt>
                <c:pt idx="72">
                  <c:v>100.9</c:v>
                </c:pt>
                <c:pt idx="73">
                  <c:v>100.8</c:v>
                </c:pt>
                <c:pt idx="74">
                  <c:v>100.8</c:v>
                </c:pt>
                <c:pt idx="75">
                  <c:v>100.7</c:v>
                </c:pt>
                <c:pt idx="76">
                  <c:v>100.7</c:v>
                </c:pt>
                <c:pt idx="77">
                  <c:v>100.6</c:v>
                </c:pt>
                <c:pt idx="78">
                  <c:v>100.8</c:v>
                </c:pt>
                <c:pt idx="79">
                  <c:v>100.6</c:v>
                </c:pt>
                <c:pt idx="80">
                  <c:v>100.5</c:v>
                </c:pt>
                <c:pt idx="81">
                  <c:v>100.4</c:v>
                </c:pt>
                <c:pt idx="82">
                  <c:v>100.5</c:v>
                </c:pt>
                <c:pt idx="83">
                  <c:v>100.5</c:v>
                </c:pt>
                <c:pt idx="84">
                  <c:v>100.2</c:v>
                </c:pt>
                <c:pt idx="85">
                  <c:v>100.1</c:v>
                </c:pt>
                <c:pt idx="86">
                  <c:v>100.4</c:v>
                </c:pt>
                <c:pt idx="87">
                  <c:v>100.7</c:v>
                </c:pt>
                <c:pt idx="88">
                  <c:v>100.9</c:v>
                </c:pt>
                <c:pt idx="89">
                  <c:v>101.4</c:v>
                </c:pt>
                <c:pt idx="90">
                  <c:v>101.7</c:v>
                </c:pt>
                <c:pt idx="91">
                  <c:v>102.1</c:v>
                </c:pt>
                <c:pt idx="92">
                  <c:v>102.3</c:v>
                </c:pt>
                <c:pt idx="93">
                  <c:v>102.4</c:v>
                </c:pt>
                <c:pt idx="94">
                  <c:v>102.8</c:v>
                </c:pt>
                <c:pt idx="95">
                  <c:v>102.8</c:v>
                </c:pt>
                <c:pt idx="96">
                  <c:v>103.9</c:v>
                </c:pt>
                <c:pt idx="97">
                  <c:v>104.7</c:v>
                </c:pt>
                <c:pt idx="98">
                  <c:v>105</c:v>
                </c:pt>
                <c:pt idx="99">
                  <c:v>105.6</c:v>
                </c:pt>
                <c:pt idx="100">
                  <c:v>106.1</c:v>
                </c:pt>
                <c:pt idx="101">
                  <c:v>106.3</c:v>
                </c:pt>
                <c:pt idx="102">
                  <c:v>106.9</c:v>
                </c:pt>
                <c:pt idx="103">
                  <c:v>107</c:v>
                </c:pt>
                <c:pt idx="104">
                  <c:v>107.4</c:v>
                </c:pt>
                <c:pt idx="105">
                  <c:v>107.6</c:v>
                </c:pt>
                <c:pt idx="106">
                  <c:v>107.6</c:v>
                </c:pt>
                <c:pt idx="107">
                  <c:v>107.5</c:v>
                </c:pt>
                <c:pt idx="108">
                  <c:v>107.7</c:v>
                </c:pt>
                <c:pt idx="109">
                  <c:v>107.5</c:v>
                </c:pt>
                <c:pt idx="110">
                  <c:v>107.3</c:v>
                </c:pt>
                <c:pt idx="111">
                  <c:v>106.9</c:v>
                </c:pt>
                <c:pt idx="112">
                  <c:v>106.4</c:v>
                </c:pt>
                <c:pt idx="113">
                  <c:v>106.1</c:v>
                </c:pt>
                <c:pt idx="114">
                  <c:v>105.3</c:v>
                </c:pt>
                <c:pt idx="115">
                  <c:v>105.2</c:v>
                </c:pt>
                <c:pt idx="116">
                  <c:v>104.9</c:v>
                </c:pt>
                <c:pt idx="117">
                  <c:v>104.6</c:v>
                </c:pt>
                <c:pt idx="118">
                  <c:v>104</c:v>
                </c:pt>
                <c:pt idx="119">
                  <c:v>103.9</c:v>
                </c:pt>
                <c:pt idx="120">
                  <c:v>103.5</c:v>
                </c:pt>
                <c:pt idx="121">
                  <c:v>103.2</c:v>
                </c:pt>
                <c:pt idx="122">
                  <c:v>103</c:v>
                </c:pt>
                <c:pt idx="123">
                  <c:v>102.9</c:v>
                </c:pt>
                <c:pt idx="124">
                  <c:v>102.8</c:v>
                </c:pt>
                <c:pt idx="125">
                  <c:v>102.6</c:v>
                </c:pt>
                <c:pt idx="126">
                  <c:v>102.3</c:v>
                </c:pt>
                <c:pt idx="127">
                  <c:v>101.9</c:v>
                </c:pt>
                <c:pt idx="128">
                  <c:v>101.3</c:v>
                </c:pt>
                <c:pt idx="129">
                  <c:v>101.3</c:v>
                </c:pt>
                <c:pt idx="130">
                  <c:v>101.4</c:v>
                </c:pt>
                <c:pt idx="131">
                  <c:v>101.9</c:v>
                </c:pt>
                <c:pt idx="132">
                  <c:v>102.2</c:v>
                </c:pt>
                <c:pt idx="133">
                  <c:v>102.8</c:v>
                </c:pt>
                <c:pt idx="134">
                  <c:v>103.5</c:v>
                </c:pt>
                <c:pt idx="135">
                  <c:v>104.9</c:v>
                </c:pt>
                <c:pt idx="136">
                  <c:v>106.6</c:v>
                </c:pt>
                <c:pt idx="137">
                  <c:v>107.8</c:v>
                </c:pt>
                <c:pt idx="138">
                  <c:v>109.9</c:v>
                </c:pt>
                <c:pt idx="139">
                  <c:v>112</c:v>
                </c:pt>
                <c:pt idx="140">
                  <c:v>114</c:v>
                </c:pt>
                <c:pt idx="141">
                  <c:v>115.7</c:v>
                </c:pt>
                <c:pt idx="142">
                  <c:v>118.8</c:v>
                </c:pt>
                <c:pt idx="143">
                  <c:v>120.9</c:v>
                </c:pt>
              </c:numCache>
            </c:numRef>
          </c:val>
          <c:smooth val="0"/>
          <c:extLst>
            <c:ext xmlns:c16="http://schemas.microsoft.com/office/drawing/2014/chart" uri="{C3380CC4-5D6E-409C-BE32-E72D297353CC}">
              <c16:uniqueId val="{00000001-9B2E-46FF-83CF-FFBDD80F7D8D}"/>
            </c:ext>
          </c:extLst>
        </c:ser>
        <c:ser>
          <c:idx val="2"/>
          <c:order val="2"/>
          <c:tx>
            <c:strRef>
              <c:f>Erzeugerpreise!$K$6</c:f>
              <c:strCache>
                <c:ptCount val="1"/>
                <c:pt idx="0">
                  <c:v>Chemische Erzeugnisse</c:v>
                </c:pt>
              </c:strCache>
            </c:strRef>
          </c:tx>
          <c:spPr>
            <a:ln w="19050" cap="rnd">
              <a:solidFill>
                <a:schemeClr val="accent5"/>
              </a:solidFill>
              <a:round/>
            </a:ln>
            <a:effectLst/>
          </c:spPr>
          <c:marker>
            <c:symbol val="none"/>
          </c:marker>
          <c:dPt>
            <c:idx val="138"/>
            <c:marker>
              <c:symbol val="none"/>
            </c:marker>
            <c:bubble3D val="0"/>
            <c:spPr>
              <a:ln w="19050" cap="rnd">
                <a:solidFill>
                  <a:srgbClr val="00B0F0"/>
                </a:solidFill>
                <a:round/>
              </a:ln>
              <a:effectLst/>
            </c:spPr>
            <c:extLst>
              <c:ext xmlns:c16="http://schemas.microsoft.com/office/drawing/2014/chart" uri="{C3380CC4-5D6E-409C-BE32-E72D297353CC}">
                <c16:uniqueId val="{00000003-9B2E-46FF-83CF-FFBDD80F7D8D}"/>
              </c:ext>
            </c:extLst>
          </c:dPt>
          <c:cat>
            <c:numRef>
              <c:f>Erzeugerpreise!$B$7:$B$150</c:f>
              <c:numCache>
                <c:formatCode>[$-407]mmm/\ yy;@</c:formatCode>
                <c:ptCount val="14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numCache>
            </c:numRef>
          </c:cat>
          <c:val>
            <c:numRef>
              <c:f>Erzeugerpreise!$K$7:$K$150</c:f>
              <c:numCache>
                <c:formatCode>General</c:formatCode>
                <c:ptCount val="144"/>
                <c:pt idx="0">
                  <c:v>92.8</c:v>
                </c:pt>
                <c:pt idx="1">
                  <c:v>93.6</c:v>
                </c:pt>
                <c:pt idx="2">
                  <c:v>94.2</c:v>
                </c:pt>
                <c:pt idx="3">
                  <c:v>95.2</c:v>
                </c:pt>
                <c:pt idx="4">
                  <c:v>95.9</c:v>
                </c:pt>
                <c:pt idx="5">
                  <c:v>96.1</c:v>
                </c:pt>
                <c:pt idx="6">
                  <c:v>96.6</c:v>
                </c:pt>
                <c:pt idx="7">
                  <c:v>96.5</c:v>
                </c:pt>
                <c:pt idx="8">
                  <c:v>96.8</c:v>
                </c:pt>
                <c:pt idx="9">
                  <c:v>96.9</c:v>
                </c:pt>
                <c:pt idx="10">
                  <c:v>97.2</c:v>
                </c:pt>
                <c:pt idx="11">
                  <c:v>97.8</c:v>
                </c:pt>
                <c:pt idx="12">
                  <c:v>99.5</c:v>
                </c:pt>
                <c:pt idx="13">
                  <c:v>101.3</c:v>
                </c:pt>
                <c:pt idx="14">
                  <c:v>102.3</c:v>
                </c:pt>
                <c:pt idx="15">
                  <c:v>103.5</c:v>
                </c:pt>
                <c:pt idx="16">
                  <c:v>104.1</c:v>
                </c:pt>
                <c:pt idx="17">
                  <c:v>104.5</c:v>
                </c:pt>
                <c:pt idx="18">
                  <c:v>104.3</c:v>
                </c:pt>
                <c:pt idx="19">
                  <c:v>104.7</c:v>
                </c:pt>
                <c:pt idx="20">
                  <c:v>105</c:v>
                </c:pt>
                <c:pt idx="21">
                  <c:v>104.8</c:v>
                </c:pt>
                <c:pt idx="22">
                  <c:v>104.2</c:v>
                </c:pt>
                <c:pt idx="23">
                  <c:v>103.7</c:v>
                </c:pt>
                <c:pt idx="24">
                  <c:v>104.1</c:v>
                </c:pt>
                <c:pt idx="25">
                  <c:v>105.2</c:v>
                </c:pt>
                <c:pt idx="26">
                  <c:v>106.2</c:v>
                </c:pt>
                <c:pt idx="27">
                  <c:v>107</c:v>
                </c:pt>
                <c:pt idx="28">
                  <c:v>107.4</c:v>
                </c:pt>
                <c:pt idx="29">
                  <c:v>107.5</c:v>
                </c:pt>
                <c:pt idx="30">
                  <c:v>106.1</c:v>
                </c:pt>
                <c:pt idx="31">
                  <c:v>106</c:v>
                </c:pt>
                <c:pt idx="32">
                  <c:v>106.9</c:v>
                </c:pt>
                <c:pt idx="33">
                  <c:v>107.6</c:v>
                </c:pt>
                <c:pt idx="34">
                  <c:v>107.4</c:v>
                </c:pt>
                <c:pt idx="35">
                  <c:v>107.1</c:v>
                </c:pt>
                <c:pt idx="36">
                  <c:v>107.1</c:v>
                </c:pt>
                <c:pt idx="37">
                  <c:v>106.6</c:v>
                </c:pt>
                <c:pt idx="38">
                  <c:v>106.9</c:v>
                </c:pt>
                <c:pt idx="39">
                  <c:v>106.5</c:v>
                </c:pt>
                <c:pt idx="40">
                  <c:v>105.8</c:v>
                </c:pt>
                <c:pt idx="41">
                  <c:v>105.3</c:v>
                </c:pt>
                <c:pt idx="42">
                  <c:v>104.8</c:v>
                </c:pt>
                <c:pt idx="43">
                  <c:v>104.5</c:v>
                </c:pt>
                <c:pt idx="44">
                  <c:v>104.3</c:v>
                </c:pt>
                <c:pt idx="45">
                  <c:v>104.3</c:v>
                </c:pt>
                <c:pt idx="46">
                  <c:v>103.7</c:v>
                </c:pt>
                <c:pt idx="47">
                  <c:v>103.6</c:v>
                </c:pt>
                <c:pt idx="48">
                  <c:v>103.6</c:v>
                </c:pt>
                <c:pt idx="49">
                  <c:v>103.6</c:v>
                </c:pt>
                <c:pt idx="50">
                  <c:v>103.7</c:v>
                </c:pt>
                <c:pt idx="51">
                  <c:v>103.6</c:v>
                </c:pt>
                <c:pt idx="52">
                  <c:v>103.7</c:v>
                </c:pt>
                <c:pt idx="53">
                  <c:v>103.6</c:v>
                </c:pt>
                <c:pt idx="54">
                  <c:v>103.7</c:v>
                </c:pt>
                <c:pt idx="55">
                  <c:v>103.9</c:v>
                </c:pt>
                <c:pt idx="56">
                  <c:v>103.8</c:v>
                </c:pt>
                <c:pt idx="57">
                  <c:v>103.6</c:v>
                </c:pt>
                <c:pt idx="58">
                  <c:v>102.9</c:v>
                </c:pt>
                <c:pt idx="59">
                  <c:v>101.9</c:v>
                </c:pt>
                <c:pt idx="60">
                  <c:v>100.2</c:v>
                </c:pt>
                <c:pt idx="61">
                  <c:v>99</c:v>
                </c:pt>
                <c:pt idx="62">
                  <c:v>99</c:v>
                </c:pt>
                <c:pt idx="63">
                  <c:v>99.7</c:v>
                </c:pt>
                <c:pt idx="64">
                  <c:v>100.4</c:v>
                </c:pt>
                <c:pt idx="65">
                  <c:v>100.7</c:v>
                </c:pt>
                <c:pt idx="66">
                  <c:v>101.4</c:v>
                </c:pt>
                <c:pt idx="67">
                  <c:v>101.2</c:v>
                </c:pt>
                <c:pt idx="68">
                  <c:v>100.4</c:v>
                </c:pt>
                <c:pt idx="69">
                  <c:v>99.5</c:v>
                </c:pt>
                <c:pt idx="70">
                  <c:v>99.2</c:v>
                </c:pt>
                <c:pt idx="71">
                  <c:v>99.4</c:v>
                </c:pt>
                <c:pt idx="72">
                  <c:v>98.6</c:v>
                </c:pt>
                <c:pt idx="73">
                  <c:v>97.9</c:v>
                </c:pt>
                <c:pt idx="74">
                  <c:v>97.1</c:v>
                </c:pt>
                <c:pt idx="75">
                  <c:v>97</c:v>
                </c:pt>
                <c:pt idx="76">
                  <c:v>97.3</c:v>
                </c:pt>
                <c:pt idx="77">
                  <c:v>97.5</c:v>
                </c:pt>
                <c:pt idx="78">
                  <c:v>97.6</c:v>
                </c:pt>
                <c:pt idx="79">
                  <c:v>97.6</c:v>
                </c:pt>
                <c:pt idx="80">
                  <c:v>97.6</c:v>
                </c:pt>
                <c:pt idx="81">
                  <c:v>97.8</c:v>
                </c:pt>
                <c:pt idx="82">
                  <c:v>98.3</c:v>
                </c:pt>
                <c:pt idx="83">
                  <c:v>98.3</c:v>
                </c:pt>
                <c:pt idx="84">
                  <c:v>99.4</c:v>
                </c:pt>
                <c:pt idx="85">
                  <c:v>100.6</c:v>
                </c:pt>
                <c:pt idx="86">
                  <c:v>101.5</c:v>
                </c:pt>
                <c:pt idx="87">
                  <c:v>101.4</c:v>
                </c:pt>
                <c:pt idx="88">
                  <c:v>101.6</c:v>
                </c:pt>
                <c:pt idx="89">
                  <c:v>101.4</c:v>
                </c:pt>
                <c:pt idx="90">
                  <c:v>101.3</c:v>
                </c:pt>
                <c:pt idx="91">
                  <c:v>100.8</c:v>
                </c:pt>
                <c:pt idx="92">
                  <c:v>100.9</c:v>
                </c:pt>
                <c:pt idx="93">
                  <c:v>101.2</c:v>
                </c:pt>
                <c:pt idx="94">
                  <c:v>101.2</c:v>
                </c:pt>
                <c:pt idx="95">
                  <c:v>101.7</c:v>
                </c:pt>
                <c:pt idx="96">
                  <c:v>102.2</c:v>
                </c:pt>
                <c:pt idx="97">
                  <c:v>102.3</c:v>
                </c:pt>
                <c:pt idx="98">
                  <c:v>102.4</c:v>
                </c:pt>
                <c:pt idx="99">
                  <c:v>102.5</c:v>
                </c:pt>
                <c:pt idx="100">
                  <c:v>102.7</c:v>
                </c:pt>
                <c:pt idx="101">
                  <c:v>103.2</c:v>
                </c:pt>
                <c:pt idx="102">
                  <c:v>103.9</c:v>
                </c:pt>
                <c:pt idx="103">
                  <c:v>104.1</c:v>
                </c:pt>
                <c:pt idx="104">
                  <c:v>104.3</c:v>
                </c:pt>
                <c:pt idx="105">
                  <c:v>104.6</c:v>
                </c:pt>
                <c:pt idx="106">
                  <c:v>104.9</c:v>
                </c:pt>
                <c:pt idx="107">
                  <c:v>104.2</c:v>
                </c:pt>
                <c:pt idx="108">
                  <c:v>104.4</c:v>
                </c:pt>
                <c:pt idx="109">
                  <c:v>103.9</c:v>
                </c:pt>
                <c:pt idx="110">
                  <c:v>104.2</c:v>
                </c:pt>
                <c:pt idx="111">
                  <c:v>104.7</c:v>
                </c:pt>
                <c:pt idx="112">
                  <c:v>105</c:v>
                </c:pt>
                <c:pt idx="113">
                  <c:v>104.9</c:v>
                </c:pt>
                <c:pt idx="114">
                  <c:v>104.8</c:v>
                </c:pt>
                <c:pt idx="115">
                  <c:v>104.6</c:v>
                </c:pt>
                <c:pt idx="116">
                  <c:v>104.6</c:v>
                </c:pt>
                <c:pt idx="117">
                  <c:v>104.3</c:v>
                </c:pt>
                <c:pt idx="118">
                  <c:v>103.9</c:v>
                </c:pt>
                <c:pt idx="119">
                  <c:v>104</c:v>
                </c:pt>
                <c:pt idx="120">
                  <c:v>104.4</c:v>
                </c:pt>
                <c:pt idx="121">
                  <c:v>104.3</c:v>
                </c:pt>
                <c:pt idx="122">
                  <c:v>103.7</c:v>
                </c:pt>
                <c:pt idx="123">
                  <c:v>101.5</c:v>
                </c:pt>
                <c:pt idx="124">
                  <c:v>99.9</c:v>
                </c:pt>
                <c:pt idx="125">
                  <c:v>100</c:v>
                </c:pt>
                <c:pt idx="126">
                  <c:v>100.6</c:v>
                </c:pt>
                <c:pt idx="127">
                  <c:v>101</c:v>
                </c:pt>
                <c:pt idx="128">
                  <c:v>101.5</c:v>
                </c:pt>
                <c:pt idx="129">
                  <c:v>101.7</c:v>
                </c:pt>
                <c:pt idx="130">
                  <c:v>101.4</c:v>
                </c:pt>
                <c:pt idx="131">
                  <c:v>101.5</c:v>
                </c:pt>
                <c:pt idx="132">
                  <c:v>103</c:v>
                </c:pt>
                <c:pt idx="133">
                  <c:v>103.8</c:v>
                </c:pt>
                <c:pt idx="134">
                  <c:v>105.6</c:v>
                </c:pt>
                <c:pt idx="135">
                  <c:v>108.9</c:v>
                </c:pt>
                <c:pt idx="136">
                  <c:v>112.1</c:v>
                </c:pt>
                <c:pt idx="137">
                  <c:v>113.1</c:v>
                </c:pt>
                <c:pt idx="138">
                  <c:v>114.2</c:v>
                </c:pt>
                <c:pt idx="139">
                  <c:v>115.3</c:v>
                </c:pt>
                <c:pt idx="140">
                  <c:v>116.4</c:v>
                </c:pt>
                <c:pt idx="141">
                  <c:v>118.5</c:v>
                </c:pt>
                <c:pt idx="142">
                  <c:v>122.6</c:v>
                </c:pt>
                <c:pt idx="143">
                  <c:v>124.6</c:v>
                </c:pt>
              </c:numCache>
            </c:numRef>
          </c:val>
          <c:smooth val="0"/>
          <c:extLst>
            <c:ext xmlns:c16="http://schemas.microsoft.com/office/drawing/2014/chart" uri="{C3380CC4-5D6E-409C-BE32-E72D297353CC}">
              <c16:uniqueId val="{00000004-9B2E-46FF-83CF-FFBDD80F7D8D}"/>
            </c:ext>
          </c:extLst>
        </c:ser>
        <c:ser>
          <c:idx val="3"/>
          <c:order val="3"/>
          <c:tx>
            <c:strRef>
              <c:f>Erzeugerpreise!$L$6</c:f>
              <c:strCache>
                <c:ptCount val="1"/>
                <c:pt idx="0">
                  <c:v>Pharmazeutische Erzeugnisse</c:v>
                </c:pt>
              </c:strCache>
            </c:strRef>
          </c:tx>
          <c:spPr>
            <a:ln w="19050" cap="rnd">
              <a:solidFill>
                <a:srgbClr val="00B050"/>
              </a:solidFill>
              <a:round/>
            </a:ln>
            <a:effectLst/>
          </c:spPr>
          <c:marker>
            <c:symbol val="none"/>
          </c:marker>
          <c:cat>
            <c:numRef>
              <c:f>Erzeugerpreise!$B$7:$B$150</c:f>
              <c:numCache>
                <c:formatCode>[$-407]mmm/\ yy;@</c:formatCode>
                <c:ptCount val="14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numCache>
            </c:numRef>
          </c:cat>
          <c:val>
            <c:numRef>
              <c:f>Erzeugerpreise!$L$7:$L$150</c:f>
              <c:numCache>
                <c:formatCode>General</c:formatCode>
                <c:ptCount val="144"/>
                <c:pt idx="0">
                  <c:v>102.4</c:v>
                </c:pt>
                <c:pt idx="1">
                  <c:v>102.4</c:v>
                </c:pt>
                <c:pt idx="2">
                  <c:v>102.6</c:v>
                </c:pt>
                <c:pt idx="3">
                  <c:v>102.2</c:v>
                </c:pt>
                <c:pt idx="4">
                  <c:v>102.9</c:v>
                </c:pt>
                <c:pt idx="5">
                  <c:v>102.9</c:v>
                </c:pt>
                <c:pt idx="6">
                  <c:v>103</c:v>
                </c:pt>
                <c:pt idx="7">
                  <c:v>103</c:v>
                </c:pt>
                <c:pt idx="8">
                  <c:v>101.8</c:v>
                </c:pt>
                <c:pt idx="9">
                  <c:v>101.9</c:v>
                </c:pt>
                <c:pt idx="10">
                  <c:v>101.8</c:v>
                </c:pt>
                <c:pt idx="11">
                  <c:v>101.6</c:v>
                </c:pt>
                <c:pt idx="12">
                  <c:v>100.9</c:v>
                </c:pt>
                <c:pt idx="13">
                  <c:v>101</c:v>
                </c:pt>
                <c:pt idx="14">
                  <c:v>101.2</c:v>
                </c:pt>
                <c:pt idx="15">
                  <c:v>101</c:v>
                </c:pt>
                <c:pt idx="16">
                  <c:v>101.1</c:v>
                </c:pt>
                <c:pt idx="17">
                  <c:v>101.2</c:v>
                </c:pt>
                <c:pt idx="18">
                  <c:v>100.8</c:v>
                </c:pt>
                <c:pt idx="19">
                  <c:v>100.6</c:v>
                </c:pt>
                <c:pt idx="20">
                  <c:v>100.6</c:v>
                </c:pt>
                <c:pt idx="21">
                  <c:v>100.6</c:v>
                </c:pt>
                <c:pt idx="22">
                  <c:v>100.5</c:v>
                </c:pt>
                <c:pt idx="23">
                  <c:v>100.5</c:v>
                </c:pt>
                <c:pt idx="24">
                  <c:v>100.4</c:v>
                </c:pt>
                <c:pt idx="25">
                  <c:v>100.4</c:v>
                </c:pt>
                <c:pt idx="26">
                  <c:v>100.5</c:v>
                </c:pt>
                <c:pt idx="27">
                  <c:v>100.9</c:v>
                </c:pt>
                <c:pt idx="28">
                  <c:v>100.9</c:v>
                </c:pt>
                <c:pt idx="29">
                  <c:v>100.9</c:v>
                </c:pt>
                <c:pt idx="30">
                  <c:v>99.7</c:v>
                </c:pt>
                <c:pt idx="31">
                  <c:v>99.8</c:v>
                </c:pt>
                <c:pt idx="32">
                  <c:v>99.7</c:v>
                </c:pt>
                <c:pt idx="33">
                  <c:v>99.6</c:v>
                </c:pt>
                <c:pt idx="34">
                  <c:v>99.8</c:v>
                </c:pt>
                <c:pt idx="35">
                  <c:v>99.6</c:v>
                </c:pt>
                <c:pt idx="36">
                  <c:v>99.7</c:v>
                </c:pt>
                <c:pt idx="37">
                  <c:v>99.7</c:v>
                </c:pt>
                <c:pt idx="38">
                  <c:v>99.7</c:v>
                </c:pt>
                <c:pt idx="39">
                  <c:v>99.8</c:v>
                </c:pt>
                <c:pt idx="40">
                  <c:v>99.6</c:v>
                </c:pt>
                <c:pt idx="41">
                  <c:v>99.6</c:v>
                </c:pt>
                <c:pt idx="42">
                  <c:v>99.6</c:v>
                </c:pt>
                <c:pt idx="43">
                  <c:v>99.6</c:v>
                </c:pt>
                <c:pt idx="44">
                  <c:v>99.7</c:v>
                </c:pt>
                <c:pt idx="45">
                  <c:v>99.7</c:v>
                </c:pt>
                <c:pt idx="46">
                  <c:v>99.7</c:v>
                </c:pt>
                <c:pt idx="47">
                  <c:v>99.9</c:v>
                </c:pt>
                <c:pt idx="48">
                  <c:v>100</c:v>
                </c:pt>
                <c:pt idx="49">
                  <c:v>100.1</c:v>
                </c:pt>
                <c:pt idx="50">
                  <c:v>100.1</c:v>
                </c:pt>
                <c:pt idx="51">
                  <c:v>100</c:v>
                </c:pt>
                <c:pt idx="52">
                  <c:v>99.9</c:v>
                </c:pt>
                <c:pt idx="53">
                  <c:v>99.9</c:v>
                </c:pt>
                <c:pt idx="54">
                  <c:v>99.7</c:v>
                </c:pt>
                <c:pt idx="55">
                  <c:v>99.6</c:v>
                </c:pt>
                <c:pt idx="56">
                  <c:v>99.5</c:v>
                </c:pt>
                <c:pt idx="57">
                  <c:v>99.5</c:v>
                </c:pt>
                <c:pt idx="58">
                  <c:v>99.5</c:v>
                </c:pt>
                <c:pt idx="59">
                  <c:v>99.5</c:v>
                </c:pt>
                <c:pt idx="60">
                  <c:v>99.9</c:v>
                </c:pt>
                <c:pt idx="61">
                  <c:v>100</c:v>
                </c:pt>
                <c:pt idx="62">
                  <c:v>100</c:v>
                </c:pt>
                <c:pt idx="63">
                  <c:v>99.8</c:v>
                </c:pt>
                <c:pt idx="64">
                  <c:v>99.9</c:v>
                </c:pt>
                <c:pt idx="65">
                  <c:v>100</c:v>
                </c:pt>
                <c:pt idx="66">
                  <c:v>100</c:v>
                </c:pt>
                <c:pt idx="67">
                  <c:v>100</c:v>
                </c:pt>
                <c:pt idx="68">
                  <c:v>100</c:v>
                </c:pt>
                <c:pt idx="69">
                  <c:v>100</c:v>
                </c:pt>
                <c:pt idx="70">
                  <c:v>100.1</c:v>
                </c:pt>
                <c:pt idx="71">
                  <c:v>100.1</c:v>
                </c:pt>
                <c:pt idx="72">
                  <c:v>100.2</c:v>
                </c:pt>
                <c:pt idx="73">
                  <c:v>100.4</c:v>
                </c:pt>
                <c:pt idx="74">
                  <c:v>100.4</c:v>
                </c:pt>
                <c:pt idx="75">
                  <c:v>100.3</c:v>
                </c:pt>
                <c:pt idx="76">
                  <c:v>100.4</c:v>
                </c:pt>
                <c:pt idx="77">
                  <c:v>100.4</c:v>
                </c:pt>
                <c:pt idx="78">
                  <c:v>100.6</c:v>
                </c:pt>
                <c:pt idx="79">
                  <c:v>100.3</c:v>
                </c:pt>
                <c:pt idx="80">
                  <c:v>100.7</c:v>
                </c:pt>
                <c:pt idx="81">
                  <c:v>100.7</c:v>
                </c:pt>
                <c:pt idx="82">
                  <c:v>100.8</c:v>
                </c:pt>
                <c:pt idx="83">
                  <c:v>100.7</c:v>
                </c:pt>
                <c:pt idx="84">
                  <c:v>101.4</c:v>
                </c:pt>
                <c:pt idx="85">
                  <c:v>101.3</c:v>
                </c:pt>
                <c:pt idx="86">
                  <c:v>101.4</c:v>
                </c:pt>
                <c:pt idx="87">
                  <c:v>101.3</c:v>
                </c:pt>
                <c:pt idx="88">
                  <c:v>101.4</c:v>
                </c:pt>
                <c:pt idx="89">
                  <c:v>101.3</c:v>
                </c:pt>
                <c:pt idx="90">
                  <c:v>101.3</c:v>
                </c:pt>
                <c:pt idx="91">
                  <c:v>101.3</c:v>
                </c:pt>
                <c:pt idx="92">
                  <c:v>101.4</c:v>
                </c:pt>
                <c:pt idx="93">
                  <c:v>101.4</c:v>
                </c:pt>
                <c:pt idx="94">
                  <c:v>101.4</c:v>
                </c:pt>
                <c:pt idx="95">
                  <c:v>101.4</c:v>
                </c:pt>
                <c:pt idx="96">
                  <c:v>101.7</c:v>
                </c:pt>
                <c:pt idx="97">
                  <c:v>101.7</c:v>
                </c:pt>
                <c:pt idx="98">
                  <c:v>101.6</c:v>
                </c:pt>
                <c:pt idx="99">
                  <c:v>101.9</c:v>
                </c:pt>
                <c:pt idx="100">
                  <c:v>101.9</c:v>
                </c:pt>
                <c:pt idx="101">
                  <c:v>101.8</c:v>
                </c:pt>
                <c:pt idx="102">
                  <c:v>102.1</c:v>
                </c:pt>
                <c:pt idx="103">
                  <c:v>102.1</c:v>
                </c:pt>
                <c:pt idx="104">
                  <c:v>102.2</c:v>
                </c:pt>
                <c:pt idx="105">
                  <c:v>102.3</c:v>
                </c:pt>
                <c:pt idx="106">
                  <c:v>102.4</c:v>
                </c:pt>
                <c:pt idx="107">
                  <c:v>102.3</c:v>
                </c:pt>
                <c:pt idx="108">
                  <c:v>102.5</c:v>
                </c:pt>
                <c:pt idx="109">
                  <c:v>102.4</c:v>
                </c:pt>
                <c:pt idx="110">
                  <c:v>102.6</c:v>
                </c:pt>
                <c:pt idx="111">
                  <c:v>102.9</c:v>
                </c:pt>
                <c:pt idx="112">
                  <c:v>102.9</c:v>
                </c:pt>
                <c:pt idx="113">
                  <c:v>103.2</c:v>
                </c:pt>
                <c:pt idx="114">
                  <c:v>103.4</c:v>
                </c:pt>
                <c:pt idx="115">
                  <c:v>103.3</c:v>
                </c:pt>
                <c:pt idx="116">
                  <c:v>103.3</c:v>
                </c:pt>
                <c:pt idx="117">
                  <c:v>103</c:v>
                </c:pt>
                <c:pt idx="118">
                  <c:v>103</c:v>
                </c:pt>
                <c:pt idx="119">
                  <c:v>103</c:v>
                </c:pt>
                <c:pt idx="120">
                  <c:v>103.4</c:v>
                </c:pt>
                <c:pt idx="121">
                  <c:v>103.6</c:v>
                </c:pt>
                <c:pt idx="122">
                  <c:v>104.1</c:v>
                </c:pt>
                <c:pt idx="123">
                  <c:v>104.2</c:v>
                </c:pt>
                <c:pt idx="124">
                  <c:v>104.3</c:v>
                </c:pt>
                <c:pt idx="125">
                  <c:v>104.4</c:v>
                </c:pt>
                <c:pt idx="126">
                  <c:v>104.4</c:v>
                </c:pt>
                <c:pt idx="127">
                  <c:v>104.4</c:v>
                </c:pt>
                <c:pt idx="128">
                  <c:v>104.4</c:v>
                </c:pt>
                <c:pt idx="129">
                  <c:v>104.4</c:v>
                </c:pt>
                <c:pt idx="130">
                  <c:v>104.5</c:v>
                </c:pt>
                <c:pt idx="131">
                  <c:v>104.4</c:v>
                </c:pt>
                <c:pt idx="132">
                  <c:v>105.1</c:v>
                </c:pt>
                <c:pt idx="133">
                  <c:v>105.1</c:v>
                </c:pt>
                <c:pt idx="134">
                  <c:v>105.4</c:v>
                </c:pt>
                <c:pt idx="135">
                  <c:v>105.8</c:v>
                </c:pt>
                <c:pt idx="136">
                  <c:v>105.7</c:v>
                </c:pt>
                <c:pt idx="137">
                  <c:v>105.8</c:v>
                </c:pt>
                <c:pt idx="138">
                  <c:v>106</c:v>
                </c:pt>
                <c:pt idx="139">
                  <c:v>106</c:v>
                </c:pt>
                <c:pt idx="140">
                  <c:v>106</c:v>
                </c:pt>
                <c:pt idx="141">
                  <c:v>106.2</c:v>
                </c:pt>
                <c:pt idx="142">
                  <c:v>106.1</c:v>
                </c:pt>
                <c:pt idx="143">
                  <c:v>106.4</c:v>
                </c:pt>
              </c:numCache>
            </c:numRef>
          </c:val>
          <c:smooth val="0"/>
          <c:extLst>
            <c:ext xmlns:c16="http://schemas.microsoft.com/office/drawing/2014/chart" uri="{C3380CC4-5D6E-409C-BE32-E72D297353CC}">
              <c16:uniqueId val="{00000005-9B2E-46FF-83CF-FFBDD80F7D8D}"/>
            </c:ext>
          </c:extLst>
        </c:ser>
        <c:dLbls>
          <c:showLegendKey val="0"/>
          <c:showVal val="0"/>
          <c:showCatName val="0"/>
          <c:showSerName val="0"/>
          <c:showPercent val="0"/>
          <c:showBubbleSize val="0"/>
        </c:dLbls>
        <c:smooth val="0"/>
        <c:axId val="819268448"/>
        <c:axId val="819270088"/>
      </c:lineChart>
      <c:dateAx>
        <c:axId val="819268448"/>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Agfa Rotis Sans Serif Light" panose="00000300000000000000" pitchFamily="2" charset="0"/>
                <a:ea typeface="+mn-ea"/>
                <a:cs typeface="+mn-cs"/>
              </a:defRPr>
            </a:pPr>
            <a:endParaRPr lang="de-DE"/>
          </a:p>
        </c:txPr>
        <c:crossAx val="819270088"/>
        <c:crosses val="autoZero"/>
        <c:auto val="1"/>
        <c:lblOffset val="100"/>
        <c:baseTimeUnit val="months"/>
        <c:majorUnit val="12"/>
      </c:dateAx>
      <c:valAx>
        <c:axId val="819270088"/>
        <c:scaling>
          <c:orientation val="minMax"/>
          <c:min val="80"/>
        </c:scaling>
        <c:delete val="0"/>
        <c:axPos val="l"/>
        <c:majorGridlines>
          <c:spPr>
            <a:ln w="317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060"/>
                </a:solidFill>
                <a:latin typeface="Agfa Rotis Sans Serif Light" panose="00000300000000000000" pitchFamily="2" charset="0"/>
                <a:ea typeface="+mn-ea"/>
                <a:cs typeface="+mn-cs"/>
              </a:defRPr>
            </a:pPr>
            <a:endParaRPr lang="de-DE"/>
          </a:p>
        </c:txPr>
        <c:crossAx val="819268448"/>
        <c:crosses val="autoZero"/>
        <c:crossBetween val="between"/>
      </c:valAx>
      <c:spPr>
        <a:noFill/>
        <a:ln>
          <a:noFill/>
        </a:ln>
        <a:effectLst/>
      </c:spPr>
    </c:plotArea>
    <c:legend>
      <c:legendPos val="b"/>
      <c:layout>
        <c:manualLayout>
          <c:xMode val="edge"/>
          <c:yMode val="edge"/>
          <c:x val="4.566183140228474E-2"/>
          <c:y val="1.7661010195507785E-2"/>
          <c:w val="0.89999998292089867"/>
          <c:h val="7.144790069558136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Agfa Rotis Sans Serif Light" panose="00000300000000000000" pitchFamily="2" charset="0"/>
              <a:ea typeface="+mn-ea"/>
              <a:cs typeface="+mn-cs"/>
            </a:defRPr>
          </a:pPr>
          <a:endParaRPr lang="de-DE"/>
        </a:p>
      </c:txPr>
    </c:legend>
    <c:plotVisOnly val="1"/>
    <c:dispBlanksAs val="gap"/>
    <c:showDLblsOverMax val="0"/>
  </c:chart>
  <c:spPr>
    <a:solidFill>
      <a:schemeClr val="bg1"/>
    </a:solidFill>
    <a:ln w="9525" cap="flat" cmpd="sng" algn="ctr">
      <a:noFill/>
      <a:round/>
    </a:ln>
    <a:effectLst/>
  </c:spPr>
  <c:txPr>
    <a:bodyPr/>
    <a:lstStyle/>
    <a:p>
      <a:pPr>
        <a:defRPr>
          <a:solidFill>
            <a:srgbClr val="002060"/>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96825558670216E-2"/>
          <c:y val="0.17457203988115347"/>
          <c:w val="0.89903284307017672"/>
          <c:h val="0.70003308992316549"/>
        </c:manualLayout>
      </c:layout>
      <c:lineChart>
        <c:grouping val="standard"/>
        <c:varyColors val="0"/>
        <c:ser>
          <c:idx val="2"/>
          <c:order val="0"/>
          <c:tx>
            <c:strRef>
              <c:f>Erzeugerpreise!$O$6</c:f>
              <c:strCache>
                <c:ptCount val="1"/>
                <c:pt idx="0">
                  <c:v>Maschinen</c:v>
                </c:pt>
              </c:strCache>
            </c:strRef>
          </c:tx>
          <c:spPr>
            <a:ln w="19050" cap="rnd">
              <a:solidFill>
                <a:srgbClr val="00B050"/>
              </a:solidFill>
              <a:round/>
            </a:ln>
            <a:effectLst/>
          </c:spPr>
          <c:marker>
            <c:symbol val="none"/>
          </c:marker>
          <c:cat>
            <c:numRef>
              <c:f>Erzeugerpreise!$B$7:$B$150</c:f>
              <c:numCache>
                <c:formatCode>[$-407]mmm/\ yy;@</c:formatCode>
                <c:ptCount val="14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numCache>
            </c:numRef>
          </c:cat>
          <c:val>
            <c:numRef>
              <c:f>Erzeugerpreise!$O$7:$O$150</c:f>
              <c:numCache>
                <c:formatCode>General</c:formatCode>
                <c:ptCount val="144"/>
                <c:pt idx="0">
                  <c:v>92.6</c:v>
                </c:pt>
                <c:pt idx="1">
                  <c:v>92.8</c:v>
                </c:pt>
                <c:pt idx="2">
                  <c:v>92.9</c:v>
                </c:pt>
                <c:pt idx="3">
                  <c:v>92.9</c:v>
                </c:pt>
                <c:pt idx="4">
                  <c:v>93</c:v>
                </c:pt>
                <c:pt idx="5">
                  <c:v>93</c:v>
                </c:pt>
                <c:pt idx="6">
                  <c:v>93.1</c:v>
                </c:pt>
                <c:pt idx="7">
                  <c:v>93.2</c:v>
                </c:pt>
                <c:pt idx="8">
                  <c:v>93.3</c:v>
                </c:pt>
                <c:pt idx="9">
                  <c:v>93.4</c:v>
                </c:pt>
                <c:pt idx="10">
                  <c:v>93.4</c:v>
                </c:pt>
                <c:pt idx="11">
                  <c:v>93.5</c:v>
                </c:pt>
                <c:pt idx="12">
                  <c:v>94</c:v>
                </c:pt>
                <c:pt idx="13">
                  <c:v>94.2</c:v>
                </c:pt>
                <c:pt idx="14">
                  <c:v>94.3</c:v>
                </c:pt>
                <c:pt idx="15">
                  <c:v>94.6</c:v>
                </c:pt>
                <c:pt idx="16">
                  <c:v>94.8</c:v>
                </c:pt>
                <c:pt idx="17">
                  <c:v>94.8</c:v>
                </c:pt>
                <c:pt idx="18">
                  <c:v>95</c:v>
                </c:pt>
                <c:pt idx="19">
                  <c:v>95</c:v>
                </c:pt>
                <c:pt idx="20">
                  <c:v>95</c:v>
                </c:pt>
                <c:pt idx="21">
                  <c:v>95.4</c:v>
                </c:pt>
                <c:pt idx="22">
                  <c:v>95.5</c:v>
                </c:pt>
                <c:pt idx="23">
                  <c:v>95.5</c:v>
                </c:pt>
                <c:pt idx="24">
                  <c:v>96.2</c:v>
                </c:pt>
                <c:pt idx="25">
                  <c:v>96.3</c:v>
                </c:pt>
                <c:pt idx="26">
                  <c:v>96.4</c:v>
                </c:pt>
                <c:pt idx="27">
                  <c:v>96.6</c:v>
                </c:pt>
                <c:pt idx="28">
                  <c:v>96.6</c:v>
                </c:pt>
                <c:pt idx="29">
                  <c:v>96.8</c:v>
                </c:pt>
                <c:pt idx="30">
                  <c:v>96.8</c:v>
                </c:pt>
                <c:pt idx="31">
                  <c:v>96.9</c:v>
                </c:pt>
                <c:pt idx="32">
                  <c:v>96.9</c:v>
                </c:pt>
                <c:pt idx="33">
                  <c:v>97.2</c:v>
                </c:pt>
                <c:pt idx="34">
                  <c:v>97.2</c:v>
                </c:pt>
                <c:pt idx="35">
                  <c:v>97.2</c:v>
                </c:pt>
                <c:pt idx="36">
                  <c:v>97.7</c:v>
                </c:pt>
                <c:pt idx="37">
                  <c:v>97.7</c:v>
                </c:pt>
                <c:pt idx="38">
                  <c:v>97.8</c:v>
                </c:pt>
                <c:pt idx="39">
                  <c:v>98</c:v>
                </c:pt>
                <c:pt idx="40">
                  <c:v>98</c:v>
                </c:pt>
                <c:pt idx="41">
                  <c:v>98.1</c:v>
                </c:pt>
                <c:pt idx="42">
                  <c:v>98.1</c:v>
                </c:pt>
                <c:pt idx="43">
                  <c:v>98.2</c:v>
                </c:pt>
                <c:pt idx="44">
                  <c:v>98.2</c:v>
                </c:pt>
                <c:pt idx="45">
                  <c:v>98.4</c:v>
                </c:pt>
                <c:pt idx="46">
                  <c:v>98.4</c:v>
                </c:pt>
                <c:pt idx="47">
                  <c:v>98.4</c:v>
                </c:pt>
                <c:pt idx="48">
                  <c:v>98.9</c:v>
                </c:pt>
                <c:pt idx="49">
                  <c:v>99</c:v>
                </c:pt>
                <c:pt idx="50">
                  <c:v>99</c:v>
                </c:pt>
                <c:pt idx="51">
                  <c:v>99.1</c:v>
                </c:pt>
                <c:pt idx="52">
                  <c:v>99.1</c:v>
                </c:pt>
                <c:pt idx="53">
                  <c:v>99.1</c:v>
                </c:pt>
                <c:pt idx="54">
                  <c:v>99.2</c:v>
                </c:pt>
                <c:pt idx="55">
                  <c:v>99.2</c:v>
                </c:pt>
                <c:pt idx="56">
                  <c:v>99.2</c:v>
                </c:pt>
                <c:pt idx="57">
                  <c:v>99.3</c:v>
                </c:pt>
                <c:pt idx="58">
                  <c:v>99.3</c:v>
                </c:pt>
                <c:pt idx="59">
                  <c:v>99.4</c:v>
                </c:pt>
                <c:pt idx="60">
                  <c:v>99.7</c:v>
                </c:pt>
                <c:pt idx="61">
                  <c:v>99.8</c:v>
                </c:pt>
                <c:pt idx="62">
                  <c:v>99.8</c:v>
                </c:pt>
                <c:pt idx="63">
                  <c:v>99.9</c:v>
                </c:pt>
                <c:pt idx="64">
                  <c:v>100</c:v>
                </c:pt>
                <c:pt idx="65">
                  <c:v>100</c:v>
                </c:pt>
                <c:pt idx="66">
                  <c:v>100.1</c:v>
                </c:pt>
                <c:pt idx="67">
                  <c:v>100</c:v>
                </c:pt>
                <c:pt idx="68">
                  <c:v>100.1</c:v>
                </c:pt>
                <c:pt idx="69">
                  <c:v>100.1</c:v>
                </c:pt>
                <c:pt idx="70">
                  <c:v>100.2</c:v>
                </c:pt>
                <c:pt idx="71">
                  <c:v>100.2</c:v>
                </c:pt>
                <c:pt idx="72">
                  <c:v>100.5</c:v>
                </c:pt>
                <c:pt idx="73">
                  <c:v>100.6</c:v>
                </c:pt>
                <c:pt idx="74">
                  <c:v>100.7</c:v>
                </c:pt>
                <c:pt idx="75">
                  <c:v>100.7</c:v>
                </c:pt>
                <c:pt idx="76">
                  <c:v>100.8</c:v>
                </c:pt>
                <c:pt idx="77">
                  <c:v>100.8</c:v>
                </c:pt>
                <c:pt idx="78">
                  <c:v>100.8</c:v>
                </c:pt>
                <c:pt idx="79">
                  <c:v>100.9</c:v>
                </c:pt>
                <c:pt idx="80">
                  <c:v>100.9</c:v>
                </c:pt>
                <c:pt idx="81">
                  <c:v>101.1</c:v>
                </c:pt>
                <c:pt idx="82">
                  <c:v>101.1</c:v>
                </c:pt>
                <c:pt idx="83">
                  <c:v>101.1</c:v>
                </c:pt>
                <c:pt idx="84">
                  <c:v>101.6</c:v>
                </c:pt>
                <c:pt idx="85">
                  <c:v>101.7</c:v>
                </c:pt>
                <c:pt idx="86">
                  <c:v>101.7</c:v>
                </c:pt>
                <c:pt idx="87">
                  <c:v>101.8</c:v>
                </c:pt>
                <c:pt idx="88">
                  <c:v>101.8</c:v>
                </c:pt>
                <c:pt idx="89">
                  <c:v>101.8</c:v>
                </c:pt>
                <c:pt idx="90">
                  <c:v>101.9</c:v>
                </c:pt>
                <c:pt idx="91">
                  <c:v>101.9</c:v>
                </c:pt>
                <c:pt idx="92">
                  <c:v>102</c:v>
                </c:pt>
                <c:pt idx="93">
                  <c:v>102.1</c:v>
                </c:pt>
                <c:pt idx="94">
                  <c:v>102.1</c:v>
                </c:pt>
                <c:pt idx="95">
                  <c:v>102.2</c:v>
                </c:pt>
                <c:pt idx="96">
                  <c:v>102.7</c:v>
                </c:pt>
                <c:pt idx="97">
                  <c:v>102.8</c:v>
                </c:pt>
                <c:pt idx="98">
                  <c:v>102.8</c:v>
                </c:pt>
                <c:pt idx="99">
                  <c:v>103.1</c:v>
                </c:pt>
                <c:pt idx="100">
                  <c:v>103.2</c:v>
                </c:pt>
                <c:pt idx="101">
                  <c:v>103.3</c:v>
                </c:pt>
                <c:pt idx="102">
                  <c:v>103.5</c:v>
                </c:pt>
                <c:pt idx="103">
                  <c:v>103.5</c:v>
                </c:pt>
                <c:pt idx="104">
                  <c:v>103.6</c:v>
                </c:pt>
                <c:pt idx="105">
                  <c:v>103.6</c:v>
                </c:pt>
                <c:pt idx="106">
                  <c:v>103.7</c:v>
                </c:pt>
                <c:pt idx="107">
                  <c:v>103.7</c:v>
                </c:pt>
                <c:pt idx="108">
                  <c:v>104.5</c:v>
                </c:pt>
                <c:pt idx="109">
                  <c:v>104.6</c:v>
                </c:pt>
                <c:pt idx="110">
                  <c:v>104.8</c:v>
                </c:pt>
                <c:pt idx="111">
                  <c:v>104.9</c:v>
                </c:pt>
                <c:pt idx="112">
                  <c:v>105</c:v>
                </c:pt>
                <c:pt idx="113">
                  <c:v>105.1</c:v>
                </c:pt>
                <c:pt idx="114">
                  <c:v>105.2</c:v>
                </c:pt>
                <c:pt idx="115">
                  <c:v>105.2</c:v>
                </c:pt>
                <c:pt idx="116">
                  <c:v>105.3</c:v>
                </c:pt>
                <c:pt idx="117">
                  <c:v>105.3</c:v>
                </c:pt>
                <c:pt idx="118">
                  <c:v>105.3</c:v>
                </c:pt>
                <c:pt idx="119">
                  <c:v>105.4</c:v>
                </c:pt>
                <c:pt idx="120">
                  <c:v>106</c:v>
                </c:pt>
                <c:pt idx="121">
                  <c:v>106.1</c:v>
                </c:pt>
                <c:pt idx="122">
                  <c:v>106.1</c:v>
                </c:pt>
                <c:pt idx="123">
                  <c:v>106.2</c:v>
                </c:pt>
                <c:pt idx="124">
                  <c:v>106.2</c:v>
                </c:pt>
                <c:pt idx="125">
                  <c:v>106.3</c:v>
                </c:pt>
                <c:pt idx="126">
                  <c:v>106.3</c:v>
                </c:pt>
                <c:pt idx="127">
                  <c:v>106.3</c:v>
                </c:pt>
                <c:pt idx="128">
                  <c:v>106.4</c:v>
                </c:pt>
                <c:pt idx="129">
                  <c:v>106.4</c:v>
                </c:pt>
                <c:pt idx="130">
                  <c:v>106.4</c:v>
                </c:pt>
                <c:pt idx="131">
                  <c:v>106.4</c:v>
                </c:pt>
                <c:pt idx="132">
                  <c:v>106.8</c:v>
                </c:pt>
                <c:pt idx="133">
                  <c:v>107</c:v>
                </c:pt>
                <c:pt idx="134">
                  <c:v>107.1</c:v>
                </c:pt>
                <c:pt idx="135">
                  <c:v>107.2</c:v>
                </c:pt>
                <c:pt idx="136">
                  <c:v>107.5</c:v>
                </c:pt>
                <c:pt idx="137">
                  <c:v>107.6</c:v>
                </c:pt>
                <c:pt idx="138">
                  <c:v>108.2</c:v>
                </c:pt>
                <c:pt idx="139">
                  <c:v>109.1</c:v>
                </c:pt>
                <c:pt idx="140">
                  <c:v>109.6</c:v>
                </c:pt>
                <c:pt idx="141">
                  <c:v>110</c:v>
                </c:pt>
                <c:pt idx="142">
                  <c:v>110.2</c:v>
                </c:pt>
                <c:pt idx="143">
                  <c:v>110.7</c:v>
                </c:pt>
              </c:numCache>
            </c:numRef>
          </c:val>
          <c:smooth val="0"/>
          <c:extLst>
            <c:ext xmlns:c16="http://schemas.microsoft.com/office/drawing/2014/chart" uri="{C3380CC4-5D6E-409C-BE32-E72D297353CC}">
              <c16:uniqueId val="{00000000-29F8-4663-8EB9-32344CF6A8A1}"/>
            </c:ext>
          </c:extLst>
        </c:ser>
        <c:ser>
          <c:idx val="3"/>
          <c:order val="1"/>
          <c:tx>
            <c:strRef>
              <c:f>Erzeugerpreise!$P$6</c:f>
              <c:strCache>
                <c:ptCount val="1"/>
                <c:pt idx="0">
                  <c:v>Kraftwagen und Kraftwagenteile</c:v>
                </c:pt>
              </c:strCache>
            </c:strRef>
          </c:tx>
          <c:spPr>
            <a:ln w="15875" cap="rnd">
              <a:solidFill>
                <a:srgbClr val="00B0F0"/>
              </a:solidFill>
              <a:round/>
            </a:ln>
            <a:effectLst/>
          </c:spPr>
          <c:marker>
            <c:symbol val="none"/>
          </c:marker>
          <c:cat>
            <c:numRef>
              <c:f>Erzeugerpreise!$B$7:$B$150</c:f>
              <c:numCache>
                <c:formatCode>[$-407]mmm/\ yy;@</c:formatCode>
                <c:ptCount val="14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numCache>
            </c:numRef>
          </c:cat>
          <c:val>
            <c:numRef>
              <c:f>Erzeugerpreise!$P$7:$P$150</c:f>
              <c:numCache>
                <c:formatCode>General</c:formatCode>
                <c:ptCount val="144"/>
                <c:pt idx="0">
                  <c:v>97.6</c:v>
                </c:pt>
                <c:pt idx="1">
                  <c:v>97.6</c:v>
                </c:pt>
                <c:pt idx="2">
                  <c:v>97.7</c:v>
                </c:pt>
                <c:pt idx="3">
                  <c:v>97.7</c:v>
                </c:pt>
                <c:pt idx="4">
                  <c:v>97.7</c:v>
                </c:pt>
                <c:pt idx="5">
                  <c:v>97.8</c:v>
                </c:pt>
                <c:pt idx="6">
                  <c:v>97.9</c:v>
                </c:pt>
                <c:pt idx="7">
                  <c:v>97.9</c:v>
                </c:pt>
                <c:pt idx="8">
                  <c:v>97.9</c:v>
                </c:pt>
                <c:pt idx="9">
                  <c:v>97.9</c:v>
                </c:pt>
                <c:pt idx="10">
                  <c:v>97.9</c:v>
                </c:pt>
                <c:pt idx="11">
                  <c:v>98</c:v>
                </c:pt>
                <c:pt idx="12">
                  <c:v>98.2</c:v>
                </c:pt>
                <c:pt idx="13">
                  <c:v>98.4</c:v>
                </c:pt>
                <c:pt idx="14">
                  <c:v>98.4</c:v>
                </c:pt>
                <c:pt idx="15">
                  <c:v>98.5</c:v>
                </c:pt>
                <c:pt idx="16">
                  <c:v>98.5</c:v>
                </c:pt>
                <c:pt idx="17">
                  <c:v>98.6</c:v>
                </c:pt>
                <c:pt idx="18">
                  <c:v>98.7</c:v>
                </c:pt>
                <c:pt idx="19">
                  <c:v>98.8</c:v>
                </c:pt>
                <c:pt idx="20">
                  <c:v>98.9</c:v>
                </c:pt>
                <c:pt idx="21">
                  <c:v>98.9</c:v>
                </c:pt>
                <c:pt idx="22">
                  <c:v>98.9</c:v>
                </c:pt>
                <c:pt idx="23">
                  <c:v>99.1</c:v>
                </c:pt>
                <c:pt idx="24">
                  <c:v>99</c:v>
                </c:pt>
                <c:pt idx="25">
                  <c:v>99</c:v>
                </c:pt>
                <c:pt idx="26">
                  <c:v>99.1</c:v>
                </c:pt>
                <c:pt idx="27">
                  <c:v>99.3</c:v>
                </c:pt>
                <c:pt idx="28">
                  <c:v>99.3</c:v>
                </c:pt>
                <c:pt idx="29">
                  <c:v>99.3</c:v>
                </c:pt>
                <c:pt idx="30">
                  <c:v>99.4</c:v>
                </c:pt>
                <c:pt idx="31">
                  <c:v>99.4</c:v>
                </c:pt>
                <c:pt idx="32">
                  <c:v>99.4</c:v>
                </c:pt>
                <c:pt idx="33">
                  <c:v>99.4</c:v>
                </c:pt>
                <c:pt idx="34">
                  <c:v>99.5</c:v>
                </c:pt>
                <c:pt idx="35">
                  <c:v>99.5</c:v>
                </c:pt>
                <c:pt idx="36">
                  <c:v>99.5</c:v>
                </c:pt>
                <c:pt idx="37">
                  <c:v>99.5</c:v>
                </c:pt>
                <c:pt idx="38">
                  <c:v>99.5</c:v>
                </c:pt>
                <c:pt idx="39">
                  <c:v>99.6</c:v>
                </c:pt>
                <c:pt idx="40">
                  <c:v>99.6</c:v>
                </c:pt>
                <c:pt idx="41">
                  <c:v>99.6</c:v>
                </c:pt>
                <c:pt idx="42">
                  <c:v>99.6</c:v>
                </c:pt>
                <c:pt idx="43">
                  <c:v>99.6</c:v>
                </c:pt>
                <c:pt idx="44">
                  <c:v>99.6</c:v>
                </c:pt>
                <c:pt idx="45">
                  <c:v>99.7</c:v>
                </c:pt>
                <c:pt idx="46">
                  <c:v>99.7</c:v>
                </c:pt>
                <c:pt idx="47">
                  <c:v>99.6</c:v>
                </c:pt>
                <c:pt idx="48">
                  <c:v>99.6</c:v>
                </c:pt>
                <c:pt idx="49">
                  <c:v>99.6</c:v>
                </c:pt>
                <c:pt idx="50">
                  <c:v>99.6</c:v>
                </c:pt>
                <c:pt idx="51">
                  <c:v>99.6</c:v>
                </c:pt>
                <c:pt idx="52">
                  <c:v>99.6</c:v>
                </c:pt>
                <c:pt idx="53">
                  <c:v>99.6</c:v>
                </c:pt>
                <c:pt idx="54">
                  <c:v>99.7</c:v>
                </c:pt>
                <c:pt idx="55">
                  <c:v>99.7</c:v>
                </c:pt>
                <c:pt idx="56">
                  <c:v>99.8</c:v>
                </c:pt>
                <c:pt idx="57">
                  <c:v>99.9</c:v>
                </c:pt>
                <c:pt idx="58">
                  <c:v>99.9</c:v>
                </c:pt>
                <c:pt idx="59">
                  <c:v>99.9</c:v>
                </c:pt>
                <c:pt idx="60">
                  <c:v>99.9</c:v>
                </c:pt>
                <c:pt idx="61">
                  <c:v>99.9</c:v>
                </c:pt>
                <c:pt idx="62">
                  <c:v>100</c:v>
                </c:pt>
                <c:pt idx="63">
                  <c:v>100</c:v>
                </c:pt>
                <c:pt idx="64">
                  <c:v>100</c:v>
                </c:pt>
                <c:pt idx="65">
                  <c:v>100</c:v>
                </c:pt>
                <c:pt idx="66">
                  <c:v>100.1</c:v>
                </c:pt>
                <c:pt idx="67">
                  <c:v>100</c:v>
                </c:pt>
                <c:pt idx="68">
                  <c:v>100.1</c:v>
                </c:pt>
                <c:pt idx="69">
                  <c:v>100</c:v>
                </c:pt>
                <c:pt idx="70">
                  <c:v>100.1</c:v>
                </c:pt>
                <c:pt idx="71">
                  <c:v>100</c:v>
                </c:pt>
                <c:pt idx="72">
                  <c:v>100</c:v>
                </c:pt>
                <c:pt idx="73">
                  <c:v>100.1</c:v>
                </c:pt>
                <c:pt idx="74">
                  <c:v>100.1</c:v>
                </c:pt>
                <c:pt idx="75">
                  <c:v>100.1</c:v>
                </c:pt>
                <c:pt idx="76">
                  <c:v>100.1</c:v>
                </c:pt>
                <c:pt idx="77">
                  <c:v>100.2</c:v>
                </c:pt>
                <c:pt idx="78">
                  <c:v>100.2</c:v>
                </c:pt>
                <c:pt idx="79">
                  <c:v>100.2</c:v>
                </c:pt>
                <c:pt idx="80">
                  <c:v>100.3</c:v>
                </c:pt>
                <c:pt idx="81">
                  <c:v>100.3</c:v>
                </c:pt>
                <c:pt idx="82">
                  <c:v>100.3</c:v>
                </c:pt>
                <c:pt idx="83">
                  <c:v>100.4</c:v>
                </c:pt>
                <c:pt idx="84">
                  <c:v>100.5</c:v>
                </c:pt>
                <c:pt idx="85">
                  <c:v>100.7</c:v>
                </c:pt>
                <c:pt idx="86">
                  <c:v>100.7</c:v>
                </c:pt>
                <c:pt idx="87">
                  <c:v>100.8</c:v>
                </c:pt>
                <c:pt idx="88">
                  <c:v>100.8</c:v>
                </c:pt>
                <c:pt idx="89">
                  <c:v>100.9</c:v>
                </c:pt>
                <c:pt idx="90">
                  <c:v>101.1</c:v>
                </c:pt>
                <c:pt idx="91">
                  <c:v>101.1</c:v>
                </c:pt>
                <c:pt idx="92">
                  <c:v>101.1</c:v>
                </c:pt>
                <c:pt idx="93">
                  <c:v>101.1</c:v>
                </c:pt>
                <c:pt idx="94">
                  <c:v>101.2</c:v>
                </c:pt>
                <c:pt idx="95">
                  <c:v>101.2</c:v>
                </c:pt>
                <c:pt idx="96">
                  <c:v>101.4</c:v>
                </c:pt>
                <c:pt idx="97">
                  <c:v>101.4</c:v>
                </c:pt>
                <c:pt idx="98">
                  <c:v>101.6</c:v>
                </c:pt>
                <c:pt idx="99">
                  <c:v>101.7</c:v>
                </c:pt>
                <c:pt idx="100">
                  <c:v>101.7</c:v>
                </c:pt>
                <c:pt idx="101">
                  <c:v>101.8</c:v>
                </c:pt>
                <c:pt idx="102">
                  <c:v>102</c:v>
                </c:pt>
                <c:pt idx="103">
                  <c:v>102.1</c:v>
                </c:pt>
                <c:pt idx="104">
                  <c:v>102.1</c:v>
                </c:pt>
                <c:pt idx="105">
                  <c:v>102.2</c:v>
                </c:pt>
                <c:pt idx="106">
                  <c:v>102.3</c:v>
                </c:pt>
                <c:pt idx="107">
                  <c:v>102.3</c:v>
                </c:pt>
                <c:pt idx="108">
                  <c:v>102.6</c:v>
                </c:pt>
                <c:pt idx="109">
                  <c:v>102.7</c:v>
                </c:pt>
                <c:pt idx="110">
                  <c:v>102.7</c:v>
                </c:pt>
                <c:pt idx="111">
                  <c:v>102.7</c:v>
                </c:pt>
                <c:pt idx="112">
                  <c:v>102.8</c:v>
                </c:pt>
                <c:pt idx="113">
                  <c:v>102.9</c:v>
                </c:pt>
                <c:pt idx="114">
                  <c:v>103</c:v>
                </c:pt>
                <c:pt idx="115">
                  <c:v>103.2</c:v>
                </c:pt>
                <c:pt idx="116">
                  <c:v>103.2</c:v>
                </c:pt>
                <c:pt idx="117">
                  <c:v>103.3</c:v>
                </c:pt>
                <c:pt idx="118">
                  <c:v>103.2</c:v>
                </c:pt>
                <c:pt idx="119">
                  <c:v>103.2</c:v>
                </c:pt>
                <c:pt idx="120">
                  <c:v>103.6</c:v>
                </c:pt>
                <c:pt idx="121">
                  <c:v>103.7</c:v>
                </c:pt>
                <c:pt idx="122">
                  <c:v>103.8</c:v>
                </c:pt>
                <c:pt idx="123">
                  <c:v>103.7</c:v>
                </c:pt>
                <c:pt idx="124">
                  <c:v>103.8</c:v>
                </c:pt>
                <c:pt idx="125">
                  <c:v>103.8</c:v>
                </c:pt>
                <c:pt idx="126">
                  <c:v>103.7</c:v>
                </c:pt>
                <c:pt idx="127">
                  <c:v>103.7</c:v>
                </c:pt>
                <c:pt idx="128">
                  <c:v>103.7</c:v>
                </c:pt>
                <c:pt idx="129">
                  <c:v>103.6</c:v>
                </c:pt>
                <c:pt idx="130">
                  <c:v>103.6</c:v>
                </c:pt>
                <c:pt idx="131">
                  <c:v>103.6</c:v>
                </c:pt>
                <c:pt idx="132">
                  <c:v>103.9</c:v>
                </c:pt>
                <c:pt idx="133">
                  <c:v>104</c:v>
                </c:pt>
                <c:pt idx="134">
                  <c:v>104.1</c:v>
                </c:pt>
                <c:pt idx="135">
                  <c:v>104.3</c:v>
                </c:pt>
                <c:pt idx="136">
                  <c:v>104.4</c:v>
                </c:pt>
                <c:pt idx="137">
                  <c:v>104.4</c:v>
                </c:pt>
                <c:pt idx="138">
                  <c:v>104.6</c:v>
                </c:pt>
                <c:pt idx="139">
                  <c:v>105</c:v>
                </c:pt>
                <c:pt idx="140">
                  <c:v>105.2</c:v>
                </c:pt>
                <c:pt idx="141">
                  <c:v>106</c:v>
                </c:pt>
                <c:pt idx="142">
                  <c:v>106.1</c:v>
                </c:pt>
                <c:pt idx="143">
                  <c:v>106.3</c:v>
                </c:pt>
              </c:numCache>
            </c:numRef>
          </c:val>
          <c:smooth val="0"/>
          <c:extLst>
            <c:ext xmlns:c16="http://schemas.microsoft.com/office/drawing/2014/chart" uri="{C3380CC4-5D6E-409C-BE32-E72D297353CC}">
              <c16:uniqueId val="{00000001-29F8-4663-8EB9-32344CF6A8A1}"/>
            </c:ext>
          </c:extLst>
        </c:ser>
        <c:ser>
          <c:idx val="4"/>
          <c:order val="2"/>
          <c:tx>
            <c:strRef>
              <c:f>Erzeugerpreise!$Q$6</c:f>
              <c:strCache>
                <c:ptCount val="1"/>
                <c:pt idx="0">
                  <c:v>Sonstige Fahrzeuge</c:v>
                </c:pt>
              </c:strCache>
            </c:strRef>
          </c:tx>
          <c:spPr>
            <a:ln w="19050" cap="rnd">
              <a:solidFill>
                <a:srgbClr val="FFC000"/>
              </a:solidFill>
              <a:round/>
            </a:ln>
            <a:effectLst/>
          </c:spPr>
          <c:marker>
            <c:symbol val="none"/>
          </c:marker>
          <c:cat>
            <c:numRef>
              <c:f>Erzeugerpreise!$B$7:$B$150</c:f>
              <c:numCache>
                <c:formatCode>[$-407]mmm/\ yy;@</c:formatCode>
                <c:ptCount val="144"/>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numCache>
            </c:numRef>
          </c:cat>
          <c:val>
            <c:numRef>
              <c:f>Erzeugerpreise!$Q$7:$Q$150</c:f>
              <c:numCache>
                <c:formatCode>General</c:formatCode>
                <c:ptCount val="144"/>
                <c:pt idx="0">
                  <c:v>94.1</c:v>
                </c:pt>
                <c:pt idx="1">
                  <c:v>94.1</c:v>
                </c:pt>
                <c:pt idx="2">
                  <c:v>94</c:v>
                </c:pt>
                <c:pt idx="3">
                  <c:v>93.9</c:v>
                </c:pt>
                <c:pt idx="4">
                  <c:v>94</c:v>
                </c:pt>
                <c:pt idx="5">
                  <c:v>94</c:v>
                </c:pt>
                <c:pt idx="6">
                  <c:v>94.3</c:v>
                </c:pt>
                <c:pt idx="7">
                  <c:v>94.3</c:v>
                </c:pt>
                <c:pt idx="8">
                  <c:v>94.5</c:v>
                </c:pt>
                <c:pt idx="9">
                  <c:v>94.8</c:v>
                </c:pt>
                <c:pt idx="10">
                  <c:v>94.7</c:v>
                </c:pt>
                <c:pt idx="11">
                  <c:v>96</c:v>
                </c:pt>
                <c:pt idx="12">
                  <c:v>97.2</c:v>
                </c:pt>
                <c:pt idx="13">
                  <c:v>97.1</c:v>
                </c:pt>
                <c:pt idx="14">
                  <c:v>97.1</c:v>
                </c:pt>
                <c:pt idx="15">
                  <c:v>97.1</c:v>
                </c:pt>
                <c:pt idx="16">
                  <c:v>97.5</c:v>
                </c:pt>
                <c:pt idx="17">
                  <c:v>97.5</c:v>
                </c:pt>
                <c:pt idx="18">
                  <c:v>97.6</c:v>
                </c:pt>
                <c:pt idx="19">
                  <c:v>97.6</c:v>
                </c:pt>
                <c:pt idx="20">
                  <c:v>97.6</c:v>
                </c:pt>
                <c:pt idx="21">
                  <c:v>97.9</c:v>
                </c:pt>
                <c:pt idx="22">
                  <c:v>97.9</c:v>
                </c:pt>
                <c:pt idx="23">
                  <c:v>97.7</c:v>
                </c:pt>
                <c:pt idx="24">
                  <c:v>98.2</c:v>
                </c:pt>
                <c:pt idx="25">
                  <c:v>98.2</c:v>
                </c:pt>
                <c:pt idx="26">
                  <c:v>98.3</c:v>
                </c:pt>
                <c:pt idx="27">
                  <c:v>98.5</c:v>
                </c:pt>
                <c:pt idx="28">
                  <c:v>98.5</c:v>
                </c:pt>
                <c:pt idx="29">
                  <c:v>98.5</c:v>
                </c:pt>
                <c:pt idx="30">
                  <c:v>98.5</c:v>
                </c:pt>
                <c:pt idx="31">
                  <c:v>98.5</c:v>
                </c:pt>
                <c:pt idx="32">
                  <c:v>98.4</c:v>
                </c:pt>
                <c:pt idx="33">
                  <c:v>98.5</c:v>
                </c:pt>
                <c:pt idx="34">
                  <c:v>98.6</c:v>
                </c:pt>
                <c:pt idx="35">
                  <c:v>98.4</c:v>
                </c:pt>
                <c:pt idx="36">
                  <c:v>98.9</c:v>
                </c:pt>
                <c:pt idx="37">
                  <c:v>99</c:v>
                </c:pt>
                <c:pt idx="38">
                  <c:v>99.1</c:v>
                </c:pt>
                <c:pt idx="39">
                  <c:v>98.8</c:v>
                </c:pt>
                <c:pt idx="40">
                  <c:v>98.9</c:v>
                </c:pt>
                <c:pt idx="41">
                  <c:v>98.8</c:v>
                </c:pt>
                <c:pt idx="42">
                  <c:v>98.8</c:v>
                </c:pt>
                <c:pt idx="43">
                  <c:v>98.9</c:v>
                </c:pt>
                <c:pt idx="44">
                  <c:v>98.8</c:v>
                </c:pt>
                <c:pt idx="45">
                  <c:v>98.8</c:v>
                </c:pt>
                <c:pt idx="46">
                  <c:v>98.8</c:v>
                </c:pt>
                <c:pt idx="47">
                  <c:v>98.9</c:v>
                </c:pt>
                <c:pt idx="48">
                  <c:v>99.2</c:v>
                </c:pt>
                <c:pt idx="49">
                  <c:v>99.1</c:v>
                </c:pt>
                <c:pt idx="50">
                  <c:v>99.2</c:v>
                </c:pt>
                <c:pt idx="51">
                  <c:v>99.3</c:v>
                </c:pt>
                <c:pt idx="52">
                  <c:v>99.3</c:v>
                </c:pt>
                <c:pt idx="53">
                  <c:v>99.3</c:v>
                </c:pt>
                <c:pt idx="54">
                  <c:v>99.3</c:v>
                </c:pt>
                <c:pt idx="55">
                  <c:v>99.6</c:v>
                </c:pt>
                <c:pt idx="56">
                  <c:v>99.6</c:v>
                </c:pt>
                <c:pt idx="57">
                  <c:v>99.5</c:v>
                </c:pt>
                <c:pt idx="58">
                  <c:v>99.5</c:v>
                </c:pt>
                <c:pt idx="59">
                  <c:v>99.6</c:v>
                </c:pt>
                <c:pt idx="60">
                  <c:v>100.2</c:v>
                </c:pt>
                <c:pt idx="61">
                  <c:v>100</c:v>
                </c:pt>
                <c:pt idx="62">
                  <c:v>99.6</c:v>
                </c:pt>
                <c:pt idx="63">
                  <c:v>99.6</c:v>
                </c:pt>
                <c:pt idx="64">
                  <c:v>99.8</c:v>
                </c:pt>
                <c:pt idx="65">
                  <c:v>100</c:v>
                </c:pt>
                <c:pt idx="66">
                  <c:v>100</c:v>
                </c:pt>
                <c:pt idx="67">
                  <c:v>100.2</c:v>
                </c:pt>
                <c:pt idx="68">
                  <c:v>100.2</c:v>
                </c:pt>
                <c:pt idx="69">
                  <c:v>100.2</c:v>
                </c:pt>
                <c:pt idx="70">
                  <c:v>100.1</c:v>
                </c:pt>
                <c:pt idx="71">
                  <c:v>100.1</c:v>
                </c:pt>
                <c:pt idx="72">
                  <c:v>100.5</c:v>
                </c:pt>
                <c:pt idx="73">
                  <c:v>100.5</c:v>
                </c:pt>
                <c:pt idx="74">
                  <c:v>100.6</c:v>
                </c:pt>
                <c:pt idx="75">
                  <c:v>100.5</c:v>
                </c:pt>
                <c:pt idx="76">
                  <c:v>100.4</c:v>
                </c:pt>
                <c:pt idx="77">
                  <c:v>100.4</c:v>
                </c:pt>
                <c:pt idx="78">
                  <c:v>100.5</c:v>
                </c:pt>
                <c:pt idx="79">
                  <c:v>100.5</c:v>
                </c:pt>
                <c:pt idx="80">
                  <c:v>101.3</c:v>
                </c:pt>
                <c:pt idx="81">
                  <c:v>101.4</c:v>
                </c:pt>
                <c:pt idx="82">
                  <c:v>101.4</c:v>
                </c:pt>
                <c:pt idx="83">
                  <c:v>101.4</c:v>
                </c:pt>
                <c:pt idx="84">
                  <c:v>101.5</c:v>
                </c:pt>
                <c:pt idx="85">
                  <c:v>101.5</c:v>
                </c:pt>
                <c:pt idx="86">
                  <c:v>101.6</c:v>
                </c:pt>
                <c:pt idx="87">
                  <c:v>101.6</c:v>
                </c:pt>
                <c:pt idx="88">
                  <c:v>102.1</c:v>
                </c:pt>
                <c:pt idx="89">
                  <c:v>102.1</c:v>
                </c:pt>
                <c:pt idx="90">
                  <c:v>102.4</c:v>
                </c:pt>
                <c:pt idx="91">
                  <c:v>102.5</c:v>
                </c:pt>
                <c:pt idx="92">
                  <c:v>102.5</c:v>
                </c:pt>
                <c:pt idx="93">
                  <c:v>102.5</c:v>
                </c:pt>
                <c:pt idx="94">
                  <c:v>102.5</c:v>
                </c:pt>
                <c:pt idx="95">
                  <c:v>102.5</c:v>
                </c:pt>
                <c:pt idx="96">
                  <c:v>102.7</c:v>
                </c:pt>
                <c:pt idx="97">
                  <c:v>102.3</c:v>
                </c:pt>
                <c:pt idx="98">
                  <c:v>102.3</c:v>
                </c:pt>
                <c:pt idx="99">
                  <c:v>102.5</c:v>
                </c:pt>
                <c:pt idx="100">
                  <c:v>102.5</c:v>
                </c:pt>
                <c:pt idx="101">
                  <c:v>102.5</c:v>
                </c:pt>
                <c:pt idx="102">
                  <c:v>102.7</c:v>
                </c:pt>
                <c:pt idx="103">
                  <c:v>102.7</c:v>
                </c:pt>
                <c:pt idx="104">
                  <c:v>103.2</c:v>
                </c:pt>
                <c:pt idx="105">
                  <c:v>103.2</c:v>
                </c:pt>
                <c:pt idx="106">
                  <c:v>103.2</c:v>
                </c:pt>
                <c:pt idx="107">
                  <c:v>103.2</c:v>
                </c:pt>
                <c:pt idx="108">
                  <c:v>103.6</c:v>
                </c:pt>
                <c:pt idx="109">
                  <c:v>103.8</c:v>
                </c:pt>
                <c:pt idx="110">
                  <c:v>103.8</c:v>
                </c:pt>
                <c:pt idx="111">
                  <c:v>103.9</c:v>
                </c:pt>
                <c:pt idx="112">
                  <c:v>103.9</c:v>
                </c:pt>
                <c:pt idx="113">
                  <c:v>103.9</c:v>
                </c:pt>
                <c:pt idx="114">
                  <c:v>104.5</c:v>
                </c:pt>
                <c:pt idx="115">
                  <c:v>104.7</c:v>
                </c:pt>
                <c:pt idx="116">
                  <c:v>104.8</c:v>
                </c:pt>
                <c:pt idx="117">
                  <c:v>104.8</c:v>
                </c:pt>
                <c:pt idx="118">
                  <c:v>104.8</c:v>
                </c:pt>
                <c:pt idx="119">
                  <c:v>104.8</c:v>
                </c:pt>
                <c:pt idx="120">
                  <c:v>105</c:v>
                </c:pt>
                <c:pt idx="121">
                  <c:v>105.1</c:v>
                </c:pt>
                <c:pt idx="122">
                  <c:v>105.1</c:v>
                </c:pt>
                <c:pt idx="123">
                  <c:v>105.1</c:v>
                </c:pt>
                <c:pt idx="124">
                  <c:v>105.2</c:v>
                </c:pt>
                <c:pt idx="125">
                  <c:v>105.2</c:v>
                </c:pt>
                <c:pt idx="126">
                  <c:v>105.3</c:v>
                </c:pt>
                <c:pt idx="127">
                  <c:v>105.3</c:v>
                </c:pt>
                <c:pt idx="128">
                  <c:v>105.4</c:v>
                </c:pt>
                <c:pt idx="129">
                  <c:v>105.7</c:v>
                </c:pt>
                <c:pt idx="130">
                  <c:v>105.7</c:v>
                </c:pt>
                <c:pt idx="131">
                  <c:v>105.7</c:v>
                </c:pt>
                <c:pt idx="132">
                  <c:v>105.8</c:v>
                </c:pt>
                <c:pt idx="133">
                  <c:v>105.9</c:v>
                </c:pt>
                <c:pt idx="134">
                  <c:v>106.2</c:v>
                </c:pt>
                <c:pt idx="135">
                  <c:v>106.3</c:v>
                </c:pt>
                <c:pt idx="136">
                  <c:v>106.2</c:v>
                </c:pt>
                <c:pt idx="137">
                  <c:v>106.4</c:v>
                </c:pt>
                <c:pt idx="138">
                  <c:v>106.5</c:v>
                </c:pt>
                <c:pt idx="139">
                  <c:v>106.8</c:v>
                </c:pt>
                <c:pt idx="140">
                  <c:v>107.5</c:v>
                </c:pt>
                <c:pt idx="141">
                  <c:v>107.6</c:v>
                </c:pt>
                <c:pt idx="142">
                  <c:v>107.7</c:v>
                </c:pt>
                <c:pt idx="143">
                  <c:v>107.9</c:v>
                </c:pt>
              </c:numCache>
            </c:numRef>
          </c:val>
          <c:smooth val="0"/>
          <c:extLst>
            <c:ext xmlns:c16="http://schemas.microsoft.com/office/drawing/2014/chart" uri="{C3380CC4-5D6E-409C-BE32-E72D297353CC}">
              <c16:uniqueId val="{00000002-29F8-4663-8EB9-32344CF6A8A1}"/>
            </c:ext>
          </c:extLst>
        </c:ser>
        <c:dLbls>
          <c:showLegendKey val="0"/>
          <c:showVal val="0"/>
          <c:showCatName val="0"/>
          <c:showSerName val="0"/>
          <c:showPercent val="0"/>
          <c:showBubbleSize val="0"/>
        </c:dLbls>
        <c:smooth val="0"/>
        <c:axId val="819230072"/>
        <c:axId val="819237288"/>
      </c:lineChart>
      <c:dateAx>
        <c:axId val="819230072"/>
        <c:scaling>
          <c:orientation val="minMax"/>
        </c:scaling>
        <c:delete val="0"/>
        <c:axPos val="b"/>
        <c:numFmt formatCode="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2060"/>
                </a:solidFill>
                <a:latin typeface="Agfa Rotis Sans Serif Light" panose="00000300000000000000" pitchFamily="2" charset="0"/>
                <a:ea typeface="+mn-ea"/>
                <a:cs typeface="+mn-cs"/>
              </a:defRPr>
            </a:pPr>
            <a:endParaRPr lang="de-DE"/>
          </a:p>
        </c:txPr>
        <c:crossAx val="819237288"/>
        <c:crosses val="autoZero"/>
        <c:auto val="1"/>
        <c:lblOffset val="100"/>
        <c:baseTimeUnit val="months"/>
        <c:majorUnit val="12"/>
      </c:dateAx>
      <c:valAx>
        <c:axId val="819237288"/>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2060"/>
                </a:solidFill>
                <a:latin typeface="Agfa Rotis Sans Serif Light" panose="00000300000000000000" pitchFamily="2" charset="0"/>
                <a:ea typeface="+mn-ea"/>
                <a:cs typeface="+mn-cs"/>
              </a:defRPr>
            </a:pPr>
            <a:endParaRPr lang="de-DE"/>
          </a:p>
        </c:txPr>
        <c:crossAx val="819230072"/>
        <c:crosses val="autoZero"/>
        <c:crossBetween val="between"/>
      </c:valAx>
      <c:spPr>
        <a:noFill/>
        <a:ln>
          <a:noFill/>
        </a:ln>
        <a:effectLst/>
      </c:spPr>
    </c:plotArea>
    <c:legend>
      <c:legendPos val="b"/>
      <c:layout>
        <c:manualLayout>
          <c:xMode val="edge"/>
          <c:yMode val="edge"/>
          <c:x val="4.7537508111196218E-2"/>
          <c:y val="8.4038808375559368E-3"/>
          <c:w val="0.89604683932919604"/>
          <c:h val="0.1313188326706686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2060"/>
              </a:solidFill>
              <a:latin typeface="Agfa Rotis Sans Serif Light" panose="00000300000000000000" pitchFamily="2" charset="0"/>
              <a:ea typeface="+mn-ea"/>
              <a:cs typeface="+mn-cs"/>
            </a:defRPr>
          </a:pPr>
          <a:endParaRPr lang="de-DE"/>
        </a:p>
      </c:txPr>
    </c:legend>
    <c:plotVisOnly val="1"/>
    <c:dispBlanksAs val="gap"/>
    <c:showDLblsOverMax val="0"/>
  </c:chart>
  <c:spPr>
    <a:solidFill>
      <a:schemeClr val="bg1"/>
    </a:solidFill>
    <a:ln w="3175" cap="flat" cmpd="sng" algn="ctr">
      <a:noFill/>
      <a:round/>
    </a:ln>
    <a:effectLst/>
  </c:spPr>
  <c:txPr>
    <a:bodyPr/>
    <a:lstStyle/>
    <a:p>
      <a:pPr>
        <a:defRPr>
          <a:solidFill>
            <a:srgbClr val="002060"/>
          </a:solidFill>
          <a:latin typeface="Agfa Rotis Sans Serif Light" panose="00000300000000000000" pitchFamily="2" charset="0"/>
        </a:defRPr>
      </a:pPr>
      <a:endParaRPr lang="de-DE"/>
    </a:p>
  </c:txPr>
  <c:printSettings>
    <c:headerFooter/>
    <c:pageMargins b="0.78740157499999996" l="0.7" r="0.7" t="0.78740157499999996"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320" b="0" i="0" u="none" strike="noStrike" kern="1200" spc="0" baseline="0">
                <a:solidFill>
                  <a:srgbClr val="002060"/>
                </a:solidFill>
                <a:latin typeface="+mn-lt"/>
                <a:ea typeface="+mn-ea"/>
                <a:cs typeface="+mn-cs"/>
              </a:defRPr>
            </a:pPr>
            <a:r>
              <a:rPr lang="de-DE" sz="1400" b="1"/>
              <a:t>Verbraucherpreisindex </a:t>
            </a:r>
          </a:p>
          <a:p>
            <a:pPr algn="l">
              <a:defRPr/>
            </a:pPr>
            <a:r>
              <a:rPr lang="de-DE" sz="1100" b="0"/>
              <a:t>Veränderung ggü. Vorjahr in %; *DIHK</a:t>
            </a:r>
          </a:p>
        </c:rich>
      </c:tx>
      <c:layout>
        <c:manualLayout>
          <c:xMode val="edge"/>
          <c:yMode val="edge"/>
          <c:x val="1.5901137357830289E-3"/>
          <c:y val="0"/>
        </c:manualLayout>
      </c:layout>
      <c:overlay val="0"/>
      <c:spPr>
        <a:noFill/>
        <a:ln>
          <a:noFill/>
        </a:ln>
        <a:effectLst/>
      </c:spPr>
      <c:txPr>
        <a:bodyPr rot="0" spcFirstLastPara="1" vertOverflow="ellipsis" vert="horz" wrap="square" anchor="ctr" anchorCtr="1"/>
        <a:lstStyle/>
        <a:p>
          <a:pPr algn="l">
            <a:defRPr sz="1320" b="0" i="0" u="none" strike="noStrike" kern="1200" spc="0" baseline="0">
              <a:solidFill>
                <a:srgbClr val="002060"/>
              </a:solidFill>
              <a:latin typeface="+mn-lt"/>
              <a:ea typeface="+mn-ea"/>
              <a:cs typeface="+mn-cs"/>
            </a:defRPr>
          </a:pPr>
          <a:endParaRPr lang="de-DE"/>
        </a:p>
      </c:txPr>
    </c:title>
    <c:autoTitleDeleted val="0"/>
    <c:plotArea>
      <c:layout/>
      <c:barChart>
        <c:barDir val="col"/>
        <c:grouping val="clustered"/>
        <c:varyColors val="0"/>
        <c:ser>
          <c:idx val="0"/>
          <c:order val="0"/>
          <c:spPr>
            <a:solidFill>
              <a:srgbClr val="002060"/>
            </a:solidFill>
            <a:ln>
              <a:noFill/>
            </a:ln>
            <a:effectLst/>
          </c:spPr>
          <c:invertIfNegative val="0"/>
          <c:cat>
            <c:strRef>
              <c:f>'Inflation historisch'!$A$6:$A$79</c:f>
              <c:strCache>
                <c:ptCount val="74"/>
                <c:pt idx="0">
                  <c:v>2022*</c:v>
                </c:pt>
                <c:pt idx="1">
                  <c:v>2021</c:v>
                </c:pt>
                <c:pt idx="2">
                  <c:v>2020</c:v>
                </c:pt>
                <c:pt idx="3">
                  <c:v>2019</c:v>
                </c:pt>
                <c:pt idx="4">
                  <c:v>2018</c:v>
                </c:pt>
                <c:pt idx="5">
                  <c:v>2017</c:v>
                </c:pt>
                <c:pt idx="6">
                  <c:v>2016</c:v>
                </c:pt>
                <c:pt idx="7">
                  <c:v>2015</c:v>
                </c:pt>
                <c:pt idx="8">
                  <c:v>2014</c:v>
                </c:pt>
                <c:pt idx="9">
                  <c:v>2013</c:v>
                </c:pt>
                <c:pt idx="10">
                  <c:v>2012</c:v>
                </c:pt>
                <c:pt idx="11">
                  <c:v>2011</c:v>
                </c:pt>
                <c:pt idx="12">
                  <c:v>2010</c:v>
                </c:pt>
                <c:pt idx="13">
                  <c:v>2009</c:v>
                </c:pt>
                <c:pt idx="14">
                  <c:v>2008</c:v>
                </c:pt>
                <c:pt idx="15">
                  <c:v>2007</c:v>
                </c:pt>
                <c:pt idx="16">
                  <c:v>2006</c:v>
                </c:pt>
                <c:pt idx="17">
                  <c:v>2005</c:v>
                </c:pt>
                <c:pt idx="18">
                  <c:v>2004</c:v>
                </c:pt>
                <c:pt idx="19">
                  <c:v>2003</c:v>
                </c:pt>
                <c:pt idx="20">
                  <c:v>2002</c:v>
                </c:pt>
                <c:pt idx="21">
                  <c:v>2001</c:v>
                </c:pt>
                <c:pt idx="22">
                  <c:v>2000</c:v>
                </c:pt>
                <c:pt idx="23">
                  <c:v>1999</c:v>
                </c:pt>
                <c:pt idx="24">
                  <c:v>1998</c:v>
                </c:pt>
                <c:pt idx="25">
                  <c:v>1997</c:v>
                </c:pt>
                <c:pt idx="26">
                  <c:v>1996</c:v>
                </c:pt>
                <c:pt idx="27">
                  <c:v>1995</c:v>
                </c:pt>
                <c:pt idx="28">
                  <c:v>1994</c:v>
                </c:pt>
                <c:pt idx="29">
                  <c:v>1993</c:v>
                </c:pt>
                <c:pt idx="30">
                  <c:v>1992</c:v>
                </c:pt>
                <c:pt idx="31">
                  <c:v>1991</c:v>
                </c:pt>
                <c:pt idx="32">
                  <c:v>1990</c:v>
                </c:pt>
                <c:pt idx="33">
                  <c:v>1989</c:v>
                </c:pt>
                <c:pt idx="34">
                  <c:v>1988</c:v>
                </c:pt>
                <c:pt idx="35">
                  <c:v>1987</c:v>
                </c:pt>
                <c:pt idx="36">
                  <c:v>1986</c:v>
                </c:pt>
                <c:pt idx="37">
                  <c:v>1985</c:v>
                </c:pt>
                <c:pt idx="38">
                  <c:v>1984</c:v>
                </c:pt>
                <c:pt idx="39">
                  <c:v>1983</c:v>
                </c:pt>
                <c:pt idx="40">
                  <c:v>1982</c:v>
                </c:pt>
                <c:pt idx="41">
                  <c:v>1981</c:v>
                </c:pt>
                <c:pt idx="42">
                  <c:v>1980</c:v>
                </c:pt>
                <c:pt idx="43">
                  <c:v>1979</c:v>
                </c:pt>
                <c:pt idx="44">
                  <c:v>1978</c:v>
                </c:pt>
                <c:pt idx="45">
                  <c:v>1977</c:v>
                </c:pt>
                <c:pt idx="46">
                  <c:v>1976</c:v>
                </c:pt>
                <c:pt idx="47">
                  <c:v>1975</c:v>
                </c:pt>
                <c:pt idx="48">
                  <c:v>1974</c:v>
                </c:pt>
                <c:pt idx="49">
                  <c:v>1973</c:v>
                </c:pt>
                <c:pt idx="50">
                  <c:v>1972</c:v>
                </c:pt>
                <c:pt idx="51">
                  <c:v>1971</c:v>
                </c:pt>
                <c:pt idx="52">
                  <c:v>1970</c:v>
                </c:pt>
                <c:pt idx="53">
                  <c:v>1969</c:v>
                </c:pt>
                <c:pt idx="54">
                  <c:v>1968</c:v>
                </c:pt>
                <c:pt idx="55">
                  <c:v>1967</c:v>
                </c:pt>
                <c:pt idx="56">
                  <c:v>1966</c:v>
                </c:pt>
                <c:pt idx="57">
                  <c:v>1965</c:v>
                </c:pt>
                <c:pt idx="58">
                  <c:v>1964</c:v>
                </c:pt>
                <c:pt idx="59">
                  <c:v>1963</c:v>
                </c:pt>
                <c:pt idx="60">
                  <c:v>1962</c:v>
                </c:pt>
                <c:pt idx="61">
                  <c:v>1961</c:v>
                </c:pt>
                <c:pt idx="62">
                  <c:v>1960</c:v>
                </c:pt>
                <c:pt idx="63">
                  <c:v>1959</c:v>
                </c:pt>
                <c:pt idx="64">
                  <c:v>1958</c:v>
                </c:pt>
                <c:pt idx="65">
                  <c:v>1957</c:v>
                </c:pt>
                <c:pt idx="66">
                  <c:v>1956</c:v>
                </c:pt>
                <c:pt idx="67">
                  <c:v>1955</c:v>
                </c:pt>
                <c:pt idx="68">
                  <c:v>1954</c:v>
                </c:pt>
                <c:pt idx="69">
                  <c:v>1953</c:v>
                </c:pt>
                <c:pt idx="70">
                  <c:v>1952</c:v>
                </c:pt>
                <c:pt idx="71">
                  <c:v>1951</c:v>
                </c:pt>
                <c:pt idx="72">
                  <c:v>1950</c:v>
                </c:pt>
                <c:pt idx="73">
                  <c:v>1949</c:v>
                </c:pt>
              </c:strCache>
            </c:strRef>
          </c:cat>
          <c:val>
            <c:numRef>
              <c:f>'Inflation historisch'!$C$6:$C$78</c:f>
              <c:numCache>
                <c:formatCode>0.0</c:formatCode>
                <c:ptCount val="73"/>
                <c:pt idx="0">
                  <c:v>6.9646759547417751</c:v>
                </c:pt>
                <c:pt idx="1">
                  <c:v>3.1190926275992439</c:v>
                </c:pt>
                <c:pt idx="2">
                  <c:v>0.47483380816714771</c:v>
                </c:pt>
                <c:pt idx="3">
                  <c:v>1.4450867052023142</c:v>
                </c:pt>
                <c:pt idx="4">
                  <c:v>1.7647058823529278</c:v>
                </c:pt>
                <c:pt idx="5">
                  <c:v>1.4925373134328339</c:v>
                </c:pt>
                <c:pt idx="6">
                  <c:v>0.49999999999998579</c:v>
                </c:pt>
                <c:pt idx="7">
                  <c:v>0.50251256281406143</c:v>
                </c:pt>
                <c:pt idx="8">
                  <c:v>1.0152284263959359</c:v>
                </c:pt>
                <c:pt idx="9">
                  <c:v>1.4418125643666428</c:v>
                </c:pt>
                <c:pt idx="10">
                  <c:v>1.9957983193277187</c:v>
                </c:pt>
                <c:pt idx="11">
                  <c:v>2.1459227467811104</c:v>
                </c:pt>
                <c:pt idx="12">
                  <c:v>1.084598698481571</c:v>
                </c:pt>
                <c:pt idx="13">
                  <c:v>0.32644178454842177</c:v>
                </c:pt>
                <c:pt idx="14">
                  <c:v>2.566964285714306</c:v>
                </c:pt>
                <c:pt idx="15">
                  <c:v>2.2831050228310517</c:v>
                </c:pt>
                <c:pt idx="16">
                  <c:v>1.6241299303944174</c:v>
                </c:pt>
                <c:pt idx="17">
                  <c:v>1.5312131919905596</c:v>
                </c:pt>
                <c:pt idx="18">
                  <c:v>1.6766467065868227</c:v>
                </c:pt>
                <c:pt idx="19">
                  <c:v>1.0895883777239703</c:v>
                </c:pt>
                <c:pt idx="20">
                  <c:v>1.3496932515337363</c:v>
                </c:pt>
                <c:pt idx="21">
                  <c:v>2.0025031289111297</c:v>
                </c:pt>
                <c:pt idx="22">
                  <c:v>1.3959390862944332</c:v>
                </c:pt>
                <c:pt idx="23">
                  <c:v>0.6385696040868396</c:v>
                </c:pt>
                <c:pt idx="24">
                  <c:v>0.90206185567009811</c:v>
                </c:pt>
                <c:pt idx="25">
                  <c:v>1.971090670170824</c:v>
                </c:pt>
                <c:pt idx="26">
                  <c:v>1.3315579227696475</c:v>
                </c:pt>
                <c:pt idx="27">
                  <c:v>1.7615176151761602</c:v>
                </c:pt>
                <c:pt idx="28">
                  <c:v>2.64255910987481</c:v>
                </c:pt>
                <c:pt idx="29">
                  <c:v>3.6023054755043233</c:v>
                </c:pt>
                <c:pt idx="30">
                  <c:v>4.0479760119940096</c:v>
                </c:pt>
                <c:pt idx="31">
                  <c:v>3.5714285714285552</c:v>
                </c:pt>
                <c:pt idx="32">
                  <c:v>2.7113237639553489</c:v>
                </c:pt>
                <c:pt idx="33">
                  <c:v>2.7868852459016438</c:v>
                </c:pt>
                <c:pt idx="34">
                  <c:v>1.3289036544850319</c:v>
                </c:pt>
                <c:pt idx="35">
                  <c:v>0.16638935108153419</c:v>
                </c:pt>
                <c:pt idx="36">
                  <c:v>-0.16611295681063609</c:v>
                </c:pt>
                <c:pt idx="37">
                  <c:v>2.2071307300509488</c:v>
                </c:pt>
                <c:pt idx="38">
                  <c:v>2.4347826086956559</c:v>
                </c:pt>
                <c:pt idx="39">
                  <c:v>3.2315978456014278</c:v>
                </c:pt>
                <c:pt idx="40">
                  <c:v>5.2930056710775091</c:v>
                </c:pt>
                <c:pt idx="41">
                  <c:v>6.2248995983935913</c:v>
                </c:pt>
                <c:pt idx="42">
                  <c:v>5.5084745762711691</c:v>
                </c:pt>
                <c:pt idx="43">
                  <c:v>3.9647577092511028</c:v>
                </c:pt>
                <c:pt idx="44">
                  <c:v>2.7149321266968229</c:v>
                </c:pt>
                <c:pt idx="45">
                  <c:v>3.7558685446009434</c:v>
                </c:pt>
                <c:pt idx="46">
                  <c:v>4.1564792176039163</c:v>
                </c:pt>
                <c:pt idx="47">
                  <c:v>5.9585492227979273</c:v>
                </c:pt>
                <c:pt idx="48">
                  <c:v>6.9252077562326804</c:v>
                </c:pt>
                <c:pt idx="49">
                  <c:v>7.12166172106825</c:v>
                </c:pt>
                <c:pt idx="50">
                  <c:v>5.6426332288401397</c:v>
                </c:pt>
                <c:pt idx="51">
                  <c:v>5.2805280528052805</c:v>
                </c:pt>
                <c:pt idx="52">
                  <c:v>3.4129692832764533</c:v>
                </c:pt>
                <c:pt idx="53">
                  <c:v>1.7361111111111143</c:v>
                </c:pt>
                <c:pt idx="54">
                  <c:v>1.7667844522968039</c:v>
                </c:pt>
                <c:pt idx="55">
                  <c:v>1.4336917562724096</c:v>
                </c:pt>
                <c:pt idx="56">
                  <c:v>3.717472118959094</c:v>
                </c:pt>
                <c:pt idx="57">
                  <c:v>3.0651340996168415</c:v>
                </c:pt>
                <c:pt idx="58">
                  <c:v>2.3529411764706083</c:v>
                </c:pt>
                <c:pt idx="59">
                  <c:v>2.8225806451612812</c:v>
                </c:pt>
                <c:pt idx="60">
                  <c:v>3.3333333333333428</c:v>
                </c:pt>
                <c:pt idx="61">
                  <c:v>2.1276595744680833</c:v>
                </c:pt>
                <c:pt idx="62">
                  <c:v>1.2931034482758719</c:v>
                </c:pt>
                <c:pt idx="63">
                  <c:v>0.86956521739129755</c:v>
                </c:pt>
                <c:pt idx="64">
                  <c:v>2.2222222222222143</c:v>
                </c:pt>
                <c:pt idx="65">
                  <c:v>2.2727272727272663</c:v>
                </c:pt>
                <c:pt idx="66">
                  <c:v>2.8037383177570234</c:v>
                </c:pt>
                <c:pt idx="67">
                  <c:v>1.4218009478672826</c:v>
                </c:pt>
                <c:pt idx="68">
                  <c:v>0.4761904761904816</c:v>
                </c:pt>
                <c:pt idx="69">
                  <c:v>-1.8691588785046633</c:v>
                </c:pt>
                <c:pt idx="70">
                  <c:v>1.904761904761898</c:v>
                </c:pt>
                <c:pt idx="71">
                  <c:v>7.6923076923076934</c:v>
                </c:pt>
                <c:pt idx="72">
                  <c:v>-6.25</c:v>
                </c:pt>
              </c:numCache>
            </c:numRef>
          </c:val>
          <c:extLst>
            <c:ext xmlns:c16="http://schemas.microsoft.com/office/drawing/2014/chart" uri="{C3380CC4-5D6E-409C-BE32-E72D297353CC}">
              <c16:uniqueId val="{00000000-2723-46D4-AC12-9D1519D36468}"/>
            </c:ext>
          </c:extLst>
        </c:ser>
        <c:dLbls>
          <c:showLegendKey val="0"/>
          <c:showVal val="0"/>
          <c:showCatName val="0"/>
          <c:showSerName val="0"/>
          <c:showPercent val="0"/>
          <c:showBubbleSize val="0"/>
        </c:dLbls>
        <c:gapWidth val="80"/>
        <c:overlap val="-27"/>
        <c:axId val="884021344"/>
        <c:axId val="884021016"/>
      </c:barChart>
      <c:catAx>
        <c:axId val="884021344"/>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rgbClr val="002060"/>
                </a:solidFill>
                <a:latin typeface="+mn-lt"/>
                <a:ea typeface="+mn-ea"/>
                <a:cs typeface="+mn-cs"/>
              </a:defRPr>
            </a:pPr>
            <a:endParaRPr lang="de-DE"/>
          </a:p>
        </c:txPr>
        <c:crossAx val="884021016"/>
        <c:crosses val="autoZero"/>
        <c:auto val="1"/>
        <c:lblAlgn val="ctr"/>
        <c:lblOffset val="100"/>
        <c:noMultiLvlLbl val="0"/>
      </c:catAx>
      <c:valAx>
        <c:axId val="88402101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rgbClr val="002060"/>
                </a:solidFill>
                <a:latin typeface="+mn-lt"/>
                <a:ea typeface="+mn-ea"/>
                <a:cs typeface="+mn-cs"/>
              </a:defRPr>
            </a:pPr>
            <a:endParaRPr lang="de-DE"/>
          </a:p>
        </c:txPr>
        <c:crossAx val="884021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rgbClr val="002060"/>
          </a:solidFill>
        </a:defRPr>
      </a:pPr>
      <a:endParaRPr lang="de-DE"/>
    </a:p>
  </c:txPr>
  <c:printSettings>
    <c:headerFooter/>
    <c:pageMargins b="0.78740157499999996" l="0.7" r="0.7" t="0.78740157499999996"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320" b="0" i="0" u="none" strike="noStrike" kern="1200" spc="0" baseline="0">
                <a:solidFill>
                  <a:srgbClr val="002060"/>
                </a:solidFill>
                <a:latin typeface="+mn-lt"/>
                <a:ea typeface="+mn-ea"/>
                <a:cs typeface="+mn-cs"/>
              </a:defRPr>
            </a:pPr>
            <a:r>
              <a:rPr lang="de-DE" sz="1400" b="1"/>
              <a:t>Erzeugerpreisindex </a:t>
            </a:r>
          </a:p>
          <a:p>
            <a:pPr algn="l">
              <a:defRPr/>
            </a:pPr>
            <a:r>
              <a:rPr lang="de-DE" sz="1100" b="0"/>
              <a:t>Veränderung ggü. Vorjahr in %; *DIHK</a:t>
            </a:r>
          </a:p>
        </c:rich>
      </c:tx>
      <c:layout>
        <c:manualLayout>
          <c:xMode val="edge"/>
          <c:yMode val="edge"/>
          <c:x val="1.5901137357830289E-3"/>
          <c:y val="0"/>
        </c:manualLayout>
      </c:layout>
      <c:overlay val="0"/>
      <c:spPr>
        <a:noFill/>
        <a:ln>
          <a:noFill/>
        </a:ln>
        <a:effectLst/>
      </c:spPr>
      <c:txPr>
        <a:bodyPr rot="0" spcFirstLastPara="1" vertOverflow="ellipsis" vert="horz" wrap="square" anchor="ctr" anchorCtr="1"/>
        <a:lstStyle/>
        <a:p>
          <a:pPr algn="l">
            <a:defRPr sz="1320" b="0" i="0" u="none" strike="noStrike" kern="1200" spc="0" baseline="0">
              <a:solidFill>
                <a:srgbClr val="002060"/>
              </a:solidFill>
              <a:latin typeface="+mn-lt"/>
              <a:ea typeface="+mn-ea"/>
              <a:cs typeface="+mn-cs"/>
            </a:defRPr>
          </a:pPr>
          <a:endParaRPr lang="de-DE"/>
        </a:p>
      </c:txPr>
    </c:title>
    <c:autoTitleDeleted val="0"/>
    <c:plotArea>
      <c:layout/>
      <c:barChart>
        <c:barDir val="col"/>
        <c:grouping val="clustered"/>
        <c:varyColors val="0"/>
        <c:ser>
          <c:idx val="0"/>
          <c:order val="0"/>
          <c:spPr>
            <a:solidFill>
              <a:srgbClr val="002060"/>
            </a:solidFill>
            <a:ln>
              <a:noFill/>
            </a:ln>
            <a:effectLst/>
          </c:spPr>
          <c:invertIfNegative val="0"/>
          <c:cat>
            <c:strRef>
              <c:f>'Inflation historisch'!$F$6:$F$51</c:f>
              <c:strCache>
                <c:ptCount val="46"/>
                <c:pt idx="0">
                  <c:v>2022*</c:v>
                </c:pt>
                <c:pt idx="1">
                  <c:v>2021</c:v>
                </c:pt>
                <c:pt idx="2">
                  <c:v>2020</c:v>
                </c:pt>
                <c:pt idx="3">
                  <c:v>2019</c:v>
                </c:pt>
                <c:pt idx="4">
                  <c:v>2018</c:v>
                </c:pt>
                <c:pt idx="5">
                  <c:v>2017</c:v>
                </c:pt>
                <c:pt idx="6">
                  <c:v>2016</c:v>
                </c:pt>
                <c:pt idx="7">
                  <c:v>2015</c:v>
                </c:pt>
                <c:pt idx="8">
                  <c:v>2014</c:v>
                </c:pt>
                <c:pt idx="9">
                  <c:v>2013</c:v>
                </c:pt>
                <c:pt idx="10">
                  <c:v>2012</c:v>
                </c:pt>
                <c:pt idx="11">
                  <c:v>2011</c:v>
                </c:pt>
                <c:pt idx="12">
                  <c:v>2010</c:v>
                </c:pt>
                <c:pt idx="13">
                  <c:v>2009</c:v>
                </c:pt>
                <c:pt idx="14">
                  <c:v>2008</c:v>
                </c:pt>
                <c:pt idx="15">
                  <c:v>2007</c:v>
                </c:pt>
                <c:pt idx="16">
                  <c:v>2006</c:v>
                </c:pt>
                <c:pt idx="17">
                  <c:v>2005</c:v>
                </c:pt>
                <c:pt idx="18">
                  <c:v>2004</c:v>
                </c:pt>
                <c:pt idx="19">
                  <c:v>2003</c:v>
                </c:pt>
                <c:pt idx="20">
                  <c:v>2002</c:v>
                </c:pt>
                <c:pt idx="21">
                  <c:v>2001</c:v>
                </c:pt>
                <c:pt idx="22">
                  <c:v>2000</c:v>
                </c:pt>
                <c:pt idx="23">
                  <c:v>1999</c:v>
                </c:pt>
                <c:pt idx="24">
                  <c:v>1998</c:v>
                </c:pt>
                <c:pt idx="25">
                  <c:v>1997</c:v>
                </c:pt>
                <c:pt idx="26">
                  <c:v>1996</c:v>
                </c:pt>
                <c:pt idx="27">
                  <c:v>1995</c:v>
                </c:pt>
                <c:pt idx="28">
                  <c:v>1994</c:v>
                </c:pt>
                <c:pt idx="29">
                  <c:v>1993</c:v>
                </c:pt>
                <c:pt idx="30">
                  <c:v>1992</c:v>
                </c:pt>
                <c:pt idx="31">
                  <c:v>1991</c:v>
                </c:pt>
                <c:pt idx="32">
                  <c:v>1990</c:v>
                </c:pt>
                <c:pt idx="33">
                  <c:v>1989</c:v>
                </c:pt>
                <c:pt idx="34">
                  <c:v>1988</c:v>
                </c:pt>
                <c:pt idx="35">
                  <c:v>1987</c:v>
                </c:pt>
                <c:pt idx="36">
                  <c:v>1986</c:v>
                </c:pt>
                <c:pt idx="37">
                  <c:v>1985</c:v>
                </c:pt>
                <c:pt idx="38">
                  <c:v>1984</c:v>
                </c:pt>
                <c:pt idx="39">
                  <c:v>1983</c:v>
                </c:pt>
                <c:pt idx="40">
                  <c:v>1982</c:v>
                </c:pt>
                <c:pt idx="41">
                  <c:v>1981</c:v>
                </c:pt>
                <c:pt idx="42">
                  <c:v>1980</c:v>
                </c:pt>
                <c:pt idx="43">
                  <c:v>1979</c:v>
                </c:pt>
                <c:pt idx="44">
                  <c:v>1978</c:v>
                </c:pt>
                <c:pt idx="45">
                  <c:v>1977</c:v>
                </c:pt>
              </c:strCache>
            </c:strRef>
          </c:cat>
          <c:val>
            <c:numRef>
              <c:f>'Inflation historisch'!$H$6:$H$51</c:f>
              <c:numCache>
                <c:formatCode>0.0</c:formatCode>
                <c:ptCount val="46"/>
                <c:pt idx="0">
                  <c:v>29.776402464764374</c:v>
                </c:pt>
                <c:pt idx="1">
                  <c:v>10.500963391136793</c:v>
                </c:pt>
                <c:pt idx="2">
                  <c:v>-0.954198473282446</c:v>
                </c:pt>
                <c:pt idx="3">
                  <c:v>1.0607521697203453</c:v>
                </c:pt>
                <c:pt idx="4">
                  <c:v>2.5717111770524355</c:v>
                </c:pt>
                <c:pt idx="5">
                  <c:v>2.7439024390243816</c:v>
                </c:pt>
                <c:pt idx="6">
                  <c:v>-1.5999999999999943</c:v>
                </c:pt>
                <c:pt idx="7">
                  <c:v>-1.8645731108930477</c:v>
                </c:pt>
                <c:pt idx="8">
                  <c:v>-0.97181729834791497</c:v>
                </c:pt>
                <c:pt idx="9">
                  <c:v>-9.708737864076511E-2</c:v>
                </c:pt>
                <c:pt idx="10">
                  <c:v>1.6781836130305976</c:v>
                </c:pt>
                <c:pt idx="11">
                  <c:v>5.3014553014552916</c:v>
                </c:pt>
                <c:pt idx="12">
                  <c:v>1.4767932489451567</c:v>
                </c:pt>
                <c:pt idx="13">
                  <c:v>-4.2424242424242493</c:v>
                </c:pt>
                <c:pt idx="14">
                  <c:v>5.5437100213219708</c:v>
                </c:pt>
                <c:pt idx="15">
                  <c:v>1.2958963282937503</c:v>
                </c:pt>
                <c:pt idx="16">
                  <c:v>5.4669703872437339</c:v>
                </c:pt>
                <c:pt idx="17">
                  <c:v>4.2755344418052204</c:v>
                </c:pt>
                <c:pt idx="18">
                  <c:v>1.6908212560386602</c:v>
                </c:pt>
                <c:pt idx="19">
                  <c:v>1.7199017199017135</c:v>
                </c:pt>
                <c:pt idx="20">
                  <c:v>-0.61050061050060833</c:v>
                </c:pt>
                <c:pt idx="21">
                  <c:v>3.0188679245283083</c:v>
                </c:pt>
                <c:pt idx="22">
                  <c:v>2.9792746113989494</c:v>
                </c:pt>
                <c:pt idx="23">
                  <c:v>-1.025641025641022</c:v>
                </c:pt>
                <c:pt idx="24">
                  <c:v>-0.38314176245209808</c:v>
                </c:pt>
                <c:pt idx="25">
                  <c:v>1.1627906976743958</c:v>
                </c:pt>
                <c:pt idx="26">
                  <c:v>-1.2755102040816269</c:v>
                </c:pt>
                <c:pt idx="27">
                  <c:v>1.8181818181818272</c:v>
                </c:pt>
                <c:pt idx="28">
                  <c:v>0.5221932114882577</c:v>
                </c:pt>
                <c:pt idx="29">
                  <c:v>0</c:v>
                </c:pt>
                <c:pt idx="30">
                  <c:v>1.456953642384093</c:v>
                </c:pt>
                <c:pt idx="31">
                  <c:v>2.3035230352303557</c:v>
                </c:pt>
                <c:pt idx="32">
                  <c:v>1.7931034482758577</c:v>
                </c:pt>
                <c:pt idx="33">
                  <c:v>3.129445234708399</c:v>
                </c:pt>
                <c:pt idx="34">
                  <c:v>1.1510791366906403</c:v>
                </c:pt>
                <c:pt idx="35">
                  <c:v>-2.3876404494382086</c:v>
                </c:pt>
                <c:pt idx="36">
                  <c:v>-2.4657534246575352</c:v>
                </c:pt>
                <c:pt idx="37">
                  <c:v>2.3842917251051858</c:v>
                </c:pt>
                <c:pt idx="38">
                  <c:v>2.886002886002899</c:v>
                </c:pt>
                <c:pt idx="39">
                  <c:v>1.4641288433382158</c:v>
                </c:pt>
                <c:pt idx="40">
                  <c:v>5.8914728682170505</c:v>
                </c:pt>
                <c:pt idx="41">
                  <c:v>7.8595317725752523</c:v>
                </c:pt>
                <c:pt idx="42">
                  <c:v>7.5539568345323715</c:v>
                </c:pt>
                <c:pt idx="43">
                  <c:v>4.7080979284369135</c:v>
                </c:pt>
                <c:pt idx="44">
                  <c:v>0.95057034220531023</c:v>
                </c:pt>
                <c:pt idx="45">
                  <c:v>2.9354207436399236</c:v>
                </c:pt>
              </c:numCache>
            </c:numRef>
          </c:val>
          <c:extLst>
            <c:ext xmlns:c16="http://schemas.microsoft.com/office/drawing/2014/chart" uri="{C3380CC4-5D6E-409C-BE32-E72D297353CC}">
              <c16:uniqueId val="{00000000-5017-428C-8139-23C672F6EA2F}"/>
            </c:ext>
          </c:extLst>
        </c:ser>
        <c:dLbls>
          <c:showLegendKey val="0"/>
          <c:showVal val="0"/>
          <c:showCatName val="0"/>
          <c:showSerName val="0"/>
          <c:showPercent val="0"/>
          <c:showBubbleSize val="0"/>
        </c:dLbls>
        <c:gapWidth val="80"/>
        <c:overlap val="-27"/>
        <c:axId val="884021344"/>
        <c:axId val="884021016"/>
      </c:barChart>
      <c:catAx>
        <c:axId val="884021344"/>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rgbClr val="002060"/>
                </a:solidFill>
                <a:latin typeface="+mn-lt"/>
                <a:ea typeface="+mn-ea"/>
                <a:cs typeface="+mn-cs"/>
              </a:defRPr>
            </a:pPr>
            <a:endParaRPr lang="de-DE"/>
          </a:p>
        </c:txPr>
        <c:crossAx val="884021016"/>
        <c:crosses val="autoZero"/>
        <c:auto val="1"/>
        <c:lblAlgn val="ctr"/>
        <c:lblOffset val="100"/>
        <c:tickLblSkip val="1"/>
        <c:noMultiLvlLbl val="0"/>
      </c:catAx>
      <c:valAx>
        <c:axId val="884021016"/>
        <c:scaling>
          <c:orientation val="minMax"/>
        </c:scaling>
        <c:delete val="0"/>
        <c:axPos val="r"/>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rgbClr val="002060"/>
                </a:solidFill>
                <a:latin typeface="+mn-lt"/>
                <a:ea typeface="+mn-ea"/>
                <a:cs typeface="+mn-cs"/>
              </a:defRPr>
            </a:pPr>
            <a:endParaRPr lang="de-DE"/>
          </a:p>
        </c:txPr>
        <c:crossAx val="8840213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rgbClr val="002060"/>
          </a:solidFill>
        </a:defRPr>
      </a:pPr>
      <a:endParaRPr lang="de-DE"/>
    </a:p>
  </c:txPr>
  <c:printSettings>
    <c:headerFooter/>
    <c:pageMargins b="0.78740157499999996" l="0.7" r="0.7" t="0.78740157499999996"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Eröffnete</a:t>
            </a:r>
            <a:r>
              <a:rPr lang="en-US" b="1" baseline="0"/>
              <a:t> </a:t>
            </a:r>
            <a:r>
              <a:rPr lang="en-US" b="1"/>
              <a:t>Insolvenzverfahren (monatlich)</a:t>
            </a:r>
          </a:p>
        </c:rich>
      </c:tx>
      <c:layout>
        <c:manualLayout>
          <c:xMode val="edge"/>
          <c:yMode val="edge"/>
          <c:x val="9.3374243712493667E-3"/>
          <c:y val="2.046035805626598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1912182338710009"/>
          <c:y val="0.14693947144075026"/>
          <c:w val="0.85067728036342871"/>
          <c:h val="0.73308335179330208"/>
        </c:manualLayout>
      </c:layout>
      <c:lineChart>
        <c:grouping val="standard"/>
        <c:varyColors val="0"/>
        <c:ser>
          <c:idx val="0"/>
          <c:order val="0"/>
          <c:tx>
            <c:strRef>
              <c:f>Insolvenzverfahren!$C$7</c:f>
              <c:strCache>
                <c:ptCount val="1"/>
                <c:pt idx="0">
                  <c:v>Insolvenzverfahren (Unternehmen)</c:v>
                </c:pt>
              </c:strCache>
            </c:strRef>
          </c:tx>
          <c:spPr>
            <a:ln w="12700" cap="rnd">
              <a:solidFill>
                <a:srgbClr val="00B0F0"/>
              </a:solidFill>
              <a:round/>
            </a:ln>
            <a:effectLst/>
          </c:spPr>
          <c:marker>
            <c:symbol val="none"/>
          </c:marker>
          <c:cat>
            <c:strRef>
              <c:f>Insolvenzverfahren!$A$9:$A$248</c:f>
              <c:strCache>
                <c:ptCount val="60"/>
                <c:pt idx="11">
                  <c:v>2022</c:v>
                </c:pt>
                <c:pt idx="23">
                  <c:v>2021</c:v>
                </c:pt>
                <c:pt idx="35">
                  <c:v>2020</c:v>
                </c:pt>
                <c:pt idx="47">
                  <c:v>2019</c:v>
                </c:pt>
                <c:pt idx="59">
                  <c:v>2018</c:v>
                </c:pt>
              </c:strCache>
            </c:strRef>
          </c:cat>
          <c:val>
            <c:numRef>
              <c:f>Insolvenzverfahren!$C$9:$C$248</c:f>
              <c:numCache>
                <c:formatCode>General</c:formatCode>
                <c:ptCount val="60"/>
                <c:pt idx="9">
                  <c:v>921</c:v>
                </c:pt>
                <c:pt idx="10">
                  <c:v>811</c:v>
                </c:pt>
                <c:pt idx="11">
                  <c:v>725</c:v>
                </c:pt>
                <c:pt idx="12">
                  <c:v>866</c:v>
                </c:pt>
                <c:pt idx="13">
                  <c:v>768</c:v>
                </c:pt>
                <c:pt idx="14">
                  <c:v>737</c:v>
                </c:pt>
                <c:pt idx="15">
                  <c:v>757</c:v>
                </c:pt>
                <c:pt idx="16">
                  <c:v>685</c:v>
                </c:pt>
                <c:pt idx="17">
                  <c:v>846</c:v>
                </c:pt>
                <c:pt idx="18">
                  <c:v>854</c:v>
                </c:pt>
                <c:pt idx="19">
                  <c:v>767</c:v>
                </c:pt>
                <c:pt idx="20">
                  <c:v>968</c:v>
                </c:pt>
                <c:pt idx="21">
                  <c:v>1086</c:v>
                </c:pt>
                <c:pt idx="22">
                  <c:v>847</c:v>
                </c:pt>
                <c:pt idx="23">
                  <c:v>741</c:v>
                </c:pt>
                <c:pt idx="24">
                  <c:v>875</c:v>
                </c:pt>
                <c:pt idx="25">
                  <c:v>714</c:v>
                </c:pt>
                <c:pt idx="26">
                  <c:v>716</c:v>
                </c:pt>
                <c:pt idx="27">
                  <c:v>731</c:v>
                </c:pt>
                <c:pt idx="28">
                  <c:v>665</c:v>
                </c:pt>
                <c:pt idx="29">
                  <c:v>931</c:v>
                </c:pt>
                <c:pt idx="30">
                  <c:v>933</c:v>
                </c:pt>
                <c:pt idx="31">
                  <c:v>1058</c:v>
                </c:pt>
                <c:pt idx="32">
                  <c:v>1040</c:v>
                </c:pt>
                <c:pt idx="33">
                  <c:v>1105</c:v>
                </c:pt>
                <c:pt idx="34">
                  <c:v>1120</c:v>
                </c:pt>
                <c:pt idx="35">
                  <c:v>1175</c:v>
                </c:pt>
                <c:pt idx="36">
                  <c:v>1054</c:v>
                </c:pt>
                <c:pt idx="37">
                  <c:v>1023</c:v>
                </c:pt>
                <c:pt idx="38">
                  <c:v>1165</c:v>
                </c:pt>
                <c:pt idx="39">
                  <c:v>1054</c:v>
                </c:pt>
                <c:pt idx="40">
                  <c:v>1166</c:v>
                </c:pt>
                <c:pt idx="41">
                  <c:v>1207</c:v>
                </c:pt>
                <c:pt idx="42">
                  <c:v>1005</c:v>
                </c:pt>
                <c:pt idx="43">
                  <c:v>1240</c:v>
                </c:pt>
                <c:pt idx="44">
                  <c:v>1229</c:v>
                </c:pt>
                <c:pt idx="45">
                  <c:v>1129</c:v>
                </c:pt>
                <c:pt idx="46">
                  <c:v>1145</c:v>
                </c:pt>
                <c:pt idx="47">
                  <c:v>1192</c:v>
                </c:pt>
                <c:pt idx="48">
                  <c:v>994</c:v>
                </c:pt>
                <c:pt idx="49">
                  <c:v>1077</c:v>
                </c:pt>
                <c:pt idx="50">
                  <c:v>1239</c:v>
                </c:pt>
                <c:pt idx="51">
                  <c:v>1100</c:v>
                </c:pt>
                <c:pt idx="52">
                  <c:v>1182</c:v>
                </c:pt>
                <c:pt idx="53">
                  <c:v>1170</c:v>
                </c:pt>
                <c:pt idx="54">
                  <c:v>1167</c:v>
                </c:pt>
                <c:pt idx="55">
                  <c:v>1182</c:v>
                </c:pt>
                <c:pt idx="56">
                  <c:v>1223</c:v>
                </c:pt>
                <c:pt idx="57">
                  <c:v>1299</c:v>
                </c:pt>
                <c:pt idx="58">
                  <c:v>1167</c:v>
                </c:pt>
                <c:pt idx="59">
                  <c:v>1107</c:v>
                </c:pt>
              </c:numCache>
            </c:numRef>
          </c:val>
          <c:smooth val="0"/>
          <c:extLst>
            <c:ext xmlns:c16="http://schemas.microsoft.com/office/drawing/2014/chart" uri="{C3380CC4-5D6E-409C-BE32-E72D297353CC}">
              <c16:uniqueId val="{00000000-5691-4A23-AB66-5D20804ACAD6}"/>
            </c:ext>
          </c:extLst>
        </c:ser>
        <c:dLbls>
          <c:showLegendKey val="0"/>
          <c:showVal val="0"/>
          <c:showCatName val="0"/>
          <c:showSerName val="0"/>
          <c:showPercent val="0"/>
          <c:showBubbleSize val="0"/>
        </c:dLbls>
        <c:smooth val="0"/>
        <c:axId val="1028368384"/>
        <c:axId val="1028368712"/>
      </c:lineChart>
      <c:catAx>
        <c:axId val="1028368384"/>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t" anchorCtr="0"/>
          <a:lstStyle/>
          <a:p>
            <a:pPr>
              <a:defRPr sz="1000" b="0" i="0" u="none" strike="noStrike" kern="1200" baseline="0">
                <a:solidFill>
                  <a:schemeClr val="tx1">
                    <a:lumMod val="65000"/>
                    <a:lumOff val="35000"/>
                  </a:schemeClr>
                </a:solidFill>
                <a:latin typeface="+mn-lt"/>
                <a:ea typeface="+mn-ea"/>
                <a:cs typeface="+mn-cs"/>
              </a:defRPr>
            </a:pPr>
            <a:endParaRPr lang="de-DE"/>
          </a:p>
        </c:txPr>
        <c:crossAx val="1028368712"/>
        <c:crosses val="autoZero"/>
        <c:auto val="0"/>
        <c:lblAlgn val="ctr"/>
        <c:lblOffset val="100"/>
        <c:noMultiLvlLbl val="0"/>
      </c:catAx>
      <c:valAx>
        <c:axId val="1028368712"/>
        <c:scaling>
          <c:orientation val="minMax"/>
          <c:min val="500"/>
        </c:scaling>
        <c:delete val="0"/>
        <c:axPos val="r"/>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a:t>Anzahl</a:t>
                </a:r>
              </a:p>
            </c:rich>
          </c:tx>
          <c:layout>
            <c:manualLayout>
              <c:xMode val="edge"/>
              <c:yMode val="edge"/>
              <c:x val="6.353595471927511E-3"/>
              <c:y val="0.112236341301327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0283683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800" b="1"/>
            </a:pPr>
            <a:r>
              <a:rPr lang="de-DE" sz="1800" b="1"/>
              <a:t>Zinssatz der EZB </a:t>
            </a:r>
          </a:p>
        </c:rich>
      </c:tx>
      <c:layout>
        <c:manualLayout>
          <c:xMode val="edge"/>
          <c:yMode val="edge"/>
          <c:x val="1.5271714112658995E-2"/>
          <c:y val="2.0478339084018995E-2"/>
        </c:manualLayout>
      </c:layout>
      <c:overlay val="0"/>
      <c:spPr>
        <a:noFill/>
        <a:ln w="25400">
          <a:noFill/>
        </a:ln>
      </c:spPr>
    </c:title>
    <c:autoTitleDeleted val="0"/>
    <c:plotArea>
      <c:layout>
        <c:manualLayout>
          <c:layoutTarget val="inner"/>
          <c:xMode val="edge"/>
          <c:yMode val="edge"/>
          <c:x val="5.5726388047647901E-2"/>
          <c:y val="0.178072408721345"/>
          <c:w val="0.93536264889965659"/>
          <c:h val="0.70935077559749471"/>
        </c:manualLayout>
      </c:layout>
      <c:lineChart>
        <c:grouping val="standard"/>
        <c:varyColors val="0"/>
        <c:ser>
          <c:idx val="0"/>
          <c:order val="0"/>
          <c:spPr>
            <a:ln w="38100">
              <a:solidFill>
                <a:srgbClr val="00B0F0"/>
              </a:solidFill>
              <a:prstDash val="solid"/>
            </a:ln>
          </c:spPr>
          <c:marker>
            <c:symbol val="none"/>
          </c:marker>
          <c:cat>
            <c:numRef>
              <c:f>'EZB-Zinsen'!$A$6:$A$293</c:f>
              <c:numCache>
                <c:formatCode>[$-407]mmm/\ yy;@</c:formatCode>
                <c:ptCount val="288"/>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pt idx="180">
                  <c:v>39417</c:v>
                </c:pt>
                <c:pt idx="181">
                  <c:v>39387</c:v>
                </c:pt>
                <c:pt idx="182">
                  <c:v>39356</c:v>
                </c:pt>
                <c:pt idx="183">
                  <c:v>39326</c:v>
                </c:pt>
                <c:pt idx="184">
                  <c:v>39295</c:v>
                </c:pt>
                <c:pt idx="185">
                  <c:v>39264</c:v>
                </c:pt>
                <c:pt idx="186">
                  <c:v>39234</c:v>
                </c:pt>
                <c:pt idx="187">
                  <c:v>39203</c:v>
                </c:pt>
                <c:pt idx="188">
                  <c:v>39173</c:v>
                </c:pt>
                <c:pt idx="189">
                  <c:v>39142</c:v>
                </c:pt>
                <c:pt idx="190">
                  <c:v>39114</c:v>
                </c:pt>
                <c:pt idx="191">
                  <c:v>39083</c:v>
                </c:pt>
                <c:pt idx="192">
                  <c:v>39052</c:v>
                </c:pt>
                <c:pt idx="193">
                  <c:v>39022</c:v>
                </c:pt>
                <c:pt idx="194">
                  <c:v>38991</c:v>
                </c:pt>
                <c:pt idx="195">
                  <c:v>38961</c:v>
                </c:pt>
                <c:pt idx="196">
                  <c:v>38930</c:v>
                </c:pt>
                <c:pt idx="197">
                  <c:v>38899</c:v>
                </c:pt>
                <c:pt idx="198">
                  <c:v>38869</c:v>
                </c:pt>
                <c:pt idx="199">
                  <c:v>38838</c:v>
                </c:pt>
                <c:pt idx="200">
                  <c:v>38808</c:v>
                </c:pt>
                <c:pt idx="201">
                  <c:v>38777</c:v>
                </c:pt>
                <c:pt idx="202">
                  <c:v>38749</c:v>
                </c:pt>
                <c:pt idx="203">
                  <c:v>38718</c:v>
                </c:pt>
                <c:pt idx="204">
                  <c:v>38687</c:v>
                </c:pt>
                <c:pt idx="205">
                  <c:v>38657</c:v>
                </c:pt>
                <c:pt idx="206">
                  <c:v>38626</c:v>
                </c:pt>
                <c:pt idx="207">
                  <c:v>38596</c:v>
                </c:pt>
                <c:pt idx="208">
                  <c:v>38565</c:v>
                </c:pt>
                <c:pt idx="209">
                  <c:v>38534</c:v>
                </c:pt>
                <c:pt idx="210">
                  <c:v>38504</c:v>
                </c:pt>
                <c:pt idx="211">
                  <c:v>38473</c:v>
                </c:pt>
                <c:pt idx="212">
                  <c:v>38443</c:v>
                </c:pt>
                <c:pt idx="213">
                  <c:v>38412</c:v>
                </c:pt>
                <c:pt idx="214">
                  <c:v>38384</c:v>
                </c:pt>
                <c:pt idx="215">
                  <c:v>38353</c:v>
                </c:pt>
                <c:pt idx="216">
                  <c:v>38322</c:v>
                </c:pt>
                <c:pt idx="217">
                  <c:v>38292</c:v>
                </c:pt>
                <c:pt idx="218">
                  <c:v>38261</c:v>
                </c:pt>
                <c:pt idx="219">
                  <c:v>38231</c:v>
                </c:pt>
                <c:pt idx="220">
                  <c:v>38200</c:v>
                </c:pt>
                <c:pt idx="221">
                  <c:v>38169</c:v>
                </c:pt>
                <c:pt idx="222">
                  <c:v>38139</c:v>
                </c:pt>
                <c:pt idx="223">
                  <c:v>38108</c:v>
                </c:pt>
                <c:pt idx="224">
                  <c:v>38078</c:v>
                </c:pt>
                <c:pt idx="225">
                  <c:v>38047</c:v>
                </c:pt>
                <c:pt idx="226">
                  <c:v>38018</c:v>
                </c:pt>
                <c:pt idx="227">
                  <c:v>37987</c:v>
                </c:pt>
                <c:pt idx="228">
                  <c:v>37956</c:v>
                </c:pt>
                <c:pt idx="229">
                  <c:v>37926</c:v>
                </c:pt>
                <c:pt idx="230">
                  <c:v>37895</c:v>
                </c:pt>
                <c:pt idx="231">
                  <c:v>37865</c:v>
                </c:pt>
                <c:pt idx="232">
                  <c:v>37834</c:v>
                </c:pt>
                <c:pt idx="233">
                  <c:v>37803</c:v>
                </c:pt>
                <c:pt idx="234">
                  <c:v>37773</c:v>
                </c:pt>
                <c:pt idx="235">
                  <c:v>37742</c:v>
                </c:pt>
                <c:pt idx="236">
                  <c:v>37712</c:v>
                </c:pt>
                <c:pt idx="237">
                  <c:v>37681</c:v>
                </c:pt>
                <c:pt idx="238">
                  <c:v>37653</c:v>
                </c:pt>
                <c:pt idx="239">
                  <c:v>37622</c:v>
                </c:pt>
                <c:pt idx="240">
                  <c:v>37591</c:v>
                </c:pt>
                <c:pt idx="241">
                  <c:v>37561</c:v>
                </c:pt>
                <c:pt idx="242">
                  <c:v>37530</c:v>
                </c:pt>
                <c:pt idx="243">
                  <c:v>37500</c:v>
                </c:pt>
                <c:pt idx="244">
                  <c:v>37469</c:v>
                </c:pt>
                <c:pt idx="245">
                  <c:v>37438</c:v>
                </c:pt>
                <c:pt idx="246">
                  <c:v>37408</c:v>
                </c:pt>
                <c:pt idx="247">
                  <c:v>37377</c:v>
                </c:pt>
                <c:pt idx="248">
                  <c:v>37347</c:v>
                </c:pt>
                <c:pt idx="249">
                  <c:v>37316</c:v>
                </c:pt>
                <c:pt idx="250">
                  <c:v>37288</c:v>
                </c:pt>
                <c:pt idx="251">
                  <c:v>37257</c:v>
                </c:pt>
                <c:pt idx="252">
                  <c:v>37226</c:v>
                </c:pt>
                <c:pt idx="253">
                  <c:v>37196</c:v>
                </c:pt>
                <c:pt idx="254">
                  <c:v>37165</c:v>
                </c:pt>
                <c:pt idx="255">
                  <c:v>37135</c:v>
                </c:pt>
                <c:pt idx="256">
                  <c:v>37104</c:v>
                </c:pt>
                <c:pt idx="257">
                  <c:v>37073</c:v>
                </c:pt>
                <c:pt idx="258">
                  <c:v>37043</c:v>
                </c:pt>
                <c:pt idx="259">
                  <c:v>37012</c:v>
                </c:pt>
                <c:pt idx="260">
                  <c:v>36982</c:v>
                </c:pt>
                <c:pt idx="261">
                  <c:v>36951</c:v>
                </c:pt>
                <c:pt idx="262">
                  <c:v>36923</c:v>
                </c:pt>
                <c:pt idx="263">
                  <c:v>36892</c:v>
                </c:pt>
                <c:pt idx="264">
                  <c:v>36861</c:v>
                </c:pt>
                <c:pt idx="265">
                  <c:v>36831</c:v>
                </c:pt>
                <c:pt idx="266">
                  <c:v>36800</c:v>
                </c:pt>
                <c:pt idx="267">
                  <c:v>36770</c:v>
                </c:pt>
                <c:pt idx="268">
                  <c:v>36739</c:v>
                </c:pt>
                <c:pt idx="269">
                  <c:v>36708</c:v>
                </c:pt>
                <c:pt idx="270">
                  <c:v>36678</c:v>
                </c:pt>
                <c:pt idx="271">
                  <c:v>36647</c:v>
                </c:pt>
                <c:pt idx="272">
                  <c:v>36617</c:v>
                </c:pt>
                <c:pt idx="273">
                  <c:v>36586</c:v>
                </c:pt>
                <c:pt idx="274">
                  <c:v>36557</c:v>
                </c:pt>
                <c:pt idx="275">
                  <c:v>36526</c:v>
                </c:pt>
                <c:pt idx="276">
                  <c:v>36495</c:v>
                </c:pt>
                <c:pt idx="277">
                  <c:v>36465</c:v>
                </c:pt>
                <c:pt idx="278">
                  <c:v>36434</c:v>
                </c:pt>
                <c:pt idx="279">
                  <c:v>36404</c:v>
                </c:pt>
                <c:pt idx="280">
                  <c:v>36373</c:v>
                </c:pt>
                <c:pt idx="281">
                  <c:v>36342</c:v>
                </c:pt>
                <c:pt idx="282">
                  <c:v>36312</c:v>
                </c:pt>
                <c:pt idx="283">
                  <c:v>36281</c:v>
                </c:pt>
                <c:pt idx="284">
                  <c:v>36251</c:v>
                </c:pt>
                <c:pt idx="285">
                  <c:v>36220</c:v>
                </c:pt>
                <c:pt idx="286">
                  <c:v>36192</c:v>
                </c:pt>
                <c:pt idx="287">
                  <c:v>36161</c:v>
                </c:pt>
              </c:numCache>
            </c:numRef>
          </c:cat>
          <c:val>
            <c:numRef>
              <c:f>'EZB-Zinsen'!$B$6:$B$293</c:f>
              <c:numCache>
                <c:formatCode>General</c:formatCode>
                <c:ptCount val="288"/>
                <c:pt idx="5">
                  <c:v>0.25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0.05</c:v>
                </c:pt>
                <c:pt idx="83">
                  <c:v>0.05</c:v>
                </c:pt>
                <c:pt idx="84">
                  <c:v>0.05</c:v>
                </c:pt>
                <c:pt idx="85">
                  <c:v>0.05</c:v>
                </c:pt>
                <c:pt idx="86">
                  <c:v>0.05</c:v>
                </c:pt>
                <c:pt idx="87">
                  <c:v>0.05</c:v>
                </c:pt>
                <c:pt idx="88">
                  <c:v>0.05</c:v>
                </c:pt>
                <c:pt idx="89">
                  <c:v>0.05</c:v>
                </c:pt>
                <c:pt idx="90">
                  <c:v>0.05</c:v>
                </c:pt>
                <c:pt idx="91">
                  <c:v>0.05</c:v>
                </c:pt>
                <c:pt idx="92">
                  <c:v>0.05</c:v>
                </c:pt>
                <c:pt idx="93">
                  <c:v>0.05</c:v>
                </c:pt>
                <c:pt idx="94">
                  <c:v>0.05</c:v>
                </c:pt>
                <c:pt idx="95">
                  <c:v>0.05</c:v>
                </c:pt>
                <c:pt idx="96">
                  <c:v>0.05</c:v>
                </c:pt>
                <c:pt idx="97">
                  <c:v>0.05</c:v>
                </c:pt>
                <c:pt idx="98">
                  <c:v>0.05</c:v>
                </c:pt>
                <c:pt idx="99">
                  <c:v>0.05</c:v>
                </c:pt>
                <c:pt idx="100">
                  <c:v>0.15</c:v>
                </c:pt>
                <c:pt idx="101">
                  <c:v>0.15</c:v>
                </c:pt>
                <c:pt idx="102">
                  <c:v>0.15</c:v>
                </c:pt>
                <c:pt idx="103">
                  <c:v>0.25</c:v>
                </c:pt>
                <c:pt idx="104">
                  <c:v>0.25</c:v>
                </c:pt>
                <c:pt idx="105">
                  <c:v>0.25</c:v>
                </c:pt>
                <c:pt idx="106">
                  <c:v>0.25</c:v>
                </c:pt>
                <c:pt idx="107">
                  <c:v>0.25</c:v>
                </c:pt>
                <c:pt idx="108">
                  <c:v>0.25</c:v>
                </c:pt>
                <c:pt idx="109">
                  <c:v>0.25</c:v>
                </c:pt>
                <c:pt idx="110">
                  <c:v>0.5</c:v>
                </c:pt>
                <c:pt idx="111">
                  <c:v>0.5</c:v>
                </c:pt>
                <c:pt idx="112">
                  <c:v>0.5</c:v>
                </c:pt>
                <c:pt idx="113">
                  <c:v>0.5</c:v>
                </c:pt>
                <c:pt idx="114">
                  <c:v>0.5</c:v>
                </c:pt>
                <c:pt idx="115">
                  <c:v>0.5</c:v>
                </c:pt>
                <c:pt idx="116">
                  <c:v>0.75</c:v>
                </c:pt>
                <c:pt idx="117">
                  <c:v>0.75</c:v>
                </c:pt>
                <c:pt idx="118">
                  <c:v>0.75</c:v>
                </c:pt>
                <c:pt idx="119">
                  <c:v>0.75</c:v>
                </c:pt>
                <c:pt idx="120">
                  <c:v>0.75</c:v>
                </c:pt>
                <c:pt idx="121">
                  <c:v>0.75</c:v>
                </c:pt>
                <c:pt idx="122">
                  <c:v>0.75</c:v>
                </c:pt>
                <c:pt idx="123">
                  <c:v>0.75</c:v>
                </c:pt>
                <c:pt idx="124">
                  <c:v>0.75</c:v>
                </c:pt>
                <c:pt idx="125">
                  <c:v>0.75</c:v>
                </c:pt>
                <c:pt idx="126">
                  <c:v>1</c:v>
                </c:pt>
                <c:pt idx="127">
                  <c:v>1</c:v>
                </c:pt>
                <c:pt idx="128">
                  <c:v>1</c:v>
                </c:pt>
                <c:pt idx="129">
                  <c:v>1</c:v>
                </c:pt>
                <c:pt idx="130">
                  <c:v>1</c:v>
                </c:pt>
                <c:pt idx="131">
                  <c:v>1</c:v>
                </c:pt>
                <c:pt idx="132">
                  <c:v>1</c:v>
                </c:pt>
                <c:pt idx="133">
                  <c:v>1.25</c:v>
                </c:pt>
                <c:pt idx="134">
                  <c:v>1.5</c:v>
                </c:pt>
                <c:pt idx="135">
                  <c:v>1.5</c:v>
                </c:pt>
                <c:pt idx="136">
                  <c:v>1.5</c:v>
                </c:pt>
                <c:pt idx="137">
                  <c:v>1.5</c:v>
                </c:pt>
                <c:pt idx="138">
                  <c:v>1.25</c:v>
                </c:pt>
                <c:pt idx="139">
                  <c:v>1.25</c:v>
                </c:pt>
                <c:pt idx="140">
                  <c:v>1.25</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1.25</c:v>
                </c:pt>
                <c:pt idx="165">
                  <c:v>1.5</c:v>
                </c:pt>
                <c:pt idx="166">
                  <c:v>2</c:v>
                </c:pt>
                <c:pt idx="167">
                  <c:v>2</c:v>
                </c:pt>
                <c:pt idx="168">
                  <c:v>2.5</c:v>
                </c:pt>
                <c:pt idx="169">
                  <c:v>3.25</c:v>
                </c:pt>
                <c:pt idx="170">
                  <c:v>3.75</c:v>
                </c:pt>
                <c:pt idx="171">
                  <c:v>4.25</c:v>
                </c:pt>
                <c:pt idx="172">
                  <c:v>4.25</c:v>
                </c:pt>
                <c:pt idx="173">
                  <c:v>4.25</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3.75</c:v>
                </c:pt>
                <c:pt idx="188">
                  <c:v>3.75</c:v>
                </c:pt>
                <c:pt idx="189">
                  <c:v>3.75</c:v>
                </c:pt>
                <c:pt idx="190">
                  <c:v>3.5</c:v>
                </c:pt>
                <c:pt idx="191">
                  <c:v>3.5</c:v>
                </c:pt>
                <c:pt idx="192">
                  <c:v>3.5</c:v>
                </c:pt>
                <c:pt idx="193">
                  <c:v>3.25</c:v>
                </c:pt>
                <c:pt idx="194">
                  <c:v>3.25</c:v>
                </c:pt>
                <c:pt idx="195">
                  <c:v>3</c:v>
                </c:pt>
                <c:pt idx="196">
                  <c:v>3</c:v>
                </c:pt>
                <c:pt idx="197">
                  <c:v>2.75</c:v>
                </c:pt>
                <c:pt idx="198">
                  <c:v>2.75</c:v>
                </c:pt>
                <c:pt idx="199">
                  <c:v>2.5</c:v>
                </c:pt>
                <c:pt idx="200">
                  <c:v>2.5</c:v>
                </c:pt>
                <c:pt idx="201">
                  <c:v>2.5</c:v>
                </c:pt>
                <c:pt idx="202">
                  <c:v>2.25</c:v>
                </c:pt>
                <c:pt idx="203">
                  <c:v>2.25</c:v>
                </c:pt>
                <c:pt idx="204">
                  <c:v>2.25</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2.5</c:v>
                </c:pt>
                <c:pt idx="236">
                  <c:v>2.5</c:v>
                </c:pt>
                <c:pt idx="237">
                  <c:v>2.5</c:v>
                </c:pt>
                <c:pt idx="238">
                  <c:v>2.75</c:v>
                </c:pt>
                <c:pt idx="239">
                  <c:v>2.75</c:v>
                </c:pt>
                <c:pt idx="240">
                  <c:v>2.75</c:v>
                </c:pt>
                <c:pt idx="241">
                  <c:v>3.25</c:v>
                </c:pt>
                <c:pt idx="242">
                  <c:v>3.25</c:v>
                </c:pt>
                <c:pt idx="243">
                  <c:v>3.25</c:v>
                </c:pt>
                <c:pt idx="244">
                  <c:v>3.25</c:v>
                </c:pt>
                <c:pt idx="245">
                  <c:v>3.25</c:v>
                </c:pt>
                <c:pt idx="246">
                  <c:v>3.25</c:v>
                </c:pt>
                <c:pt idx="247">
                  <c:v>3.25</c:v>
                </c:pt>
                <c:pt idx="248">
                  <c:v>3.25</c:v>
                </c:pt>
                <c:pt idx="249">
                  <c:v>3.25</c:v>
                </c:pt>
                <c:pt idx="250">
                  <c:v>3.25</c:v>
                </c:pt>
                <c:pt idx="251">
                  <c:v>3.25</c:v>
                </c:pt>
                <c:pt idx="252">
                  <c:v>3.25</c:v>
                </c:pt>
                <c:pt idx="253">
                  <c:v>3.25</c:v>
                </c:pt>
                <c:pt idx="254">
                  <c:v>3.75</c:v>
                </c:pt>
                <c:pt idx="255">
                  <c:v>3.75</c:v>
                </c:pt>
                <c:pt idx="256">
                  <c:v>4.5</c:v>
                </c:pt>
                <c:pt idx="257">
                  <c:v>4.5</c:v>
                </c:pt>
                <c:pt idx="258">
                  <c:v>4.5</c:v>
                </c:pt>
                <c:pt idx="259">
                  <c:v>4.5</c:v>
                </c:pt>
                <c:pt idx="260">
                  <c:v>4.75</c:v>
                </c:pt>
                <c:pt idx="261">
                  <c:v>4.75</c:v>
                </c:pt>
                <c:pt idx="262">
                  <c:v>4.75</c:v>
                </c:pt>
                <c:pt idx="263">
                  <c:v>4.75</c:v>
                </c:pt>
                <c:pt idx="264">
                  <c:v>4.75</c:v>
                </c:pt>
                <c:pt idx="265">
                  <c:v>4.75</c:v>
                </c:pt>
                <c:pt idx="266">
                  <c:v>4.75</c:v>
                </c:pt>
                <c:pt idx="267">
                  <c:v>4.5</c:v>
                </c:pt>
                <c:pt idx="268">
                  <c:v>4.25</c:v>
                </c:pt>
                <c:pt idx="269">
                  <c:v>4.25</c:v>
                </c:pt>
                <c:pt idx="270">
                  <c:v>4.25</c:v>
                </c:pt>
                <c:pt idx="271">
                  <c:v>3.75</c:v>
                </c:pt>
                <c:pt idx="272">
                  <c:v>3.5</c:v>
                </c:pt>
                <c:pt idx="273">
                  <c:v>3.5</c:v>
                </c:pt>
                <c:pt idx="274">
                  <c:v>3.25</c:v>
                </c:pt>
                <c:pt idx="275">
                  <c:v>3</c:v>
                </c:pt>
                <c:pt idx="276">
                  <c:v>3</c:v>
                </c:pt>
                <c:pt idx="277">
                  <c:v>3</c:v>
                </c:pt>
                <c:pt idx="278">
                  <c:v>2.5</c:v>
                </c:pt>
                <c:pt idx="279">
                  <c:v>2.5</c:v>
                </c:pt>
                <c:pt idx="280">
                  <c:v>2.5</c:v>
                </c:pt>
                <c:pt idx="281">
                  <c:v>2.5</c:v>
                </c:pt>
                <c:pt idx="282">
                  <c:v>2.5</c:v>
                </c:pt>
                <c:pt idx="283">
                  <c:v>2.5</c:v>
                </c:pt>
                <c:pt idx="284">
                  <c:v>2.5</c:v>
                </c:pt>
                <c:pt idx="285">
                  <c:v>3</c:v>
                </c:pt>
                <c:pt idx="286">
                  <c:v>3</c:v>
                </c:pt>
                <c:pt idx="287">
                  <c:v>3</c:v>
                </c:pt>
              </c:numCache>
            </c:numRef>
          </c:val>
          <c:smooth val="0"/>
          <c:extLst>
            <c:ext xmlns:c16="http://schemas.microsoft.com/office/drawing/2014/chart" uri="{C3380CC4-5D6E-409C-BE32-E72D297353CC}">
              <c16:uniqueId val="{00000000-9E1E-4E8C-BB2F-8051E30EA5E8}"/>
            </c:ext>
          </c:extLst>
        </c:ser>
        <c:dLbls>
          <c:showLegendKey val="0"/>
          <c:showVal val="0"/>
          <c:showCatName val="0"/>
          <c:showSerName val="0"/>
          <c:showPercent val="0"/>
          <c:showBubbleSize val="0"/>
        </c:dLbls>
        <c:smooth val="0"/>
        <c:axId val="148095744"/>
        <c:axId val="148097280"/>
      </c:lineChart>
      <c:dateAx>
        <c:axId val="148095744"/>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5400000" vert="horz"/>
          <a:lstStyle/>
          <a:p>
            <a:pPr>
              <a:defRPr sz="1050"/>
            </a:pPr>
            <a:endParaRPr lang="de-DE"/>
          </a:p>
        </c:txPr>
        <c:crossAx val="148097280"/>
        <c:crosses val="autoZero"/>
        <c:auto val="1"/>
        <c:lblOffset val="100"/>
        <c:baseTimeUnit val="months"/>
        <c:majorUnit val="12"/>
        <c:majorTimeUnit val="months"/>
        <c:minorUnit val="6"/>
        <c:minorTimeUnit val="months"/>
      </c:dateAx>
      <c:valAx>
        <c:axId val="148097280"/>
        <c:scaling>
          <c:orientation val="minMax"/>
          <c:max val="5"/>
          <c:min val="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48095744"/>
        <c:crosses val="autoZero"/>
        <c:crossBetween val="between"/>
        <c:majorUnit val="1"/>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800" b="1"/>
            </a:pPr>
            <a:r>
              <a:rPr lang="de-DE" sz="1800" b="1"/>
              <a:t>Zinssatz der EZB </a:t>
            </a:r>
          </a:p>
        </c:rich>
      </c:tx>
      <c:layout>
        <c:manualLayout>
          <c:xMode val="edge"/>
          <c:yMode val="edge"/>
          <c:x val="1.5271714112658995E-2"/>
          <c:y val="2.0478339084018995E-2"/>
        </c:manualLayout>
      </c:layout>
      <c:overlay val="0"/>
      <c:spPr>
        <a:noFill/>
        <a:ln w="25400">
          <a:noFill/>
        </a:ln>
      </c:spPr>
    </c:title>
    <c:autoTitleDeleted val="0"/>
    <c:plotArea>
      <c:layout>
        <c:manualLayout>
          <c:layoutTarget val="inner"/>
          <c:xMode val="edge"/>
          <c:yMode val="edge"/>
          <c:x val="5.5726388047647901E-2"/>
          <c:y val="0.178072408721345"/>
          <c:w val="0.93536264889965659"/>
          <c:h val="0.70935077559749471"/>
        </c:manualLayout>
      </c:layout>
      <c:lineChart>
        <c:grouping val="standard"/>
        <c:varyColors val="0"/>
        <c:ser>
          <c:idx val="0"/>
          <c:order val="0"/>
          <c:spPr>
            <a:ln w="38100">
              <a:solidFill>
                <a:srgbClr val="00B0F0"/>
              </a:solidFill>
              <a:prstDash val="solid"/>
            </a:ln>
          </c:spPr>
          <c:marker>
            <c:symbol val="none"/>
          </c:marker>
          <c:cat>
            <c:numRef>
              <c:f>'EZB-Zinsen'!$A$6:$A$185</c:f>
              <c:numCache>
                <c:formatCode>[$-407]mmm/\ yy;@</c:formatCode>
                <c:ptCount val="180"/>
                <c:pt idx="0">
                  <c:v>44896</c:v>
                </c:pt>
                <c:pt idx="1">
                  <c:v>44866</c:v>
                </c:pt>
                <c:pt idx="2">
                  <c:v>44835</c:v>
                </c:pt>
                <c:pt idx="3">
                  <c:v>44805</c:v>
                </c:pt>
                <c:pt idx="4">
                  <c:v>44774</c:v>
                </c:pt>
                <c:pt idx="5">
                  <c:v>44743</c:v>
                </c:pt>
                <c:pt idx="6">
                  <c:v>44713</c:v>
                </c:pt>
                <c:pt idx="7">
                  <c:v>44682</c:v>
                </c:pt>
                <c:pt idx="8">
                  <c:v>44652</c:v>
                </c:pt>
                <c:pt idx="9">
                  <c:v>44621</c:v>
                </c:pt>
                <c:pt idx="10">
                  <c:v>44593</c:v>
                </c:pt>
                <c:pt idx="11">
                  <c:v>44562</c:v>
                </c:pt>
                <c:pt idx="12">
                  <c:v>44531</c:v>
                </c:pt>
                <c:pt idx="13">
                  <c:v>44501</c:v>
                </c:pt>
                <c:pt idx="14">
                  <c:v>44470</c:v>
                </c:pt>
                <c:pt idx="15">
                  <c:v>44440</c:v>
                </c:pt>
                <c:pt idx="16">
                  <c:v>44409</c:v>
                </c:pt>
                <c:pt idx="17">
                  <c:v>44378</c:v>
                </c:pt>
                <c:pt idx="18">
                  <c:v>44348</c:v>
                </c:pt>
                <c:pt idx="19">
                  <c:v>44317</c:v>
                </c:pt>
                <c:pt idx="20">
                  <c:v>44287</c:v>
                </c:pt>
                <c:pt idx="21">
                  <c:v>44256</c:v>
                </c:pt>
                <c:pt idx="22">
                  <c:v>44228</c:v>
                </c:pt>
                <c:pt idx="23">
                  <c:v>44197</c:v>
                </c:pt>
                <c:pt idx="24">
                  <c:v>44166</c:v>
                </c:pt>
                <c:pt idx="25">
                  <c:v>44136</c:v>
                </c:pt>
                <c:pt idx="26">
                  <c:v>44105</c:v>
                </c:pt>
                <c:pt idx="27">
                  <c:v>44075</c:v>
                </c:pt>
                <c:pt idx="28">
                  <c:v>44044</c:v>
                </c:pt>
                <c:pt idx="29">
                  <c:v>44013</c:v>
                </c:pt>
                <c:pt idx="30">
                  <c:v>43983</c:v>
                </c:pt>
                <c:pt idx="31">
                  <c:v>43952</c:v>
                </c:pt>
                <c:pt idx="32">
                  <c:v>43922</c:v>
                </c:pt>
                <c:pt idx="33">
                  <c:v>43891</c:v>
                </c:pt>
                <c:pt idx="34">
                  <c:v>43862</c:v>
                </c:pt>
                <c:pt idx="35">
                  <c:v>43831</c:v>
                </c:pt>
                <c:pt idx="36">
                  <c:v>43800</c:v>
                </c:pt>
                <c:pt idx="37">
                  <c:v>43770</c:v>
                </c:pt>
                <c:pt idx="38">
                  <c:v>43739</c:v>
                </c:pt>
                <c:pt idx="39">
                  <c:v>43709</c:v>
                </c:pt>
                <c:pt idx="40">
                  <c:v>43678</c:v>
                </c:pt>
                <c:pt idx="41">
                  <c:v>43647</c:v>
                </c:pt>
                <c:pt idx="42">
                  <c:v>43617</c:v>
                </c:pt>
                <c:pt idx="43">
                  <c:v>43586</c:v>
                </c:pt>
                <c:pt idx="44">
                  <c:v>43556</c:v>
                </c:pt>
                <c:pt idx="45">
                  <c:v>43525</c:v>
                </c:pt>
                <c:pt idx="46">
                  <c:v>43497</c:v>
                </c:pt>
                <c:pt idx="47">
                  <c:v>43466</c:v>
                </c:pt>
                <c:pt idx="48">
                  <c:v>43435</c:v>
                </c:pt>
                <c:pt idx="49">
                  <c:v>43405</c:v>
                </c:pt>
                <c:pt idx="50">
                  <c:v>43374</c:v>
                </c:pt>
                <c:pt idx="51">
                  <c:v>43344</c:v>
                </c:pt>
                <c:pt idx="52">
                  <c:v>43313</c:v>
                </c:pt>
                <c:pt idx="53">
                  <c:v>43282</c:v>
                </c:pt>
                <c:pt idx="54">
                  <c:v>43252</c:v>
                </c:pt>
                <c:pt idx="55">
                  <c:v>43221</c:v>
                </c:pt>
                <c:pt idx="56">
                  <c:v>43191</c:v>
                </c:pt>
                <c:pt idx="57">
                  <c:v>43160</c:v>
                </c:pt>
                <c:pt idx="58">
                  <c:v>43132</c:v>
                </c:pt>
                <c:pt idx="59">
                  <c:v>43101</c:v>
                </c:pt>
                <c:pt idx="60">
                  <c:v>43070</c:v>
                </c:pt>
                <c:pt idx="61">
                  <c:v>43040</c:v>
                </c:pt>
                <c:pt idx="62">
                  <c:v>43009</c:v>
                </c:pt>
                <c:pt idx="63">
                  <c:v>42979</c:v>
                </c:pt>
                <c:pt idx="64">
                  <c:v>42948</c:v>
                </c:pt>
                <c:pt idx="65">
                  <c:v>42917</c:v>
                </c:pt>
                <c:pt idx="66">
                  <c:v>42887</c:v>
                </c:pt>
                <c:pt idx="67">
                  <c:v>42856</c:v>
                </c:pt>
                <c:pt idx="68">
                  <c:v>42826</c:v>
                </c:pt>
                <c:pt idx="69">
                  <c:v>42795</c:v>
                </c:pt>
                <c:pt idx="70">
                  <c:v>42767</c:v>
                </c:pt>
                <c:pt idx="71">
                  <c:v>42736</c:v>
                </c:pt>
                <c:pt idx="72">
                  <c:v>42705</c:v>
                </c:pt>
                <c:pt idx="73">
                  <c:v>42675</c:v>
                </c:pt>
                <c:pt idx="74">
                  <c:v>42644</c:v>
                </c:pt>
                <c:pt idx="75">
                  <c:v>42614</c:v>
                </c:pt>
                <c:pt idx="76">
                  <c:v>42583</c:v>
                </c:pt>
                <c:pt idx="77">
                  <c:v>42552</c:v>
                </c:pt>
                <c:pt idx="78">
                  <c:v>42522</c:v>
                </c:pt>
                <c:pt idx="79">
                  <c:v>42491</c:v>
                </c:pt>
                <c:pt idx="80">
                  <c:v>42461</c:v>
                </c:pt>
                <c:pt idx="81">
                  <c:v>42430</c:v>
                </c:pt>
                <c:pt idx="82">
                  <c:v>42401</c:v>
                </c:pt>
                <c:pt idx="83">
                  <c:v>42370</c:v>
                </c:pt>
                <c:pt idx="84">
                  <c:v>42339</c:v>
                </c:pt>
                <c:pt idx="85">
                  <c:v>42309</c:v>
                </c:pt>
                <c:pt idx="86">
                  <c:v>42278</c:v>
                </c:pt>
                <c:pt idx="87">
                  <c:v>42248</c:v>
                </c:pt>
                <c:pt idx="88">
                  <c:v>42217</c:v>
                </c:pt>
                <c:pt idx="89">
                  <c:v>42186</c:v>
                </c:pt>
                <c:pt idx="90">
                  <c:v>42156</c:v>
                </c:pt>
                <c:pt idx="91">
                  <c:v>42125</c:v>
                </c:pt>
                <c:pt idx="92">
                  <c:v>42095</c:v>
                </c:pt>
                <c:pt idx="93">
                  <c:v>42064</c:v>
                </c:pt>
                <c:pt idx="94">
                  <c:v>42036</c:v>
                </c:pt>
                <c:pt idx="95">
                  <c:v>42005</c:v>
                </c:pt>
                <c:pt idx="96">
                  <c:v>41974</c:v>
                </c:pt>
                <c:pt idx="97">
                  <c:v>41944</c:v>
                </c:pt>
                <c:pt idx="98">
                  <c:v>41913</c:v>
                </c:pt>
                <c:pt idx="99">
                  <c:v>41883</c:v>
                </c:pt>
                <c:pt idx="100">
                  <c:v>41852</c:v>
                </c:pt>
                <c:pt idx="101">
                  <c:v>41821</c:v>
                </c:pt>
                <c:pt idx="102">
                  <c:v>41791</c:v>
                </c:pt>
                <c:pt idx="103">
                  <c:v>41760</c:v>
                </c:pt>
                <c:pt idx="104">
                  <c:v>41730</c:v>
                </c:pt>
                <c:pt idx="105">
                  <c:v>41699</c:v>
                </c:pt>
                <c:pt idx="106">
                  <c:v>41671</c:v>
                </c:pt>
                <c:pt idx="107">
                  <c:v>41640</c:v>
                </c:pt>
                <c:pt idx="108">
                  <c:v>41609</c:v>
                </c:pt>
                <c:pt idx="109">
                  <c:v>41579</c:v>
                </c:pt>
                <c:pt idx="110">
                  <c:v>41548</c:v>
                </c:pt>
                <c:pt idx="111">
                  <c:v>41518</c:v>
                </c:pt>
                <c:pt idx="112">
                  <c:v>41487</c:v>
                </c:pt>
                <c:pt idx="113">
                  <c:v>41456</c:v>
                </c:pt>
                <c:pt idx="114">
                  <c:v>41426</c:v>
                </c:pt>
                <c:pt idx="115">
                  <c:v>41395</c:v>
                </c:pt>
                <c:pt idx="116">
                  <c:v>41365</c:v>
                </c:pt>
                <c:pt idx="117">
                  <c:v>41334</c:v>
                </c:pt>
                <c:pt idx="118">
                  <c:v>41306</c:v>
                </c:pt>
                <c:pt idx="119">
                  <c:v>41275</c:v>
                </c:pt>
                <c:pt idx="120">
                  <c:v>41244</c:v>
                </c:pt>
                <c:pt idx="121">
                  <c:v>41214</c:v>
                </c:pt>
                <c:pt idx="122">
                  <c:v>41183</c:v>
                </c:pt>
                <c:pt idx="123">
                  <c:v>41153</c:v>
                </c:pt>
                <c:pt idx="124">
                  <c:v>41122</c:v>
                </c:pt>
                <c:pt idx="125">
                  <c:v>41091</c:v>
                </c:pt>
                <c:pt idx="126">
                  <c:v>41061</c:v>
                </c:pt>
                <c:pt idx="127">
                  <c:v>41030</c:v>
                </c:pt>
                <c:pt idx="128">
                  <c:v>41000</c:v>
                </c:pt>
                <c:pt idx="129">
                  <c:v>40969</c:v>
                </c:pt>
                <c:pt idx="130">
                  <c:v>40940</c:v>
                </c:pt>
                <c:pt idx="131">
                  <c:v>40909</c:v>
                </c:pt>
                <c:pt idx="132">
                  <c:v>40878</c:v>
                </c:pt>
                <c:pt idx="133">
                  <c:v>40848</c:v>
                </c:pt>
                <c:pt idx="134">
                  <c:v>40817</c:v>
                </c:pt>
                <c:pt idx="135">
                  <c:v>40787</c:v>
                </c:pt>
                <c:pt idx="136">
                  <c:v>40756</c:v>
                </c:pt>
                <c:pt idx="137">
                  <c:v>40725</c:v>
                </c:pt>
                <c:pt idx="138">
                  <c:v>40695</c:v>
                </c:pt>
                <c:pt idx="139">
                  <c:v>40664</c:v>
                </c:pt>
                <c:pt idx="140">
                  <c:v>40634</c:v>
                </c:pt>
                <c:pt idx="141">
                  <c:v>40603</c:v>
                </c:pt>
                <c:pt idx="142">
                  <c:v>40575</c:v>
                </c:pt>
                <c:pt idx="143">
                  <c:v>40544</c:v>
                </c:pt>
                <c:pt idx="144">
                  <c:v>40513</c:v>
                </c:pt>
                <c:pt idx="145">
                  <c:v>40483</c:v>
                </c:pt>
                <c:pt idx="146">
                  <c:v>40452</c:v>
                </c:pt>
                <c:pt idx="147">
                  <c:v>40422</c:v>
                </c:pt>
                <c:pt idx="148">
                  <c:v>40391</c:v>
                </c:pt>
                <c:pt idx="149">
                  <c:v>40360</c:v>
                </c:pt>
                <c:pt idx="150">
                  <c:v>40330</c:v>
                </c:pt>
                <c:pt idx="151">
                  <c:v>40299</c:v>
                </c:pt>
                <c:pt idx="152">
                  <c:v>40269</c:v>
                </c:pt>
                <c:pt idx="153">
                  <c:v>40238</c:v>
                </c:pt>
                <c:pt idx="154">
                  <c:v>40210</c:v>
                </c:pt>
                <c:pt idx="155">
                  <c:v>40179</c:v>
                </c:pt>
                <c:pt idx="156">
                  <c:v>40148</c:v>
                </c:pt>
                <c:pt idx="157">
                  <c:v>40118</c:v>
                </c:pt>
                <c:pt idx="158">
                  <c:v>40087</c:v>
                </c:pt>
                <c:pt idx="159">
                  <c:v>40057</c:v>
                </c:pt>
                <c:pt idx="160">
                  <c:v>40026</c:v>
                </c:pt>
                <c:pt idx="161">
                  <c:v>39995</c:v>
                </c:pt>
                <c:pt idx="162">
                  <c:v>39965</c:v>
                </c:pt>
                <c:pt idx="163">
                  <c:v>39934</c:v>
                </c:pt>
                <c:pt idx="164">
                  <c:v>39904</c:v>
                </c:pt>
                <c:pt idx="165">
                  <c:v>39873</c:v>
                </c:pt>
                <c:pt idx="166">
                  <c:v>39845</c:v>
                </c:pt>
                <c:pt idx="167">
                  <c:v>39814</c:v>
                </c:pt>
                <c:pt idx="168">
                  <c:v>39783</c:v>
                </c:pt>
                <c:pt idx="169">
                  <c:v>39753</c:v>
                </c:pt>
                <c:pt idx="170">
                  <c:v>39722</c:v>
                </c:pt>
                <c:pt idx="171">
                  <c:v>39692</c:v>
                </c:pt>
                <c:pt idx="172">
                  <c:v>39661</c:v>
                </c:pt>
                <c:pt idx="173">
                  <c:v>39630</c:v>
                </c:pt>
                <c:pt idx="174">
                  <c:v>39600</c:v>
                </c:pt>
                <c:pt idx="175">
                  <c:v>39569</c:v>
                </c:pt>
                <c:pt idx="176">
                  <c:v>39539</c:v>
                </c:pt>
                <c:pt idx="177">
                  <c:v>39508</c:v>
                </c:pt>
                <c:pt idx="178">
                  <c:v>39479</c:v>
                </c:pt>
                <c:pt idx="179">
                  <c:v>39448</c:v>
                </c:pt>
              </c:numCache>
            </c:numRef>
          </c:cat>
          <c:val>
            <c:numRef>
              <c:f>'EZB-Zinsen'!$B$6:$B$185</c:f>
              <c:numCache>
                <c:formatCode>General</c:formatCode>
                <c:ptCount val="180"/>
                <c:pt idx="5">
                  <c:v>0.25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0.05</c:v>
                </c:pt>
                <c:pt idx="83">
                  <c:v>0.05</c:v>
                </c:pt>
                <c:pt idx="84">
                  <c:v>0.05</c:v>
                </c:pt>
                <c:pt idx="85">
                  <c:v>0.05</c:v>
                </c:pt>
                <c:pt idx="86">
                  <c:v>0.05</c:v>
                </c:pt>
                <c:pt idx="87">
                  <c:v>0.05</c:v>
                </c:pt>
                <c:pt idx="88">
                  <c:v>0.05</c:v>
                </c:pt>
                <c:pt idx="89">
                  <c:v>0.05</c:v>
                </c:pt>
                <c:pt idx="90">
                  <c:v>0.05</c:v>
                </c:pt>
                <c:pt idx="91">
                  <c:v>0.05</c:v>
                </c:pt>
                <c:pt idx="92">
                  <c:v>0.05</c:v>
                </c:pt>
                <c:pt idx="93">
                  <c:v>0.05</c:v>
                </c:pt>
                <c:pt idx="94">
                  <c:v>0.05</c:v>
                </c:pt>
                <c:pt idx="95">
                  <c:v>0.05</c:v>
                </c:pt>
                <c:pt idx="96">
                  <c:v>0.05</c:v>
                </c:pt>
                <c:pt idx="97">
                  <c:v>0.05</c:v>
                </c:pt>
                <c:pt idx="98">
                  <c:v>0.05</c:v>
                </c:pt>
                <c:pt idx="99">
                  <c:v>0.05</c:v>
                </c:pt>
                <c:pt idx="100">
                  <c:v>0.15</c:v>
                </c:pt>
                <c:pt idx="101">
                  <c:v>0.15</c:v>
                </c:pt>
                <c:pt idx="102">
                  <c:v>0.15</c:v>
                </c:pt>
                <c:pt idx="103">
                  <c:v>0.25</c:v>
                </c:pt>
                <c:pt idx="104">
                  <c:v>0.25</c:v>
                </c:pt>
                <c:pt idx="105">
                  <c:v>0.25</c:v>
                </c:pt>
                <c:pt idx="106">
                  <c:v>0.25</c:v>
                </c:pt>
                <c:pt idx="107">
                  <c:v>0.25</c:v>
                </c:pt>
                <c:pt idx="108">
                  <c:v>0.25</c:v>
                </c:pt>
                <c:pt idx="109">
                  <c:v>0.25</c:v>
                </c:pt>
                <c:pt idx="110">
                  <c:v>0.5</c:v>
                </c:pt>
                <c:pt idx="111">
                  <c:v>0.5</c:v>
                </c:pt>
                <c:pt idx="112">
                  <c:v>0.5</c:v>
                </c:pt>
                <c:pt idx="113">
                  <c:v>0.5</c:v>
                </c:pt>
                <c:pt idx="114">
                  <c:v>0.5</c:v>
                </c:pt>
                <c:pt idx="115">
                  <c:v>0.5</c:v>
                </c:pt>
                <c:pt idx="116">
                  <c:v>0.75</c:v>
                </c:pt>
                <c:pt idx="117">
                  <c:v>0.75</c:v>
                </c:pt>
                <c:pt idx="118">
                  <c:v>0.75</c:v>
                </c:pt>
                <c:pt idx="119">
                  <c:v>0.75</c:v>
                </c:pt>
                <c:pt idx="120">
                  <c:v>0.75</c:v>
                </c:pt>
                <c:pt idx="121">
                  <c:v>0.75</c:v>
                </c:pt>
                <c:pt idx="122">
                  <c:v>0.75</c:v>
                </c:pt>
                <c:pt idx="123">
                  <c:v>0.75</c:v>
                </c:pt>
                <c:pt idx="124">
                  <c:v>0.75</c:v>
                </c:pt>
                <c:pt idx="125">
                  <c:v>0.75</c:v>
                </c:pt>
                <c:pt idx="126">
                  <c:v>1</c:v>
                </c:pt>
                <c:pt idx="127">
                  <c:v>1</c:v>
                </c:pt>
                <c:pt idx="128">
                  <c:v>1</c:v>
                </c:pt>
                <c:pt idx="129">
                  <c:v>1</c:v>
                </c:pt>
                <c:pt idx="130">
                  <c:v>1</c:v>
                </c:pt>
                <c:pt idx="131">
                  <c:v>1</c:v>
                </c:pt>
                <c:pt idx="132">
                  <c:v>1</c:v>
                </c:pt>
                <c:pt idx="133">
                  <c:v>1.25</c:v>
                </c:pt>
                <c:pt idx="134">
                  <c:v>1.5</c:v>
                </c:pt>
                <c:pt idx="135">
                  <c:v>1.5</c:v>
                </c:pt>
                <c:pt idx="136">
                  <c:v>1.5</c:v>
                </c:pt>
                <c:pt idx="137">
                  <c:v>1.5</c:v>
                </c:pt>
                <c:pt idx="138">
                  <c:v>1.25</c:v>
                </c:pt>
                <c:pt idx="139">
                  <c:v>1.25</c:v>
                </c:pt>
                <c:pt idx="140">
                  <c:v>1.25</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1.25</c:v>
                </c:pt>
                <c:pt idx="165">
                  <c:v>1.5</c:v>
                </c:pt>
                <c:pt idx="166">
                  <c:v>2</c:v>
                </c:pt>
                <c:pt idx="167">
                  <c:v>2</c:v>
                </c:pt>
                <c:pt idx="168">
                  <c:v>2.5</c:v>
                </c:pt>
                <c:pt idx="169">
                  <c:v>3.25</c:v>
                </c:pt>
                <c:pt idx="170">
                  <c:v>3.75</c:v>
                </c:pt>
                <c:pt idx="171">
                  <c:v>4.25</c:v>
                </c:pt>
                <c:pt idx="172">
                  <c:v>4.25</c:v>
                </c:pt>
                <c:pt idx="173">
                  <c:v>4.25</c:v>
                </c:pt>
                <c:pt idx="174">
                  <c:v>4</c:v>
                </c:pt>
                <c:pt idx="175">
                  <c:v>4</c:v>
                </c:pt>
                <c:pt idx="176">
                  <c:v>4</c:v>
                </c:pt>
                <c:pt idx="177">
                  <c:v>4</c:v>
                </c:pt>
                <c:pt idx="178">
                  <c:v>4</c:v>
                </c:pt>
                <c:pt idx="179">
                  <c:v>4</c:v>
                </c:pt>
              </c:numCache>
            </c:numRef>
          </c:val>
          <c:smooth val="0"/>
          <c:extLst>
            <c:ext xmlns:c16="http://schemas.microsoft.com/office/drawing/2014/chart" uri="{C3380CC4-5D6E-409C-BE32-E72D297353CC}">
              <c16:uniqueId val="{00000000-AC87-4B23-9CA1-60064EDBB098}"/>
            </c:ext>
          </c:extLst>
        </c:ser>
        <c:dLbls>
          <c:showLegendKey val="0"/>
          <c:showVal val="0"/>
          <c:showCatName val="0"/>
          <c:showSerName val="0"/>
          <c:showPercent val="0"/>
          <c:showBubbleSize val="0"/>
        </c:dLbls>
        <c:smooth val="0"/>
        <c:axId val="148095744"/>
        <c:axId val="148097280"/>
      </c:lineChart>
      <c:dateAx>
        <c:axId val="148095744"/>
        <c:scaling>
          <c:orientation val="minMax"/>
        </c:scaling>
        <c:delete val="0"/>
        <c:axPos val="b"/>
        <c:numFmt formatCode="yyyy" sourceLinked="0"/>
        <c:majorTickMark val="none"/>
        <c:minorTickMark val="none"/>
        <c:tickLblPos val="nextTo"/>
        <c:spPr>
          <a:ln w="3175">
            <a:solidFill>
              <a:schemeClr val="bg1">
                <a:lumMod val="65000"/>
              </a:schemeClr>
            </a:solidFill>
            <a:prstDash val="solid"/>
          </a:ln>
        </c:spPr>
        <c:txPr>
          <a:bodyPr rot="-5400000" vert="horz"/>
          <a:lstStyle/>
          <a:p>
            <a:pPr>
              <a:defRPr sz="1050"/>
            </a:pPr>
            <a:endParaRPr lang="de-DE"/>
          </a:p>
        </c:txPr>
        <c:crossAx val="148097280"/>
        <c:crosses val="autoZero"/>
        <c:auto val="1"/>
        <c:lblOffset val="100"/>
        <c:baseTimeUnit val="months"/>
        <c:majorUnit val="12"/>
        <c:majorTimeUnit val="months"/>
        <c:minorUnit val="6"/>
        <c:minorTimeUnit val="months"/>
      </c:dateAx>
      <c:valAx>
        <c:axId val="148097280"/>
        <c:scaling>
          <c:orientation val="minMax"/>
          <c:max val="5"/>
          <c:min val="0"/>
        </c:scaling>
        <c:delete val="0"/>
        <c:axPos val="l"/>
        <c:majorGridlines>
          <c:spPr>
            <a:ln w="12700">
              <a:solidFill>
                <a:schemeClr val="bg1">
                  <a:lumMod val="50000"/>
                  <a:alpha val="35000"/>
                </a:schemeClr>
              </a:solidFill>
              <a:prstDash val="solid"/>
            </a:ln>
          </c:spPr>
        </c:majorGridlines>
        <c:numFmt formatCode="0" sourceLinked="0"/>
        <c:majorTickMark val="none"/>
        <c:minorTickMark val="none"/>
        <c:tickLblPos val="nextTo"/>
        <c:spPr>
          <a:ln w="3175">
            <a:noFill/>
            <a:prstDash val="solid"/>
          </a:ln>
        </c:spPr>
        <c:txPr>
          <a:bodyPr rot="0" vert="horz"/>
          <a:lstStyle/>
          <a:p>
            <a:pPr>
              <a:defRPr/>
            </a:pPr>
            <a:endParaRPr lang="de-DE"/>
          </a:p>
        </c:txPr>
        <c:crossAx val="148095744"/>
        <c:crosses val="autoZero"/>
        <c:crossBetween val="between"/>
        <c:majorUnit val="1"/>
      </c:valAx>
      <c:spPr>
        <a:solidFill>
          <a:srgbClr val="FFFFFF"/>
        </a:solidFill>
        <a:ln w="12700">
          <a:noFill/>
          <a:prstDash val="solid"/>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Bruttoinlandsprodukt Deutschland</a:t>
            </a:r>
          </a:p>
          <a:p>
            <a:pPr algn="l">
              <a:defRPr/>
            </a:pPr>
            <a:r>
              <a:rPr lang="de-DE" sz="1200"/>
              <a:t>(Kalender- und saisonbereinigter Wert nach Census X-13-ARIMA; 2015 = 100)</a:t>
            </a:r>
          </a:p>
        </c:rich>
      </c:tx>
      <c:layout>
        <c:manualLayout>
          <c:xMode val="edge"/>
          <c:yMode val="edge"/>
          <c:x val="8.9585376561781118E-4"/>
          <c:y val="1.8193727694012353E-3"/>
        </c:manualLayout>
      </c:layout>
      <c:overlay val="0"/>
      <c:spPr>
        <a:noFill/>
        <a:ln w="25400">
          <a:noFill/>
        </a:ln>
      </c:spPr>
    </c:title>
    <c:autoTitleDeleted val="0"/>
    <c:plotArea>
      <c:layout>
        <c:manualLayout>
          <c:layoutTarget val="inner"/>
          <c:xMode val="edge"/>
          <c:yMode val="edge"/>
          <c:x val="7.4917474160206762E-2"/>
          <c:y val="0.22391544834307991"/>
          <c:w val="0.90133204134366918"/>
          <c:h val="0.62457653030472748"/>
        </c:manualLayout>
      </c:layout>
      <c:lineChart>
        <c:grouping val="standard"/>
        <c:varyColors val="0"/>
        <c:ser>
          <c:idx val="0"/>
          <c:order val="0"/>
          <c:spPr>
            <a:ln w="38100">
              <a:solidFill>
                <a:srgbClr val="00B0F0"/>
              </a:solidFill>
              <a:prstDash val="solid"/>
            </a:ln>
          </c:spPr>
          <c:marker>
            <c:symbol val="none"/>
          </c:marker>
          <c:cat>
            <c:strRef>
              <c:f>'BIP-DE-Quartal'!$A$6:$A$25</c:f>
              <c:strCache>
                <c:ptCount val="20"/>
                <c:pt idx="0">
                  <c:v>Q4 2022</c:v>
                </c:pt>
                <c:pt idx="1">
                  <c:v>Q3 2022</c:v>
                </c:pt>
                <c:pt idx="2">
                  <c:v>Q2 2022</c:v>
                </c:pt>
                <c:pt idx="3">
                  <c:v>Q1 2022</c:v>
                </c:pt>
                <c:pt idx="4">
                  <c:v>Q4 2021</c:v>
                </c:pt>
                <c:pt idx="5">
                  <c:v>Q3 2021</c:v>
                </c:pt>
                <c:pt idx="6">
                  <c:v>Q2 2021</c:v>
                </c:pt>
                <c:pt idx="7">
                  <c:v>Q1 2021</c:v>
                </c:pt>
                <c:pt idx="8">
                  <c:v>Q4 2020</c:v>
                </c:pt>
                <c:pt idx="9">
                  <c:v>Q3 2020</c:v>
                </c:pt>
                <c:pt idx="10">
                  <c:v>Q2 2020</c:v>
                </c:pt>
                <c:pt idx="11">
                  <c:v>Q1 2020</c:v>
                </c:pt>
                <c:pt idx="12">
                  <c:v>Q4 2019</c:v>
                </c:pt>
                <c:pt idx="13">
                  <c:v>Q3 2019</c:v>
                </c:pt>
                <c:pt idx="14">
                  <c:v>Q2 2019</c:v>
                </c:pt>
                <c:pt idx="15">
                  <c:v>Q1 2019</c:v>
                </c:pt>
                <c:pt idx="16">
                  <c:v>Q4 2018</c:v>
                </c:pt>
                <c:pt idx="17">
                  <c:v>Q3 2018</c:v>
                </c:pt>
                <c:pt idx="18">
                  <c:v>Q2 2018</c:v>
                </c:pt>
                <c:pt idx="19">
                  <c:v>Q1 2018</c:v>
                </c:pt>
              </c:strCache>
            </c:strRef>
          </c:cat>
          <c:val>
            <c:numRef>
              <c:f>'BIP-DE-Quartal'!$F$6:$F$25</c:f>
              <c:numCache>
                <c:formatCode>#\ ##0.00\ ;\–#\ ##0.00\ </c:formatCode>
                <c:ptCount val="20"/>
                <c:pt idx="3">
                  <c:v>106.45</c:v>
                </c:pt>
                <c:pt idx="4">
                  <c:v>106.2</c:v>
                </c:pt>
                <c:pt idx="5">
                  <c:v>106.57</c:v>
                </c:pt>
                <c:pt idx="6">
                  <c:v>104.82</c:v>
                </c:pt>
                <c:pt idx="7">
                  <c:v>102.59</c:v>
                </c:pt>
                <c:pt idx="8">
                  <c:v>104.35</c:v>
                </c:pt>
                <c:pt idx="9">
                  <c:v>103.58</c:v>
                </c:pt>
                <c:pt idx="10">
                  <c:v>94.99</c:v>
                </c:pt>
                <c:pt idx="11">
                  <c:v>105.54</c:v>
                </c:pt>
                <c:pt idx="12">
                  <c:v>107.43</c:v>
                </c:pt>
                <c:pt idx="13">
                  <c:v>107.51</c:v>
                </c:pt>
                <c:pt idx="14">
                  <c:v>107.07</c:v>
                </c:pt>
                <c:pt idx="15">
                  <c:v>107.6</c:v>
                </c:pt>
                <c:pt idx="16">
                  <c:v>106.48</c:v>
                </c:pt>
                <c:pt idx="17">
                  <c:v>106.07</c:v>
                </c:pt>
                <c:pt idx="18">
                  <c:v>106.52</c:v>
                </c:pt>
                <c:pt idx="19">
                  <c:v>105.93</c:v>
                </c:pt>
              </c:numCache>
            </c:numRef>
          </c:val>
          <c:smooth val="0"/>
          <c:extLst>
            <c:ext xmlns:c16="http://schemas.microsoft.com/office/drawing/2014/chart" uri="{C3380CC4-5D6E-409C-BE32-E72D297353CC}">
              <c16:uniqueId val="{00000000-ECA9-4669-9150-495ACEE9D278}"/>
            </c:ext>
          </c:extLst>
        </c:ser>
        <c:dLbls>
          <c:showLegendKey val="0"/>
          <c:showVal val="0"/>
          <c:showCatName val="0"/>
          <c:showSerName val="0"/>
          <c:showPercent val="0"/>
          <c:showBubbleSize val="0"/>
        </c:dLbls>
        <c:smooth val="0"/>
        <c:axId val="146125952"/>
        <c:axId val="146127488"/>
      </c:lineChart>
      <c:catAx>
        <c:axId val="146125952"/>
        <c:scaling>
          <c:orientation val="maxMin"/>
        </c:scaling>
        <c:delete val="0"/>
        <c:axPos val="b"/>
        <c:numFmt formatCode="yyyy" sourceLinked="0"/>
        <c:majorTickMark val="none"/>
        <c:minorTickMark val="none"/>
        <c:tickLblPos val="nextTo"/>
        <c:spPr>
          <a:ln w="3175">
            <a:solidFill>
              <a:schemeClr val="bg1">
                <a:lumMod val="65000"/>
              </a:schemeClr>
            </a:solidFill>
            <a:prstDash val="solid"/>
          </a:ln>
        </c:spPr>
        <c:txPr>
          <a:bodyPr rot="-2760000" vert="horz"/>
          <a:lstStyle/>
          <a:p>
            <a:pPr>
              <a:defRPr sz="1100"/>
            </a:pPr>
            <a:endParaRPr lang="de-DE"/>
          </a:p>
        </c:txPr>
        <c:crossAx val="146127488"/>
        <c:crosses val="autoZero"/>
        <c:auto val="1"/>
        <c:lblAlgn val="ctr"/>
        <c:lblOffset val="100"/>
        <c:tickLblSkip val="1"/>
        <c:tickMarkSkip val="1"/>
        <c:noMultiLvlLbl val="0"/>
      </c:catAx>
      <c:valAx>
        <c:axId val="146127488"/>
        <c:scaling>
          <c:orientation val="minMax"/>
          <c:max val="110"/>
          <c:min val="90"/>
        </c:scaling>
        <c:delete val="0"/>
        <c:axPos val="r"/>
        <c:majorGridlines>
          <c:spPr>
            <a:ln w="12700">
              <a:solidFill>
                <a:schemeClr val="bg1">
                  <a:lumMod val="50000"/>
                  <a:alpha val="35000"/>
                </a:schemeClr>
              </a:solidFill>
              <a:prstDash val="solid"/>
            </a:ln>
          </c:spPr>
        </c:majorGridlines>
        <c:numFmt formatCode="0" sourceLinked="0"/>
        <c:majorTickMark val="none"/>
        <c:minorTickMark val="none"/>
        <c:tickLblPos val="high"/>
        <c:spPr>
          <a:ln w="9525">
            <a:noFill/>
          </a:ln>
        </c:spPr>
        <c:txPr>
          <a:bodyPr rot="0" vert="horz"/>
          <a:lstStyle/>
          <a:p>
            <a:pPr>
              <a:defRPr/>
            </a:pPr>
            <a:endParaRPr lang="de-DE"/>
          </a:p>
        </c:txPr>
        <c:crossAx val="146125952"/>
        <c:crosses val="autoZero"/>
        <c:crossBetween val="between"/>
        <c:majorUnit val="5"/>
      </c:valAx>
      <c:spPr>
        <a:solidFill>
          <a:srgbClr val="FFFFFF"/>
        </a:solidFill>
        <a:ln w="25400">
          <a:noFill/>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de-DE" sz="1800" b="1"/>
              <a:t>Bruttoinlandsprodukt Deutschland</a:t>
            </a:r>
          </a:p>
          <a:p>
            <a:pPr algn="l">
              <a:defRPr/>
            </a:pPr>
            <a:r>
              <a:rPr lang="de-DE" sz="1200"/>
              <a:t>(Kalender- und saisonbereinigter Wert nach Census X-13-ARIMA; </a:t>
            </a:r>
          </a:p>
          <a:p>
            <a:pPr algn="l">
              <a:defRPr/>
            </a:pPr>
            <a:r>
              <a:rPr lang="de-DE" sz="1200"/>
              <a:t>Veränderung gegenüber Vorquartal in %)</a:t>
            </a:r>
          </a:p>
        </c:rich>
      </c:tx>
      <c:layout>
        <c:manualLayout>
          <c:xMode val="edge"/>
          <c:yMode val="edge"/>
          <c:x val="1.5271552594387243E-2"/>
          <c:y val="2.0478233324282741E-2"/>
        </c:manualLayout>
      </c:layout>
      <c:overlay val="0"/>
      <c:spPr>
        <a:noFill/>
        <a:ln w="25400">
          <a:noFill/>
        </a:ln>
      </c:spPr>
    </c:title>
    <c:autoTitleDeleted val="0"/>
    <c:plotArea>
      <c:layout>
        <c:manualLayout>
          <c:layoutTarget val="inner"/>
          <c:xMode val="edge"/>
          <c:yMode val="edge"/>
          <c:x val="7.4917474160206762E-2"/>
          <c:y val="0.24560888493898592"/>
          <c:w val="0.90133204134366918"/>
          <c:h val="0.60288297363268972"/>
        </c:manualLayout>
      </c:layout>
      <c:barChart>
        <c:barDir val="col"/>
        <c:grouping val="clustered"/>
        <c:varyColors val="0"/>
        <c:ser>
          <c:idx val="0"/>
          <c:order val="0"/>
          <c:spPr>
            <a:solidFill>
              <a:srgbClr val="00B0F0">
                <a:alpha val="60000"/>
              </a:srgbClr>
            </a:solidFill>
            <a:ln w="38100">
              <a:noFill/>
              <a:prstDash val="solid"/>
            </a:ln>
          </c:spPr>
          <c:invertIfNegative val="0"/>
          <c:dPt>
            <c:idx val="6"/>
            <c:invertIfNegative val="0"/>
            <c:bubble3D val="0"/>
            <c:extLst>
              <c:ext xmlns:c16="http://schemas.microsoft.com/office/drawing/2014/chart" uri="{C3380CC4-5D6E-409C-BE32-E72D297353CC}">
                <c16:uniqueId val="{00000001-9C65-4DD6-B3C8-F24ED03BE64C}"/>
              </c:ext>
            </c:extLst>
          </c:dPt>
          <c:dPt>
            <c:idx val="11"/>
            <c:invertIfNegative val="0"/>
            <c:bubble3D val="0"/>
            <c:extLst>
              <c:ext xmlns:c16="http://schemas.microsoft.com/office/drawing/2014/chart" uri="{C3380CC4-5D6E-409C-BE32-E72D297353CC}">
                <c16:uniqueId val="{00000003-9C65-4DD6-B3C8-F24ED03BE64C}"/>
              </c:ext>
            </c:extLst>
          </c:dPt>
          <c:dPt>
            <c:idx val="12"/>
            <c:invertIfNegative val="0"/>
            <c:bubble3D val="0"/>
            <c:extLst>
              <c:ext xmlns:c16="http://schemas.microsoft.com/office/drawing/2014/chart" uri="{C3380CC4-5D6E-409C-BE32-E72D297353CC}">
                <c16:uniqueId val="{00000005-9C65-4DD6-B3C8-F24ED03BE64C}"/>
              </c:ext>
            </c:extLst>
          </c:dPt>
          <c:dPt>
            <c:idx val="27"/>
            <c:invertIfNegative val="0"/>
            <c:bubble3D val="0"/>
            <c:extLst>
              <c:ext xmlns:c16="http://schemas.microsoft.com/office/drawing/2014/chart" uri="{C3380CC4-5D6E-409C-BE32-E72D297353CC}">
                <c16:uniqueId val="{00000007-9C65-4DD6-B3C8-F24ED03BE64C}"/>
              </c:ext>
            </c:extLst>
          </c:dPt>
          <c:dPt>
            <c:idx val="28"/>
            <c:invertIfNegative val="0"/>
            <c:bubble3D val="0"/>
            <c:extLst>
              <c:ext xmlns:c16="http://schemas.microsoft.com/office/drawing/2014/chart" uri="{C3380CC4-5D6E-409C-BE32-E72D297353CC}">
                <c16:uniqueId val="{00000009-9C65-4DD6-B3C8-F24ED03BE64C}"/>
              </c:ext>
            </c:extLst>
          </c:dPt>
          <c:dPt>
            <c:idx val="29"/>
            <c:invertIfNegative val="0"/>
            <c:bubble3D val="0"/>
            <c:extLst>
              <c:ext xmlns:c16="http://schemas.microsoft.com/office/drawing/2014/chart" uri="{C3380CC4-5D6E-409C-BE32-E72D297353CC}">
                <c16:uniqueId val="{0000000B-9C65-4DD6-B3C8-F24ED03BE64C}"/>
              </c:ext>
            </c:extLst>
          </c:dPt>
          <c:dPt>
            <c:idx val="30"/>
            <c:invertIfNegative val="0"/>
            <c:bubble3D val="0"/>
            <c:extLst>
              <c:ext xmlns:c16="http://schemas.microsoft.com/office/drawing/2014/chart" uri="{C3380CC4-5D6E-409C-BE32-E72D297353CC}">
                <c16:uniqueId val="{0000000D-9C65-4DD6-B3C8-F24ED03BE64C}"/>
              </c:ext>
            </c:extLst>
          </c:dPt>
          <c:dPt>
            <c:idx val="43"/>
            <c:invertIfNegative val="0"/>
            <c:bubble3D val="0"/>
            <c:extLst>
              <c:ext xmlns:c16="http://schemas.microsoft.com/office/drawing/2014/chart" uri="{C3380CC4-5D6E-409C-BE32-E72D297353CC}">
                <c16:uniqueId val="{0000000F-9C65-4DD6-B3C8-F24ED03BE64C}"/>
              </c:ext>
            </c:extLst>
          </c:dPt>
          <c:dPt>
            <c:idx val="45"/>
            <c:invertIfNegative val="0"/>
            <c:bubble3D val="0"/>
            <c:extLst>
              <c:ext xmlns:c16="http://schemas.microsoft.com/office/drawing/2014/chart" uri="{C3380CC4-5D6E-409C-BE32-E72D297353CC}">
                <c16:uniqueId val="{00000011-9C65-4DD6-B3C8-F24ED03BE64C}"/>
              </c:ext>
            </c:extLst>
          </c:dPt>
          <c:dPt>
            <c:idx val="51"/>
            <c:invertIfNegative val="0"/>
            <c:bubble3D val="0"/>
            <c:extLst>
              <c:ext xmlns:c16="http://schemas.microsoft.com/office/drawing/2014/chart" uri="{C3380CC4-5D6E-409C-BE32-E72D297353CC}">
                <c16:uniqueId val="{00000013-9C65-4DD6-B3C8-F24ED03BE64C}"/>
              </c:ext>
            </c:extLst>
          </c:dPt>
          <c:dPt>
            <c:idx val="52"/>
            <c:invertIfNegative val="0"/>
            <c:bubble3D val="0"/>
            <c:extLst>
              <c:ext xmlns:c16="http://schemas.microsoft.com/office/drawing/2014/chart" uri="{C3380CC4-5D6E-409C-BE32-E72D297353CC}">
                <c16:uniqueId val="{00000015-9C65-4DD6-B3C8-F24ED03BE64C}"/>
              </c:ext>
            </c:extLst>
          </c:dPt>
          <c:dPt>
            <c:idx val="55"/>
            <c:invertIfNegative val="0"/>
            <c:bubble3D val="0"/>
            <c:extLst>
              <c:ext xmlns:c16="http://schemas.microsoft.com/office/drawing/2014/chart" uri="{C3380CC4-5D6E-409C-BE32-E72D297353CC}">
                <c16:uniqueId val="{00000017-9C65-4DD6-B3C8-F24ED03BE64C}"/>
              </c:ext>
            </c:extLst>
          </c:dPt>
          <c:dPt>
            <c:idx val="57"/>
            <c:invertIfNegative val="0"/>
            <c:bubble3D val="0"/>
            <c:extLst>
              <c:ext xmlns:c16="http://schemas.microsoft.com/office/drawing/2014/chart" uri="{C3380CC4-5D6E-409C-BE32-E72D297353CC}">
                <c16:uniqueId val="{00000019-9C65-4DD6-B3C8-F24ED03BE64C}"/>
              </c:ext>
            </c:extLst>
          </c:dPt>
          <c:dPt>
            <c:idx val="61"/>
            <c:invertIfNegative val="0"/>
            <c:bubble3D val="0"/>
            <c:extLst>
              <c:ext xmlns:c16="http://schemas.microsoft.com/office/drawing/2014/chart" uri="{C3380CC4-5D6E-409C-BE32-E72D297353CC}">
                <c16:uniqueId val="{0000001B-9C65-4DD6-B3C8-F24ED03BE64C}"/>
              </c:ext>
            </c:extLst>
          </c:dPt>
          <c:cat>
            <c:strRef>
              <c:f>'BIP-DE-Quartal'!$A$6:$A$97</c:f>
              <c:strCache>
                <c:ptCount val="92"/>
                <c:pt idx="0">
                  <c:v>Q4 2022</c:v>
                </c:pt>
                <c:pt idx="1">
                  <c:v>Q3 2022</c:v>
                </c:pt>
                <c:pt idx="2">
                  <c:v>Q2 2022</c:v>
                </c:pt>
                <c:pt idx="3">
                  <c:v>Q1 2022</c:v>
                </c:pt>
                <c:pt idx="4">
                  <c:v>Q4 2021</c:v>
                </c:pt>
                <c:pt idx="5">
                  <c:v>Q3 2021</c:v>
                </c:pt>
                <c:pt idx="6">
                  <c:v>Q2 2021</c:v>
                </c:pt>
                <c:pt idx="7">
                  <c:v>Q1 2021</c:v>
                </c:pt>
                <c:pt idx="8">
                  <c:v>Q4 2020</c:v>
                </c:pt>
                <c:pt idx="9">
                  <c:v>Q3 2020</c:v>
                </c:pt>
                <c:pt idx="10">
                  <c:v>Q2 2020</c:v>
                </c:pt>
                <c:pt idx="11">
                  <c:v>Q1 2020</c:v>
                </c:pt>
                <c:pt idx="12">
                  <c:v>Q4 2019</c:v>
                </c:pt>
                <c:pt idx="13">
                  <c:v>Q3 2019</c:v>
                </c:pt>
                <c:pt idx="14">
                  <c:v>Q2 2019</c:v>
                </c:pt>
                <c:pt idx="15">
                  <c:v>Q1 2019</c:v>
                </c:pt>
                <c:pt idx="16">
                  <c:v>Q4 2018</c:v>
                </c:pt>
                <c:pt idx="17">
                  <c:v>Q3 2018</c:v>
                </c:pt>
                <c:pt idx="18">
                  <c:v>Q2 2018</c:v>
                </c:pt>
                <c:pt idx="19">
                  <c:v>Q1 2018</c:v>
                </c:pt>
                <c:pt idx="20">
                  <c:v>Q4 2017</c:v>
                </c:pt>
                <c:pt idx="21">
                  <c:v>Q3 2017</c:v>
                </c:pt>
                <c:pt idx="22">
                  <c:v>Q2 2017</c:v>
                </c:pt>
                <c:pt idx="23">
                  <c:v>Q1 2017</c:v>
                </c:pt>
                <c:pt idx="24">
                  <c:v>Q4 2016</c:v>
                </c:pt>
                <c:pt idx="25">
                  <c:v>Q3 2016</c:v>
                </c:pt>
                <c:pt idx="26">
                  <c:v>Q2 2016</c:v>
                </c:pt>
                <c:pt idx="27">
                  <c:v>Q1 2016</c:v>
                </c:pt>
                <c:pt idx="28">
                  <c:v>Q4 2015</c:v>
                </c:pt>
                <c:pt idx="29">
                  <c:v>Q3 2015</c:v>
                </c:pt>
                <c:pt idx="30">
                  <c:v>Q2 2015</c:v>
                </c:pt>
                <c:pt idx="31">
                  <c:v>Q1 2015</c:v>
                </c:pt>
                <c:pt idx="32">
                  <c:v>Q4 2014</c:v>
                </c:pt>
                <c:pt idx="33">
                  <c:v>Q3 2014</c:v>
                </c:pt>
                <c:pt idx="34">
                  <c:v>Q2 2014</c:v>
                </c:pt>
                <c:pt idx="35">
                  <c:v>Q1 2014</c:v>
                </c:pt>
                <c:pt idx="36">
                  <c:v>Q4 2013</c:v>
                </c:pt>
                <c:pt idx="37">
                  <c:v>Q3 2013</c:v>
                </c:pt>
                <c:pt idx="38">
                  <c:v>Q2 2013</c:v>
                </c:pt>
                <c:pt idx="39">
                  <c:v>Q1 2013</c:v>
                </c:pt>
                <c:pt idx="40">
                  <c:v>Q4 2012</c:v>
                </c:pt>
                <c:pt idx="41">
                  <c:v>Q3 2012</c:v>
                </c:pt>
                <c:pt idx="42">
                  <c:v>Q2 2012</c:v>
                </c:pt>
                <c:pt idx="43">
                  <c:v>Q1 2012</c:v>
                </c:pt>
                <c:pt idx="44">
                  <c:v>Q4 2011</c:v>
                </c:pt>
                <c:pt idx="45">
                  <c:v>Q3 2011</c:v>
                </c:pt>
                <c:pt idx="46">
                  <c:v>Q2 2011</c:v>
                </c:pt>
                <c:pt idx="47">
                  <c:v>Q1 2011</c:v>
                </c:pt>
                <c:pt idx="48">
                  <c:v>Q4 2010</c:v>
                </c:pt>
                <c:pt idx="49">
                  <c:v>Q3 2010</c:v>
                </c:pt>
                <c:pt idx="50">
                  <c:v>Q2 2010</c:v>
                </c:pt>
                <c:pt idx="51">
                  <c:v>Q1 2010</c:v>
                </c:pt>
                <c:pt idx="52">
                  <c:v>Q4 2009</c:v>
                </c:pt>
                <c:pt idx="53">
                  <c:v>Q3 2009</c:v>
                </c:pt>
                <c:pt idx="54">
                  <c:v>Q2 2009</c:v>
                </c:pt>
                <c:pt idx="55">
                  <c:v>Q1 2009</c:v>
                </c:pt>
                <c:pt idx="56">
                  <c:v>Q4 2008</c:v>
                </c:pt>
                <c:pt idx="57">
                  <c:v>Q3 2008</c:v>
                </c:pt>
                <c:pt idx="58">
                  <c:v>Q2 2008</c:v>
                </c:pt>
                <c:pt idx="59">
                  <c:v>Q1 2008</c:v>
                </c:pt>
                <c:pt idx="60">
                  <c:v>Q4 2007</c:v>
                </c:pt>
                <c:pt idx="61">
                  <c:v>Q3 2007</c:v>
                </c:pt>
                <c:pt idx="62">
                  <c:v>Q2 2007</c:v>
                </c:pt>
                <c:pt idx="63">
                  <c:v>Q1 2007</c:v>
                </c:pt>
                <c:pt idx="64">
                  <c:v>Q4 2006</c:v>
                </c:pt>
                <c:pt idx="65">
                  <c:v>Q3 2006</c:v>
                </c:pt>
                <c:pt idx="66">
                  <c:v>Q2 2006</c:v>
                </c:pt>
                <c:pt idx="67">
                  <c:v>Q1 2006</c:v>
                </c:pt>
                <c:pt idx="68">
                  <c:v>Q4 2005</c:v>
                </c:pt>
                <c:pt idx="69">
                  <c:v>Q3 2005</c:v>
                </c:pt>
                <c:pt idx="70">
                  <c:v>Q2 2005</c:v>
                </c:pt>
                <c:pt idx="71">
                  <c:v>Q1 2005</c:v>
                </c:pt>
                <c:pt idx="72">
                  <c:v>Q4 2004</c:v>
                </c:pt>
                <c:pt idx="73">
                  <c:v>Q3 2004</c:v>
                </c:pt>
                <c:pt idx="74">
                  <c:v>Q2 2004</c:v>
                </c:pt>
                <c:pt idx="75">
                  <c:v>Q1 2004</c:v>
                </c:pt>
                <c:pt idx="76">
                  <c:v>Q4 2003</c:v>
                </c:pt>
                <c:pt idx="77">
                  <c:v>Q3 2003</c:v>
                </c:pt>
                <c:pt idx="78">
                  <c:v>Q2 2003</c:v>
                </c:pt>
                <c:pt idx="79">
                  <c:v>Q1 2003</c:v>
                </c:pt>
                <c:pt idx="80">
                  <c:v>Q4 2002</c:v>
                </c:pt>
                <c:pt idx="81">
                  <c:v>Q3 2002</c:v>
                </c:pt>
                <c:pt idx="82">
                  <c:v>Q2 2002</c:v>
                </c:pt>
                <c:pt idx="83">
                  <c:v>Q1 2002</c:v>
                </c:pt>
                <c:pt idx="84">
                  <c:v>Q4 2001</c:v>
                </c:pt>
                <c:pt idx="85">
                  <c:v>Q3 2001</c:v>
                </c:pt>
                <c:pt idx="86">
                  <c:v>Q2 2001</c:v>
                </c:pt>
                <c:pt idx="87">
                  <c:v>Q1 2001</c:v>
                </c:pt>
                <c:pt idx="88">
                  <c:v>Q4 2000</c:v>
                </c:pt>
                <c:pt idx="89">
                  <c:v>Q3 2000</c:v>
                </c:pt>
                <c:pt idx="90">
                  <c:v>Q2 2000</c:v>
                </c:pt>
                <c:pt idx="91">
                  <c:v>Q1 2000</c:v>
                </c:pt>
              </c:strCache>
            </c:strRef>
          </c:cat>
          <c:val>
            <c:numRef>
              <c:f>'BIP-DE-Quartal'!$G$6:$G$97</c:f>
              <c:numCache>
                <c:formatCode>#0.0\ \ \ ;[&lt;=-0.05]\–\ #0.0\ \ \ ;0.0\ \ \ </c:formatCode>
                <c:ptCount val="92"/>
                <c:pt idx="3">
                  <c:v>0.2</c:v>
                </c:pt>
                <c:pt idx="4">
                  <c:v>-0.3</c:v>
                </c:pt>
                <c:pt idx="5">
                  <c:v>1.7</c:v>
                </c:pt>
                <c:pt idx="6">
                  <c:v>2.2000000000000002</c:v>
                </c:pt>
                <c:pt idx="7">
                  <c:v>-1.7</c:v>
                </c:pt>
                <c:pt idx="8">
                  <c:v>0.7</c:v>
                </c:pt>
                <c:pt idx="9">
                  <c:v>9</c:v>
                </c:pt>
                <c:pt idx="10">
                  <c:v>-10</c:v>
                </c:pt>
                <c:pt idx="11">
                  <c:v>-1.8</c:v>
                </c:pt>
                <c:pt idx="12">
                  <c:v>-0.1</c:v>
                </c:pt>
                <c:pt idx="13">
                  <c:v>0.4</c:v>
                </c:pt>
                <c:pt idx="14">
                  <c:v>-0.5</c:v>
                </c:pt>
                <c:pt idx="15">
                  <c:v>1.1000000000000001</c:v>
                </c:pt>
                <c:pt idx="16">
                  <c:v>0.4</c:v>
                </c:pt>
                <c:pt idx="17">
                  <c:v>-0.4</c:v>
                </c:pt>
                <c:pt idx="18">
                  <c:v>0.6</c:v>
                </c:pt>
                <c:pt idx="19">
                  <c:v>-0.4</c:v>
                </c:pt>
                <c:pt idx="20">
                  <c:v>0.8</c:v>
                </c:pt>
                <c:pt idx="21">
                  <c:v>0.9</c:v>
                </c:pt>
                <c:pt idx="22">
                  <c:v>0.8</c:v>
                </c:pt>
                <c:pt idx="23">
                  <c:v>1.2</c:v>
                </c:pt>
                <c:pt idx="24">
                  <c:v>0.3</c:v>
                </c:pt>
                <c:pt idx="25">
                  <c:v>0.3</c:v>
                </c:pt>
                <c:pt idx="26">
                  <c:v>0.4</c:v>
                </c:pt>
                <c:pt idx="27">
                  <c:v>0.8</c:v>
                </c:pt>
                <c:pt idx="28">
                  <c:v>0.5</c:v>
                </c:pt>
                <c:pt idx="29">
                  <c:v>0.4</c:v>
                </c:pt>
                <c:pt idx="30">
                  <c:v>0.7</c:v>
                </c:pt>
                <c:pt idx="31">
                  <c:v>-0.5</c:v>
                </c:pt>
                <c:pt idx="32">
                  <c:v>0.86338242762822404</c:v>
                </c:pt>
                <c:pt idx="33">
                  <c:v>0.48994590180669206</c:v>
                </c:pt>
                <c:pt idx="34">
                  <c:v>-3.0612244897966434E-2</c:v>
                </c:pt>
                <c:pt idx="35">
                  <c:v>0.9684731094168626</c:v>
                </c:pt>
                <c:pt idx="36">
                  <c:v>0.34115579447949074</c:v>
                </c:pt>
                <c:pt idx="37">
                  <c:v>0.54048435713545473</c:v>
                </c:pt>
                <c:pt idx="38">
                  <c:v>1.0503098414032195</c:v>
                </c:pt>
                <c:pt idx="39">
                  <c:v>-0.47041605686807486</c:v>
                </c:pt>
                <c:pt idx="40">
                  <c:v>-0.416406412658759</c:v>
                </c:pt>
                <c:pt idx="41">
                  <c:v>0.29233660471913936</c:v>
                </c:pt>
                <c:pt idx="42">
                  <c:v>0.16732901066723116</c:v>
                </c:pt>
                <c:pt idx="43">
                  <c:v>0.199098815885975</c:v>
                </c:pt>
                <c:pt idx="44">
                  <c:v>-0.27171073257392209</c:v>
                </c:pt>
                <c:pt idx="45">
                  <c:v>0.86434067671549997</c:v>
                </c:pt>
                <c:pt idx="46">
                  <c:v>9.495674192866943E-2</c:v>
                </c:pt>
                <c:pt idx="47">
                  <c:v>1.9249381653941384</c:v>
                </c:pt>
                <c:pt idx="48">
                  <c:v>0.82402688929848011</c:v>
                </c:pt>
                <c:pt idx="49">
                  <c:v>0.83087351044058266</c:v>
                </c:pt>
                <c:pt idx="50">
                  <c:v>2.2353861629596423</c:v>
                </c:pt>
                <c:pt idx="51">
                  <c:v>0.79990986931048269</c:v>
                </c:pt>
                <c:pt idx="52">
                  <c:v>0.74914869466515199</c:v>
                </c:pt>
                <c:pt idx="53">
                  <c:v>0.57077625570775581</c:v>
                </c:pt>
                <c:pt idx="54">
                  <c:v>0.13717421124827922</c:v>
                </c:pt>
                <c:pt idx="55">
                  <c:v>-4.6747303040209118</c:v>
                </c:pt>
                <c:pt idx="56">
                  <c:v>-1.5976838944885401</c:v>
                </c:pt>
                <c:pt idx="57">
                  <c:v>-0.62866275972295682</c:v>
                </c:pt>
                <c:pt idx="58">
                  <c:v>-0.25507492826018563</c:v>
                </c:pt>
                <c:pt idx="59">
                  <c:v>0.65254599914419487</c:v>
                </c:pt>
                <c:pt idx="60">
                  <c:v>0.64599483204135311</c:v>
                </c:pt>
                <c:pt idx="61">
                  <c:v>0.50860296504706071</c:v>
                </c:pt>
                <c:pt idx="62">
                  <c:v>0.84024443474464761</c:v>
                </c:pt>
                <c:pt idx="63">
                  <c:v>5.4591112566868105E-2</c:v>
                </c:pt>
                <c:pt idx="64">
                  <c:v>1.5297638842700394</c:v>
                </c:pt>
                <c:pt idx="65">
                  <c:v>0.75952194795038963</c:v>
                </c:pt>
                <c:pt idx="66">
                  <c:v>1.7386363636363598</c:v>
                </c:pt>
                <c:pt idx="67">
                  <c:v>0.96374483708123648</c:v>
                </c:pt>
                <c:pt idx="68">
                  <c:v>0.47262247838615679</c:v>
                </c:pt>
                <c:pt idx="69">
                  <c:v>0.82519758251974906</c:v>
                </c:pt>
                <c:pt idx="70">
                  <c:v>0.56100981767181679</c:v>
                </c:pt>
                <c:pt idx="71">
                  <c:v>-1.1686338670074292E-2</c:v>
                </c:pt>
                <c:pt idx="72">
                  <c:v>-9.3403385872747435E-2</c:v>
                </c:pt>
                <c:pt idx="73">
                  <c:v>-0.19808902353761937</c:v>
                </c:pt>
                <c:pt idx="74">
                  <c:v>0.50357184682046352</c:v>
                </c:pt>
                <c:pt idx="75">
                  <c:v>-0.16368525663510525</c:v>
                </c:pt>
                <c:pt idx="76">
                  <c:v>0.26963657678780351</c:v>
                </c:pt>
                <c:pt idx="77">
                  <c:v>0.77977315689980742</c:v>
                </c:pt>
                <c:pt idx="78">
                  <c:v>0.1064458900059293</c:v>
                </c:pt>
                <c:pt idx="79">
                  <c:v>-1.479841528781165</c:v>
                </c:pt>
                <c:pt idx="80">
                  <c:v>-0.17447946958242255</c:v>
                </c:pt>
                <c:pt idx="81">
                  <c:v>0.51443937799602679</c:v>
                </c:pt>
                <c:pt idx="82">
                  <c:v>0.43447627994363813</c:v>
                </c:pt>
                <c:pt idx="83">
                  <c:v>-0.51401869158877389</c:v>
                </c:pt>
                <c:pt idx="84">
                  <c:v>-0.10502975843155582</c:v>
                </c:pt>
                <c:pt idx="85">
                  <c:v>-0.19799673887725078</c:v>
                </c:pt>
                <c:pt idx="86">
                  <c:v>-3.4928396786597204E-2</c:v>
                </c:pt>
                <c:pt idx="87">
                  <c:v>2.0192421902838902</c:v>
                </c:pt>
                <c:pt idx="88">
                  <c:v>-0.3196779540610919</c:v>
                </c:pt>
                <c:pt idx="89">
                  <c:v>-3.5507160610720234E-2</c:v>
                </c:pt>
                <c:pt idx="90">
                  <c:v>0.83542188805346029</c:v>
                </c:pt>
                <c:pt idx="91">
                  <c:v>1.4161220043573053</c:v>
                </c:pt>
              </c:numCache>
            </c:numRef>
          </c:val>
          <c:extLst>
            <c:ext xmlns:c16="http://schemas.microsoft.com/office/drawing/2014/chart" uri="{C3380CC4-5D6E-409C-BE32-E72D297353CC}">
              <c16:uniqueId val="{0000001C-9C65-4DD6-B3C8-F24ED03BE64C}"/>
            </c:ext>
          </c:extLst>
        </c:ser>
        <c:dLbls>
          <c:showLegendKey val="0"/>
          <c:showVal val="0"/>
          <c:showCatName val="0"/>
          <c:showSerName val="0"/>
          <c:showPercent val="0"/>
          <c:showBubbleSize val="0"/>
        </c:dLbls>
        <c:gapWidth val="43"/>
        <c:axId val="148279680"/>
        <c:axId val="148281216"/>
      </c:barChart>
      <c:catAx>
        <c:axId val="148279680"/>
        <c:scaling>
          <c:orientation val="maxMin"/>
        </c:scaling>
        <c:delete val="0"/>
        <c:axPos val="b"/>
        <c:numFmt formatCode="yyyy" sourceLinked="0"/>
        <c:majorTickMark val="none"/>
        <c:minorTickMark val="none"/>
        <c:tickLblPos val="low"/>
        <c:spPr>
          <a:ln w="25400">
            <a:solidFill>
              <a:schemeClr val="tx1"/>
            </a:solidFill>
            <a:prstDash val="solid"/>
          </a:ln>
        </c:spPr>
        <c:txPr>
          <a:bodyPr rot="-5400000" vert="horz"/>
          <a:lstStyle/>
          <a:p>
            <a:pPr>
              <a:defRPr sz="1100"/>
            </a:pPr>
            <a:endParaRPr lang="de-DE"/>
          </a:p>
        </c:txPr>
        <c:crossAx val="148281216"/>
        <c:crosses val="autoZero"/>
        <c:auto val="1"/>
        <c:lblAlgn val="ctr"/>
        <c:lblOffset val="100"/>
        <c:tickLblSkip val="2"/>
        <c:tickMarkSkip val="2"/>
        <c:noMultiLvlLbl val="0"/>
      </c:catAx>
      <c:valAx>
        <c:axId val="148281216"/>
        <c:scaling>
          <c:orientation val="minMax"/>
          <c:max val="10"/>
          <c:min val="-11"/>
        </c:scaling>
        <c:delete val="0"/>
        <c:axPos val="r"/>
        <c:majorGridlines>
          <c:spPr>
            <a:ln w="12700">
              <a:solidFill>
                <a:schemeClr val="bg1">
                  <a:lumMod val="50000"/>
                  <a:alpha val="35000"/>
                </a:schemeClr>
              </a:solidFill>
              <a:prstDash val="solid"/>
            </a:ln>
          </c:spPr>
        </c:majorGridlines>
        <c:numFmt formatCode="0" sourceLinked="0"/>
        <c:majorTickMark val="none"/>
        <c:minorTickMark val="none"/>
        <c:tickLblPos val="high"/>
        <c:spPr>
          <a:ln w="9525">
            <a:noFill/>
          </a:ln>
        </c:spPr>
        <c:txPr>
          <a:bodyPr rot="0" vert="horz"/>
          <a:lstStyle/>
          <a:p>
            <a:pPr>
              <a:defRPr/>
            </a:pPr>
            <a:endParaRPr lang="de-DE"/>
          </a:p>
        </c:txPr>
        <c:crossAx val="148279680"/>
        <c:crosses val="autoZero"/>
        <c:crossBetween val="between"/>
        <c:majorUnit val="1"/>
      </c:valAx>
      <c:spPr>
        <a:solidFill>
          <a:srgbClr val="FFFFFF"/>
        </a:solidFill>
        <a:ln w="25400">
          <a:noFill/>
        </a:ln>
      </c:spPr>
    </c:plotArea>
    <c:plotVisOnly val="1"/>
    <c:dispBlanksAs val="gap"/>
    <c:showDLblsOverMax val="0"/>
  </c:chart>
  <c:spPr>
    <a:solidFill>
      <a:schemeClr val="bg1"/>
    </a:solidFill>
    <a:ln w="3175">
      <a:noFill/>
      <a:prstDash val="solid"/>
    </a:ln>
  </c:spPr>
  <c:txPr>
    <a:bodyPr/>
    <a:lstStyle/>
    <a:p>
      <a:pPr>
        <a:defRPr sz="1200" b="0" i="0" u="none" strike="noStrike" baseline="0">
          <a:solidFill>
            <a:srgbClr val="000000"/>
          </a:solidFill>
          <a:latin typeface="+mn-lt"/>
          <a:ea typeface="Agfa Rotis Sans Serif"/>
          <a:cs typeface="Agfa Rotis Sans Serif"/>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1.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06.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10.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4" Type="http://schemas.openxmlformats.org/officeDocument/2006/relationships/chart" Target="../charts/chart74.xml"/></Relationships>
</file>

<file path=xl/drawings/_rels/drawing75.xml.rels><?xml version="1.0" encoding="UTF-8" standalone="yes"?>
<Relationships xmlns="http://schemas.openxmlformats.org/package/2006/relationships"><Relationship Id="rId8" Type="http://schemas.openxmlformats.org/officeDocument/2006/relationships/chart" Target="../charts/chart84.xml"/><Relationship Id="rId3" Type="http://schemas.openxmlformats.org/officeDocument/2006/relationships/chart" Target="../charts/chart79.xml"/><Relationship Id="rId7" Type="http://schemas.openxmlformats.org/officeDocument/2006/relationships/chart" Target="../charts/chart83.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5" Type="http://schemas.openxmlformats.org/officeDocument/2006/relationships/chart" Target="../charts/chart81.xml"/><Relationship Id="rId4" Type="http://schemas.openxmlformats.org/officeDocument/2006/relationships/chart" Target="../charts/chart80.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4" Type="http://schemas.openxmlformats.org/officeDocument/2006/relationships/chart" Target="../charts/chart88.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87.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88.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90.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92.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s>
</file>

<file path=xl/drawings/_rels/drawing98.xml.rels><?xml version="1.0" encoding="UTF-8" standalone="yes"?>
<Relationships xmlns="http://schemas.openxmlformats.org/package/2006/relationships"><Relationship Id="rId8" Type="http://schemas.openxmlformats.org/officeDocument/2006/relationships/chart" Target="../charts/chart111.xml"/><Relationship Id="rId3" Type="http://schemas.openxmlformats.org/officeDocument/2006/relationships/chart" Target="../charts/chart106.xml"/><Relationship Id="rId7" Type="http://schemas.openxmlformats.org/officeDocument/2006/relationships/chart" Target="../charts/chart110.xml"/><Relationship Id="rId12" Type="http://schemas.openxmlformats.org/officeDocument/2006/relationships/chart" Target="../charts/chart115.xml"/><Relationship Id="rId2" Type="http://schemas.openxmlformats.org/officeDocument/2006/relationships/chart" Target="../charts/chart105.xml"/><Relationship Id="rId1" Type="http://schemas.openxmlformats.org/officeDocument/2006/relationships/chart" Target="../charts/chart104.xml"/><Relationship Id="rId6" Type="http://schemas.openxmlformats.org/officeDocument/2006/relationships/chart" Target="../charts/chart109.xml"/><Relationship Id="rId11" Type="http://schemas.openxmlformats.org/officeDocument/2006/relationships/chart" Target="../charts/chart114.xml"/><Relationship Id="rId5" Type="http://schemas.openxmlformats.org/officeDocument/2006/relationships/chart" Target="../charts/chart108.xml"/><Relationship Id="rId10" Type="http://schemas.openxmlformats.org/officeDocument/2006/relationships/chart" Target="../charts/chart113.xml"/><Relationship Id="rId4" Type="http://schemas.openxmlformats.org/officeDocument/2006/relationships/chart" Target="../charts/chart107.xml"/><Relationship Id="rId9" Type="http://schemas.openxmlformats.org/officeDocument/2006/relationships/chart" Target="../charts/chart112.xml"/></Relationships>
</file>

<file path=xl/drawings/_rels/drawing99.xml.rels><?xml version="1.0" encoding="UTF-8" standalone="yes"?>
<Relationships xmlns="http://schemas.openxmlformats.org/package/2006/relationships"><Relationship Id="rId2" Type="http://schemas.openxmlformats.org/officeDocument/2006/relationships/chart" Target="../charts/chart117.xml"/><Relationship Id="rId1" Type="http://schemas.openxmlformats.org/officeDocument/2006/relationships/chart" Target="../charts/chart116.xml"/></Relationships>
</file>

<file path=xl/drawings/drawing1.xml><?xml version="1.0" encoding="utf-8"?>
<xdr:wsDr xmlns:xdr="http://schemas.openxmlformats.org/drawingml/2006/spreadsheetDrawing" xmlns:a="http://schemas.openxmlformats.org/drawingml/2006/main">
  <xdr:twoCellAnchor>
    <xdr:from>
      <xdr:col>9</xdr:col>
      <xdr:colOff>765810</xdr:colOff>
      <xdr:row>5</xdr:row>
      <xdr:rowOff>158195</xdr:rowOff>
    </xdr:from>
    <xdr:to>
      <xdr:col>18</xdr:col>
      <xdr:colOff>91440</xdr:colOff>
      <xdr:row>29</xdr:row>
      <xdr:rowOff>24765</xdr:rowOff>
    </xdr:to>
    <xdr:graphicFrame macro="">
      <xdr:nvGraphicFramePr>
        <xdr:cNvPr id="8" name="Chart 35">
          <a:extLst>
            <a:ext uri="{FF2B5EF4-FFF2-40B4-BE49-F238E27FC236}">
              <a16:creationId xmlns:a16="http://schemas.microsoft.com/office/drawing/2014/main" id="{00000000-0008-0000-0200-000008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11430</xdr:colOff>
      <xdr:row>30</xdr:row>
      <xdr:rowOff>74840</xdr:rowOff>
    </xdr:from>
    <xdr:to>
      <xdr:col>18</xdr:col>
      <xdr:colOff>99060</xdr:colOff>
      <xdr:row>55</xdr:row>
      <xdr:rowOff>39180</xdr:rowOff>
    </xdr:to>
    <xdr:graphicFrame macro="">
      <xdr:nvGraphicFramePr>
        <xdr:cNvPr id="5" name="Chart 35">
          <a:extLst>
            <a:ext uri="{FF2B5EF4-FFF2-40B4-BE49-F238E27FC236}">
              <a16:creationId xmlns:a16="http://schemas.microsoft.com/office/drawing/2014/main" id="{19702DAB-3CE4-448E-BDA1-B66BD8DD71C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30256</xdr:colOff>
      <xdr:row>56</xdr:row>
      <xdr:rowOff>100293</xdr:rowOff>
    </xdr:from>
    <xdr:to>
      <xdr:col>18</xdr:col>
      <xdr:colOff>152400</xdr:colOff>
      <xdr:row>81</xdr:row>
      <xdr:rowOff>74158</xdr:rowOff>
    </xdr:to>
    <xdr:graphicFrame macro="">
      <xdr:nvGraphicFramePr>
        <xdr:cNvPr id="9" name="Chart 35">
          <a:extLst>
            <a:ext uri="{FF2B5EF4-FFF2-40B4-BE49-F238E27FC236}">
              <a16:creationId xmlns:a16="http://schemas.microsoft.com/office/drawing/2014/main" id="{2A72A7E5-BC57-4DD9-8EBE-EB1658E040A1}"/>
            </a:ext>
            <a:ext uri="{147F2762-F138-4A5C-976F-8EAC2B608ADB}">
              <a16:predDERef xmlns:a16="http://schemas.microsoft.com/office/drawing/2014/main" pred="{7B1705EB-FF49-4187-92A1-7BC2CD6EFD4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83</xdr:row>
      <xdr:rowOff>0</xdr:rowOff>
    </xdr:from>
    <xdr:to>
      <xdr:col>18</xdr:col>
      <xdr:colOff>0</xdr:colOff>
      <xdr:row>106</xdr:row>
      <xdr:rowOff>86726</xdr:rowOff>
    </xdr:to>
    <xdr:graphicFrame macro="">
      <xdr:nvGraphicFramePr>
        <xdr:cNvPr id="14" name="Chart 35">
          <a:extLst>
            <a:ext uri="{FF2B5EF4-FFF2-40B4-BE49-F238E27FC236}">
              <a16:creationId xmlns:a16="http://schemas.microsoft.com/office/drawing/2014/main" id="{FE972683-CF64-44C7-9362-210867767F5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0.68594</cdr:x>
      <cdr:y>0.8441</cdr:y>
    </cdr:from>
    <cdr:to>
      <cdr:x>0.97887</cdr:x>
      <cdr:y>0.90197</cdr:y>
    </cdr:to>
    <cdr:sp macro="" textlink="">
      <cdr:nvSpPr>
        <cdr:cNvPr id="2" name="Textfeld 1">
          <a:extLst xmlns:a="http://schemas.openxmlformats.org/drawingml/2006/main">
            <a:ext uri="{FF2B5EF4-FFF2-40B4-BE49-F238E27FC236}">
              <a16:creationId xmlns:a16="http://schemas.microsoft.com/office/drawing/2014/main" id="{B61CADAD-3B02-43B6-BA5E-066BA8C9C495}"/>
            </a:ext>
          </a:extLst>
        </cdr:cNvPr>
        <cdr:cNvSpPr txBox="1"/>
      </cdr:nvSpPr>
      <cdr:spPr>
        <a:xfrm xmlns:a="http://schemas.openxmlformats.org/drawingml/2006/main">
          <a:off x="4246828" y="3036313"/>
          <a:ext cx="1813603" cy="2081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100.xml><?xml version="1.0" encoding="utf-8"?>
<c:userShapes xmlns:c="http://schemas.openxmlformats.org/drawingml/2006/chart">
  <cdr:relSizeAnchor xmlns:cdr="http://schemas.openxmlformats.org/drawingml/2006/chartDrawing">
    <cdr:from>
      <cdr:x>0.07078</cdr:x>
      <cdr:y>0.83934</cdr:y>
    </cdr:from>
    <cdr:to>
      <cdr:x>0.36122</cdr:x>
      <cdr:y>0.90053</cdr:y>
    </cdr:to>
    <cdr:sp macro="" textlink="">
      <cdr:nvSpPr>
        <cdr:cNvPr id="2" name="Textfeld 1">
          <a:extLst xmlns:a="http://schemas.openxmlformats.org/drawingml/2006/main">
            <a:ext uri="{FF2B5EF4-FFF2-40B4-BE49-F238E27FC236}">
              <a16:creationId xmlns:a16="http://schemas.microsoft.com/office/drawing/2014/main" id="{FB163150-0DCD-4A45-936D-C13E6C8A9337}"/>
            </a:ext>
          </a:extLst>
        </cdr:cNvPr>
        <cdr:cNvSpPr txBox="1"/>
      </cdr:nvSpPr>
      <cdr:spPr>
        <a:xfrm xmlns:a="http://schemas.openxmlformats.org/drawingml/2006/main">
          <a:off x="459346" y="3615942"/>
          <a:ext cx="1884976" cy="263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a:latin typeface="+mn-lt"/>
            </a:rPr>
            <a:t>Quelle: Kraftfahrt-Bundesamt</a:t>
          </a:r>
        </a:p>
      </cdr:txBody>
    </cdr:sp>
  </cdr:relSizeAnchor>
</c:userShapes>
</file>

<file path=xl/drawings/drawing101.xml><?xml version="1.0" encoding="utf-8"?>
<xdr:wsDr xmlns:xdr="http://schemas.openxmlformats.org/drawingml/2006/spreadsheetDrawing" xmlns:a="http://schemas.openxmlformats.org/drawingml/2006/main">
  <xdr:twoCellAnchor>
    <xdr:from>
      <xdr:col>19</xdr:col>
      <xdr:colOff>342900</xdr:colOff>
      <xdr:row>7</xdr:row>
      <xdr:rowOff>9525</xdr:rowOff>
    </xdr:from>
    <xdr:to>
      <xdr:col>27</xdr:col>
      <xdr:colOff>438150</xdr:colOff>
      <xdr:row>29</xdr:row>
      <xdr:rowOff>171450</xdr:rowOff>
    </xdr:to>
    <xdr:graphicFrame macro="">
      <xdr:nvGraphicFramePr>
        <xdr:cNvPr id="43493586" name="Diagramm 1">
          <a:extLst>
            <a:ext uri="{FF2B5EF4-FFF2-40B4-BE49-F238E27FC236}">
              <a16:creationId xmlns:a16="http://schemas.microsoft.com/office/drawing/2014/main" id="{00000000-0008-0000-1F00-0000D2A8970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333375</xdr:colOff>
      <xdr:row>30</xdr:row>
      <xdr:rowOff>171450</xdr:rowOff>
    </xdr:from>
    <xdr:to>
      <xdr:col>27</xdr:col>
      <xdr:colOff>428625</xdr:colOff>
      <xdr:row>53</xdr:row>
      <xdr:rowOff>152400</xdr:rowOff>
    </xdr:to>
    <xdr:graphicFrame macro="">
      <xdr:nvGraphicFramePr>
        <xdr:cNvPr id="43493587" name="Diagramm 2">
          <a:extLst>
            <a:ext uri="{FF2B5EF4-FFF2-40B4-BE49-F238E27FC236}">
              <a16:creationId xmlns:a16="http://schemas.microsoft.com/office/drawing/2014/main" id="{00000000-0008-0000-1F00-0000D3A8970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303839</xdr:colOff>
      <xdr:row>55</xdr:row>
      <xdr:rowOff>46423</xdr:rowOff>
    </xdr:from>
    <xdr:to>
      <xdr:col>26</xdr:col>
      <xdr:colOff>541439</xdr:colOff>
      <xdr:row>70</xdr:row>
      <xdr:rowOff>133851</xdr:rowOff>
    </xdr:to>
    <xdr:graphicFrame macro="">
      <xdr:nvGraphicFramePr>
        <xdr:cNvPr id="5" name="Diagramm 1">
          <a:extLst>
            <a:ext uri="{FF2B5EF4-FFF2-40B4-BE49-F238E27FC236}">
              <a16:creationId xmlns:a16="http://schemas.microsoft.com/office/drawing/2014/main" id="{7F480CCD-8D57-4259-AB87-EC9EB3985BFE}"/>
            </a:ext>
            <a:ext uri="{147F2762-F138-4A5C-976F-8EAC2B608ADB}">
              <a16:predDERef xmlns:a16="http://schemas.microsoft.com/office/drawing/2014/main" pred="{80EB6445-C818-4503-8FB7-96C7E1A4C2D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0.64547</cdr:x>
      <cdr:y>0.82647</cdr:y>
    </cdr:from>
    <cdr:to>
      <cdr:x>0.93837</cdr:x>
      <cdr:y>0.88743</cdr:y>
    </cdr:to>
    <cdr:sp macro="" textlink="">
      <cdr:nvSpPr>
        <cdr:cNvPr id="3" name="Textfeld 1">
          <a:extLst xmlns:a="http://schemas.openxmlformats.org/drawingml/2006/main">
            <a:ext uri="{FF2B5EF4-FFF2-40B4-BE49-F238E27FC236}">
              <a16:creationId xmlns:a16="http://schemas.microsoft.com/office/drawing/2014/main" id="{E760B97D-4208-41B8-9FBD-A5D1C7FB2289}"/>
            </a:ext>
          </a:extLst>
        </cdr:cNvPr>
        <cdr:cNvSpPr txBox="1"/>
      </cdr:nvSpPr>
      <cdr:spPr>
        <a:xfrm xmlns:a="http://schemas.openxmlformats.org/drawingml/2006/main">
          <a:off x="3996266" y="3393821"/>
          <a:ext cx="1813417" cy="2503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900">
              <a:latin typeface="+mn-lt"/>
            </a:rPr>
            <a:t>Quelle: EZB</a:t>
          </a:r>
        </a:p>
      </cdr:txBody>
    </cdr:sp>
  </cdr:relSizeAnchor>
</c:userShapes>
</file>

<file path=xl/drawings/drawing103.xml><?xml version="1.0" encoding="utf-8"?>
<c:userShapes xmlns:c="http://schemas.openxmlformats.org/drawingml/2006/chart">
  <cdr:relSizeAnchor xmlns:cdr="http://schemas.openxmlformats.org/drawingml/2006/chartDrawing">
    <cdr:from>
      <cdr:x>0.68168</cdr:x>
      <cdr:y>0.81227</cdr:y>
    </cdr:from>
    <cdr:to>
      <cdr:x>0.97433</cdr:x>
      <cdr:y>0.87322</cdr:y>
    </cdr:to>
    <cdr:sp macro="" textlink="">
      <cdr:nvSpPr>
        <cdr:cNvPr id="2" name="Textfeld 1">
          <a:extLst xmlns:a="http://schemas.openxmlformats.org/drawingml/2006/main">
            <a:ext uri="{FF2B5EF4-FFF2-40B4-BE49-F238E27FC236}">
              <a16:creationId xmlns:a16="http://schemas.microsoft.com/office/drawing/2014/main" id="{8C1BB1D8-3209-4268-8939-B38F4F6382FF}"/>
            </a:ext>
          </a:extLst>
        </cdr:cNvPr>
        <cdr:cNvSpPr txBox="1"/>
      </cdr:nvSpPr>
      <cdr:spPr>
        <a:xfrm xmlns:a="http://schemas.openxmlformats.org/drawingml/2006/main">
          <a:off x="4220451" y="3334137"/>
          <a:ext cx="1811870" cy="25018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900">
              <a:latin typeface="+mn-lt"/>
            </a:rPr>
            <a:t>Quelle: EZB</a:t>
          </a:r>
        </a:p>
      </cdr:txBody>
    </cdr:sp>
  </cdr:relSizeAnchor>
</c:userShapes>
</file>

<file path=xl/drawings/drawing104.xml><?xml version="1.0" encoding="utf-8"?>
<xdr:wsDr xmlns:xdr="http://schemas.openxmlformats.org/drawingml/2006/spreadsheetDrawing" xmlns:a="http://schemas.openxmlformats.org/drawingml/2006/main">
  <xdr:twoCellAnchor>
    <xdr:from>
      <xdr:col>5</xdr:col>
      <xdr:colOff>414617</xdr:colOff>
      <xdr:row>4</xdr:row>
      <xdr:rowOff>112058</xdr:rowOff>
    </xdr:from>
    <xdr:to>
      <xdr:col>13</xdr:col>
      <xdr:colOff>509867</xdr:colOff>
      <xdr:row>28</xdr:row>
      <xdr:rowOff>53788</xdr:rowOff>
    </xdr:to>
    <xdr:graphicFrame macro="">
      <xdr:nvGraphicFramePr>
        <xdr:cNvPr id="2" name="Diagramm 1">
          <a:extLst>
            <a:ext uri="{FF2B5EF4-FFF2-40B4-BE49-F238E27FC236}">
              <a16:creationId xmlns:a16="http://schemas.microsoft.com/office/drawing/2014/main" id="{00000000-0008-0000-20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c:userShapes xmlns:c="http://schemas.openxmlformats.org/drawingml/2006/chart">
  <cdr:relSizeAnchor xmlns:cdr="http://schemas.openxmlformats.org/drawingml/2006/chartDrawing">
    <cdr:from>
      <cdr:x>0.64909</cdr:x>
      <cdr:y>0.79918</cdr:y>
    </cdr:from>
    <cdr:to>
      <cdr:x>0.94199</cdr:x>
      <cdr:y>0.86014</cdr:y>
    </cdr:to>
    <cdr:sp macro="" textlink="">
      <cdr:nvSpPr>
        <cdr:cNvPr id="3" name="Textfeld 1">
          <a:extLst xmlns:a="http://schemas.openxmlformats.org/drawingml/2006/main">
            <a:ext uri="{FF2B5EF4-FFF2-40B4-BE49-F238E27FC236}">
              <a16:creationId xmlns:a16="http://schemas.microsoft.com/office/drawing/2014/main" id="{5B54D1FD-BD52-496E-8E8F-3A05518AD03E}"/>
            </a:ext>
          </a:extLst>
        </cdr:cNvPr>
        <cdr:cNvSpPr txBox="1"/>
      </cdr:nvSpPr>
      <cdr:spPr>
        <a:xfrm xmlns:a="http://schemas.openxmlformats.org/drawingml/2006/main">
          <a:off x="4018678" y="3281763"/>
          <a:ext cx="1813417" cy="2503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900">
              <a:latin typeface="+mn-lt"/>
            </a:rPr>
            <a:t>Quelle: EZB</a:t>
          </a:r>
        </a:p>
      </cdr:txBody>
    </cdr:sp>
  </cdr:relSizeAnchor>
</c:userShapes>
</file>

<file path=xl/drawings/drawing106.xml><?xml version="1.0" encoding="utf-8"?>
<xdr:wsDr xmlns:xdr="http://schemas.openxmlformats.org/drawingml/2006/spreadsheetDrawing" xmlns:a="http://schemas.openxmlformats.org/drawingml/2006/main">
  <xdr:twoCellAnchor>
    <xdr:from>
      <xdr:col>21</xdr:col>
      <xdr:colOff>221585</xdr:colOff>
      <xdr:row>33</xdr:row>
      <xdr:rowOff>52274</xdr:rowOff>
    </xdr:from>
    <xdr:to>
      <xdr:col>29</xdr:col>
      <xdr:colOff>590659</xdr:colOff>
      <xdr:row>47</xdr:row>
      <xdr:rowOff>106702</xdr:rowOff>
    </xdr:to>
    <xdr:sp macro="" textlink="">
      <xdr:nvSpPr>
        <xdr:cNvPr id="4" name="Text Box 5">
          <a:extLst>
            <a:ext uri="{FF2B5EF4-FFF2-40B4-BE49-F238E27FC236}">
              <a16:creationId xmlns:a16="http://schemas.microsoft.com/office/drawing/2014/main" id="{00000000-0008-0000-2100-000004000000}"/>
            </a:ext>
          </a:extLst>
        </xdr:cNvPr>
        <xdr:cNvSpPr txBox="1">
          <a:spLocks noChangeArrowheads="1"/>
        </xdr:cNvSpPr>
      </xdr:nvSpPr>
      <xdr:spPr bwMode="auto">
        <a:xfrm>
          <a:off x="16805476" y="6106710"/>
          <a:ext cx="6686747" cy="257595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Die Harmonisierten Indikatoren der preislichen Wettbewerbsfähigkeit sollen als einheitliche und vergleichbare Messgrößen für die Preis- und Kostenwettbewerbsfähigkeit der Länder des Euro-Währungsgebiets dienen, die auch den realen effektiven Wechselkursen (EWKs) des Euro entsprechen. Diese Indikatoren werden nach der gleichen Methode und anhand der gleichen Datenquellen wie die Euro-EWKs erstellt. Während der Harmonisierte Indikator der preislichen Wettbewerbsfähigkeit eines bestimmten Landes sowohl den Handel mit anderen Ländern des Euroraums als auch den Handel mit Drittstaaten erfasst, beruhen die Euro-EWKs ausschließlich auf dem Handel mit Ländern außerhalb des Eurogebiets. Daher bilden die Harmonisierten Indikatoren der preislichen Wettbewerbsfähigkeit und die effektiven Wechselkurse des Euro unterschiedliche Größen ab und lassen sich nicht direkt miteinander vergleichen. Die Harmonisierten Indikatoren der preislichen Wettbewerbsfähigkeit ergänzen andere von einigen nationalen Zentralbanken des Eurosystems veröffentlichte Indikatoren der Wettbewerbsfähigkeit. Diese können nach unterschiedlichen Methoden und in einigen Fällen auf Basis verschiedener Preis- und Kostenindikatoren berechnet sein, um den spezifischen Gegebenheiten des jeweiligen Landes Rechnung zu tragen.</a:t>
          </a:r>
        </a:p>
        <a:p>
          <a:pPr algn="l" rtl="0">
            <a:defRPr sz="1000"/>
          </a:pPr>
          <a:endParaRPr lang="de-DE" sz="1000" b="0" i="0" u="none" strike="noStrike" baseline="0">
            <a:solidFill>
              <a:srgbClr val="000000"/>
            </a:solidFill>
            <a:latin typeface="Arial"/>
            <a:cs typeface="Arial"/>
          </a:endParaRPr>
        </a:p>
        <a:p>
          <a:pPr algn="l" rtl="0">
            <a:defRPr sz="1000"/>
          </a:pPr>
          <a:r>
            <a:rPr lang="de-DE" sz="1000" b="0" i="0" u="none" strike="noStrike" baseline="0">
              <a:solidFill>
                <a:srgbClr val="000000"/>
              </a:solidFill>
              <a:latin typeface="Arial"/>
              <a:cs typeface="Arial"/>
            </a:rPr>
            <a:t>Die Berechnungsmethode entspricht dem Konzept der EZB für die realen effektiven Wechselkurse (EZB-Monatsbericht, März 2012, Seiten 21-25; detaillierter im Occasional Paper Nr. 134 der EZB vom Juni 2012).</a:t>
          </a:r>
          <a:endParaRPr lang="de-DE"/>
        </a:p>
      </xdr:txBody>
    </xdr:sp>
    <xdr:clientData/>
  </xdr:twoCellAnchor>
  <xdr:twoCellAnchor>
    <xdr:from>
      <xdr:col>21</xdr:col>
      <xdr:colOff>369431</xdr:colOff>
      <xdr:row>8</xdr:row>
      <xdr:rowOff>144378</xdr:rowOff>
    </xdr:from>
    <xdr:to>
      <xdr:col>29</xdr:col>
      <xdr:colOff>464681</xdr:colOff>
      <xdr:row>31</xdr:row>
      <xdr:rowOff>129414</xdr:rowOff>
    </xdr:to>
    <xdr:graphicFrame macro="">
      <xdr:nvGraphicFramePr>
        <xdr:cNvPr id="5" name="Chart 35">
          <a:extLst>
            <a:ext uri="{FF2B5EF4-FFF2-40B4-BE49-F238E27FC236}">
              <a16:creationId xmlns:a16="http://schemas.microsoft.com/office/drawing/2014/main" id="{00000000-0008-0000-2100-000005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0.00724</cdr:x>
      <cdr:y>0.01653</cdr:y>
    </cdr:from>
    <cdr:to>
      <cdr:x>0.99367</cdr:x>
      <cdr:y>0.19092</cdr:y>
    </cdr:to>
    <cdr:sp macro="" textlink="">
      <cdr:nvSpPr>
        <cdr:cNvPr id="3" name="Textfeld 2">
          <a:extLst xmlns:a="http://schemas.openxmlformats.org/drawingml/2006/main">
            <a:ext uri="{FF2B5EF4-FFF2-40B4-BE49-F238E27FC236}">
              <a16:creationId xmlns:a16="http://schemas.microsoft.com/office/drawing/2014/main" id="{25D79EFA-EA30-43D8-9599-A0E977CEE1D7}"/>
            </a:ext>
          </a:extLst>
        </cdr:cNvPr>
        <cdr:cNvSpPr txBox="1"/>
      </cdr:nvSpPr>
      <cdr:spPr>
        <a:xfrm xmlns:a="http://schemas.openxmlformats.org/drawingml/2006/main">
          <a:off x="44825" y="67879"/>
          <a:ext cx="6107204" cy="7161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de-DE" sz="1600" b="1">
              <a:latin typeface="+mn-lt"/>
            </a:rPr>
            <a:t>Harmonisierter EZB-Indikator der preislichen Wettbewerbsfähigkeit </a:t>
          </a:r>
          <a:br>
            <a:rPr lang="de-DE" sz="1700" b="1">
              <a:latin typeface="+mn-lt"/>
            </a:rPr>
          </a:br>
          <a:r>
            <a:rPr lang="de-DE" sz="1200" b="0" i="0" baseline="0">
              <a:effectLst/>
              <a:latin typeface="+mn-lt"/>
              <a:ea typeface="+mn-ea"/>
              <a:cs typeface="+mn-cs"/>
            </a:rPr>
            <a:t>(Anstieg des Indikators = Verringerung der Wettbewerbsfähigkeit; 1999 Q1 = 100)</a:t>
          </a:r>
          <a:endParaRPr lang="de-DE" sz="2000">
            <a:effectLst/>
            <a:latin typeface="+mn-lt"/>
          </a:endParaRPr>
        </a:p>
      </cdr:txBody>
    </cdr:sp>
  </cdr:relSizeAnchor>
</c:userShapes>
</file>

<file path=xl/drawings/drawing108.xml><?xml version="1.0" encoding="utf-8"?>
<xdr:wsDr xmlns:xdr="http://schemas.openxmlformats.org/drawingml/2006/spreadsheetDrawing" xmlns:a="http://schemas.openxmlformats.org/drawingml/2006/main">
  <xdr:twoCellAnchor>
    <xdr:from>
      <xdr:col>21</xdr:col>
      <xdr:colOff>423423</xdr:colOff>
      <xdr:row>20</xdr:row>
      <xdr:rowOff>4002</xdr:rowOff>
    </xdr:from>
    <xdr:to>
      <xdr:col>29</xdr:col>
      <xdr:colOff>518673</xdr:colOff>
      <xdr:row>43</xdr:row>
      <xdr:rowOff>123265</xdr:rowOff>
    </xdr:to>
    <xdr:graphicFrame macro="">
      <xdr:nvGraphicFramePr>
        <xdr:cNvPr id="3" name="Chart 35">
          <a:extLst>
            <a:ext uri="{FF2B5EF4-FFF2-40B4-BE49-F238E27FC236}">
              <a16:creationId xmlns:a16="http://schemas.microsoft.com/office/drawing/2014/main" id="{50561C86-684A-472F-8C58-574A8E89305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0.00724</cdr:x>
      <cdr:y>0.01653</cdr:y>
    </cdr:from>
    <cdr:to>
      <cdr:x>0.99367</cdr:x>
      <cdr:y>0.19092</cdr:y>
    </cdr:to>
    <cdr:sp macro="" textlink="">
      <cdr:nvSpPr>
        <cdr:cNvPr id="3" name="Textfeld 2">
          <a:extLst xmlns:a="http://schemas.openxmlformats.org/drawingml/2006/main">
            <a:ext uri="{FF2B5EF4-FFF2-40B4-BE49-F238E27FC236}">
              <a16:creationId xmlns:a16="http://schemas.microsoft.com/office/drawing/2014/main" id="{25D79EFA-EA30-43D8-9599-A0E977CEE1D7}"/>
            </a:ext>
          </a:extLst>
        </cdr:cNvPr>
        <cdr:cNvSpPr txBox="1"/>
      </cdr:nvSpPr>
      <cdr:spPr>
        <a:xfrm xmlns:a="http://schemas.openxmlformats.org/drawingml/2006/main">
          <a:off x="44825" y="67879"/>
          <a:ext cx="6107204" cy="7161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rtl="0" eaLnBrk="1" fontAlgn="auto" latinLnBrk="0" hangingPunct="1">
            <a:lnSpc>
              <a:spcPct val="100000"/>
            </a:lnSpc>
            <a:spcBef>
              <a:spcPts val="0"/>
            </a:spcBef>
            <a:spcAft>
              <a:spcPts val="0"/>
            </a:spcAft>
            <a:buClrTx/>
            <a:buSzTx/>
            <a:buFontTx/>
            <a:buNone/>
            <a:tabLst/>
            <a:defRPr/>
          </a:pPr>
          <a:r>
            <a:rPr lang="de-DE" sz="1600" b="1">
              <a:latin typeface="+mn-lt"/>
            </a:rPr>
            <a:t>Harmonisierter EZB-Indikator der preislichen Wettbewerbsfähigkeit </a:t>
          </a:r>
          <a:br>
            <a:rPr lang="de-DE" sz="1700" b="1">
              <a:latin typeface="+mn-lt"/>
            </a:rPr>
          </a:br>
          <a:r>
            <a:rPr lang="de-DE" sz="1200" b="0" i="0" baseline="0">
              <a:effectLst/>
              <a:latin typeface="+mn-lt"/>
              <a:ea typeface="+mn-ea"/>
              <a:cs typeface="+mn-cs"/>
            </a:rPr>
            <a:t>(Anstieg des Indikators = Verringerung der Wettbewerbsfähigkeit; 1999 Q1 = 100)</a:t>
          </a:r>
          <a:endParaRPr lang="de-DE" sz="2000">
            <a:effectLst/>
            <a:latin typeface="+mn-lt"/>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0.68594</cdr:x>
      <cdr:y>0.8441</cdr:y>
    </cdr:from>
    <cdr:to>
      <cdr:x>0.97887</cdr:x>
      <cdr:y>0.90197</cdr:y>
    </cdr:to>
    <cdr:sp macro="" textlink="">
      <cdr:nvSpPr>
        <cdr:cNvPr id="2" name="Textfeld 1">
          <a:extLst xmlns:a="http://schemas.openxmlformats.org/drawingml/2006/main">
            <a:ext uri="{FF2B5EF4-FFF2-40B4-BE49-F238E27FC236}">
              <a16:creationId xmlns:a16="http://schemas.microsoft.com/office/drawing/2014/main" id="{B61CADAD-3B02-43B6-BA5E-066BA8C9C495}"/>
            </a:ext>
          </a:extLst>
        </cdr:cNvPr>
        <cdr:cNvSpPr txBox="1"/>
      </cdr:nvSpPr>
      <cdr:spPr>
        <a:xfrm xmlns:a="http://schemas.openxmlformats.org/drawingml/2006/main">
          <a:off x="4246828" y="3036313"/>
          <a:ext cx="1813603" cy="2081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110.xml><?xml version="1.0" encoding="utf-8"?>
<xdr:wsDr xmlns:xdr="http://schemas.openxmlformats.org/drawingml/2006/spreadsheetDrawing" xmlns:a="http://schemas.openxmlformats.org/drawingml/2006/main">
  <xdr:twoCellAnchor>
    <xdr:from>
      <xdr:col>12</xdr:col>
      <xdr:colOff>0</xdr:colOff>
      <xdr:row>11</xdr:row>
      <xdr:rowOff>0</xdr:rowOff>
    </xdr:from>
    <xdr:to>
      <xdr:col>20</xdr:col>
      <xdr:colOff>95250</xdr:colOff>
      <xdr:row>33</xdr:row>
      <xdr:rowOff>161925</xdr:rowOff>
    </xdr:to>
    <xdr:graphicFrame macro="">
      <xdr:nvGraphicFramePr>
        <xdr:cNvPr id="49521669" name="Diagramm 7">
          <a:extLst>
            <a:ext uri="{FF2B5EF4-FFF2-40B4-BE49-F238E27FC236}">
              <a16:creationId xmlns:a16="http://schemas.microsoft.com/office/drawing/2014/main" id="{00000000-0008-0000-2200-000005A4F30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752475</xdr:colOff>
      <xdr:row>34</xdr:row>
      <xdr:rowOff>152400</xdr:rowOff>
    </xdr:from>
    <xdr:to>
      <xdr:col>19</xdr:col>
      <xdr:colOff>165322</xdr:colOff>
      <xdr:row>49</xdr:row>
      <xdr:rowOff>162988</xdr:rowOff>
    </xdr:to>
    <xdr:graphicFrame macro="">
      <xdr:nvGraphicFramePr>
        <xdr:cNvPr id="4" name="Diagramm 7">
          <a:extLst>
            <a:ext uri="{FF2B5EF4-FFF2-40B4-BE49-F238E27FC236}">
              <a16:creationId xmlns:a16="http://schemas.microsoft.com/office/drawing/2014/main" id="{FEBD0779-7A5D-4EFA-9989-0F4A67E1E6C9}"/>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c:userShapes xmlns:c="http://schemas.openxmlformats.org/drawingml/2006/chart">
  <cdr:relSizeAnchor xmlns:cdr="http://schemas.openxmlformats.org/drawingml/2006/chartDrawing">
    <cdr:from>
      <cdr:x>0.67789</cdr:x>
      <cdr:y>0.82012</cdr:y>
    </cdr:from>
    <cdr:to>
      <cdr:x>0.97079</cdr:x>
      <cdr:y>0.88107</cdr:y>
    </cdr:to>
    <cdr:sp macro="" textlink="">
      <cdr:nvSpPr>
        <cdr:cNvPr id="2" name="Textfeld 1">
          <a:extLst xmlns:a="http://schemas.openxmlformats.org/drawingml/2006/main">
            <a:ext uri="{FF2B5EF4-FFF2-40B4-BE49-F238E27FC236}">
              <a16:creationId xmlns:a16="http://schemas.microsoft.com/office/drawing/2014/main" id="{123C7790-2F76-4C6B-87DA-0DC7E8F4F052}"/>
            </a:ext>
          </a:extLst>
        </cdr:cNvPr>
        <cdr:cNvSpPr txBox="1"/>
      </cdr:nvSpPr>
      <cdr:spPr>
        <a:xfrm xmlns:a="http://schemas.openxmlformats.org/drawingml/2006/main">
          <a:off x="4196984" y="3367756"/>
          <a:ext cx="1813417" cy="2502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900">
              <a:latin typeface="+mn-lt"/>
            </a:rPr>
            <a:t>Quelle: US EIA</a:t>
          </a:r>
        </a:p>
      </cdr:txBody>
    </cdr:sp>
  </cdr:relSizeAnchor>
</c:userShapes>
</file>

<file path=xl/drawings/drawing112.xml><?xml version="1.0" encoding="utf-8"?>
<xdr:wsDr xmlns:xdr="http://schemas.openxmlformats.org/drawingml/2006/spreadsheetDrawing" xmlns:a="http://schemas.openxmlformats.org/drawingml/2006/main">
  <xdr:twoCellAnchor>
    <xdr:from>
      <xdr:col>11</xdr:col>
      <xdr:colOff>666750</xdr:colOff>
      <xdr:row>5</xdr:row>
      <xdr:rowOff>16565</xdr:rowOff>
    </xdr:from>
    <xdr:to>
      <xdr:col>19</xdr:col>
      <xdr:colOff>781878</xdr:colOff>
      <xdr:row>27</xdr:row>
      <xdr:rowOff>119270</xdr:rowOff>
    </xdr:to>
    <xdr:graphicFrame macro="">
      <xdr:nvGraphicFramePr>
        <xdr:cNvPr id="44273754" name="Chart 35">
          <a:extLst>
            <a:ext uri="{FF2B5EF4-FFF2-40B4-BE49-F238E27FC236}">
              <a16:creationId xmlns:a16="http://schemas.microsoft.com/office/drawing/2014/main" id="{00000000-0008-0000-2300-00005A90A30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0.59039</cdr:x>
      <cdr:y>0.8152</cdr:y>
    </cdr:from>
    <cdr:to>
      <cdr:x>0.87816</cdr:x>
      <cdr:y>0.87103</cdr:y>
    </cdr:to>
    <cdr:sp macro="" textlink="">
      <cdr:nvSpPr>
        <cdr:cNvPr id="2" name="Textfeld 1">
          <a:extLst xmlns:a="http://schemas.openxmlformats.org/drawingml/2006/main">
            <a:ext uri="{FF2B5EF4-FFF2-40B4-BE49-F238E27FC236}">
              <a16:creationId xmlns:a16="http://schemas.microsoft.com/office/drawing/2014/main" id="{2CD024C9-BF57-49DB-8DFE-55DE3BFB88FB}"/>
            </a:ext>
          </a:extLst>
        </cdr:cNvPr>
        <cdr:cNvSpPr txBox="1"/>
      </cdr:nvSpPr>
      <cdr:spPr>
        <a:xfrm xmlns:a="http://schemas.openxmlformats.org/drawingml/2006/main">
          <a:off x="3655271" y="3377694"/>
          <a:ext cx="1781656" cy="231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lnSpc>
              <a:spcPts val="900"/>
            </a:lnSpc>
          </a:pPr>
          <a:r>
            <a:rPr lang="de-DE" sz="900">
              <a:latin typeface="+mn-lt"/>
            </a:rPr>
            <a:t>Quelle: Benzinpreise.de</a:t>
          </a:r>
        </a:p>
        <a:p xmlns:a="http://schemas.openxmlformats.org/drawingml/2006/main">
          <a:pPr algn="r"/>
          <a:endParaRPr lang="de-DE" sz="900">
            <a:latin typeface="+mn-lt"/>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20</xdr:col>
      <xdr:colOff>387947</xdr:colOff>
      <xdr:row>5</xdr:row>
      <xdr:rowOff>151393</xdr:rowOff>
    </xdr:from>
    <xdr:to>
      <xdr:col>28</xdr:col>
      <xdr:colOff>283172</xdr:colOff>
      <xdr:row>31</xdr:row>
      <xdr:rowOff>42808</xdr:rowOff>
    </xdr:to>
    <xdr:graphicFrame macro="">
      <xdr:nvGraphicFramePr>
        <xdr:cNvPr id="2" name="Diagramm 1">
          <a:extLst>
            <a:ext uri="{FF2B5EF4-FFF2-40B4-BE49-F238E27FC236}">
              <a16:creationId xmlns:a16="http://schemas.microsoft.com/office/drawing/2014/main" id="{3BFA8798-48EA-4B51-84BA-71465D51E85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33</xdr:row>
      <xdr:rowOff>0</xdr:rowOff>
    </xdr:from>
    <xdr:to>
      <xdr:col>29</xdr:col>
      <xdr:colOff>101413</xdr:colOff>
      <xdr:row>58</xdr:row>
      <xdr:rowOff>70709</xdr:rowOff>
    </xdr:to>
    <xdr:graphicFrame macro="">
      <xdr:nvGraphicFramePr>
        <xdr:cNvPr id="3" name="Diagramm 2">
          <a:extLst>
            <a:ext uri="{FF2B5EF4-FFF2-40B4-BE49-F238E27FC236}">
              <a16:creationId xmlns:a16="http://schemas.microsoft.com/office/drawing/2014/main" id="{0C4B8AB2-E8E5-4268-A24F-11400923D33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941294</xdr:colOff>
      <xdr:row>60</xdr:row>
      <xdr:rowOff>17931</xdr:rowOff>
    </xdr:from>
    <xdr:to>
      <xdr:col>28</xdr:col>
      <xdr:colOff>147953</xdr:colOff>
      <xdr:row>75</xdr:row>
      <xdr:rowOff>28520</xdr:rowOff>
    </xdr:to>
    <xdr:graphicFrame macro="">
      <xdr:nvGraphicFramePr>
        <xdr:cNvPr id="4" name="Diagramm 3">
          <a:extLst>
            <a:ext uri="{FF2B5EF4-FFF2-40B4-BE49-F238E27FC236}">
              <a16:creationId xmlns:a16="http://schemas.microsoft.com/office/drawing/2014/main" id="{58DFC023-1097-4641-AED4-3819C872A7EB}"/>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0.67513</cdr:x>
      <cdr:y>0.85282</cdr:y>
    </cdr:from>
    <cdr:to>
      <cdr:x>0.96806</cdr:x>
      <cdr:y>0.91069</cdr:y>
    </cdr:to>
    <cdr:sp macro="" textlink="">
      <cdr:nvSpPr>
        <cdr:cNvPr id="2" name="Textfeld 1">
          <a:extLst xmlns:a="http://schemas.openxmlformats.org/drawingml/2006/main">
            <a:ext uri="{FF2B5EF4-FFF2-40B4-BE49-F238E27FC236}">
              <a16:creationId xmlns:a16="http://schemas.microsoft.com/office/drawing/2014/main" id="{B61CADAD-3B02-43B6-BA5E-066BA8C9C495}"/>
            </a:ext>
          </a:extLst>
        </cdr:cNvPr>
        <cdr:cNvSpPr txBox="1"/>
      </cdr:nvSpPr>
      <cdr:spPr>
        <a:xfrm xmlns:a="http://schemas.openxmlformats.org/drawingml/2006/main">
          <a:off x="4462865" y="3259999"/>
          <a:ext cx="1936370" cy="2212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13.xml><?xml version="1.0" encoding="utf-8"?>
<xdr:wsDr xmlns:xdr="http://schemas.openxmlformats.org/drawingml/2006/spreadsheetDrawing" xmlns:a="http://schemas.openxmlformats.org/drawingml/2006/main">
  <xdr:twoCellAnchor>
    <xdr:from>
      <xdr:col>2</xdr:col>
      <xdr:colOff>0</xdr:colOff>
      <xdr:row>408</xdr:row>
      <xdr:rowOff>190499</xdr:rowOff>
    </xdr:from>
    <xdr:to>
      <xdr:col>5</xdr:col>
      <xdr:colOff>1057275</xdr:colOff>
      <xdr:row>429</xdr:row>
      <xdr:rowOff>28574</xdr:rowOff>
    </xdr:to>
    <xdr:graphicFrame macro="">
      <xdr:nvGraphicFramePr>
        <xdr:cNvPr id="2" name="Diagramm 1">
          <a:extLst>
            <a:ext uri="{FF2B5EF4-FFF2-40B4-BE49-F238E27FC236}">
              <a16:creationId xmlns:a16="http://schemas.microsoft.com/office/drawing/2014/main" id="{AC3378A0-8B29-497C-BD82-0B944B75FAE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409</xdr:row>
      <xdr:rowOff>9525</xdr:rowOff>
    </xdr:from>
    <xdr:to>
      <xdr:col>9</xdr:col>
      <xdr:colOff>1076325</xdr:colOff>
      <xdr:row>429</xdr:row>
      <xdr:rowOff>38100</xdr:rowOff>
    </xdr:to>
    <xdr:graphicFrame macro="">
      <xdr:nvGraphicFramePr>
        <xdr:cNvPr id="3" name="Diagramm 2">
          <a:extLst>
            <a:ext uri="{FF2B5EF4-FFF2-40B4-BE49-F238E27FC236}">
              <a16:creationId xmlns:a16="http://schemas.microsoft.com/office/drawing/2014/main" id="{6F5500F5-5D4B-4E56-A954-4151D6B1E26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409</xdr:row>
      <xdr:rowOff>0</xdr:rowOff>
    </xdr:from>
    <xdr:to>
      <xdr:col>13</xdr:col>
      <xdr:colOff>1057275</xdr:colOff>
      <xdr:row>429</xdr:row>
      <xdr:rowOff>28575</xdr:rowOff>
    </xdr:to>
    <xdr:graphicFrame macro="">
      <xdr:nvGraphicFramePr>
        <xdr:cNvPr id="4" name="Diagramm 3">
          <a:extLst>
            <a:ext uri="{FF2B5EF4-FFF2-40B4-BE49-F238E27FC236}">
              <a16:creationId xmlns:a16="http://schemas.microsoft.com/office/drawing/2014/main" id="{6DDA0927-186E-40B7-8854-A5F8AD6E6FA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408</xdr:row>
      <xdr:rowOff>180975</xdr:rowOff>
    </xdr:from>
    <xdr:to>
      <xdr:col>17</xdr:col>
      <xdr:colOff>1057275</xdr:colOff>
      <xdr:row>429</xdr:row>
      <xdr:rowOff>19050</xdr:rowOff>
    </xdr:to>
    <xdr:graphicFrame macro="">
      <xdr:nvGraphicFramePr>
        <xdr:cNvPr id="5" name="Diagramm 4">
          <a:extLst>
            <a:ext uri="{FF2B5EF4-FFF2-40B4-BE49-F238E27FC236}">
              <a16:creationId xmlns:a16="http://schemas.microsoft.com/office/drawing/2014/main" id="{79BB7374-1B18-44B1-9B45-6DD4A36B7BB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22</xdr:col>
      <xdr:colOff>392206</xdr:colOff>
      <xdr:row>4</xdr:row>
      <xdr:rowOff>63232</xdr:rowOff>
    </xdr:from>
    <xdr:to>
      <xdr:col>30</xdr:col>
      <xdr:colOff>487456</xdr:colOff>
      <xdr:row>29</xdr:row>
      <xdr:rowOff>108858</xdr:rowOff>
    </xdr:to>
    <xdr:graphicFrame macro="">
      <xdr:nvGraphicFramePr>
        <xdr:cNvPr id="2" name="Chart 35">
          <a:extLst>
            <a:ext uri="{FF2B5EF4-FFF2-40B4-BE49-F238E27FC236}">
              <a16:creationId xmlns:a16="http://schemas.microsoft.com/office/drawing/2014/main" id="{EA8063AA-7499-47AB-B691-F0798DDE403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359548</xdr:colOff>
      <xdr:row>30</xdr:row>
      <xdr:rowOff>112377</xdr:rowOff>
    </xdr:from>
    <xdr:to>
      <xdr:col>30</xdr:col>
      <xdr:colOff>454798</xdr:colOff>
      <xdr:row>53</xdr:row>
      <xdr:rowOff>101172</xdr:rowOff>
    </xdr:to>
    <xdr:graphicFrame macro="">
      <xdr:nvGraphicFramePr>
        <xdr:cNvPr id="3" name="Chart 35">
          <a:extLst>
            <a:ext uri="{FF2B5EF4-FFF2-40B4-BE49-F238E27FC236}">
              <a16:creationId xmlns:a16="http://schemas.microsoft.com/office/drawing/2014/main" id="{FED75AE4-CFA0-46B7-BDC9-8DCC29C5557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0.68413</cdr:x>
      <cdr:y>0.81525</cdr:y>
    </cdr:from>
    <cdr:to>
      <cdr:x>0.97706</cdr:x>
      <cdr:y>0.87312</cdr:y>
    </cdr:to>
    <cdr:sp macro="" textlink="">
      <cdr:nvSpPr>
        <cdr:cNvPr id="2" name="Textfeld 1">
          <a:extLst xmlns:a="http://schemas.openxmlformats.org/drawingml/2006/main">
            <a:ext uri="{FF2B5EF4-FFF2-40B4-BE49-F238E27FC236}">
              <a16:creationId xmlns:a16="http://schemas.microsoft.com/office/drawing/2014/main" id="{B61CADAD-3B02-43B6-BA5E-066BA8C9C495}"/>
            </a:ext>
          </a:extLst>
        </cdr:cNvPr>
        <cdr:cNvSpPr txBox="1"/>
      </cdr:nvSpPr>
      <cdr:spPr>
        <a:xfrm xmlns:a="http://schemas.openxmlformats.org/drawingml/2006/main">
          <a:off x="4235621" y="3245872"/>
          <a:ext cx="1813603" cy="230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16.xml><?xml version="1.0" encoding="utf-8"?>
<c:userShapes xmlns:c="http://schemas.openxmlformats.org/drawingml/2006/chart">
  <cdr:relSizeAnchor xmlns:cdr="http://schemas.openxmlformats.org/drawingml/2006/chartDrawing">
    <cdr:from>
      <cdr:x>0.68051</cdr:x>
      <cdr:y>0.8434</cdr:y>
    </cdr:from>
    <cdr:to>
      <cdr:x>0.97344</cdr:x>
      <cdr:y>0.90127</cdr:y>
    </cdr:to>
    <cdr:sp macro="" textlink="">
      <cdr:nvSpPr>
        <cdr:cNvPr id="2" name="Textfeld 1">
          <a:extLst xmlns:a="http://schemas.openxmlformats.org/drawingml/2006/main">
            <a:ext uri="{FF2B5EF4-FFF2-40B4-BE49-F238E27FC236}">
              <a16:creationId xmlns:a16="http://schemas.microsoft.com/office/drawing/2014/main" id="{B61CADAD-3B02-43B6-BA5E-066BA8C9C495}"/>
            </a:ext>
          </a:extLst>
        </cdr:cNvPr>
        <cdr:cNvSpPr txBox="1"/>
      </cdr:nvSpPr>
      <cdr:spPr>
        <a:xfrm xmlns:a="http://schemas.openxmlformats.org/drawingml/2006/main">
          <a:off x="4213208" y="3357937"/>
          <a:ext cx="1813603" cy="2304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17.xml><?xml version="1.0" encoding="utf-8"?>
<xdr:wsDr xmlns:xdr="http://schemas.openxmlformats.org/drawingml/2006/spreadsheetDrawing" xmlns:a="http://schemas.openxmlformats.org/drawingml/2006/main">
  <xdr:twoCellAnchor>
    <xdr:from>
      <xdr:col>20</xdr:col>
      <xdr:colOff>15474</xdr:colOff>
      <xdr:row>5</xdr:row>
      <xdr:rowOff>9447</xdr:rowOff>
    </xdr:from>
    <xdr:to>
      <xdr:col>27</xdr:col>
      <xdr:colOff>714588</xdr:colOff>
      <xdr:row>25</xdr:row>
      <xdr:rowOff>32658</xdr:rowOff>
    </xdr:to>
    <xdr:graphicFrame macro="">
      <xdr:nvGraphicFramePr>
        <xdr:cNvPr id="2" name="Chart 35">
          <a:extLst>
            <a:ext uri="{FF2B5EF4-FFF2-40B4-BE49-F238E27FC236}">
              <a16:creationId xmlns:a16="http://schemas.microsoft.com/office/drawing/2014/main" id="{B6BD110C-B3A4-4782-B7C0-42019657FE5B}"/>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756825</xdr:colOff>
      <xdr:row>27</xdr:row>
      <xdr:rowOff>12753</xdr:rowOff>
    </xdr:from>
    <xdr:to>
      <xdr:col>27</xdr:col>
      <xdr:colOff>681692</xdr:colOff>
      <xdr:row>46</xdr:row>
      <xdr:rowOff>32656</xdr:rowOff>
    </xdr:to>
    <xdr:graphicFrame macro="">
      <xdr:nvGraphicFramePr>
        <xdr:cNvPr id="3" name="Chart 35">
          <a:extLst>
            <a:ext uri="{FF2B5EF4-FFF2-40B4-BE49-F238E27FC236}">
              <a16:creationId xmlns:a16="http://schemas.microsoft.com/office/drawing/2014/main" id="{AEBD44F0-1989-4A8E-802E-F2E27D81DAF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37192</xdr:colOff>
      <xdr:row>48</xdr:row>
      <xdr:rowOff>15741</xdr:rowOff>
    </xdr:from>
    <xdr:to>
      <xdr:col>27</xdr:col>
      <xdr:colOff>726781</xdr:colOff>
      <xdr:row>69</xdr:row>
      <xdr:rowOff>91249</xdr:rowOff>
    </xdr:to>
    <xdr:graphicFrame macro="">
      <xdr:nvGraphicFramePr>
        <xdr:cNvPr id="4" name="Chart 35">
          <a:extLst>
            <a:ext uri="{FF2B5EF4-FFF2-40B4-BE49-F238E27FC236}">
              <a16:creationId xmlns:a16="http://schemas.microsoft.com/office/drawing/2014/main" id="{C3C9B2F3-379E-4F03-BD3F-CE56288BCBF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0.04867</cdr:x>
      <cdr:y>0.78946</cdr:y>
    </cdr:from>
    <cdr:to>
      <cdr:x>0.34111</cdr:x>
      <cdr:y>0.84173</cdr:y>
    </cdr:to>
    <cdr:sp macro="" textlink="">
      <cdr:nvSpPr>
        <cdr:cNvPr id="2" name="Textfeld 1">
          <a:extLst xmlns:a="http://schemas.openxmlformats.org/drawingml/2006/main">
            <a:ext uri="{FF2B5EF4-FFF2-40B4-BE49-F238E27FC236}">
              <a16:creationId xmlns:a16="http://schemas.microsoft.com/office/drawing/2014/main" id="{36F11291-61D8-4311-93B6-259A199B2099}"/>
            </a:ext>
          </a:extLst>
        </cdr:cNvPr>
        <cdr:cNvSpPr txBox="1"/>
      </cdr:nvSpPr>
      <cdr:spPr>
        <a:xfrm xmlns:a="http://schemas.openxmlformats.org/drawingml/2006/main">
          <a:off x="293616" y="2894230"/>
          <a:ext cx="1764324" cy="1916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19.xml><?xml version="1.0" encoding="utf-8"?>
<c:userShapes xmlns:c="http://schemas.openxmlformats.org/drawingml/2006/chart">
  <cdr:relSizeAnchor xmlns:cdr="http://schemas.openxmlformats.org/drawingml/2006/chartDrawing">
    <cdr:from>
      <cdr:x>0.68735</cdr:x>
      <cdr:y>0.81672</cdr:y>
    </cdr:from>
    <cdr:to>
      <cdr:x>0.97979</cdr:x>
      <cdr:y>0.86899</cdr:y>
    </cdr:to>
    <cdr:sp macro="" textlink="">
      <cdr:nvSpPr>
        <cdr:cNvPr id="2" name="Textfeld 1">
          <a:extLst xmlns:a="http://schemas.openxmlformats.org/drawingml/2006/main">
            <a:ext uri="{FF2B5EF4-FFF2-40B4-BE49-F238E27FC236}">
              <a16:creationId xmlns:a16="http://schemas.microsoft.com/office/drawing/2014/main" id="{36F11291-61D8-4311-93B6-259A199B2099}"/>
            </a:ext>
          </a:extLst>
        </cdr:cNvPr>
        <cdr:cNvSpPr txBox="1"/>
      </cdr:nvSpPr>
      <cdr:spPr>
        <a:xfrm xmlns:a="http://schemas.openxmlformats.org/drawingml/2006/main">
          <a:off x="4153387" y="2506146"/>
          <a:ext cx="1767109" cy="160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2.xml><?xml version="1.0" encoding="utf-8"?>
<c:userShapes xmlns:c="http://schemas.openxmlformats.org/drawingml/2006/chart">
  <cdr:relSizeAnchor xmlns:cdr="http://schemas.openxmlformats.org/drawingml/2006/chartDrawing">
    <cdr:from>
      <cdr:x>0.69472</cdr:x>
      <cdr:y>0.80886</cdr:y>
    </cdr:from>
    <cdr:to>
      <cdr:x>0.98765</cdr:x>
      <cdr:y>0.86649</cdr:y>
    </cdr:to>
    <cdr:sp macro="" textlink="">
      <cdr:nvSpPr>
        <cdr:cNvPr id="2" name="Textfeld 1">
          <a:extLst xmlns:a="http://schemas.openxmlformats.org/drawingml/2006/main">
            <a:ext uri="{FF2B5EF4-FFF2-40B4-BE49-F238E27FC236}">
              <a16:creationId xmlns:a16="http://schemas.microsoft.com/office/drawing/2014/main" id="{D6F81913-D03C-42D2-8F43-9D40C3217B7B}"/>
            </a:ext>
          </a:extLst>
        </cdr:cNvPr>
        <cdr:cNvSpPr txBox="1"/>
      </cdr:nvSpPr>
      <cdr:spPr>
        <a:xfrm xmlns:a="http://schemas.openxmlformats.org/drawingml/2006/main">
          <a:off x="4301185" y="3279654"/>
          <a:ext cx="1813603" cy="2336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20.xml><?xml version="1.0" encoding="utf-8"?>
<xdr:wsDr xmlns:xdr="http://schemas.openxmlformats.org/drawingml/2006/spreadsheetDrawing" xmlns:a="http://schemas.openxmlformats.org/drawingml/2006/main">
  <xdr:twoCellAnchor>
    <xdr:from>
      <xdr:col>6</xdr:col>
      <xdr:colOff>458560</xdr:colOff>
      <xdr:row>400</xdr:row>
      <xdr:rowOff>140832</xdr:rowOff>
    </xdr:from>
    <xdr:to>
      <xdr:col>11</xdr:col>
      <xdr:colOff>217713</xdr:colOff>
      <xdr:row>417</xdr:row>
      <xdr:rowOff>129947</xdr:rowOff>
    </xdr:to>
    <xdr:graphicFrame macro="">
      <xdr:nvGraphicFramePr>
        <xdr:cNvPr id="2" name="Diagramm 1">
          <a:extLst>
            <a:ext uri="{FF2B5EF4-FFF2-40B4-BE49-F238E27FC236}">
              <a16:creationId xmlns:a16="http://schemas.microsoft.com/office/drawing/2014/main" id="{0084859E-BDEF-46DA-876B-9B2F6045099C}"/>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469446</xdr:colOff>
      <xdr:row>401</xdr:row>
      <xdr:rowOff>27214</xdr:rowOff>
    </xdr:from>
    <xdr:to>
      <xdr:col>14</xdr:col>
      <xdr:colOff>1254579</xdr:colOff>
      <xdr:row>418</xdr:row>
      <xdr:rowOff>16329</xdr:rowOff>
    </xdr:to>
    <xdr:graphicFrame macro="">
      <xdr:nvGraphicFramePr>
        <xdr:cNvPr id="3" name="Diagramm 2">
          <a:extLst>
            <a:ext uri="{FF2B5EF4-FFF2-40B4-BE49-F238E27FC236}">
              <a16:creationId xmlns:a16="http://schemas.microsoft.com/office/drawing/2014/main" id="{2ACA5002-EADF-402E-9FB4-1B5B5A94EAB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1359354</xdr:colOff>
      <xdr:row>401</xdr:row>
      <xdr:rowOff>27212</xdr:rowOff>
    </xdr:from>
    <xdr:to>
      <xdr:col>17</xdr:col>
      <xdr:colOff>533400</xdr:colOff>
      <xdr:row>418</xdr:row>
      <xdr:rowOff>16328</xdr:rowOff>
    </xdr:to>
    <xdr:graphicFrame macro="">
      <xdr:nvGraphicFramePr>
        <xdr:cNvPr id="5" name="Diagramm 4">
          <a:extLst>
            <a:ext uri="{FF2B5EF4-FFF2-40B4-BE49-F238E27FC236}">
              <a16:creationId xmlns:a16="http://schemas.microsoft.com/office/drawing/2014/main" id="{3D66530A-CBC1-4687-A8F0-0D713D36197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40821</xdr:colOff>
      <xdr:row>400</xdr:row>
      <xdr:rowOff>118381</xdr:rowOff>
    </xdr:from>
    <xdr:to>
      <xdr:col>6</xdr:col>
      <xdr:colOff>340178</xdr:colOff>
      <xdr:row>417</xdr:row>
      <xdr:rowOff>108857</xdr:rowOff>
    </xdr:to>
    <xdr:graphicFrame macro="">
      <xdr:nvGraphicFramePr>
        <xdr:cNvPr id="6" name="Diagramm 5">
          <a:extLst>
            <a:ext uri="{FF2B5EF4-FFF2-40B4-BE49-F238E27FC236}">
              <a16:creationId xmlns:a16="http://schemas.microsoft.com/office/drawing/2014/main" id="{EF65BFAB-5D6A-4934-B1A0-944EA5E450E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639535</xdr:colOff>
      <xdr:row>401</xdr:row>
      <xdr:rowOff>13607</xdr:rowOff>
    </xdr:from>
    <xdr:to>
      <xdr:col>19</xdr:col>
      <xdr:colOff>654503</xdr:colOff>
      <xdr:row>418</xdr:row>
      <xdr:rowOff>2722</xdr:rowOff>
    </xdr:to>
    <xdr:graphicFrame macro="">
      <xdr:nvGraphicFramePr>
        <xdr:cNvPr id="8" name="Diagramm 7">
          <a:extLst>
            <a:ext uri="{FF2B5EF4-FFF2-40B4-BE49-F238E27FC236}">
              <a16:creationId xmlns:a16="http://schemas.microsoft.com/office/drawing/2014/main" id="{572B5788-8523-4EF0-9871-6CF91D7CD03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19050</xdr:colOff>
      <xdr:row>26</xdr:row>
      <xdr:rowOff>119062</xdr:rowOff>
    </xdr:from>
    <xdr:to>
      <xdr:col>24</xdr:col>
      <xdr:colOff>576263</xdr:colOff>
      <xdr:row>43</xdr:row>
      <xdr:rowOff>85725</xdr:rowOff>
    </xdr:to>
    <xdr:graphicFrame macro="">
      <xdr:nvGraphicFramePr>
        <xdr:cNvPr id="4" name="Diagramm 3">
          <a:extLst>
            <a:ext uri="{FF2B5EF4-FFF2-40B4-BE49-F238E27FC236}">
              <a16:creationId xmlns:a16="http://schemas.microsoft.com/office/drawing/2014/main" id="{33195FA1-7030-481E-8E8F-C5CAB03FCB7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4764</xdr:colOff>
      <xdr:row>9</xdr:row>
      <xdr:rowOff>1</xdr:rowOff>
    </xdr:from>
    <xdr:to>
      <xdr:col>24</xdr:col>
      <xdr:colOff>561977</xdr:colOff>
      <xdr:row>25</xdr:row>
      <xdr:rowOff>104775</xdr:rowOff>
    </xdr:to>
    <xdr:graphicFrame macro="">
      <xdr:nvGraphicFramePr>
        <xdr:cNvPr id="5" name="Diagramm 4">
          <a:extLst>
            <a:ext uri="{FF2B5EF4-FFF2-40B4-BE49-F238E27FC236}">
              <a16:creationId xmlns:a16="http://schemas.microsoft.com/office/drawing/2014/main" id="{A3A26FF9-5E20-44BA-A2AE-85D0684AD8D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0</xdr:colOff>
      <xdr:row>9</xdr:row>
      <xdr:rowOff>0</xdr:rowOff>
    </xdr:from>
    <xdr:to>
      <xdr:col>31</xdr:col>
      <xdr:colOff>557213</xdr:colOff>
      <xdr:row>25</xdr:row>
      <xdr:rowOff>104774</xdr:rowOff>
    </xdr:to>
    <xdr:graphicFrame macro="">
      <xdr:nvGraphicFramePr>
        <xdr:cNvPr id="6" name="Diagramm 5">
          <a:extLst>
            <a:ext uri="{FF2B5EF4-FFF2-40B4-BE49-F238E27FC236}">
              <a16:creationId xmlns:a16="http://schemas.microsoft.com/office/drawing/2014/main" id="{2EFB08FB-8A58-4CF8-A34A-EFA7E93257E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8</xdr:col>
      <xdr:colOff>666750</xdr:colOff>
      <xdr:row>8</xdr:row>
      <xdr:rowOff>95406</xdr:rowOff>
    </xdr:from>
    <xdr:to>
      <xdr:col>17</xdr:col>
      <xdr:colOff>0</xdr:colOff>
      <xdr:row>30</xdr:row>
      <xdr:rowOff>8965</xdr:rowOff>
    </xdr:to>
    <xdr:graphicFrame macro="">
      <xdr:nvGraphicFramePr>
        <xdr:cNvPr id="5" name="Chart 35">
          <a:extLst>
            <a:ext uri="{FF2B5EF4-FFF2-40B4-BE49-F238E27FC236}">
              <a16:creationId xmlns:a16="http://schemas.microsoft.com/office/drawing/2014/main" id="{00000000-0008-0000-0700-000005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727262</xdr:colOff>
      <xdr:row>31</xdr:row>
      <xdr:rowOff>142874</xdr:rowOff>
    </xdr:from>
    <xdr:to>
      <xdr:col>17</xdr:col>
      <xdr:colOff>0</xdr:colOff>
      <xdr:row>50</xdr:row>
      <xdr:rowOff>44824</xdr:rowOff>
    </xdr:to>
    <xdr:graphicFrame macro="">
      <xdr:nvGraphicFramePr>
        <xdr:cNvPr id="10" name="Chart 35">
          <a:extLst>
            <a:ext uri="{FF2B5EF4-FFF2-40B4-BE49-F238E27FC236}">
              <a16:creationId xmlns:a16="http://schemas.microsoft.com/office/drawing/2014/main" id="{CA902897-6AF8-45FC-A92E-93595EF5656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0.69291</cdr:x>
      <cdr:y>0.81363</cdr:y>
    </cdr:from>
    <cdr:to>
      <cdr:x>0.98535</cdr:x>
      <cdr:y>0.87175</cdr:y>
    </cdr:to>
    <cdr:sp macro="" textlink="">
      <cdr:nvSpPr>
        <cdr:cNvPr id="2" name="Textfeld 1">
          <a:extLst xmlns:a="http://schemas.openxmlformats.org/drawingml/2006/main">
            <a:ext uri="{FF2B5EF4-FFF2-40B4-BE49-F238E27FC236}">
              <a16:creationId xmlns:a16="http://schemas.microsoft.com/office/drawing/2014/main" id="{1C3B76E8-F447-41E7-9885-28C9F8D106B6}"/>
            </a:ext>
          </a:extLst>
        </cdr:cNvPr>
        <cdr:cNvSpPr txBox="1"/>
      </cdr:nvSpPr>
      <cdr:spPr>
        <a:xfrm xmlns:a="http://schemas.openxmlformats.org/drawingml/2006/main">
          <a:off x="4289979" y="3170006"/>
          <a:ext cx="1810569" cy="2264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24.xml><?xml version="1.0" encoding="utf-8"?>
<xdr:wsDr xmlns:xdr="http://schemas.openxmlformats.org/drawingml/2006/spreadsheetDrawing" xmlns:a="http://schemas.openxmlformats.org/drawingml/2006/main">
  <xdr:twoCellAnchor>
    <xdr:from>
      <xdr:col>8</xdr:col>
      <xdr:colOff>666750</xdr:colOff>
      <xdr:row>5</xdr:row>
      <xdr:rowOff>112062</xdr:rowOff>
    </xdr:from>
    <xdr:to>
      <xdr:col>17</xdr:col>
      <xdr:colOff>0</xdr:colOff>
      <xdr:row>25</xdr:row>
      <xdr:rowOff>161365</xdr:rowOff>
    </xdr:to>
    <xdr:graphicFrame macro="">
      <xdr:nvGraphicFramePr>
        <xdr:cNvPr id="3" name="Chart 35">
          <a:extLst>
            <a:ext uri="{FF2B5EF4-FFF2-40B4-BE49-F238E27FC236}">
              <a16:creationId xmlns:a16="http://schemas.microsoft.com/office/drawing/2014/main" id="{00000000-0008-0000-08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0.69579</cdr:x>
      <cdr:y>0.83199</cdr:y>
    </cdr:from>
    <cdr:to>
      <cdr:x>0.98971</cdr:x>
      <cdr:y>0.88465</cdr:y>
    </cdr:to>
    <cdr:sp macro="" textlink="">
      <cdr:nvSpPr>
        <cdr:cNvPr id="2" name="Textfeld 1">
          <a:extLst xmlns:a="http://schemas.openxmlformats.org/drawingml/2006/main">
            <a:ext uri="{FF2B5EF4-FFF2-40B4-BE49-F238E27FC236}">
              <a16:creationId xmlns:a16="http://schemas.microsoft.com/office/drawing/2014/main" id="{E6A48A3A-09B9-4055-9A9C-FB8F5D2044A3}"/>
            </a:ext>
          </a:extLst>
        </cdr:cNvPr>
        <cdr:cNvSpPr txBox="1"/>
      </cdr:nvSpPr>
      <cdr:spPr>
        <a:xfrm xmlns:a="http://schemas.openxmlformats.org/drawingml/2006/main">
          <a:off x="4307810" y="3172097"/>
          <a:ext cx="1819732" cy="2007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26.xml><?xml version="1.0" encoding="utf-8"?>
<xdr:wsDr xmlns:xdr="http://schemas.openxmlformats.org/drawingml/2006/spreadsheetDrawing" xmlns:a="http://schemas.openxmlformats.org/drawingml/2006/main">
  <xdr:twoCellAnchor>
    <xdr:from>
      <xdr:col>5</xdr:col>
      <xdr:colOff>666750</xdr:colOff>
      <xdr:row>5</xdr:row>
      <xdr:rowOff>56028</xdr:rowOff>
    </xdr:from>
    <xdr:to>
      <xdr:col>14</xdr:col>
      <xdr:colOff>0</xdr:colOff>
      <xdr:row>25</xdr:row>
      <xdr:rowOff>26894</xdr:rowOff>
    </xdr:to>
    <xdr:graphicFrame macro="">
      <xdr:nvGraphicFramePr>
        <xdr:cNvPr id="4" name="Chart 35">
          <a:extLst>
            <a:ext uri="{FF2B5EF4-FFF2-40B4-BE49-F238E27FC236}">
              <a16:creationId xmlns:a16="http://schemas.microsoft.com/office/drawing/2014/main" id="{00000000-0008-0000-0900-000004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0.68969</cdr:x>
      <cdr:y>0.77928</cdr:y>
    </cdr:from>
    <cdr:to>
      <cdr:x>0.98386</cdr:x>
      <cdr:y>0.83511</cdr:y>
    </cdr:to>
    <cdr:sp macro="" textlink="">
      <cdr:nvSpPr>
        <cdr:cNvPr id="2" name="Textfeld 1">
          <a:extLst xmlns:a="http://schemas.openxmlformats.org/drawingml/2006/main">
            <a:ext uri="{FF2B5EF4-FFF2-40B4-BE49-F238E27FC236}">
              <a16:creationId xmlns:a16="http://schemas.microsoft.com/office/drawing/2014/main" id="{46EB2FC4-E94C-4200-A3BD-FE439EFDC5EC}"/>
            </a:ext>
          </a:extLst>
        </cdr:cNvPr>
        <cdr:cNvSpPr txBox="1"/>
      </cdr:nvSpPr>
      <cdr:spPr>
        <a:xfrm xmlns:a="http://schemas.openxmlformats.org/drawingml/2006/main">
          <a:off x="4437003" y="2771709"/>
          <a:ext cx="1892483" cy="1985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28.xml><?xml version="1.0" encoding="utf-8"?>
<xdr:wsDr xmlns:xdr="http://schemas.openxmlformats.org/drawingml/2006/spreadsheetDrawing" xmlns:a="http://schemas.openxmlformats.org/drawingml/2006/main">
  <xdr:twoCellAnchor>
    <xdr:from>
      <xdr:col>8</xdr:col>
      <xdr:colOff>666750</xdr:colOff>
      <xdr:row>7</xdr:row>
      <xdr:rowOff>101045</xdr:rowOff>
    </xdr:from>
    <xdr:to>
      <xdr:col>17</xdr:col>
      <xdr:colOff>0</xdr:colOff>
      <xdr:row>30</xdr:row>
      <xdr:rowOff>129540</xdr:rowOff>
    </xdr:to>
    <xdr:graphicFrame macro="">
      <xdr:nvGraphicFramePr>
        <xdr:cNvPr id="2" name="Chart 35">
          <a:extLst>
            <a:ext uri="{FF2B5EF4-FFF2-40B4-BE49-F238E27FC236}">
              <a16:creationId xmlns:a16="http://schemas.microsoft.com/office/drawing/2014/main" id="{5DD9373C-4884-4FE4-BF0C-FAF6E660D65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0.68395</cdr:x>
      <cdr:y>0.82408</cdr:y>
    </cdr:from>
    <cdr:to>
      <cdr:x>0.97688</cdr:x>
      <cdr:y>0.88195</cdr:y>
    </cdr:to>
    <cdr:sp macro="" textlink="">
      <cdr:nvSpPr>
        <cdr:cNvPr id="2" name="Textfeld 1">
          <a:extLst xmlns:a="http://schemas.openxmlformats.org/drawingml/2006/main">
            <a:ext uri="{FF2B5EF4-FFF2-40B4-BE49-F238E27FC236}">
              <a16:creationId xmlns:a16="http://schemas.microsoft.com/office/drawing/2014/main" id="{7340384C-2B41-4BC6-952B-ECD5C0F97E3F}"/>
            </a:ext>
          </a:extLst>
        </cdr:cNvPr>
        <cdr:cNvSpPr txBox="1"/>
      </cdr:nvSpPr>
      <cdr:spPr>
        <a:xfrm xmlns:a="http://schemas.openxmlformats.org/drawingml/2006/main">
          <a:off x="4234510" y="3092585"/>
          <a:ext cx="1813603" cy="2171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3.xml><?xml version="1.0" encoding="utf-8"?>
<c:userShapes xmlns:c="http://schemas.openxmlformats.org/drawingml/2006/chart">
  <cdr:relSizeAnchor xmlns:cdr="http://schemas.openxmlformats.org/drawingml/2006/chartDrawing">
    <cdr:from>
      <cdr:x>0.69472</cdr:x>
      <cdr:y>0.80886</cdr:y>
    </cdr:from>
    <cdr:to>
      <cdr:x>0.98765</cdr:x>
      <cdr:y>0.86649</cdr:y>
    </cdr:to>
    <cdr:sp macro="" textlink="">
      <cdr:nvSpPr>
        <cdr:cNvPr id="2" name="Textfeld 1">
          <a:extLst xmlns:a="http://schemas.openxmlformats.org/drawingml/2006/main">
            <a:ext uri="{FF2B5EF4-FFF2-40B4-BE49-F238E27FC236}">
              <a16:creationId xmlns:a16="http://schemas.microsoft.com/office/drawing/2014/main" id="{D6F81913-D03C-42D2-8F43-9D40C3217B7B}"/>
            </a:ext>
          </a:extLst>
        </cdr:cNvPr>
        <cdr:cNvSpPr txBox="1"/>
      </cdr:nvSpPr>
      <cdr:spPr>
        <a:xfrm xmlns:a="http://schemas.openxmlformats.org/drawingml/2006/main">
          <a:off x="4301185" y="3279654"/>
          <a:ext cx="1813603" cy="2336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30.xml><?xml version="1.0" encoding="utf-8"?>
<xdr:wsDr xmlns:xdr="http://schemas.openxmlformats.org/drawingml/2006/spreadsheetDrawing" xmlns:a="http://schemas.openxmlformats.org/drawingml/2006/main">
  <xdr:twoCellAnchor>
    <xdr:from>
      <xdr:col>14</xdr:col>
      <xdr:colOff>70485</xdr:colOff>
      <xdr:row>7</xdr:row>
      <xdr:rowOff>34370</xdr:rowOff>
    </xdr:from>
    <xdr:to>
      <xdr:col>22</xdr:col>
      <xdr:colOff>70485</xdr:colOff>
      <xdr:row>32</xdr:row>
      <xdr:rowOff>106680</xdr:rowOff>
    </xdr:to>
    <xdr:graphicFrame macro="">
      <xdr:nvGraphicFramePr>
        <xdr:cNvPr id="2" name="Chart 35">
          <a:extLst>
            <a:ext uri="{FF2B5EF4-FFF2-40B4-BE49-F238E27FC236}">
              <a16:creationId xmlns:a16="http://schemas.microsoft.com/office/drawing/2014/main" id="{760F0F5A-604B-42C3-AC3C-9071533D079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68580</xdr:colOff>
      <xdr:row>33</xdr:row>
      <xdr:rowOff>167640</xdr:rowOff>
    </xdr:from>
    <xdr:to>
      <xdr:col>22</xdr:col>
      <xdr:colOff>68580</xdr:colOff>
      <xdr:row>59</xdr:row>
      <xdr:rowOff>87550</xdr:rowOff>
    </xdr:to>
    <xdr:graphicFrame macro="">
      <xdr:nvGraphicFramePr>
        <xdr:cNvPr id="4" name="Chart 35">
          <a:extLst>
            <a:ext uri="{FF2B5EF4-FFF2-40B4-BE49-F238E27FC236}">
              <a16:creationId xmlns:a16="http://schemas.microsoft.com/office/drawing/2014/main" id="{F9BD647A-0A83-4432-BF94-1DD40E182AE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0.69472</cdr:x>
      <cdr:y>0.852</cdr:y>
    </cdr:from>
    <cdr:to>
      <cdr:x>0.98765</cdr:x>
      <cdr:y>0.90987</cdr:y>
    </cdr:to>
    <cdr:sp macro="" textlink="">
      <cdr:nvSpPr>
        <cdr:cNvPr id="2" name="Textfeld 1">
          <a:extLst xmlns:a="http://schemas.openxmlformats.org/drawingml/2006/main">
            <a:ext uri="{FF2B5EF4-FFF2-40B4-BE49-F238E27FC236}">
              <a16:creationId xmlns:a16="http://schemas.microsoft.com/office/drawing/2014/main" id="{7340384C-2B41-4BC6-952B-ECD5C0F97E3F}"/>
            </a:ext>
          </a:extLst>
        </cdr:cNvPr>
        <cdr:cNvSpPr txBox="1"/>
      </cdr:nvSpPr>
      <cdr:spPr>
        <a:xfrm xmlns:a="http://schemas.openxmlformats.org/drawingml/2006/main">
          <a:off x="4304740" y="3457576"/>
          <a:ext cx="1815353" cy="246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32.xml><?xml version="1.0" encoding="utf-8"?>
<c:userShapes xmlns:c="http://schemas.openxmlformats.org/drawingml/2006/chart">
  <cdr:relSizeAnchor xmlns:cdr="http://schemas.openxmlformats.org/drawingml/2006/chartDrawing">
    <cdr:from>
      <cdr:x>0.69472</cdr:x>
      <cdr:y>0.852</cdr:y>
    </cdr:from>
    <cdr:to>
      <cdr:x>0.98765</cdr:x>
      <cdr:y>0.90987</cdr:y>
    </cdr:to>
    <cdr:sp macro="" textlink="">
      <cdr:nvSpPr>
        <cdr:cNvPr id="2" name="Textfeld 1">
          <a:extLst xmlns:a="http://schemas.openxmlformats.org/drawingml/2006/main">
            <a:ext uri="{FF2B5EF4-FFF2-40B4-BE49-F238E27FC236}">
              <a16:creationId xmlns:a16="http://schemas.microsoft.com/office/drawing/2014/main" id="{7340384C-2B41-4BC6-952B-ECD5C0F97E3F}"/>
            </a:ext>
          </a:extLst>
        </cdr:cNvPr>
        <cdr:cNvSpPr txBox="1"/>
      </cdr:nvSpPr>
      <cdr:spPr>
        <a:xfrm xmlns:a="http://schemas.openxmlformats.org/drawingml/2006/main">
          <a:off x="4304740" y="3457576"/>
          <a:ext cx="1815353" cy="246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33.xml><?xml version="1.0" encoding="utf-8"?>
<xdr:wsDr xmlns:xdr="http://schemas.openxmlformats.org/drawingml/2006/spreadsheetDrawing" xmlns:a="http://schemas.openxmlformats.org/drawingml/2006/main">
  <xdr:twoCellAnchor>
    <xdr:from>
      <xdr:col>14</xdr:col>
      <xdr:colOff>114300</xdr:colOff>
      <xdr:row>5</xdr:row>
      <xdr:rowOff>457280</xdr:rowOff>
    </xdr:from>
    <xdr:to>
      <xdr:col>22</xdr:col>
      <xdr:colOff>114300</xdr:colOff>
      <xdr:row>26</xdr:row>
      <xdr:rowOff>91440</xdr:rowOff>
    </xdr:to>
    <xdr:graphicFrame macro="">
      <xdr:nvGraphicFramePr>
        <xdr:cNvPr id="2" name="Chart 35">
          <a:extLst>
            <a:ext uri="{FF2B5EF4-FFF2-40B4-BE49-F238E27FC236}">
              <a16:creationId xmlns:a16="http://schemas.microsoft.com/office/drawing/2014/main" id="{044933A4-278A-4EFE-8912-ECE6569EC94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59</xdr:row>
      <xdr:rowOff>0</xdr:rowOff>
    </xdr:from>
    <xdr:to>
      <xdr:col>22</xdr:col>
      <xdr:colOff>0</xdr:colOff>
      <xdr:row>84</xdr:row>
      <xdr:rowOff>72310</xdr:rowOff>
    </xdr:to>
    <xdr:graphicFrame macro="">
      <xdr:nvGraphicFramePr>
        <xdr:cNvPr id="4" name="Chart 35">
          <a:extLst>
            <a:ext uri="{FF2B5EF4-FFF2-40B4-BE49-F238E27FC236}">
              <a16:creationId xmlns:a16="http://schemas.microsoft.com/office/drawing/2014/main" id="{BB272415-4A5A-478C-8A78-1339DF87208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0.69472</cdr:x>
      <cdr:y>0.852</cdr:y>
    </cdr:from>
    <cdr:to>
      <cdr:x>0.98765</cdr:x>
      <cdr:y>0.90987</cdr:y>
    </cdr:to>
    <cdr:sp macro="" textlink="">
      <cdr:nvSpPr>
        <cdr:cNvPr id="2" name="Textfeld 1">
          <a:extLst xmlns:a="http://schemas.openxmlformats.org/drawingml/2006/main">
            <a:ext uri="{FF2B5EF4-FFF2-40B4-BE49-F238E27FC236}">
              <a16:creationId xmlns:a16="http://schemas.microsoft.com/office/drawing/2014/main" id="{7340384C-2B41-4BC6-952B-ECD5C0F97E3F}"/>
            </a:ext>
          </a:extLst>
        </cdr:cNvPr>
        <cdr:cNvSpPr txBox="1"/>
      </cdr:nvSpPr>
      <cdr:spPr>
        <a:xfrm xmlns:a="http://schemas.openxmlformats.org/drawingml/2006/main">
          <a:off x="4304740" y="3457576"/>
          <a:ext cx="1815353" cy="246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35.xml><?xml version="1.0" encoding="utf-8"?>
<c:userShapes xmlns:c="http://schemas.openxmlformats.org/drawingml/2006/chart">
  <cdr:relSizeAnchor xmlns:cdr="http://schemas.openxmlformats.org/drawingml/2006/chartDrawing">
    <cdr:from>
      <cdr:x>0.69472</cdr:x>
      <cdr:y>0.852</cdr:y>
    </cdr:from>
    <cdr:to>
      <cdr:x>0.98765</cdr:x>
      <cdr:y>0.90987</cdr:y>
    </cdr:to>
    <cdr:sp macro="" textlink="">
      <cdr:nvSpPr>
        <cdr:cNvPr id="2" name="Textfeld 1">
          <a:extLst xmlns:a="http://schemas.openxmlformats.org/drawingml/2006/main">
            <a:ext uri="{FF2B5EF4-FFF2-40B4-BE49-F238E27FC236}">
              <a16:creationId xmlns:a16="http://schemas.microsoft.com/office/drawing/2014/main" id="{7340384C-2B41-4BC6-952B-ECD5C0F97E3F}"/>
            </a:ext>
          </a:extLst>
        </cdr:cNvPr>
        <cdr:cNvSpPr txBox="1"/>
      </cdr:nvSpPr>
      <cdr:spPr>
        <a:xfrm xmlns:a="http://schemas.openxmlformats.org/drawingml/2006/main">
          <a:off x="4304740" y="3457576"/>
          <a:ext cx="1815353" cy="246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36.xml><?xml version="1.0" encoding="utf-8"?>
<xdr:wsDr xmlns:xdr="http://schemas.openxmlformats.org/drawingml/2006/spreadsheetDrawing" xmlns:a="http://schemas.openxmlformats.org/drawingml/2006/main">
  <xdr:twoCellAnchor>
    <xdr:from>
      <xdr:col>14</xdr:col>
      <xdr:colOff>47625</xdr:colOff>
      <xdr:row>6</xdr:row>
      <xdr:rowOff>167721</xdr:rowOff>
    </xdr:from>
    <xdr:to>
      <xdr:col>22</xdr:col>
      <xdr:colOff>47625</xdr:colOff>
      <xdr:row>32</xdr:row>
      <xdr:rowOff>129541</xdr:rowOff>
    </xdr:to>
    <xdr:graphicFrame macro="">
      <xdr:nvGraphicFramePr>
        <xdr:cNvPr id="2" name="Chart 35">
          <a:extLst>
            <a:ext uri="{FF2B5EF4-FFF2-40B4-BE49-F238E27FC236}">
              <a16:creationId xmlns:a16="http://schemas.microsoft.com/office/drawing/2014/main" id="{638F6FE4-DA62-4A3D-AE69-F849A8B9779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34</xdr:row>
      <xdr:rowOff>0</xdr:rowOff>
    </xdr:from>
    <xdr:to>
      <xdr:col>22</xdr:col>
      <xdr:colOff>0</xdr:colOff>
      <xdr:row>59</xdr:row>
      <xdr:rowOff>123745</xdr:rowOff>
    </xdr:to>
    <xdr:graphicFrame macro="">
      <xdr:nvGraphicFramePr>
        <xdr:cNvPr id="3" name="Chart 35">
          <a:extLst>
            <a:ext uri="{FF2B5EF4-FFF2-40B4-BE49-F238E27FC236}">
              <a16:creationId xmlns:a16="http://schemas.microsoft.com/office/drawing/2014/main" id="{8F90A666-D46F-43EF-A6C7-70EECDA9E2C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0.69003</cdr:x>
      <cdr:y>0.83677</cdr:y>
    </cdr:from>
    <cdr:to>
      <cdr:x>0.98297</cdr:x>
      <cdr:y>0.89464</cdr:y>
    </cdr:to>
    <cdr:sp macro="" textlink="">
      <cdr:nvSpPr>
        <cdr:cNvPr id="2" name="Textfeld 1">
          <a:extLst xmlns:a="http://schemas.openxmlformats.org/drawingml/2006/main">
            <a:ext uri="{FF2B5EF4-FFF2-40B4-BE49-F238E27FC236}">
              <a16:creationId xmlns:a16="http://schemas.microsoft.com/office/drawing/2014/main" id="{7340384C-2B41-4BC6-952B-ECD5C0F97E3F}"/>
            </a:ext>
          </a:extLst>
        </cdr:cNvPr>
        <cdr:cNvSpPr txBox="1"/>
      </cdr:nvSpPr>
      <cdr:spPr>
        <a:xfrm xmlns:a="http://schemas.openxmlformats.org/drawingml/2006/main">
          <a:off x="4206453" y="3490887"/>
          <a:ext cx="1785702" cy="2414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38.xml><?xml version="1.0" encoding="utf-8"?>
<c:userShapes xmlns:c="http://schemas.openxmlformats.org/drawingml/2006/chart">
  <cdr:relSizeAnchor xmlns:cdr="http://schemas.openxmlformats.org/drawingml/2006/chartDrawing">
    <cdr:from>
      <cdr:x>0.69003</cdr:x>
      <cdr:y>0.83677</cdr:y>
    </cdr:from>
    <cdr:to>
      <cdr:x>0.98297</cdr:x>
      <cdr:y>0.89464</cdr:y>
    </cdr:to>
    <cdr:sp macro="" textlink="">
      <cdr:nvSpPr>
        <cdr:cNvPr id="2" name="Textfeld 1">
          <a:extLst xmlns:a="http://schemas.openxmlformats.org/drawingml/2006/main">
            <a:ext uri="{FF2B5EF4-FFF2-40B4-BE49-F238E27FC236}">
              <a16:creationId xmlns:a16="http://schemas.microsoft.com/office/drawing/2014/main" id="{7340384C-2B41-4BC6-952B-ECD5C0F97E3F}"/>
            </a:ext>
          </a:extLst>
        </cdr:cNvPr>
        <cdr:cNvSpPr txBox="1"/>
      </cdr:nvSpPr>
      <cdr:spPr>
        <a:xfrm xmlns:a="http://schemas.openxmlformats.org/drawingml/2006/main">
          <a:off x="4206453" y="3490887"/>
          <a:ext cx="1785702" cy="2414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39.xml><?xml version="1.0" encoding="utf-8"?>
<xdr:wsDr xmlns:xdr="http://schemas.openxmlformats.org/drawingml/2006/spreadsheetDrawing" xmlns:a="http://schemas.openxmlformats.org/drawingml/2006/main">
  <xdr:twoCellAnchor>
    <xdr:from>
      <xdr:col>14</xdr:col>
      <xdr:colOff>0</xdr:colOff>
      <xdr:row>5</xdr:row>
      <xdr:rowOff>19050</xdr:rowOff>
    </xdr:from>
    <xdr:to>
      <xdr:col>21</xdr:col>
      <xdr:colOff>229980</xdr:colOff>
      <xdr:row>25</xdr:row>
      <xdr:rowOff>30030</xdr:rowOff>
    </xdr:to>
    <xdr:graphicFrame macro="">
      <xdr:nvGraphicFramePr>
        <xdr:cNvPr id="4" name="Diagramm 3">
          <a:extLst>
            <a:ext uri="{FF2B5EF4-FFF2-40B4-BE49-F238E27FC236}">
              <a16:creationId xmlns:a16="http://schemas.microsoft.com/office/drawing/2014/main" id="{214EB23F-F0B2-D4E1-8497-20EEAD2949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0.03281</cdr:x>
      <cdr:y>0.8975</cdr:y>
    </cdr:from>
    <cdr:to>
      <cdr:x>0.99063</cdr:x>
      <cdr:y>0.98725</cdr:y>
    </cdr:to>
    <cdr:sp macro="" textlink="">
      <cdr:nvSpPr>
        <cdr:cNvPr id="2" name="Textfeld 1">
          <a:extLst xmlns:a="http://schemas.openxmlformats.org/drawingml/2006/main">
            <a:ext uri="{FF2B5EF4-FFF2-40B4-BE49-F238E27FC236}">
              <a16:creationId xmlns:a16="http://schemas.microsoft.com/office/drawing/2014/main" id="{2345D7A5-2A7D-4D87-86C7-09D4DE91F400}"/>
            </a:ext>
          </a:extLst>
        </cdr:cNvPr>
        <cdr:cNvSpPr txBox="1"/>
      </cdr:nvSpPr>
      <cdr:spPr>
        <a:xfrm xmlns:a="http://schemas.openxmlformats.org/drawingml/2006/main">
          <a:off x="200025" y="3619500"/>
          <a:ext cx="5838825"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de-DE" sz="1100" b="0" i="0" baseline="0">
              <a:effectLst/>
              <a:latin typeface="+mn-lt"/>
              <a:ea typeface="+mn-ea"/>
              <a:cs typeface="+mn-cs"/>
            </a:rPr>
            <a:t>(Verarbeitendes Gewerbe; Kalender- und saisonbereinigter Wert nach X13 JDemetra+; 2015=100)</a:t>
          </a:r>
          <a:endParaRPr lang="de-DE">
            <a:effectLst/>
          </a:endParaRPr>
        </a:p>
        <a:p xmlns:a="http://schemas.openxmlformats.org/drawingml/2006/main">
          <a:pPr algn="ctr"/>
          <a:endParaRPr lang="de-DE" sz="1100"/>
        </a:p>
      </cdr:txBody>
    </cdr:sp>
  </cdr:relSizeAnchor>
</c:userShapes>
</file>

<file path=xl/drawings/drawing40.xml><?xml version="1.0" encoding="utf-8"?>
<xdr:wsDr xmlns:xdr="http://schemas.openxmlformats.org/drawingml/2006/spreadsheetDrawing" xmlns:a="http://schemas.openxmlformats.org/drawingml/2006/main">
  <xdr:twoCellAnchor>
    <xdr:from>
      <xdr:col>9</xdr:col>
      <xdr:colOff>123264</xdr:colOff>
      <xdr:row>6</xdr:row>
      <xdr:rowOff>62754</xdr:rowOff>
    </xdr:from>
    <xdr:to>
      <xdr:col>16</xdr:col>
      <xdr:colOff>761999</xdr:colOff>
      <xdr:row>30</xdr:row>
      <xdr:rowOff>40341</xdr:rowOff>
    </xdr:to>
    <xdr:graphicFrame macro="">
      <xdr:nvGraphicFramePr>
        <xdr:cNvPr id="2" name="Chart 35">
          <a:extLst>
            <a:ext uri="{FF2B5EF4-FFF2-40B4-BE49-F238E27FC236}">
              <a16:creationId xmlns:a16="http://schemas.microsoft.com/office/drawing/2014/main" id="{1321A92D-448B-464C-86EC-86B6F66FB46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0.69579</cdr:x>
      <cdr:y>0.83199</cdr:y>
    </cdr:from>
    <cdr:to>
      <cdr:x>0.98971</cdr:x>
      <cdr:y>0.88465</cdr:y>
    </cdr:to>
    <cdr:sp macro="" textlink="">
      <cdr:nvSpPr>
        <cdr:cNvPr id="2" name="Textfeld 1">
          <a:extLst xmlns:a="http://schemas.openxmlformats.org/drawingml/2006/main">
            <a:ext uri="{FF2B5EF4-FFF2-40B4-BE49-F238E27FC236}">
              <a16:creationId xmlns:a16="http://schemas.microsoft.com/office/drawing/2014/main" id="{E6A48A3A-09B9-4055-9A9C-FB8F5D2044A3}"/>
            </a:ext>
          </a:extLst>
        </cdr:cNvPr>
        <cdr:cNvSpPr txBox="1"/>
      </cdr:nvSpPr>
      <cdr:spPr>
        <a:xfrm xmlns:a="http://schemas.openxmlformats.org/drawingml/2006/main">
          <a:off x="4307810" y="3172097"/>
          <a:ext cx="1819732" cy="2007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42.xml><?xml version="1.0" encoding="utf-8"?>
<xdr:wsDr xmlns:xdr="http://schemas.openxmlformats.org/drawingml/2006/spreadsheetDrawing" xmlns:a="http://schemas.openxmlformats.org/drawingml/2006/main">
  <xdr:twoCellAnchor>
    <xdr:from>
      <xdr:col>10</xdr:col>
      <xdr:colOff>571500</xdr:colOff>
      <xdr:row>36</xdr:row>
      <xdr:rowOff>72200</xdr:rowOff>
    </xdr:from>
    <xdr:to>
      <xdr:col>18</xdr:col>
      <xdr:colOff>693644</xdr:colOff>
      <xdr:row>62</xdr:row>
      <xdr:rowOff>80363</xdr:rowOff>
    </xdr:to>
    <xdr:graphicFrame macro="">
      <xdr:nvGraphicFramePr>
        <xdr:cNvPr id="4" name="Chart 35">
          <a:extLst>
            <a:ext uri="{FF2B5EF4-FFF2-40B4-BE49-F238E27FC236}">
              <a16:creationId xmlns:a16="http://schemas.microsoft.com/office/drawing/2014/main" id="{E93F600A-FE1D-49F1-AADC-902CC8DA4C3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431427</xdr:colOff>
      <xdr:row>9</xdr:row>
      <xdr:rowOff>11366</xdr:rowOff>
    </xdr:from>
    <xdr:to>
      <xdr:col>18</xdr:col>
      <xdr:colOff>526677</xdr:colOff>
      <xdr:row>35</xdr:row>
      <xdr:rowOff>19530</xdr:rowOff>
    </xdr:to>
    <xdr:graphicFrame macro="">
      <xdr:nvGraphicFramePr>
        <xdr:cNvPr id="7" name="Chart 35">
          <a:extLst>
            <a:ext uri="{FF2B5EF4-FFF2-40B4-BE49-F238E27FC236}">
              <a16:creationId xmlns:a16="http://schemas.microsoft.com/office/drawing/2014/main" id="{653AD45A-EA5F-4924-A53B-B877161A586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693644</xdr:colOff>
      <xdr:row>63</xdr:row>
      <xdr:rowOff>143436</xdr:rowOff>
    </xdr:from>
    <xdr:to>
      <xdr:col>19</xdr:col>
      <xdr:colOff>0</xdr:colOff>
      <xdr:row>88</xdr:row>
      <xdr:rowOff>106775</xdr:rowOff>
    </xdr:to>
    <xdr:graphicFrame macro="">
      <xdr:nvGraphicFramePr>
        <xdr:cNvPr id="5" name="Chart 35">
          <a:extLst>
            <a:ext uri="{FF2B5EF4-FFF2-40B4-BE49-F238E27FC236}">
              <a16:creationId xmlns:a16="http://schemas.microsoft.com/office/drawing/2014/main" id="{1802578D-AA9C-4D9B-BAAC-3F20076E240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5</xdr:col>
      <xdr:colOff>529551</xdr:colOff>
      <xdr:row>29</xdr:row>
      <xdr:rowOff>93545</xdr:rowOff>
    </xdr:from>
    <xdr:to>
      <xdr:col>13</xdr:col>
      <xdr:colOff>624801</xdr:colOff>
      <xdr:row>55</xdr:row>
      <xdr:rowOff>122117</xdr:rowOff>
    </xdr:to>
    <xdr:graphicFrame macro="">
      <xdr:nvGraphicFramePr>
        <xdr:cNvPr id="3938" name="Chart 35">
          <a:extLst>
            <a:ext uri="{FF2B5EF4-FFF2-40B4-BE49-F238E27FC236}">
              <a16:creationId xmlns:a16="http://schemas.microsoft.com/office/drawing/2014/main" id="{00000000-0008-0000-0B00-0000620F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504946</xdr:colOff>
      <xdr:row>9</xdr:row>
      <xdr:rowOff>110598</xdr:rowOff>
    </xdr:from>
    <xdr:to>
      <xdr:col>13</xdr:col>
      <xdr:colOff>600196</xdr:colOff>
      <xdr:row>27</xdr:row>
      <xdr:rowOff>131059</xdr:rowOff>
    </xdr:to>
    <xdr:graphicFrame macro="">
      <xdr:nvGraphicFramePr>
        <xdr:cNvPr id="3" name="Chart 35">
          <a:extLst>
            <a:ext uri="{FF2B5EF4-FFF2-40B4-BE49-F238E27FC236}">
              <a16:creationId xmlns:a16="http://schemas.microsoft.com/office/drawing/2014/main" id="{5F1B727C-A4DE-4DFE-B121-872E1BC75F9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546847</xdr:colOff>
      <xdr:row>57</xdr:row>
      <xdr:rowOff>8965</xdr:rowOff>
    </xdr:from>
    <xdr:to>
      <xdr:col>13</xdr:col>
      <xdr:colOff>642097</xdr:colOff>
      <xdr:row>75</xdr:row>
      <xdr:rowOff>29427</xdr:rowOff>
    </xdr:to>
    <xdr:graphicFrame macro="">
      <xdr:nvGraphicFramePr>
        <xdr:cNvPr id="4" name="Chart 35">
          <a:extLst>
            <a:ext uri="{FF2B5EF4-FFF2-40B4-BE49-F238E27FC236}">
              <a16:creationId xmlns:a16="http://schemas.microsoft.com/office/drawing/2014/main" id="{BF500F06-397F-4333-99BA-B61FC9014E49}"/>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9</xdr:col>
      <xdr:colOff>609600</xdr:colOff>
      <xdr:row>8</xdr:row>
      <xdr:rowOff>104775</xdr:rowOff>
    </xdr:from>
    <xdr:to>
      <xdr:col>17</xdr:col>
      <xdr:colOff>704850</xdr:colOff>
      <xdr:row>26</xdr:row>
      <xdr:rowOff>152400</xdr:rowOff>
    </xdr:to>
    <xdr:graphicFrame macro="">
      <xdr:nvGraphicFramePr>
        <xdr:cNvPr id="107376" name="Chart 35">
          <a:extLst>
            <a:ext uri="{FF2B5EF4-FFF2-40B4-BE49-F238E27FC236}">
              <a16:creationId xmlns:a16="http://schemas.microsoft.com/office/drawing/2014/main" id="{00000000-0008-0000-0C00-000070A301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577103</xdr:colOff>
      <xdr:row>84</xdr:row>
      <xdr:rowOff>78443</xdr:rowOff>
    </xdr:from>
    <xdr:to>
      <xdr:col>17</xdr:col>
      <xdr:colOff>672353</xdr:colOff>
      <xdr:row>110</xdr:row>
      <xdr:rowOff>107017</xdr:rowOff>
    </xdr:to>
    <xdr:graphicFrame macro="">
      <xdr:nvGraphicFramePr>
        <xdr:cNvPr id="3" name="Chart 35">
          <a:extLst>
            <a:ext uri="{FF2B5EF4-FFF2-40B4-BE49-F238E27FC236}">
              <a16:creationId xmlns:a16="http://schemas.microsoft.com/office/drawing/2014/main" id="{00000000-0008-0000-0C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544606</xdr:colOff>
      <xdr:row>28</xdr:row>
      <xdr:rowOff>149710</xdr:rowOff>
    </xdr:from>
    <xdr:to>
      <xdr:col>17</xdr:col>
      <xdr:colOff>639856</xdr:colOff>
      <xdr:row>47</xdr:row>
      <xdr:rowOff>152400</xdr:rowOff>
    </xdr:to>
    <xdr:graphicFrame macro="">
      <xdr:nvGraphicFramePr>
        <xdr:cNvPr id="4" name="Chart 35">
          <a:extLst>
            <a:ext uri="{FF2B5EF4-FFF2-40B4-BE49-F238E27FC236}">
              <a16:creationId xmlns:a16="http://schemas.microsoft.com/office/drawing/2014/main" id="{DEE7F4CD-1255-4332-A970-AF32E4CFD45B}"/>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19</xdr:col>
      <xdr:colOff>487679</xdr:colOff>
      <xdr:row>16</xdr:row>
      <xdr:rowOff>106680</xdr:rowOff>
    </xdr:from>
    <xdr:to>
      <xdr:col>25</xdr:col>
      <xdr:colOff>582930</xdr:colOff>
      <xdr:row>38</xdr:row>
      <xdr:rowOff>87630</xdr:rowOff>
    </xdr:to>
    <xdr:sp macro="" textlink="">
      <xdr:nvSpPr>
        <xdr:cNvPr id="2" name="Textfeld 1">
          <a:extLst>
            <a:ext uri="{FF2B5EF4-FFF2-40B4-BE49-F238E27FC236}">
              <a16:creationId xmlns:a16="http://schemas.microsoft.com/office/drawing/2014/main" id="{F9AF4762-6806-46A2-A963-2EE29FE8A3F5}"/>
            </a:ext>
          </a:extLst>
        </xdr:cNvPr>
        <xdr:cNvSpPr txBox="1"/>
      </xdr:nvSpPr>
      <xdr:spPr>
        <a:xfrm>
          <a:off x="17053559" y="2148840"/>
          <a:ext cx="4804411" cy="38366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0" i="0">
              <a:solidFill>
                <a:schemeClr val="dk1"/>
              </a:solidFill>
              <a:effectLst/>
              <a:latin typeface="+mn-lt"/>
              <a:ea typeface="+mn-ea"/>
              <a:cs typeface="+mn-cs"/>
            </a:rPr>
            <a:t>Der RWI/ISL Containerumschlag-Index ist ein Indikator des Welthandels und der weltwirtschaftlichen Aktivität. Sein Vorteil gegenüber anderen Indikatoren beruht darauf, dass die zugrundliegenden Daten sehr früh verfügbar sind, in der Regel 15 bis 20 Tage nach Ende eines Monats. Der Containerumschlag-Index nutzt die Tatsache, dass der internationale Warenverkehr nach wie vor im Wesentlichen per Containerschiff abgewickelt wird. Entsprechend ist der Containerumschlag in den Häfen ein wichtiger Indikator des weltweiten Handels mit verarbeiteten Waren. </a:t>
          </a:r>
        </a:p>
        <a:p>
          <a:endParaRPr lang="de-DE" sz="1100" b="0" i="0">
            <a:solidFill>
              <a:schemeClr val="dk1"/>
            </a:solidFill>
            <a:effectLst/>
            <a:latin typeface="+mn-lt"/>
            <a:ea typeface="+mn-ea"/>
            <a:cs typeface="+mn-cs"/>
          </a:endParaRPr>
        </a:p>
        <a:p>
          <a:r>
            <a:rPr lang="de-DE" sz="1100" b="0" i="0">
              <a:solidFill>
                <a:schemeClr val="dk1"/>
              </a:solidFill>
              <a:effectLst/>
              <a:latin typeface="+mn-lt"/>
              <a:ea typeface="+mn-ea"/>
              <a:cs typeface="+mn-cs"/>
            </a:rPr>
            <a:t>In den Index gehen die vom ISL im Rahmen seiner Marktbeobachtung fortlaufend erhobenen Angaben zum monatlich Containerumschlag in 91 internationalen Häfen ein. Diese tätigen ungefähr 60 Prozent des weltweiten Containerumschlags. Rund 20 Tage nach Ende eines Monats liegen Angaben für hinreichend viele Häfen vor, so dass eine erste Schätzung (Schnellschätzung) für den zurückliegenden Monat vorgenommen werden kann. Einen Monat später, wenn Daten für weitere Häfen vorliegen, wird ein revidierter Wert berechnet und zusammen mit der nächsten Schnellschätzung veröffentlicht. Der Kreis der betrachteten Häfen wird in der Regel mit der ersten Veröffentlichung eines Jahres an die sich ändernde Datenverfügbarkeit angepasst. </a:t>
          </a:r>
          <a:endParaRPr lang="de-DE" sz="1100"/>
        </a:p>
      </xdr:txBody>
    </xdr:sp>
    <xdr:clientData/>
  </xdr:twoCellAnchor>
  <xdr:twoCellAnchor>
    <xdr:from>
      <xdr:col>11</xdr:col>
      <xdr:colOff>180975</xdr:colOff>
      <xdr:row>6</xdr:row>
      <xdr:rowOff>152400</xdr:rowOff>
    </xdr:from>
    <xdr:to>
      <xdr:col>19</xdr:col>
      <xdr:colOff>276225</xdr:colOff>
      <xdr:row>39</xdr:row>
      <xdr:rowOff>83483</xdr:rowOff>
    </xdr:to>
    <xdr:graphicFrame macro="">
      <xdr:nvGraphicFramePr>
        <xdr:cNvPr id="3" name="Chart 35">
          <a:extLst>
            <a:ext uri="{FF2B5EF4-FFF2-40B4-BE49-F238E27FC236}">
              <a16:creationId xmlns:a16="http://schemas.microsoft.com/office/drawing/2014/main" id="{E36559EF-E785-4083-811E-9B5F046F613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161925</xdr:colOff>
      <xdr:row>40</xdr:row>
      <xdr:rowOff>19050</xdr:rowOff>
    </xdr:from>
    <xdr:to>
      <xdr:col>19</xdr:col>
      <xdr:colOff>257175</xdr:colOff>
      <xdr:row>63</xdr:row>
      <xdr:rowOff>112058</xdr:rowOff>
    </xdr:to>
    <xdr:graphicFrame macro="">
      <xdr:nvGraphicFramePr>
        <xdr:cNvPr id="4" name="Chart 35">
          <a:extLst>
            <a:ext uri="{FF2B5EF4-FFF2-40B4-BE49-F238E27FC236}">
              <a16:creationId xmlns:a16="http://schemas.microsoft.com/office/drawing/2014/main" id="{BBFA0AB0-0548-4DAC-9F80-F19B807DBC2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9</xdr:col>
      <xdr:colOff>9077</xdr:colOff>
      <xdr:row>12</xdr:row>
      <xdr:rowOff>60512</xdr:rowOff>
    </xdr:from>
    <xdr:to>
      <xdr:col>17</xdr:col>
      <xdr:colOff>104327</xdr:colOff>
      <xdr:row>35</xdr:row>
      <xdr:rowOff>41462</xdr:rowOff>
    </xdr:to>
    <xdr:graphicFrame macro="">
      <xdr:nvGraphicFramePr>
        <xdr:cNvPr id="49492997" name="Chart 35">
          <a:extLst>
            <a:ext uri="{FF2B5EF4-FFF2-40B4-BE49-F238E27FC236}">
              <a16:creationId xmlns:a16="http://schemas.microsoft.com/office/drawing/2014/main" id="{00000000-0008-0000-0D00-00000534F30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757918</xdr:colOff>
      <xdr:row>37</xdr:row>
      <xdr:rowOff>48986</xdr:rowOff>
    </xdr:from>
    <xdr:to>
      <xdr:col>17</xdr:col>
      <xdr:colOff>123825</xdr:colOff>
      <xdr:row>60</xdr:row>
      <xdr:rowOff>74567</xdr:rowOff>
    </xdr:to>
    <xdr:graphicFrame macro="">
      <xdr:nvGraphicFramePr>
        <xdr:cNvPr id="5" name="Diagramm 4">
          <a:extLst>
            <a:ext uri="{FF2B5EF4-FFF2-40B4-BE49-F238E27FC236}">
              <a16:creationId xmlns:a16="http://schemas.microsoft.com/office/drawing/2014/main" id="{BB2D55F9-E6B6-428C-AA18-3E8A829C6BD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0.05971</cdr:x>
      <cdr:y>0.72806</cdr:y>
    </cdr:from>
    <cdr:to>
      <cdr:x>0.35092</cdr:x>
      <cdr:y>0.7812</cdr:y>
    </cdr:to>
    <cdr:sp macro="" textlink="">
      <cdr:nvSpPr>
        <cdr:cNvPr id="2" name="Textfeld 1">
          <a:extLst xmlns:a="http://schemas.openxmlformats.org/drawingml/2006/main">
            <a:ext uri="{FF2B5EF4-FFF2-40B4-BE49-F238E27FC236}">
              <a16:creationId xmlns:a16="http://schemas.microsoft.com/office/drawing/2014/main" id="{3E737822-BB18-4411-A540-E287F55EF7EE}"/>
            </a:ext>
          </a:extLst>
        </cdr:cNvPr>
        <cdr:cNvSpPr txBox="1"/>
      </cdr:nvSpPr>
      <cdr:spPr>
        <a:xfrm xmlns:a="http://schemas.openxmlformats.org/drawingml/2006/main">
          <a:off x="369708" y="3016624"/>
          <a:ext cx="1802954" cy="220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de-DE" sz="900">
              <a:latin typeface="+mn-lt"/>
            </a:rPr>
            <a:t>Quelle: DG ECFIN</a:t>
          </a:r>
        </a:p>
      </cdr:txBody>
    </cdr:sp>
  </cdr:relSizeAnchor>
</c:userShapes>
</file>

<file path=xl/drawings/drawing48.xml><?xml version="1.0" encoding="utf-8"?>
<c:userShapes xmlns:c="http://schemas.openxmlformats.org/drawingml/2006/chart">
  <cdr:relSizeAnchor xmlns:cdr="http://schemas.openxmlformats.org/drawingml/2006/chartDrawing">
    <cdr:from>
      <cdr:x>0.77766</cdr:x>
      <cdr:y>0.81841</cdr:y>
    </cdr:from>
    <cdr:to>
      <cdr:x>0.9648</cdr:x>
      <cdr:y>0.86275</cdr:y>
    </cdr:to>
    <cdr:sp macro="" textlink="">
      <cdr:nvSpPr>
        <cdr:cNvPr id="2" name="Textfeld 1">
          <a:extLst xmlns:a="http://schemas.openxmlformats.org/drawingml/2006/main">
            <a:ext uri="{FF2B5EF4-FFF2-40B4-BE49-F238E27FC236}">
              <a16:creationId xmlns:a16="http://schemas.microsoft.com/office/drawing/2014/main" id="{EEC6DC18-3BF7-422A-B83F-6107C9252C14}"/>
            </a:ext>
          </a:extLst>
        </cdr:cNvPr>
        <cdr:cNvSpPr txBox="1"/>
      </cdr:nvSpPr>
      <cdr:spPr>
        <a:xfrm xmlns:a="http://schemas.openxmlformats.org/drawingml/2006/main">
          <a:off x="4840067" y="3432168"/>
          <a:ext cx="1164766" cy="1859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900">
              <a:latin typeface="+mn-lt"/>
            </a:rPr>
            <a:t>Quelle: DG ECFIN</a:t>
          </a:r>
        </a:p>
      </cdr:txBody>
    </cdr:sp>
  </cdr:relSizeAnchor>
</c:userShapes>
</file>

<file path=xl/drawings/drawing49.xml><?xml version="1.0" encoding="utf-8"?>
<xdr:wsDr xmlns:xdr="http://schemas.openxmlformats.org/drawingml/2006/spreadsheetDrawing" xmlns:a="http://schemas.openxmlformats.org/drawingml/2006/main">
  <xdr:twoCellAnchor>
    <xdr:from>
      <xdr:col>11</xdr:col>
      <xdr:colOff>441510</xdr:colOff>
      <xdr:row>19</xdr:row>
      <xdr:rowOff>22411</xdr:rowOff>
    </xdr:from>
    <xdr:to>
      <xdr:col>19</xdr:col>
      <xdr:colOff>105510</xdr:colOff>
      <xdr:row>46</xdr:row>
      <xdr:rowOff>107495</xdr:rowOff>
    </xdr:to>
    <xdr:graphicFrame macro="">
      <xdr:nvGraphicFramePr>
        <xdr:cNvPr id="6" name="Chart 35">
          <a:extLst>
            <a:ext uri="{FF2B5EF4-FFF2-40B4-BE49-F238E27FC236}">
              <a16:creationId xmlns:a16="http://schemas.microsoft.com/office/drawing/2014/main" id="{BA7DD91E-41D7-4458-BD08-CAD531DE288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441511</xdr:colOff>
      <xdr:row>48</xdr:row>
      <xdr:rowOff>74439</xdr:rowOff>
    </xdr:from>
    <xdr:to>
      <xdr:col>19</xdr:col>
      <xdr:colOff>105511</xdr:colOff>
      <xdr:row>73</xdr:row>
      <xdr:rowOff>78682</xdr:rowOff>
    </xdr:to>
    <xdr:graphicFrame macro="">
      <xdr:nvGraphicFramePr>
        <xdr:cNvPr id="7" name="Chart 35">
          <a:extLst>
            <a:ext uri="{FF2B5EF4-FFF2-40B4-BE49-F238E27FC236}">
              <a16:creationId xmlns:a16="http://schemas.microsoft.com/office/drawing/2014/main" id="{59579A66-6492-414A-A719-1F01CC9DA55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322729</xdr:colOff>
      <xdr:row>74</xdr:row>
      <xdr:rowOff>63710</xdr:rowOff>
    </xdr:from>
    <xdr:to>
      <xdr:col>18</xdr:col>
      <xdr:colOff>748729</xdr:colOff>
      <xdr:row>97</xdr:row>
      <xdr:rowOff>83322</xdr:rowOff>
    </xdr:to>
    <xdr:graphicFrame macro="">
      <xdr:nvGraphicFramePr>
        <xdr:cNvPr id="9" name="Chart 35">
          <a:extLst>
            <a:ext uri="{FF2B5EF4-FFF2-40B4-BE49-F238E27FC236}">
              <a16:creationId xmlns:a16="http://schemas.microsoft.com/office/drawing/2014/main" id="{802EE8F8-8DB8-4D03-9832-74EAED8C15CE}"/>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537881</xdr:colOff>
      <xdr:row>18</xdr:row>
      <xdr:rowOff>89648</xdr:rowOff>
    </xdr:from>
    <xdr:to>
      <xdr:col>29</xdr:col>
      <xdr:colOff>44822</xdr:colOff>
      <xdr:row>45</xdr:row>
      <xdr:rowOff>33617</xdr:rowOff>
    </xdr:to>
    <xdr:graphicFrame macro="">
      <xdr:nvGraphicFramePr>
        <xdr:cNvPr id="11" name="Chart 35">
          <a:extLst>
            <a:ext uri="{FF2B5EF4-FFF2-40B4-BE49-F238E27FC236}">
              <a16:creationId xmlns:a16="http://schemas.microsoft.com/office/drawing/2014/main" id="{91FA4536-4C6B-4CA1-80EB-CCB50EE5D62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21</xdr:col>
      <xdr:colOff>419099</xdr:colOff>
      <xdr:row>4</xdr:row>
      <xdr:rowOff>71718</xdr:rowOff>
    </xdr:from>
    <xdr:to>
      <xdr:col>29</xdr:col>
      <xdr:colOff>514349</xdr:colOff>
      <xdr:row>24</xdr:row>
      <xdr:rowOff>143435</xdr:rowOff>
    </xdr:to>
    <xdr:graphicFrame macro="">
      <xdr:nvGraphicFramePr>
        <xdr:cNvPr id="2" name="Chart 35">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0.07459</cdr:x>
      <cdr:y>0.81367</cdr:y>
    </cdr:from>
    <cdr:to>
      <cdr:x>0.64664</cdr:x>
      <cdr:y>0.88463</cdr:y>
    </cdr:to>
    <cdr:sp macro="" textlink="">
      <cdr:nvSpPr>
        <cdr:cNvPr id="2" name="Textfeld 1">
          <a:extLst xmlns:a="http://schemas.openxmlformats.org/drawingml/2006/main">
            <a:ext uri="{FF2B5EF4-FFF2-40B4-BE49-F238E27FC236}">
              <a16:creationId xmlns:a16="http://schemas.microsoft.com/office/drawing/2014/main" id="{2A5A6640-D1A5-4922-BF86-62F4EBB02D1D}"/>
            </a:ext>
          </a:extLst>
        </cdr:cNvPr>
        <cdr:cNvSpPr txBox="1"/>
      </cdr:nvSpPr>
      <cdr:spPr>
        <a:xfrm xmlns:a="http://schemas.openxmlformats.org/drawingml/2006/main">
          <a:off x="429637" y="3679897"/>
          <a:ext cx="3295008" cy="3209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de-DE" sz="900">
              <a:latin typeface="+mn-lt"/>
            </a:rPr>
            <a:t>Quelle: Bundesagentur für Arbeit, Statistisches Bundesamt</a:t>
          </a:r>
        </a:p>
      </cdr:txBody>
    </cdr:sp>
  </cdr:relSizeAnchor>
</c:userShapes>
</file>

<file path=xl/drawings/drawing51.xml><?xml version="1.0" encoding="utf-8"?>
<c:userShapes xmlns:c="http://schemas.openxmlformats.org/drawingml/2006/chart">
  <cdr:relSizeAnchor xmlns:cdr="http://schemas.openxmlformats.org/drawingml/2006/chartDrawing">
    <cdr:from>
      <cdr:x>0.09186</cdr:x>
      <cdr:y>0.83085</cdr:y>
    </cdr:from>
    <cdr:to>
      <cdr:x>0.66416</cdr:x>
      <cdr:y>0.89312</cdr:y>
    </cdr:to>
    <cdr:sp macro="" textlink="">
      <cdr:nvSpPr>
        <cdr:cNvPr id="2" name="Textfeld 1">
          <a:extLst xmlns:a="http://schemas.openxmlformats.org/drawingml/2006/main">
            <a:ext uri="{FF2B5EF4-FFF2-40B4-BE49-F238E27FC236}">
              <a16:creationId xmlns:a16="http://schemas.microsoft.com/office/drawing/2014/main" id="{4F8B0A54-DF49-4ABB-BF03-AFDA16E55BD7}"/>
            </a:ext>
          </a:extLst>
        </cdr:cNvPr>
        <cdr:cNvSpPr txBox="1"/>
      </cdr:nvSpPr>
      <cdr:spPr>
        <a:xfrm xmlns:a="http://schemas.openxmlformats.org/drawingml/2006/main">
          <a:off x="529109" y="3727682"/>
          <a:ext cx="3296448" cy="2793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de-DE" sz="900">
              <a:latin typeface="+mn-lt"/>
            </a:rPr>
            <a:t>Quelle: Bundesagentur für Arbeit, Statistisches Bundesamt</a:t>
          </a:r>
        </a:p>
      </cdr:txBody>
    </cdr:sp>
  </cdr:relSizeAnchor>
</c:userShapes>
</file>

<file path=xl/drawings/drawing52.xml><?xml version="1.0" encoding="utf-8"?>
<c:userShapes xmlns:c="http://schemas.openxmlformats.org/drawingml/2006/chart">
  <cdr:relSizeAnchor xmlns:cdr="http://schemas.openxmlformats.org/drawingml/2006/chartDrawing">
    <cdr:from>
      <cdr:x>0.52851</cdr:x>
      <cdr:y>0.81095</cdr:y>
    </cdr:from>
    <cdr:to>
      <cdr:x>0.97808</cdr:x>
      <cdr:y>0.87898</cdr:y>
    </cdr:to>
    <cdr:sp macro="" textlink="">
      <cdr:nvSpPr>
        <cdr:cNvPr id="2" name="Textfeld 1">
          <a:extLst xmlns:a="http://schemas.openxmlformats.org/drawingml/2006/main">
            <a:ext uri="{FF2B5EF4-FFF2-40B4-BE49-F238E27FC236}">
              <a16:creationId xmlns:a16="http://schemas.microsoft.com/office/drawing/2014/main" id="{6653C283-43CB-4DF8-BD1B-DE88DE5EE742}"/>
            </a:ext>
          </a:extLst>
        </cdr:cNvPr>
        <cdr:cNvSpPr txBox="1"/>
      </cdr:nvSpPr>
      <cdr:spPr>
        <a:xfrm xmlns:a="http://schemas.openxmlformats.org/drawingml/2006/main">
          <a:off x="3272137" y="3360054"/>
          <a:ext cx="2783401" cy="2818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 eigene Berechnung</a:t>
          </a:r>
        </a:p>
      </cdr:txBody>
    </cdr:sp>
  </cdr:relSizeAnchor>
</c:userShapes>
</file>

<file path=xl/drawings/drawing53.xml><?xml version="1.0" encoding="utf-8"?>
<xdr:wsDr xmlns:xdr="http://schemas.openxmlformats.org/drawingml/2006/spreadsheetDrawing" xmlns:a="http://schemas.openxmlformats.org/drawingml/2006/main">
  <xdr:twoCellAnchor>
    <xdr:from>
      <xdr:col>19</xdr:col>
      <xdr:colOff>152400</xdr:colOff>
      <xdr:row>9</xdr:row>
      <xdr:rowOff>129540</xdr:rowOff>
    </xdr:from>
    <xdr:to>
      <xdr:col>26</xdr:col>
      <xdr:colOff>578400</xdr:colOff>
      <xdr:row>30</xdr:row>
      <xdr:rowOff>124497</xdr:rowOff>
    </xdr:to>
    <xdr:graphicFrame macro="">
      <xdr:nvGraphicFramePr>
        <xdr:cNvPr id="2" name="Chart 35">
          <a:extLst>
            <a:ext uri="{FF2B5EF4-FFF2-40B4-BE49-F238E27FC236}">
              <a16:creationId xmlns:a16="http://schemas.microsoft.com/office/drawing/2014/main" id="{06C7BF00-68BF-47A9-B227-AE242DEB033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5</xdr:col>
      <xdr:colOff>112058</xdr:colOff>
      <xdr:row>5</xdr:row>
      <xdr:rowOff>177613</xdr:rowOff>
    </xdr:from>
    <xdr:to>
      <xdr:col>13</xdr:col>
      <xdr:colOff>683557</xdr:colOff>
      <xdr:row>28</xdr:row>
      <xdr:rowOff>160244</xdr:rowOff>
    </xdr:to>
    <xdr:graphicFrame macro="">
      <xdr:nvGraphicFramePr>
        <xdr:cNvPr id="49502213" name="Chart 35">
          <a:extLst>
            <a:ext uri="{FF2B5EF4-FFF2-40B4-BE49-F238E27FC236}">
              <a16:creationId xmlns:a16="http://schemas.microsoft.com/office/drawing/2014/main" id="{00000000-0008-0000-1200-00000558F30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0.00919</cdr:x>
      <cdr:y>0.00811</cdr:y>
    </cdr:from>
    <cdr:to>
      <cdr:x>0.99265</cdr:x>
      <cdr:y>0.16376</cdr:y>
    </cdr:to>
    <cdr:sp macro="" textlink="">
      <cdr:nvSpPr>
        <cdr:cNvPr id="3" name="Textfeld 2">
          <a:extLst xmlns:a="http://schemas.openxmlformats.org/drawingml/2006/main">
            <a:ext uri="{FF2B5EF4-FFF2-40B4-BE49-F238E27FC236}">
              <a16:creationId xmlns:a16="http://schemas.microsoft.com/office/drawing/2014/main" id="{488B31C5-0F5A-4515-9AEA-1E99850CF8C8}"/>
            </a:ext>
          </a:extLst>
        </cdr:cNvPr>
        <cdr:cNvSpPr txBox="1"/>
      </cdr:nvSpPr>
      <cdr:spPr>
        <a:xfrm xmlns:a="http://schemas.openxmlformats.org/drawingml/2006/main">
          <a:off x="56030" y="33617"/>
          <a:ext cx="5995147" cy="672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nSpc>
              <a:spcPts val="1600"/>
            </a:lnSpc>
          </a:pPr>
          <a:r>
            <a:rPr lang="de-DE" sz="1800" b="1">
              <a:latin typeface="+mn-lt"/>
            </a:rPr>
            <a:t>Registrierte Arbeitslose in Deutschland </a:t>
          </a:r>
        </a:p>
        <a:p xmlns:a="http://schemas.openxmlformats.org/drawingml/2006/main">
          <a:r>
            <a:rPr lang="de-DE" sz="1200" baseline="0">
              <a:latin typeface="+mn-lt"/>
            </a:rPr>
            <a:t>Quelle: Bundesagentur für Arbeit</a:t>
          </a:r>
          <a:endParaRPr lang="de-DE" sz="1200">
            <a:latin typeface="+mn-lt"/>
          </a:endParaRPr>
        </a:p>
      </cdr:txBody>
    </cdr:sp>
  </cdr:relSizeAnchor>
</c:userShapes>
</file>

<file path=xl/drawings/drawing56.xml><?xml version="1.0" encoding="utf-8"?>
<xdr:wsDr xmlns:xdr="http://schemas.openxmlformats.org/drawingml/2006/spreadsheetDrawing" xmlns:a="http://schemas.openxmlformats.org/drawingml/2006/main">
  <xdr:twoCellAnchor>
    <xdr:from>
      <xdr:col>13</xdr:col>
      <xdr:colOff>140745</xdr:colOff>
      <xdr:row>8</xdr:row>
      <xdr:rowOff>32969</xdr:rowOff>
    </xdr:from>
    <xdr:to>
      <xdr:col>20</xdr:col>
      <xdr:colOff>553605</xdr:colOff>
      <xdr:row>28</xdr:row>
      <xdr:rowOff>34469</xdr:rowOff>
    </xdr:to>
    <xdr:graphicFrame macro="">
      <xdr:nvGraphicFramePr>
        <xdr:cNvPr id="5" name="Chart 35">
          <a:extLst>
            <a:ext uri="{FF2B5EF4-FFF2-40B4-BE49-F238E27FC236}">
              <a16:creationId xmlns:a16="http://schemas.microsoft.com/office/drawing/2014/main" id="{00000000-0008-0000-1300-000005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767715</xdr:colOff>
      <xdr:row>29</xdr:row>
      <xdr:rowOff>174818</xdr:rowOff>
    </xdr:from>
    <xdr:to>
      <xdr:col>21</xdr:col>
      <xdr:colOff>78105</xdr:colOff>
      <xdr:row>55</xdr:row>
      <xdr:rowOff>162630</xdr:rowOff>
    </xdr:to>
    <xdr:graphicFrame macro="">
      <xdr:nvGraphicFramePr>
        <xdr:cNvPr id="7" name="Chart 35">
          <a:extLst>
            <a:ext uri="{FF2B5EF4-FFF2-40B4-BE49-F238E27FC236}">
              <a16:creationId xmlns:a16="http://schemas.microsoft.com/office/drawing/2014/main" id="{00000000-0008-0000-1300-000007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0.61707</cdr:x>
      <cdr:y>0.80709</cdr:y>
    </cdr:from>
    <cdr:to>
      <cdr:x>0.99463</cdr:x>
      <cdr:y>0.90685</cdr:y>
    </cdr:to>
    <cdr:sp macro="" textlink="">
      <cdr:nvSpPr>
        <cdr:cNvPr id="2" name="Textfeld 1">
          <a:extLst xmlns:a="http://schemas.openxmlformats.org/drawingml/2006/main">
            <a:ext uri="{FF2B5EF4-FFF2-40B4-BE49-F238E27FC236}">
              <a16:creationId xmlns:a16="http://schemas.microsoft.com/office/drawing/2014/main" id="{A9D01DEC-BE3A-4EA5-8BC8-662CA8AADEFE}"/>
            </a:ext>
          </a:extLst>
        </cdr:cNvPr>
        <cdr:cNvSpPr txBox="1"/>
      </cdr:nvSpPr>
      <cdr:spPr>
        <a:xfrm xmlns:a="http://schemas.openxmlformats.org/drawingml/2006/main">
          <a:off x="3532095" y="2614981"/>
          <a:ext cx="2161167" cy="3232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58.xml><?xml version="1.0" encoding="utf-8"?>
<c:userShapes xmlns:c="http://schemas.openxmlformats.org/drawingml/2006/chart">
  <cdr:relSizeAnchor xmlns:cdr="http://schemas.openxmlformats.org/drawingml/2006/chartDrawing">
    <cdr:from>
      <cdr:x>0.54055</cdr:x>
      <cdr:y>0.81557</cdr:y>
    </cdr:from>
    <cdr:to>
      <cdr:x>0.99012</cdr:x>
      <cdr:y>0.8836</cdr:y>
    </cdr:to>
    <cdr:sp macro="" textlink="">
      <cdr:nvSpPr>
        <cdr:cNvPr id="2" name="Textfeld 1">
          <a:extLst xmlns:a="http://schemas.openxmlformats.org/drawingml/2006/main">
            <a:ext uri="{FF2B5EF4-FFF2-40B4-BE49-F238E27FC236}">
              <a16:creationId xmlns:a16="http://schemas.microsoft.com/office/drawing/2014/main" id="{045EAAEF-73C7-4F5F-8780-67EAE522A3D3}"/>
            </a:ext>
          </a:extLst>
        </cdr:cNvPr>
        <cdr:cNvSpPr txBox="1"/>
      </cdr:nvSpPr>
      <cdr:spPr>
        <a:xfrm xmlns:a="http://schemas.openxmlformats.org/drawingml/2006/main">
          <a:off x="3346656" y="3423659"/>
          <a:ext cx="2783401" cy="285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 eigene Berechnung</a:t>
          </a:r>
        </a:p>
      </cdr:txBody>
    </cdr:sp>
  </cdr:relSizeAnchor>
</c:userShapes>
</file>

<file path=xl/drawings/drawing59.xml><?xml version="1.0" encoding="utf-8"?>
<xdr:wsDr xmlns:xdr="http://schemas.openxmlformats.org/drawingml/2006/spreadsheetDrawing" xmlns:a="http://schemas.openxmlformats.org/drawingml/2006/main">
  <xdr:twoCellAnchor>
    <xdr:from>
      <xdr:col>14</xdr:col>
      <xdr:colOff>415065</xdr:colOff>
      <xdr:row>8</xdr:row>
      <xdr:rowOff>162509</xdr:rowOff>
    </xdr:from>
    <xdr:to>
      <xdr:col>22</xdr:col>
      <xdr:colOff>43065</xdr:colOff>
      <xdr:row>27</xdr:row>
      <xdr:rowOff>15240</xdr:rowOff>
    </xdr:to>
    <xdr:graphicFrame macro="">
      <xdr:nvGraphicFramePr>
        <xdr:cNvPr id="2" name="Chart 35">
          <a:extLst>
            <a:ext uri="{FF2B5EF4-FFF2-40B4-BE49-F238E27FC236}">
              <a16:creationId xmlns:a16="http://schemas.microsoft.com/office/drawing/2014/main" id="{1C8A7515-A6A4-4768-85BA-DC8F77E3B997}"/>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409575</xdr:colOff>
      <xdr:row>58</xdr:row>
      <xdr:rowOff>14798</xdr:rowOff>
    </xdr:from>
    <xdr:to>
      <xdr:col>22</xdr:col>
      <xdr:colOff>504825</xdr:colOff>
      <xdr:row>84</xdr:row>
      <xdr:rowOff>2610</xdr:rowOff>
    </xdr:to>
    <xdr:graphicFrame macro="">
      <xdr:nvGraphicFramePr>
        <xdr:cNvPr id="3" name="Chart 35">
          <a:extLst>
            <a:ext uri="{FF2B5EF4-FFF2-40B4-BE49-F238E27FC236}">
              <a16:creationId xmlns:a16="http://schemas.microsoft.com/office/drawing/2014/main" id="{CD55C7CE-E6A1-4E31-B9EC-44F60BD0A6D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371475</xdr:colOff>
      <xdr:row>85</xdr:row>
      <xdr:rowOff>38100</xdr:rowOff>
    </xdr:from>
    <xdr:to>
      <xdr:col>22</xdr:col>
      <xdr:colOff>466725</xdr:colOff>
      <xdr:row>111</xdr:row>
      <xdr:rowOff>103414</xdr:rowOff>
    </xdr:to>
    <xdr:graphicFrame macro="">
      <xdr:nvGraphicFramePr>
        <xdr:cNvPr id="4" name="Chart 35">
          <a:extLst>
            <a:ext uri="{FF2B5EF4-FFF2-40B4-BE49-F238E27FC236}">
              <a16:creationId xmlns:a16="http://schemas.microsoft.com/office/drawing/2014/main" id="{9BA0F87D-9A13-409F-95A3-49A89E8DD40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0</xdr:colOff>
      <xdr:row>139</xdr:row>
      <xdr:rowOff>0</xdr:rowOff>
    </xdr:from>
    <xdr:to>
      <xdr:col>24</xdr:col>
      <xdr:colOff>95250</xdr:colOff>
      <xdr:row>161</xdr:row>
      <xdr:rowOff>103414</xdr:rowOff>
    </xdr:to>
    <xdr:graphicFrame macro="">
      <xdr:nvGraphicFramePr>
        <xdr:cNvPr id="5" name="Chart 35">
          <a:extLst>
            <a:ext uri="{FF2B5EF4-FFF2-40B4-BE49-F238E27FC236}">
              <a16:creationId xmlns:a16="http://schemas.microsoft.com/office/drawing/2014/main" id="{4C768255-D197-4A2A-BBC8-758570384A6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163</xdr:row>
      <xdr:rowOff>0</xdr:rowOff>
    </xdr:from>
    <xdr:to>
      <xdr:col>24</xdr:col>
      <xdr:colOff>95250</xdr:colOff>
      <xdr:row>188</xdr:row>
      <xdr:rowOff>149737</xdr:rowOff>
    </xdr:to>
    <xdr:graphicFrame macro="">
      <xdr:nvGraphicFramePr>
        <xdr:cNvPr id="6" name="Chart 35">
          <a:extLst>
            <a:ext uri="{FF2B5EF4-FFF2-40B4-BE49-F238E27FC236}">
              <a16:creationId xmlns:a16="http://schemas.microsoft.com/office/drawing/2014/main" id="{9E268615-A03E-473E-80B6-7A9ED642F5E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373380</xdr:colOff>
      <xdr:row>28</xdr:row>
      <xdr:rowOff>87630</xdr:rowOff>
    </xdr:from>
    <xdr:to>
      <xdr:col>21</xdr:col>
      <xdr:colOff>763380</xdr:colOff>
      <xdr:row>46</xdr:row>
      <xdr:rowOff>32025</xdr:rowOff>
    </xdr:to>
    <xdr:graphicFrame macro="">
      <xdr:nvGraphicFramePr>
        <xdr:cNvPr id="7" name="Diagramm 6">
          <a:extLst>
            <a:ext uri="{FF2B5EF4-FFF2-40B4-BE49-F238E27FC236}">
              <a16:creationId xmlns:a16="http://schemas.microsoft.com/office/drawing/2014/main" id="{FD1510E4-20EB-42BE-8526-FD42413EB9D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0.69318</cdr:x>
      <cdr:y>0.86591</cdr:y>
    </cdr:from>
    <cdr:to>
      <cdr:x>0.98611</cdr:x>
      <cdr:y>0.92378</cdr:y>
    </cdr:to>
    <cdr:sp macro="" textlink="">
      <cdr:nvSpPr>
        <cdr:cNvPr id="2" name="Textfeld 1">
          <a:extLst xmlns:a="http://schemas.openxmlformats.org/drawingml/2006/main">
            <a:ext uri="{FF2B5EF4-FFF2-40B4-BE49-F238E27FC236}">
              <a16:creationId xmlns:a16="http://schemas.microsoft.com/office/drawing/2014/main" id="{B61CADAD-3B02-43B6-BA5E-066BA8C9C495}"/>
            </a:ext>
          </a:extLst>
        </cdr:cNvPr>
        <cdr:cNvSpPr txBox="1"/>
      </cdr:nvSpPr>
      <cdr:spPr>
        <a:xfrm xmlns:a="http://schemas.openxmlformats.org/drawingml/2006/main">
          <a:off x="4291660" y="3556754"/>
          <a:ext cx="1813603" cy="2377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60.xml><?xml version="1.0" encoding="utf-8"?>
<c:userShapes xmlns:c="http://schemas.openxmlformats.org/drawingml/2006/chart">
  <cdr:relSizeAnchor xmlns:cdr="http://schemas.openxmlformats.org/drawingml/2006/chartDrawing">
    <cdr:from>
      <cdr:x>0.61707</cdr:x>
      <cdr:y>0.80709</cdr:y>
    </cdr:from>
    <cdr:to>
      <cdr:x>0.99463</cdr:x>
      <cdr:y>0.90685</cdr:y>
    </cdr:to>
    <cdr:sp macro="" textlink="">
      <cdr:nvSpPr>
        <cdr:cNvPr id="2" name="Textfeld 1">
          <a:extLst xmlns:a="http://schemas.openxmlformats.org/drawingml/2006/main">
            <a:ext uri="{FF2B5EF4-FFF2-40B4-BE49-F238E27FC236}">
              <a16:creationId xmlns:a16="http://schemas.microsoft.com/office/drawing/2014/main" id="{A9D01DEC-BE3A-4EA5-8BC8-662CA8AADEFE}"/>
            </a:ext>
          </a:extLst>
        </cdr:cNvPr>
        <cdr:cNvSpPr txBox="1"/>
      </cdr:nvSpPr>
      <cdr:spPr>
        <a:xfrm xmlns:a="http://schemas.openxmlformats.org/drawingml/2006/main">
          <a:off x="3532095" y="2614981"/>
          <a:ext cx="2161167" cy="3232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61.xml><?xml version="1.0" encoding="utf-8"?>
<c:userShapes xmlns:c="http://schemas.openxmlformats.org/drawingml/2006/chart">
  <cdr:relSizeAnchor xmlns:cdr="http://schemas.openxmlformats.org/drawingml/2006/chartDrawing">
    <cdr:from>
      <cdr:x>0.54055</cdr:x>
      <cdr:y>0.81557</cdr:y>
    </cdr:from>
    <cdr:to>
      <cdr:x>0.99012</cdr:x>
      <cdr:y>0.8836</cdr:y>
    </cdr:to>
    <cdr:sp macro="" textlink="">
      <cdr:nvSpPr>
        <cdr:cNvPr id="2" name="Textfeld 1">
          <a:extLst xmlns:a="http://schemas.openxmlformats.org/drawingml/2006/main">
            <a:ext uri="{FF2B5EF4-FFF2-40B4-BE49-F238E27FC236}">
              <a16:creationId xmlns:a16="http://schemas.microsoft.com/office/drawing/2014/main" id="{045EAAEF-73C7-4F5F-8780-67EAE522A3D3}"/>
            </a:ext>
          </a:extLst>
        </cdr:cNvPr>
        <cdr:cNvSpPr txBox="1"/>
      </cdr:nvSpPr>
      <cdr:spPr>
        <a:xfrm xmlns:a="http://schemas.openxmlformats.org/drawingml/2006/main">
          <a:off x="3346656" y="3423659"/>
          <a:ext cx="2783401" cy="285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 eigene Berechnung</a:t>
          </a:r>
        </a:p>
      </cdr:txBody>
    </cdr:sp>
  </cdr:relSizeAnchor>
</c:userShapes>
</file>

<file path=xl/drawings/drawing62.xml><?xml version="1.0" encoding="utf-8"?>
<c:userShapes xmlns:c="http://schemas.openxmlformats.org/drawingml/2006/chart">
  <cdr:relSizeAnchor xmlns:cdr="http://schemas.openxmlformats.org/drawingml/2006/chartDrawing">
    <cdr:from>
      <cdr:x>0.70342</cdr:x>
      <cdr:y>0.82863</cdr:y>
    </cdr:from>
    <cdr:to>
      <cdr:x>0.99463</cdr:x>
      <cdr:y>0.88129</cdr:y>
    </cdr:to>
    <cdr:sp macro="" textlink="">
      <cdr:nvSpPr>
        <cdr:cNvPr id="2" name="Textfeld 1">
          <a:extLst xmlns:a="http://schemas.openxmlformats.org/drawingml/2006/main">
            <a:ext uri="{FF2B5EF4-FFF2-40B4-BE49-F238E27FC236}">
              <a16:creationId xmlns:a16="http://schemas.microsoft.com/office/drawing/2014/main" id="{A9D01DEC-BE3A-4EA5-8BC8-662CA8AADEFE}"/>
            </a:ext>
          </a:extLst>
        </cdr:cNvPr>
        <cdr:cNvSpPr txBox="1"/>
      </cdr:nvSpPr>
      <cdr:spPr>
        <a:xfrm xmlns:a="http://schemas.openxmlformats.org/drawingml/2006/main">
          <a:off x="4355073" y="3511140"/>
          <a:ext cx="1802954" cy="2231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63.xml><?xml version="1.0" encoding="utf-8"?>
<c:userShapes xmlns:c="http://schemas.openxmlformats.org/drawingml/2006/chart">
  <cdr:relSizeAnchor xmlns:cdr="http://schemas.openxmlformats.org/drawingml/2006/chartDrawing">
    <cdr:from>
      <cdr:x>0.69727</cdr:x>
      <cdr:y>0.87584</cdr:y>
    </cdr:from>
    <cdr:to>
      <cdr:x>0.98848</cdr:x>
      <cdr:y>0.9285</cdr:y>
    </cdr:to>
    <cdr:sp macro="" textlink="">
      <cdr:nvSpPr>
        <cdr:cNvPr id="2" name="Textfeld 1">
          <a:extLst xmlns:a="http://schemas.openxmlformats.org/drawingml/2006/main">
            <a:ext uri="{FF2B5EF4-FFF2-40B4-BE49-F238E27FC236}">
              <a16:creationId xmlns:a16="http://schemas.microsoft.com/office/drawing/2014/main" id="{A9D01DEC-BE3A-4EA5-8BC8-662CA8AADEFE}"/>
            </a:ext>
          </a:extLst>
        </cdr:cNvPr>
        <cdr:cNvSpPr txBox="1"/>
      </cdr:nvSpPr>
      <cdr:spPr>
        <a:xfrm xmlns:a="http://schemas.openxmlformats.org/drawingml/2006/main">
          <a:off x="4315945" y="3558428"/>
          <a:ext cx="1815370" cy="22410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64.xml><?xml version="1.0" encoding="utf-8"?>
<c:userShapes xmlns:c="http://schemas.openxmlformats.org/drawingml/2006/chart">
  <cdr:relSizeAnchor xmlns:cdr="http://schemas.openxmlformats.org/drawingml/2006/chartDrawing">
    <cdr:from>
      <cdr:x>0.54055</cdr:x>
      <cdr:y>0.81557</cdr:y>
    </cdr:from>
    <cdr:to>
      <cdr:x>0.99012</cdr:x>
      <cdr:y>0.8836</cdr:y>
    </cdr:to>
    <cdr:sp macro="" textlink="">
      <cdr:nvSpPr>
        <cdr:cNvPr id="2" name="Textfeld 1">
          <a:extLst xmlns:a="http://schemas.openxmlformats.org/drawingml/2006/main">
            <a:ext uri="{FF2B5EF4-FFF2-40B4-BE49-F238E27FC236}">
              <a16:creationId xmlns:a16="http://schemas.microsoft.com/office/drawing/2014/main" id="{045EAAEF-73C7-4F5F-8780-67EAE522A3D3}"/>
            </a:ext>
          </a:extLst>
        </cdr:cNvPr>
        <cdr:cNvSpPr txBox="1"/>
      </cdr:nvSpPr>
      <cdr:spPr>
        <a:xfrm xmlns:a="http://schemas.openxmlformats.org/drawingml/2006/main">
          <a:off x="3346656" y="3423659"/>
          <a:ext cx="2783401" cy="2855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 eigene Berechnung</a:t>
          </a:r>
        </a:p>
      </cdr:txBody>
    </cdr:sp>
  </cdr:relSizeAnchor>
</c:userShapes>
</file>

<file path=xl/drawings/drawing65.xml><?xml version="1.0" encoding="utf-8"?>
<xdr:wsDr xmlns:xdr="http://schemas.openxmlformats.org/drawingml/2006/spreadsheetDrawing" xmlns:a="http://schemas.openxmlformats.org/drawingml/2006/main">
  <xdr:twoCellAnchor>
    <xdr:from>
      <xdr:col>17</xdr:col>
      <xdr:colOff>756908</xdr:colOff>
      <xdr:row>8</xdr:row>
      <xdr:rowOff>28523</xdr:rowOff>
    </xdr:from>
    <xdr:to>
      <xdr:col>26</xdr:col>
      <xdr:colOff>90908</xdr:colOff>
      <xdr:row>35</xdr:row>
      <xdr:rowOff>134060</xdr:rowOff>
    </xdr:to>
    <xdr:graphicFrame macro="">
      <xdr:nvGraphicFramePr>
        <xdr:cNvPr id="9" name="Diagramm 8">
          <a:extLst>
            <a:ext uri="{FF2B5EF4-FFF2-40B4-BE49-F238E27FC236}">
              <a16:creationId xmlns:a16="http://schemas.microsoft.com/office/drawing/2014/main" id="{00000000-0008-0000-1400-000009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0.00769</cdr:x>
      <cdr:y>0.01044</cdr:y>
    </cdr:from>
    <cdr:to>
      <cdr:x>0.64454</cdr:x>
      <cdr:y>0.16827</cdr:y>
    </cdr:to>
    <cdr:sp macro="" textlink="">
      <cdr:nvSpPr>
        <cdr:cNvPr id="2" name="Textfeld 1">
          <a:extLst xmlns:a="http://schemas.openxmlformats.org/drawingml/2006/main">
            <a:ext uri="{FF2B5EF4-FFF2-40B4-BE49-F238E27FC236}">
              <a16:creationId xmlns:a16="http://schemas.microsoft.com/office/drawing/2014/main" id="{E3832E54-88F0-4A66-8609-8A58BCFBD863}"/>
            </a:ext>
          </a:extLst>
        </cdr:cNvPr>
        <cdr:cNvSpPr txBox="1"/>
      </cdr:nvSpPr>
      <cdr:spPr>
        <a:xfrm xmlns:a="http://schemas.openxmlformats.org/drawingml/2006/main">
          <a:off x="47627" y="42863"/>
          <a:ext cx="3943350"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800" b="1">
              <a:latin typeface="+mn-lt"/>
            </a:rPr>
            <a:t>Erwerbstätige in der Industrie</a:t>
          </a:r>
        </a:p>
        <a:p xmlns:a="http://schemas.openxmlformats.org/drawingml/2006/main">
          <a:r>
            <a:rPr lang="de-DE" sz="1200">
              <a:latin typeface="+mn-lt"/>
            </a:rPr>
            <a:t>Durchschnitt in 1000</a:t>
          </a:r>
        </a:p>
      </cdr:txBody>
    </cdr:sp>
  </cdr:relSizeAnchor>
  <cdr:relSizeAnchor xmlns:cdr="http://schemas.openxmlformats.org/drawingml/2006/chartDrawing">
    <cdr:from>
      <cdr:x>0.69047</cdr:x>
      <cdr:y>0.86975</cdr:y>
    </cdr:from>
    <cdr:to>
      <cdr:x>0.98165</cdr:x>
      <cdr:y>0.92245</cdr:y>
    </cdr:to>
    <cdr:sp macro="" textlink="">
      <cdr:nvSpPr>
        <cdr:cNvPr id="3" name="Textfeld 1">
          <a:extLst xmlns:a="http://schemas.openxmlformats.org/drawingml/2006/main">
            <a:ext uri="{FF2B5EF4-FFF2-40B4-BE49-F238E27FC236}">
              <a16:creationId xmlns:a16="http://schemas.microsoft.com/office/drawing/2014/main" id="{771455F5-3EE8-4F3E-A97F-6F5951C86049}"/>
            </a:ext>
          </a:extLst>
        </cdr:cNvPr>
        <cdr:cNvSpPr txBox="1"/>
      </cdr:nvSpPr>
      <cdr:spPr>
        <a:xfrm xmlns:a="http://schemas.openxmlformats.org/drawingml/2006/main">
          <a:off x="4275418" y="3569447"/>
          <a:ext cx="1802954" cy="2163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900">
              <a:latin typeface="+mn-lt"/>
            </a:rPr>
            <a:t>Quelle: Statistisches Bundesamt</a:t>
          </a:r>
        </a:p>
      </cdr:txBody>
    </cdr:sp>
  </cdr:relSizeAnchor>
</c:userShapes>
</file>

<file path=xl/drawings/drawing67.xml><?xml version="1.0" encoding="utf-8"?>
<xdr:wsDr xmlns:xdr="http://schemas.openxmlformats.org/drawingml/2006/spreadsheetDrawing" xmlns:a="http://schemas.openxmlformats.org/drawingml/2006/main">
  <xdr:twoCellAnchor>
    <xdr:from>
      <xdr:col>11</xdr:col>
      <xdr:colOff>9525</xdr:colOff>
      <xdr:row>5</xdr:row>
      <xdr:rowOff>152400</xdr:rowOff>
    </xdr:from>
    <xdr:to>
      <xdr:col>17</xdr:col>
      <xdr:colOff>9525</xdr:colOff>
      <xdr:row>28</xdr:row>
      <xdr:rowOff>137160</xdr:rowOff>
    </xdr:to>
    <xdr:graphicFrame macro="">
      <xdr:nvGraphicFramePr>
        <xdr:cNvPr id="2" name="Diagramm 1">
          <a:extLst>
            <a:ext uri="{FF2B5EF4-FFF2-40B4-BE49-F238E27FC236}">
              <a16:creationId xmlns:a16="http://schemas.microsoft.com/office/drawing/2014/main" id="{0FF9B7E9-A8C8-4CAC-B9AA-CE454F3B3EAE}"/>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7620</xdr:colOff>
      <xdr:row>29</xdr:row>
      <xdr:rowOff>152400</xdr:rowOff>
    </xdr:from>
    <xdr:to>
      <xdr:col>17</xdr:col>
      <xdr:colOff>7620</xdr:colOff>
      <xdr:row>48</xdr:row>
      <xdr:rowOff>110490</xdr:rowOff>
    </xdr:to>
    <xdr:graphicFrame macro="">
      <xdr:nvGraphicFramePr>
        <xdr:cNvPr id="3" name="Diagramm 2">
          <a:extLst>
            <a:ext uri="{FF2B5EF4-FFF2-40B4-BE49-F238E27FC236}">
              <a16:creationId xmlns:a16="http://schemas.microsoft.com/office/drawing/2014/main" id="{38721205-25EE-4217-BA11-9182F6EFC80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152401</xdr:colOff>
      <xdr:row>6</xdr:row>
      <xdr:rowOff>1</xdr:rowOff>
    </xdr:from>
    <xdr:to>
      <xdr:col>21</xdr:col>
      <xdr:colOff>38101</xdr:colOff>
      <xdr:row>28</xdr:row>
      <xdr:rowOff>154947</xdr:rowOff>
    </xdr:to>
    <xdr:graphicFrame macro="">
      <xdr:nvGraphicFramePr>
        <xdr:cNvPr id="4" name="Diagramm 3">
          <a:extLst>
            <a:ext uri="{FF2B5EF4-FFF2-40B4-BE49-F238E27FC236}">
              <a16:creationId xmlns:a16="http://schemas.microsoft.com/office/drawing/2014/main" id="{237A175B-C69F-4AD8-9800-FB8FD46C47FB}"/>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0.18982</cdr:x>
      <cdr:y>0.69892</cdr:y>
    </cdr:from>
    <cdr:to>
      <cdr:x>0.18982</cdr:x>
      <cdr:y>0.77392</cdr:y>
    </cdr:to>
    <cdr:cxnSp macro="">
      <cdr:nvCxnSpPr>
        <cdr:cNvPr id="3" name="Gerade Verbindung mit Pfeil 2">
          <a:extLst xmlns:a="http://schemas.openxmlformats.org/drawingml/2006/main">
            <a:ext uri="{FF2B5EF4-FFF2-40B4-BE49-F238E27FC236}">
              <a16:creationId xmlns:a16="http://schemas.microsoft.com/office/drawing/2014/main" id="{B56608E7-46AA-4DFF-AAD0-365CA7DEE941}"/>
            </a:ext>
          </a:extLst>
        </cdr:cNvPr>
        <cdr:cNvCxnSpPr/>
      </cdr:nvCxnSpPr>
      <cdr:spPr>
        <a:xfrm xmlns:a="http://schemas.openxmlformats.org/drawingml/2006/main">
          <a:off x="893890" y="2298054"/>
          <a:ext cx="0" cy="246602"/>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0.15834</cdr:x>
      <cdr:y>0.63438</cdr:y>
    </cdr:from>
    <cdr:to>
      <cdr:x>0.46667</cdr:x>
      <cdr:y>0.75938</cdr:y>
    </cdr:to>
    <cdr:sp macro="" textlink="">
      <cdr:nvSpPr>
        <cdr:cNvPr id="6" name="Textfeld 5">
          <a:extLst xmlns:a="http://schemas.openxmlformats.org/drawingml/2006/main">
            <a:ext uri="{FF2B5EF4-FFF2-40B4-BE49-F238E27FC236}">
              <a16:creationId xmlns:a16="http://schemas.microsoft.com/office/drawing/2014/main" id="{7E46D5C8-DF01-4BE3-8079-628868146E3D}"/>
            </a:ext>
          </a:extLst>
        </cdr:cNvPr>
        <cdr:cNvSpPr txBox="1"/>
      </cdr:nvSpPr>
      <cdr:spPr>
        <a:xfrm xmlns:a="http://schemas.openxmlformats.org/drawingml/2006/main">
          <a:off x="723915" y="1933575"/>
          <a:ext cx="1409685" cy="3810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100"/>
            <a:t>Finanzmarktkrise</a:t>
          </a:r>
        </a:p>
      </cdr:txBody>
    </cdr:sp>
  </cdr:relSizeAnchor>
</c:userShapes>
</file>

<file path=xl/drawings/drawing69.xml><?xml version="1.0" encoding="utf-8"?>
<c:userShapes xmlns:c="http://schemas.openxmlformats.org/drawingml/2006/chart">
  <cdr:relSizeAnchor xmlns:cdr="http://schemas.openxmlformats.org/drawingml/2006/chartDrawing">
    <cdr:from>
      <cdr:x>0.54221</cdr:x>
      <cdr:y>0.79514</cdr:y>
    </cdr:from>
    <cdr:to>
      <cdr:x>0.94805</cdr:x>
      <cdr:y>0.88889</cdr:y>
    </cdr:to>
    <cdr:sp macro="" textlink="">
      <cdr:nvSpPr>
        <cdr:cNvPr id="2" name="Geschweifte Klammer rechts 1">
          <a:extLst xmlns:a="http://schemas.openxmlformats.org/drawingml/2006/main">
            <a:ext uri="{FF2B5EF4-FFF2-40B4-BE49-F238E27FC236}">
              <a16:creationId xmlns:a16="http://schemas.microsoft.com/office/drawing/2014/main" id="{AD4125E4-2514-4AA0-BF90-8F01D94DD770}"/>
            </a:ext>
          </a:extLst>
        </cdr:cNvPr>
        <cdr:cNvSpPr/>
      </cdr:nvSpPr>
      <cdr:spPr>
        <a:xfrm xmlns:a="http://schemas.openxmlformats.org/drawingml/2006/main" rot="5400000">
          <a:off x="1966314" y="3350625"/>
          <a:ext cx="439340" cy="1190620"/>
        </a:xfrm>
        <a:prstGeom xmlns:a="http://schemas.openxmlformats.org/drawingml/2006/main" prst="rightBrace">
          <a:avLst>
            <a:gd name="adj1" fmla="val 8333"/>
            <a:gd name="adj2" fmla="val 49173"/>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dr:relSizeAnchor xmlns:cdr="http://schemas.openxmlformats.org/drawingml/2006/chartDrawing">
    <cdr:from>
      <cdr:x>0.28896</cdr:x>
      <cdr:y>0.88542</cdr:y>
    </cdr:from>
    <cdr:to>
      <cdr:x>1</cdr:x>
      <cdr:y>0.96528</cdr:y>
    </cdr:to>
    <cdr:sp macro="" textlink="">
      <cdr:nvSpPr>
        <cdr:cNvPr id="3" name="Textfeld 2">
          <a:extLst xmlns:a="http://schemas.openxmlformats.org/drawingml/2006/main">
            <a:ext uri="{FF2B5EF4-FFF2-40B4-BE49-F238E27FC236}">
              <a16:creationId xmlns:a16="http://schemas.microsoft.com/office/drawing/2014/main" id="{B9245AD9-06FB-4AB7-892B-4F073A83D30A}"/>
            </a:ext>
          </a:extLst>
        </cdr:cNvPr>
        <cdr:cNvSpPr txBox="1"/>
      </cdr:nvSpPr>
      <cdr:spPr>
        <a:xfrm xmlns:a="http://schemas.openxmlformats.org/drawingml/2006/main">
          <a:off x="847724" y="2428874"/>
          <a:ext cx="2085976"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900">
              <a:latin typeface="Agfa Rotis Sans Serif Light" panose="00000300000000000000" pitchFamily="2" charset="0"/>
            </a:rPr>
            <a:t>Hochrechnung</a:t>
          </a:r>
          <a:r>
            <a:rPr lang="de-DE" sz="900" baseline="0">
              <a:latin typeface="Agfa Rotis Sans Serif Light" panose="00000300000000000000" pitchFamily="2" charset="0"/>
            </a:rPr>
            <a:t> Bundesagentur für Arbeit</a:t>
          </a:r>
          <a:endParaRPr lang="de-DE" sz="900">
            <a:latin typeface="Agfa Rotis Sans Serif Light" panose="00000300000000000000" pitchFamily="2"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16</xdr:col>
      <xdr:colOff>638736</xdr:colOff>
      <xdr:row>4</xdr:row>
      <xdr:rowOff>152877</xdr:rowOff>
    </xdr:from>
    <xdr:to>
      <xdr:col>24</xdr:col>
      <xdr:colOff>733986</xdr:colOff>
      <xdr:row>27</xdr:row>
      <xdr:rowOff>98612</xdr:rowOff>
    </xdr:to>
    <xdr:graphicFrame macro="">
      <xdr:nvGraphicFramePr>
        <xdr:cNvPr id="2" name="Chart 35">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13</xdr:col>
      <xdr:colOff>619685</xdr:colOff>
      <xdr:row>7</xdr:row>
      <xdr:rowOff>34738</xdr:rowOff>
    </xdr:from>
    <xdr:to>
      <xdr:col>24</xdr:col>
      <xdr:colOff>49306</xdr:colOff>
      <xdr:row>30</xdr:row>
      <xdr:rowOff>118783</xdr:rowOff>
    </xdr:to>
    <xdr:graphicFrame macro="">
      <xdr:nvGraphicFramePr>
        <xdr:cNvPr id="2" name="Chart 35">
          <a:extLst>
            <a:ext uri="{FF2B5EF4-FFF2-40B4-BE49-F238E27FC236}">
              <a16:creationId xmlns:a16="http://schemas.microsoft.com/office/drawing/2014/main" id="{DB0389E9-2716-4EE2-B556-0FC20CC145E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313765</xdr:colOff>
      <xdr:row>7</xdr:row>
      <xdr:rowOff>34739</xdr:rowOff>
    </xdr:from>
    <xdr:to>
      <xdr:col>34</xdr:col>
      <xdr:colOff>409015</xdr:colOff>
      <xdr:row>30</xdr:row>
      <xdr:rowOff>118784</xdr:rowOff>
    </xdr:to>
    <xdr:graphicFrame macro="">
      <xdr:nvGraphicFramePr>
        <xdr:cNvPr id="3" name="Chart 35">
          <a:extLst>
            <a:ext uri="{FF2B5EF4-FFF2-40B4-BE49-F238E27FC236}">
              <a16:creationId xmlns:a16="http://schemas.microsoft.com/office/drawing/2014/main" id="{AF9F99D5-7FA5-45D8-A7A0-C1E6FFFFE3E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373717</xdr:colOff>
      <xdr:row>32</xdr:row>
      <xdr:rowOff>6722</xdr:rowOff>
    </xdr:from>
    <xdr:to>
      <xdr:col>34</xdr:col>
      <xdr:colOff>486896</xdr:colOff>
      <xdr:row>57</xdr:row>
      <xdr:rowOff>80121</xdr:rowOff>
    </xdr:to>
    <xdr:graphicFrame macro="">
      <xdr:nvGraphicFramePr>
        <xdr:cNvPr id="5" name="Chart 35">
          <a:extLst>
            <a:ext uri="{FF2B5EF4-FFF2-40B4-BE49-F238E27FC236}">
              <a16:creationId xmlns:a16="http://schemas.microsoft.com/office/drawing/2014/main" id="{6D753917-0625-4BBB-840E-EF3D68B3451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582706</xdr:colOff>
      <xdr:row>32</xdr:row>
      <xdr:rowOff>63395</xdr:rowOff>
    </xdr:from>
    <xdr:to>
      <xdr:col>24</xdr:col>
      <xdr:colOff>23532</xdr:colOff>
      <xdr:row>57</xdr:row>
      <xdr:rowOff>48939</xdr:rowOff>
    </xdr:to>
    <xdr:graphicFrame macro="">
      <xdr:nvGraphicFramePr>
        <xdr:cNvPr id="6" name="Chart 35">
          <a:extLst>
            <a:ext uri="{FF2B5EF4-FFF2-40B4-BE49-F238E27FC236}">
              <a16:creationId xmlns:a16="http://schemas.microsoft.com/office/drawing/2014/main" id="{121E73A2-85B1-49A6-9295-9015081377B9}"/>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0</xdr:colOff>
      <xdr:row>59</xdr:row>
      <xdr:rowOff>0</xdr:rowOff>
    </xdr:from>
    <xdr:to>
      <xdr:col>35</xdr:col>
      <xdr:colOff>57150</xdr:colOff>
      <xdr:row>77</xdr:row>
      <xdr:rowOff>31296</xdr:rowOff>
    </xdr:to>
    <xdr:graphicFrame macro="">
      <xdr:nvGraphicFramePr>
        <xdr:cNvPr id="7" name="Chart 35">
          <a:extLst>
            <a:ext uri="{FF2B5EF4-FFF2-40B4-BE49-F238E27FC236}">
              <a16:creationId xmlns:a16="http://schemas.microsoft.com/office/drawing/2014/main" id="{53FFD37C-FEF2-47AE-A0A1-052FD4DA1E69}"/>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0</xdr:colOff>
      <xdr:row>59</xdr:row>
      <xdr:rowOff>0</xdr:rowOff>
    </xdr:from>
    <xdr:to>
      <xdr:col>47</xdr:col>
      <xdr:colOff>57151</xdr:colOff>
      <xdr:row>77</xdr:row>
      <xdr:rowOff>31296</xdr:rowOff>
    </xdr:to>
    <xdr:graphicFrame macro="">
      <xdr:nvGraphicFramePr>
        <xdr:cNvPr id="8" name="Chart 35">
          <a:extLst>
            <a:ext uri="{FF2B5EF4-FFF2-40B4-BE49-F238E27FC236}">
              <a16:creationId xmlns:a16="http://schemas.microsoft.com/office/drawing/2014/main" id="{E00832F2-573A-44F9-BA46-E4412F20F3B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cdr:x>
      <cdr:y>0.83058</cdr:y>
    </cdr:from>
    <cdr:to>
      <cdr:x>0.29294</cdr:x>
      <cdr:y>0.87427</cdr:y>
    </cdr:to>
    <cdr:sp macro="" textlink="">
      <cdr:nvSpPr>
        <cdr:cNvPr id="2" name="Textfeld 1">
          <a:extLst xmlns:a="http://schemas.openxmlformats.org/drawingml/2006/main">
            <a:ext uri="{FF2B5EF4-FFF2-40B4-BE49-F238E27FC236}">
              <a16:creationId xmlns:a16="http://schemas.microsoft.com/office/drawing/2014/main" id="{107A5E40-EF15-4F82-A799-265CCABA6096}"/>
            </a:ext>
          </a:extLst>
        </cdr:cNvPr>
        <cdr:cNvSpPr txBox="1"/>
      </cdr:nvSpPr>
      <cdr:spPr>
        <a:xfrm xmlns:a="http://schemas.openxmlformats.org/drawingml/2006/main">
          <a:off x="0" y="3408826"/>
          <a:ext cx="1813665" cy="179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72.xml><?xml version="1.0" encoding="utf-8"?>
<c:userShapes xmlns:c="http://schemas.openxmlformats.org/drawingml/2006/chart">
  <cdr:relSizeAnchor xmlns:cdr="http://schemas.openxmlformats.org/drawingml/2006/chartDrawing">
    <cdr:from>
      <cdr:x>0.69538</cdr:x>
      <cdr:y>0.79577</cdr:y>
    </cdr:from>
    <cdr:to>
      <cdr:x>0.98832</cdr:x>
      <cdr:y>0.83946</cdr:y>
    </cdr:to>
    <cdr:sp macro="" textlink="">
      <cdr:nvSpPr>
        <cdr:cNvPr id="2" name="Textfeld 1">
          <a:extLst xmlns:a="http://schemas.openxmlformats.org/drawingml/2006/main">
            <a:ext uri="{FF2B5EF4-FFF2-40B4-BE49-F238E27FC236}">
              <a16:creationId xmlns:a16="http://schemas.microsoft.com/office/drawing/2014/main" id="{107A5E40-EF15-4F82-A799-265CCABA6096}"/>
            </a:ext>
          </a:extLst>
        </cdr:cNvPr>
        <cdr:cNvSpPr txBox="1"/>
      </cdr:nvSpPr>
      <cdr:spPr>
        <a:xfrm xmlns:a="http://schemas.openxmlformats.org/drawingml/2006/main">
          <a:off x="4305300" y="3265953"/>
          <a:ext cx="1813665" cy="1793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73.xml><?xml version="1.0" encoding="utf-8"?>
<c:userShapes xmlns:c="http://schemas.openxmlformats.org/drawingml/2006/chart">
  <cdr:relSizeAnchor xmlns:cdr="http://schemas.openxmlformats.org/drawingml/2006/chartDrawing">
    <cdr:from>
      <cdr:x>0.69538</cdr:x>
      <cdr:y>0.79577</cdr:y>
    </cdr:from>
    <cdr:to>
      <cdr:x>0.98832</cdr:x>
      <cdr:y>0.83946</cdr:y>
    </cdr:to>
    <cdr:sp macro="" textlink="">
      <cdr:nvSpPr>
        <cdr:cNvPr id="2" name="Textfeld 1">
          <a:extLst xmlns:a="http://schemas.openxmlformats.org/drawingml/2006/main">
            <a:ext uri="{FF2B5EF4-FFF2-40B4-BE49-F238E27FC236}">
              <a16:creationId xmlns:a16="http://schemas.microsoft.com/office/drawing/2014/main" id="{107A5E40-EF15-4F82-A799-265CCABA6096}"/>
            </a:ext>
          </a:extLst>
        </cdr:cNvPr>
        <cdr:cNvSpPr txBox="1"/>
      </cdr:nvSpPr>
      <cdr:spPr>
        <a:xfrm xmlns:a="http://schemas.openxmlformats.org/drawingml/2006/main">
          <a:off x="4305300" y="3265953"/>
          <a:ext cx="1813665" cy="1793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74.xml><?xml version="1.0" encoding="utf-8"?>
<c:userShapes xmlns:c="http://schemas.openxmlformats.org/drawingml/2006/chart">
  <cdr:relSizeAnchor xmlns:cdr="http://schemas.openxmlformats.org/drawingml/2006/chartDrawing">
    <cdr:from>
      <cdr:x>0</cdr:x>
      <cdr:y>0</cdr:y>
    </cdr:from>
    <cdr:to>
      <cdr:x>1</cdr:x>
      <cdr:y>0.13925</cdr:y>
    </cdr:to>
    <cdr:sp macro="" textlink="">
      <cdr:nvSpPr>
        <cdr:cNvPr id="2" name="Textfeld 1">
          <a:extLst xmlns:a="http://schemas.openxmlformats.org/drawingml/2006/main">
            <a:ext uri="{FF2B5EF4-FFF2-40B4-BE49-F238E27FC236}">
              <a16:creationId xmlns:a16="http://schemas.microsoft.com/office/drawing/2014/main" id="{DB69B00E-3633-48DC-810D-1A2080835523}"/>
            </a:ext>
          </a:extLst>
        </cdr:cNvPr>
        <cdr:cNvSpPr txBox="1"/>
      </cdr:nvSpPr>
      <cdr:spPr>
        <a:xfrm xmlns:a="http://schemas.openxmlformats.org/drawingml/2006/main">
          <a:off x="0" y="0"/>
          <a:ext cx="6191250"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de-DE" sz="1600" b="1" i="0" baseline="0">
              <a:effectLst/>
              <a:latin typeface="Agfa Rotis Sans Serif Light" panose="00000300000000000000" pitchFamily="2" charset="0"/>
              <a:ea typeface="+mn-ea"/>
              <a:cs typeface="+mn-cs"/>
            </a:rPr>
            <a:t>Inflation und EZB-Leitzinssatz </a:t>
          </a:r>
          <a:endParaRPr lang="de-DE" sz="1600">
            <a:effectLst/>
            <a:latin typeface="Agfa Rotis Sans Serif Light" panose="00000300000000000000" pitchFamily="2" charset="0"/>
          </a:endParaRPr>
        </a:p>
        <a:p xmlns:a="http://schemas.openxmlformats.org/drawingml/2006/main">
          <a:pPr rtl="0"/>
          <a:r>
            <a:rPr lang="de-DE" sz="1100" b="0" i="0" baseline="0">
              <a:effectLst/>
              <a:latin typeface="Agfa Rotis Sans Serif Light" panose="00000300000000000000" pitchFamily="2" charset="0"/>
              <a:ea typeface="+mn-ea"/>
              <a:cs typeface="+mn-cs"/>
            </a:rPr>
            <a:t> Verbraucherpreisindex, Veränderungsrate zum Vorjahresmonat, Quelle DeStatis, EZB</a:t>
          </a:r>
        </a:p>
        <a:p xmlns:a="http://schemas.openxmlformats.org/drawingml/2006/main">
          <a:pPr rtl="0"/>
          <a:r>
            <a:rPr lang="de-DE" sz="1100" b="0" i="0" baseline="0">
              <a:effectLst/>
              <a:latin typeface="Agfa Rotis Sans Serif Light" panose="00000300000000000000" pitchFamily="2" charset="0"/>
              <a:ea typeface="+mn-ea"/>
              <a:cs typeface="+mn-cs"/>
            </a:rPr>
            <a:t>L</a:t>
          </a:r>
          <a:endParaRPr lang="de-DE" sz="1100">
            <a:effectLst/>
            <a:latin typeface="Agfa Rotis Sans Serif Light" panose="00000300000000000000" pitchFamily="2" charset="0"/>
          </a:endParaRPr>
        </a:p>
        <a:p xmlns:a="http://schemas.openxmlformats.org/drawingml/2006/main">
          <a:endParaRPr lang="de-DE" sz="1100"/>
        </a:p>
      </cdr:txBody>
    </cdr:sp>
  </cdr:relSizeAnchor>
  <cdr:relSizeAnchor xmlns:cdr="http://schemas.openxmlformats.org/drawingml/2006/chartDrawing">
    <cdr:from>
      <cdr:x>0.79692</cdr:x>
      <cdr:y>0.93297</cdr:y>
    </cdr:from>
    <cdr:to>
      <cdr:x>0.98</cdr:x>
      <cdr:y>0.99331</cdr:y>
    </cdr:to>
    <cdr:sp macro="" textlink="">
      <cdr:nvSpPr>
        <cdr:cNvPr id="3" name="Rechteck 2">
          <a:extLst xmlns:a="http://schemas.openxmlformats.org/drawingml/2006/main">
            <a:ext uri="{FF2B5EF4-FFF2-40B4-BE49-F238E27FC236}">
              <a16:creationId xmlns:a16="http://schemas.microsoft.com/office/drawing/2014/main" id="{EA8ED2DA-329A-4BA4-8C2E-943B1EFAFA45}"/>
            </a:ext>
          </a:extLst>
        </cdr:cNvPr>
        <cdr:cNvSpPr/>
      </cdr:nvSpPr>
      <cdr:spPr>
        <a:xfrm xmlns:a="http://schemas.openxmlformats.org/drawingml/2006/main">
          <a:off x="4933951" y="3829050"/>
          <a:ext cx="1133474" cy="2476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userShapes>
</file>

<file path=xl/drawings/drawing75.xml><?xml version="1.0" encoding="utf-8"?>
<xdr:wsDr xmlns:xdr="http://schemas.openxmlformats.org/drawingml/2006/spreadsheetDrawing" xmlns:a="http://schemas.openxmlformats.org/drawingml/2006/main">
  <xdr:twoCellAnchor>
    <xdr:from>
      <xdr:col>8</xdr:col>
      <xdr:colOff>19050</xdr:colOff>
      <xdr:row>19</xdr:row>
      <xdr:rowOff>133351</xdr:rowOff>
    </xdr:from>
    <xdr:to>
      <xdr:col>18</xdr:col>
      <xdr:colOff>76200</xdr:colOff>
      <xdr:row>43</xdr:row>
      <xdr:rowOff>38101</xdr:rowOff>
    </xdr:to>
    <xdr:graphicFrame macro="">
      <xdr:nvGraphicFramePr>
        <xdr:cNvPr id="3" name="Chart 35">
          <a:extLst>
            <a:ext uri="{FF2B5EF4-FFF2-40B4-BE49-F238E27FC236}">
              <a16:creationId xmlns:a16="http://schemas.microsoft.com/office/drawing/2014/main" id="{C3BCBB22-4191-4D56-863D-323B131F726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19</xdr:row>
      <xdr:rowOff>133351</xdr:rowOff>
    </xdr:from>
    <xdr:to>
      <xdr:col>29</xdr:col>
      <xdr:colOff>95250</xdr:colOff>
      <xdr:row>43</xdr:row>
      <xdr:rowOff>38101</xdr:rowOff>
    </xdr:to>
    <xdr:graphicFrame macro="">
      <xdr:nvGraphicFramePr>
        <xdr:cNvPr id="5" name="Chart 35">
          <a:extLst>
            <a:ext uri="{FF2B5EF4-FFF2-40B4-BE49-F238E27FC236}">
              <a16:creationId xmlns:a16="http://schemas.microsoft.com/office/drawing/2014/main" id="{60E00727-DD79-43BE-B574-F13CE539B46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28575</xdr:colOff>
      <xdr:row>43</xdr:row>
      <xdr:rowOff>104775</xdr:rowOff>
    </xdr:from>
    <xdr:to>
      <xdr:col>18</xdr:col>
      <xdr:colOff>85725</xdr:colOff>
      <xdr:row>68</xdr:row>
      <xdr:rowOff>160804</xdr:rowOff>
    </xdr:to>
    <xdr:graphicFrame macro="">
      <xdr:nvGraphicFramePr>
        <xdr:cNvPr id="7" name="Chart 35">
          <a:extLst>
            <a:ext uri="{FF2B5EF4-FFF2-40B4-BE49-F238E27FC236}">
              <a16:creationId xmlns:a16="http://schemas.microsoft.com/office/drawing/2014/main" id="{6F592069-0FBC-41D3-85FA-796A75CCA54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561975</xdr:colOff>
      <xdr:row>44</xdr:row>
      <xdr:rowOff>114300</xdr:rowOff>
    </xdr:from>
    <xdr:to>
      <xdr:col>29</xdr:col>
      <xdr:colOff>47625</xdr:colOff>
      <xdr:row>70</xdr:row>
      <xdr:rowOff>8404</xdr:rowOff>
    </xdr:to>
    <xdr:graphicFrame macro="">
      <xdr:nvGraphicFramePr>
        <xdr:cNvPr id="8" name="Chart 35">
          <a:extLst>
            <a:ext uri="{FF2B5EF4-FFF2-40B4-BE49-F238E27FC236}">
              <a16:creationId xmlns:a16="http://schemas.microsoft.com/office/drawing/2014/main" id="{B3C09963-B772-4031-8063-4668B9186AEE}"/>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28575</xdr:colOff>
      <xdr:row>70</xdr:row>
      <xdr:rowOff>123825</xdr:rowOff>
    </xdr:from>
    <xdr:to>
      <xdr:col>18</xdr:col>
      <xdr:colOff>123825</xdr:colOff>
      <xdr:row>96</xdr:row>
      <xdr:rowOff>17929</xdr:rowOff>
    </xdr:to>
    <xdr:graphicFrame macro="">
      <xdr:nvGraphicFramePr>
        <xdr:cNvPr id="6" name="Chart 35">
          <a:extLst>
            <a:ext uri="{FF2B5EF4-FFF2-40B4-BE49-F238E27FC236}">
              <a16:creationId xmlns:a16="http://schemas.microsoft.com/office/drawing/2014/main" id="{032BF5BC-7622-411E-8697-AAD0BFEB1FDB}"/>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19050</xdr:colOff>
      <xdr:row>19</xdr:row>
      <xdr:rowOff>106457</xdr:rowOff>
    </xdr:from>
    <xdr:to>
      <xdr:col>18</xdr:col>
      <xdr:colOff>76200</xdr:colOff>
      <xdr:row>43</xdr:row>
      <xdr:rowOff>11207</xdr:rowOff>
    </xdr:to>
    <xdr:graphicFrame macro="">
      <xdr:nvGraphicFramePr>
        <xdr:cNvPr id="9" name="Chart 35">
          <a:extLst>
            <a:ext uri="{FF2B5EF4-FFF2-40B4-BE49-F238E27FC236}">
              <a16:creationId xmlns:a16="http://schemas.microsoft.com/office/drawing/2014/main" id="{C75FEFD2-0860-43C5-AAC0-01E1DBDDDAC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0</xdr:colOff>
      <xdr:row>19</xdr:row>
      <xdr:rowOff>106457</xdr:rowOff>
    </xdr:from>
    <xdr:to>
      <xdr:col>29</xdr:col>
      <xdr:colOff>95250</xdr:colOff>
      <xdr:row>43</xdr:row>
      <xdr:rowOff>11207</xdr:rowOff>
    </xdr:to>
    <xdr:graphicFrame macro="">
      <xdr:nvGraphicFramePr>
        <xdr:cNvPr id="10" name="Chart 35">
          <a:extLst>
            <a:ext uri="{FF2B5EF4-FFF2-40B4-BE49-F238E27FC236}">
              <a16:creationId xmlns:a16="http://schemas.microsoft.com/office/drawing/2014/main" id="{DBE7177A-F2BB-4EAE-997F-AF967235F6E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28575</xdr:colOff>
      <xdr:row>43</xdr:row>
      <xdr:rowOff>77881</xdr:rowOff>
    </xdr:from>
    <xdr:to>
      <xdr:col>18</xdr:col>
      <xdr:colOff>85725</xdr:colOff>
      <xdr:row>68</xdr:row>
      <xdr:rowOff>133910</xdr:rowOff>
    </xdr:to>
    <xdr:graphicFrame macro="">
      <xdr:nvGraphicFramePr>
        <xdr:cNvPr id="11" name="Chart 35">
          <a:extLst>
            <a:ext uri="{FF2B5EF4-FFF2-40B4-BE49-F238E27FC236}">
              <a16:creationId xmlns:a16="http://schemas.microsoft.com/office/drawing/2014/main" id="{77A9F0F6-F432-4C77-85F6-B4F8C9F0F68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cdr:x>
      <cdr:y>0.83058</cdr:y>
    </cdr:from>
    <cdr:to>
      <cdr:x>0.29294</cdr:x>
      <cdr:y>0.87427</cdr:y>
    </cdr:to>
    <cdr:sp macro="" textlink="">
      <cdr:nvSpPr>
        <cdr:cNvPr id="2" name="Textfeld 1">
          <a:extLst xmlns:a="http://schemas.openxmlformats.org/drawingml/2006/main">
            <a:ext uri="{FF2B5EF4-FFF2-40B4-BE49-F238E27FC236}">
              <a16:creationId xmlns:a16="http://schemas.microsoft.com/office/drawing/2014/main" id="{107A5E40-EF15-4F82-A799-265CCABA6096}"/>
            </a:ext>
          </a:extLst>
        </cdr:cNvPr>
        <cdr:cNvSpPr txBox="1"/>
      </cdr:nvSpPr>
      <cdr:spPr>
        <a:xfrm xmlns:a="http://schemas.openxmlformats.org/drawingml/2006/main">
          <a:off x="0" y="3408826"/>
          <a:ext cx="1813665" cy="179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77.xml><?xml version="1.0" encoding="utf-8"?>
<c:userShapes xmlns:c="http://schemas.openxmlformats.org/drawingml/2006/chart">
  <cdr:relSizeAnchor xmlns:cdr="http://schemas.openxmlformats.org/drawingml/2006/chartDrawing">
    <cdr:from>
      <cdr:x>0.69538</cdr:x>
      <cdr:y>0.79577</cdr:y>
    </cdr:from>
    <cdr:to>
      <cdr:x>0.98832</cdr:x>
      <cdr:y>0.83946</cdr:y>
    </cdr:to>
    <cdr:sp macro="" textlink="">
      <cdr:nvSpPr>
        <cdr:cNvPr id="2" name="Textfeld 1">
          <a:extLst xmlns:a="http://schemas.openxmlformats.org/drawingml/2006/main">
            <a:ext uri="{FF2B5EF4-FFF2-40B4-BE49-F238E27FC236}">
              <a16:creationId xmlns:a16="http://schemas.microsoft.com/office/drawing/2014/main" id="{107A5E40-EF15-4F82-A799-265CCABA6096}"/>
            </a:ext>
          </a:extLst>
        </cdr:cNvPr>
        <cdr:cNvSpPr txBox="1"/>
      </cdr:nvSpPr>
      <cdr:spPr>
        <a:xfrm xmlns:a="http://schemas.openxmlformats.org/drawingml/2006/main">
          <a:off x="4305300" y="3265953"/>
          <a:ext cx="1813665" cy="1793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78.xml><?xml version="1.0" encoding="utf-8"?>
<c:userShapes xmlns:c="http://schemas.openxmlformats.org/drawingml/2006/chart">
  <cdr:relSizeAnchor xmlns:cdr="http://schemas.openxmlformats.org/drawingml/2006/chartDrawing">
    <cdr:from>
      <cdr:x>0.69538</cdr:x>
      <cdr:y>0.79577</cdr:y>
    </cdr:from>
    <cdr:to>
      <cdr:x>0.98832</cdr:x>
      <cdr:y>0.83946</cdr:y>
    </cdr:to>
    <cdr:sp macro="" textlink="">
      <cdr:nvSpPr>
        <cdr:cNvPr id="2" name="Textfeld 1">
          <a:extLst xmlns:a="http://schemas.openxmlformats.org/drawingml/2006/main">
            <a:ext uri="{FF2B5EF4-FFF2-40B4-BE49-F238E27FC236}">
              <a16:creationId xmlns:a16="http://schemas.microsoft.com/office/drawing/2014/main" id="{107A5E40-EF15-4F82-A799-265CCABA6096}"/>
            </a:ext>
          </a:extLst>
        </cdr:cNvPr>
        <cdr:cNvSpPr txBox="1"/>
      </cdr:nvSpPr>
      <cdr:spPr>
        <a:xfrm xmlns:a="http://schemas.openxmlformats.org/drawingml/2006/main">
          <a:off x="4305300" y="3265953"/>
          <a:ext cx="1813665" cy="1793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79.xml><?xml version="1.0" encoding="utf-8"?>
<c:userShapes xmlns:c="http://schemas.openxmlformats.org/drawingml/2006/chart">
  <cdr:relSizeAnchor xmlns:cdr="http://schemas.openxmlformats.org/drawingml/2006/chartDrawing">
    <cdr:from>
      <cdr:x>0</cdr:x>
      <cdr:y>0</cdr:y>
    </cdr:from>
    <cdr:to>
      <cdr:x>1</cdr:x>
      <cdr:y>0.13925</cdr:y>
    </cdr:to>
    <cdr:sp macro="" textlink="">
      <cdr:nvSpPr>
        <cdr:cNvPr id="2" name="Textfeld 1">
          <a:extLst xmlns:a="http://schemas.openxmlformats.org/drawingml/2006/main">
            <a:ext uri="{FF2B5EF4-FFF2-40B4-BE49-F238E27FC236}">
              <a16:creationId xmlns:a16="http://schemas.microsoft.com/office/drawing/2014/main" id="{DB69B00E-3633-48DC-810D-1A2080835523}"/>
            </a:ext>
          </a:extLst>
        </cdr:cNvPr>
        <cdr:cNvSpPr txBox="1"/>
      </cdr:nvSpPr>
      <cdr:spPr>
        <a:xfrm xmlns:a="http://schemas.openxmlformats.org/drawingml/2006/main">
          <a:off x="0" y="0"/>
          <a:ext cx="6191250"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rtl="0"/>
          <a:r>
            <a:rPr lang="de-DE" sz="1600" b="1" i="0" baseline="0">
              <a:effectLst/>
              <a:latin typeface="Agfa Rotis Sans Serif Light" panose="00000300000000000000" pitchFamily="2" charset="0"/>
              <a:ea typeface="+mn-ea"/>
              <a:cs typeface="+mn-cs"/>
            </a:rPr>
            <a:t>Inflation und EZB-Leitzinssatz </a:t>
          </a:r>
          <a:endParaRPr lang="de-DE" sz="1600">
            <a:effectLst/>
            <a:latin typeface="Agfa Rotis Sans Serif Light" panose="00000300000000000000" pitchFamily="2" charset="0"/>
          </a:endParaRPr>
        </a:p>
        <a:p xmlns:a="http://schemas.openxmlformats.org/drawingml/2006/main">
          <a:pPr rtl="0"/>
          <a:r>
            <a:rPr lang="de-DE" sz="1100" b="0" i="0" baseline="0">
              <a:effectLst/>
              <a:latin typeface="Agfa Rotis Sans Serif Light" panose="00000300000000000000" pitchFamily="2" charset="0"/>
              <a:ea typeface="+mn-ea"/>
              <a:cs typeface="+mn-cs"/>
            </a:rPr>
            <a:t>Harmonisierter Verbraucherpreisindex, Veränderungsrate zum Vorjahresmonat, Quelle DeStatis, EZB</a:t>
          </a:r>
        </a:p>
        <a:p xmlns:a="http://schemas.openxmlformats.org/drawingml/2006/main">
          <a:pPr rtl="0"/>
          <a:r>
            <a:rPr lang="de-DE" sz="1100" b="0" i="0" baseline="0">
              <a:effectLst/>
              <a:latin typeface="Agfa Rotis Sans Serif Light" panose="00000300000000000000" pitchFamily="2" charset="0"/>
              <a:ea typeface="+mn-ea"/>
              <a:cs typeface="+mn-cs"/>
            </a:rPr>
            <a:t>L</a:t>
          </a:r>
          <a:endParaRPr lang="de-DE" sz="1100">
            <a:effectLst/>
            <a:latin typeface="Agfa Rotis Sans Serif Light" panose="00000300000000000000" pitchFamily="2" charset="0"/>
          </a:endParaRPr>
        </a:p>
        <a:p xmlns:a="http://schemas.openxmlformats.org/drawingml/2006/main">
          <a:endParaRPr lang="de-DE" sz="1100"/>
        </a:p>
      </cdr:txBody>
    </cdr:sp>
  </cdr:relSizeAnchor>
  <cdr:relSizeAnchor xmlns:cdr="http://schemas.openxmlformats.org/drawingml/2006/chartDrawing">
    <cdr:from>
      <cdr:x>0.79692</cdr:x>
      <cdr:y>0.93297</cdr:y>
    </cdr:from>
    <cdr:to>
      <cdr:x>0.98</cdr:x>
      <cdr:y>0.99331</cdr:y>
    </cdr:to>
    <cdr:sp macro="" textlink="">
      <cdr:nvSpPr>
        <cdr:cNvPr id="3" name="Rechteck 2">
          <a:extLst xmlns:a="http://schemas.openxmlformats.org/drawingml/2006/main">
            <a:ext uri="{FF2B5EF4-FFF2-40B4-BE49-F238E27FC236}">
              <a16:creationId xmlns:a16="http://schemas.microsoft.com/office/drawing/2014/main" id="{EA8ED2DA-329A-4BA4-8C2E-943B1EFAFA45}"/>
            </a:ext>
          </a:extLst>
        </cdr:cNvPr>
        <cdr:cNvSpPr/>
      </cdr:nvSpPr>
      <cdr:spPr>
        <a:xfrm xmlns:a="http://schemas.openxmlformats.org/drawingml/2006/main">
          <a:off x="4933951" y="3829050"/>
          <a:ext cx="1133474" cy="247650"/>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de-DE"/>
        </a:p>
      </cdr:txBody>
    </cdr:sp>
  </cdr:relSizeAnchor>
</c:userShapes>
</file>

<file path=xl/drawings/drawing8.xml><?xml version="1.0" encoding="utf-8"?>
<c:userShapes xmlns:c="http://schemas.openxmlformats.org/drawingml/2006/chart">
  <cdr:relSizeAnchor xmlns:cdr="http://schemas.openxmlformats.org/drawingml/2006/chartDrawing">
    <cdr:from>
      <cdr:x>0.0416</cdr:x>
      <cdr:y>0.85747</cdr:y>
    </cdr:from>
    <cdr:to>
      <cdr:x>0.33453</cdr:x>
      <cdr:y>0.91534</cdr:y>
    </cdr:to>
    <cdr:sp macro="" textlink="">
      <cdr:nvSpPr>
        <cdr:cNvPr id="2" name="Textfeld 1">
          <a:extLst xmlns:a="http://schemas.openxmlformats.org/drawingml/2006/main">
            <a:ext uri="{FF2B5EF4-FFF2-40B4-BE49-F238E27FC236}">
              <a16:creationId xmlns:a16="http://schemas.microsoft.com/office/drawing/2014/main" id="{70070A45-33D1-45E3-B1CB-D2A5132188EF}"/>
            </a:ext>
          </a:extLst>
        </cdr:cNvPr>
        <cdr:cNvSpPr txBox="1"/>
      </cdr:nvSpPr>
      <cdr:spPr>
        <a:xfrm xmlns:a="http://schemas.openxmlformats.org/drawingml/2006/main">
          <a:off x="257533" y="3413959"/>
          <a:ext cx="1813603" cy="230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80.xml><?xml version="1.0" encoding="utf-8"?>
<c:userShapes xmlns:c="http://schemas.openxmlformats.org/drawingml/2006/chart">
  <cdr:relSizeAnchor xmlns:cdr="http://schemas.openxmlformats.org/drawingml/2006/chartDrawing">
    <cdr:from>
      <cdr:x>0</cdr:x>
      <cdr:y>0.83058</cdr:y>
    </cdr:from>
    <cdr:to>
      <cdr:x>0.29294</cdr:x>
      <cdr:y>0.87427</cdr:y>
    </cdr:to>
    <cdr:sp macro="" textlink="">
      <cdr:nvSpPr>
        <cdr:cNvPr id="2" name="Textfeld 1">
          <a:extLst xmlns:a="http://schemas.openxmlformats.org/drawingml/2006/main">
            <a:ext uri="{FF2B5EF4-FFF2-40B4-BE49-F238E27FC236}">
              <a16:creationId xmlns:a16="http://schemas.microsoft.com/office/drawing/2014/main" id="{107A5E40-EF15-4F82-A799-265CCABA6096}"/>
            </a:ext>
          </a:extLst>
        </cdr:cNvPr>
        <cdr:cNvSpPr txBox="1"/>
      </cdr:nvSpPr>
      <cdr:spPr>
        <a:xfrm xmlns:a="http://schemas.openxmlformats.org/drawingml/2006/main">
          <a:off x="0" y="3408826"/>
          <a:ext cx="1813665" cy="1793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81.xml><?xml version="1.0" encoding="utf-8"?>
<c:userShapes xmlns:c="http://schemas.openxmlformats.org/drawingml/2006/chart">
  <cdr:relSizeAnchor xmlns:cdr="http://schemas.openxmlformats.org/drawingml/2006/chartDrawing">
    <cdr:from>
      <cdr:x>0.69538</cdr:x>
      <cdr:y>0.79577</cdr:y>
    </cdr:from>
    <cdr:to>
      <cdr:x>0.98832</cdr:x>
      <cdr:y>0.83946</cdr:y>
    </cdr:to>
    <cdr:sp macro="" textlink="">
      <cdr:nvSpPr>
        <cdr:cNvPr id="2" name="Textfeld 1">
          <a:extLst xmlns:a="http://schemas.openxmlformats.org/drawingml/2006/main">
            <a:ext uri="{FF2B5EF4-FFF2-40B4-BE49-F238E27FC236}">
              <a16:creationId xmlns:a16="http://schemas.microsoft.com/office/drawing/2014/main" id="{107A5E40-EF15-4F82-A799-265CCABA6096}"/>
            </a:ext>
          </a:extLst>
        </cdr:cNvPr>
        <cdr:cNvSpPr txBox="1"/>
      </cdr:nvSpPr>
      <cdr:spPr>
        <a:xfrm xmlns:a="http://schemas.openxmlformats.org/drawingml/2006/main">
          <a:off x="4305300" y="3265953"/>
          <a:ext cx="1813665" cy="1793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82.xml><?xml version="1.0" encoding="utf-8"?>
<xdr:wsDr xmlns:xdr="http://schemas.openxmlformats.org/drawingml/2006/spreadsheetDrawing" xmlns:a="http://schemas.openxmlformats.org/drawingml/2006/main">
  <xdr:twoCellAnchor>
    <xdr:from>
      <xdr:col>86</xdr:col>
      <xdr:colOff>22410</xdr:colOff>
      <xdr:row>7</xdr:row>
      <xdr:rowOff>5042</xdr:rowOff>
    </xdr:from>
    <xdr:to>
      <xdr:col>93</xdr:col>
      <xdr:colOff>12885</xdr:colOff>
      <xdr:row>26</xdr:row>
      <xdr:rowOff>5042</xdr:rowOff>
    </xdr:to>
    <xdr:graphicFrame macro="">
      <xdr:nvGraphicFramePr>
        <xdr:cNvPr id="4" name="Diagramm 3">
          <a:extLst>
            <a:ext uri="{FF2B5EF4-FFF2-40B4-BE49-F238E27FC236}">
              <a16:creationId xmlns:a16="http://schemas.microsoft.com/office/drawing/2014/main" id="{D5CFFB9D-4C1A-4712-ABAB-6637156982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86</xdr:col>
      <xdr:colOff>22411</xdr:colOff>
      <xdr:row>27</xdr:row>
      <xdr:rowOff>0</xdr:rowOff>
    </xdr:from>
    <xdr:to>
      <xdr:col>93</xdr:col>
      <xdr:colOff>12886</xdr:colOff>
      <xdr:row>46</xdr:row>
      <xdr:rowOff>8770</xdr:rowOff>
    </xdr:to>
    <xdr:graphicFrame macro="">
      <xdr:nvGraphicFramePr>
        <xdr:cNvPr id="5" name="Diagramm 4">
          <a:extLst>
            <a:ext uri="{FF2B5EF4-FFF2-40B4-BE49-F238E27FC236}">
              <a16:creationId xmlns:a16="http://schemas.microsoft.com/office/drawing/2014/main" id="{BC377405-71E5-4478-B2A7-725711FF8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137</xdr:col>
      <xdr:colOff>0</xdr:colOff>
      <xdr:row>6</xdr:row>
      <xdr:rowOff>160884</xdr:rowOff>
    </xdr:from>
    <xdr:to>
      <xdr:col>143</xdr:col>
      <xdr:colOff>752475</xdr:colOff>
      <xdr:row>25</xdr:row>
      <xdr:rowOff>160885</xdr:rowOff>
    </xdr:to>
    <xdr:graphicFrame macro="">
      <xdr:nvGraphicFramePr>
        <xdr:cNvPr id="6" name="Diagramm 5">
          <a:extLst>
            <a:ext uri="{FF2B5EF4-FFF2-40B4-BE49-F238E27FC236}">
              <a16:creationId xmlns:a16="http://schemas.microsoft.com/office/drawing/2014/main" id="{69432253-58D6-406C-9A0E-5C3F13839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137</xdr:col>
      <xdr:colOff>0</xdr:colOff>
      <xdr:row>26</xdr:row>
      <xdr:rowOff>160885</xdr:rowOff>
    </xdr:from>
    <xdr:to>
      <xdr:col>143</xdr:col>
      <xdr:colOff>752475</xdr:colOff>
      <xdr:row>45</xdr:row>
      <xdr:rowOff>160884</xdr:rowOff>
    </xdr:to>
    <xdr:graphicFrame macro="">
      <xdr:nvGraphicFramePr>
        <xdr:cNvPr id="7" name="Diagramm 6">
          <a:extLst>
            <a:ext uri="{FF2B5EF4-FFF2-40B4-BE49-F238E27FC236}">
              <a16:creationId xmlns:a16="http://schemas.microsoft.com/office/drawing/2014/main" id="{DA4DFC3C-4E63-4632-8514-576255EBBD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0.05469</cdr:x>
      <cdr:y>0.55016</cdr:y>
    </cdr:from>
    <cdr:to>
      <cdr:x>0.97422</cdr:x>
      <cdr:y>0.55325</cdr:y>
    </cdr:to>
    <cdr:cxnSp macro="">
      <cdr:nvCxnSpPr>
        <cdr:cNvPr id="3" name="Gerader Verbinder 2">
          <a:extLst xmlns:a="http://schemas.openxmlformats.org/drawingml/2006/main">
            <a:ext uri="{FF2B5EF4-FFF2-40B4-BE49-F238E27FC236}">
              <a16:creationId xmlns:a16="http://schemas.microsoft.com/office/drawing/2014/main" id="{7A064C9F-FC48-4DEF-97E2-D7F966722F70}"/>
            </a:ext>
          </a:extLst>
        </cdr:cNvPr>
        <cdr:cNvCxnSpPr/>
      </cdr:nvCxnSpPr>
      <cdr:spPr>
        <a:xfrm xmlns:a="http://schemas.openxmlformats.org/drawingml/2006/main" flipV="1">
          <a:off x="291194" y="1706817"/>
          <a:ext cx="4896000" cy="9605"/>
        </a:xfrm>
        <a:prstGeom xmlns:a="http://schemas.openxmlformats.org/drawingml/2006/main" prst="line">
          <a:avLst/>
        </a:prstGeom>
        <a:ln xmlns:a="http://schemas.openxmlformats.org/drawingml/2006/main" w="25400">
          <a:solidFill>
            <a:schemeClr val="accent2">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0.67356</cdr:x>
      <cdr:y>0.45645</cdr:y>
    </cdr:from>
    <cdr:to>
      <cdr:x>0.84779</cdr:x>
      <cdr:y>0.54855</cdr:y>
    </cdr:to>
    <cdr:sp macro="" textlink="">
      <cdr:nvSpPr>
        <cdr:cNvPr id="4" name="Textfeld 3">
          <a:extLst xmlns:a="http://schemas.openxmlformats.org/drawingml/2006/main">
            <a:ext uri="{FF2B5EF4-FFF2-40B4-BE49-F238E27FC236}">
              <a16:creationId xmlns:a16="http://schemas.microsoft.com/office/drawing/2014/main" id="{67DDB35F-C5A5-478B-B57F-25A7C6610DB7}"/>
            </a:ext>
          </a:extLst>
        </cdr:cNvPr>
        <cdr:cNvSpPr txBox="1"/>
      </cdr:nvSpPr>
      <cdr:spPr>
        <a:xfrm xmlns:a="http://schemas.openxmlformats.org/drawingml/2006/main">
          <a:off x="3586370" y="1436619"/>
          <a:ext cx="927652" cy="289891"/>
        </a:xfrm>
        <a:prstGeom xmlns:a="http://schemas.openxmlformats.org/drawingml/2006/main" prst="rect">
          <a:avLst/>
        </a:prstGeom>
        <a:solidFill xmlns:a="http://schemas.openxmlformats.org/drawingml/2006/main">
          <a:schemeClr val="accent2">
            <a:alpha val="50000"/>
          </a:schemeClr>
        </a:solidFill>
      </cdr:spPr>
      <cdr:txBody>
        <a:bodyPr xmlns:a="http://schemas.openxmlformats.org/drawingml/2006/main" vertOverflow="clip" wrap="square" rtlCol="0"/>
        <a:lstStyle xmlns:a="http://schemas.openxmlformats.org/drawingml/2006/main"/>
        <a:p xmlns:a="http://schemas.openxmlformats.org/drawingml/2006/main">
          <a:pPr algn="ctr"/>
          <a:r>
            <a:rPr lang="de-DE" sz="1100"/>
            <a:t>EZB-Ziel: 2%</a:t>
          </a:r>
        </a:p>
      </cdr:txBody>
    </cdr:sp>
  </cdr:relSizeAnchor>
</c:userShapes>
</file>

<file path=xl/drawings/drawing84.xml><?xml version="1.0" encoding="utf-8"?>
<c:userShapes xmlns:c="http://schemas.openxmlformats.org/drawingml/2006/chart">
  <cdr:relSizeAnchor xmlns:cdr="http://schemas.openxmlformats.org/drawingml/2006/chartDrawing">
    <cdr:from>
      <cdr:x>0.05469</cdr:x>
      <cdr:y>0.55016</cdr:y>
    </cdr:from>
    <cdr:to>
      <cdr:x>0.97422</cdr:x>
      <cdr:y>0.55325</cdr:y>
    </cdr:to>
    <cdr:cxnSp macro="">
      <cdr:nvCxnSpPr>
        <cdr:cNvPr id="3" name="Gerader Verbinder 2">
          <a:extLst xmlns:a="http://schemas.openxmlformats.org/drawingml/2006/main">
            <a:ext uri="{FF2B5EF4-FFF2-40B4-BE49-F238E27FC236}">
              <a16:creationId xmlns:a16="http://schemas.microsoft.com/office/drawing/2014/main" id="{7A064C9F-FC48-4DEF-97E2-D7F966722F70}"/>
            </a:ext>
          </a:extLst>
        </cdr:cNvPr>
        <cdr:cNvCxnSpPr/>
      </cdr:nvCxnSpPr>
      <cdr:spPr>
        <a:xfrm xmlns:a="http://schemas.openxmlformats.org/drawingml/2006/main" flipV="1">
          <a:off x="291194" y="1706817"/>
          <a:ext cx="4896000" cy="9605"/>
        </a:xfrm>
        <a:prstGeom xmlns:a="http://schemas.openxmlformats.org/drawingml/2006/main" prst="line">
          <a:avLst/>
        </a:prstGeom>
        <a:ln xmlns:a="http://schemas.openxmlformats.org/drawingml/2006/main" w="25400">
          <a:solidFill>
            <a:schemeClr val="accent2">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0.67356</cdr:x>
      <cdr:y>0.45645</cdr:y>
    </cdr:from>
    <cdr:to>
      <cdr:x>0.84779</cdr:x>
      <cdr:y>0.54855</cdr:y>
    </cdr:to>
    <cdr:sp macro="" textlink="">
      <cdr:nvSpPr>
        <cdr:cNvPr id="4" name="Textfeld 3">
          <a:extLst xmlns:a="http://schemas.openxmlformats.org/drawingml/2006/main">
            <a:ext uri="{FF2B5EF4-FFF2-40B4-BE49-F238E27FC236}">
              <a16:creationId xmlns:a16="http://schemas.microsoft.com/office/drawing/2014/main" id="{67DDB35F-C5A5-478B-B57F-25A7C6610DB7}"/>
            </a:ext>
          </a:extLst>
        </cdr:cNvPr>
        <cdr:cNvSpPr txBox="1"/>
      </cdr:nvSpPr>
      <cdr:spPr>
        <a:xfrm xmlns:a="http://schemas.openxmlformats.org/drawingml/2006/main">
          <a:off x="3586370" y="1436619"/>
          <a:ext cx="927652" cy="289891"/>
        </a:xfrm>
        <a:prstGeom xmlns:a="http://schemas.openxmlformats.org/drawingml/2006/main" prst="rect">
          <a:avLst/>
        </a:prstGeom>
        <a:solidFill xmlns:a="http://schemas.openxmlformats.org/drawingml/2006/main">
          <a:schemeClr val="accent2">
            <a:alpha val="50000"/>
          </a:schemeClr>
        </a:solidFill>
      </cdr:spPr>
      <cdr:txBody>
        <a:bodyPr xmlns:a="http://schemas.openxmlformats.org/drawingml/2006/main" vertOverflow="clip" wrap="square" rtlCol="0"/>
        <a:lstStyle xmlns:a="http://schemas.openxmlformats.org/drawingml/2006/main"/>
        <a:p xmlns:a="http://schemas.openxmlformats.org/drawingml/2006/main">
          <a:pPr algn="ctr"/>
          <a:r>
            <a:rPr lang="de-DE" sz="1100"/>
            <a:t>EZB-Ziel: 2%</a:t>
          </a:r>
        </a:p>
      </cdr:txBody>
    </cdr:sp>
  </cdr:relSizeAnchor>
</c:userShapes>
</file>

<file path=xl/drawings/drawing85.xml><?xml version="1.0" encoding="utf-8"?>
<c:userShapes xmlns:c="http://schemas.openxmlformats.org/drawingml/2006/chart">
  <cdr:relSizeAnchor xmlns:cdr="http://schemas.openxmlformats.org/drawingml/2006/chartDrawing">
    <cdr:from>
      <cdr:x>0.05469</cdr:x>
      <cdr:y>0.55016</cdr:y>
    </cdr:from>
    <cdr:to>
      <cdr:x>0.97422</cdr:x>
      <cdr:y>0.55325</cdr:y>
    </cdr:to>
    <cdr:cxnSp macro="">
      <cdr:nvCxnSpPr>
        <cdr:cNvPr id="3" name="Gerader Verbinder 2">
          <a:extLst xmlns:a="http://schemas.openxmlformats.org/drawingml/2006/main">
            <a:ext uri="{FF2B5EF4-FFF2-40B4-BE49-F238E27FC236}">
              <a16:creationId xmlns:a16="http://schemas.microsoft.com/office/drawing/2014/main" id="{7A064C9F-FC48-4DEF-97E2-D7F966722F70}"/>
            </a:ext>
          </a:extLst>
        </cdr:cNvPr>
        <cdr:cNvCxnSpPr/>
      </cdr:nvCxnSpPr>
      <cdr:spPr>
        <a:xfrm xmlns:a="http://schemas.openxmlformats.org/drawingml/2006/main" flipV="1">
          <a:off x="291196" y="1639897"/>
          <a:ext cx="4896014" cy="9211"/>
        </a:xfrm>
        <a:prstGeom xmlns:a="http://schemas.openxmlformats.org/drawingml/2006/main" prst="line">
          <a:avLst/>
        </a:prstGeom>
        <a:ln xmlns:a="http://schemas.openxmlformats.org/drawingml/2006/main" w="25400">
          <a:solidFill>
            <a:schemeClr val="accent2">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0.67356</cdr:x>
      <cdr:y>0.45645</cdr:y>
    </cdr:from>
    <cdr:to>
      <cdr:x>0.84779</cdr:x>
      <cdr:y>0.54855</cdr:y>
    </cdr:to>
    <cdr:sp macro="" textlink="">
      <cdr:nvSpPr>
        <cdr:cNvPr id="4" name="Textfeld 3">
          <a:extLst xmlns:a="http://schemas.openxmlformats.org/drawingml/2006/main">
            <a:ext uri="{FF2B5EF4-FFF2-40B4-BE49-F238E27FC236}">
              <a16:creationId xmlns:a16="http://schemas.microsoft.com/office/drawing/2014/main" id="{67DDB35F-C5A5-478B-B57F-25A7C6610DB7}"/>
            </a:ext>
          </a:extLst>
        </cdr:cNvPr>
        <cdr:cNvSpPr txBox="1"/>
      </cdr:nvSpPr>
      <cdr:spPr>
        <a:xfrm xmlns:a="http://schemas.openxmlformats.org/drawingml/2006/main">
          <a:off x="3586370" y="1436619"/>
          <a:ext cx="927652" cy="289891"/>
        </a:xfrm>
        <a:prstGeom xmlns:a="http://schemas.openxmlformats.org/drawingml/2006/main" prst="rect">
          <a:avLst/>
        </a:prstGeom>
        <a:solidFill xmlns:a="http://schemas.openxmlformats.org/drawingml/2006/main">
          <a:schemeClr val="accent2">
            <a:alpha val="50000"/>
          </a:schemeClr>
        </a:solidFill>
      </cdr:spPr>
      <cdr:txBody>
        <a:bodyPr xmlns:a="http://schemas.openxmlformats.org/drawingml/2006/main" vertOverflow="clip" wrap="square" rtlCol="0"/>
        <a:lstStyle xmlns:a="http://schemas.openxmlformats.org/drawingml/2006/main"/>
        <a:p xmlns:a="http://schemas.openxmlformats.org/drawingml/2006/main">
          <a:pPr algn="ctr"/>
          <a:r>
            <a:rPr lang="de-DE" sz="1100"/>
            <a:t>EZB-Ziel: 2%</a:t>
          </a:r>
        </a:p>
      </cdr:txBody>
    </cdr:sp>
  </cdr:relSizeAnchor>
</c:userShapes>
</file>

<file path=xl/drawings/drawing86.xml><?xml version="1.0" encoding="utf-8"?>
<xdr:wsDr xmlns:xdr="http://schemas.openxmlformats.org/drawingml/2006/spreadsheetDrawing" xmlns:a="http://schemas.openxmlformats.org/drawingml/2006/main">
  <xdr:twoCellAnchor>
    <xdr:from>
      <xdr:col>41</xdr:col>
      <xdr:colOff>2401</xdr:colOff>
      <xdr:row>6</xdr:row>
      <xdr:rowOff>145677</xdr:rowOff>
    </xdr:from>
    <xdr:to>
      <xdr:col>47</xdr:col>
      <xdr:colOff>754876</xdr:colOff>
      <xdr:row>25</xdr:row>
      <xdr:rowOff>54908</xdr:rowOff>
    </xdr:to>
    <xdr:graphicFrame macro="">
      <xdr:nvGraphicFramePr>
        <xdr:cNvPr id="2" name="Diagramm 1">
          <a:extLst>
            <a:ext uri="{FF2B5EF4-FFF2-40B4-BE49-F238E27FC236}">
              <a16:creationId xmlns:a16="http://schemas.microsoft.com/office/drawing/2014/main" id="{93CAD066-ADD4-4BD1-908F-6873C32FC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2</xdr:col>
      <xdr:colOff>57150</xdr:colOff>
      <xdr:row>175</xdr:row>
      <xdr:rowOff>0</xdr:rowOff>
    </xdr:from>
    <xdr:to>
      <xdr:col>6</xdr:col>
      <xdr:colOff>1924885</xdr:colOff>
      <xdr:row>194</xdr:row>
      <xdr:rowOff>10887</xdr:rowOff>
    </xdr:to>
    <xdr:graphicFrame macro="">
      <xdr:nvGraphicFramePr>
        <xdr:cNvPr id="5" name="Diagramm 4">
          <a:extLst>
            <a:ext uri="{FF2B5EF4-FFF2-40B4-BE49-F238E27FC236}">
              <a16:creationId xmlns:a16="http://schemas.microsoft.com/office/drawing/2014/main" id="{8800EC47-92D1-46A7-BFAC-20338B8E96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668111</xdr:colOff>
      <xdr:row>174</xdr:row>
      <xdr:rowOff>160564</xdr:rowOff>
    </xdr:from>
    <xdr:to>
      <xdr:col>17</xdr:col>
      <xdr:colOff>1142475</xdr:colOff>
      <xdr:row>194</xdr:row>
      <xdr:rowOff>31297</xdr:rowOff>
    </xdr:to>
    <xdr:graphicFrame macro="">
      <xdr:nvGraphicFramePr>
        <xdr:cNvPr id="6" name="Diagramm 5">
          <a:extLst>
            <a:ext uri="{FF2B5EF4-FFF2-40B4-BE49-F238E27FC236}">
              <a16:creationId xmlns:a16="http://schemas.microsoft.com/office/drawing/2014/main" id="{EA0C538E-0454-48F6-9399-CED62F7D2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457200</xdr:colOff>
      <xdr:row>174</xdr:row>
      <xdr:rowOff>123826</xdr:rowOff>
    </xdr:from>
    <xdr:to>
      <xdr:col>13</xdr:col>
      <xdr:colOff>332850</xdr:colOff>
      <xdr:row>193</xdr:row>
      <xdr:rowOff>157843</xdr:rowOff>
    </xdr:to>
    <xdr:graphicFrame macro="">
      <xdr:nvGraphicFramePr>
        <xdr:cNvPr id="7" name="Diagramm 6">
          <a:extLst>
            <a:ext uri="{FF2B5EF4-FFF2-40B4-BE49-F238E27FC236}">
              <a16:creationId xmlns:a16="http://schemas.microsoft.com/office/drawing/2014/main" id="{B783F6BB-E4D2-47EA-80D1-A7C32A33F9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10</xdr:col>
      <xdr:colOff>0</xdr:colOff>
      <xdr:row>6</xdr:row>
      <xdr:rowOff>0</xdr:rowOff>
    </xdr:from>
    <xdr:to>
      <xdr:col>17</xdr:col>
      <xdr:colOff>30480</xdr:colOff>
      <xdr:row>21</xdr:row>
      <xdr:rowOff>0</xdr:rowOff>
    </xdr:to>
    <xdr:graphicFrame macro="">
      <xdr:nvGraphicFramePr>
        <xdr:cNvPr id="3" name="Diagramm 2">
          <a:extLst>
            <a:ext uri="{FF2B5EF4-FFF2-40B4-BE49-F238E27FC236}">
              <a16:creationId xmlns:a16="http://schemas.microsoft.com/office/drawing/2014/main" id="{BCC92D32-65D5-4330-A29F-0D35D1CAE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23</xdr:row>
      <xdr:rowOff>0</xdr:rowOff>
    </xdr:from>
    <xdr:to>
      <xdr:col>17</xdr:col>
      <xdr:colOff>30480</xdr:colOff>
      <xdr:row>38</xdr:row>
      <xdr:rowOff>0</xdr:rowOff>
    </xdr:to>
    <xdr:graphicFrame macro="">
      <xdr:nvGraphicFramePr>
        <xdr:cNvPr id="4" name="Diagramm 3">
          <a:extLst>
            <a:ext uri="{FF2B5EF4-FFF2-40B4-BE49-F238E27FC236}">
              <a16:creationId xmlns:a16="http://schemas.microsoft.com/office/drawing/2014/main" id="{94564D10-75D3-4762-87EB-6E614D55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8</xdr:col>
      <xdr:colOff>761999</xdr:colOff>
      <xdr:row>20</xdr:row>
      <xdr:rowOff>0</xdr:rowOff>
    </xdr:from>
    <xdr:to>
      <xdr:col>16</xdr:col>
      <xdr:colOff>752474</xdr:colOff>
      <xdr:row>44</xdr:row>
      <xdr:rowOff>104776</xdr:rowOff>
    </xdr:to>
    <xdr:graphicFrame macro="">
      <xdr:nvGraphicFramePr>
        <xdr:cNvPr id="3" name="Diagramm 2">
          <a:extLst>
            <a:ext uri="{FF2B5EF4-FFF2-40B4-BE49-F238E27FC236}">
              <a16:creationId xmlns:a16="http://schemas.microsoft.com/office/drawing/2014/main" id="{D2B14446-25B2-4E1F-B5BE-02DE33AF060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40772</xdr:colOff>
      <xdr:row>14</xdr:row>
      <xdr:rowOff>26249</xdr:rowOff>
    </xdr:from>
    <xdr:to>
      <xdr:col>17</xdr:col>
      <xdr:colOff>136022</xdr:colOff>
      <xdr:row>37</xdr:row>
      <xdr:rowOff>15043</xdr:rowOff>
    </xdr:to>
    <xdr:graphicFrame macro="">
      <xdr:nvGraphicFramePr>
        <xdr:cNvPr id="2" name="Chart 35">
          <a:extLst>
            <a:ext uri="{FF2B5EF4-FFF2-40B4-BE49-F238E27FC236}">
              <a16:creationId xmlns:a16="http://schemas.microsoft.com/office/drawing/2014/main" id="{03B346B0-9D27-409F-9AFA-7343D0C643B3}"/>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16008</xdr:colOff>
      <xdr:row>4</xdr:row>
      <xdr:rowOff>104055</xdr:rowOff>
    </xdr:from>
    <xdr:to>
      <xdr:col>15</xdr:col>
      <xdr:colOff>730383</xdr:colOff>
      <xdr:row>13</xdr:row>
      <xdr:rowOff>15240</xdr:rowOff>
    </xdr:to>
    <xdr:sp macro="" textlink="">
      <xdr:nvSpPr>
        <xdr:cNvPr id="4" name="Textfeld 3">
          <a:extLst>
            <a:ext uri="{FF2B5EF4-FFF2-40B4-BE49-F238E27FC236}">
              <a16:creationId xmlns:a16="http://schemas.microsoft.com/office/drawing/2014/main" id="{0226A90A-27E2-4F88-BEF9-F7BE0D9DFD5E}"/>
            </a:ext>
          </a:extLst>
        </xdr:cNvPr>
        <xdr:cNvSpPr txBox="1"/>
      </xdr:nvSpPr>
      <xdr:spPr>
        <a:xfrm>
          <a:off x="11484108" y="1308015"/>
          <a:ext cx="5423535" cy="1488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a:latin typeface="Calibri Light" panose="020F0302020204030204" pitchFamily="34" charset="0"/>
              <a:cs typeface="Calibri Light" panose="020F0302020204030204" pitchFamily="34" charset="0"/>
            </a:rPr>
            <a:t>Der Quotient aus Auftragsbestand und Umsatz kann als "Reichweite der Auftragsbestände in Monaten" interpretiert werden. Die Reichweite gibt an, wie viele Monate der Betrieb bei gleichbleibendem Umsatz ohne neue Auftragseingänge und ohne Stornierungen theoretisch produzieren könnte oder müsste, um die vorhandene Nachfrage abzuarbeiten. Um den Einfluss unterjähriger Umsatzschwankungen auf die Reichweite zu eliminieren, wird für den Umsatz ein gleitender 12-Monatsdurchschnitt der Umsatzsumme der Branche eingesetzt.</a:t>
          </a:r>
          <a:endParaRPr lang="de-DE" sz="1100">
            <a:latin typeface="Calibri Light" panose="020F0302020204030204" pitchFamily="34" charset="0"/>
            <a:cs typeface="Calibri Light" panose="020F0302020204030204" pitchFamily="34" charset="0"/>
          </a:endParaRPr>
        </a:p>
      </xdr:txBody>
    </xdr:sp>
    <xdr:clientData/>
  </xdr:twoCellAnchor>
  <xdr:twoCellAnchor>
    <xdr:from>
      <xdr:col>9</xdr:col>
      <xdr:colOff>0</xdr:colOff>
      <xdr:row>38</xdr:row>
      <xdr:rowOff>0</xdr:rowOff>
    </xdr:from>
    <xdr:to>
      <xdr:col>17</xdr:col>
      <xdr:colOff>95250</xdr:colOff>
      <xdr:row>60</xdr:row>
      <xdr:rowOff>149077</xdr:rowOff>
    </xdr:to>
    <xdr:graphicFrame macro="">
      <xdr:nvGraphicFramePr>
        <xdr:cNvPr id="6" name="Chart 35">
          <a:extLst>
            <a:ext uri="{FF2B5EF4-FFF2-40B4-BE49-F238E27FC236}">
              <a16:creationId xmlns:a16="http://schemas.microsoft.com/office/drawing/2014/main" id="{92FC8DC6-9CC1-4A8B-BE3B-07BE4353885C}"/>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0</xdr:colOff>
      <xdr:row>62</xdr:row>
      <xdr:rowOff>0</xdr:rowOff>
    </xdr:from>
    <xdr:to>
      <xdr:col>17</xdr:col>
      <xdr:colOff>95250</xdr:colOff>
      <xdr:row>84</xdr:row>
      <xdr:rowOff>155481</xdr:rowOff>
    </xdr:to>
    <xdr:graphicFrame macro="">
      <xdr:nvGraphicFramePr>
        <xdr:cNvPr id="7" name="Chart 35">
          <a:extLst>
            <a:ext uri="{FF2B5EF4-FFF2-40B4-BE49-F238E27FC236}">
              <a16:creationId xmlns:a16="http://schemas.microsoft.com/office/drawing/2014/main" id="{1A464463-5B67-4B33-A67B-326EEBB68C01}"/>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2</xdr:col>
      <xdr:colOff>120000</xdr:colOff>
      <xdr:row>4</xdr:row>
      <xdr:rowOff>123825</xdr:rowOff>
    </xdr:from>
    <xdr:to>
      <xdr:col>10</xdr:col>
      <xdr:colOff>0</xdr:colOff>
      <xdr:row>25</xdr:row>
      <xdr:rowOff>83820</xdr:rowOff>
    </xdr:to>
    <xdr:graphicFrame macro="">
      <xdr:nvGraphicFramePr>
        <xdr:cNvPr id="42950777" name="Chart 35">
          <a:extLst>
            <a:ext uri="{FF2B5EF4-FFF2-40B4-BE49-F238E27FC236}">
              <a16:creationId xmlns:a16="http://schemas.microsoft.com/office/drawing/2014/main" id="{00000000-0008-0000-1700-000079608F0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120000</xdr:colOff>
      <xdr:row>28</xdr:row>
      <xdr:rowOff>19050</xdr:rowOff>
    </xdr:from>
    <xdr:to>
      <xdr:col>10</xdr:col>
      <xdr:colOff>0</xdr:colOff>
      <xdr:row>51</xdr:row>
      <xdr:rowOff>19050</xdr:rowOff>
    </xdr:to>
    <xdr:graphicFrame macro="">
      <xdr:nvGraphicFramePr>
        <xdr:cNvPr id="3" name="Chart 35">
          <a:extLst>
            <a:ext uri="{FF2B5EF4-FFF2-40B4-BE49-F238E27FC236}">
              <a16:creationId xmlns:a16="http://schemas.microsoft.com/office/drawing/2014/main" id="{8D2EBC71-464B-446F-B80F-6F6D722BD49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1.xml><?xml version="1.0" encoding="utf-8"?>
<c:userShapes xmlns:c="http://schemas.openxmlformats.org/drawingml/2006/chart">
  <cdr:relSizeAnchor xmlns:cdr="http://schemas.openxmlformats.org/drawingml/2006/chartDrawing">
    <cdr:from>
      <cdr:x>0.04343</cdr:x>
      <cdr:y>0.79729</cdr:y>
    </cdr:from>
    <cdr:to>
      <cdr:x>0.61249</cdr:x>
      <cdr:y>0.85243</cdr:y>
    </cdr:to>
    <cdr:sp macro="" textlink="">
      <cdr:nvSpPr>
        <cdr:cNvPr id="2" name="Textfeld 1">
          <a:extLst xmlns:a="http://schemas.openxmlformats.org/drawingml/2006/main">
            <a:ext uri="{FF2B5EF4-FFF2-40B4-BE49-F238E27FC236}">
              <a16:creationId xmlns:a16="http://schemas.microsoft.com/office/drawing/2014/main" id="{DA887B9C-4F93-4ABD-BCEC-59519B37F4F5}"/>
            </a:ext>
          </a:extLst>
        </cdr:cNvPr>
        <cdr:cNvSpPr txBox="1"/>
      </cdr:nvSpPr>
      <cdr:spPr>
        <a:xfrm xmlns:a="http://schemas.openxmlformats.org/drawingml/2006/main">
          <a:off x="259515" y="2870606"/>
          <a:ext cx="3400702" cy="198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de-DE" sz="900">
              <a:latin typeface="+mn-lt"/>
            </a:rPr>
            <a:t>Quelle: Europäische Zentralbank,</a:t>
          </a:r>
          <a:r>
            <a:rPr lang="de-DE" sz="900" baseline="0">
              <a:latin typeface="+mn-lt"/>
            </a:rPr>
            <a:t> Finanzen.net</a:t>
          </a:r>
          <a:endParaRPr lang="de-DE" sz="900">
            <a:latin typeface="+mn-lt"/>
          </a:endParaRPr>
        </a:p>
      </cdr:txBody>
    </cdr:sp>
  </cdr:relSizeAnchor>
</c:userShapes>
</file>

<file path=xl/drawings/drawing92.xml><?xml version="1.0" encoding="utf-8"?>
<xdr:wsDr xmlns:xdr="http://schemas.openxmlformats.org/drawingml/2006/spreadsheetDrawing" xmlns:a="http://schemas.openxmlformats.org/drawingml/2006/main">
  <xdr:twoCellAnchor>
    <xdr:from>
      <xdr:col>11</xdr:col>
      <xdr:colOff>321530</xdr:colOff>
      <xdr:row>20</xdr:row>
      <xdr:rowOff>47145</xdr:rowOff>
    </xdr:from>
    <xdr:to>
      <xdr:col>19</xdr:col>
      <xdr:colOff>409575</xdr:colOff>
      <xdr:row>39</xdr:row>
      <xdr:rowOff>112060</xdr:rowOff>
    </xdr:to>
    <xdr:graphicFrame macro="">
      <xdr:nvGraphicFramePr>
        <xdr:cNvPr id="49511439" name="Chart 35">
          <a:extLst>
            <a:ext uri="{FF2B5EF4-FFF2-40B4-BE49-F238E27FC236}">
              <a16:creationId xmlns:a16="http://schemas.microsoft.com/office/drawing/2014/main" id="{00000000-0008-0000-1900-00000F7CF30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372836</xdr:colOff>
      <xdr:row>44</xdr:row>
      <xdr:rowOff>175533</xdr:rowOff>
    </xdr:from>
    <xdr:to>
      <xdr:col>19</xdr:col>
      <xdr:colOff>468086</xdr:colOff>
      <xdr:row>67</xdr:row>
      <xdr:rowOff>152401</xdr:rowOff>
    </xdr:to>
    <xdr:graphicFrame macro="">
      <xdr:nvGraphicFramePr>
        <xdr:cNvPr id="49511440" name="Chart 35">
          <a:extLst>
            <a:ext uri="{FF2B5EF4-FFF2-40B4-BE49-F238E27FC236}">
              <a16:creationId xmlns:a16="http://schemas.microsoft.com/office/drawing/2014/main" id="{00000000-0008-0000-1900-0000107CF30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363311</xdr:colOff>
      <xdr:row>68</xdr:row>
      <xdr:rowOff>148317</xdr:rowOff>
    </xdr:from>
    <xdr:to>
      <xdr:col>19</xdr:col>
      <xdr:colOff>458561</xdr:colOff>
      <xdr:row>91</xdr:row>
      <xdr:rowOff>123825</xdr:rowOff>
    </xdr:to>
    <xdr:graphicFrame macro="">
      <xdr:nvGraphicFramePr>
        <xdr:cNvPr id="49511441" name="Chart 35">
          <a:extLst>
            <a:ext uri="{FF2B5EF4-FFF2-40B4-BE49-F238E27FC236}">
              <a16:creationId xmlns:a16="http://schemas.microsoft.com/office/drawing/2014/main" id="{00000000-0008-0000-1900-0000117CF30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0.04213</cdr:x>
      <cdr:y>0.8053</cdr:y>
    </cdr:from>
    <cdr:to>
      <cdr:x>0.33482</cdr:x>
      <cdr:y>0.86561</cdr:y>
    </cdr:to>
    <cdr:sp macro="" textlink="">
      <cdr:nvSpPr>
        <cdr:cNvPr id="2" name="Textfeld 1">
          <a:extLst xmlns:a="http://schemas.openxmlformats.org/drawingml/2006/main">
            <a:ext uri="{FF2B5EF4-FFF2-40B4-BE49-F238E27FC236}">
              <a16:creationId xmlns:a16="http://schemas.microsoft.com/office/drawing/2014/main" id="{115DA348-5314-4B32-881B-D30DB506D44B}"/>
            </a:ext>
          </a:extLst>
        </cdr:cNvPr>
        <cdr:cNvSpPr txBox="1"/>
      </cdr:nvSpPr>
      <cdr:spPr>
        <a:xfrm xmlns:a="http://schemas.openxmlformats.org/drawingml/2006/main">
          <a:off x="260852" y="3333355"/>
          <a:ext cx="1812117" cy="2496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94.xml><?xml version="1.0" encoding="utf-8"?>
<c:userShapes xmlns:c="http://schemas.openxmlformats.org/drawingml/2006/chart">
  <cdr:relSizeAnchor xmlns:cdr="http://schemas.openxmlformats.org/drawingml/2006/chartDrawing">
    <cdr:from>
      <cdr:x>0.04057</cdr:x>
      <cdr:y>0.79655</cdr:y>
    </cdr:from>
    <cdr:to>
      <cdr:x>0.33301</cdr:x>
      <cdr:y>0.85686</cdr:y>
    </cdr:to>
    <cdr:sp macro="" textlink="">
      <cdr:nvSpPr>
        <cdr:cNvPr id="2" name="Textfeld 1">
          <a:extLst xmlns:a="http://schemas.openxmlformats.org/drawingml/2006/main">
            <a:ext uri="{FF2B5EF4-FFF2-40B4-BE49-F238E27FC236}">
              <a16:creationId xmlns:a16="http://schemas.microsoft.com/office/drawing/2014/main" id="{438E939A-2ED6-4E1C-8561-0B37A9FB8E94}"/>
            </a:ext>
          </a:extLst>
        </cdr:cNvPr>
        <cdr:cNvSpPr txBox="1"/>
      </cdr:nvSpPr>
      <cdr:spPr>
        <a:xfrm xmlns:a="http://schemas.openxmlformats.org/drawingml/2006/main">
          <a:off x="251150" y="3296055"/>
          <a:ext cx="1810570" cy="2495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de-DE" sz="900">
              <a:latin typeface="+mn-lt"/>
            </a:rPr>
            <a:t>Quelle: Statistisches Bundesamt</a:t>
          </a:r>
        </a:p>
      </cdr:txBody>
    </cdr:sp>
  </cdr:relSizeAnchor>
</c:userShapes>
</file>

<file path=xl/drawings/drawing95.xml><?xml version="1.0" encoding="utf-8"?>
<xdr:wsDr xmlns:xdr="http://schemas.openxmlformats.org/drawingml/2006/spreadsheetDrawing" xmlns:a="http://schemas.openxmlformats.org/drawingml/2006/main">
  <xdr:twoCellAnchor>
    <xdr:from>
      <xdr:col>6</xdr:col>
      <xdr:colOff>33058</xdr:colOff>
      <xdr:row>11</xdr:row>
      <xdr:rowOff>147357</xdr:rowOff>
    </xdr:from>
    <xdr:to>
      <xdr:col>14</xdr:col>
      <xdr:colOff>128308</xdr:colOff>
      <xdr:row>34</xdr:row>
      <xdr:rowOff>128306</xdr:rowOff>
    </xdr:to>
    <xdr:graphicFrame macro="">
      <xdr:nvGraphicFramePr>
        <xdr:cNvPr id="43165812" name="Chart 35">
          <a:extLst>
            <a:ext uri="{FF2B5EF4-FFF2-40B4-BE49-F238E27FC236}">
              <a16:creationId xmlns:a16="http://schemas.microsoft.com/office/drawing/2014/main" id="{00000000-0008-0000-1A00-000074A8920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36</xdr:row>
      <xdr:rowOff>0</xdr:rowOff>
    </xdr:from>
    <xdr:to>
      <xdr:col>14</xdr:col>
      <xdr:colOff>95250</xdr:colOff>
      <xdr:row>59</xdr:row>
      <xdr:rowOff>48183</xdr:rowOff>
    </xdr:to>
    <xdr:graphicFrame macro="">
      <xdr:nvGraphicFramePr>
        <xdr:cNvPr id="3" name="Chart 35">
          <a:extLst>
            <a:ext uri="{FF2B5EF4-FFF2-40B4-BE49-F238E27FC236}">
              <a16:creationId xmlns:a16="http://schemas.microsoft.com/office/drawing/2014/main" id="{00000000-0008-0000-1A00-000003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36</xdr:row>
      <xdr:rowOff>0</xdr:rowOff>
    </xdr:from>
    <xdr:to>
      <xdr:col>23</xdr:col>
      <xdr:colOff>95250</xdr:colOff>
      <xdr:row>59</xdr:row>
      <xdr:rowOff>48183</xdr:rowOff>
    </xdr:to>
    <xdr:graphicFrame macro="">
      <xdr:nvGraphicFramePr>
        <xdr:cNvPr id="4" name="Chart 35">
          <a:extLst>
            <a:ext uri="{FF2B5EF4-FFF2-40B4-BE49-F238E27FC236}">
              <a16:creationId xmlns:a16="http://schemas.microsoft.com/office/drawing/2014/main" id="{1630D035-E4F8-42E0-B02F-8AEDB567424D}"/>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0.07431</cdr:x>
      <cdr:y>0.7876</cdr:y>
    </cdr:from>
    <cdr:to>
      <cdr:x>0.367</cdr:x>
      <cdr:y>0.84816</cdr:y>
    </cdr:to>
    <cdr:sp macro="" textlink="">
      <cdr:nvSpPr>
        <cdr:cNvPr id="2" name="Textfeld 1">
          <a:extLst xmlns:a="http://schemas.openxmlformats.org/drawingml/2006/main">
            <a:ext uri="{FF2B5EF4-FFF2-40B4-BE49-F238E27FC236}">
              <a16:creationId xmlns:a16="http://schemas.microsoft.com/office/drawing/2014/main" id="{125FAC83-1CFE-41F7-BD31-A363173C89B4}"/>
            </a:ext>
          </a:extLst>
        </cdr:cNvPr>
        <cdr:cNvSpPr txBox="1"/>
      </cdr:nvSpPr>
      <cdr:spPr>
        <a:xfrm xmlns:a="http://schemas.openxmlformats.org/drawingml/2006/main">
          <a:off x="449395" y="3239590"/>
          <a:ext cx="1815151" cy="2461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de-DE" sz="900">
              <a:latin typeface="+mn-lt"/>
            </a:rPr>
            <a:t>Quelle: Statistisches Bundesamt</a:t>
          </a:r>
        </a:p>
      </cdr:txBody>
    </cdr:sp>
  </cdr:relSizeAnchor>
</c:userShapes>
</file>

<file path=xl/drawings/drawing97.xml><?xml version="1.0" encoding="utf-8"?>
<c:userShapes xmlns:c="http://schemas.openxmlformats.org/drawingml/2006/chart">
  <cdr:relSizeAnchor xmlns:cdr="http://schemas.openxmlformats.org/drawingml/2006/chartDrawing">
    <cdr:from>
      <cdr:x>0.05078</cdr:x>
      <cdr:y>0.81354</cdr:y>
    </cdr:from>
    <cdr:to>
      <cdr:x>0.5448</cdr:x>
      <cdr:y>0.88092</cdr:y>
    </cdr:to>
    <cdr:sp macro="" textlink="">
      <cdr:nvSpPr>
        <cdr:cNvPr id="2" name="Textfeld 1">
          <a:extLst xmlns:a="http://schemas.openxmlformats.org/drawingml/2006/main">
            <a:ext uri="{FF2B5EF4-FFF2-40B4-BE49-F238E27FC236}">
              <a16:creationId xmlns:a16="http://schemas.microsoft.com/office/drawing/2014/main" id="{2A9ADE20-CF26-4931-AEBB-F44FBCA7CCE5}"/>
            </a:ext>
          </a:extLst>
        </cdr:cNvPr>
        <cdr:cNvSpPr txBox="1"/>
      </cdr:nvSpPr>
      <cdr:spPr>
        <a:xfrm xmlns:a="http://schemas.openxmlformats.org/drawingml/2006/main">
          <a:off x="314395" y="3339353"/>
          <a:ext cx="3058575" cy="27657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de-DE" sz="900">
              <a:latin typeface="+mn-lt"/>
            </a:rPr>
            <a:t>Quellen: Statistisches Bundesamt, Eurostat,</a:t>
          </a:r>
          <a:r>
            <a:rPr lang="de-DE" sz="900" baseline="0">
              <a:latin typeface="+mn-lt"/>
            </a:rPr>
            <a:t> EU-Kommission</a:t>
          </a:r>
          <a:endParaRPr lang="de-DE" sz="900">
            <a:latin typeface="+mn-lt"/>
          </a:endParaRPr>
        </a:p>
      </cdr:txBody>
    </cdr:sp>
  </cdr:relSizeAnchor>
</c:userShapes>
</file>

<file path=xl/drawings/drawing98.xml><?xml version="1.0" encoding="utf-8"?>
<xdr:wsDr xmlns:xdr="http://schemas.openxmlformats.org/drawingml/2006/spreadsheetDrawing" xmlns:a="http://schemas.openxmlformats.org/drawingml/2006/main">
  <xdr:twoCellAnchor>
    <xdr:from>
      <xdr:col>25</xdr:col>
      <xdr:colOff>588308</xdr:colOff>
      <xdr:row>253</xdr:row>
      <xdr:rowOff>6722</xdr:rowOff>
    </xdr:from>
    <xdr:to>
      <xdr:col>28</xdr:col>
      <xdr:colOff>437027</xdr:colOff>
      <xdr:row>265</xdr:row>
      <xdr:rowOff>134469</xdr:rowOff>
    </xdr:to>
    <xdr:graphicFrame macro="">
      <xdr:nvGraphicFramePr>
        <xdr:cNvPr id="2" name="Diagramm 1">
          <a:extLst>
            <a:ext uri="{FF2B5EF4-FFF2-40B4-BE49-F238E27FC236}">
              <a16:creationId xmlns:a16="http://schemas.microsoft.com/office/drawing/2014/main" id="{5BB905FF-2B86-4852-B859-8891C9AD02E0}"/>
            </a:ext>
            <a:ext uri="{C183D7F6-B498-43B3-948B-1728B52AA6E4}">
              <adec:decorative xmlns:adec="http://schemas.microsoft.com/office/drawing/2017/decorative" val="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582705</xdr:colOff>
      <xdr:row>253</xdr:row>
      <xdr:rowOff>22411</xdr:rowOff>
    </xdr:from>
    <xdr:to>
      <xdr:col>31</xdr:col>
      <xdr:colOff>431424</xdr:colOff>
      <xdr:row>265</xdr:row>
      <xdr:rowOff>150158</xdr:rowOff>
    </xdr:to>
    <xdr:graphicFrame macro="">
      <xdr:nvGraphicFramePr>
        <xdr:cNvPr id="4" name="Diagramm 3">
          <a:extLst>
            <a:ext uri="{FF2B5EF4-FFF2-40B4-BE49-F238E27FC236}">
              <a16:creationId xmlns:a16="http://schemas.microsoft.com/office/drawing/2014/main" id="{93D63085-9AC1-42CD-AC99-008BFEBD439E}"/>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560292</xdr:colOff>
      <xdr:row>253</xdr:row>
      <xdr:rowOff>67234</xdr:rowOff>
    </xdr:from>
    <xdr:to>
      <xdr:col>34</xdr:col>
      <xdr:colOff>409011</xdr:colOff>
      <xdr:row>266</xdr:row>
      <xdr:rowOff>38099</xdr:rowOff>
    </xdr:to>
    <xdr:graphicFrame macro="">
      <xdr:nvGraphicFramePr>
        <xdr:cNvPr id="5" name="Diagramm 4">
          <a:extLst>
            <a:ext uri="{FF2B5EF4-FFF2-40B4-BE49-F238E27FC236}">
              <a16:creationId xmlns:a16="http://schemas.microsoft.com/office/drawing/2014/main" id="{D944A3FE-3E7D-4C09-B0AF-35AC9B65D854}"/>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29</xdr:col>
      <xdr:colOff>0</xdr:colOff>
      <xdr:row>266</xdr:row>
      <xdr:rowOff>145677</xdr:rowOff>
    </xdr:from>
    <xdr:to>
      <xdr:col>31</xdr:col>
      <xdr:colOff>610719</xdr:colOff>
      <xdr:row>280</xdr:row>
      <xdr:rowOff>116542</xdr:rowOff>
    </xdr:to>
    <xdr:graphicFrame macro="">
      <xdr:nvGraphicFramePr>
        <xdr:cNvPr id="6" name="Diagramm 5">
          <a:extLst>
            <a:ext uri="{FF2B5EF4-FFF2-40B4-BE49-F238E27FC236}">
              <a16:creationId xmlns:a16="http://schemas.microsoft.com/office/drawing/2014/main" id="{8A7BE0E8-725D-4D2A-87B5-92A0DB303ED2}"/>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25</xdr:col>
      <xdr:colOff>571500</xdr:colOff>
      <xdr:row>266</xdr:row>
      <xdr:rowOff>89647</xdr:rowOff>
    </xdr:from>
    <xdr:to>
      <xdr:col>28</xdr:col>
      <xdr:colOff>420219</xdr:colOff>
      <xdr:row>280</xdr:row>
      <xdr:rowOff>60512</xdr:rowOff>
    </xdr:to>
    <xdr:graphicFrame macro="">
      <xdr:nvGraphicFramePr>
        <xdr:cNvPr id="7" name="Diagramm 6">
          <a:extLst>
            <a:ext uri="{FF2B5EF4-FFF2-40B4-BE49-F238E27FC236}">
              <a16:creationId xmlns:a16="http://schemas.microsoft.com/office/drawing/2014/main" id="{309D6ACD-CD50-43EB-A842-441027ACBF8F}"/>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448235</xdr:colOff>
      <xdr:row>281</xdr:row>
      <xdr:rowOff>89647</xdr:rowOff>
    </xdr:from>
    <xdr:to>
      <xdr:col>28</xdr:col>
      <xdr:colOff>296954</xdr:colOff>
      <xdr:row>295</xdr:row>
      <xdr:rowOff>60512</xdr:rowOff>
    </xdr:to>
    <xdr:graphicFrame macro="">
      <xdr:nvGraphicFramePr>
        <xdr:cNvPr id="8" name="Diagramm 7">
          <a:extLst>
            <a:ext uri="{FF2B5EF4-FFF2-40B4-BE49-F238E27FC236}">
              <a16:creationId xmlns:a16="http://schemas.microsoft.com/office/drawing/2014/main" id="{45786343-3664-40AC-9C56-63A499F4F826}"/>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28</xdr:col>
      <xdr:colOff>448235</xdr:colOff>
      <xdr:row>281</xdr:row>
      <xdr:rowOff>89647</xdr:rowOff>
    </xdr:from>
    <xdr:to>
      <xdr:col>31</xdr:col>
      <xdr:colOff>296954</xdr:colOff>
      <xdr:row>295</xdr:row>
      <xdr:rowOff>60512</xdr:rowOff>
    </xdr:to>
    <xdr:graphicFrame macro="">
      <xdr:nvGraphicFramePr>
        <xdr:cNvPr id="9" name="Diagramm 8">
          <a:extLst>
            <a:ext uri="{FF2B5EF4-FFF2-40B4-BE49-F238E27FC236}">
              <a16:creationId xmlns:a16="http://schemas.microsoft.com/office/drawing/2014/main" id="{C82354E4-F466-4918-9BA5-598FC3988D9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31</xdr:col>
      <xdr:colOff>448235</xdr:colOff>
      <xdr:row>281</xdr:row>
      <xdr:rowOff>89647</xdr:rowOff>
    </xdr:from>
    <xdr:to>
      <xdr:col>34</xdr:col>
      <xdr:colOff>296954</xdr:colOff>
      <xdr:row>295</xdr:row>
      <xdr:rowOff>60512</xdr:rowOff>
    </xdr:to>
    <xdr:graphicFrame macro="">
      <xdr:nvGraphicFramePr>
        <xdr:cNvPr id="10" name="Diagramm 9">
          <a:extLst>
            <a:ext uri="{FF2B5EF4-FFF2-40B4-BE49-F238E27FC236}">
              <a16:creationId xmlns:a16="http://schemas.microsoft.com/office/drawing/2014/main" id="{EBC46078-998D-47EB-8642-096D09ACBE55}"/>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25</xdr:col>
      <xdr:colOff>537880</xdr:colOff>
      <xdr:row>239</xdr:row>
      <xdr:rowOff>56029</xdr:rowOff>
    </xdr:from>
    <xdr:to>
      <xdr:col>31</xdr:col>
      <xdr:colOff>280144</xdr:colOff>
      <xdr:row>251</xdr:row>
      <xdr:rowOff>71717</xdr:rowOff>
    </xdr:to>
    <xdr:graphicFrame macro="">
      <xdr:nvGraphicFramePr>
        <xdr:cNvPr id="11" name="Diagramm 10">
          <a:extLst>
            <a:ext uri="{FF2B5EF4-FFF2-40B4-BE49-F238E27FC236}">
              <a16:creationId xmlns:a16="http://schemas.microsoft.com/office/drawing/2014/main" id="{88888D6D-9783-419F-ABF2-905EF7055FDE}"/>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32</xdr:col>
      <xdr:colOff>202015</xdr:colOff>
      <xdr:row>267</xdr:row>
      <xdr:rowOff>45008</xdr:rowOff>
    </xdr:from>
    <xdr:to>
      <xdr:col>37</xdr:col>
      <xdr:colOff>706279</xdr:colOff>
      <xdr:row>281</xdr:row>
      <xdr:rowOff>2081</xdr:rowOff>
    </xdr:to>
    <xdr:graphicFrame macro="">
      <xdr:nvGraphicFramePr>
        <xdr:cNvPr id="12" name="Diagramm 11">
          <a:extLst>
            <a:ext uri="{FF2B5EF4-FFF2-40B4-BE49-F238E27FC236}">
              <a16:creationId xmlns:a16="http://schemas.microsoft.com/office/drawing/2014/main" id="{2F539761-A02B-4E8F-ABE2-DF09C4DD286E}"/>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35</xdr:col>
      <xdr:colOff>0</xdr:colOff>
      <xdr:row>253</xdr:row>
      <xdr:rowOff>0</xdr:rowOff>
    </xdr:from>
    <xdr:to>
      <xdr:col>40</xdr:col>
      <xdr:colOff>504264</xdr:colOff>
      <xdr:row>265</xdr:row>
      <xdr:rowOff>147573</xdr:rowOff>
    </xdr:to>
    <xdr:graphicFrame macro="">
      <xdr:nvGraphicFramePr>
        <xdr:cNvPr id="13" name="Diagramm 12">
          <a:extLst>
            <a:ext uri="{FF2B5EF4-FFF2-40B4-BE49-F238E27FC236}">
              <a16:creationId xmlns:a16="http://schemas.microsoft.com/office/drawing/2014/main" id="{120493FB-DC68-4D8E-968F-B16DDB5FB72A}"/>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35</xdr:col>
      <xdr:colOff>0</xdr:colOff>
      <xdr:row>282</xdr:row>
      <xdr:rowOff>0</xdr:rowOff>
    </xdr:from>
    <xdr:to>
      <xdr:col>40</xdr:col>
      <xdr:colOff>504264</xdr:colOff>
      <xdr:row>295</xdr:row>
      <xdr:rowOff>118998</xdr:rowOff>
    </xdr:to>
    <xdr:graphicFrame macro="">
      <xdr:nvGraphicFramePr>
        <xdr:cNvPr id="14" name="Diagramm 13">
          <a:extLst>
            <a:ext uri="{FF2B5EF4-FFF2-40B4-BE49-F238E27FC236}">
              <a16:creationId xmlns:a16="http://schemas.microsoft.com/office/drawing/2014/main" id="{348470FC-7625-4B29-939F-11D0DC24937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11</xdr:col>
      <xdr:colOff>531825</xdr:colOff>
      <xdr:row>13</xdr:row>
      <xdr:rowOff>109525</xdr:rowOff>
    </xdr:from>
    <xdr:to>
      <xdr:col>19</xdr:col>
      <xdr:colOff>609600</xdr:colOff>
      <xdr:row>39</xdr:row>
      <xdr:rowOff>144452</xdr:rowOff>
    </xdr:to>
    <xdr:graphicFrame macro="">
      <xdr:nvGraphicFramePr>
        <xdr:cNvPr id="4" name="Chart 18">
          <a:extLst>
            <a:ext uri="{FF2B5EF4-FFF2-40B4-BE49-F238E27FC236}">
              <a16:creationId xmlns:a16="http://schemas.microsoft.com/office/drawing/2014/main" id="{63FA7F5A-C4C1-4325-B8EF-462A39969EAE}"/>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84</xdr:row>
      <xdr:rowOff>0</xdr:rowOff>
    </xdr:from>
    <xdr:to>
      <xdr:col>19</xdr:col>
      <xdr:colOff>593912</xdr:colOff>
      <xdr:row>105</xdr:row>
      <xdr:rowOff>77321</xdr:rowOff>
    </xdr:to>
    <xdr:graphicFrame macro="">
      <xdr:nvGraphicFramePr>
        <xdr:cNvPr id="5" name="Diagramm 4">
          <a:extLst>
            <a:ext uri="{FF2B5EF4-FFF2-40B4-BE49-F238E27FC236}">
              <a16:creationId xmlns:a16="http://schemas.microsoft.com/office/drawing/2014/main" id="{A0532A9B-5EBD-4E7D-8DD0-7D7F3F9F7F48}"/>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00000000-000C-0000-FFFF-FFFF00000000}" name="Liste1_7" displayName="Liste1_7" ref="A5:C7788" insertRowShift="1" totalsRowShown="0" headerRowDxfId="1067" dataDxfId="1066">
  <autoFilter ref="A5:C7788" xr:uid="{00000000-0009-0000-0100-000013010000}"/>
  <tableColumns count="3">
    <tableColumn id="1" xr3:uid="{00000000-0010-0000-0000-000001000000}" name="Datum" dataDxfId="1065"/>
    <tableColumn id="16" xr3:uid="{00000000-0010-0000-0000-000010000000}" name="EUR/USD täglich" dataDxfId="1064"/>
    <tableColumn id="2" xr3:uid="{00000000-0010-0000-0000-000002000000}" name="Spalte1" dataDxfId="1063"/>
  </tableColumns>
  <tableStyleInfo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kba.de/DE/Statistik/Fahrzeuge/Neuzulassungen/MonatlicheNeuzulassungen/monatl_neuzulassungen_node.html" TargetMode="External"/><Relationship Id="rId117" Type="http://schemas.openxmlformats.org/officeDocument/2006/relationships/hyperlink" Target="https://www.destatis.de/DE/Themen/Wirtschaft/Konjunkturindikatoren/Dienstleistungen/dlp120.html" TargetMode="External"/><Relationship Id="rId21" Type="http://schemas.openxmlformats.org/officeDocument/2006/relationships/hyperlink" Target="https://www.imf.org/external/datamapper/NGDP_RPCH@WEO/OEMDC/ADVEC/WEOWORLD" TargetMode="External"/><Relationship Id="rId42" Type="http://schemas.openxmlformats.org/officeDocument/2006/relationships/hyperlink" Target="http://www.ihk-niederrhein.de/Konjunkturberichte" TargetMode="External"/><Relationship Id="rId47" Type="http://schemas.openxmlformats.org/officeDocument/2006/relationships/hyperlink" Target="http://www.ihk-fulda.de/produktmarken/standortpolitik/Konjunktur_Zahlen_Fakten/;jsessionid=48A074A55A3A078BAED2E1DDED2BA839.repl20" TargetMode="External"/><Relationship Id="rId63" Type="http://schemas.openxmlformats.org/officeDocument/2006/relationships/hyperlink" Target="https://www.pfalz.ihk24.de/standortpolitik/wirtschaftspolitik/konjunkturberichte/1272616" TargetMode="External"/><Relationship Id="rId68" Type="http://schemas.openxmlformats.org/officeDocument/2006/relationships/hyperlink" Target="http://www.neubrandenburg.ihk.de/standortpolitik/konjunktur-und-statistik/konjunktur/" TargetMode="External"/><Relationship Id="rId84" Type="http://schemas.openxmlformats.org/officeDocument/2006/relationships/hyperlink" Target="http://sbh-online.de.dd22614.kasserver.com/index.php?id=915" TargetMode="External"/><Relationship Id="rId89" Type="http://schemas.openxmlformats.org/officeDocument/2006/relationships/hyperlink" Target="http://www.ihk-krefeld.de/de/standortpolitik/konjunktur-und-statistik/konjunkturberichterstattung.html" TargetMode="External"/><Relationship Id="rId112" Type="http://schemas.openxmlformats.org/officeDocument/2006/relationships/hyperlink" Target="https://www.destatis.de/DE/Themen/Wirtschaft/Konjunkturindikatoren/Baugewerbe/kae261.html" TargetMode="External"/><Relationship Id="rId16" Type="http://schemas.openxmlformats.org/officeDocument/2006/relationships/hyperlink" Target="http://www.cesifo-group.de/ifoHome/facts/Time-series-and-Diagrams/Zeitreihen/Reihen-Geschaeftsklima-Deutschland.html" TargetMode="External"/><Relationship Id="rId107" Type="http://schemas.openxmlformats.org/officeDocument/2006/relationships/hyperlink" Target="https://www.cottbus.ihk.de/standortpolitik/Konjunkturanalysen/Konjunkturumfrage/364234" TargetMode="External"/><Relationship Id="rId11" Type="http://schemas.openxmlformats.org/officeDocument/2006/relationships/hyperlink" Target="http://www.bundesbank.de/Navigation/DE/Statistiken/ESZB_Statistiken/Preisliche_Wettbewerbsfaehigkeit/eszb_table_indicator_view_node.html?statisticId=hci&amp;listId=hci_1" TargetMode="External"/><Relationship Id="rId24" Type="http://schemas.openxmlformats.org/officeDocument/2006/relationships/hyperlink" Target="https://www.destatis.de/DE/Publikationen/Thematisch/VolkswirtschaftlicheGesamtrechnungen/ThemaVGR.html" TargetMode="External"/><Relationship Id="rId32" Type="http://schemas.openxmlformats.org/officeDocument/2006/relationships/hyperlink" Target="http://www.bayreuth.ihk.de/Konjunkturberichte.htm" TargetMode="External"/><Relationship Id="rId37" Type="http://schemas.openxmlformats.org/officeDocument/2006/relationships/hyperlink" Target="https://www.braunschweig.ihk.de/geschaeftsfelder/standortpolitik/statistik/konjunkturumfragen.html" TargetMode="External"/><Relationship Id="rId40" Type="http://schemas.openxmlformats.org/officeDocument/2006/relationships/hyperlink" Target="http://www.detmold.ihk.de/de/standort-lippe/wirtschaftsregion-lippe/konjunkturlagebericht" TargetMode="External"/><Relationship Id="rId45" Type="http://schemas.openxmlformats.org/officeDocument/2006/relationships/hyperlink" Target="http://www.essen.ihk24.de/servicemarken/Presse?param=Publikationen,IHK-Publikationen,Konjunkturberichte" TargetMode="External"/><Relationship Id="rId53" Type="http://schemas.openxmlformats.org/officeDocument/2006/relationships/hyperlink" Target="http://www.hannover.ihk.de/ihk-themen/konjunktur-statistik/konjunkturumfrage2/konjunktur2.html" TargetMode="External"/><Relationship Id="rId58" Type="http://schemas.openxmlformats.org/officeDocument/2006/relationships/hyperlink" Target="http://www.ihk-koeln.de/Konjunkturbericht.AxCMS?ActiveID=1238" TargetMode="External"/><Relationship Id="rId66" Type="http://schemas.openxmlformats.org/officeDocument/2006/relationships/hyperlink" Target="https://www.ihk-muenchen.de/de/Wirtschaftsstandort/Konjunktur/Konjunktur-Herbst-2017/" TargetMode="External"/><Relationship Id="rId74" Type="http://schemas.openxmlformats.org/officeDocument/2006/relationships/hyperlink" Target="https://www.ihk-potsdam.de/produktmarken/Unternehmer?param=STANDORT,KONJUNKTUR-UND-STATISTIK" TargetMode="External"/><Relationship Id="rId79" Type="http://schemas.openxmlformats.org/officeDocument/2006/relationships/hyperlink" Target="http://www.stade.ihk24.de/standortpolitik/Wirtschaftsstruktur/konjunkturlage" TargetMode="External"/><Relationship Id="rId87" Type="http://schemas.openxmlformats.org/officeDocument/2006/relationships/hyperlink" Target="http://www.wuppertal.ihk24.de/standortpolitik/zahlen_und_fakten/Regionale_Konjunktur/Konjunkturlageberichte/" TargetMode="External"/><Relationship Id="rId102" Type="http://schemas.openxmlformats.org/officeDocument/2006/relationships/hyperlink" Target="http://www.bochum.ihk.de/unternehmensfoerderung/standort-u-konjunktur/konjunktur.html" TargetMode="External"/><Relationship Id="rId110" Type="http://schemas.openxmlformats.org/officeDocument/2006/relationships/hyperlink" Target="https://www-genesis.destatis.de/genesis/online/data?operation=find&amp;suchanweisung_language=de&amp;query=42111-0002" TargetMode="External"/><Relationship Id="rId115" Type="http://schemas.openxmlformats.org/officeDocument/2006/relationships/hyperlink" Target="https://unctadstat.unctad.org/EN/" TargetMode="External"/><Relationship Id="rId5" Type="http://schemas.openxmlformats.org/officeDocument/2006/relationships/hyperlink" Target="http://sdw.ecb.europa.eu/browseTable.do;jsessionid=0BBB450C979EFE78DD45068A5DE23E28?node=2120782&amp;start=&amp;end=&amp;trans=N&amp;vf=&amp;dvfreq=" TargetMode="External"/><Relationship Id="rId61" Type="http://schemas.openxmlformats.org/officeDocument/2006/relationships/hyperlink" Target="http://www.ihk-limburg.de/produktmarken/standortpolitik/Konjunktur_und_Wirtschaftsdaten" TargetMode="External"/><Relationship Id="rId82" Type="http://schemas.openxmlformats.org/officeDocument/2006/relationships/hyperlink" Target="http://www.ihk-trier.de/p/Konjunkturberichte-185.html" TargetMode="External"/><Relationship Id="rId90" Type="http://schemas.openxmlformats.org/officeDocument/2006/relationships/hyperlink" Target="http://sdw.ecb.europa.eu/quickview.do;jsessionid=9F0E0F3D88745682428EE3FBA5E4F59F?SERIES_KEY=120.EXR.M.E0.EUR.EN00.A" TargetMode="External"/><Relationship Id="rId95" Type="http://schemas.openxmlformats.org/officeDocument/2006/relationships/hyperlink" Target="http://www.frankfurt-main.ihk.de/standortpolitik/konjunktur_statistik/konjunktur/konjunkturbericht/index.html" TargetMode="External"/><Relationship Id="rId19" Type="http://schemas.openxmlformats.org/officeDocument/2006/relationships/hyperlink" Target="https://ec.europa.eu/eurostat/de/" TargetMode="External"/><Relationship Id="rId14" Type="http://schemas.openxmlformats.org/officeDocument/2006/relationships/hyperlink" Target="https://www.destatis.de/DE/ZahlenFakten/Indikatoren/Konjunkturindikatoren/Arbeitsmarkt/karb812.html" TargetMode="External"/><Relationship Id="rId22" Type="http://schemas.openxmlformats.org/officeDocument/2006/relationships/hyperlink" Target="https://www.destatis.de/DE/Startseite.html" TargetMode="External"/><Relationship Id="rId27" Type="http://schemas.openxmlformats.org/officeDocument/2006/relationships/hyperlink" Target="http://de.investing.com/rates-bonds/world-government-bonds" TargetMode="External"/><Relationship Id="rId30" Type="http://schemas.openxmlformats.org/officeDocument/2006/relationships/hyperlink" Target="http://www.ihk-arnsberg.de/Bereiche_Liste___Konjunktur_und_Statistik.htm?ActiveID=1027" TargetMode="External"/><Relationship Id="rId35" Type="http://schemas.openxmlformats.org/officeDocument/2006/relationships/hyperlink" Target="http://www.ostwestfalen.ihk.de/standortpolitik/konjunktur/" TargetMode="External"/><Relationship Id="rId43" Type="http://schemas.openxmlformats.org/officeDocument/2006/relationships/hyperlink" Target="https://www.duesseldorf.ihk.de/Standort/IHK_Umfragen/Konjunkturberichte/Konjunkturbericht/2598562" TargetMode="External"/><Relationship Id="rId48" Type="http://schemas.openxmlformats.org/officeDocument/2006/relationships/hyperlink" Target="https://www.giessen-friedberg.ihk.de/Service/Medien/Presse-Portal/Pressemeldungen/Konjunktur--Giessen-wieder-Spitzenreiter2/3164060" TargetMode="External"/><Relationship Id="rId56" Type="http://schemas.openxmlformats.org/officeDocument/2006/relationships/hyperlink" Target="http://www.ihk-schleswig-holstein.de/produktmarken/standortpolitik/konjunktur_statistik/konjunktur/index.jsp" TargetMode="External"/><Relationship Id="rId64" Type="http://schemas.openxmlformats.org/officeDocument/2006/relationships/hyperlink" Target="http://www.ihk-lueneburg.de/standortpolitik/zahlen_fakten/konjunktuberichte" TargetMode="External"/><Relationship Id="rId69" Type="http://schemas.openxmlformats.org/officeDocument/2006/relationships/hyperlink" Target="http://www.ihk-nuernberg.de/de/Geschaeftsbereiche/Standortpolitik-und-Unternehmensfoerderung/standort-statistik/statistik/konjunktur/" TargetMode="External"/><Relationship Id="rId77" Type="http://schemas.openxmlformats.org/officeDocument/2006/relationships/hyperlink" Target="http://www.ihkzuschwerin.de/standortpolitik/Wirtschaftsdaten_und_Konjunktur/Konjunkturberichte/Konjunkturberichte_der_IHK_zu_Schwerin" TargetMode="External"/><Relationship Id="rId100" Type="http://schemas.openxmlformats.org/officeDocument/2006/relationships/hyperlink" Target="http://appsso.eurostat.ec.europa.eu/nui/show.do?query=BOOKMARK_DS-244953_QID_5EF8D738_UID_-3F171EB0&amp;layout=TIME,C,X,0;GEO,L,Y,0;INDIC,L,Z,0;S_ADJ,L,Z,1;INDICATORS,C,Z,2;&amp;zSelection=DS-244953INDICATORS,OBS_FLAG;DS-244953INDIC,BS-ICPC-BAL;DS-244953S_ADJ,NSA" TargetMode="External"/><Relationship Id="rId105" Type="http://schemas.openxmlformats.org/officeDocument/2006/relationships/hyperlink" Target="http://www.dresden.ihk.de/servlet/pool?knoten_id=2709&amp;ref_detail=portal&amp;ref_knoten_id=6462&amp;ref_sprache=deu" TargetMode="External"/><Relationship Id="rId113" Type="http://schemas.openxmlformats.org/officeDocument/2006/relationships/hyperlink" Target="https://www.destatis.de/DE/Themen/Wirtschaft/Konjunkturindikatoren/Arbeitsmarkt/karb811.html" TargetMode="External"/><Relationship Id="rId118" Type="http://schemas.openxmlformats.org/officeDocument/2006/relationships/hyperlink" Target="https://www-genesis.destatis.de/genesis/online?operation=table&amp;code=61241-0002&amp;bypass=true&amp;levelindex=0&amp;levelid=1656573648834" TargetMode="External"/><Relationship Id="rId8" Type="http://schemas.openxmlformats.org/officeDocument/2006/relationships/hyperlink" Target="https://www.destatis.de/DE/ZahlenFakten/Indikatoren/Konjunkturindikatoren/Aussenhandel/kah612.html" TargetMode="External"/><Relationship Id="rId51" Type="http://schemas.openxmlformats.org/officeDocument/2006/relationships/hyperlink" Target="https://www.hk24.de/produktmarken/beratung-service/konjunktur-statistik/hamburger-konjunkturbarometer/1153212" TargetMode="External"/><Relationship Id="rId72" Type="http://schemas.openxmlformats.org/officeDocument/2006/relationships/hyperlink" Target="http://www.osnabrueck.ihk24.de/konjunktur" TargetMode="External"/><Relationship Id="rId80" Type="http://schemas.openxmlformats.org/officeDocument/2006/relationships/hyperlink" Target="https://www.stuttgart.ihk24.de/standort_region_stuttgart/Konjunktur-Stuttgart?param=Konjunktur-Stuttgart" TargetMode="External"/><Relationship Id="rId85" Type="http://schemas.openxmlformats.org/officeDocument/2006/relationships/hyperlink" Target="https://www.weingarten.ihk.de/servicemarken/Wirtschaftsstandort-Bodensee-Oberschwaben/Konjunktur/Bodensee_Oberschwaben" TargetMode="External"/><Relationship Id="rId93" Type="http://schemas.openxmlformats.org/officeDocument/2006/relationships/hyperlink" Target="http://data.worldbank.org/data-catalog/world-development-indicators" TargetMode="External"/><Relationship Id="rId98" Type="http://schemas.openxmlformats.org/officeDocument/2006/relationships/hyperlink" Target="https://www.ostwuerttemberg.ihk.de/produktmarken/Standortpolitik/Konjunktur-und-Arbeitsmarkt/Konjunktur" TargetMode="External"/><Relationship Id="rId3" Type="http://schemas.openxmlformats.org/officeDocument/2006/relationships/hyperlink" Target="http://de.global-rates.com/zinssatze/zentralbanken/zentralbank-europa/ezb-zinssatz.aspx" TargetMode="External"/><Relationship Id="rId12" Type="http://schemas.openxmlformats.org/officeDocument/2006/relationships/hyperlink" Target="https://www.destatis.de/DE/ZahlenFakten/Indikatoren/Konjunkturindikatoren/Arbeitsmarkt/karb820.html" TargetMode="External"/><Relationship Id="rId17" Type="http://schemas.openxmlformats.org/officeDocument/2006/relationships/hyperlink" Target="http://benzinpreis.de/statistik.phtml?o=7&amp;display=superbenzin2012" TargetMode="External"/><Relationship Id="rId25" Type="http://schemas.openxmlformats.org/officeDocument/2006/relationships/hyperlink" Target="https://www.destatis.de/DE/Publikationen/Thematisch/VolkswirtschaftlicheGesamtrechnungen/ThemaVGR.html" TargetMode="External"/><Relationship Id="rId33" Type="http://schemas.openxmlformats.org/officeDocument/2006/relationships/hyperlink" Target="http://www.schwaben.ihk.de/standortpolitik/Konjunktur_in_Schwaben" TargetMode="External"/><Relationship Id="rId38" Type="http://schemas.openxmlformats.org/officeDocument/2006/relationships/hyperlink" Target="https://www.handelskammer-bremen.de/Standort_Bremen_Bremerhaven/zahlen_fakten?param=zahlen_fakten" TargetMode="External"/><Relationship Id="rId46" Type="http://schemas.openxmlformats.org/officeDocument/2006/relationships/hyperlink" Target="http://www.ihk-schleswig-holstein.de/produktmarken/standortpolitik/konjunktur_statistik/konjunktur/index.jsp" TargetMode="External"/><Relationship Id="rId59" Type="http://schemas.openxmlformats.org/officeDocument/2006/relationships/hyperlink" Target="http://www.konstanz.ihk.de/produktmarken/standortpolitik/netze/Wirtschaftsberichte/index.jsp" TargetMode="External"/><Relationship Id="rId67" Type="http://schemas.openxmlformats.org/officeDocument/2006/relationships/hyperlink" Target="http://www.ihk-nordwestfalen.de/konjunktur" TargetMode="External"/><Relationship Id="rId103" Type="http://schemas.openxmlformats.org/officeDocument/2006/relationships/hyperlink" Target="https://www.darmstadt.ihk.de/produktmarken/standortpolitik?param=Konjunktur" TargetMode="External"/><Relationship Id="rId108" Type="http://schemas.openxmlformats.org/officeDocument/2006/relationships/hyperlink" Target="https://www.ihk-ostbrandenburg.de/produktmarken/Standortpolitik?param=Konjunktur---Statistik,Konjunkturanalysen" TargetMode="External"/><Relationship Id="rId116" Type="http://schemas.openxmlformats.org/officeDocument/2006/relationships/hyperlink" Target="https://statistik.arbeitsagentur.de/DE/Navigation/Statistiken/Fachstatistiken/Arbeitsuche-Arbeitslosigkeit-Unterbeschaeftigung/Arbeitsuche-Arbeitslosigkeit-Unterbeschaeftigung-Nav.html" TargetMode="External"/><Relationship Id="rId20" Type="http://schemas.openxmlformats.org/officeDocument/2006/relationships/hyperlink" Target="http://stats.oecd.org/" TargetMode="External"/><Relationship Id="rId41" Type="http://schemas.openxmlformats.org/officeDocument/2006/relationships/hyperlink" Target="http://www.ihk-lahndill.de/produktmarken/standortpolitik/Konjunkturberichterstattung/" TargetMode="External"/><Relationship Id="rId54" Type="http://schemas.openxmlformats.org/officeDocument/2006/relationships/hyperlink" Target="http://www.heilbronn.ihk.de/konjunkturbericht" TargetMode="External"/><Relationship Id="rId62" Type="http://schemas.openxmlformats.org/officeDocument/2006/relationships/hyperlink" Target="http://www.ihk-schleswig-holstein.de/produktmarken/standortpolitik/konjunktur_statistik/konjunktur/index.jsp" TargetMode="External"/><Relationship Id="rId70" Type="http://schemas.openxmlformats.org/officeDocument/2006/relationships/hyperlink" Target="http://www.offenbach.ihk.de/standortpolitik/konjunktur" TargetMode="External"/><Relationship Id="rId75" Type="http://schemas.openxmlformats.org/officeDocument/2006/relationships/hyperlink" Target="http://www.rostock.ihk24.de/produktmarken/standortpolitik/zahlen_und_fakten/konjunktur/index.jsp" TargetMode="External"/><Relationship Id="rId83" Type="http://schemas.openxmlformats.org/officeDocument/2006/relationships/hyperlink" Target="https://www.ulm.ihk24.de/standortpolitik/Wirtschaftsstatistik_und_Wirtschaftsanalysen/konjunktur" TargetMode="External"/><Relationship Id="rId88" Type="http://schemas.openxmlformats.org/officeDocument/2006/relationships/hyperlink" Target="http://www.wuerzburg.ihk.de/standortpolitik/konjunktur/aktuelle-konjunkturanalyse.html" TargetMode="External"/><Relationship Id="rId91" Type="http://schemas.openxmlformats.org/officeDocument/2006/relationships/hyperlink" Target="https://www.ihk-regensburg.de/region/Standortinformationen/Konjunktur" TargetMode="External"/><Relationship Id="rId96" Type="http://schemas.openxmlformats.org/officeDocument/2006/relationships/hyperlink" Target="https://www.rhein-neckar.ihk24.de/wirtschaftstandort?param=konjunktur-statistik" TargetMode="External"/><Relationship Id="rId111" Type="http://schemas.openxmlformats.org/officeDocument/2006/relationships/hyperlink" Target="https://www-genesis.destatis.de/genesis/online/data?operation=find&amp;suchanweisung_language=de&amp;query=42151-0008" TargetMode="External"/><Relationship Id="rId1" Type="http://schemas.openxmlformats.org/officeDocument/2006/relationships/hyperlink" Target="https://www.zew.de/publikationen/zew-gutachten-und-forschungsberichte/forschungsberichte/konjunktur/zew-finanzmarktreport" TargetMode="External"/><Relationship Id="rId6" Type="http://schemas.openxmlformats.org/officeDocument/2006/relationships/hyperlink" Target="https://www.destatis.de/DE/ZahlenFakten/Indikatoren/Konjunkturindikatoren/Auftragseingangsindex/kae211.html" TargetMode="External"/><Relationship Id="rId15" Type="http://schemas.openxmlformats.org/officeDocument/2006/relationships/hyperlink" Target="https://www.destatis.de/DE/ZahlenFakten/Indikatoren/Konjunkturindikatoren/VolkswirtschaftlicheGesamtrechnungen/kvgr111.html" TargetMode="External"/><Relationship Id="rId23" Type="http://schemas.openxmlformats.org/officeDocument/2006/relationships/hyperlink" Target="https://www.bundesbank.de/de/statistiken" TargetMode="External"/><Relationship Id="rId28" Type="http://schemas.openxmlformats.org/officeDocument/2006/relationships/hyperlink" Target="http://www.dihk.de/konjunktur" TargetMode="External"/><Relationship Id="rId36" Type="http://schemas.openxmlformats.org/officeDocument/2006/relationships/hyperlink" Target="https://www.ihk-bonn.de/fachbereiche/standortpolitik/konjunktur.html" TargetMode="External"/><Relationship Id="rId49" Type="http://schemas.openxmlformats.org/officeDocument/2006/relationships/hyperlink" Target="http://www.sihk.de/konjunktur" TargetMode="External"/><Relationship Id="rId57" Type="http://schemas.openxmlformats.org/officeDocument/2006/relationships/hyperlink" Target="https://www.ihk-koblenz.de/standortpolitik/Zahlen-und-Fakten_neu/Konjunkturbericht/3711468" TargetMode="External"/><Relationship Id="rId106" Type="http://schemas.openxmlformats.org/officeDocument/2006/relationships/hyperlink" Target="https://www.karlsruhe.ihk.de/international?param=standortpolitik,konjunktur" TargetMode="External"/><Relationship Id="rId114" Type="http://schemas.openxmlformats.org/officeDocument/2006/relationships/hyperlink" Target="https://www.iab.de/de/daten/arbeitsmarktentwicklung.aspx" TargetMode="External"/><Relationship Id="rId119" Type="http://schemas.openxmlformats.org/officeDocument/2006/relationships/printerSettings" Target="../printerSettings/printerSettings1.bin"/><Relationship Id="rId10" Type="http://schemas.openxmlformats.org/officeDocument/2006/relationships/hyperlink" Target="https://www.destatis.de/DE/ZahlenFakten/Indikatoren/Konjunkturindikatoren/Aussenhandel/kah613.html" TargetMode="External"/><Relationship Id="rId31" Type="http://schemas.openxmlformats.org/officeDocument/2006/relationships/hyperlink" Target="http://www.aschaffenburg.ihk.de/produktmarken/standortpolitik/Konjunktur_und_Wirtschaftsdaten/Konjunktur" TargetMode="External"/><Relationship Id="rId44" Type="http://schemas.openxmlformats.org/officeDocument/2006/relationships/hyperlink" Target="http://www.ihk-emden.de/produktmarken/standortpolitik/Zahlen_und_Fakten/Konjunktur/" TargetMode="External"/><Relationship Id="rId52" Type="http://schemas.openxmlformats.org/officeDocument/2006/relationships/hyperlink" Target="http://www.hanau.ihk.de/produktmarken/standort/Standortentwicklung/3011112/Konjunktur.html" TargetMode="External"/><Relationship Id="rId60" Type="http://schemas.openxmlformats.org/officeDocument/2006/relationships/hyperlink" Target="http://www.leipzig.ihk.de/unternehmen/geschaeftsfelder/standortpolitik/konjunkturwirtschaftsstatistik.html" TargetMode="External"/><Relationship Id="rId65" Type="http://schemas.openxmlformats.org/officeDocument/2006/relationships/hyperlink" Target="http://www.magdeburg.ihk24.de/produktmarken/standortpolitik/ZahlenundFakten/Konjunkturberichte/index.jsp" TargetMode="External"/><Relationship Id="rId73" Type="http://schemas.openxmlformats.org/officeDocument/2006/relationships/hyperlink" Target="https://www.ihk-niederbayern.de/Wirtschaftsstandort-Niederbayern/Konjunktur?param=Konjunktur" TargetMode="External"/><Relationship Id="rId78" Type="http://schemas.openxmlformats.org/officeDocument/2006/relationships/hyperlink" Target="https://www.ihk-siegen.de/konjunktur-arbeitsmarkt-und-statistik/konjunkturdaten/" TargetMode="External"/><Relationship Id="rId81" Type="http://schemas.openxmlformats.org/officeDocument/2006/relationships/hyperlink" Target="http://www.ihk-suhl.de/www/ihkst/navi-main/standortpolitik/konjunktur/" TargetMode="External"/><Relationship Id="rId86" Type="http://schemas.openxmlformats.org/officeDocument/2006/relationships/hyperlink" Target="http://www.ihk-wiesbaden.de/p/standort/Zahlen/Konjunktur/" TargetMode="External"/><Relationship Id="rId94" Type="http://schemas.openxmlformats.org/officeDocument/2006/relationships/hyperlink" Target="https://www.erfurt.ihk.de/service/Konjunktur_und_Statistik/Konjunkturumfragen-und-Analysen/Konjunkturentwicklung-im-IHK-Bezirk-Erfurt/3277946" TargetMode="External"/><Relationship Id="rId99" Type="http://schemas.openxmlformats.org/officeDocument/2006/relationships/hyperlink" Target="http://www.suedlicher-oberrhein.ihk.de/standortpolitik?param=Konjunktur--Zahlen--Fakten" TargetMode="External"/><Relationship Id="rId101" Type="http://schemas.openxmlformats.org/officeDocument/2006/relationships/hyperlink" Target="https://www.chemnitz.ihk24.de/standortpolitik/Konjunktur?param=Konjunktur" TargetMode="External"/><Relationship Id="rId4" Type="http://schemas.openxmlformats.org/officeDocument/2006/relationships/hyperlink" Target="http://sdw.ecb.europa.eu/quickview.do?SERIES_KEY=120.EXR.D.USD.EUR.SP00.A" TargetMode="External"/><Relationship Id="rId9" Type="http://schemas.openxmlformats.org/officeDocument/2006/relationships/hyperlink" Target="https://www.destatis.de/DE/ZahlenFakten/Indikatoren/Konjunkturindikatoren/Aussenhandel/kah611.html" TargetMode="External"/><Relationship Id="rId13" Type="http://schemas.openxmlformats.org/officeDocument/2006/relationships/hyperlink" Target="https://www.destatis.de/DE/ZahlenFakten/Indikatoren/LangeReihen/Arbeitsmarkt/lrarb003.html" TargetMode="External"/><Relationship Id="rId18" Type="http://schemas.openxmlformats.org/officeDocument/2006/relationships/hyperlink" Target="https://www.destatis.de/DE/ZahlenFakten/GesamtwirtschaftUmwelt/VGR/Inlandsprodukt/Tabellen/BruttoinlandVierteljahresdaten_xls.xlsx?__blob=publicationFile" TargetMode="External"/><Relationship Id="rId39" Type="http://schemas.openxmlformats.org/officeDocument/2006/relationships/hyperlink" Target="http://www.ihk-coburg.de/gf/Standortpolitik/Konjunktur_u_Statistik/index.php" TargetMode="External"/><Relationship Id="rId109" Type="http://schemas.openxmlformats.org/officeDocument/2006/relationships/hyperlink" Target="http://www.gera.ihk.de/konjunktur" TargetMode="External"/><Relationship Id="rId34" Type="http://schemas.openxmlformats.org/officeDocument/2006/relationships/hyperlink" Target="https://www.ihk-berlin.de/politische-positionen-und-statistiken_channel/ZahlenundFakten/Highcharts_Berliner_Wirtschaft_in_Zahlen/Konjunkturumfrage/3662452" TargetMode="External"/><Relationship Id="rId50" Type="http://schemas.openxmlformats.org/officeDocument/2006/relationships/hyperlink" Target="https://www.halle.ihk.de/standortpolitik?param=Konjunktur_und_Strukturberichte,Konjunkturberichte,IHK_Bezirk_Halle_Dessau" TargetMode="External"/><Relationship Id="rId55" Type="http://schemas.openxmlformats.org/officeDocument/2006/relationships/hyperlink" Target="https://www.ihk-kassel.de/statistik-und-konjunktur" TargetMode="External"/><Relationship Id="rId76" Type="http://schemas.openxmlformats.org/officeDocument/2006/relationships/hyperlink" Target="http://www.saarland.ihk.de/p/Konjunktur_und_Arbeitsmarkt-1853.html" TargetMode="External"/><Relationship Id="rId97" Type="http://schemas.openxmlformats.org/officeDocument/2006/relationships/hyperlink" Target="https://www.nordschwarzwald.ihk24.de/produktmarken/standort/WFG_-_Wirtschaftsfoerderung_Nordschwarzwald/kojuzafa/Konjunkturberichte" TargetMode="External"/><Relationship Id="rId104" Type="http://schemas.openxmlformats.org/officeDocument/2006/relationships/hyperlink" Target="https://www.dortmund.ihk24.de/produktmarken/Beratung-und-Service?param=zahlen_daten_fakten" TargetMode="External"/><Relationship Id="rId7" Type="http://schemas.openxmlformats.org/officeDocument/2006/relationships/hyperlink" Target="https://www.destatis.de/DE/ZahlenFakten/Indikatoren/Konjunkturindikatoren/Produktionsindex/kpi111.html" TargetMode="External"/><Relationship Id="rId71" Type="http://schemas.openxmlformats.org/officeDocument/2006/relationships/hyperlink" Target="http://ihk-oldenburg.de/geschaeftsfelder/unsereregion/Wirtschaft/Konjunktur/Konjunktur-in-unserer-Region/3183944" TargetMode="External"/><Relationship Id="rId92" Type="http://schemas.openxmlformats.org/officeDocument/2006/relationships/hyperlink" Target="https://www.reutlingen.ihk.de/header/region-neckar-alb/zahlen-und-fakten/konjunktur-in-der-region/" TargetMode="External"/><Relationship Id="rId2" Type="http://schemas.openxmlformats.org/officeDocument/2006/relationships/hyperlink" Target="https://statistik.arbeitsagentur.de/nn_31892/SiteGlobals/Forms/Rubrikensuche/Rubrikensuche_Form.html?view=processForm&amp;resourceId=210368&amp;input_=&amp;pageLocale=de&amp;topicId=17722&amp;year_month=aktuell&amp;year_month.GROUP=1&amp;search=Suchen" TargetMode="External"/><Relationship Id="rId29" Type="http://schemas.openxmlformats.org/officeDocument/2006/relationships/hyperlink" Target="http://www.aachen.ihk.de/produktmarken/standortpolitik/Konjunktur/"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9.bin"/><Relationship Id="rId1" Type="http://schemas.openxmlformats.org/officeDocument/2006/relationships/hyperlink" Target="https://www-genesis.destatis.de/genesis/online/data?operation=find&amp;suchanweisung_language=de&amp;query=42111-0002"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10.bin"/><Relationship Id="rId1" Type="http://schemas.openxmlformats.org/officeDocument/2006/relationships/hyperlink" Target="https://www.destatis.de/DE/Themen/Wirtschaft/Konjunkturindikatoren/Aussenhandel/kah612.htm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1.bin"/><Relationship Id="rId1" Type="http://schemas.openxmlformats.org/officeDocument/2006/relationships/hyperlink" Target="https://www.destatis.de/DE/Themen/Wirtschaft/Konjunkturindikatoren/Aussenhandel/kah611.htm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12.bin"/><Relationship Id="rId1" Type="http://schemas.openxmlformats.org/officeDocument/2006/relationships/hyperlink" Target="https://www.destatis.de/DE/Themen/Wirtschaft/Konjunkturindikatoren/Aussenhandel/kah613.htm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13.bin"/><Relationship Id="rId1" Type="http://schemas.openxmlformats.org/officeDocument/2006/relationships/hyperlink" Target="https://www.destatis.de/DE/Themen/Wirtschaft/Konjunkturindikatoren/Baugewerbe/kae261.html"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destatis.de/DE/Themen/Wirtschaft/Konjunkturindikatoren/Einzelhandel/keh330.html" TargetMode="External"/><Relationship Id="rId1" Type="http://schemas.openxmlformats.org/officeDocument/2006/relationships/hyperlink" Target="https://www.destatis.de/DE/Themen/Wirtschaft/Konjunkturindikatoren/Einzelhandel/keh331.html" TargetMode="External"/><Relationship Id="rId4" Type="http://schemas.openxmlformats.org/officeDocument/2006/relationships/drawing" Target="../drawings/drawing30.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destatis.de/DE/Themen/Wirtschaft/Konjunkturindikatoren/Grosshandel/kgh320.html" TargetMode="External"/><Relationship Id="rId1" Type="http://schemas.openxmlformats.org/officeDocument/2006/relationships/hyperlink" Target="https://www.destatis.de/DE/Themen/Wirtschaft/Konjunkturindikatoren/Grosshandel/kgh321.html" TargetMode="External"/><Relationship Id="rId4" Type="http://schemas.openxmlformats.org/officeDocument/2006/relationships/drawing" Target="../drawings/drawing33.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hyperlink" Target="https://www.destatis.de/DE/Themen/Wirtschaft/Konjunkturindikatoren/Gastgewerbe-Tourismus/kgg340.html" TargetMode="External"/><Relationship Id="rId1" Type="http://schemas.openxmlformats.org/officeDocument/2006/relationships/hyperlink" Target="https://www.destatis.de/DE/Themen/Wirtschaft/Konjunkturindikatoren/Gastgewerbe-Tourismus/kgg341.htm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https://www.destatis.de/DE/Themen/Wirtschaft/Konjunkturindikatoren/Dienstleistungen/dlp120.html"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16.bin"/><Relationship Id="rId1" Type="http://schemas.openxmlformats.org/officeDocument/2006/relationships/hyperlink" Target="https://www.destatis.de/DE/Themen/Wirtschaft/Konjunkturindikatoren/Lkw-Maut-Fahrleistungsindex/kmau110.html"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destatis.de/DE/Themen/Wirtschaft/Konjunkturindikatoren/Auftragseingang/kae211.html"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17.bin"/><Relationship Id="rId1" Type="http://schemas.openxmlformats.org/officeDocument/2006/relationships/hyperlink" Target="https://www.ifo.de/umfrage/ifo-geschaeftsklimaindex"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18.bin"/><Relationship Id="rId1" Type="http://schemas.openxmlformats.org/officeDocument/2006/relationships/hyperlink" Target="https://www.zew.de/publikationen/zew-gutachten-und-forschungsberichte/forschungsberichte/konjunktur/zew-finanzmarktreport"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19.bin"/><Relationship Id="rId1" Type="http://schemas.openxmlformats.org/officeDocument/2006/relationships/hyperlink" Target="http://www.gfk.com/de/presse/press-releases/"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20.bin"/><Relationship Id="rId1" Type="http://schemas.openxmlformats.org/officeDocument/2006/relationships/hyperlink" Target="https://www.rwi-essen.de/presse/wissenschaftskommunikation/pressemitteilungen/detail/rwi-isl-containerumschlag-index-belebung-des-containerumschlags-trotz-weiterhin-gestoerter-lieferketten"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21.bin"/><Relationship Id="rId1" Type="http://schemas.openxmlformats.org/officeDocument/2006/relationships/hyperlink" Target="http://appsso.eurostat.ec.europa.eu/nui/show.do?query=BOOKMARK_DS-244953_QID_5EF8D738_UID_-3F171EB0&amp;layout=TIME,C,X,0;GEO,L,Y,0;INDIC,L,Z,0;S_ADJ,L,Z,1;INDICATORS,C,Z,2;&amp;zSelection=DS-244953INDICATORS,OBS_FLAG;DS-244953INDIC,BS-ICPC-BAL;DS-244953S_ADJ,NSA"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22.bin"/><Relationship Id="rId1" Type="http://schemas.openxmlformats.org/officeDocument/2006/relationships/hyperlink" Target="https://www.destatis.de/DE/Themen/Wirtschaft/Konjunkturindikatoren/Arbeitsmarkt/karb820.html"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hyperlink" Target="https://statistik.arbeitsagentur.de/SiteGlobals/Forms/Suche/Einzelheftsuche_Formular.html?nn=627730&amp;topic_f=analyse-d-arbeitsmark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23.bin"/><Relationship Id="rId1" Type="http://schemas.openxmlformats.org/officeDocument/2006/relationships/hyperlink" Target="https://www.destatis.de/DE/ZahlenFakten/Indikatoren/LangeReihen/Arbeitsmarkt/lrarb003.html"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genesis.destatis.de/genesis/online/data;sid=0DA6005CA29A2C4F014C0CA11749D822.GO_1_5?operation=abruftabelleAbrufen&amp;selectionname=13321-0001&amp;levelindex=1&amp;levelid=1564554194582&amp;index=1" TargetMode="External"/><Relationship Id="rId1" Type="http://schemas.openxmlformats.org/officeDocument/2006/relationships/hyperlink" Target="https://www.destatis.de/DE/Themen/Wirtschaft/Konjunkturindikatoren/Arbeitsmarkt/karb812.html" TargetMode="External"/><Relationship Id="rId4" Type="http://schemas.openxmlformats.org/officeDocument/2006/relationships/drawing" Target="../drawings/drawing5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genesis.destatis.de/genesis/online/data;sid=0DA6005CA29A2C4F014C0CA11749D822.GO_1_5?operation=abruftabelleAbrufen&amp;selectionname=13321-0001&amp;levelindex=1&amp;levelid=1564554194582&amp;index=1" TargetMode="External"/><Relationship Id="rId1" Type="http://schemas.openxmlformats.org/officeDocument/2006/relationships/hyperlink" Target="https://www.destatis.de/DE/Themen/Wirtschaft/Konjunkturindikatoren/Arbeitsmarkt/karb811.html" TargetMode="External"/><Relationship Id="rId4" Type="http://schemas.openxmlformats.org/officeDocument/2006/relationships/drawing" Target="../drawings/drawing5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hyperlink" Target="https://www-genesis.destatis.de/genesis/online/data?operation=find&amp;suchanweisung_language=de&amp;query=42151-0004"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26.bin"/><Relationship Id="rId1" Type="http://schemas.openxmlformats.org/officeDocument/2006/relationships/hyperlink" Target="https://www.destatis.de/DE/Themen/Wirtschaft/Konjunkturindikatoren/Volkswirtschaftliche-Gesamtrechnungen/vgr010.htm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hyperlink" Target="https://statistik.arbeitsagentur.de/SiteGlobals/Forms/Suche/Einzelheftsuche_Formular.html?topic_f=kurzarbeit-hr" TargetMode="External"/><Relationship Id="rId1" Type="http://schemas.openxmlformats.org/officeDocument/2006/relationships/hyperlink" Target="https://statistik.arbeitsagentur.de/Statistikdaten/Detail/Aktuell/iiia7/kurzarbeit-hr/kurzarbeit-hr-d-0-xlsx.xlsx"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27.bin"/><Relationship Id="rId1" Type="http://schemas.openxmlformats.org/officeDocument/2006/relationships/hyperlink" Target="https://www-genesis.destatis.de/genesis/online?operation=find&amp;suchanweisung_language=de&amp;query=61111-0002"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28.bin"/><Relationship Id="rId1" Type="http://schemas.openxmlformats.org/officeDocument/2006/relationships/hyperlink" Target="https://www-genesis.destatis.de/genesis/online/data?operation=find&amp;suchanweisung_language=de&amp;query=61121-0002"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82.xml"/><Relationship Id="rId2" Type="http://schemas.openxmlformats.org/officeDocument/2006/relationships/printerSettings" Target="../printerSettings/printerSettings29.bin"/><Relationship Id="rId1" Type="http://schemas.openxmlformats.org/officeDocument/2006/relationships/hyperlink" Target="http://appsso.eurostat.ec.europa.eu/nui/show.do?query=BOOKMARK_DS-055104_QID_47E3D850_UID_-3F171EB0&amp;layout=TIME,C,X,0;GEO,L,Y,0;UNIT,L,Z,0;COICOP,L,Z,1;INDICATORS,C,Z,2;&amp;zSelection=DS-055104UNIT,RCH_A;DS-055104COICOP,CP00;DS-055104INDICATORS,OBS_FLAG;&amp;ran"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86.xml"/><Relationship Id="rId2" Type="http://schemas.openxmlformats.org/officeDocument/2006/relationships/printerSettings" Target="../printerSettings/printerSettings30.bin"/><Relationship Id="rId1" Type="http://schemas.openxmlformats.org/officeDocument/2006/relationships/hyperlink" Target="http://appsso.eurostat.ec.europa.eu/nui/show.do?query=BOOKMARK_DS-244933_QID_6CB0B007_UID_-3F171EB0&amp;layout=TIME,C,X,0;GEO,L,Y,0;UNIT,L,Z,0;S_ADJ,L,Z,1;INDIC,L,Z,2;INDICATORS,C,Z,3;&amp;zSelection=DS-244933UNIT,HICP2015;DS-244933INDIC,CP-HI00;DS-244933S_ADJ,NS"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www-genesis.destatis.de/genesis/online?operation=table&amp;code=61241-0002&amp;bypass=true&amp;levelindex=0&amp;levelid=1656573648834" TargetMode="External"/><Relationship Id="rId2" Type="http://schemas.openxmlformats.org/officeDocument/2006/relationships/hyperlink" Target="https://www-genesis.destatis.de/genesis/online?operation=table&amp;code=61241-0004&amp;bypass=true&amp;levelindex=0&amp;levelid=1656573676081" TargetMode="External"/><Relationship Id="rId1" Type="http://schemas.openxmlformats.org/officeDocument/2006/relationships/hyperlink" Target="https://www-genesis.destatis.de/genesis/online?operation=table&amp;code=61241-0002&amp;bypass=true&amp;levelindex=0&amp;levelid=1656573648834" TargetMode="External"/><Relationship Id="rId6" Type="http://schemas.openxmlformats.org/officeDocument/2006/relationships/drawing" Target="../drawings/drawing87.xml"/><Relationship Id="rId5" Type="http://schemas.openxmlformats.org/officeDocument/2006/relationships/printerSettings" Target="../printerSettings/printerSettings31.bin"/><Relationship Id="rId4" Type="http://schemas.openxmlformats.org/officeDocument/2006/relationships/hyperlink" Target="https://www-genesis.destatis.de/genesis/online?operation=table&amp;code=61241-0004&amp;bypass=true&amp;levelindex=0&amp;levelid=1656573676081"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bundesbank.de/dynamic/action/de/statistiken/zeitreihen-datenbanken/zeitreihen-datenbank/723452/723452?tsId=BBDP1.A.DE.N.EPG.G.GP09SA000000.I15.L&amp;listId=www_ssb_lr_pr&amp;dateSelect=2021" TargetMode="External"/><Relationship Id="rId1" Type="http://schemas.openxmlformats.org/officeDocument/2006/relationships/hyperlink" Target="https://www.bundesbank.de/dynamic/action/de/statistiken/zeitreihen-datenbanken/zeitreihen-datenbank/723452/723452?tsId=BBDP1.A.DE.N.VPI.C.A00000.I15.L&amp;listId=www_ssb_lr_vpi&amp;dateSelect=2021" TargetMode="External"/><Relationship Id="rId4" Type="http://schemas.openxmlformats.org/officeDocument/2006/relationships/drawing" Target="../drawings/drawing88.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33.bin"/><Relationship Id="rId1" Type="http://schemas.openxmlformats.org/officeDocument/2006/relationships/hyperlink" Target="https://www-genesis.destatis.de/genesis/online?operation=find&amp;suchanweisung_language=de&amp;query=52411-0002"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34.bin"/><Relationship Id="rId1" Type="http://schemas.openxmlformats.org/officeDocument/2006/relationships/hyperlink" Target="http://www.finanzen.net/leitzins/"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https://www-genesis.destatis.de/genesis/online/data?operation=find&amp;suchanweisung_language=de&amp;query=42151-0008"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35.bin"/><Relationship Id="rId1" Type="http://schemas.openxmlformats.org/officeDocument/2006/relationships/hyperlink" Target="https://www.destatis.de/DE/Themen/Wirtschaft/Volkswirtschaftliche-Gesamtrechnungen-Inlandsprodukt/Tabellen/bruttoinlandsprodukt-viertel-jahr-bip.html"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36.bin"/><Relationship Id="rId1" Type="http://schemas.openxmlformats.org/officeDocument/2006/relationships/hyperlink" Target="https://www.destatis.de/DE/Themen/Wirtschaft/Volkswirtschaftliche-Gesamtrechnungen-Inlandsprodukt/_inhalt.html"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37.bin"/><Relationship Id="rId1" Type="http://schemas.openxmlformats.org/officeDocument/2006/relationships/hyperlink" Target="https://www.destatis.de/DE/Publikationen/Thematisch/VolkswirtschaftlicheGesamtrechnungen/ThemaVGR.html"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destatis.de/DE/Publikationen/Thematisch/VolkswirtschaftlicheGesamtrechnungen/ThemaVGR.html"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39.bin"/><Relationship Id="rId1" Type="http://schemas.openxmlformats.org/officeDocument/2006/relationships/hyperlink" Target="http://www.kba.de/DE/Statistik/Fahrzeuge/Neuzulassungen/MonatlicheNeuzulassungen/monatl_neuzulassungen_node.html" TargetMode="Externa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dw.ecb.europa.eu/quickview.do?SERIES_KEY=120.EXR.M.USD.EUR.SP00.A" TargetMode="External"/><Relationship Id="rId1" Type="http://schemas.openxmlformats.org/officeDocument/2006/relationships/hyperlink" Target="https://sdw.ecb.europa.eu/quickview.do?SERIES_KEY=120.EXR.D.USD.EUR.SP00.A" TargetMode="External"/><Relationship Id="rId5" Type="http://schemas.openxmlformats.org/officeDocument/2006/relationships/table" Target="../tables/table1.xml"/><Relationship Id="rId4" Type="http://schemas.openxmlformats.org/officeDocument/2006/relationships/drawing" Target="../drawings/drawing101.x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104.xml"/><Relationship Id="rId2" Type="http://schemas.openxmlformats.org/officeDocument/2006/relationships/printerSettings" Target="../printerSettings/printerSettings41.bin"/><Relationship Id="rId1" Type="http://schemas.openxmlformats.org/officeDocument/2006/relationships/hyperlink" Target="http://sdw.ecb.europa.eu/quickview.do?SERIES_KEY=120.EXR.M.E5.EUR.EN00.A" TargetMode="External"/></Relationships>
</file>

<file path=xl/worksheets/_rels/sheet47.xml.rels><?xml version="1.0" encoding="UTF-8" standalone="yes"?>
<Relationships xmlns="http://schemas.openxmlformats.org/package/2006/relationships"><Relationship Id="rId8" Type="http://schemas.openxmlformats.org/officeDocument/2006/relationships/hyperlink" Target="http://www.ecb.europa.eu/stats/exchange/hci/html/hci_ES_latest.en.html" TargetMode="External"/><Relationship Id="rId13" Type="http://schemas.openxmlformats.org/officeDocument/2006/relationships/hyperlink" Target="http://www.ecb.europa.eu/stats/exchange/hci/html/hci_LT_latest.en.html" TargetMode="External"/><Relationship Id="rId18" Type="http://schemas.openxmlformats.org/officeDocument/2006/relationships/hyperlink" Target="http://www.ecb.europa.eu/stats/exchange/hci/html/hci_PT_latest.en.html" TargetMode="External"/><Relationship Id="rId3" Type="http://schemas.openxmlformats.org/officeDocument/2006/relationships/hyperlink" Target="http://www.ecb.europa.eu/stats/exchange/hci/html/hci_BE_latest.en.html" TargetMode="External"/><Relationship Id="rId21" Type="http://schemas.openxmlformats.org/officeDocument/2006/relationships/hyperlink" Target="http://www.ecb.europa.eu/stats/exchange/hci/html/hci_FI_latest.en.html" TargetMode="External"/><Relationship Id="rId7" Type="http://schemas.openxmlformats.org/officeDocument/2006/relationships/hyperlink" Target="http://www.ecb.europa.eu/stats/exchange/hci/html/hci_GR_latest.en.html" TargetMode="External"/><Relationship Id="rId12" Type="http://schemas.openxmlformats.org/officeDocument/2006/relationships/hyperlink" Target="http://www.ecb.europa.eu/stats/exchange/hci/html/hci_LV_latest.en.html" TargetMode="External"/><Relationship Id="rId17" Type="http://schemas.openxmlformats.org/officeDocument/2006/relationships/hyperlink" Target="http://www.ecb.europa.eu/stats/exchange/hci/html/hci_AT_latest.en.html" TargetMode="External"/><Relationship Id="rId2" Type="http://schemas.openxmlformats.org/officeDocument/2006/relationships/hyperlink" Target="http://www.ecb.europa.eu/stats/exchange/hci/html/hci_U2_latest.en.html" TargetMode="External"/><Relationship Id="rId16" Type="http://schemas.openxmlformats.org/officeDocument/2006/relationships/hyperlink" Target="http://www.ecb.europa.eu/stats/exchange/hci/html/hci_NL_latest.en.html" TargetMode="External"/><Relationship Id="rId20" Type="http://schemas.openxmlformats.org/officeDocument/2006/relationships/hyperlink" Target="http://www.ecb.europa.eu/stats/exchange/hci/html/hci_SK_latest.en.html" TargetMode="External"/><Relationship Id="rId1" Type="http://schemas.openxmlformats.org/officeDocument/2006/relationships/hyperlink" Target="https://www.bundesbank.de/dynamic/action/de/statistiken/zeitreihen-datenbanken/zeitreihen-datenbank/745532/745532?listId=hci_1" TargetMode="External"/><Relationship Id="rId6" Type="http://schemas.openxmlformats.org/officeDocument/2006/relationships/hyperlink" Target="http://www.ecb.europa.eu/stats/exchange/hci/html/hci_IE_latest.en.html" TargetMode="External"/><Relationship Id="rId11" Type="http://schemas.openxmlformats.org/officeDocument/2006/relationships/hyperlink" Target="http://www.ecb.europa.eu/stats/exchange/hci/html/hci_CY_latest.en.html" TargetMode="External"/><Relationship Id="rId5" Type="http://schemas.openxmlformats.org/officeDocument/2006/relationships/hyperlink" Target="http://www.ecb.europa.eu/stats/exchange/hci/html/hci_EE_latest.en.html" TargetMode="External"/><Relationship Id="rId15" Type="http://schemas.openxmlformats.org/officeDocument/2006/relationships/hyperlink" Target="http://www.ecb.europa.eu/stats/exchange/hci/html/hci_MT_latest.en.html" TargetMode="External"/><Relationship Id="rId10" Type="http://schemas.openxmlformats.org/officeDocument/2006/relationships/hyperlink" Target="http://www.ecb.europa.eu/stats/exchange/hci/html/hci_IT_latest.en.html" TargetMode="External"/><Relationship Id="rId19" Type="http://schemas.openxmlformats.org/officeDocument/2006/relationships/hyperlink" Target="http://www.ecb.europa.eu/stats/exchange/hci/html/hci_SI_latest.en.html" TargetMode="External"/><Relationship Id="rId4" Type="http://schemas.openxmlformats.org/officeDocument/2006/relationships/hyperlink" Target="http://www.ecb.europa.eu/stats/exchange/hci/html/hci_DE_latest.en.html" TargetMode="External"/><Relationship Id="rId9" Type="http://schemas.openxmlformats.org/officeDocument/2006/relationships/hyperlink" Target="http://www.ecb.europa.eu/stats/exchange/hci/html/hci_FR_latest.en.html" TargetMode="External"/><Relationship Id="rId14" Type="http://schemas.openxmlformats.org/officeDocument/2006/relationships/hyperlink" Target="http://www.ecb.europa.eu/stats/exchange/hci/html/hci_LU_latest.en.html" TargetMode="External"/><Relationship Id="rId22" Type="http://schemas.openxmlformats.org/officeDocument/2006/relationships/drawing" Target="../drawings/drawing10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108.xml"/><Relationship Id="rId2" Type="http://schemas.openxmlformats.org/officeDocument/2006/relationships/printerSettings" Target="../printerSettings/printerSettings42.bin"/><Relationship Id="rId1" Type="http://schemas.openxmlformats.org/officeDocument/2006/relationships/hyperlink" Target="https://www.bundesbank.de/dynamic/action/de/statistiken/zeitreihen-datenbanken/zeitreihen-datenbank/745532/745532?listId=hci_ulct_1"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de.investing.com/commodities/brent-oil-historical-data" TargetMode="External"/><Relationship Id="rId2" Type="http://schemas.openxmlformats.org/officeDocument/2006/relationships/hyperlink" Target="http://www.finanzen.net/rohstoffe/oelpreis@brent/euro" TargetMode="External"/><Relationship Id="rId1" Type="http://schemas.openxmlformats.org/officeDocument/2006/relationships/hyperlink" Target="http://sdw.ecb.europa.eu/?start=&amp;node=2120782&amp;end=&amp;dvfreq=&amp;trans=N&amp;periodSortOrder=ASC" TargetMode="External"/><Relationship Id="rId6" Type="http://schemas.openxmlformats.org/officeDocument/2006/relationships/drawing" Target="../drawings/drawing110.xml"/><Relationship Id="rId5" Type="http://schemas.openxmlformats.org/officeDocument/2006/relationships/printerSettings" Target="../printerSettings/printerSettings43.bin"/><Relationship Id="rId4" Type="http://schemas.openxmlformats.org/officeDocument/2006/relationships/hyperlink" Target="http://www.bp.com/en/global/corporate/energy-economics/statistical-review-of-world-energy/downloads.html"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genesis.destatis.de/genesis/online/data?operation=find&amp;suchanweisung_language=de&amp;query=42155-0004" TargetMode="External"/><Relationship Id="rId2" Type="http://schemas.openxmlformats.org/officeDocument/2006/relationships/hyperlink" Target="https://www-genesis.destatis.de/genesis/online/data;jsessionid=AEA98C2F68DF1F90D3D5ABFA43D52F20.tomcat_GO_2_2?operation=abruftabelleAbrufen&amp;selectionname=42113-0001&amp;levelindex=1&amp;levelid=1530695519498&amp;index=1" TargetMode="External"/><Relationship Id="rId1" Type="http://schemas.openxmlformats.org/officeDocument/2006/relationships/hyperlink" Target="https://www-genesis.destatis.de/genesis/online/data;jsessionid=AEA98C2F68DF1F90D3D5ABFA43D52F20.tomcat_GO_2_2?operation=abruftabelleAbrufen&amp;selectionname=42155-0004&amp;levelindex=1&amp;levelid=1530695390242&amp;index=4" TargetMode="External"/><Relationship Id="rId6" Type="http://schemas.openxmlformats.org/officeDocument/2006/relationships/drawing" Target="../drawings/drawing9.xml"/><Relationship Id="rId5" Type="http://schemas.openxmlformats.org/officeDocument/2006/relationships/printerSettings" Target="../printerSettings/printerSettings5.bin"/><Relationship Id="rId4" Type="http://schemas.openxmlformats.org/officeDocument/2006/relationships/hyperlink" Target="https://www-genesis.destatis.de/genesis/online/data?operation=find&amp;suchanweisung_language=de&amp;query=42113-0001"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112.xml"/><Relationship Id="rId2" Type="http://schemas.openxmlformats.org/officeDocument/2006/relationships/printerSettings" Target="../printerSettings/printerSettings44.bin"/><Relationship Id="rId1" Type="http://schemas.openxmlformats.org/officeDocument/2006/relationships/hyperlink" Target="https://www.benzinpreis.de/statistik.phtml?o=7&amp;display=superbenzin2020" TargetMode="External"/></Relationships>
</file>

<file path=xl/worksheets/_rels/sheet51.xml.rels><?xml version="1.0" encoding="UTF-8" standalone="yes"?>
<Relationships xmlns="http://schemas.openxmlformats.org/package/2006/relationships"><Relationship Id="rId8" Type="http://schemas.openxmlformats.org/officeDocument/2006/relationships/hyperlink" Target="https://www.investing.com/rates-bonds/u.s.-10-year-bond-yield-historical-data" TargetMode="External"/><Relationship Id="rId13" Type="http://schemas.openxmlformats.org/officeDocument/2006/relationships/printerSettings" Target="../printerSettings/printerSettings45.bin"/><Relationship Id="rId3" Type="http://schemas.openxmlformats.org/officeDocument/2006/relationships/hyperlink" Target="http://sdw.ecb.europa.eu/quickview.do;jsessionid=09942E1139A122F150ED8ADCD28D2B6D?SERIES_KEY=229.IRS.M.FR.L.L40.CI.0000.EUR.N.Z" TargetMode="External"/><Relationship Id="rId7" Type="http://schemas.openxmlformats.org/officeDocument/2006/relationships/hyperlink" Target="https://www.investing.com/rates-bonds/uk-10-year-bond-yield-historical-data" TargetMode="External"/><Relationship Id="rId12" Type="http://schemas.openxmlformats.org/officeDocument/2006/relationships/hyperlink" Target="https://www.investing.com/rates-bonds/russia-10-year-bond-yield-historical-data" TargetMode="External"/><Relationship Id="rId2" Type="http://schemas.openxmlformats.org/officeDocument/2006/relationships/hyperlink" Target="http://sdw.ecb.europa.eu/quickview.do;jsessionid=09942E1139A122F150ED8ADCD28D2B6D?SERIES_KEY=229.IRS.M.ES.L.L40.CI.0000.EUR.N.Z" TargetMode="External"/><Relationship Id="rId1" Type="http://schemas.openxmlformats.org/officeDocument/2006/relationships/hyperlink" Target="http://sdw.ecb.europa.eu/quickview.do;jsessionid=09942E1139A122F150ED8ADCD28D2B6D?SERIES_KEY=229.IRS.M.DE.L.L40.CI.0000.EUR.N.Z" TargetMode="External"/><Relationship Id="rId6" Type="http://schemas.openxmlformats.org/officeDocument/2006/relationships/hyperlink" Target="http://sdw.ecb.europa.eu/quickview.do;jsessionid=09942E1139A122F150ED8ADCD28D2B6D?SERIES_KEY=229.IRS.M.PT.L.L40.CI.0000.EUR.N.Z" TargetMode="External"/><Relationship Id="rId11" Type="http://schemas.openxmlformats.org/officeDocument/2006/relationships/hyperlink" Target="https://www.investing.com/rates-bonds/china-10-year-bond-yield-historical-data" TargetMode="External"/><Relationship Id="rId5" Type="http://schemas.openxmlformats.org/officeDocument/2006/relationships/hyperlink" Target="http://sdw.ecb.europa.eu/quickview.do;jsessionid=09942E1139A122F150ED8ADCD28D2B6D?SERIES_KEY=229.IRS.M.IT.L.L40.CI.0000.EUR.N.Z" TargetMode="External"/><Relationship Id="rId10" Type="http://schemas.openxmlformats.org/officeDocument/2006/relationships/hyperlink" Target="https://www.investing.com/rates-bonds/brazil-10-year-bond-yield-historical-data" TargetMode="External"/><Relationship Id="rId4" Type="http://schemas.openxmlformats.org/officeDocument/2006/relationships/hyperlink" Target="http://sdw.ecb.europa.eu/quickview.do;jsessionid=09942E1139A122F150ED8ADCD28D2B6D?SERIES_KEY=229.IRS.M.GR.L.L40.CI.0000.EUR.N.Z" TargetMode="External"/><Relationship Id="rId9" Type="http://schemas.openxmlformats.org/officeDocument/2006/relationships/hyperlink" Target="https://www.investing.com/rates-bonds/turkey-10-year-bond-yield-historical-data" TargetMode="External"/><Relationship Id="rId14" Type="http://schemas.openxmlformats.org/officeDocument/2006/relationships/drawing" Target="../drawings/drawing11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www-genesis.destatis.de/genesis/online?operation=find&amp;suchanweisung_language=de&amp;query=42151"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6.bin"/><Relationship Id="rId1" Type="http://schemas.openxmlformats.org/officeDocument/2006/relationships/hyperlink" Target="https://www-genesis.destatis.de/genesis/online/data?operation=find&amp;suchanweisung_language=de&amp;query=42152-0004"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genesis.destatis.de/genesis/online?operation=find&amp;suchanweisung_language=de&amp;query=42153-0001" TargetMode="External"/><Relationship Id="rId1" Type="http://schemas.openxmlformats.org/officeDocument/2006/relationships/hyperlink" Target="https://www.destatis.de/DE/Themen/Wirtschaft/Konjunkturindikatoren/Produktion/kpi111.html" TargetMode="External"/><Relationship Id="rId4" Type="http://schemas.openxmlformats.org/officeDocument/2006/relationships/drawing" Target="../drawings/drawing1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8.bin"/><Relationship Id="rId1" Type="http://schemas.openxmlformats.org/officeDocument/2006/relationships/hyperlink" Target="https://www-genesis.destatis.de/genesis/online?operation=find&amp;suchanweisung_language=de&amp;query=4215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H144"/>
  <sheetViews>
    <sheetView tabSelected="1" zoomScale="85" zoomScaleNormal="85" workbookViewId="0">
      <pane xSplit="2" ySplit="2" topLeftCell="C3" activePane="bottomRight" state="frozen"/>
      <selection pane="topRight" activeCell="H12" sqref="H12"/>
      <selection pane="bottomLeft" activeCell="H12" sqref="H12"/>
      <selection pane="bottomRight" activeCell="B43" sqref="B43"/>
    </sheetView>
  </sheetViews>
  <sheetFormatPr baseColWidth="10" defaultColWidth="11.44140625" defaultRowHeight="20.399999999999999" x14ac:dyDescent="0.35"/>
  <cols>
    <col min="1" max="1" width="3.109375" customWidth="1"/>
    <col min="2" max="2" width="112.88671875" style="8" bestFit="1" customWidth="1"/>
    <col min="3" max="3" width="168.88671875" bestFit="1" customWidth="1"/>
    <col min="4" max="4" width="18.109375" customWidth="1"/>
  </cols>
  <sheetData>
    <row r="1" spans="1:8" ht="24.6" x14ac:dyDescent="0.4">
      <c r="B1" s="10" t="s">
        <v>0</v>
      </c>
      <c r="C1" t="s">
        <v>1</v>
      </c>
    </row>
    <row r="3" spans="1:8" x14ac:dyDescent="0.35">
      <c r="A3">
        <v>1</v>
      </c>
      <c r="B3" s="7" t="s">
        <v>2</v>
      </c>
      <c r="C3" s="1" t="s">
        <v>3</v>
      </c>
    </row>
    <row r="4" spans="1:8" x14ac:dyDescent="0.35">
      <c r="A4">
        <v>2</v>
      </c>
      <c r="B4" s="7" t="s">
        <v>4</v>
      </c>
      <c r="C4" s="1" t="s">
        <v>5</v>
      </c>
    </row>
    <row r="5" spans="1:8" x14ac:dyDescent="0.35">
      <c r="A5">
        <v>3</v>
      </c>
      <c r="B5" s="7" t="s">
        <v>6</v>
      </c>
      <c r="C5" s="1" t="s">
        <v>7</v>
      </c>
    </row>
    <row r="6" spans="1:8" x14ac:dyDescent="0.35">
      <c r="A6">
        <v>4</v>
      </c>
      <c r="B6" s="7" t="s">
        <v>8</v>
      </c>
      <c r="C6" s="1" t="s">
        <v>9</v>
      </c>
    </row>
    <row r="7" spans="1:8" x14ac:dyDescent="0.35">
      <c r="A7">
        <v>5</v>
      </c>
      <c r="B7" s="7" t="s">
        <v>10</v>
      </c>
      <c r="C7" s="1" t="s">
        <v>11</v>
      </c>
    </row>
    <row r="8" spans="1:8" x14ac:dyDescent="0.35">
      <c r="A8">
        <v>6</v>
      </c>
      <c r="B8" s="7" t="s">
        <v>12</v>
      </c>
      <c r="C8" s="1" t="s">
        <v>13</v>
      </c>
    </row>
    <row r="9" spans="1:8" x14ac:dyDescent="0.35">
      <c r="A9">
        <v>7</v>
      </c>
      <c r="B9" s="7" t="s">
        <v>14</v>
      </c>
      <c r="C9" s="1" t="s">
        <v>15</v>
      </c>
    </row>
    <row r="10" spans="1:8" x14ac:dyDescent="0.35">
      <c r="A10">
        <v>8</v>
      </c>
      <c r="B10" s="7" t="s">
        <v>16</v>
      </c>
      <c r="C10" s="1" t="s">
        <v>17</v>
      </c>
    </row>
    <row r="11" spans="1:8" x14ac:dyDescent="0.35">
      <c r="A11">
        <v>9</v>
      </c>
      <c r="B11" s="7" t="s">
        <v>18</v>
      </c>
      <c r="C11" s="1" t="s">
        <v>19</v>
      </c>
    </row>
    <row r="12" spans="1:8" x14ac:dyDescent="0.35">
      <c r="A12">
        <v>10</v>
      </c>
      <c r="B12" s="7" t="s">
        <v>20</v>
      </c>
      <c r="C12" s="1" t="s">
        <v>21</v>
      </c>
      <c r="H12" s="30"/>
    </row>
    <row r="13" spans="1:8" x14ac:dyDescent="0.35">
      <c r="A13">
        <v>11</v>
      </c>
      <c r="B13" s="7" t="s">
        <v>22</v>
      </c>
      <c r="C13" s="1" t="s">
        <v>23</v>
      </c>
    </row>
    <row r="14" spans="1:8" x14ac:dyDescent="0.35">
      <c r="A14">
        <v>12</v>
      </c>
      <c r="B14" s="7" t="s">
        <v>24</v>
      </c>
      <c r="C14" s="1" t="s">
        <v>25</v>
      </c>
    </row>
    <row r="15" spans="1:8" x14ac:dyDescent="0.35">
      <c r="A15">
        <v>13</v>
      </c>
      <c r="B15" s="7" t="s">
        <v>26</v>
      </c>
      <c r="C15" s="1" t="s">
        <v>27</v>
      </c>
    </row>
    <row r="16" spans="1:8" x14ac:dyDescent="0.35">
      <c r="A16">
        <v>14</v>
      </c>
      <c r="B16" s="7" t="s">
        <v>28</v>
      </c>
      <c r="C16" s="1" t="s">
        <v>29</v>
      </c>
    </row>
    <row r="17" spans="1:4" x14ac:dyDescent="0.35">
      <c r="A17">
        <v>15</v>
      </c>
      <c r="B17" s="7" t="s">
        <v>30</v>
      </c>
      <c r="C17" s="1" t="s">
        <v>31</v>
      </c>
    </row>
    <row r="18" spans="1:4" x14ac:dyDescent="0.35">
      <c r="A18">
        <v>16</v>
      </c>
      <c r="B18" s="7" t="s">
        <v>32</v>
      </c>
      <c r="C18" s="1" t="s">
        <v>33</v>
      </c>
    </row>
    <row r="19" spans="1:4" x14ac:dyDescent="0.35">
      <c r="A19">
        <v>17</v>
      </c>
      <c r="B19" s="7" t="s">
        <v>34</v>
      </c>
      <c r="C19" s="1" t="s">
        <v>1198</v>
      </c>
    </row>
    <row r="20" spans="1:4" x14ac:dyDescent="0.35">
      <c r="A20">
        <v>18</v>
      </c>
      <c r="B20" s="7" t="s">
        <v>35</v>
      </c>
      <c r="C20" s="1" t="s">
        <v>36</v>
      </c>
    </row>
    <row r="21" spans="1:4" x14ac:dyDescent="0.35">
      <c r="A21">
        <v>19</v>
      </c>
      <c r="B21" s="7" t="s">
        <v>37</v>
      </c>
      <c r="C21" s="1" t="s">
        <v>38</v>
      </c>
    </row>
    <row r="22" spans="1:4" x14ac:dyDescent="0.35">
      <c r="A22">
        <v>20</v>
      </c>
      <c r="B22" s="7" t="s">
        <v>39</v>
      </c>
      <c r="C22" s="1" t="s">
        <v>40</v>
      </c>
    </row>
    <row r="23" spans="1:4" x14ac:dyDescent="0.35">
      <c r="A23">
        <v>21</v>
      </c>
      <c r="B23" s="7" t="s">
        <v>41</v>
      </c>
      <c r="C23" s="1" t="s">
        <v>42</v>
      </c>
      <c r="D23" t="s">
        <v>43</v>
      </c>
    </row>
    <row r="24" spans="1:4" x14ac:dyDescent="0.35">
      <c r="A24">
        <v>22</v>
      </c>
      <c r="B24" s="7" t="s">
        <v>44</v>
      </c>
      <c r="C24" s="1" t="s">
        <v>45</v>
      </c>
    </row>
    <row r="25" spans="1:4" x14ac:dyDescent="0.35">
      <c r="A25">
        <v>23</v>
      </c>
      <c r="B25" s="7" t="s">
        <v>46</v>
      </c>
      <c r="C25" s="1" t="s">
        <v>47</v>
      </c>
    </row>
    <row r="26" spans="1:4" x14ac:dyDescent="0.35">
      <c r="A26">
        <v>25</v>
      </c>
      <c r="B26" s="7" t="s">
        <v>48</v>
      </c>
      <c r="C26" s="1" t="s">
        <v>49</v>
      </c>
    </row>
    <row r="27" spans="1:4" x14ac:dyDescent="0.35">
      <c r="A27">
        <v>26</v>
      </c>
      <c r="B27" s="7" t="s">
        <v>50</v>
      </c>
      <c r="C27" s="1" t="s">
        <v>51</v>
      </c>
    </row>
    <row r="28" spans="1:4" x14ac:dyDescent="0.35">
      <c r="A28">
        <v>27</v>
      </c>
      <c r="B28" s="7" t="s">
        <v>52</v>
      </c>
      <c r="C28" s="1" t="s">
        <v>53</v>
      </c>
    </row>
    <row r="29" spans="1:4" x14ac:dyDescent="0.35">
      <c r="A29">
        <v>28</v>
      </c>
      <c r="B29" s="7" t="s">
        <v>54</v>
      </c>
      <c r="C29" s="1" t="s">
        <v>55</v>
      </c>
    </row>
    <row r="30" spans="1:4" x14ac:dyDescent="0.35">
      <c r="A30">
        <v>29</v>
      </c>
      <c r="B30" s="7" t="s">
        <v>56</v>
      </c>
      <c r="C30" s="1" t="s">
        <v>57</v>
      </c>
    </row>
    <row r="31" spans="1:4" x14ac:dyDescent="0.35">
      <c r="A31">
        <v>30</v>
      </c>
      <c r="B31" s="7" t="s">
        <v>58</v>
      </c>
      <c r="C31" s="1" t="s">
        <v>59</v>
      </c>
    </row>
    <row r="32" spans="1:4" x14ac:dyDescent="0.35">
      <c r="A32">
        <v>31</v>
      </c>
      <c r="B32" s="7" t="s">
        <v>60</v>
      </c>
      <c r="C32" s="1" t="s">
        <v>61</v>
      </c>
    </row>
    <row r="33" spans="1:3" x14ac:dyDescent="0.35">
      <c r="A33">
        <v>32</v>
      </c>
      <c r="B33" s="7" t="s">
        <v>62</v>
      </c>
      <c r="C33" s="1" t="s">
        <v>63</v>
      </c>
    </row>
    <row r="34" spans="1:3" x14ac:dyDescent="0.35">
      <c r="A34">
        <v>33</v>
      </c>
      <c r="B34" s="7" t="s">
        <v>1204</v>
      </c>
      <c r="C34" s="1" t="s">
        <v>1239</v>
      </c>
    </row>
    <row r="35" spans="1:3" x14ac:dyDescent="0.35">
      <c r="A35">
        <v>34</v>
      </c>
      <c r="B35" s="7" t="s">
        <v>1213</v>
      </c>
      <c r="C35" s="1" t="s">
        <v>1214</v>
      </c>
    </row>
    <row r="36" spans="1:3" x14ac:dyDescent="0.35">
      <c r="A36">
        <v>35</v>
      </c>
      <c r="B36" s="7" t="s">
        <v>64</v>
      </c>
      <c r="C36" s="1" t="s">
        <v>65</v>
      </c>
    </row>
    <row r="37" spans="1:3" x14ac:dyDescent="0.35">
      <c r="A37">
        <v>36</v>
      </c>
      <c r="B37" s="7" t="s">
        <v>66</v>
      </c>
      <c r="C37" s="1" t="s">
        <v>67</v>
      </c>
    </row>
    <row r="38" spans="1:3" x14ac:dyDescent="0.35">
      <c r="A38">
        <v>37</v>
      </c>
      <c r="B38" s="7" t="s">
        <v>68</v>
      </c>
      <c r="C38" s="1" t="s">
        <v>69</v>
      </c>
    </row>
    <row r="39" spans="1:3" x14ac:dyDescent="0.35">
      <c r="A39">
        <v>38</v>
      </c>
      <c r="B39" s="7" t="s">
        <v>70</v>
      </c>
      <c r="C39" s="1" t="s">
        <v>71</v>
      </c>
    </row>
    <row r="40" spans="1:3" x14ac:dyDescent="0.35">
      <c r="A40">
        <v>39</v>
      </c>
      <c r="B40" s="7" t="s">
        <v>72</v>
      </c>
      <c r="C40" s="1" t="s">
        <v>73</v>
      </c>
    </row>
    <row r="41" spans="1:3" x14ac:dyDescent="0.35">
      <c r="A41">
        <v>40</v>
      </c>
      <c r="B41" s="7" t="s">
        <v>74</v>
      </c>
      <c r="C41" s="1" t="s">
        <v>73</v>
      </c>
    </row>
    <row r="42" spans="1:3" x14ac:dyDescent="0.35">
      <c r="A42">
        <v>41</v>
      </c>
      <c r="B42" s="7" t="s">
        <v>75</v>
      </c>
      <c r="C42" s="1" t="s">
        <v>76</v>
      </c>
    </row>
    <row r="43" spans="1:3" x14ac:dyDescent="0.35">
      <c r="A43">
        <v>42</v>
      </c>
      <c r="B43" s="7" t="s">
        <v>77</v>
      </c>
      <c r="C43" s="1" t="s">
        <v>78</v>
      </c>
    </row>
    <row r="44" spans="1:3" x14ac:dyDescent="0.35">
      <c r="A44">
        <v>43</v>
      </c>
      <c r="B44" s="7" t="s">
        <v>79</v>
      </c>
      <c r="C44" s="1" t="s">
        <v>80</v>
      </c>
    </row>
    <row r="45" spans="1:3" x14ac:dyDescent="0.35">
      <c r="A45">
        <v>44</v>
      </c>
      <c r="B45" s="7" t="s">
        <v>81</v>
      </c>
      <c r="C45" s="1" t="s">
        <v>82</v>
      </c>
    </row>
    <row r="46" spans="1:3" x14ac:dyDescent="0.35">
      <c r="A46">
        <v>45</v>
      </c>
      <c r="B46" s="7" t="s">
        <v>83</v>
      </c>
      <c r="C46" s="1" t="s">
        <v>84</v>
      </c>
    </row>
    <row r="47" spans="1:3" x14ac:dyDescent="0.35">
      <c r="A47">
        <v>46</v>
      </c>
      <c r="B47" s="7" t="s">
        <v>85</v>
      </c>
      <c r="C47" s="1" t="s">
        <v>86</v>
      </c>
    </row>
    <row r="48" spans="1:3" x14ac:dyDescent="0.35">
      <c r="A48">
        <v>47</v>
      </c>
      <c r="B48" s="7" t="s">
        <v>87</v>
      </c>
      <c r="C48" s="1" t="s">
        <v>88</v>
      </c>
    </row>
    <row r="49" spans="1:3" x14ac:dyDescent="0.35">
      <c r="A49">
        <v>48</v>
      </c>
      <c r="B49" s="7" t="s">
        <v>89</v>
      </c>
      <c r="C49" s="1" t="s">
        <v>90</v>
      </c>
    </row>
    <row r="50" spans="1:3" x14ac:dyDescent="0.35">
      <c r="B50" s="7"/>
      <c r="C50" s="1"/>
    </row>
    <row r="51" spans="1:3" ht="22.8" x14ac:dyDescent="0.4">
      <c r="B51" s="11" t="s">
        <v>91</v>
      </c>
    </row>
    <row r="52" spans="1:3" x14ac:dyDescent="0.35">
      <c r="A52" s="8"/>
      <c r="B52" s="7" t="s">
        <v>92</v>
      </c>
      <c r="C52" s="1"/>
    </row>
    <row r="53" spans="1:3" x14ac:dyDescent="0.35">
      <c r="A53" s="8"/>
      <c r="B53" s="7" t="s">
        <v>93</v>
      </c>
      <c r="C53" s="1"/>
    </row>
    <row r="54" spans="1:3" x14ac:dyDescent="0.35">
      <c r="A54" s="8"/>
      <c r="B54" s="7" t="s">
        <v>94</v>
      </c>
      <c r="C54" s="1"/>
    </row>
    <row r="55" spans="1:3" x14ac:dyDescent="0.35">
      <c r="A55" s="8"/>
      <c r="B55" s="7" t="s">
        <v>95</v>
      </c>
      <c r="C55" s="1"/>
    </row>
    <row r="56" spans="1:3" x14ac:dyDescent="0.35">
      <c r="A56" s="8"/>
      <c r="B56" s="7" t="s">
        <v>96</v>
      </c>
    </row>
    <row r="57" spans="1:3" ht="18.75" customHeight="1" x14ac:dyDescent="0.35">
      <c r="A57" s="8"/>
      <c r="B57" s="7" t="s">
        <v>97</v>
      </c>
    </row>
    <row r="58" spans="1:3" x14ac:dyDescent="0.35">
      <c r="A58" s="8"/>
      <c r="B58" s="7" t="s">
        <v>98</v>
      </c>
    </row>
    <row r="59" spans="1:3" x14ac:dyDescent="0.35">
      <c r="A59" s="8"/>
      <c r="B59" s="7" t="s">
        <v>99</v>
      </c>
    </row>
    <row r="60" spans="1:3" x14ac:dyDescent="0.35">
      <c r="A60" s="8"/>
      <c r="B60" s="7" t="s">
        <v>100</v>
      </c>
    </row>
    <row r="62" spans="1:3" ht="21" x14ac:dyDescent="0.4">
      <c r="B62" s="13" t="s">
        <v>101</v>
      </c>
      <c r="C62" s="1" t="s">
        <v>102</v>
      </c>
    </row>
    <row r="64" spans="1:3" ht="21" x14ac:dyDescent="0.4">
      <c r="B64" s="13" t="s">
        <v>103</v>
      </c>
    </row>
    <row r="65" spans="1:3" x14ac:dyDescent="0.35">
      <c r="A65" t="s">
        <v>104</v>
      </c>
      <c r="B65" s="8" t="s">
        <v>105</v>
      </c>
      <c r="C65" s="1" t="s">
        <v>106</v>
      </c>
    </row>
    <row r="66" spans="1:3" x14ac:dyDescent="0.35">
      <c r="A66" t="s">
        <v>107</v>
      </c>
      <c r="B66" s="8" t="s">
        <v>108</v>
      </c>
      <c r="C66" s="1" t="s">
        <v>109</v>
      </c>
    </row>
    <row r="67" spans="1:3" x14ac:dyDescent="0.35">
      <c r="A67" t="s">
        <v>110</v>
      </c>
      <c r="B67" s="8" t="s">
        <v>111</v>
      </c>
      <c r="C67" s="1" t="s">
        <v>112</v>
      </c>
    </row>
    <row r="68" spans="1:3" x14ac:dyDescent="0.35">
      <c r="A68" t="s">
        <v>110</v>
      </c>
      <c r="B68" s="8" t="s">
        <v>113</v>
      </c>
      <c r="C68" s="1" t="s">
        <v>114</v>
      </c>
    </row>
    <row r="69" spans="1:3" x14ac:dyDescent="0.35">
      <c r="A69" t="s">
        <v>110</v>
      </c>
      <c r="B69" s="8" t="s">
        <v>115</v>
      </c>
      <c r="C69" s="1" t="s">
        <v>116</v>
      </c>
    </row>
    <row r="70" spans="1:3" x14ac:dyDescent="0.35">
      <c r="A70" t="s">
        <v>110</v>
      </c>
      <c r="B70" s="8" t="s">
        <v>117</v>
      </c>
      <c r="C70" s="1" t="s">
        <v>118</v>
      </c>
    </row>
    <row r="71" spans="1:3" x14ac:dyDescent="0.35">
      <c r="A71" t="s">
        <v>119</v>
      </c>
      <c r="B71" s="8" t="s">
        <v>120</v>
      </c>
      <c r="C71" s="1" t="s">
        <v>121</v>
      </c>
    </row>
    <row r="72" spans="1:3" x14ac:dyDescent="0.35">
      <c r="A72" t="s">
        <v>107</v>
      </c>
      <c r="B72" s="8" t="s">
        <v>122</v>
      </c>
      <c r="C72" s="1" t="s">
        <v>123</v>
      </c>
    </row>
    <row r="73" spans="1:3" x14ac:dyDescent="0.35">
      <c r="A73" t="s">
        <v>107</v>
      </c>
      <c r="B73" s="8" t="s">
        <v>124</v>
      </c>
      <c r="C73" s="1" t="s">
        <v>125</v>
      </c>
    </row>
    <row r="74" spans="1:3" x14ac:dyDescent="0.35">
      <c r="A74" t="s">
        <v>107</v>
      </c>
      <c r="B74" s="8" t="s">
        <v>126</v>
      </c>
      <c r="C74" s="1" t="s">
        <v>127</v>
      </c>
    </row>
    <row r="75" spans="1:3" x14ac:dyDescent="0.35">
      <c r="A75" t="s">
        <v>128</v>
      </c>
      <c r="B75" s="8" t="s">
        <v>129</v>
      </c>
      <c r="C75" s="1" t="s">
        <v>130</v>
      </c>
    </row>
    <row r="76" spans="1:3" x14ac:dyDescent="0.35">
      <c r="A76" t="s">
        <v>128</v>
      </c>
      <c r="B76" s="8" t="s">
        <v>131</v>
      </c>
      <c r="C76" s="1" t="s">
        <v>132</v>
      </c>
    </row>
    <row r="77" spans="1:3" x14ac:dyDescent="0.35">
      <c r="A77" t="s">
        <v>119</v>
      </c>
      <c r="B77" s="8" t="s">
        <v>133</v>
      </c>
      <c r="C77" s="1" t="s">
        <v>134</v>
      </c>
    </row>
    <row r="78" spans="1:3" x14ac:dyDescent="0.35">
      <c r="A78" t="s">
        <v>110</v>
      </c>
      <c r="B78" s="8" t="s">
        <v>135</v>
      </c>
      <c r="C78" s="1" t="s">
        <v>136</v>
      </c>
    </row>
    <row r="79" spans="1:3" x14ac:dyDescent="0.35">
      <c r="A79" t="s">
        <v>119</v>
      </c>
      <c r="B79" s="8" t="s">
        <v>137</v>
      </c>
      <c r="C79" s="1" t="s">
        <v>138</v>
      </c>
    </row>
    <row r="80" spans="1:3" x14ac:dyDescent="0.35">
      <c r="A80" t="s">
        <v>107</v>
      </c>
      <c r="B80" s="8" t="s">
        <v>139</v>
      </c>
      <c r="C80" s="1" t="s">
        <v>140</v>
      </c>
    </row>
    <row r="81" spans="1:3" x14ac:dyDescent="0.35">
      <c r="A81" t="s">
        <v>107</v>
      </c>
      <c r="B81" s="8" t="s">
        <v>141</v>
      </c>
      <c r="C81" s="1" t="s">
        <v>142</v>
      </c>
    </row>
    <row r="82" spans="1:3" x14ac:dyDescent="0.35">
      <c r="A82" t="s">
        <v>107</v>
      </c>
      <c r="B82" s="8" t="s">
        <v>143</v>
      </c>
      <c r="C82" s="1" t="s">
        <v>144</v>
      </c>
    </row>
    <row r="83" spans="1:3" x14ac:dyDescent="0.35">
      <c r="A83" t="s">
        <v>107</v>
      </c>
      <c r="B83" s="8" t="s">
        <v>145</v>
      </c>
      <c r="C83" s="1" t="s">
        <v>146</v>
      </c>
    </row>
    <row r="84" spans="1:3" x14ac:dyDescent="0.35">
      <c r="A84" t="s">
        <v>119</v>
      </c>
      <c r="B84" s="8" t="s">
        <v>147</v>
      </c>
      <c r="C84" s="1" t="s">
        <v>148</v>
      </c>
    </row>
    <row r="85" spans="1:3" x14ac:dyDescent="0.35">
      <c r="A85" t="s">
        <v>107</v>
      </c>
      <c r="B85" s="8" t="s">
        <v>149</v>
      </c>
      <c r="C85" s="1" t="s">
        <v>150</v>
      </c>
    </row>
    <row r="86" spans="1:3" x14ac:dyDescent="0.35">
      <c r="A86" t="s">
        <v>107</v>
      </c>
      <c r="B86" s="8" t="s">
        <v>151</v>
      </c>
      <c r="C86" s="1" t="s">
        <v>152</v>
      </c>
    </row>
    <row r="87" spans="1:3" x14ac:dyDescent="0.35">
      <c r="A87" t="s">
        <v>128</v>
      </c>
      <c r="B87" s="8" t="s">
        <v>153</v>
      </c>
      <c r="C87" s="1" t="s">
        <v>154</v>
      </c>
    </row>
    <row r="88" spans="1:3" x14ac:dyDescent="0.35">
      <c r="A88" t="s">
        <v>119</v>
      </c>
      <c r="B88" s="8" t="s">
        <v>155</v>
      </c>
      <c r="C88" s="1" t="s">
        <v>156</v>
      </c>
    </row>
    <row r="89" spans="1:3" x14ac:dyDescent="0.35">
      <c r="A89" t="s">
        <v>107</v>
      </c>
      <c r="B89" s="8" t="s">
        <v>157</v>
      </c>
      <c r="C89" s="1" t="s">
        <v>158</v>
      </c>
    </row>
    <row r="90" spans="1:3" x14ac:dyDescent="0.35">
      <c r="A90" t="s">
        <v>128</v>
      </c>
      <c r="B90" s="8" t="s">
        <v>159</v>
      </c>
      <c r="C90" s="1" t="s">
        <v>160</v>
      </c>
    </row>
    <row r="91" spans="1:3" x14ac:dyDescent="0.35">
      <c r="A91" t="s">
        <v>119</v>
      </c>
      <c r="B91" s="8" t="s">
        <v>161</v>
      </c>
      <c r="C91" s="1" t="s">
        <v>162</v>
      </c>
    </row>
    <row r="92" spans="1:3" x14ac:dyDescent="0.35">
      <c r="A92" t="s">
        <v>107</v>
      </c>
      <c r="B92" s="8" t="s">
        <v>163</v>
      </c>
      <c r="C92" s="1" t="s">
        <v>164</v>
      </c>
    </row>
    <row r="93" spans="1:3" x14ac:dyDescent="0.35">
      <c r="A93" t="s">
        <v>110</v>
      </c>
      <c r="B93" s="8" t="s">
        <v>165</v>
      </c>
      <c r="C93" s="1" t="s">
        <v>166</v>
      </c>
    </row>
    <row r="94" spans="1:3" x14ac:dyDescent="0.35">
      <c r="A94" t="s">
        <v>107</v>
      </c>
      <c r="B94" s="8" t="s">
        <v>167</v>
      </c>
      <c r="C94" s="1" t="s">
        <v>168</v>
      </c>
    </row>
    <row r="95" spans="1:3" x14ac:dyDescent="0.35">
      <c r="A95" t="s">
        <v>119</v>
      </c>
      <c r="B95" s="8" t="s">
        <v>169</v>
      </c>
      <c r="C95" s="1" t="s">
        <v>170</v>
      </c>
    </row>
    <row r="96" spans="1:3" x14ac:dyDescent="0.35">
      <c r="A96" t="s">
        <v>107</v>
      </c>
      <c r="B96" s="8" t="s">
        <v>171</v>
      </c>
      <c r="C96" s="1" t="s">
        <v>172</v>
      </c>
    </row>
    <row r="97" spans="1:3" x14ac:dyDescent="0.35">
      <c r="A97" t="s">
        <v>107</v>
      </c>
      <c r="B97" s="8" t="s">
        <v>173</v>
      </c>
      <c r="C97" s="1" t="s">
        <v>174</v>
      </c>
    </row>
    <row r="98" spans="1:3" x14ac:dyDescent="0.35">
      <c r="A98" t="s">
        <v>119</v>
      </c>
      <c r="B98" s="8" t="s">
        <v>175</v>
      </c>
      <c r="C98" s="1" t="s">
        <v>176</v>
      </c>
    </row>
    <row r="99" spans="1:3" x14ac:dyDescent="0.35">
      <c r="A99" t="s">
        <v>128</v>
      </c>
      <c r="B99" s="8" t="s">
        <v>177</v>
      </c>
      <c r="C99" s="1" t="s">
        <v>178</v>
      </c>
    </row>
    <row r="100" spans="1:3" x14ac:dyDescent="0.35">
      <c r="A100" t="s">
        <v>107</v>
      </c>
      <c r="B100" s="8" t="s">
        <v>179</v>
      </c>
      <c r="C100" s="1" t="s">
        <v>180</v>
      </c>
    </row>
    <row r="101" spans="1:3" x14ac:dyDescent="0.35">
      <c r="A101" t="s">
        <v>128</v>
      </c>
      <c r="B101" s="8" t="s">
        <v>181</v>
      </c>
      <c r="C101" s="1" t="s">
        <v>182</v>
      </c>
    </row>
    <row r="102" spans="1:3" x14ac:dyDescent="0.35">
      <c r="A102" t="s">
        <v>110</v>
      </c>
      <c r="B102" s="8" t="s">
        <v>183</v>
      </c>
      <c r="C102" s="1" t="s">
        <v>184</v>
      </c>
    </row>
    <row r="103" spans="1:3" x14ac:dyDescent="0.35">
      <c r="A103" t="s">
        <v>110</v>
      </c>
      <c r="B103" s="8" t="s">
        <v>185</v>
      </c>
      <c r="C103" s="1" t="s">
        <v>186</v>
      </c>
    </row>
    <row r="104" spans="1:3" x14ac:dyDescent="0.35">
      <c r="A104" t="s">
        <v>110</v>
      </c>
      <c r="B104" s="8" t="s">
        <v>187</v>
      </c>
      <c r="C104" s="1" t="s">
        <v>188</v>
      </c>
    </row>
    <row r="105" spans="1:3" x14ac:dyDescent="0.35">
      <c r="A105" t="s">
        <v>107</v>
      </c>
      <c r="B105" s="8" t="s">
        <v>189</v>
      </c>
      <c r="C105" s="1" t="s">
        <v>190</v>
      </c>
    </row>
    <row r="106" spans="1:3" x14ac:dyDescent="0.35">
      <c r="A106" t="s">
        <v>128</v>
      </c>
      <c r="B106" s="8" t="s">
        <v>191</v>
      </c>
      <c r="C106" s="1" t="s">
        <v>160</v>
      </c>
    </row>
    <row r="107" spans="1:3" x14ac:dyDescent="0.35">
      <c r="A107" t="s">
        <v>107</v>
      </c>
      <c r="B107" s="8" t="s">
        <v>192</v>
      </c>
      <c r="C107" s="1" t="s">
        <v>193</v>
      </c>
    </row>
    <row r="108" spans="1:3" x14ac:dyDescent="0.35">
      <c r="A108" t="s">
        <v>107</v>
      </c>
      <c r="B108" s="8" t="s">
        <v>194</v>
      </c>
      <c r="C108" s="1" t="s">
        <v>195</v>
      </c>
    </row>
    <row r="109" spans="1:3" x14ac:dyDescent="0.35">
      <c r="A109" t="s">
        <v>110</v>
      </c>
      <c r="B109" s="8" t="s">
        <v>196</v>
      </c>
      <c r="C109" s="1" t="s">
        <v>197</v>
      </c>
    </row>
    <row r="110" spans="1:3" x14ac:dyDescent="0.35">
      <c r="A110" t="s">
        <v>107</v>
      </c>
      <c r="B110" s="8" t="s">
        <v>198</v>
      </c>
      <c r="C110" s="1" t="s">
        <v>199</v>
      </c>
    </row>
    <row r="111" spans="1:3" x14ac:dyDescent="0.35">
      <c r="A111" t="s">
        <v>119</v>
      </c>
      <c r="B111" s="8" t="s">
        <v>200</v>
      </c>
      <c r="C111" s="1" t="s">
        <v>201</v>
      </c>
    </row>
    <row r="112" spans="1:3" x14ac:dyDescent="0.35">
      <c r="A112" t="s">
        <v>107</v>
      </c>
      <c r="B112" s="8" t="s">
        <v>202</v>
      </c>
      <c r="C112" s="1" t="s">
        <v>203</v>
      </c>
    </row>
    <row r="113" spans="1:3" x14ac:dyDescent="0.35">
      <c r="A113" t="s">
        <v>128</v>
      </c>
      <c r="B113" s="8" t="s">
        <v>204</v>
      </c>
      <c r="C113" s="1" t="s">
        <v>160</v>
      </c>
    </row>
    <row r="114" spans="1:3" x14ac:dyDescent="0.35">
      <c r="A114" t="s">
        <v>107</v>
      </c>
      <c r="B114" s="8" t="s">
        <v>205</v>
      </c>
      <c r="C114" s="1" t="s">
        <v>206</v>
      </c>
    </row>
    <row r="115" spans="1:3" x14ac:dyDescent="0.35">
      <c r="A115" t="s">
        <v>128</v>
      </c>
      <c r="B115" s="8" t="s">
        <v>207</v>
      </c>
      <c r="C115" s="1" t="s">
        <v>208</v>
      </c>
    </row>
    <row r="116" spans="1:3" x14ac:dyDescent="0.35">
      <c r="A116" t="s">
        <v>119</v>
      </c>
      <c r="B116" s="8" t="s">
        <v>209</v>
      </c>
      <c r="C116" s="1" t="s">
        <v>210</v>
      </c>
    </row>
    <row r="117" spans="1:3" x14ac:dyDescent="0.35">
      <c r="A117" t="s">
        <v>107</v>
      </c>
      <c r="B117" s="8" t="s">
        <v>211</v>
      </c>
      <c r="C117" s="1" t="s">
        <v>212</v>
      </c>
    </row>
    <row r="118" spans="1:3" x14ac:dyDescent="0.35">
      <c r="A118" t="s">
        <v>110</v>
      </c>
      <c r="B118" s="8" t="s">
        <v>213</v>
      </c>
      <c r="C118" s="1" t="s">
        <v>214</v>
      </c>
    </row>
    <row r="119" spans="1:3" x14ac:dyDescent="0.35">
      <c r="A119" t="s">
        <v>110</v>
      </c>
      <c r="B119" s="8" t="s">
        <v>215</v>
      </c>
      <c r="C119" s="1" t="s">
        <v>216</v>
      </c>
    </row>
    <row r="120" spans="1:3" x14ac:dyDescent="0.35">
      <c r="A120" t="s">
        <v>107</v>
      </c>
      <c r="B120" s="8" t="s">
        <v>217</v>
      </c>
      <c r="C120" s="1" t="s">
        <v>218</v>
      </c>
    </row>
    <row r="121" spans="1:3" x14ac:dyDescent="0.35">
      <c r="A121" t="s">
        <v>119</v>
      </c>
      <c r="B121" s="8" t="s">
        <v>219</v>
      </c>
      <c r="C121" s="1" t="s">
        <v>220</v>
      </c>
    </row>
    <row r="122" spans="1:3" x14ac:dyDescent="0.35">
      <c r="A122" t="s">
        <v>110</v>
      </c>
      <c r="B122" s="8" t="s">
        <v>221</v>
      </c>
      <c r="C122" s="1" t="s">
        <v>222</v>
      </c>
    </row>
    <row r="123" spans="1:3" x14ac:dyDescent="0.35">
      <c r="A123" t="s">
        <v>107</v>
      </c>
      <c r="B123" s="8" t="s">
        <v>223</v>
      </c>
      <c r="C123" s="1" t="s">
        <v>224</v>
      </c>
    </row>
    <row r="124" spans="1:3" x14ac:dyDescent="0.35">
      <c r="A124" t="s">
        <v>128</v>
      </c>
      <c r="B124" s="8" t="s">
        <v>225</v>
      </c>
      <c r="C124" s="1" t="s">
        <v>226</v>
      </c>
    </row>
    <row r="125" spans="1:3" x14ac:dyDescent="0.35">
      <c r="A125" t="s">
        <v>128</v>
      </c>
      <c r="B125" s="8" t="s">
        <v>227</v>
      </c>
      <c r="C125" s="1" t="s">
        <v>228</v>
      </c>
    </row>
    <row r="126" spans="1:3" x14ac:dyDescent="0.35">
      <c r="A126" t="s">
        <v>110</v>
      </c>
      <c r="B126" s="8" t="s">
        <v>229</v>
      </c>
      <c r="C126" s="1" t="s">
        <v>230</v>
      </c>
    </row>
    <row r="127" spans="1:3" x14ac:dyDescent="0.35">
      <c r="A127" t="s">
        <v>110</v>
      </c>
      <c r="B127" s="8" t="s">
        <v>231</v>
      </c>
      <c r="C127" s="1" t="s">
        <v>232</v>
      </c>
    </row>
    <row r="128" spans="1:3" x14ac:dyDescent="0.35">
      <c r="A128" t="s">
        <v>119</v>
      </c>
      <c r="B128" s="8" t="s">
        <v>233</v>
      </c>
      <c r="C128" s="1" t="s">
        <v>234</v>
      </c>
    </row>
    <row r="129" spans="1:3" x14ac:dyDescent="0.35">
      <c r="A129" t="s">
        <v>110</v>
      </c>
      <c r="B129" s="8" t="s">
        <v>235</v>
      </c>
      <c r="C129" s="1" t="s">
        <v>236</v>
      </c>
    </row>
    <row r="130" spans="1:3" x14ac:dyDescent="0.35">
      <c r="A130" t="s">
        <v>110</v>
      </c>
      <c r="B130" s="8" t="s">
        <v>237</v>
      </c>
      <c r="C130" s="1" t="s">
        <v>238</v>
      </c>
    </row>
    <row r="131" spans="1:3" x14ac:dyDescent="0.35">
      <c r="A131" t="s">
        <v>119</v>
      </c>
      <c r="B131" s="8" t="s">
        <v>239</v>
      </c>
      <c r="C131" s="1" t="s">
        <v>240</v>
      </c>
    </row>
    <row r="132" spans="1:3" x14ac:dyDescent="0.35">
      <c r="A132" t="s">
        <v>107</v>
      </c>
      <c r="B132" s="8" t="s">
        <v>241</v>
      </c>
      <c r="C132" s="1" t="s">
        <v>242</v>
      </c>
    </row>
    <row r="133" spans="1:3" x14ac:dyDescent="0.35">
      <c r="A133" t="s">
        <v>119</v>
      </c>
      <c r="B133" s="8" t="s">
        <v>243</v>
      </c>
      <c r="C133" s="1" t="s">
        <v>244</v>
      </c>
    </row>
    <row r="134" spans="1:3" x14ac:dyDescent="0.35">
      <c r="A134" t="s">
        <v>107</v>
      </c>
      <c r="B134" s="8" t="s">
        <v>245</v>
      </c>
      <c r="C134" s="1" t="s">
        <v>246</v>
      </c>
    </row>
    <row r="135" spans="1:3" x14ac:dyDescent="0.35">
      <c r="A135" t="s">
        <v>128</v>
      </c>
      <c r="B135" s="8" t="s">
        <v>247</v>
      </c>
      <c r="C135" s="1" t="s">
        <v>248</v>
      </c>
    </row>
    <row r="136" spans="1:3" x14ac:dyDescent="0.35">
      <c r="A136" t="s">
        <v>110</v>
      </c>
      <c r="B136" s="8" t="s">
        <v>249</v>
      </c>
      <c r="C136" s="1" t="s">
        <v>250</v>
      </c>
    </row>
    <row r="137" spans="1:3" x14ac:dyDescent="0.35">
      <c r="A137" t="s">
        <v>119</v>
      </c>
      <c r="B137" s="8" t="s">
        <v>251</v>
      </c>
      <c r="C137" s="1" t="s">
        <v>252</v>
      </c>
    </row>
    <row r="138" spans="1:3" x14ac:dyDescent="0.35">
      <c r="A138" t="s">
        <v>107</v>
      </c>
      <c r="B138" s="8" t="s">
        <v>253</v>
      </c>
      <c r="C138" s="1" t="s">
        <v>254</v>
      </c>
    </row>
    <row r="139" spans="1:3" x14ac:dyDescent="0.35">
      <c r="A139" t="s">
        <v>110</v>
      </c>
      <c r="B139" s="8" t="s">
        <v>255</v>
      </c>
      <c r="C139" s="1" t="s">
        <v>256</v>
      </c>
    </row>
    <row r="140" spans="1:3" x14ac:dyDescent="0.35">
      <c r="A140" t="s">
        <v>110</v>
      </c>
      <c r="B140" s="8" t="s">
        <v>257</v>
      </c>
      <c r="C140" s="1" t="s">
        <v>258</v>
      </c>
    </row>
    <row r="141" spans="1:3" x14ac:dyDescent="0.35">
      <c r="A141" t="s">
        <v>110</v>
      </c>
      <c r="B141" s="8" t="s">
        <v>259</v>
      </c>
      <c r="C141" s="1" t="s">
        <v>260</v>
      </c>
    </row>
    <row r="142" spans="1:3" x14ac:dyDescent="0.35">
      <c r="A142" t="s">
        <v>107</v>
      </c>
      <c r="B142" s="8" t="s">
        <v>261</v>
      </c>
      <c r="C142" s="1" t="s">
        <v>262</v>
      </c>
    </row>
    <row r="143" spans="1:3" x14ac:dyDescent="0.35">
      <c r="A143" t="s">
        <v>107</v>
      </c>
      <c r="B143" s="8" t="s">
        <v>263</v>
      </c>
      <c r="C143" s="1" t="s">
        <v>264</v>
      </c>
    </row>
    <row r="144" spans="1:3" x14ac:dyDescent="0.35">
      <c r="A144" t="s">
        <v>110</v>
      </c>
      <c r="B144" s="8" t="s">
        <v>265</v>
      </c>
      <c r="C144" s="1" t="s">
        <v>266</v>
      </c>
    </row>
  </sheetData>
  <phoneticPr fontId="10" type="noConversion"/>
  <hyperlinks>
    <hyperlink ref="B3" location="'Auftragseingang Industrie'!A1" display="Auftragseingang" xr:uid="{00000000-0004-0000-0000-000000000000}"/>
    <hyperlink ref="B10" location="Produktion!A1" display="Produktion" xr:uid="{00000000-0004-0000-0000-000001000000}"/>
    <hyperlink ref="B13" location="Export!A1" display="Ausfuhren" xr:uid="{00000000-0004-0000-0000-000002000000}"/>
    <hyperlink ref="B14" location="Import!A1" display="Einfuhren" xr:uid="{00000000-0004-0000-0000-000003000000}"/>
    <hyperlink ref="B15" location="Außenhandelssaldo!A1" display="Außenhandelssaldo" xr:uid="{00000000-0004-0000-0000-000004000000}"/>
    <hyperlink ref="B21" location="'ifo-Index'!A1" display="ifo-Index" xr:uid="{00000000-0004-0000-0000-000005000000}"/>
    <hyperlink ref="B22" location="'ZEW-Index'!A1" display="ZEW-Index" xr:uid="{00000000-0004-0000-0000-000006000000}"/>
    <hyperlink ref="B23" location="'GfK-Index '!A1" display="GfK-Index" xr:uid="{00000000-0004-0000-0000-000007000000}"/>
    <hyperlink ref="B25" location="'Kapazitätsauslastung DE'!A1" display="Kapazitätsauslastung DE" xr:uid="{00000000-0004-0000-0000-000008000000}"/>
    <hyperlink ref="B26" location="'DeStatis-Arbeitslosenstatistik'!A1" display="DeStatis-Arbeitslosenstatistik" xr:uid="{00000000-0004-0000-0000-00000A000000}"/>
    <hyperlink ref="B27" location="'Arbeitslosenstatistik BA'!A1" display="Arbeitslosenstatistik BA" xr:uid="{00000000-0004-0000-0000-00000B000000}"/>
    <hyperlink ref="B28" location="'Arbeitslose ab 1950'!A1" display="Arbeitslose ab 1950" xr:uid="{00000000-0004-0000-0000-00000C000000}"/>
    <hyperlink ref="B29" location="'Erwerbstätige (Arbeitsort)'!A1" display="Erwerbstätige (Arbeitsort Deutschland)" xr:uid="{00000000-0004-0000-0000-00000D000000}"/>
    <hyperlink ref="B33" location="'Verbraucherpreise DE'!A1" display="Verbraucherpreise mtl. Deutschland" xr:uid="{00000000-0004-0000-0000-00000E000000}"/>
    <hyperlink ref="B35" location="'Inflation historisch'!A1" display="Inflation historisch" xr:uid="{00000000-0004-0000-0000-00000F000000}"/>
    <hyperlink ref="B37" location="'EZB-Zinsen'!A1" display="EZB-Zinsen" xr:uid="{00000000-0004-0000-0000-000010000000}"/>
    <hyperlink ref="B38" location="'BIP-DE-Quartal'!A1" display="BIP-DE-Quartal" xr:uid="{00000000-0004-0000-0000-000012000000}"/>
    <hyperlink ref="B42" location="'Kfz-Neuzulassungen'!A1" display="Kfz-Neuzulassungen" xr:uid="{00000000-0004-0000-0000-000014000000}"/>
    <hyperlink ref="B43" location="Euro_Dollar!A1" display="Euro_Dollar Kurs" xr:uid="{00000000-0004-0000-0000-000015000000}"/>
    <hyperlink ref="B47" location="'Öl-Preis Monat_Jahr'!A1" display="Öl-Preis Monat_Jahr" xr:uid="{00000000-0004-0000-0000-000016000000}"/>
    <hyperlink ref="C22" r:id="rId1" xr:uid="{00000000-0004-0000-0000-000017000000}"/>
    <hyperlink ref="C27" r:id="rId2" display="https://statistik.arbeitsagentur.de/nn_31892/SiteGlobals/Forms/Rubrikensuche/Rubrikensuche_Form.html?view=processForm&amp;resourceId=210368&amp;input_=&amp;pageLocale=de&amp;topicId=17722&amp;year_month=aktuell&amp;year_month.GROUP=1&amp;search=Suchen" xr:uid="{00000000-0004-0000-0000-000018000000}"/>
    <hyperlink ref="C37" r:id="rId3" display="http://de.global-rates.com/zinssatze/zentralbanken/zentralbank-europa/ezb-zinssatz.aspx" xr:uid="{00000000-0004-0000-0000-000019000000}"/>
    <hyperlink ref="C43" r:id="rId4" display="http://sdw.ecb.europa.eu/quickview.do?SERIES_KEY=120.EXR.D.USD.EUR.SP00.A" xr:uid="{00000000-0004-0000-0000-00001A000000}"/>
    <hyperlink ref="C47" r:id="rId5" display="http://sdw.ecb.europa.eu/browseTable.do;jsessionid=0BBB450C979EFE78DD45068A5DE23E28?node=2120782&amp;start=&amp;end=&amp;trans=N&amp;vf=&amp;dvfreq=" xr:uid="{00000000-0004-0000-0000-00001B000000}"/>
    <hyperlink ref="C3" r:id="rId6" display="https://www.destatis.de/DE/ZahlenFakten/Indikatoren/Konjunkturindikatoren/Auftragseingangsindex/kae211.html" xr:uid="{00000000-0004-0000-0000-00001C000000}"/>
    <hyperlink ref="B45" location="'preis. Wettbewerbsfähigkeit VPI'!A1" display="preisl Wettbewerbsfähigkeit auf Basis der Verbraucherpreise" xr:uid="{00000000-0004-0000-0000-00001D000000}"/>
    <hyperlink ref="C10" r:id="rId7" display="https://www.destatis.de/DE/ZahlenFakten/Indikatoren/Konjunkturindikatoren/Produktionsindex/kpi111.html" xr:uid="{00000000-0004-0000-0000-00001E000000}"/>
    <hyperlink ref="C13" r:id="rId8" display="https://www.destatis.de/DE/ZahlenFakten/Indikatoren/Konjunkturindikatoren/Aussenhandel/kah612.html" xr:uid="{00000000-0004-0000-0000-00001F000000}"/>
    <hyperlink ref="C14" r:id="rId9" display="https://www.destatis.de/DE/ZahlenFakten/Indikatoren/Konjunkturindikatoren/Aussenhandel/kah611.html" xr:uid="{00000000-0004-0000-0000-000020000000}"/>
    <hyperlink ref="C15" r:id="rId10" display="https://www.destatis.de/DE/ZahlenFakten/Indikatoren/Konjunkturindikatoren/Aussenhandel/kah613.html" xr:uid="{00000000-0004-0000-0000-000021000000}"/>
    <hyperlink ref="C45" r:id="rId11" display="http://www.bundesbank.de/Navigation/DE/Statistiken/ESZB_Statistiken/Preisliche_Wettbewerbsfaehigkeit/eszb_table_indicator_view_node.html?statisticId=hci&amp;listId=hci_1" xr:uid="{00000000-0004-0000-0000-000022000000}"/>
    <hyperlink ref="C26" r:id="rId12" display="https://www.destatis.de/DE/ZahlenFakten/Indikatoren/Konjunkturindikatoren/Arbeitsmarkt/karb820.html" xr:uid="{00000000-0004-0000-0000-000024000000}"/>
    <hyperlink ref="C28" r:id="rId13" display="https://www.destatis.de/DE/ZahlenFakten/Indikatoren/LangeReihen/Arbeitsmarkt/lrarb003.html" xr:uid="{00000000-0004-0000-0000-000025000000}"/>
    <hyperlink ref="C29" r:id="rId14" display="https://www.destatis.de/DE/ZahlenFakten/Indikatoren/Konjunkturindikatoren/Arbeitsmarkt/karb812.html" xr:uid="{00000000-0004-0000-0000-000026000000}"/>
    <hyperlink ref="C38" r:id="rId15" display="https://www.destatis.de/DE/ZahlenFakten/Indikatoren/Konjunkturindikatoren/VolkswirtschaftlicheGesamtrechnungen/kvgr111.html" xr:uid="{00000000-0004-0000-0000-00002A000000}"/>
    <hyperlink ref="C21" r:id="rId16" display="http://www.cesifo-group.de/ifoHome/facts/Time-series-and-Diagrams/Zeitreihen/Reihen-Geschaeftsklima-Deutschland.html" xr:uid="{00000000-0004-0000-0000-00002B000000}"/>
    <hyperlink ref="B49" location="'Staatsanleihen 10j'!A1" display="Anleihen 10j-Staatsanleihen" xr:uid="{00000000-0004-0000-0000-00002C000000}"/>
    <hyperlink ref="C48" r:id="rId17" display="http://benzinpreis.de/statistik.phtml?o=7&amp;display=superbenzin2012" xr:uid="{00000000-0004-0000-0000-00002D000000}"/>
    <hyperlink ref="B48" location="Kraftstoffpreise!A1" display="Kraftstoffpreise" xr:uid="{00000000-0004-0000-0000-00002E000000}"/>
    <hyperlink ref="B39" location="'BIP-DE-jährl.'!A1" display="BIP-DE-jährl." xr:uid="{00000000-0004-0000-0000-000030000000}"/>
    <hyperlink ref="B40" location="'BIP-DE-mtl. Komponenten'!A1" display="BIP-DE-mtl. Komponenten" xr:uid="{00000000-0004-0000-0000-000031000000}"/>
    <hyperlink ref="B41" location="'BIP-DE-jährl. Komponenten'!A1" display="BIP-DE-jährl. Komponenten" xr:uid="{00000000-0004-0000-0000-000032000000}"/>
    <hyperlink ref="C39" r:id="rId18" display="https://www.destatis.de/DE/ZahlenFakten/GesamtwirtschaftUmwelt/VGR/Inlandsprodukt/Tabellen/BruttoinlandVierteljahresdaten_xls.xlsx?__blob=publicationFile" xr:uid="{00000000-0004-0000-0000-000033000000}"/>
    <hyperlink ref="B56" r:id="rId19" xr:uid="{00000000-0004-0000-0000-000035000000}"/>
    <hyperlink ref="B57" r:id="rId20" xr:uid="{00000000-0004-0000-0000-000036000000}"/>
    <hyperlink ref="B58" r:id="rId21" xr:uid="{00000000-0004-0000-0000-000037000000}"/>
    <hyperlink ref="B52" r:id="rId22" xr:uid="{00000000-0004-0000-0000-000038000000}"/>
    <hyperlink ref="B53" r:id="rId23" xr:uid="{00000000-0004-0000-0000-000039000000}"/>
    <hyperlink ref="C40" r:id="rId24" display="https://www.destatis.de/DE/Publikationen/Thematisch/VolkswirtschaftlicheGesamtrechnungen/ThemaVGR.html" xr:uid="{00000000-0004-0000-0000-00003A000000}"/>
    <hyperlink ref="C41" r:id="rId25" display="https://www.destatis.de/DE/Publikationen/Thematisch/VolkswirtschaftlicheGesamtrechnungen/ThemaVGR.html" xr:uid="{00000000-0004-0000-0000-00003B000000}"/>
    <hyperlink ref="C42" r:id="rId26" display="http://www.kba.de/DE/Statistik/Fahrzeuge/Neuzulassungen/MonatlicheNeuzulassungen/monatl_neuzulassungen_node.html" xr:uid="{00000000-0004-0000-0000-00003C000000}"/>
    <hyperlink ref="C49" r:id="rId27" display="http://de.investing.com/rates-bonds/world-government-bonds" xr:uid="{00000000-0004-0000-0000-00003D000000}"/>
    <hyperlink ref="B31" location="'Erwerbstätige WB_Q'!A1" display="Erwerbstätige, Wirtschaftsbereiche" xr:uid="{00000000-0004-0000-0000-00003E000000}"/>
    <hyperlink ref="C62" r:id="rId28" display="http://www.dihk.de/konjunktur" xr:uid="{00000000-0004-0000-0000-00003F000000}"/>
    <hyperlink ref="C65" r:id="rId29" display="http://www.aachen.ihk.de/produktmarken/standortpolitik/Konjunktur/" xr:uid="{00000000-0004-0000-0000-000040000000}"/>
    <hyperlink ref="C66" r:id="rId30" display="http://www.ihk-arnsberg.de/Bereiche_Liste___Konjunktur_und_Statistik.htm?ActiveID=1027" xr:uid="{00000000-0004-0000-0000-000041000000}"/>
    <hyperlink ref="C67" r:id="rId31" display="http://www.aschaffenburg.ihk.de/produktmarken/standortpolitik/Konjunktur_und_Wirtschaftsdaten/Konjunktur" xr:uid="{00000000-0004-0000-0000-000042000000}"/>
    <hyperlink ref="C70" r:id="rId32" display="http://www.bayreuth.ihk.de/Konjunkturberichte.htm" xr:uid="{00000000-0004-0000-0000-000043000000}"/>
    <hyperlink ref="C68" r:id="rId33" display="http://www.schwaben.ihk.de/standortpolitik/Konjunktur_in_Schwaben" xr:uid="{00000000-0004-0000-0000-000044000000}"/>
    <hyperlink ref="C71" r:id="rId34" display="https://www.ihk-berlin.de/politische-positionen-und-statistiken_channel/ZahlenundFakten/Highcharts_Berliner_Wirtschaft_in_Zahlen/Konjunkturumfrage/3662452" xr:uid="{00000000-0004-0000-0000-000045000000}"/>
    <hyperlink ref="C72" r:id="rId35" display="http://www.ostwestfalen.ihk.de/standortpolitik/konjunktur/" xr:uid="{00000000-0004-0000-0000-000046000000}"/>
    <hyperlink ref="C74" r:id="rId36" display="https://www.ihk-bonn.de/fachbereiche/standortpolitik/konjunktur.html" xr:uid="{00000000-0004-0000-0000-000047000000}"/>
    <hyperlink ref="C75" r:id="rId37" display="https://www.braunschweig.ihk.de/geschaeftsfelder/standortpolitik/statistik/konjunkturumfragen.html" xr:uid="{00000000-0004-0000-0000-000048000000}"/>
    <hyperlink ref="C76" r:id="rId38" display="https://www.handelskammer-bremen.de/Standort_Bremen_Bremerhaven/zahlen_fakten?param=zahlen_fakten" xr:uid="{00000000-0004-0000-0000-000049000000}"/>
    <hyperlink ref="C78" r:id="rId39" display="http://www.ihk-coburg.de/gf/Standortpolitik/Konjunktur_u_Statistik/index.php" xr:uid="{00000000-0004-0000-0000-00004A000000}"/>
    <hyperlink ref="C81" r:id="rId40" display="http://www.detmold.ihk.de/de/standort-lippe/wirtschaftsregion-lippe/konjunkturlagebericht" xr:uid="{00000000-0004-0000-0000-00004B000000}"/>
    <hyperlink ref="C82" r:id="rId41" display="http://www.ihk-lahndill.de/produktmarken/standortpolitik/Konjunkturberichterstattung/" xr:uid="{00000000-0004-0000-0000-00004C000000}"/>
    <hyperlink ref="C85" r:id="rId42" display="http://www.ihk-niederrhein.de/Konjunkturberichte" xr:uid="{00000000-0004-0000-0000-00004D000000}"/>
    <hyperlink ref="C86" r:id="rId43" display="https://www.duesseldorf.ihk.de/Standort/IHK_Umfragen/Konjunkturberichte/Konjunkturbericht/2598562" xr:uid="{00000000-0004-0000-0000-00004E000000}"/>
    <hyperlink ref="C87" r:id="rId44" display="http://www.ihk-emden.de/produktmarken/standortpolitik/Zahlen_und_Fakten/Konjunktur/" xr:uid="{00000000-0004-0000-0000-00004F000000}"/>
    <hyperlink ref="C89" r:id="rId45" display="http://www.essen.ihk24.de/servicemarken/Presse?param=Publikationen,IHK-Publikationen,Konjunkturberichte" xr:uid="{00000000-0004-0000-0000-000050000000}"/>
    <hyperlink ref="C90" r:id="rId46" display="http://www.ihk-schleswig-holstein.de/produktmarken/standortpolitik/konjunktur_statistik/konjunktur/index.jsp" xr:uid="{00000000-0004-0000-0000-000051000000}"/>
    <hyperlink ref="C94" r:id="rId47" display="http://www.ihk-fulda.de/produktmarken/standortpolitik/Konjunktur_Zahlen_Fakten/;jsessionid=48A074A55A3A078BAED2E1DDED2BA839.repl20" xr:uid="{00000000-0004-0000-0000-000052000000}"/>
    <hyperlink ref="C96" r:id="rId48" display="https://www.giessen-friedberg.ihk.de/Service/Medien/Presse-Portal/Pressemeldungen/Konjunktur--Giessen-wieder-Spitzenreiter2/3164060" xr:uid="{00000000-0004-0000-0000-000053000000}"/>
    <hyperlink ref="C97" r:id="rId49" display="http://www.sihk.de/konjunktur" xr:uid="{00000000-0004-0000-0000-000054000000}"/>
    <hyperlink ref="C98" r:id="rId50" display="https://www.halle.ihk.de/standortpolitik?param=Konjunktur_und_Strukturberichte,Konjunkturberichte,IHK_Bezirk_Halle_Dessau" xr:uid="{00000000-0004-0000-0000-000055000000}"/>
    <hyperlink ref="C99" r:id="rId51" display="https://www.hk24.de/produktmarken/beratung-service/konjunktur-statistik/hamburger-konjunkturbarometer/1153212" xr:uid="{00000000-0004-0000-0000-000056000000}"/>
    <hyperlink ref="C100" r:id="rId52" display="http://www.hanau.ihk.de/produktmarken/standort/Standortentwicklung/3011112/Konjunktur.html" xr:uid="{00000000-0004-0000-0000-000057000000}"/>
    <hyperlink ref="C101" r:id="rId53" display="http://www.hannover.ihk.de/ihk-themen/konjunktur-statistik/konjunkturumfrage2/konjunktur2.html" xr:uid="{00000000-0004-0000-0000-000058000000}"/>
    <hyperlink ref="C103" r:id="rId54" xr:uid="{00000000-0004-0000-0000-000059000000}"/>
    <hyperlink ref="C105" r:id="rId55" display="https://www.ihk-kassel.de/statistik-und-konjunktur" xr:uid="{00000000-0004-0000-0000-00005A000000}"/>
    <hyperlink ref="C106" r:id="rId56" display="http://www.ihk-schleswig-holstein.de/produktmarken/standortpolitik/konjunktur_statistik/konjunktur/index.jsp" xr:uid="{00000000-0004-0000-0000-00005B000000}"/>
    <hyperlink ref="C107" r:id="rId57" display="https://www.ihk-koblenz.de/standortpolitik/Zahlen-und-Fakten_neu/Konjunkturbericht/3711468" xr:uid="{00000000-0004-0000-0000-00005C000000}"/>
    <hyperlink ref="C108" r:id="rId58" display="http://www.ihk-koeln.de/Konjunkturbericht.AxCMS?ActiveID=1238" xr:uid="{00000000-0004-0000-0000-00005D000000}"/>
    <hyperlink ref="C109" r:id="rId59" display="http://www.konstanz.ihk.de/produktmarken/standortpolitik/netze/Wirtschaftsberichte/index.jsp" xr:uid="{00000000-0004-0000-0000-00005E000000}"/>
    <hyperlink ref="C111" r:id="rId60" display="http://www.leipzig.ihk.de/unternehmen/geschaeftsfelder/standortpolitik/konjunkturwirtschaftsstatistik.html" xr:uid="{00000000-0004-0000-0000-00005F000000}"/>
    <hyperlink ref="C112" r:id="rId61" display="http://www.ihk-limburg.de/produktmarken/standortpolitik/Konjunktur_und_Wirtschaftsdaten" xr:uid="{00000000-0004-0000-0000-000060000000}"/>
    <hyperlink ref="C113" r:id="rId62" display="http://www.ihk-schleswig-holstein.de/produktmarken/standortpolitik/konjunktur_statistik/konjunktur/index.jsp" xr:uid="{00000000-0004-0000-0000-000061000000}"/>
    <hyperlink ref="C114" r:id="rId63" display="https://www.pfalz.ihk24.de/standortpolitik/wirtschaftspolitik/konjunkturberichte/1272616" xr:uid="{00000000-0004-0000-0000-000062000000}"/>
    <hyperlink ref="C115" r:id="rId64" display="http://www.ihk-lueneburg.de/standortpolitik/zahlen_fakten/konjunktuberichte" xr:uid="{00000000-0004-0000-0000-000063000000}"/>
    <hyperlink ref="C116" r:id="rId65" display="http://www.magdeburg.ihk24.de/produktmarken/standortpolitik/ZahlenundFakten/Konjunkturberichte/index.jsp" xr:uid="{00000000-0004-0000-0000-000064000000}"/>
    <hyperlink ref="C119" r:id="rId66" display="https://www.ihk-muenchen.de/de/Wirtschaftsstandort/Konjunktur/Konjunktur-Herbst-2017/" xr:uid="{00000000-0004-0000-0000-000065000000}"/>
    <hyperlink ref="C120" r:id="rId67" display="http://www.ihk-nordwestfalen.de/konjunktur" xr:uid="{00000000-0004-0000-0000-000066000000}"/>
    <hyperlink ref="C121" r:id="rId68" display="http://www.neubrandenburg.ihk.de/standortpolitik/konjunktur-und-statistik/konjunktur/" xr:uid="{00000000-0004-0000-0000-000067000000}"/>
    <hyperlink ref="C122" r:id="rId69" display="http://www.ihk-nuernberg.de/de/Geschaeftsbereiche/Standortpolitik-und-Unternehmensfoerderung/standort-statistik/statistik/konjunktur/" xr:uid="{00000000-0004-0000-0000-000068000000}"/>
    <hyperlink ref="C123" r:id="rId70" display="http://www.offenbach.ihk.de/standortpolitik/konjunktur" xr:uid="{00000000-0004-0000-0000-000069000000}"/>
    <hyperlink ref="C124" r:id="rId71" display="http://ihk-oldenburg.de/geschaeftsfelder/unsereregion/Wirtschaft/Konjunktur/Konjunktur-in-unserer-Region/3183944" xr:uid="{00000000-0004-0000-0000-00006A000000}"/>
    <hyperlink ref="C125" r:id="rId72" display="http://www.osnabrueck.ihk24.de/konjunktur" xr:uid="{00000000-0004-0000-0000-00006B000000}"/>
    <hyperlink ref="C126" r:id="rId73" display="https://www.ihk-niederbayern.de/Wirtschaftsstandort-Niederbayern/Konjunktur?param=Konjunktur " xr:uid="{00000000-0004-0000-0000-00006C000000}"/>
    <hyperlink ref="C128" r:id="rId74" display="https://www.ihk-potsdam.de/produktmarken/Unternehmer?param=STANDORT,KONJUNKTUR-UND-STATISTIK" xr:uid="{00000000-0004-0000-0000-00006D000000}"/>
    <hyperlink ref="C131" r:id="rId75" display="http://www.rostock.ihk24.de/produktmarken/standortpolitik/zahlen_und_fakten/konjunktur/index.jsp" xr:uid="{00000000-0004-0000-0000-00006E000000}"/>
    <hyperlink ref="C132" r:id="rId76" display="http://www.saarland.ihk.de/p/Konjunktur_und_Arbeitsmarkt-1853.html" xr:uid="{00000000-0004-0000-0000-00006F000000}"/>
    <hyperlink ref="C133" r:id="rId77" display="http://www.ihkzuschwerin.de/standortpolitik/Wirtschaftsdaten_und_Konjunktur/Konjunkturberichte/Konjunkturberichte_der_IHK_zu_Schwerin" xr:uid="{00000000-0004-0000-0000-000070000000}"/>
    <hyperlink ref="C134" r:id="rId78" display="https://www.ihk-siegen.de/konjunktur-arbeitsmarkt-und-statistik/konjunkturdaten/" xr:uid="{00000000-0004-0000-0000-000071000000}"/>
    <hyperlink ref="C135" r:id="rId79" display="http://www.stade.ihk24.de/standortpolitik/Wirtschaftsstruktur/konjunkturlage" xr:uid="{00000000-0004-0000-0000-000072000000}"/>
    <hyperlink ref="C136" r:id="rId80" display="https://www.stuttgart.ihk24.de/standort_region_stuttgart/Konjunktur-Stuttgart?param=Konjunktur-Stuttgart" xr:uid="{00000000-0004-0000-0000-000073000000}"/>
    <hyperlink ref="C137" r:id="rId81" display="http://www.ihk-suhl.de/www/ihkst/navi-main/standortpolitik/konjunktur/" xr:uid="{00000000-0004-0000-0000-000074000000}"/>
    <hyperlink ref="C138" r:id="rId82" display="http://www.ihk-trier.de/p/Konjunkturberichte-185.html" xr:uid="{00000000-0004-0000-0000-000075000000}"/>
    <hyperlink ref="C139" r:id="rId83" display="https://www.ulm.ihk24.de/standortpolitik/Wirtschaftsstatistik_und_Wirtschaftsanalysen/konjunktur" xr:uid="{00000000-0004-0000-0000-000076000000}"/>
    <hyperlink ref="C140" r:id="rId84" display="http://sbh-online.de.dd22614.kasserver.com/index.php?id=915" xr:uid="{00000000-0004-0000-0000-000077000000}"/>
    <hyperlink ref="C141" r:id="rId85" display="https://www.weingarten.ihk.de/servicemarken/Wirtschaftsstandort-Bodensee-Oberschwaben/Konjunktur/Bodensee_Oberschwaben" xr:uid="{00000000-0004-0000-0000-000078000000}"/>
    <hyperlink ref="C142" r:id="rId86" display="http://www.ihk-wiesbaden.de/p/standort/Zahlen/Konjunktur/" xr:uid="{00000000-0004-0000-0000-000079000000}"/>
    <hyperlink ref="C143" r:id="rId87" display="http://www.wuppertal.ihk24.de/standortpolitik/zahlen_und_fakten/Regionale_Konjunktur/Konjunkturlageberichte/" xr:uid="{00000000-0004-0000-0000-00007A000000}"/>
    <hyperlink ref="C144" r:id="rId88" display="http://www.wuerzburg.ihk.de/standortpolitik/konjunktur/aktuelle-konjunkturanalyse.html" xr:uid="{00000000-0004-0000-0000-00007B000000}"/>
    <hyperlink ref="C110" r:id="rId89" display="http://www.ihk-krefeld.de/de/standortpolitik/konjunktur-und-statistik/konjunkturberichterstattung.html" xr:uid="{00000000-0004-0000-0000-00007C000000}"/>
    <hyperlink ref="B44" location="'Handelsgewichteter Wechselkurs'!A1" display="Handelsgewichteter Wechselkurs" xr:uid="{00000000-0004-0000-0000-00007D000000}"/>
    <hyperlink ref="C44" r:id="rId90" display="http://sdw.ecb.europa.eu/quickview.do;jsessionid=9F0E0F3D88745682428EE3FBA5E4F59F?SERIES_KEY=120.EXR.M.E0.EUR.EN00.A" xr:uid="{00000000-0004-0000-0000-00007E000000}"/>
    <hyperlink ref="C129" r:id="rId91" display="https://www.ihk-regensburg.de/region/Standortinformationen/Konjunktur" xr:uid="{00000000-0004-0000-0000-00007F000000}"/>
    <hyperlink ref="B4" location="'Auftragseingang Absatz Ind'!A1" display="Auftragseingang Absatzrichtung (Volumenindex)" xr:uid="{00000000-0004-0000-0000-000080000000}"/>
    <hyperlink ref="C130" r:id="rId92" display="https://www.reutlingen.ihk.de/header/region-neckar-alb/zahlen-und-fakten/konjunktur-in-der-region/" xr:uid="{00000000-0004-0000-0000-000081000000}"/>
    <hyperlink ref="B59" r:id="rId93" xr:uid="{00000000-0004-0000-0000-000082000000}"/>
    <hyperlink ref="C88" r:id="rId94" display="https://www.erfurt.ihk.de/service/Konjunktur_und_Statistik/Konjunkturumfragen-und-Analysen/Konjunkturentwicklung-im-IHK-Bezirk-Erfurt/3277946" xr:uid="{00000000-0004-0000-0000-000083000000}"/>
    <hyperlink ref="C92" r:id="rId95" display="http://www.frankfurt-main.ihk.de/standortpolitik/konjunktur_statistik/konjunktur/konjunkturbericht/index.html" xr:uid="{00000000-0004-0000-0000-000084000000}"/>
    <hyperlink ref="C118" r:id="rId96" display="https://www.rhein-neckar.ihk24.de/wirtschaftstandort?param=konjunktur-statistik" xr:uid="{00000000-0004-0000-0000-000085000000}"/>
    <hyperlink ref="C127" r:id="rId97" display="https://www.nordschwarzwald.ihk24.de/produktmarken/standort/WFG_-_Wirtschaftsfoerderung_Nordschwarzwald/kojuzafa/Konjunkturberichte" xr:uid="{00000000-0004-0000-0000-000086000000}"/>
    <hyperlink ref="C102" r:id="rId98" display="https://www.ostwuerttemberg.ihk.de/produktmarken/Standortpolitik/Konjunktur-und-Arbeitsmarkt/Konjunktur" xr:uid="{00000000-0004-0000-0000-000087000000}"/>
    <hyperlink ref="C93" r:id="rId99" display="http://www.suedlicher-oberrhein.ihk.de/standortpolitik?param=Konjunktur--Zahlen--Fakten" xr:uid="{00000000-0004-0000-0000-000088000000}"/>
    <hyperlink ref="C25" r:id="rId100" xr:uid="{00000000-0004-0000-0000-000089000000}"/>
    <hyperlink ref="C77" r:id="rId101" display="https://www.chemnitz.ihk24.de/standortpolitik/Konjunktur?param=Konjunktur  " xr:uid="{00000000-0004-0000-0000-00008C000000}"/>
    <hyperlink ref="C73" r:id="rId102" display="http://www.bochum.ihk.de/unternehmensfoerderung/standort-u-konjunktur/konjunktur.html" xr:uid="{00000000-0004-0000-0000-00008D000000}"/>
    <hyperlink ref="C80" r:id="rId103" display="https://www.darmstadt.ihk.de/produktmarken/standortpolitik?param=Konjunktur" xr:uid="{00000000-0004-0000-0000-00008E000000}"/>
    <hyperlink ref="C83" r:id="rId104" display="https://www.dortmund.ihk24.de/produktmarken/Beratung-und-Service?param=zahlen_daten_fakten" xr:uid="{00000000-0004-0000-0000-00008F000000}"/>
    <hyperlink ref="C84" r:id="rId105" display="http://www.dresden.ihk.de/servlet/pool?knoten_id=2709&amp;ref_detail=portal&amp;ref_knoten_id=6462&amp;ref_sprache=deu" xr:uid="{00000000-0004-0000-0000-000090000000}"/>
    <hyperlink ref="C104" r:id="rId106" display="https://www.karlsruhe.ihk.de/international?param=standortpolitik,konjunktur" xr:uid="{00000000-0004-0000-0000-000091000000}"/>
    <hyperlink ref="B5" location="'Auftragseingang ohne Großauftr.'!A1" display="Auftragseingang Absatzrichtung ohne Großaufträge" xr:uid="{00000000-0004-0000-0000-000092000000}"/>
    <hyperlink ref="B8" location="'Umsatz Ver. Gewerbe'!A1" display="Umsatz im Verarbeitenden Gewerbe (Volumenindex(" xr:uid="{00000000-0004-0000-0000-000096000000}"/>
    <hyperlink ref="C79" r:id="rId107" display="https://www.cottbus.ihk.de/standortpolitik/Konjunkturanalysen/Konjunkturumfrage/364234" xr:uid="{00000000-0004-0000-0000-00009D000000}"/>
    <hyperlink ref="C91" r:id="rId108" display="https://www.ihk-ostbrandenburg.de/produktmarken/Standortpolitik?param=Konjunktur---Statistik,Konjunkturanalysen" xr:uid="{00000000-0004-0000-0000-00009E000000}"/>
    <hyperlink ref="B46" location="'preis. Wettbewerbsfähigkeit LSK'!A1" display="preisl Wettbewerbsfähigkeit auf Basis der Lohnstückkosten" xr:uid="{00000000-0004-0000-0000-00009F000000}"/>
    <hyperlink ref="B16" location="'Umsatz Einzelhandel'!A1" display="Umsatz im Einzelhandel" xr:uid="{00000000-0004-0000-0000-0000A0000000}"/>
    <hyperlink ref="B6" location="Auftragsbestand!A1" display="Auftragsbestand" xr:uid="{00000000-0004-0000-0000-0000A1000000}"/>
    <hyperlink ref="C95" r:id="rId109" display="http://www.gera.ihk.de/konjunktur" xr:uid="{00000000-0004-0000-0000-0000A2000000}"/>
    <hyperlink ref="B20" location="'Lkw-Maut'!A1" display="Lkw-Maut-Fahrleistungsindex" xr:uid="{98C64A90-8AFA-4E57-9E2B-99AFC7547ACE}"/>
    <hyperlink ref="B18" location="'Umsatz Gastgewerbe'!A1" display="Umsatz Gastgewerbe" xr:uid="{CAE7295D-7437-4565-85A4-E5363F659917}"/>
    <hyperlink ref="B19" location="'Umsatz Dienstleistungsbereich N'!A1" display="Umsatz Dienstleistungsbereich" xr:uid="{23637078-DA4B-4F94-A72D-12042F05F60A}"/>
    <hyperlink ref="C12" r:id="rId110" xr:uid="{2CD2C0AE-C980-4181-ABB1-5C3C0B466907}"/>
    <hyperlink ref="C5" r:id="rId111" xr:uid="{5A63E861-FD92-4CBB-B9D6-E84692982635}"/>
    <hyperlink ref="B9" location="'Auftragseingang Bau'!A1" display="'Auftragseingang Bau'!A1" xr:uid="{67D85B7A-F504-49F3-A778-7815CE65778B}"/>
    <hyperlink ref="C9" r:id="rId112" xr:uid="{F1BECF69-A3BA-4DB9-BA7C-4B42389A6C85}"/>
    <hyperlink ref="B36" location="Insolvenzverfahren!A1" display="Insolvenzverfahren" xr:uid="{951F0435-04F1-410B-AE66-F26F23D60BC4}"/>
    <hyperlink ref="B32" location="Kurzarbeit!A1" display="Kurzarbeiter und kurzarbeitende Betriebe" xr:uid="{3AA69DB0-25E8-4AF1-8F2E-707F6A5A166D}"/>
    <hyperlink ref="B17" location="'Umsatz Großhandel'!A1" display="Umsatz im Großhandel" xr:uid="{01F99C7E-34DE-4FAC-9361-1CF6A40BCD47}"/>
    <hyperlink ref="B24" location="'RWI Containerumschlagindex'!A1" display="RWI/ISL-Containerumschlag-Index" xr:uid="{CFD72718-E944-4ED3-B239-262AEF04DA95}"/>
    <hyperlink ref="B11" location="'Produktionsindex Branchen'!A1" display="Produktionsindex Branchen" xr:uid="{7230BC29-B3F9-4571-AC00-6E38451FC378}"/>
    <hyperlink ref="B7" location="'Auftragseingang Branchen'!A1" display="Auftragseingang Branchen" xr:uid="{67CF6667-072D-47B9-97AD-3C38F22F48BB}"/>
    <hyperlink ref="B30" location="'Erwerbstätige (Wohnort)'!A1" display="Erwerbstätige (Wohnort Deutschland)" xr:uid="{0C006CD5-43C3-43D6-B88E-5D912A224E58}"/>
    <hyperlink ref="C30" r:id="rId113" xr:uid="{50D0C32A-64EB-425C-BACE-78A659B30251}"/>
    <hyperlink ref="B54" r:id="rId114" xr:uid="{C960361E-0CF9-4039-A384-63CD18D4D9E8}"/>
    <hyperlink ref="B60" r:id="rId115" xr:uid="{EC905265-5974-4F77-ACE4-BA7F73BA8748}"/>
    <hyperlink ref="B55" r:id="rId116" xr:uid="{678B320D-0B71-469A-BDC7-3A62BC94DC1F}"/>
    <hyperlink ref="C19" r:id="rId117" xr:uid="{3169D242-8FC7-4E80-B79A-4AEF153F4BD4}"/>
    <hyperlink ref="B34" location="Erzeugerpreise!A1" display="Erzeugerpreise" xr:uid="{890ACC7F-233C-4643-ABD9-CE848019B665}"/>
    <hyperlink ref="C34" r:id="rId118" location="abreadcrumb" xr:uid="{0F1E4BB2-755A-4D79-A804-6E99C53AAB1A}"/>
  </hyperlinks>
  <pageMargins left="0.78740157499999996" right="0.78740157499999996" top="0.984251969" bottom="0.984251969" header="0.4921259845" footer="0.4921259845"/>
  <pageSetup paperSize="9" orientation="portrait" r:id="rId119"/>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0170B-6C27-4764-B1BA-6BB2FF8B5D7B}">
  <sheetPr codeName="Tabelle25"/>
  <dimension ref="A1:X222"/>
  <sheetViews>
    <sheetView zoomScaleNormal="100" workbookViewId="0">
      <pane xSplit="2" ySplit="6" topLeftCell="C7" activePane="bottomRight" state="frozen"/>
      <selection pane="topRight" activeCell="H12" sqref="H12"/>
      <selection pane="bottomLeft" activeCell="H12" sqref="H12"/>
      <selection pane="bottomRight" activeCell="G12" sqref="G12"/>
    </sheetView>
  </sheetViews>
  <sheetFormatPr baseColWidth="10" defaultColWidth="11.44140625" defaultRowHeight="14.4" x14ac:dyDescent="0.3"/>
  <cols>
    <col min="1" max="1" width="5" style="139" bestFit="1" customWidth="1"/>
    <col min="2" max="2" width="7.44140625" style="139" bestFit="1" customWidth="1"/>
    <col min="3" max="3" width="19.33203125" style="139" bestFit="1" customWidth="1"/>
    <col min="4" max="4" width="18.5546875" style="139" bestFit="1" customWidth="1"/>
    <col min="5" max="5" width="17.33203125" style="139" bestFit="1" customWidth="1"/>
    <col min="6" max="6" width="18" style="139" bestFit="1" customWidth="1"/>
    <col min="7" max="7" width="26" style="139" bestFit="1" customWidth="1"/>
    <col min="8" max="8" width="19.33203125" style="139" hidden="1" customWidth="1"/>
    <col min="9" max="9" width="18.5546875" style="139" hidden="1" customWidth="1"/>
    <col min="10" max="10" width="17.33203125" style="139" hidden="1" customWidth="1"/>
    <col min="11" max="11" width="18" style="139" hidden="1" customWidth="1"/>
    <col min="12" max="12" width="26" style="139" bestFit="1" customWidth="1"/>
    <col min="13" max="13" width="19.33203125" style="139" hidden="1" customWidth="1"/>
    <col min="14" max="14" width="18.5546875" style="139" hidden="1" customWidth="1"/>
    <col min="15" max="15" width="17.33203125" style="139" hidden="1" customWidth="1"/>
    <col min="16" max="16" width="18" style="139" hidden="1" customWidth="1"/>
    <col min="17" max="17" width="26" style="139" bestFit="1" customWidth="1"/>
    <col min="18" max="16384" width="11.44140625" style="139"/>
  </cols>
  <sheetData>
    <row r="1" spans="1:24" ht="25.8" x14ac:dyDescent="0.5">
      <c r="A1" s="28" t="s">
        <v>20</v>
      </c>
      <c r="V1" s="552" t="s">
        <v>268</v>
      </c>
      <c r="W1" s="552"/>
      <c r="X1" s="552"/>
    </row>
    <row r="2" spans="1:24" x14ac:dyDescent="0.3">
      <c r="A2" s="32" t="s">
        <v>347</v>
      </c>
    </row>
    <row r="5" spans="1:24" x14ac:dyDescent="0.3">
      <c r="C5" s="563" t="s">
        <v>348</v>
      </c>
      <c r="D5" s="563"/>
      <c r="E5" s="563"/>
      <c r="F5" s="563"/>
      <c r="G5" s="563"/>
      <c r="H5" s="563" t="s">
        <v>349</v>
      </c>
      <c r="I5" s="563"/>
      <c r="J5" s="563"/>
      <c r="K5" s="563"/>
      <c r="L5" s="563"/>
      <c r="M5" s="563" t="s">
        <v>350</v>
      </c>
      <c r="N5" s="563"/>
      <c r="O5" s="563"/>
      <c r="P5" s="563"/>
      <c r="Q5" s="563"/>
    </row>
    <row r="6" spans="1:24" x14ac:dyDescent="0.3">
      <c r="A6" s="139" t="s">
        <v>351</v>
      </c>
      <c r="B6" s="139" t="s">
        <v>352</v>
      </c>
      <c r="C6" s="139" t="s">
        <v>299</v>
      </c>
      <c r="D6" s="139" t="s">
        <v>300</v>
      </c>
      <c r="E6" s="139" t="s">
        <v>302</v>
      </c>
      <c r="F6" s="139" t="s">
        <v>303</v>
      </c>
      <c r="G6" s="139" t="s">
        <v>298</v>
      </c>
      <c r="H6" s="139" t="s">
        <v>299</v>
      </c>
      <c r="I6" s="139" t="s">
        <v>300</v>
      </c>
      <c r="J6" s="139" t="s">
        <v>302</v>
      </c>
      <c r="K6" s="139" t="s">
        <v>303</v>
      </c>
      <c r="L6" s="139" t="s">
        <v>298</v>
      </c>
      <c r="M6" s="139" t="s">
        <v>299</v>
      </c>
      <c r="N6" s="139" t="s">
        <v>300</v>
      </c>
      <c r="O6" s="139" t="s">
        <v>302</v>
      </c>
      <c r="P6" s="139" t="s">
        <v>303</v>
      </c>
      <c r="Q6" s="139" t="s">
        <v>298</v>
      </c>
    </row>
    <row r="7" spans="1:24" x14ac:dyDescent="0.3">
      <c r="A7" s="140"/>
      <c r="B7" s="141">
        <v>44896</v>
      </c>
      <c r="C7" s="142"/>
      <c r="D7" s="142"/>
      <c r="E7" s="142"/>
      <c r="F7" s="142"/>
      <c r="G7" s="142"/>
      <c r="H7" s="143"/>
      <c r="I7" s="143"/>
      <c r="J7" s="143"/>
      <c r="K7" s="143"/>
      <c r="L7" s="143">
        <f t="shared" ref="L7" si="0">AVERAGE(G7:G30)</f>
        <v>5466369.0625</v>
      </c>
      <c r="M7" s="144" t="e">
        <f>H7/H31*100-100</f>
        <v>#DIV/0!</v>
      </c>
      <c r="N7" s="144" t="e">
        <f t="shared" ref="N7" si="1">I7/I31*100-100</f>
        <v>#DIV/0!</v>
      </c>
      <c r="O7" s="144" t="e">
        <f t="shared" ref="O7" si="2">J7/J31*100-100</f>
        <v>#DIV/0!</v>
      </c>
      <c r="P7" s="144" t="e">
        <f t="shared" ref="P7" si="3">K7/K31*100-100</f>
        <v>#DIV/0!</v>
      </c>
      <c r="Q7" s="144">
        <f t="shared" ref="Q7" si="4">L7/L31*100-100</f>
        <v>-1.5321608067356891</v>
      </c>
    </row>
    <row r="8" spans="1:24" x14ac:dyDescent="0.3">
      <c r="A8" s="140"/>
      <c r="B8" s="141">
        <v>44866</v>
      </c>
      <c r="C8" s="142"/>
      <c r="D8" s="142"/>
      <c r="E8" s="142"/>
      <c r="F8" s="142"/>
      <c r="G8" s="142"/>
      <c r="H8" s="143"/>
      <c r="I8" s="143"/>
      <c r="J8" s="143"/>
      <c r="K8" s="143"/>
      <c r="L8" s="143"/>
      <c r="M8" s="144"/>
      <c r="N8" s="144"/>
      <c r="O8" s="144"/>
      <c r="P8" s="144"/>
      <c r="Q8" s="144"/>
    </row>
    <row r="9" spans="1:24" x14ac:dyDescent="0.3">
      <c r="A9" s="140"/>
      <c r="B9" s="141">
        <v>44835</v>
      </c>
      <c r="C9" s="142"/>
      <c r="D9" s="142"/>
      <c r="E9" s="142"/>
      <c r="F9" s="142"/>
      <c r="G9" s="142"/>
      <c r="H9" s="143"/>
      <c r="I9" s="143"/>
      <c r="J9" s="143"/>
      <c r="K9" s="143"/>
      <c r="L9" s="143"/>
      <c r="M9" s="144"/>
      <c r="N9" s="144"/>
      <c r="O9" s="144"/>
      <c r="P9" s="144"/>
      <c r="Q9" s="144"/>
    </row>
    <row r="10" spans="1:24" x14ac:dyDescent="0.3">
      <c r="A10" s="140"/>
      <c r="B10" s="141">
        <v>44805</v>
      </c>
      <c r="C10" s="142"/>
      <c r="D10" s="142"/>
      <c r="E10" s="142"/>
      <c r="F10" s="142"/>
      <c r="G10" s="142"/>
      <c r="H10" s="143"/>
      <c r="I10" s="143"/>
      <c r="J10" s="143"/>
      <c r="K10" s="143"/>
      <c r="L10" s="143"/>
      <c r="M10" s="144"/>
      <c r="N10" s="144"/>
      <c r="O10" s="144"/>
      <c r="P10" s="144"/>
      <c r="Q10" s="144"/>
    </row>
    <row r="11" spans="1:24" x14ac:dyDescent="0.3">
      <c r="A11" s="140"/>
      <c r="B11" s="141">
        <v>44774</v>
      </c>
      <c r="C11" s="142"/>
      <c r="D11" s="142"/>
      <c r="E11" s="142"/>
      <c r="F11" s="142"/>
      <c r="G11" s="142"/>
      <c r="H11" s="143"/>
      <c r="I11" s="143"/>
      <c r="J11" s="143"/>
      <c r="K11" s="143"/>
      <c r="L11" s="143"/>
      <c r="M11" s="144"/>
      <c r="N11" s="144"/>
      <c r="O11" s="144"/>
      <c r="P11" s="144"/>
      <c r="Q11" s="144"/>
    </row>
    <row r="12" spans="1:24" x14ac:dyDescent="0.3">
      <c r="A12" s="140"/>
      <c r="B12" s="141">
        <v>44743</v>
      </c>
      <c r="C12" s="142"/>
      <c r="D12" s="142"/>
      <c r="E12" s="142"/>
      <c r="F12" s="142"/>
      <c r="G12" s="142"/>
      <c r="H12" s="143"/>
      <c r="I12" s="143"/>
      <c r="J12" s="143"/>
      <c r="K12" s="143"/>
      <c r="L12" s="143"/>
      <c r="M12" s="144"/>
      <c r="N12" s="144"/>
      <c r="O12" s="144"/>
      <c r="P12" s="144"/>
      <c r="Q12" s="144"/>
    </row>
    <row r="13" spans="1:24" x14ac:dyDescent="0.3">
      <c r="A13" s="140"/>
      <c r="B13" s="141">
        <v>44713</v>
      </c>
      <c r="C13" s="142"/>
      <c r="D13" s="142"/>
      <c r="E13" s="142"/>
      <c r="F13" s="142"/>
      <c r="G13" s="142"/>
      <c r="H13" s="143"/>
      <c r="I13" s="143"/>
      <c r="J13" s="143"/>
      <c r="K13" s="143"/>
      <c r="L13" s="143"/>
      <c r="M13" s="144"/>
      <c r="N13" s="144"/>
      <c r="O13" s="144"/>
      <c r="P13" s="144"/>
      <c r="Q13" s="144"/>
    </row>
    <row r="14" spans="1:24" x14ac:dyDescent="0.3">
      <c r="A14" s="140"/>
      <c r="B14" s="141">
        <v>44682</v>
      </c>
      <c r="C14" s="142"/>
      <c r="D14" s="142"/>
      <c r="E14" s="142"/>
      <c r="F14" s="142"/>
      <c r="G14" s="142"/>
      <c r="H14" s="143"/>
      <c r="I14" s="143"/>
      <c r="J14" s="143"/>
      <c r="K14" s="143"/>
      <c r="L14" s="143"/>
      <c r="M14" s="144"/>
      <c r="N14" s="144"/>
      <c r="O14" s="144"/>
      <c r="P14" s="144"/>
      <c r="Q14" s="144"/>
    </row>
    <row r="15" spans="1:24" x14ac:dyDescent="0.3">
      <c r="A15" s="140"/>
      <c r="B15" s="141">
        <v>44652</v>
      </c>
      <c r="C15" s="142">
        <v>2058673</v>
      </c>
      <c r="D15" s="142">
        <v>2411690</v>
      </c>
      <c r="E15" s="142">
        <v>179925</v>
      </c>
      <c r="F15" s="142">
        <v>828797</v>
      </c>
      <c r="G15" s="142">
        <v>5483832</v>
      </c>
      <c r="H15" s="143"/>
      <c r="I15" s="143"/>
      <c r="J15" s="143"/>
      <c r="K15" s="143"/>
      <c r="L15" s="143"/>
      <c r="M15" s="144"/>
      <c r="N15" s="144"/>
      <c r="O15" s="144"/>
      <c r="P15" s="144"/>
      <c r="Q15" s="144"/>
    </row>
    <row r="16" spans="1:24" x14ac:dyDescent="0.3">
      <c r="A16" s="140"/>
      <c r="B16" s="141">
        <v>44621</v>
      </c>
      <c r="C16" s="142">
        <v>2060924</v>
      </c>
      <c r="D16" s="142">
        <v>2410352</v>
      </c>
      <c r="E16" s="142">
        <v>179996</v>
      </c>
      <c r="F16" s="142">
        <v>829802</v>
      </c>
      <c r="G16" s="142">
        <v>5486075</v>
      </c>
      <c r="H16" s="143"/>
      <c r="I16" s="143"/>
      <c r="J16" s="143"/>
      <c r="K16" s="143"/>
      <c r="L16" s="143"/>
      <c r="M16" s="144"/>
      <c r="N16" s="144"/>
      <c r="O16" s="144"/>
      <c r="P16" s="144"/>
      <c r="Q16" s="144"/>
    </row>
    <row r="17" spans="1:17" x14ac:dyDescent="0.3">
      <c r="A17" s="140"/>
      <c r="B17" s="141">
        <v>44593</v>
      </c>
      <c r="C17" s="142">
        <v>2059273</v>
      </c>
      <c r="D17" s="142">
        <v>2409677</v>
      </c>
      <c r="E17" s="142">
        <v>179637</v>
      </c>
      <c r="F17" s="142">
        <v>826226</v>
      </c>
      <c r="G17" s="142">
        <v>5480497</v>
      </c>
      <c r="H17" s="143"/>
      <c r="I17" s="143"/>
      <c r="J17" s="143"/>
      <c r="K17" s="143"/>
      <c r="L17" s="143"/>
      <c r="M17" s="144"/>
      <c r="N17" s="144"/>
      <c r="O17" s="144"/>
      <c r="P17" s="144"/>
      <c r="Q17" s="144"/>
    </row>
    <row r="18" spans="1:17" x14ac:dyDescent="0.3">
      <c r="A18" s="140"/>
      <c r="B18" s="141">
        <v>44562</v>
      </c>
      <c r="C18" s="142">
        <v>2048935</v>
      </c>
      <c r="D18" s="142">
        <v>2402733</v>
      </c>
      <c r="E18" s="142">
        <v>178656</v>
      </c>
      <c r="F18" s="142">
        <v>821582</v>
      </c>
      <c r="G18" s="142">
        <v>5457577</v>
      </c>
      <c r="H18" s="143"/>
      <c r="I18" s="143"/>
      <c r="J18" s="143"/>
      <c r="K18" s="143"/>
      <c r="L18" s="143"/>
      <c r="M18" s="144"/>
      <c r="N18" s="144"/>
      <c r="O18" s="144"/>
      <c r="P18" s="144"/>
      <c r="Q18" s="144"/>
    </row>
    <row r="19" spans="1:17" x14ac:dyDescent="0.3">
      <c r="A19" s="140"/>
      <c r="B19" s="141">
        <v>44531</v>
      </c>
      <c r="C19" s="142">
        <v>2044551</v>
      </c>
      <c r="D19" s="142">
        <v>2415074</v>
      </c>
      <c r="E19" s="142">
        <v>179726</v>
      </c>
      <c r="F19" s="142">
        <v>826044</v>
      </c>
      <c r="G19" s="142">
        <v>5471169</v>
      </c>
      <c r="H19" s="143"/>
      <c r="I19" s="143"/>
      <c r="J19" s="143"/>
      <c r="K19" s="143"/>
      <c r="L19" s="143">
        <f t="shared" ref="L19" si="5">AVERAGE(G19:G30)</f>
        <v>5462827</v>
      </c>
      <c r="M19" s="144" t="e">
        <f>H19/H31*100-100</f>
        <v>#DIV/0!</v>
      </c>
      <c r="N19" s="144" t="e">
        <f t="shared" ref="N19" si="6">I19/I31*100-100</f>
        <v>#DIV/0!</v>
      </c>
      <c r="O19" s="144" t="e">
        <f t="shared" ref="O19" si="7">J19/J31*100-100</f>
        <v>#DIV/0!</v>
      </c>
      <c r="P19" s="144" t="e">
        <f t="shared" ref="P19" si="8">K19/K31*100-100</f>
        <v>#DIV/0!</v>
      </c>
      <c r="Q19" s="144">
        <f t="shared" ref="Q19" si="9">L19/L31*100-100</f>
        <v>-1.5959653608509825</v>
      </c>
    </row>
    <row r="20" spans="1:17" x14ac:dyDescent="0.3">
      <c r="A20" s="140"/>
      <c r="B20" s="141">
        <v>44501</v>
      </c>
      <c r="C20" s="142">
        <v>2049934</v>
      </c>
      <c r="D20" s="142">
        <v>2421828</v>
      </c>
      <c r="E20" s="142">
        <v>180079</v>
      </c>
      <c r="F20" s="142">
        <v>831287</v>
      </c>
      <c r="G20" s="142">
        <v>5488866</v>
      </c>
      <c r="H20" s="143"/>
      <c r="I20" s="143"/>
      <c r="J20" s="143"/>
      <c r="K20" s="143"/>
      <c r="L20" s="143"/>
      <c r="M20" s="144"/>
      <c r="N20" s="144"/>
      <c r="O20" s="144"/>
      <c r="P20" s="144"/>
      <c r="Q20" s="144"/>
    </row>
    <row r="21" spans="1:17" x14ac:dyDescent="0.3">
      <c r="A21" s="140"/>
      <c r="B21" s="141">
        <v>44470</v>
      </c>
      <c r="C21" s="142">
        <v>2049078</v>
      </c>
      <c r="D21" s="142">
        <v>2422233</v>
      </c>
      <c r="E21" s="142">
        <v>179588</v>
      </c>
      <c r="F21" s="142">
        <v>830737</v>
      </c>
      <c r="G21" s="142">
        <v>5487379</v>
      </c>
      <c r="H21" s="143"/>
      <c r="I21" s="143"/>
      <c r="J21" s="143"/>
      <c r="K21" s="143"/>
      <c r="L21" s="145"/>
      <c r="M21" s="144"/>
      <c r="N21" s="144"/>
      <c r="O21" s="144"/>
      <c r="P21" s="144"/>
      <c r="Q21" s="144"/>
    </row>
    <row r="22" spans="1:17" x14ac:dyDescent="0.3">
      <c r="A22" s="140"/>
      <c r="B22" s="141">
        <v>44440</v>
      </c>
      <c r="C22" s="142">
        <v>2052008</v>
      </c>
      <c r="D22" s="142">
        <v>2425200</v>
      </c>
      <c r="E22" s="142">
        <v>179115</v>
      </c>
      <c r="F22" s="142">
        <v>833234</v>
      </c>
      <c r="G22" s="142">
        <v>5495237</v>
      </c>
      <c r="H22" s="143"/>
      <c r="I22" s="143"/>
      <c r="J22" s="143"/>
      <c r="K22" s="143"/>
      <c r="L22" s="143"/>
      <c r="M22" s="144"/>
      <c r="N22" s="144"/>
      <c r="O22" s="144"/>
      <c r="P22" s="144"/>
      <c r="Q22" s="144"/>
    </row>
    <row r="23" spans="1:17" x14ac:dyDescent="0.3">
      <c r="A23" s="140"/>
      <c r="B23" s="141">
        <v>44409</v>
      </c>
      <c r="C23" s="142">
        <v>2043450</v>
      </c>
      <c r="D23" s="142">
        <v>2413402</v>
      </c>
      <c r="E23" s="142">
        <v>177827</v>
      </c>
      <c r="F23" s="142">
        <v>830607</v>
      </c>
      <c r="G23" s="142">
        <v>5471003</v>
      </c>
      <c r="H23" s="143"/>
      <c r="I23" s="143"/>
      <c r="J23" s="143"/>
      <c r="K23" s="143"/>
      <c r="L23" s="143"/>
      <c r="M23" s="144"/>
      <c r="N23" s="144"/>
      <c r="O23" s="144"/>
      <c r="P23" s="144"/>
      <c r="Q23" s="144"/>
    </row>
    <row r="24" spans="1:17" x14ac:dyDescent="0.3">
      <c r="A24" s="140"/>
      <c r="B24" s="141">
        <v>44378</v>
      </c>
      <c r="C24" s="142">
        <v>2035192</v>
      </c>
      <c r="D24" s="142">
        <v>2413054</v>
      </c>
      <c r="E24" s="142">
        <v>176766</v>
      </c>
      <c r="F24" s="142">
        <v>827343</v>
      </c>
      <c r="G24" s="142">
        <v>5458102</v>
      </c>
      <c r="H24" s="58"/>
      <c r="I24" s="143"/>
      <c r="J24" s="143"/>
      <c r="K24" s="143"/>
      <c r="L24" s="143"/>
      <c r="M24" s="144"/>
      <c r="N24" s="144"/>
      <c r="O24" s="144"/>
      <c r="P24" s="144"/>
      <c r="Q24" s="144"/>
    </row>
    <row r="25" spans="1:17" x14ac:dyDescent="0.3">
      <c r="A25" s="140"/>
      <c r="B25" s="141">
        <v>44348</v>
      </c>
      <c r="C25" s="142">
        <v>2033923</v>
      </c>
      <c r="D25" s="142">
        <v>2411992</v>
      </c>
      <c r="E25" s="142">
        <v>176524</v>
      </c>
      <c r="F25" s="142">
        <v>824935</v>
      </c>
      <c r="G25" s="142">
        <v>5453181</v>
      </c>
      <c r="H25" s="143"/>
      <c r="I25" s="143"/>
      <c r="J25" s="143"/>
      <c r="K25" s="143"/>
      <c r="L25" s="143"/>
      <c r="M25" s="144"/>
      <c r="N25" s="144"/>
      <c r="O25" s="144"/>
      <c r="P25" s="144"/>
      <c r="Q25" s="144"/>
    </row>
    <row r="26" spans="1:17" x14ac:dyDescent="0.3">
      <c r="A26" s="140"/>
      <c r="B26" s="141">
        <v>44317</v>
      </c>
      <c r="C26" s="142">
        <v>2034827</v>
      </c>
      <c r="D26" s="142">
        <v>2410648</v>
      </c>
      <c r="E26" s="142">
        <v>176386</v>
      </c>
      <c r="F26" s="142">
        <v>821124</v>
      </c>
      <c r="G26" s="142">
        <v>5448883</v>
      </c>
      <c r="H26" s="143"/>
      <c r="I26" s="143"/>
      <c r="J26" s="143"/>
      <c r="K26" s="143"/>
      <c r="L26" s="143"/>
      <c r="M26" s="144"/>
      <c r="N26" s="144"/>
      <c r="O26" s="144"/>
      <c r="P26" s="144"/>
      <c r="Q26" s="144"/>
    </row>
    <row r="27" spans="1:17" x14ac:dyDescent="0.3">
      <c r="A27" s="140"/>
      <c r="B27" s="141">
        <v>44287</v>
      </c>
      <c r="C27" s="142">
        <v>2035126</v>
      </c>
      <c r="D27" s="142">
        <v>2413263</v>
      </c>
      <c r="E27" s="142">
        <v>176064</v>
      </c>
      <c r="F27" s="142">
        <v>820302</v>
      </c>
      <c r="G27" s="142">
        <v>5450400</v>
      </c>
      <c r="H27" s="143"/>
      <c r="I27" s="143"/>
      <c r="J27" s="143"/>
      <c r="K27" s="143"/>
      <c r="L27" s="143"/>
      <c r="M27" s="144"/>
      <c r="N27" s="144"/>
      <c r="O27" s="144"/>
      <c r="P27" s="144"/>
      <c r="Q27" s="144"/>
    </row>
    <row r="28" spans="1:17" x14ac:dyDescent="0.3">
      <c r="A28" s="140"/>
      <c r="B28" s="141">
        <v>44256</v>
      </c>
      <c r="C28" s="142">
        <v>2036842</v>
      </c>
      <c r="D28" s="142">
        <v>2415641</v>
      </c>
      <c r="E28" s="142">
        <v>175822</v>
      </c>
      <c r="F28" s="142">
        <v>814724</v>
      </c>
      <c r="G28" s="142">
        <v>5448735</v>
      </c>
      <c r="H28" s="143"/>
      <c r="I28" s="143"/>
      <c r="J28" s="143"/>
      <c r="K28" s="143"/>
      <c r="L28" s="143"/>
      <c r="M28" s="144"/>
      <c r="N28" s="144"/>
      <c r="O28" s="144"/>
      <c r="P28" s="144"/>
      <c r="Q28" s="144"/>
    </row>
    <row r="29" spans="1:17" x14ac:dyDescent="0.3">
      <c r="A29" s="140"/>
      <c r="B29" s="141">
        <v>44228</v>
      </c>
      <c r="C29" s="142">
        <v>2033049</v>
      </c>
      <c r="D29" s="142">
        <v>2414378</v>
      </c>
      <c r="E29" s="142">
        <v>175383</v>
      </c>
      <c r="F29" s="142">
        <v>812340</v>
      </c>
      <c r="G29" s="142">
        <v>5441064</v>
      </c>
      <c r="H29" s="143"/>
      <c r="I29" s="143"/>
      <c r="J29" s="143"/>
      <c r="K29" s="143"/>
      <c r="L29" s="143"/>
      <c r="M29" s="144"/>
      <c r="N29" s="144"/>
      <c r="O29" s="144"/>
      <c r="P29" s="144"/>
      <c r="Q29" s="144"/>
    </row>
    <row r="30" spans="1:17" x14ac:dyDescent="0.3">
      <c r="A30" s="140"/>
      <c r="B30" s="141">
        <v>44197</v>
      </c>
      <c r="C30" s="142">
        <v>2035536</v>
      </c>
      <c r="D30" s="142">
        <v>2413836</v>
      </c>
      <c r="E30" s="142">
        <v>174644</v>
      </c>
      <c r="F30" s="142">
        <v>809979</v>
      </c>
      <c r="G30" s="142">
        <v>5439905</v>
      </c>
      <c r="H30" s="143"/>
      <c r="I30" s="143"/>
      <c r="J30" s="143"/>
      <c r="K30" s="143"/>
      <c r="L30" s="143"/>
      <c r="M30" s="144"/>
      <c r="N30" s="144"/>
      <c r="O30" s="144"/>
      <c r="P30" s="144"/>
      <c r="Q30" s="144"/>
    </row>
    <row r="31" spans="1:17" x14ac:dyDescent="0.3">
      <c r="A31" s="140"/>
      <c r="B31" s="141">
        <v>44166</v>
      </c>
      <c r="C31" s="142">
        <v>2049991</v>
      </c>
      <c r="D31" s="142">
        <v>2445327</v>
      </c>
      <c r="E31" s="142">
        <v>179085</v>
      </c>
      <c r="F31" s="142">
        <v>809122</v>
      </c>
      <c r="G31" s="142">
        <v>5489404</v>
      </c>
      <c r="H31" s="143"/>
      <c r="I31" s="143"/>
      <c r="J31" s="143"/>
      <c r="K31" s="143"/>
      <c r="L31" s="143">
        <f t="shared" ref="L31" si="10">AVERAGE(G31:G42)</f>
        <v>5551425.833333333</v>
      </c>
      <c r="M31" s="144">
        <f>H31/H43*100-100</f>
        <v>-100</v>
      </c>
      <c r="N31" s="144">
        <f t="shared" ref="N31" si="11">I31/I43*100-100</f>
        <v>-100</v>
      </c>
      <c r="O31" s="144">
        <f t="shared" ref="O31" si="12">J31/J43*100-100</f>
        <v>-100</v>
      </c>
      <c r="P31" s="144">
        <f t="shared" ref="P31" si="13">K31/K43*100-100</f>
        <v>-100</v>
      </c>
      <c r="Q31" s="144">
        <f t="shared" ref="Q31" si="14">L31/L43*100-100</f>
        <v>-2.1530048812963258</v>
      </c>
    </row>
    <row r="32" spans="1:17" x14ac:dyDescent="0.3">
      <c r="A32" s="140"/>
      <c r="B32" s="141">
        <v>44136</v>
      </c>
      <c r="C32" s="142">
        <v>2056825</v>
      </c>
      <c r="D32" s="142">
        <v>2455576</v>
      </c>
      <c r="E32" s="142">
        <v>179364</v>
      </c>
      <c r="F32" s="142">
        <v>813675</v>
      </c>
      <c r="G32" s="142">
        <v>5511287</v>
      </c>
      <c r="H32" s="143"/>
      <c r="I32" s="143"/>
      <c r="J32" s="143"/>
      <c r="K32" s="143"/>
      <c r="L32" s="143"/>
      <c r="M32" s="144"/>
      <c r="N32" s="144"/>
      <c r="O32" s="144"/>
      <c r="P32" s="144"/>
      <c r="Q32" s="144"/>
    </row>
    <row r="33" spans="1:17" x14ac:dyDescent="0.3">
      <c r="A33" s="140"/>
      <c r="B33" s="141">
        <v>44105</v>
      </c>
      <c r="C33" s="142">
        <v>2061876</v>
      </c>
      <c r="D33" s="142">
        <v>2458196</v>
      </c>
      <c r="E33" s="142">
        <v>179108</v>
      </c>
      <c r="F33" s="142">
        <v>813137</v>
      </c>
      <c r="G33" s="142">
        <v>5543829</v>
      </c>
      <c r="H33" s="143"/>
      <c r="I33" s="143"/>
      <c r="J33" s="143"/>
      <c r="K33" s="143"/>
      <c r="L33" s="143"/>
      <c r="M33" s="144"/>
      <c r="N33" s="144"/>
      <c r="O33" s="144"/>
      <c r="P33" s="144"/>
      <c r="Q33" s="144"/>
    </row>
    <row r="34" spans="1:17" x14ac:dyDescent="0.3">
      <c r="A34" s="140"/>
      <c r="B34" s="141">
        <v>44075</v>
      </c>
      <c r="C34" s="142">
        <v>2067906</v>
      </c>
      <c r="D34" s="142">
        <v>2463613</v>
      </c>
      <c r="E34" s="142">
        <v>179087</v>
      </c>
      <c r="F34" s="142">
        <v>813781</v>
      </c>
      <c r="G34" s="142">
        <v>5556027</v>
      </c>
      <c r="H34" s="143"/>
      <c r="I34" s="143"/>
      <c r="J34" s="143"/>
      <c r="K34" s="143"/>
      <c r="L34" s="143"/>
      <c r="M34" s="144"/>
      <c r="N34" s="144"/>
      <c r="O34" s="144"/>
      <c r="P34" s="144"/>
      <c r="Q34" s="144"/>
    </row>
    <row r="35" spans="1:17" x14ac:dyDescent="0.3">
      <c r="A35" s="140"/>
      <c r="B35" s="141">
        <v>44044</v>
      </c>
      <c r="C35" s="142">
        <v>2062437</v>
      </c>
      <c r="D35" s="142">
        <v>2459601</v>
      </c>
      <c r="E35" s="142">
        <v>178304</v>
      </c>
      <c r="F35" s="142">
        <v>810623</v>
      </c>
      <c r="G35" s="142">
        <v>5516749</v>
      </c>
      <c r="H35" s="143"/>
      <c r="I35" s="143"/>
      <c r="J35" s="143"/>
      <c r="K35" s="143"/>
      <c r="L35" s="143"/>
      <c r="M35" s="144"/>
      <c r="N35" s="144"/>
      <c r="O35" s="144"/>
      <c r="P35" s="144"/>
      <c r="Q35" s="144"/>
    </row>
    <row r="36" spans="1:17" x14ac:dyDescent="0.3">
      <c r="A36" s="140"/>
      <c r="B36" s="141">
        <v>44013</v>
      </c>
      <c r="C36" s="142">
        <v>2062514</v>
      </c>
      <c r="D36" s="142">
        <v>2464528</v>
      </c>
      <c r="E36" s="142">
        <v>178174</v>
      </c>
      <c r="F36" s="142">
        <v>806287</v>
      </c>
      <c r="G36" s="142">
        <v>5517279</v>
      </c>
      <c r="H36" s="143"/>
      <c r="I36" s="143"/>
      <c r="J36" s="143"/>
      <c r="K36" s="143"/>
      <c r="L36" s="143"/>
      <c r="M36" s="144"/>
      <c r="N36" s="144"/>
      <c r="O36" s="144"/>
      <c r="P36" s="144"/>
      <c r="Q36" s="144"/>
    </row>
    <row r="37" spans="1:17" x14ac:dyDescent="0.3">
      <c r="A37" s="140"/>
      <c r="B37" s="141">
        <v>43983</v>
      </c>
      <c r="C37" s="142">
        <v>2070356</v>
      </c>
      <c r="D37" s="142">
        <v>2472423</v>
      </c>
      <c r="E37" s="142">
        <v>178785</v>
      </c>
      <c r="F37" s="142">
        <v>804571</v>
      </c>
      <c r="G37" s="142">
        <v>5532135</v>
      </c>
      <c r="H37" s="143"/>
      <c r="I37" s="143"/>
      <c r="J37" s="143"/>
      <c r="K37" s="143"/>
      <c r="L37" s="143"/>
      <c r="M37" s="144"/>
      <c r="N37" s="144"/>
      <c r="O37" s="144"/>
      <c r="P37" s="144"/>
      <c r="Q37" s="144"/>
    </row>
    <row r="38" spans="1:17" x14ac:dyDescent="0.3">
      <c r="A38" s="140"/>
      <c r="B38" s="141">
        <v>43952</v>
      </c>
      <c r="C38" s="142">
        <v>2076640</v>
      </c>
      <c r="D38" s="142">
        <v>2480130</v>
      </c>
      <c r="E38" s="142">
        <v>179131</v>
      </c>
      <c r="F38" s="142">
        <v>803915</v>
      </c>
      <c r="G38" s="142">
        <v>5545760</v>
      </c>
      <c r="H38" s="143"/>
      <c r="I38" s="143"/>
      <c r="J38" s="143"/>
      <c r="K38" s="143"/>
      <c r="L38" s="143"/>
      <c r="M38" s="144"/>
      <c r="N38" s="144"/>
      <c r="O38" s="144"/>
      <c r="P38" s="144"/>
      <c r="Q38" s="144"/>
    </row>
    <row r="39" spans="1:17" x14ac:dyDescent="0.3">
      <c r="A39" s="140"/>
      <c r="B39" s="141">
        <v>43922</v>
      </c>
      <c r="C39" s="142">
        <v>2085272</v>
      </c>
      <c r="D39" s="142">
        <v>2490771</v>
      </c>
      <c r="E39" s="142">
        <v>179955</v>
      </c>
      <c r="F39" s="142">
        <v>808786</v>
      </c>
      <c r="G39" s="142">
        <v>5570817</v>
      </c>
      <c r="H39" s="143"/>
      <c r="I39" s="143"/>
      <c r="J39" s="143"/>
      <c r="K39" s="143"/>
      <c r="L39" s="143"/>
      <c r="M39" s="144"/>
      <c r="N39" s="144"/>
      <c r="O39" s="144"/>
      <c r="P39" s="144"/>
      <c r="Q39" s="144"/>
    </row>
    <row r="40" spans="1:17" x14ac:dyDescent="0.3">
      <c r="A40" s="140"/>
      <c r="B40" s="141">
        <v>43891</v>
      </c>
      <c r="C40" s="142">
        <v>2097798</v>
      </c>
      <c r="D40" s="142">
        <v>2502790</v>
      </c>
      <c r="E40" s="142">
        <v>181049</v>
      </c>
      <c r="F40" s="142">
        <v>815477</v>
      </c>
      <c r="G40" s="142">
        <v>5603084</v>
      </c>
      <c r="H40" s="143"/>
      <c r="I40" s="143"/>
      <c r="J40" s="143"/>
      <c r="K40" s="143"/>
      <c r="L40" s="143"/>
      <c r="M40" s="144"/>
      <c r="N40" s="144"/>
      <c r="O40" s="144"/>
      <c r="P40" s="144"/>
      <c r="Q40" s="144"/>
    </row>
    <row r="41" spans="1:17" x14ac:dyDescent="0.3">
      <c r="A41" s="140"/>
      <c r="B41" s="141">
        <v>43862</v>
      </c>
      <c r="C41" s="142">
        <v>2098878</v>
      </c>
      <c r="D41" s="142">
        <v>2507908</v>
      </c>
      <c r="E41" s="142">
        <v>181252</v>
      </c>
      <c r="F41" s="142">
        <v>816163</v>
      </c>
      <c r="G41" s="142">
        <v>5610125</v>
      </c>
      <c r="H41" s="143"/>
      <c r="I41" s="143"/>
      <c r="J41" s="143"/>
      <c r="K41" s="143"/>
      <c r="L41" s="143"/>
      <c r="M41" s="144"/>
      <c r="N41" s="144"/>
      <c r="O41" s="144"/>
      <c r="P41" s="144"/>
      <c r="Q41" s="144"/>
    </row>
    <row r="42" spans="1:17" x14ac:dyDescent="0.3">
      <c r="A42" s="146">
        <v>2020</v>
      </c>
      <c r="B42" s="141">
        <v>43831</v>
      </c>
      <c r="C42" s="142">
        <v>2099812</v>
      </c>
      <c r="D42" s="142">
        <v>2518121</v>
      </c>
      <c r="E42" s="142">
        <v>181086</v>
      </c>
      <c r="F42" s="142">
        <v>815712</v>
      </c>
      <c r="G42" s="142">
        <v>5620614</v>
      </c>
      <c r="H42" s="143"/>
      <c r="I42" s="143"/>
      <c r="J42" s="143"/>
      <c r="K42" s="143"/>
      <c r="L42" s="143"/>
      <c r="M42" s="144"/>
      <c r="N42" s="144"/>
      <c r="O42" s="144"/>
      <c r="P42" s="144"/>
      <c r="Q42" s="144"/>
    </row>
    <row r="43" spans="1:17" x14ac:dyDescent="0.3">
      <c r="A43" s="140"/>
      <c r="B43" s="141">
        <v>43800</v>
      </c>
      <c r="C43" s="142">
        <v>2107231</v>
      </c>
      <c r="D43" s="142">
        <v>2524589</v>
      </c>
      <c r="E43" s="142">
        <v>179874</v>
      </c>
      <c r="F43" s="142">
        <v>825334</v>
      </c>
      <c r="G43" s="142">
        <v>5643038</v>
      </c>
      <c r="H43" s="143">
        <f>AVERAGE(C43:C66)</f>
        <v>2122809.2916666665</v>
      </c>
      <c r="I43" s="143">
        <f t="shared" ref="I43" si="15">AVERAGE(D43:D66)</f>
        <v>2516032.2916666665</v>
      </c>
      <c r="J43" s="143">
        <f t="shared" ref="J43" si="16">AVERAGE(E43:E66)</f>
        <v>178326.625</v>
      </c>
      <c r="K43" s="143">
        <f t="shared" ref="K43" si="17">AVERAGE(F43:F66)</f>
        <v>828838.16666666663</v>
      </c>
      <c r="L43" s="143">
        <f t="shared" ref="L43" si="18">AVERAGE(G43:G54)</f>
        <v>5673578.25</v>
      </c>
      <c r="M43" s="144">
        <f>H43/H55*100-100</f>
        <v>0.11600878377204538</v>
      </c>
      <c r="N43" s="144">
        <f t="shared" ref="N43" si="19">I43/I55*100-100</f>
        <v>0.69876716633963554</v>
      </c>
      <c r="O43" s="144">
        <f t="shared" ref="O43" si="20">J43/J55*100-100</f>
        <v>1.1016478298707</v>
      </c>
      <c r="P43" s="144">
        <f t="shared" ref="P43" si="21">K43/K55*100-100</f>
        <v>-1.2445593254696519E-2</v>
      </c>
      <c r="Q43" s="144">
        <f t="shared" ref="Q43" si="22">L43/L55*100-100</f>
        <v>0.77252840399324896</v>
      </c>
    </row>
    <row r="44" spans="1:17" x14ac:dyDescent="0.3">
      <c r="A44" s="140"/>
      <c r="B44" s="141">
        <v>43770</v>
      </c>
      <c r="C44" s="142">
        <v>2117513</v>
      </c>
      <c r="D44" s="142">
        <v>2535460</v>
      </c>
      <c r="E44" s="142">
        <v>180395</v>
      </c>
      <c r="F44" s="142">
        <v>831706</v>
      </c>
      <c r="G44" s="142">
        <v>5671058</v>
      </c>
    </row>
    <row r="45" spans="1:17" x14ac:dyDescent="0.3">
      <c r="A45" s="140"/>
      <c r="B45" s="141">
        <v>43739</v>
      </c>
      <c r="C45" s="142">
        <v>2125103</v>
      </c>
      <c r="D45" s="142">
        <v>2539618</v>
      </c>
      <c r="E45" s="142">
        <v>180391</v>
      </c>
      <c r="F45" s="142">
        <v>832590</v>
      </c>
      <c r="G45" s="142">
        <v>5683620</v>
      </c>
    </row>
    <row r="46" spans="1:17" x14ac:dyDescent="0.3">
      <c r="A46" s="140"/>
      <c r="B46" s="141">
        <v>43709</v>
      </c>
      <c r="C46" s="142">
        <v>2134062</v>
      </c>
      <c r="D46" s="142">
        <v>2545924</v>
      </c>
      <c r="E46" s="142">
        <v>181168</v>
      </c>
      <c r="F46" s="142">
        <v>834871</v>
      </c>
      <c r="G46" s="142">
        <v>5701929</v>
      </c>
    </row>
    <row r="47" spans="1:17" x14ac:dyDescent="0.3">
      <c r="A47" s="140"/>
      <c r="B47" s="141">
        <v>43678</v>
      </c>
      <c r="C47" s="142">
        <v>2131747</v>
      </c>
      <c r="D47" s="142">
        <v>2540968</v>
      </c>
      <c r="E47" s="142">
        <v>180667</v>
      </c>
      <c r="F47" s="142">
        <v>836348</v>
      </c>
      <c r="G47" s="142">
        <v>5695534</v>
      </c>
    </row>
    <row r="48" spans="1:17" x14ac:dyDescent="0.3">
      <c r="A48" s="140"/>
      <c r="B48" s="141">
        <v>43647</v>
      </c>
      <c r="C48" s="142">
        <v>2125615</v>
      </c>
      <c r="D48" s="142">
        <v>2537836</v>
      </c>
      <c r="E48" s="142">
        <v>179856</v>
      </c>
      <c r="F48" s="142">
        <v>831883</v>
      </c>
      <c r="G48" s="142">
        <v>5680850</v>
      </c>
    </row>
    <row r="49" spans="1:17" x14ac:dyDescent="0.3">
      <c r="A49" s="140"/>
      <c r="B49" s="141">
        <v>43617</v>
      </c>
      <c r="C49" s="142">
        <v>2122640</v>
      </c>
      <c r="D49" s="142">
        <v>2530531</v>
      </c>
      <c r="E49" s="142">
        <v>179848</v>
      </c>
      <c r="F49" s="142">
        <v>826601</v>
      </c>
      <c r="G49" s="142">
        <v>5665363</v>
      </c>
    </row>
    <row r="50" spans="1:17" x14ac:dyDescent="0.3">
      <c r="A50" s="140"/>
      <c r="B50" s="141">
        <v>43586</v>
      </c>
      <c r="C50" s="142">
        <v>2125458</v>
      </c>
      <c r="D50" s="142">
        <v>2530846</v>
      </c>
      <c r="E50" s="142">
        <v>179863</v>
      </c>
      <c r="F50" s="142">
        <v>825585</v>
      </c>
      <c r="G50" s="142">
        <v>5667353</v>
      </c>
    </row>
    <row r="51" spans="1:17" x14ac:dyDescent="0.3">
      <c r="A51" s="140"/>
      <c r="B51" s="141">
        <v>43556</v>
      </c>
      <c r="C51" s="142">
        <v>2130084</v>
      </c>
      <c r="D51" s="142">
        <v>2533456</v>
      </c>
      <c r="E51" s="142">
        <v>180149</v>
      </c>
      <c r="F51" s="142">
        <v>826179</v>
      </c>
      <c r="G51" s="142">
        <v>5675478</v>
      </c>
    </row>
    <row r="52" spans="1:17" x14ac:dyDescent="0.3">
      <c r="A52" s="140"/>
      <c r="B52" s="141">
        <v>43525</v>
      </c>
      <c r="C52" s="142">
        <v>2131681</v>
      </c>
      <c r="D52" s="142">
        <v>2532025</v>
      </c>
      <c r="E52" s="142">
        <v>180344</v>
      </c>
      <c r="F52" s="142">
        <v>826290</v>
      </c>
      <c r="G52" s="142">
        <v>5676094</v>
      </c>
    </row>
    <row r="53" spans="1:17" x14ac:dyDescent="0.3">
      <c r="A53" s="140"/>
      <c r="B53" s="141">
        <v>43497</v>
      </c>
      <c r="C53" s="142">
        <v>2128508</v>
      </c>
      <c r="D53" s="142">
        <v>2529344</v>
      </c>
      <c r="E53" s="142">
        <v>180487</v>
      </c>
      <c r="F53" s="142">
        <v>824992</v>
      </c>
      <c r="G53" s="142">
        <v>5669221</v>
      </c>
    </row>
    <row r="54" spans="1:17" x14ac:dyDescent="0.3">
      <c r="A54" s="146" t="s">
        <v>353</v>
      </c>
      <c r="B54" s="141">
        <v>43466</v>
      </c>
      <c r="C54" s="142">
        <v>2123587</v>
      </c>
      <c r="D54" s="142">
        <v>2521301</v>
      </c>
      <c r="E54" s="142">
        <v>180195</v>
      </c>
      <c r="F54" s="142">
        <v>822441</v>
      </c>
      <c r="G54" s="142">
        <v>5653401</v>
      </c>
    </row>
    <row r="55" spans="1:17" x14ac:dyDescent="0.3">
      <c r="A55" s="140"/>
      <c r="B55" s="141">
        <v>43435</v>
      </c>
      <c r="C55" s="142">
        <v>2137800</v>
      </c>
      <c r="D55" s="142">
        <v>2518971</v>
      </c>
      <c r="E55" s="142">
        <v>177943</v>
      </c>
      <c r="F55" s="142">
        <v>832336</v>
      </c>
      <c r="G55" s="142">
        <v>5673287</v>
      </c>
      <c r="H55" s="143">
        <f>AVERAGE(C55:C66)</f>
        <v>2120349.5</v>
      </c>
      <c r="I55" s="143">
        <f t="shared" ref="I55:L55" si="23">AVERAGE(D55:D66)</f>
        <v>2498573.0833333335</v>
      </c>
      <c r="J55" s="143">
        <f t="shared" si="23"/>
        <v>176383.5</v>
      </c>
      <c r="K55" s="143">
        <f t="shared" si="23"/>
        <v>828941.33333333337</v>
      </c>
      <c r="L55" s="143">
        <f t="shared" si="23"/>
        <v>5630084.25</v>
      </c>
      <c r="M55" s="144">
        <f>H55/H67*100-100</f>
        <v>2.9054761926331736</v>
      </c>
      <c r="N55" s="144">
        <f t="shared" ref="N55:Q55" si="24">I55/I67*100-100</f>
        <v>2.7229628133332255</v>
      </c>
      <c r="O55" s="144">
        <f t="shared" si="24"/>
        <v>2.7721156974231747</v>
      </c>
      <c r="P55" s="144">
        <f t="shared" si="24"/>
        <v>1.7733428688649724</v>
      </c>
      <c r="Q55" s="144">
        <f t="shared" si="24"/>
        <v>2.6575462059168302</v>
      </c>
    </row>
    <row r="56" spans="1:17" x14ac:dyDescent="0.3">
      <c r="A56" s="140"/>
      <c r="B56" s="141">
        <v>43405</v>
      </c>
      <c r="C56" s="142">
        <v>2145706</v>
      </c>
      <c r="D56" s="142">
        <v>2526832</v>
      </c>
      <c r="E56" s="142">
        <v>178344</v>
      </c>
      <c r="F56" s="142">
        <v>836811</v>
      </c>
      <c r="G56" s="142">
        <v>5693882</v>
      </c>
    </row>
    <row r="57" spans="1:17" x14ac:dyDescent="0.3">
      <c r="A57" s="140"/>
      <c r="B57" s="141">
        <v>43374</v>
      </c>
      <c r="C57" s="142">
        <v>2145255</v>
      </c>
      <c r="D57" s="142">
        <v>2525933</v>
      </c>
      <c r="E57" s="142">
        <v>178282</v>
      </c>
      <c r="F57" s="142">
        <v>837691</v>
      </c>
      <c r="G57" s="142">
        <v>5693327</v>
      </c>
    </row>
    <row r="58" spans="1:17" x14ac:dyDescent="0.3">
      <c r="A58" s="140"/>
      <c r="B58" s="141">
        <v>43344</v>
      </c>
      <c r="C58" s="142">
        <v>2144541</v>
      </c>
      <c r="D58" s="142">
        <v>2523055</v>
      </c>
      <c r="E58" s="142">
        <v>177554</v>
      </c>
      <c r="F58" s="142">
        <v>837917</v>
      </c>
      <c r="G58" s="142">
        <v>5689241</v>
      </c>
    </row>
    <row r="59" spans="1:17" x14ac:dyDescent="0.3">
      <c r="A59" s="140"/>
      <c r="B59" s="141">
        <v>43313</v>
      </c>
      <c r="C59" s="142">
        <v>2137122</v>
      </c>
      <c r="D59" s="142">
        <v>2516025</v>
      </c>
      <c r="E59" s="142">
        <v>176948</v>
      </c>
      <c r="F59" s="142">
        <v>838121</v>
      </c>
      <c r="G59" s="142">
        <v>5674339</v>
      </c>
    </row>
    <row r="60" spans="1:17" x14ac:dyDescent="0.3">
      <c r="A60" s="140"/>
      <c r="B60" s="141">
        <v>43282</v>
      </c>
      <c r="C60" s="142">
        <v>2125889</v>
      </c>
      <c r="D60" s="142">
        <v>2507648</v>
      </c>
      <c r="E60" s="142">
        <v>176143</v>
      </c>
      <c r="F60" s="142">
        <v>832605</v>
      </c>
      <c r="G60" s="142">
        <v>5648411</v>
      </c>
    </row>
    <row r="61" spans="1:17" x14ac:dyDescent="0.3">
      <c r="A61" s="140"/>
      <c r="B61" s="141">
        <v>43252</v>
      </c>
      <c r="C61" s="142">
        <v>2112655</v>
      </c>
      <c r="D61" s="142">
        <v>2489593</v>
      </c>
      <c r="E61" s="142">
        <v>175502</v>
      </c>
      <c r="F61" s="142">
        <v>828531</v>
      </c>
      <c r="G61" s="142">
        <v>5612458</v>
      </c>
    </row>
    <row r="62" spans="1:17" x14ac:dyDescent="0.3">
      <c r="A62" s="140"/>
      <c r="B62" s="141">
        <v>43221</v>
      </c>
      <c r="C62" s="142">
        <v>2108460</v>
      </c>
      <c r="D62" s="142">
        <v>2484468</v>
      </c>
      <c r="E62" s="142">
        <v>176033</v>
      </c>
      <c r="F62" s="142">
        <v>823373</v>
      </c>
      <c r="G62" s="142">
        <v>5597492</v>
      </c>
    </row>
    <row r="63" spans="1:17" x14ac:dyDescent="0.3">
      <c r="A63" s="140"/>
      <c r="B63" s="141">
        <v>43191</v>
      </c>
      <c r="C63" s="142">
        <v>2105430</v>
      </c>
      <c r="D63" s="142">
        <v>2481861</v>
      </c>
      <c r="E63" s="142">
        <v>175763</v>
      </c>
      <c r="F63" s="142">
        <v>822161</v>
      </c>
      <c r="G63" s="142">
        <v>5590382</v>
      </c>
    </row>
    <row r="64" spans="1:17" x14ac:dyDescent="0.3">
      <c r="A64" s="140"/>
      <c r="B64" s="141">
        <v>43160</v>
      </c>
      <c r="C64" s="142">
        <v>2103707</v>
      </c>
      <c r="D64" s="142">
        <v>2477506</v>
      </c>
      <c r="E64" s="142">
        <v>175632</v>
      </c>
      <c r="F64" s="142">
        <v>822657</v>
      </c>
      <c r="G64" s="142">
        <v>5584932</v>
      </c>
    </row>
    <row r="65" spans="1:17" x14ac:dyDescent="0.3">
      <c r="A65" s="140"/>
      <c r="B65" s="141">
        <v>43132</v>
      </c>
      <c r="C65" s="142">
        <v>2095380</v>
      </c>
      <c r="D65" s="142">
        <v>2470526</v>
      </c>
      <c r="E65" s="142">
        <v>174894</v>
      </c>
      <c r="F65" s="142">
        <v>818996</v>
      </c>
      <c r="G65" s="142">
        <v>5565333</v>
      </c>
    </row>
    <row r="66" spans="1:17" x14ac:dyDescent="0.3">
      <c r="A66" s="146" t="s">
        <v>354</v>
      </c>
      <c r="B66" s="141">
        <v>43101</v>
      </c>
      <c r="C66" s="142">
        <v>2082249</v>
      </c>
      <c r="D66" s="142">
        <v>2460459</v>
      </c>
      <c r="E66" s="142">
        <v>173564</v>
      </c>
      <c r="F66" s="142">
        <v>816097</v>
      </c>
      <c r="G66" s="142">
        <v>5537927</v>
      </c>
    </row>
    <row r="67" spans="1:17" x14ac:dyDescent="0.3">
      <c r="A67" s="140"/>
      <c r="B67" s="141">
        <v>43070</v>
      </c>
      <c r="C67" s="142">
        <v>2078329</v>
      </c>
      <c r="D67" s="142">
        <v>2455064</v>
      </c>
      <c r="E67" s="142">
        <v>173206</v>
      </c>
      <c r="F67" s="142">
        <v>821307</v>
      </c>
      <c r="G67" s="142">
        <v>5533527</v>
      </c>
      <c r="H67" s="143">
        <f>AVERAGE(C67:C78)</f>
        <v>2060482.6666666667</v>
      </c>
      <c r="I67" s="143">
        <f t="shared" ref="I67:L67" si="25">AVERAGE(D67:D78)</f>
        <v>2432341.3333333335</v>
      </c>
      <c r="J67" s="143">
        <f t="shared" si="25"/>
        <v>171625.83333333334</v>
      </c>
      <c r="K67" s="143">
        <f t="shared" si="25"/>
        <v>814497.5</v>
      </c>
      <c r="L67" s="143">
        <f t="shared" si="25"/>
        <v>5484335.5</v>
      </c>
      <c r="M67" s="144">
        <f>H67/H79*100-100</f>
        <v>1.6749825708550077</v>
      </c>
      <c r="N67" s="144">
        <f t="shared" ref="N67:Q67" si="26">I67/I79*100-100</f>
        <v>1.3095082069178403</v>
      </c>
      <c r="O67" s="144">
        <f t="shared" si="26"/>
        <v>1.2760374535113641</v>
      </c>
      <c r="P67" s="144">
        <f t="shared" si="26"/>
        <v>2.4401241191579288</v>
      </c>
      <c r="Q67" s="144">
        <f t="shared" si="26"/>
        <v>1.5950016859681853</v>
      </c>
    </row>
    <row r="68" spans="1:17" x14ac:dyDescent="0.3">
      <c r="A68" s="140"/>
      <c r="B68" s="141">
        <v>43040</v>
      </c>
      <c r="C68" s="142">
        <v>2082603</v>
      </c>
      <c r="D68" s="142">
        <v>2458892</v>
      </c>
      <c r="E68" s="142">
        <v>173465</v>
      </c>
      <c r="F68" s="142">
        <v>825281</v>
      </c>
      <c r="G68" s="142">
        <v>5545793</v>
      </c>
    </row>
    <row r="69" spans="1:17" x14ac:dyDescent="0.3">
      <c r="A69" s="140"/>
      <c r="B69" s="141">
        <v>43009</v>
      </c>
      <c r="C69" s="142">
        <v>2080204</v>
      </c>
      <c r="D69" s="142">
        <v>2456079</v>
      </c>
      <c r="E69" s="142">
        <v>173375</v>
      </c>
      <c r="F69" s="142">
        <v>824575</v>
      </c>
      <c r="G69" s="142">
        <v>5539736</v>
      </c>
    </row>
    <row r="70" spans="1:17" x14ac:dyDescent="0.3">
      <c r="A70" s="140"/>
      <c r="B70" s="141">
        <v>42979</v>
      </c>
      <c r="C70" s="142">
        <v>2082929</v>
      </c>
      <c r="D70" s="142">
        <v>2455878</v>
      </c>
      <c r="E70" s="142">
        <v>173213</v>
      </c>
      <c r="F70" s="142">
        <v>825553</v>
      </c>
      <c r="G70" s="142">
        <v>5542908</v>
      </c>
    </row>
    <row r="71" spans="1:17" x14ac:dyDescent="0.3">
      <c r="A71" s="140"/>
      <c r="B71" s="141">
        <v>42948</v>
      </c>
      <c r="C71" s="142">
        <v>2075169</v>
      </c>
      <c r="D71" s="142">
        <v>2446025</v>
      </c>
      <c r="E71" s="142">
        <v>172120</v>
      </c>
      <c r="F71" s="142">
        <v>824012</v>
      </c>
      <c r="G71" s="142">
        <v>5522466</v>
      </c>
    </row>
    <row r="72" spans="1:17" x14ac:dyDescent="0.3">
      <c r="A72" s="140"/>
      <c r="B72" s="141">
        <v>42917</v>
      </c>
      <c r="C72" s="142">
        <v>2064432</v>
      </c>
      <c r="D72" s="142">
        <v>2435691</v>
      </c>
      <c r="E72" s="142">
        <v>171261</v>
      </c>
      <c r="F72" s="142">
        <v>819179</v>
      </c>
      <c r="G72" s="142">
        <v>5495674</v>
      </c>
    </row>
    <row r="73" spans="1:17" x14ac:dyDescent="0.3">
      <c r="A73" s="140"/>
      <c r="B73" s="141">
        <v>42887</v>
      </c>
      <c r="C73" s="142">
        <v>2054243</v>
      </c>
      <c r="D73" s="142">
        <v>2423237</v>
      </c>
      <c r="E73" s="142">
        <v>170881</v>
      </c>
      <c r="F73" s="142">
        <v>813715</v>
      </c>
      <c r="G73" s="142">
        <v>5467307</v>
      </c>
    </row>
    <row r="74" spans="1:17" x14ac:dyDescent="0.3">
      <c r="A74" s="140"/>
      <c r="B74" s="141">
        <v>42856</v>
      </c>
      <c r="C74" s="142">
        <v>2048325</v>
      </c>
      <c r="D74" s="142">
        <v>2419504</v>
      </c>
      <c r="E74" s="142">
        <v>170824</v>
      </c>
      <c r="F74" s="142">
        <v>808859</v>
      </c>
      <c r="G74" s="142">
        <v>5452777</v>
      </c>
    </row>
    <row r="75" spans="1:17" x14ac:dyDescent="0.3">
      <c r="A75" s="140"/>
      <c r="B75" s="141">
        <v>42826</v>
      </c>
      <c r="C75" s="142">
        <v>2046716</v>
      </c>
      <c r="D75" s="142">
        <v>2416321</v>
      </c>
      <c r="E75" s="142">
        <v>170916</v>
      </c>
      <c r="F75" s="142">
        <v>807696</v>
      </c>
      <c r="G75" s="142">
        <v>5446935</v>
      </c>
    </row>
    <row r="76" spans="1:17" x14ac:dyDescent="0.3">
      <c r="A76" s="140"/>
      <c r="B76" s="141">
        <v>42795</v>
      </c>
      <c r="C76" s="142">
        <v>2045985</v>
      </c>
      <c r="D76" s="142">
        <v>2414126</v>
      </c>
      <c r="E76" s="142">
        <v>171001</v>
      </c>
      <c r="F76" s="142">
        <v>805925</v>
      </c>
      <c r="G76" s="142">
        <v>5442380</v>
      </c>
    </row>
    <row r="77" spans="1:17" x14ac:dyDescent="0.3">
      <c r="A77" s="140"/>
      <c r="B77" s="141">
        <v>42767</v>
      </c>
      <c r="C77" s="142">
        <v>2038091</v>
      </c>
      <c r="D77" s="142">
        <v>2406996</v>
      </c>
      <c r="E77" s="142">
        <v>169980</v>
      </c>
      <c r="F77" s="142">
        <v>801072</v>
      </c>
      <c r="G77" s="142">
        <v>5421681</v>
      </c>
    </row>
    <row r="78" spans="1:17" x14ac:dyDescent="0.3">
      <c r="A78" s="146" t="s">
        <v>355</v>
      </c>
      <c r="B78" s="141">
        <v>42736</v>
      </c>
      <c r="C78" s="142">
        <v>2028766</v>
      </c>
      <c r="D78" s="142">
        <v>2400283</v>
      </c>
      <c r="E78" s="142">
        <v>169268</v>
      </c>
      <c r="F78" s="142">
        <v>796796</v>
      </c>
      <c r="G78" s="142">
        <v>5400842</v>
      </c>
    </row>
    <row r="79" spans="1:17" x14ac:dyDescent="0.3">
      <c r="A79" s="140"/>
      <c r="B79" s="141">
        <v>42705</v>
      </c>
      <c r="C79" s="142">
        <v>2030849</v>
      </c>
      <c r="D79" s="142">
        <v>2408158</v>
      </c>
      <c r="E79" s="142">
        <v>170028</v>
      </c>
      <c r="F79" s="142">
        <v>797447</v>
      </c>
      <c r="G79" s="142">
        <v>5412947</v>
      </c>
      <c r="H79" s="143">
        <f>AVERAGE(C79:C90)</f>
        <v>2026538.5</v>
      </c>
      <c r="I79" s="143">
        <f t="shared" ref="I79:L79" si="27">AVERAGE(D79:D90)</f>
        <v>2400901.3333333335</v>
      </c>
      <c r="J79" s="143">
        <f t="shared" si="27"/>
        <v>169463.41666666666</v>
      </c>
      <c r="K79" s="143">
        <f t="shared" si="27"/>
        <v>795096.16666666663</v>
      </c>
      <c r="L79" s="143">
        <f t="shared" si="27"/>
        <v>5398233.583333333</v>
      </c>
      <c r="M79" s="144">
        <f>H79/H91*100-100</f>
        <v>0.35686715896913768</v>
      </c>
      <c r="N79" s="144">
        <f t="shared" ref="N79:Q79" si="28">I79/I91*100-100</f>
        <v>1.1129550278738947</v>
      </c>
      <c r="O79" s="144">
        <f t="shared" si="28"/>
        <v>1.0713691069356202</v>
      </c>
      <c r="P79" s="144">
        <f t="shared" si="28"/>
        <v>1.0881769002887722</v>
      </c>
      <c r="Q79" s="144">
        <f t="shared" si="28"/>
        <v>0.83353736235667952</v>
      </c>
    </row>
    <row r="80" spans="1:17" x14ac:dyDescent="0.3">
      <c r="A80" s="140"/>
      <c r="B80" s="141">
        <v>42675</v>
      </c>
      <c r="C80" s="142">
        <v>2036067</v>
      </c>
      <c r="D80" s="142">
        <v>2414996</v>
      </c>
      <c r="E80" s="142">
        <v>170415</v>
      </c>
      <c r="F80" s="142">
        <v>801456</v>
      </c>
      <c r="G80" s="142">
        <v>5429261</v>
      </c>
    </row>
    <row r="81" spans="1:17" x14ac:dyDescent="0.3">
      <c r="A81" s="140"/>
      <c r="B81" s="141">
        <v>42644</v>
      </c>
      <c r="C81" s="142">
        <v>2037737</v>
      </c>
      <c r="D81" s="142">
        <v>2412473</v>
      </c>
      <c r="E81" s="142">
        <v>170294</v>
      </c>
      <c r="F81" s="142">
        <v>801595</v>
      </c>
      <c r="G81" s="142">
        <v>5428389</v>
      </c>
    </row>
    <row r="82" spans="1:17" x14ac:dyDescent="0.3">
      <c r="A82" s="140"/>
      <c r="B82" s="141">
        <v>42614</v>
      </c>
      <c r="C82" s="142">
        <v>2043728</v>
      </c>
      <c r="D82" s="142">
        <v>2416241</v>
      </c>
      <c r="E82" s="142">
        <v>170458</v>
      </c>
      <c r="F82" s="142">
        <v>804624</v>
      </c>
      <c r="G82" s="142">
        <v>5441091</v>
      </c>
    </row>
    <row r="83" spans="1:17" x14ac:dyDescent="0.3">
      <c r="A83" s="140"/>
      <c r="B83" s="141">
        <v>42583</v>
      </c>
      <c r="C83" s="142">
        <v>2037200</v>
      </c>
      <c r="D83" s="142">
        <v>2410372</v>
      </c>
      <c r="E83" s="142">
        <v>169628</v>
      </c>
      <c r="F83" s="142">
        <v>802624</v>
      </c>
      <c r="G83" s="142">
        <v>5425793</v>
      </c>
    </row>
    <row r="84" spans="1:17" x14ac:dyDescent="0.3">
      <c r="A84" s="140"/>
      <c r="B84" s="141">
        <v>42552</v>
      </c>
      <c r="C84" s="142">
        <v>2025605</v>
      </c>
      <c r="D84" s="142">
        <v>2400021</v>
      </c>
      <c r="E84" s="142">
        <v>169630</v>
      </c>
      <c r="F84" s="142">
        <v>797294</v>
      </c>
      <c r="G84" s="142">
        <v>5398699</v>
      </c>
    </row>
    <row r="85" spans="1:17" x14ac:dyDescent="0.3">
      <c r="A85" s="140"/>
      <c r="B85" s="141">
        <v>42522</v>
      </c>
      <c r="C85" s="142">
        <v>2019836</v>
      </c>
      <c r="D85" s="142">
        <v>2394108</v>
      </c>
      <c r="E85" s="142">
        <v>168975</v>
      </c>
      <c r="F85" s="142">
        <v>794227</v>
      </c>
      <c r="G85" s="142">
        <v>5383210</v>
      </c>
    </row>
    <row r="86" spans="1:17" x14ac:dyDescent="0.3">
      <c r="A86" s="140"/>
      <c r="B86" s="141">
        <v>42491</v>
      </c>
      <c r="C86" s="142">
        <v>2018675</v>
      </c>
      <c r="D86" s="142">
        <v>2392219</v>
      </c>
      <c r="E86" s="142">
        <v>168800</v>
      </c>
      <c r="F86" s="142">
        <v>790838</v>
      </c>
      <c r="G86" s="142">
        <v>5376655</v>
      </c>
    </row>
    <row r="87" spans="1:17" x14ac:dyDescent="0.3">
      <c r="A87" s="140"/>
      <c r="B87" s="141">
        <v>42461</v>
      </c>
      <c r="C87" s="142">
        <v>2018905</v>
      </c>
      <c r="D87" s="142">
        <v>2391527</v>
      </c>
      <c r="E87" s="142">
        <v>168836</v>
      </c>
      <c r="F87" s="142">
        <v>789775</v>
      </c>
      <c r="G87" s="142">
        <v>5375216</v>
      </c>
    </row>
    <row r="88" spans="1:17" x14ac:dyDescent="0.3">
      <c r="A88" s="140"/>
      <c r="B88" s="141">
        <v>42430</v>
      </c>
      <c r="C88" s="142">
        <v>2022257</v>
      </c>
      <c r="D88" s="142">
        <v>2394609</v>
      </c>
      <c r="E88" s="142">
        <v>168731</v>
      </c>
      <c r="F88" s="142">
        <v>789947</v>
      </c>
      <c r="G88" s="142">
        <v>5381754</v>
      </c>
    </row>
    <row r="89" spans="1:17" x14ac:dyDescent="0.3">
      <c r="A89" s="140"/>
      <c r="B89" s="141">
        <v>42401</v>
      </c>
      <c r="C89" s="142">
        <v>2017791</v>
      </c>
      <c r="D89" s="142">
        <v>2390222</v>
      </c>
      <c r="E89" s="142">
        <v>169243</v>
      </c>
      <c r="F89" s="142">
        <v>787495</v>
      </c>
      <c r="G89" s="142">
        <v>5371169</v>
      </c>
    </row>
    <row r="90" spans="1:17" x14ac:dyDescent="0.3">
      <c r="A90" s="146" t="s">
        <v>356</v>
      </c>
      <c r="B90" s="141">
        <v>42370</v>
      </c>
      <c r="C90" s="142">
        <v>2009812</v>
      </c>
      <c r="D90" s="142">
        <v>2385870</v>
      </c>
      <c r="E90" s="142">
        <v>168523</v>
      </c>
      <c r="F90" s="142">
        <v>783832</v>
      </c>
      <c r="G90" s="142">
        <v>5354619</v>
      </c>
    </row>
    <row r="91" spans="1:17" x14ac:dyDescent="0.3">
      <c r="A91" s="140"/>
      <c r="B91" s="141">
        <v>42339</v>
      </c>
      <c r="C91" s="142">
        <v>2020206</v>
      </c>
      <c r="D91" s="142">
        <v>2387196</v>
      </c>
      <c r="E91" s="142">
        <v>169013</v>
      </c>
      <c r="F91" s="142">
        <v>788348</v>
      </c>
      <c r="G91" s="142">
        <v>5370644</v>
      </c>
      <c r="H91" s="143">
        <f>AVERAGE(C91:C102)</f>
        <v>2019332.1666666667</v>
      </c>
      <c r="I91" s="143">
        <f t="shared" ref="I91:L91" si="29">AVERAGE(D91:D102)</f>
        <v>2374474.5</v>
      </c>
      <c r="J91" s="143">
        <f t="shared" si="29"/>
        <v>167667.08333333334</v>
      </c>
      <c r="K91" s="143">
        <f t="shared" si="29"/>
        <v>786537.25</v>
      </c>
      <c r="L91" s="143">
        <f t="shared" si="29"/>
        <v>5353609.25</v>
      </c>
      <c r="M91" s="144">
        <f>H91/H103*100-100</f>
        <v>0.3928880761998812</v>
      </c>
      <c r="N91" s="144">
        <f t="shared" ref="N91:Q91" si="30">I91/I103*100-100</f>
        <v>1.5133539910631413</v>
      </c>
      <c r="O91" s="144">
        <f t="shared" si="30"/>
        <v>0.24238468666860058</v>
      </c>
      <c r="P91" s="144">
        <f t="shared" si="30"/>
        <v>1.2622745725605142</v>
      </c>
      <c r="Q91" s="144">
        <f t="shared" si="30"/>
        <v>1.0175992238021507</v>
      </c>
    </row>
    <row r="92" spans="1:17" x14ac:dyDescent="0.3">
      <c r="A92" s="140"/>
      <c r="B92" s="141">
        <v>42309</v>
      </c>
      <c r="C92" s="142">
        <v>2028000</v>
      </c>
      <c r="D92" s="142">
        <v>2393285</v>
      </c>
      <c r="E92" s="142">
        <v>169013</v>
      </c>
      <c r="F92" s="142">
        <v>793406</v>
      </c>
      <c r="G92" s="142">
        <v>5389394</v>
      </c>
    </row>
    <row r="93" spans="1:17" x14ac:dyDescent="0.3">
      <c r="A93" s="140"/>
      <c r="B93" s="141">
        <v>42278</v>
      </c>
      <c r="C93" s="142">
        <v>2029709</v>
      </c>
      <c r="D93" s="142">
        <v>2392341</v>
      </c>
      <c r="E93" s="142">
        <v>169256</v>
      </c>
      <c r="F93" s="142">
        <v>794320</v>
      </c>
      <c r="G93" s="142">
        <v>5391349</v>
      </c>
    </row>
    <row r="94" spans="1:17" x14ac:dyDescent="0.3">
      <c r="A94" s="140"/>
      <c r="B94" s="141">
        <v>42248</v>
      </c>
      <c r="C94" s="142">
        <v>2035999</v>
      </c>
      <c r="D94" s="142">
        <v>2394899</v>
      </c>
      <c r="E94" s="142">
        <v>169360</v>
      </c>
      <c r="F94" s="142">
        <v>798036</v>
      </c>
      <c r="G94" s="142">
        <v>5403963</v>
      </c>
    </row>
    <row r="95" spans="1:17" x14ac:dyDescent="0.3">
      <c r="A95" s="140"/>
      <c r="B95" s="141">
        <v>42217</v>
      </c>
      <c r="C95" s="142">
        <v>2030709</v>
      </c>
      <c r="D95" s="142">
        <v>2387777</v>
      </c>
      <c r="E95" s="142">
        <v>168450</v>
      </c>
      <c r="F95" s="142">
        <v>795737</v>
      </c>
      <c r="G95" s="142">
        <v>5388271</v>
      </c>
    </row>
    <row r="96" spans="1:17" x14ac:dyDescent="0.3">
      <c r="A96" s="140"/>
      <c r="B96" s="141">
        <v>42186</v>
      </c>
      <c r="C96" s="142">
        <v>2020311</v>
      </c>
      <c r="D96" s="142">
        <v>2375981</v>
      </c>
      <c r="E96" s="142">
        <v>167368</v>
      </c>
      <c r="F96" s="142">
        <v>790131</v>
      </c>
      <c r="G96" s="142">
        <v>5359353</v>
      </c>
    </row>
    <row r="97" spans="1:17" x14ac:dyDescent="0.3">
      <c r="A97" s="140"/>
      <c r="B97" s="141">
        <v>42156</v>
      </c>
      <c r="C97" s="142">
        <v>2015398</v>
      </c>
      <c r="D97" s="142">
        <v>2365601</v>
      </c>
      <c r="E97" s="142">
        <v>166910</v>
      </c>
      <c r="F97" s="142">
        <v>785439</v>
      </c>
      <c r="G97" s="142">
        <v>5338830</v>
      </c>
    </row>
    <row r="98" spans="1:17" x14ac:dyDescent="0.3">
      <c r="A98" s="140"/>
      <c r="B98" s="141">
        <v>42125</v>
      </c>
      <c r="C98" s="142">
        <v>2012482</v>
      </c>
      <c r="D98" s="142">
        <v>2362935</v>
      </c>
      <c r="E98" s="142">
        <v>166139</v>
      </c>
      <c r="F98" s="142">
        <v>780869</v>
      </c>
      <c r="G98" s="142">
        <v>5327824</v>
      </c>
    </row>
    <row r="99" spans="1:17" x14ac:dyDescent="0.3">
      <c r="A99" s="140"/>
      <c r="B99" s="141">
        <v>42095</v>
      </c>
      <c r="C99" s="142">
        <v>2013432</v>
      </c>
      <c r="D99" s="142">
        <v>2362315</v>
      </c>
      <c r="E99" s="142">
        <v>166332</v>
      </c>
      <c r="F99" s="142">
        <v>780244</v>
      </c>
      <c r="G99" s="142">
        <v>5327716</v>
      </c>
    </row>
    <row r="100" spans="1:17" x14ac:dyDescent="0.3">
      <c r="A100" s="140"/>
      <c r="B100" s="141">
        <v>42064</v>
      </c>
      <c r="C100" s="142">
        <v>2014182</v>
      </c>
      <c r="D100" s="142">
        <v>2362925</v>
      </c>
      <c r="E100" s="142">
        <v>167009</v>
      </c>
      <c r="F100" s="142">
        <v>780543</v>
      </c>
      <c r="G100" s="142">
        <v>5330153</v>
      </c>
    </row>
    <row r="101" spans="1:17" x14ac:dyDescent="0.3">
      <c r="A101" s="140"/>
      <c r="B101" s="141">
        <v>42036</v>
      </c>
      <c r="C101" s="142">
        <v>2009018</v>
      </c>
      <c r="D101" s="142">
        <v>2357481</v>
      </c>
      <c r="E101" s="142">
        <v>166697</v>
      </c>
      <c r="F101" s="142">
        <v>776758</v>
      </c>
      <c r="G101" s="142">
        <v>5315655</v>
      </c>
    </row>
    <row r="102" spans="1:17" x14ac:dyDescent="0.3">
      <c r="A102" s="146" t="s">
        <v>357</v>
      </c>
      <c r="B102" s="141">
        <v>42005</v>
      </c>
      <c r="C102" s="142">
        <v>2002540</v>
      </c>
      <c r="D102" s="142">
        <v>2350958</v>
      </c>
      <c r="E102" s="142">
        <v>166458</v>
      </c>
      <c r="F102" s="142">
        <v>774616</v>
      </c>
      <c r="G102" s="142">
        <v>5300159</v>
      </c>
    </row>
    <row r="103" spans="1:17" x14ac:dyDescent="0.3">
      <c r="A103" s="140"/>
      <c r="B103" s="141">
        <v>41974</v>
      </c>
      <c r="C103" s="142">
        <v>2013905</v>
      </c>
      <c r="D103" s="142">
        <v>2351927</v>
      </c>
      <c r="E103" s="142">
        <v>167192</v>
      </c>
      <c r="F103" s="142">
        <v>777806</v>
      </c>
      <c r="G103" s="142">
        <v>5316090</v>
      </c>
      <c r="H103" s="143">
        <f>AVERAGE(C103:C114)</f>
        <v>2011429.5</v>
      </c>
      <c r="I103" s="143">
        <f t="shared" ref="I103:L103" si="31">AVERAGE(D103:D114)</f>
        <v>2339076</v>
      </c>
      <c r="J103" s="143">
        <f t="shared" si="31"/>
        <v>167261.66666666666</v>
      </c>
      <c r="K103" s="143">
        <f t="shared" si="31"/>
        <v>776732.75</v>
      </c>
      <c r="L103" s="143">
        <f t="shared" si="31"/>
        <v>5299679.75</v>
      </c>
      <c r="M103" s="144">
        <f>H103/H115*100-100</f>
        <v>0.94390754689426615</v>
      </c>
      <c r="N103" s="144">
        <f t="shared" ref="N103:Q103" si="32">I103/I115*100-100</f>
        <v>1.4258490489268922</v>
      </c>
      <c r="O103" s="144">
        <f t="shared" si="32"/>
        <v>-1.3742759598016505</v>
      </c>
      <c r="P103" s="144">
        <f t="shared" si="32"/>
        <v>0.36856465565419683</v>
      </c>
      <c r="Q103" s="144">
        <f t="shared" si="32"/>
        <v>0.99943872046179649</v>
      </c>
    </row>
    <row r="104" spans="1:17" x14ac:dyDescent="0.3">
      <c r="A104" s="140"/>
      <c r="B104" s="141">
        <v>41944</v>
      </c>
      <c r="C104" s="142">
        <v>2020941</v>
      </c>
      <c r="D104" s="142">
        <v>2360760</v>
      </c>
      <c r="E104" s="142">
        <v>167658</v>
      </c>
      <c r="F104" s="142">
        <v>782349</v>
      </c>
      <c r="G104" s="142">
        <v>5336936</v>
      </c>
    </row>
    <row r="105" spans="1:17" x14ac:dyDescent="0.3">
      <c r="A105" s="140"/>
      <c r="B105" s="141">
        <v>41913</v>
      </c>
      <c r="C105" s="142">
        <v>2024418</v>
      </c>
      <c r="D105" s="142">
        <v>2360412</v>
      </c>
      <c r="E105" s="142">
        <v>167783</v>
      </c>
      <c r="F105" s="142">
        <v>784438</v>
      </c>
      <c r="G105" s="142">
        <v>5342187</v>
      </c>
    </row>
    <row r="106" spans="1:17" x14ac:dyDescent="0.3">
      <c r="A106" s="140"/>
      <c r="B106" s="141">
        <v>41883</v>
      </c>
      <c r="C106" s="142">
        <v>2030499</v>
      </c>
      <c r="D106" s="142">
        <v>2362850</v>
      </c>
      <c r="E106" s="142">
        <v>168121</v>
      </c>
      <c r="F106" s="142">
        <v>786680</v>
      </c>
      <c r="G106" s="142">
        <v>5353246</v>
      </c>
    </row>
    <row r="107" spans="1:17" x14ac:dyDescent="0.3">
      <c r="A107" s="140"/>
      <c r="B107" s="141">
        <v>41852</v>
      </c>
      <c r="C107" s="142">
        <v>2024454</v>
      </c>
      <c r="D107" s="142">
        <v>2354208</v>
      </c>
      <c r="E107" s="142">
        <v>167269</v>
      </c>
      <c r="F107" s="142">
        <v>784617</v>
      </c>
      <c r="G107" s="142">
        <v>5335573</v>
      </c>
    </row>
    <row r="108" spans="1:17" x14ac:dyDescent="0.3">
      <c r="A108" s="140"/>
      <c r="B108" s="141">
        <v>41821</v>
      </c>
      <c r="C108" s="142">
        <v>2016008</v>
      </c>
      <c r="D108" s="142">
        <v>2345999</v>
      </c>
      <c r="E108" s="142">
        <v>167057</v>
      </c>
      <c r="F108" s="142">
        <v>779342</v>
      </c>
      <c r="G108" s="142">
        <v>5313551</v>
      </c>
    </row>
    <row r="109" spans="1:17" x14ac:dyDescent="0.3">
      <c r="A109" s="140"/>
      <c r="B109" s="141">
        <v>41791</v>
      </c>
      <c r="C109" s="142">
        <v>2007523</v>
      </c>
      <c r="D109" s="142">
        <v>2333396</v>
      </c>
      <c r="E109" s="142">
        <v>167053</v>
      </c>
      <c r="F109" s="142">
        <v>773846</v>
      </c>
      <c r="G109" s="142">
        <v>5286912</v>
      </c>
    </row>
    <row r="110" spans="1:17" x14ac:dyDescent="0.3">
      <c r="A110" s="140"/>
      <c r="B110" s="141">
        <v>41760</v>
      </c>
      <c r="C110" s="142">
        <v>2004965</v>
      </c>
      <c r="D110" s="142">
        <v>2326347</v>
      </c>
      <c r="E110" s="142">
        <v>167059</v>
      </c>
      <c r="F110" s="142">
        <v>771258</v>
      </c>
      <c r="G110" s="142">
        <v>5274677</v>
      </c>
    </row>
    <row r="111" spans="1:17" x14ac:dyDescent="0.3">
      <c r="A111" s="140"/>
      <c r="B111" s="141">
        <v>41730</v>
      </c>
      <c r="C111" s="142">
        <v>2005385</v>
      </c>
      <c r="D111" s="142">
        <v>2324735</v>
      </c>
      <c r="E111" s="142">
        <v>167068</v>
      </c>
      <c r="F111" s="142">
        <v>771453</v>
      </c>
      <c r="G111" s="142">
        <v>5273698</v>
      </c>
    </row>
    <row r="112" spans="1:17" x14ac:dyDescent="0.3">
      <c r="A112" s="140"/>
      <c r="B112" s="141">
        <v>41699</v>
      </c>
      <c r="C112" s="142">
        <v>2002670</v>
      </c>
      <c r="D112" s="142">
        <v>2320839</v>
      </c>
      <c r="E112" s="142">
        <v>167118</v>
      </c>
      <c r="F112" s="142">
        <v>770634</v>
      </c>
      <c r="G112" s="142">
        <v>5266378</v>
      </c>
    </row>
    <row r="113" spans="1:17" x14ac:dyDescent="0.3">
      <c r="A113" s="140"/>
      <c r="B113" s="141">
        <v>41671</v>
      </c>
      <c r="C113" s="142">
        <v>1996126</v>
      </c>
      <c r="D113" s="142">
        <v>2316459</v>
      </c>
      <c r="E113" s="142">
        <v>166903</v>
      </c>
      <c r="F113" s="142">
        <v>770003</v>
      </c>
      <c r="G113" s="142">
        <v>5254958</v>
      </c>
    </row>
    <row r="114" spans="1:17" x14ac:dyDescent="0.3">
      <c r="A114" s="146" t="s">
        <v>358</v>
      </c>
      <c r="B114" s="141">
        <v>41640</v>
      </c>
      <c r="C114" s="142">
        <v>1990260</v>
      </c>
      <c r="D114" s="142">
        <v>2310980</v>
      </c>
      <c r="E114" s="142">
        <v>166859</v>
      </c>
      <c r="F114" s="142">
        <v>768367</v>
      </c>
      <c r="G114" s="142">
        <v>5241951</v>
      </c>
    </row>
    <row r="115" spans="1:17" x14ac:dyDescent="0.3">
      <c r="A115" s="140"/>
      <c r="B115" s="141">
        <v>41609</v>
      </c>
      <c r="C115" s="142">
        <v>1992120</v>
      </c>
      <c r="D115" s="142">
        <v>2318577</v>
      </c>
      <c r="E115" s="142">
        <v>169018</v>
      </c>
      <c r="F115" s="142">
        <v>774723</v>
      </c>
      <c r="G115" s="142">
        <v>5259590</v>
      </c>
      <c r="H115" s="143">
        <f>AVERAGE(C115:C126)</f>
        <v>1992621</v>
      </c>
      <c r="I115" s="143">
        <f t="shared" ref="I115:L115" si="33">AVERAGE(D115:D126)</f>
        <v>2306193.1666666665</v>
      </c>
      <c r="J115" s="143">
        <f t="shared" si="33"/>
        <v>169592.33333333334</v>
      </c>
      <c r="K115" s="143">
        <f t="shared" si="33"/>
        <v>773880.5</v>
      </c>
      <c r="L115" s="143">
        <f t="shared" si="33"/>
        <v>5247236.833333333</v>
      </c>
      <c r="M115" s="144">
        <f>H115/H127*100-100</f>
        <v>0.23842384629162439</v>
      </c>
      <c r="N115" s="144">
        <f t="shared" ref="N115:Q115" si="34">I115/I127*100-100</f>
        <v>1.6512574744900377</v>
      </c>
      <c r="O115" s="144">
        <f t="shared" si="34"/>
        <v>-3.3463654462833716</v>
      </c>
      <c r="P115" s="144">
        <f t="shared" si="34"/>
        <v>-0.26760503481507669</v>
      </c>
      <c r="Q115" s="144">
        <f t="shared" si="34"/>
        <v>0.66302805737757353</v>
      </c>
    </row>
    <row r="116" spans="1:17" x14ac:dyDescent="0.3">
      <c r="A116" s="140"/>
      <c r="B116" s="141">
        <v>41579</v>
      </c>
      <c r="C116" s="142">
        <v>1999912</v>
      </c>
      <c r="D116" s="142">
        <v>2323687</v>
      </c>
      <c r="E116" s="142">
        <v>169528</v>
      </c>
      <c r="F116" s="142">
        <v>779799</v>
      </c>
      <c r="G116" s="142">
        <v>5277983</v>
      </c>
    </row>
    <row r="117" spans="1:17" x14ac:dyDescent="0.3">
      <c r="A117" s="140"/>
      <c r="B117" s="141">
        <v>41548</v>
      </c>
      <c r="C117" s="142">
        <v>2003351</v>
      </c>
      <c r="D117" s="142">
        <v>2321830</v>
      </c>
      <c r="E117" s="142">
        <v>169845</v>
      </c>
      <c r="F117" s="142">
        <v>781067</v>
      </c>
      <c r="G117" s="142">
        <v>5281153</v>
      </c>
    </row>
    <row r="118" spans="1:17" x14ac:dyDescent="0.3">
      <c r="A118" s="140"/>
      <c r="B118" s="141">
        <v>41518</v>
      </c>
      <c r="C118" s="142">
        <v>2007088</v>
      </c>
      <c r="D118" s="142">
        <v>2323443</v>
      </c>
      <c r="E118" s="142">
        <v>170420</v>
      </c>
      <c r="F118" s="142">
        <v>783017</v>
      </c>
      <c r="G118" s="142">
        <v>5288895</v>
      </c>
    </row>
    <row r="119" spans="1:17" x14ac:dyDescent="0.3">
      <c r="A119" s="140"/>
      <c r="B119" s="141">
        <v>41487</v>
      </c>
      <c r="C119" s="142">
        <v>2003249</v>
      </c>
      <c r="D119" s="142">
        <v>2318162</v>
      </c>
      <c r="E119" s="142">
        <v>169470</v>
      </c>
      <c r="F119" s="142">
        <v>781726</v>
      </c>
      <c r="G119" s="142">
        <v>5277406</v>
      </c>
    </row>
    <row r="120" spans="1:17" x14ac:dyDescent="0.3">
      <c r="A120" s="140"/>
      <c r="B120" s="141">
        <v>41456</v>
      </c>
      <c r="C120" s="142">
        <v>1994282</v>
      </c>
      <c r="D120" s="142">
        <v>2310429</v>
      </c>
      <c r="E120" s="142">
        <v>169381</v>
      </c>
      <c r="F120" s="142">
        <v>776898</v>
      </c>
      <c r="G120" s="142">
        <v>5255771</v>
      </c>
    </row>
    <row r="121" spans="1:17" x14ac:dyDescent="0.3">
      <c r="A121" s="140"/>
      <c r="B121" s="141">
        <v>41426</v>
      </c>
      <c r="C121" s="142">
        <v>1987668</v>
      </c>
      <c r="D121" s="142">
        <v>2297497</v>
      </c>
      <c r="E121" s="142">
        <v>168545</v>
      </c>
      <c r="F121" s="142">
        <v>770505</v>
      </c>
      <c r="G121" s="142">
        <v>5229085</v>
      </c>
    </row>
    <row r="122" spans="1:17" x14ac:dyDescent="0.3">
      <c r="A122" s="140"/>
      <c r="B122" s="141">
        <v>41395</v>
      </c>
      <c r="C122" s="142">
        <v>1986758</v>
      </c>
      <c r="D122" s="142">
        <v>2294269</v>
      </c>
      <c r="E122" s="142">
        <v>169350</v>
      </c>
      <c r="F122" s="142">
        <v>768514</v>
      </c>
      <c r="G122" s="142">
        <v>5223635</v>
      </c>
    </row>
    <row r="123" spans="1:17" x14ac:dyDescent="0.3">
      <c r="A123" s="140"/>
      <c r="B123" s="141">
        <v>41365</v>
      </c>
      <c r="C123" s="142">
        <v>1987268</v>
      </c>
      <c r="D123" s="142">
        <v>2294506</v>
      </c>
      <c r="E123" s="142">
        <v>169712</v>
      </c>
      <c r="F123" s="142">
        <v>768204</v>
      </c>
      <c r="G123" s="142">
        <v>5224535</v>
      </c>
    </row>
    <row r="124" spans="1:17" x14ac:dyDescent="0.3">
      <c r="A124" s="140"/>
      <c r="B124" s="141">
        <v>41334</v>
      </c>
      <c r="C124" s="142">
        <v>1987540</v>
      </c>
      <c r="D124" s="142">
        <v>2294705</v>
      </c>
      <c r="E124" s="142">
        <v>170133</v>
      </c>
      <c r="F124" s="142">
        <v>767897</v>
      </c>
      <c r="G124" s="142">
        <v>5225259</v>
      </c>
    </row>
    <row r="125" spans="1:17" x14ac:dyDescent="0.3">
      <c r="A125" s="140"/>
      <c r="B125" s="141">
        <v>41306</v>
      </c>
      <c r="C125" s="142">
        <v>1984328</v>
      </c>
      <c r="D125" s="142">
        <v>2290467</v>
      </c>
      <c r="E125" s="142">
        <v>169838</v>
      </c>
      <c r="F125" s="142">
        <v>768202</v>
      </c>
      <c r="G125" s="142">
        <v>5217951</v>
      </c>
    </row>
    <row r="126" spans="1:17" x14ac:dyDescent="0.3">
      <c r="A126" s="146" t="s">
        <v>359</v>
      </c>
      <c r="B126" s="141">
        <v>41275</v>
      </c>
      <c r="C126" s="142">
        <v>1977888</v>
      </c>
      <c r="D126" s="142">
        <v>2286746</v>
      </c>
      <c r="E126" s="142">
        <v>169868</v>
      </c>
      <c r="F126" s="142">
        <v>766014</v>
      </c>
      <c r="G126" s="142">
        <v>5205579</v>
      </c>
    </row>
    <row r="127" spans="1:17" x14ac:dyDescent="0.3">
      <c r="A127" s="140"/>
      <c r="B127" s="141">
        <v>41244</v>
      </c>
      <c r="C127" s="142">
        <v>1983652</v>
      </c>
      <c r="D127" s="142">
        <v>2282450</v>
      </c>
      <c r="E127" s="142">
        <v>174351</v>
      </c>
      <c r="F127" s="142">
        <v>776560</v>
      </c>
      <c r="G127" s="142">
        <v>5221760</v>
      </c>
      <c r="H127" s="143">
        <f>AVERAGE(C127:C138)</f>
        <v>1987881.4166666667</v>
      </c>
      <c r="I127" s="143">
        <f t="shared" ref="I127:L127" si="35">AVERAGE(D127:D138)</f>
        <v>2268730.5833333335</v>
      </c>
      <c r="J127" s="143">
        <f t="shared" si="35"/>
        <v>175464</v>
      </c>
      <c r="K127" s="143">
        <f t="shared" si="35"/>
        <v>775957</v>
      </c>
      <c r="L127" s="143">
        <f t="shared" si="35"/>
        <v>5212675.333333333</v>
      </c>
      <c r="M127" s="144">
        <f>H127/H139*100-100</f>
        <v>2.0806331910141722</v>
      </c>
      <c r="N127" s="144">
        <f t="shared" ref="N127:Q127" si="36">I127/I139*100-100</f>
        <v>3.1797915200834694</v>
      </c>
      <c r="O127" s="144">
        <f t="shared" si="36"/>
        <v>0.22013924223548997</v>
      </c>
      <c r="P127" s="144">
        <f t="shared" si="36"/>
        <v>1.6862706426541934</v>
      </c>
      <c r="Q127" s="144">
        <f t="shared" si="36"/>
        <v>2.4292770919067834</v>
      </c>
    </row>
    <row r="128" spans="1:17" x14ac:dyDescent="0.3">
      <c r="A128" s="140"/>
      <c r="B128" s="141">
        <v>41214</v>
      </c>
      <c r="C128" s="142">
        <v>1992064</v>
      </c>
      <c r="D128" s="142">
        <v>2291084</v>
      </c>
      <c r="E128" s="142">
        <v>175078</v>
      </c>
      <c r="F128" s="142">
        <v>781649</v>
      </c>
      <c r="G128" s="142">
        <v>5244543</v>
      </c>
    </row>
    <row r="129" spans="1:17" x14ac:dyDescent="0.3">
      <c r="A129" s="140"/>
      <c r="B129" s="141">
        <v>41183</v>
      </c>
      <c r="C129" s="142">
        <v>1996941</v>
      </c>
      <c r="D129" s="142">
        <v>2292281</v>
      </c>
      <c r="E129" s="142">
        <v>175325</v>
      </c>
      <c r="F129" s="142">
        <v>783643</v>
      </c>
      <c r="G129" s="142">
        <v>5252830</v>
      </c>
    </row>
    <row r="130" spans="1:17" x14ac:dyDescent="0.3">
      <c r="A130" s="140"/>
      <c r="B130" s="141">
        <v>41153</v>
      </c>
      <c r="C130" s="142">
        <v>2003767</v>
      </c>
      <c r="D130" s="142">
        <v>2292824</v>
      </c>
      <c r="E130" s="142">
        <v>175263</v>
      </c>
      <c r="F130" s="142">
        <v>785846</v>
      </c>
      <c r="G130" s="142">
        <v>5262313</v>
      </c>
    </row>
    <row r="131" spans="1:17" x14ac:dyDescent="0.3">
      <c r="A131" s="140"/>
      <c r="B131" s="141">
        <v>41122</v>
      </c>
      <c r="C131" s="142">
        <v>2004026</v>
      </c>
      <c r="D131" s="142">
        <v>2289571</v>
      </c>
      <c r="E131" s="142">
        <v>174598</v>
      </c>
      <c r="F131" s="142">
        <v>785043</v>
      </c>
      <c r="G131" s="142">
        <v>5257845</v>
      </c>
    </row>
    <row r="132" spans="1:17" x14ac:dyDescent="0.3">
      <c r="A132" s="140"/>
      <c r="B132" s="141">
        <v>41091</v>
      </c>
      <c r="C132" s="142">
        <v>1993374</v>
      </c>
      <c r="D132" s="142">
        <v>2278268</v>
      </c>
      <c r="E132" s="142">
        <v>174999</v>
      </c>
      <c r="F132" s="142">
        <v>778916</v>
      </c>
      <c r="G132" s="142">
        <v>5230150</v>
      </c>
    </row>
    <row r="133" spans="1:17" x14ac:dyDescent="0.3">
      <c r="A133" s="140"/>
      <c r="B133" s="141">
        <v>41061</v>
      </c>
      <c r="C133" s="142">
        <v>1983750</v>
      </c>
      <c r="D133" s="142">
        <v>2261924</v>
      </c>
      <c r="E133" s="142">
        <v>175426</v>
      </c>
      <c r="F133" s="142">
        <v>774552</v>
      </c>
      <c r="G133" s="142">
        <v>5200201</v>
      </c>
    </row>
    <row r="134" spans="1:17" x14ac:dyDescent="0.3">
      <c r="A134" s="140"/>
      <c r="B134" s="141">
        <v>41030</v>
      </c>
      <c r="C134" s="142">
        <v>1983615</v>
      </c>
      <c r="D134" s="142">
        <v>2255606</v>
      </c>
      <c r="E134" s="142">
        <v>176068</v>
      </c>
      <c r="F134" s="142">
        <v>770939</v>
      </c>
      <c r="G134" s="142">
        <v>5190832</v>
      </c>
    </row>
    <row r="135" spans="1:17" x14ac:dyDescent="0.3">
      <c r="A135" s="140"/>
      <c r="B135" s="141">
        <v>41000</v>
      </c>
      <c r="C135" s="142">
        <v>1983871</v>
      </c>
      <c r="D135" s="142">
        <v>2252062</v>
      </c>
      <c r="E135" s="142">
        <v>176245</v>
      </c>
      <c r="F135" s="142">
        <v>770266</v>
      </c>
      <c r="G135" s="142">
        <v>5186994</v>
      </c>
    </row>
    <row r="136" spans="1:17" x14ac:dyDescent="0.3">
      <c r="A136" s="140"/>
      <c r="B136" s="141">
        <v>40969</v>
      </c>
      <c r="C136" s="142">
        <v>1983238</v>
      </c>
      <c r="D136" s="142">
        <v>2248584</v>
      </c>
      <c r="E136" s="142">
        <v>176813</v>
      </c>
      <c r="F136" s="142">
        <v>770796</v>
      </c>
      <c r="G136" s="142">
        <v>5183950</v>
      </c>
    </row>
    <row r="137" spans="1:17" x14ac:dyDescent="0.3">
      <c r="A137" s="140"/>
      <c r="B137" s="141">
        <v>40940</v>
      </c>
      <c r="C137" s="142">
        <v>1977932</v>
      </c>
      <c r="D137" s="142">
        <v>2244294</v>
      </c>
      <c r="E137" s="142">
        <v>176247</v>
      </c>
      <c r="F137" s="142">
        <v>767963</v>
      </c>
      <c r="G137" s="142">
        <v>5171165</v>
      </c>
    </row>
    <row r="138" spans="1:17" x14ac:dyDescent="0.3">
      <c r="A138" s="146" t="s">
        <v>360</v>
      </c>
      <c r="B138" s="141">
        <v>40909</v>
      </c>
      <c r="C138" s="142">
        <v>1968347</v>
      </c>
      <c r="D138" s="142">
        <v>2235819</v>
      </c>
      <c r="E138" s="142">
        <v>175155</v>
      </c>
      <c r="F138" s="142">
        <v>765311</v>
      </c>
      <c r="G138" s="142">
        <v>5149521</v>
      </c>
    </row>
    <row r="139" spans="1:17" x14ac:dyDescent="0.3">
      <c r="A139" s="140"/>
      <c r="B139" s="141">
        <v>40878</v>
      </c>
      <c r="C139" s="142">
        <v>1970307</v>
      </c>
      <c r="D139" s="142">
        <v>2233301</v>
      </c>
      <c r="E139" s="142">
        <v>176163</v>
      </c>
      <c r="F139" s="142">
        <v>768018</v>
      </c>
      <c r="G139" s="142">
        <v>5152168</v>
      </c>
      <c r="H139" s="143">
        <f>AVERAGE(C139:C150)</f>
        <v>1947363.9166666667</v>
      </c>
      <c r="I139" s="143">
        <f t="shared" ref="I139:L139" si="37">AVERAGE(D139:D150)</f>
        <v>2198812.9166666665</v>
      </c>
      <c r="J139" s="143">
        <f t="shared" si="37"/>
        <v>175078.58333333334</v>
      </c>
      <c r="K139" s="143">
        <f t="shared" si="37"/>
        <v>763089.25</v>
      </c>
      <c r="L139" s="143">
        <f t="shared" si="37"/>
        <v>5089048.25</v>
      </c>
      <c r="M139" s="144">
        <f>H139/H151*100-100</f>
        <v>4.0323707967450986</v>
      </c>
      <c r="N139" s="144">
        <f t="shared" ref="N139:Q139" si="38">I139/I151*100-100</f>
        <v>2.7086994873820629</v>
      </c>
      <c r="O139" s="144">
        <f t="shared" si="38"/>
        <v>1.7825263583200837</v>
      </c>
      <c r="P139" s="144">
        <f t="shared" si="38"/>
        <v>1.307102627160333</v>
      </c>
      <c r="Q139" s="144">
        <f t="shared" si="38"/>
        <v>2.995364459862742</v>
      </c>
    </row>
    <row r="140" spans="1:17" x14ac:dyDescent="0.3">
      <c r="A140" s="140"/>
      <c r="B140" s="141">
        <v>40848</v>
      </c>
      <c r="C140" s="142">
        <v>1976312</v>
      </c>
      <c r="D140" s="142">
        <v>2236428</v>
      </c>
      <c r="E140" s="142">
        <v>176372</v>
      </c>
      <c r="F140" s="142">
        <v>771242</v>
      </c>
      <c r="G140" s="142">
        <v>5164680</v>
      </c>
    </row>
    <row r="141" spans="1:17" x14ac:dyDescent="0.3">
      <c r="A141" s="140"/>
      <c r="B141" s="141">
        <v>40817</v>
      </c>
      <c r="C141" s="142">
        <v>1976065</v>
      </c>
      <c r="D141" s="142">
        <v>2233647</v>
      </c>
      <c r="E141" s="142">
        <v>176034</v>
      </c>
      <c r="F141" s="142">
        <v>773427</v>
      </c>
      <c r="G141" s="142">
        <v>5163480</v>
      </c>
    </row>
    <row r="142" spans="1:17" x14ac:dyDescent="0.3">
      <c r="A142" s="140"/>
      <c r="B142" s="141">
        <v>40787</v>
      </c>
      <c r="C142" s="142">
        <v>1978793</v>
      </c>
      <c r="D142" s="142">
        <v>2232542</v>
      </c>
      <c r="E142" s="142">
        <v>176342</v>
      </c>
      <c r="F142" s="142">
        <v>776172</v>
      </c>
      <c r="G142" s="142">
        <v>5168147</v>
      </c>
    </row>
    <row r="143" spans="1:17" x14ac:dyDescent="0.3">
      <c r="A143" s="140"/>
      <c r="B143" s="141">
        <v>40756</v>
      </c>
      <c r="C143" s="142">
        <v>1971016</v>
      </c>
      <c r="D143" s="142">
        <v>2220471</v>
      </c>
      <c r="E143" s="142">
        <v>175521</v>
      </c>
      <c r="F143" s="142">
        <v>772840</v>
      </c>
      <c r="G143" s="142">
        <v>5144109</v>
      </c>
    </row>
    <row r="144" spans="1:17" x14ac:dyDescent="0.3">
      <c r="A144" s="140"/>
      <c r="B144" s="141">
        <v>40725</v>
      </c>
      <c r="C144" s="142">
        <v>1953372</v>
      </c>
      <c r="D144" s="142">
        <v>2201949</v>
      </c>
      <c r="E144" s="142">
        <v>174931</v>
      </c>
      <c r="F144" s="142">
        <v>764893</v>
      </c>
      <c r="G144" s="142">
        <v>5099415</v>
      </c>
    </row>
    <row r="145" spans="1:17" x14ac:dyDescent="0.3">
      <c r="A145" s="140"/>
      <c r="B145" s="141">
        <v>40695</v>
      </c>
      <c r="C145" s="142">
        <v>1942305</v>
      </c>
      <c r="D145" s="142">
        <v>2190776</v>
      </c>
      <c r="E145" s="142">
        <v>174649</v>
      </c>
      <c r="F145" s="142">
        <v>761163</v>
      </c>
      <c r="G145" s="142">
        <v>5073266</v>
      </c>
    </row>
    <row r="146" spans="1:17" x14ac:dyDescent="0.3">
      <c r="A146" s="140"/>
      <c r="B146" s="141">
        <v>40664</v>
      </c>
      <c r="C146" s="142">
        <v>1935019</v>
      </c>
      <c r="D146" s="142">
        <v>2180479</v>
      </c>
      <c r="E146" s="142">
        <v>174620</v>
      </c>
      <c r="F146" s="142">
        <v>756728</v>
      </c>
      <c r="G146" s="142">
        <v>5051565</v>
      </c>
    </row>
    <row r="147" spans="1:17" x14ac:dyDescent="0.3">
      <c r="A147" s="140"/>
      <c r="B147" s="141">
        <v>40634</v>
      </c>
      <c r="C147" s="142">
        <v>1929553</v>
      </c>
      <c r="D147" s="142">
        <v>2174575</v>
      </c>
      <c r="E147" s="142">
        <v>174656</v>
      </c>
      <c r="F147" s="142">
        <v>755484</v>
      </c>
      <c r="G147" s="142">
        <v>5039211</v>
      </c>
    </row>
    <row r="148" spans="1:17" x14ac:dyDescent="0.3">
      <c r="A148" s="140"/>
      <c r="B148" s="141">
        <v>40603</v>
      </c>
      <c r="C148" s="142">
        <v>1922530</v>
      </c>
      <c r="D148" s="142">
        <v>2168430</v>
      </c>
      <c r="E148" s="142">
        <v>174516</v>
      </c>
      <c r="F148" s="142">
        <v>755302</v>
      </c>
      <c r="G148" s="142">
        <v>5026026</v>
      </c>
    </row>
    <row r="149" spans="1:17" x14ac:dyDescent="0.3">
      <c r="A149" s="140"/>
      <c r="B149" s="141">
        <v>40575</v>
      </c>
      <c r="C149" s="142">
        <v>1911759</v>
      </c>
      <c r="D149" s="142">
        <v>2161063</v>
      </c>
      <c r="E149" s="142">
        <v>174005</v>
      </c>
      <c r="F149" s="142">
        <v>751975</v>
      </c>
      <c r="G149" s="142">
        <v>5004331</v>
      </c>
    </row>
    <row r="150" spans="1:17" x14ac:dyDescent="0.3">
      <c r="A150" s="146" t="s">
        <v>361</v>
      </c>
      <c r="B150" s="141">
        <v>40544</v>
      </c>
      <c r="C150" s="142">
        <v>1901336</v>
      </c>
      <c r="D150" s="142">
        <v>2152094</v>
      </c>
      <c r="E150" s="142">
        <v>173134</v>
      </c>
      <c r="F150" s="142">
        <v>749827</v>
      </c>
      <c r="G150" s="142">
        <v>4982181</v>
      </c>
    </row>
    <row r="151" spans="1:17" x14ac:dyDescent="0.3">
      <c r="A151" s="140"/>
      <c r="B151" s="141">
        <v>40513</v>
      </c>
      <c r="C151" s="142">
        <v>1892339</v>
      </c>
      <c r="D151" s="142">
        <v>2152625</v>
      </c>
      <c r="E151" s="142">
        <v>172878</v>
      </c>
      <c r="F151" s="142">
        <v>754539</v>
      </c>
      <c r="G151" s="142">
        <v>4975134</v>
      </c>
      <c r="H151" s="143">
        <f>AVERAGE(C151:C162)</f>
        <v>1871882.6666666667</v>
      </c>
      <c r="I151" s="143">
        <f t="shared" ref="I151:L151" si="39">AVERAGE(D151:D162)</f>
        <v>2140824.4166666665</v>
      </c>
      <c r="J151" s="143">
        <f t="shared" si="39"/>
        <v>172012.41666666666</v>
      </c>
      <c r="K151" s="143">
        <f t="shared" si="39"/>
        <v>753243.58333333337</v>
      </c>
      <c r="L151" s="143">
        <f t="shared" si="39"/>
        <v>4941045.916666667</v>
      </c>
      <c r="M151" s="144">
        <f>H151/H163*100-100</f>
        <v>-2.7877355475437469</v>
      </c>
      <c r="N151" s="144">
        <f t="shared" ref="N151:Q151" si="40">I151/I163*100-100</f>
        <v>-2.4664362981875882</v>
      </c>
      <c r="O151" s="144">
        <f t="shared" si="40"/>
        <v>-3.7194987991460522</v>
      </c>
      <c r="P151" s="144">
        <f t="shared" si="40"/>
        <v>-0.81713811937422065</v>
      </c>
      <c r="Q151" s="144">
        <f t="shared" si="40"/>
        <v>-2.4120966926300014</v>
      </c>
    </row>
    <row r="152" spans="1:17" x14ac:dyDescent="0.3">
      <c r="A152" s="140"/>
      <c r="B152" s="141">
        <v>40483</v>
      </c>
      <c r="C152" s="142">
        <v>1895799</v>
      </c>
      <c r="D152" s="142">
        <v>2155089</v>
      </c>
      <c r="E152" s="142">
        <v>172982</v>
      </c>
      <c r="F152" s="142">
        <v>758044</v>
      </c>
      <c r="G152" s="142">
        <v>4984693</v>
      </c>
    </row>
    <row r="153" spans="1:17" x14ac:dyDescent="0.3">
      <c r="A153" s="140"/>
      <c r="B153" s="141">
        <v>40452</v>
      </c>
      <c r="C153" s="142">
        <v>1892789</v>
      </c>
      <c r="D153" s="142">
        <v>2151414</v>
      </c>
      <c r="E153" s="142">
        <v>173113</v>
      </c>
      <c r="F153" s="142">
        <v>759376</v>
      </c>
      <c r="G153" s="142">
        <v>4979556</v>
      </c>
    </row>
    <row r="154" spans="1:17" x14ac:dyDescent="0.3">
      <c r="A154" s="140"/>
      <c r="B154" s="141">
        <v>40422</v>
      </c>
      <c r="C154" s="142">
        <v>1894543</v>
      </c>
      <c r="D154" s="142">
        <v>2156234</v>
      </c>
      <c r="E154" s="142">
        <v>173126</v>
      </c>
      <c r="F154" s="142">
        <v>761673</v>
      </c>
      <c r="G154" s="142">
        <v>4988460</v>
      </c>
    </row>
    <row r="155" spans="1:17" x14ac:dyDescent="0.3">
      <c r="A155" s="140"/>
      <c r="B155" s="141">
        <v>40391</v>
      </c>
      <c r="C155" s="142">
        <v>1887182</v>
      </c>
      <c r="D155" s="142">
        <v>2142561</v>
      </c>
      <c r="E155" s="142">
        <v>172024</v>
      </c>
      <c r="F155" s="142">
        <v>760785</v>
      </c>
      <c r="G155" s="142">
        <v>4965431</v>
      </c>
    </row>
    <row r="156" spans="1:17" x14ac:dyDescent="0.3">
      <c r="A156" s="140"/>
      <c r="B156" s="141">
        <v>40360</v>
      </c>
      <c r="C156" s="142">
        <v>1872865</v>
      </c>
      <c r="D156" s="142">
        <v>2131887</v>
      </c>
      <c r="E156" s="142">
        <v>171511</v>
      </c>
      <c r="F156" s="142">
        <v>754859</v>
      </c>
      <c r="G156" s="142">
        <v>4934112</v>
      </c>
    </row>
    <row r="157" spans="1:17" x14ac:dyDescent="0.3">
      <c r="A157" s="140"/>
      <c r="B157" s="141">
        <v>40330</v>
      </c>
      <c r="C157" s="142">
        <v>1862072</v>
      </c>
      <c r="D157" s="142">
        <v>2130391</v>
      </c>
      <c r="E157" s="142">
        <v>170719</v>
      </c>
      <c r="F157" s="142">
        <v>751756</v>
      </c>
      <c r="G157" s="142">
        <v>4918060</v>
      </c>
    </row>
    <row r="158" spans="1:17" x14ac:dyDescent="0.3">
      <c r="A158" s="140"/>
      <c r="B158" s="141">
        <v>40299</v>
      </c>
      <c r="C158" s="142">
        <v>1856593</v>
      </c>
      <c r="D158" s="142">
        <v>2128420</v>
      </c>
      <c r="E158" s="142">
        <v>170910</v>
      </c>
      <c r="F158" s="142">
        <v>748694</v>
      </c>
      <c r="G158" s="142">
        <v>4907774</v>
      </c>
    </row>
    <row r="159" spans="1:17" x14ac:dyDescent="0.3">
      <c r="A159" s="140"/>
      <c r="B159" s="141">
        <v>40269</v>
      </c>
      <c r="C159" s="142">
        <v>1854428</v>
      </c>
      <c r="D159" s="142">
        <v>2129924</v>
      </c>
      <c r="E159" s="142">
        <v>171379</v>
      </c>
      <c r="F159" s="142">
        <v>748306</v>
      </c>
      <c r="G159" s="142">
        <v>4907280</v>
      </c>
    </row>
    <row r="160" spans="1:17" x14ac:dyDescent="0.3">
      <c r="A160" s="140"/>
      <c r="B160" s="141">
        <v>40238</v>
      </c>
      <c r="C160" s="142">
        <v>1852935</v>
      </c>
      <c r="D160" s="142">
        <v>2132174</v>
      </c>
      <c r="E160" s="142">
        <v>171640</v>
      </c>
      <c r="F160" s="142">
        <v>748462</v>
      </c>
      <c r="G160" s="142">
        <v>4908658</v>
      </c>
    </row>
    <row r="161" spans="1:17" x14ac:dyDescent="0.3">
      <c r="A161" s="140"/>
      <c r="B161" s="141">
        <v>40210</v>
      </c>
      <c r="C161" s="142">
        <v>1850533</v>
      </c>
      <c r="D161" s="142">
        <v>2138031</v>
      </c>
      <c r="E161" s="142">
        <v>171819</v>
      </c>
      <c r="F161" s="142">
        <v>746856</v>
      </c>
      <c r="G161" s="142">
        <v>4910742</v>
      </c>
    </row>
    <row r="162" spans="1:17" x14ac:dyDescent="0.3">
      <c r="A162" s="146" t="s">
        <v>362</v>
      </c>
      <c r="B162" s="141">
        <v>40179</v>
      </c>
      <c r="C162" s="142">
        <v>1850514</v>
      </c>
      <c r="D162" s="142">
        <v>2141143</v>
      </c>
      <c r="E162" s="142">
        <v>172048</v>
      </c>
      <c r="F162" s="142">
        <v>745573</v>
      </c>
      <c r="G162" s="142">
        <v>4912651</v>
      </c>
    </row>
    <row r="163" spans="1:17" x14ac:dyDescent="0.3">
      <c r="A163" s="140"/>
      <c r="B163" s="141">
        <v>40148</v>
      </c>
      <c r="C163" s="142">
        <v>1885623</v>
      </c>
      <c r="D163" s="142">
        <v>2154614</v>
      </c>
      <c r="E163" s="142">
        <v>174973</v>
      </c>
      <c r="F163" s="142">
        <v>755510</v>
      </c>
      <c r="G163" s="142">
        <v>4975350</v>
      </c>
      <c r="H163" s="143">
        <f>AVERAGE(C163:C174)</f>
        <v>1925562.25</v>
      </c>
      <c r="I163" s="143">
        <f t="shared" ref="I163:L163" si="41">AVERAGE(D163:D174)</f>
        <v>2194961.75</v>
      </c>
      <c r="J163" s="143">
        <f t="shared" si="41"/>
        <v>178657.58333333334</v>
      </c>
      <c r="K163" s="143">
        <f t="shared" si="41"/>
        <v>759449.33333333337</v>
      </c>
      <c r="L163" s="143">
        <f t="shared" si="41"/>
        <v>5063174.583333333</v>
      </c>
      <c r="M163" s="144">
        <f>H163/H175*100-100</f>
        <v>-3.7606118238173991</v>
      </c>
      <c r="N163" s="144">
        <f t="shared" ref="N163:Q163" si="42">I163/I175*100-100</f>
        <v>-2.1071378371127878</v>
      </c>
      <c r="O163" s="144">
        <f t="shared" si="42"/>
        <v>-6.1325612227205681</v>
      </c>
      <c r="P163" s="144">
        <f t="shared" si="42"/>
        <v>-2.2329681826144707</v>
      </c>
      <c r="Q163" s="144">
        <f t="shared" si="42"/>
        <v>-2.9044745517129655</v>
      </c>
    </row>
    <row r="164" spans="1:17" x14ac:dyDescent="0.3">
      <c r="A164" s="140"/>
      <c r="B164" s="141">
        <v>40118</v>
      </c>
      <c r="C164" s="142">
        <v>1895075</v>
      </c>
      <c r="D164" s="142">
        <v>2163057</v>
      </c>
      <c r="E164" s="142">
        <v>175812</v>
      </c>
      <c r="F164" s="142">
        <v>760571</v>
      </c>
      <c r="G164" s="142">
        <v>4999048</v>
      </c>
    </row>
    <row r="165" spans="1:17" x14ac:dyDescent="0.3">
      <c r="A165" s="140"/>
      <c r="B165" s="141">
        <v>40087</v>
      </c>
      <c r="C165" s="142">
        <v>1900685</v>
      </c>
      <c r="D165" s="142">
        <v>2169108</v>
      </c>
      <c r="E165" s="142">
        <v>176351</v>
      </c>
      <c r="F165" s="142">
        <v>763206</v>
      </c>
      <c r="G165" s="142">
        <v>5013858</v>
      </c>
    </row>
    <row r="166" spans="1:17" x14ac:dyDescent="0.3">
      <c r="A166" s="140"/>
      <c r="B166" s="141">
        <v>40057</v>
      </c>
      <c r="C166" s="142">
        <v>1910216</v>
      </c>
      <c r="D166" s="142">
        <v>2179331</v>
      </c>
      <c r="E166" s="142">
        <v>177542</v>
      </c>
      <c r="F166" s="142">
        <v>766805</v>
      </c>
      <c r="G166" s="142">
        <v>5038471</v>
      </c>
    </row>
    <row r="167" spans="1:17" x14ac:dyDescent="0.3">
      <c r="A167" s="140"/>
      <c r="B167" s="141">
        <v>40026</v>
      </c>
      <c r="C167" s="142">
        <v>1909060</v>
      </c>
      <c r="D167" s="142">
        <v>2172417</v>
      </c>
      <c r="E167" s="142">
        <v>177143</v>
      </c>
      <c r="F167" s="142">
        <v>766013</v>
      </c>
      <c r="G167" s="142">
        <v>5029015</v>
      </c>
    </row>
    <row r="168" spans="1:17" x14ac:dyDescent="0.3">
      <c r="A168" s="140"/>
      <c r="B168" s="141">
        <v>39995</v>
      </c>
      <c r="C168" s="142">
        <v>1909628</v>
      </c>
      <c r="D168" s="142">
        <v>2179324</v>
      </c>
      <c r="E168" s="142">
        <v>176993</v>
      </c>
      <c r="F168" s="142">
        <v>762394</v>
      </c>
      <c r="G168" s="142">
        <v>5032701</v>
      </c>
    </row>
    <row r="169" spans="1:17" x14ac:dyDescent="0.3">
      <c r="A169" s="140"/>
      <c r="B169" s="141">
        <v>39965</v>
      </c>
      <c r="C169" s="142">
        <v>1918957</v>
      </c>
      <c r="D169" s="142">
        <v>2192782</v>
      </c>
      <c r="E169" s="142">
        <v>178129</v>
      </c>
      <c r="F169" s="142">
        <v>758466</v>
      </c>
      <c r="G169" s="142">
        <v>5053005</v>
      </c>
    </row>
    <row r="170" spans="1:17" x14ac:dyDescent="0.3">
      <c r="A170" s="140"/>
      <c r="B170" s="141">
        <v>39934</v>
      </c>
      <c r="C170" s="142">
        <v>1928348</v>
      </c>
      <c r="D170" s="142">
        <v>2204122</v>
      </c>
      <c r="E170" s="142">
        <v>179185</v>
      </c>
      <c r="F170" s="142">
        <v>754356</v>
      </c>
      <c r="G170" s="142">
        <v>5070287</v>
      </c>
    </row>
    <row r="171" spans="1:17" x14ac:dyDescent="0.3">
      <c r="A171" s="140"/>
      <c r="B171" s="141">
        <v>39904</v>
      </c>
      <c r="C171" s="142">
        <v>1939920</v>
      </c>
      <c r="D171" s="142">
        <v>2215963</v>
      </c>
      <c r="E171" s="142">
        <v>180493</v>
      </c>
      <c r="F171" s="142">
        <v>756744</v>
      </c>
      <c r="G171" s="142">
        <v>5097518</v>
      </c>
    </row>
    <row r="172" spans="1:17" x14ac:dyDescent="0.3">
      <c r="A172" s="140"/>
      <c r="B172" s="141">
        <v>39873</v>
      </c>
      <c r="C172" s="142">
        <v>1960217</v>
      </c>
      <c r="D172" s="142">
        <v>2227266</v>
      </c>
      <c r="E172" s="142">
        <v>181690</v>
      </c>
      <c r="F172" s="142">
        <v>756533</v>
      </c>
      <c r="G172" s="142">
        <v>5130357</v>
      </c>
    </row>
    <row r="173" spans="1:17" x14ac:dyDescent="0.3">
      <c r="A173" s="140"/>
      <c r="B173" s="141">
        <v>39845</v>
      </c>
      <c r="C173" s="142">
        <v>1970655</v>
      </c>
      <c r="D173" s="142">
        <v>2238552</v>
      </c>
      <c r="E173" s="142">
        <v>182594</v>
      </c>
      <c r="F173" s="142">
        <v>757876</v>
      </c>
      <c r="G173" s="142">
        <v>5154409</v>
      </c>
    </row>
    <row r="174" spans="1:17" x14ac:dyDescent="0.3">
      <c r="A174" s="146" t="s">
        <v>363</v>
      </c>
      <c r="B174" s="141">
        <v>39814</v>
      </c>
      <c r="C174" s="142">
        <v>1978363</v>
      </c>
      <c r="D174" s="142">
        <v>2243005</v>
      </c>
      <c r="E174" s="142">
        <v>182986</v>
      </c>
      <c r="F174" s="142">
        <v>754918</v>
      </c>
      <c r="G174" s="142">
        <v>5164076</v>
      </c>
    </row>
    <row r="175" spans="1:17" x14ac:dyDescent="0.3">
      <c r="A175" s="140"/>
      <c r="B175" s="141">
        <v>39783</v>
      </c>
      <c r="C175" s="142">
        <v>1992732</v>
      </c>
      <c r="D175" s="142">
        <v>2246184</v>
      </c>
      <c r="E175" s="142">
        <v>189237</v>
      </c>
      <c r="F175" s="142">
        <v>776039</v>
      </c>
      <c r="G175" s="142">
        <v>5208719</v>
      </c>
      <c r="H175" s="143">
        <f>AVERAGE(C175:C186)</f>
        <v>2000804.75</v>
      </c>
      <c r="I175" s="143">
        <f t="shared" ref="I175:L175" si="43">AVERAGE(D175:D186)</f>
        <v>2242208.1666666665</v>
      </c>
      <c r="J175" s="143">
        <f t="shared" si="43"/>
        <v>190329.66666666666</v>
      </c>
      <c r="K175" s="143">
        <f t="shared" si="43"/>
        <v>776794.91666666663</v>
      </c>
      <c r="L175" s="143">
        <f t="shared" si="43"/>
        <v>5214632.25</v>
      </c>
      <c r="M175" s="144">
        <f>H175/H187*100-100</f>
        <v>1.6853453865576427</v>
      </c>
      <c r="N175" s="144">
        <f t="shared" ref="N175:Q175" si="44">I175/I187*100-100</f>
        <v>4.1418957189903551</v>
      </c>
      <c r="O175" s="144">
        <f t="shared" si="44"/>
        <v>-0.31459991515231422</v>
      </c>
      <c r="P175" s="144">
        <f t="shared" si="44"/>
        <v>-0.56966734204840463</v>
      </c>
      <c r="Q175" s="144">
        <f t="shared" si="44"/>
        <v>2.3550251380438709</v>
      </c>
    </row>
    <row r="176" spans="1:17" x14ac:dyDescent="0.3">
      <c r="A176" s="140"/>
      <c r="B176" s="141">
        <v>39753</v>
      </c>
      <c r="C176" s="142">
        <v>2005214</v>
      </c>
      <c r="D176" s="142">
        <v>2258063</v>
      </c>
      <c r="E176" s="142">
        <v>190129</v>
      </c>
      <c r="F176" s="142">
        <v>781596</v>
      </c>
      <c r="G176" s="142">
        <v>5239425</v>
      </c>
    </row>
    <row r="177" spans="1:17" x14ac:dyDescent="0.3">
      <c r="A177" s="140"/>
      <c r="B177" s="141">
        <v>39722</v>
      </c>
      <c r="C177" s="142">
        <v>2014285</v>
      </c>
      <c r="D177" s="142">
        <v>2262986</v>
      </c>
      <c r="E177" s="142">
        <v>190689</v>
      </c>
      <c r="F177" s="142">
        <v>783418</v>
      </c>
      <c r="G177" s="142">
        <v>5255746</v>
      </c>
    </row>
    <row r="178" spans="1:17" x14ac:dyDescent="0.3">
      <c r="A178" s="140"/>
      <c r="B178" s="141">
        <v>39692</v>
      </c>
      <c r="C178" s="142">
        <v>2023697</v>
      </c>
      <c r="D178" s="142">
        <v>2266326</v>
      </c>
      <c r="E178" s="142">
        <v>191374</v>
      </c>
      <c r="F178" s="142">
        <v>786185</v>
      </c>
      <c r="G178" s="142">
        <v>5271906</v>
      </c>
    </row>
    <row r="179" spans="1:17" x14ac:dyDescent="0.3">
      <c r="A179" s="140"/>
      <c r="B179" s="141">
        <v>39661</v>
      </c>
      <c r="C179" s="142">
        <v>2021631</v>
      </c>
      <c r="D179" s="142">
        <v>2258272</v>
      </c>
      <c r="E179" s="142">
        <v>190869</v>
      </c>
      <c r="F179" s="142">
        <v>785171</v>
      </c>
      <c r="G179" s="142">
        <v>5260188</v>
      </c>
    </row>
    <row r="180" spans="1:17" x14ac:dyDescent="0.3">
      <c r="A180" s="140"/>
      <c r="B180" s="141">
        <v>39630</v>
      </c>
      <c r="C180" s="142">
        <v>2012356</v>
      </c>
      <c r="D180" s="142">
        <v>2251055</v>
      </c>
      <c r="E180" s="142">
        <v>190000</v>
      </c>
      <c r="F180" s="142">
        <v>780086</v>
      </c>
      <c r="G180" s="142">
        <v>5237797</v>
      </c>
    </row>
    <row r="181" spans="1:17" x14ac:dyDescent="0.3">
      <c r="A181" s="140"/>
      <c r="B181" s="141">
        <v>39600</v>
      </c>
      <c r="C181" s="142">
        <v>2000271</v>
      </c>
      <c r="D181" s="142">
        <v>2238333</v>
      </c>
      <c r="E181" s="142">
        <v>190144</v>
      </c>
      <c r="F181" s="142">
        <v>775412</v>
      </c>
      <c r="G181" s="142">
        <v>5208579</v>
      </c>
    </row>
    <row r="182" spans="1:17" x14ac:dyDescent="0.3">
      <c r="A182" s="140"/>
      <c r="B182" s="141">
        <v>39569</v>
      </c>
      <c r="C182" s="142">
        <v>1995361</v>
      </c>
      <c r="D182" s="142">
        <v>2233539</v>
      </c>
      <c r="E182" s="142">
        <v>189868</v>
      </c>
      <c r="F182" s="142">
        <v>772197</v>
      </c>
      <c r="G182" s="142">
        <v>5195340</v>
      </c>
    </row>
    <row r="183" spans="1:17" x14ac:dyDescent="0.3">
      <c r="A183" s="140"/>
      <c r="B183" s="141">
        <v>39539</v>
      </c>
      <c r="C183" s="142">
        <v>1993697</v>
      </c>
      <c r="D183" s="142">
        <v>2230646</v>
      </c>
      <c r="E183" s="142">
        <v>190007</v>
      </c>
      <c r="F183" s="142">
        <v>770728</v>
      </c>
      <c r="G183" s="142">
        <v>5189494</v>
      </c>
    </row>
    <row r="184" spans="1:17" x14ac:dyDescent="0.3">
      <c r="A184" s="140"/>
      <c r="B184" s="141">
        <v>39508</v>
      </c>
      <c r="C184" s="142">
        <v>1992239</v>
      </c>
      <c r="D184" s="142">
        <v>2227230</v>
      </c>
      <c r="E184" s="142">
        <v>190698</v>
      </c>
      <c r="F184" s="142">
        <v>771981</v>
      </c>
      <c r="G184" s="142">
        <v>5186736</v>
      </c>
    </row>
    <row r="185" spans="1:17" x14ac:dyDescent="0.3">
      <c r="A185" s="140"/>
      <c r="B185" s="141">
        <v>39479</v>
      </c>
      <c r="C185" s="142">
        <v>1983579</v>
      </c>
      <c r="D185" s="142">
        <v>2220918</v>
      </c>
      <c r="E185" s="142">
        <v>190736</v>
      </c>
      <c r="F185" s="142">
        <v>770063</v>
      </c>
      <c r="G185" s="142">
        <v>5170192</v>
      </c>
    </row>
    <row r="186" spans="1:17" x14ac:dyDescent="0.3">
      <c r="A186" s="146" t="s">
        <v>364</v>
      </c>
      <c r="B186" s="141">
        <v>39448</v>
      </c>
      <c r="C186" s="142">
        <v>1974595</v>
      </c>
      <c r="D186" s="142">
        <v>2212946</v>
      </c>
      <c r="E186" s="142">
        <v>190205</v>
      </c>
      <c r="F186" s="142">
        <v>768663</v>
      </c>
      <c r="G186" s="142">
        <v>5151465</v>
      </c>
    </row>
    <row r="187" spans="1:17" x14ac:dyDescent="0.3">
      <c r="A187" s="140"/>
      <c r="B187" s="141">
        <v>39417</v>
      </c>
      <c r="C187" s="142">
        <v>1978984</v>
      </c>
      <c r="D187" s="142">
        <v>2183178</v>
      </c>
      <c r="E187" s="142">
        <v>191572</v>
      </c>
      <c r="F187" s="142">
        <v>781767</v>
      </c>
      <c r="G187" s="142">
        <v>5137283</v>
      </c>
      <c r="H187" s="143">
        <f>AVERAGE(C187:C198)</f>
        <v>1967643.1666666667</v>
      </c>
      <c r="I187" s="143">
        <f t="shared" ref="I187:L187" si="45">AVERAGE(D187:D198)</f>
        <v>2153031.8333333335</v>
      </c>
      <c r="J187" s="143">
        <f t="shared" si="45"/>
        <v>190930.33333333334</v>
      </c>
      <c r="K187" s="143">
        <f t="shared" si="45"/>
        <v>781245.41666666663</v>
      </c>
      <c r="L187" s="143">
        <f t="shared" si="45"/>
        <v>5094651.916666667</v>
      </c>
      <c r="M187" s="144">
        <f>H187/H199*100-100</f>
        <v>1.8994338282109169</v>
      </c>
      <c r="N187" s="144">
        <f t="shared" ref="N187:Q187" si="46">I187/I199*100-100</f>
        <v>2.2985311769922419</v>
      </c>
      <c r="O187" s="144">
        <f t="shared" si="46"/>
        <v>0.74531244641005401</v>
      </c>
      <c r="P187" s="144">
        <f t="shared" si="46"/>
        <v>-9.7941888310231207E-2</v>
      </c>
      <c r="Q187" s="144">
        <f t="shared" si="46"/>
        <v>1.7064967525312511</v>
      </c>
    </row>
    <row r="188" spans="1:17" x14ac:dyDescent="0.3">
      <c r="A188" s="140"/>
      <c r="B188" s="141">
        <v>39387</v>
      </c>
      <c r="C188" s="142">
        <v>1984809</v>
      </c>
      <c r="D188" s="142">
        <v>2184862</v>
      </c>
      <c r="E188" s="142">
        <v>192270</v>
      </c>
      <c r="F188" s="142">
        <v>785964</v>
      </c>
      <c r="G188" s="142">
        <v>5149591</v>
      </c>
    </row>
    <row r="189" spans="1:17" x14ac:dyDescent="0.3">
      <c r="A189" s="140"/>
      <c r="B189" s="141">
        <v>39356</v>
      </c>
      <c r="C189" s="142">
        <v>1987168</v>
      </c>
      <c r="D189" s="142">
        <v>2182117</v>
      </c>
      <c r="E189" s="142">
        <v>192195</v>
      </c>
      <c r="F189" s="142">
        <v>788581</v>
      </c>
      <c r="G189" s="142">
        <v>5151635</v>
      </c>
    </row>
    <row r="190" spans="1:17" x14ac:dyDescent="0.3">
      <c r="A190" s="140"/>
      <c r="B190" s="141">
        <v>39326</v>
      </c>
      <c r="C190" s="142">
        <v>1990392</v>
      </c>
      <c r="D190" s="142">
        <v>2177713</v>
      </c>
      <c r="E190" s="142">
        <v>192105</v>
      </c>
      <c r="F190" s="142">
        <v>790849</v>
      </c>
      <c r="G190" s="142">
        <v>5152770</v>
      </c>
    </row>
    <row r="191" spans="1:17" x14ac:dyDescent="0.3">
      <c r="A191" s="140"/>
      <c r="B191" s="141">
        <v>39295</v>
      </c>
      <c r="C191" s="142">
        <v>1988322</v>
      </c>
      <c r="D191" s="142">
        <v>2171094</v>
      </c>
      <c r="E191" s="142">
        <v>191380</v>
      </c>
      <c r="F191" s="142">
        <v>789670</v>
      </c>
      <c r="G191" s="142">
        <v>5142035</v>
      </c>
    </row>
    <row r="192" spans="1:17" x14ac:dyDescent="0.3">
      <c r="A192" s="140"/>
      <c r="B192" s="141">
        <v>39264</v>
      </c>
      <c r="C192" s="142">
        <v>1975463</v>
      </c>
      <c r="D192" s="142">
        <v>2159359</v>
      </c>
      <c r="E192" s="142">
        <v>190647</v>
      </c>
      <c r="F192" s="142">
        <v>784428</v>
      </c>
      <c r="G192" s="142">
        <v>5111536</v>
      </c>
    </row>
    <row r="193" spans="1:17" x14ac:dyDescent="0.3">
      <c r="A193" s="140"/>
      <c r="B193" s="141">
        <v>39234</v>
      </c>
      <c r="C193" s="142">
        <v>1963388</v>
      </c>
      <c r="D193" s="142">
        <v>2141553</v>
      </c>
      <c r="E193" s="142">
        <v>189911</v>
      </c>
      <c r="F193" s="142">
        <v>779088</v>
      </c>
      <c r="G193" s="142">
        <v>5075599</v>
      </c>
    </row>
    <row r="194" spans="1:17" x14ac:dyDescent="0.3">
      <c r="A194" s="140"/>
      <c r="B194" s="141">
        <v>39203</v>
      </c>
      <c r="C194" s="142">
        <v>1956286</v>
      </c>
      <c r="D194" s="142">
        <v>2134427</v>
      </c>
      <c r="E194" s="142">
        <v>189805</v>
      </c>
      <c r="F194" s="142">
        <v>776058</v>
      </c>
      <c r="G194" s="142">
        <v>5058353</v>
      </c>
    </row>
    <row r="195" spans="1:17" x14ac:dyDescent="0.3">
      <c r="A195" s="140"/>
      <c r="B195" s="141">
        <v>39173</v>
      </c>
      <c r="C195" s="142">
        <v>1952023</v>
      </c>
      <c r="D195" s="142">
        <v>2128354</v>
      </c>
      <c r="E195" s="142">
        <v>189940</v>
      </c>
      <c r="F195" s="142">
        <v>774279</v>
      </c>
      <c r="G195" s="142">
        <v>5046424</v>
      </c>
    </row>
    <row r="196" spans="1:17" x14ac:dyDescent="0.3">
      <c r="A196" s="140"/>
      <c r="B196" s="141">
        <v>39142</v>
      </c>
      <c r="C196" s="142">
        <v>1949960</v>
      </c>
      <c r="D196" s="142">
        <v>2128492</v>
      </c>
      <c r="E196" s="142">
        <v>190267</v>
      </c>
      <c r="F196" s="142">
        <v>774271</v>
      </c>
      <c r="G196" s="142">
        <v>5044996</v>
      </c>
    </row>
    <row r="197" spans="1:17" x14ac:dyDescent="0.3">
      <c r="A197" s="140"/>
      <c r="B197" s="141">
        <v>39114</v>
      </c>
      <c r="C197" s="142">
        <v>1944117</v>
      </c>
      <c r="D197" s="142">
        <v>2124438</v>
      </c>
      <c r="E197" s="142">
        <v>189806</v>
      </c>
      <c r="F197" s="142">
        <v>774463</v>
      </c>
      <c r="G197" s="142">
        <v>5035046</v>
      </c>
    </row>
    <row r="198" spans="1:17" x14ac:dyDescent="0.3">
      <c r="A198" s="146" t="s">
        <v>365</v>
      </c>
      <c r="B198" s="141">
        <v>39083</v>
      </c>
      <c r="C198" s="142">
        <v>1940806</v>
      </c>
      <c r="D198" s="142">
        <v>2120795</v>
      </c>
      <c r="E198" s="142">
        <v>191266</v>
      </c>
      <c r="F198" s="142">
        <v>775527</v>
      </c>
      <c r="G198" s="142">
        <v>5030555</v>
      </c>
    </row>
    <row r="199" spans="1:17" x14ac:dyDescent="0.3">
      <c r="A199" s="140"/>
      <c r="B199" s="141">
        <v>39052</v>
      </c>
      <c r="C199" s="142">
        <v>1942866</v>
      </c>
      <c r="D199" s="142">
        <v>2106894</v>
      </c>
      <c r="E199" s="142">
        <v>190784</v>
      </c>
      <c r="F199" s="142">
        <v>782843</v>
      </c>
      <c r="G199" s="142">
        <v>5025290</v>
      </c>
      <c r="H199" s="143">
        <f>AVERAGE(C199:C210)</f>
        <v>1930965.75</v>
      </c>
      <c r="I199" s="143">
        <f t="shared" ref="I199:L199" si="47">AVERAGE(D199:D210)</f>
        <v>2104655.6666666665</v>
      </c>
      <c r="J199" s="143">
        <f t="shared" si="47"/>
        <v>189517.83333333334</v>
      </c>
      <c r="K199" s="143">
        <f t="shared" si="47"/>
        <v>782011.33333333337</v>
      </c>
      <c r="L199" s="143">
        <f t="shared" si="47"/>
        <v>5009170.583333333</v>
      </c>
      <c r="M199" s="144">
        <f>H199/H211*100-100</f>
        <v>-0.98457401010912804</v>
      </c>
      <c r="N199" s="144">
        <f t="shared" ref="N199:Q199" si="48">I199/I211*100-100</f>
        <v>-0.30906876436597486</v>
      </c>
      <c r="O199" s="144">
        <f t="shared" si="48"/>
        <v>1.2465870333757465</v>
      </c>
      <c r="P199" s="144">
        <f t="shared" si="48"/>
        <v>0.26559741039852724</v>
      </c>
      <c r="Q199" s="144">
        <f t="shared" si="48"/>
        <v>-0.45667843587639823</v>
      </c>
    </row>
    <row r="200" spans="1:17" x14ac:dyDescent="0.3">
      <c r="A200" s="140"/>
      <c r="B200" s="141">
        <v>39022</v>
      </c>
      <c r="C200" s="142">
        <v>1947718</v>
      </c>
      <c r="D200" s="142">
        <v>2110813</v>
      </c>
      <c r="E200" s="142">
        <v>191080</v>
      </c>
      <c r="F200" s="142">
        <v>788266</v>
      </c>
      <c r="G200" s="142">
        <v>5039696</v>
      </c>
    </row>
    <row r="201" spans="1:17" x14ac:dyDescent="0.3">
      <c r="A201" s="140"/>
      <c r="B201" s="141">
        <v>38991</v>
      </c>
      <c r="C201" s="142">
        <v>1946735</v>
      </c>
      <c r="D201" s="142">
        <v>2110388</v>
      </c>
      <c r="E201" s="142">
        <v>190824</v>
      </c>
      <c r="F201" s="142">
        <v>790290</v>
      </c>
      <c r="G201" s="142">
        <v>5040054</v>
      </c>
    </row>
    <row r="202" spans="1:17" x14ac:dyDescent="0.3">
      <c r="A202" s="140"/>
      <c r="B202" s="141">
        <v>38961</v>
      </c>
      <c r="C202" s="142">
        <v>1949571</v>
      </c>
      <c r="D202" s="142">
        <v>2120523</v>
      </c>
      <c r="E202" s="142">
        <v>190959</v>
      </c>
      <c r="F202" s="142">
        <v>791817</v>
      </c>
      <c r="G202" s="142">
        <v>5054720</v>
      </c>
    </row>
    <row r="203" spans="1:17" x14ac:dyDescent="0.3">
      <c r="A203" s="140"/>
      <c r="B203" s="141">
        <v>38930</v>
      </c>
      <c r="C203" s="142">
        <v>1946067</v>
      </c>
      <c r="D203" s="142">
        <v>2112818</v>
      </c>
      <c r="E203" s="142">
        <v>190291</v>
      </c>
      <c r="F203" s="142">
        <v>790063</v>
      </c>
      <c r="G203" s="142">
        <v>5041063</v>
      </c>
    </row>
    <row r="204" spans="1:17" x14ac:dyDescent="0.3">
      <c r="A204" s="140"/>
      <c r="B204" s="141">
        <v>38899</v>
      </c>
      <c r="C204" s="142">
        <v>1930891</v>
      </c>
      <c r="D204" s="142">
        <v>2103533</v>
      </c>
      <c r="E204" s="142">
        <v>188987</v>
      </c>
      <c r="F204" s="142">
        <v>783846</v>
      </c>
      <c r="G204" s="142">
        <v>5009195</v>
      </c>
    </row>
    <row r="205" spans="1:17" x14ac:dyDescent="0.3">
      <c r="A205" s="140"/>
      <c r="B205" s="141">
        <v>38869</v>
      </c>
      <c r="C205" s="142">
        <v>1923153</v>
      </c>
      <c r="D205" s="142">
        <v>2098392</v>
      </c>
      <c r="E205" s="142">
        <v>188504</v>
      </c>
      <c r="F205" s="142">
        <v>778761</v>
      </c>
      <c r="G205" s="142">
        <v>4990742</v>
      </c>
    </row>
    <row r="206" spans="1:17" x14ac:dyDescent="0.3">
      <c r="A206" s="140"/>
      <c r="B206" s="141">
        <v>38838</v>
      </c>
      <c r="C206" s="142">
        <v>1918130</v>
      </c>
      <c r="D206" s="142">
        <v>2096535</v>
      </c>
      <c r="E206" s="142">
        <v>188501</v>
      </c>
      <c r="F206" s="142">
        <v>775222</v>
      </c>
      <c r="G206" s="142">
        <v>4980377</v>
      </c>
    </row>
    <row r="207" spans="1:17" x14ac:dyDescent="0.3">
      <c r="A207" s="140"/>
      <c r="B207" s="141">
        <v>38808</v>
      </c>
      <c r="C207" s="142">
        <v>1916397</v>
      </c>
      <c r="D207" s="142">
        <v>2095923</v>
      </c>
      <c r="E207" s="142">
        <v>188368</v>
      </c>
      <c r="F207" s="142">
        <v>774609</v>
      </c>
      <c r="G207" s="142">
        <v>4977348</v>
      </c>
    </row>
    <row r="208" spans="1:17" x14ac:dyDescent="0.3">
      <c r="A208" s="140"/>
      <c r="B208" s="141">
        <v>38777</v>
      </c>
      <c r="C208" s="142">
        <v>1916750</v>
      </c>
      <c r="D208" s="142">
        <v>2099244</v>
      </c>
      <c r="E208" s="142">
        <v>188590</v>
      </c>
      <c r="F208" s="142">
        <v>775523</v>
      </c>
      <c r="G208" s="142">
        <v>4982414</v>
      </c>
    </row>
    <row r="209" spans="1:12" x14ac:dyDescent="0.3">
      <c r="A209" s="140"/>
      <c r="B209" s="141">
        <v>38749</v>
      </c>
      <c r="C209" s="142">
        <v>1914406</v>
      </c>
      <c r="D209" s="142">
        <v>2099789</v>
      </c>
      <c r="E209" s="142">
        <v>188726</v>
      </c>
      <c r="F209" s="142">
        <v>776283</v>
      </c>
      <c r="G209" s="142">
        <v>4981663</v>
      </c>
    </row>
    <row r="210" spans="1:12" x14ac:dyDescent="0.3">
      <c r="A210" s="146" t="s">
        <v>366</v>
      </c>
      <c r="B210" s="141">
        <v>38718</v>
      </c>
      <c r="C210" s="142">
        <v>1918905</v>
      </c>
      <c r="D210" s="142">
        <v>2101016</v>
      </c>
      <c r="E210" s="142">
        <v>188600</v>
      </c>
      <c r="F210" s="142">
        <v>776613</v>
      </c>
      <c r="G210" s="142">
        <v>4987485</v>
      </c>
    </row>
    <row r="211" spans="1:12" x14ac:dyDescent="0.3">
      <c r="A211" s="140"/>
      <c r="B211" s="141">
        <v>38687</v>
      </c>
      <c r="C211" s="142">
        <v>1938915</v>
      </c>
      <c r="D211" s="142">
        <v>2102346</v>
      </c>
      <c r="E211" s="142">
        <v>185551</v>
      </c>
      <c r="F211" s="142">
        <v>777883</v>
      </c>
      <c r="G211" s="142">
        <v>5008895</v>
      </c>
      <c r="H211" s="143">
        <f>AVERAGE(C211:C222)</f>
        <v>1950166.5833333333</v>
      </c>
      <c r="I211" s="143">
        <f t="shared" ref="I211:L211" si="49">AVERAGE(D211:D222)</f>
        <v>2111180.6666666665</v>
      </c>
      <c r="J211" s="143">
        <f t="shared" si="49"/>
        <v>187184.41666666666</v>
      </c>
      <c r="K211" s="143">
        <f t="shared" si="49"/>
        <v>779939.83333333337</v>
      </c>
      <c r="L211" s="143">
        <f t="shared" si="49"/>
        <v>5032151.333333333</v>
      </c>
    </row>
    <row r="212" spans="1:12" x14ac:dyDescent="0.3">
      <c r="A212" s="140"/>
      <c r="B212" s="141">
        <v>38657</v>
      </c>
      <c r="C212" s="142">
        <v>1948431</v>
      </c>
      <c r="D212" s="142">
        <v>2112512</v>
      </c>
      <c r="E212" s="142">
        <v>186061</v>
      </c>
      <c r="F212" s="142">
        <v>783307</v>
      </c>
      <c r="G212" s="142">
        <v>5034180</v>
      </c>
    </row>
    <row r="213" spans="1:12" x14ac:dyDescent="0.3">
      <c r="A213" s="140"/>
      <c r="B213" s="141">
        <v>38626</v>
      </c>
      <c r="C213" s="142">
        <v>1951244</v>
      </c>
      <c r="D213" s="142">
        <v>2113110</v>
      </c>
      <c r="E213" s="142">
        <v>186167</v>
      </c>
      <c r="F213" s="142">
        <v>784950</v>
      </c>
      <c r="G213" s="142">
        <v>5039067</v>
      </c>
    </row>
    <row r="214" spans="1:12" x14ac:dyDescent="0.3">
      <c r="A214" s="140"/>
      <c r="B214" s="141">
        <v>38596</v>
      </c>
      <c r="C214" s="142">
        <v>1957903</v>
      </c>
      <c r="D214" s="142">
        <v>2120251</v>
      </c>
      <c r="E214" s="142">
        <v>187483</v>
      </c>
      <c r="F214" s="142">
        <v>788823</v>
      </c>
      <c r="G214" s="142">
        <v>5057996</v>
      </c>
    </row>
    <row r="215" spans="1:12" x14ac:dyDescent="0.3">
      <c r="A215" s="140"/>
      <c r="B215" s="141">
        <v>38565</v>
      </c>
      <c r="C215" s="142">
        <v>1957463</v>
      </c>
      <c r="D215" s="142">
        <v>2113759</v>
      </c>
      <c r="E215" s="142">
        <v>186965</v>
      </c>
      <c r="F215" s="142">
        <v>787797</v>
      </c>
      <c r="G215" s="142">
        <v>5049513</v>
      </c>
    </row>
    <row r="216" spans="1:12" x14ac:dyDescent="0.3">
      <c r="A216" s="140"/>
      <c r="B216" s="141">
        <v>38534</v>
      </c>
      <c r="C216" s="142">
        <v>1947733</v>
      </c>
      <c r="D216" s="142">
        <v>2104562</v>
      </c>
      <c r="E216" s="142">
        <v>186433</v>
      </c>
      <c r="F216" s="142">
        <v>780509</v>
      </c>
      <c r="G216" s="142">
        <v>5022704</v>
      </c>
    </row>
    <row r="217" spans="1:12" x14ac:dyDescent="0.3">
      <c r="A217" s="140"/>
      <c r="B217" s="141">
        <v>38504</v>
      </c>
      <c r="C217" s="142">
        <v>1945646</v>
      </c>
      <c r="D217" s="142">
        <v>2104402</v>
      </c>
      <c r="E217" s="142">
        <v>186494</v>
      </c>
      <c r="F217" s="142">
        <v>776650</v>
      </c>
      <c r="G217" s="142">
        <v>5016605</v>
      </c>
    </row>
    <row r="218" spans="1:12" x14ac:dyDescent="0.3">
      <c r="A218" s="140"/>
      <c r="B218" s="141">
        <v>38473</v>
      </c>
      <c r="C218" s="142">
        <v>1947310</v>
      </c>
      <c r="D218" s="142">
        <v>2107417</v>
      </c>
      <c r="E218" s="142">
        <v>186762</v>
      </c>
      <c r="F218" s="142">
        <v>774026</v>
      </c>
      <c r="G218" s="142">
        <v>5018952</v>
      </c>
    </row>
    <row r="219" spans="1:12" x14ac:dyDescent="0.3">
      <c r="A219" s="140"/>
      <c r="B219" s="141">
        <v>38443</v>
      </c>
      <c r="C219" s="142">
        <v>1948521</v>
      </c>
      <c r="D219" s="142">
        <v>2108836</v>
      </c>
      <c r="E219" s="142">
        <v>187547</v>
      </c>
      <c r="F219" s="142">
        <v>773817</v>
      </c>
      <c r="G219" s="142">
        <v>5022223</v>
      </c>
    </row>
    <row r="220" spans="1:12" x14ac:dyDescent="0.3">
      <c r="A220" s="140"/>
      <c r="B220" s="141">
        <v>38412</v>
      </c>
      <c r="C220" s="142">
        <v>1951119</v>
      </c>
      <c r="D220" s="142">
        <v>2113003</v>
      </c>
      <c r="E220" s="142">
        <v>188327</v>
      </c>
      <c r="F220" s="142">
        <v>775221</v>
      </c>
      <c r="G220" s="142">
        <v>5031360</v>
      </c>
    </row>
    <row r="221" spans="1:12" x14ac:dyDescent="0.3">
      <c r="A221" s="140"/>
      <c r="B221" s="141">
        <v>38384</v>
      </c>
      <c r="C221" s="142">
        <v>1951912</v>
      </c>
      <c r="D221" s="142">
        <v>2115668</v>
      </c>
      <c r="E221" s="142">
        <v>188997</v>
      </c>
      <c r="F221" s="142">
        <v>776951</v>
      </c>
      <c r="G221" s="142">
        <v>5037432</v>
      </c>
    </row>
    <row r="222" spans="1:12" x14ac:dyDescent="0.3">
      <c r="A222" s="146" t="s">
        <v>367</v>
      </c>
      <c r="B222" s="141">
        <v>38353</v>
      </c>
      <c r="C222" s="142">
        <v>1955802</v>
      </c>
      <c r="D222" s="142">
        <v>2118302</v>
      </c>
      <c r="E222" s="142">
        <v>189426</v>
      </c>
      <c r="F222" s="142">
        <v>779344</v>
      </c>
      <c r="G222" s="142">
        <v>5046889</v>
      </c>
    </row>
  </sheetData>
  <autoFilter ref="A6:Q222" xr:uid="{0BE5534F-0A87-4A17-AFF7-DA18308C6196}"/>
  <mergeCells count="4">
    <mergeCell ref="C5:G5"/>
    <mergeCell ref="H5:L5"/>
    <mergeCell ref="M5:Q5"/>
    <mergeCell ref="V1:X1"/>
  </mergeCells>
  <phoneticPr fontId="36" type="noConversion"/>
  <hyperlinks>
    <hyperlink ref="A2" r:id="rId1" xr:uid="{1321F069-FDD6-43BF-94F3-3EDEAD5D23D4}"/>
    <hyperlink ref="V1:X1" location="Übersicht!A1" display="zurück zur Überischt" xr:uid="{00000000-0004-0000-0600-000002000000}"/>
  </hyperlinks>
  <pageMargins left="0.7" right="0.7" top="0.78740157499999996" bottom="0.78740157499999996"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2"/>
  <dimension ref="A1:Q365"/>
  <sheetViews>
    <sheetView zoomScale="85" zoomScaleNormal="85" workbookViewId="0">
      <pane xSplit="1" ySplit="5" topLeftCell="B6" activePane="bottomRight" state="frozen"/>
      <selection pane="topRight" activeCell="H12" sqref="H12"/>
      <selection pane="bottomLeft" activeCell="H12" sqref="H12"/>
      <selection pane="bottomRight" activeCell="I8" sqref="I8"/>
    </sheetView>
  </sheetViews>
  <sheetFormatPr baseColWidth="10" defaultColWidth="0" defaultRowHeight="13.8" x14ac:dyDescent="0.3"/>
  <cols>
    <col min="1" max="1" width="13.109375" style="30" customWidth="1"/>
    <col min="2" max="2" width="6.44140625" style="30" customWidth="1"/>
    <col min="3" max="3" width="20.6640625" style="30" customWidth="1"/>
    <col min="4" max="4" width="8.33203125" style="30" bestFit="1" customWidth="1"/>
    <col min="5" max="5" width="14.5546875" style="30" bestFit="1" customWidth="1"/>
    <col min="6" max="6" width="11.109375" style="30" customWidth="1"/>
    <col min="7" max="7" width="8.5546875" style="30" customWidth="1"/>
    <col min="8" max="8" width="8.5546875" style="30" hidden="1" customWidth="1"/>
    <col min="9" max="17" width="11.44140625" style="30" customWidth="1"/>
    <col min="18" max="16384" width="0" style="30" hidden="1"/>
  </cols>
  <sheetData>
    <row r="1" spans="1:17" ht="25.8" x14ac:dyDescent="0.5">
      <c r="A1" s="28" t="s">
        <v>22</v>
      </c>
      <c r="F1" s="31"/>
      <c r="G1" s="31"/>
      <c r="M1" s="63"/>
      <c r="N1" s="63"/>
      <c r="O1" s="552" t="s">
        <v>268</v>
      </c>
      <c r="P1" s="552"/>
      <c r="Q1" s="552"/>
    </row>
    <row r="2" spans="1:17" x14ac:dyDescent="0.3">
      <c r="A2" s="32" t="s">
        <v>269</v>
      </c>
    </row>
    <row r="3" spans="1:17" x14ac:dyDescent="0.3">
      <c r="E3" s="33"/>
      <c r="F3" s="33"/>
      <c r="G3" s="33"/>
    </row>
    <row r="4" spans="1:17" ht="27" customHeight="1" x14ac:dyDescent="0.3">
      <c r="A4" s="34" t="s">
        <v>368</v>
      </c>
      <c r="B4" s="551" t="s">
        <v>272</v>
      </c>
      <c r="C4" s="551"/>
      <c r="D4" s="551" t="s">
        <v>369</v>
      </c>
      <c r="E4" s="551"/>
      <c r="F4" s="551"/>
      <c r="G4" s="551"/>
      <c r="I4" s="147"/>
    </row>
    <row r="5" spans="1:17" ht="41.4" x14ac:dyDescent="0.3">
      <c r="A5" s="35"/>
      <c r="B5" s="33" t="s">
        <v>274</v>
      </c>
      <c r="C5" s="33" t="s">
        <v>275</v>
      </c>
      <c r="D5" s="33" t="s">
        <v>274</v>
      </c>
      <c r="E5" s="33" t="s">
        <v>276</v>
      </c>
      <c r="F5" s="564" t="s">
        <v>370</v>
      </c>
      <c r="G5" s="564"/>
      <c r="H5" s="33" t="s">
        <v>371</v>
      </c>
      <c r="I5" s="33" t="s">
        <v>279</v>
      </c>
    </row>
    <row r="6" spans="1:17" x14ac:dyDescent="0.3">
      <c r="A6" s="37">
        <v>44896</v>
      </c>
      <c r="B6" s="38"/>
      <c r="C6" s="38"/>
      <c r="D6" s="148"/>
      <c r="E6" s="44"/>
      <c r="F6" s="151"/>
      <c r="G6" s="149"/>
      <c r="H6" s="33"/>
      <c r="I6" s="39"/>
    </row>
    <row r="7" spans="1:17" x14ac:dyDescent="0.3">
      <c r="A7" s="37">
        <v>44866</v>
      </c>
      <c r="B7" s="38"/>
      <c r="C7" s="38"/>
      <c r="D7" s="148"/>
      <c r="E7" s="44"/>
      <c r="F7" s="151"/>
      <c r="G7" s="149"/>
      <c r="H7" s="33"/>
      <c r="I7" s="39"/>
    </row>
    <row r="8" spans="1:17" x14ac:dyDescent="0.3">
      <c r="A8" s="37">
        <v>44835</v>
      </c>
      <c r="B8" s="38"/>
      <c r="C8" s="38"/>
      <c r="D8" s="148"/>
      <c r="E8" s="44"/>
      <c r="F8" s="151"/>
      <c r="G8" s="149"/>
      <c r="H8" s="33"/>
      <c r="I8" s="39"/>
    </row>
    <row r="9" spans="1:17" x14ac:dyDescent="0.3">
      <c r="A9" s="37">
        <v>44805</v>
      </c>
      <c r="B9" s="38"/>
      <c r="C9" s="38"/>
      <c r="D9" s="148"/>
      <c r="E9" s="44"/>
      <c r="F9" s="151"/>
      <c r="G9" s="149"/>
      <c r="H9" s="33"/>
      <c r="I9" s="39"/>
    </row>
    <row r="10" spans="1:17" x14ac:dyDescent="0.3">
      <c r="A10" s="37">
        <v>44774</v>
      </c>
      <c r="B10" s="38"/>
      <c r="C10" s="38"/>
      <c r="D10" s="148"/>
      <c r="E10" s="44"/>
      <c r="F10" s="151"/>
      <c r="G10" s="149"/>
      <c r="H10" s="33"/>
      <c r="I10" s="39"/>
    </row>
    <row r="11" spans="1:17" x14ac:dyDescent="0.3">
      <c r="A11" s="37">
        <v>44743</v>
      </c>
      <c r="B11" s="38"/>
      <c r="C11" s="38"/>
      <c r="D11" s="148"/>
      <c r="E11" s="44"/>
      <c r="F11" s="151"/>
      <c r="G11" s="149"/>
      <c r="H11" s="33"/>
      <c r="I11" s="39"/>
    </row>
    <row r="12" spans="1:17" x14ac:dyDescent="0.3">
      <c r="A12" s="37">
        <v>44713</v>
      </c>
      <c r="B12" s="38"/>
      <c r="C12" s="38"/>
      <c r="D12" s="148"/>
      <c r="E12" s="44"/>
      <c r="F12" s="151"/>
      <c r="G12" s="149"/>
      <c r="H12" s="33"/>
      <c r="I12" s="39"/>
    </row>
    <row r="13" spans="1:17" x14ac:dyDescent="0.3">
      <c r="A13" s="37">
        <v>44682</v>
      </c>
      <c r="B13" s="38">
        <v>130.30000000000001</v>
      </c>
      <c r="C13" s="38">
        <v>19</v>
      </c>
      <c r="D13" s="148">
        <v>125.8</v>
      </c>
      <c r="E13" s="44">
        <v>-0.5</v>
      </c>
      <c r="F13" s="151"/>
      <c r="G13" s="149"/>
      <c r="H13" s="33"/>
      <c r="I13" s="39"/>
    </row>
    <row r="14" spans="1:17" x14ac:dyDescent="0.3">
      <c r="A14" s="37">
        <v>44652</v>
      </c>
      <c r="B14" s="38">
        <v>122.2</v>
      </c>
      <c r="C14" s="38">
        <v>9.3000000000000007</v>
      </c>
      <c r="D14" s="148">
        <v>126.4</v>
      </c>
      <c r="E14" s="44">
        <v>4.4000000000000004</v>
      </c>
      <c r="F14" s="151"/>
      <c r="G14" s="149"/>
      <c r="H14" s="33"/>
      <c r="I14" s="39"/>
    </row>
    <row r="15" spans="1:17" x14ac:dyDescent="0.3">
      <c r="A15" s="37">
        <v>44621</v>
      </c>
      <c r="B15" s="38">
        <v>138</v>
      </c>
      <c r="C15" s="45">
        <v>8.6</v>
      </c>
      <c r="D15" s="148">
        <v>121.1</v>
      </c>
      <c r="E15" s="44">
        <v>-2.8</v>
      </c>
      <c r="F15" s="151">
        <f>AVERAGE(D15:D17)</f>
        <v>121.26666666666665</v>
      </c>
      <c r="G15" s="29">
        <f>F15/F18*100-100</f>
        <v>1.847704367301219</v>
      </c>
      <c r="H15" s="33"/>
      <c r="I15" s="39"/>
    </row>
    <row r="16" spans="1:17" x14ac:dyDescent="0.3">
      <c r="A16" s="37">
        <v>44593</v>
      </c>
      <c r="B16" s="38">
        <v>123.3</v>
      </c>
      <c r="C16" s="45">
        <v>14.4</v>
      </c>
      <c r="D16" s="148">
        <v>124.6</v>
      </c>
      <c r="E16" s="44">
        <v>5.5</v>
      </c>
      <c r="F16" s="151"/>
      <c r="G16" s="149"/>
      <c r="H16" s="33"/>
      <c r="I16" s="39"/>
    </row>
    <row r="17" spans="1:9" x14ac:dyDescent="0.3">
      <c r="A17" s="37">
        <v>44562</v>
      </c>
      <c r="B17" s="38">
        <v>110.2</v>
      </c>
      <c r="C17" s="45">
        <v>12.1</v>
      </c>
      <c r="D17" s="148">
        <v>118.1</v>
      </c>
      <c r="E17" s="44">
        <v>-2.2999999999999998</v>
      </c>
      <c r="F17" s="151"/>
      <c r="G17" s="149"/>
      <c r="H17" s="33"/>
      <c r="I17" s="39"/>
    </row>
    <row r="18" spans="1:9" x14ac:dyDescent="0.3">
      <c r="A18" s="37">
        <v>44531</v>
      </c>
      <c r="B18" s="38">
        <v>117</v>
      </c>
      <c r="C18" s="45">
        <v>15.6</v>
      </c>
      <c r="D18" s="148">
        <v>120.8</v>
      </c>
      <c r="E18" s="44">
        <v>1.3</v>
      </c>
      <c r="F18" s="151">
        <f>AVERAGE(D18:D20)</f>
        <v>119.06666666666666</v>
      </c>
      <c r="G18" s="29">
        <f>F18/F21*100-100</f>
        <v>4.7507331378298971</v>
      </c>
      <c r="H18" s="33"/>
      <c r="I18" s="39">
        <f>AVERAGE(D18:D29)</f>
        <v>113.8</v>
      </c>
    </row>
    <row r="19" spans="1:9" x14ac:dyDescent="0.3">
      <c r="A19" s="37">
        <v>44501</v>
      </c>
      <c r="B19" s="38">
        <v>126</v>
      </c>
      <c r="C19" s="45">
        <v>12.4</v>
      </c>
      <c r="D19" s="148">
        <v>119.2</v>
      </c>
      <c r="E19" s="44">
        <v>1.8</v>
      </c>
      <c r="F19" s="151"/>
      <c r="G19" s="29"/>
      <c r="H19" s="33"/>
      <c r="I19" s="150">
        <f>I18/I30*100-100</f>
        <v>13.714713964526595</v>
      </c>
    </row>
    <row r="20" spans="1:9" x14ac:dyDescent="0.3">
      <c r="A20" s="37">
        <v>44470</v>
      </c>
      <c r="B20" s="38">
        <v>121.4</v>
      </c>
      <c r="C20" s="45">
        <v>8.1999999999999993</v>
      </c>
      <c r="D20" s="148">
        <v>117.2</v>
      </c>
      <c r="E20" s="44">
        <v>4</v>
      </c>
      <c r="F20" s="151"/>
      <c r="G20" s="29"/>
      <c r="H20" s="33"/>
      <c r="I20" s="39"/>
    </row>
    <row r="21" spans="1:9" x14ac:dyDescent="0.3">
      <c r="A21" s="37">
        <v>44440</v>
      </c>
      <c r="B21" s="38">
        <v>118.2</v>
      </c>
      <c r="C21" s="45">
        <v>7.5</v>
      </c>
      <c r="D21" s="148">
        <v>112.7</v>
      </c>
      <c r="E21" s="44">
        <v>-0.6</v>
      </c>
      <c r="F21" s="151">
        <f>AVERAGE(D21:D23)</f>
        <v>113.66666666666667</v>
      </c>
      <c r="G21" s="29">
        <f>F21/F24*100-100</f>
        <v>0.85773439810708396</v>
      </c>
      <c r="H21" s="33"/>
      <c r="I21" s="39"/>
    </row>
    <row r="22" spans="1:9" x14ac:dyDescent="0.3">
      <c r="A22" s="37">
        <v>44409</v>
      </c>
      <c r="B22" s="38">
        <v>104.5</v>
      </c>
      <c r="C22" s="45">
        <v>14.6</v>
      </c>
      <c r="D22" s="148">
        <v>113.4</v>
      </c>
      <c r="E22" s="44">
        <v>-1.3</v>
      </c>
      <c r="F22" s="151"/>
      <c r="G22" s="29"/>
      <c r="H22" s="33"/>
      <c r="I22" s="39"/>
    </row>
    <row r="23" spans="1:9" x14ac:dyDescent="0.3">
      <c r="A23" s="37">
        <v>44378</v>
      </c>
      <c r="B23" s="38">
        <v>115.1</v>
      </c>
      <c r="C23" s="45">
        <v>12</v>
      </c>
      <c r="D23" s="148">
        <v>114.9</v>
      </c>
      <c r="E23" s="44">
        <v>1.3</v>
      </c>
      <c r="F23" s="151"/>
      <c r="G23" s="29"/>
      <c r="H23" s="33"/>
      <c r="I23" s="39"/>
    </row>
    <row r="24" spans="1:9" x14ac:dyDescent="0.3">
      <c r="A24" s="37">
        <v>44348</v>
      </c>
      <c r="B24" s="38">
        <v>118.7</v>
      </c>
      <c r="C24" s="45">
        <v>23.7</v>
      </c>
      <c r="D24" s="148">
        <v>113.5</v>
      </c>
      <c r="E24" s="44">
        <v>0.8</v>
      </c>
      <c r="F24" s="151">
        <f>AVERAGE(D24:D26)</f>
        <v>112.7</v>
      </c>
      <c r="G24" s="29">
        <f>F24/F27*100-100</f>
        <v>2.6723352566049243</v>
      </c>
      <c r="H24" s="33"/>
      <c r="I24" s="39"/>
    </row>
    <row r="25" spans="1:9" x14ac:dyDescent="0.3">
      <c r="A25" s="37">
        <v>44317</v>
      </c>
      <c r="B25" s="38">
        <v>109.5</v>
      </c>
      <c r="C25" s="45">
        <v>35.9</v>
      </c>
      <c r="D25" s="148">
        <v>112.6</v>
      </c>
      <c r="E25" s="44">
        <v>0.6</v>
      </c>
      <c r="F25" s="151"/>
      <c r="G25" s="29"/>
      <c r="H25" s="33"/>
      <c r="I25" s="39"/>
    </row>
    <row r="26" spans="1:9" x14ac:dyDescent="0.3">
      <c r="A26" s="37">
        <v>44287</v>
      </c>
      <c r="B26" s="38">
        <v>111.9</v>
      </c>
      <c r="C26" s="45">
        <v>47.4</v>
      </c>
      <c r="D26" s="38">
        <v>112</v>
      </c>
      <c r="E26" s="38">
        <v>0.4</v>
      </c>
      <c r="F26" s="151"/>
      <c r="G26" s="29"/>
      <c r="H26" s="33"/>
      <c r="I26" s="39"/>
    </row>
    <row r="27" spans="1:9" x14ac:dyDescent="0.3">
      <c r="A27" s="37">
        <v>44256</v>
      </c>
      <c r="B27" s="38">
        <v>127.1</v>
      </c>
      <c r="C27" s="45">
        <v>16.3</v>
      </c>
      <c r="D27" s="38">
        <v>111.5</v>
      </c>
      <c r="E27" s="38">
        <v>2.2999999999999998</v>
      </c>
      <c r="F27" s="151">
        <f>AVERAGE(D27:D29)</f>
        <v>109.76666666666667</v>
      </c>
      <c r="G27" s="29">
        <f>F27/F30*100-100</f>
        <v>3.0350438047559152</v>
      </c>
      <c r="H27" s="33"/>
      <c r="I27" s="39"/>
    </row>
    <row r="28" spans="1:9" x14ac:dyDescent="0.3">
      <c r="A28" s="37">
        <v>44228</v>
      </c>
      <c r="B28" s="38">
        <v>107.8</v>
      </c>
      <c r="C28" s="45" t="s">
        <v>372</v>
      </c>
      <c r="D28" s="38">
        <v>109.1</v>
      </c>
      <c r="E28" s="38">
        <v>0.3</v>
      </c>
      <c r="F28" s="151"/>
      <c r="G28" s="29"/>
      <c r="H28" s="33"/>
      <c r="I28" s="39"/>
    </row>
    <row r="29" spans="1:9" x14ac:dyDescent="0.3">
      <c r="A29" s="37">
        <v>44197</v>
      </c>
      <c r="B29" s="38">
        <v>98.4</v>
      </c>
      <c r="C29" s="45" t="s">
        <v>373</v>
      </c>
      <c r="D29" s="38">
        <v>108.7</v>
      </c>
      <c r="E29" s="38">
        <v>1</v>
      </c>
      <c r="F29" s="151"/>
      <c r="G29" s="29"/>
      <c r="H29" s="33"/>
      <c r="I29" s="39"/>
    </row>
    <row r="30" spans="1:9" x14ac:dyDescent="0.3">
      <c r="A30" s="37">
        <v>44166</v>
      </c>
      <c r="B30" s="38">
        <v>101.2</v>
      </c>
      <c r="C30" s="45">
        <v>3.2</v>
      </c>
      <c r="D30" s="38">
        <v>107.7</v>
      </c>
      <c r="E30" s="38">
        <v>0.6</v>
      </c>
      <c r="F30" s="151">
        <f>AVERAGE(D30:D32)</f>
        <v>106.53333333333335</v>
      </c>
      <c r="G30" s="29">
        <f>F30/F33*100-100</f>
        <v>4.4444444444444571</v>
      </c>
      <c r="H30" s="33"/>
      <c r="I30" s="39">
        <f>AVERAGE(D30:D41)</f>
        <v>100.075</v>
      </c>
    </row>
    <row r="31" spans="1:9" x14ac:dyDescent="0.3">
      <c r="A31" s="37">
        <v>44136</v>
      </c>
      <c r="B31" s="38">
        <v>112.1</v>
      </c>
      <c r="C31" s="45" t="s">
        <v>374</v>
      </c>
      <c r="D31" s="38">
        <v>107</v>
      </c>
      <c r="E31" s="38">
        <v>2</v>
      </c>
      <c r="F31" s="151"/>
      <c r="G31" s="29"/>
      <c r="H31" s="33"/>
      <c r="I31" s="150">
        <f>I30/I42*100-100</f>
        <v>-9.9910058461999682</v>
      </c>
    </row>
    <row r="32" spans="1:9" x14ac:dyDescent="0.3">
      <c r="A32" s="37">
        <v>44105</v>
      </c>
      <c r="B32" s="38">
        <v>112.2</v>
      </c>
      <c r="C32" s="45" t="s">
        <v>375</v>
      </c>
      <c r="D32" s="38">
        <v>104.9</v>
      </c>
      <c r="E32" s="38">
        <v>0.2</v>
      </c>
      <c r="F32" s="151"/>
      <c r="G32" s="29"/>
      <c r="H32" s="33"/>
      <c r="I32" s="39"/>
    </row>
    <row r="33" spans="1:9" x14ac:dyDescent="0.3">
      <c r="A33" s="37">
        <v>44075</v>
      </c>
      <c r="B33" s="38">
        <v>109.9</v>
      </c>
      <c r="C33" s="45" t="s">
        <v>376</v>
      </c>
      <c r="D33" s="38">
        <v>104.8</v>
      </c>
      <c r="E33" s="38">
        <v>2.7</v>
      </c>
      <c r="F33" s="151">
        <f>AVERAGE(D33:D35)</f>
        <v>102</v>
      </c>
      <c r="G33" s="29">
        <f>F33/F36*100-100</f>
        <v>20.61489948758377</v>
      </c>
      <c r="H33" s="33"/>
      <c r="I33" s="39"/>
    </row>
    <row r="34" spans="1:9" x14ac:dyDescent="0.3">
      <c r="A34" s="37">
        <v>44044</v>
      </c>
      <c r="B34" s="38">
        <v>91.2</v>
      </c>
      <c r="C34" s="45" t="s">
        <v>377</v>
      </c>
      <c r="D34" s="38">
        <v>102</v>
      </c>
      <c r="E34" s="38">
        <v>2.8</v>
      </c>
      <c r="F34" s="151"/>
      <c r="G34" s="29"/>
      <c r="H34" s="33"/>
      <c r="I34" s="39"/>
    </row>
    <row r="35" spans="1:9" x14ac:dyDescent="0.3">
      <c r="A35" s="37">
        <v>44013</v>
      </c>
      <c r="B35" s="38">
        <v>102.8</v>
      </c>
      <c r="C35" s="45" t="s">
        <v>378</v>
      </c>
      <c r="D35" s="38">
        <v>99.2</v>
      </c>
      <c r="E35" s="38">
        <v>4.7</v>
      </c>
      <c r="F35" s="151"/>
      <c r="G35" s="29"/>
      <c r="H35" s="33"/>
      <c r="I35" s="39"/>
    </row>
    <row r="36" spans="1:9" x14ac:dyDescent="0.3">
      <c r="A36" s="37">
        <v>43983</v>
      </c>
      <c r="B36" s="38">
        <v>96</v>
      </c>
      <c r="C36" s="45" t="s">
        <v>379</v>
      </c>
      <c r="D36" s="38">
        <v>94.8</v>
      </c>
      <c r="E36" s="38">
        <v>14.3</v>
      </c>
      <c r="F36" s="151">
        <f>AVERAGE(D36:D38)</f>
        <v>84.566666666666663</v>
      </c>
      <c r="G36" s="29">
        <f>F36/F39*100-100</f>
        <v>-21.113184079601993</v>
      </c>
      <c r="H36" s="33"/>
      <c r="I36" s="39"/>
    </row>
    <row r="37" spans="1:9" x14ac:dyDescent="0.3">
      <c r="A37" s="37">
        <v>43952</v>
      </c>
      <c r="B37" s="38">
        <v>80.599999999999994</v>
      </c>
      <c r="C37" s="45" t="s">
        <v>380</v>
      </c>
      <c r="D37" s="38">
        <v>82.9</v>
      </c>
      <c r="E37" s="38">
        <v>9.1</v>
      </c>
      <c r="F37" s="151"/>
      <c r="G37" s="29"/>
      <c r="H37" s="33"/>
      <c r="I37" s="39"/>
    </row>
    <row r="38" spans="1:9" x14ac:dyDescent="0.3">
      <c r="A38" s="37">
        <v>43922</v>
      </c>
      <c r="B38" s="38">
        <v>75.900000000000006</v>
      </c>
      <c r="C38" s="45" t="s">
        <v>381</v>
      </c>
      <c r="D38" s="38">
        <v>76</v>
      </c>
      <c r="E38" s="38">
        <v>-23.3</v>
      </c>
      <c r="F38" s="151"/>
      <c r="G38" s="29"/>
      <c r="H38" s="33"/>
      <c r="I38" s="39"/>
    </row>
    <row r="39" spans="1:9" x14ac:dyDescent="0.3">
      <c r="A39" s="37">
        <v>43891</v>
      </c>
      <c r="B39" s="38">
        <v>109.3</v>
      </c>
      <c r="C39" s="45" t="s">
        <v>382</v>
      </c>
      <c r="D39" s="38">
        <v>99</v>
      </c>
      <c r="E39" s="38">
        <v>-11.6</v>
      </c>
      <c r="F39" s="151">
        <f>AVERAGE(D39:D41)</f>
        <v>107.2</v>
      </c>
      <c r="G39" s="29">
        <f>F39/F42*100-100</f>
        <v>-3.9713347267841215</v>
      </c>
      <c r="H39" s="33"/>
      <c r="I39" s="39"/>
    </row>
    <row r="40" spans="1:9" x14ac:dyDescent="0.3">
      <c r="A40" s="37">
        <v>43862</v>
      </c>
      <c r="B40" s="38">
        <v>109.1</v>
      </c>
      <c r="C40" s="45">
        <v>0.3</v>
      </c>
      <c r="D40" s="38">
        <v>111.9</v>
      </c>
      <c r="E40" s="38">
        <v>1.1000000000000001</v>
      </c>
      <c r="F40" s="151"/>
      <c r="G40" s="29"/>
      <c r="H40" s="33"/>
      <c r="I40" s="39"/>
    </row>
    <row r="41" spans="1:9" x14ac:dyDescent="0.3">
      <c r="A41" s="37">
        <v>43831</v>
      </c>
      <c r="B41" s="38">
        <v>106.6</v>
      </c>
      <c r="C41" s="45" t="s">
        <v>383</v>
      </c>
      <c r="D41" s="38">
        <v>110.7</v>
      </c>
      <c r="E41" s="38">
        <v>-0.6</v>
      </c>
      <c r="F41" s="151"/>
      <c r="G41" s="29"/>
      <c r="H41" s="33"/>
      <c r="I41" s="39"/>
    </row>
    <row r="42" spans="1:9" x14ac:dyDescent="0.3">
      <c r="A42" s="37">
        <v>43800</v>
      </c>
      <c r="B42" s="38">
        <v>98.1</v>
      </c>
      <c r="C42" s="45">
        <v>2.4</v>
      </c>
      <c r="D42" s="38">
        <v>111.4</v>
      </c>
      <c r="E42" s="38">
        <v>0.6</v>
      </c>
      <c r="F42" s="151">
        <f>AVERAGE(D42:D44)</f>
        <v>111.63333333333334</v>
      </c>
      <c r="G42" s="29">
        <f>F42/F45*100-100</f>
        <v>0.38968824940049274</v>
      </c>
      <c r="H42" s="33"/>
      <c r="I42" s="39">
        <f>AVERAGE(D42:D53)</f>
        <v>111.18333333333334</v>
      </c>
    </row>
    <row r="43" spans="1:9" x14ac:dyDescent="0.3">
      <c r="A43" s="37">
        <v>43770</v>
      </c>
      <c r="B43" s="38">
        <v>113.2</v>
      </c>
      <c r="C43" s="45" t="s">
        <v>384</v>
      </c>
      <c r="D43" s="38">
        <v>110.7</v>
      </c>
      <c r="E43" s="38">
        <v>-1.8</v>
      </c>
      <c r="F43" s="151"/>
      <c r="G43" s="29"/>
      <c r="H43" s="33"/>
      <c r="I43" s="150">
        <f>I42/I54*100-100</f>
        <v>0.77800438099554015</v>
      </c>
    </row>
    <row r="44" spans="1:9" x14ac:dyDescent="0.3">
      <c r="A44" s="37">
        <v>43739</v>
      </c>
      <c r="B44" s="38">
        <v>119.8</v>
      </c>
      <c r="C44" s="45">
        <v>2.1</v>
      </c>
      <c r="D44" s="38">
        <v>112.8</v>
      </c>
      <c r="E44" s="38">
        <v>0.5</v>
      </c>
      <c r="F44" s="151"/>
      <c r="G44" s="29"/>
      <c r="H44" s="33"/>
      <c r="I44" s="39"/>
    </row>
    <row r="45" spans="1:9" x14ac:dyDescent="0.3">
      <c r="A45" s="37">
        <v>43709</v>
      </c>
      <c r="B45" s="38">
        <v>114.1</v>
      </c>
      <c r="C45" s="45">
        <v>4.5999999999999996</v>
      </c>
      <c r="D45" s="38">
        <v>112.1</v>
      </c>
      <c r="E45" s="38">
        <v>1.4</v>
      </c>
      <c r="F45" s="151">
        <f>AVERAGE(D45:D47)</f>
        <v>111.2</v>
      </c>
      <c r="G45" s="29">
        <f>F45/F48*100-100</f>
        <v>0.60313630880577307</v>
      </c>
      <c r="H45" s="33"/>
      <c r="I45" s="39"/>
    </row>
    <row r="46" spans="1:9" x14ac:dyDescent="0.3">
      <c r="A46" s="37">
        <v>43678</v>
      </c>
      <c r="B46" s="38">
        <v>101.6</v>
      </c>
      <c r="C46" s="45" t="s">
        <v>385</v>
      </c>
      <c r="D46" s="38">
        <v>110.6</v>
      </c>
      <c r="E46" s="38">
        <v>-0.3</v>
      </c>
      <c r="F46" s="151"/>
      <c r="G46" s="29"/>
      <c r="H46" s="33"/>
      <c r="I46" s="39"/>
    </row>
    <row r="47" spans="1:9" x14ac:dyDescent="0.3">
      <c r="A47" s="37">
        <v>43647</v>
      </c>
      <c r="B47" s="38">
        <v>115</v>
      </c>
      <c r="C47" s="45">
        <v>3.6</v>
      </c>
      <c r="D47" s="38">
        <v>110.9</v>
      </c>
      <c r="E47" s="38">
        <v>-0.7</v>
      </c>
      <c r="F47" s="151"/>
      <c r="G47" s="29"/>
      <c r="H47" s="33"/>
      <c r="I47" s="39"/>
    </row>
    <row r="48" spans="1:9" x14ac:dyDescent="0.3">
      <c r="A48" s="37">
        <v>43617</v>
      </c>
      <c r="B48" s="38">
        <v>106.2</v>
      </c>
      <c r="C48" s="45" t="s">
        <v>386</v>
      </c>
      <c r="D48" s="38">
        <v>111.7</v>
      </c>
      <c r="E48" s="38">
        <v>1.3</v>
      </c>
      <c r="F48" s="151">
        <f>AVERAGE(D48:D50)</f>
        <v>110.53333333333335</v>
      </c>
      <c r="G48" s="29">
        <f>F48/F51*100-100</f>
        <v>-0.74827895839567304</v>
      </c>
      <c r="H48" s="33"/>
      <c r="I48" s="39"/>
    </row>
    <row r="49" spans="1:9" x14ac:dyDescent="0.3">
      <c r="A49" s="37">
        <v>43586</v>
      </c>
      <c r="B49" s="38">
        <v>114.2</v>
      </c>
      <c r="C49" s="45">
        <v>4.8</v>
      </c>
      <c r="D49" s="38">
        <v>110.2</v>
      </c>
      <c r="E49" s="38">
        <v>0.5</v>
      </c>
      <c r="F49" s="151"/>
      <c r="G49" s="29"/>
      <c r="H49" s="33"/>
      <c r="I49" s="39"/>
    </row>
    <row r="50" spans="1:9" x14ac:dyDescent="0.3">
      <c r="A50" s="37">
        <v>43556</v>
      </c>
      <c r="B50" s="38">
        <v>110</v>
      </c>
      <c r="C50" s="45" t="s">
        <v>387</v>
      </c>
      <c r="D50" s="38">
        <v>109.7</v>
      </c>
      <c r="E50" s="38">
        <v>-2.1</v>
      </c>
      <c r="F50" s="151"/>
      <c r="G50" s="29"/>
      <c r="H50" s="33"/>
      <c r="I50" s="39"/>
    </row>
    <row r="51" spans="1:9" x14ac:dyDescent="0.3">
      <c r="A51" s="37">
        <v>43525</v>
      </c>
      <c r="B51" s="38">
        <v>118.2</v>
      </c>
      <c r="C51" s="45">
        <v>1.8</v>
      </c>
      <c r="D51" s="38">
        <v>112.1</v>
      </c>
      <c r="E51" s="38">
        <v>1.6</v>
      </c>
      <c r="F51" s="151">
        <f>AVERAGE(D51:D53)</f>
        <v>111.36666666666666</v>
      </c>
      <c r="G51" s="29">
        <f>F51/F54*100-100</f>
        <v>0.30021014710295901</v>
      </c>
      <c r="H51" s="33"/>
      <c r="I51" s="39"/>
    </row>
    <row r="52" spans="1:9" x14ac:dyDescent="0.3">
      <c r="A52" s="37">
        <v>43497</v>
      </c>
      <c r="B52" s="38">
        <v>108.8</v>
      </c>
      <c r="C52" s="45">
        <v>3.9</v>
      </c>
      <c r="D52" s="38">
        <v>110.3</v>
      </c>
      <c r="E52" s="38">
        <v>-1.3</v>
      </c>
      <c r="F52" s="151"/>
      <c r="G52" s="29"/>
      <c r="H52" s="33"/>
      <c r="I52" s="39"/>
    </row>
    <row r="53" spans="1:9" x14ac:dyDescent="0.3">
      <c r="A53" s="37">
        <v>43466</v>
      </c>
      <c r="B53" s="38">
        <v>108.9</v>
      </c>
      <c r="C53" s="45">
        <v>1.7</v>
      </c>
      <c r="D53" s="38">
        <v>111.7</v>
      </c>
      <c r="E53" s="38">
        <v>-0.7</v>
      </c>
      <c r="F53" s="151"/>
      <c r="G53" s="29"/>
      <c r="H53" s="33"/>
      <c r="I53" s="39"/>
    </row>
    <row r="54" spans="1:9" x14ac:dyDescent="0.3">
      <c r="A54" s="37">
        <v>43435</v>
      </c>
      <c r="B54" s="38">
        <v>95.8</v>
      </c>
      <c r="C54" s="45" t="s">
        <v>388</v>
      </c>
      <c r="D54" s="38">
        <v>112.5</v>
      </c>
      <c r="E54" s="38">
        <v>2.1</v>
      </c>
      <c r="F54" s="151">
        <f>AVERAGE(D54:D56)</f>
        <v>111.03333333333335</v>
      </c>
      <c r="G54" s="29">
        <f>F54/F57*100-100</f>
        <v>0.33132530120482784</v>
      </c>
      <c r="H54" s="33"/>
      <c r="I54" s="39">
        <f>AVERAGE(D54:D65)</f>
        <v>110.325</v>
      </c>
    </row>
    <row r="55" spans="1:9" x14ac:dyDescent="0.3">
      <c r="A55" s="37">
        <v>43405</v>
      </c>
      <c r="B55" s="38">
        <v>116.3</v>
      </c>
      <c r="C55" s="45">
        <v>0</v>
      </c>
      <c r="D55" s="38">
        <v>110.2</v>
      </c>
      <c r="E55" s="38">
        <v>-0.1</v>
      </c>
      <c r="F55" s="149"/>
      <c r="G55" s="149"/>
      <c r="H55" s="33"/>
      <c r="I55" s="33"/>
    </row>
    <row r="56" spans="1:9" x14ac:dyDescent="0.3">
      <c r="A56" s="37">
        <v>43374</v>
      </c>
      <c r="B56" s="38">
        <v>117.3</v>
      </c>
      <c r="C56" s="45">
        <v>8.6</v>
      </c>
      <c r="D56" s="38">
        <v>110.4</v>
      </c>
      <c r="E56" s="38">
        <v>-0.2</v>
      </c>
      <c r="F56" s="149"/>
      <c r="G56" s="149"/>
      <c r="H56" s="33"/>
      <c r="I56" s="33"/>
    </row>
    <row r="57" spans="1:9" x14ac:dyDescent="0.3">
      <c r="A57" s="37">
        <v>43344</v>
      </c>
      <c r="B57" s="38">
        <v>109.1</v>
      </c>
      <c r="C57" s="45">
        <v>-1.1000000000000001</v>
      </c>
      <c r="D57" s="38">
        <v>110.6</v>
      </c>
      <c r="E57" s="38">
        <v>-0.3</v>
      </c>
      <c r="F57" s="151">
        <f>AVERAGE(D57:D59)</f>
        <v>110.66666666666667</v>
      </c>
      <c r="G57" s="29">
        <f>F57/F60*100-100</f>
        <v>-0.12033694344162882</v>
      </c>
      <c r="H57" s="33"/>
      <c r="I57" s="33"/>
    </row>
    <row r="58" spans="1:9" x14ac:dyDescent="0.3">
      <c r="A58" s="37">
        <v>43313</v>
      </c>
      <c r="B58" s="38">
        <v>105.4</v>
      </c>
      <c r="C58" s="45">
        <v>2.4</v>
      </c>
      <c r="D58" s="38">
        <v>110.9</v>
      </c>
      <c r="E58" s="38">
        <v>0.4</v>
      </c>
      <c r="F58" s="149"/>
      <c r="G58" s="149"/>
      <c r="H58" s="33"/>
      <c r="I58" s="33"/>
    </row>
    <row r="59" spans="1:9" x14ac:dyDescent="0.3">
      <c r="A59" s="37">
        <v>43282</v>
      </c>
      <c r="B59" s="38">
        <v>111</v>
      </c>
      <c r="C59" s="45">
        <v>7.6</v>
      </c>
      <c r="D59" s="38">
        <v>110.5</v>
      </c>
      <c r="E59" s="38">
        <v>-0.6</v>
      </c>
      <c r="F59" s="149"/>
      <c r="G59" s="149"/>
      <c r="H59" s="33"/>
      <c r="I59" s="33"/>
    </row>
    <row r="60" spans="1:9" x14ac:dyDescent="0.3">
      <c r="A60" s="37">
        <v>43252</v>
      </c>
      <c r="B60" s="38">
        <v>115.3</v>
      </c>
      <c r="C60" s="45">
        <v>7.6</v>
      </c>
      <c r="D60" s="38">
        <v>111.2</v>
      </c>
      <c r="E60" s="38">
        <v>0</v>
      </c>
      <c r="F60" s="151">
        <f>AVERAGE(D60:D62)</f>
        <v>110.8</v>
      </c>
      <c r="G60" s="29">
        <f>F60/F63*100-100</f>
        <v>1.8382352941176379</v>
      </c>
      <c r="H60" s="33"/>
      <c r="I60" s="33"/>
    </row>
    <row r="61" spans="1:9" x14ac:dyDescent="0.3">
      <c r="A61" s="37">
        <v>43221</v>
      </c>
      <c r="B61" s="38">
        <v>109.1</v>
      </c>
      <c r="C61" s="45">
        <v>-1.3</v>
      </c>
      <c r="D61" s="38">
        <v>111.2</v>
      </c>
      <c r="E61" s="38">
        <v>1</v>
      </c>
      <c r="F61" s="149"/>
      <c r="G61" s="149"/>
      <c r="H61" s="33"/>
      <c r="I61" s="33"/>
    </row>
    <row r="62" spans="1:9" x14ac:dyDescent="0.3">
      <c r="A62" s="37">
        <v>43191</v>
      </c>
      <c r="B62" s="38">
        <v>110.3</v>
      </c>
      <c r="C62" s="45">
        <v>9.5</v>
      </c>
      <c r="D62" s="38">
        <v>110</v>
      </c>
      <c r="E62" s="38">
        <v>1.1000000000000001</v>
      </c>
      <c r="F62" s="149"/>
      <c r="G62" s="149"/>
      <c r="H62" s="33"/>
      <c r="I62" s="33"/>
    </row>
    <row r="63" spans="1:9" x14ac:dyDescent="0.3">
      <c r="A63" s="37">
        <v>43160</v>
      </c>
      <c r="B63" s="38">
        <v>116.1</v>
      </c>
      <c r="C63" s="45">
        <v>-1.7</v>
      </c>
      <c r="D63" s="38">
        <v>108.8</v>
      </c>
      <c r="E63" s="38">
        <v>1.1000000000000001</v>
      </c>
      <c r="F63" s="151">
        <f>AVERAGE(D63:D65)</f>
        <v>108.8</v>
      </c>
      <c r="G63" s="29">
        <f>F63/F66*100-100</f>
        <v>-0.72992700729928117</v>
      </c>
      <c r="H63" s="33"/>
      <c r="I63" s="33"/>
    </row>
    <row r="64" spans="1:9" x14ac:dyDescent="0.3">
      <c r="A64" s="37">
        <v>43132</v>
      </c>
      <c r="B64" s="38">
        <v>104.7</v>
      </c>
      <c r="C64" s="45">
        <v>2.2999999999999998</v>
      </c>
      <c r="D64" s="38">
        <v>107.6</v>
      </c>
      <c r="E64" s="38">
        <v>-2.2000000000000002</v>
      </c>
      <c r="F64" s="149"/>
      <c r="G64" s="149"/>
      <c r="H64" s="33"/>
      <c r="I64" s="33"/>
    </row>
    <row r="65" spans="1:9" x14ac:dyDescent="0.3">
      <c r="A65" s="37">
        <v>43101</v>
      </c>
      <c r="B65" s="38">
        <v>107.1</v>
      </c>
      <c r="C65" s="45">
        <v>8.4</v>
      </c>
      <c r="D65" s="38">
        <v>110</v>
      </c>
      <c r="E65" s="38">
        <v>-0.5</v>
      </c>
      <c r="F65" s="149"/>
      <c r="G65" s="149"/>
      <c r="H65" s="33"/>
      <c r="I65" s="33"/>
    </row>
    <row r="66" spans="1:9" x14ac:dyDescent="0.3">
      <c r="A66" s="37">
        <v>43070</v>
      </c>
      <c r="B66" s="38">
        <v>100.5</v>
      </c>
      <c r="C66" s="45">
        <v>3.5</v>
      </c>
      <c r="D66" s="38">
        <v>110.6</v>
      </c>
      <c r="E66" s="38">
        <v>0.1</v>
      </c>
      <c r="F66" s="151">
        <f>AVERAGE(D66:D68)</f>
        <v>109.60000000000001</v>
      </c>
      <c r="G66" s="29">
        <f>F66/F69*100-100</f>
        <v>1.9851116625310397</v>
      </c>
      <c r="H66" s="33"/>
      <c r="I66" s="39">
        <f>AVERAGE(D66:D77)</f>
        <v>106.89999999999999</v>
      </c>
    </row>
    <row r="67" spans="1:9" x14ac:dyDescent="0.3">
      <c r="A67" s="37">
        <v>43040</v>
      </c>
      <c r="B67" s="38">
        <v>116.3</v>
      </c>
      <c r="C67" s="45">
        <v>8</v>
      </c>
      <c r="D67" s="38">
        <v>110.5</v>
      </c>
      <c r="E67" s="38">
        <v>2.6</v>
      </c>
      <c r="F67" s="149"/>
      <c r="G67" s="149"/>
      <c r="H67" s="33"/>
      <c r="I67" s="41"/>
    </row>
    <row r="68" spans="1:9" x14ac:dyDescent="0.3">
      <c r="A68" s="37">
        <v>43009</v>
      </c>
      <c r="B68" s="38">
        <v>108</v>
      </c>
      <c r="C68" s="45">
        <v>6.9</v>
      </c>
      <c r="D68" s="38">
        <v>107.7</v>
      </c>
      <c r="E68" s="38">
        <v>-0.4</v>
      </c>
      <c r="F68" s="149"/>
      <c r="G68" s="149"/>
      <c r="H68" s="33"/>
      <c r="I68" s="41"/>
    </row>
    <row r="69" spans="1:9" x14ac:dyDescent="0.3">
      <c r="A69" s="37">
        <v>42979</v>
      </c>
      <c r="B69" s="38">
        <v>110.3</v>
      </c>
      <c r="C69" s="45">
        <v>4.5</v>
      </c>
      <c r="D69" s="38">
        <v>108.1</v>
      </c>
      <c r="E69" s="38">
        <v>-0.2</v>
      </c>
      <c r="F69" s="151">
        <f>AVERAGE(D69:D71)</f>
        <v>107.46666666666665</v>
      </c>
      <c r="G69" s="29">
        <f>F69/F72*100-100</f>
        <v>0.93926111458986838</v>
      </c>
      <c r="H69" s="33"/>
      <c r="I69" s="41"/>
    </row>
    <row r="70" spans="1:9" x14ac:dyDescent="0.3">
      <c r="A70" s="37">
        <v>42948</v>
      </c>
      <c r="B70" s="38">
        <v>103</v>
      </c>
      <c r="C70" s="45">
        <v>7.3</v>
      </c>
      <c r="D70" s="38">
        <v>108.3</v>
      </c>
      <c r="E70" s="38">
        <v>2.1</v>
      </c>
      <c r="F70" s="149"/>
      <c r="G70" s="149"/>
      <c r="H70" s="33"/>
      <c r="I70" s="41"/>
    </row>
    <row r="71" spans="1:9" x14ac:dyDescent="0.3">
      <c r="A71" s="37">
        <v>42917</v>
      </c>
      <c r="B71" s="38">
        <v>103.1</v>
      </c>
      <c r="C71" s="45">
        <v>7.6</v>
      </c>
      <c r="D71" s="38">
        <v>106</v>
      </c>
      <c r="E71" s="38">
        <v>0.4</v>
      </c>
      <c r="F71" s="149"/>
      <c r="G71" s="149"/>
      <c r="H71" s="33"/>
      <c r="I71" s="41"/>
    </row>
    <row r="72" spans="1:9" x14ac:dyDescent="0.3">
      <c r="A72" s="37">
        <v>42887</v>
      </c>
      <c r="B72" s="38">
        <v>107.2</v>
      </c>
      <c r="C72" s="45">
        <v>1</v>
      </c>
      <c r="D72" s="38">
        <v>105.6</v>
      </c>
      <c r="E72" s="38">
        <v>-1</v>
      </c>
      <c r="F72" s="151">
        <f>AVERAGE(D72:D74)</f>
        <v>106.46666666666665</v>
      </c>
      <c r="G72" s="29">
        <f>F72/F75*100-100</f>
        <v>2.3062139654067835</v>
      </c>
      <c r="H72" s="33"/>
      <c r="I72" s="41"/>
    </row>
    <row r="73" spans="1:9" x14ac:dyDescent="0.3">
      <c r="A73" s="37">
        <v>42856</v>
      </c>
      <c r="B73" s="38">
        <v>110.5</v>
      </c>
      <c r="C73" s="45">
        <v>14.1</v>
      </c>
      <c r="D73" s="38">
        <v>106.7</v>
      </c>
      <c r="E73" s="38">
        <v>-0.4</v>
      </c>
      <c r="F73" s="149"/>
      <c r="G73" s="149"/>
      <c r="H73" s="33"/>
      <c r="I73" s="41"/>
    </row>
    <row r="74" spans="1:9" x14ac:dyDescent="0.3">
      <c r="A74" s="37">
        <v>42826</v>
      </c>
      <c r="B74" s="38">
        <v>100.8</v>
      </c>
      <c r="C74" s="45">
        <v>-3</v>
      </c>
      <c r="D74" s="38">
        <v>107.1</v>
      </c>
      <c r="E74" s="38">
        <v>3</v>
      </c>
      <c r="F74" s="149"/>
      <c r="G74" s="149"/>
      <c r="H74" s="33"/>
      <c r="I74" s="41"/>
    </row>
    <row r="75" spans="1:9" x14ac:dyDescent="0.3">
      <c r="A75" s="37">
        <v>42795</v>
      </c>
      <c r="B75" s="38">
        <v>118.1</v>
      </c>
      <c r="C75" s="45">
        <v>11</v>
      </c>
      <c r="D75" s="38">
        <v>104</v>
      </c>
      <c r="E75" s="38">
        <v>-1.3</v>
      </c>
      <c r="F75" s="151">
        <f>AVERAGE(D75:D77)</f>
        <v>104.06666666666668</v>
      </c>
      <c r="G75" s="29">
        <f>F75/F78*100-100</f>
        <v>2.7988146196904893</v>
      </c>
      <c r="H75" s="152">
        <f>(D75-D$170)/I$152</f>
        <v>2.015228426395939</v>
      </c>
      <c r="I75" s="41"/>
    </row>
    <row r="76" spans="1:9" x14ac:dyDescent="0.3">
      <c r="A76" s="37">
        <v>42767</v>
      </c>
      <c r="B76" s="38">
        <v>102.4</v>
      </c>
      <c r="C76" s="45">
        <v>3.9</v>
      </c>
      <c r="D76" s="38">
        <v>105.3</v>
      </c>
      <c r="E76" s="38">
        <v>2.4</v>
      </c>
      <c r="F76" s="149"/>
      <c r="G76" s="149"/>
      <c r="H76" s="152">
        <f>(D76-D$170)/I$152</f>
        <v>2.0812182741116749</v>
      </c>
      <c r="I76" s="41"/>
    </row>
    <row r="77" spans="1:9" x14ac:dyDescent="0.3">
      <c r="A77" s="37">
        <v>42736</v>
      </c>
      <c r="B77" s="38">
        <v>98.8</v>
      </c>
      <c r="C77" s="45">
        <v>11.3</v>
      </c>
      <c r="D77" s="38">
        <v>102.9</v>
      </c>
      <c r="E77" s="38">
        <v>2.8</v>
      </c>
      <c r="F77" s="149"/>
      <c r="G77" s="149"/>
      <c r="H77" s="152">
        <f>(D77-D$170)/I$152</f>
        <v>1.9593908629441625</v>
      </c>
      <c r="I77" s="41"/>
    </row>
    <row r="78" spans="1:9" x14ac:dyDescent="0.3">
      <c r="A78" s="37">
        <v>42705</v>
      </c>
      <c r="B78" s="38">
        <v>97.1</v>
      </c>
      <c r="C78" s="45">
        <v>6</v>
      </c>
      <c r="D78" s="38">
        <v>100.1</v>
      </c>
      <c r="E78" s="38">
        <v>-2.4</v>
      </c>
      <c r="F78" s="151">
        <f>AVERAGE(D78:D80)</f>
        <v>101.23333333333333</v>
      </c>
      <c r="G78" s="29">
        <f>F78/F81*100-100</f>
        <v>1.5040106951871763</v>
      </c>
      <c r="H78" s="33"/>
      <c r="I78" s="39">
        <f>AVERAGE(D78:D89)</f>
        <v>99.791666666666643</v>
      </c>
    </row>
    <row r="79" spans="1:9" x14ac:dyDescent="0.3">
      <c r="A79" s="37">
        <v>42675</v>
      </c>
      <c r="B79" s="38">
        <v>107.6</v>
      </c>
      <c r="C79" s="45">
        <v>4.8</v>
      </c>
      <c r="D79" s="38">
        <v>102.5</v>
      </c>
      <c r="E79" s="38">
        <v>1.4</v>
      </c>
      <c r="F79" s="149"/>
      <c r="G79" s="149"/>
      <c r="H79" s="33"/>
      <c r="I79" s="41"/>
    </row>
    <row r="80" spans="1:9" x14ac:dyDescent="0.3">
      <c r="A80" s="37">
        <v>42644</v>
      </c>
      <c r="B80" s="38">
        <v>101.1</v>
      </c>
      <c r="C80" s="45">
        <v>-4.5</v>
      </c>
      <c r="D80" s="38">
        <v>101.1</v>
      </c>
      <c r="E80" s="38">
        <v>1.1000000000000001</v>
      </c>
      <c r="F80" s="149"/>
      <c r="G80" s="149"/>
      <c r="H80" s="33"/>
      <c r="I80" s="41"/>
    </row>
    <row r="81" spans="1:9" x14ac:dyDescent="0.3">
      <c r="A81" s="37">
        <v>42614</v>
      </c>
      <c r="B81" s="38">
        <v>105.6</v>
      </c>
      <c r="C81" s="45">
        <v>0.1</v>
      </c>
      <c r="D81" s="38">
        <v>100</v>
      </c>
      <c r="E81" s="38">
        <v>-0.6</v>
      </c>
      <c r="F81" s="151">
        <f>AVERAGE(D81:D83)</f>
        <v>99.733333333333334</v>
      </c>
      <c r="G81" s="29">
        <f>F81/F84*100-100</f>
        <v>0.43638804968111344</v>
      </c>
      <c r="H81" s="33"/>
      <c r="I81" s="41"/>
    </row>
    <row r="82" spans="1:9" x14ac:dyDescent="0.3">
      <c r="A82" s="37">
        <v>42583</v>
      </c>
      <c r="B82" s="38">
        <v>96</v>
      </c>
      <c r="C82" s="45">
        <v>9.4</v>
      </c>
      <c r="D82" s="38">
        <v>100.6</v>
      </c>
      <c r="E82" s="38">
        <v>2.1</v>
      </c>
      <c r="F82" s="149"/>
      <c r="G82" s="149"/>
      <c r="H82" s="33"/>
      <c r="I82" s="41"/>
    </row>
    <row r="83" spans="1:9" x14ac:dyDescent="0.3">
      <c r="A83" s="37">
        <v>42552</v>
      </c>
      <c r="B83" s="38">
        <v>95.8</v>
      </c>
      <c r="C83" s="45">
        <v>-10.199999999999999</v>
      </c>
      <c r="D83" s="38">
        <v>98.6</v>
      </c>
      <c r="E83" s="38">
        <v>-0.3</v>
      </c>
      <c r="F83" s="149"/>
      <c r="G83" s="149"/>
      <c r="H83" s="33"/>
      <c r="I83" s="41"/>
    </row>
    <row r="84" spans="1:9" x14ac:dyDescent="0.3">
      <c r="A84" s="37">
        <v>42522</v>
      </c>
      <c r="B84" s="38">
        <v>106.1</v>
      </c>
      <c r="C84" s="45">
        <v>0.8</v>
      </c>
      <c r="D84" s="38">
        <v>98.8</v>
      </c>
      <c r="E84" s="38">
        <v>0</v>
      </c>
      <c r="F84" s="151">
        <f>AVERAGE(D84:D86)</f>
        <v>99.3</v>
      </c>
      <c r="G84" s="29">
        <f>F84/F87*100-100</f>
        <v>0.4044489383215506</v>
      </c>
      <c r="H84" s="33"/>
      <c r="I84" s="41"/>
    </row>
    <row r="85" spans="1:9" x14ac:dyDescent="0.3">
      <c r="A85" s="37">
        <v>42491</v>
      </c>
      <c r="B85" s="38">
        <v>96.8</v>
      </c>
      <c r="C85" s="45">
        <v>1.4</v>
      </c>
      <c r="D85" s="38">
        <v>98.8</v>
      </c>
      <c r="E85" s="38">
        <v>-1.5</v>
      </c>
      <c r="F85" s="149"/>
      <c r="G85" s="149"/>
      <c r="H85" s="33"/>
      <c r="I85" s="41"/>
    </row>
    <row r="86" spans="1:9" x14ac:dyDescent="0.3">
      <c r="A86" s="37">
        <v>42461</v>
      </c>
      <c r="B86" s="38">
        <v>103.9</v>
      </c>
      <c r="C86" s="45">
        <v>3.8</v>
      </c>
      <c r="D86" s="38">
        <v>100.3</v>
      </c>
      <c r="E86" s="38">
        <v>0.3</v>
      </c>
      <c r="F86" s="149"/>
      <c r="G86" s="149"/>
      <c r="H86" s="33"/>
      <c r="I86" s="41"/>
    </row>
    <row r="87" spans="1:9" x14ac:dyDescent="0.3">
      <c r="A87" s="37">
        <v>42430</v>
      </c>
      <c r="B87" s="38">
        <v>106.5</v>
      </c>
      <c r="C87" s="45">
        <v>-1.1000000000000001</v>
      </c>
      <c r="D87" s="38">
        <v>100</v>
      </c>
      <c r="E87" s="38">
        <v>1.8</v>
      </c>
      <c r="F87" s="151">
        <f>AVERAGE(D87:D89)</f>
        <v>98.899999999999991</v>
      </c>
      <c r="G87" s="29">
        <f>F87/F90*100-100</f>
        <v>0.47409414155094964</v>
      </c>
      <c r="H87" s="152">
        <f>(D87-D$170)/I$152</f>
        <v>1.8121827411167513</v>
      </c>
      <c r="I87" s="41"/>
    </row>
    <row r="88" spans="1:9" x14ac:dyDescent="0.3">
      <c r="A88" s="37">
        <v>42401</v>
      </c>
      <c r="B88" s="38">
        <v>98.6</v>
      </c>
      <c r="C88" s="45">
        <v>3.4</v>
      </c>
      <c r="D88" s="38">
        <v>98.2</v>
      </c>
      <c r="E88" s="38">
        <v>-0.3</v>
      </c>
      <c r="F88" s="149"/>
      <c r="G88" s="149"/>
      <c r="H88" s="152">
        <f>(D88-D$170)/I$152</f>
        <v>1.7208121827411167</v>
      </c>
      <c r="I88" s="41"/>
    </row>
    <row r="89" spans="1:9" x14ac:dyDescent="0.3">
      <c r="A89" s="37">
        <v>42370</v>
      </c>
      <c r="B89" s="38">
        <v>88.7</v>
      </c>
      <c r="C89" s="45">
        <v>-1.1000000000000001</v>
      </c>
      <c r="D89" s="38">
        <v>98.5</v>
      </c>
      <c r="E89" s="38">
        <v>1</v>
      </c>
      <c r="F89" s="149"/>
      <c r="G89" s="149"/>
      <c r="H89" s="152">
        <f>(D89-D$170)/I$152</f>
        <v>1.7360406091370557</v>
      </c>
      <c r="I89" s="41"/>
    </row>
    <row r="90" spans="1:9" x14ac:dyDescent="0.3">
      <c r="A90" s="37">
        <v>42339</v>
      </c>
      <c r="B90" s="38">
        <v>91.6</v>
      </c>
      <c r="C90" s="45">
        <v>2.9</v>
      </c>
      <c r="D90" s="38">
        <v>97.5</v>
      </c>
      <c r="E90" s="38">
        <v>-1.4</v>
      </c>
      <c r="F90" s="151">
        <f>AVERAGE(D90:D92)</f>
        <v>98.433333333333337</v>
      </c>
      <c r="G90" s="29">
        <f>F90/F93*100-100</f>
        <v>-1.4681348014681248</v>
      </c>
      <c r="H90" s="33"/>
      <c r="I90" s="39">
        <f>AVERAGE(D90:D101)</f>
        <v>99.124999999999986</v>
      </c>
    </row>
    <row r="91" spans="1:9" x14ac:dyDescent="0.3">
      <c r="A91" s="37">
        <v>42309</v>
      </c>
      <c r="B91" s="38">
        <v>102.7</v>
      </c>
      <c r="C91" s="45">
        <v>8.1999999999999993</v>
      </c>
      <c r="D91" s="38">
        <v>98.9</v>
      </c>
      <c r="E91" s="38">
        <v>0</v>
      </c>
      <c r="F91" s="149"/>
      <c r="G91" s="149"/>
      <c r="H91" s="33"/>
      <c r="I91" s="41"/>
    </row>
    <row r="92" spans="1:9" x14ac:dyDescent="0.3">
      <c r="A92" s="37">
        <v>42278</v>
      </c>
      <c r="B92" s="38">
        <v>105.8</v>
      </c>
      <c r="C92" s="45">
        <v>2.9</v>
      </c>
      <c r="D92" s="38">
        <v>98.9</v>
      </c>
      <c r="E92" s="38">
        <v>-0.8</v>
      </c>
      <c r="F92" s="149"/>
      <c r="G92" s="149"/>
      <c r="H92" s="33"/>
      <c r="I92" s="41"/>
    </row>
    <row r="93" spans="1:9" x14ac:dyDescent="0.3">
      <c r="A93" s="37">
        <v>42248</v>
      </c>
      <c r="B93" s="38">
        <v>105.4</v>
      </c>
      <c r="C93" s="45">
        <v>3.9</v>
      </c>
      <c r="D93" s="38">
        <v>99.7</v>
      </c>
      <c r="E93" s="38">
        <v>2.6</v>
      </c>
      <c r="F93" s="151">
        <f>AVERAGE(D93:D95)</f>
        <v>99.899999999999991</v>
      </c>
      <c r="G93" s="29">
        <f>F93/F96*100-100</f>
        <v>-0.6958250497017815</v>
      </c>
      <c r="H93" s="33"/>
      <c r="I93" s="41"/>
    </row>
    <row r="94" spans="1:9" x14ac:dyDescent="0.3">
      <c r="A94" s="37">
        <v>42217</v>
      </c>
      <c r="B94" s="38">
        <v>87.7</v>
      </c>
      <c r="C94" s="45">
        <v>5.6</v>
      </c>
      <c r="D94" s="38">
        <v>97.2</v>
      </c>
      <c r="E94" s="38">
        <v>-5.4</v>
      </c>
      <c r="F94" s="149"/>
      <c r="G94" s="149"/>
      <c r="H94" s="33"/>
      <c r="I94" s="41"/>
    </row>
    <row r="95" spans="1:9" x14ac:dyDescent="0.3">
      <c r="A95" s="37">
        <v>42186</v>
      </c>
      <c r="B95" s="38">
        <v>106.7</v>
      </c>
      <c r="C95" s="45">
        <v>6.8</v>
      </c>
      <c r="D95" s="38">
        <v>102.8</v>
      </c>
      <c r="E95" s="38">
        <v>2.6</v>
      </c>
      <c r="F95" s="149"/>
      <c r="G95" s="149"/>
      <c r="H95" s="33"/>
      <c r="I95" s="41"/>
    </row>
    <row r="96" spans="1:9" x14ac:dyDescent="0.3">
      <c r="A96" s="37">
        <v>42156</v>
      </c>
      <c r="B96" s="38">
        <v>105.3</v>
      </c>
      <c r="C96" s="45">
        <v>13.6</v>
      </c>
      <c r="D96" s="38">
        <v>100.1</v>
      </c>
      <c r="E96" s="38">
        <v>-1.6</v>
      </c>
      <c r="F96" s="151">
        <f>AVERAGE(D96:D98)</f>
        <v>100.59999999999998</v>
      </c>
      <c r="G96" s="29">
        <f>F96/F99*100-100</f>
        <v>3.1089853091902881</v>
      </c>
      <c r="H96" s="33"/>
      <c r="I96" s="41"/>
    </row>
    <row r="97" spans="1:9" x14ac:dyDescent="0.3">
      <c r="A97" s="37">
        <v>42125</v>
      </c>
      <c r="B97" s="38">
        <v>95.4</v>
      </c>
      <c r="C97" s="45">
        <v>4.8</v>
      </c>
      <c r="D97" s="38">
        <v>101.8</v>
      </c>
      <c r="E97" s="38">
        <v>1.9</v>
      </c>
      <c r="F97" s="149"/>
      <c r="G97" s="149"/>
      <c r="H97" s="33"/>
      <c r="I97" s="41"/>
    </row>
    <row r="98" spans="1:9" x14ac:dyDescent="0.3">
      <c r="A98" s="37">
        <v>42095</v>
      </c>
      <c r="B98" s="38">
        <v>100.1</v>
      </c>
      <c r="C98" s="45">
        <v>7.8</v>
      </c>
      <c r="D98" s="38">
        <v>99.9</v>
      </c>
      <c r="E98" s="38">
        <v>1.9</v>
      </c>
      <c r="F98" s="149"/>
      <c r="G98" s="149"/>
      <c r="H98" s="33"/>
      <c r="I98" s="41"/>
    </row>
    <row r="99" spans="1:9" x14ac:dyDescent="0.3">
      <c r="A99" s="37">
        <v>42064</v>
      </c>
      <c r="B99" s="38">
        <v>107.6</v>
      </c>
      <c r="C99" s="45">
        <v>13.5</v>
      </c>
      <c r="D99" s="38">
        <v>98</v>
      </c>
      <c r="E99" s="38">
        <v>-0.1</v>
      </c>
      <c r="F99" s="151">
        <f>AVERAGE(D99:D101)</f>
        <v>97.566666666666663</v>
      </c>
      <c r="G99" s="29">
        <f>F99/F102*100-100</f>
        <v>1.4206514206514242</v>
      </c>
      <c r="H99" s="152">
        <f t="shared" ref="H99:H130" si="0">(D99-D$170)/I$152</f>
        <v>1.7106598984771573</v>
      </c>
      <c r="I99" s="41"/>
    </row>
    <row r="100" spans="1:9" x14ac:dyDescent="0.3">
      <c r="A100" s="37">
        <v>42036</v>
      </c>
      <c r="B100" s="38">
        <v>95.4</v>
      </c>
      <c r="C100" s="45">
        <v>4.5</v>
      </c>
      <c r="D100" s="38">
        <v>98.1</v>
      </c>
      <c r="E100" s="38">
        <v>1.7</v>
      </c>
      <c r="F100" s="149"/>
      <c r="G100" s="149"/>
      <c r="H100" s="152">
        <f t="shared" si="0"/>
        <v>1.7157360406091366</v>
      </c>
      <c r="I100" s="41"/>
    </row>
    <row r="101" spans="1:9" x14ac:dyDescent="0.3">
      <c r="A101" s="37">
        <v>42005</v>
      </c>
      <c r="B101" s="38">
        <v>89.7</v>
      </c>
      <c r="C101" s="45">
        <v>0</v>
      </c>
      <c r="D101" s="38">
        <v>96.6</v>
      </c>
      <c r="E101" s="38">
        <v>-1.4</v>
      </c>
      <c r="F101" s="149"/>
      <c r="G101" s="149"/>
      <c r="H101" s="152">
        <f t="shared" si="0"/>
        <v>1.6395939086294413</v>
      </c>
      <c r="I101" s="41"/>
    </row>
    <row r="102" spans="1:9" x14ac:dyDescent="0.3">
      <c r="A102" s="37">
        <v>41974</v>
      </c>
      <c r="B102" s="38">
        <v>89.1</v>
      </c>
      <c r="C102" s="45">
        <v>9.4</v>
      </c>
      <c r="D102" s="38">
        <v>97.9</v>
      </c>
      <c r="E102" s="38">
        <v>3.9</v>
      </c>
      <c r="F102" s="151">
        <f>AVERAGE(D102:D104)</f>
        <v>96.2</v>
      </c>
      <c r="G102" s="29">
        <f>F102/F105*100-100</f>
        <v>1.4767932489451425</v>
      </c>
      <c r="H102" s="152">
        <f t="shared" si="0"/>
        <v>1.7055837563451779</v>
      </c>
      <c r="I102" s="39">
        <f>AVERAGE(D102:D113)</f>
        <v>93.966666666666654</v>
      </c>
    </row>
    <row r="103" spans="1:9" x14ac:dyDescent="0.3">
      <c r="A103" s="37">
        <v>41944</v>
      </c>
      <c r="B103" s="38">
        <v>94.9</v>
      </c>
      <c r="C103" s="45">
        <v>1</v>
      </c>
      <c r="D103" s="38">
        <v>94.2</v>
      </c>
      <c r="E103" s="38">
        <v>-2.2999999999999998</v>
      </c>
      <c r="F103" s="153"/>
      <c r="G103" s="153"/>
      <c r="H103" s="152">
        <f t="shared" si="0"/>
        <v>1.5177664974619289</v>
      </c>
      <c r="I103" s="41"/>
    </row>
    <row r="104" spans="1:9" x14ac:dyDescent="0.3">
      <c r="A104" s="37">
        <v>41913</v>
      </c>
      <c r="B104" s="38">
        <v>102.9</v>
      </c>
      <c r="C104" s="45">
        <v>4.4000000000000004</v>
      </c>
      <c r="D104" s="38">
        <v>96.5</v>
      </c>
      <c r="E104" s="38">
        <v>0.6</v>
      </c>
      <c r="F104" s="153"/>
      <c r="G104" s="153"/>
      <c r="H104" s="152">
        <f t="shared" si="0"/>
        <v>1.6345177664974619</v>
      </c>
      <c r="I104" s="41"/>
    </row>
    <row r="105" spans="1:9" x14ac:dyDescent="0.3">
      <c r="A105" s="37">
        <v>41883</v>
      </c>
      <c r="B105" s="38">
        <v>101.5</v>
      </c>
      <c r="C105" s="45">
        <v>7.9</v>
      </c>
      <c r="D105" s="38">
        <v>95.9</v>
      </c>
      <c r="E105" s="38">
        <v>4</v>
      </c>
      <c r="F105" s="151">
        <f>AVERAGE(D105:D107)</f>
        <v>94.800000000000011</v>
      </c>
      <c r="G105" s="29">
        <f>F105/F108*100-100</f>
        <v>2.5234318673396103</v>
      </c>
      <c r="H105" s="152">
        <f t="shared" si="0"/>
        <v>1.6040609137055839</v>
      </c>
      <c r="I105" s="41"/>
    </row>
    <row r="106" spans="1:9" x14ac:dyDescent="0.3">
      <c r="A106" s="37">
        <v>41852</v>
      </c>
      <c r="B106" s="38">
        <v>83.1</v>
      </c>
      <c r="C106" s="45">
        <v>-1.6</v>
      </c>
      <c r="D106" s="38">
        <v>92.2</v>
      </c>
      <c r="E106" s="38">
        <v>-4.2</v>
      </c>
      <c r="F106" s="153"/>
      <c r="G106" s="153"/>
      <c r="H106" s="152">
        <f t="shared" si="0"/>
        <v>1.4162436548223352</v>
      </c>
      <c r="I106" s="41"/>
    </row>
    <row r="107" spans="1:9" x14ac:dyDescent="0.3">
      <c r="A107" s="37">
        <v>41821</v>
      </c>
      <c r="B107" s="38">
        <v>100</v>
      </c>
      <c r="C107" s="45">
        <v>7.9</v>
      </c>
      <c r="D107" s="38">
        <v>96.3</v>
      </c>
      <c r="E107" s="38">
        <v>3</v>
      </c>
      <c r="F107" s="153"/>
      <c r="G107" s="153"/>
      <c r="H107" s="152">
        <f t="shared" si="0"/>
        <v>1.6243654822335023</v>
      </c>
      <c r="I107" s="41"/>
    </row>
    <row r="108" spans="1:9" x14ac:dyDescent="0.3">
      <c r="A108" s="37">
        <v>41791</v>
      </c>
      <c r="B108" s="38">
        <v>92.6</v>
      </c>
      <c r="C108" s="45">
        <v>0.8</v>
      </c>
      <c r="D108" s="38">
        <v>93.5</v>
      </c>
      <c r="E108" s="38">
        <v>2.6</v>
      </c>
      <c r="F108" s="151">
        <f>AVERAGE(D108:D110)</f>
        <v>92.466666666666654</v>
      </c>
      <c r="G108" s="29">
        <f>F108/F111*100-100</f>
        <v>7.215007215006608E-2</v>
      </c>
      <c r="H108" s="152">
        <f t="shared" si="0"/>
        <v>1.4822335025380711</v>
      </c>
      <c r="I108" s="41"/>
    </row>
    <row r="109" spans="1:9" x14ac:dyDescent="0.3">
      <c r="A109" s="37">
        <v>41760</v>
      </c>
      <c r="B109" s="38">
        <v>91.1</v>
      </c>
      <c r="C109" s="45">
        <v>3.7</v>
      </c>
      <c r="D109" s="38">
        <v>91.1</v>
      </c>
      <c r="E109" s="38">
        <v>-1.8</v>
      </c>
      <c r="F109" s="153"/>
      <c r="G109" s="153"/>
      <c r="H109" s="152">
        <f t="shared" si="0"/>
        <v>1.360406091370558</v>
      </c>
      <c r="I109" s="41"/>
    </row>
    <row r="110" spans="1:9" x14ac:dyDescent="0.3">
      <c r="A110" s="37">
        <v>41730</v>
      </c>
      <c r="B110" s="38">
        <v>92.9</v>
      </c>
      <c r="C110" s="45">
        <v>-0.7</v>
      </c>
      <c r="D110" s="38">
        <v>92.8</v>
      </c>
      <c r="E110" s="38">
        <v>2.7</v>
      </c>
      <c r="F110" s="153"/>
      <c r="G110" s="153"/>
      <c r="H110" s="152">
        <f t="shared" si="0"/>
        <v>1.446700507614213</v>
      </c>
      <c r="I110" s="41"/>
    </row>
    <row r="111" spans="1:9" x14ac:dyDescent="0.3">
      <c r="A111" s="37">
        <v>41699</v>
      </c>
      <c r="B111" s="38">
        <v>94.8</v>
      </c>
      <c r="C111" s="45">
        <v>1</v>
      </c>
      <c r="D111" s="38">
        <v>90.4</v>
      </c>
      <c r="E111" s="38">
        <v>-2.8</v>
      </c>
      <c r="F111" s="151">
        <f>AVERAGE(D111:D113)</f>
        <v>92.399999999999991</v>
      </c>
      <c r="G111" s="29">
        <f>F111/F114*100-100</f>
        <v>0.21691973969630851</v>
      </c>
      <c r="H111" s="152">
        <f t="shared" si="0"/>
        <v>1.3248730964467008</v>
      </c>
      <c r="I111" s="41"/>
    </row>
    <row r="112" spans="1:9" x14ac:dyDescent="0.3">
      <c r="A112" s="37">
        <v>41671</v>
      </c>
      <c r="B112" s="38">
        <v>91.3</v>
      </c>
      <c r="C112" s="45">
        <v>3.9</v>
      </c>
      <c r="D112" s="38">
        <v>93</v>
      </c>
      <c r="E112" s="38">
        <v>-0.9</v>
      </c>
      <c r="F112" s="153"/>
      <c r="G112" s="153"/>
      <c r="H112" s="152">
        <f t="shared" si="0"/>
        <v>1.4568527918781726</v>
      </c>
      <c r="I112" s="41"/>
    </row>
    <row r="113" spans="1:9" x14ac:dyDescent="0.3">
      <c r="A113" s="37">
        <v>41640</v>
      </c>
      <c r="B113" s="38">
        <v>89.7</v>
      </c>
      <c r="C113" s="45">
        <v>1.8</v>
      </c>
      <c r="D113" s="38">
        <v>93.8</v>
      </c>
      <c r="E113" s="38">
        <v>1.8</v>
      </c>
      <c r="G113" s="29"/>
      <c r="H113" s="152">
        <f t="shared" si="0"/>
        <v>1.4974619289340099</v>
      </c>
      <c r="I113" s="41"/>
    </row>
    <row r="114" spans="1:9" x14ac:dyDescent="0.3">
      <c r="A114" s="37">
        <v>41609</v>
      </c>
      <c r="B114" s="38">
        <v>81.400000000000006</v>
      </c>
      <c r="C114" s="45">
        <v>4</v>
      </c>
      <c r="D114" s="38">
        <v>92.1</v>
      </c>
      <c r="E114" s="38">
        <v>-0.3</v>
      </c>
      <c r="F114" s="151">
        <f>AVERAGE(D114:D116)</f>
        <v>92.199999999999989</v>
      </c>
      <c r="G114" s="29">
        <f>F114/F117*100-100</f>
        <v>1.6538037486218116</v>
      </c>
      <c r="H114" s="152">
        <f t="shared" si="0"/>
        <v>1.4111675126903549</v>
      </c>
      <c r="I114" s="39">
        <f>AVERAGE(D114:D125)</f>
        <v>91.09999999999998</v>
      </c>
    </row>
    <row r="115" spans="1:9" x14ac:dyDescent="0.3">
      <c r="A115" s="37">
        <v>41579</v>
      </c>
      <c r="B115" s="38">
        <v>94</v>
      </c>
      <c r="C115" s="45">
        <v>0.7</v>
      </c>
      <c r="D115" s="38">
        <v>92.3</v>
      </c>
      <c r="E115" s="38">
        <v>0.2</v>
      </c>
      <c r="G115" s="29"/>
      <c r="H115" s="152">
        <f t="shared" si="0"/>
        <v>1.4213197969543145</v>
      </c>
    </row>
    <row r="116" spans="1:9" x14ac:dyDescent="0.3">
      <c r="A116" s="37">
        <v>41548</v>
      </c>
      <c r="B116" s="38">
        <v>98.5</v>
      </c>
      <c r="C116" s="45">
        <v>0.5</v>
      </c>
      <c r="D116" s="38">
        <v>92.2</v>
      </c>
      <c r="E116" s="38">
        <v>0.4</v>
      </c>
      <c r="G116" s="29"/>
      <c r="H116" s="152">
        <f t="shared" si="0"/>
        <v>1.4162436548223352</v>
      </c>
    </row>
    <row r="117" spans="1:9" x14ac:dyDescent="0.3">
      <c r="A117" s="37">
        <v>41518</v>
      </c>
      <c r="B117" s="38">
        <v>94</v>
      </c>
      <c r="C117" s="45">
        <v>3.2</v>
      </c>
      <c r="D117" s="38">
        <v>91.8</v>
      </c>
      <c r="E117" s="38">
        <v>0.9</v>
      </c>
      <c r="F117" s="151">
        <f>AVERAGE(D117:D119)</f>
        <v>90.7</v>
      </c>
      <c r="G117" s="29">
        <f>F117/F120*100-100</f>
        <v>0.1103752759382246</v>
      </c>
      <c r="H117" s="152">
        <f t="shared" si="0"/>
        <v>1.3959390862944161</v>
      </c>
    </row>
    <row r="118" spans="1:9" x14ac:dyDescent="0.3">
      <c r="A118" s="37">
        <v>41487</v>
      </c>
      <c r="B118" s="38">
        <v>84.4</v>
      </c>
      <c r="C118" s="45">
        <v>-6.1</v>
      </c>
      <c r="D118" s="38">
        <v>91</v>
      </c>
      <c r="E118" s="38">
        <v>1.9</v>
      </c>
      <c r="G118" s="29"/>
      <c r="H118" s="152">
        <f t="shared" si="0"/>
        <v>1.3553299492385786</v>
      </c>
    </row>
    <row r="119" spans="1:9" x14ac:dyDescent="0.3">
      <c r="A119" s="37">
        <v>41456</v>
      </c>
      <c r="B119" s="38">
        <v>92.6</v>
      </c>
      <c r="C119" s="45">
        <v>-0.5</v>
      </c>
      <c r="D119" s="38">
        <v>89.3</v>
      </c>
      <c r="E119" s="38">
        <v>-1.7</v>
      </c>
      <c r="G119" s="29"/>
      <c r="H119" s="152">
        <f t="shared" si="0"/>
        <v>1.2690355329949237</v>
      </c>
    </row>
    <row r="120" spans="1:9" x14ac:dyDescent="0.3">
      <c r="A120" s="37">
        <v>41426</v>
      </c>
      <c r="B120" s="38">
        <v>91.9</v>
      </c>
      <c r="C120" s="45">
        <v>-2.2999999999999998</v>
      </c>
      <c r="D120" s="38">
        <v>90.8</v>
      </c>
      <c r="E120" s="38">
        <v>0.9</v>
      </c>
      <c r="F120" s="151">
        <f>AVERAGE(D120:D122)</f>
        <v>90.59999999999998</v>
      </c>
      <c r="G120" s="29">
        <f>F120/F123*100-100</f>
        <v>-0.33003300330034335</v>
      </c>
      <c r="H120" s="152">
        <f t="shared" si="0"/>
        <v>1.345177664974619</v>
      </c>
    </row>
    <row r="121" spans="1:9" x14ac:dyDescent="0.3">
      <c r="A121" s="37">
        <v>41395</v>
      </c>
      <c r="B121" s="38">
        <v>87.8</v>
      </c>
      <c r="C121" s="45">
        <v>-5.0999999999999996</v>
      </c>
      <c r="D121" s="38">
        <v>90.1</v>
      </c>
      <c r="E121" s="38">
        <v>-0.9</v>
      </c>
      <c r="G121" s="29"/>
      <c r="H121" s="152">
        <f t="shared" si="0"/>
        <v>1.3096446700507611</v>
      </c>
    </row>
    <row r="122" spans="1:9" x14ac:dyDescent="0.3">
      <c r="A122" s="37">
        <v>41365</v>
      </c>
      <c r="B122" s="38">
        <v>93.5</v>
      </c>
      <c r="C122" s="45">
        <v>7.5</v>
      </c>
      <c r="D122" s="38">
        <v>90.9</v>
      </c>
      <c r="E122" s="38">
        <v>-0.5</v>
      </c>
      <c r="G122" s="29"/>
      <c r="H122" s="152">
        <f t="shared" si="0"/>
        <v>1.3502538071065993</v>
      </c>
    </row>
    <row r="123" spans="1:9" x14ac:dyDescent="0.3">
      <c r="A123" s="37">
        <v>41334</v>
      </c>
      <c r="B123" s="38">
        <v>93.9</v>
      </c>
      <c r="C123" s="45">
        <v>-4.7</v>
      </c>
      <c r="D123" s="38">
        <v>91.4</v>
      </c>
      <c r="E123" s="38">
        <v>1.2</v>
      </c>
      <c r="F123" s="151">
        <f>AVERAGE(D123:D125)</f>
        <v>90.899999999999991</v>
      </c>
      <c r="G123" s="29">
        <f>F123/F126*100-100</f>
        <v>0.44198895027622598</v>
      </c>
      <c r="H123" s="152">
        <f t="shared" si="0"/>
        <v>1.3756345177664977</v>
      </c>
    </row>
    <row r="124" spans="1:9" x14ac:dyDescent="0.3">
      <c r="A124" s="37">
        <v>41306</v>
      </c>
      <c r="B124" s="38">
        <v>87.9</v>
      </c>
      <c r="C124" s="45">
        <v>-3.5</v>
      </c>
      <c r="D124" s="38">
        <v>90.3</v>
      </c>
      <c r="E124" s="38">
        <v>-0.8</v>
      </c>
      <c r="G124" s="29"/>
      <c r="H124" s="152">
        <f t="shared" si="0"/>
        <v>1.3197969543147205</v>
      </c>
    </row>
    <row r="125" spans="1:9" x14ac:dyDescent="0.3">
      <c r="A125" s="37">
        <v>41275</v>
      </c>
      <c r="B125" s="38">
        <v>88.1</v>
      </c>
      <c r="C125" s="45">
        <v>2.5</v>
      </c>
      <c r="D125" s="38">
        <v>91</v>
      </c>
      <c r="E125" s="38">
        <v>0.2</v>
      </c>
      <c r="G125" s="29"/>
      <c r="H125" s="152">
        <f t="shared" si="0"/>
        <v>1.3553299492385786</v>
      </c>
    </row>
    <row r="126" spans="1:9" x14ac:dyDescent="0.3">
      <c r="A126" s="37">
        <v>41244</v>
      </c>
      <c r="B126" s="38">
        <v>78.2</v>
      </c>
      <c r="C126" s="45">
        <v>-7.8</v>
      </c>
      <c r="D126" s="38">
        <v>90.8</v>
      </c>
      <c r="E126" s="38">
        <v>1.9</v>
      </c>
      <c r="F126" s="151">
        <f>AVERAGE(D126:D128)</f>
        <v>90.5</v>
      </c>
      <c r="G126" s="29">
        <f>F126/F129*100-100</f>
        <v>-2.3029866858582153</v>
      </c>
      <c r="H126" s="152">
        <f t="shared" si="0"/>
        <v>1.345177664974619</v>
      </c>
    </row>
    <row r="127" spans="1:9" x14ac:dyDescent="0.3">
      <c r="A127" s="37">
        <v>41214</v>
      </c>
      <c r="B127" s="38">
        <v>93.4</v>
      </c>
      <c r="C127" s="45">
        <v>-0.8</v>
      </c>
      <c r="D127" s="38">
        <v>89.1</v>
      </c>
      <c r="E127" s="38">
        <v>-2.8</v>
      </c>
      <c r="G127" s="29"/>
      <c r="H127" s="152">
        <f t="shared" si="0"/>
        <v>1.2588832487309642</v>
      </c>
    </row>
    <row r="128" spans="1:9" x14ac:dyDescent="0.3">
      <c r="A128" s="37">
        <v>41183</v>
      </c>
      <c r="B128" s="38">
        <v>98.1</v>
      </c>
      <c r="C128" s="45">
        <v>10.1</v>
      </c>
      <c r="D128" s="38">
        <v>91.6</v>
      </c>
      <c r="E128" s="38">
        <v>0</v>
      </c>
      <c r="G128" s="29"/>
      <c r="H128" s="152">
        <f t="shared" si="0"/>
        <v>1.3857868020304565</v>
      </c>
    </row>
    <row r="129" spans="1:8" x14ac:dyDescent="0.3">
      <c r="A129" s="37">
        <v>41153</v>
      </c>
      <c r="B129" s="38">
        <v>91.1</v>
      </c>
      <c r="C129" s="45">
        <v>-4.0999999999999996</v>
      </c>
      <c r="D129" s="38">
        <v>91.6</v>
      </c>
      <c r="E129" s="38">
        <v>-2.5</v>
      </c>
      <c r="F129" s="151">
        <f>AVERAGE(D129:D131)</f>
        <v>92.633333333333326</v>
      </c>
      <c r="G129" s="29">
        <f>F129/F132*100-100</f>
        <v>1.0913059294288701</v>
      </c>
      <c r="H129" s="152">
        <f t="shared" si="0"/>
        <v>1.3857868020304565</v>
      </c>
    </row>
    <row r="130" spans="1:8" ht="12" customHeight="1" x14ac:dyDescent="0.3">
      <c r="A130" s="37">
        <v>41122</v>
      </c>
      <c r="B130" s="38">
        <v>89.9</v>
      </c>
      <c r="C130" s="45">
        <v>5.4</v>
      </c>
      <c r="D130" s="38">
        <v>94</v>
      </c>
      <c r="E130" s="38">
        <v>1.9</v>
      </c>
      <c r="G130" s="29"/>
      <c r="H130" s="152">
        <f t="shared" si="0"/>
        <v>1.5076142131979695</v>
      </c>
    </row>
    <row r="131" spans="1:8" ht="12" customHeight="1" x14ac:dyDescent="0.3">
      <c r="A131" s="37">
        <v>41091</v>
      </c>
      <c r="B131" s="38">
        <v>93.1</v>
      </c>
      <c r="C131" s="45">
        <v>8.8000000000000007</v>
      </c>
      <c r="D131" s="38">
        <v>92.3</v>
      </c>
      <c r="E131" s="38">
        <v>0.1</v>
      </c>
      <c r="G131" s="29"/>
      <c r="H131" s="152">
        <f t="shared" ref="H131:H162" si="1">(D131-D$170)/I$152</f>
        <v>1.4213197969543145</v>
      </c>
    </row>
    <row r="132" spans="1:8" ht="12" customHeight="1" x14ac:dyDescent="0.3">
      <c r="A132" s="37">
        <v>41061</v>
      </c>
      <c r="B132" s="38">
        <v>94</v>
      </c>
      <c r="C132" s="45">
        <v>6.8</v>
      </c>
      <c r="D132" s="38">
        <v>92.2</v>
      </c>
      <c r="E132" s="38">
        <v>-1.1000000000000001</v>
      </c>
      <c r="F132" s="151">
        <f>AVERAGE(D132:D134)</f>
        <v>91.633333333333326</v>
      </c>
      <c r="G132" s="29">
        <f>F132/F135*100-100</f>
        <v>1.4765596160944909</v>
      </c>
      <c r="H132" s="152">
        <f t="shared" si="1"/>
        <v>1.4162436548223352</v>
      </c>
    </row>
    <row r="133" spans="1:8" ht="12" customHeight="1" x14ac:dyDescent="0.3">
      <c r="A133" s="37">
        <v>41030</v>
      </c>
      <c r="B133" s="38">
        <v>92.5</v>
      </c>
      <c r="C133" s="45">
        <v>0.1</v>
      </c>
      <c r="D133" s="38">
        <v>93.1</v>
      </c>
      <c r="E133" s="38">
        <v>3.9</v>
      </c>
      <c r="G133" s="29"/>
      <c r="H133" s="152">
        <f t="shared" si="1"/>
        <v>1.461928934010152</v>
      </c>
    </row>
    <row r="134" spans="1:8" ht="12" customHeight="1" x14ac:dyDescent="0.3">
      <c r="A134" s="37">
        <v>41000</v>
      </c>
      <c r="B134" s="38">
        <v>87</v>
      </c>
      <c r="C134" s="45">
        <v>3</v>
      </c>
      <c r="D134" s="38">
        <v>89.6</v>
      </c>
      <c r="E134" s="38">
        <v>-1.1000000000000001</v>
      </c>
      <c r="G134" s="29"/>
      <c r="H134" s="152">
        <f t="shared" si="1"/>
        <v>1.2842639593908627</v>
      </c>
    </row>
    <row r="135" spans="1:8" ht="12" customHeight="1" x14ac:dyDescent="0.3">
      <c r="A135" s="37">
        <v>40969</v>
      </c>
      <c r="B135" s="38">
        <v>98.5</v>
      </c>
      <c r="C135" s="45">
        <v>-0.2</v>
      </c>
      <c r="D135" s="38">
        <v>90.6</v>
      </c>
      <c r="E135" s="38">
        <v>-0.1</v>
      </c>
      <c r="F135" s="151">
        <f>AVERAGE(D135:D137)</f>
        <v>90.3</v>
      </c>
      <c r="G135" s="29">
        <f>F135/F138*100-100</f>
        <v>2.1108179419525186</v>
      </c>
      <c r="H135" s="152">
        <f t="shared" si="1"/>
        <v>1.3350253807106596</v>
      </c>
    </row>
    <row r="136" spans="1:8" ht="12" customHeight="1" x14ac:dyDescent="0.3">
      <c r="A136" s="37">
        <v>40940</v>
      </c>
      <c r="B136" s="38">
        <v>91</v>
      </c>
      <c r="C136" s="45">
        <v>7.7</v>
      </c>
      <c r="D136" s="38">
        <v>90.7</v>
      </c>
      <c r="E136" s="38">
        <v>1.3</v>
      </c>
      <c r="G136" s="29"/>
      <c r="H136" s="152">
        <f t="shared" si="1"/>
        <v>1.3401015228426396</v>
      </c>
    </row>
    <row r="137" spans="1:8" x14ac:dyDescent="0.3">
      <c r="A137" s="37">
        <v>40909</v>
      </c>
      <c r="B137" s="38">
        <v>85.9</v>
      </c>
      <c r="C137" s="45">
        <v>8.3000000000000007</v>
      </c>
      <c r="D137" s="38">
        <v>89.6</v>
      </c>
      <c r="E137" s="38">
        <v>2.6</v>
      </c>
      <c r="G137" s="29"/>
      <c r="H137" s="152">
        <f t="shared" si="1"/>
        <v>1.2842639593908627</v>
      </c>
    </row>
    <row r="138" spans="1:8" x14ac:dyDescent="0.3">
      <c r="A138" s="37">
        <v>40878</v>
      </c>
      <c r="B138" s="38">
        <v>84.8</v>
      </c>
      <c r="C138" s="45">
        <v>4.7</v>
      </c>
      <c r="D138" s="38">
        <v>87.3</v>
      </c>
      <c r="E138" s="38">
        <v>-2.9</v>
      </c>
      <c r="F138" s="151">
        <f>AVERAGE(D138:D140)</f>
        <v>88.433333333333323</v>
      </c>
      <c r="G138" s="29">
        <f>F138/F141*100-100</f>
        <v>-0.67390490453016128</v>
      </c>
      <c r="H138" s="152">
        <f t="shared" si="1"/>
        <v>1.1675126903553297</v>
      </c>
    </row>
    <row r="139" spans="1:8" ht="15" customHeight="1" x14ac:dyDescent="0.3">
      <c r="A139" s="37">
        <v>40848</v>
      </c>
      <c r="B139" s="38">
        <v>94.1</v>
      </c>
      <c r="C139" s="45">
        <v>7.4</v>
      </c>
      <c r="D139" s="38">
        <v>89.9</v>
      </c>
      <c r="E139" s="38">
        <v>2.1</v>
      </c>
      <c r="G139" s="29"/>
      <c r="H139" s="152">
        <f t="shared" si="1"/>
        <v>1.2994923857868024</v>
      </c>
    </row>
    <row r="140" spans="1:8" ht="15" customHeight="1" x14ac:dyDescent="0.3">
      <c r="A140" s="37">
        <v>40817</v>
      </c>
      <c r="B140" s="38">
        <v>89.1</v>
      </c>
      <c r="C140" s="45">
        <v>3.5</v>
      </c>
      <c r="D140" s="38">
        <v>88.1</v>
      </c>
      <c r="E140" s="38">
        <v>-2.2999999999999998</v>
      </c>
      <c r="G140" s="29"/>
      <c r="H140" s="152">
        <f t="shared" si="1"/>
        <v>1.2081218274111671</v>
      </c>
    </row>
    <row r="141" spans="1:8" ht="15" customHeight="1" x14ac:dyDescent="0.3">
      <c r="A141" s="37">
        <v>40787</v>
      </c>
      <c r="B141" s="38">
        <v>95</v>
      </c>
      <c r="C141" s="45">
        <v>10.5</v>
      </c>
      <c r="D141" s="38">
        <v>90.2</v>
      </c>
      <c r="E141" s="38">
        <v>0.8</v>
      </c>
      <c r="F141" s="151">
        <f>AVERAGE(D141:D143)</f>
        <v>89.033333333333346</v>
      </c>
      <c r="G141" s="29">
        <f>F141/F144*100-100</f>
        <v>1.2893439514599834</v>
      </c>
      <c r="H141" s="152">
        <f t="shared" si="1"/>
        <v>1.3147208121827412</v>
      </c>
    </row>
    <row r="142" spans="1:8" ht="15" customHeight="1" x14ac:dyDescent="0.3">
      <c r="A142" s="37">
        <v>40756</v>
      </c>
      <c r="B142" s="38">
        <v>85.3</v>
      </c>
      <c r="C142" s="45">
        <v>14.6</v>
      </c>
      <c r="D142" s="38">
        <v>89.5</v>
      </c>
      <c r="E142" s="38">
        <v>2.4</v>
      </c>
      <c r="G142" s="29"/>
      <c r="H142" s="152">
        <f t="shared" si="1"/>
        <v>1.2791878172588833</v>
      </c>
    </row>
    <row r="143" spans="1:8" ht="15" customHeight="1" x14ac:dyDescent="0.3">
      <c r="A143" s="37">
        <v>40725</v>
      </c>
      <c r="B143" s="38">
        <v>85.6</v>
      </c>
      <c r="C143" s="45">
        <v>5.2</v>
      </c>
      <c r="D143" s="38">
        <v>87.4</v>
      </c>
      <c r="E143" s="38">
        <v>-1.5</v>
      </c>
      <c r="G143" s="29"/>
      <c r="H143" s="152">
        <f t="shared" si="1"/>
        <v>1.1725888324873099</v>
      </c>
    </row>
    <row r="144" spans="1:8" ht="15" customHeight="1" x14ac:dyDescent="0.3">
      <c r="A144" s="37">
        <v>40695</v>
      </c>
      <c r="B144" s="38">
        <v>88.1</v>
      </c>
      <c r="C144" s="45">
        <v>3.2</v>
      </c>
      <c r="D144" s="38">
        <v>88.8</v>
      </c>
      <c r="E144" s="38">
        <v>0.9</v>
      </c>
      <c r="F144" s="151">
        <f>AVERAGE(D144:D146)</f>
        <v>87.90000000000002</v>
      </c>
      <c r="G144" s="29">
        <f>F144/F147*100-100</f>
        <v>1.4621008080031146</v>
      </c>
      <c r="H144" s="152">
        <f t="shared" si="1"/>
        <v>1.2436548223350252</v>
      </c>
    </row>
    <row r="145" spans="1:9" ht="15" customHeight="1" x14ac:dyDescent="0.3">
      <c r="A145" s="37">
        <v>40664</v>
      </c>
      <c r="B145" s="38">
        <v>92.4</v>
      </c>
      <c r="C145" s="45">
        <v>21.2</v>
      </c>
      <c r="D145" s="38">
        <v>88</v>
      </c>
      <c r="E145" s="38">
        <v>1.2</v>
      </c>
      <c r="G145" s="29"/>
      <c r="H145" s="152">
        <f t="shared" si="1"/>
        <v>1.2030456852791878</v>
      </c>
    </row>
    <row r="146" spans="1:9" ht="15" customHeight="1" x14ac:dyDescent="0.3">
      <c r="A146" s="37">
        <v>40634</v>
      </c>
      <c r="B146" s="38">
        <v>84.5</v>
      </c>
      <c r="C146" s="45">
        <v>12.4</v>
      </c>
      <c r="D146" s="38">
        <v>86.9</v>
      </c>
      <c r="E146" s="38">
        <v>-2.9</v>
      </c>
      <c r="G146" s="29"/>
      <c r="H146" s="152">
        <f t="shared" si="1"/>
        <v>1.1472081218274115</v>
      </c>
    </row>
    <row r="147" spans="1:9" ht="15" customHeight="1" x14ac:dyDescent="0.3">
      <c r="A147" s="37">
        <v>40603</v>
      </c>
      <c r="B147" s="38">
        <v>98.7</v>
      </c>
      <c r="C147" s="45">
        <v>15.3</v>
      </c>
      <c r="D147" s="38">
        <v>89.5</v>
      </c>
      <c r="E147" s="38">
        <v>4.5</v>
      </c>
      <c r="F147" s="151">
        <f>AVERAGE(D147:D149)</f>
        <v>86.633333333333326</v>
      </c>
      <c r="G147" s="29">
        <f>F147/F150*100-100</f>
        <v>4.2519053349378026</v>
      </c>
      <c r="H147" s="152">
        <f t="shared" si="1"/>
        <v>1.2791878172588833</v>
      </c>
    </row>
    <row r="148" spans="1:9" ht="15" customHeight="1" x14ac:dyDescent="0.3">
      <c r="A148" s="37">
        <v>40575</v>
      </c>
      <c r="B148" s="38">
        <v>84.5</v>
      </c>
      <c r="C148" s="45">
        <v>20.8</v>
      </c>
      <c r="D148" s="38">
        <v>85.7</v>
      </c>
      <c r="E148" s="38">
        <v>1.1000000000000001</v>
      </c>
      <c r="G148" s="29"/>
      <c r="H148" s="152">
        <f t="shared" si="1"/>
        <v>1.086294416243655</v>
      </c>
    </row>
    <row r="149" spans="1:9" ht="15" customHeight="1" x14ac:dyDescent="0.3">
      <c r="A149" s="37">
        <v>40544</v>
      </c>
      <c r="B149" s="38">
        <v>79.3</v>
      </c>
      <c r="C149" s="45">
        <v>25.2</v>
      </c>
      <c r="D149" s="38">
        <v>84.7</v>
      </c>
      <c r="E149" s="38">
        <v>1.6</v>
      </c>
      <c r="G149" s="29"/>
      <c r="H149" s="152">
        <f t="shared" si="1"/>
        <v>1.0355329949238581</v>
      </c>
    </row>
    <row r="150" spans="1:9" ht="15" customHeight="1" x14ac:dyDescent="0.3">
      <c r="A150" s="37">
        <v>40513</v>
      </c>
      <c r="B150" s="38">
        <v>81</v>
      </c>
      <c r="C150" s="45">
        <v>20</v>
      </c>
      <c r="D150" s="38">
        <v>83.4</v>
      </c>
      <c r="E150" s="38">
        <v>-0.3</v>
      </c>
      <c r="F150" s="151">
        <f>AVERAGE(D150:D152)</f>
        <v>83.100000000000009</v>
      </c>
      <c r="G150" s="29">
        <f>F150/F153*100-100</f>
        <v>2.8465346534653548</v>
      </c>
      <c r="H150" s="152">
        <f t="shared" si="1"/>
        <v>0.96954314720812207</v>
      </c>
    </row>
    <row r="151" spans="1:9" ht="15" customHeight="1" x14ac:dyDescent="0.3">
      <c r="A151" s="37">
        <v>40483</v>
      </c>
      <c r="B151" s="38">
        <v>87.6</v>
      </c>
      <c r="C151" s="45">
        <v>21.2</v>
      </c>
      <c r="D151" s="38">
        <v>83.7</v>
      </c>
      <c r="E151" s="38">
        <v>1.7</v>
      </c>
      <c r="G151" s="29"/>
      <c r="H151" s="152">
        <f t="shared" si="1"/>
        <v>0.98477157360406109</v>
      </c>
    </row>
    <row r="152" spans="1:9" ht="15" customHeight="1" x14ac:dyDescent="0.3">
      <c r="A152" s="37">
        <v>40452</v>
      </c>
      <c r="B152" s="38">
        <v>86</v>
      </c>
      <c r="C152" s="45">
        <v>18.7</v>
      </c>
      <c r="D152" s="38">
        <v>82.2</v>
      </c>
      <c r="E152" s="38">
        <v>0.6</v>
      </c>
      <c r="G152" s="29"/>
      <c r="H152" s="152">
        <f t="shared" si="1"/>
        <v>0.90862944162436565</v>
      </c>
      <c r="I152" s="30">
        <f>D180-D170</f>
        <v>19.700000000000003</v>
      </c>
    </row>
    <row r="153" spans="1:9" ht="15" customHeight="1" x14ac:dyDescent="0.3">
      <c r="A153" s="37">
        <v>40422</v>
      </c>
      <c r="B153" s="38">
        <v>86</v>
      </c>
      <c r="C153" s="45">
        <v>21.2</v>
      </c>
      <c r="D153" s="38">
        <v>81.7</v>
      </c>
      <c r="E153" s="38">
        <v>2.2000000000000002</v>
      </c>
      <c r="F153" s="151">
        <f>AVERAGE(D153:D155)</f>
        <v>80.8</v>
      </c>
      <c r="G153" s="29">
        <f>F153/F156*100-100</f>
        <v>2.8862478777589047</v>
      </c>
      <c r="H153" s="152">
        <f t="shared" si="1"/>
        <v>0.88324873096446721</v>
      </c>
    </row>
    <row r="154" spans="1:9" ht="15" customHeight="1" x14ac:dyDescent="0.3">
      <c r="A154" s="37">
        <v>40391</v>
      </c>
      <c r="B154" s="38">
        <v>74.400000000000006</v>
      </c>
      <c r="C154" s="45">
        <v>23.8</v>
      </c>
      <c r="D154" s="38">
        <v>80</v>
      </c>
      <c r="E154" s="38">
        <v>-0.9</v>
      </c>
      <c r="G154" s="29"/>
      <c r="H154" s="152">
        <f t="shared" si="1"/>
        <v>0.79695431472081224</v>
      </c>
    </row>
    <row r="155" spans="1:9" ht="15" customHeight="1" x14ac:dyDescent="0.3">
      <c r="A155" s="37">
        <v>40360</v>
      </c>
      <c r="B155" s="38">
        <v>81.400000000000006</v>
      </c>
      <c r="C155" s="45">
        <v>15.3</v>
      </c>
      <c r="D155" s="38">
        <v>80.7</v>
      </c>
      <c r="E155" s="38">
        <v>-0.6</v>
      </c>
      <c r="G155" s="29"/>
      <c r="H155" s="152">
        <f t="shared" si="1"/>
        <v>0.83248730964467021</v>
      </c>
    </row>
    <row r="156" spans="1:9" ht="15" customHeight="1" x14ac:dyDescent="0.3">
      <c r="A156" s="37">
        <v>40330</v>
      </c>
      <c r="B156" s="38">
        <v>85.3</v>
      </c>
      <c r="C156" s="45">
        <v>27.5</v>
      </c>
      <c r="D156" s="38">
        <v>81.2</v>
      </c>
      <c r="E156" s="38">
        <v>2.5</v>
      </c>
      <c r="F156" s="151">
        <f>AVERAGE(D156:D158)</f>
        <v>78.533333333333331</v>
      </c>
      <c r="G156" s="29">
        <f>F156/F159*100-100</f>
        <v>8.0238422741861513</v>
      </c>
      <c r="H156" s="152">
        <f t="shared" si="1"/>
        <v>0.85786802030456866</v>
      </c>
    </row>
    <row r="157" spans="1:9" ht="15" customHeight="1" x14ac:dyDescent="0.3">
      <c r="A157" s="37">
        <v>40299</v>
      </c>
      <c r="B157" s="38">
        <v>76.2</v>
      </c>
      <c r="C157" s="45">
        <v>25.6</v>
      </c>
      <c r="D157" s="38">
        <v>79.3</v>
      </c>
      <c r="E157" s="38">
        <v>5.5</v>
      </c>
      <c r="F157" s="151"/>
      <c r="G157" s="29"/>
      <c r="H157" s="152">
        <f t="shared" si="1"/>
        <v>0.76142131979695415</v>
      </c>
    </row>
    <row r="158" spans="1:9" ht="15" customHeight="1" x14ac:dyDescent="0.3">
      <c r="A158" s="37">
        <v>40269</v>
      </c>
      <c r="B158" s="38">
        <v>75.2</v>
      </c>
      <c r="C158" s="45">
        <v>16.8</v>
      </c>
      <c r="D158" s="38">
        <v>75.099999999999994</v>
      </c>
      <c r="E158" s="38">
        <v>-2.4</v>
      </c>
      <c r="F158" s="151"/>
      <c r="G158" s="29"/>
      <c r="H158" s="152">
        <f t="shared" si="1"/>
        <v>0.54822335025380686</v>
      </c>
    </row>
    <row r="159" spans="1:9" ht="15" customHeight="1" x14ac:dyDescent="0.3">
      <c r="A159" s="37">
        <v>40238</v>
      </c>
      <c r="B159" s="38">
        <v>85.6</v>
      </c>
      <c r="C159" s="45">
        <v>22</v>
      </c>
      <c r="D159" s="38">
        <v>77</v>
      </c>
      <c r="E159" s="38">
        <v>7.4</v>
      </c>
      <c r="F159" s="151">
        <f>AVERAGE(D159:D161)</f>
        <v>72.7</v>
      </c>
      <c r="G159" s="29">
        <f>F159/F162*100-100</f>
        <v>4.7047527604416643</v>
      </c>
      <c r="H159" s="152">
        <f t="shared" si="1"/>
        <v>0.64467005076142136</v>
      </c>
    </row>
    <row r="160" spans="1:9" ht="15" customHeight="1" x14ac:dyDescent="0.3">
      <c r="A160" s="37">
        <v>40210</v>
      </c>
      <c r="B160" s="38">
        <v>70</v>
      </c>
      <c r="C160" s="45">
        <v>9.6999999999999993</v>
      </c>
      <c r="D160" s="38">
        <v>71.7</v>
      </c>
      <c r="E160" s="38">
        <v>3.3</v>
      </c>
      <c r="F160" s="151"/>
      <c r="G160" s="29"/>
      <c r="H160" s="152">
        <f t="shared" si="1"/>
        <v>0.3756345177664977</v>
      </c>
    </row>
    <row r="161" spans="1:8" ht="15" customHeight="1" x14ac:dyDescent="0.3">
      <c r="A161" s="37">
        <v>40179</v>
      </c>
      <c r="B161" s="38">
        <v>63.4</v>
      </c>
      <c r="C161" s="45">
        <v>-0.3</v>
      </c>
      <c r="D161" s="38">
        <v>69.400000000000006</v>
      </c>
      <c r="E161" s="38">
        <v>-2.8</v>
      </c>
      <c r="F161" s="151"/>
      <c r="G161" s="29"/>
      <c r="H161" s="152">
        <f t="shared" si="1"/>
        <v>0.25888324873096485</v>
      </c>
    </row>
    <row r="162" spans="1:8" x14ac:dyDescent="0.3">
      <c r="A162" s="37">
        <v>40148</v>
      </c>
      <c r="B162" s="38">
        <v>67.5</v>
      </c>
      <c r="C162" s="45">
        <v>1.2</v>
      </c>
      <c r="D162" s="38">
        <v>71.5</v>
      </c>
      <c r="E162" s="38">
        <v>2.7</v>
      </c>
      <c r="F162" s="151">
        <f>AVERAGE(D162:D164)</f>
        <v>69.433333333333337</v>
      </c>
      <c r="G162" s="29">
        <f>F162/F165*100-100</f>
        <v>2.9150197628458443</v>
      </c>
      <c r="H162" s="152">
        <f t="shared" si="1"/>
        <v>0.36548223350253817</v>
      </c>
    </row>
    <row r="163" spans="1:8" x14ac:dyDescent="0.3">
      <c r="A163" s="37">
        <v>40118</v>
      </c>
      <c r="B163" s="38">
        <v>72.3</v>
      </c>
      <c r="C163" s="45">
        <v>-5</v>
      </c>
      <c r="D163" s="38">
        <v>69.599999999999994</v>
      </c>
      <c r="E163" s="38">
        <v>3.5</v>
      </c>
      <c r="F163" s="151"/>
      <c r="G163" s="29"/>
      <c r="H163" s="152">
        <f t="shared" ref="H163:H184" si="2">(D163-D$170)/I$152</f>
        <v>0.26903553299492367</v>
      </c>
    </row>
    <row r="164" spans="1:8" x14ac:dyDescent="0.3">
      <c r="A164" s="37">
        <v>40087</v>
      </c>
      <c r="B164" s="38">
        <v>72.5</v>
      </c>
      <c r="C164" s="45">
        <v>-18.3</v>
      </c>
      <c r="D164" s="38">
        <v>67.2</v>
      </c>
      <c r="E164" s="38">
        <v>-0.5</v>
      </c>
      <c r="F164" s="151"/>
      <c r="G164" s="29"/>
      <c r="H164" s="152">
        <f t="shared" si="2"/>
        <v>0.14720812182741144</v>
      </c>
    </row>
    <row r="165" spans="1:8" x14ac:dyDescent="0.3">
      <c r="A165" s="37">
        <v>40057</v>
      </c>
      <c r="B165" s="38">
        <v>70.900000000000006</v>
      </c>
      <c r="C165" s="45">
        <v>-17.8</v>
      </c>
      <c r="D165" s="38">
        <v>67.599999999999994</v>
      </c>
      <c r="E165" s="38">
        <v>1.3</v>
      </c>
      <c r="F165" s="151">
        <f>AVERAGE(D165:D167)</f>
        <v>67.466666666666669</v>
      </c>
      <c r="G165" s="29">
        <f>F165/F168*100-100</f>
        <v>4.8161574313826776</v>
      </c>
      <c r="H165" s="152">
        <f t="shared" si="2"/>
        <v>0.16751269035532979</v>
      </c>
    </row>
    <row r="166" spans="1:8" x14ac:dyDescent="0.3">
      <c r="A166" s="37">
        <v>40026</v>
      </c>
      <c r="B166" s="38">
        <v>60.1</v>
      </c>
      <c r="C166" s="45">
        <v>-19.7</v>
      </c>
      <c r="D166" s="38">
        <v>66.7</v>
      </c>
      <c r="E166" s="38">
        <v>-2.1</v>
      </c>
      <c r="F166" s="153"/>
      <c r="G166" s="29"/>
      <c r="H166" s="152">
        <f t="shared" si="2"/>
        <v>0.12182741116751296</v>
      </c>
    </row>
    <row r="167" spans="1:8" x14ac:dyDescent="0.3">
      <c r="A167" s="37">
        <v>39995</v>
      </c>
      <c r="B167" s="38">
        <v>70.599999999999994</v>
      </c>
      <c r="C167" s="45">
        <v>-18</v>
      </c>
      <c r="D167" s="38">
        <v>68.099999999999994</v>
      </c>
      <c r="E167" s="38">
        <v>3.7</v>
      </c>
      <c r="F167" s="153"/>
      <c r="G167" s="29"/>
      <c r="H167" s="152">
        <f t="shared" si="2"/>
        <v>0.19289340101522826</v>
      </c>
    </row>
    <row r="168" spans="1:8" x14ac:dyDescent="0.3">
      <c r="A168" s="37">
        <v>39965</v>
      </c>
      <c r="B168" s="38">
        <v>66.900000000000006</v>
      </c>
      <c r="C168" s="45">
        <v>-23.4</v>
      </c>
      <c r="D168" s="38">
        <v>65.7</v>
      </c>
      <c r="E168" s="38">
        <v>4.0999999999999996</v>
      </c>
      <c r="F168" s="151">
        <f>AVERAGE(D168:D170)</f>
        <v>64.366666666666674</v>
      </c>
      <c r="G168" s="29">
        <f>F168/F171*100-100</f>
        <v>-2.4254674077816816</v>
      </c>
      <c r="H168" s="152">
        <f t="shared" si="2"/>
        <v>7.1065989847716018E-2</v>
      </c>
    </row>
    <row r="169" spans="1:8" x14ac:dyDescent="0.3">
      <c r="A169" s="37">
        <v>39934</v>
      </c>
      <c r="B169" s="38">
        <v>60.7</v>
      </c>
      <c r="C169" s="45">
        <v>-23.9</v>
      </c>
      <c r="D169" s="38">
        <v>63.1</v>
      </c>
      <c r="E169" s="38">
        <v>-1.9</v>
      </c>
      <c r="F169" s="153"/>
      <c r="G169" s="29"/>
      <c r="H169" s="152">
        <f t="shared" si="2"/>
        <v>-6.0913705583756118E-2</v>
      </c>
    </row>
    <row r="170" spans="1:8" x14ac:dyDescent="0.3">
      <c r="A170" s="37">
        <v>39904</v>
      </c>
      <c r="B170" s="38">
        <v>64.400000000000006</v>
      </c>
      <c r="C170" s="45">
        <v>-27.4</v>
      </c>
      <c r="D170" s="38">
        <v>64.3</v>
      </c>
      <c r="E170" s="38">
        <v>-1.2</v>
      </c>
      <c r="F170" s="153"/>
      <c r="G170" s="29"/>
      <c r="H170" s="152">
        <f t="shared" si="2"/>
        <v>0</v>
      </c>
    </row>
    <row r="171" spans="1:8" x14ac:dyDescent="0.3">
      <c r="A171" s="37">
        <v>39873</v>
      </c>
      <c r="B171" s="38">
        <v>70.2</v>
      </c>
      <c r="C171" s="45">
        <v>-15.2</v>
      </c>
      <c r="D171" s="38">
        <v>65.099999999999994</v>
      </c>
      <c r="E171" s="38">
        <v>-0.4</v>
      </c>
      <c r="F171" s="151">
        <f>AVERAGE(D171:D173)</f>
        <v>65.966666666666654</v>
      </c>
      <c r="G171" s="29">
        <f>F171/F174*100-100</f>
        <v>-14.068606165870619</v>
      </c>
      <c r="H171" s="152">
        <f t="shared" si="2"/>
        <v>4.0609137055837415E-2</v>
      </c>
    </row>
    <row r="172" spans="1:8" x14ac:dyDescent="0.3">
      <c r="A172" s="37">
        <v>39845</v>
      </c>
      <c r="B172" s="38">
        <v>63.8</v>
      </c>
      <c r="C172" s="45">
        <v>-23.6</v>
      </c>
      <c r="D172" s="38">
        <v>65.3</v>
      </c>
      <c r="E172" s="38">
        <v>-3.3</v>
      </c>
      <c r="H172" s="152">
        <f t="shared" si="2"/>
        <v>5.0761421319796947E-2</v>
      </c>
    </row>
    <row r="173" spans="1:8" x14ac:dyDescent="0.3">
      <c r="A173" s="37">
        <v>39814</v>
      </c>
      <c r="B173" s="38">
        <v>63.6</v>
      </c>
      <c r="C173" s="45">
        <v>-23.7</v>
      </c>
      <c r="D173" s="38">
        <v>67.5</v>
      </c>
      <c r="E173" s="38">
        <v>-6.9</v>
      </c>
      <c r="F173" s="29"/>
      <c r="H173" s="152">
        <f t="shared" si="2"/>
        <v>0.16243654822335038</v>
      </c>
    </row>
    <row r="174" spans="1:8" x14ac:dyDescent="0.3">
      <c r="A174" s="37">
        <v>39783</v>
      </c>
      <c r="B174" s="38">
        <v>66.7</v>
      </c>
      <c r="C174" s="45">
        <v>-8.6</v>
      </c>
      <c r="D174" s="38">
        <v>72.400000000000006</v>
      </c>
      <c r="E174" s="38">
        <v>-3.8</v>
      </c>
      <c r="F174" s="151">
        <f>AVERAGE(D174:D176)</f>
        <v>76.766666666666666</v>
      </c>
      <c r="G174" s="29">
        <f>F174/F177*100-100</f>
        <v>-7.6213397513036512</v>
      </c>
      <c r="H174" s="152">
        <f t="shared" si="2"/>
        <v>0.41116751269035573</v>
      </c>
    </row>
    <row r="175" spans="1:8" x14ac:dyDescent="0.3">
      <c r="A175" s="37">
        <v>39753</v>
      </c>
      <c r="B175" s="38">
        <v>76.099999999999994</v>
      </c>
      <c r="C175" s="45">
        <v>-12.9</v>
      </c>
      <c r="D175" s="38">
        <v>75.3</v>
      </c>
      <c r="E175" s="38">
        <v>-8.9</v>
      </c>
      <c r="F175" s="153"/>
      <c r="G175" s="29"/>
      <c r="H175" s="152">
        <f t="shared" si="2"/>
        <v>0.55837563451776639</v>
      </c>
    </row>
    <row r="176" spans="1:8" x14ac:dyDescent="0.3">
      <c r="A176" s="37">
        <v>39722</v>
      </c>
      <c r="B176" s="38">
        <v>88.7</v>
      </c>
      <c r="C176" s="45">
        <v>0.2</v>
      </c>
      <c r="D176" s="38">
        <v>82.6</v>
      </c>
      <c r="E176" s="38">
        <v>0.2</v>
      </c>
      <c r="F176" s="153"/>
      <c r="G176" s="29"/>
      <c r="H176" s="152">
        <f t="shared" si="2"/>
        <v>0.92893401015228394</v>
      </c>
    </row>
    <row r="177" spans="1:8" x14ac:dyDescent="0.3">
      <c r="A177" s="37">
        <v>39692</v>
      </c>
      <c r="B177" s="38">
        <v>86.3</v>
      </c>
      <c r="C177" s="45">
        <v>5.9</v>
      </c>
      <c r="D177" s="38">
        <v>82.4</v>
      </c>
      <c r="E177" s="38">
        <v>-1.6</v>
      </c>
      <c r="F177" s="151">
        <f>AVERAGE(D177:D179)</f>
        <v>83.100000000000009</v>
      </c>
      <c r="G177" s="29">
        <f>F177/F180*100-100</f>
        <v>-0.24009603841534499</v>
      </c>
      <c r="H177" s="152">
        <f t="shared" si="2"/>
        <v>0.91878172588832518</v>
      </c>
    </row>
    <row r="178" spans="1:8" x14ac:dyDescent="0.3">
      <c r="A178" s="37">
        <v>39661</v>
      </c>
      <c r="B178" s="38">
        <v>74.900000000000006</v>
      </c>
      <c r="C178" s="45">
        <v>-3.3</v>
      </c>
      <c r="D178" s="38">
        <v>83.7</v>
      </c>
      <c r="E178" s="38">
        <v>0.7</v>
      </c>
      <c r="H178" s="152">
        <f t="shared" si="2"/>
        <v>0.98477157360406109</v>
      </c>
    </row>
    <row r="179" spans="1:8" x14ac:dyDescent="0.3">
      <c r="A179" s="37">
        <v>39630</v>
      </c>
      <c r="B179" s="38">
        <v>86.1</v>
      </c>
      <c r="C179" s="45">
        <v>6.1</v>
      </c>
      <c r="D179" s="38">
        <v>83.2</v>
      </c>
      <c r="E179" s="38">
        <v>-1</v>
      </c>
      <c r="H179" s="152">
        <f t="shared" si="2"/>
        <v>0.95939086294416254</v>
      </c>
    </row>
    <row r="180" spans="1:8" x14ac:dyDescent="0.3">
      <c r="A180" s="37">
        <v>39600</v>
      </c>
      <c r="B180" s="38">
        <v>87.4</v>
      </c>
      <c r="C180" s="45">
        <v>7.2</v>
      </c>
      <c r="D180" s="38">
        <v>84</v>
      </c>
      <c r="E180" s="38">
        <v>2.2000000000000002</v>
      </c>
      <c r="F180" s="151">
        <f>AVERAGE(D180:D182)</f>
        <v>83.3</v>
      </c>
      <c r="G180" s="29">
        <f>F180/F183*100-100</f>
        <v>-0.75456711675934685</v>
      </c>
      <c r="H180" s="152">
        <f t="shared" si="2"/>
        <v>1</v>
      </c>
    </row>
    <row r="181" spans="1:8" x14ac:dyDescent="0.3">
      <c r="A181" s="37">
        <v>39569</v>
      </c>
      <c r="B181" s="38">
        <v>79.7</v>
      </c>
      <c r="C181" s="45">
        <v>1.5</v>
      </c>
      <c r="D181" s="38">
        <v>82.2</v>
      </c>
      <c r="E181" s="38">
        <v>-1.8</v>
      </c>
      <c r="F181" s="153"/>
      <c r="G181" s="29"/>
      <c r="H181" s="152">
        <f t="shared" si="2"/>
        <v>0.90862944162436565</v>
      </c>
    </row>
    <row r="182" spans="1:8" x14ac:dyDescent="0.3">
      <c r="A182" s="37">
        <v>39539</v>
      </c>
      <c r="B182" s="38">
        <v>88.8</v>
      </c>
      <c r="C182" s="45">
        <v>13.1</v>
      </c>
      <c r="D182" s="38">
        <v>83.7</v>
      </c>
      <c r="E182" s="38">
        <v>0</v>
      </c>
      <c r="F182" s="153"/>
      <c r="G182" s="29"/>
      <c r="H182" s="152">
        <f t="shared" si="2"/>
        <v>0.98477157360406109</v>
      </c>
    </row>
    <row r="183" spans="1:8" x14ac:dyDescent="0.3">
      <c r="A183" s="37">
        <v>39508</v>
      </c>
      <c r="B183" s="38">
        <v>82.8</v>
      </c>
      <c r="C183" s="45">
        <v>-0.9</v>
      </c>
      <c r="D183" s="38">
        <v>83.8</v>
      </c>
      <c r="E183" s="38">
        <v>0.9</v>
      </c>
      <c r="F183" s="151">
        <f>AVERAGE(D183:D185)</f>
        <v>83.933333333333337</v>
      </c>
      <c r="G183" s="29" t="e">
        <f>F183/F186*100-100</f>
        <v>#DIV/0!</v>
      </c>
      <c r="H183" s="152">
        <f t="shared" si="2"/>
        <v>0.98984771573604047</v>
      </c>
    </row>
    <row r="184" spans="1:8" x14ac:dyDescent="0.3">
      <c r="A184" s="37">
        <v>39479</v>
      </c>
      <c r="B184" s="38">
        <v>83.5</v>
      </c>
      <c r="C184" s="45">
        <v>8</v>
      </c>
      <c r="D184" s="38">
        <v>83</v>
      </c>
      <c r="E184" s="38">
        <v>-2.2999999999999998</v>
      </c>
      <c r="H184" s="152">
        <f t="shared" si="2"/>
        <v>0.949238578680203</v>
      </c>
    </row>
    <row r="185" spans="1:8" x14ac:dyDescent="0.3">
      <c r="A185" s="37">
        <v>39448</v>
      </c>
      <c r="B185" s="38">
        <v>83.3</v>
      </c>
      <c r="C185" s="45">
        <v>8.1</v>
      </c>
      <c r="D185" s="38">
        <v>85</v>
      </c>
      <c r="E185" s="38">
        <v>1.3</v>
      </c>
    </row>
    <row r="186" spans="1:8" x14ac:dyDescent="0.3">
      <c r="A186" s="37">
        <v>39417</v>
      </c>
      <c r="B186" s="45">
        <v>73</v>
      </c>
      <c r="C186" s="45">
        <v>-0.6</v>
      </c>
      <c r="D186" s="45">
        <v>82.7</v>
      </c>
      <c r="E186" s="38">
        <v>-0.4</v>
      </c>
    </row>
    <row r="187" spans="1:8" x14ac:dyDescent="0.3">
      <c r="A187" s="37">
        <v>39387</v>
      </c>
      <c r="B187" s="45">
        <v>87.4</v>
      </c>
      <c r="C187" s="45">
        <v>2.7</v>
      </c>
      <c r="D187" s="45">
        <v>83</v>
      </c>
      <c r="E187" s="38">
        <v>0.4</v>
      </c>
    </row>
    <row r="188" spans="1:8" x14ac:dyDescent="0.3">
      <c r="A188" s="37">
        <v>39356</v>
      </c>
      <c r="B188" s="45">
        <v>88.5</v>
      </c>
      <c r="C188" s="45">
        <v>5.8</v>
      </c>
      <c r="D188" s="45">
        <v>82.7</v>
      </c>
      <c r="E188" s="38">
        <v>-0.2</v>
      </c>
    </row>
    <row r="189" spans="1:8" x14ac:dyDescent="0.3">
      <c r="A189" s="37">
        <v>39326</v>
      </c>
      <c r="B189" s="45">
        <v>81.5</v>
      </c>
      <c r="C189" s="45">
        <v>2.9</v>
      </c>
      <c r="D189" s="45">
        <v>82.9</v>
      </c>
      <c r="E189" s="38">
        <v>1</v>
      </c>
    </row>
    <row r="190" spans="1:8" x14ac:dyDescent="0.3">
      <c r="A190" s="37">
        <v>39295</v>
      </c>
      <c r="B190" s="45">
        <v>77.400000000000006</v>
      </c>
      <c r="C190" s="45">
        <v>12.1</v>
      </c>
      <c r="D190" s="45">
        <v>82.1</v>
      </c>
      <c r="E190" s="38">
        <v>2.2000000000000002</v>
      </c>
    </row>
    <row r="191" spans="1:8" x14ac:dyDescent="0.3">
      <c r="A191" s="37">
        <v>39264</v>
      </c>
      <c r="B191" s="45">
        <v>81.099999999999994</v>
      </c>
      <c r="C191" s="45">
        <v>11.5</v>
      </c>
      <c r="D191" s="45">
        <v>80.3</v>
      </c>
      <c r="E191" s="38">
        <v>0.2</v>
      </c>
    </row>
    <row r="192" spans="1:8" x14ac:dyDescent="0.3">
      <c r="A192" s="37">
        <v>39234</v>
      </c>
      <c r="B192" s="45">
        <v>81.5</v>
      </c>
      <c r="C192" s="45">
        <v>11.4</v>
      </c>
      <c r="D192" s="45">
        <v>80.099999999999994</v>
      </c>
      <c r="E192" s="38">
        <v>0.8</v>
      </c>
    </row>
    <row r="193" spans="1:5" x14ac:dyDescent="0.3">
      <c r="A193" s="37">
        <v>39203</v>
      </c>
      <c r="B193" s="45">
        <v>78.599999999999994</v>
      </c>
      <c r="C193" s="45">
        <v>8.6999999999999993</v>
      </c>
      <c r="D193" s="45">
        <v>79.5</v>
      </c>
      <c r="E193" s="38">
        <v>-0.3</v>
      </c>
    </row>
    <row r="194" spans="1:5" x14ac:dyDescent="0.3">
      <c r="A194" s="37">
        <v>39173</v>
      </c>
      <c r="B194" s="45">
        <v>78.5</v>
      </c>
      <c r="C194" s="45">
        <v>12.8</v>
      </c>
      <c r="D194" s="45">
        <v>79.7</v>
      </c>
      <c r="E194" s="38">
        <v>2</v>
      </c>
    </row>
    <row r="195" spans="1:5" x14ac:dyDescent="0.3">
      <c r="A195" s="37">
        <v>39142</v>
      </c>
      <c r="B195" s="45">
        <v>83.5</v>
      </c>
      <c r="C195" s="45">
        <v>8.9</v>
      </c>
      <c r="D195" s="45">
        <v>78.2</v>
      </c>
      <c r="E195" s="38">
        <v>-1.5</v>
      </c>
    </row>
    <row r="196" spans="1:5" x14ac:dyDescent="0.3">
      <c r="A196" s="37">
        <v>39114</v>
      </c>
      <c r="B196" s="45">
        <v>77.3</v>
      </c>
      <c r="C196" s="45">
        <v>10.5</v>
      </c>
      <c r="D196" s="45">
        <v>79.3</v>
      </c>
      <c r="E196" s="38">
        <v>1.4</v>
      </c>
    </row>
    <row r="197" spans="1:5" x14ac:dyDescent="0.3">
      <c r="A197" s="37">
        <v>39083</v>
      </c>
      <c r="B197" s="45">
        <v>77.099999999999994</v>
      </c>
      <c r="C197" s="45">
        <v>12.9</v>
      </c>
      <c r="D197" s="45">
        <v>78.2</v>
      </c>
      <c r="E197" s="38">
        <v>-0.5</v>
      </c>
    </row>
    <row r="198" spans="1:5" x14ac:dyDescent="0.3">
      <c r="A198" s="37">
        <v>39052</v>
      </c>
      <c r="B198" s="45">
        <v>73.400000000000006</v>
      </c>
      <c r="C198" s="45">
        <v>10.199999999999999</v>
      </c>
      <c r="D198" s="45">
        <v>78.599999999999994</v>
      </c>
      <c r="E198" s="38">
        <v>-2.4</v>
      </c>
    </row>
    <row r="199" spans="1:5" x14ac:dyDescent="0.3">
      <c r="A199" s="37">
        <v>39022</v>
      </c>
      <c r="B199" s="45">
        <v>85.1</v>
      </c>
      <c r="C199" s="45">
        <v>18.899999999999999</v>
      </c>
      <c r="D199" s="45">
        <v>80.5</v>
      </c>
      <c r="E199" s="38">
        <v>-0.1</v>
      </c>
    </row>
    <row r="200" spans="1:5" x14ac:dyDescent="0.3">
      <c r="A200" s="37">
        <v>38991</v>
      </c>
      <c r="B200" s="45">
        <v>83.7</v>
      </c>
      <c r="C200" s="45">
        <v>22</v>
      </c>
      <c r="D200" s="45">
        <v>80.599999999999994</v>
      </c>
      <c r="E200" s="38">
        <v>2.2000000000000002</v>
      </c>
    </row>
    <row r="201" spans="1:5" x14ac:dyDescent="0.3">
      <c r="A201" s="37">
        <v>38961</v>
      </c>
      <c r="B201" s="45">
        <v>79.2</v>
      </c>
      <c r="C201" s="45">
        <v>14.1</v>
      </c>
      <c r="D201" s="45">
        <v>78.8</v>
      </c>
      <c r="E201" s="38">
        <v>7.4</v>
      </c>
    </row>
    <row r="202" spans="1:5" x14ac:dyDescent="0.3">
      <c r="A202" s="37">
        <v>38930</v>
      </c>
      <c r="B202" s="45">
        <v>69.099999999999994</v>
      </c>
      <c r="C202" s="45">
        <v>9.1999999999999993</v>
      </c>
      <c r="D202" s="45">
        <v>73.400000000000006</v>
      </c>
      <c r="E202" s="38">
        <v>-0.5</v>
      </c>
    </row>
    <row r="203" spans="1:5" x14ac:dyDescent="0.3">
      <c r="A203" s="37">
        <v>38899</v>
      </c>
      <c r="B203" s="45">
        <v>72.7</v>
      </c>
      <c r="C203" s="45">
        <v>12.7</v>
      </c>
      <c r="D203" s="45">
        <v>73.8</v>
      </c>
      <c r="E203" s="38">
        <v>2.6</v>
      </c>
    </row>
    <row r="204" spans="1:5" x14ac:dyDescent="0.3">
      <c r="A204" s="37">
        <v>38869</v>
      </c>
      <c r="B204" s="45">
        <v>73.099999999999994</v>
      </c>
      <c r="C204" s="45">
        <v>6.4</v>
      </c>
      <c r="D204" s="45">
        <v>72</v>
      </c>
      <c r="E204" s="38">
        <v>0.6</v>
      </c>
    </row>
    <row r="205" spans="1:5" x14ac:dyDescent="0.3">
      <c r="A205" s="37">
        <v>38838</v>
      </c>
      <c r="B205" s="45">
        <v>72.3</v>
      </c>
      <c r="C205" s="45">
        <v>13.7</v>
      </c>
      <c r="D205" s="45">
        <v>71.5</v>
      </c>
      <c r="E205" s="38">
        <v>-1.1000000000000001</v>
      </c>
    </row>
    <row r="206" spans="1:5" x14ac:dyDescent="0.3">
      <c r="A206" s="37">
        <v>38808</v>
      </c>
      <c r="B206" s="45">
        <v>69.599999999999994</v>
      </c>
      <c r="C206" s="45">
        <v>7.8</v>
      </c>
      <c r="D206" s="45">
        <v>72.3</v>
      </c>
      <c r="E206" s="38">
        <v>3.3</v>
      </c>
    </row>
    <row r="207" spans="1:5" x14ac:dyDescent="0.3">
      <c r="A207" s="37">
        <v>38777</v>
      </c>
      <c r="B207" s="45">
        <v>76.7</v>
      </c>
      <c r="C207" s="45">
        <v>17.5</v>
      </c>
      <c r="D207" s="45">
        <v>70</v>
      </c>
      <c r="E207" s="38">
        <v>-2.7</v>
      </c>
    </row>
    <row r="208" spans="1:5" x14ac:dyDescent="0.3">
      <c r="A208" s="37">
        <v>38749</v>
      </c>
      <c r="B208" s="45">
        <v>70</v>
      </c>
      <c r="C208" s="45">
        <v>17.100000000000001</v>
      </c>
      <c r="D208" s="45">
        <v>72</v>
      </c>
      <c r="E208" s="38">
        <v>3</v>
      </c>
    </row>
    <row r="209" spans="1:5" x14ac:dyDescent="0.3">
      <c r="A209" s="37">
        <v>38718</v>
      </c>
      <c r="B209" s="45">
        <v>68.3</v>
      </c>
      <c r="C209" s="45">
        <v>12.7</v>
      </c>
      <c r="D209" s="45">
        <v>69.900000000000006</v>
      </c>
      <c r="E209" s="38">
        <v>3.4</v>
      </c>
    </row>
    <row r="210" spans="1:5" x14ac:dyDescent="0.3">
      <c r="A210" s="37">
        <v>38687</v>
      </c>
      <c r="B210" s="45">
        <v>66.599999999999994</v>
      </c>
      <c r="C210" s="45">
        <v>11.5</v>
      </c>
      <c r="D210" s="45">
        <v>67.7</v>
      </c>
      <c r="E210" s="38">
        <v>0.1</v>
      </c>
    </row>
    <row r="211" spans="1:5" x14ac:dyDescent="0.3">
      <c r="A211" s="37">
        <v>38657</v>
      </c>
      <c r="B211" s="45">
        <v>71.5</v>
      </c>
      <c r="C211" s="45">
        <v>7.6</v>
      </c>
      <c r="D211" s="45">
        <v>67.599999999999994</v>
      </c>
      <c r="E211" s="38">
        <v>-0.4</v>
      </c>
    </row>
    <row r="212" spans="1:5" x14ac:dyDescent="0.3">
      <c r="A212" s="37">
        <v>38626</v>
      </c>
      <c r="B212" s="45">
        <v>68.599999999999994</v>
      </c>
      <c r="C212" s="45">
        <v>7.1</v>
      </c>
      <c r="D212" s="45">
        <v>67.8</v>
      </c>
      <c r="E212" s="38">
        <v>0</v>
      </c>
    </row>
    <row r="213" spans="1:5" x14ac:dyDescent="0.3">
      <c r="A213" s="37">
        <v>38596</v>
      </c>
      <c r="B213" s="45">
        <v>69.400000000000006</v>
      </c>
      <c r="C213" s="45">
        <v>12.7</v>
      </c>
      <c r="D213" s="45">
        <v>67.8</v>
      </c>
      <c r="E213" s="38">
        <v>1.1000000000000001</v>
      </c>
    </row>
    <row r="214" spans="1:5" x14ac:dyDescent="0.3">
      <c r="A214" s="37">
        <v>38565</v>
      </c>
      <c r="B214" s="45">
        <v>63.3</v>
      </c>
      <c r="C214" s="45">
        <v>13.1</v>
      </c>
      <c r="D214" s="45">
        <v>67</v>
      </c>
      <c r="E214" s="38">
        <v>2.5</v>
      </c>
    </row>
    <row r="215" spans="1:5" x14ac:dyDescent="0.3">
      <c r="A215" s="37">
        <v>38534</v>
      </c>
      <c r="B215" s="45">
        <v>64.5</v>
      </c>
      <c r="C215" s="45">
        <v>3.7</v>
      </c>
      <c r="D215" s="45">
        <v>65.400000000000006</v>
      </c>
      <c r="E215" s="38">
        <v>0.8</v>
      </c>
    </row>
    <row r="216" spans="1:5" x14ac:dyDescent="0.3">
      <c r="A216" s="37">
        <v>38504</v>
      </c>
      <c r="B216" s="45">
        <v>68.7</v>
      </c>
      <c r="C216" s="45">
        <v>9.6</v>
      </c>
      <c r="D216" s="45">
        <v>64.900000000000006</v>
      </c>
      <c r="E216" s="38">
        <v>-0.7</v>
      </c>
    </row>
    <row r="217" spans="1:5" x14ac:dyDescent="0.3">
      <c r="A217" s="37">
        <v>38473</v>
      </c>
      <c r="B217" s="45">
        <v>63.6</v>
      </c>
      <c r="C217" s="45">
        <v>5.0999999999999996</v>
      </c>
      <c r="D217" s="45">
        <v>65.3</v>
      </c>
      <c r="E217" s="38">
        <v>5</v>
      </c>
    </row>
    <row r="218" spans="1:5" x14ac:dyDescent="0.3">
      <c r="A218" s="37">
        <v>38443</v>
      </c>
      <c r="B218" s="45">
        <v>64.5</v>
      </c>
      <c r="C218" s="45">
        <v>4.8</v>
      </c>
      <c r="D218" s="45">
        <v>62.2</v>
      </c>
      <c r="E218" s="38">
        <v>-1</v>
      </c>
    </row>
    <row r="219" spans="1:5" x14ac:dyDescent="0.3">
      <c r="A219" s="37">
        <v>38412</v>
      </c>
      <c r="B219" s="45">
        <v>65.2</v>
      </c>
      <c r="C219" s="45">
        <v>0.6</v>
      </c>
      <c r="D219" s="45">
        <v>62.8</v>
      </c>
      <c r="E219" s="38">
        <v>2.2000000000000002</v>
      </c>
    </row>
    <row r="220" spans="1:5" x14ac:dyDescent="0.3">
      <c r="A220" s="37">
        <v>38384</v>
      </c>
      <c r="B220" s="45">
        <v>59.8</v>
      </c>
      <c r="C220" s="45">
        <v>5.7</v>
      </c>
      <c r="D220" s="45">
        <v>61.5</v>
      </c>
      <c r="E220" s="38">
        <v>-2.9</v>
      </c>
    </row>
    <row r="221" spans="1:5" x14ac:dyDescent="0.3">
      <c r="A221" s="37">
        <v>38353</v>
      </c>
      <c r="B221" s="45">
        <v>60.6</v>
      </c>
      <c r="C221" s="45">
        <v>9.1999999999999993</v>
      </c>
      <c r="D221" s="45">
        <v>63.3</v>
      </c>
      <c r="E221" s="38">
        <v>4.5</v>
      </c>
    </row>
    <row r="222" spans="1:5" x14ac:dyDescent="0.3">
      <c r="A222" s="37">
        <v>38322</v>
      </c>
      <c r="B222" s="45">
        <v>59.7</v>
      </c>
      <c r="C222" s="45">
        <v>9.1999999999999993</v>
      </c>
      <c r="D222" s="45">
        <v>60.6</v>
      </c>
      <c r="E222" s="38">
        <v>-3.5</v>
      </c>
    </row>
    <row r="223" spans="1:5" x14ac:dyDescent="0.3">
      <c r="A223" s="37">
        <v>38292</v>
      </c>
      <c r="B223" s="45">
        <v>66.5</v>
      </c>
      <c r="C223" s="45">
        <v>12.9</v>
      </c>
      <c r="D223" s="45">
        <v>62.8</v>
      </c>
      <c r="E223" s="38">
        <v>1.7</v>
      </c>
    </row>
    <row r="224" spans="1:5" x14ac:dyDescent="0.3">
      <c r="A224" s="37">
        <v>38261</v>
      </c>
      <c r="B224" s="45">
        <v>64.099999999999994</v>
      </c>
      <c r="C224" s="45">
        <v>9.6999999999999993</v>
      </c>
      <c r="D224" s="45">
        <v>61.8</v>
      </c>
      <c r="E224" s="38">
        <v>2.1</v>
      </c>
    </row>
    <row r="225" spans="1:5" x14ac:dyDescent="0.3">
      <c r="A225" s="37">
        <v>38231</v>
      </c>
      <c r="B225" s="45">
        <v>61.6</v>
      </c>
      <c r="C225" s="45">
        <v>5.3</v>
      </c>
      <c r="D225" s="45">
        <v>60.5</v>
      </c>
      <c r="E225" s="38">
        <v>0.1</v>
      </c>
    </row>
    <row r="226" spans="1:5" x14ac:dyDescent="0.3">
      <c r="A226" s="37">
        <v>38200</v>
      </c>
      <c r="B226" s="45">
        <v>56</v>
      </c>
      <c r="C226" s="45">
        <v>12.2</v>
      </c>
      <c r="D226" s="45">
        <v>60.5</v>
      </c>
      <c r="E226" s="38">
        <v>-1.5</v>
      </c>
    </row>
    <row r="227" spans="1:5" x14ac:dyDescent="0.3">
      <c r="A227" s="37">
        <v>38169</v>
      </c>
      <c r="B227" s="45">
        <v>62.2</v>
      </c>
      <c r="C227" s="45">
        <v>7.3</v>
      </c>
      <c r="D227" s="45">
        <v>61.4</v>
      </c>
      <c r="E227" s="38">
        <v>2.2000000000000002</v>
      </c>
    </row>
    <row r="228" spans="1:5" x14ac:dyDescent="0.3">
      <c r="A228" s="37">
        <v>38139</v>
      </c>
      <c r="B228" s="45">
        <v>62.7</v>
      </c>
      <c r="C228" s="45">
        <v>15.5</v>
      </c>
      <c r="D228" s="45">
        <v>60.1</v>
      </c>
      <c r="E228" s="38">
        <v>-3.8</v>
      </c>
    </row>
    <row r="229" spans="1:5" x14ac:dyDescent="0.3">
      <c r="A229" s="37">
        <v>38108</v>
      </c>
      <c r="B229" s="45">
        <v>60.5</v>
      </c>
      <c r="C229" s="45">
        <v>11</v>
      </c>
      <c r="D229" s="45">
        <v>62.5</v>
      </c>
      <c r="E229" s="38">
        <v>2.2000000000000002</v>
      </c>
    </row>
    <row r="230" spans="1:5" x14ac:dyDescent="0.3">
      <c r="A230" s="37">
        <v>38078</v>
      </c>
      <c r="B230" s="45">
        <v>61.6</v>
      </c>
      <c r="C230" s="45">
        <v>14.3</v>
      </c>
      <c r="D230" s="45">
        <v>61.1</v>
      </c>
      <c r="E230" s="38">
        <v>3.8</v>
      </c>
    </row>
    <row r="231" spans="1:5" x14ac:dyDescent="0.3">
      <c r="A231" s="37">
        <v>38047</v>
      </c>
      <c r="B231" s="45">
        <v>64.8</v>
      </c>
      <c r="C231" s="45">
        <v>15.8</v>
      </c>
      <c r="D231" s="45">
        <v>58.9</v>
      </c>
      <c r="E231" s="38">
        <v>0.6</v>
      </c>
    </row>
    <row r="232" spans="1:5" x14ac:dyDescent="0.3">
      <c r="A232" s="37">
        <v>38018</v>
      </c>
      <c r="B232" s="45">
        <v>56.5</v>
      </c>
      <c r="C232" s="45">
        <v>4.7</v>
      </c>
      <c r="D232" s="45">
        <v>58.5</v>
      </c>
      <c r="E232" s="38">
        <v>1</v>
      </c>
    </row>
    <row r="233" spans="1:5" x14ac:dyDescent="0.3">
      <c r="A233" s="37">
        <v>37987</v>
      </c>
      <c r="B233" s="45">
        <v>55.5</v>
      </c>
      <c r="C233" s="45">
        <v>3.6</v>
      </c>
      <c r="D233" s="45">
        <v>58</v>
      </c>
      <c r="E233" s="38">
        <v>-0.7</v>
      </c>
    </row>
    <row r="234" spans="1:5" x14ac:dyDescent="0.3">
      <c r="A234" s="37">
        <v>37956</v>
      </c>
      <c r="B234" s="45">
        <v>54.7</v>
      </c>
      <c r="C234" s="45">
        <v>7.6</v>
      </c>
      <c r="D234" s="45">
        <v>58.3</v>
      </c>
      <c r="E234" s="38">
        <v>1.4</v>
      </c>
    </row>
    <row r="235" spans="1:5" x14ac:dyDescent="0.3">
      <c r="A235" s="37">
        <v>37926</v>
      </c>
      <c r="B235" s="45">
        <v>58.9</v>
      </c>
      <c r="C235" s="45">
        <v>-0.1</v>
      </c>
      <c r="D235" s="45">
        <v>57.5</v>
      </c>
      <c r="E235" s="38">
        <v>4.8</v>
      </c>
    </row>
    <row r="236" spans="1:5" x14ac:dyDescent="0.3">
      <c r="A236" s="37">
        <v>37895</v>
      </c>
      <c r="B236" s="45">
        <v>58.4</v>
      </c>
      <c r="C236" s="45">
        <v>-0.8</v>
      </c>
      <c r="D236" s="45">
        <v>54.9</v>
      </c>
      <c r="E236" s="38">
        <v>-5.4</v>
      </c>
    </row>
    <row r="237" spans="1:5" x14ac:dyDescent="0.3">
      <c r="A237" s="37">
        <v>37865</v>
      </c>
      <c r="B237" s="45">
        <v>58.5</v>
      </c>
      <c r="C237" s="45">
        <v>5.9</v>
      </c>
      <c r="D237" s="45">
        <v>58</v>
      </c>
      <c r="E237" s="38">
        <v>3.8</v>
      </c>
    </row>
    <row r="238" spans="1:5" x14ac:dyDescent="0.3">
      <c r="A238" s="37">
        <v>37834</v>
      </c>
      <c r="B238" s="45">
        <v>49.9</v>
      </c>
      <c r="C238" s="45">
        <v>-3.6</v>
      </c>
      <c r="D238" s="45">
        <v>55.8</v>
      </c>
      <c r="E238" s="38">
        <v>0.3</v>
      </c>
    </row>
    <row r="239" spans="1:5" x14ac:dyDescent="0.3">
      <c r="A239" s="37">
        <v>37803</v>
      </c>
      <c r="B239" s="45">
        <v>58</v>
      </c>
      <c r="C239" s="45">
        <v>3.8</v>
      </c>
      <c r="D239" s="45">
        <v>55.7</v>
      </c>
      <c r="E239" s="38">
        <v>1.9</v>
      </c>
    </row>
    <row r="240" spans="1:5" x14ac:dyDescent="0.3">
      <c r="A240" s="37">
        <v>37773</v>
      </c>
      <c r="B240" s="45">
        <v>54.3</v>
      </c>
      <c r="C240" s="45">
        <v>-4.2</v>
      </c>
      <c r="D240" s="45">
        <v>54.6</v>
      </c>
      <c r="E240" s="38">
        <v>0.4</v>
      </c>
    </row>
    <row r="241" spans="1:5" x14ac:dyDescent="0.3">
      <c r="A241" s="37">
        <v>37742</v>
      </c>
      <c r="B241" s="45">
        <v>54.5</v>
      </c>
      <c r="C241" s="45">
        <v>7.9</v>
      </c>
      <c r="D241" s="45">
        <v>54.4</v>
      </c>
      <c r="E241" s="38">
        <v>1.9</v>
      </c>
    </row>
    <row r="242" spans="1:5" x14ac:dyDescent="0.3">
      <c r="A242" s="37">
        <v>37712</v>
      </c>
      <c r="B242" s="45">
        <v>53.9</v>
      </c>
      <c r="C242" s="45">
        <v>-3.8</v>
      </c>
      <c r="D242" s="45">
        <v>53.4</v>
      </c>
      <c r="E242" s="38">
        <v>-1.7</v>
      </c>
    </row>
    <row r="243" spans="1:5" x14ac:dyDescent="0.3">
      <c r="A243" s="37">
        <v>37681</v>
      </c>
      <c r="B243" s="45">
        <v>56</v>
      </c>
      <c r="C243" s="45">
        <v>2.6</v>
      </c>
      <c r="D243" s="45">
        <v>54.3</v>
      </c>
      <c r="E243" s="38">
        <v>-1.7</v>
      </c>
    </row>
    <row r="244" spans="1:5" x14ac:dyDescent="0.3">
      <c r="A244" s="37">
        <v>37653</v>
      </c>
      <c r="B244" s="45">
        <v>54</v>
      </c>
      <c r="C244" s="45">
        <v>4.2</v>
      </c>
      <c r="D244" s="45">
        <v>55.3</v>
      </c>
      <c r="E244" s="38">
        <v>1.1000000000000001</v>
      </c>
    </row>
    <row r="245" spans="1:5" x14ac:dyDescent="0.3">
      <c r="A245" s="37">
        <v>37622</v>
      </c>
      <c r="B245" s="45">
        <v>53.6</v>
      </c>
      <c r="C245" s="45">
        <v>6.4</v>
      </c>
      <c r="D245" s="45">
        <v>54.7</v>
      </c>
      <c r="E245" s="38">
        <v>-1.4</v>
      </c>
    </row>
    <row r="246" spans="1:5" x14ac:dyDescent="0.3">
      <c r="A246" s="37">
        <v>37591</v>
      </c>
      <c r="B246" s="45">
        <v>50.9</v>
      </c>
      <c r="C246" s="45">
        <v>5.5</v>
      </c>
      <c r="D246" s="45">
        <v>55.4</v>
      </c>
      <c r="E246" s="38">
        <v>-3.3</v>
      </c>
    </row>
    <row r="247" spans="1:5" x14ac:dyDescent="0.3">
      <c r="A247" s="37">
        <v>37561</v>
      </c>
      <c r="B247" s="45">
        <v>58.9</v>
      </c>
      <c r="C247" s="45">
        <v>7.3</v>
      </c>
      <c r="D247" s="45">
        <v>57.3</v>
      </c>
      <c r="E247" s="38">
        <v>3.7</v>
      </c>
    </row>
    <row r="248" spans="1:5" x14ac:dyDescent="0.3">
      <c r="A248" s="37">
        <v>37530</v>
      </c>
      <c r="B248" s="45">
        <v>58.9</v>
      </c>
      <c r="C248" s="45">
        <v>2.9</v>
      </c>
      <c r="D248" s="45">
        <v>55.3</v>
      </c>
      <c r="E248" s="38">
        <v>-1.9</v>
      </c>
    </row>
    <row r="249" spans="1:5" x14ac:dyDescent="0.3">
      <c r="A249" s="37">
        <v>37500</v>
      </c>
      <c r="B249" s="45">
        <v>55.2</v>
      </c>
      <c r="C249" s="45">
        <v>11.2</v>
      </c>
      <c r="D249" s="45">
        <v>56.4</v>
      </c>
      <c r="E249" s="38">
        <v>0.7</v>
      </c>
    </row>
    <row r="250" spans="1:5" x14ac:dyDescent="0.3">
      <c r="A250" s="37">
        <v>37469</v>
      </c>
      <c r="B250" s="45">
        <v>51.8</v>
      </c>
      <c r="C250" s="45">
        <v>0.2</v>
      </c>
      <c r="D250" s="45">
        <v>56</v>
      </c>
      <c r="E250" s="38">
        <v>5.0999999999999996</v>
      </c>
    </row>
    <row r="251" spans="1:5" x14ac:dyDescent="0.3">
      <c r="A251" s="37">
        <v>37438</v>
      </c>
      <c r="B251" s="45">
        <v>55.9</v>
      </c>
      <c r="C251" s="45">
        <v>0.9</v>
      </c>
      <c r="D251" s="45">
        <v>53.2</v>
      </c>
      <c r="E251" s="38">
        <v>-4.7</v>
      </c>
    </row>
    <row r="252" spans="1:5" x14ac:dyDescent="0.3">
      <c r="A252" s="37">
        <v>37408</v>
      </c>
      <c r="B252" s="45">
        <v>56.7</v>
      </c>
      <c r="C252" s="45">
        <v>5.5</v>
      </c>
      <c r="D252" s="45">
        <v>55.8</v>
      </c>
      <c r="E252" s="38">
        <v>8.8000000000000007</v>
      </c>
    </row>
    <row r="253" spans="1:5" x14ac:dyDescent="0.3">
      <c r="A253" s="37">
        <v>37377</v>
      </c>
      <c r="B253" s="45">
        <v>50.5</v>
      </c>
      <c r="C253" s="45">
        <v>-7.6</v>
      </c>
      <c r="D253" s="45">
        <v>51.3</v>
      </c>
      <c r="E253" s="38">
        <v>-5.3</v>
      </c>
    </row>
    <row r="254" spans="1:5" x14ac:dyDescent="0.3">
      <c r="A254" s="37">
        <v>37347</v>
      </c>
      <c r="B254" s="45">
        <v>56</v>
      </c>
      <c r="C254" s="45">
        <v>6</v>
      </c>
      <c r="D254" s="45">
        <v>54.2</v>
      </c>
      <c r="E254" s="38">
        <v>0.4</v>
      </c>
    </row>
    <row r="255" spans="1:5" x14ac:dyDescent="0.3">
      <c r="A255" s="37">
        <v>37316</v>
      </c>
      <c r="B255" s="45">
        <v>54.6</v>
      </c>
      <c r="C255" s="45">
        <v>-2.8</v>
      </c>
      <c r="D255" s="45">
        <v>54</v>
      </c>
      <c r="E255" s="38">
        <v>0</v>
      </c>
    </row>
    <row r="256" spans="1:5" x14ac:dyDescent="0.3">
      <c r="A256" s="37">
        <v>37288</v>
      </c>
      <c r="B256" s="45">
        <v>51.8</v>
      </c>
      <c r="C256" s="45">
        <v>-0.5</v>
      </c>
      <c r="D256" s="45">
        <v>53.9</v>
      </c>
      <c r="E256" s="38">
        <v>4.5999999999999996</v>
      </c>
    </row>
    <row r="257" spans="1:7" x14ac:dyDescent="0.3">
      <c r="A257" s="37">
        <v>37257</v>
      </c>
      <c r="B257" s="45">
        <v>50.3</v>
      </c>
      <c r="C257" s="45">
        <v>-3</v>
      </c>
      <c r="D257" s="45">
        <v>51.6</v>
      </c>
      <c r="E257" s="38">
        <v>-4.0999999999999996</v>
      </c>
    </row>
    <row r="258" spans="1:7" x14ac:dyDescent="0.3">
      <c r="A258" s="37">
        <v>37226</v>
      </c>
      <c r="B258" s="45">
        <v>48.2</v>
      </c>
      <c r="C258" s="45">
        <v>-3.7</v>
      </c>
      <c r="D258" s="45">
        <v>53.8</v>
      </c>
      <c r="E258" s="38">
        <v>4.9000000000000004</v>
      </c>
    </row>
    <row r="259" spans="1:7" x14ac:dyDescent="0.3">
      <c r="A259" s="37">
        <v>37196</v>
      </c>
      <c r="B259" s="45">
        <v>54.9</v>
      </c>
      <c r="C259" s="45">
        <v>-3.5</v>
      </c>
      <c r="D259" s="45">
        <v>51.3</v>
      </c>
      <c r="E259" s="38">
        <v>-4.4000000000000004</v>
      </c>
    </row>
    <row r="260" spans="1:7" x14ac:dyDescent="0.3">
      <c r="A260" s="37">
        <v>37165</v>
      </c>
      <c r="B260" s="45">
        <v>57.3</v>
      </c>
      <c r="C260" s="45">
        <v>0.8</v>
      </c>
      <c r="D260" s="45">
        <v>53.7</v>
      </c>
      <c r="E260" s="38">
        <v>2.6</v>
      </c>
    </row>
    <row r="261" spans="1:7" x14ac:dyDescent="0.3">
      <c r="A261" s="37">
        <v>37135</v>
      </c>
      <c r="B261" s="45">
        <v>49.6</v>
      </c>
      <c r="C261" s="45">
        <v>1.3</v>
      </c>
      <c r="D261" s="45">
        <v>52.3</v>
      </c>
      <c r="E261" s="38">
        <v>-3.9</v>
      </c>
    </row>
    <row r="262" spans="1:7" x14ac:dyDescent="0.3">
      <c r="A262" s="37">
        <v>37104</v>
      </c>
      <c r="B262" s="45">
        <v>51.6</v>
      </c>
      <c r="C262" s="45">
        <v>9.4</v>
      </c>
      <c r="D262" s="45">
        <v>54.5</v>
      </c>
      <c r="E262" s="38">
        <v>0.4</v>
      </c>
    </row>
    <row r="263" spans="1:7" x14ac:dyDescent="0.3">
      <c r="A263" s="37">
        <v>37073</v>
      </c>
      <c r="B263" s="45">
        <v>55.4</v>
      </c>
      <c r="C263" s="45">
        <v>11.2</v>
      </c>
      <c r="D263" s="45">
        <v>54.2</v>
      </c>
      <c r="E263" s="38">
        <v>0.8</v>
      </c>
    </row>
    <row r="264" spans="1:7" x14ac:dyDescent="0.3">
      <c r="A264" s="37">
        <v>37043</v>
      </c>
      <c r="B264" s="45">
        <v>53.7</v>
      </c>
      <c r="C264" s="45">
        <v>8.1999999999999993</v>
      </c>
      <c r="D264" s="45">
        <v>53.8</v>
      </c>
      <c r="E264" s="38">
        <v>1.5</v>
      </c>
    </row>
    <row r="265" spans="1:7" x14ac:dyDescent="0.3">
      <c r="A265" s="37">
        <v>37012</v>
      </c>
      <c r="B265" s="45">
        <v>54.7</v>
      </c>
      <c r="C265" s="45">
        <v>4.7</v>
      </c>
      <c r="D265" s="45">
        <v>53</v>
      </c>
      <c r="E265" s="38">
        <v>-1.8</v>
      </c>
    </row>
    <row r="266" spans="1:7" x14ac:dyDescent="0.3">
      <c r="A266" s="37">
        <v>36982</v>
      </c>
      <c r="B266" s="45">
        <v>52.9</v>
      </c>
      <c r="C266" s="45">
        <v>16.8</v>
      </c>
      <c r="D266" s="45">
        <v>54</v>
      </c>
      <c r="E266" s="38">
        <v>2.5</v>
      </c>
    </row>
    <row r="267" spans="1:7" x14ac:dyDescent="0.3">
      <c r="A267" s="37">
        <v>36951</v>
      </c>
      <c r="B267" s="45">
        <v>56.1</v>
      </c>
      <c r="C267" s="45">
        <v>7.6</v>
      </c>
      <c r="D267" s="45">
        <v>52.7</v>
      </c>
      <c r="E267" s="38">
        <v>-2.4</v>
      </c>
    </row>
    <row r="268" spans="1:7" x14ac:dyDescent="0.3">
      <c r="A268" s="37">
        <v>36923</v>
      </c>
      <c r="B268" s="45">
        <v>52.1</v>
      </c>
      <c r="C268" s="45">
        <v>12.1</v>
      </c>
      <c r="D268" s="45">
        <v>54</v>
      </c>
      <c r="E268" s="38">
        <v>0.4</v>
      </c>
    </row>
    <row r="269" spans="1:7" x14ac:dyDescent="0.3">
      <c r="A269" s="37">
        <v>36892</v>
      </c>
      <c r="B269" s="45">
        <v>51.9</v>
      </c>
      <c r="C269" s="45">
        <v>23.4</v>
      </c>
      <c r="D269" s="45">
        <v>53.8</v>
      </c>
      <c r="E269" s="38">
        <v>2.6</v>
      </c>
    </row>
    <row r="270" spans="1:7" x14ac:dyDescent="0.3">
      <c r="A270" s="37"/>
      <c r="B270" s="38"/>
      <c r="C270" s="38"/>
      <c r="D270" s="38"/>
      <c r="E270" s="38"/>
      <c r="F270" s="45"/>
      <c r="G270" s="40"/>
    </row>
    <row r="271" spans="1:7" x14ac:dyDescent="0.3">
      <c r="A271" s="37"/>
      <c r="B271" s="38"/>
      <c r="C271" s="38"/>
      <c r="D271" s="38"/>
      <c r="E271" s="38"/>
      <c r="F271" s="45"/>
      <c r="G271" s="42"/>
    </row>
    <row r="272" spans="1:7" x14ac:dyDescent="0.3">
      <c r="A272" s="37"/>
      <c r="B272" s="38"/>
      <c r="C272" s="38"/>
      <c r="D272" s="38"/>
      <c r="E272" s="38"/>
      <c r="F272" s="45"/>
      <c r="G272" s="42"/>
    </row>
    <row r="273" spans="1:7" x14ac:dyDescent="0.3">
      <c r="A273" s="37"/>
      <c r="B273" s="38"/>
      <c r="C273" s="38"/>
      <c r="D273" s="38"/>
      <c r="E273" s="38"/>
      <c r="F273" s="45"/>
      <c r="G273" s="40"/>
    </row>
    <row r="274" spans="1:7" x14ac:dyDescent="0.3">
      <c r="A274" s="37"/>
      <c r="B274" s="38"/>
      <c r="C274" s="38"/>
      <c r="D274" s="38"/>
      <c r="E274" s="38"/>
      <c r="F274" s="45"/>
      <c r="G274" s="42"/>
    </row>
    <row r="275" spans="1:7" x14ac:dyDescent="0.3">
      <c r="A275" s="37"/>
      <c r="B275" s="38"/>
      <c r="C275" s="38"/>
      <c r="D275" s="38"/>
      <c r="E275" s="38"/>
      <c r="F275" s="45"/>
      <c r="G275" s="42"/>
    </row>
    <row r="276" spans="1:7" x14ac:dyDescent="0.3">
      <c r="A276" s="37"/>
      <c r="B276" s="38"/>
      <c r="C276" s="38"/>
      <c r="D276" s="38"/>
      <c r="E276" s="38"/>
      <c r="F276" s="45"/>
      <c r="G276" s="40"/>
    </row>
    <row r="277" spans="1:7" x14ac:dyDescent="0.3">
      <c r="A277" s="37"/>
      <c r="B277" s="38"/>
      <c r="C277" s="38"/>
      <c r="D277" s="38"/>
      <c r="E277" s="38"/>
      <c r="F277" s="45"/>
      <c r="G277" s="45"/>
    </row>
    <row r="278" spans="1:7" x14ac:dyDescent="0.3">
      <c r="A278" s="37"/>
      <c r="B278" s="38"/>
      <c r="C278" s="38"/>
      <c r="D278" s="38"/>
      <c r="E278" s="38"/>
      <c r="F278" s="45"/>
      <c r="G278" s="45"/>
    </row>
    <row r="279" spans="1:7" x14ac:dyDescent="0.3">
      <c r="A279" s="37"/>
      <c r="B279" s="38"/>
      <c r="C279" s="38"/>
      <c r="D279" s="38"/>
      <c r="E279" s="38"/>
      <c r="F279" s="45"/>
      <c r="G279" s="45"/>
    </row>
    <row r="280" spans="1:7" x14ac:dyDescent="0.3">
      <c r="A280" s="37"/>
      <c r="B280" s="38"/>
      <c r="C280" s="38"/>
      <c r="D280" s="38"/>
      <c r="E280" s="38"/>
      <c r="F280" s="45"/>
      <c r="G280" s="45"/>
    </row>
    <row r="281" spans="1:7" x14ac:dyDescent="0.3">
      <c r="A281" s="37"/>
      <c r="B281" s="38"/>
      <c r="C281" s="38"/>
      <c r="D281" s="38"/>
      <c r="E281" s="38"/>
      <c r="F281" s="45"/>
      <c r="G281" s="45"/>
    </row>
    <row r="282" spans="1:7" x14ac:dyDescent="0.3">
      <c r="A282" s="37"/>
      <c r="B282" s="38"/>
      <c r="C282" s="38"/>
      <c r="D282" s="38"/>
      <c r="E282" s="38"/>
    </row>
    <row r="283" spans="1:7" x14ac:dyDescent="0.3">
      <c r="A283" s="37"/>
      <c r="B283" s="38"/>
      <c r="C283" s="38"/>
      <c r="D283" s="38"/>
      <c r="E283" s="38"/>
    </row>
    <row r="284" spans="1:7" x14ac:dyDescent="0.3">
      <c r="A284" s="37"/>
      <c r="B284" s="38"/>
      <c r="C284" s="38"/>
      <c r="D284" s="38"/>
      <c r="E284" s="38"/>
    </row>
    <row r="285" spans="1:7" x14ac:dyDescent="0.3">
      <c r="A285" s="37"/>
      <c r="B285" s="38"/>
      <c r="C285" s="38"/>
      <c r="D285" s="38"/>
      <c r="E285" s="38"/>
    </row>
    <row r="286" spans="1:7" x14ac:dyDescent="0.3">
      <c r="A286" s="37"/>
      <c r="B286" s="38"/>
      <c r="C286" s="38"/>
      <c r="D286" s="38"/>
      <c r="E286" s="38"/>
    </row>
    <row r="287" spans="1:7" x14ac:dyDescent="0.3">
      <c r="A287" s="37"/>
      <c r="B287" s="38"/>
      <c r="C287" s="38"/>
      <c r="D287" s="38"/>
      <c r="E287" s="38"/>
    </row>
    <row r="288" spans="1:7" x14ac:dyDescent="0.3">
      <c r="A288" s="37"/>
      <c r="B288" s="38"/>
      <c r="C288" s="38"/>
      <c r="D288" s="38"/>
      <c r="E288" s="38"/>
    </row>
    <row r="289" spans="1:5" x14ac:dyDescent="0.3">
      <c r="A289" s="37"/>
      <c r="B289" s="38"/>
      <c r="C289" s="38"/>
      <c r="D289" s="38"/>
      <c r="E289" s="38"/>
    </row>
    <row r="290" spans="1:5" x14ac:dyDescent="0.3">
      <c r="A290" s="37"/>
      <c r="B290" s="38"/>
      <c r="C290" s="38"/>
      <c r="D290" s="38"/>
      <c r="E290" s="38"/>
    </row>
    <row r="291" spans="1:5" x14ac:dyDescent="0.3">
      <c r="A291" s="37"/>
      <c r="B291" s="38"/>
      <c r="C291" s="38"/>
      <c r="D291" s="38"/>
      <c r="E291" s="38"/>
    </row>
    <row r="292" spans="1:5" x14ac:dyDescent="0.3">
      <c r="A292" s="37"/>
      <c r="B292" s="38"/>
      <c r="C292" s="38"/>
      <c r="D292" s="38"/>
      <c r="E292" s="38"/>
    </row>
    <row r="293" spans="1:5" x14ac:dyDescent="0.3">
      <c r="A293" s="37"/>
      <c r="B293" s="38"/>
      <c r="C293" s="38"/>
      <c r="D293" s="38"/>
      <c r="E293" s="38"/>
    </row>
    <row r="294" spans="1:5" x14ac:dyDescent="0.3">
      <c r="A294" s="37"/>
      <c r="B294" s="38"/>
      <c r="C294" s="38"/>
      <c r="D294" s="38"/>
      <c r="E294" s="38"/>
    </row>
    <row r="295" spans="1:5" x14ac:dyDescent="0.3">
      <c r="A295" s="37"/>
      <c r="B295" s="38"/>
      <c r="C295" s="38"/>
      <c r="D295" s="38"/>
      <c r="E295" s="38"/>
    </row>
    <row r="296" spans="1:5" x14ac:dyDescent="0.3">
      <c r="A296" s="37"/>
      <c r="B296" s="38"/>
      <c r="C296" s="38"/>
      <c r="D296" s="38"/>
      <c r="E296" s="38"/>
    </row>
    <row r="297" spans="1:5" x14ac:dyDescent="0.3">
      <c r="A297" s="37"/>
      <c r="B297" s="38"/>
      <c r="C297" s="38"/>
      <c r="D297" s="38"/>
      <c r="E297" s="38"/>
    </row>
    <row r="298" spans="1:5" x14ac:dyDescent="0.3">
      <c r="A298" s="37"/>
      <c r="B298" s="38"/>
      <c r="C298" s="38"/>
      <c r="D298" s="38"/>
      <c r="E298" s="38"/>
    </row>
    <row r="299" spans="1:5" x14ac:dyDescent="0.3">
      <c r="A299" s="37"/>
      <c r="B299" s="38"/>
      <c r="C299" s="38"/>
      <c r="D299" s="38"/>
      <c r="E299" s="38"/>
    </row>
    <row r="300" spans="1:5" x14ac:dyDescent="0.3">
      <c r="A300" s="37"/>
      <c r="B300" s="38"/>
      <c r="C300" s="38"/>
      <c r="D300" s="38"/>
      <c r="E300" s="38"/>
    </row>
    <row r="301" spans="1:5" x14ac:dyDescent="0.3">
      <c r="A301" s="37"/>
      <c r="B301" s="38"/>
      <c r="C301" s="38"/>
      <c r="D301" s="38"/>
      <c r="E301" s="38"/>
    </row>
    <row r="302" spans="1:5" x14ac:dyDescent="0.3">
      <c r="A302" s="37"/>
      <c r="B302" s="38"/>
      <c r="C302" s="38"/>
      <c r="D302" s="38"/>
      <c r="E302" s="38"/>
    </row>
    <row r="303" spans="1:5" x14ac:dyDescent="0.3">
      <c r="A303" s="37"/>
      <c r="B303" s="38"/>
      <c r="C303" s="38"/>
      <c r="D303" s="38"/>
      <c r="E303" s="38"/>
    </row>
    <row r="304" spans="1:5" x14ac:dyDescent="0.3">
      <c r="A304" s="37"/>
      <c r="B304" s="38"/>
      <c r="C304" s="38"/>
      <c r="D304" s="38"/>
      <c r="E304" s="38"/>
    </row>
    <row r="305" spans="1:5" x14ac:dyDescent="0.3">
      <c r="A305" s="37"/>
      <c r="B305" s="38"/>
      <c r="C305" s="38"/>
      <c r="D305" s="38"/>
      <c r="E305" s="38"/>
    </row>
    <row r="306" spans="1:5" x14ac:dyDescent="0.3">
      <c r="A306" s="37"/>
      <c r="B306" s="38"/>
      <c r="C306" s="38"/>
      <c r="D306" s="38"/>
      <c r="E306" s="38"/>
    </row>
    <row r="307" spans="1:5" x14ac:dyDescent="0.3">
      <c r="A307" s="37"/>
      <c r="B307" s="38"/>
      <c r="C307" s="38"/>
      <c r="D307" s="38"/>
      <c r="E307" s="38"/>
    </row>
    <row r="308" spans="1:5" x14ac:dyDescent="0.3">
      <c r="A308" s="37"/>
      <c r="B308" s="38"/>
      <c r="C308" s="38"/>
      <c r="D308" s="38"/>
      <c r="E308" s="38"/>
    </row>
    <row r="309" spans="1:5" x14ac:dyDescent="0.3">
      <c r="A309" s="37"/>
      <c r="B309" s="38"/>
      <c r="C309" s="38"/>
      <c r="D309" s="38"/>
      <c r="E309" s="38"/>
    </row>
    <row r="310" spans="1:5" x14ac:dyDescent="0.3">
      <c r="A310" s="37"/>
      <c r="B310" s="38"/>
      <c r="C310" s="38"/>
      <c r="D310" s="38"/>
      <c r="E310" s="38"/>
    </row>
    <row r="311" spans="1:5" x14ac:dyDescent="0.3">
      <c r="A311" s="37"/>
      <c r="B311" s="38"/>
      <c r="C311" s="38"/>
      <c r="D311" s="38"/>
      <c r="E311" s="38"/>
    </row>
    <row r="312" spans="1:5" x14ac:dyDescent="0.3">
      <c r="A312" s="37"/>
      <c r="B312" s="38"/>
      <c r="C312" s="38"/>
      <c r="D312" s="38"/>
      <c r="E312" s="38"/>
    </row>
    <row r="313" spans="1:5" x14ac:dyDescent="0.3">
      <c r="A313" s="37"/>
      <c r="B313" s="38"/>
      <c r="C313" s="38"/>
      <c r="D313" s="38"/>
      <c r="E313" s="38"/>
    </row>
    <row r="314" spans="1:5" x14ac:dyDescent="0.3">
      <c r="A314" s="37"/>
      <c r="B314" s="38"/>
      <c r="C314" s="38"/>
      <c r="D314" s="38"/>
      <c r="E314" s="38"/>
    </row>
    <row r="315" spans="1:5" x14ac:dyDescent="0.3">
      <c r="A315" s="37"/>
      <c r="B315" s="38"/>
      <c r="C315" s="38"/>
      <c r="D315" s="38"/>
      <c r="E315" s="38"/>
    </row>
    <row r="316" spans="1:5" x14ac:dyDescent="0.3">
      <c r="A316" s="37"/>
      <c r="B316" s="38"/>
      <c r="C316" s="38"/>
      <c r="D316" s="38"/>
      <c r="E316" s="38"/>
    </row>
    <row r="317" spans="1:5" x14ac:dyDescent="0.3">
      <c r="A317" s="37"/>
      <c r="B317" s="38"/>
      <c r="C317" s="38"/>
      <c r="D317" s="38"/>
      <c r="E317" s="38"/>
    </row>
    <row r="318" spans="1:5" x14ac:dyDescent="0.3">
      <c r="A318" s="37"/>
      <c r="B318" s="38"/>
      <c r="C318" s="38"/>
      <c r="D318" s="38"/>
      <c r="E318" s="38"/>
    </row>
    <row r="319" spans="1:5" x14ac:dyDescent="0.3">
      <c r="A319" s="37"/>
      <c r="B319" s="38"/>
      <c r="C319" s="38"/>
      <c r="D319" s="38"/>
      <c r="E319" s="38"/>
    </row>
    <row r="320" spans="1:5" x14ac:dyDescent="0.3">
      <c r="A320" s="37"/>
      <c r="B320" s="38"/>
      <c r="C320" s="38"/>
      <c r="D320" s="38"/>
      <c r="E320" s="38"/>
    </row>
    <row r="321" spans="1:5" x14ac:dyDescent="0.3">
      <c r="A321" s="37"/>
      <c r="B321" s="38"/>
      <c r="C321" s="38"/>
      <c r="D321" s="38"/>
      <c r="E321" s="38"/>
    </row>
    <row r="322" spans="1:5" x14ac:dyDescent="0.3">
      <c r="A322" s="37"/>
      <c r="B322" s="38"/>
      <c r="C322" s="38"/>
      <c r="D322" s="38"/>
      <c r="E322" s="38"/>
    </row>
    <row r="323" spans="1:5" x14ac:dyDescent="0.3">
      <c r="A323" s="37"/>
      <c r="B323" s="38"/>
      <c r="C323" s="38"/>
      <c r="D323" s="38"/>
      <c r="E323" s="38"/>
    </row>
    <row r="324" spans="1:5" x14ac:dyDescent="0.3">
      <c r="A324" s="37"/>
      <c r="B324" s="38"/>
      <c r="C324" s="38"/>
      <c r="D324" s="38"/>
      <c r="E324" s="38"/>
    </row>
    <row r="325" spans="1:5" x14ac:dyDescent="0.3">
      <c r="A325" s="37"/>
      <c r="B325" s="38"/>
      <c r="C325" s="38"/>
      <c r="D325" s="38"/>
      <c r="E325" s="38"/>
    </row>
    <row r="326" spans="1:5" x14ac:dyDescent="0.3">
      <c r="A326" s="37"/>
      <c r="B326" s="38"/>
      <c r="C326" s="38"/>
      <c r="D326" s="38"/>
      <c r="E326" s="38"/>
    </row>
    <row r="327" spans="1:5" x14ac:dyDescent="0.3">
      <c r="A327" s="37"/>
      <c r="B327" s="38"/>
      <c r="C327" s="38"/>
      <c r="D327" s="38"/>
      <c r="E327" s="38"/>
    </row>
    <row r="328" spans="1:5" x14ac:dyDescent="0.3">
      <c r="A328" s="37"/>
      <c r="B328" s="38"/>
      <c r="C328" s="38"/>
      <c r="D328" s="38"/>
      <c r="E328" s="38"/>
    </row>
    <row r="329" spans="1:5" x14ac:dyDescent="0.3">
      <c r="A329" s="37"/>
      <c r="B329" s="38"/>
      <c r="C329" s="38"/>
      <c r="D329" s="38"/>
      <c r="E329" s="38"/>
    </row>
    <row r="330" spans="1:5" x14ac:dyDescent="0.3">
      <c r="A330" s="37"/>
      <c r="B330" s="38"/>
      <c r="C330" s="38"/>
      <c r="D330" s="38"/>
      <c r="E330" s="38"/>
    </row>
    <row r="331" spans="1:5" x14ac:dyDescent="0.3">
      <c r="A331" s="37"/>
      <c r="B331" s="38"/>
      <c r="C331" s="38"/>
      <c r="D331" s="38"/>
      <c r="E331" s="38"/>
    </row>
    <row r="332" spans="1:5" x14ac:dyDescent="0.3">
      <c r="A332" s="37"/>
      <c r="B332" s="38"/>
      <c r="C332" s="38"/>
      <c r="D332" s="38"/>
      <c r="E332" s="38"/>
    </row>
    <row r="333" spans="1:5" x14ac:dyDescent="0.3">
      <c r="A333" s="37"/>
      <c r="B333" s="38"/>
      <c r="C333" s="38"/>
      <c r="D333" s="38"/>
      <c r="E333" s="38"/>
    </row>
    <row r="334" spans="1:5" x14ac:dyDescent="0.3">
      <c r="A334" s="37"/>
      <c r="B334" s="38"/>
      <c r="C334" s="38"/>
      <c r="D334" s="38"/>
      <c r="E334" s="38"/>
    </row>
    <row r="335" spans="1:5" x14ac:dyDescent="0.3">
      <c r="A335" s="37"/>
      <c r="B335" s="38"/>
      <c r="C335" s="38"/>
      <c r="D335" s="38"/>
      <c r="E335" s="38"/>
    </row>
    <row r="336" spans="1:5" x14ac:dyDescent="0.3">
      <c r="A336" s="37"/>
      <c r="B336" s="38"/>
      <c r="C336" s="38"/>
      <c r="D336" s="38"/>
      <c r="E336" s="38"/>
    </row>
    <row r="337" spans="1:5" x14ac:dyDescent="0.3">
      <c r="A337" s="37"/>
      <c r="B337" s="38"/>
      <c r="C337" s="38"/>
      <c r="D337" s="38"/>
      <c r="E337" s="38"/>
    </row>
    <row r="338" spans="1:5" x14ac:dyDescent="0.3">
      <c r="A338" s="37"/>
      <c r="B338" s="38"/>
      <c r="C338" s="38"/>
      <c r="D338" s="38"/>
      <c r="E338" s="38"/>
    </row>
    <row r="339" spans="1:5" x14ac:dyDescent="0.3">
      <c r="A339" s="37"/>
      <c r="B339" s="38"/>
      <c r="C339" s="38"/>
      <c r="D339" s="38"/>
      <c r="E339" s="38"/>
    </row>
    <row r="340" spans="1:5" x14ac:dyDescent="0.3">
      <c r="A340" s="37"/>
      <c r="B340" s="38"/>
      <c r="C340" s="38"/>
      <c r="D340" s="38"/>
      <c r="E340" s="38"/>
    </row>
    <row r="341" spans="1:5" x14ac:dyDescent="0.3">
      <c r="A341" s="37"/>
      <c r="B341" s="38"/>
      <c r="C341" s="38"/>
      <c r="D341" s="38"/>
      <c r="E341" s="38"/>
    </row>
    <row r="342" spans="1:5" x14ac:dyDescent="0.3">
      <c r="A342" s="37"/>
      <c r="B342" s="154"/>
      <c r="C342" s="154"/>
      <c r="D342" s="154"/>
      <c r="E342" s="154"/>
    </row>
    <row r="343" spans="1:5" x14ac:dyDescent="0.3">
      <c r="A343" s="37"/>
      <c r="B343" s="154"/>
      <c r="C343" s="154"/>
      <c r="D343" s="154"/>
      <c r="E343" s="154"/>
    </row>
    <row r="344" spans="1:5" x14ac:dyDescent="0.3">
      <c r="A344" s="37"/>
      <c r="B344" s="154"/>
      <c r="C344" s="154"/>
      <c r="D344" s="154"/>
      <c r="E344" s="154"/>
    </row>
    <row r="345" spans="1:5" x14ac:dyDescent="0.3">
      <c r="A345" s="37"/>
      <c r="B345" s="154"/>
      <c r="C345" s="154"/>
      <c r="D345" s="154"/>
      <c r="E345" s="154"/>
    </row>
    <row r="346" spans="1:5" x14ac:dyDescent="0.3">
      <c r="A346" s="37"/>
      <c r="B346" s="154"/>
      <c r="C346" s="154"/>
      <c r="D346" s="154"/>
      <c r="E346" s="154"/>
    </row>
    <row r="347" spans="1:5" x14ac:dyDescent="0.3">
      <c r="A347" s="37"/>
      <c r="B347" s="154"/>
      <c r="C347" s="154"/>
      <c r="D347" s="154"/>
      <c r="E347" s="154"/>
    </row>
    <row r="348" spans="1:5" x14ac:dyDescent="0.3">
      <c r="A348" s="37"/>
      <c r="B348" s="154"/>
      <c r="C348" s="154"/>
      <c r="D348" s="154"/>
      <c r="E348" s="154"/>
    </row>
    <row r="349" spans="1:5" x14ac:dyDescent="0.3">
      <c r="A349" s="37"/>
      <c r="B349" s="154"/>
      <c r="C349" s="154"/>
      <c r="D349" s="154"/>
      <c r="E349" s="154"/>
    </row>
    <row r="350" spans="1:5" x14ac:dyDescent="0.3">
      <c r="A350" s="37"/>
      <c r="B350" s="154"/>
      <c r="C350" s="154"/>
      <c r="D350" s="154"/>
      <c r="E350" s="154"/>
    </row>
    <row r="351" spans="1:5" x14ac:dyDescent="0.3">
      <c r="A351" s="37"/>
      <c r="B351" s="154"/>
      <c r="C351" s="154"/>
      <c r="D351" s="154"/>
      <c r="E351" s="154"/>
    </row>
    <row r="352" spans="1:5" x14ac:dyDescent="0.3">
      <c r="A352" s="37"/>
      <c r="B352" s="154"/>
      <c r="C352" s="154"/>
      <c r="D352" s="154"/>
      <c r="E352" s="154"/>
    </row>
    <row r="353" spans="1:5" x14ac:dyDescent="0.3">
      <c r="A353" s="37"/>
      <c r="B353" s="154"/>
      <c r="C353" s="154"/>
      <c r="D353" s="154"/>
      <c r="E353" s="154"/>
    </row>
    <row r="354" spans="1:5" ht="14.4" x14ac:dyDescent="0.3">
      <c r="A354" s="37"/>
      <c r="B354" s="155"/>
      <c r="C354" s="155"/>
      <c r="D354" s="155"/>
      <c r="E354" s="155"/>
    </row>
    <row r="355" spans="1:5" ht="14.4" x14ac:dyDescent="0.3">
      <c r="A355" s="37"/>
      <c r="B355" s="155"/>
      <c r="C355" s="155"/>
      <c r="D355" s="155"/>
      <c r="E355" s="155"/>
    </row>
    <row r="356" spans="1:5" ht="14.4" x14ac:dyDescent="0.3">
      <c r="A356" s="37"/>
      <c r="B356" s="155"/>
      <c r="C356" s="155"/>
      <c r="D356" s="155"/>
      <c r="E356" s="155"/>
    </row>
    <row r="357" spans="1:5" ht="14.4" x14ac:dyDescent="0.3">
      <c r="A357" s="37"/>
      <c r="B357" s="155"/>
      <c r="C357" s="155"/>
      <c r="D357" s="155"/>
      <c r="E357" s="155"/>
    </row>
    <row r="358" spans="1:5" ht="14.4" x14ac:dyDescent="0.3">
      <c r="A358" s="37"/>
      <c r="B358" s="155"/>
      <c r="C358" s="155"/>
      <c r="D358" s="155"/>
      <c r="E358" s="155"/>
    </row>
    <row r="359" spans="1:5" ht="14.4" x14ac:dyDescent="0.3">
      <c r="A359" s="37"/>
      <c r="B359" s="155"/>
      <c r="C359" s="155"/>
      <c r="D359" s="155"/>
      <c r="E359" s="155"/>
    </row>
    <row r="360" spans="1:5" ht="14.4" x14ac:dyDescent="0.3">
      <c r="A360" s="37"/>
      <c r="B360" s="155"/>
      <c r="C360" s="155"/>
      <c r="D360" s="155"/>
      <c r="E360" s="155"/>
    </row>
    <row r="361" spans="1:5" ht="14.4" x14ac:dyDescent="0.3">
      <c r="A361" s="37"/>
      <c r="B361" s="155"/>
      <c r="C361" s="155"/>
      <c r="D361" s="155"/>
      <c r="E361" s="155"/>
    </row>
    <row r="362" spans="1:5" ht="14.4" x14ac:dyDescent="0.3">
      <c r="A362" s="37"/>
      <c r="B362" s="155"/>
      <c r="C362" s="155"/>
      <c r="D362" s="155"/>
      <c r="E362" s="155"/>
    </row>
    <row r="363" spans="1:5" ht="14.4" x14ac:dyDescent="0.3">
      <c r="A363" s="37"/>
      <c r="B363" s="155"/>
      <c r="C363" s="155"/>
      <c r="D363" s="155"/>
      <c r="E363" s="155"/>
    </row>
    <row r="364" spans="1:5" ht="14.4" x14ac:dyDescent="0.3">
      <c r="A364" s="37"/>
      <c r="B364" s="155"/>
      <c r="C364" s="155"/>
      <c r="D364" s="155"/>
      <c r="E364" s="155"/>
    </row>
    <row r="365" spans="1:5" ht="14.4" x14ac:dyDescent="0.3">
      <c r="A365" s="37"/>
      <c r="B365" s="155"/>
      <c r="C365" s="155"/>
      <c r="D365" s="155"/>
      <c r="E365" s="155"/>
    </row>
  </sheetData>
  <mergeCells count="4">
    <mergeCell ref="B4:C4"/>
    <mergeCell ref="F5:G5"/>
    <mergeCell ref="O1:Q1"/>
    <mergeCell ref="D4:G4"/>
  </mergeCells>
  <conditionalFormatting sqref="E102:E269">
    <cfRule type="cellIs" dxfId="408" priority="27" stopIfTrue="1" operator="lessThan">
      <formula>0</formula>
    </cfRule>
    <cfRule type="cellIs" dxfId="407" priority="28" stopIfTrue="1" operator="greaterThan">
      <formula>0</formula>
    </cfRule>
  </conditionalFormatting>
  <conditionalFormatting sqref="E40:E101">
    <cfRule type="cellIs" dxfId="406" priority="5" stopIfTrue="1" operator="lessThan">
      <formula>0</formula>
    </cfRule>
    <cfRule type="cellIs" dxfId="405" priority="6" stopIfTrue="1" operator="greaterThan">
      <formula>0</formula>
    </cfRule>
  </conditionalFormatting>
  <conditionalFormatting sqref="E6:E25">
    <cfRule type="cellIs" dxfId="404" priority="3" stopIfTrue="1" operator="lessThan">
      <formula>0</formula>
    </cfRule>
    <cfRule type="cellIs" dxfId="403" priority="4" stopIfTrue="1" operator="greaterThan">
      <formula>0</formula>
    </cfRule>
  </conditionalFormatting>
  <conditionalFormatting sqref="E26:E39">
    <cfRule type="cellIs" dxfId="402" priority="1" stopIfTrue="1" operator="lessThan">
      <formula>0</formula>
    </cfRule>
    <cfRule type="cellIs" dxfId="401" priority="2" stopIfTrue="1" operator="greaterThan">
      <formula>0</formula>
    </cfRule>
  </conditionalFormatting>
  <hyperlinks>
    <hyperlink ref="L1:M1" location="Übersicht!A1" display="zurück zur Überischt" xr:uid="{00000000-0004-0000-0700-000000000000}"/>
    <hyperlink ref="A2" r:id="rId1" tooltip="Link zur Fußnote 1" xr:uid="{00000000-0004-0000-0700-000001000000}"/>
    <hyperlink ref="O1:Q1" location="Übersicht!A1" display="zurück zur Überischt" xr:uid="{00000000-0004-0000-0700-000002000000}"/>
  </hyperlinks>
  <pageMargins left="0.78740157480314965" right="0.78740157480314965" top="0.98425196850393704" bottom="0.98425196850393704" header="0.51181102362204722" footer="0.51181102362204722"/>
  <pageSetup paperSize="9" orientation="portrait" horizontalDpi="300" verticalDpi="300"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3"/>
  <dimension ref="A1:Q365"/>
  <sheetViews>
    <sheetView zoomScale="85" zoomScaleNormal="85" workbookViewId="0">
      <pane xSplit="1" ySplit="5" topLeftCell="B6" activePane="bottomRight" state="frozen"/>
      <selection pane="topRight" activeCell="H12" sqref="H12"/>
      <selection pane="bottomLeft" activeCell="H12" sqref="H12"/>
      <selection pane="bottomRight" activeCell="H24" sqref="H24"/>
    </sheetView>
  </sheetViews>
  <sheetFormatPr baseColWidth="10" defaultColWidth="0" defaultRowHeight="13.8" x14ac:dyDescent="0.3"/>
  <cols>
    <col min="1" max="1" width="13.109375" style="30" customWidth="1"/>
    <col min="2" max="2" width="5.6640625" style="30" bestFit="1" customWidth="1"/>
    <col min="3" max="3" width="20.6640625" style="30" customWidth="1"/>
    <col min="4" max="4" width="5.6640625" style="30" bestFit="1" customWidth="1"/>
    <col min="5" max="5" width="14.5546875" style="30" bestFit="1" customWidth="1"/>
    <col min="6" max="6" width="14.109375" style="30" customWidth="1"/>
    <col min="7" max="7" width="17.33203125" style="30" customWidth="1"/>
    <col min="8" max="8" width="12.5546875" style="30" customWidth="1"/>
    <col min="9" max="17" width="11.44140625" style="30" customWidth="1"/>
    <col min="18" max="16384" width="0" style="30" hidden="1"/>
  </cols>
  <sheetData>
    <row r="1" spans="1:17" ht="25.8" x14ac:dyDescent="0.5">
      <c r="A1" s="28" t="s">
        <v>24</v>
      </c>
      <c r="F1" s="31"/>
      <c r="G1" s="31"/>
      <c r="M1" s="63"/>
      <c r="N1" s="63"/>
      <c r="O1" s="552" t="s">
        <v>268</v>
      </c>
      <c r="P1" s="552"/>
      <c r="Q1" s="552"/>
    </row>
    <row r="2" spans="1:17" x14ac:dyDescent="0.3">
      <c r="A2" s="32" t="s">
        <v>269</v>
      </c>
    </row>
    <row r="3" spans="1:17" x14ac:dyDescent="0.3">
      <c r="E3" s="33"/>
      <c r="F3" s="33"/>
      <c r="G3" s="33"/>
    </row>
    <row r="4" spans="1:17" ht="27" customHeight="1" x14ac:dyDescent="0.3">
      <c r="A4" s="34" t="s">
        <v>368</v>
      </c>
      <c r="B4" s="551" t="s">
        <v>272</v>
      </c>
      <c r="C4" s="551"/>
      <c r="D4" s="551" t="s">
        <v>369</v>
      </c>
      <c r="E4" s="551"/>
      <c r="F4" s="551"/>
      <c r="G4" s="551"/>
      <c r="H4" s="33" t="s">
        <v>272</v>
      </c>
    </row>
    <row r="5" spans="1:17" ht="41.4" x14ac:dyDescent="0.3">
      <c r="A5" s="35"/>
      <c r="B5" s="33" t="s">
        <v>274</v>
      </c>
      <c r="C5" s="33" t="s">
        <v>275</v>
      </c>
      <c r="D5" s="33" t="s">
        <v>274</v>
      </c>
      <c r="E5" s="33" t="s">
        <v>276</v>
      </c>
      <c r="F5" s="33" t="s">
        <v>389</v>
      </c>
      <c r="G5" s="33" t="s">
        <v>345</v>
      </c>
      <c r="H5" s="33" t="s">
        <v>390</v>
      </c>
      <c r="I5" s="33" t="s">
        <v>391</v>
      </c>
    </row>
    <row r="6" spans="1:17" x14ac:dyDescent="0.3">
      <c r="A6" s="37">
        <v>44896</v>
      </c>
      <c r="B6" s="38"/>
      <c r="C6" s="38"/>
      <c r="D6" s="38"/>
      <c r="E6" s="38"/>
      <c r="F6" s="33"/>
      <c r="G6" s="33"/>
      <c r="H6" s="29"/>
      <c r="I6" s="39"/>
    </row>
    <row r="7" spans="1:17" x14ac:dyDescent="0.3">
      <c r="A7" s="37">
        <v>44866</v>
      </c>
      <c r="B7" s="38"/>
      <c r="C7" s="38"/>
      <c r="D7" s="38"/>
      <c r="E7" s="38"/>
      <c r="F7" s="33"/>
      <c r="G7" s="33"/>
      <c r="H7" s="29"/>
      <c r="I7" s="39"/>
    </row>
    <row r="8" spans="1:17" x14ac:dyDescent="0.3">
      <c r="A8" s="37">
        <v>44835</v>
      </c>
      <c r="B8" s="38"/>
      <c r="C8" s="38"/>
      <c r="D8" s="38"/>
      <c r="E8" s="38"/>
      <c r="F8" s="33"/>
      <c r="G8" s="33"/>
      <c r="H8" s="29"/>
      <c r="I8" s="39"/>
    </row>
    <row r="9" spans="1:17" x14ac:dyDescent="0.3">
      <c r="A9" s="37">
        <v>44805</v>
      </c>
      <c r="B9" s="38"/>
      <c r="C9" s="38"/>
      <c r="D9" s="38"/>
      <c r="E9" s="38"/>
      <c r="F9" s="33"/>
      <c r="G9" s="33"/>
      <c r="H9" s="29"/>
      <c r="I9" s="39"/>
    </row>
    <row r="10" spans="1:17" x14ac:dyDescent="0.3">
      <c r="A10" s="37">
        <v>44774</v>
      </c>
      <c r="B10" s="38"/>
      <c r="C10" s="38"/>
      <c r="D10" s="38"/>
      <c r="E10" s="38"/>
      <c r="F10" s="33"/>
      <c r="G10" s="33"/>
      <c r="H10" s="29"/>
      <c r="I10" s="39"/>
    </row>
    <row r="11" spans="1:17" x14ac:dyDescent="0.3">
      <c r="A11" s="37">
        <v>44743</v>
      </c>
      <c r="B11" s="38"/>
      <c r="C11" s="38"/>
      <c r="D11" s="38"/>
      <c r="E11" s="38"/>
      <c r="F11" s="33"/>
      <c r="G11" s="33"/>
      <c r="H11" s="29"/>
      <c r="I11" s="39"/>
    </row>
    <row r="12" spans="1:17" x14ac:dyDescent="0.3">
      <c r="A12" s="37">
        <v>44713</v>
      </c>
      <c r="B12" s="38"/>
      <c r="C12" s="38"/>
      <c r="D12" s="38"/>
      <c r="E12" s="38"/>
      <c r="F12" s="33"/>
      <c r="G12" s="33"/>
      <c r="H12" s="29"/>
      <c r="I12" s="39"/>
    </row>
    <row r="13" spans="1:17" x14ac:dyDescent="0.3">
      <c r="A13" s="37">
        <v>44682</v>
      </c>
      <c r="B13" s="38">
        <v>129.80000000000001</v>
      </c>
      <c r="C13" s="38">
        <v>33.6</v>
      </c>
      <c r="D13" s="38">
        <v>126.7</v>
      </c>
      <c r="E13" s="38">
        <v>2.7</v>
      </c>
      <c r="F13" s="33"/>
      <c r="G13" s="33"/>
      <c r="H13" s="29"/>
      <c r="I13" s="39"/>
    </row>
    <row r="14" spans="1:17" x14ac:dyDescent="0.3">
      <c r="A14" s="37">
        <v>44652</v>
      </c>
      <c r="B14" s="38">
        <v>121.5</v>
      </c>
      <c r="C14" s="38">
        <v>25.8</v>
      </c>
      <c r="D14" s="38">
        <v>123.4</v>
      </c>
      <c r="E14" s="38">
        <v>3.5</v>
      </c>
      <c r="F14" s="33"/>
      <c r="G14" s="33"/>
      <c r="H14" s="29"/>
      <c r="I14" s="39"/>
    </row>
    <row r="15" spans="1:17" x14ac:dyDescent="0.3">
      <c r="A15" s="37">
        <v>44621</v>
      </c>
      <c r="B15" s="38">
        <v>130.5</v>
      </c>
      <c r="C15" s="38">
        <v>22.7</v>
      </c>
      <c r="D15" s="38">
        <v>119.2</v>
      </c>
      <c r="E15" s="38">
        <v>3.3</v>
      </c>
      <c r="F15" s="151">
        <f>AVERAGE(D15:D17)</f>
        <v>114.5</v>
      </c>
      <c r="G15" s="29">
        <f>F15/F18*100-100</f>
        <v>5.2389705882353041</v>
      </c>
      <c r="H15" s="29"/>
      <c r="I15" s="39"/>
    </row>
    <row r="16" spans="1:17" x14ac:dyDescent="0.3">
      <c r="A16" s="37">
        <v>44593</v>
      </c>
      <c r="B16" s="38">
        <v>112.4</v>
      </c>
      <c r="C16" s="38">
        <v>25.1</v>
      </c>
      <c r="D16" s="38">
        <v>115.4</v>
      </c>
      <c r="E16" s="38">
        <v>6</v>
      </c>
      <c r="F16" s="33"/>
      <c r="G16" s="33"/>
      <c r="H16" s="29"/>
      <c r="I16" s="39"/>
    </row>
    <row r="17" spans="1:9" x14ac:dyDescent="0.3">
      <c r="A17" s="37">
        <v>44562</v>
      </c>
      <c r="B17" s="38">
        <v>106.3</v>
      </c>
      <c r="C17" s="38">
        <v>26.2</v>
      </c>
      <c r="D17" s="38">
        <v>108.9</v>
      </c>
      <c r="E17" s="38">
        <v>-3.8</v>
      </c>
      <c r="F17" s="33"/>
      <c r="G17" s="33"/>
      <c r="H17" s="29"/>
      <c r="I17" s="39"/>
    </row>
    <row r="18" spans="1:9" x14ac:dyDescent="0.3">
      <c r="A18" s="37">
        <v>44531</v>
      </c>
      <c r="B18" s="38">
        <v>110.6</v>
      </c>
      <c r="C18" s="38">
        <v>28.5</v>
      </c>
      <c r="D18" s="38">
        <v>113.2</v>
      </c>
      <c r="E18" s="38">
        <v>4.2</v>
      </c>
      <c r="F18" s="151">
        <f>AVERAGE(D18:D20)</f>
        <v>108.8</v>
      </c>
      <c r="G18" s="29">
        <f>F18/F21*100-100</f>
        <v>9.9360053890198827</v>
      </c>
      <c r="H18" s="29">
        <f>AVERAGE(B18:B29)</f>
        <v>100.25833333333334</v>
      </c>
      <c r="I18" s="39">
        <f>AVERAGE(D18:D29)</f>
        <v>99.666666666666671</v>
      </c>
    </row>
    <row r="19" spans="1:9" x14ac:dyDescent="0.3">
      <c r="A19" s="37">
        <v>44501</v>
      </c>
      <c r="B19" s="38">
        <v>114.5</v>
      </c>
      <c r="C19" s="38">
        <v>20.2</v>
      </c>
      <c r="D19" s="38">
        <v>108.6</v>
      </c>
      <c r="E19" s="38">
        <v>3.8</v>
      </c>
      <c r="F19" s="151"/>
      <c r="G19" s="29"/>
      <c r="H19" s="57"/>
      <c r="I19" s="57">
        <f>I18/I30*100-100</f>
        <v>16.956776843340535</v>
      </c>
    </row>
    <row r="20" spans="1:9" x14ac:dyDescent="0.3">
      <c r="A20" s="37">
        <v>44470</v>
      </c>
      <c r="B20" s="38">
        <v>108.8</v>
      </c>
      <c r="C20" s="38">
        <v>17.600000000000001</v>
      </c>
      <c r="D20" s="38">
        <v>104.6</v>
      </c>
      <c r="E20" s="38">
        <v>4.5999999999999996</v>
      </c>
      <c r="F20" s="151"/>
      <c r="G20" s="29"/>
      <c r="H20" s="29"/>
      <c r="I20" s="39"/>
    </row>
    <row r="21" spans="1:9" x14ac:dyDescent="0.3">
      <c r="A21" s="37">
        <v>44440</v>
      </c>
      <c r="B21" s="38">
        <v>102</v>
      </c>
      <c r="C21" s="38">
        <v>13.5</v>
      </c>
      <c r="D21" s="38">
        <v>100</v>
      </c>
      <c r="E21" s="38">
        <v>1</v>
      </c>
      <c r="F21" s="151">
        <f>AVERAGE(D21:D23)</f>
        <v>98.966666666666654</v>
      </c>
      <c r="G21" s="29">
        <f>F21/F24*100-100</f>
        <v>0.60996272450014999</v>
      </c>
      <c r="H21" s="29"/>
      <c r="I21" s="39"/>
    </row>
    <row r="22" spans="1:9" x14ac:dyDescent="0.3">
      <c r="A22" s="37">
        <v>44409</v>
      </c>
      <c r="B22" s="38">
        <v>93</v>
      </c>
      <c r="C22" s="38">
        <v>17.2</v>
      </c>
      <c r="D22" s="38">
        <v>99.1</v>
      </c>
      <c r="E22" s="38">
        <v>1.3</v>
      </c>
      <c r="F22" s="151"/>
      <c r="G22" s="29"/>
      <c r="H22" s="29"/>
      <c r="I22" s="39"/>
    </row>
    <row r="23" spans="1:9" x14ac:dyDescent="0.3">
      <c r="A23" s="37">
        <v>44378</v>
      </c>
      <c r="B23" s="38">
        <v>97.3</v>
      </c>
      <c r="C23" s="38">
        <v>17</v>
      </c>
      <c r="D23" s="38">
        <v>97.8</v>
      </c>
      <c r="E23" s="38">
        <v>-2.2000000000000002</v>
      </c>
      <c r="F23" s="151"/>
      <c r="G23" s="29"/>
      <c r="H23" s="29"/>
      <c r="I23" s="39"/>
    </row>
    <row r="24" spans="1:9" x14ac:dyDescent="0.3">
      <c r="A24" s="37">
        <v>44348</v>
      </c>
      <c r="B24" s="38">
        <v>102.7</v>
      </c>
      <c r="C24" s="38">
        <v>27.4</v>
      </c>
      <c r="D24" s="38">
        <v>100</v>
      </c>
      <c r="E24" s="38">
        <v>0.9</v>
      </c>
      <c r="F24" s="151">
        <f>AVERAGE(D24:D26)</f>
        <v>98.366666666666674</v>
      </c>
      <c r="G24" s="29">
        <f>F24/F27*100-100</f>
        <v>6.3040345821325587</v>
      </c>
      <c r="H24" s="29"/>
      <c r="I24" s="39"/>
    </row>
    <row r="25" spans="1:9" x14ac:dyDescent="0.3">
      <c r="A25" s="37">
        <v>44317</v>
      </c>
      <c r="B25" s="38">
        <v>97.2</v>
      </c>
      <c r="C25" s="38">
        <v>32.6</v>
      </c>
      <c r="D25" s="38">
        <v>99.2</v>
      </c>
      <c r="E25" s="38">
        <v>3.4</v>
      </c>
      <c r="F25" s="151"/>
      <c r="G25" s="29"/>
      <c r="H25" s="29"/>
      <c r="I25" s="39"/>
    </row>
    <row r="26" spans="1:9" x14ac:dyDescent="0.3">
      <c r="A26" s="37">
        <v>44287</v>
      </c>
      <c r="B26" s="38">
        <v>96.6</v>
      </c>
      <c r="C26" s="38">
        <v>33.700000000000003</v>
      </c>
      <c r="D26" s="38">
        <v>95.9</v>
      </c>
      <c r="E26" s="38">
        <v>-1.2</v>
      </c>
      <c r="F26" s="151"/>
      <c r="G26" s="29"/>
      <c r="H26" s="29"/>
      <c r="I26" s="39"/>
    </row>
    <row r="27" spans="1:9" x14ac:dyDescent="0.3">
      <c r="A27" s="37">
        <v>44256</v>
      </c>
      <c r="B27" s="38">
        <v>106.3</v>
      </c>
      <c r="C27" s="38">
        <v>15.4</v>
      </c>
      <c r="D27" s="38">
        <v>97.1</v>
      </c>
      <c r="E27" s="38">
        <v>5.7</v>
      </c>
      <c r="F27" s="151">
        <f>AVERAGE(D27:D29)</f>
        <v>92.533333333333346</v>
      </c>
      <c r="G27" s="29">
        <f>F27/F30*100-100</f>
        <v>3.4662691017517773</v>
      </c>
      <c r="H27" s="29"/>
      <c r="I27" s="39"/>
    </row>
    <row r="28" spans="1:9" x14ac:dyDescent="0.3">
      <c r="A28" s="37">
        <v>44228</v>
      </c>
      <c r="B28" s="38">
        <v>89.9</v>
      </c>
      <c r="C28" s="38">
        <v>1.1000000000000001</v>
      </c>
      <c r="D28" s="38">
        <v>91.9</v>
      </c>
      <c r="E28" s="38">
        <v>3.7</v>
      </c>
      <c r="F28" s="151"/>
      <c r="G28" s="29"/>
      <c r="H28" s="29"/>
      <c r="I28" s="39"/>
    </row>
    <row r="29" spans="1:9" x14ac:dyDescent="0.3">
      <c r="A29" s="37">
        <v>44197</v>
      </c>
      <c r="B29" s="38">
        <v>84.2</v>
      </c>
      <c r="C29" s="38">
        <v>-9.4</v>
      </c>
      <c r="D29" s="38">
        <v>88.6</v>
      </c>
      <c r="E29" s="38">
        <v>-2</v>
      </c>
      <c r="F29" s="151"/>
      <c r="G29" s="29"/>
      <c r="H29" s="29"/>
      <c r="I29" s="39"/>
    </row>
    <row r="30" spans="1:9" x14ac:dyDescent="0.3">
      <c r="A30" s="37">
        <v>44166</v>
      </c>
      <c r="B30" s="38">
        <v>86.1</v>
      </c>
      <c r="C30" s="38">
        <v>3.8</v>
      </c>
      <c r="D30" s="38">
        <v>90.4</v>
      </c>
      <c r="E30" s="38">
        <v>-0.6</v>
      </c>
      <c r="F30" s="151">
        <f>AVERAGE(D30:D32)</f>
        <v>89.433333333333337</v>
      </c>
      <c r="G30" s="29">
        <f>F30/F33*100-100</f>
        <v>4.6820132657042706</v>
      </c>
      <c r="H30" s="29">
        <f>AVERAGE(B30:B41)</f>
        <v>85.541666666666671</v>
      </c>
      <c r="I30" s="39">
        <f>AVERAGE(D30:D41)</f>
        <v>85.216666666666654</v>
      </c>
    </row>
    <row r="31" spans="1:9" x14ac:dyDescent="0.3">
      <c r="A31" s="37">
        <v>44136</v>
      </c>
      <c r="B31" s="38">
        <v>95.3</v>
      </c>
      <c r="C31" s="38">
        <v>0.6</v>
      </c>
      <c r="D31" s="38">
        <v>91</v>
      </c>
      <c r="E31" s="38">
        <v>4.7</v>
      </c>
      <c r="F31" s="57"/>
      <c r="G31" s="57"/>
      <c r="H31" s="57"/>
      <c r="I31" s="57">
        <f>I30/I42*100-100</f>
        <v>-7.6742506319971255</v>
      </c>
    </row>
    <row r="32" spans="1:9" x14ac:dyDescent="0.3">
      <c r="A32" s="37">
        <v>44105</v>
      </c>
      <c r="B32" s="38">
        <v>92.5</v>
      </c>
      <c r="C32" s="38">
        <v>-6</v>
      </c>
      <c r="D32" s="38">
        <v>86.9</v>
      </c>
      <c r="E32" s="38">
        <v>-1.3</v>
      </c>
      <c r="F32" s="151"/>
      <c r="G32" s="29"/>
      <c r="H32" s="29"/>
      <c r="I32" s="39"/>
    </row>
    <row r="33" spans="1:9" x14ac:dyDescent="0.3">
      <c r="A33" s="37">
        <v>44075</v>
      </c>
      <c r="B33" s="38">
        <v>89.9</v>
      </c>
      <c r="C33" s="38">
        <v>-3.3</v>
      </c>
      <c r="D33" s="38">
        <v>88</v>
      </c>
      <c r="E33" s="38">
        <v>1.6</v>
      </c>
      <c r="F33" s="151">
        <f>AVERAGE(D33:D35)</f>
        <v>85.433333333333323</v>
      </c>
      <c r="G33" s="29">
        <f>F33/F36*100-100</f>
        <v>12.857771906649035</v>
      </c>
      <c r="H33" s="29"/>
      <c r="I33" s="39"/>
    </row>
    <row r="34" spans="1:9" x14ac:dyDescent="0.3">
      <c r="A34" s="37">
        <v>44044</v>
      </c>
      <c r="B34" s="38">
        <v>79.3</v>
      </c>
      <c r="C34" s="38">
        <v>-6.8</v>
      </c>
      <c r="D34" s="38">
        <v>86.7</v>
      </c>
      <c r="E34" s="38">
        <v>6.3</v>
      </c>
      <c r="F34" s="151"/>
      <c r="G34" s="29"/>
      <c r="H34" s="29"/>
      <c r="I34" s="39"/>
    </row>
    <row r="35" spans="1:9" x14ac:dyDescent="0.3">
      <c r="A35" s="37">
        <v>44013</v>
      </c>
      <c r="B35" s="38">
        <v>83.1</v>
      </c>
      <c r="C35" s="38">
        <v>-11.3</v>
      </c>
      <c r="D35" s="38">
        <v>81.599999999999994</v>
      </c>
      <c r="E35" s="38">
        <v>1.5</v>
      </c>
      <c r="F35" s="151"/>
      <c r="G35" s="29"/>
      <c r="H35" s="29"/>
      <c r="I35" s="39"/>
    </row>
    <row r="36" spans="1:9" x14ac:dyDescent="0.3">
      <c r="A36" s="37">
        <v>43983</v>
      </c>
      <c r="B36" s="38">
        <v>80.7</v>
      </c>
      <c r="C36" s="38">
        <v>-9.9</v>
      </c>
      <c r="D36" s="38">
        <v>80.3</v>
      </c>
      <c r="E36" s="38">
        <v>7.3</v>
      </c>
      <c r="F36" s="151">
        <f>AVERAGE(D36:D38)</f>
        <v>75.7</v>
      </c>
      <c r="G36" s="29">
        <f>F36/F39*100-100</f>
        <v>-16.168327796234777</v>
      </c>
      <c r="H36" s="29"/>
      <c r="I36" s="39"/>
    </row>
    <row r="37" spans="1:9" x14ac:dyDescent="0.3">
      <c r="A37" s="37">
        <v>43952</v>
      </c>
      <c r="B37" s="38">
        <v>73.3</v>
      </c>
      <c r="C37" s="38">
        <v>-21.6</v>
      </c>
      <c r="D37" s="38">
        <v>74.900000000000006</v>
      </c>
      <c r="E37" s="38">
        <v>4.0999999999999996</v>
      </c>
      <c r="F37" s="151"/>
      <c r="G37" s="29"/>
      <c r="H37" s="29"/>
      <c r="I37" s="39"/>
    </row>
    <row r="38" spans="1:9" x14ac:dyDescent="0.3">
      <c r="A38" s="37">
        <v>43922</v>
      </c>
      <c r="B38" s="38">
        <v>72.3</v>
      </c>
      <c r="C38" s="38">
        <v>-21.6</v>
      </c>
      <c r="D38" s="38">
        <v>71.900000000000006</v>
      </c>
      <c r="E38" s="38">
        <v>-16.5</v>
      </c>
      <c r="F38" s="151"/>
      <c r="G38" s="29"/>
      <c r="H38" s="29"/>
      <c r="I38" s="39"/>
    </row>
    <row r="39" spans="1:9" x14ac:dyDescent="0.3">
      <c r="A39" s="37">
        <v>43891</v>
      </c>
      <c r="B39" s="38">
        <v>92.1</v>
      </c>
      <c r="C39" s="38">
        <v>-3.9</v>
      </c>
      <c r="D39" s="38">
        <v>86.1</v>
      </c>
      <c r="E39" s="38">
        <v>-5.9</v>
      </c>
      <c r="F39" s="151">
        <f>AVERAGE(D39:D41)</f>
        <v>90.3</v>
      </c>
      <c r="G39" s="29">
        <f>F39/F42*100-100</f>
        <v>-1.9543973941368193</v>
      </c>
      <c r="H39" s="29"/>
      <c r="I39" s="39"/>
    </row>
    <row r="40" spans="1:9" x14ac:dyDescent="0.3">
      <c r="A40" s="37">
        <v>43862</v>
      </c>
      <c r="B40" s="38">
        <v>88.9</v>
      </c>
      <c r="C40" s="38">
        <v>-2.4</v>
      </c>
      <c r="D40" s="38">
        <v>91.5</v>
      </c>
      <c r="E40" s="38">
        <v>-1.9</v>
      </c>
      <c r="F40" s="151"/>
      <c r="G40" s="29"/>
      <c r="H40" s="29"/>
      <c r="I40" s="39"/>
    </row>
    <row r="41" spans="1:9" x14ac:dyDescent="0.3">
      <c r="A41" s="37">
        <v>43831</v>
      </c>
      <c r="B41" s="38">
        <v>93</v>
      </c>
      <c r="C41" s="38">
        <v>-1.3</v>
      </c>
      <c r="D41" s="38">
        <v>93.3</v>
      </c>
      <c r="E41" s="38">
        <v>2</v>
      </c>
      <c r="F41" s="151"/>
      <c r="G41" s="29"/>
      <c r="H41" s="29"/>
      <c r="I41" s="39"/>
    </row>
    <row r="42" spans="1:9" x14ac:dyDescent="0.3">
      <c r="A42" s="37">
        <v>43800</v>
      </c>
      <c r="B42" s="38">
        <v>82.9</v>
      </c>
      <c r="C42" s="38">
        <v>1.4</v>
      </c>
      <c r="D42" s="38">
        <v>91.4</v>
      </c>
      <c r="E42" s="38">
        <v>-0.7</v>
      </c>
      <c r="F42" s="151">
        <f>AVERAGE(D42:D44)</f>
        <v>92.100000000000009</v>
      </c>
      <c r="G42" s="29">
        <f>F42/F45*100-100</f>
        <v>7.2437522636732865E-2</v>
      </c>
      <c r="H42" s="29">
        <f>AVERAGE(B42:B53)</f>
        <v>92</v>
      </c>
      <c r="I42" s="39">
        <f>AVERAGE(D42:D53)</f>
        <v>92.3</v>
      </c>
    </row>
    <row r="43" spans="1:9" x14ac:dyDescent="0.3">
      <c r="A43" s="37">
        <v>43770</v>
      </c>
      <c r="B43" s="38">
        <v>94.7</v>
      </c>
      <c r="C43" s="38">
        <v>-1.5</v>
      </c>
      <c r="D43" s="38">
        <v>92.1</v>
      </c>
      <c r="E43" s="38">
        <v>-0.8</v>
      </c>
      <c r="F43" s="57"/>
      <c r="G43" s="57"/>
      <c r="H43" s="57"/>
      <c r="I43" s="57">
        <f>I42/I54*100-100</f>
        <v>1.382151029748286</v>
      </c>
    </row>
    <row r="44" spans="1:9" x14ac:dyDescent="0.3">
      <c r="A44" s="37">
        <v>43739</v>
      </c>
      <c r="B44" s="38">
        <v>98.4</v>
      </c>
      <c r="C44" s="38">
        <v>-0.1</v>
      </c>
      <c r="D44" s="38">
        <v>92.8</v>
      </c>
      <c r="E44" s="38" t="s">
        <v>387</v>
      </c>
      <c r="F44" s="33"/>
      <c r="G44" s="33"/>
      <c r="H44" s="33"/>
      <c r="I44" s="33"/>
    </row>
    <row r="45" spans="1:9" x14ac:dyDescent="0.3">
      <c r="A45" s="37">
        <v>43709</v>
      </c>
      <c r="B45" s="38">
        <v>93</v>
      </c>
      <c r="C45" s="38">
        <v>2.2000000000000002</v>
      </c>
      <c r="D45" s="38">
        <v>93.1</v>
      </c>
      <c r="E45" s="38">
        <v>2.1</v>
      </c>
      <c r="F45" s="151">
        <f>AVERAGE(D45:D47)</f>
        <v>92.033333333333346</v>
      </c>
      <c r="G45" s="29">
        <f>F45/F48*100-100</f>
        <v>-3.6205648081079289E-2</v>
      </c>
      <c r="H45" s="33"/>
      <c r="I45" s="33"/>
    </row>
    <row r="46" spans="1:9" x14ac:dyDescent="0.3">
      <c r="A46" s="37">
        <v>43678</v>
      </c>
      <c r="B46" s="38">
        <v>85.1</v>
      </c>
      <c r="C46" s="38">
        <v>-3</v>
      </c>
      <c r="D46" s="38">
        <v>91.2</v>
      </c>
      <c r="E46" s="38">
        <v>-0.7</v>
      </c>
      <c r="F46" s="33"/>
      <c r="G46" s="33"/>
      <c r="H46" s="33"/>
      <c r="I46" s="33"/>
    </row>
    <row r="47" spans="1:9" x14ac:dyDescent="0.3">
      <c r="A47" s="37">
        <v>43647</v>
      </c>
      <c r="B47" s="38">
        <v>93.7</v>
      </c>
      <c r="C47" s="38">
        <v>-1</v>
      </c>
      <c r="D47" s="38">
        <v>91.8</v>
      </c>
      <c r="E47" s="38">
        <v>-1.6</v>
      </c>
      <c r="F47" s="33"/>
      <c r="G47" s="33"/>
      <c r="H47" s="33"/>
      <c r="I47" s="33"/>
    </row>
    <row r="48" spans="1:9" x14ac:dyDescent="0.3">
      <c r="A48" s="37">
        <v>43617</v>
      </c>
      <c r="B48" s="38">
        <v>89.5</v>
      </c>
      <c r="C48" s="38">
        <v>-4.0999999999999996</v>
      </c>
      <c r="D48" s="38">
        <v>93.3</v>
      </c>
      <c r="E48" s="38">
        <v>2.2999999999999998</v>
      </c>
      <c r="F48" s="151">
        <f>AVERAGE(D48:D50)</f>
        <v>92.066666666666663</v>
      </c>
      <c r="G48" s="29">
        <f>F48/F51*100-100</f>
        <v>-1.0035842293906825</v>
      </c>
      <c r="H48" s="33"/>
      <c r="I48" s="33"/>
    </row>
    <row r="49" spans="1:9" x14ac:dyDescent="0.3">
      <c r="A49" s="37">
        <v>43586</v>
      </c>
      <c r="B49" s="38">
        <v>93.5</v>
      </c>
      <c r="C49" s="38">
        <v>5</v>
      </c>
      <c r="D49" s="38">
        <v>91.1</v>
      </c>
      <c r="E49" s="38">
        <v>-0.7</v>
      </c>
      <c r="F49" s="33"/>
      <c r="G49" s="33"/>
      <c r="H49" s="33"/>
      <c r="I49" s="33"/>
    </row>
    <row r="50" spans="1:9" x14ac:dyDescent="0.3">
      <c r="A50" s="37">
        <v>43556</v>
      </c>
      <c r="B50" s="38">
        <v>92.1</v>
      </c>
      <c r="C50" s="38">
        <v>2.5</v>
      </c>
      <c r="D50" s="38">
        <v>91.8</v>
      </c>
      <c r="E50" s="38">
        <v>-0.8</v>
      </c>
      <c r="F50" s="33"/>
      <c r="G50" s="33"/>
      <c r="H50" s="33"/>
      <c r="I50" s="33"/>
    </row>
    <row r="51" spans="1:9" x14ac:dyDescent="0.3">
      <c r="A51" s="37">
        <v>43525</v>
      </c>
      <c r="B51" s="38">
        <v>95.8</v>
      </c>
      <c r="C51" s="38">
        <v>5.2</v>
      </c>
      <c r="D51" s="38">
        <v>92.5</v>
      </c>
      <c r="E51" s="38">
        <v>-0.3</v>
      </c>
      <c r="F51" s="151">
        <f>AVERAGE(D51:D53)</f>
        <v>93</v>
      </c>
      <c r="G51" s="29">
        <f>F51/F54*100-100</f>
        <v>0.83122515359592342</v>
      </c>
      <c r="H51" s="33"/>
      <c r="I51" s="33"/>
    </row>
    <row r="52" spans="1:9" x14ac:dyDescent="0.3">
      <c r="A52" s="37">
        <v>43497</v>
      </c>
      <c r="B52" s="38">
        <v>91.1</v>
      </c>
      <c r="C52" s="38">
        <v>5.8</v>
      </c>
      <c r="D52" s="38">
        <v>92.8</v>
      </c>
      <c r="E52" s="38">
        <v>-1</v>
      </c>
      <c r="F52" s="33"/>
      <c r="G52" s="33"/>
      <c r="H52" s="33"/>
      <c r="I52" s="33"/>
    </row>
    <row r="53" spans="1:9" x14ac:dyDescent="0.3">
      <c r="A53" s="37">
        <v>43466</v>
      </c>
      <c r="B53" s="38">
        <v>94.2</v>
      </c>
      <c r="C53" s="38">
        <v>5.2</v>
      </c>
      <c r="D53" s="38">
        <v>93.7</v>
      </c>
      <c r="E53" s="38">
        <v>1.5</v>
      </c>
      <c r="F53" s="33"/>
      <c r="G53" s="33"/>
      <c r="H53" s="33"/>
      <c r="I53" s="33"/>
    </row>
    <row r="54" spans="1:9" x14ac:dyDescent="0.3">
      <c r="A54" s="37">
        <v>43435</v>
      </c>
      <c r="B54" s="38">
        <v>81.8</v>
      </c>
      <c r="C54" s="38">
        <v>-0.4</v>
      </c>
      <c r="D54" s="38">
        <v>92.4</v>
      </c>
      <c r="E54" s="38">
        <v>1</v>
      </c>
      <c r="F54" s="151">
        <f>AVERAGE(D54:D56)</f>
        <v>92.233333333333348</v>
      </c>
      <c r="G54" s="29">
        <f>F54/F57*100-100</f>
        <v>-1.0725777618877146</v>
      </c>
      <c r="H54" s="29">
        <f>AVERAGE(B54:B65)</f>
        <v>90.72499999999998</v>
      </c>
      <c r="I54" s="39">
        <f>AVERAGE(D54:D65)</f>
        <v>91.041666666666671</v>
      </c>
    </row>
    <row r="55" spans="1:9" x14ac:dyDescent="0.3">
      <c r="A55" s="37">
        <v>43405</v>
      </c>
      <c r="B55" s="38">
        <v>96.1</v>
      </c>
      <c r="C55" s="38">
        <v>4</v>
      </c>
      <c r="D55" s="38">
        <v>91.4</v>
      </c>
      <c r="E55" s="38">
        <v>-1.5</v>
      </c>
      <c r="F55" s="33"/>
      <c r="G55" s="33"/>
      <c r="H55" s="33"/>
      <c r="I55" s="33"/>
    </row>
    <row r="56" spans="1:9" x14ac:dyDescent="0.3">
      <c r="A56" s="37">
        <v>43374</v>
      </c>
      <c r="B56" s="38">
        <v>98.5</v>
      </c>
      <c r="C56" s="38">
        <v>10.9</v>
      </c>
      <c r="D56" s="38">
        <v>92.9</v>
      </c>
      <c r="E56" s="38">
        <v>-0.2</v>
      </c>
      <c r="F56" s="33"/>
      <c r="G56" s="33"/>
      <c r="H56" s="33"/>
      <c r="I56" s="33"/>
    </row>
    <row r="57" spans="1:9" x14ac:dyDescent="0.3">
      <c r="A57" s="37">
        <v>43344</v>
      </c>
      <c r="B57" s="38">
        <v>91</v>
      </c>
      <c r="C57" s="38">
        <v>5.7</v>
      </c>
      <c r="D57" s="38">
        <v>93.1</v>
      </c>
      <c r="E57" s="38">
        <v>1.4</v>
      </c>
      <c r="F57" s="151">
        <f>AVERAGE(D57:D59)</f>
        <v>93.233333333333334</v>
      </c>
      <c r="G57" s="29">
        <f>F57/F60*100-100</f>
        <v>3.0962034647991317</v>
      </c>
      <c r="H57" s="33"/>
      <c r="I57" s="33"/>
    </row>
    <row r="58" spans="1:9" x14ac:dyDescent="0.3">
      <c r="A58" s="37">
        <v>43313</v>
      </c>
      <c r="B58" s="38">
        <v>87.7</v>
      </c>
      <c r="C58" s="38">
        <v>6.1</v>
      </c>
      <c r="D58" s="38">
        <v>91.8</v>
      </c>
      <c r="E58" s="38">
        <v>-3.1</v>
      </c>
      <c r="F58" s="33"/>
      <c r="G58" s="33"/>
      <c r="H58" s="33"/>
      <c r="I58" s="33"/>
    </row>
    <row r="59" spans="1:9" x14ac:dyDescent="0.3">
      <c r="A59" s="37">
        <v>43282</v>
      </c>
      <c r="B59" s="38">
        <v>94.6</v>
      </c>
      <c r="C59" s="38">
        <v>12.5</v>
      </c>
      <c r="D59" s="38">
        <v>94.8</v>
      </c>
      <c r="E59" s="38">
        <v>3.7</v>
      </c>
      <c r="F59" s="33"/>
      <c r="G59" s="33"/>
      <c r="H59" s="33"/>
      <c r="I59" s="33"/>
    </row>
    <row r="60" spans="1:9" x14ac:dyDescent="0.3">
      <c r="A60" s="37">
        <v>43252</v>
      </c>
      <c r="B60" s="38">
        <v>93.4</v>
      </c>
      <c r="C60" s="38">
        <v>10.1</v>
      </c>
      <c r="D60" s="38">
        <v>91.4</v>
      </c>
      <c r="E60" s="38">
        <v>1.2</v>
      </c>
      <c r="F60" s="151">
        <f t="shared" ref="F60" si="0">AVERAGE(D60:D62)</f>
        <v>90.433333333333323</v>
      </c>
      <c r="G60" s="29">
        <f t="shared" ref="G60" si="1">F60/F63*100-100</f>
        <v>2.4546827794561779</v>
      </c>
      <c r="H60" s="33"/>
      <c r="I60" s="33"/>
    </row>
    <row r="61" spans="1:9" x14ac:dyDescent="0.3">
      <c r="A61" s="37">
        <v>43221</v>
      </c>
      <c r="B61" s="38">
        <v>89</v>
      </c>
      <c r="C61" s="38">
        <v>0.7</v>
      </c>
      <c r="D61" s="38">
        <v>90.3</v>
      </c>
      <c r="E61" s="38">
        <v>0.8</v>
      </c>
      <c r="F61" s="33"/>
      <c r="G61" s="33"/>
      <c r="H61" s="33"/>
      <c r="I61" s="33"/>
    </row>
    <row r="62" spans="1:9" x14ac:dyDescent="0.3">
      <c r="A62" s="37">
        <v>43191</v>
      </c>
      <c r="B62" s="38">
        <v>89.9</v>
      </c>
      <c r="C62" s="38">
        <v>8.6</v>
      </c>
      <c r="D62" s="38">
        <v>89.6</v>
      </c>
      <c r="E62" s="38">
        <v>2.8</v>
      </c>
      <c r="F62" s="33"/>
      <c r="G62" s="33"/>
      <c r="H62" s="33"/>
      <c r="I62" s="33"/>
    </row>
    <row r="63" spans="1:9" x14ac:dyDescent="0.3">
      <c r="A63" s="37">
        <v>43160</v>
      </c>
      <c r="B63" s="38">
        <v>91.1</v>
      </c>
      <c r="C63" s="38">
        <v>-1.9</v>
      </c>
      <c r="D63" s="38">
        <v>87.2</v>
      </c>
      <c r="E63" s="38">
        <v>-1.4</v>
      </c>
      <c r="F63" s="151">
        <f t="shared" ref="F63" si="2">AVERAGE(D63:D65)</f>
        <v>88.266666666666666</v>
      </c>
      <c r="G63" s="29">
        <f t="shared" ref="G63" si="3">F63/F66*100-100</f>
        <v>0.22710068130204775</v>
      </c>
      <c r="H63" s="33"/>
      <c r="I63" s="33"/>
    </row>
    <row r="64" spans="1:9" x14ac:dyDescent="0.3">
      <c r="A64" s="37">
        <v>43132</v>
      </c>
      <c r="B64" s="38">
        <v>86.1</v>
      </c>
      <c r="C64" s="38">
        <v>4.8</v>
      </c>
      <c r="D64" s="38">
        <v>88.4</v>
      </c>
      <c r="E64" s="38">
        <v>-0.9</v>
      </c>
      <c r="F64" s="33"/>
      <c r="G64" s="33"/>
      <c r="H64" s="33"/>
      <c r="I64" s="33"/>
    </row>
    <row r="65" spans="1:9" x14ac:dyDescent="0.3">
      <c r="A65" s="37">
        <v>43101</v>
      </c>
      <c r="B65" s="38">
        <v>89.5</v>
      </c>
      <c r="C65" s="38">
        <v>7</v>
      </c>
      <c r="D65" s="38">
        <v>89.2</v>
      </c>
      <c r="E65" s="38">
        <v>0.3</v>
      </c>
      <c r="F65" s="33"/>
      <c r="G65" s="33"/>
      <c r="H65" s="33"/>
      <c r="I65" s="33"/>
    </row>
    <row r="66" spans="1:9" x14ac:dyDescent="0.3">
      <c r="A66" s="37">
        <v>43070</v>
      </c>
      <c r="B66" s="38">
        <v>82.1</v>
      </c>
      <c r="C66" s="38">
        <v>4.2</v>
      </c>
      <c r="D66" s="38">
        <v>88.9</v>
      </c>
      <c r="E66" s="38">
        <v>0.9</v>
      </c>
      <c r="F66" s="151">
        <f t="shared" ref="F66" si="4">AVERAGE(D66:D68)</f>
        <v>88.066666666666663</v>
      </c>
      <c r="G66" s="29">
        <f t="shared" ref="G66" si="5">F66/F69*100-100</f>
        <v>2.2050290135396438</v>
      </c>
      <c r="H66" s="29">
        <f>AVERAGE(B66:B77)</f>
        <v>85.908333333333317</v>
      </c>
      <c r="I66" s="39">
        <f>AVERAGE(D66:D77)</f>
        <v>86.091666666666654</v>
      </c>
    </row>
    <row r="67" spans="1:9" x14ac:dyDescent="0.3">
      <c r="A67" s="37">
        <v>43040</v>
      </c>
      <c r="B67" s="38">
        <v>92.4</v>
      </c>
      <c r="C67" s="38">
        <v>7.9</v>
      </c>
      <c r="D67" s="38">
        <v>88.1</v>
      </c>
      <c r="E67" s="38">
        <v>1</v>
      </c>
      <c r="F67" s="149"/>
      <c r="G67" s="149"/>
      <c r="H67" s="33"/>
      <c r="I67" s="41"/>
    </row>
    <row r="68" spans="1:9" x14ac:dyDescent="0.3">
      <c r="A68" s="37">
        <v>43009</v>
      </c>
      <c r="B68" s="38">
        <v>88.9</v>
      </c>
      <c r="C68" s="38">
        <v>8.1</v>
      </c>
      <c r="D68" s="38">
        <v>87.2</v>
      </c>
      <c r="E68" s="38">
        <v>1.3</v>
      </c>
      <c r="F68" s="149"/>
      <c r="G68" s="149"/>
      <c r="H68" s="33"/>
      <c r="I68" s="41"/>
    </row>
    <row r="69" spans="1:9" x14ac:dyDescent="0.3">
      <c r="A69" s="37">
        <v>42979</v>
      </c>
      <c r="B69" s="38">
        <v>86.1</v>
      </c>
      <c r="C69" s="38">
        <v>5.2</v>
      </c>
      <c r="D69" s="38">
        <v>86</v>
      </c>
      <c r="E69" s="38">
        <v>-0.5</v>
      </c>
      <c r="F69" s="151">
        <f>AVERAGE(D69:D71)</f>
        <v>86.166666666666671</v>
      </c>
      <c r="G69" s="29">
        <f t="shared" ref="G69" si="6">F69/F72*100-100</f>
        <v>0.50544323483670439</v>
      </c>
      <c r="H69" s="33"/>
      <c r="I69" s="41"/>
    </row>
    <row r="70" spans="1:9" x14ac:dyDescent="0.3">
      <c r="A70" s="37">
        <v>42948</v>
      </c>
      <c r="B70" s="38">
        <v>82.7</v>
      </c>
      <c r="C70" s="38">
        <v>7.9</v>
      </c>
      <c r="D70" s="38">
        <v>86.4</v>
      </c>
      <c r="E70" s="38">
        <v>0.4</v>
      </c>
      <c r="F70" s="149"/>
      <c r="G70" s="149"/>
      <c r="H70" s="33"/>
      <c r="I70" s="41"/>
    </row>
    <row r="71" spans="1:9" x14ac:dyDescent="0.3">
      <c r="A71" s="37">
        <v>42917</v>
      </c>
      <c r="B71" s="38">
        <v>84.1</v>
      </c>
      <c r="C71" s="38">
        <v>9.3000000000000007</v>
      </c>
      <c r="D71" s="38">
        <v>86.1</v>
      </c>
      <c r="E71" s="38">
        <v>2.2000000000000002</v>
      </c>
      <c r="F71" s="149"/>
      <c r="G71" s="149"/>
      <c r="H71" s="33"/>
      <c r="I71" s="41"/>
    </row>
    <row r="72" spans="1:9" x14ac:dyDescent="0.3">
      <c r="A72" s="37">
        <v>42887</v>
      </c>
      <c r="B72" s="38">
        <v>84.8</v>
      </c>
      <c r="C72" s="38">
        <v>3.4</v>
      </c>
      <c r="D72" s="38">
        <v>84.3</v>
      </c>
      <c r="E72" s="38">
        <v>-2.2999999999999998</v>
      </c>
      <c r="F72" s="151">
        <f>AVERAGE(D72:D74)</f>
        <v>85.733333333333334</v>
      </c>
      <c r="G72" s="29">
        <f t="shared" ref="G72" si="7">F72/F75*100-100</f>
        <v>1.5797788309636758</v>
      </c>
      <c r="H72" s="33"/>
      <c r="I72" s="41"/>
    </row>
    <row r="73" spans="1:9" x14ac:dyDescent="0.3">
      <c r="A73" s="37">
        <v>42856</v>
      </c>
      <c r="B73" s="38">
        <v>88.4</v>
      </c>
      <c r="C73" s="38">
        <v>15.9</v>
      </c>
      <c r="D73" s="38">
        <v>86.3</v>
      </c>
      <c r="E73" s="38">
        <v>-0.3</v>
      </c>
      <c r="F73" s="151"/>
      <c r="G73" s="29"/>
      <c r="H73" s="33"/>
      <c r="I73" s="41"/>
    </row>
    <row r="74" spans="1:9" x14ac:dyDescent="0.3">
      <c r="A74" s="37">
        <v>42826</v>
      </c>
      <c r="B74" s="38">
        <v>82.8</v>
      </c>
      <c r="C74" s="38">
        <v>5.0999999999999996</v>
      </c>
      <c r="D74" s="38">
        <v>86.6</v>
      </c>
      <c r="E74" s="38">
        <v>1.9</v>
      </c>
      <c r="F74" s="151"/>
      <c r="G74" s="29"/>
      <c r="H74" s="33"/>
      <c r="I74" s="41"/>
    </row>
    <row r="75" spans="1:9" x14ac:dyDescent="0.3">
      <c r="A75" s="37">
        <v>42795</v>
      </c>
      <c r="B75" s="38">
        <v>92.8</v>
      </c>
      <c r="C75" s="38">
        <v>14.6</v>
      </c>
      <c r="D75" s="38">
        <v>85</v>
      </c>
      <c r="E75" s="38">
        <v>0.9</v>
      </c>
      <c r="F75" s="151">
        <f>AVERAGE(D75:D77)</f>
        <v>84.399999999999991</v>
      </c>
      <c r="G75" s="29">
        <f>F75/F78*100-100</f>
        <v>3.68550368550369</v>
      </c>
      <c r="H75" s="33"/>
      <c r="I75" s="41"/>
    </row>
    <row r="76" spans="1:9" x14ac:dyDescent="0.3">
      <c r="A76" s="37">
        <v>42767</v>
      </c>
      <c r="B76" s="38">
        <v>82.1</v>
      </c>
      <c r="C76" s="38">
        <v>3.4</v>
      </c>
      <c r="D76" s="38">
        <v>84.2</v>
      </c>
      <c r="E76" s="38">
        <v>0.2</v>
      </c>
      <c r="F76" s="149"/>
      <c r="G76" s="149"/>
      <c r="H76" s="33"/>
      <c r="I76" s="41"/>
    </row>
    <row r="77" spans="1:9" x14ac:dyDescent="0.3">
      <c r="A77" s="37">
        <v>42736</v>
      </c>
      <c r="B77" s="38">
        <v>83.7</v>
      </c>
      <c r="C77" s="38">
        <v>11.2</v>
      </c>
      <c r="D77" s="38">
        <v>84</v>
      </c>
      <c r="E77" s="38">
        <v>2.9</v>
      </c>
      <c r="F77" s="149"/>
      <c r="G77" s="149"/>
      <c r="H77" s="33"/>
      <c r="I77" s="41"/>
    </row>
    <row r="78" spans="1:9" x14ac:dyDescent="0.3">
      <c r="A78" s="37">
        <v>42705</v>
      </c>
      <c r="B78" s="38">
        <v>78.8</v>
      </c>
      <c r="C78" s="38">
        <v>7.5</v>
      </c>
      <c r="D78" s="38">
        <v>81.599999999999994</v>
      </c>
      <c r="E78" s="38">
        <v>-0.3</v>
      </c>
      <c r="F78" s="151">
        <f>AVERAGE(D78:D80)</f>
        <v>81.399999999999991</v>
      </c>
      <c r="G78" s="29">
        <f t="shared" ref="G78" si="8">F78/F81*100-100</f>
        <v>2.3470243084660325</v>
      </c>
      <c r="H78" s="29">
        <f>AVERAGE(B78:B89)</f>
        <v>79.591666666666654</v>
      </c>
      <c r="I78" s="39">
        <f>AVERAGE(D78:D89)</f>
        <v>79.308333333333337</v>
      </c>
    </row>
    <row r="79" spans="1:9" x14ac:dyDescent="0.3">
      <c r="A79" s="37">
        <v>42675</v>
      </c>
      <c r="B79" s="38">
        <v>85.7</v>
      </c>
      <c r="C79" s="38">
        <v>4.2</v>
      </c>
      <c r="D79" s="38">
        <v>81.900000000000006</v>
      </c>
      <c r="E79" s="38">
        <v>1.5</v>
      </c>
      <c r="F79" s="149"/>
      <c r="G79" s="149"/>
      <c r="H79" s="33"/>
      <c r="I79" s="41"/>
    </row>
    <row r="80" spans="1:9" x14ac:dyDescent="0.3">
      <c r="A80" s="37">
        <v>42644</v>
      </c>
      <c r="B80" s="38">
        <v>82.2</v>
      </c>
      <c r="C80" s="38">
        <v>-2.2000000000000002</v>
      </c>
      <c r="D80" s="38">
        <v>80.7</v>
      </c>
      <c r="E80" s="38">
        <v>1</v>
      </c>
      <c r="F80" s="149"/>
      <c r="G80" s="149"/>
      <c r="H80" s="33"/>
      <c r="I80" s="41"/>
    </row>
    <row r="81" spans="1:9" x14ac:dyDescent="0.3">
      <c r="A81" s="37">
        <v>42614</v>
      </c>
      <c r="B81" s="38">
        <v>81.900000000000006</v>
      </c>
      <c r="C81" s="38">
        <v>-1.6</v>
      </c>
      <c r="D81" s="38">
        <v>79.900000000000006</v>
      </c>
      <c r="E81" s="38">
        <v>-0.1</v>
      </c>
      <c r="F81" s="151">
        <f>AVERAGE(D81:D83)</f>
        <v>79.533333333333346</v>
      </c>
      <c r="G81" s="29">
        <f t="shared" ref="G81" si="9">F81/F84*100-100</f>
        <v>2.5354533734422375</v>
      </c>
      <c r="H81" s="33"/>
      <c r="I81" s="41"/>
    </row>
    <row r="82" spans="1:9" x14ac:dyDescent="0.3">
      <c r="A82" s="37">
        <v>42583</v>
      </c>
      <c r="B82" s="38">
        <v>76.599999999999994</v>
      </c>
      <c r="C82" s="38">
        <v>5.4</v>
      </c>
      <c r="D82" s="38">
        <v>80</v>
      </c>
      <c r="E82" s="38">
        <v>1.7</v>
      </c>
      <c r="F82" s="149"/>
      <c r="G82" s="149"/>
      <c r="H82" s="33"/>
      <c r="I82" s="41"/>
    </row>
    <row r="83" spans="1:9" x14ac:dyDescent="0.3">
      <c r="A83" s="37">
        <v>42552</v>
      </c>
      <c r="B83" s="38">
        <v>77</v>
      </c>
      <c r="C83" s="38">
        <v>-6.5</v>
      </c>
      <c r="D83" s="38">
        <v>78.7</v>
      </c>
      <c r="E83" s="38">
        <v>0.4</v>
      </c>
      <c r="F83" s="149"/>
      <c r="G83" s="149"/>
      <c r="H83" s="33"/>
      <c r="I83" s="41"/>
    </row>
    <row r="84" spans="1:9" x14ac:dyDescent="0.3">
      <c r="A84" s="37">
        <v>42522</v>
      </c>
      <c r="B84" s="38">
        <v>82.1</v>
      </c>
      <c r="C84" s="38">
        <v>0.4</v>
      </c>
      <c r="D84" s="38">
        <v>78.400000000000006</v>
      </c>
      <c r="E84" s="38">
        <v>1.4</v>
      </c>
      <c r="F84" s="151">
        <f>AVERAGE(D84:D86)</f>
        <v>77.566666666666663</v>
      </c>
      <c r="G84" s="29">
        <f t="shared" ref="G84" si="10">F84/F87*100-100</f>
        <v>-1.4817950889077167</v>
      </c>
      <c r="H84" s="33"/>
      <c r="I84" s="41"/>
    </row>
    <row r="85" spans="1:9" x14ac:dyDescent="0.3">
      <c r="A85" s="37">
        <v>42491</v>
      </c>
      <c r="B85" s="38">
        <v>76.3</v>
      </c>
      <c r="C85" s="38">
        <v>0</v>
      </c>
      <c r="D85" s="38">
        <v>77.3</v>
      </c>
      <c r="E85" s="38">
        <v>0.5</v>
      </c>
      <c r="F85" s="151"/>
      <c r="G85" s="29"/>
      <c r="H85" s="33"/>
      <c r="I85" s="41"/>
    </row>
    <row r="86" spans="1:9" x14ac:dyDescent="0.3">
      <c r="A86" s="37">
        <v>42461</v>
      </c>
      <c r="B86" s="38">
        <v>78.8</v>
      </c>
      <c r="C86" s="38">
        <v>-0.1</v>
      </c>
      <c r="D86" s="38">
        <v>77</v>
      </c>
      <c r="E86" s="38">
        <v>-0.9</v>
      </c>
      <c r="F86" s="151"/>
      <c r="G86" s="29"/>
      <c r="H86" s="33"/>
      <c r="I86" s="41"/>
    </row>
    <row r="87" spans="1:9" x14ac:dyDescent="0.3">
      <c r="A87" s="37">
        <v>42430</v>
      </c>
      <c r="B87" s="38">
        <v>81</v>
      </c>
      <c r="C87" s="38">
        <v>-4.2</v>
      </c>
      <c r="D87" s="38">
        <v>77.599999999999994</v>
      </c>
      <c r="E87" s="38">
        <v>-2.2999999999999998</v>
      </c>
      <c r="F87" s="151">
        <f>AVERAGE(D87:D89)</f>
        <v>78.733333333333334</v>
      </c>
      <c r="G87" s="29">
        <f>F87/F90*100-100</f>
        <v>0.2546689303904941</v>
      </c>
      <c r="H87" s="33"/>
      <c r="I87" s="41"/>
    </row>
    <row r="88" spans="1:9" x14ac:dyDescent="0.3">
      <c r="A88" s="37">
        <v>42401</v>
      </c>
      <c r="B88" s="38">
        <v>79.400000000000006</v>
      </c>
      <c r="C88" s="38">
        <v>4.3</v>
      </c>
      <c r="D88" s="38">
        <v>79.5</v>
      </c>
      <c r="E88" s="38">
        <v>0.4</v>
      </c>
      <c r="F88" s="149"/>
      <c r="G88" s="149"/>
      <c r="H88" s="33"/>
      <c r="I88" s="41"/>
    </row>
    <row r="89" spans="1:9" x14ac:dyDescent="0.3">
      <c r="A89" s="37">
        <v>42370</v>
      </c>
      <c r="B89" s="38">
        <v>75.3</v>
      </c>
      <c r="C89" s="38">
        <v>1.7</v>
      </c>
      <c r="D89" s="38">
        <v>79.099999999999994</v>
      </c>
      <c r="E89" s="38">
        <v>1.8</v>
      </c>
      <c r="F89" s="149"/>
      <c r="G89" s="149"/>
      <c r="H89" s="33"/>
      <c r="I89" s="41"/>
    </row>
    <row r="90" spans="1:9" x14ac:dyDescent="0.3">
      <c r="A90" s="37">
        <v>42339</v>
      </c>
      <c r="B90" s="38">
        <v>73.3</v>
      </c>
      <c r="C90" s="38">
        <v>3.7</v>
      </c>
      <c r="D90" s="38">
        <v>77.8</v>
      </c>
      <c r="E90" s="38">
        <v>-2</v>
      </c>
      <c r="F90" s="151">
        <f>AVERAGE(D90:D92)</f>
        <v>78.533333333333331</v>
      </c>
      <c r="G90" s="29">
        <f t="shared" ref="G90" si="11">F90/F93*100-100</f>
        <v>-1.9966722129783818</v>
      </c>
      <c r="H90" s="29">
        <f>AVERAGE(B90:B101)</f>
        <v>79.11666666666666</v>
      </c>
      <c r="I90" s="39">
        <f>AVERAGE(D90:D101)</f>
        <v>78.933333333333351</v>
      </c>
    </row>
    <row r="91" spans="1:9" x14ac:dyDescent="0.3">
      <c r="A91" s="37">
        <v>42309</v>
      </c>
      <c r="B91" s="38">
        <v>82.2</v>
      </c>
      <c r="C91" s="38">
        <v>6</v>
      </c>
      <c r="D91" s="38">
        <v>79.3</v>
      </c>
      <c r="E91" s="38">
        <v>1</v>
      </c>
      <c r="F91" s="149"/>
      <c r="G91" s="149"/>
      <c r="H91" s="33"/>
      <c r="I91" s="41"/>
    </row>
    <row r="92" spans="1:9" x14ac:dyDescent="0.3">
      <c r="A92" s="37">
        <v>42278</v>
      </c>
      <c r="B92" s="38">
        <v>84.1</v>
      </c>
      <c r="C92" s="38">
        <v>3.4</v>
      </c>
      <c r="D92" s="38">
        <v>78.5</v>
      </c>
      <c r="E92" s="38">
        <v>-3.3</v>
      </c>
      <c r="F92" s="149"/>
      <c r="G92" s="149"/>
      <c r="H92" s="33"/>
      <c r="I92" s="41"/>
    </row>
    <row r="93" spans="1:9" x14ac:dyDescent="0.3">
      <c r="A93" s="37">
        <v>42248</v>
      </c>
      <c r="B93" s="38">
        <v>83.2</v>
      </c>
      <c r="C93" s="38">
        <v>4.2</v>
      </c>
      <c r="D93" s="38">
        <v>81.2</v>
      </c>
      <c r="E93" s="38">
        <v>3</v>
      </c>
      <c r="F93" s="151">
        <f>AVERAGE(D93:D95)</f>
        <v>80.13333333333334</v>
      </c>
      <c r="G93" s="29">
        <f t="shared" ref="G93" si="12">F93/F96*100-100</f>
        <v>1.0084033613445342</v>
      </c>
      <c r="H93" s="33"/>
      <c r="I93" s="41"/>
    </row>
    <row r="94" spans="1:9" x14ac:dyDescent="0.3">
      <c r="A94" s="37">
        <v>42217</v>
      </c>
      <c r="B94" s="38">
        <v>72.7</v>
      </c>
      <c r="C94" s="38">
        <v>4.5</v>
      </c>
      <c r="D94" s="38">
        <v>78.900000000000006</v>
      </c>
      <c r="E94" s="38">
        <v>-1.7</v>
      </c>
      <c r="F94" s="149"/>
      <c r="G94" s="149"/>
      <c r="H94" s="33"/>
      <c r="I94" s="41"/>
    </row>
    <row r="95" spans="1:9" x14ac:dyDescent="0.3">
      <c r="A95" s="37">
        <v>42186</v>
      </c>
      <c r="B95" s="38">
        <v>82.3</v>
      </c>
      <c r="C95" s="38">
        <v>7</v>
      </c>
      <c r="D95" s="38">
        <v>80.3</v>
      </c>
      <c r="E95" s="38">
        <v>1.1000000000000001</v>
      </c>
      <c r="F95" s="149"/>
      <c r="G95" s="149"/>
      <c r="H95" s="33"/>
      <c r="I95" s="41"/>
    </row>
    <row r="96" spans="1:9" x14ac:dyDescent="0.3">
      <c r="A96" s="37">
        <v>42156</v>
      </c>
      <c r="B96" s="38">
        <v>81.7</v>
      </c>
      <c r="C96" s="38">
        <v>6.7</v>
      </c>
      <c r="D96" s="38">
        <v>79.400000000000006</v>
      </c>
      <c r="E96" s="38">
        <v>-0.4</v>
      </c>
      <c r="F96" s="151">
        <f>AVERAGE(D96:D98)</f>
        <v>79.333333333333343</v>
      </c>
      <c r="G96" s="29">
        <f t="shared" ref="G96" si="13">F96/F99*100-100</f>
        <v>2.0583190394511348</v>
      </c>
      <c r="H96" s="33"/>
      <c r="I96" s="41"/>
    </row>
    <row r="97" spans="1:9" x14ac:dyDescent="0.3">
      <c r="A97" s="37">
        <v>42125</v>
      </c>
      <c r="B97" s="38">
        <v>76.3</v>
      </c>
      <c r="C97" s="38">
        <v>3.6</v>
      </c>
      <c r="D97" s="38">
        <v>79.7</v>
      </c>
      <c r="E97" s="38">
        <v>1</v>
      </c>
      <c r="F97" s="151"/>
      <c r="G97" s="29"/>
      <c r="H97" s="33"/>
      <c r="I97" s="41"/>
    </row>
    <row r="98" spans="1:9" x14ac:dyDescent="0.3">
      <c r="A98" s="37">
        <v>42095</v>
      </c>
      <c r="B98" s="38">
        <v>78.8</v>
      </c>
      <c r="C98" s="38">
        <v>4.4000000000000004</v>
      </c>
      <c r="D98" s="38">
        <v>78.900000000000006</v>
      </c>
      <c r="E98" s="38">
        <v>-0.4</v>
      </c>
      <c r="F98" s="151"/>
      <c r="G98" s="29"/>
      <c r="H98" s="33"/>
      <c r="I98" s="41"/>
    </row>
    <row r="99" spans="1:9" x14ac:dyDescent="0.3">
      <c r="A99" s="37">
        <v>42064</v>
      </c>
      <c r="B99" s="38">
        <v>84.6</v>
      </c>
      <c r="C99" s="38">
        <v>8</v>
      </c>
      <c r="D99" s="38">
        <v>79.2</v>
      </c>
      <c r="E99" s="38">
        <v>1.7</v>
      </c>
      <c r="F99" s="151">
        <f>AVERAGE(D99:D101)</f>
        <v>77.733333333333334</v>
      </c>
      <c r="G99" s="29">
        <f>F99/F102*100-100</f>
        <v>1.7452006980802821</v>
      </c>
      <c r="H99" s="33"/>
      <c r="I99" s="41"/>
    </row>
    <row r="100" spans="1:9" x14ac:dyDescent="0.3">
      <c r="A100" s="37">
        <v>42036</v>
      </c>
      <c r="B100" s="38">
        <v>76.2</v>
      </c>
      <c r="C100" s="38">
        <v>1.2</v>
      </c>
      <c r="D100" s="38">
        <v>77.900000000000006</v>
      </c>
      <c r="E100" s="38">
        <v>2.4</v>
      </c>
      <c r="F100" s="149"/>
      <c r="G100" s="149"/>
      <c r="H100" s="33"/>
      <c r="I100" s="41"/>
    </row>
    <row r="101" spans="1:9" x14ac:dyDescent="0.3">
      <c r="A101" s="37">
        <v>42005</v>
      </c>
      <c r="B101" s="38">
        <v>74</v>
      </c>
      <c r="C101" s="38">
        <v>-1.3</v>
      </c>
      <c r="D101" s="38">
        <v>76.099999999999994</v>
      </c>
      <c r="E101" s="38">
        <v>-0.8</v>
      </c>
      <c r="F101" s="149"/>
      <c r="G101" s="149"/>
      <c r="H101" s="33"/>
      <c r="I101" s="41"/>
    </row>
    <row r="102" spans="1:9" x14ac:dyDescent="0.3">
      <c r="A102" s="37">
        <v>41974</v>
      </c>
      <c r="B102" s="38">
        <v>70.599999999999994</v>
      </c>
      <c r="C102" s="38">
        <v>4.5</v>
      </c>
      <c r="D102" s="38">
        <v>76.599999999999994</v>
      </c>
      <c r="E102" s="38">
        <v>0.4</v>
      </c>
      <c r="F102" s="151">
        <f>AVERAGE(D102:D104)</f>
        <v>76.399999999999991</v>
      </c>
      <c r="G102" s="29">
        <f>F102/F105*100-100</f>
        <v>0.35026269702274249</v>
      </c>
      <c r="H102" s="29">
        <f>AVERAGE(B102:B113)</f>
        <v>75.849999999999994</v>
      </c>
      <c r="I102" s="39">
        <f>AVERAGE(D102:D113)</f>
        <v>76.025000000000006</v>
      </c>
    </row>
    <row r="103" spans="1:9" x14ac:dyDescent="0.3">
      <c r="A103" s="37">
        <v>41944</v>
      </c>
      <c r="B103" s="38">
        <v>77.5</v>
      </c>
      <c r="C103" s="38">
        <v>2</v>
      </c>
      <c r="D103" s="38">
        <v>76.400000000000006</v>
      </c>
      <c r="E103" s="38">
        <v>0.2</v>
      </c>
      <c r="F103" s="153"/>
      <c r="G103" s="153"/>
      <c r="H103" s="52"/>
      <c r="I103" s="41"/>
    </row>
    <row r="104" spans="1:9" x14ac:dyDescent="0.3">
      <c r="A104" s="37">
        <v>41913</v>
      </c>
      <c r="B104" s="38">
        <v>81.400000000000006</v>
      </c>
      <c r="C104" s="38">
        <v>1</v>
      </c>
      <c r="D104" s="38">
        <v>76.2</v>
      </c>
      <c r="E104" s="38">
        <v>-2.1</v>
      </c>
      <c r="F104" s="153"/>
      <c r="G104" s="153"/>
      <c r="H104" s="52"/>
      <c r="I104" s="41"/>
    </row>
    <row r="105" spans="1:9" x14ac:dyDescent="0.3">
      <c r="A105" s="37">
        <v>41883</v>
      </c>
      <c r="B105" s="38">
        <v>79.900000000000006</v>
      </c>
      <c r="C105" s="38">
        <v>8.3000000000000007</v>
      </c>
      <c r="D105" s="38">
        <v>77.900000000000006</v>
      </c>
      <c r="E105" s="38">
        <v>3.3</v>
      </c>
      <c r="F105" s="151">
        <f>AVERAGE(D105:D107)</f>
        <v>76.13333333333334</v>
      </c>
      <c r="G105" s="29">
        <f>F105/F108*100-100</f>
        <v>0.83885209713025688</v>
      </c>
      <c r="H105" s="52"/>
      <c r="I105" s="41"/>
    </row>
    <row r="106" spans="1:9" x14ac:dyDescent="0.3">
      <c r="A106" s="37">
        <v>41852</v>
      </c>
      <c r="B106" s="38">
        <v>69.599999999999994</v>
      </c>
      <c r="C106" s="38">
        <v>-2.2000000000000002</v>
      </c>
      <c r="D106" s="38">
        <v>75.400000000000006</v>
      </c>
      <c r="E106" s="38">
        <v>0.3</v>
      </c>
      <c r="F106" s="153"/>
      <c r="G106" s="153"/>
      <c r="H106" s="52"/>
      <c r="I106" s="41"/>
    </row>
    <row r="107" spans="1:9" x14ac:dyDescent="0.3">
      <c r="A107" s="37">
        <v>41821</v>
      </c>
      <c r="B107" s="38">
        <v>76.900000000000006</v>
      </c>
      <c r="C107" s="38">
        <v>0.9</v>
      </c>
      <c r="D107" s="38">
        <v>75.099999999999994</v>
      </c>
      <c r="E107" s="38">
        <v>-2.7</v>
      </c>
      <c r="F107" s="153"/>
      <c r="G107" s="153"/>
      <c r="H107" s="52"/>
      <c r="I107" s="41"/>
    </row>
    <row r="108" spans="1:9" x14ac:dyDescent="0.3">
      <c r="A108" s="37">
        <v>41791</v>
      </c>
      <c r="B108" s="38">
        <v>76.599999999999994</v>
      </c>
      <c r="C108" s="38">
        <v>2.2999999999999998</v>
      </c>
      <c r="D108" s="38">
        <v>77.2</v>
      </c>
      <c r="E108" s="38">
        <v>4.5999999999999996</v>
      </c>
      <c r="F108" s="151">
        <f>AVERAGE(D108:D110)</f>
        <v>75.5</v>
      </c>
      <c r="G108" s="29">
        <f>F108/F111*100-100</f>
        <v>-0.74496056091149399</v>
      </c>
      <c r="H108" s="52"/>
      <c r="I108" s="41"/>
    </row>
    <row r="109" spans="1:9" x14ac:dyDescent="0.3">
      <c r="A109" s="37">
        <v>41760</v>
      </c>
      <c r="B109" s="38">
        <v>73.599999999999994</v>
      </c>
      <c r="C109" s="38">
        <v>-0.4</v>
      </c>
      <c r="D109" s="38">
        <v>73.8</v>
      </c>
      <c r="E109" s="38">
        <v>-2.2000000000000002</v>
      </c>
      <c r="F109" s="153"/>
      <c r="G109" s="153"/>
      <c r="H109" s="52"/>
      <c r="I109" s="41"/>
    </row>
    <row r="110" spans="1:9" x14ac:dyDescent="0.3">
      <c r="A110" s="37">
        <v>41730</v>
      </c>
      <c r="B110" s="38">
        <v>75.5</v>
      </c>
      <c r="C110" s="38">
        <v>0.1</v>
      </c>
      <c r="D110" s="38">
        <v>75.5</v>
      </c>
      <c r="E110" s="38">
        <v>-0.3</v>
      </c>
      <c r="F110" s="153"/>
      <c r="G110" s="153"/>
      <c r="H110" s="52"/>
      <c r="I110" s="41"/>
    </row>
    <row r="111" spans="1:9" x14ac:dyDescent="0.3">
      <c r="A111" s="37">
        <v>41699</v>
      </c>
      <c r="B111" s="38">
        <v>78.3</v>
      </c>
      <c r="C111" s="38">
        <v>4.3</v>
      </c>
      <c r="D111" s="38">
        <v>75.7</v>
      </c>
      <c r="E111" s="38">
        <v>-1.1000000000000001</v>
      </c>
      <c r="F111" s="151">
        <f>AVERAGE(D111:D113)</f>
        <v>76.066666666666677</v>
      </c>
      <c r="G111" s="29">
        <f>F111/F114*100-100</f>
        <v>1.557632398753924</v>
      </c>
      <c r="H111" s="52"/>
      <c r="I111" s="41"/>
    </row>
    <row r="112" spans="1:9" x14ac:dyDescent="0.3">
      <c r="A112" s="37">
        <v>41671</v>
      </c>
      <c r="B112" s="38">
        <v>75.3</v>
      </c>
      <c r="C112" s="38">
        <v>5.6</v>
      </c>
      <c r="D112" s="38">
        <v>76.599999999999994</v>
      </c>
      <c r="E112" s="38">
        <v>0.9</v>
      </c>
      <c r="F112" s="153"/>
      <c r="G112" s="153"/>
      <c r="H112" s="52"/>
      <c r="I112" s="41"/>
    </row>
    <row r="113" spans="1:9" x14ac:dyDescent="0.3">
      <c r="A113" s="37">
        <v>41640</v>
      </c>
      <c r="B113" s="38">
        <v>75</v>
      </c>
      <c r="C113" s="38">
        <v>0.7</v>
      </c>
      <c r="D113" s="38">
        <v>75.900000000000006</v>
      </c>
      <c r="E113" s="38">
        <v>1.6</v>
      </c>
      <c r="G113" s="29"/>
      <c r="H113" s="52"/>
      <c r="I113" s="41"/>
    </row>
    <row r="114" spans="1:9" x14ac:dyDescent="0.3">
      <c r="A114" s="37">
        <v>41609</v>
      </c>
      <c r="B114" s="38">
        <v>67.599999999999994</v>
      </c>
      <c r="C114" s="38">
        <v>2.4</v>
      </c>
      <c r="D114" s="38">
        <v>74.5</v>
      </c>
      <c r="E114" s="38">
        <v>-0.1</v>
      </c>
      <c r="F114" s="151">
        <f>AVERAGE(D114:D116)</f>
        <v>74.899999999999991</v>
      </c>
      <c r="G114" s="29">
        <f>F114/F117*100-100</f>
        <v>0.71716718960107073</v>
      </c>
      <c r="H114" s="29">
        <f>AVERAGE(B114:B125)</f>
        <v>74.199999999999989</v>
      </c>
      <c r="I114" s="39">
        <f>AVERAGE(D114:D125)</f>
        <v>74.416666666666671</v>
      </c>
    </row>
    <row r="115" spans="1:9" x14ac:dyDescent="0.3">
      <c r="A115" s="37">
        <v>41579</v>
      </c>
      <c r="B115" s="38">
        <v>76</v>
      </c>
      <c r="C115" s="38">
        <v>-0.2</v>
      </c>
      <c r="D115" s="38">
        <v>74.5</v>
      </c>
      <c r="E115" s="38">
        <v>-1.5</v>
      </c>
      <c r="G115" s="29"/>
    </row>
    <row r="116" spans="1:9" x14ac:dyDescent="0.3">
      <c r="A116" s="37">
        <v>41548</v>
      </c>
      <c r="B116" s="38">
        <v>80.599999999999994</v>
      </c>
      <c r="C116" s="38">
        <v>-1.5</v>
      </c>
      <c r="D116" s="38">
        <v>75.7</v>
      </c>
      <c r="E116" s="38">
        <v>3.2</v>
      </c>
      <c r="G116" s="29"/>
    </row>
    <row r="117" spans="1:9" x14ac:dyDescent="0.3">
      <c r="A117" s="37">
        <v>41518</v>
      </c>
      <c r="B117" s="38">
        <v>73.7</v>
      </c>
      <c r="C117" s="38">
        <v>-0.4</v>
      </c>
      <c r="D117" s="38">
        <v>73.3</v>
      </c>
      <c r="E117" s="38">
        <v>-2.7</v>
      </c>
      <c r="F117" s="151">
        <f>AVERAGE(D117:D119)</f>
        <v>74.36666666666666</v>
      </c>
      <c r="G117" s="29">
        <f>F117/F120*100-100</f>
        <v>-0.35730236712819874</v>
      </c>
    </row>
    <row r="118" spans="1:9" x14ac:dyDescent="0.3">
      <c r="A118" s="37">
        <v>41487</v>
      </c>
      <c r="B118" s="38">
        <v>71.2</v>
      </c>
      <c r="C118" s="38">
        <v>-2.4</v>
      </c>
      <c r="D118" s="38">
        <v>75.400000000000006</v>
      </c>
      <c r="E118" s="38">
        <v>1.3</v>
      </c>
      <c r="G118" s="29"/>
    </row>
    <row r="119" spans="1:9" x14ac:dyDescent="0.3">
      <c r="A119" s="37">
        <v>41456</v>
      </c>
      <c r="B119" s="38">
        <v>76.2</v>
      </c>
      <c r="C119" s="38">
        <v>0.8</v>
      </c>
      <c r="D119" s="38">
        <v>74.400000000000006</v>
      </c>
      <c r="E119" s="38">
        <v>0</v>
      </c>
      <c r="G119" s="29"/>
    </row>
    <row r="120" spans="1:9" x14ac:dyDescent="0.3">
      <c r="A120" s="37">
        <v>41426</v>
      </c>
      <c r="B120" s="38">
        <v>74.8</v>
      </c>
      <c r="C120" s="38">
        <v>-1.3</v>
      </c>
      <c r="D120" s="38">
        <v>74.400000000000006</v>
      </c>
      <c r="E120" s="38">
        <v>-1.4</v>
      </c>
      <c r="F120" s="151">
        <f>AVERAGE(D120:D122)</f>
        <v>74.63333333333334</v>
      </c>
      <c r="G120" s="29">
        <f>F120/F123*100-100</f>
        <v>1.174875734297359</v>
      </c>
    </row>
    <row r="121" spans="1:9" x14ac:dyDescent="0.3">
      <c r="A121" s="37">
        <v>41395</v>
      </c>
      <c r="B121" s="38">
        <v>74</v>
      </c>
      <c r="C121" s="38">
        <v>-3.3</v>
      </c>
      <c r="D121" s="38">
        <v>75.400000000000006</v>
      </c>
      <c r="E121" s="38">
        <v>1.7</v>
      </c>
      <c r="G121" s="29"/>
    </row>
    <row r="122" spans="1:9" x14ac:dyDescent="0.3">
      <c r="A122" s="37">
        <v>41365</v>
      </c>
      <c r="B122" s="38">
        <v>75.400000000000006</v>
      </c>
      <c r="C122" s="38">
        <v>4.2</v>
      </c>
      <c r="D122" s="38">
        <v>74.099999999999994</v>
      </c>
      <c r="E122" s="38">
        <v>0.7</v>
      </c>
      <c r="G122" s="29"/>
    </row>
    <row r="123" spans="1:9" x14ac:dyDescent="0.3">
      <c r="A123" s="37">
        <v>41334</v>
      </c>
      <c r="B123" s="38">
        <v>75.099999999999994</v>
      </c>
      <c r="C123" s="38">
        <v>-7.2</v>
      </c>
      <c r="D123" s="38">
        <v>73.599999999999994</v>
      </c>
      <c r="E123" s="38">
        <v>0.8</v>
      </c>
      <c r="F123" s="151">
        <f>AVERAGE(D123:D125)</f>
        <v>73.766666666666666</v>
      </c>
      <c r="G123" s="29">
        <f>F123/F126*100-100</f>
        <v>-1.205357142857153</v>
      </c>
    </row>
    <row r="124" spans="1:9" x14ac:dyDescent="0.3">
      <c r="A124" s="37">
        <v>41306</v>
      </c>
      <c r="B124" s="38">
        <v>71.3</v>
      </c>
      <c r="C124" s="38">
        <v>-5.2</v>
      </c>
      <c r="D124" s="38">
        <v>73</v>
      </c>
      <c r="E124" s="38">
        <v>-2.2999999999999998</v>
      </c>
      <c r="G124" s="29"/>
    </row>
    <row r="125" spans="1:9" x14ac:dyDescent="0.3">
      <c r="A125" s="37">
        <v>41275</v>
      </c>
      <c r="B125" s="38">
        <v>74.5</v>
      </c>
      <c r="C125" s="38">
        <v>3.3</v>
      </c>
      <c r="D125" s="38">
        <v>74.7</v>
      </c>
      <c r="E125" s="38">
        <v>1.1000000000000001</v>
      </c>
      <c r="G125" s="29"/>
    </row>
    <row r="126" spans="1:9" x14ac:dyDescent="0.3">
      <c r="A126" s="37">
        <v>41244</v>
      </c>
      <c r="B126" s="38">
        <v>66</v>
      </c>
      <c r="C126" s="38">
        <v>-8.6999999999999993</v>
      </c>
      <c r="D126" s="38">
        <v>73.900000000000006</v>
      </c>
      <c r="E126" s="38">
        <v>0.8</v>
      </c>
      <c r="F126" s="151">
        <f>AVERAGE(D126:D128)</f>
        <v>74.666666666666671</v>
      </c>
      <c r="G126" s="29">
        <f>F126/F129*100-100</f>
        <v>-0.84108012394862897</v>
      </c>
      <c r="H126" s="29">
        <f>AVERAGE(B126:B137)</f>
        <v>74.958333333333329</v>
      </c>
    </row>
    <row r="127" spans="1:9" x14ac:dyDescent="0.3">
      <c r="A127" s="37">
        <v>41214</v>
      </c>
      <c r="B127" s="38">
        <v>76.2</v>
      </c>
      <c r="C127" s="38">
        <v>-2.2999999999999998</v>
      </c>
      <c r="D127" s="38">
        <v>73.3</v>
      </c>
      <c r="E127" s="38">
        <v>-4.5</v>
      </c>
      <c r="G127" s="29"/>
      <c r="H127" s="52"/>
    </row>
    <row r="128" spans="1:9" x14ac:dyDescent="0.3">
      <c r="A128" s="37">
        <v>41183</v>
      </c>
      <c r="B128" s="38">
        <v>81.8</v>
      </c>
      <c r="C128" s="38">
        <v>4.8</v>
      </c>
      <c r="D128" s="38">
        <v>76.8</v>
      </c>
      <c r="E128" s="38">
        <v>2.2999999999999998</v>
      </c>
      <c r="G128" s="29"/>
      <c r="H128" s="52"/>
    </row>
    <row r="129" spans="1:8" x14ac:dyDescent="0.3">
      <c r="A129" s="37">
        <v>41153</v>
      </c>
      <c r="B129" s="38">
        <v>74.099999999999994</v>
      </c>
      <c r="C129" s="38">
        <v>-4.5999999999999996</v>
      </c>
      <c r="D129" s="38">
        <v>75.099999999999994</v>
      </c>
      <c r="E129" s="38">
        <v>-0.6</v>
      </c>
      <c r="F129" s="151">
        <f>AVERAGE(D129:D131)</f>
        <v>75.3</v>
      </c>
      <c r="G129" s="29">
        <f>F129/F132*100-100</f>
        <v>-8.8456435205657158E-2</v>
      </c>
      <c r="H129" s="52"/>
    </row>
    <row r="130" spans="1:8" ht="12" customHeight="1" x14ac:dyDescent="0.3">
      <c r="A130" s="37">
        <v>41122</v>
      </c>
      <c r="B130" s="38">
        <v>72.900000000000006</v>
      </c>
      <c r="C130" s="38">
        <v>-0.8</v>
      </c>
      <c r="D130" s="38">
        <v>75.5</v>
      </c>
      <c r="E130" s="38">
        <v>0.3</v>
      </c>
      <c r="G130" s="29"/>
      <c r="H130" s="52"/>
    </row>
    <row r="131" spans="1:8" ht="12" customHeight="1" x14ac:dyDescent="0.3">
      <c r="A131" s="37">
        <v>41091</v>
      </c>
      <c r="B131" s="38">
        <v>75.599999999999994</v>
      </c>
      <c r="C131" s="38">
        <v>0.8</v>
      </c>
      <c r="D131" s="38">
        <v>75.3</v>
      </c>
      <c r="E131" s="38">
        <v>0.4</v>
      </c>
      <c r="G131" s="29"/>
      <c r="H131" s="52"/>
    </row>
    <row r="132" spans="1:8" ht="12" customHeight="1" x14ac:dyDescent="0.3">
      <c r="A132" s="37">
        <v>41061</v>
      </c>
      <c r="B132" s="38">
        <v>75.8</v>
      </c>
      <c r="C132" s="38">
        <v>0.9</v>
      </c>
      <c r="D132" s="38">
        <v>75</v>
      </c>
      <c r="E132" s="38">
        <v>-2.8</v>
      </c>
      <c r="F132" s="151">
        <f>AVERAGE(D132:D134)</f>
        <v>75.36666666666666</v>
      </c>
      <c r="G132" s="29">
        <f>F132/F135*100-100</f>
        <v>0.48888888888886584</v>
      </c>
      <c r="H132" s="52"/>
    </row>
    <row r="133" spans="1:8" ht="12" customHeight="1" x14ac:dyDescent="0.3">
      <c r="A133" s="37">
        <v>41030</v>
      </c>
      <c r="B133" s="38">
        <v>76.5</v>
      </c>
      <c r="C133" s="38">
        <v>-1.4</v>
      </c>
      <c r="D133" s="38">
        <v>77.099999999999994</v>
      </c>
      <c r="E133" s="38">
        <v>4.3</v>
      </c>
      <c r="G133" s="29"/>
      <c r="H133" s="52"/>
    </row>
    <row r="134" spans="1:8" ht="12" customHeight="1" x14ac:dyDescent="0.3">
      <c r="A134" s="37">
        <v>41000</v>
      </c>
      <c r="B134" s="38">
        <v>72.400000000000006</v>
      </c>
      <c r="C134" s="38">
        <v>-1.8</v>
      </c>
      <c r="D134" s="38">
        <v>74</v>
      </c>
      <c r="E134" s="38">
        <v>-3.2</v>
      </c>
      <c r="G134" s="29"/>
      <c r="H134" s="52"/>
    </row>
    <row r="135" spans="1:8" ht="12" customHeight="1" x14ac:dyDescent="0.3">
      <c r="A135" s="37">
        <v>40969</v>
      </c>
      <c r="B135" s="38">
        <v>80.900000000000006</v>
      </c>
      <c r="C135" s="38">
        <v>1.4</v>
      </c>
      <c r="D135" s="38">
        <v>76.400000000000006</v>
      </c>
      <c r="E135" s="38">
        <v>1.2</v>
      </c>
      <c r="F135" s="151">
        <f>AVERAGE(D135:D137)</f>
        <v>75</v>
      </c>
      <c r="G135" s="29">
        <f>F135/F138*100-100</f>
        <v>-0.22172949002218445</v>
      </c>
      <c r="H135" s="52"/>
    </row>
    <row r="136" spans="1:8" ht="12" customHeight="1" x14ac:dyDescent="0.3">
      <c r="A136" s="37">
        <v>40940</v>
      </c>
      <c r="B136" s="38">
        <v>75.2</v>
      </c>
      <c r="C136" s="38">
        <v>3.9</v>
      </c>
      <c r="D136" s="38">
        <v>75.5</v>
      </c>
      <c r="E136" s="38">
        <v>3.3</v>
      </c>
      <c r="G136" s="29"/>
      <c r="H136" s="52"/>
    </row>
    <row r="137" spans="1:8" x14ac:dyDescent="0.3">
      <c r="A137" s="37">
        <v>40909</v>
      </c>
      <c r="B137" s="38">
        <v>72.099999999999994</v>
      </c>
      <c r="C137" s="38">
        <v>3.9</v>
      </c>
      <c r="D137" s="38">
        <v>73.099999999999994</v>
      </c>
      <c r="E137" s="38">
        <v>-1.5</v>
      </c>
      <c r="G137" s="29"/>
      <c r="H137" s="52"/>
    </row>
    <row r="138" spans="1:8" x14ac:dyDescent="0.3">
      <c r="A138" s="37">
        <v>40878</v>
      </c>
      <c r="B138" s="38">
        <v>72.3</v>
      </c>
      <c r="C138" s="38">
        <v>5.6</v>
      </c>
      <c r="D138" s="38">
        <v>74.2</v>
      </c>
      <c r="E138" s="38">
        <v>-1.2</v>
      </c>
      <c r="F138" s="151">
        <f>AVERAGE(D138:D140)</f>
        <v>75.166666666666671</v>
      </c>
      <c r="G138" s="29">
        <f>F138/F141*100-100</f>
        <v>-1.0530934620447567</v>
      </c>
      <c r="H138" s="29">
        <f>AVERAGE(B138:B149)</f>
        <v>75.216666666666669</v>
      </c>
    </row>
    <row r="139" spans="1:8" ht="15" customHeight="1" x14ac:dyDescent="0.3">
      <c r="A139" s="37">
        <v>40848</v>
      </c>
      <c r="B139" s="38">
        <v>78</v>
      </c>
      <c r="C139" s="38">
        <v>5.8</v>
      </c>
      <c r="D139" s="38">
        <v>75.099999999999994</v>
      </c>
      <c r="E139" s="38">
        <v>-1.4</v>
      </c>
      <c r="G139" s="29"/>
      <c r="H139" s="52"/>
    </row>
    <row r="140" spans="1:8" ht="15" customHeight="1" x14ac:dyDescent="0.3">
      <c r="A140" s="37">
        <v>40817</v>
      </c>
      <c r="B140" s="38">
        <v>78.099999999999994</v>
      </c>
      <c r="C140" s="38">
        <v>9.1999999999999993</v>
      </c>
      <c r="D140" s="38">
        <v>76.2</v>
      </c>
      <c r="E140" s="38">
        <v>0.7</v>
      </c>
      <c r="G140" s="29"/>
      <c r="H140" s="52"/>
    </row>
    <row r="141" spans="1:8" ht="15" customHeight="1" x14ac:dyDescent="0.3">
      <c r="A141" s="37">
        <v>40787</v>
      </c>
      <c r="B141" s="38">
        <v>77.7</v>
      </c>
      <c r="C141" s="38">
        <v>11.7</v>
      </c>
      <c r="D141" s="38">
        <v>75.7</v>
      </c>
      <c r="E141" s="38">
        <v>-0.6</v>
      </c>
      <c r="F141" s="151">
        <f>AVERAGE(D141:D143)</f>
        <v>75.966666666666669</v>
      </c>
      <c r="G141" s="29">
        <f>F141/F144*100-100</f>
        <v>0.61810154525386451</v>
      </c>
      <c r="H141" s="52"/>
    </row>
    <row r="142" spans="1:8" ht="15" customHeight="1" x14ac:dyDescent="0.3">
      <c r="A142" s="37">
        <v>40756</v>
      </c>
      <c r="B142" s="38">
        <v>73.5</v>
      </c>
      <c r="C142" s="38">
        <v>13.2</v>
      </c>
      <c r="D142" s="38">
        <v>76.099999999999994</v>
      </c>
      <c r="E142" s="38">
        <v>-0.1</v>
      </c>
      <c r="G142" s="29"/>
      <c r="H142" s="52"/>
    </row>
    <row r="143" spans="1:8" ht="15" customHeight="1" x14ac:dyDescent="0.3">
      <c r="A143" s="37">
        <v>40725</v>
      </c>
      <c r="B143" s="38">
        <v>75</v>
      </c>
      <c r="C143" s="38">
        <v>9.6999999999999993</v>
      </c>
      <c r="D143" s="38">
        <v>76.099999999999994</v>
      </c>
      <c r="E143" s="38">
        <v>0.4</v>
      </c>
      <c r="G143" s="29"/>
      <c r="H143" s="52"/>
    </row>
    <row r="144" spans="1:8" ht="15" customHeight="1" x14ac:dyDescent="0.3">
      <c r="A144" s="37">
        <v>40695</v>
      </c>
      <c r="B144" s="38">
        <v>75.2</v>
      </c>
      <c r="C144" s="38">
        <v>5.6</v>
      </c>
      <c r="D144" s="38">
        <v>75.900000000000006</v>
      </c>
      <c r="E144" s="38">
        <v>0.6</v>
      </c>
      <c r="F144" s="151">
        <f>AVERAGE(D144:D146)</f>
        <v>75.5</v>
      </c>
      <c r="G144" s="29">
        <f>F144/F147*100-100</f>
        <v>2.8610354223433063</v>
      </c>
      <c r="H144" s="52"/>
    </row>
    <row r="145" spans="1:9" ht="15" customHeight="1" x14ac:dyDescent="0.3">
      <c r="A145" s="37">
        <v>40664</v>
      </c>
      <c r="B145" s="38">
        <v>77.5</v>
      </c>
      <c r="C145" s="38">
        <v>17.399999999999999</v>
      </c>
      <c r="D145" s="38">
        <v>75.400000000000006</v>
      </c>
      <c r="E145" s="38">
        <v>0.3</v>
      </c>
      <c r="G145" s="29"/>
      <c r="H145" s="52"/>
    </row>
    <row r="146" spans="1:9" ht="15" customHeight="1" x14ac:dyDescent="0.3">
      <c r="A146" s="37">
        <v>40634</v>
      </c>
      <c r="B146" s="38">
        <v>73.7</v>
      </c>
      <c r="C146" s="38">
        <v>18.5</v>
      </c>
      <c r="D146" s="38">
        <v>75.2</v>
      </c>
      <c r="E146" s="38">
        <v>0.6</v>
      </c>
      <c r="G146" s="29"/>
      <c r="H146" s="52"/>
    </row>
    <row r="147" spans="1:9" ht="15" customHeight="1" x14ac:dyDescent="0.3">
      <c r="A147" s="37">
        <v>40603</v>
      </c>
      <c r="B147" s="38">
        <v>79.8</v>
      </c>
      <c r="C147" s="38">
        <v>15.1</v>
      </c>
      <c r="D147" s="38">
        <v>74.7</v>
      </c>
      <c r="E147" s="38">
        <v>1.5</v>
      </c>
      <c r="F147" s="151">
        <f>AVERAGE(D147:D149)</f>
        <v>73.400000000000006</v>
      </c>
      <c r="G147" s="29">
        <f>F147/F150*100-100</f>
        <v>5.4092867400670173</v>
      </c>
      <c r="H147" s="52"/>
    </row>
    <row r="148" spans="1:9" ht="15" customHeight="1" x14ac:dyDescent="0.3">
      <c r="A148" s="37">
        <v>40575</v>
      </c>
      <c r="B148" s="38">
        <v>72.400000000000006</v>
      </c>
      <c r="C148" s="38">
        <v>27.6</v>
      </c>
      <c r="D148" s="38">
        <v>73.599999999999994</v>
      </c>
      <c r="E148" s="38">
        <v>2.2999999999999998</v>
      </c>
      <c r="G148" s="29"/>
      <c r="H148" s="52"/>
    </row>
    <row r="149" spans="1:9" ht="15" customHeight="1" x14ac:dyDescent="0.3">
      <c r="A149" s="37">
        <v>40544</v>
      </c>
      <c r="B149" s="38">
        <v>69.400000000000006</v>
      </c>
      <c r="C149" s="38">
        <v>26</v>
      </c>
      <c r="D149" s="38">
        <v>71.900000000000006</v>
      </c>
      <c r="E149" s="38">
        <v>3.1</v>
      </c>
      <c r="G149" s="29"/>
      <c r="H149" s="52"/>
    </row>
    <row r="150" spans="1:9" ht="15" customHeight="1" x14ac:dyDescent="0.3">
      <c r="A150" s="37">
        <v>40513</v>
      </c>
      <c r="B150" s="38">
        <v>68.400000000000006</v>
      </c>
      <c r="C150" s="38">
        <v>24.4</v>
      </c>
      <c r="D150" s="38">
        <v>69.7</v>
      </c>
      <c r="E150" s="38">
        <v>-1.9</v>
      </c>
      <c r="F150" s="151">
        <f>AVERAGE(D150:D152)</f>
        <v>69.63333333333334</v>
      </c>
      <c r="G150" s="29">
        <f>F150/F153*100-100</f>
        <v>2.4019607843137436</v>
      </c>
      <c r="H150" s="29">
        <f>AVERAGE(B150:B161)</f>
        <v>66.424999999999997</v>
      </c>
    </row>
    <row r="151" spans="1:9" ht="15" customHeight="1" x14ac:dyDescent="0.3">
      <c r="A151" s="37">
        <v>40483</v>
      </c>
      <c r="B151" s="38">
        <v>73.7</v>
      </c>
      <c r="C151" s="38">
        <v>30.9</v>
      </c>
      <c r="D151" s="38">
        <v>71.099999999999994</v>
      </c>
      <c r="E151" s="38">
        <v>4.3</v>
      </c>
      <c r="G151" s="29"/>
      <c r="H151" s="52"/>
    </row>
    <row r="152" spans="1:9" ht="15" customHeight="1" x14ac:dyDescent="0.3">
      <c r="A152" s="37">
        <v>40452</v>
      </c>
      <c r="B152" s="38">
        <v>71.5</v>
      </c>
      <c r="C152" s="38">
        <v>19.2</v>
      </c>
      <c r="D152" s="38">
        <v>68.099999999999994</v>
      </c>
      <c r="E152" s="38">
        <v>0.4</v>
      </c>
      <c r="G152" s="29"/>
      <c r="H152" s="52"/>
      <c r="I152" s="30">
        <f>D180-D170</f>
        <v>12.399999999999999</v>
      </c>
    </row>
    <row r="153" spans="1:9" ht="15" customHeight="1" x14ac:dyDescent="0.3">
      <c r="A153" s="37">
        <v>40422</v>
      </c>
      <c r="B153" s="38">
        <v>69.5</v>
      </c>
      <c r="C153" s="38">
        <v>17</v>
      </c>
      <c r="D153" s="38">
        <v>67.8</v>
      </c>
      <c r="E153" s="38">
        <v>-0.5</v>
      </c>
      <c r="F153" s="151">
        <f>AVERAGE(D153:D155)</f>
        <v>68</v>
      </c>
      <c r="G153" s="29">
        <f>F153/F156*100-100</f>
        <v>2.2556390977443499</v>
      </c>
      <c r="H153" s="52"/>
    </row>
    <row r="154" spans="1:9" ht="15" customHeight="1" x14ac:dyDescent="0.3">
      <c r="A154" s="37">
        <v>40391</v>
      </c>
      <c r="B154" s="38">
        <v>64.900000000000006</v>
      </c>
      <c r="C154" s="38">
        <v>27.1</v>
      </c>
      <c r="D154" s="38">
        <v>68.2</v>
      </c>
      <c r="E154" s="38">
        <v>0.2</v>
      </c>
      <c r="G154" s="29"/>
      <c r="H154" s="52"/>
    </row>
    <row r="155" spans="1:9" ht="15" customHeight="1" x14ac:dyDescent="0.3">
      <c r="A155" s="37">
        <v>40360</v>
      </c>
      <c r="B155" s="38">
        <v>68.400000000000006</v>
      </c>
      <c r="C155" s="38">
        <v>24.4</v>
      </c>
      <c r="D155" s="38">
        <v>68</v>
      </c>
      <c r="E155" s="38">
        <v>-1.7</v>
      </c>
      <c r="G155" s="29"/>
      <c r="H155" s="52"/>
    </row>
    <row r="156" spans="1:9" ht="15" customHeight="1" x14ac:dyDescent="0.3">
      <c r="A156" s="37">
        <v>40330</v>
      </c>
      <c r="B156" s="38">
        <v>71.2</v>
      </c>
      <c r="C156" s="38">
        <v>33.9</v>
      </c>
      <c r="D156" s="38">
        <v>69.2</v>
      </c>
      <c r="E156" s="38">
        <v>1.3</v>
      </c>
      <c r="F156" s="151">
        <f>AVERAGE(D156:D158)</f>
        <v>66.5</v>
      </c>
      <c r="G156" s="29">
        <f>F156/F159*100-100</f>
        <v>9.9779492833516912</v>
      </c>
      <c r="H156" s="52"/>
    </row>
    <row r="157" spans="1:9" ht="15" customHeight="1" x14ac:dyDescent="0.3">
      <c r="A157" s="37">
        <v>40299</v>
      </c>
      <c r="B157" s="38">
        <v>66.099999999999994</v>
      </c>
      <c r="C157" s="38">
        <v>31.3</v>
      </c>
      <c r="D157" s="38">
        <v>68.3</v>
      </c>
      <c r="E157" s="38">
        <v>10.1</v>
      </c>
      <c r="F157" s="151"/>
      <c r="G157" s="29"/>
      <c r="H157" s="52"/>
    </row>
    <row r="158" spans="1:9" ht="15" customHeight="1" x14ac:dyDescent="0.3">
      <c r="A158" s="37">
        <v>40269</v>
      </c>
      <c r="B158" s="38">
        <v>62.2</v>
      </c>
      <c r="C158" s="38">
        <v>14.4</v>
      </c>
      <c r="D158" s="38">
        <v>62</v>
      </c>
      <c r="E158" s="38">
        <v>-4.2</v>
      </c>
      <c r="F158" s="151"/>
      <c r="G158" s="29"/>
      <c r="H158" s="52"/>
    </row>
    <row r="159" spans="1:9" ht="15" customHeight="1" x14ac:dyDescent="0.3">
      <c r="A159" s="37">
        <v>40238</v>
      </c>
      <c r="B159" s="38">
        <v>69.3</v>
      </c>
      <c r="C159" s="38">
        <v>18</v>
      </c>
      <c r="D159" s="38">
        <v>64.8</v>
      </c>
      <c r="E159" s="38">
        <v>11.3</v>
      </c>
      <c r="F159" s="151">
        <f>AVERAGE(D159:D161)</f>
        <v>60.466666666666669</v>
      </c>
      <c r="G159" s="29">
        <f>F159/F162*100-100</f>
        <v>8.3632019115890159</v>
      </c>
      <c r="H159" s="52"/>
    </row>
    <row r="160" spans="1:9" ht="15" customHeight="1" x14ac:dyDescent="0.3">
      <c r="A160" s="37">
        <v>40210</v>
      </c>
      <c r="B160" s="38">
        <v>56.8</v>
      </c>
      <c r="C160" s="38">
        <v>3.2</v>
      </c>
      <c r="D160" s="38">
        <v>58.2</v>
      </c>
      <c r="E160" s="38">
        <v>-0.3</v>
      </c>
      <c r="F160" s="151"/>
      <c r="G160" s="29"/>
      <c r="H160" s="52"/>
    </row>
    <row r="161" spans="1:8" ht="15" customHeight="1" x14ac:dyDescent="0.3">
      <c r="A161" s="37">
        <v>40179</v>
      </c>
      <c r="B161" s="38">
        <v>55.1</v>
      </c>
      <c r="C161" s="38">
        <v>-1.9</v>
      </c>
      <c r="D161" s="38">
        <v>58.4</v>
      </c>
      <c r="E161" s="38">
        <v>2.8</v>
      </c>
      <c r="F161" s="151"/>
      <c r="G161" s="29"/>
      <c r="H161" s="52"/>
    </row>
    <row r="162" spans="1:8" x14ac:dyDescent="0.3">
      <c r="A162" s="37">
        <v>40148</v>
      </c>
      <c r="B162" s="38">
        <v>55</v>
      </c>
      <c r="C162" s="38">
        <v>-7.3</v>
      </c>
      <c r="D162" s="38">
        <v>56.8</v>
      </c>
      <c r="E162" s="38">
        <v>4.2</v>
      </c>
      <c r="F162" s="151">
        <f>AVERAGE(D162:D164)</f>
        <v>55.800000000000004</v>
      </c>
      <c r="G162" s="29">
        <f>F162/F165*100-100</f>
        <v>0.41991601679664825</v>
      </c>
      <c r="H162" s="29">
        <f>AVERAGE(B162:B173)</f>
        <v>55.383333333333333</v>
      </c>
    </row>
    <row r="163" spans="1:8" x14ac:dyDescent="0.3">
      <c r="A163" s="37">
        <v>40118</v>
      </c>
      <c r="B163" s="38">
        <v>56.3</v>
      </c>
      <c r="C163" s="38">
        <v>-14.8</v>
      </c>
      <c r="D163" s="38">
        <v>54.6</v>
      </c>
      <c r="E163" s="38">
        <v>-2.5</v>
      </c>
      <c r="F163" s="151"/>
      <c r="G163" s="29"/>
      <c r="H163" s="52"/>
    </row>
    <row r="164" spans="1:8" x14ac:dyDescent="0.3">
      <c r="A164" s="37">
        <v>40087</v>
      </c>
      <c r="B164" s="38">
        <v>60</v>
      </c>
      <c r="C164" s="38">
        <v>-16.7</v>
      </c>
      <c r="D164" s="38">
        <v>56</v>
      </c>
      <c r="E164" s="38">
        <v>-3.6</v>
      </c>
      <c r="F164" s="151"/>
      <c r="G164" s="29"/>
      <c r="H164" s="52"/>
    </row>
    <row r="165" spans="1:8" x14ac:dyDescent="0.3">
      <c r="A165" s="37">
        <v>40057</v>
      </c>
      <c r="B165" s="38">
        <v>59.4</v>
      </c>
      <c r="C165" s="38">
        <v>-16.3</v>
      </c>
      <c r="D165" s="38">
        <v>58.1</v>
      </c>
      <c r="E165" s="38">
        <v>5.8</v>
      </c>
      <c r="F165" s="151">
        <f>AVERAGE(D165:D167)</f>
        <v>55.566666666666663</v>
      </c>
      <c r="G165" s="29">
        <f>F165/F168*100-100</f>
        <v>4.7768698931489553</v>
      </c>
      <c r="H165" s="52"/>
    </row>
    <row r="166" spans="1:8" x14ac:dyDescent="0.3">
      <c r="A166" s="37">
        <v>40026</v>
      </c>
      <c r="B166" s="38">
        <v>51.1</v>
      </c>
      <c r="C166" s="38">
        <v>-20.2</v>
      </c>
      <c r="D166" s="38">
        <v>54.9</v>
      </c>
      <c r="E166" s="38">
        <v>2.2000000000000002</v>
      </c>
      <c r="F166" s="153"/>
      <c r="G166" s="29"/>
      <c r="H166" s="52"/>
    </row>
    <row r="167" spans="1:8" x14ac:dyDescent="0.3">
      <c r="A167" s="37">
        <v>39995</v>
      </c>
      <c r="B167" s="38">
        <v>55</v>
      </c>
      <c r="C167" s="38">
        <v>-23.6</v>
      </c>
      <c r="D167" s="38">
        <v>53.7</v>
      </c>
      <c r="E167" s="38">
        <v>1.6</v>
      </c>
      <c r="F167" s="153"/>
      <c r="G167" s="29"/>
      <c r="H167" s="52"/>
    </row>
    <row r="168" spans="1:8" x14ac:dyDescent="0.3">
      <c r="A168" s="37">
        <v>39965</v>
      </c>
      <c r="B168" s="38">
        <v>53.2</v>
      </c>
      <c r="C168" s="38">
        <v>-21.3</v>
      </c>
      <c r="D168" s="38">
        <v>52.9</v>
      </c>
      <c r="E168" s="38">
        <v>1.5</v>
      </c>
      <c r="F168" s="151">
        <f>AVERAGE(D168:D170)</f>
        <v>53.033333333333331</v>
      </c>
      <c r="G168" s="29">
        <f>F168/F171*100-100</f>
        <v>-6.9590643274853932</v>
      </c>
      <c r="H168" s="52"/>
    </row>
    <row r="169" spans="1:8" x14ac:dyDescent="0.3">
      <c r="A169" s="37">
        <v>39934</v>
      </c>
      <c r="B169" s="38">
        <v>50.3</v>
      </c>
      <c r="C169" s="38">
        <v>-23</v>
      </c>
      <c r="D169" s="38">
        <v>52.1</v>
      </c>
      <c r="E169" s="38">
        <v>-3.7</v>
      </c>
      <c r="F169" s="153"/>
      <c r="G169" s="29"/>
      <c r="H169" s="29"/>
    </row>
    <row r="170" spans="1:8" x14ac:dyDescent="0.3">
      <c r="A170" s="37">
        <v>39904</v>
      </c>
      <c r="B170" s="38">
        <v>54.3</v>
      </c>
      <c r="C170" s="38">
        <v>-22.1</v>
      </c>
      <c r="D170" s="38">
        <v>54.1</v>
      </c>
      <c r="E170" s="38">
        <v>-3.8</v>
      </c>
      <c r="F170" s="153"/>
      <c r="G170" s="29"/>
      <c r="H170" s="29"/>
    </row>
    <row r="171" spans="1:8" x14ac:dyDescent="0.3">
      <c r="A171" s="37">
        <v>39873</v>
      </c>
      <c r="B171" s="38">
        <v>58.8</v>
      </c>
      <c r="C171" s="38">
        <v>-11</v>
      </c>
      <c r="D171" s="38">
        <v>56.2</v>
      </c>
      <c r="E171" s="38">
        <v>-0.4</v>
      </c>
      <c r="F171" s="151">
        <f>AVERAGE(D171:D173)</f>
        <v>57</v>
      </c>
      <c r="G171" s="29">
        <f>F171/F174*100-100</f>
        <v>-12.037037037037038</v>
      </c>
      <c r="H171" s="29"/>
    </row>
    <row r="172" spans="1:8" x14ac:dyDescent="0.3">
      <c r="A172" s="37">
        <v>39845</v>
      </c>
      <c r="B172" s="38">
        <v>55</v>
      </c>
      <c r="C172" s="38">
        <v>-17.2</v>
      </c>
      <c r="D172" s="38">
        <v>56.4</v>
      </c>
      <c r="E172" s="38">
        <v>-3.3</v>
      </c>
      <c r="H172" s="29"/>
    </row>
    <row r="173" spans="1:8" x14ac:dyDescent="0.3">
      <c r="A173" s="37">
        <v>39814</v>
      </c>
      <c r="B173" s="38">
        <v>56.2</v>
      </c>
      <c r="C173" s="38">
        <v>-15.2</v>
      </c>
      <c r="D173" s="38">
        <v>58.4</v>
      </c>
      <c r="E173" s="38">
        <v>-6</v>
      </c>
      <c r="F173" s="29"/>
      <c r="H173" s="29"/>
    </row>
    <row r="174" spans="1:8" x14ac:dyDescent="0.3">
      <c r="A174" s="37">
        <v>39783</v>
      </c>
      <c r="B174" s="38">
        <v>59.4</v>
      </c>
      <c r="C174" s="38">
        <v>-5.0999999999999996</v>
      </c>
      <c r="D174" s="38">
        <v>62</v>
      </c>
      <c r="E174" s="38">
        <v>-4.8</v>
      </c>
      <c r="F174" s="151">
        <f>AVERAGE(D174:D176)</f>
        <v>64.8</v>
      </c>
      <c r="G174" s="29">
        <f>F174/F177*100-100</f>
        <v>-6.8519405845711674</v>
      </c>
      <c r="H174" s="29">
        <f>AVERAGE(B174:B185)</f>
        <v>67.158333333333331</v>
      </c>
    </row>
    <row r="175" spans="1:8" x14ac:dyDescent="0.3">
      <c r="A175" s="37">
        <v>39753</v>
      </c>
      <c r="B175" s="38">
        <v>66.099999999999994</v>
      </c>
      <c r="C175" s="38">
        <v>-2.7</v>
      </c>
      <c r="D175" s="38">
        <v>65.099999999999994</v>
      </c>
      <c r="E175" s="38">
        <v>-3.3</v>
      </c>
      <c r="F175" s="153"/>
      <c r="G175" s="29"/>
      <c r="H175" s="29"/>
    </row>
    <row r="176" spans="1:8" x14ac:dyDescent="0.3">
      <c r="A176" s="37">
        <v>39722</v>
      </c>
      <c r="B176" s="38">
        <v>72</v>
      </c>
      <c r="C176" s="38">
        <v>3.5</v>
      </c>
      <c r="D176" s="38">
        <v>67.3</v>
      </c>
      <c r="E176" s="38">
        <v>-3</v>
      </c>
      <c r="F176" s="153"/>
      <c r="G176" s="29"/>
      <c r="H176" s="29"/>
    </row>
    <row r="177" spans="1:8" x14ac:dyDescent="0.3">
      <c r="A177" s="37">
        <v>39692</v>
      </c>
      <c r="B177" s="38">
        <v>71</v>
      </c>
      <c r="C177" s="38">
        <v>12.2</v>
      </c>
      <c r="D177" s="38">
        <v>69.400000000000006</v>
      </c>
      <c r="E177" s="38">
        <v>0.8</v>
      </c>
      <c r="F177" s="151">
        <f>AVERAGE(D177:D179)</f>
        <v>69.566666666666677</v>
      </c>
      <c r="G177" s="29">
        <f>F177/F180*100-100</f>
        <v>4.141716566866279</v>
      </c>
      <c r="H177" s="29"/>
    </row>
    <row r="178" spans="1:8" x14ac:dyDescent="0.3">
      <c r="A178" s="37">
        <v>39661</v>
      </c>
      <c r="B178" s="38">
        <v>64.099999999999994</v>
      </c>
      <c r="C178" s="38">
        <v>1.3</v>
      </c>
      <c r="D178" s="38">
        <v>68.900000000000006</v>
      </c>
      <c r="E178" s="38">
        <v>-2.2000000000000002</v>
      </c>
      <c r="H178" s="29"/>
    </row>
    <row r="179" spans="1:8" x14ac:dyDescent="0.3">
      <c r="A179" s="37">
        <v>39630</v>
      </c>
      <c r="B179" s="38">
        <v>71.900000000000006</v>
      </c>
      <c r="C179" s="38">
        <v>13.6</v>
      </c>
      <c r="D179" s="38">
        <v>70.400000000000006</v>
      </c>
      <c r="E179" s="38">
        <v>6</v>
      </c>
      <c r="H179" s="29"/>
    </row>
    <row r="180" spans="1:8" x14ac:dyDescent="0.3">
      <c r="A180" s="37">
        <v>39600</v>
      </c>
      <c r="B180" s="38">
        <v>67.599999999999994</v>
      </c>
      <c r="C180" s="38">
        <v>4</v>
      </c>
      <c r="D180" s="38">
        <v>66.5</v>
      </c>
      <c r="E180" s="38">
        <v>-1.3</v>
      </c>
      <c r="F180" s="151">
        <f>AVERAGE(D180:D182)</f>
        <v>66.8</v>
      </c>
      <c r="G180" s="29">
        <f>F180/F183*100-100</f>
        <v>-0.44709388971685371</v>
      </c>
      <c r="H180" s="29"/>
    </row>
    <row r="181" spans="1:8" x14ac:dyDescent="0.3">
      <c r="A181" s="37">
        <v>39569</v>
      </c>
      <c r="B181" s="38">
        <v>65.400000000000006</v>
      </c>
      <c r="C181" s="38">
        <v>6</v>
      </c>
      <c r="D181" s="38">
        <v>67.3</v>
      </c>
      <c r="E181" s="38">
        <v>1.1000000000000001</v>
      </c>
      <c r="F181" s="153"/>
      <c r="G181" s="29"/>
      <c r="H181" s="29"/>
    </row>
    <row r="182" spans="1:8" x14ac:dyDescent="0.3">
      <c r="A182" s="37">
        <v>39539</v>
      </c>
      <c r="B182" s="38">
        <v>69.7</v>
      </c>
      <c r="C182" s="38">
        <v>9.6</v>
      </c>
      <c r="D182" s="38">
        <v>66.599999999999994</v>
      </c>
      <c r="E182" s="38">
        <v>-0.8</v>
      </c>
      <c r="F182" s="153"/>
      <c r="G182" s="29"/>
      <c r="H182" s="29"/>
    </row>
    <row r="183" spans="1:8" x14ac:dyDescent="0.3">
      <c r="A183" s="37">
        <v>39508</v>
      </c>
      <c r="B183" s="38">
        <v>66</v>
      </c>
      <c r="C183" s="38">
        <v>0.9</v>
      </c>
      <c r="D183" s="38">
        <v>67.2</v>
      </c>
      <c r="E183" s="38">
        <v>0.4</v>
      </c>
      <c r="F183" s="151">
        <f>AVERAGE(D183:D185)</f>
        <v>67.100000000000009</v>
      </c>
      <c r="G183" s="29" t="e">
        <f>F183/F186*100-100</f>
        <v>#DIV/0!</v>
      </c>
      <c r="H183" s="29"/>
    </row>
    <row r="184" spans="1:8" x14ac:dyDescent="0.3">
      <c r="A184" s="37">
        <v>39479</v>
      </c>
      <c r="B184" s="38">
        <v>66.400000000000006</v>
      </c>
      <c r="C184" s="38">
        <v>4.8</v>
      </c>
      <c r="D184" s="38">
        <v>66.900000000000006</v>
      </c>
      <c r="E184" s="38">
        <v>-0.4</v>
      </c>
      <c r="H184" s="29"/>
    </row>
    <row r="185" spans="1:8" x14ac:dyDescent="0.3">
      <c r="A185" s="37">
        <v>39448</v>
      </c>
      <c r="B185" s="38">
        <v>66.3</v>
      </c>
      <c r="C185" s="38">
        <v>8.8000000000000007</v>
      </c>
      <c r="D185" s="38">
        <v>67.2</v>
      </c>
      <c r="E185" s="38">
        <v>-0.3</v>
      </c>
      <c r="H185" s="29"/>
    </row>
    <row r="186" spans="1:8" x14ac:dyDescent="0.3">
      <c r="A186" s="37">
        <v>39417</v>
      </c>
      <c r="B186" s="45">
        <v>62.5</v>
      </c>
      <c r="C186" s="45">
        <v>-0.1</v>
      </c>
      <c r="D186" s="45">
        <v>67.099999999999994</v>
      </c>
      <c r="E186" s="38">
        <v>3.5</v>
      </c>
      <c r="H186" s="29">
        <f>AVERAGE(B186:B197)</f>
        <v>64.158333333333331</v>
      </c>
    </row>
    <row r="187" spans="1:8" x14ac:dyDescent="0.3">
      <c r="A187" s="37">
        <v>39387</v>
      </c>
      <c r="B187" s="45">
        <v>68</v>
      </c>
      <c r="C187" s="45">
        <v>1.6</v>
      </c>
      <c r="D187" s="45">
        <v>64.8</v>
      </c>
      <c r="E187" s="38">
        <v>-0.7</v>
      </c>
    </row>
    <row r="188" spans="1:8" x14ac:dyDescent="0.3">
      <c r="A188" s="37">
        <v>39356</v>
      </c>
      <c r="B188" s="45">
        <v>69.599999999999994</v>
      </c>
      <c r="C188" s="45">
        <v>4.4000000000000004</v>
      </c>
      <c r="D188" s="45">
        <v>65.2</v>
      </c>
      <c r="E188" s="38">
        <v>1.6</v>
      </c>
    </row>
    <row r="189" spans="1:8" x14ac:dyDescent="0.3">
      <c r="A189" s="37">
        <v>39326</v>
      </c>
      <c r="B189" s="45">
        <v>63.3</v>
      </c>
      <c r="C189" s="45">
        <v>-1</v>
      </c>
      <c r="D189" s="45">
        <v>64.2</v>
      </c>
      <c r="E189" s="38">
        <v>-2.5</v>
      </c>
    </row>
    <row r="190" spans="1:8" x14ac:dyDescent="0.3">
      <c r="A190" s="37">
        <v>39295</v>
      </c>
      <c r="B190" s="45">
        <v>63.2</v>
      </c>
      <c r="C190" s="45">
        <v>8.6999999999999993</v>
      </c>
      <c r="D190" s="45">
        <v>65.900000000000006</v>
      </c>
      <c r="E190" s="38">
        <v>3.9</v>
      </c>
    </row>
    <row r="191" spans="1:8" x14ac:dyDescent="0.3">
      <c r="A191" s="37">
        <v>39264</v>
      </c>
      <c r="B191" s="45">
        <v>63.3</v>
      </c>
      <c r="C191" s="45">
        <v>5.2</v>
      </c>
      <c r="D191" s="45">
        <v>63.4</v>
      </c>
      <c r="E191" s="38">
        <v>-2.2999999999999998</v>
      </c>
    </row>
    <row r="192" spans="1:8" x14ac:dyDescent="0.3">
      <c r="A192" s="37">
        <v>39234</v>
      </c>
      <c r="B192" s="45">
        <v>65</v>
      </c>
      <c r="C192" s="45">
        <v>6.4</v>
      </c>
      <c r="D192" s="45">
        <v>64.900000000000006</v>
      </c>
      <c r="E192" s="38">
        <v>4.2</v>
      </c>
    </row>
    <row r="193" spans="1:8" x14ac:dyDescent="0.3">
      <c r="A193" s="37">
        <v>39203</v>
      </c>
      <c r="B193" s="45">
        <v>61.7</v>
      </c>
      <c r="C193" s="45">
        <v>2.4</v>
      </c>
      <c r="D193" s="45">
        <v>62.3</v>
      </c>
      <c r="E193" s="38">
        <v>-3</v>
      </c>
    </row>
    <row r="194" spans="1:8" x14ac:dyDescent="0.3">
      <c r="A194" s="37">
        <v>39173</v>
      </c>
      <c r="B194" s="45">
        <v>63.6</v>
      </c>
      <c r="C194" s="45">
        <v>8.1999999999999993</v>
      </c>
      <c r="D194" s="45">
        <v>64.2</v>
      </c>
      <c r="E194" s="38">
        <v>1.8</v>
      </c>
    </row>
    <row r="195" spans="1:8" x14ac:dyDescent="0.3">
      <c r="A195" s="37">
        <v>39142</v>
      </c>
      <c r="B195" s="45">
        <v>65.400000000000006</v>
      </c>
      <c r="C195" s="45">
        <v>5</v>
      </c>
      <c r="D195" s="45">
        <v>63</v>
      </c>
      <c r="E195" s="38">
        <v>-3.6</v>
      </c>
    </row>
    <row r="196" spans="1:8" x14ac:dyDescent="0.3">
      <c r="A196" s="37">
        <v>39114</v>
      </c>
      <c r="B196" s="45">
        <v>63.4</v>
      </c>
      <c r="C196" s="45">
        <v>10.8</v>
      </c>
      <c r="D196" s="45">
        <v>65.3</v>
      </c>
      <c r="E196" s="38">
        <v>4.9000000000000004</v>
      </c>
    </row>
    <row r="197" spans="1:8" x14ac:dyDescent="0.3">
      <c r="A197" s="37">
        <v>39083</v>
      </c>
      <c r="B197" s="45">
        <v>60.9</v>
      </c>
      <c r="C197" s="45">
        <v>8.9</v>
      </c>
      <c r="D197" s="45">
        <v>62.3</v>
      </c>
      <c r="E197" s="38">
        <v>-3.4</v>
      </c>
    </row>
    <row r="198" spans="1:8" x14ac:dyDescent="0.3">
      <c r="A198" s="37">
        <v>39052</v>
      </c>
      <c r="B198" s="45">
        <v>62.6</v>
      </c>
      <c r="C198" s="45">
        <v>8.5</v>
      </c>
      <c r="D198" s="45">
        <v>64.5</v>
      </c>
      <c r="E198" s="38">
        <v>2.1</v>
      </c>
      <c r="H198" s="29">
        <f>AVERAGE(B198:B209)</f>
        <v>61.158333333333331</v>
      </c>
    </row>
    <row r="199" spans="1:8" x14ac:dyDescent="0.3">
      <c r="A199" s="37">
        <v>39022</v>
      </c>
      <c r="B199" s="45">
        <v>66.900000000000006</v>
      </c>
      <c r="C199" s="45">
        <v>14.3</v>
      </c>
      <c r="D199" s="45">
        <v>63.2</v>
      </c>
      <c r="E199" s="38">
        <v>-0.6</v>
      </c>
    </row>
    <row r="200" spans="1:8" x14ac:dyDescent="0.3">
      <c r="A200" s="37">
        <v>38991</v>
      </c>
      <c r="B200" s="45">
        <v>66.7</v>
      </c>
      <c r="C200" s="45">
        <v>17.399999999999999</v>
      </c>
      <c r="D200" s="45">
        <v>63.6</v>
      </c>
      <c r="E200" s="38">
        <v>-0.5</v>
      </c>
    </row>
    <row r="201" spans="1:8" x14ac:dyDescent="0.3">
      <c r="A201" s="37">
        <v>38961</v>
      </c>
      <c r="B201" s="45">
        <v>63.9</v>
      </c>
      <c r="C201" s="45">
        <v>17.3</v>
      </c>
      <c r="D201" s="45">
        <v>63.9</v>
      </c>
      <c r="E201" s="38">
        <v>5.3</v>
      </c>
    </row>
    <row r="202" spans="1:8" x14ac:dyDescent="0.3">
      <c r="A202" s="37">
        <v>38930</v>
      </c>
      <c r="B202" s="45">
        <v>58.1</v>
      </c>
      <c r="C202" s="45">
        <v>13.9</v>
      </c>
      <c r="D202" s="45">
        <v>60.7</v>
      </c>
      <c r="E202" s="38">
        <v>-1.3</v>
      </c>
    </row>
    <row r="203" spans="1:8" x14ac:dyDescent="0.3">
      <c r="A203" s="37">
        <v>38899</v>
      </c>
      <c r="B203" s="45">
        <v>60.2</v>
      </c>
      <c r="C203" s="45">
        <v>18.100000000000001</v>
      </c>
      <c r="D203" s="45">
        <v>61.5</v>
      </c>
      <c r="E203" s="38">
        <v>0.7</v>
      </c>
    </row>
    <row r="204" spans="1:8" x14ac:dyDescent="0.3">
      <c r="A204" s="37">
        <v>38869</v>
      </c>
      <c r="B204" s="45">
        <v>61.1</v>
      </c>
      <c r="C204" s="45">
        <v>16.600000000000001</v>
      </c>
      <c r="D204" s="45">
        <v>61</v>
      </c>
      <c r="E204" s="38">
        <v>2</v>
      </c>
    </row>
    <row r="205" spans="1:8" x14ac:dyDescent="0.3">
      <c r="A205" s="37">
        <v>38838</v>
      </c>
      <c r="B205" s="45">
        <v>60.2</v>
      </c>
      <c r="C205" s="45">
        <v>16.600000000000001</v>
      </c>
      <c r="D205" s="45">
        <v>59.8</v>
      </c>
      <c r="E205" s="38">
        <v>-0.4</v>
      </c>
    </row>
    <row r="206" spans="1:8" x14ac:dyDescent="0.3">
      <c r="A206" s="37">
        <v>38808</v>
      </c>
      <c r="B206" s="45">
        <v>58.8</v>
      </c>
      <c r="C206" s="45">
        <v>12.8</v>
      </c>
      <c r="D206" s="45">
        <v>60.1</v>
      </c>
      <c r="E206" s="38">
        <v>1.3</v>
      </c>
    </row>
    <row r="207" spans="1:8" x14ac:dyDescent="0.3">
      <c r="A207" s="37">
        <v>38777</v>
      </c>
      <c r="B207" s="45">
        <v>62.3</v>
      </c>
      <c r="C207" s="45">
        <v>27.3</v>
      </c>
      <c r="D207" s="45">
        <v>59.3</v>
      </c>
      <c r="E207" s="38">
        <v>0.4</v>
      </c>
    </row>
    <row r="208" spans="1:8" x14ac:dyDescent="0.3">
      <c r="A208" s="37">
        <v>38749</v>
      </c>
      <c r="B208" s="45">
        <v>57.2</v>
      </c>
      <c r="C208" s="45">
        <v>23.9</v>
      </c>
      <c r="D208" s="45">
        <v>59.1</v>
      </c>
      <c r="E208" s="38">
        <v>2.2000000000000002</v>
      </c>
    </row>
    <row r="209" spans="1:8" x14ac:dyDescent="0.3">
      <c r="A209" s="37">
        <v>38718</v>
      </c>
      <c r="B209" s="45">
        <v>55.9</v>
      </c>
      <c r="C209" s="45">
        <v>18.3</v>
      </c>
      <c r="D209" s="45">
        <v>57.8</v>
      </c>
      <c r="E209" s="38">
        <v>1.2</v>
      </c>
    </row>
    <row r="210" spans="1:8" x14ac:dyDescent="0.3">
      <c r="A210" s="37">
        <v>38687</v>
      </c>
      <c r="B210" s="45">
        <v>57.7</v>
      </c>
      <c r="C210" s="45">
        <v>18.100000000000001</v>
      </c>
      <c r="D210" s="45">
        <v>57.2</v>
      </c>
      <c r="E210" s="38">
        <v>4.0999999999999996</v>
      </c>
      <c r="H210" s="29">
        <f>AVERAGE(B210:B221)</f>
        <v>52.333333333333343</v>
      </c>
    </row>
    <row r="211" spans="1:8" x14ac:dyDescent="0.3">
      <c r="A211" s="37">
        <v>38657</v>
      </c>
      <c r="B211" s="45">
        <v>58.6</v>
      </c>
      <c r="C211" s="45">
        <v>7.1</v>
      </c>
      <c r="D211" s="45">
        <v>55</v>
      </c>
      <c r="E211" s="38">
        <v>0</v>
      </c>
    </row>
    <row r="212" spans="1:8" x14ac:dyDescent="0.3">
      <c r="A212" s="37">
        <v>38626</v>
      </c>
      <c r="B212" s="45">
        <v>56.8</v>
      </c>
      <c r="C212" s="45">
        <v>9.9</v>
      </c>
      <c r="D212" s="45">
        <v>55</v>
      </c>
      <c r="E212" s="38">
        <v>2.4</v>
      </c>
    </row>
    <row r="213" spans="1:8" x14ac:dyDescent="0.3">
      <c r="A213" s="37">
        <v>38596</v>
      </c>
      <c r="B213" s="45">
        <v>54.5</v>
      </c>
      <c r="C213" s="45">
        <v>9.8000000000000007</v>
      </c>
      <c r="D213" s="45">
        <v>53.7</v>
      </c>
      <c r="E213" s="38">
        <v>0.7</v>
      </c>
    </row>
    <row r="214" spans="1:8" x14ac:dyDescent="0.3">
      <c r="A214" s="37">
        <v>38565</v>
      </c>
      <c r="B214" s="45">
        <v>51</v>
      </c>
      <c r="C214" s="45">
        <v>13.3</v>
      </c>
      <c r="D214" s="45">
        <v>53.3</v>
      </c>
      <c r="E214" s="38">
        <v>2.4</v>
      </c>
    </row>
    <row r="215" spans="1:8" x14ac:dyDescent="0.3">
      <c r="A215" s="37">
        <v>38534</v>
      </c>
      <c r="B215" s="45">
        <v>51</v>
      </c>
      <c r="C215" s="45">
        <v>4.8</v>
      </c>
      <c r="D215" s="45">
        <v>52.1</v>
      </c>
      <c r="E215" s="38">
        <v>2.2999999999999998</v>
      </c>
    </row>
    <row r="216" spans="1:8" x14ac:dyDescent="0.3">
      <c r="A216" s="37">
        <v>38504</v>
      </c>
      <c r="B216" s="45">
        <v>52.4</v>
      </c>
      <c r="C216" s="45">
        <v>9.5</v>
      </c>
      <c r="D216" s="45">
        <v>50.9</v>
      </c>
      <c r="E216" s="38">
        <v>-3.2</v>
      </c>
    </row>
    <row r="217" spans="1:8" x14ac:dyDescent="0.3">
      <c r="A217" s="37">
        <v>38473</v>
      </c>
      <c r="B217" s="45">
        <v>51.6</v>
      </c>
      <c r="C217" s="45">
        <v>11.4</v>
      </c>
      <c r="D217" s="45">
        <v>52.6</v>
      </c>
      <c r="E217" s="38">
        <v>3.6</v>
      </c>
    </row>
    <row r="218" spans="1:8" x14ac:dyDescent="0.3">
      <c r="A218" s="37">
        <v>38443</v>
      </c>
      <c r="B218" s="45">
        <v>52.1</v>
      </c>
      <c r="C218" s="45">
        <v>10.4</v>
      </c>
      <c r="D218" s="45">
        <v>50.7</v>
      </c>
      <c r="E218" s="38">
        <v>4.9000000000000004</v>
      </c>
    </row>
    <row r="219" spans="1:8" x14ac:dyDescent="0.3">
      <c r="A219" s="37">
        <v>38412</v>
      </c>
      <c r="B219" s="45">
        <v>49</v>
      </c>
      <c r="C219" s="45">
        <v>1.5</v>
      </c>
      <c r="D219" s="45">
        <v>48.4</v>
      </c>
      <c r="E219" s="38">
        <v>1.3</v>
      </c>
    </row>
    <row r="220" spans="1:8" x14ac:dyDescent="0.3">
      <c r="A220" s="37">
        <v>38384</v>
      </c>
      <c r="B220" s="45">
        <v>46.1</v>
      </c>
      <c r="C220" s="45">
        <v>4.2</v>
      </c>
      <c r="D220" s="45">
        <v>47.7</v>
      </c>
      <c r="E220" s="38">
        <v>-4</v>
      </c>
    </row>
    <row r="221" spans="1:8" x14ac:dyDescent="0.3">
      <c r="A221" s="37">
        <v>38353</v>
      </c>
      <c r="B221" s="45">
        <v>47.2</v>
      </c>
      <c r="C221" s="45">
        <v>9.9</v>
      </c>
      <c r="D221" s="45">
        <v>49.7</v>
      </c>
      <c r="E221" s="38">
        <v>3.2</v>
      </c>
    </row>
    <row r="222" spans="1:8" x14ac:dyDescent="0.3">
      <c r="A222" s="37">
        <v>38322</v>
      </c>
      <c r="B222" s="45">
        <v>48.9</v>
      </c>
      <c r="C222" s="45">
        <v>10.8</v>
      </c>
      <c r="D222" s="45">
        <v>48.2</v>
      </c>
      <c r="E222" s="38">
        <v>-5.7</v>
      </c>
      <c r="H222" s="29">
        <f>AVERAGE(B222:B233)</f>
        <v>47.958333333333321</v>
      </c>
    </row>
    <row r="223" spans="1:8" x14ac:dyDescent="0.3">
      <c r="A223" s="37">
        <v>38292</v>
      </c>
      <c r="B223" s="45">
        <v>54.7</v>
      </c>
      <c r="C223" s="45">
        <v>12.5</v>
      </c>
      <c r="D223" s="45">
        <v>51.1</v>
      </c>
      <c r="E223" s="38">
        <v>4.3</v>
      </c>
    </row>
    <row r="224" spans="1:8" x14ac:dyDescent="0.3">
      <c r="A224" s="37">
        <v>38261</v>
      </c>
      <c r="B224" s="45">
        <v>51.7</v>
      </c>
      <c r="C224" s="45">
        <v>9</v>
      </c>
      <c r="D224" s="45">
        <v>49</v>
      </c>
      <c r="E224" s="38">
        <v>-0.3</v>
      </c>
    </row>
    <row r="225" spans="1:8" x14ac:dyDescent="0.3">
      <c r="A225" s="37">
        <v>38231</v>
      </c>
      <c r="B225" s="45">
        <v>49.6</v>
      </c>
      <c r="C225" s="45">
        <v>12.7</v>
      </c>
      <c r="D225" s="45">
        <v>49.2</v>
      </c>
      <c r="E225" s="38">
        <v>2.7</v>
      </c>
    </row>
    <row r="226" spans="1:8" x14ac:dyDescent="0.3">
      <c r="A226" s="37">
        <v>38200</v>
      </c>
      <c r="B226" s="45">
        <v>45</v>
      </c>
      <c r="C226" s="45">
        <v>13.4</v>
      </c>
      <c r="D226" s="45">
        <v>47.9</v>
      </c>
      <c r="E226" s="38">
        <v>-2.4</v>
      </c>
    </row>
    <row r="227" spans="1:8" x14ac:dyDescent="0.3">
      <c r="A227" s="37">
        <v>38169</v>
      </c>
      <c r="B227" s="45">
        <v>48.6</v>
      </c>
      <c r="C227" s="45">
        <v>10.1</v>
      </c>
      <c r="D227" s="45">
        <v>49.1</v>
      </c>
      <c r="E227" s="38">
        <v>4.4000000000000004</v>
      </c>
    </row>
    <row r="228" spans="1:8" x14ac:dyDescent="0.3">
      <c r="A228" s="37">
        <v>38139</v>
      </c>
      <c r="B228" s="45">
        <v>47.9</v>
      </c>
      <c r="C228" s="45">
        <v>8.9</v>
      </c>
      <c r="D228" s="45">
        <v>47</v>
      </c>
      <c r="E228" s="38">
        <v>-0.4</v>
      </c>
    </row>
    <row r="229" spans="1:8" x14ac:dyDescent="0.3">
      <c r="A229" s="37">
        <v>38108</v>
      </c>
      <c r="B229" s="45">
        <v>46.4</v>
      </c>
      <c r="C229" s="45">
        <v>5.0999999999999996</v>
      </c>
      <c r="D229" s="45">
        <v>47.2</v>
      </c>
      <c r="E229" s="38">
        <v>1.5</v>
      </c>
    </row>
    <row r="230" spans="1:8" x14ac:dyDescent="0.3">
      <c r="A230" s="37">
        <v>38078</v>
      </c>
      <c r="B230" s="45">
        <v>47.2</v>
      </c>
      <c r="C230" s="45">
        <v>5.5</v>
      </c>
      <c r="D230" s="45">
        <v>46.5</v>
      </c>
      <c r="E230" s="38">
        <v>2.6</v>
      </c>
    </row>
    <row r="231" spans="1:8" x14ac:dyDescent="0.3">
      <c r="A231" s="37">
        <v>38047</v>
      </c>
      <c r="B231" s="45">
        <v>48.2</v>
      </c>
      <c r="C231" s="45">
        <v>4.5999999999999996</v>
      </c>
      <c r="D231" s="45">
        <v>45.3</v>
      </c>
      <c r="E231" s="38">
        <v>-2.6</v>
      </c>
    </row>
    <row r="232" spans="1:8" x14ac:dyDescent="0.3">
      <c r="A232" s="37">
        <v>38018</v>
      </c>
      <c r="B232" s="45">
        <v>44.3</v>
      </c>
      <c r="C232" s="45">
        <v>2.2000000000000002</v>
      </c>
      <c r="D232" s="45">
        <v>46.5</v>
      </c>
      <c r="E232" s="38">
        <v>1.9</v>
      </c>
    </row>
    <row r="233" spans="1:8" x14ac:dyDescent="0.3">
      <c r="A233" s="37">
        <v>37987</v>
      </c>
      <c r="B233" s="45">
        <v>43</v>
      </c>
      <c r="C233" s="45">
        <v>-3</v>
      </c>
      <c r="D233" s="45">
        <v>45.6</v>
      </c>
      <c r="E233" s="38">
        <v>1.2</v>
      </c>
    </row>
    <row r="234" spans="1:8" x14ac:dyDescent="0.3">
      <c r="A234" s="37">
        <v>37956</v>
      </c>
      <c r="B234" s="45">
        <v>44.1</v>
      </c>
      <c r="C234" s="45">
        <v>3.9</v>
      </c>
      <c r="D234" s="45">
        <v>45.1</v>
      </c>
      <c r="E234" s="38">
        <v>-2.5</v>
      </c>
      <c r="H234" s="29">
        <f>AVERAGE(B234:B245)</f>
        <v>44.550000000000004</v>
      </c>
    </row>
    <row r="235" spans="1:8" x14ac:dyDescent="0.3">
      <c r="A235" s="37">
        <v>37926</v>
      </c>
      <c r="B235" s="45">
        <v>48.6</v>
      </c>
      <c r="C235" s="45">
        <v>4.3</v>
      </c>
      <c r="D235" s="45">
        <v>46.2</v>
      </c>
      <c r="E235" s="38">
        <v>4.7</v>
      </c>
    </row>
    <row r="236" spans="1:8" x14ac:dyDescent="0.3">
      <c r="A236" s="37">
        <v>37895</v>
      </c>
      <c r="B236" s="45">
        <v>47.4</v>
      </c>
      <c r="C236" s="45">
        <v>0.1</v>
      </c>
      <c r="D236" s="45">
        <v>44.2</v>
      </c>
      <c r="E236" s="38">
        <v>0.8</v>
      </c>
    </row>
    <row r="237" spans="1:8" x14ac:dyDescent="0.3">
      <c r="A237" s="37">
        <v>37865</v>
      </c>
      <c r="B237" s="45">
        <v>44.1</v>
      </c>
      <c r="C237" s="45">
        <v>1.6</v>
      </c>
      <c r="D237" s="45">
        <v>43.8</v>
      </c>
      <c r="E237" s="38">
        <v>-0.3</v>
      </c>
    </row>
    <row r="238" spans="1:8" x14ac:dyDescent="0.3">
      <c r="A238" s="37">
        <v>37834</v>
      </c>
      <c r="B238" s="45">
        <v>39.700000000000003</v>
      </c>
      <c r="C238" s="45">
        <v>-3.8</v>
      </c>
      <c r="D238" s="45">
        <v>44</v>
      </c>
      <c r="E238" s="38">
        <v>1.3</v>
      </c>
    </row>
    <row r="239" spans="1:8" x14ac:dyDescent="0.3">
      <c r="A239" s="37">
        <v>37803</v>
      </c>
      <c r="B239" s="45">
        <v>44.1</v>
      </c>
      <c r="C239" s="45">
        <v>3.5</v>
      </c>
      <c r="D239" s="45">
        <v>43.4</v>
      </c>
      <c r="E239" s="38">
        <v>-2.7</v>
      </c>
    </row>
    <row r="240" spans="1:8" x14ac:dyDescent="0.3">
      <c r="A240" s="37">
        <v>37773</v>
      </c>
      <c r="B240" s="45">
        <v>44</v>
      </c>
      <c r="C240" s="45">
        <v>-3.1</v>
      </c>
      <c r="D240" s="45">
        <v>44.6</v>
      </c>
      <c r="E240" s="38">
        <v>2</v>
      </c>
    </row>
    <row r="241" spans="1:8" x14ac:dyDescent="0.3">
      <c r="A241" s="37">
        <v>37742</v>
      </c>
      <c r="B241" s="45">
        <v>44.1</v>
      </c>
      <c r="C241" s="45">
        <v>10</v>
      </c>
      <c r="D241" s="45">
        <v>43.7</v>
      </c>
      <c r="E241" s="38">
        <v>-0.9</v>
      </c>
    </row>
    <row r="242" spans="1:8" x14ac:dyDescent="0.3">
      <c r="A242" s="37">
        <v>37712</v>
      </c>
      <c r="B242" s="45">
        <v>44.8</v>
      </c>
      <c r="C242" s="45">
        <v>-2.7</v>
      </c>
      <c r="D242" s="45">
        <v>44.1</v>
      </c>
      <c r="E242" s="38">
        <v>-3.4</v>
      </c>
    </row>
    <row r="243" spans="1:8" x14ac:dyDescent="0.3">
      <c r="A243" s="37">
        <v>37681</v>
      </c>
      <c r="B243" s="45">
        <v>46.1</v>
      </c>
      <c r="C243" s="45">
        <v>8.9</v>
      </c>
      <c r="D243" s="45">
        <v>45.7</v>
      </c>
      <c r="E243" s="38">
        <v>1.2</v>
      </c>
    </row>
    <row r="244" spans="1:8" x14ac:dyDescent="0.3">
      <c r="A244" s="37">
        <v>37653</v>
      </c>
      <c r="B244" s="45">
        <v>43.3</v>
      </c>
      <c r="C244" s="45">
        <v>5</v>
      </c>
      <c r="D244" s="45">
        <v>45.1</v>
      </c>
      <c r="E244" s="38">
        <v>-1.8</v>
      </c>
    </row>
    <row r="245" spans="1:8" x14ac:dyDescent="0.3">
      <c r="A245" s="37">
        <v>37622</v>
      </c>
      <c r="B245" s="45">
        <v>44.3</v>
      </c>
      <c r="C245" s="45">
        <v>11.3</v>
      </c>
      <c r="D245" s="45">
        <v>46</v>
      </c>
      <c r="E245" s="38">
        <v>3.4</v>
      </c>
    </row>
    <row r="246" spans="1:8" x14ac:dyDescent="0.3">
      <c r="A246" s="37">
        <v>37591</v>
      </c>
      <c r="B246" s="45">
        <v>42.5</v>
      </c>
      <c r="C246" s="45">
        <v>6.3</v>
      </c>
      <c r="D246" s="45">
        <v>44.5</v>
      </c>
      <c r="E246" s="38">
        <v>-0.1</v>
      </c>
      <c r="H246" s="29">
        <f>AVERAGE(B246:B257)</f>
        <v>43.225000000000001</v>
      </c>
    </row>
    <row r="247" spans="1:8" x14ac:dyDescent="0.3">
      <c r="A247" s="37">
        <v>37561</v>
      </c>
      <c r="B247" s="45">
        <v>46.6</v>
      </c>
      <c r="C247" s="45">
        <v>-1.9</v>
      </c>
      <c r="D247" s="45">
        <v>44.5</v>
      </c>
      <c r="E247" s="38">
        <v>1.2</v>
      </c>
    </row>
    <row r="248" spans="1:8" x14ac:dyDescent="0.3">
      <c r="A248" s="37">
        <v>37530</v>
      </c>
      <c r="B248" s="45">
        <v>47.4</v>
      </c>
      <c r="C248" s="45">
        <v>-0.5</v>
      </c>
      <c r="D248" s="45">
        <v>44</v>
      </c>
      <c r="E248" s="38">
        <v>-0.5</v>
      </c>
    </row>
    <row r="249" spans="1:8" x14ac:dyDescent="0.3">
      <c r="A249" s="37">
        <v>37500</v>
      </c>
      <c r="B249" s="45">
        <v>43.4</v>
      </c>
      <c r="C249" s="45">
        <v>1.8</v>
      </c>
      <c r="D249" s="45">
        <v>44.2</v>
      </c>
      <c r="E249" s="38">
        <v>-0.6</v>
      </c>
    </row>
    <row r="250" spans="1:8" x14ac:dyDescent="0.3">
      <c r="A250" s="37">
        <v>37469</v>
      </c>
      <c r="B250" s="45">
        <v>41.3</v>
      </c>
      <c r="C250" s="45">
        <v>-3.1</v>
      </c>
      <c r="D250" s="45">
        <v>44.4</v>
      </c>
      <c r="E250" s="38">
        <v>6.5</v>
      </c>
    </row>
    <row r="251" spans="1:8" x14ac:dyDescent="0.3">
      <c r="A251" s="37">
        <v>37438</v>
      </c>
      <c r="B251" s="45">
        <v>42.6</v>
      </c>
      <c r="C251" s="45">
        <v>-7.2</v>
      </c>
      <c r="D251" s="45">
        <v>41.7</v>
      </c>
      <c r="E251" s="38">
        <v>-7.8</v>
      </c>
    </row>
    <row r="252" spans="1:8" x14ac:dyDescent="0.3">
      <c r="A252" s="37">
        <v>37408</v>
      </c>
      <c r="B252" s="45">
        <v>45.4</v>
      </c>
      <c r="C252" s="45">
        <v>-1.3</v>
      </c>
      <c r="D252" s="45">
        <v>45.2</v>
      </c>
      <c r="E252" s="38">
        <v>12.1</v>
      </c>
    </row>
    <row r="253" spans="1:8" x14ac:dyDescent="0.3">
      <c r="A253" s="37">
        <v>37377</v>
      </c>
      <c r="B253" s="45">
        <v>40.1</v>
      </c>
      <c r="C253" s="45">
        <v>-13.7</v>
      </c>
      <c r="D253" s="45">
        <v>40.4</v>
      </c>
      <c r="E253" s="38">
        <v>-8.8000000000000007</v>
      </c>
    </row>
    <row r="254" spans="1:8" x14ac:dyDescent="0.3">
      <c r="A254" s="37">
        <v>37347</v>
      </c>
      <c r="B254" s="45">
        <v>46</v>
      </c>
      <c r="C254" s="45">
        <v>-1.5</v>
      </c>
      <c r="D254" s="45">
        <v>44.2</v>
      </c>
      <c r="E254" s="38">
        <v>3.3</v>
      </c>
    </row>
    <row r="255" spans="1:8" x14ac:dyDescent="0.3">
      <c r="A255" s="37">
        <v>37316</v>
      </c>
      <c r="B255" s="45">
        <v>42.3</v>
      </c>
      <c r="C255" s="45">
        <v>-8.8000000000000007</v>
      </c>
      <c r="D255" s="45">
        <v>42.8</v>
      </c>
      <c r="E255" s="38">
        <v>-1.3</v>
      </c>
    </row>
    <row r="256" spans="1:8" x14ac:dyDescent="0.3">
      <c r="A256" s="37">
        <v>37288</v>
      </c>
      <c r="B256" s="45">
        <v>41.3</v>
      </c>
      <c r="C256" s="45">
        <v>-8.1</v>
      </c>
      <c r="D256" s="45">
        <v>43.4</v>
      </c>
      <c r="E256" s="38">
        <v>6.3</v>
      </c>
    </row>
    <row r="257" spans="1:8" x14ac:dyDescent="0.3">
      <c r="A257" s="37">
        <v>37257</v>
      </c>
      <c r="B257" s="45">
        <v>39.799999999999997</v>
      </c>
      <c r="C257" s="45">
        <v>-13.9</v>
      </c>
      <c r="D257" s="45">
        <v>40.799999999999997</v>
      </c>
      <c r="E257" s="38">
        <v>-4.5</v>
      </c>
    </row>
    <row r="258" spans="1:8" x14ac:dyDescent="0.3">
      <c r="A258" s="37">
        <v>37226</v>
      </c>
      <c r="B258" s="45">
        <v>39.9</v>
      </c>
      <c r="C258" s="45">
        <v>-17.399999999999999</v>
      </c>
      <c r="D258" s="45">
        <v>42.7</v>
      </c>
      <c r="E258" s="38">
        <v>-2.9</v>
      </c>
      <c r="H258" s="29">
        <f>AVERAGE(B258:B269)</f>
        <v>45.233333333333327</v>
      </c>
    </row>
    <row r="259" spans="1:8" x14ac:dyDescent="0.3">
      <c r="A259" s="37">
        <v>37196</v>
      </c>
      <c r="B259" s="45">
        <v>47.5</v>
      </c>
      <c r="C259" s="45">
        <v>-8.8000000000000007</v>
      </c>
      <c r="D259" s="45">
        <v>44</v>
      </c>
      <c r="E259" s="38">
        <v>-0.8</v>
      </c>
    </row>
    <row r="260" spans="1:8" x14ac:dyDescent="0.3">
      <c r="A260" s="37">
        <v>37165</v>
      </c>
      <c r="B260" s="45">
        <v>47.6</v>
      </c>
      <c r="C260" s="45">
        <v>-4.9000000000000004</v>
      </c>
      <c r="D260" s="45">
        <v>44.4</v>
      </c>
      <c r="E260" s="38">
        <v>-0.8</v>
      </c>
    </row>
    <row r="261" spans="1:8" x14ac:dyDescent="0.3">
      <c r="A261" s="37">
        <v>37135</v>
      </c>
      <c r="B261" s="45">
        <v>42.6</v>
      </c>
      <c r="C261" s="45">
        <v>-4.9000000000000004</v>
      </c>
      <c r="D261" s="45">
        <v>44.7</v>
      </c>
      <c r="E261" s="38">
        <v>-0.4</v>
      </c>
    </row>
    <row r="262" spans="1:8" x14ac:dyDescent="0.3">
      <c r="A262" s="37">
        <v>37104</v>
      </c>
      <c r="B262" s="45">
        <v>42.6</v>
      </c>
      <c r="C262" s="45">
        <v>-3.9</v>
      </c>
      <c r="D262" s="45">
        <v>44.9</v>
      </c>
      <c r="E262" s="38">
        <v>-2.7</v>
      </c>
    </row>
    <row r="263" spans="1:8" x14ac:dyDescent="0.3">
      <c r="A263" s="37">
        <v>37073</v>
      </c>
      <c r="B263" s="45">
        <v>45.9</v>
      </c>
      <c r="C263" s="45">
        <v>4.7</v>
      </c>
      <c r="D263" s="45">
        <v>46.1</v>
      </c>
      <c r="E263" s="38">
        <v>-1.2</v>
      </c>
    </row>
    <row r="264" spans="1:8" x14ac:dyDescent="0.3">
      <c r="A264" s="37">
        <v>37043</v>
      </c>
      <c r="B264" s="45">
        <v>46</v>
      </c>
      <c r="C264" s="45">
        <v>6.9</v>
      </c>
      <c r="D264" s="45">
        <v>46.7</v>
      </c>
      <c r="E264" s="38">
        <v>3.8</v>
      </c>
    </row>
    <row r="265" spans="1:8" x14ac:dyDescent="0.3">
      <c r="A265" s="37">
        <v>37012</v>
      </c>
      <c r="B265" s="45">
        <v>46.5</v>
      </c>
      <c r="C265" s="45">
        <v>-2.6</v>
      </c>
      <c r="D265" s="45">
        <v>45</v>
      </c>
      <c r="E265" s="38">
        <v>-4.7</v>
      </c>
    </row>
    <row r="266" spans="1:8" x14ac:dyDescent="0.3">
      <c r="A266" s="37">
        <v>36982</v>
      </c>
      <c r="B266" s="45">
        <v>46.7</v>
      </c>
      <c r="C266" s="45">
        <v>16.8</v>
      </c>
      <c r="D266" s="45">
        <v>47.2</v>
      </c>
      <c r="E266" s="38">
        <v>6.5</v>
      </c>
    </row>
    <row r="267" spans="1:8" x14ac:dyDescent="0.3">
      <c r="A267" s="37">
        <v>36951</v>
      </c>
      <c r="B267" s="45">
        <v>46.4</v>
      </c>
      <c r="C267" s="45">
        <v>0.8</v>
      </c>
      <c r="D267" s="45">
        <v>44.3</v>
      </c>
      <c r="E267" s="38">
        <v>-6</v>
      </c>
    </row>
    <row r="268" spans="1:8" x14ac:dyDescent="0.3">
      <c r="A268" s="37">
        <v>36923</v>
      </c>
      <c r="B268" s="45">
        <v>44.9</v>
      </c>
      <c r="C268" s="45">
        <v>14.2</v>
      </c>
      <c r="D268" s="45">
        <v>47.2</v>
      </c>
      <c r="E268" s="38">
        <v>-0.8</v>
      </c>
    </row>
    <row r="269" spans="1:8" x14ac:dyDescent="0.3">
      <c r="A269" s="37">
        <v>36892</v>
      </c>
      <c r="B269" s="45">
        <v>46.2</v>
      </c>
      <c r="C269" s="45">
        <v>18.7</v>
      </c>
      <c r="D269" s="45">
        <v>47.5</v>
      </c>
      <c r="E269" s="38">
        <v>-3</v>
      </c>
    </row>
    <row r="270" spans="1:8" x14ac:dyDescent="0.3">
      <c r="A270" s="37"/>
      <c r="B270" s="38"/>
      <c r="C270" s="38"/>
      <c r="D270" s="38"/>
      <c r="E270" s="38"/>
      <c r="F270" s="45"/>
      <c r="G270" s="40"/>
    </row>
    <row r="271" spans="1:8" x14ac:dyDescent="0.3">
      <c r="A271" s="37"/>
      <c r="B271" s="38"/>
      <c r="C271" s="38"/>
      <c r="D271" s="38"/>
      <c r="E271" s="38"/>
      <c r="F271" s="45"/>
      <c r="G271" s="42"/>
    </row>
    <row r="272" spans="1:8" x14ac:dyDescent="0.3">
      <c r="A272" s="37"/>
      <c r="B272" s="38"/>
      <c r="C272" s="38"/>
      <c r="D272" s="38"/>
      <c r="E272" s="38"/>
      <c r="F272" s="45"/>
      <c r="G272" s="42"/>
    </row>
    <row r="273" spans="1:7" x14ac:dyDescent="0.3">
      <c r="A273" s="37"/>
      <c r="B273" s="38"/>
      <c r="C273" s="38"/>
      <c r="D273" s="38"/>
      <c r="E273" s="38"/>
      <c r="F273" s="45"/>
      <c r="G273" s="40"/>
    </row>
    <row r="274" spans="1:7" x14ac:dyDescent="0.3">
      <c r="A274" s="37"/>
      <c r="B274" s="38"/>
      <c r="C274" s="38"/>
      <c r="D274" s="38"/>
      <c r="E274" s="38"/>
      <c r="F274" s="45"/>
      <c r="G274" s="42"/>
    </row>
    <row r="275" spans="1:7" x14ac:dyDescent="0.3">
      <c r="A275" s="37"/>
      <c r="B275" s="38"/>
      <c r="C275" s="38"/>
      <c r="D275" s="38"/>
      <c r="E275" s="38"/>
      <c r="F275" s="45"/>
      <c r="G275" s="42"/>
    </row>
    <row r="276" spans="1:7" x14ac:dyDescent="0.3">
      <c r="A276" s="37"/>
      <c r="B276" s="38"/>
      <c r="C276" s="38"/>
      <c r="D276" s="38"/>
      <c r="E276" s="38"/>
      <c r="F276" s="45"/>
      <c r="G276" s="40"/>
    </row>
    <row r="277" spans="1:7" x14ac:dyDescent="0.3">
      <c r="A277" s="37"/>
      <c r="B277" s="38"/>
      <c r="C277" s="38"/>
      <c r="D277" s="38"/>
      <c r="E277" s="38"/>
      <c r="F277" s="45"/>
      <c r="G277" s="45"/>
    </row>
    <row r="278" spans="1:7" x14ac:dyDescent="0.3">
      <c r="A278" s="37"/>
      <c r="B278" s="38"/>
      <c r="C278" s="38"/>
      <c r="D278" s="38"/>
      <c r="E278" s="38"/>
      <c r="F278" s="45"/>
      <c r="G278" s="45"/>
    </row>
    <row r="279" spans="1:7" x14ac:dyDescent="0.3">
      <c r="A279" s="37"/>
      <c r="B279" s="38"/>
      <c r="C279" s="38"/>
      <c r="D279" s="38"/>
      <c r="E279" s="38"/>
      <c r="F279" s="45"/>
      <c r="G279" s="45"/>
    </row>
    <row r="280" spans="1:7" x14ac:dyDescent="0.3">
      <c r="A280" s="37"/>
      <c r="B280" s="38"/>
      <c r="C280" s="38"/>
      <c r="D280" s="38"/>
      <c r="E280" s="38"/>
      <c r="F280" s="45"/>
      <c r="G280" s="45"/>
    </row>
    <row r="281" spans="1:7" x14ac:dyDescent="0.3">
      <c r="A281" s="37"/>
      <c r="B281" s="38"/>
      <c r="C281" s="38"/>
      <c r="D281" s="38"/>
      <c r="E281" s="38"/>
      <c r="F281" s="45"/>
      <c r="G281" s="45"/>
    </row>
    <row r="282" spans="1:7" x14ac:dyDescent="0.3">
      <c r="A282" s="37"/>
      <c r="B282" s="38"/>
      <c r="C282" s="38"/>
      <c r="D282" s="38"/>
      <c r="E282" s="38"/>
    </row>
    <row r="283" spans="1:7" x14ac:dyDescent="0.3">
      <c r="A283" s="37"/>
      <c r="B283" s="38"/>
      <c r="C283" s="38"/>
      <c r="D283" s="38"/>
      <c r="E283" s="38"/>
    </row>
    <row r="284" spans="1:7" x14ac:dyDescent="0.3">
      <c r="A284" s="37"/>
      <c r="B284" s="38"/>
      <c r="C284" s="38"/>
      <c r="D284" s="38"/>
      <c r="E284" s="38"/>
    </row>
    <row r="285" spans="1:7" x14ac:dyDescent="0.3">
      <c r="A285" s="37"/>
      <c r="B285" s="38"/>
      <c r="C285" s="38"/>
      <c r="D285" s="38"/>
      <c r="E285" s="38"/>
    </row>
    <row r="286" spans="1:7" x14ac:dyDescent="0.3">
      <c r="A286" s="37"/>
      <c r="B286" s="38"/>
      <c r="C286" s="38"/>
      <c r="D286" s="38"/>
      <c r="E286" s="38"/>
    </row>
    <row r="287" spans="1:7" x14ac:dyDescent="0.3">
      <c r="A287" s="37"/>
      <c r="B287" s="38"/>
      <c r="C287" s="38"/>
      <c r="D287" s="38"/>
      <c r="E287" s="38"/>
    </row>
    <row r="288" spans="1:7" x14ac:dyDescent="0.3">
      <c r="A288" s="37"/>
      <c r="B288" s="38"/>
      <c r="C288" s="38"/>
      <c r="D288" s="38"/>
      <c r="E288" s="38"/>
    </row>
    <row r="289" spans="1:5" x14ac:dyDescent="0.3">
      <c r="A289" s="37"/>
      <c r="B289" s="38"/>
      <c r="C289" s="38"/>
      <c r="D289" s="38"/>
      <c r="E289" s="38"/>
    </row>
    <row r="290" spans="1:5" x14ac:dyDescent="0.3">
      <c r="A290" s="37"/>
      <c r="B290" s="38"/>
      <c r="C290" s="38"/>
      <c r="D290" s="38"/>
      <c r="E290" s="38"/>
    </row>
    <row r="291" spans="1:5" x14ac:dyDescent="0.3">
      <c r="A291" s="37"/>
      <c r="B291" s="38"/>
      <c r="C291" s="38"/>
      <c r="D291" s="38"/>
      <c r="E291" s="38"/>
    </row>
    <row r="292" spans="1:5" x14ac:dyDescent="0.3">
      <c r="A292" s="37"/>
      <c r="B292" s="38"/>
      <c r="C292" s="38"/>
      <c r="D292" s="38"/>
      <c r="E292" s="38"/>
    </row>
    <row r="293" spans="1:5" x14ac:dyDescent="0.3">
      <c r="A293" s="37"/>
      <c r="B293" s="38"/>
      <c r="C293" s="38"/>
      <c r="D293" s="38"/>
      <c r="E293" s="38"/>
    </row>
    <row r="294" spans="1:5" x14ac:dyDescent="0.3">
      <c r="A294" s="37"/>
      <c r="B294" s="38"/>
      <c r="C294" s="38"/>
      <c r="D294" s="38"/>
      <c r="E294" s="38"/>
    </row>
    <row r="295" spans="1:5" x14ac:dyDescent="0.3">
      <c r="A295" s="37"/>
      <c r="B295" s="38"/>
      <c r="C295" s="38"/>
      <c r="D295" s="38"/>
      <c r="E295" s="38"/>
    </row>
    <row r="296" spans="1:5" x14ac:dyDescent="0.3">
      <c r="A296" s="37"/>
      <c r="B296" s="38"/>
      <c r="C296" s="38"/>
      <c r="D296" s="38"/>
      <c r="E296" s="38"/>
    </row>
    <row r="297" spans="1:5" x14ac:dyDescent="0.3">
      <c r="A297" s="37"/>
      <c r="B297" s="38"/>
      <c r="C297" s="38"/>
      <c r="D297" s="38"/>
      <c r="E297" s="38"/>
    </row>
    <row r="298" spans="1:5" x14ac:dyDescent="0.3">
      <c r="A298" s="37"/>
      <c r="B298" s="38"/>
      <c r="C298" s="38"/>
      <c r="D298" s="38"/>
      <c r="E298" s="38"/>
    </row>
    <row r="299" spans="1:5" x14ac:dyDescent="0.3">
      <c r="A299" s="37"/>
      <c r="B299" s="38"/>
      <c r="C299" s="38"/>
      <c r="D299" s="38"/>
      <c r="E299" s="38"/>
    </row>
    <row r="300" spans="1:5" x14ac:dyDescent="0.3">
      <c r="A300" s="37"/>
      <c r="B300" s="38"/>
      <c r="C300" s="38"/>
      <c r="D300" s="38"/>
      <c r="E300" s="38"/>
    </row>
    <row r="301" spans="1:5" x14ac:dyDescent="0.3">
      <c r="A301" s="37"/>
      <c r="B301" s="38"/>
      <c r="C301" s="38"/>
      <c r="D301" s="38"/>
      <c r="E301" s="38"/>
    </row>
    <row r="302" spans="1:5" x14ac:dyDescent="0.3">
      <c r="A302" s="37"/>
      <c r="B302" s="38"/>
      <c r="C302" s="38"/>
      <c r="D302" s="38"/>
      <c r="E302" s="38"/>
    </row>
    <row r="303" spans="1:5" x14ac:dyDescent="0.3">
      <c r="A303" s="37"/>
      <c r="B303" s="38"/>
      <c r="C303" s="38"/>
      <c r="D303" s="38"/>
      <c r="E303" s="38"/>
    </row>
    <row r="304" spans="1:5" x14ac:dyDescent="0.3">
      <c r="A304" s="37"/>
      <c r="B304" s="38"/>
      <c r="C304" s="38"/>
      <c r="D304" s="38"/>
      <c r="E304" s="38"/>
    </row>
    <row r="305" spans="1:5" x14ac:dyDescent="0.3">
      <c r="A305" s="37"/>
      <c r="B305" s="38"/>
      <c r="C305" s="38"/>
      <c r="D305" s="38"/>
      <c r="E305" s="38"/>
    </row>
    <row r="306" spans="1:5" x14ac:dyDescent="0.3">
      <c r="A306" s="37"/>
      <c r="B306" s="38"/>
      <c r="C306" s="38"/>
      <c r="D306" s="38"/>
      <c r="E306" s="38"/>
    </row>
    <row r="307" spans="1:5" x14ac:dyDescent="0.3">
      <c r="A307" s="37"/>
      <c r="B307" s="38"/>
      <c r="C307" s="38"/>
      <c r="D307" s="38"/>
      <c r="E307" s="38"/>
    </row>
    <row r="308" spans="1:5" x14ac:dyDescent="0.3">
      <c r="A308" s="37"/>
      <c r="B308" s="38"/>
      <c r="C308" s="38"/>
      <c r="D308" s="38"/>
      <c r="E308" s="38"/>
    </row>
    <row r="309" spans="1:5" x14ac:dyDescent="0.3">
      <c r="A309" s="37"/>
      <c r="B309" s="38"/>
      <c r="C309" s="38"/>
      <c r="D309" s="38"/>
      <c r="E309" s="38"/>
    </row>
    <row r="310" spans="1:5" x14ac:dyDescent="0.3">
      <c r="A310" s="37"/>
      <c r="B310" s="38"/>
      <c r="C310" s="38"/>
      <c r="D310" s="38"/>
      <c r="E310" s="38"/>
    </row>
    <row r="311" spans="1:5" x14ac:dyDescent="0.3">
      <c r="A311" s="37"/>
      <c r="B311" s="38"/>
      <c r="C311" s="38"/>
      <c r="D311" s="38"/>
      <c r="E311" s="38"/>
    </row>
    <row r="312" spans="1:5" x14ac:dyDescent="0.3">
      <c r="A312" s="37"/>
      <c r="B312" s="38"/>
      <c r="C312" s="38"/>
      <c r="D312" s="38"/>
      <c r="E312" s="38"/>
    </row>
    <row r="313" spans="1:5" x14ac:dyDescent="0.3">
      <c r="A313" s="37"/>
      <c r="B313" s="38"/>
      <c r="C313" s="38"/>
      <c r="D313" s="38"/>
      <c r="E313" s="38"/>
    </row>
    <row r="314" spans="1:5" x14ac:dyDescent="0.3">
      <c r="A314" s="37"/>
      <c r="B314" s="38"/>
      <c r="C314" s="38"/>
      <c r="D314" s="38"/>
      <c r="E314" s="38"/>
    </row>
    <row r="315" spans="1:5" x14ac:dyDescent="0.3">
      <c r="A315" s="37"/>
      <c r="B315" s="38"/>
      <c r="C315" s="38"/>
      <c r="D315" s="38"/>
      <c r="E315" s="38"/>
    </row>
    <row r="316" spans="1:5" x14ac:dyDescent="0.3">
      <c r="A316" s="37"/>
      <c r="B316" s="38"/>
      <c r="C316" s="38"/>
      <c r="D316" s="38"/>
      <c r="E316" s="38"/>
    </row>
    <row r="317" spans="1:5" x14ac:dyDescent="0.3">
      <c r="A317" s="37"/>
      <c r="B317" s="38"/>
      <c r="C317" s="38"/>
      <c r="D317" s="38"/>
      <c r="E317" s="38"/>
    </row>
    <row r="318" spans="1:5" x14ac:dyDescent="0.3">
      <c r="A318" s="37"/>
      <c r="B318" s="38"/>
      <c r="C318" s="38"/>
      <c r="D318" s="38"/>
      <c r="E318" s="38"/>
    </row>
    <row r="319" spans="1:5" x14ac:dyDescent="0.3">
      <c r="A319" s="37"/>
      <c r="B319" s="38"/>
      <c r="C319" s="38"/>
      <c r="D319" s="38"/>
      <c r="E319" s="38"/>
    </row>
    <row r="320" spans="1:5" x14ac:dyDescent="0.3">
      <c r="A320" s="37"/>
      <c r="B320" s="38"/>
      <c r="C320" s="38"/>
      <c r="D320" s="38"/>
      <c r="E320" s="38"/>
    </row>
    <row r="321" spans="1:5" x14ac:dyDescent="0.3">
      <c r="A321" s="37"/>
      <c r="B321" s="38"/>
      <c r="C321" s="38"/>
      <c r="D321" s="38"/>
      <c r="E321" s="38"/>
    </row>
    <row r="322" spans="1:5" x14ac:dyDescent="0.3">
      <c r="A322" s="37"/>
      <c r="B322" s="38"/>
      <c r="C322" s="38"/>
      <c r="D322" s="38"/>
      <c r="E322" s="38"/>
    </row>
    <row r="323" spans="1:5" x14ac:dyDescent="0.3">
      <c r="A323" s="37"/>
      <c r="B323" s="38"/>
      <c r="C323" s="38"/>
      <c r="D323" s="38"/>
      <c r="E323" s="38"/>
    </row>
    <row r="324" spans="1:5" x14ac:dyDescent="0.3">
      <c r="A324" s="37"/>
      <c r="B324" s="38"/>
      <c r="C324" s="38"/>
      <c r="D324" s="38"/>
      <c r="E324" s="38"/>
    </row>
    <row r="325" spans="1:5" x14ac:dyDescent="0.3">
      <c r="A325" s="37"/>
      <c r="B325" s="38"/>
      <c r="C325" s="38"/>
      <c r="D325" s="38"/>
      <c r="E325" s="38"/>
    </row>
    <row r="326" spans="1:5" x14ac:dyDescent="0.3">
      <c r="A326" s="37"/>
      <c r="B326" s="38"/>
      <c r="C326" s="38"/>
      <c r="D326" s="38"/>
      <c r="E326" s="38"/>
    </row>
    <row r="327" spans="1:5" x14ac:dyDescent="0.3">
      <c r="A327" s="37"/>
      <c r="B327" s="38"/>
      <c r="C327" s="38"/>
      <c r="D327" s="38"/>
      <c r="E327" s="38"/>
    </row>
    <row r="328" spans="1:5" x14ac:dyDescent="0.3">
      <c r="A328" s="37"/>
      <c r="B328" s="38"/>
      <c r="C328" s="38"/>
      <c r="D328" s="38"/>
      <c r="E328" s="38"/>
    </row>
    <row r="329" spans="1:5" x14ac:dyDescent="0.3">
      <c r="A329" s="37"/>
      <c r="B329" s="38"/>
      <c r="C329" s="38"/>
      <c r="D329" s="38"/>
      <c r="E329" s="38"/>
    </row>
    <row r="330" spans="1:5" x14ac:dyDescent="0.3">
      <c r="A330" s="37"/>
      <c r="B330" s="38"/>
      <c r="C330" s="38"/>
      <c r="D330" s="38"/>
      <c r="E330" s="38"/>
    </row>
    <row r="331" spans="1:5" x14ac:dyDescent="0.3">
      <c r="A331" s="37"/>
      <c r="B331" s="38"/>
      <c r="C331" s="38"/>
      <c r="D331" s="38"/>
      <c r="E331" s="38"/>
    </row>
    <row r="332" spans="1:5" x14ac:dyDescent="0.3">
      <c r="A332" s="37"/>
      <c r="B332" s="38"/>
      <c r="C332" s="38"/>
      <c r="D332" s="38"/>
      <c r="E332" s="38"/>
    </row>
    <row r="333" spans="1:5" x14ac:dyDescent="0.3">
      <c r="A333" s="37"/>
      <c r="B333" s="38"/>
      <c r="C333" s="38"/>
      <c r="D333" s="38"/>
      <c r="E333" s="38"/>
    </row>
    <row r="334" spans="1:5" x14ac:dyDescent="0.3">
      <c r="A334" s="37"/>
      <c r="B334" s="38"/>
      <c r="C334" s="38"/>
      <c r="D334" s="38"/>
      <c r="E334" s="38"/>
    </row>
    <row r="335" spans="1:5" x14ac:dyDescent="0.3">
      <c r="A335" s="37"/>
      <c r="B335" s="38"/>
      <c r="C335" s="38"/>
      <c r="D335" s="38"/>
      <c r="E335" s="38"/>
    </row>
    <row r="336" spans="1:5" x14ac:dyDescent="0.3">
      <c r="A336" s="37"/>
      <c r="B336" s="38"/>
      <c r="C336" s="38"/>
      <c r="D336" s="38"/>
      <c r="E336" s="38"/>
    </row>
    <row r="337" spans="1:5" x14ac:dyDescent="0.3">
      <c r="A337" s="37"/>
      <c r="B337" s="38"/>
      <c r="C337" s="38"/>
      <c r="D337" s="38"/>
      <c r="E337" s="38"/>
    </row>
    <row r="338" spans="1:5" x14ac:dyDescent="0.3">
      <c r="A338" s="37"/>
      <c r="B338" s="38"/>
      <c r="C338" s="38"/>
      <c r="D338" s="38"/>
      <c r="E338" s="38"/>
    </row>
    <row r="339" spans="1:5" x14ac:dyDescent="0.3">
      <c r="A339" s="37"/>
      <c r="B339" s="38"/>
      <c r="C339" s="38"/>
      <c r="D339" s="38"/>
      <c r="E339" s="38"/>
    </row>
    <row r="340" spans="1:5" x14ac:dyDescent="0.3">
      <c r="A340" s="37"/>
      <c r="B340" s="38"/>
      <c r="C340" s="38"/>
      <c r="D340" s="38"/>
      <c r="E340" s="38"/>
    </row>
    <row r="341" spans="1:5" x14ac:dyDescent="0.3">
      <c r="A341" s="37"/>
      <c r="B341" s="38"/>
      <c r="C341" s="38"/>
      <c r="D341" s="38"/>
      <c r="E341" s="38"/>
    </row>
    <row r="342" spans="1:5" x14ac:dyDescent="0.3">
      <c r="A342" s="37"/>
      <c r="B342" s="154"/>
      <c r="C342" s="154"/>
      <c r="D342" s="154"/>
      <c r="E342" s="154"/>
    </row>
    <row r="343" spans="1:5" x14ac:dyDescent="0.3">
      <c r="A343" s="37"/>
      <c r="B343" s="154"/>
      <c r="C343" s="154"/>
      <c r="D343" s="154"/>
      <c r="E343" s="154"/>
    </row>
    <row r="344" spans="1:5" x14ac:dyDescent="0.3">
      <c r="A344" s="37"/>
      <c r="B344" s="154"/>
      <c r="C344" s="154"/>
      <c r="D344" s="154"/>
      <c r="E344" s="154"/>
    </row>
    <row r="345" spans="1:5" x14ac:dyDescent="0.3">
      <c r="A345" s="37"/>
      <c r="B345" s="154"/>
      <c r="C345" s="154"/>
      <c r="D345" s="154"/>
      <c r="E345" s="154"/>
    </row>
    <row r="346" spans="1:5" x14ac:dyDescent="0.3">
      <c r="A346" s="37"/>
      <c r="B346" s="154"/>
      <c r="C346" s="154"/>
      <c r="D346" s="154"/>
      <c r="E346" s="154"/>
    </row>
    <row r="347" spans="1:5" x14ac:dyDescent="0.3">
      <c r="A347" s="37"/>
      <c r="B347" s="154"/>
      <c r="C347" s="154"/>
      <c r="D347" s="154"/>
      <c r="E347" s="154"/>
    </row>
    <row r="348" spans="1:5" x14ac:dyDescent="0.3">
      <c r="A348" s="37"/>
      <c r="B348" s="154"/>
      <c r="C348" s="154"/>
      <c r="D348" s="154"/>
      <c r="E348" s="154"/>
    </row>
    <row r="349" spans="1:5" x14ac:dyDescent="0.3">
      <c r="A349" s="37"/>
      <c r="B349" s="154"/>
      <c r="C349" s="154"/>
      <c r="D349" s="154"/>
      <c r="E349" s="154"/>
    </row>
    <row r="350" spans="1:5" x14ac:dyDescent="0.3">
      <c r="A350" s="37"/>
      <c r="B350" s="154"/>
      <c r="C350" s="154"/>
      <c r="D350" s="154"/>
      <c r="E350" s="154"/>
    </row>
    <row r="351" spans="1:5" x14ac:dyDescent="0.3">
      <c r="A351" s="37"/>
      <c r="B351" s="154"/>
      <c r="C351" s="154"/>
      <c r="D351" s="154"/>
      <c r="E351" s="154"/>
    </row>
    <row r="352" spans="1:5" x14ac:dyDescent="0.3">
      <c r="A352" s="37"/>
      <c r="B352" s="154"/>
      <c r="C352" s="154"/>
      <c r="D352" s="154"/>
      <c r="E352" s="154"/>
    </row>
    <row r="353" spans="1:5" x14ac:dyDescent="0.3">
      <c r="A353" s="37"/>
      <c r="B353" s="154"/>
      <c r="C353" s="154"/>
      <c r="D353" s="154"/>
      <c r="E353" s="154"/>
    </row>
    <row r="354" spans="1:5" ht="14.4" x14ac:dyDescent="0.3">
      <c r="A354" s="37"/>
      <c r="B354" s="155"/>
      <c r="C354" s="155"/>
      <c r="D354" s="155"/>
      <c r="E354" s="155"/>
    </row>
    <row r="355" spans="1:5" ht="14.4" x14ac:dyDescent="0.3">
      <c r="A355" s="37"/>
      <c r="B355" s="155"/>
      <c r="C355" s="155"/>
      <c r="D355" s="155"/>
      <c r="E355" s="155"/>
    </row>
    <row r="356" spans="1:5" ht="14.4" x14ac:dyDescent="0.3">
      <c r="A356" s="37"/>
      <c r="B356" s="155"/>
      <c r="C356" s="155"/>
      <c r="D356" s="155"/>
      <c r="E356" s="155"/>
    </row>
    <row r="357" spans="1:5" ht="14.4" x14ac:dyDescent="0.3">
      <c r="A357" s="37"/>
      <c r="B357" s="155"/>
      <c r="C357" s="155"/>
      <c r="D357" s="155"/>
      <c r="E357" s="155"/>
    </row>
    <row r="358" spans="1:5" ht="14.4" x14ac:dyDescent="0.3">
      <c r="A358" s="37"/>
      <c r="B358" s="155"/>
      <c r="C358" s="155"/>
      <c r="D358" s="155"/>
      <c r="E358" s="155"/>
    </row>
    <row r="359" spans="1:5" ht="14.4" x14ac:dyDescent="0.3">
      <c r="A359" s="37"/>
      <c r="B359" s="155"/>
      <c r="C359" s="155"/>
      <c r="D359" s="155"/>
      <c r="E359" s="155"/>
    </row>
    <row r="360" spans="1:5" ht="14.4" x14ac:dyDescent="0.3">
      <c r="A360" s="37"/>
      <c r="B360" s="155"/>
      <c r="C360" s="155"/>
      <c r="D360" s="155"/>
      <c r="E360" s="155"/>
    </row>
    <row r="361" spans="1:5" ht="14.4" x14ac:dyDescent="0.3">
      <c r="A361" s="37"/>
      <c r="B361" s="155"/>
      <c r="C361" s="155"/>
      <c r="D361" s="155"/>
      <c r="E361" s="155"/>
    </row>
    <row r="362" spans="1:5" ht="14.4" x14ac:dyDescent="0.3">
      <c r="A362" s="37"/>
      <c r="B362" s="155"/>
      <c r="C362" s="155"/>
      <c r="D362" s="155"/>
      <c r="E362" s="155"/>
    </row>
    <row r="363" spans="1:5" ht="14.4" x14ac:dyDescent="0.3">
      <c r="A363" s="37"/>
      <c r="B363" s="155"/>
      <c r="C363" s="155"/>
      <c r="D363" s="155"/>
      <c r="E363" s="155"/>
    </row>
    <row r="364" spans="1:5" ht="14.4" x14ac:dyDescent="0.3">
      <c r="A364" s="37"/>
      <c r="B364" s="155"/>
      <c r="C364" s="155"/>
      <c r="D364" s="155"/>
      <c r="E364" s="155"/>
    </row>
    <row r="365" spans="1:5" ht="14.4" x14ac:dyDescent="0.3">
      <c r="A365" s="37"/>
      <c r="B365" s="155"/>
      <c r="C365" s="155"/>
      <c r="D365" s="155"/>
      <c r="E365" s="155"/>
    </row>
  </sheetData>
  <mergeCells count="3">
    <mergeCell ref="B4:C4"/>
    <mergeCell ref="O1:Q1"/>
    <mergeCell ref="D4:G4"/>
  </mergeCells>
  <conditionalFormatting sqref="E102:E269">
    <cfRule type="cellIs" dxfId="400" priority="39" stopIfTrue="1" operator="lessThan">
      <formula>0</formula>
    </cfRule>
    <cfRule type="cellIs" dxfId="399" priority="40" stopIfTrue="1" operator="greaterThan">
      <formula>0</formula>
    </cfRule>
  </conditionalFormatting>
  <conditionalFormatting sqref="E30:E38">
    <cfRule type="cellIs" dxfId="398" priority="9" stopIfTrue="1" operator="lessThan">
      <formula>0</formula>
    </cfRule>
    <cfRule type="cellIs" dxfId="397" priority="10" stopIfTrue="1" operator="greaterThan">
      <formula>0</formula>
    </cfRule>
  </conditionalFormatting>
  <conditionalFormatting sqref="E40:E101">
    <cfRule type="cellIs" dxfId="396" priority="5" stopIfTrue="1" operator="lessThan">
      <formula>0</formula>
    </cfRule>
    <cfRule type="cellIs" dxfId="395" priority="6" stopIfTrue="1" operator="greaterThan">
      <formula>0</formula>
    </cfRule>
  </conditionalFormatting>
  <conditionalFormatting sqref="E39">
    <cfRule type="cellIs" dxfId="394" priority="3" stopIfTrue="1" operator="lessThan">
      <formula>0</formula>
    </cfRule>
    <cfRule type="cellIs" dxfId="393" priority="4" stopIfTrue="1" operator="greaterThan">
      <formula>0</formula>
    </cfRule>
  </conditionalFormatting>
  <conditionalFormatting sqref="E6:E29">
    <cfRule type="cellIs" dxfId="392" priority="1" stopIfTrue="1" operator="lessThan">
      <formula>0</formula>
    </cfRule>
    <cfRule type="cellIs" dxfId="391" priority="2" stopIfTrue="1" operator="greaterThan">
      <formula>0</formula>
    </cfRule>
  </conditionalFormatting>
  <hyperlinks>
    <hyperlink ref="L1:M1" location="Übersicht!A1" display="zurück zur Überischt" xr:uid="{00000000-0004-0000-0800-000000000000}"/>
    <hyperlink ref="A2" r:id="rId1" tooltip="Link zur Fußnote 1" xr:uid="{00000000-0004-0000-0800-000001000000}"/>
    <hyperlink ref="O1:Q1" location="Übersicht!A1" display="zurück zur Überischt" xr:uid="{00000000-0004-0000-0800-000002000000}"/>
  </hyperlinks>
  <pageMargins left="0.78740157499999996" right="0.78740157499999996" top="0.984251969" bottom="0.984251969" header="0.4921259845" footer="0.4921259845"/>
  <pageSetup paperSize="9" orientation="portrait" horizontalDpi="300" verticalDpi="300"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dimension ref="A1:N364"/>
  <sheetViews>
    <sheetView zoomScale="85" zoomScaleNormal="85" workbookViewId="0">
      <pane xSplit="1" ySplit="5" topLeftCell="B6" activePane="bottomRight" state="frozen"/>
      <selection pane="topRight" activeCell="H12" sqref="H12"/>
      <selection pane="bottomLeft" activeCell="H12" sqref="H12"/>
      <selection pane="bottomRight" activeCell="K29" sqref="K29"/>
    </sheetView>
  </sheetViews>
  <sheetFormatPr baseColWidth="10" defaultColWidth="0" defaultRowHeight="13.8" x14ac:dyDescent="0.3"/>
  <cols>
    <col min="1" max="1" width="13.109375" style="30" customWidth="1"/>
    <col min="2" max="2" width="5.6640625" style="30" bestFit="1" customWidth="1"/>
    <col min="3" max="3" width="20.6640625" style="30" customWidth="1"/>
    <col min="4" max="4" width="5.6640625" style="30" bestFit="1" customWidth="1"/>
    <col min="5" max="5" width="20.33203125" style="30" customWidth="1"/>
    <col min="6" max="14" width="11.44140625" style="30" customWidth="1"/>
    <col min="15" max="16384" width="0" style="30" hidden="1"/>
  </cols>
  <sheetData>
    <row r="1" spans="1:14" ht="25.8" x14ac:dyDescent="0.5">
      <c r="A1" s="28" t="s">
        <v>26</v>
      </c>
      <c r="J1" s="63"/>
      <c r="K1" s="63"/>
      <c r="L1" s="552" t="s">
        <v>268</v>
      </c>
      <c r="M1" s="552"/>
      <c r="N1" s="552"/>
    </row>
    <row r="2" spans="1:14" ht="12.75" customHeight="1" x14ac:dyDescent="0.3">
      <c r="A2" s="32" t="s">
        <v>269</v>
      </c>
    </row>
    <row r="3" spans="1:14" ht="54" customHeight="1" thickBot="1" x14ac:dyDescent="0.35">
      <c r="D3" s="568"/>
      <c r="E3" s="568"/>
    </row>
    <row r="4" spans="1:14" ht="30.75" customHeight="1" x14ac:dyDescent="0.3">
      <c r="A4" s="156" t="s">
        <v>368</v>
      </c>
      <c r="B4" s="565" t="s">
        <v>272</v>
      </c>
      <c r="C4" s="566"/>
      <c r="D4" s="566" t="s">
        <v>369</v>
      </c>
      <c r="E4" s="567"/>
    </row>
    <row r="5" spans="1:14" ht="41.4" x14ac:dyDescent="0.3">
      <c r="A5" s="157"/>
      <c r="B5" s="158" t="s">
        <v>274</v>
      </c>
      <c r="C5" s="33" t="s">
        <v>275</v>
      </c>
      <c r="D5" s="33" t="s">
        <v>274</v>
      </c>
      <c r="E5" s="159" t="s">
        <v>276</v>
      </c>
    </row>
    <row r="6" spans="1:14" x14ac:dyDescent="0.3">
      <c r="A6" s="160">
        <v>44866</v>
      </c>
      <c r="B6" s="161"/>
      <c r="C6" s="38"/>
      <c r="D6" s="38"/>
      <c r="E6" s="162"/>
    </row>
    <row r="7" spans="1:14" x14ac:dyDescent="0.3">
      <c r="A7" s="160">
        <v>44835</v>
      </c>
      <c r="B7" s="161"/>
      <c r="C7" s="38"/>
      <c r="D7" s="38"/>
      <c r="E7" s="162"/>
    </row>
    <row r="8" spans="1:14" x14ac:dyDescent="0.3">
      <c r="A8" s="160">
        <v>44805</v>
      </c>
      <c r="B8" s="161"/>
      <c r="C8" s="38"/>
      <c r="D8" s="38"/>
      <c r="E8" s="162"/>
    </row>
    <row r="9" spans="1:14" x14ac:dyDescent="0.3">
      <c r="A9" s="160">
        <v>44774</v>
      </c>
      <c r="B9" s="161"/>
      <c r="C9" s="38"/>
      <c r="D9" s="38"/>
      <c r="E9" s="162"/>
    </row>
    <row r="10" spans="1:14" x14ac:dyDescent="0.3">
      <c r="A10" s="160">
        <v>44743</v>
      </c>
      <c r="B10" s="161"/>
      <c r="C10" s="38"/>
      <c r="D10" s="38"/>
      <c r="E10" s="162"/>
    </row>
    <row r="11" spans="1:14" x14ac:dyDescent="0.3">
      <c r="A11" s="160">
        <v>44713</v>
      </c>
      <c r="B11" s="161"/>
      <c r="C11" s="38"/>
      <c r="D11" s="38"/>
      <c r="E11" s="162"/>
    </row>
    <row r="12" spans="1:14" x14ac:dyDescent="0.3">
      <c r="A12" s="160">
        <v>44682</v>
      </c>
      <c r="B12" s="161">
        <v>0.5</v>
      </c>
      <c r="C12" s="38" t="s">
        <v>1240</v>
      </c>
      <c r="D12" s="38" t="s">
        <v>374</v>
      </c>
      <c r="E12" s="162" t="s">
        <v>1241</v>
      </c>
    </row>
    <row r="13" spans="1:14" x14ac:dyDescent="0.3">
      <c r="A13" s="160">
        <v>44652</v>
      </c>
      <c r="B13" s="161">
        <v>0.8</v>
      </c>
      <c r="C13" s="38" t="s">
        <v>1242</v>
      </c>
      <c r="D13" s="38">
        <v>3.1</v>
      </c>
      <c r="E13" s="162">
        <v>62.4</v>
      </c>
    </row>
    <row r="14" spans="1:14" x14ac:dyDescent="0.3">
      <c r="A14" s="160">
        <v>44621</v>
      </c>
      <c r="B14" s="161">
        <v>7.5</v>
      </c>
      <c r="C14" s="38">
        <v>-63.9</v>
      </c>
      <c r="D14" s="38">
        <v>1.9</v>
      </c>
      <c r="E14" s="162">
        <v>-79.599999999999994</v>
      </c>
    </row>
    <row r="15" spans="1:14" x14ac:dyDescent="0.3">
      <c r="A15" s="160">
        <v>44593</v>
      </c>
      <c r="B15" s="161">
        <v>10.8</v>
      </c>
      <c r="C15" s="45" t="s">
        <v>1243</v>
      </c>
      <c r="D15" s="38">
        <v>9.1999999999999993</v>
      </c>
      <c r="E15" s="162">
        <v>0.4</v>
      </c>
    </row>
    <row r="16" spans="1:14" x14ac:dyDescent="0.3">
      <c r="A16" s="160">
        <v>44562</v>
      </c>
      <c r="B16" s="161">
        <v>4</v>
      </c>
      <c r="C16" s="45">
        <v>-71.900000000000006</v>
      </c>
      <c r="D16" s="38">
        <v>9.1999999999999993</v>
      </c>
      <c r="E16" s="162">
        <v>21.5</v>
      </c>
    </row>
    <row r="17" spans="1:5" x14ac:dyDescent="0.3">
      <c r="A17" s="160">
        <v>44531</v>
      </c>
      <c r="B17" s="161">
        <v>6.4</v>
      </c>
      <c r="C17" s="45" t="s">
        <v>392</v>
      </c>
      <c r="D17" s="38">
        <v>7.6</v>
      </c>
      <c r="E17" s="162">
        <v>-28.6</v>
      </c>
    </row>
    <row r="18" spans="1:5" x14ac:dyDescent="0.3">
      <c r="A18" s="160">
        <v>44501</v>
      </c>
      <c r="B18" s="161">
        <v>11.5</v>
      </c>
      <c r="C18" s="45" t="s">
        <v>393</v>
      </c>
      <c r="D18" s="38">
        <v>10.6</v>
      </c>
      <c r="E18" s="162">
        <v>-15.6</v>
      </c>
    </row>
    <row r="19" spans="1:5" x14ac:dyDescent="0.3">
      <c r="A19" s="160">
        <v>44470</v>
      </c>
      <c r="B19" s="161">
        <v>12.6</v>
      </c>
      <c r="C19" s="45" t="s">
        <v>394</v>
      </c>
      <c r="D19" s="38">
        <v>12.5</v>
      </c>
      <c r="E19" s="162">
        <v>-1.1000000000000001</v>
      </c>
    </row>
    <row r="20" spans="1:5" x14ac:dyDescent="0.3">
      <c r="A20" s="160">
        <v>44440</v>
      </c>
      <c r="B20" s="161">
        <v>16.100000000000001</v>
      </c>
      <c r="C20" s="45" t="s">
        <v>395</v>
      </c>
      <c r="D20" s="38">
        <v>12.7</v>
      </c>
      <c r="E20" s="162">
        <v>-11.5</v>
      </c>
    </row>
    <row r="21" spans="1:5" x14ac:dyDescent="0.3">
      <c r="A21" s="160">
        <v>44409</v>
      </c>
      <c r="B21" s="161">
        <v>11.6</v>
      </c>
      <c r="C21" s="45" t="s">
        <v>396</v>
      </c>
      <c r="D21" s="38">
        <v>14.4</v>
      </c>
      <c r="E21" s="162">
        <v>-16.2</v>
      </c>
    </row>
    <row r="22" spans="1:5" x14ac:dyDescent="0.3">
      <c r="A22" s="160">
        <v>44378</v>
      </c>
      <c r="B22" s="161">
        <v>17.8</v>
      </c>
      <c r="C22" s="45" t="s">
        <v>397</v>
      </c>
      <c r="D22" s="38">
        <v>17.100000000000001</v>
      </c>
      <c r="E22" s="162">
        <v>27.3</v>
      </c>
    </row>
    <row r="23" spans="1:5" x14ac:dyDescent="0.3">
      <c r="A23" s="160">
        <v>44348</v>
      </c>
      <c r="B23" s="161">
        <v>15.9</v>
      </c>
      <c r="C23" s="45">
        <v>4.0999999999999996</v>
      </c>
      <c r="D23" s="38">
        <v>13.5</v>
      </c>
      <c r="E23" s="162">
        <v>0.4</v>
      </c>
    </row>
    <row r="24" spans="1:5" x14ac:dyDescent="0.3">
      <c r="A24" s="160">
        <v>44317</v>
      </c>
      <c r="B24" s="161">
        <v>12.4</v>
      </c>
      <c r="C24" s="45">
        <v>69.7</v>
      </c>
      <c r="D24" s="38">
        <v>13.4</v>
      </c>
      <c r="E24" s="162">
        <v>-16.5</v>
      </c>
    </row>
    <row r="25" spans="1:5" x14ac:dyDescent="0.3">
      <c r="A25" s="160">
        <v>44287</v>
      </c>
      <c r="B25" s="161">
        <v>15.3</v>
      </c>
      <c r="C25" s="45">
        <v>317.60000000000002</v>
      </c>
      <c r="D25" s="38">
        <v>16.100000000000001</v>
      </c>
      <c r="E25" s="162">
        <v>11.2</v>
      </c>
    </row>
    <row r="26" spans="1:5" x14ac:dyDescent="0.3">
      <c r="A26" s="160">
        <v>44256</v>
      </c>
      <c r="B26" s="161">
        <v>20.8</v>
      </c>
      <c r="C26" s="45">
        <v>21.2</v>
      </c>
      <c r="D26" s="38">
        <v>14.4</v>
      </c>
      <c r="E26" s="162">
        <v>-15.9</v>
      </c>
    </row>
    <row r="27" spans="1:5" ht="14.4" x14ac:dyDescent="0.3">
      <c r="A27" s="160">
        <v>44228</v>
      </c>
      <c r="B27" s="161">
        <v>17.899999999999999</v>
      </c>
      <c r="C27" s="45" t="s">
        <v>398</v>
      </c>
      <c r="D27" s="38">
        <v>17.2</v>
      </c>
      <c r="E27" s="164">
        <v>-14.4</v>
      </c>
    </row>
    <row r="28" spans="1:5" ht="14.4" x14ac:dyDescent="0.3">
      <c r="A28" s="160">
        <v>44197</v>
      </c>
      <c r="B28" s="161">
        <v>14.2</v>
      </c>
      <c r="C28" s="45">
        <v>4</v>
      </c>
      <c r="D28" s="38">
        <v>20.100000000000001</v>
      </c>
      <c r="E28" s="164">
        <v>16.5</v>
      </c>
    </row>
    <row r="29" spans="1:5" ht="14.4" x14ac:dyDescent="0.3">
      <c r="A29" s="160">
        <v>44166</v>
      </c>
      <c r="B29" s="161">
        <v>15.1</v>
      </c>
      <c r="C29" s="45">
        <v>-0.1</v>
      </c>
      <c r="D29" s="38">
        <v>17.2</v>
      </c>
      <c r="E29" s="164">
        <v>7.5</v>
      </c>
    </row>
    <row r="30" spans="1:5" ht="14.4" x14ac:dyDescent="0.3">
      <c r="A30" s="160">
        <v>44136</v>
      </c>
      <c r="B30" s="161">
        <v>16.8</v>
      </c>
      <c r="C30" s="45">
        <v>-9.4</v>
      </c>
      <c r="D30" s="38">
        <v>16.100000000000001</v>
      </c>
      <c r="E30" s="164">
        <v>-11</v>
      </c>
    </row>
    <row r="31" spans="1:5" ht="14.4" x14ac:dyDescent="0.3">
      <c r="A31" s="160">
        <v>44105</v>
      </c>
      <c r="B31" s="161">
        <v>19.600000000000001</v>
      </c>
      <c r="C31" s="45">
        <v>-7.8</v>
      </c>
      <c r="D31" s="38">
        <v>18</v>
      </c>
      <c r="E31" s="164">
        <v>7.8</v>
      </c>
    </row>
    <row r="32" spans="1:5" ht="14.4" x14ac:dyDescent="0.3">
      <c r="A32" s="160">
        <v>44075</v>
      </c>
      <c r="B32" s="161">
        <v>20</v>
      </c>
      <c r="C32" s="45">
        <v>-5.5</v>
      </c>
      <c r="D32" s="38">
        <v>16.7</v>
      </c>
      <c r="E32" s="164">
        <v>9.1999999999999993</v>
      </c>
    </row>
    <row r="33" spans="1:5" ht="14.4" x14ac:dyDescent="0.3">
      <c r="A33" s="160">
        <v>44044</v>
      </c>
      <c r="B33" s="161">
        <v>11.9</v>
      </c>
      <c r="C33" s="45">
        <v>-27.6</v>
      </c>
      <c r="D33" s="38">
        <v>15.3</v>
      </c>
      <c r="E33" s="164">
        <v>-13.3</v>
      </c>
    </row>
    <row r="34" spans="1:5" ht="14.4" x14ac:dyDescent="0.3">
      <c r="A34" s="160">
        <v>44013</v>
      </c>
      <c r="B34" s="161">
        <v>19.7</v>
      </c>
      <c r="C34" s="45">
        <v>-7.8</v>
      </c>
      <c r="D34" s="38">
        <v>17.7</v>
      </c>
      <c r="E34" s="164">
        <v>22.3</v>
      </c>
    </row>
    <row r="35" spans="1:5" ht="14.4" x14ac:dyDescent="0.3">
      <c r="A35" s="160">
        <v>43983</v>
      </c>
      <c r="B35" s="161">
        <v>15.3</v>
      </c>
      <c r="C35" s="45">
        <v>-8</v>
      </c>
      <c r="D35" s="38">
        <v>14.4</v>
      </c>
      <c r="E35" s="164">
        <v>79.8</v>
      </c>
    </row>
    <row r="36" spans="1:5" ht="14.4" x14ac:dyDescent="0.3">
      <c r="A36" s="160">
        <v>43952</v>
      </c>
      <c r="B36" s="161">
        <v>7.3</v>
      </c>
      <c r="C36" s="45">
        <v>-64.900000000000006</v>
      </c>
      <c r="D36" s="38">
        <v>8</v>
      </c>
      <c r="E36" s="164">
        <v>99.9</v>
      </c>
    </row>
    <row r="37" spans="1:5" ht="14.4" x14ac:dyDescent="0.3">
      <c r="A37" s="160">
        <v>43922</v>
      </c>
      <c r="B37" s="161">
        <v>3.7</v>
      </c>
      <c r="C37" s="45">
        <v>-79.400000000000006</v>
      </c>
      <c r="D37" s="38">
        <v>4</v>
      </c>
      <c r="E37" s="164">
        <v>-68.7</v>
      </c>
    </row>
    <row r="38" spans="1:5" ht="14.4" x14ac:dyDescent="0.3">
      <c r="A38" s="160">
        <v>43891</v>
      </c>
      <c r="B38" s="161">
        <v>17.100000000000001</v>
      </c>
      <c r="C38" s="45">
        <v>-23.4</v>
      </c>
      <c r="D38" s="38">
        <v>12.8</v>
      </c>
      <c r="E38" s="164">
        <v>-37.1</v>
      </c>
    </row>
    <row r="39" spans="1:5" ht="14.4" x14ac:dyDescent="0.3">
      <c r="A39" s="160">
        <v>43862</v>
      </c>
      <c r="B39" s="161">
        <v>20.3</v>
      </c>
      <c r="C39" s="45">
        <v>14.1</v>
      </c>
      <c r="D39" s="38">
        <v>20.399999999999999</v>
      </c>
      <c r="E39" s="164">
        <v>17.100000000000001</v>
      </c>
    </row>
    <row r="40" spans="1:5" ht="14.4" x14ac:dyDescent="0.3">
      <c r="A40" s="160">
        <v>43831</v>
      </c>
      <c r="B40" s="161">
        <v>13.6</v>
      </c>
      <c r="C40" s="45">
        <v>-7.4</v>
      </c>
      <c r="D40" s="38">
        <v>17.399999999999999</v>
      </c>
      <c r="E40" s="164">
        <v>-12.7</v>
      </c>
    </row>
    <row r="41" spans="1:5" ht="14.4" x14ac:dyDescent="0.3">
      <c r="A41" s="160">
        <v>43800</v>
      </c>
      <c r="B41" s="161">
        <v>15.1</v>
      </c>
      <c r="C41" s="45">
        <v>7.6</v>
      </c>
      <c r="D41" s="38">
        <v>20</v>
      </c>
      <c r="E41" s="164">
        <v>7</v>
      </c>
    </row>
    <row r="42" spans="1:5" ht="14.4" x14ac:dyDescent="0.3">
      <c r="A42" s="160">
        <v>43770</v>
      </c>
      <c r="B42" s="161">
        <v>18.5</v>
      </c>
      <c r="C42" s="45">
        <v>-8</v>
      </c>
      <c r="D42" s="38">
        <v>18.600000000000001</v>
      </c>
      <c r="E42" s="164">
        <v>-6.4</v>
      </c>
    </row>
    <row r="43" spans="1:5" ht="14.4" x14ac:dyDescent="0.3">
      <c r="A43" s="160">
        <v>43739</v>
      </c>
      <c r="B43" s="161">
        <v>21.3</v>
      </c>
      <c r="C43" s="45">
        <v>13.9</v>
      </c>
      <c r="D43" s="38">
        <v>19.899999999999999</v>
      </c>
      <c r="E43" s="164">
        <v>4.5</v>
      </c>
    </row>
    <row r="44" spans="1:5" ht="14.4" x14ac:dyDescent="0.3">
      <c r="A44" s="160">
        <v>43709</v>
      </c>
      <c r="B44" s="161">
        <v>21.2</v>
      </c>
      <c r="C44" s="45">
        <v>16.5</v>
      </c>
      <c r="D44" s="38">
        <v>19.100000000000001</v>
      </c>
      <c r="E44" s="164" t="s">
        <v>383</v>
      </c>
    </row>
    <row r="45" spans="1:5" ht="14.4" x14ac:dyDescent="0.3">
      <c r="A45" s="160">
        <v>43678</v>
      </c>
      <c r="B45" s="161">
        <v>16.5</v>
      </c>
      <c r="C45" s="45">
        <v>-6.4</v>
      </c>
      <c r="D45" s="38">
        <v>19.5</v>
      </c>
      <c r="E45" s="164">
        <v>1.8</v>
      </c>
    </row>
    <row r="46" spans="1:5" ht="14.4" x14ac:dyDescent="0.3">
      <c r="A46" s="160">
        <v>43647</v>
      </c>
      <c r="B46" s="161">
        <v>21.3</v>
      </c>
      <c r="C46" s="45">
        <v>30.3</v>
      </c>
      <c r="D46" s="38">
        <v>19.100000000000001</v>
      </c>
      <c r="E46" s="164">
        <v>3.9</v>
      </c>
    </row>
    <row r="47" spans="1:5" ht="14.4" x14ac:dyDescent="0.3">
      <c r="A47" s="160">
        <v>43617</v>
      </c>
      <c r="B47" s="161">
        <v>16.600000000000001</v>
      </c>
      <c r="C47" s="45">
        <v>-24.2</v>
      </c>
      <c r="D47" s="38">
        <v>18.399999999999999</v>
      </c>
      <c r="E47" s="164">
        <v>-3.6</v>
      </c>
    </row>
    <row r="48" spans="1:5" ht="14.4" x14ac:dyDescent="0.3">
      <c r="A48" s="160">
        <v>43586</v>
      </c>
      <c r="B48" s="161">
        <v>20.7</v>
      </c>
      <c r="C48" s="45">
        <v>3.6</v>
      </c>
      <c r="D48" s="38">
        <v>19.100000000000001</v>
      </c>
      <c r="E48" s="164">
        <v>6.5</v>
      </c>
    </row>
    <row r="49" spans="1:5" ht="13.5" customHeight="1" x14ac:dyDescent="0.3">
      <c r="A49" s="160">
        <v>43556</v>
      </c>
      <c r="B49" s="161">
        <v>17.8</v>
      </c>
      <c r="C49" s="45">
        <v>-12.9</v>
      </c>
      <c r="D49" s="38">
        <v>17.899999999999999</v>
      </c>
      <c r="E49" s="164">
        <v>-8.1999999999999993</v>
      </c>
    </row>
    <row r="50" spans="1:5" ht="14.4" x14ac:dyDescent="0.3">
      <c r="A50" s="160">
        <v>43525</v>
      </c>
      <c r="B50" s="161">
        <v>22.4</v>
      </c>
      <c r="C50" s="45">
        <v>-10.6</v>
      </c>
      <c r="D50" s="38">
        <v>19.5</v>
      </c>
      <c r="E50" s="164">
        <v>11.9</v>
      </c>
    </row>
    <row r="51" spans="1:5" ht="14.4" x14ac:dyDescent="0.3">
      <c r="A51" s="160">
        <v>43497</v>
      </c>
      <c r="B51" s="161">
        <v>17.7</v>
      </c>
      <c r="C51" s="45">
        <v>-4.5999999999999996</v>
      </c>
      <c r="D51" s="38">
        <v>17.5</v>
      </c>
      <c r="E51" s="164" t="s">
        <v>1188</v>
      </c>
    </row>
    <row r="52" spans="1:5" ht="14.4" x14ac:dyDescent="0.3">
      <c r="A52" s="160">
        <v>43466</v>
      </c>
      <c r="B52" s="161">
        <v>14.7</v>
      </c>
      <c r="C52" s="45">
        <v>-16.3</v>
      </c>
      <c r="D52" s="38">
        <v>18</v>
      </c>
      <c r="E52" s="164">
        <v>-10.5</v>
      </c>
    </row>
    <row r="53" spans="1:5" ht="12.75" customHeight="1" x14ac:dyDescent="0.3">
      <c r="A53" s="160">
        <v>43435</v>
      </c>
      <c r="B53" s="161">
        <v>14.1</v>
      </c>
      <c r="C53" s="45">
        <v>-23.7</v>
      </c>
      <c r="D53" s="38">
        <v>20.100000000000001</v>
      </c>
      <c r="E53" s="164">
        <v>7.1</v>
      </c>
    </row>
    <row r="54" spans="1:5" ht="14.4" x14ac:dyDescent="0.3">
      <c r="A54" s="160">
        <v>43405</v>
      </c>
      <c r="B54" s="161">
        <v>20.2</v>
      </c>
      <c r="C54" s="45">
        <v>-15.5</v>
      </c>
      <c r="D54" s="38">
        <v>18.8</v>
      </c>
      <c r="E54" s="164">
        <v>7.3</v>
      </c>
    </row>
    <row r="55" spans="1:5" ht="14.4" x14ac:dyDescent="0.3">
      <c r="A55" s="160">
        <v>43374</v>
      </c>
      <c r="B55" s="161">
        <v>18.7</v>
      </c>
      <c r="C55" s="45">
        <v>-2.1</v>
      </c>
      <c r="D55" s="38">
        <v>17.5</v>
      </c>
      <c r="E55" s="164">
        <v>0</v>
      </c>
    </row>
    <row r="56" spans="1:5" ht="14.4" x14ac:dyDescent="0.3">
      <c r="A56" s="160">
        <v>43344</v>
      </c>
      <c r="B56" s="161">
        <v>18.2</v>
      </c>
      <c r="C56" s="45">
        <v>-25</v>
      </c>
      <c r="D56" s="38">
        <v>17.5</v>
      </c>
      <c r="E56" s="164">
        <v>-8.5</v>
      </c>
    </row>
    <row r="57" spans="1:5" ht="14.4" x14ac:dyDescent="0.3">
      <c r="A57" s="160">
        <v>43313</v>
      </c>
      <c r="B57" s="161">
        <v>17.600000000000001</v>
      </c>
      <c r="C57" s="45">
        <v>-13</v>
      </c>
      <c r="D57" s="38">
        <v>19.100000000000001</v>
      </c>
      <c r="E57" s="164">
        <v>21.2</v>
      </c>
    </row>
    <row r="58" spans="1:5" ht="14.4" x14ac:dyDescent="0.3">
      <c r="A58" s="160">
        <v>43282</v>
      </c>
      <c r="B58" s="161">
        <v>16.399999999999999</v>
      </c>
      <c r="C58" s="45">
        <v>-14.1</v>
      </c>
      <c r="D58" s="38">
        <v>15.8</v>
      </c>
      <c r="E58" s="164">
        <v>-20.5</v>
      </c>
    </row>
    <row r="59" spans="1:5" ht="14.4" x14ac:dyDescent="0.3">
      <c r="A59" s="160">
        <v>43252</v>
      </c>
      <c r="B59" s="161">
        <v>21.9</v>
      </c>
      <c r="C59" s="45">
        <v>-1.8</v>
      </c>
      <c r="D59" s="38">
        <v>19.8</v>
      </c>
      <c r="E59" s="164">
        <v>-4.8</v>
      </c>
    </row>
    <row r="60" spans="1:5" ht="14.4" x14ac:dyDescent="0.3">
      <c r="A60" s="160">
        <v>43221</v>
      </c>
      <c r="B60" s="161">
        <v>20</v>
      </c>
      <c r="C60" s="45">
        <v>-9.1</v>
      </c>
      <c r="D60" s="38">
        <v>20.8</v>
      </c>
      <c r="E60" s="164">
        <v>1.9</v>
      </c>
    </row>
    <row r="61" spans="1:5" ht="14.4" x14ac:dyDescent="0.3">
      <c r="A61" s="160">
        <v>43191</v>
      </c>
      <c r="B61" s="161">
        <v>20.5</v>
      </c>
      <c r="C61" s="45">
        <v>13.7</v>
      </c>
      <c r="D61" s="38">
        <v>20.399999999999999</v>
      </c>
      <c r="E61" s="164">
        <v>-5.5</v>
      </c>
    </row>
    <row r="62" spans="1:5" ht="14.4" x14ac:dyDescent="0.3">
      <c r="A62" s="160">
        <v>43160</v>
      </c>
      <c r="B62" s="161">
        <v>25</v>
      </c>
      <c r="C62" s="45">
        <v>-1.2</v>
      </c>
      <c r="D62" s="38">
        <v>21.6</v>
      </c>
      <c r="E62" s="164">
        <v>12.8</v>
      </c>
    </row>
    <row r="63" spans="1:5" x14ac:dyDescent="0.3">
      <c r="A63" s="160">
        <v>43132</v>
      </c>
      <c r="B63" s="161">
        <v>18.600000000000001</v>
      </c>
      <c r="C63" s="45">
        <v>-8.1</v>
      </c>
      <c r="D63" s="38">
        <v>19.2</v>
      </c>
      <c r="E63" s="166">
        <v>-7.8</v>
      </c>
    </row>
    <row r="64" spans="1:5" x14ac:dyDescent="0.3">
      <c r="A64" s="160">
        <v>43101</v>
      </c>
      <c r="B64" s="161">
        <v>17.5</v>
      </c>
      <c r="C64" s="45">
        <v>16.399999999999999</v>
      </c>
      <c r="D64" s="38">
        <v>20.8</v>
      </c>
      <c r="E64" s="166">
        <v>-4.0999999999999996</v>
      </c>
    </row>
    <row r="65" spans="1:5" x14ac:dyDescent="0.3">
      <c r="A65" s="160">
        <v>43070</v>
      </c>
      <c r="B65" s="161">
        <v>18.399999999999999</v>
      </c>
      <c r="C65" s="45">
        <v>0.5</v>
      </c>
      <c r="D65" s="38">
        <v>21.7</v>
      </c>
      <c r="E65" s="166">
        <v>-3.1</v>
      </c>
    </row>
    <row r="66" spans="1:5" x14ac:dyDescent="0.3">
      <c r="A66" s="160">
        <v>43040</v>
      </c>
      <c r="B66" s="161">
        <v>23.8</v>
      </c>
      <c r="C66" s="45">
        <v>8.5</v>
      </c>
      <c r="D66" s="38">
        <v>22.4</v>
      </c>
      <c r="E66" s="166">
        <v>9.4</v>
      </c>
    </row>
    <row r="67" spans="1:5" x14ac:dyDescent="0.3">
      <c r="A67" s="160">
        <v>43009</v>
      </c>
      <c r="B67" s="161">
        <v>19.100000000000001</v>
      </c>
      <c r="C67" s="45">
        <v>1.5</v>
      </c>
      <c r="D67" s="38">
        <v>20.5</v>
      </c>
      <c r="E67" s="166">
        <v>-7.1</v>
      </c>
    </row>
    <row r="68" spans="1:5" x14ac:dyDescent="0.3">
      <c r="A68" s="160">
        <v>42979</v>
      </c>
      <c r="B68" s="161">
        <v>24.2</v>
      </c>
      <c r="C68" s="45">
        <v>2.1</v>
      </c>
      <c r="D68" s="38">
        <v>22</v>
      </c>
      <c r="E68" s="166">
        <v>0.8</v>
      </c>
    </row>
    <row r="69" spans="1:5" x14ac:dyDescent="0.3">
      <c r="A69" s="160">
        <v>42948</v>
      </c>
      <c r="B69" s="161">
        <v>20.3</v>
      </c>
      <c r="C69" s="45">
        <v>4.7</v>
      </c>
      <c r="D69" s="38">
        <v>21.9</v>
      </c>
      <c r="E69" s="166">
        <v>9.8000000000000007</v>
      </c>
    </row>
    <row r="70" spans="1:5" x14ac:dyDescent="0.3">
      <c r="A70" s="160">
        <v>42917</v>
      </c>
      <c r="B70" s="161">
        <v>19</v>
      </c>
      <c r="C70" s="45">
        <v>0.9</v>
      </c>
      <c r="D70" s="38">
        <v>19.899999999999999</v>
      </c>
      <c r="E70" s="166">
        <v>-6.5</v>
      </c>
    </row>
    <row r="71" spans="1:5" x14ac:dyDescent="0.3">
      <c r="A71" s="160">
        <v>42887</v>
      </c>
      <c r="B71" s="161">
        <v>22.4</v>
      </c>
      <c r="C71" s="45">
        <v>-7.2</v>
      </c>
      <c r="D71" s="38">
        <v>21.3</v>
      </c>
      <c r="E71" s="166">
        <v>4.5</v>
      </c>
    </row>
    <row r="72" spans="1:5" x14ac:dyDescent="0.3">
      <c r="A72" s="160">
        <v>42856</v>
      </c>
      <c r="B72" s="161">
        <v>22</v>
      </c>
      <c r="C72" s="45">
        <v>7.5</v>
      </c>
      <c r="D72" s="38">
        <v>20.399999999999999</v>
      </c>
      <c r="E72" s="166">
        <v>-0.9</v>
      </c>
    </row>
    <row r="73" spans="1:5" x14ac:dyDescent="0.3">
      <c r="A73" s="160">
        <v>42826</v>
      </c>
      <c r="B73" s="161">
        <v>18</v>
      </c>
      <c r="C73" s="45">
        <v>-28.5</v>
      </c>
      <c r="D73" s="38">
        <v>20.6</v>
      </c>
      <c r="E73" s="166">
        <v>8.4</v>
      </c>
    </row>
    <row r="74" spans="1:5" x14ac:dyDescent="0.3">
      <c r="A74" s="160">
        <v>42795</v>
      </c>
      <c r="B74" s="161">
        <v>25.3</v>
      </c>
      <c r="C74" s="45">
        <v>-0.5</v>
      </c>
      <c r="D74" s="38">
        <v>19</v>
      </c>
      <c r="E74" s="166">
        <v>-10.199999999999999</v>
      </c>
    </row>
    <row r="75" spans="1:5" x14ac:dyDescent="0.3">
      <c r="A75" s="160">
        <v>42767</v>
      </c>
      <c r="B75" s="161">
        <v>20.2</v>
      </c>
      <c r="C75" s="45">
        <v>5.9</v>
      </c>
      <c r="D75" s="38">
        <v>21.1</v>
      </c>
      <c r="E75" s="166">
        <v>12.1</v>
      </c>
    </row>
    <row r="76" spans="1:5" x14ac:dyDescent="0.3">
      <c r="A76" s="160">
        <v>42736</v>
      </c>
      <c r="B76" s="161">
        <v>15.1</v>
      </c>
      <c r="C76" s="45">
        <v>11.9</v>
      </c>
      <c r="D76" s="38">
        <v>18.8</v>
      </c>
      <c r="E76" s="166">
        <v>2.2999999999999998</v>
      </c>
    </row>
    <row r="77" spans="1:5" x14ac:dyDescent="0.3">
      <c r="A77" s="160">
        <v>42705</v>
      </c>
      <c r="B77" s="161">
        <v>18.3</v>
      </c>
      <c r="C77" s="45">
        <v>-0.1</v>
      </c>
      <c r="D77" s="38">
        <v>18.399999999999999</v>
      </c>
      <c r="E77" s="166">
        <v>-10.7</v>
      </c>
    </row>
    <row r="78" spans="1:5" x14ac:dyDescent="0.3">
      <c r="A78" s="160">
        <v>42675</v>
      </c>
      <c r="B78" s="161">
        <v>22</v>
      </c>
      <c r="C78" s="45">
        <v>7.2</v>
      </c>
      <c r="D78" s="38">
        <v>20.6</v>
      </c>
      <c r="E78" s="166">
        <v>1.2</v>
      </c>
    </row>
    <row r="79" spans="1:5" x14ac:dyDescent="0.3">
      <c r="A79" s="160">
        <v>42644</v>
      </c>
      <c r="B79" s="161">
        <v>18.8</v>
      </c>
      <c r="C79" s="45">
        <v>-13.4</v>
      </c>
      <c r="D79" s="38">
        <v>20.399999999999999</v>
      </c>
      <c r="E79" s="166">
        <v>1.5</v>
      </c>
    </row>
    <row r="80" spans="1:5" x14ac:dyDescent="0.3">
      <c r="A80" s="160">
        <v>42614</v>
      </c>
      <c r="B80" s="161">
        <v>23.7</v>
      </c>
      <c r="C80" s="45">
        <v>6.7</v>
      </c>
      <c r="D80" s="38">
        <v>20.100000000000001</v>
      </c>
      <c r="E80" s="166">
        <v>-2.6</v>
      </c>
    </row>
    <row r="81" spans="1:6" x14ac:dyDescent="0.3">
      <c r="A81" s="160">
        <v>42583</v>
      </c>
      <c r="B81" s="161">
        <v>19.3</v>
      </c>
      <c r="C81" s="45">
        <v>28.8</v>
      </c>
      <c r="D81" s="38">
        <v>20.6</v>
      </c>
      <c r="E81" s="166">
        <v>3.7</v>
      </c>
    </row>
    <row r="82" spans="1:6" x14ac:dyDescent="0.3">
      <c r="A82" s="160">
        <v>42552</v>
      </c>
      <c r="B82" s="161">
        <v>18.899999999999999</v>
      </c>
      <c r="C82" s="45">
        <v>-22.8</v>
      </c>
      <c r="D82" s="38">
        <v>19.899999999999999</v>
      </c>
      <c r="E82" s="166">
        <v>-2.8</v>
      </c>
    </row>
    <row r="83" spans="1:6" x14ac:dyDescent="0.3">
      <c r="A83" s="160">
        <v>42522</v>
      </c>
      <c r="B83" s="161">
        <v>24.1</v>
      </c>
      <c r="C83" s="45">
        <v>2.2000000000000002</v>
      </c>
      <c r="D83" s="38">
        <v>20.5</v>
      </c>
      <c r="E83" s="166">
        <v>-4.7</v>
      </c>
    </row>
    <row r="84" spans="1:6" x14ac:dyDescent="0.3">
      <c r="A84" s="160">
        <v>42491</v>
      </c>
      <c r="B84" s="161">
        <v>20.5</v>
      </c>
      <c r="C84" s="45">
        <v>7.3</v>
      </c>
      <c r="D84" s="38">
        <v>21.5</v>
      </c>
      <c r="E84" s="166">
        <v>-8</v>
      </c>
    </row>
    <row r="85" spans="1:6" x14ac:dyDescent="0.3">
      <c r="A85" s="160">
        <v>42461</v>
      </c>
      <c r="B85" s="161">
        <v>25.2</v>
      </c>
      <c r="C85" s="45">
        <v>18.100000000000001</v>
      </c>
      <c r="D85" s="38">
        <v>23.4</v>
      </c>
      <c r="E85" s="166">
        <v>4.5</v>
      </c>
    </row>
    <row r="86" spans="1:6" x14ac:dyDescent="0.3">
      <c r="A86" s="160">
        <v>42430</v>
      </c>
      <c r="B86" s="161">
        <v>25.5</v>
      </c>
      <c r="C86" s="45">
        <v>10.3</v>
      </c>
      <c r="D86" s="38">
        <v>22.4</v>
      </c>
      <c r="E86" s="166">
        <v>19.100000000000001</v>
      </c>
    </row>
    <row r="87" spans="1:6" x14ac:dyDescent="0.3">
      <c r="A87" s="160">
        <v>42401</v>
      </c>
      <c r="B87" s="161">
        <v>19.100000000000001</v>
      </c>
      <c r="C87" s="45">
        <v>-0.4</v>
      </c>
      <c r="D87" s="38">
        <v>18.8</v>
      </c>
      <c r="E87" s="166">
        <v>-3.1</v>
      </c>
    </row>
    <row r="88" spans="1:6" x14ac:dyDescent="0.3">
      <c r="A88" s="160">
        <v>42370</v>
      </c>
      <c r="B88" s="161">
        <v>13.5</v>
      </c>
      <c r="C88" s="45">
        <v>-14.2</v>
      </c>
      <c r="D88" s="38">
        <v>19.399999999999999</v>
      </c>
      <c r="E88" s="166">
        <v>-1.9</v>
      </c>
    </row>
    <row r="89" spans="1:6" x14ac:dyDescent="0.3">
      <c r="A89" s="160">
        <v>42339</v>
      </c>
      <c r="B89" s="161">
        <v>18.399999999999999</v>
      </c>
      <c r="C89" s="45">
        <v>-0.4</v>
      </c>
      <c r="D89" s="38">
        <v>19.7</v>
      </c>
      <c r="E89" s="166">
        <v>0.7</v>
      </c>
      <c r="F89" s="29"/>
    </row>
    <row r="90" spans="1:6" x14ac:dyDescent="0.3">
      <c r="A90" s="160">
        <v>42309</v>
      </c>
      <c r="B90" s="161">
        <v>20.5</v>
      </c>
      <c r="C90" s="45">
        <v>17.899999999999999</v>
      </c>
      <c r="D90" s="38">
        <v>19.600000000000001</v>
      </c>
      <c r="E90" s="166">
        <v>-3.7</v>
      </c>
      <c r="F90" s="29"/>
    </row>
    <row r="91" spans="1:6" x14ac:dyDescent="0.3">
      <c r="A91" s="160">
        <v>42278</v>
      </c>
      <c r="B91" s="161">
        <v>21.7</v>
      </c>
      <c r="C91" s="45">
        <v>1.1000000000000001</v>
      </c>
      <c r="D91" s="38">
        <v>20.399999999999999</v>
      </c>
      <c r="E91" s="166">
        <v>10.1</v>
      </c>
      <c r="F91" s="29"/>
    </row>
    <row r="92" spans="1:6" x14ac:dyDescent="0.3">
      <c r="A92" s="160">
        <v>42248</v>
      </c>
      <c r="B92" s="161">
        <v>22.3</v>
      </c>
      <c r="C92" s="45">
        <v>3.1</v>
      </c>
      <c r="D92" s="38">
        <v>18.5</v>
      </c>
      <c r="E92" s="166">
        <v>0.9</v>
      </c>
      <c r="F92" s="29"/>
    </row>
    <row r="93" spans="1:6" x14ac:dyDescent="0.3">
      <c r="A93" s="160">
        <v>42217</v>
      </c>
      <c r="B93" s="161">
        <v>15</v>
      </c>
      <c r="C93" s="45">
        <v>11</v>
      </c>
      <c r="D93" s="38">
        <v>18.3</v>
      </c>
      <c r="E93" s="166">
        <v>-18.600000000000001</v>
      </c>
      <c r="F93" s="29"/>
    </row>
    <row r="94" spans="1:6" x14ac:dyDescent="0.3">
      <c r="A94" s="160">
        <v>42186</v>
      </c>
      <c r="B94" s="161">
        <v>24.4</v>
      </c>
      <c r="C94" s="45">
        <v>6</v>
      </c>
      <c r="D94" s="38">
        <v>22.5</v>
      </c>
      <c r="E94" s="166">
        <v>8.6999999999999993</v>
      </c>
      <c r="F94" s="29"/>
    </row>
    <row r="95" spans="1:6" x14ac:dyDescent="0.3">
      <c r="A95" s="160">
        <v>42156</v>
      </c>
      <c r="B95" s="161">
        <v>23.6</v>
      </c>
      <c r="C95" s="45">
        <v>46.7</v>
      </c>
      <c r="D95" s="38">
        <v>20.7</v>
      </c>
      <c r="E95" s="166">
        <v>-6</v>
      </c>
      <c r="F95" s="29"/>
    </row>
    <row r="96" spans="1:6" x14ac:dyDescent="0.3">
      <c r="A96" s="160">
        <v>42125</v>
      </c>
      <c r="B96" s="161">
        <v>19.100000000000001</v>
      </c>
      <c r="C96" s="45">
        <v>9.5</v>
      </c>
      <c r="D96" s="38">
        <v>22.1</v>
      </c>
      <c r="E96" s="166">
        <v>4.9000000000000004</v>
      </c>
      <c r="F96" s="29"/>
    </row>
    <row r="97" spans="1:6" x14ac:dyDescent="0.3">
      <c r="A97" s="160">
        <v>42095</v>
      </c>
      <c r="B97" s="161">
        <v>21.3</v>
      </c>
      <c r="C97" s="45">
        <v>23</v>
      </c>
      <c r="D97" s="38">
        <v>21</v>
      </c>
      <c r="E97" s="166">
        <v>12</v>
      </c>
      <c r="F97" s="29"/>
    </row>
    <row r="98" spans="1:6" x14ac:dyDescent="0.3">
      <c r="A98" s="160">
        <v>42064</v>
      </c>
      <c r="B98" s="161">
        <v>23.1</v>
      </c>
      <c r="C98" s="45">
        <v>39.5</v>
      </c>
      <c r="D98" s="38">
        <v>18.8</v>
      </c>
      <c r="E98" s="162">
        <v>-7.3</v>
      </c>
      <c r="F98" s="29"/>
    </row>
    <row r="99" spans="1:6" x14ac:dyDescent="0.3">
      <c r="A99" s="160">
        <v>42036</v>
      </c>
      <c r="B99" s="161">
        <v>19.2</v>
      </c>
      <c r="C99" s="45">
        <v>20</v>
      </c>
      <c r="D99" s="38">
        <v>20.3</v>
      </c>
      <c r="E99" s="162">
        <v>-1</v>
      </c>
      <c r="F99" s="29"/>
    </row>
    <row r="100" spans="1:6" x14ac:dyDescent="0.3">
      <c r="A100" s="160">
        <v>42005</v>
      </c>
      <c r="B100" s="161">
        <v>15.7</v>
      </c>
      <c r="C100" s="45">
        <v>6.9</v>
      </c>
      <c r="D100" s="38">
        <v>20.5</v>
      </c>
      <c r="E100" s="162">
        <v>-3.7</v>
      </c>
      <c r="F100" s="29"/>
    </row>
    <row r="101" spans="1:6" x14ac:dyDescent="0.3">
      <c r="A101" s="160">
        <v>41974</v>
      </c>
      <c r="B101" s="161">
        <v>18.399999999999999</v>
      </c>
      <c r="C101" s="45">
        <v>33.6</v>
      </c>
      <c r="D101" s="38">
        <v>21.3</v>
      </c>
      <c r="E101" s="162">
        <v>19.2</v>
      </c>
      <c r="F101" s="29"/>
    </row>
    <row r="102" spans="1:6" x14ac:dyDescent="0.3">
      <c r="A102" s="160">
        <v>41944</v>
      </c>
      <c r="B102" s="161">
        <v>17.399999999999999</v>
      </c>
      <c r="C102" s="45">
        <v>-3.2</v>
      </c>
      <c r="D102" s="38">
        <v>17.899999999999999</v>
      </c>
      <c r="E102" s="162">
        <v>-11.8</v>
      </c>
      <c r="F102" s="29"/>
    </row>
    <row r="103" spans="1:6" x14ac:dyDescent="0.3">
      <c r="A103" s="160">
        <v>41913</v>
      </c>
      <c r="B103" s="161">
        <v>21.5</v>
      </c>
      <c r="C103" s="45">
        <v>19.7</v>
      </c>
      <c r="D103" s="38">
        <v>20.3</v>
      </c>
      <c r="E103" s="162">
        <v>12.4</v>
      </c>
      <c r="F103" s="29"/>
    </row>
    <row r="104" spans="1:6" x14ac:dyDescent="0.3">
      <c r="A104" s="160">
        <v>41883</v>
      </c>
      <c r="B104" s="161">
        <v>21.6</v>
      </c>
      <c r="C104" s="45">
        <v>6.4</v>
      </c>
      <c r="D104" s="38">
        <v>18.100000000000001</v>
      </c>
      <c r="E104" s="162">
        <v>7.1</v>
      </c>
      <c r="F104" s="29"/>
    </row>
    <row r="105" spans="1:6" x14ac:dyDescent="0.3">
      <c r="A105" s="160">
        <v>41852</v>
      </c>
      <c r="B105" s="161">
        <v>13.5</v>
      </c>
      <c r="C105" s="45">
        <v>2</v>
      </c>
      <c r="D105" s="38">
        <v>16.899999999999999</v>
      </c>
      <c r="E105" s="162">
        <v>-20.5</v>
      </c>
      <c r="F105" s="29"/>
    </row>
    <row r="106" spans="1:6" x14ac:dyDescent="0.3">
      <c r="A106" s="160">
        <v>41821</v>
      </c>
      <c r="B106" s="161">
        <v>23.1</v>
      </c>
      <c r="C106" s="45">
        <v>40.700000000000003</v>
      </c>
      <c r="D106" s="38">
        <v>21.2</v>
      </c>
      <c r="E106" s="162">
        <v>30.4</v>
      </c>
      <c r="F106" s="29"/>
    </row>
    <row r="107" spans="1:6" x14ac:dyDescent="0.3">
      <c r="A107" s="160">
        <v>41791</v>
      </c>
      <c r="B107" s="161">
        <v>16.100000000000001</v>
      </c>
      <c r="C107" s="45">
        <v>-5.7</v>
      </c>
      <c r="D107" s="38">
        <v>16.3</v>
      </c>
      <c r="E107" s="162">
        <v>-6.1</v>
      </c>
      <c r="F107" s="29"/>
    </row>
    <row r="108" spans="1:6" x14ac:dyDescent="0.3">
      <c r="A108" s="160">
        <v>41760</v>
      </c>
      <c r="B108" s="161">
        <v>17.399999999999999</v>
      </c>
      <c r="C108" s="45">
        <v>26.2</v>
      </c>
      <c r="D108" s="38">
        <v>17.3</v>
      </c>
      <c r="E108" s="162">
        <v>0.1</v>
      </c>
      <c r="F108" s="29"/>
    </row>
    <row r="109" spans="1:6" x14ac:dyDescent="0.3">
      <c r="A109" s="160">
        <v>41730</v>
      </c>
      <c r="B109" s="161">
        <v>17.3</v>
      </c>
      <c r="C109" s="45">
        <v>-4.0999999999999996</v>
      </c>
      <c r="D109" s="38">
        <v>17.3</v>
      </c>
      <c r="E109" s="162">
        <v>18.100000000000001</v>
      </c>
      <c r="F109" s="29"/>
    </row>
    <row r="110" spans="1:6" ht="14.4" x14ac:dyDescent="0.3">
      <c r="A110" s="160">
        <v>41699</v>
      </c>
      <c r="B110" s="161">
        <v>16.5</v>
      </c>
      <c r="C110" s="45">
        <v>-11.9</v>
      </c>
      <c r="D110" s="38">
        <v>14.6</v>
      </c>
      <c r="E110" s="164">
        <v>-10.7</v>
      </c>
      <c r="F110" s="29"/>
    </row>
    <row r="111" spans="1:6" ht="14.4" x14ac:dyDescent="0.3">
      <c r="A111" s="160">
        <v>41671</v>
      </c>
      <c r="B111" s="161">
        <v>16</v>
      </c>
      <c r="C111" s="45">
        <v>-3.3</v>
      </c>
      <c r="D111" s="38">
        <v>16.399999999999999</v>
      </c>
      <c r="E111" s="164">
        <v>-8.5</v>
      </c>
      <c r="F111" s="29"/>
    </row>
    <row r="112" spans="1:6" ht="14.4" x14ac:dyDescent="0.3">
      <c r="A112" s="160">
        <v>41640</v>
      </c>
      <c r="B112" s="161">
        <v>14.7</v>
      </c>
      <c r="C112" s="45">
        <v>7.6</v>
      </c>
      <c r="D112" s="38">
        <v>17.899999999999999</v>
      </c>
      <c r="E112" s="164">
        <v>2.9</v>
      </c>
      <c r="F112" s="29"/>
    </row>
    <row r="113" spans="1:6" ht="14.4" x14ac:dyDescent="0.3">
      <c r="A113" s="160">
        <v>41609</v>
      </c>
      <c r="B113" s="161">
        <v>13.8</v>
      </c>
      <c r="C113" s="45">
        <v>13</v>
      </c>
      <c r="D113" s="38">
        <v>17.600000000000001</v>
      </c>
      <c r="E113" s="164">
        <v>-1.2</v>
      </c>
      <c r="F113" s="29"/>
    </row>
    <row r="114" spans="1:6" ht="14.4" x14ac:dyDescent="0.3">
      <c r="A114" s="160">
        <v>41579</v>
      </c>
      <c r="B114" s="161">
        <v>18</v>
      </c>
      <c r="C114" s="45">
        <v>4.7</v>
      </c>
      <c r="D114" s="38">
        <v>17.8</v>
      </c>
      <c r="E114" s="164">
        <v>7.8</v>
      </c>
      <c r="F114" s="29"/>
    </row>
    <row r="115" spans="1:6" ht="14.4" x14ac:dyDescent="0.3">
      <c r="A115" s="160">
        <v>41548</v>
      </c>
      <c r="B115" s="161">
        <v>18</v>
      </c>
      <c r="C115" s="45">
        <v>10.3</v>
      </c>
      <c r="D115" s="38">
        <v>16.5</v>
      </c>
      <c r="E115" s="164">
        <v>-10.5</v>
      </c>
      <c r="F115" s="29"/>
    </row>
    <row r="116" spans="1:6" ht="14.4" x14ac:dyDescent="0.3">
      <c r="A116" s="160">
        <v>41518</v>
      </c>
      <c r="B116" s="161">
        <v>20.3</v>
      </c>
      <c r="C116" s="45">
        <v>19.100000000000001</v>
      </c>
      <c r="D116" s="38">
        <v>18.5</v>
      </c>
      <c r="E116" s="164">
        <v>18.3</v>
      </c>
      <c r="F116" s="29"/>
    </row>
    <row r="117" spans="1:6" ht="14.4" x14ac:dyDescent="0.3">
      <c r="A117" s="160">
        <v>41487</v>
      </c>
      <c r="B117" s="161">
        <v>13.3</v>
      </c>
      <c r="C117" s="45">
        <v>-21.8</v>
      </c>
      <c r="D117" s="38">
        <v>15.6</v>
      </c>
      <c r="E117" s="164">
        <v>5</v>
      </c>
      <c r="F117" s="29"/>
    </row>
    <row r="118" spans="1:6" ht="14.4" x14ac:dyDescent="0.3">
      <c r="A118" s="160">
        <v>41456</v>
      </c>
      <c r="B118" s="161">
        <v>16.399999999999999</v>
      </c>
      <c r="C118" s="45">
        <v>-6.1</v>
      </c>
      <c r="D118" s="38">
        <v>14.9</v>
      </c>
      <c r="E118" s="164">
        <v>-9.6</v>
      </c>
      <c r="F118" s="29"/>
    </row>
    <row r="119" spans="1:6" ht="14.4" x14ac:dyDescent="0.3">
      <c r="A119" s="160">
        <v>41426</v>
      </c>
      <c r="B119" s="161">
        <v>17.100000000000001</v>
      </c>
      <c r="C119" s="45">
        <v>-6.4</v>
      </c>
      <c r="D119" s="38">
        <v>16.399999999999999</v>
      </c>
      <c r="E119" s="164">
        <v>12.2</v>
      </c>
      <c r="F119" s="29"/>
    </row>
    <row r="120" spans="1:6" ht="14.4" x14ac:dyDescent="0.3">
      <c r="A120" s="160">
        <v>41395</v>
      </c>
      <c r="B120" s="161">
        <v>13.8</v>
      </c>
      <c r="C120" s="45">
        <v>-13.6</v>
      </c>
      <c r="D120" s="38">
        <v>14.6</v>
      </c>
      <c r="E120" s="164">
        <v>-12.5</v>
      </c>
      <c r="F120" s="29"/>
    </row>
    <row r="121" spans="1:6" ht="14.4" x14ac:dyDescent="0.3">
      <c r="A121" s="160">
        <v>41365</v>
      </c>
      <c r="B121" s="161">
        <v>18.100000000000001</v>
      </c>
      <c r="C121" s="45">
        <v>23.6</v>
      </c>
      <c r="D121" s="38">
        <v>16.7</v>
      </c>
      <c r="E121" s="164">
        <v>-5.7</v>
      </c>
      <c r="F121" s="29"/>
    </row>
    <row r="122" spans="1:6" ht="14.4" x14ac:dyDescent="0.3">
      <c r="A122" s="160">
        <v>41334</v>
      </c>
      <c r="B122" s="161">
        <v>18.8</v>
      </c>
      <c r="C122" s="45">
        <v>6.8</v>
      </c>
      <c r="D122" s="38">
        <v>17.8</v>
      </c>
      <c r="E122" s="164">
        <v>2.9</v>
      </c>
      <c r="F122" s="29"/>
    </row>
    <row r="123" spans="1:6" ht="14.4" x14ac:dyDescent="0.3">
      <c r="A123" s="160">
        <v>41306</v>
      </c>
      <c r="B123" s="161">
        <v>16.5</v>
      </c>
      <c r="C123" s="45">
        <v>4.8</v>
      </c>
      <c r="D123" s="38">
        <v>17.3</v>
      </c>
      <c r="E123" s="164">
        <v>6</v>
      </c>
      <c r="F123" s="29"/>
    </row>
    <row r="124" spans="1:6" ht="14.4" x14ac:dyDescent="0.3">
      <c r="A124" s="160">
        <v>41275</v>
      </c>
      <c r="B124" s="161">
        <v>13.7</v>
      </c>
      <c r="C124" s="45">
        <v>-1.4</v>
      </c>
      <c r="D124" s="38">
        <v>16.3</v>
      </c>
      <c r="E124" s="164">
        <v>-3.9</v>
      </c>
      <c r="F124" s="29"/>
    </row>
    <row r="125" spans="1:6" ht="14.4" x14ac:dyDescent="0.3">
      <c r="A125" s="160">
        <v>41244</v>
      </c>
      <c r="B125" s="161">
        <v>12.2</v>
      </c>
      <c r="C125" s="45">
        <v>-2.2999999999999998</v>
      </c>
      <c r="D125" s="38">
        <v>16.899999999999999</v>
      </c>
      <c r="E125" s="164">
        <v>7.4</v>
      </c>
      <c r="F125" s="29"/>
    </row>
    <row r="126" spans="1:6" ht="14.4" x14ac:dyDescent="0.3">
      <c r="A126" s="160">
        <v>41214</v>
      </c>
      <c r="B126" s="161">
        <v>17.2</v>
      </c>
      <c r="C126" s="45">
        <v>6.4</v>
      </c>
      <c r="D126" s="38">
        <v>15.8</v>
      </c>
      <c r="E126" s="164">
        <v>6.2</v>
      </c>
      <c r="F126" s="29"/>
    </row>
    <row r="127" spans="1:6" ht="14.4" x14ac:dyDescent="0.3">
      <c r="A127" s="160">
        <v>41183</v>
      </c>
      <c r="B127" s="161">
        <v>16.3</v>
      </c>
      <c r="C127" s="45">
        <v>48.1</v>
      </c>
      <c r="D127" s="38">
        <v>14.8</v>
      </c>
      <c r="E127" s="164">
        <v>-10.3</v>
      </c>
      <c r="F127" s="29"/>
    </row>
    <row r="128" spans="1:6" ht="14.4" x14ac:dyDescent="0.3">
      <c r="A128" s="160">
        <v>41153</v>
      </c>
      <c r="B128" s="161">
        <v>17</v>
      </c>
      <c r="C128" s="45">
        <v>-1.6</v>
      </c>
      <c r="D128" s="38">
        <v>16.5</v>
      </c>
      <c r="E128" s="164">
        <v>-10.4</v>
      </c>
      <c r="F128" s="29"/>
    </row>
    <row r="129" spans="1:6" ht="12" customHeight="1" x14ac:dyDescent="0.3">
      <c r="A129" s="160">
        <v>41122</v>
      </c>
      <c r="B129" s="161">
        <v>17</v>
      </c>
      <c r="C129" s="45">
        <v>44.8</v>
      </c>
      <c r="D129" s="38">
        <v>18.5</v>
      </c>
      <c r="E129" s="164">
        <v>8.6999999999999993</v>
      </c>
      <c r="F129" s="29"/>
    </row>
    <row r="130" spans="1:6" ht="12" customHeight="1" x14ac:dyDescent="0.3">
      <c r="A130" s="160">
        <v>41091</v>
      </c>
      <c r="B130" s="161">
        <v>17.5</v>
      </c>
      <c r="C130" s="45">
        <v>65.599999999999994</v>
      </c>
      <c r="D130" s="38">
        <v>17</v>
      </c>
      <c r="E130" s="164">
        <v>-1.1000000000000001</v>
      </c>
      <c r="F130" s="29"/>
    </row>
    <row r="131" spans="1:6" ht="12" customHeight="1" x14ac:dyDescent="0.3">
      <c r="A131" s="160">
        <v>41061</v>
      </c>
      <c r="B131" s="161">
        <v>18.2</v>
      </c>
      <c r="C131" s="45">
        <v>41.3</v>
      </c>
      <c r="D131" s="38">
        <v>17.2</v>
      </c>
      <c r="E131" s="164">
        <v>7.3</v>
      </c>
      <c r="F131" s="29"/>
    </row>
    <row r="132" spans="1:6" ht="12" customHeight="1" x14ac:dyDescent="0.3">
      <c r="A132" s="160">
        <v>41030</v>
      </c>
      <c r="B132" s="161">
        <v>16</v>
      </c>
      <c r="C132" s="45">
        <v>7.8</v>
      </c>
      <c r="D132" s="38">
        <v>16</v>
      </c>
      <c r="E132" s="164">
        <v>2.1</v>
      </c>
      <c r="F132" s="29"/>
    </row>
    <row r="133" spans="1:6" ht="12" customHeight="1" x14ac:dyDescent="0.3">
      <c r="A133" s="160">
        <v>41000</v>
      </c>
      <c r="B133" s="161">
        <v>14.6</v>
      </c>
      <c r="C133" s="45">
        <v>35.1</v>
      </c>
      <c r="D133" s="38">
        <v>15.7</v>
      </c>
      <c r="E133" s="164">
        <v>10.199999999999999</v>
      </c>
      <c r="F133" s="29"/>
    </row>
    <row r="134" spans="1:6" ht="12" customHeight="1" x14ac:dyDescent="0.3">
      <c r="A134" s="160">
        <v>40969</v>
      </c>
      <c r="B134" s="161">
        <v>17.600000000000001</v>
      </c>
      <c r="C134" s="45">
        <v>-6.9</v>
      </c>
      <c r="D134" s="38">
        <v>14.2</v>
      </c>
      <c r="E134" s="164">
        <v>-6.4</v>
      </c>
      <c r="F134" s="29"/>
    </row>
    <row r="135" spans="1:6" ht="12" customHeight="1" x14ac:dyDescent="0.3">
      <c r="A135" s="160">
        <v>40940</v>
      </c>
      <c r="B135" s="161">
        <v>15.8</v>
      </c>
      <c r="C135" s="45">
        <v>30.4</v>
      </c>
      <c r="D135" s="38">
        <v>15.2</v>
      </c>
      <c r="E135" s="164">
        <v>-7.9</v>
      </c>
      <c r="F135" s="29"/>
    </row>
    <row r="136" spans="1:6" ht="14.4" x14ac:dyDescent="0.3">
      <c r="A136" s="160">
        <v>40909</v>
      </c>
      <c r="B136" s="161">
        <v>13.9</v>
      </c>
      <c r="C136" s="45">
        <v>39.5</v>
      </c>
      <c r="D136" s="38">
        <v>16.5</v>
      </c>
      <c r="E136" s="164">
        <v>26.4</v>
      </c>
      <c r="F136" s="29"/>
    </row>
    <row r="137" spans="1:6" ht="14.4" x14ac:dyDescent="0.3">
      <c r="A137" s="160">
        <v>40878</v>
      </c>
      <c r="B137" s="161">
        <v>12.5</v>
      </c>
      <c r="C137" s="45">
        <v>-0.6</v>
      </c>
      <c r="D137" s="38">
        <v>13.1</v>
      </c>
      <c r="E137" s="164">
        <v>-11.7</v>
      </c>
      <c r="F137" s="29"/>
    </row>
    <row r="138" spans="1:6" ht="15" customHeight="1" x14ac:dyDescent="0.3">
      <c r="A138" s="160">
        <v>40848</v>
      </c>
      <c r="B138" s="161">
        <v>16.100000000000001</v>
      </c>
      <c r="C138" s="45">
        <v>16.100000000000001</v>
      </c>
      <c r="D138" s="38">
        <v>14.8</v>
      </c>
      <c r="E138" s="164">
        <v>24.6</v>
      </c>
      <c r="F138" s="29"/>
    </row>
    <row r="139" spans="1:6" ht="15" customHeight="1" x14ac:dyDescent="0.3">
      <c r="A139" s="160">
        <v>40817</v>
      </c>
      <c r="B139" s="161">
        <v>11</v>
      </c>
      <c r="C139" s="45">
        <v>-24.4</v>
      </c>
      <c r="D139" s="38">
        <v>11.9</v>
      </c>
      <c r="E139" s="164">
        <v>-18.3</v>
      </c>
      <c r="F139" s="29"/>
    </row>
    <row r="140" spans="1:6" ht="15" customHeight="1" x14ac:dyDescent="0.3">
      <c r="A140" s="160">
        <v>40787</v>
      </c>
      <c r="B140" s="161">
        <v>17.3</v>
      </c>
      <c r="C140" s="45">
        <v>5.0999999999999996</v>
      </c>
      <c r="D140" s="38">
        <v>14.5</v>
      </c>
      <c r="E140" s="164">
        <v>8.4</v>
      </c>
      <c r="F140" s="29"/>
    </row>
    <row r="141" spans="1:6" ht="15" customHeight="1" x14ac:dyDescent="0.3">
      <c r="A141" s="160">
        <v>40756</v>
      </c>
      <c r="B141" s="161">
        <v>11.7</v>
      </c>
      <c r="C141" s="45">
        <v>24.1</v>
      </c>
      <c r="D141" s="38">
        <v>13.4</v>
      </c>
      <c r="E141" s="164">
        <v>18.8</v>
      </c>
      <c r="F141" s="29"/>
    </row>
    <row r="142" spans="1:6" ht="15" customHeight="1" x14ac:dyDescent="0.3">
      <c r="A142" s="160">
        <v>40725</v>
      </c>
      <c r="B142" s="161">
        <v>10.6</v>
      </c>
      <c r="C142" s="45">
        <v>-18.7</v>
      </c>
      <c r="D142" s="38">
        <v>11.3</v>
      </c>
      <c r="E142" s="164">
        <v>-12.7</v>
      </c>
      <c r="F142" s="29"/>
    </row>
    <row r="143" spans="1:6" ht="15" customHeight="1" x14ac:dyDescent="0.3">
      <c r="A143" s="160">
        <v>40695</v>
      </c>
      <c r="B143" s="161">
        <v>12.9</v>
      </c>
      <c r="C143" s="45">
        <v>-8.6</v>
      </c>
      <c r="D143" s="38">
        <v>12.9</v>
      </c>
      <c r="E143" s="164">
        <v>2.5</v>
      </c>
      <c r="F143" s="29"/>
    </row>
    <row r="144" spans="1:6" ht="15" customHeight="1" x14ac:dyDescent="0.3">
      <c r="A144" s="160">
        <v>40664</v>
      </c>
      <c r="B144" s="161">
        <v>14.8</v>
      </c>
      <c r="C144" s="45">
        <v>46.3</v>
      </c>
      <c r="D144" s="38">
        <v>12.6</v>
      </c>
      <c r="E144" s="164">
        <v>7</v>
      </c>
      <c r="F144" s="29"/>
    </row>
    <row r="145" spans="1:6" ht="15" customHeight="1" x14ac:dyDescent="0.3">
      <c r="A145" s="160">
        <v>40634</v>
      </c>
      <c r="B145" s="161">
        <v>10.8</v>
      </c>
      <c r="C145" s="45">
        <v>-16.600000000000001</v>
      </c>
      <c r="D145" s="38">
        <v>11.8</v>
      </c>
      <c r="E145" s="164">
        <v>-20.6</v>
      </c>
      <c r="F145" s="29"/>
    </row>
    <row r="146" spans="1:6" ht="15" customHeight="1" x14ac:dyDescent="0.3">
      <c r="A146" s="160">
        <v>40603</v>
      </c>
      <c r="B146" s="161">
        <v>18.899999999999999</v>
      </c>
      <c r="C146" s="45">
        <v>16.3</v>
      </c>
      <c r="D146" s="38">
        <v>14.8</v>
      </c>
      <c r="E146" s="166">
        <v>22.7</v>
      </c>
      <c r="F146" s="29"/>
    </row>
    <row r="147" spans="1:6" ht="15" customHeight="1" x14ac:dyDescent="0.3">
      <c r="A147" s="160">
        <v>40575</v>
      </c>
      <c r="B147" s="161">
        <v>12.1</v>
      </c>
      <c r="C147" s="45">
        <v>-8.5</v>
      </c>
      <c r="D147" s="38">
        <v>12.1</v>
      </c>
      <c r="E147" s="166">
        <v>-5.8</v>
      </c>
      <c r="F147" s="29"/>
    </row>
    <row r="148" spans="1:6" ht="15" customHeight="1" x14ac:dyDescent="0.3">
      <c r="A148" s="160">
        <v>40544</v>
      </c>
      <c r="B148" s="161">
        <v>9.9</v>
      </c>
      <c r="C148" s="45">
        <v>19.899999999999999</v>
      </c>
      <c r="D148" s="38">
        <v>12.8</v>
      </c>
      <c r="E148" s="166">
        <v>-6.1</v>
      </c>
      <c r="F148" s="29"/>
    </row>
    <row r="149" spans="1:6" ht="15" customHeight="1" x14ac:dyDescent="0.3">
      <c r="A149" s="160">
        <v>40513</v>
      </c>
      <c r="B149" s="161">
        <v>12.6</v>
      </c>
      <c r="C149" s="45">
        <v>0.8</v>
      </c>
      <c r="D149" s="38">
        <v>13.7</v>
      </c>
      <c r="E149" s="166">
        <v>8.5</v>
      </c>
      <c r="F149" s="29"/>
    </row>
    <row r="150" spans="1:6" ht="15" customHeight="1" x14ac:dyDescent="0.3">
      <c r="A150" s="160">
        <v>40483</v>
      </c>
      <c r="B150" s="161">
        <v>13.9</v>
      </c>
      <c r="C150" s="45">
        <v>-13</v>
      </c>
      <c r="D150" s="38">
        <v>12.6</v>
      </c>
      <c r="E150" s="166">
        <v>-10.6</v>
      </c>
      <c r="F150" s="29"/>
    </row>
    <row r="151" spans="1:6" ht="15" customHeight="1" x14ac:dyDescent="0.3">
      <c r="A151" s="160">
        <v>40452</v>
      </c>
      <c r="B151" s="161">
        <v>14.5</v>
      </c>
      <c r="C151" s="45">
        <v>16.5</v>
      </c>
      <c r="D151" s="38">
        <v>14.1</v>
      </c>
      <c r="E151" s="166">
        <v>1.5</v>
      </c>
      <c r="F151" s="29"/>
    </row>
    <row r="152" spans="1:6" ht="15" customHeight="1" x14ac:dyDescent="0.3">
      <c r="A152" s="160">
        <v>40422</v>
      </c>
      <c r="B152" s="161">
        <v>16.5</v>
      </c>
      <c r="C152" s="45">
        <v>43.2</v>
      </c>
      <c r="D152" s="38">
        <v>13.9</v>
      </c>
      <c r="E152" s="166">
        <v>17.8</v>
      </c>
      <c r="F152" s="29"/>
    </row>
    <row r="153" spans="1:6" ht="15" customHeight="1" x14ac:dyDescent="0.3">
      <c r="A153" s="160">
        <v>40391</v>
      </c>
      <c r="B153" s="161">
        <v>9.5</v>
      </c>
      <c r="C153" s="45">
        <v>5</v>
      </c>
      <c r="D153" s="38">
        <v>11.8</v>
      </c>
      <c r="E153" s="166">
        <v>-6.9</v>
      </c>
      <c r="F153" s="29"/>
    </row>
    <row r="154" spans="1:6" ht="15" customHeight="1" x14ac:dyDescent="0.3">
      <c r="A154" s="160">
        <v>40360</v>
      </c>
      <c r="B154" s="161">
        <v>13</v>
      </c>
      <c r="C154" s="45">
        <v>-16.899999999999999</v>
      </c>
      <c r="D154" s="38">
        <v>12.7</v>
      </c>
      <c r="E154" s="166">
        <v>5.5</v>
      </c>
      <c r="F154" s="29"/>
    </row>
    <row r="155" spans="1:6" ht="15" customHeight="1" x14ac:dyDescent="0.3">
      <c r="A155" s="160">
        <v>40330</v>
      </c>
      <c r="B155" s="161">
        <v>14.1</v>
      </c>
      <c r="C155" s="45">
        <v>2.8</v>
      </c>
      <c r="D155" s="38">
        <v>12</v>
      </c>
      <c r="E155" s="166">
        <v>9.4</v>
      </c>
      <c r="F155" s="29"/>
    </row>
    <row r="156" spans="1:6" ht="15" customHeight="1" x14ac:dyDescent="0.3">
      <c r="A156" s="160">
        <v>40299</v>
      </c>
      <c r="B156" s="161">
        <v>10.1</v>
      </c>
      <c r="C156" s="45">
        <v>-1.8</v>
      </c>
      <c r="D156" s="38">
        <v>11</v>
      </c>
      <c r="E156" s="166">
        <v>-16.3</v>
      </c>
      <c r="F156" s="29"/>
    </row>
    <row r="157" spans="1:6" ht="15" customHeight="1" x14ac:dyDescent="0.3">
      <c r="A157" s="160">
        <v>40269</v>
      </c>
      <c r="B157" s="161">
        <v>13</v>
      </c>
      <c r="C157" s="45">
        <v>29.2</v>
      </c>
      <c r="D157" s="38">
        <v>13.1</v>
      </c>
      <c r="E157" s="166">
        <v>7.1</v>
      </c>
      <c r="F157" s="29"/>
    </row>
    <row r="158" spans="1:6" ht="15" customHeight="1" x14ac:dyDescent="0.3">
      <c r="A158" s="160">
        <v>40238</v>
      </c>
      <c r="B158" s="161">
        <v>16.3</v>
      </c>
      <c r="C158" s="45">
        <v>42.4</v>
      </c>
      <c r="D158" s="38">
        <v>12.2</v>
      </c>
      <c r="E158" s="166">
        <v>-9.1999999999999993</v>
      </c>
      <c r="F158" s="29"/>
    </row>
    <row r="159" spans="1:6" ht="15" customHeight="1" x14ac:dyDescent="0.3">
      <c r="A159" s="160">
        <v>40210</v>
      </c>
      <c r="B159" s="161">
        <v>13.2</v>
      </c>
      <c r="C159" s="45">
        <v>50.7</v>
      </c>
      <c r="D159" s="38">
        <v>13.5</v>
      </c>
      <c r="E159" s="166">
        <v>22</v>
      </c>
      <c r="F159" s="29"/>
    </row>
    <row r="160" spans="1:6" ht="15" customHeight="1" x14ac:dyDescent="0.3">
      <c r="A160" s="160">
        <v>40179</v>
      </c>
      <c r="B160" s="161">
        <v>8.3000000000000007</v>
      </c>
      <c r="C160" s="45">
        <v>11.9</v>
      </c>
      <c r="D160" s="38">
        <v>11</v>
      </c>
      <c r="E160" s="166">
        <v>-24.6</v>
      </c>
      <c r="F160" s="29"/>
    </row>
    <row r="161" spans="1:6" x14ac:dyDescent="0.3">
      <c r="A161" s="160">
        <v>40148</v>
      </c>
      <c r="B161" s="161">
        <v>12.5</v>
      </c>
      <c r="C161" s="45">
        <v>70</v>
      </c>
      <c r="D161" s="38">
        <v>14.6</v>
      </c>
      <c r="E161" s="166">
        <v>-2.6</v>
      </c>
      <c r="F161" s="33"/>
    </row>
    <row r="162" spans="1:6" x14ac:dyDescent="0.3">
      <c r="A162" s="160">
        <v>40118</v>
      </c>
      <c r="B162" s="161">
        <v>16</v>
      </c>
      <c r="C162" s="45">
        <v>60.2</v>
      </c>
      <c r="D162" s="38">
        <v>15</v>
      </c>
      <c r="E162" s="166">
        <v>33.299999999999997</v>
      </c>
    </row>
    <row r="163" spans="1:6" x14ac:dyDescent="0.3">
      <c r="A163" s="160">
        <v>40087</v>
      </c>
      <c r="B163" s="161">
        <v>12.5</v>
      </c>
      <c r="C163" s="45">
        <v>-25.2</v>
      </c>
      <c r="D163" s="38">
        <v>11.3</v>
      </c>
      <c r="E163" s="166">
        <v>18.600000000000001</v>
      </c>
    </row>
    <row r="164" spans="1:6" x14ac:dyDescent="0.3">
      <c r="A164" s="160">
        <v>40057</v>
      </c>
      <c r="B164" s="161">
        <v>11.5</v>
      </c>
      <c r="C164" s="45">
        <v>-24.6</v>
      </c>
      <c r="D164" s="38">
        <v>9.5</v>
      </c>
      <c r="E164" s="166">
        <v>-19.600000000000001</v>
      </c>
    </row>
    <row r="165" spans="1:6" x14ac:dyDescent="0.3">
      <c r="A165" s="160">
        <v>40026</v>
      </c>
      <c r="B165" s="161">
        <v>9</v>
      </c>
      <c r="C165" s="45">
        <v>-16.7</v>
      </c>
      <c r="D165" s="38">
        <v>11.8</v>
      </c>
      <c r="E165" s="166">
        <v>-17.899999999999999</v>
      </c>
    </row>
    <row r="166" spans="1:6" x14ac:dyDescent="0.3">
      <c r="A166" s="160">
        <v>39995</v>
      </c>
      <c r="B166" s="161">
        <v>15.6</v>
      </c>
      <c r="C166" s="45">
        <v>10.3</v>
      </c>
      <c r="D166" s="38">
        <v>14.4</v>
      </c>
      <c r="E166" s="166">
        <v>12.3</v>
      </c>
    </row>
    <row r="167" spans="1:6" x14ac:dyDescent="0.3">
      <c r="A167" s="160">
        <v>39965</v>
      </c>
      <c r="B167" s="161">
        <v>13.7</v>
      </c>
      <c r="C167" s="45">
        <v>-30.5</v>
      </c>
      <c r="D167" s="38">
        <v>12.8</v>
      </c>
      <c r="E167" s="166">
        <v>16.5</v>
      </c>
    </row>
    <row r="168" spans="1:6" x14ac:dyDescent="0.3">
      <c r="A168" s="160">
        <v>39934</v>
      </c>
      <c r="B168" s="161">
        <v>10.3</v>
      </c>
      <c r="C168" s="45">
        <v>-28.1</v>
      </c>
      <c r="D168" s="38">
        <v>11</v>
      </c>
      <c r="E168" s="166">
        <v>7.4</v>
      </c>
    </row>
    <row r="169" spans="1:6" x14ac:dyDescent="0.3">
      <c r="A169" s="160">
        <v>39904</v>
      </c>
      <c r="B169" s="161">
        <v>10.1</v>
      </c>
      <c r="C169" s="45">
        <v>-47.1</v>
      </c>
      <c r="D169" s="38">
        <v>10.199999999999999</v>
      </c>
      <c r="E169" s="166">
        <v>15.4</v>
      </c>
    </row>
    <row r="170" spans="1:6" x14ac:dyDescent="0.3">
      <c r="A170" s="160">
        <v>39873</v>
      </c>
      <c r="B170" s="161">
        <v>11.4</v>
      </c>
      <c r="C170" s="45">
        <v>-31.9</v>
      </c>
      <c r="D170" s="38">
        <v>8.9</v>
      </c>
      <c r="E170" s="166">
        <v>-0.2</v>
      </c>
    </row>
    <row r="171" spans="1:6" x14ac:dyDescent="0.3">
      <c r="A171" s="160">
        <v>39845</v>
      </c>
      <c r="B171" s="161">
        <v>8.8000000000000007</v>
      </c>
      <c r="C171" s="45">
        <v>-48.7</v>
      </c>
      <c r="D171" s="38">
        <v>8.9</v>
      </c>
      <c r="E171" s="166">
        <v>-2.7</v>
      </c>
    </row>
    <row r="172" spans="1:6" x14ac:dyDescent="0.3">
      <c r="A172" s="160">
        <v>39814</v>
      </c>
      <c r="B172" s="161">
        <v>7.4</v>
      </c>
      <c r="C172" s="45">
        <v>-56.6</v>
      </c>
      <c r="D172" s="38">
        <v>9.1</v>
      </c>
      <c r="E172" s="166">
        <v>-12.5</v>
      </c>
    </row>
    <row r="173" spans="1:6" x14ac:dyDescent="0.3">
      <c r="A173" s="160">
        <v>39783</v>
      </c>
      <c r="B173" s="161">
        <v>7.3</v>
      </c>
      <c r="C173" s="45">
        <v>-29.9</v>
      </c>
      <c r="D173" s="38">
        <v>10.4</v>
      </c>
      <c r="E173" s="166">
        <v>3</v>
      </c>
    </row>
    <row r="174" spans="1:6" x14ac:dyDescent="0.3">
      <c r="A174" s="160">
        <v>39753</v>
      </c>
      <c r="B174" s="161">
        <v>10</v>
      </c>
      <c r="C174" s="45">
        <v>-48.6</v>
      </c>
      <c r="D174" s="38">
        <v>10.1</v>
      </c>
      <c r="E174" s="166">
        <v>-33.5</v>
      </c>
    </row>
    <row r="175" spans="1:6" x14ac:dyDescent="0.3">
      <c r="A175" s="160">
        <v>39722</v>
      </c>
      <c r="B175" s="161">
        <v>16.7</v>
      </c>
      <c r="C175" s="45">
        <v>-11.7</v>
      </c>
      <c r="D175" s="38">
        <v>15.2</v>
      </c>
      <c r="E175" s="166">
        <v>17.600000000000001</v>
      </c>
    </row>
    <row r="176" spans="1:6" x14ac:dyDescent="0.3">
      <c r="A176" s="160">
        <v>39692</v>
      </c>
      <c r="B176" s="161">
        <v>15.3</v>
      </c>
      <c r="C176" s="45">
        <v>-16.2</v>
      </c>
      <c r="D176" s="38">
        <v>13</v>
      </c>
      <c r="E176" s="166">
        <v>-12.9</v>
      </c>
    </row>
    <row r="177" spans="1:5" x14ac:dyDescent="0.3">
      <c r="A177" s="160">
        <v>39661</v>
      </c>
      <c r="B177" s="161">
        <v>10.8</v>
      </c>
      <c r="C177" s="45">
        <v>-23.8</v>
      </c>
      <c r="D177" s="38">
        <v>14.9</v>
      </c>
      <c r="E177" s="166">
        <v>16.7</v>
      </c>
    </row>
    <row r="178" spans="1:5" x14ac:dyDescent="0.3">
      <c r="A178" s="160">
        <v>39630</v>
      </c>
      <c r="B178" s="161">
        <v>14.1</v>
      </c>
      <c r="C178" s="45">
        <v>-20.5</v>
      </c>
      <c r="D178" s="38">
        <v>12.7</v>
      </c>
      <c r="E178" s="166">
        <v>-27.5</v>
      </c>
    </row>
    <row r="179" spans="1:5" x14ac:dyDescent="0.3">
      <c r="A179" s="160">
        <v>39600</v>
      </c>
      <c r="B179" s="161">
        <v>19.8</v>
      </c>
      <c r="C179" s="45">
        <v>19.899999999999999</v>
      </c>
      <c r="D179" s="38">
        <v>17.600000000000001</v>
      </c>
      <c r="E179" s="166">
        <v>18.100000000000001</v>
      </c>
    </row>
    <row r="180" spans="1:5" x14ac:dyDescent="0.3">
      <c r="A180" s="160">
        <v>39569</v>
      </c>
      <c r="B180" s="161">
        <v>14.4</v>
      </c>
      <c r="C180" s="45">
        <v>-14.9</v>
      </c>
      <c r="D180" s="38">
        <v>14.9</v>
      </c>
      <c r="E180" s="166">
        <v>-13.1</v>
      </c>
    </row>
    <row r="181" spans="1:5" x14ac:dyDescent="0.3">
      <c r="A181" s="160">
        <v>39539</v>
      </c>
      <c r="B181" s="161">
        <v>19</v>
      </c>
      <c r="C181" s="45">
        <v>28.5</v>
      </c>
      <c r="D181" s="38">
        <v>17.100000000000001</v>
      </c>
      <c r="E181" s="162">
        <v>3.3</v>
      </c>
    </row>
    <row r="182" spans="1:5" x14ac:dyDescent="0.3">
      <c r="A182" s="160">
        <v>39508</v>
      </c>
      <c r="B182" s="161">
        <v>16.8</v>
      </c>
      <c r="C182" s="45">
        <v>-7.5</v>
      </c>
      <c r="D182" s="38">
        <v>16.600000000000001</v>
      </c>
      <c r="E182" s="162">
        <v>3</v>
      </c>
    </row>
    <row r="183" spans="1:5" x14ac:dyDescent="0.3">
      <c r="A183" s="160">
        <v>39479</v>
      </c>
      <c r="B183" s="161">
        <v>17.100000000000001</v>
      </c>
      <c r="C183" s="45">
        <v>22.7</v>
      </c>
      <c r="D183" s="38">
        <v>16.100000000000001</v>
      </c>
      <c r="E183" s="162">
        <v>-9.3000000000000007</v>
      </c>
    </row>
    <row r="184" spans="1:5" x14ac:dyDescent="0.3">
      <c r="A184" s="160">
        <v>39448</v>
      </c>
      <c r="B184" s="161">
        <v>17.100000000000001</v>
      </c>
      <c r="C184" s="45">
        <v>5.5</v>
      </c>
      <c r="D184" s="38">
        <v>17.8</v>
      </c>
      <c r="E184" s="162">
        <v>8.1999999999999993</v>
      </c>
    </row>
    <row r="185" spans="1:5" x14ac:dyDescent="0.3">
      <c r="A185" s="160">
        <v>39417</v>
      </c>
      <c r="B185" s="161">
        <v>10.5</v>
      </c>
      <c r="C185" s="45">
        <v>-3.1</v>
      </c>
      <c r="D185" s="38">
        <v>15.6</v>
      </c>
      <c r="E185" s="162">
        <v>-14.4</v>
      </c>
    </row>
    <row r="186" spans="1:5" x14ac:dyDescent="0.3">
      <c r="A186" s="160">
        <v>39387</v>
      </c>
      <c r="B186" s="161">
        <v>19.399999999999999</v>
      </c>
      <c r="C186" s="45">
        <v>7.1</v>
      </c>
      <c r="D186" s="38">
        <v>18.2</v>
      </c>
      <c r="E186" s="162">
        <v>4.2</v>
      </c>
    </row>
    <row r="187" spans="1:5" x14ac:dyDescent="0.3">
      <c r="A187" s="160">
        <v>39356</v>
      </c>
      <c r="B187" s="161">
        <v>18.899999999999999</v>
      </c>
      <c r="C187" s="45">
        <v>11.1</v>
      </c>
      <c r="D187" s="38">
        <v>17.5</v>
      </c>
      <c r="E187" s="162">
        <v>-6.5</v>
      </c>
    </row>
    <row r="188" spans="1:5" x14ac:dyDescent="0.3">
      <c r="A188" s="160">
        <v>39326</v>
      </c>
      <c r="B188" s="161">
        <v>18.2</v>
      </c>
      <c r="C188" s="45">
        <v>19.600000000000001</v>
      </c>
      <c r="D188" s="38">
        <v>18.7</v>
      </c>
      <c r="E188" s="162">
        <v>15.3</v>
      </c>
    </row>
    <row r="189" spans="1:5" x14ac:dyDescent="0.3">
      <c r="A189" s="160">
        <v>39295</v>
      </c>
      <c r="B189" s="161">
        <v>14.2</v>
      </c>
      <c r="C189" s="45">
        <v>29.7</v>
      </c>
      <c r="D189" s="38">
        <v>16.2</v>
      </c>
      <c r="E189" s="162">
        <v>-4.3</v>
      </c>
    </row>
    <row r="190" spans="1:5" x14ac:dyDescent="0.3">
      <c r="A190" s="160">
        <v>39264</v>
      </c>
      <c r="B190" s="161">
        <v>17.8</v>
      </c>
      <c r="C190" s="45">
        <v>41.9</v>
      </c>
      <c r="D190" s="38">
        <v>17</v>
      </c>
      <c r="E190" s="162">
        <v>11.1</v>
      </c>
    </row>
    <row r="191" spans="1:5" x14ac:dyDescent="0.3">
      <c r="A191" s="160">
        <v>39234</v>
      </c>
      <c r="B191" s="161">
        <v>16.5</v>
      </c>
      <c r="C191" s="45">
        <v>37</v>
      </c>
      <c r="D191" s="38">
        <v>15.3</v>
      </c>
      <c r="E191" s="162">
        <v>-11.6</v>
      </c>
    </row>
    <row r="192" spans="1:5" x14ac:dyDescent="0.3">
      <c r="A192" s="160">
        <v>39203</v>
      </c>
      <c r="B192" s="161">
        <v>16.899999999999999</v>
      </c>
      <c r="C192" s="45">
        <v>39.799999999999997</v>
      </c>
      <c r="D192" s="38">
        <v>17.3</v>
      </c>
      <c r="E192" s="162">
        <v>10.6</v>
      </c>
    </row>
    <row r="193" spans="1:5" ht="14.4" x14ac:dyDescent="0.3">
      <c r="A193" s="160">
        <v>39173</v>
      </c>
      <c r="B193" s="161">
        <v>14.8</v>
      </c>
      <c r="C193" s="45">
        <v>37.5</v>
      </c>
      <c r="D193" s="38">
        <v>15.6</v>
      </c>
      <c r="E193" s="164">
        <v>2.8</v>
      </c>
    </row>
    <row r="194" spans="1:5" ht="14.4" x14ac:dyDescent="0.3">
      <c r="A194" s="160">
        <v>39142</v>
      </c>
      <c r="B194" s="161">
        <v>18.100000000000001</v>
      </c>
      <c r="C194" s="45">
        <v>26</v>
      </c>
      <c r="D194" s="38">
        <v>15.2</v>
      </c>
      <c r="E194" s="164">
        <v>8.1999999999999993</v>
      </c>
    </row>
    <row r="195" spans="1:5" ht="14.4" x14ac:dyDescent="0.3">
      <c r="A195" s="160">
        <v>39114</v>
      </c>
      <c r="B195" s="161">
        <v>14</v>
      </c>
      <c r="C195" s="45">
        <v>8.6999999999999993</v>
      </c>
      <c r="D195" s="38">
        <v>14</v>
      </c>
      <c r="E195" s="164">
        <v>-12</v>
      </c>
    </row>
    <row r="196" spans="1:5" ht="14.4" x14ac:dyDescent="0.3">
      <c r="A196" s="160">
        <v>39083</v>
      </c>
      <c r="B196" s="161">
        <v>16.2</v>
      </c>
      <c r="C196" s="45">
        <v>30.7</v>
      </c>
      <c r="D196" s="38">
        <v>15.9</v>
      </c>
      <c r="E196" s="164">
        <v>13</v>
      </c>
    </row>
    <row r="197" spans="1:5" ht="14.4" x14ac:dyDescent="0.3">
      <c r="A197" s="160">
        <v>39052</v>
      </c>
      <c r="B197" s="163">
        <v>10.8</v>
      </c>
      <c r="C197" s="155">
        <v>21.6</v>
      </c>
      <c r="D197" s="155">
        <v>14</v>
      </c>
      <c r="E197" s="164">
        <v>-18.899999999999999</v>
      </c>
    </row>
    <row r="198" spans="1:5" ht="14.4" x14ac:dyDescent="0.3">
      <c r="A198" s="160">
        <v>39022</v>
      </c>
      <c r="B198" s="163">
        <v>18.100000000000001</v>
      </c>
      <c r="C198" s="155">
        <v>40</v>
      </c>
      <c r="D198" s="155">
        <v>17.3</v>
      </c>
      <c r="E198" s="164">
        <v>1.6</v>
      </c>
    </row>
    <row r="199" spans="1:5" ht="14.4" x14ac:dyDescent="0.3">
      <c r="A199" s="160">
        <v>38991</v>
      </c>
      <c r="B199" s="163">
        <v>17</v>
      </c>
      <c r="C199" s="155">
        <v>43.9</v>
      </c>
      <c r="D199" s="155">
        <v>17</v>
      </c>
      <c r="E199" s="164">
        <v>14</v>
      </c>
    </row>
    <row r="200" spans="1:5" ht="14.4" x14ac:dyDescent="0.3">
      <c r="A200" s="160">
        <v>38961</v>
      </c>
      <c r="B200" s="163">
        <v>15.2</v>
      </c>
      <c r="C200" s="155">
        <v>2.1</v>
      </c>
      <c r="D200" s="155">
        <v>15</v>
      </c>
      <c r="E200" s="164">
        <v>17.5</v>
      </c>
    </row>
    <row r="201" spans="1:5" ht="14.4" x14ac:dyDescent="0.3">
      <c r="A201" s="160">
        <v>38930</v>
      </c>
      <c r="B201" s="163">
        <v>10.9</v>
      </c>
      <c r="C201" s="155">
        <v>-10.6</v>
      </c>
      <c r="D201" s="155">
        <v>12.7</v>
      </c>
      <c r="E201" s="164">
        <v>3.2</v>
      </c>
    </row>
    <row r="202" spans="1:5" ht="14.4" x14ac:dyDescent="0.3">
      <c r="A202" s="160">
        <v>38899</v>
      </c>
      <c r="B202" s="163">
        <v>12.5</v>
      </c>
      <c r="C202" s="155">
        <v>-7.5</v>
      </c>
      <c r="D202" s="155">
        <v>12.3</v>
      </c>
      <c r="E202" s="164">
        <v>13</v>
      </c>
    </row>
    <row r="203" spans="1:5" ht="14.4" x14ac:dyDescent="0.3">
      <c r="A203" s="160">
        <v>38869</v>
      </c>
      <c r="B203" s="163">
        <v>12</v>
      </c>
      <c r="C203" s="155">
        <v>-26.2</v>
      </c>
      <c r="D203" s="155">
        <v>10.9</v>
      </c>
      <c r="E203" s="164">
        <v>-6.7</v>
      </c>
    </row>
    <row r="204" spans="1:5" ht="14.4" x14ac:dyDescent="0.3">
      <c r="A204" s="160">
        <v>38838</v>
      </c>
      <c r="B204" s="163">
        <v>12.1</v>
      </c>
      <c r="C204" s="155">
        <v>0.9</v>
      </c>
      <c r="D204" s="155">
        <v>11.7</v>
      </c>
      <c r="E204" s="164">
        <v>-4.5999999999999996</v>
      </c>
    </row>
    <row r="205" spans="1:5" ht="14.4" x14ac:dyDescent="0.3">
      <c r="A205" s="160">
        <v>38808</v>
      </c>
      <c r="B205" s="163">
        <v>10.8</v>
      </c>
      <c r="C205" s="155">
        <v>-13.2</v>
      </c>
      <c r="D205" s="155">
        <v>12.2</v>
      </c>
      <c r="E205" s="164">
        <v>14.3</v>
      </c>
    </row>
    <row r="206" spans="1:5" ht="14.4" x14ac:dyDescent="0.3">
      <c r="A206" s="160">
        <v>38777</v>
      </c>
      <c r="B206" s="163">
        <v>14.4</v>
      </c>
      <c r="C206" s="155">
        <v>-11.7</v>
      </c>
      <c r="D206" s="155">
        <v>10.7</v>
      </c>
      <c r="E206" s="164">
        <v>-17</v>
      </c>
    </row>
    <row r="207" spans="1:5" ht="14.4" x14ac:dyDescent="0.3">
      <c r="A207" s="160">
        <v>38749</v>
      </c>
      <c r="B207" s="163">
        <v>12.8</v>
      </c>
      <c r="C207" s="155">
        <v>-5.8</v>
      </c>
      <c r="D207" s="155">
        <v>12.9</v>
      </c>
      <c r="E207" s="164">
        <v>6.8</v>
      </c>
    </row>
    <row r="208" spans="1:5" ht="14.4" x14ac:dyDescent="0.3">
      <c r="A208" s="160">
        <v>38718</v>
      </c>
      <c r="B208" s="163">
        <v>12.4</v>
      </c>
      <c r="C208" s="155">
        <v>-7.1</v>
      </c>
      <c r="D208" s="155">
        <v>12.1</v>
      </c>
      <c r="E208" s="164">
        <v>15.4</v>
      </c>
    </row>
    <row r="209" spans="1:5" ht="14.4" x14ac:dyDescent="0.3">
      <c r="A209" s="160">
        <v>38687</v>
      </c>
      <c r="B209" s="163">
        <v>8.9</v>
      </c>
      <c r="C209" s="155">
        <v>-18.2</v>
      </c>
      <c r="D209" s="155">
        <v>10.5</v>
      </c>
      <c r="E209" s="164">
        <v>-17</v>
      </c>
    </row>
    <row r="210" spans="1:5" ht="14.4" x14ac:dyDescent="0.3">
      <c r="A210" s="160">
        <v>38657</v>
      </c>
      <c r="B210" s="163">
        <v>13</v>
      </c>
      <c r="C210" s="155">
        <v>10.1</v>
      </c>
      <c r="D210" s="155">
        <v>12.6</v>
      </c>
      <c r="E210" s="164">
        <v>-1.9</v>
      </c>
    </row>
    <row r="211" spans="1:5" ht="14.4" x14ac:dyDescent="0.3">
      <c r="A211" s="160">
        <v>38626</v>
      </c>
      <c r="B211" s="163">
        <v>11.8</v>
      </c>
      <c r="C211" s="155">
        <v>-4.8</v>
      </c>
      <c r="D211" s="155">
        <v>12.8</v>
      </c>
      <c r="E211" s="164">
        <v>-8.9</v>
      </c>
    </row>
    <row r="212" spans="1:5" ht="14.4" x14ac:dyDescent="0.3">
      <c r="A212" s="160">
        <v>38596</v>
      </c>
      <c r="B212" s="163">
        <v>14.9</v>
      </c>
      <c r="C212" s="155">
        <v>25</v>
      </c>
      <c r="D212" s="155">
        <v>14.1</v>
      </c>
      <c r="E212" s="164">
        <v>2.8</v>
      </c>
    </row>
    <row r="213" spans="1:5" ht="14.4" x14ac:dyDescent="0.3">
      <c r="A213" s="160">
        <v>38565</v>
      </c>
      <c r="B213" s="163">
        <v>12.2</v>
      </c>
      <c r="C213" s="155">
        <v>12.1</v>
      </c>
      <c r="D213" s="155">
        <v>13.7</v>
      </c>
      <c r="E213" s="164">
        <v>3.2</v>
      </c>
    </row>
    <row r="214" spans="1:5" ht="14.4" x14ac:dyDescent="0.3">
      <c r="A214" s="160">
        <v>38534</v>
      </c>
      <c r="B214" s="163">
        <v>13.6</v>
      </c>
      <c r="C214" s="155">
        <v>-0.2</v>
      </c>
      <c r="D214" s="155">
        <v>13.3</v>
      </c>
      <c r="E214" s="164">
        <v>-4.7</v>
      </c>
    </row>
    <row r="215" spans="1:5" ht="14.4" x14ac:dyDescent="0.3">
      <c r="A215" s="160">
        <v>38504</v>
      </c>
      <c r="B215" s="163">
        <v>16.3</v>
      </c>
      <c r="C215" s="155">
        <v>10.1</v>
      </c>
      <c r="D215" s="155">
        <v>14</v>
      </c>
      <c r="E215" s="164">
        <v>9.6999999999999993</v>
      </c>
    </row>
    <row r="216" spans="1:5" ht="14.4" x14ac:dyDescent="0.3">
      <c r="A216" s="160">
        <v>38473</v>
      </c>
      <c r="B216" s="163">
        <v>12</v>
      </c>
      <c r="C216" s="155">
        <v>-15.4</v>
      </c>
      <c r="D216" s="155">
        <v>12.7</v>
      </c>
      <c r="E216" s="164">
        <v>10.8</v>
      </c>
    </row>
    <row r="217" spans="1:5" ht="14.4" x14ac:dyDescent="0.3">
      <c r="A217" s="160">
        <v>38443</v>
      </c>
      <c r="B217" s="163">
        <v>12.4</v>
      </c>
      <c r="C217" s="155">
        <v>-13.6</v>
      </c>
      <c r="D217" s="155">
        <v>11.5</v>
      </c>
      <c r="E217" s="164">
        <v>-20.8</v>
      </c>
    </row>
    <row r="218" spans="1:5" ht="14.4" x14ac:dyDescent="0.3">
      <c r="A218" s="160">
        <v>38412</v>
      </c>
      <c r="B218" s="163">
        <v>16.3</v>
      </c>
      <c r="C218" s="155">
        <v>-1.9</v>
      </c>
      <c r="D218" s="155">
        <v>14.5</v>
      </c>
      <c r="E218" s="164">
        <v>5.5</v>
      </c>
    </row>
    <row r="219" spans="1:5" ht="14.4" x14ac:dyDescent="0.3">
      <c r="A219" s="160">
        <v>38384</v>
      </c>
      <c r="B219" s="163">
        <v>13.6</v>
      </c>
      <c r="C219" s="155">
        <v>11.1</v>
      </c>
      <c r="D219" s="155">
        <v>13.7</v>
      </c>
      <c r="E219" s="164">
        <v>1</v>
      </c>
    </row>
    <row r="220" spans="1:5" ht="14.4" x14ac:dyDescent="0.3">
      <c r="A220" s="160">
        <v>38353</v>
      </c>
      <c r="B220" s="163">
        <v>13.3</v>
      </c>
      <c r="C220" s="155">
        <v>6.6</v>
      </c>
      <c r="D220" s="155">
        <v>13.6</v>
      </c>
      <c r="E220" s="164">
        <v>9.6999999999999993</v>
      </c>
    </row>
    <row r="221" spans="1:5" ht="14.4" x14ac:dyDescent="0.3">
      <c r="A221" s="160">
        <v>38322</v>
      </c>
      <c r="B221" s="163">
        <v>10.9</v>
      </c>
      <c r="C221" s="155">
        <v>2.5</v>
      </c>
      <c r="D221" s="155">
        <v>12.4</v>
      </c>
      <c r="E221" s="164">
        <v>6</v>
      </c>
    </row>
    <row r="222" spans="1:5" ht="14.4" x14ac:dyDescent="0.3">
      <c r="A222" s="160">
        <v>38292</v>
      </c>
      <c r="B222" s="163">
        <v>11.8</v>
      </c>
      <c r="C222" s="155">
        <v>14.8</v>
      </c>
      <c r="D222" s="155">
        <v>11.7</v>
      </c>
      <c r="E222" s="164">
        <v>-8.1999999999999993</v>
      </c>
    </row>
    <row r="223" spans="1:5" ht="14.4" x14ac:dyDescent="0.3">
      <c r="A223" s="160">
        <v>38261</v>
      </c>
      <c r="B223" s="163">
        <v>12.4</v>
      </c>
      <c r="C223" s="155">
        <v>12.6</v>
      </c>
      <c r="D223" s="155">
        <v>12.8</v>
      </c>
      <c r="E223" s="164">
        <v>12.3</v>
      </c>
    </row>
    <row r="224" spans="1:5" ht="14.4" x14ac:dyDescent="0.3">
      <c r="A224" s="160">
        <v>38231</v>
      </c>
      <c r="B224" s="163">
        <v>11.9</v>
      </c>
      <c r="C224" s="155">
        <v>-17.2</v>
      </c>
      <c r="D224" s="155">
        <v>11.4</v>
      </c>
      <c r="E224" s="164">
        <v>-9.6999999999999993</v>
      </c>
    </row>
    <row r="225" spans="1:5" ht="14.4" x14ac:dyDescent="0.3">
      <c r="A225" s="160">
        <v>38200</v>
      </c>
      <c r="B225" s="163">
        <v>10.9</v>
      </c>
      <c r="C225" s="155">
        <v>7.4</v>
      </c>
      <c r="D225" s="155">
        <v>12.6</v>
      </c>
      <c r="E225" s="164">
        <v>1.8</v>
      </c>
    </row>
    <row r="226" spans="1:5" ht="14.4" x14ac:dyDescent="0.3">
      <c r="A226" s="160">
        <v>38169</v>
      </c>
      <c r="B226" s="163">
        <v>13.6</v>
      </c>
      <c r="C226" s="155">
        <v>-1.9</v>
      </c>
      <c r="D226" s="155">
        <v>12.4</v>
      </c>
      <c r="E226" s="164">
        <v>-5.8</v>
      </c>
    </row>
    <row r="227" spans="1:5" ht="14.4" x14ac:dyDescent="0.3">
      <c r="A227" s="160">
        <v>38139</v>
      </c>
      <c r="B227" s="163">
        <v>14.8</v>
      </c>
      <c r="C227" s="155">
        <v>43.3</v>
      </c>
      <c r="D227" s="155">
        <v>13.1</v>
      </c>
      <c r="E227" s="164">
        <v>-14.1</v>
      </c>
    </row>
    <row r="228" spans="1:5" ht="14.4" x14ac:dyDescent="0.3">
      <c r="A228" s="160">
        <v>38108</v>
      </c>
      <c r="B228" s="163">
        <v>14.2</v>
      </c>
      <c r="C228" s="155">
        <v>36.1</v>
      </c>
      <c r="D228" s="155">
        <v>15.3</v>
      </c>
      <c r="E228" s="164">
        <v>4.4000000000000004</v>
      </c>
    </row>
    <row r="229" spans="1:5" ht="14.4" x14ac:dyDescent="0.3">
      <c r="A229" s="160">
        <v>38078</v>
      </c>
      <c r="B229" s="163">
        <v>14.4</v>
      </c>
      <c r="C229" s="155">
        <v>57.8</v>
      </c>
      <c r="D229" s="155">
        <v>14.6</v>
      </c>
      <c r="E229" s="166">
        <v>7.5</v>
      </c>
    </row>
    <row r="230" spans="1:5" ht="14.4" x14ac:dyDescent="0.3">
      <c r="A230" s="160">
        <v>38047</v>
      </c>
      <c r="B230" s="163">
        <v>16.600000000000001</v>
      </c>
      <c r="C230" s="155">
        <v>67.599999999999994</v>
      </c>
      <c r="D230" s="155">
        <v>13.6</v>
      </c>
      <c r="E230" s="166">
        <v>13.3</v>
      </c>
    </row>
    <row r="231" spans="1:5" ht="14.4" x14ac:dyDescent="0.3">
      <c r="A231" s="160">
        <v>38018</v>
      </c>
      <c r="B231" s="163">
        <v>12.3</v>
      </c>
      <c r="C231" s="155">
        <v>15</v>
      </c>
      <c r="D231" s="155">
        <v>12</v>
      </c>
      <c r="E231" s="166">
        <v>-2.5</v>
      </c>
    </row>
    <row r="232" spans="1:5" ht="14.4" x14ac:dyDescent="0.3">
      <c r="A232" s="160">
        <v>37987</v>
      </c>
      <c r="B232" s="163">
        <v>12.5</v>
      </c>
      <c r="C232" s="155">
        <v>34.700000000000003</v>
      </c>
      <c r="D232" s="155">
        <v>12.3</v>
      </c>
      <c r="E232" s="166">
        <v>-7</v>
      </c>
    </row>
    <row r="233" spans="1:5" x14ac:dyDescent="0.3">
      <c r="A233" s="160">
        <v>37956</v>
      </c>
      <c r="B233" s="165">
        <v>10.6</v>
      </c>
      <c r="C233" s="45">
        <v>26.2</v>
      </c>
      <c r="D233" s="45">
        <v>13.3</v>
      </c>
      <c r="E233" s="166">
        <v>17.7</v>
      </c>
    </row>
    <row r="234" spans="1:5" x14ac:dyDescent="0.3">
      <c r="A234" s="160">
        <v>37926</v>
      </c>
      <c r="B234" s="165">
        <v>10.199999999999999</v>
      </c>
      <c r="C234" s="45">
        <v>-16.7</v>
      </c>
      <c r="D234" s="45">
        <v>11.3</v>
      </c>
      <c r="E234" s="166">
        <v>5.5</v>
      </c>
    </row>
    <row r="235" spans="1:5" x14ac:dyDescent="0.3">
      <c r="A235" s="160">
        <v>37895</v>
      </c>
      <c r="B235" s="165">
        <v>11</v>
      </c>
      <c r="C235" s="45">
        <v>-4.7</v>
      </c>
      <c r="D235" s="45">
        <v>10.7</v>
      </c>
      <c r="E235" s="166">
        <v>-24.5</v>
      </c>
    </row>
    <row r="236" spans="1:5" x14ac:dyDescent="0.3">
      <c r="A236" s="160">
        <v>37865</v>
      </c>
      <c r="B236" s="165">
        <v>14.4</v>
      </c>
      <c r="C236" s="45">
        <v>21.8</v>
      </c>
      <c r="D236" s="45">
        <v>14.1</v>
      </c>
      <c r="E236" s="166">
        <v>18.899999999999999</v>
      </c>
    </row>
    <row r="237" spans="1:5" x14ac:dyDescent="0.3">
      <c r="A237" s="160">
        <v>37834</v>
      </c>
      <c r="B237" s="165">
        <v>10.199999999999999</v>
      </c>
      <c r="C237" s="45">
        <v>-3.1</v>
      </c>
      <c r="D237" s="45">
        <v>11.9</v>
      </c>
      <c r="E237" s="166">
        <v>-3.3</v>
      </c>
    </row>
    <row r="238" spans="1:5" x14ac:dyDescent="0.3">
      <c r="A238" s="160">
        <v>37803</v>
      </c>
      <c r="B238" s="165">
        <v>13.9</v>
      </c>
      <c r="C238" s="45">
        <v>4.8</v>
      </c>
      <c r="D238" s="45">
        <v>12.3</v>
      </c>
      <c r="E238" s="166">
        <v>22.4</v>
      </c>
    </row>
    <row r="239" spans="1:5" x14ac:dyDescent="0.3">
      <c r="A239" s="160">
        <v>37773</v>
      </c>
      <c r="B239" s="165">
        <v>10.3</v>
      </c>
      <c r="C239" s="45">
        <v>-8.5</v>
      </c>
      <c r="D239" s="45">
        <v>10</v>
      </c>
      <c r="E239" s="166">
        <v>-6</v>
      </c>
    </row>
    <row r="240" spans="1:5" x14ac:dyDescent="0.3">
      <c r="A240" s="160">
        <v>37742</v>
      </c>
      <c r="B240" s="165">
        <v>10.4</v>
      </c>
      <c r="C240" s="45">
        <v>-0.1</v>
      </c>
      <c r="D240" s="45">
        <v>10.7</v>
      </c>
      <c r="E240" s="166">
        <v>15.2</v>
      </c>
    </row>
    <row r="241" spans="1:5" x14ac:dyDescent="0.3">
      <c r="A241" s="160">
        <v>37712</v>
      </c>
      <c r="B241" s="165">
        <v>9.1</v>
      </c>
      <c r="C241" s="45">
        <v>-9.1</v>
      </c>
      <c r="D241" s="45">
        <v>9.3000000000000007</v>
      </c>
      <c r="E241" s="166">
        <v>7.3</v>
      </c>
    </row>
    <row r="242" spans="1:5" x14ac:dyDescent="0.3">
      <c r="A242" s="160">
        <v>37681</v>
      </c>
      <c r="B242" s="165">
        <v>9.9</v>
      </c>
      <c r="C242" s="45">
        <v>-19.100000000000001</v>
      </c>
      <c r="D242" s="45">
        <v>8.6</v>
      </c>
      <c r="E242" s="166">
        <v>-14.7</v>
      </c>
    </row>
    <row r="243" spans="1:5" x14ac:dyDescent="0.3">
      <c r="A243" s="160">
        <v>37653</v>
      </c>
      <c r="B243" s="165">
        <v>10.7</v>
      </c>
      <c r="C243" s="45">
        <v>1</v>
      </c>
      <c r="D243" s="45">
        <v>10.1</v>
      </c>
      <c r="E243" s="166">
        <v>16.2</v>
      </c>
    </row>
    <row r="244" spans="1:5" x14ac:dyDescent="0.3">
      <c r="A244" s="160">
        <v>37622</v>
      </c>
      <c r="B244" s="165">
        <v>9.3000000000000007</v>
      </c>
      <c r="C244" s="45">
        <v>-12</v>
      </c>
      <c r="D244" s="45">
        <v>8.6999999999999993</v>
      </c>
      <c r="E244" s="166">
        <v>-20.7</v>
      </c>
    </row>
    <row r="245" spans="1:5" x14ac:dyDescent="0.3">
      <c r="A245" s="160">
        <v>37591</v>
      </c>
      <c r="B245" s="165">
        <v>8.4</v>
      </c>
      <c r="C245" s="45">
        <v>1.2</v>
      </c>
      <c r="D245" s="45">
        <v>11</v>
      </c>
      <c r="E245" s="166">
        <v>-14.2</v>
      </c>
    </row>
    <row r="246" spans="1:5" x14ac:dyDescent="0.3">
      <c r="A246" s="160">
        <v>37561</v>
      </c>
      <c r="B246" s="165">
        <v>12.3</v>
      </c>
      <c r="C246" s="45">
        <v>67.099999999999994</v>
      </c>
      <c r="D246" s="45">
        <v>12.8</v>
      </c>
      <c r="E246" s="166">
        <v>13.2</v>
      </c>
    </row>
    <row r="247" spans="1:5" x14ac:dyDescent="0.3">
      <c r="A247" s="160">
        <v>37530</v>
      </c>
      <c r="B247" s="165">
        <v>11.5</v>
      </c>
      <c r="C247" s="45">
        <v>19.399999999999999</v>
      </c>
      <c r="D247" s="45">
        <v>11.3</v>
      </c>
      <c r="E247" s="166">
        <v>-7.2</v>
      </c>
    </row>
    <row r="248" spans="1:5" x14ac:dyDescent="0.3">
      <c r="A248" s="160">
        <v>37500</v>
      </c>
      <c r="B248" s="165">
        <v>11.8</v>
      </c>
      <c r="C248" s="45">
        <v>67.5</v>
      </c>
      <c r="D248" s="45">
        <v>12.2</v>
      </c>
      <c r="E248" s="166">
        <v>5.8</v>
      </c>
    </row>
    <row r="249" spans="1:5" x14ac:dyDescent="0.3">
      <c r="A249" s="160">
        <v>37469</v>
      </c>
      <c r="B249" s="165">
        <v>10.5</v>
      </c>
      <c r="C249" s="45">
        <v>15.9</v>
      </c>
      <c r="D249" s="45">
        <v>11.5</v>
      </c>
      <c r="E249" s="166">
        <v>-0.1</v>
      </c>
    </row>
    <row r="250" spans="1:5" x14ac:dyDescent="0.3">
      <c r="A250" s="160">
        <v>37438</v>
      </c>
      <c r="B250" s="165">
        <v>13.2</v>
      </c>
      <c r="C250" s="45">
        <v>40</v>
      </c>
      <c r="D250" s="45">
        <v>11.5</v>
      </c>
      <c r="E250" s="166">
        <v>8.6</v>
      </c>
    </row>
    <row r="251" spans="1:5" x14ac:dyDescent="0.3">
      <c r="A251" s="160">
        <v>37408</v>
      </c>
      <c r="B251" s="165">
        <v>11.3</v>
      </c>
      <c r="C251" s="45">
        <v>46.1</v>
      </c>
      <c r="D251" s="45">
        <v>10.6</v>
      </c>
      <c r="E251" s="166">
        <v>-3</v>
      </c>
    </row>
    <row r="252" spans="1:5" x14ac:dyDescent="0.3">
      <c r="A252" s="160">
        <v>37377</v>
      </c>
      <c r="B252" s="165">
        <v>10.4</v>
      </c>
      <c r="C252" s="45">
        <v>26.8</v>
      </c>
      <c r="D252" s="45">
        <v>10.9</v>
      </c>
      <c r="E252" s="166">
        <v>10.1</v>
      </c>
    </row>
    <row r="253" spans="1:5" x14ac:dyDescent="0.3">
      <c r="A253" s="160">
        <v>37347</v>
      </c>
      <c r="B253" s="165">
        <v>10</v>
      </c>
      <c r="C253" s="45">
        <v>62.7</v>
      </c>
      <c r="D253" s="45">
        <v>9.9</v>
      </c>
      <c r="E253" s="166">
        <v>-10.7</v>
      </c>
    </row>
    <row r="254" spans="1:5" x14ac:dyDescent="0.3">
      <c r="A254" s="160">
        <v>37316</v>
      </c>
      <c r="B254" s="165">
        <v>12.2</v>
      </c>
      <c r="C254" s="45">
        <v>26.1</v>
      </c>
      <c r="D254" s="45">
        <v>11.1</v>
      </c>
      <c r="E254" s="166">
        <v>5.6</v>
      </c>
    </row>
    <row r="255" spans="1:5" x14ac:dyDescent="0.3">
      <c r="A255" s="160">
        <v>37288</v>
      </c>
      <c r="B255" s="165">
        <v>10.6</v>
      </c>
      <c r="C255" s="45">
        <v>47.1</v>
      </c>
      <c r="D255" s="45">
        <v>10.5</v>
      </c>
      <c r="E255" s="166">
        <v>-2</v>
      </c>
    </row>
    <row r="256" spans="1:5" x14ac:dyDescent="0.3">
      <c r="A256" s="160">
        <v>37257</v>
      </c>
      <c r="B256" s="165">
        <v>10.5</v>
      </c>
      <c r="C256" s="45">
        <v>86</v>
      </c>
      <c r="D256" s="45">
        <v>10.8</v>
      </c>
      <c r="E256" s="166">
        <v>-2.5</v>
      </c>
    </row>
    <row r="257" spans="1:5" x14ac:dyDescent="0.3">
      <c r="A257" s="160">
        <v>37226</v>
      </c>
      <c r="B257" s="165">
        <v>8.3000000000000007</v>
      </c>
      <c r="C257" s="45">
        <v>393.5</v>
      </c>
      <c r="D257" s="45">
        <v>11.1</v>
      </c>
      <c r="E257" s="166">
        <v>51.5</v>
      </c>
    </row>
    <row r="258" spans="1:5" x14ac:dyDescent="0.3">
      <c r="A258" s="160">
        <v>37196</v>
      </c>
      <c r="B258" s="165">
        <v>7.4</v>
      </c>
      <c r="C258" s="45">
        <v>54.4</v>
      </c>
      <c r="D258" s="45">
        <v>7.3</v>
      </c>
      <c r="E258" s="166">
        <v>-21.5</v>
      </c>
    </row>
    <row r="259" spans="1:5" x14ac:dyDescent="0.3">
      <c r="A259" s="160">
        <v>37165</v>
      </c>
      <c r="B259" s="165">
        <v>9.6999999999999993</v>
      </c>
      <c r="C259" s="45">
        <v>42.3</v>
      </c>
      <c r="D259" s="45">
        <v>9.4</v>
      </c>
      <c r="E259" s="166">
        <v>22.7</v>
      </c>
    </row>
    <row r="260" spans="1:5" x14ac:dyDescent="0.3">
      <c r="A260" s="160">
        <v>37135</v>
      </c>
      <c r="B260" s="165">
        <v>7.1</v>
      </c>
      <c r="C260" s="45">
        <v>66.400000000000006</v>
      </c>
      <c r="D260" s="45">
        <v>7.6</v>
      </c>
      <c r="E260" s="166">
        <v>-20.399999999999999</v>
      </c>
    </row>
    <row r="261" spans="1:5" x14ac:dyDescent="0.3">
      <c r="A261" s="160">
        <v>37104</v>
      </c>
      <c r="B261" s="165">
        <v>9</v>
      </c>
      <c r="C261" s="45">
        <v>211.7</v>
      </c>
      <c r="D261" s="45">
        <v>9.6</v>
      </c>
      <c r="E261" s="166">
        <v>18.3</v>
      </c>
    </row>
    <row r="262" spans="1:5" x14ac:dyDescent="0.3">
      <c r="A262" s="160">
        <v>37073</v>
      </c>
      <c r="B262" s="165">
        <v>9.4</v>
      </c>
      <c r="C262" s="45">
        <v>58.9</v>
      </c>
      <c r="D262" s="45">
        <v>8.1</v>
      </c>
      <c r="E262" s="166">
        <v>13.3</v>
      </c>
    </row>
    <row r="263" spans="1:5" x14ac:dyDescent="0.3">
      <c r="A263" s="160">
        <v>37043</v>
      </c>
      <c r="B263" s="165">
        <v>7.7</v>
      </c>
      <c r="C263" s="45">
        <v>16.899999999999999</v>
      </c>
      <c r="D263" s="45">
        <v>7.1</v>
      </c>
      <c r="E263" s="166">
        <v>-11.3</v>
      </c>
    </row>
    <row r="264" spans="1:5" x14ac:dyDescent="0.3">
      <c r="A264" s="160">
        <v>37012</v>
      </c>
      <c r="B264" s="165">
        <v>8.1999999999999993</v>
      </c>
      <c r="C264" s="45">
        <v>82</v>
      </c>
      <c r="D264" s="45">
        <v>8</v>
      </c>
      <c r="E264" s="166">
        <v>18.7</v>
      </c>
    </row>
    <row r="265" spans="1:5" x14ac:dyDescent="0.3">
      <c r="A265" s="160">
        <v>36982</v>
      </c>
      <c r="B265" s="165">
        <v>6.2</v>
      </c>
      <c r="C265" s="45">
        <v>16.2</v>
      </c>
      <c r="D265" s="45">
        <v>6.8</v>
      </c>
      <c r="E265" s="166">
        <v>-18.899999999999999</v>
      </c>
    </row>
    <row r="266" spans="1:5" x14ac:dyDescent="0.3">
      <c r="A266" s="160">
        <v>36951</v>
      </c>
      <c r="B266" s="165">
        <v>9.6999999999999993</v>
      </c>
      <c r="C266" s="45">
        <v>58.4</v>
      </c>
      <c r="D266" s="45">
        <v>8.4</v>
      </c>
      <c r="E266" s="166">
        <v>22.2</v>
      </c>
    </row>
    <row r="267" spans="1:5" x14ac:dyDescent="0.3">
      <c r="A267" s="160">
        <v>36923</v>
      </c>
      <c r="B267" s="165">
        <v>7.2</v>
      </c>
      <c r="C267" s="45">
        <v>0.7</v>
      </c>
      <c r="D267" s="45">
        <v>6.8</v>
      </c>
      <c r="E267" s="166">
        <v>9.4</v>
      </c>
    </row>
    <row r="268" spans="1:5" ht="14.4" thickBot="1" x14ac:dyDescent="0.35">
      <c r="A268" s="167">
        <v>36892</v>
      </c>
      <c r="B268" s="168">
        <v>5.7</v>
      </c>
      <c r="C268" s="169">
        <v>81.400000000000006</v>
      </c>
      <c r="D268" s="169">
        <v>6.2</v>
      </c>
      <c r="E268" s="170">
        <v>82.7</v>
      </c>
    </row>
    <row r="269" spans="1:5" x14ac:dyDescent="0.3">
      <c r="A269" s="37"/>
      <c r="B269" s="38"/>
      <c r="C269" s="38"/>
      <c r="D269" s="38"/>
      <c r="E269" s="38"/>
    </row>
    <row r="270" spans="1:5" x14ac:dyDescent="0.3">
      <c r="A270" s="37"/>
      <c r="B270" s="38"/>
      <c r="C270" s="38"/>
      <c r="D270" s="38"/>
      <c r="E270" s="38"/>
    </row>
    <row r="271" spans="1:5" x14ac:dyDescent="0.3">
      <c r="A271" s="37"/>
      <c r="B271" s="38"/>
      <c r="C271" s="38"/>
      <c r="D271" s="38"/>
      <c r="E271" s="38"/>
    </row>
    <row r="272" spans="1:5" x14ac:dyDescent="0.3">
      <c r="A272" s="37"/>
      <c r="B272" s="38"/>
      <c r="C272" s="38"/>
      <c r="D272" s="38"/>
      <c r="E272" s="38"/>
    </row>
    <row r="273" spans="1:5" x14ac:dyDescent="0.3">
      <c r="A273" s="37"/>
      <c r="B273" s="38"/>
      <c r="C273" s="38"/>
      <c r="D273" s="38"/>
      <c r="E273" s="38"/>
    </row>
    <row r="274" spans="1:5" x14ac:dyDescent="0.3">
      <c r="A274" s="37"/>
      <c r="B274" s="38"/>
      <c r="C274" s="38"/>
      <c r="D274" s="38"/>
      <c r="E274" s="38"/>
    </row>
    <row r="275" spans="1:5" x14ac:dyDescent="0.3">
      <c r="A275" s="37"/>
      <c r="B275" s="38"/>
      <c r="C275" s="38"/>
      <c r="D275" s="38"/>
      <c r="E275" s="38"/>
    </row>
    <row r="276" spans="1:5" x14ac:dyDescent="0.3">
      <c r="A276" s="37"/>
      <c r="B276" s="38"/>
      <c r="C276" s="38"/>
      <c r="D276" s="38"/>
      <c r="E276" s="38"/>
    </row>
    <row r="277" spans="1:5" x14ac:dyDescent="0.3">
      <c r="A277" s="37"/>
      <c r="B277" s="38"/>
      <c r="C277" s="38"/>
      <c r="D277" s="38"/>
      <c r="E277" s="38"/>
    </row>
    <row r="278" spans="1:5" x14ac:dyDescent="0.3">
      <c r="A278" s="37"/>
      <c r="B278" s="38"/>
      <c r="C278" s="38"/>
      <c r="D278" s="38"/>
      <c r="E278" s="38"/>
    </row>
    <row r="279" spans="1:5" x14ac:dyDescent="0.3">
      <c r="A279" s="37"/>
      <c r="B279" s="38"/>
      <c r="C279" s="38"/>
      <c r="D279" s="38"/>
      <c r="E279" s="38"/>
    </row>
    <row r="280" spans="1:5" x14ac:dyDescent="0.3">
      <c r="A280" s="37"/>
      <c r="B280" s="38"/>
      <c r="C280" s="38"/>
      <c r="D280" s="38"/>
      <c r="E280" s="38"/>
    </row>
    <row r="281" spans="1:5" x14ac:dyDescent="0.3">
      <c r="A281" s="37"/>
      <c r="B281" s="38"/>
      <c r="C281" s="38"/>
      <c r="D281" s="38"/>
      <c r="E281" s="38"/>
    </row>
    <row r="282" spans="1:5" x14ac:dyDescent="0.3">
      <c r="A282" s="37"/>
      <c r="B282" s="38"/>
      <c r="C282" s="38"/>
      <c r="D282" s="38"/>
      <c r="E282" s="38"/>
    </row>
    <row r="283" spans="1:5" x14ac:dyDescent="0.3">
      <c r="A283" s="37"/>
      <c r="B283" s="38"/>
      <c r="C283" s="38"/>
      <c r="D283" s="38"/>
      <c r="E283" s="38"/>
    </row>
    <row r="284" spans="1:5" x14ac:dyDescent="0.3">
      <c r="A284" s="37"/>
      <c r="B284" s="38"/>
      <c r="C284" s="38"/>
      <c r="D284" s="38"/>
      <c r="E284" s="38"/>
    </row>
    <row r="285" spans="1:5" x14ac:dyDescent="0.3">
      <c r="A285" s="37"/>
      <c r="B285" s="38"/>
      <c r="C285" s="38"/>
      <c r="D285" s="38"/>
      <c r="E285" s="38"/>
    </row>
    <row r="286" spans="1:5" x14ac:dyDescent="0.3">
      <c r="A286" s="37"/>
      <c r="B286" s="38"/>
      <c r="C286" s="38"/>
      <c r="D286" s="38"/>
      <c r="E286" s="38"/>
    </row>
    <row r="287" spans="1:5" x14ac:dyDescent="0.3">
      <c r="A287" s="37"/>
      <c r="B287" s="38"/>
      <c r="C287" s="38"/>
      <c r="D287" s="38"/>
      <c r="E287" s="38"/>
    </row>
    <row r="288" spans="1:5" x14ac:dyDescent="0.3">
      <c r="A288" s="37"/>
      <c r="B288" s="38"/>
      <c r="C288" s="38"/>
      <c r="D288" s="38"/>
      <c r="E288" s="38"/>
    </row>
    <row r="289" spans="1:5" x14ac:dyDescent="0.3">
      <c r="A289" s="37"/>
      <c r="B289" s="38"/>
      <c r="C289" s="38"/>
      <c r="D289" s="38"/>
      <c r="E289" s="38"/>
    </row>
    <row r="290" spans="1:5" x14ac:dyDescent="0.3">
      <c r="A290" s="37"/>
      <c r="B290" s="38"/>
      <c r="C290" s="38"/>
      <c r="D290" s="38"/>
      <c r="E290" s="38"/>
    </row>
    <row r="291" spans="1:5" x14ac:dyDescent="0.3">
      <c r="A291" s="37"/>
      <c r="B291" s="38"/>
      <c r="C291" s="38"/>
      <c r="D291" s="38"/>
      <c r="E291" s="38"/>
    </row>
    <row r="292" spans="1:5" x14ac:dyDescent="0.3">
      <c r="A292" s="37"/>
      <c r="B292" s="38"/>
      <c r="C292" s="38"/>
      <c r="D292" s="38"/>
      <c r="E292" s="38"/>
    </row>
    <row r="293" spans="1:5" x14ac:dyDescent="0.3">
      <c r="A293" s="37"/>
      <c r="B293" s="38"/>
      <c r="C293" s="38"/>
      <c r="D293" s="38"/>
      <c r="E293" s="38"/>
    </row>
    <row r="294" spans="1:5" x14ac:dyDescent="0.3">
      <c r="A294" s="37"/>
      <c r="B294" s="38"/>
      <c r="C294" s="38"/>
      <c r="D294" s="38"/>
      <c r="E294" s="38"/>
    </row>
    <row r="295" spans="1:5" x14ac:dyDescent="0.3">
      <c r="A295" s="37"/>
      <c r="B295" s="38"/>
      <c r="C295" s="38"/>
      <c r="D295" s="38"/>
      <c r="E295" s="38"/>
    </row>
    <row r="296" spans="1:5" x14ac:dyDescent="0.3">
      <c r="A296" s="37"/>
      <c r="B296" s="38"/>
      <c r="C296" s="38"/>
      <c r="D296" s="38"/>
      <c r="E296" s="38"/>
    </row>
    <row r="297" spans="1:5" x14ac:dyDescent="0.3">
      <c r="A297" s="37"/>
      <c r="B297" s="38"/>
      <c r="C297" s="38"/>
      <c r="D297" s="38"/>
      <c r="E297" s="38"/>
    </row>
    <row r="298" spans="1:5" x14ac:dyDescent="0.3">
      <c r="A298" s="37"/>
      <c r="B298" s="38"/>
      <c r="C298" s="38"/>
      <c r="D298" s="38"/>
      <c r="E298" s="38"/>
    </row>
    <row r="299" spans="1:5" x14ac:dyDescent="0.3">
      <c r="A299" s="37"/>
      <c r="B299" s="38"/>
      <c r="C299" s="38"/>
      <c r="D299" s="38"/>
      <c r="E299" s="38"/>
    </row>
    <row r="300" spans="1:5" x14ac:dyDescent="0.3">
      <c r="A300" s="37"/>
      <c r="B300" s="38"/>
      <c r="C300" s="38"/>
      <c r="D300" s="38"/>
      <c r="E300" s="38"/>
    </row>
    <row r="301" spans="1:5" x14ac:dyDescent="0.3">
      <c r="A301" s="37"/>
      <c r="B301" s="38"/>
      <c r="C301" s="38"/>
      <c r="D301" s="38"/>
      <c r="E301" s="38"/>
    </row>
    <row r="302" spans="1:5" x14ac:dyDescent="0.3">
      <c r="A302" s="37"/>
      <c r="B302" s="38"/>
      <c r="C302" s="38"/>
      <c r="D302" s="38"/>
      <c r="E302" s="38"/>
    </row>
    <row r="303" spans="1:5" x14ac:dyDescent="0.3">
      <c r="A303" s="37"/>
      <c r="B303" s="38"/>
      <c r="C303" s="38"/>
      <c r="D303" s="38"/>
      <c r="E303" s="38"/>
    </row>
    <row r="304" spans="1:5" x14ac:dyDescent="0.3">
      <c r="A304" s="37"/>
      <c r="B304" s="38"/>
      <c r="C304" s="38"/>
      <c r="D304" s="38"/>
      <c r="E304" s="38"/>
    </row>
    <row r="305" spans="1:5" x14ac:dyDescent="0.3">
      <c r="A305" s="37"/>
      <c r="B305" s="38"/>
      <c r="C305" s="38"/>
      <c r="D305" s="38"/>
      <c r="E305" s="38"/>
    </row>
    <row r="306" spans="1:5" x14ac:dyDescent="0.3">
      <c r="A306" s="37"/>
      <c r="B306" s="38"/>
      <c r="C306" s="38"/>
      <c r="D306" s="38"/>
      <c r="E306" s="38"/>
    </row>
    <row r="307" spans="1:5" x14ac:dyDescent="0.3">
      <c r="A307" s="37"/>
      <c r="B307" s="38"/>
      <c r="C307" s="38"/>
      <c r="D307" s="38"/>
      <c r="E307" s="38"/>
    </row>
    <row r="308" spans="1:5" x14ac:dyDescent="0.3">
      <c r="A308" s="37"/>
      <c r="B308" s="38"/>
      <c r="C308" s="38"/>
      <c r="D308" s="38"/>
      <c r="E308" s="38"/>
    </row>
    <row r="309" spans="1:5" x14ac:dyDescent="0.3">
      <c r="A309" s="37"/>
      <c r="B309" s="38"/>
      <c r="C309" s="38"/>
      <c r="D309" s="38"/>
      <c r="E309" s="38"/>
    </row>
    <row r="310" spans="1:5" x14ac:dyDescent="0.3">
      <c r="A310" s="37"/>
      <c r="B310" s="38"/>
      <c r="C310" s="38"/>
      <c r="D310" s="38"/>
      <c r="E310" s="38"/>
    </row>
    <row r="311" spans="1:5" x14ac:dyDescent="0.3">
      <c r="A311" s="37"/>
      <c r="B311" s="38"/>
      <c r="C311" s="38"/>
      <c r="D311" s="38"/>
      <c r="E311" s="38"/>
    </row>
    <row r="312" spans="1:5" x14ac:dyDescent="0.3">
      <c r="A312" s="37"/>
      <c r="B312" s="38"/>
      <c r="C312" s="38"/>
      <c r="D312" s="38"/>
      <c r="E312" s="38"/>
    </row>
    <row r="313" spans="1:5" x14ac:dyDescent="0.3">
      <c r="A313" s="37"/>
      <c r="B313" s="38"/>
      <c r="C313" s="38"/>
      <c r="D313" s="38"/>
      <c r="E313" s="38"/>
    </row>
    <row r="314" spans="1:5" x14ac:dyDescent="0.3">
      <c r="A314" s="37"/>
      <c r="B314" s="38"/>
      <c r="C314" s="38"/>
      <c r="D314" s="38"/>
      <c r="E314" s="38"/>
    </row>
    <row r="315" spans="1:5" x14ac:dyDescent="0.3">
      <c r="A315" s="37"/>
      <c r="B315" s="38"/>
      <c r="C315" s="38"/>
      <c r="D315" s="38"/>
      <c r="E315" s="38"/>
    </row>
    <row r="316" spans="1:5" x14ac:dyDescent="0.3">
      <c r="A316" s="37"/>
      <c r="B316" s="38"/>
      <c r="C316" s="38"/>
      <c r="D316" s="38"/>
      <c r="E316" s="38"/>
    </row>
    <row r="317" spans="1:5" x14ac:dyDescent="0.3">
      <c r="A317" s="37"/>
      <c r="B317" s="38"/>
      <c r="C317" s="38"/>
      <c r="D317" s="38"/>
      <c r="E317" s="38"/>
    </row>
    <row r="318" spans="1:5" x14ac:dyDescent="0.3">
      <c r="A318" s="37"/>
      <c r="B318" s="38"/>
      <c r="C318" s="38"/>
      <c r="D318" s="38"/>
      <c r="E318" s="38"/>
    </row>
    <row r="319" spans="1:5" x14ac:dyDescent="0.3">
      <c r="A319" s="37"/>
      <c r="B319" s="38"/>
      <c r="C319" s="38"/>
      <c r="D319" s="38"/>
      <c r="E319" s="38"/>
    </row>
    <row r="320" spans="1:5" x14ac:dyDescent="0.3">
      <c r="A320" s="37"/>
      <c r="B320" s="38"/>
      <c r="C320" s="38"/>
      <c r="D320" s="38"/>
      <c r="E320" s="38"/>
    </row>
    <row r="321" spans="1:5" x14ac:dyDescent="0.3">
      <c r="A321" s="37"/>
      <c r="B321" s="38"/>
      <c r="C321" s="38"/>
      <c r="D321" s="38"/>
      <c r="E321" s="38"/>
    </row>
    <row r="322" spans="1:5" x14ac:dyDescent="0.3">
      <c r="A322" s="37"/>
      <c r="B322" s="38"/>
      <c r="C322" s="38"/>
      <c r="D322" s="38"/>
      <c r="E322" s="38"/>
    </row>
    <row r="323" spans="1:5" x14ac:dyDescent="0.3">
      <c r="A323" s="37"/>
      <c r="B323" s="38"/>
      <c r="C323" s="38"/>
      <c r="D323" s="38"/>
      <c r="E323" s="38"/>
    </row>
    <row r="324" spans="1:5" x14ac:dyDescent="0.3">
      <c r="A324" s="37"/>
      <c r="B324" s="38"/>
      <c r="C324" s="38"/>
      <c r="D324" s="38"/>
      <c r="E324" s="38"/>
    </row>
    <row r="325" spans="1:5" x14ac:dyDescent="0.3">
      <c r="A325" s="37"/>
      <c r="B325" s="38"/>
      <c r="C325" s="38"/>
      <c r="D325" s="38"/>
      <c r="E325" s="38"/>
    </row>
    <row r="326" spans="1:5" x14ac:dyDescent="0.3">
      <c r="A326" s="37"/>
      <c r="B326" s="38"/>
      <c r="C326" s="38"/>
      <c r="D326" s="38"/>
      <c r="E326" s="38"/>
    </row>
    <row r="327" spans="1:5" x14ac:dyDescent="0.3">
      <c r="A327" s="37"/>
      <c r="B327" s="38"/>
      <c r="C327" s="38"/>
      <c r="D327" s="38"/>
      <c r="E327" s="38"/>
    </row>
    <row r="328" spans="1:5" x14ac:dyDescent="0.3">
      <c r="A328" s="37"/>
      <c r="B328" s="38"/>
      <c r="C328" s="38"/>
      <c r="D328" s="38"/>
      <c r="E328" s="38"/>
    </row>
    <row r="329" spans="1:5" x14ac:dyDescent="0.3">
      <c r="A329" s="37"/>
      <c r="B329" s="38"/>
      <c r="C329" s="38"/>
      <c r="D329" s="38"/>
      <c r="E329" s="38"/>
    </row>
    <row r="330" spans="1:5" x14ac:dyDescent="0.3">
      <c r="A330" s="37"/>
      <c r="B330" s="38"/>
      <c r="C330" s="38"/>
      <c r="D330" s="38"/>
      <c r="E330" s="38"/>
    </row>
    <row r="331" spans="1:5" x14ac:dyDescent="0.3">
      <c r="A331" s="37"/>
      <c r="B331" s="38"/>
      <c r="C331" s="38"/>
      <c r="D331" s="38"/>
      <c r="E331" s="38"/>
    </row>
    <row r="332" spans="1:5" x14ac:dyDescent="0.3">
      <c r="A332" s="37"/>
      <c r="B332" s="38"/>
      <c r="C332" s="38"/>
      <c r="D332" s="38"/>
      <c r="E332" s="38"/>
    </row>
    <row r="333" spans="1:5" x14ac:dyDescent="0.3">
      <c r="A333" s="37"/>
      <c r="B333" s="38"/>
      <c r="C333" s="38"/>
      <c r="D333" s="38"/>
      <c r="E333" s="38"/>
    </row>
    <row r="334" spans="1:5" x14ac:dyDescent="0.3">
      <c r="A334" s="37"/>
      <c r="B334" s="38"/>
      <c r="C334" s="38"/>
      <c r="D334" s="38"/>
      <c r="E334" s="38"/>
    </row>
    <row r="335" spans="1:5" x14ac:dyDescent="0.3">
      <c r="A335" s="37"/>
      <c r="B335" s="38"/>
      <c r="C335" s="38"/>
      <c r="D335" s="38"/>
      <c r="E335" s="38"/>
    </row>
    <row r="336" spans="1:5" x14ac:dyDescent="0.3">
      <c r="A336" s="37"/>
      <c r="B336" s="38"/>
      <c r="C336" s="38"/>
      <c r="D336" s="38"/>
      <c r="E336" s="38"/>
    </row>
    <row r="337" spans="1:5" x14ac:dyDescent="0.3">
      <c r="A337" s="37"/>
      <c r="B337" s="38"/>
      <c r="C337" s="38"/>
      <c r="D337" s="38"/>
      <c r="E337" s="38"/>
    </row>
    <row r="338" spans="1:5" x14ac:dyDescent="0.3">
      <c r="A338" s="37"/>
      <c r="B338" s="38"/>
      <c r="C338" s="38"/>
      <c r="D338" s="38"/>
      <c r="E338" s="38"/>
    </row>
    <row r="339" spans="1:5" x14ac:dyDescent="0.3">
      <c r="A339" s="37"/>
      <c r="B339" s="38"/>
      <c r="C339" s="38"/>
      <c r="D339" s="38"/>
      <c r="E339" s="38"/>
    </row>
    <row r="340" spans="1:5" x14ac:dyDescent="0.3">
      <c r="A340" s="37"/>
      <c r="B340" s="38"/>
      <c r="C340" s="38"/>
      <c r="D340" s="38"/>
      <c r="E340" s="38"/>
    </row>
    <row r="341" spans="1:5" x14ac:dyDescent="0.3">
      <c r="A341" s="37"/>
      <c r="B341" s="154"/>
      <c r="C341" s="154"/>
      <c r="D341" s="154"/>
      <c r="E341" s="154"/>
    </row>
    <row r="342" spans="1:5" x14ac:dyDescent="0.3">
      <c r="A342" s="37"/>
      <c r="B342" s="154"/>
      <c r="C342" s="154"/>
      <c r="D342" s="154"/>
      <c r="E342" s="154"/>
    </row>
    <row r="343" spans="1:5" x14ac:dyDescent="0.3">
      <c r="A343" s="37"/>
      <c r="B343" s="154"/>
      <c r="C343" s="154"/>
      <c r="D343" s="154"/>
      <c r="E343" s="154"/>
    </row>
    <row r="344" spans="1:5" x14ac:dyDescent="0.3">
      <c r="A344" s="37"/>
      <c r="B344" s="154"/>
      <c r="C344" s="154"/>
      <c r="D344" s="154"/>
      <c r="E344" s="154"/>
    </row>
    <row r="345" spans="1:5" x14ac:dyDescent="0.3">
      <c r="A345" s="37"/>
      <c r="B345" s="154"/>
      <c r="C345" s="154"/>
      <c r="D345" s="154"/>
      <c r="E345" s="154"/>
    </row>
    <row r="346" spans="1:5" x14ac:dyDescent="0.3">
      <c r="A346" s="37"/>
      <c r="B346" s="154"/>
      <c r="C346" s="154"/>
      <c r="D346" s="154"/>
      <c r="E346" s="154"/>
    </row>
    <row r="347" spans="1:5" x14ac:dyDescent="0.3">
      <c r="A347" s="37"/>
      <c r="B347" s="154"/>
      <c r="C347" s="154"/>
      <c r="D347" s="154"/>
      <c r="E347" s="154"/>
    </row>
    <row r="348" spans="1:5" x14ac:dyDescent="0.3">
      <c r="A348" s="37"/>
      <c r="B348" s="154"/>
      <c r="C348" s="154"/>
      <c r="D348" s="154"/>
      <c r="E348" s="154"/>
    </row>
    <row r="349" spans="1:5" x14ac:dyDescent="0.3">
      <c r="A349" s="37"/>
      <c r="B349" s="154"/>
      <c r="C349" s="154"/>
      <c r="D349" s="154"/>
      <c r="E349" s="154"/>
    </row>
    <row r="350" spans="1:5" x14ac:dyDescent="0.3">
      <c r="A350" s="37"/>
      <c r="B350" s="154"/>
      <c r="C350" s="154"/>
      <c r="D350" s="154"/>
      <c r="E350" s="154"/>
    </row>
    <row r="351" spans="1:5" x14ac:dyDescent="0.3">
      <c r="A351" s="37"/>
      <c r="B351" s="154"/>
      <c r="C351" s="154"/>
      <c r="D351" s="154"/>
      <c r="E351" s="154"/>
    </row>
    <row r="352" spans="1:5" x14ac:dyDescent="0.3">
      <c r="A352" s="37"/>
      <c r="B352" s="154"/>
      <c r="C352" s="154"/>
      <c r="D352" s="154"/>
      <c r="E352" s="154"/>
    </row>
    <row r="353" spans="1:5" ht="14.4" x14ac:dyDescent="0.3">
      <c r="A353" s="37"/>
      <c r="B353" s="155"/>
      <c r="C353" s="155"/>
      <c r="D353" s="155"/>
      <c r="E353" s="155"/>
    </row>
    <row r="354" spans="1:5" ht="14.4" x14ac:dyDescent="0.3">
      <c r="A354" s="37"/>
      <c r="B354" s="155"/>
      <c r="C354" s="155"/>
      <c r="D354" s="155"/>
      <c r="E354" s="155"/>
    </row>
    <row r="355" spans="1:5" ht="14.4" x14ac:dyDescent="0.3">
      <c r="A355" s="37"/>
      <c r="B355" s="155"/>
      <c r="C355" s="155"/>
      <c r="D355" s="155"/>
      <c r="E355" s="155"/>
    </row>
    <row r="356" spans="1:5" ht="14.4" x14ac:dyDescent="0.3">
      <c r="A356" s="37"/>
      <c r="B356" s="155"/>
      <c r="C356" s="155"/>
      <c r="D356" s="155"/>
      <c r="E356" s="155"/>
    </row>
    <row r="357" spans="1:5" ht="14.4" x14ac:dyDescent="0.3">
      <c r="A357" s="37"/>
      <c r="B357" s="155"/>
      <c r="C357" s="155"/>
      <c r="D357" s="155"/>
      <c r="E357" s="155"/>
    </row>
    <row r="358" spans="1:5" ht="14.4" x14ac:dyDescent="0.3">
      <c r="A358" s="37"/>
      <c r="B358" s="155"/>
      <c r="C358" s="155"/>
      <c r="D358" s="155"/>
      <c r="E358" s="155"/>
    </row>
    <row r="359" spans="1:5" ht="14.4" x14ac:dyDescent="0.3">
      <c r="A359" s="37"/>
      <c r="B359" s="155"/>
      <c r="C359" s="155"/>
      <c r="D359" s="155"/>
      <c r="E359" s="155"/>
    </row>
    <row r="360" spans="1:5" ht="14.4" x14ac:dyDescent="0.3">
      <c r="A360" s="37"/>
      <c r="B360" s="155"/>
      <c r="C360" s="155"/>
      <c r="D360" s="155"/>
      <c r="E360" s="155"/>
    </row>
    <row r="361" spans="1:5" ht="14.4" x14ac:dyDescent="0.3">
      <c r="A361" s="37"/>
      <c r="B361" s="155"/>
      <c r="C361" s="155"/>
      <c r="D361" s="155"/>
      <c r="E361" s="155"/>
    </row>
    <row r="362" spans="1:5" ht="14.4" x14ac:dyDescent="0.3">
      <c r="A362" s="37"/>
      <c r="B362" s="155"/>
      <c r="C362" s="155"/>
      <c r="D362" s="155"/>
      <c r="E362" s="155"/>
    </row>
    <row r="363" spans="1:5" ht="14.4" x14ac:dyDescent="0.3">
      <c r="A363" s="37"/>
      <c r="B363" s="155"/>
      <c r="C363" s="155"/>
      <c r="D363" s="155"/>
      <c r="E363" s="155"/>
    </row>
    <row r="364" spans="1:5" ht="14.4" x14ac:dyDescent="0.3">
      <c r="A364" s="37"/>
      <c r="B364" s="155"/>
      <c r="C364" s="155"/>
      <c r="D364" s="155"/>
      <c r="E364" s="155"/>
    </row>
  </sheetData>
  <mergeCells count="4">
    <mergeCell ref="L1:N1"/>
    <mergeCell ref="B4:C4"/>
    <mergeCell ref="D4:E4"/>
    <mergeCell ref="D3:E3"/>
  </mergeCells>
  <hyperlinks>
    <hyperlink ref="I1:J1" location="Übersicht!A1" display="zurück zur Überischt" xr:uid="{00000000-0004-0000-0900-000000000000}"/>
    <hyperlink ref="A2" r:id="rId1" tooltip="Link zur Fußnote 1" xr:uid="{00000000-0004-0000-0900-000001000000}"/>
    <hyperlink ref="L1:N1" location="Übersicht!A1" display="zurück zur Überischt" xr:uid="{00000000-0004-0000-0900-000002000000}"/>
  </hyperlinks>
  <pageMargins left="0.78740157499999996" right="0.78740157499999996" top="0.984251969" bottom="0.984251969" header="0.4921259845" footer="0.4921259845"/>
  <pageSetup paperSize="9" orientation="portrait" horizontalDpi="300" verticalDpi="300"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269B2-33B6-4EB7-9883-33D4814D90D5}">
  <sheetPr codeName="Tabelle19"/>
  <dimension ref="A1:Q389"/>
  <sheetViews>
    <sheetView zoomScaleNormal="100" workbookViewId="0">
      <pane xSplit="1" ySplit="5" topLeftCell="B6" activePane="bottomRight" state="frozen"/>
      <selection pane="topRight" activeCell="H12" sqref="H12"/>
      <selection pane="bottomLeft" activeCell="H12" sqref="H12"/>
      <selection pane="bottomRight" activeCell="A2" sqref="A2"/>
    </sheetView>
  </sheetViews>
  <sheetFormatPr baseColWidth="10" defaultColWidth="0" defaultRowHeight="13.8" x14ac:dyDescent="0.3"/>
  <cols>
    <col min="1" max="1" width="13.109375" style="30" customWidth="1"/>
    <col min="2" max="2" width="6.5546875" style="29" customWidth="1"/>
    <col min="3" max="3" width="20.6640625" style="30" customWidth="1"/>
    <col min="4" max="4" width="6.5546875" style="29" bestFit="1" customWidth="1"/>
    <col min="5" max="5" width="14.5546875" style="30" bestFit="1" customWidth="1"/>
    <col min="6" max="6" width="7" style="30" bestFit="1" customWidth="1"/>
    <col min="7" max="7" width="7.5546875" style="30" bestFit="1" customWidth="1"/>
    <col min="8" max="8" width="8.109375" style="30" bestFit="1" customWidth="1"/>
    <col min="9" max="17" width="11.44140625" style="30" customWidth="1"/>
    <col min="18" max="16384" width="0" style="30" hidden="1"/>
  </cols>
  <sheetData>
    <row r="1" spans="1:17" ht="25.8" x14ac:dyDescent="0.5">
      <c r="A1" s="28" t="s">
        <v>399</v>
      </c>
      <c r="F1" s="31"/>
      <c r="M1" s="63"/>
      <c r="N1" s="63"/>
      <c r="O1" s="552" t="s">
        <v>268</v>
      </c>
      <c r="P1" s="552"/>
      <c r="Q1" s="552"/>
    </row>
    <row r="2" spans="1:17" x14ac:dyDescent="0.3">
      <c r="A2" s="32" t="s">
        <v>269</v>
      </c>
    </row>
    <row r="3" spans="1:17" x14ac:dyDescent="0.3">
      <c r="E3" s="33"/>
      <c r="F3" s="33"/>
    </row>
    <row r="4" spans="1:17" ht="42" customHeight="1" x14ac:dyDescent="0.3">
      <c r="A4" s="34" t="s">
        <v>271</v>
      </c>
      <c r="B4" s="551" t="s">
        <v>272</v>
      </c>
      <c r="C4" s="551"/>
      <c r="D4" s="551" t="s">
        <v>273</v>
      </c>
      <c r="E4" s="551"/>
      <c r="F4" s="33"/>
    </row>
    <row r="5" spans="1:17" ht="41.4" x14ac:dyDescent="0.3">
      <c r="A5" s="35"/>
      <c r="B5" s="36" t="s">
        <v>274</v>
      </c>
      <c r="C5" s="33" t="s">
        <v>275</v>
      </c>
      <c r="D5" s="36" t="s">
        <v>274</v>
      </c>
      <c r="E5" s="33" t="s">
        <v>276</v>
      </c>
      <c r="F5" s="33" t="s">
        <v>277</v>
      </c>
      <c r="G5" s="33" t="s">
        <v>278</v>
      </c>
      <c r="H5" s="33" t="s">
        <v>279</v>
      </c>
      <c r="I5" s="33" t="s">
        <v>280</v>
      </c>
    </row>
    <row r="6" spans="1:17" x14ac:dyDescent="0.3">
      <c r="A6" s="37">
        <v>44896</v>
      </c>
      <c r="B6" s="30"/>
      <c r="D6" s="30"/>
      <c r="E6" s="38"/>
      <c r="F6" s="33"/>
      <c r="G6" s="33"/>
      <c r="H6" s="29"/>
      <c r="I6" s="39"/>
    </row>
    <row r="7" spans="1:17" x14ac:dyDescent="0.3">
      <c r="A7" s="37">
        <v>44866</v>
      </c>
      <c r="B7" s="30"/>
      <c r="D7" s="30"/>
      <c r="E7" s="38"/>
      <c r="F7" s="33"/>
      <c r="G7" s="33"/>
      <c r="H7" s="29"/>
      <c r="I7" s="39"/>
    </row>
    <row r="8" spans="1:17" x14ac:dyDescent="0.3">
      <c r="A8" s="37">
        <v>44835</v>
      </c>
      <c r="B8" s="30"/>
      <c r="D8" s="30"/>
      <c r="E8" s="38"/>
      <c r="F8" s="33"/>
      <c r="G8" s="33"/>
      <c r="H8" s="29"/>
      <c r="I8" s="39"/>
    </row>
    <row r="9" spans="1:17" x14ac:dyDescent="0.3">
      <c r="A9" s="37">
        <v>44805</v>
      </c>
      <c r="B9" s="30"/>
      <c r="D9" s="30"/>
      <c r="E9" s="38"/>
      <c r="F9" s="33"/>
      <c r="G9" s="33"/>
      <c r="H9" s="29"/>
      <c r="I9" s="39"/>
    </row>
    <row r="10" spans="1:17" x14ac:dyDescent="0.3">
      <c r="A10" s="37">
        <v>44774</v>
      </c>
      <c r="B10" s="30"/>
      <c r="D10" s="30"/>
      <c r="E10" s="38"/>
      <c r="F10" s="33"/>
      <c r="G10" s="33"/>
      <c r="H10" s="29"/>
      <c r="I10" s="39"/>
    </row>
    <row r="11" spans="1:17" x14ac:dyDescent="0.3">
      <c r="A11" s="37">
        <v>44743</v>
      </c>
      <c r="B11" s="30"/>
      <c r="D11" s="30"/>
      <c r="E11" s="38"/>
      <c r="F11" s="33"/>
      <c r="G11" s="33"/>
      <c r="H11" s="29"/>
      <c r="I11" s="39"/>
    </row>
    <row r="12" spans="1:17" x14ac:dyDescent="0.3">
      <c r="A12" s="37">
        <v>44713</v>
      </c>
      <c r="B12" s="30"/>
      <c r="D12" s="30"/>
      <c r="E12" s="38"/>
      <c r="F12" s="33"/>
      <c r="G12" s="33"/>
      <c r="H12" s="29"/>
      <c r="I12" s="39"/>
    </row>
    <row r="13" spans="1:17" x14ac:dyDescent="0.3">
      <c r="A13" s="37">
        <v>44682</v>
      </c>
      <c r="B13" s="30"/>
      <c r="D13" s="30"/>
      <c r="E13" s="38"/>
      <c r="F13" s="33"/>
      <c r="G13" s="33"/>
      <c r="H13" s="29"/>
      <c r="I13" s="39"/>
    </row>
    <row r="14" spans="1:17" x14ac:dyDescent="0.3">
      <c r="A14" s="37">
        <v>44652</v>
      </c>
      <c r="B14" s="30">
        <v>116.3</v>
      </c>
      <c r="C14" s="30">
        <v>-11.7</v>
      </c>
      <c r="D14" s="30">
        <v>112</v>
      </c>
      <c r="E14" s="38">
        <v>-16.399999999999999</v>
      </c>
      <c r="F14" s="33"/>
      <c r="G14" s="33"/>
      <c r="H14" s="29"/>
      <c r="I14" s="39"/>
    </row>
    <row r="15" spans="1:17" x14ac:dyDescent="0.3">
      <c r="A15" s="37">
        <v>44621</v>
      </c>
      <c r="B15" s="30">
        <v>155.69999999999999</v>
      </c>
      <c r="C15" s="30">
        <v>16.8</v>
      </c>
      <c r="D15" s="30">
        <v>134</v>
      </c>
      <c r="E15" s="38">
        <v>9.3000000000000007</v>
      </c>
      <c r="F15" s="40">
        <f>AVERAGE(D15:D17)/AVERAGE(D18:D20)-1</f>
        <v>-7.5207468879666672E-3</v>
      </c>
      <c r="G15" s="33"/>
      <c r="H15" s="29"/>
      <c r="I15" s="39"/>
    </row>
    <row r="16" spans="1:17" x14ac:dyDescent="0.3">
      <c r="A16" s="37">
        <v>44593</v>
      </c>
      <c r="B16" s="30">
        <v>112.6</v>
      </c>
      <c r="C16" s="30">
        <v>-4.3</v>
      </c>
      <c r="D16" s="30">
        <v>122.6</v>
      </c>
      <c r="E16" s="38">
        <v>-2.8</v>
      </c>
      <c r="F16" s="33"/>
      <c r="G16" s="33"/>
      <c r="H16" s="29"/>
      <c r="I16" s="39"/>
    </row>
    <row r="17" spans="1:9" x14ac:dyDescent="0.3">
      <c r="A17" s="37">
        <v>44562</v>
      </c>
      <c r="B17" s="30">
        <v>105.5</v>
      </c>
      <c r="C17" s="30">
        <v>-2.4</v>
      </c>
      <c r="D17" s="30">
        <v>126.1</v>
      </c>
      <c r="E17" s="38">
        <v>-10.6</v>
      </c>
      <c r="F17" s="33"/>
      <c r="G17" s="33"/>
      <c r="H17" s="29"/>
      <c r="I17" s="39"/>
    </row>
    <row r="18" spans="1:9" x14ac:dyDescent="0.3">
      <c r="A18" s="37">
        <v>44531</v>
      </c>
      <c r="B18" s="30">
        <v>143.5</v>
      </c>
      <c r="C18" s="30">
        <v>13.3</v>
      </c>
      <c r="D18" s="30">
        <v>141.1</v>
      </c>
      <c r="E18" s="38">
        <v>19.2</v>
      </c>
      <c r="F18" s="40">
        <f>AVERAGE(D18:D20)/AVERAGE(D21:D23)-1</f>
        <v>1.3137151865475483E-2</v>
      </c>
      <c r="G18" s="33"/>
      <c r="H18" s="29">
        <f>AVERAGE(B18:B29)</f>
        <v>125.70833333333331</v>
      </c>
      <c r="I18" s="39">
        <f>AVERAGE(D18:D29)</f>
        <v>125.41666666666669</v>
      </c>
    </row>
    <row r="19" spans="1:9" x14ac:dyDescent="0.3">
      <c r="A19" s="37">
        <v>44501</v>
      </c>
      <c r="B19" s="30">
        <v>109.7</v>
      </c>
      <c r="C19" s="30">
        <v>-6.5</v>
      </c>
      <c r="D19" s="30">
        <v>118.4</v>
      </c>
      <c r="E19" s="38">
        <v>-6.1</v>
      </c>
      <c r="F19" s="33"/>
      <c r="G19" s="33"/>
      <c r="H19" s="29"/>
      <c r="I19" s="39">
        <f>I18/I30*100-100</f>
        <v>2.2418478260869676</v>
      </c>
    </row>
    <row r="20" spans="1:9" x14ac:dyDescent="0.3">
      <c r="A20" s="37">
        <v>44470</v>
      </c>
      <c r="B20" s="30">
        <v>119.9</v>
      </c>
      <c r="C20" s="30">
        <v>-1.2</v>
      </c>
      <c r="D20" s="30">
        <v>126.1</v>
      </c>
      <c r="E20" s="38">
        <v>-5.5</v>
      </c>
      <c r="F20" s="40"/>
      <c r="G20" s="33"/>
      <c r="H20" s="33"/>
      <c r="I20" s="33"/>
    </row>
    <row r="21" spans="1:9" x14ac:dyDescent="0.3">
      <c r="A21" s="37">
        <v>44440</v>
      </c>
      <c r="B21" s="30">
        <v>139.6</v>
      </c>
      <c r="C21" s="30">
        <v>8.3000000000000007</v>
      </c>
      <c r="D21" s="30">
        <v>133.4</v>
      </c>
      <c r="E21" s="38">
        <v>5.7</v>
      </c>
      <c r="F21" s="40">
        <f>AVERAGE(D21:D23)/AVERAGE(D24:D26)-1</f>
        <v>4.5317220543806602E-2</v>
      </c>
      <c r="G21" s="33"/>
      <c r="H21" s="33"/>
      <c r="I21" s="33"/>
    </row>
    <row r="22" spans="1:9" x14ac:dyDescent="0.3">
      <c r="A22" s="37">
        <v>44409</v>
      </c>
      <c r="B22" s="30">
        <v>121.3</v>
      </c>
      <c r="C22" s="30">
        <v>8.1999999999999993</v>
      </c>
      <c r="D22" s="30">
        <v>126.2</v>
      </c>
      <c r="E22" s="38">
        <v>4.3</v>
      </c>
      <c r="F22" s="33"/>
      <c r="G22" s="33"/>
      <c r="H22" s="33"/>
      <c r="I22" s="33"/>
    </row>
    <row r="23" spans="1:9" x14ac:dyDescent="0.3">
      <c r="A23" s="37">
        <v>44378</v>
      </c>
      <c r="B23" s="30">
        <v>126.4</v>
      </c>
      <c r="C23" s="30">
        <v>-1</v>
      </c>
      <c r="D23" s="30">
        <v>121</v>
      </c>
      <c r="E23" s="38">
        <v>2</v>
      </c>
      <c r="F23" s="33"/>
      <c r="G23" s="33"/>
      <c r="H23" s="33"/>
      <c r="I23" s="33"/>
    </row>
    <row r="24" spans="1:9" x14ac:dyDescent="0.3">
      <c r="A24" s="37">
        <v>44348</v>
      </c>
      <c r="B24" s="30">
        <v>133.19999999999999</v>
      </c>
      <c r="C24" s="30">
        <v>-5.0999999999999996</v>
      </c>
      <c r="D24" s="30">
        <v>118.6</v>
      </c>
      <c r="E24" s="38">
        <v>-2.5</v>
      </c>
      <c r="F24" s="40">
        <f>AVERAGE(D24:D26)/AVERAGE(D27:D29)-1</f>
        <v>-2.8289298105150906E-2</v>
      </c>
      <c r="G24" s="33"/>
      <c r="H24" s="33"/>
      <c r="I24" s="33"/>
    </row>
    <row r="25" spans="1:9" x14ac:dyDescent="0.3">
      <c r="A25" s="37">
        <v>44317</v>
      </c>
      <c r="B25" s="30">
        <v>124.1</v>
      </c>
      <c r="C25" s="30">
        <v>8.4</v>
      </c>
      <c r="D25" s="30">
        <v>121.6</v>
      </c>
      <c r="E25" s="38">
        <v>-1.9</v>
      </c>
      <c r="F25" s="33"/>
      <c r="G25" s="33"/>
      <c r="H25" s="33"/>
      <c r="I25" s="33"/>
    </row>
    <row r="26" spans="1:9" x14ac:dyDescent="0.3">
      <c r="A26" s="37">
        <v>44287</v>
      </c>
      <c r="B26" s="30">
        <v>131.69999999999999</v>
      </c>
      <c r="C26" s="30">
        <v>4.0999999999999996</v>
      </c>
      <c r="D26" s="30">
        <v>123.9</v>
      </c>
      <c r="E26" s="38">
        <v>8.5</v>
      </c>
      <c r="F26" s="33"/>
      <c r="G26" s="33"/>
      <c r="H26" s="33"/>
      <c r="I26" s="33"/>
    </row>
    <row r="27" spans="1:9" x14ac:dyDescent="0.3">
      <c r="A27" s="37">
        <v>44256</v>
      </c>
      <c r="B27" s="30">
        <v>133.30000000000001</v>
      </c>
      <c r="C27" s="30">
        <v>-1.3</v>
      </c>
      <c r="D27" s="30">
        <v>114.2</v>
      </c>
      <c r="E27" s="38">
        <v>-11.1</v>
      </c>
      <c r="F27" s="40">
        <f>AVERAGE(D27:D29)/AVERAGE(D30:D32)-1</f>
        <v>-1.316829075585968E-2</v>
      </c>
      <c r="G27" s="33"/>
      <c r="H27" s="33"/>
      <c r="I27" s="33"/>
    </row>
    <row r="28" spans="1:9" x14ac:dyDescent="0.3">
      <c r="A28" s="37">
        <v>44228</v>
      </c>
      <c r="B28" s="30">
        <v>117.7</v>
      </c>
      <c r="C28" s="30">
        <v>4.4000000000000004</v>
      </c>
      <c r="D28" s="30">
        <v>128.4</v>
      </c>
      <c r="E28" s="38">
        <v>-2.8</v>
      </c>
      <c r="F28" s="33"/>
      <c r="G28" s="33"/>
      <c r="H28" s="33"/>
      <c r="I28" s="33"/>
    </row>
    <row r="29" spans="1:9" x14ac:dyDescent="0.3">
      <c r="A29" s="37">
        <v>44197</v>
      </c>
      <c r="B29" s="30">
        <v>108.1</v>
      </c>
      <c r="C29" s="30">
        <v>-3.1</v>
      </c>
      <c r="D29" s="30">
        <v>132.1</v>
      </c>
      <c r="E29" s="38">
        <v>3.6</v>
      </c>
      <c r="F29" s="33"/>
      <c r="G29" s="33"/>
      <c r="H29" s="33"/>
      <c r="I29" s="33"/>
    </row>
    <row r="30" spans="1:9" x14ac:dyDescent="0.3">
      <c r="A30" s="37">
        <v>44166</v>
      </c>
      <c r="B30" s="30">
        <v>126.6</v>
      </c>
      <c r="C30" s="30">
        <v>1.3</v>
      </c>
      <c r="D30" s="30">
        <v>127.5</v>
      </c>
      <c r="E30" s="38">
        <v>-0.1</v>
      </c>
      <c r="F30" s="40">
        <f>AVERAGE(D30:D32)/AVERAGE(D33:D35)-1</f>
        <v>4.8895027624309417E-2</v>
      </c>
      <c r="G30" s="29"/>
      <c r="H30" s="29">
        <f>AVERAGE(B30:B41)</f>
        <v>122.88333333333333</v>
      </c>
      <c r="I30" s="39">
        <f>AVERAGE(D30:D41)</f>
        <v>122.66666666666667</v>
      </c>
    </row>
    <row r="31" spans="1:9" x14ac:dyDescent="0.3">
      <c r="A31" s="37">
        <v>44136</v>
      </c>
      <c r="B31" s="30">
        <v>117.3</v>
      </c>
      <c r="C31" s="30">
        <v>-4.2</v>
      </c>
      <c r="D31" s="30">
        <v>127.6</v>
      </c>
      <c r="E31" s="38">
        <v>2.4</v>
      </c>
      <c r="F31" s="40"/>
      <c r="G31" s="29"/>
      <c r="H31" s="29"/>
      <c r="I31" s="39">
        <f>I30/I42*100-100</f>
        <v>-2.6648151821728447</v>
      </c>
    </row>
    <row r="32" spans="1:9" x14ac:dyDescent="0.3">
      <c r="A32" s="37">
        <v>44105</v>
      </c>
      <c r="B32" s="30">
        <v>121.4</v>
      </c>
      <c r="C32" s="30">
        <v>2.5</v>
      </c>
      <c r="D32" s="30">
        <v>124.6</v>
      </c>
      <c r="E32" s="38">
        <v>1</v>
      </c>
      <c r="F32" s="40"/>
      <c r="G32" s="29"/>
      <c r="H32" s="29"/>
      <c r="I32" s="39"/>
    </row>
    <row r="33" spans="1:9" x14ac:dyDescent="0.3">
      <c r="A33" s="37">
        <v>44075</v>
      </c>
      <c r="B33" s="30">
        <v>128.9</v>
      </c>
      <c r="C33" s="30">
        <v>3</v>
      </c>
      <c r="D33" s="30">
        <v>123.4</v>
      </c>
      <c r="E33" s="38">
        <v>3.4</v>
      </c>
      <c r="F33" s="40">
        <f>AVERAGE(D33:D35)/AVERAGE(D36:D38)-1</f>
        <v>1.7139645967968686E-2</v>
      </c>
      <c r="G33" s="29"/>
      <c r="H33" s="29"/>
      <c r="I33" s="39"/>
    </row>
    <row r="34" spans="1:9" x14ac:dyDescent="0.3">
      <c r="A34" s="37">
        <v>44044</v>
      </c>
      <c r="B34" s="30">
        <v>112.1</v>
      </c>
      <c r="C34" s="30">
        <v>-2.2999999999999998</v>
      </c>
      <c r="D34" s="30">
        <v>119.4</v>
      </c>
      <c r="E34" s="38">
        <v>0.2</v>
      </c>
      <c r="F34" s="40"/>
      <c r="G34" s="29"/>
      <c r="H34" s="29"/>
      <c r="I34" s="39"/>
    </row>
    <row r="35" spans="1:9" x14ac:dyDescent="0.3">
      <c r="A35" s="37">
        <v>44013</v>
      </c>
      <c r="B35" s="30">
        <v>127.7</v>
      </c>
      <c r="C35" s="30">
        <v>-5.6</v>
      </c>
      <c r="D35" s="30">
        <v>119.2</v>
      </c>
      <c r="E35" s="38">
        <v>-5.6</v>
      </c>
      <c r="F35" s="40"/>
      <c r="G35" s="29"/>
      <c r="H35" s="29"/>
      <c r="I35" s="39"/>
    </row>
    <row r="36" spans="1:9" x14ac:dyDescent="0.3">
      <c r="A36" s="37">
        <v>43983</v>
      </c>
      <c r="B36" s="30">
        <v>140.30000000000001</v>
      </c>
      <c r="C36" s="30">
        <v>6</v>
      </c>
      <c r="D36" s="30">
        <v>126.3</v>
      </c>
      <c r="E36" s="38">
        <v>13.4</v>
      </c>
      <c r="F36" s="40">
        <f>AVERAGE(D36:D38)/AVERAGE(D39:D41)-1</f>
        <v>-4.9412393162393209E-2</v>
      </c>
      <c r="G36" s="29"/>
      <c r="H36" s="29"/>
      <c r="I36" s="39"/>
    </row>
    <row r="37" spans="1:9" x14ac:dyDescent="0.3">
      <c r="A37" s="37">
        <v>43952</v>
      </c>
      <c r="B37" s="30">
        <v>114.5</v>
      </c>
      <c r="C37" s="30">
        <v>-12.9</v>
      </c>
      <c r="D37" s="30">
        <v>111.4</v>
      </c>
      <c r="E37" s="38">
        <v>-5.8</v>
      </c>
      <c r="F37" s="40"/>
      <c r="G37" s="29"/>
      <c r="H37" s="29"/>
      <c r="I37" s="39"/>
    </row>
    <row r="38" spans="1:9" x14ac:dyDescent="0.3">
      <c r="A38" s="37">
        <v>43922</v>
      </c>
      <c r="B38" s="30">
        <v>126.5</v>
      </c>
      <c r="C38" s="30">
        <v>-5.2</v>
      </c>
      <c r="D38" s="30">
        <v>118.2</v>
      </c>
      <c r="E38" s="38">
        <v>0.9</v>
      </c>
      <c r="F38" s="40"/>
      <c r="G38" s="29"/>
      <c r="H38" s="29"/>
      <c r="I38" s="39"/>
    </row>
    <row r="39" spans="1:9" x14ac:dyDescent="0.3">
      <c r="A39" s="37">
        <v>43891</v>
      </c>
      <c r="B39" s="30">
        <v>135</v>
      </c>
      <c r="C39" s="30">
        <v>-7.2</v>
      </c>
      <c r="D39" s="30">
        <v>117.2</v>
      </c>
      <c r="E39" s="38">
        <v>-6</v>
      </c>
      <c r="F39" s="40">
        <f>AVERAGE(D39:D41)/AVERAGE(D42:D44)-1</f>
        <v>-4.0000000000000036E-2</v>
      </c>
      <c r="G39" s="29">
        <f>(D39/AVERAGE(D39:D41)-1)*100</f>
        <v>-6.0897435897435903</v>
      </c>
    </row>
    <row r="40" spans="1:9" x14ac:dyDescent="0.3">
      <c r="A40" s="37">
        <v>43862</v>
      </c>
      <c r="B40" s="38">
        <v>112.7</v>
      </c>
      <c r="C40" s="38">
        <v>-2.8</v>
      </c>
      <c r="D40" s="38">
        <v>124.7</v>
      </c>
      <c r="E40" s="38">
        <v>-5.9</v>
      </c>
      <c r="F40" s="40"/>
      <c r="G40" s="29"/>
      <c r="H40" s="29"/>
      <c r="I40" s="39"/>
    </row>
    <row r="41" spans="1:9" x14ac:dyDescent="0.3">
      <c r="A41" s="37">
        <v>43831</v>
      </c>
      <c r="B41" s="38">
        <v>111.6</v>
      </c>
      <c r="C41" s="38">
        <v>5.0999999999999996</v>
      </c>
      <c r="D41" s="38">
        <v>132.5</v>
      </c>
      <c r="E41" s="38">
        <v>0.3</v>
      </c>
      <c r="F41" s="40"/>
      <c r="G41" s="29"/>
      <c r="H41" s="29"/>
      <c r="I41" s="39"/>
    </row>
    <row r="42" spans="1:9" x14ac:dyDescent="0.3">
      <c r="A42" s="37">
        <v>43800</v>
      </c>
      <c r="B42" s="38">
        <v>125</v>
      </c>
      <c r="C42" s="38">
        <v>-4.0999999999999996</v>
      </c>
      <c r="D42" s="38">
        <v>132.1</v>
      </c>
      <c r="E42" s="38">
        <v>-2.6</v>
      </c>
      <c r="F42" s="40">
        <f>AVERAGE(D42:D44)/AVERAGE(D45:D47)-1</f>
        <v>5.9206952743074304E-2</v>
      </c>
      <c r="G42" s="29">
        <f>(D42/AVERAGE(D42:D44)-1)*100</f>
        <v>1.6153846153846185</v>
      </c>
      <c r="H42" s="29">
        <f>AVERAGE(B42:B53)</f>
        <v>125.47500000000002</v>
      </c>
      <c r="I42" s="39">
        <f>AVERAGE(D42:D53)</f>
        <v>126.02499999999999</v>
      </c>
    </row>
    <row r="43" spans="1:9" x14ac:dyDescent="0.3">
      <c r="A43" s="37">
        <v>43770</v>
      </c>
      <c r="B43" s="38">
        <v>122.4</v>
      </c>
      <c r="C43" s="38">
        <v>6.2</v>
      </c>
      <c r="D43" s="38">
        <v>135.6</v>
      </c>
      <c r="E43" s="38">
        <v>10.9</v>
      </c>
      <c r="F43" s="40"/>
      <c r="G43" s="29"/>
      <c r="H43" s="29"/>
      <c r="I43" s="39">
        <f>I42/I54*100-100</f>
        <v>2.940575862773116</v>
      </c>
    </row>
    <row r="44" spans="1:9" x14ac:dyDescent="0.3">
      <c r="A44" s="37">
        <v>43739</v>
      </c>
      <c r="B44" s="38">
        <v>118.4</v>
      </c>
      <c r="C44" s="38">
        <v>-0.8</v>
      </c>
      <c r="D44" s="38">
        <v>122.3</v>
      </c>
      <c r="E44" s="38">
        <v>-0.4</v>
      </c>
      <c r="F44" s="40"/>
      <c r="G44" s="29"/>
      <c r="H44" s="29"/>
      <c r="I44" s="39"/>
    </row>
    <row r="45" spans="1:9" x14ac:dyDescent="0.3">
      <c r="A45" s="37">
        <v>43709</v>
      </c>
      <c r="B45" s="38">
        <v>125.1</v>
      </c>
      <c r="C45" s="38">
        <v>3.8</v>
      </c>
      <c r="D45" s="38">
        <v>122.8</v>
      </c>
      <c r="E45" s="38">
        <v>2.6</v>
      </c>
      <c r="F45" s="40">
        <f>AVERAGE(D45:D47)/AVERAGE(D48:D50)-1</f>
        <v>-7.0118662351672523E-3</v>
      </c>
      <c r="G45" s="29">
        <f>(D45/AVERAGE(D45:D47)-1)*100</f>
        <v>5.4318305268874489E-2</v>
      </c>
      <c r="H45" s="29"/>
      <c r="I45" s="39"/>
    </row>
    <row r="46" spans="1:9" x14ac:dyDescent="0.3">
      <c r="A46" s="37">
        <v>43678</v>
      </c>
      <c r="B46" s="38">
        <v>114.7</v>
      </c>
      <c r="C46" s="38">
        <v>-2.2000000000000002</v>
      </c>
      <c r="D46" s="38">
        <v>119.7</v>
      </c>
      <c r="E46" s="38">
        <v>-4.8</v>
      </c>
      <c r="F46" s="40"/>
      <c r="G46" s="29"/>
      <c r="H46" s="29"/>
      <c r="I46" s="39"/>
    </row>
    <row r="47" spans="1:9" x14ac:dyDescent="0.3">
      <c r="A47" s="37">
        <v>43647</v>
      </c>
      <c r="B47" s="38">
        <v>135.30000000000001</v>
      </c>
      <c r="C47" s="38">
        <v>5</v>
      </c>
      <c r="D47" s="38">
        <v>125.7</v>
      </c>
      <c r="E47" s="38">
        <v>1</v>
      </c>
      <c r="F47" s="40"/>
      <c r="G47" s="29"/>
      <c r="H47" s="29">
        <f>SUM(D47:D53)/SUM(D59:D65)*100-100</f>
        <v>4.9880668257756611</v>
      </c>
      <c r="I47" s="39"/>
    </row>
    <row r="48" spans="1:9" x14ac:dyDescent="0.3">
      <c r="A48" s="37">
        <v>43617</v>
      </c>
      <c r="B48" s="38">
        <v>132.4</v>
      </c>
      <c r="C48" s="38">
        <v>-2.4</v>
      </c>
      <c r="D48" s="38">
        <v>124.4</v>
      </c>
      <c r="E48" s="38">
        <v>2.2999999999999998</v>
      </c>
      <c r="F48" s="40">
        <f>AVERAGE(D48:D50)/AVERAGE(D51:D53)-1</f>
        <v>-3.2611531437516272E-2</v>
      </c>
      <c r="G48" s="29">
        <f>(D48/AVERAGE(D48:D50)-1)*100</f>
        <v>0.64724919093850364</v>
      </c>
      <c r="H48" s="29"/>
      <c r="I48" s="39"/>
    </row>
    <row r="49" spans="1:9" x14ac:dyDescent="0.3">
      <c r="A49" s="37">
        <v>43586</v>
      </c>
      <c r="B49" s="38">
        <v>131.4</v>
      </c>
      <c r="C49" s="38">
        <v>2.2999999999999998</v>
      </c>
      <c r="D49" s="38">
        <v>121.6</v>
      </c>
      <c r="E49" s="38">
        <v>-2.6</v>
      </c>
      <c r="F49" s="40"/>
      <c r="G49" s="29"/>
      <c r="H49" s="29"/>
      <c r="I49" s="39"/>
    </row>
    <row r="50" spans="1:9" x14ac:dyDescent="0.3">
      <c r="A50" s="37">
        <v>43556</v>
      </c>
      <c r="B50" s="38">
        <v>133.5</v>
      </c>
      <c r="C50" s="38">
        <v>6.3</v>
      </c>
      <c r="D50" s="38">
        <v>124.8</v>
      </c>
      <c r="E50" s="38">
        <v>-3.6</v>
      </c>
      <c r="F50" s="40"/>
      <c r="G50" s="29"/>
      <c r="H50" s="29"/>
      <c r="I50" s="39"/>
    </row>
    <row r="51" spans="1:9" x14ac:dyDescent="0.3">
      <c r="A51" s="37">
        <v>43525</v>
      </c>
      <c r="B51" s="38">
        <v>145.4</v>
      </c>
      <c r="C51" s="38">
        <v>10.199999999999999</v>
      </c>
      <c r="D51" s="38">
        <v>129.4</v>
      </c>
      <c r="E51" s="38">
        <v>1.4</v>
      </c>
      <c r="F51" s="40">
        <f>AVERAGE(D51:D53)/AVERAGE(D54:D56)-1</f>
        <v>-2.0194274028629722E-2</v>
      </c>
      <c r="G51" s="29">
        <f>(D51/AVERAGE(D51:D53)-1)*100</f>
        <v>1.2783720323506387</v>
      </c>
      <c r="H51" s="29"/>
      <c r="I51" s="39"/>
    </row>
    <row r="52" spans="1:9" x14ac:dyDescent="0.3">
      <c r="A52" s="37">
        <v>43497</v>
      </c>
      <c r="B52" s="38">
        <v>115.9</v>
      </c>
      <c r="C52" s="38">
        <v>2</v>
      </c>
      <c r="D52" s="38">
        <v>127.6</v>
      </c>
      <c r="E52" s="38">
        <v>1</v>
      </c>
      <c r="F52" s="40"/>
      <c r="G52" s="29"/>
      <c r="H52" s="29"/>
      <c r="I52" s="39"/>
    </row>
    <row r="53" spans="1:9" x14ac:dyDescent="0.3">
      <c r="A53" s="37">
        <v>43466</v>
      </c>
      <c r="B53" s="38">
        <v>106.2</v>
      </c>
      <c r="C53" s="38">
        <v>11.7</v>
      </c>
      <c r="D53" s="38">
        <v>126.3</v>
      </c>
      <c r="E53" s="38">
        <v>-10.9</v>
      </c>
      <c r="F53" s="40"/>
      <c r="G53" s="29"/>
      <c r="H53" s="29"/>
      <c r="I53" s="39"/>
    </row>
    <row r="54" spans="1:9" x14ac:dyDescent="0.3">
      <c r="A54" s="37">
        <v>43435</v>
      </c>
      <c r="B54" s="38">
        <v>130.4</v>
      </c>
      <c r="C54" s="38">
        <v>4</v>
      </c>
      <c r="D54" s="38">
        <v>141.69999999999999</v>
      </c>
      <c r="E54" s="38">
        <v>12.4</v>
      </c>
      <c r="F54" s="40">
        <f>AVERAGE(D54:D56)/AVERAGE(D57:D59)-1</f>
        <v>8.3956774729841976E-2</v>
      </c>
      <c r="G54" s="29">
        <f>(D54/AVERAGE(D54:D56)-1)*100</f>
        <v>8.665644171779153</v>
      </c>
      <c r="H54" s="29">
        <f>AVERAGE(B54:B65)</f>
        <v>121.83333333333331</v>
      </c>
      <c r="I54" s="39">
        <f>AVERAGE(D54:D65)</f>
        <v>122.425</v>
      </c>
    </row>
    <row r="55" spans="1:9" x14ac:dyDescent="0.3">
      <c r="A55" s="37">
        <v>43405</v>
      </c>
      <c r="B55" s="38">
        <v>115.2</v>
      </c>
      <c r="C55" s="38">
        <v>7.5</v>
      </c>
      <c r="D55" s="38">
        <v>126.1</v>
      </c>
      <c r="E55" s="38">
        <v>2.2000000000000002</v>
      </c>
      <c r="F55" s="33"/>
      <c r="G55" s="33"/>
      <c r="H55" s="33"/>
      <c r="I55" s="39">
        <f>I54/I66*100-100</f>
        <v>4.8608137044967776</v>
      </c>
    </row>
    <row r="56" spans="1:9" x14ac:dyDescent="0.3">
      <c r="A56" s="37">
        <v>43374</v>
      </c>
      <c r="B56" s="38">
        <v>119.3</v>
      </c>
      <c r="C56" s="38">
        <v>14.1</v>
      </c>
      <c r="D56" s="38">
        <v>123.4</v>
      </c>
      <c r="E56" s="38">
        <v>1.9</v>
      </c>
      <c r="F56" s="33"/>
      <c r="G56" s="33"/>
      <c r="H56" s="33"/>
      <c r="I56" s="33"/>
    </row>
    <row r="57" spans="1:9" x14ac:dyDescent="0.3">
      <c r="A57" s="37">
        <v>43344</v>
      </c>
      <c r="B57" s="38">
        <v>120.5</v>
      </c>
      <c r="C57" s="38">
        <v>5.0999999999999996</v>
      </c>
      <c r="D57" s="38">
        <v>121.1</v>
      </c>
      <c r="E57" s="38">
        <v>1.9</v>
      </c>
      <c r="F57" s="40">
        <f>AVERAGE(D57:D59)/AVERAGE(D60:D62)-1</f>
        <v>6.1332589908000834E-3</v>
      </c>
      <c r="G57" s="29">
        <f>(D57/AVERAGE(D57:D59)-1)*100</f>
        <v>0.66500415627597231</v>
      </c>
      <c r="H57" s="33"/>
      <c r="I57" s="33"/>
    </row>
    <row r="58" spans="1:9" x14ac:dyDescent="0.3">
      <c r="A58" s="37">
        <v>43313</v>
      </c>
      <c r="B58" s="38">
        <v>117.3</v>
      </c>
      <c r="C58" s="38">
        <v>4.2</v>
      </c>
      <c r="D58" s="38">
        <v>118.8</v>
      </c>
      <c r="E58" s="38">
        <v>-1.8</v>
      </c>
      <c r="F58" s="33"/>
      <c r="G58" s="33"/>
      <c r="H58" s="33"/>
      <c r="I58" s="33"/>
    </row>
    <row r="59" spans="1:9" x14ac:dyDescent="0.3">
      <c r="A59" s="37">
        <v>43282</v>
      </c>
      <c r="B59" s="38">
        <v>128.80000000000001</v>
      </c>
      <c r="C59" s="38">
        <v>4.9000000000000004</v>
      </c>
      <c r="D59" s="38">
        <v>121</v>
      </c>
      <c r="E59" s="38">
        <v>1.5</v>
      </c>
      <c r="F59" s="33"/>
      <c r="G59" s="33"/>
      <c r="H59" s="33"/>
      <c r="I59" s="33"/>
    </row>
    <row r="60" spans="1:9" ht="13.5" customHeight="1" x14ac:dyDescent="0.3">
      <c r="A60" s="37">
        <v>43252</v>
      </c>
      <c r="B60" s="38">
        <v>135.69999999999999</v>
      </c>
      <c r="C60" s="38">
        <v>2.2999999999999998</v>
      </c>
      <c r="D60" s="38">
        <v>119.2</v>
      </c>
      <c r="E60" s="38">
        <v>-2.5</v>
      </c>
      <c r="F60" s="40">
        <f>AVERAGE(D60:D62)/AVERAGE(D63:D65)-1</f>
        <v>1.1163829193412411E-3</v>
      </c>
      <c r="G60" s="29">
        <f>(D60/AVERAGE(D60:D62)-1)*100</f>
        <v>-0.30666294954000417</v>
      </c>
      <c r="H60" s="33"/>
      <c r="I60" s="33"/>
    </row>
    <row r="61" spans="1:9" x14ac:dyDescent="0.3">
      <c r="A61" s="37">
        <v>43221</v>
      </c>
      <c r="B61" s="38">
        <v>128.5</v>
      </c>
      <c r="C61" s="38">
        <v>4.8</v>
      </c>
      <c r="D61" s="38">
        <v>122.3</v>
      </c>
      <c r="E61" s="38">
        <v>4.4000000000000004</v>
      </c>
      <c r="F61" s="33"/>
      <c r="G61" s="33"/>
      <c r="H61" s="33"/>
      <c r="I61" s="33"/>
    </row>
    <row r="62" spans="1:9" ht="12.75" customHeight="1" x14ac:dyDescent="0.3">
      <c r="A62" s="37">
        <v>43191</v>
      </c>
      <c r="B62" s="38">
        <v>125.6</v>
      </c>
      <c r="C62" s="38">
        <v>1.8</v>
      </c>
      <c r="D62" s="38">
        <v>117.2</v>
      </c>
      <c r="E62" s="38">
        <v>1</v>
      </c>
      <c r="F62" s="33"/>
      <c r="G62" s="33"/>
      <c r="H62" s="33"/>
      <c r="I62" s="33"/>
    </row>
    <row r="63" spans="1:9" x14ac:dyDescent="0.3">
      <c r="A63" s="37">
        <v>43160</v>
      </c>
      <c r="B63" s="38">
        <v>132</v>
      </c>
      <c r="C63" s="38">
        <v>-7.8</v>
      </c>
      <c r="D63" s="38">
        <v>116</v>
      </c>
      <c r="E63" s="38">
        <v>-9</v>
      </c>
      <c r="F63" s="40">
        <f>AVERAGE(D63:D65)/AVERAGE(D66:D68)-1</f>
        <v>-1.4847401704701668E-2</v>
      </c>
      <c r="G63" s="29">
        <f>(D63/AVERAGE(D63:D65)-1)*100</f>
        <v>-2.8746860173039401</v>
      </c>
      <c r="H63" s="33"/>
      <c r="I63" s="33"/>
    </row>
    <row r="64" spans="1:9" x14ac:dyDescent="0.3">
      <c r="A64" s="37">
        <v>43132</v>
      </c>
      <c r="B64" s="38">
        <v>113.6</v>
      </c>
      <c r="C64" s="38">
        <v>12.9</v>
      </c>
      <c r="D64" s="38">
        <v>127.5</v>
      </c>
      <c r="E64" s="38">
        <v>11.1</v>
      </c>
      <c r="F64" s="33"/>
      <c r="G64" s="33"/>
      <c r="H64" s="33"/>
      <c r="I64" s="33"/>
    </row>
    <row r="65" spans="1:9" x14ac:dyDescent="0.3">
      <c r="A65" s="37">
        <v>43101</v>
      </c>
      <c r="B65" s="38">
        <v>95.1</v>
      </c>
      <c r="C65" s="38">
        <v>5.3</v>
      </c>
      <c r="D65" s="38">
        <v>114.8</v>
      </c>
      <c r="E65" s="38">
        <v>-13.9</v>
      </c>
      <c r="F65" s="33"/>
      <c r="G65" s="33"/>
      <c r="H65" s="33"/>
      <c r="I65" s="33"/>
    </row>
    <row r="66" spans="1:9" x14ac:dyDescent="0.3">
      <c r="A66" s="37">
        <v>43070</v>
      </c>
      <c r="B66" s="38">
        <v>125.4</v>
      </c>
      <c r="C66" s="38">
        <v>19.100000000000001</v>
      </c>
      <c r="D66" s="38">
        <v>133.4</v>
      </c>
      <c r="E66" s="38">
        <v>13.1</v>
      </c>
      <c r="F66" s="40">
        <f>AVERAGE(D66:D68)/AVERAGE(D69:D71)-1</f>
        <v>6.2207943925233655E-2</v>
      </c>
      <c r="G66" s="29">
        <f>(D66/AVERAGE(D66:D68)-1)*100</f>
        <v>10.035743744844661</v>
      </c>
      <c r="H66" s="29">
        <f>AVERAGE(B66:B77)</f>
        <v>116.65833333333332</v>
      </c>
      <c r="I66" s="39">
        <f>AVERAGE(D66:D77)</f>
        <v>116.75</v>
      </c>
    </row>
    <row r="67" spans="1:9" x14ac:dyDescent="0.3">
      <c r="A67" s="37">
        <v>43040</v>
      </c>
      <c r="B67" s="38">
        <v>107.2</v>
      </c>
      <c r="C67" s="38">
        <v>6</v>
      </c>
      <c r="D67" s="38">
        <v>118</v>
      </c>
      <c r="E67" s="38">
        <v>5.0999999999999996</v>
      </c>
      <c r="F67" s="33"/>
      <c r="G67" s="33"/>
      <c r="H67" s="33"/>
      <c r="I67" s="39">
        <f>I66/I78*100-100</f>
        <v>3.1588248288049385</v>
      </c>
    </row>
    <row r="68" spans="1:9" x14ac:dyDescent="0.3">
      <c r="A68" s="37">
        <v>43009</v>
      </c>
      <c r="B68" s="38">
        <v>104.6</v>
      </c>
      <c r="C68" s="38">
        <v>-5.9</v>
      </c>
      <c r="D68" s="38">
        <v>112.3</v>
      </c>
      <c r="E68" s="38">
        <v>-0.4</v>
      </c>
      <c r="F68" s="33"/>
      <c r="G68" s="33"/>
      <c r="H68" s="33"/>
      <c r="I68" s="41"/>
    </row>
    <row r="69" spans="1:9" x14ac:dyDescent="0.3">
      <c r="A69" s="37">
        <v>42979</v>
      </c>
      <c r="B69" s="38">
        <v>114.6</v>
      </c>
      <c r="C69" s="38">
        <v>-0.7</v>
      </c>
      <c r="D69" s="38">
        <v>112.8</v>
      </c>
      <c r="E69" s="38">
        <v>-0.4</v>
      </c>
      <c r="F69" s="40">
        <f>AVERAGE(D69:D71)/AVERAGE(D72:D74)-1</f>
        <v>-2.1434695627322142E-2</v>
      </c>
      <c r="G69" s="29">
        <f>(D69/AVERAGE(D69:D71)-1)*100</f>
        <v>-1.1682242990654124</v>
      </c>
      <c r="H69" s="33"/>
      <c r="I69" s="41"/>
    </row>
    <row r="70" spans="1:9" x14ac:dyDescent="0.3">
      <c r="A70" s="37">
        <v>42948</v>
      </c>
      <c r="B70" s="38">
        <v>112.6</v>
      </c>
      <c r="C70" s="38">
        <v>0.9</v>
      </c>
      <c r="D70" s="38">
        <v>113.2</v>
      </c>
      <c r="E70" s="38">
        <v>-2.7</v>
      </c>
      <c r="F70" s="40"/>
      <c r="G70" s="29"/>
      <c r="H70" s="33"/>
      <c r="I70" s="41"/>
    </row>
    <row r="71" spans="1:9" x14ac:dyDescent="0.3">
      <c r="A71" s="37">
        <v>42917</v>
      </c>
      <c r="B71" s="38">
        <v>122.8</v>
      </c>
      <c r="C71" s="38">
        <v>3.8</v>
      </c>
      <c r="D71" s="38">
        <v>116.4</v>
      </c>
      <c r="E71" s="38">
        <v>-1.1000000000000001</v>
      </c>
      <c r="F71" s="40"/>
      <c r="G71" s="29"/>
      <c r="H71" s="33"/>
      <c r="I71" s="41"/>
    </row>
    <row r="72" spans="1:9" x14ac:dyDescent="0.3">
      <c r="A72" s="37">
        <v>42887</v>
      </c>
      <c r="B72" s="38">
        <v>132.69999999999999</v>
      </c>
      <c r="C72" s="38">
        <v>-2.2999999999999998</v>
      </c>
      <c r="D72" s="38">
        <v>117.7</v>
      </c>
      <c r="E72" s="38">
        <v>4.9000000000000004</v>
      </c>
      <c r="F72" s="40">
        <f>AVERAGE(D72:D74)/AVERAGE(D75:D77)-1</f>
        <v>1.4202898550724541E-2</v>
      </c>
      <c r="G72" s="29">
        <f>(D72/AVERAGE(D72:D74)-1)*100</f>
        <v>0.91454701343240963</v>
      </c>
      <c r="H72" s="33"/>
      <c r="I72" s="41"/>
    </row>
    <row r="73" spans="1:9" x14ac:dyDescent="0.3">
      <c r="A73" s="37">
        <v>42856</v>
      </c>
      <c r="B73" s="38">
        <v>122.6</v>
      </c>
      <c r="C73" s="38">
        <v>-1</v>
      </c>
      <c r="D73" s="38">
        <v>112.2</v>
      </c>
      <c r="E73" s="38">
        <v>-6.5</v>
      </c>
      <c r="F73" s="40"/>
      <c r="G73" s="29"/>
      <c r="H73" s="33"/>
      <c r="I73" s="41"/>
    </row>
    <row r="74" spans="1:9" x14ac:dyDescent="0.3">
      <c r="A74" s="37">
        <v>42826</v>
      </c>
      <c r="B74" s="38">
        <v>123.4</v>
      </c>
      <c r="C74" s="38">
        <v>-0.4</v>
      </c>
      <c r="D74" s="38">
        <v>120</v>
      </c>
      <c r="E74" s="38">
        <v>-0.2</v>
      </c>
      <c r="F74" s="40"/>
      <c r="G74" s="29"/>
      <c r="H74" s="33"/>
      <c r="I74" s="41"/>
    </row>
    <row r="75" spans="1:9" x14ac:dyDescent="0.3">
      <c r="A75" s="37">
        <v>42795</v>
      </c>
      <c r="B75" s="38">
        <v>143.1</v>
      </c>
      <c r="C75" s="38">
        <v>10</v>
      </c>
      <c r="D75" s="38">
        <v>120.2</v>
      </c>
      <c r="E75" s="38">
        <v>5.7</v>
      </c>
      <c r="F75" s="40">
        <f>AVERAGE(D75:D77)/AVERAGE(D78:D80)-1</f>
        <v>-4.616272360069118E-3</v>
      </c>
      <c r="G75" s="29">
        <f>(D75/AVERAGE(D75:D77)-1)*100</f>
        <v>4.5217391304347876</v>
      </c>
      <c r="H75" s="33"/>
      <c r="I75" s="41"/>
    </row>
    <row r="76" spans="1:9" x14ac:dyDescent="0.3">
      <c r="A76" s="37">
        <v>42767</v>
      </c>
      <c r="B76" s="38">
        <v>100.6</v>
      </c>
      <c r="C76" s="38">
        <v>2.5</v>
      </c>
      <c r="D76" s="38">
        <v>113.7</v>
      </c>
      <c r="E76" s="38">
        <v>2.2999999999999998</v>
      </c>
      <c r="F76" s="33"/>
      <c r="G76" s="33"/>
      <c r="H76" s="33"/>
      <c r="I76" s="41"/>
    </row>
    <row r="77" spans="1:9" x14ac:dyDescent="0.3">
      <c r="A77" s="37">
        <v>42736</v>
      </c>
      <c r="B77" s="38">
        <v>90.3</v>
      </c>
      <c r="C77" s="38">
        <v>7.2</v>
      </c>
      <c r="D77" s="38">
        <v>111.1</v>
      </c>
      <c r="E77" s="38">
        <v>2</v>
      </c>
      <c r="F77" s="33"/>
      <c r="G77" s="33"/>
      <c r="H77" s="33"/>
      <c r="I77" s="41"/>
    </row>
    <row r="78" spans="1:9" x14ac:dyDescent="0.3">
      <c r="A78" s="37">
        <v>42705</v>
      </c>
      <c r="B78" s="38">
        <v>105.3</v>
      </c>
      <c r="C78" s="38">
        <v>5.5</v>
      </c>
      <c r="D78" s="38">
        <v>112.6</v>
      </c>
      <c r="E78" s="38">
        <v>-1.1000000000000001</v>
      </c>
      <c r="F78" s="40">
        <f>AVERAGE(D78:D80)/AVERAGE(D81:D83)-1</f>
        <v>3.8968824940047719E-2</v>
      </c>
      <c r="G78" s="29">
        <f>(D78/AVERAGE(D78:D80)-1)*100</f>
        <v>-2.5389497980380704</v>
      </c>
      <c r="H78" s="29">
        <f>AVERAGE(B78:B89)</f>
        <v>113.24166666666666</v>
      </c>
      <c r="I78" s="39">
        <f>AVERAGE(D78:D89)</f>
        <v>113.175</v>
      </c>
    </row>
    <row r="79" spans="1:9" x14ac:dyDescent="0.3">
      <c r="A79" s="37">
        <v>42675</v>
      </c>
      <c r="B79" s="38">
        <v>101.1</v>
      </c>
      <c r="C79" s="38">
        <v>5.6</v>
      </c>
      <c r="D79" s="38">
        <v>113.8</v>
      </c>
      <c r="E79" s="38">
        <v>-5.3</v>
      </c>
      <c r="F79" s="33"/>
      <c r="G79" s="33"/>
      <c r="H79" s="33"/>
      <c r="I79" s="41"/>
    </row>
    <row r="80" spans="1:9" x14ac:dyDescent="0.3">
      <c r="A80" s="37">
        <v>42644</v>
      </c>
      <c r="B80" s="38">
        <v>111.2</v>
      </c>
      <c r="C80" s="38">
        <v>16.2</v>
      </c>
      <c r="D80" s="38">
        <v>120.2</v>
      </c>
      <c r="E80" s="38">
        <v>8.4</v>
      </c>
      <c r="F80" s="33"/>
      <c r="G80" s="33"/>
      <c r="H80" s="33"/>
      <c r="I80" s="41"/>
    </row>
    <row r="81" spans="1:9" x14ac:dyDescent="0.3">
      <c r="A81" s="37">
        <v>42614</v>
      </c>
      <c r="B81" s="38">
        <v>115.4</v>
      </c>
      <c r="C81" s="38">
        <v>5.8</v>
      </c>
      <c r="D81" s="38">
        <v>110.9</v>
      </c>
      <c r="E81" s="38">
        <v>-0.5</v>
      </c>
      <c r="F81" s="40">
        <f>AVERAGE(D81:D83)/AVERAGE(D84:D86)-1</f>
        <v>-2.9386092522548757E-2</v>
      </c>
      <c r="G81" s="29">
        <f>(D81/AVERAGE(D81:D83)-1)*100</f>
        <v>-0.26978417266186883</v>
      </c>
      <c r="H81" s="33"/>
      <c r="I81" s="41"/>
    </row>
    <row r="82" spans="1:9" x14ac:dyDescent="0.3">
      <c r="A82" s="37">
        <v>42583</v>
      </c>
      <c r="B82" s="38">
        <v>111.6</v>
      </c>
      <c r="C82" s="38">
        <v>14.8</v>
      </c>
      <c r="D82" s="38">
        <v>111.5</v>
      </c>
      <c r="E82" s="38">
        <v>0.3</v>
      </c>
      <c r="F82" s="33"/>
      <c r="G82" s="33"/>
      <c r="H82" s="33"/>
      <c r="I82" s="41"/>
    </row>
    <row r="83" spans="1:9" x14ac:dyDescent="0.3">
      <c r="A83" s="37">
        <v>42552</v>
      </c>
      <c r="B83" s="38">
        <v>118.3</v>
      </c>
      <c r="C83" s="38">
        <v>9.3000000000000007</v>
      </c>
      <c r="D83" s="38">
        <v>111.2</v>
      </c>
      <c r="E83" s="38">
        <v>-3.1</v>
      </c>
      <c r="F83" s="33"/>
      <c r="G83" s="33"/>
      <c r="H83" s="33"/>
      <c r="I83" s="41"/>
    </row>
    <row r="84" spans="1:9" x14ac:dyDescent="0.3">
      <c r="A84" s="37">
        <v>42522</v>
      </c>
      <c r="B84" s="38">
        <v>135.80000000000001</v>
      </c>
      <c r="C84" s="38">
        <v>20.100000000000001</v>
      </c>
      <c r="D84" s="38">
        <v>114.7</v>
      </c>
      <c r="E84" s="38">
        <v>-2</v>
      </c>
      <c r="F84" s="40">
        <f>AVERAGE(D84:D86)/AVERAGE(D87:D89)-1</f>
        <v>2.8426092160383165E-2</v>
      </c>
      <c r="G84" s="29">
        <f>(D84/AVERAGE(D84:D86)-1)*100</f>
        <v>0.11638056444573941</v>
      </c>
      <c r="H84" s="33"/>
      <c r="I84" s="41"/>
    </row>
    <row r="85" spans="1:9" x14ac:dyDescent="0.3">
      <c r="A85" s="37">
        <v>42491</v>
      </c>
      <c r="B85" s="38">
        <v>123.9</v>
      </c>
      <c r="C85" s="38">
        <v>20.3</v>
      </c>
      <c r="D85" s="38">
        <v>117.1</v>
      </c>
      <c r="E85" s="38">
        <v>4.5999999999999996</v>
      </c>
      <c r="F85" s="33"/>
      <c r="G85" s="33"/>
      <c r="H85" s="33"/>
      <c r="I85" s="41"/>
    </row>
    <row r="86" spans="1:9" x14ac:dyDescent="0.3">
      <c r="A86" s="37">
        <v>42461</v>
      </c>
      <c r="B86" s="38">
        <v>123.9</v>
      </c>
      <c r="C86" s="38">
        <v>20.6</v>
      </c>
      <c r="D86" s="38">
        <v>111.9</v>
      </c>
      <c r="E86" s="38">
        <v>-1.2</v>
      </c>
      <c r="F86" s="33"/>
      <c r="G86" s="33"/>
      <c r="H86" s="33"/>
      <c r="I86" s="41"/>
    </row>
    <row r="87" spans="1:9" x14ac:dyDescent="0.3">
      <c r="A87" s="37">
        <v>42430</v>
      </c>
      <c r="B87" s="38">
        <v>130.1</v>
      </c>
      <c r="C87" s="38">
        <v>12.3</v>
      </c>
      <c r="D87" s="38">
        <v>113.3</v>
      </c>
      <c r="E87" s="38">
        <v>3.4</v>
      </c>
      <c r="F87" s="40">
        <f>AVERAGE(D87:D89)/AVERAGE(D90:D92)-1</f>
        <v>6.3992359121298747E-2</v>
      </c>
      <c r="G87" s="29">
        <f>(D87/AVERAGE(D87:D89)-1)*100</f>
        <v>1.7055655296229766</v>
      </c>
      <c r="H87" s="33"/>
      <c r="I87" s="41"/>
    </row>
    <row r="88" spans="1:9" x14ac:dyDescent="0.3">
      <c r="A88" s="37">
        <v>42401</v>
      </c>
      <c r="B88" s="38">
        <v>98.1</v>
      </c>
      <c r="C88" s="38">
        <v>16.600000000000001</v>
      </c>
      <c r="D88" s="38">
        <v>109.6</v>
      </c>
      <c r="E88" s="38">
        <v>-1.5</v>
      </c>
      <c r="F88" s="33"/>
      <c r="G88" s="33"/>
      <c r="H88" s="33"/>
      <c r="I88" s="41"/>
    </row>
    <row r="89" spans="1:9" x14ac:dyDescent="0.3">
      <c r="A89" s="37">
        <v>42370</v>
      </c>
      <c r="B89" s="38">
        <v>84.2</v>
      </c>
      <c r="C89" s="38">
        <v>10.4</v>
      </c>
      <c r="D89" s="38">
        <v>111.3</v>
      </c>
      <c r="E89" s="38">
        <v>2.2999999999999998</v>
      </c>
      <c r="F89" s="33"/>
      <c r="G89" s="33"/>
      <c r="H89" s="33"/>
      <c r="I89" s="41"/>
    </row>
    <row r="90" spans="1:9" x14ac:dyDescent="0.3">
      <c r="A90" s="37">
        <v>42339</v>
      </c>
      <c r="B90" s="38">
        <v>99.8</v>
      </c>
      <c r="C90" s="38">
        <v>21.4</v>
      </c>
      <c r="D90" s="38">
        <v>109.5</v>
      </c>
      <c r="E90" s="38">
        <v>2.2999999999999998</v>
      </c>
      <c r="F90" s="40">
        <f>AVERAGE(D90:D92)/AVERAGE(D93:D95)-1</f>
        <v>4.8048048048047853E-2</v>
      </c>
      <c r="G90" s="29">
        <f>(D90/AVERAGE(D90:D92)-1)*100</f>
        <v>4.5845272206303633</v>
      </c>
      <c r="H90" s="29">
        <f>AVERAGE(B90:B101)</f>
        <v>100.05833333333332</v>
      </c>
      <c r="I90" s="39">
        <f>AVERAGE(D90:D101)</f>
        <v>100.13333333333333</v>
      </c>
    </row>
    <row r="91" spans="1:9" x14ac:dyDescent="0.3">
      <c r="A91" s="37">
        <v>42309</v>
      </c>
      <c r="B91" s="38">
        <v>95.7</v>
      </c>
      <c r="C91" s="38">
        <v>21</v>
      </c>
      <c r="D91" s="38">
        <v>107</v>
      </c>
      <c r="E91" s="38">
        <v>9.6</v>
      </c>
      <c r="F91" s="40"/>
      <c r="G91" s="29"/>
      <c r="H91" s="33"/>
      <c r="I91" s="41"/>
    </row>
    <row r="92" spans="1:9" x14ac:dyDescent="0.3">
      <c r="A92" s="37">
        <v>42278</v>
      </c>
      <c r="B92" s="38">
        <v>95.7</v>
      </c>
      <c r="C92" s="38">
        <v>2.8</v>
      </c>
      <c r="D92" s="38">
        <v>97.6</v>
      </c>
      <c r="E92" s="38">
        <v>-6.2</v>
      </c>
      <c r="F92" s="40"/>
      <c r="G92" s="29"/>
      <c r="H92" s="33"/>
      <c r="I92" s="41"/>
    </row>
    <row r="93" spans="1:9" x14ac:dyDescent="0.3">
      <c r="A93" s="37">
        <v>42248</v>
      </c>
      <c r="B93" s="38">
        <v>109.1</v>
      </c>
      <c r="C93" s="38">
        <v>9.1999999999999993</v>
      </c>
      <c r="D93" s="38">
        <v>104</v>
      </c>
      <c r="E93" s="38">
        <v>4.2</v>
      </c>
      <c r="F93" s="40">
        <f>AVERAGE(D93:D95)/AVERAGE(D96:D98)-1</f>
        <v>2.5316455696202667E-2</v>
      </c>
      <c r="G93" s="29">
        <f>(D93/AVERAGE(D93:D95)-1)*100</f>
        <v>4.1041041041040893</v>
      </c>
      <c r="H93" s="33"/>
      <c r="I93" s="41"/>
    </row>
    <row r="94" spans="1:9" x14ac:dyDescent="0.3">
      <c r="A94" s="37">
        <v>42217</v>
      </c>
      <c r="B94" s="38">
        <v>97.2</v>
      </c>
      <c r="C94" s="38">
        <v>1.5</v>
      </c>
      <c r="D94" s="38">
        <v>99.8</v>
      </c>
      <c r="E94" s="38">
        <v>4.0999999999999996</v>
      </c>
      <c r="F94" s="40"/>
      <c r="G94" s="29"/>
      <c r="H94" s="33"/>
      <c r="I94" s="41"/>
    </row>
    <row r="95" spans="1:9" x14ac:dyDescent="0.3">
      <c r="A95" s="37">
        <v>42186</v>
      </c>
      <c r="B95" s="38">
        <v>108.2</v>
      </c>
      <c r="C95" s="38">
        <v>-4.2</v>
      </c>
      <c r="D95" s="38">
        <v>95.9</v>
      </c>
      <c r="E95" s="38">
        <v>-0.6</v>
      </c>
      <c r="F95" s="40"/>
      <c r="G95" s="29"/>
      <c r="H95" s="33"/>
      <c r="I95" s="41"/>
    </row>
    <row r="96" spans="1:9" x14ac:dyDescent="0.3">
      <c r="A96" s="37">
        <v>42156</v>
      </c>
      <c r="B96" s="38">
        <v>113.1</v>
      </c>
      <c r="C96" s="38">
        <v>8</v>
      </c>
      <c r="D96" s="38">
        <v>96.5</v>
      </c>
      <c r="E96" s="38">
        <v>-4.0999999999999996</v>
      </c>
      <c r="F96" s="40">
        <f>AVERAGE(D96:D98)/AVERAGE(D99:D101)-1</f>
        <v>-1.0829103214889946E-2</v>
      </c>
      <c r="G96" s="29">
        <f>(D96/AVERAGE(D96:D98)-1)*100</f>
        <v>-0.95791994526172042</v>
      </c>
      <c r="H96" s="33"/>
      <c r="I96" s="41"/>
    </row>
    <row r="97" spans="1:9" x14ac:dyDescent="0.3">
      <c r="A97" s="37">
        <v>42125</v>
      </c>
      <c r="B97" s="38">
        <v>103</v>
      </c>
      <c r="C97" s="38">
        <v>-1.3</v>
      </c>
      <c r="D97" s="38">
        <v>100.6</v>
      </c>
      <c r="E97" s="38">
        <v>5.7</v>
      </c>
      <c r="F97" s="33"/>
      <c r="G97" s="33"/>
      <c r="H97" s="33"/>
      <c r="I97" s="41"/>
    </row>
    <row r="98" spans="1:9" x14ac:dyDescent="0.3">
      <c r="A98" s="37">
        <v>42095</v>
      </c>
      <c r="B98" s="38">
        <v>102.7</v>
      </c>
      <c r="C98" s="38">
        <v>-6.2</v>
      </c>
      <c r="D98" s="38">
        <v>95.2</v>
      </c>
      <c r="E98" s="38">
        <v>-2.9</v>
      </c>
      <c r="F98" s="33"/>
      <c r="G98" s="33"/>
      <c r="H98" s="33"/>
      <c r="I98" s="41"/>
    </row>
    <row r="99" spans="1:9" x14ac:dyDescent="0.3">
      <c r="A99" s="37">
        <v>42064</v>
      </c>
      <c r="B99" s="38">
        <v>115.8</v>
      </c>
      <c r="C99" s="38">
        <v>4.8</v>
      </c>
      <c r="D99" s="38">
        <v>98</v>
      </c>
      <c r="E99" s="38">
        <v>-0.2</v>
      </c>
      <c r="F99" s="40" t="e">
        <f>AVERAGE(D99:D101)/AVERAGE(D102:D104)-1</f>
        <v>#DIV/0!</v>
      </c>
      <c r="G99" s="29">
        <f>(D99/AVERAGE(D99:D101)-1)*100</f>
        <v>-0.50761421319797106</v>
      </c>
      <c r="H99" s="33"/>
      <c r="I99" s="41"/>
    </row>
    <row r="100" spans="1:9" x14ac:dyDescent="0.3">
      <c r="A100" s="37">
        <v>42036</v>
      </c>
      <c r="B100" s="38">
        <v>84.1</v>
      </c>
      <c r="C100" s="38">
        <v>0.7</v>
      </c>
      <c r="D100" s="38">
        <v>98.2</v>
      </c>
      <c r="E100" s="38">
        <v>-1.1000000000000001</v>
      </c>
      <c r="F100" s="33"/>
      <c r="G100" s="33"/>
      <c r="H100" s="33"/>
      <c r="I100" s="41"/>
    </row>
    <row r="101" spans="1:9" x14ac:dyDescent="0.3">
      <c r="A101" s="37">
        <v>42005</v>
      </c>
      <c r="B101" s="38">
        <v>76.3</v>
      </c>
      <c r="C101" s="38">
        <v>-0.9</v>
      </c>
      <c r="D101" s="38">
        <v>99.3</v>
      </c>
      <c r="E101" s="38">
        <v>7.8</v>
      </c>
      <c r="F101" s="33"/>
      <c r="G101" s="33"/>
      <c r="H101" s="33"/>
      <c r="I101" s="41"/>
    </row>
    <row r="102" spans="1:9" x14ac:dyDescent="0.3">
      <c r="A102" s="37"/>
      <c r="B102" s="38"/>
      <c r="C102" s="38"/>
      <c r="D102" s="38"/>
      <c r="E102" s="38"/>
      <c r="F102" s="40"/>
      <c r="G102" s="29"/>
      <c r="H102" s="29"/>
      <c r="I102" s="39"/>
    </row>
    <row r="103" spans="1:9" x14ac:dyDescent="0.3">
      <c r="A103" s="37"/>
      <c r="B103" s="38"/>
      <c r="C103" s="38"/>
      <c r="D103" s="38"/>
      <c r="E103" s="38"/>
      <c r="F103" s="33"/>
      <c r="G103" s="33"/>
      <c r="H103" s="33"/>
      <c r="I103" s="41"/>
    </row>
    <row r="104" spans="1:9" x14ac:dyDescent="0.3">
      <c r="A104" s="37"/>
      <c r="B104" s="38"/>
      <c r="C104" s="38"/>
      <c r="D104" s="38"/>
      <c r="E104" s="38"/>
      <c r="F104" s="33"/>
      <c r="G104" s="33"/>
      <c r="H104" s="33"/>
      <c r="I104" s="41"/>
    </row>
    <row r="105" spans="1:9" x14ac:dyDescent="0.3">
      <c r="A105" s="37"/>
      <c r="B105" s="38"/>
      <c r="C105" s="38"/>
      <c r="D105" s="38"/>
      <c r="E105" s="38"/>
      <c r="F105" s="40"/>
      <c r="G105" s="29"/>
      <c r="H105" s="33"/>
      <c r="I105" s="41"/>
    </row>
    <row r="106" spans="1:9" x14ac:dyDescent="0.3">
      <c r="A106" s="37"/>
      <c r="B106" s="38"/>
      <c r="C106" s="38"/>
      <c r="D106" s="38"/>
      <c r="E106" s="38"/>
      <c r="F106" s="33"/>
      <c r="G106" s="33"/>
      <c r="H106" s="33"/>
      <c r="I106" s="41"/>
    </row>
    <row r="107" spans="1:9" x14ac:dyDescent="0.3">
      <c r="A107" s="37"/>
      <c r="B107" s="38"/>
      <c r="C107" s="38"/>
      <c r="D107" s="38"/>
      <c r="E107" s="38"/>
      <c r="F107" s="33"/>
      <c r="G107" s="33"/>
      <c r="H107" s="33"/>
      <c r="I107" s="41"/>
    </row>
    <row r="108" spans="1:9" x14ac:dyDescent="0.3">
      <c r="A108" s="37"/>
      <c r="B108" s="38"/>
      <c r="C108" s="38"/>
      <c r="D108" s="38"/>
      <c r="E108" s="38"/>
      <c r="F108" s="40"/>
      <c r="G108" s="29"/>
      <c r="H108" s="33"/>
      <c r="I108" s="41"/>
    </row>
    <row r="109" spans="1:9" x14ac:dyDescent="0.3">
      <c r="A109" s="37"/>
      <c r="B109" s="38"/>
      <c r="C109" s="38"/>
      <c r="D109" s="38"/>
      <c r="E109" s="38"/>
      <c r="F109" s="33"/>
      <c r="G109" s="29"/>
      <c r="H109" s="33"/>
      <c r="I109" s="41"/>
    </row>
    <row r="110" spans="1:9" x14ac:dyDescent="0.3">
      <c r="A110" s="37"/>
      <c r="B110" s="38"/>
      <c r="C110" s="38"/>
      <c r="D110" s="38"/>
      <c r="E110" s="38"/>
      <c r="F110" s="33"/>
      <c r="G110" s="29"/>
      <c r="H110" s="33"/>
      <c r="I110" s="41"/>
    </row>
    <row r="111" spans="1:9" x14ac:dyDescent="0.3">
      <c r="A111" s="37"/>
      <c r="B111" s="38"/>
      <c r="C111" s="38"/>
      <c r="D111" s="38"/>
      <c r="E111" s="38"/>
      <c r="F111" s="40"/>
      <c r="G111" s="29"/>
      <c r="H111" s="33"/>
      <c r="I111" s="41"/>
    </row>
    <row r="112" spans="1:9" x14ac:dyDescent="0.3">
      <c r="A112" s="37"/>
      <c r="B112" s="38"/>
      <c r="C112" s="38"/>
      <c r="D112" s="38"/>
      <c r="E112" s="38"/>
      <c r="F112" s="40"/>
      <c r="G112" s="29"/>
      <c r="H112" s="33"/>
      <c r="I112" s="41"/>
    </row>
    <row r="113" spans="1:9" x14ac:dyDescent="0.3">
      <c r="A113" s="37"/>
      <c r="B113" s="38"/>
      <c r="C113" s="38"/>
      <c r="D113" s="38"/>
      <c r="E113" s="38"/>
      <c r="F113" s="40"/>
      <c r="G113" s="29"/>
      <c r="H113" s="33"/>
      <c r="I113" s="41"/>
    </row>
    <row r="114" spans="1:9" x14ac:dyDescent="0.3">
      <c r="A114" s="37"/>
      <c r="B114" s="38"/>
      <c r="C114" s="38"/>
      <c r="D114" s="38"/>
      <c r="E114" s="38"/>
      <c r="F114" s="40"/>
      <c r="G114" s="29"/>
      <c r="H114" s="29"/>
      <c r="I114" s="39"/>
    </row>
    <row r="115" spans="1:9" x14ac:dyDescent="0.3">
      <c r="A115" s="37"/>
      <c r="B115" s="38"/>
      <c r="C115" s="38"/>
      <c r="D115" s="38"/>
      <c r="E115" s="38"/>
      <c r="F115" s="40"/>
      <c r="G115" s="29"/>
      <c r="I115" s="41"/>
    </row>
    <row r="116" spans="1:9" x14ac:dyDescent="0.3">
      <c r="A116" s="37"/>
      <c r="B116" s="38"/>
      <c r="C116" s="38"/>
      <c r="D116" s="38"/>
      <c r="E116" s="38"/>
      <c r="F116" s="40"/>
      <c r="G116" s="29"/>
    </row>
    <row r="117" spans="1:9" x14ac:dyDescent="0.3">
      <c r="A117" s="37"/>
      <c r="B117" s="38"/>
      <c r="C117" s="38"/>
      <c r="D117" s="38"/>
      <c r="E117" s="38"/>
      <c r="F117" s="40"/>
      <c r="G117" s="29"/>
    </row>
    <row r="118" spans="1:9" x14ac:dyDescent="0.3">
      <c r="A118" s="37"/>
      <c r="B118" s="38"/>
      <c r="C118" s="38"/>
      <c r="D118" s="38"/>
      <c r="E118" s="38"/>
      <c r="F118" s="33"/>
      <c r="G118" s="33"/>
    </row>
    <row r="119" spans="1:9" x14ac:dyDescent="0.3">
      <c r="A119" s="37"/>
      <c r="B119" s="38"/>
      <c r="C119" s="38"/>
      <c r="D119" s="38"/>
      <c r="E119" s="38"/>
      <c r="F119" s="33"/>
      <c r="G119" s="33"/>
    </row>
    <row r="120" spans="1:9" x14ac:dyDescent="0.3">
      <c r="A120" s="37"/>
      <c r="B120" s="38"/>
      <c r="C120" s="38"/>
      <c r="D120" s="38"/>
      <c r="E120" s="38"/>
      <c r="F120" s="40"/>
      <c r="G120" s="29"/>
    </row>
    <row r="121" spans="1:9" x14ac:dyDescent="0.3">
      <c r="A121" s="37"/>
      <c r="B121" s="38"/>
      <c r="C121" s="38"/>
      <c r="D121" s="38"/>
      <c r="E121" s="38"/>
      <c r="F121" s="33"/>
      <c r="G121" s="33"/>
    </row>
    <row r="122" spans="1:9" x14ac:dyDescent="0.3">
      <c r="A122" s="37"/>
      <c r="B122" s="38"/>
      <c r="C122" s="38"/>
      <c r="D122" s="38"/>
      <c r="E122" s="38"/>
      <c r="F122" s="33"/>
      <c r="G122" s="33"/>
    </row>
    <row r="123" spans="1:9" x14ac:dyDescent="0.3">
      <c r="A123" s="37"/>
      <c r="B123" s="38"/>
      <c r="C123" s="38"/>
      <c r="D123" s="38"/>
      <c r="E123" s="38"/>
      <c r="F123" s="40"/>
      <c r="G123" s="29"/>
    </row>
    <row r="124" spans="1:9" x14ac:dyDescent="0.3">
      <c r="A124" s="37"/>
      <c r="B124" s="38"/>
      <c r="C124" s="38"/>
      <c r="D124" s="38"/>
      <c r="E124" s="38"/>
      <c r="F124" s="33"/>
      <c r="G124" s="33"/>
    </row>
    <row r="125" spans="1:9" x14ac:dyDescent="0.3">
      <c r="A125" s="37"/>
      <c r="B125" s="38"/>
      <c r="C125" s="38"/>
      <c r="D125" s="38"/>
      <c r="E125" s="38"/>
      <c r="F125" s="33"/>
      <c r="G125" s="33"/>
    </row>
    <row r="126" spans="1:9" x14ac:dyDescent="0.3">
      <c r="A126" s="37"/>
      <c r="B126" s="38"/>
      <c r="C126" s="38"/>
      <c r="D126" s="38"/>
      <c r="E126" s="38"/>
      <c r="F126" s="40"/>
      <c r="G126" s="29"/>
      <c r="H126" s="29"/>
      <c r="I126" s="39"/>
    </row>
    <row r="127" spans="1:9" x14ac:dyDescent="0.3">
      <c r="A127" s="37"/>
      <c r="B127" s="38"/>
      <c r="C127" s="38"/>
      <c r="D127" s="38"/>
      <c r="E127" s="38"/>
      <c r="F127" s="33"/>
      <c r="G127" s="33"/>
      <c r="H127" s="33"/>
    </row>
    <row r="128" spans="1:9" x14ac:dyDescent="0.3">
      <c r="A128" s="37"/>
      <c r="B128" s="38"/>
      <c r="C128" s="38"/>
      <c r="D128" s="38"/>
      <c r="E128" s="38"/>
      <c r="F128" s="33"/>
      <c r="G128" s="33"/>
      <c r="H128" s="33"/>
    </row>
    <row r="129" spans="1:12" x14ac:dyDescent="0.3">
      <c r="A129" s="37"/>
      <c r="B129" s="38"/>
      <c r="C129" s="38"/>
      <c r="D129" s="38"/>
      <c r="E129" s="38"/>
      <c r="F129" s="40"/>
      <c r="G129" s="29"/>
      <c r="H129" s="33"/>
    </row>
    <row r="130" spans="1:12" ht="12" customHeight="1" x14ac:dyDescent="0.3">
      <c r="A130" s="37"/>
      <c r="B130" s="38"/>
      <c r="C130" s="38"/>
      <c r="D130" s="38"/>
      <c r="E130" s="38"/>
      <c r="F130" s="33"/>
      <c r="G130" s="33"/>
      <c r="H130" s="33"/>
    </row>
    <row r="131" spans="1:12" ht="12" customHeight="1" x14ac:dyDescent="0.3">
      <c r="A131" s="37"/>
      <c r="B131" s="38"/>
      <c r="C131" s="38"/>
      <c r="D131" s="38"/>
      <c r="E131" s="38"/>
      <c r="F131" s="33"/>
      <c r="G131" s="33"/>
      <c r="H131" s="33"/>
    </row>
    <row r="132" spans="1:12" ht="12" customHeight="1" x14ac:dyDescent="0.3">
      <c r="A132" s="37"/>
      <c r="B132" s="38"/>
      <c r="C132" s="38"/>
      <c r="D132" s="38"/>
      <c r="E132" s="38"/>
      <c r="F132" s="40"/>
      <c r="G132" s="29"/>
      <c r="H132" s="33"/>
    </row>
    <row r="133" spans="1:12" ht="12" customHeight="1" x14ac:dyDescent="0.3">
      <c r="A133" s="37"/>
      <c r="B133" s="38"/>
      <c r="C133" s="38"/>
      <c r="D133" s="38"/>
      <c r="E133" s="38"/>
      <c r="F133" s="40"/>
      <c r="G133" s="29"/>
      <c r="H133" s="33"/>
    </row>
    <row r="134" spans="1:12" ht="12" customHeight="1" x14ac:dyDescent="0.3">
      <c r="A134" s="37"/>
      <c r="B134" s="38"/>
      <c r="C134" s="38"/>
      <c r="D134" s="38"/>
      <c r="E134" s="38"/>
      <c r="F134" s="40"/>
      <c r="G134" s="29"/>
      <c r="H134" s="33"/>
    </row>
    <row r="135" spans="1:12" ht="12" customHeight="1" x14ac:dyDescent="0.3">
      <c r="A135" s="37"/>
      <c r="B135" s="38"/>
      <c r="C135" s="38"/>
      <c r="D135" s="38"/>
      <c r="E135" s="38"/>
      <c r="F135" s="40"/>
      <c r="G135" s="29"/>
      <c r="H135" s="33"/>
    </row>
    <row r="136" spans="1:12" ht="12" customHeight="1" x14ac:dyDescent="0.3">
      <c r="A136" s="37"/>
      <c r="B136" s="38"/>
      <c r="C136" s="38"/>
      <c r="D136" s="38"/>
      <c r="E136" s="38"/>
      <c r="F136" s="40"/>
      <c r="G136" s="29"/>
      <c r="H136" s="33"/>
    </row>
    <row r="137" spans="1:12" x14ac:dyDescent="0.3">
      <c r="A137" s="37"/>
      <c r="B137" s="38"/>
      <c r="C137" s="38"/>
      <c r="D137" s="38"/>
      <c r="E137" s="38"/>
      <c r="F137" s="40"/>
      <c r="G137" s="29"/>
      <c r="H137" s="33"/>
    </row>
    <row r="138" spans="1:12" x14ac:dyDescent="0.3">
      <c r="A138" s="37"/>
      <c r="B138" s="38"/>
      <c r="C138" s="38"/>
      <c r="D138" s="38"/>
      <c r="E138" s="38"/>
      <c r="F138" s="40"/>
      <c r="G138" s="29"/>
      <c r="H138" s="29"/>
      <c r="I138" s="39"/>
    </row>
    <row r="139" spans="1:12" ht="15" customHeight="1" x14ac:dyDescent="0.3">
      <c r="A139" s="37"/>
      <c r="B139" s="38"/>
      <c r="C139" s="38"/>
      <c r="D139" s="38"/>
      <c r="E139" s="38"/>
      <c r="F139" s="33"/>
      <c r="G139" s="33"/>
      <c r="H139" s="33"/>
    </row>
    <row r="140" spans="1:12" ht="15" customHeight="1" x14ac:dyDescent="0.3">
      <c r="A140" s="37"/>
      <c r="B140" s="38"/>
      <c r="C140" s="38"/>
      <c r="D140" s="38"/>
      <c r="E140" s="38"/>
      <c r="F140" s="33"/>
      <c r="G140" s="33"/>
      <c r="H140" s="33"/>
    </row>
    <row r="141" spans="1:12" ht="15" customHeight="1" x14ac:dyDescent="0.3">
      <c r="A141" s="37"/>
      <c r="B141" s="38"/>
      <c r="C141" s="38"/>
      <c r="D141" s="38"/>
      <c r="E141" s="38"/>
      <c r="F141" s="40"/>
      <c r="G141" s="29"/>
      <c r="H141" s="33"/>
      <c r="L141" s="29"/>
    </row>
    <row r="142" spans="1:12" ht="15" customHeight="1" x14ac:dyDescent="0.3">
      <c r="A142" s="37"/>
      <c r="B142" s="38"/>
      <c r="C142" s="38"/>
      <c r="D142" s="38"/>
      <c r="E142" s="38"/>
      <c r="F142" s="33"/>
      <c r="G142" s="33"/>
      <c r="H142" s="33"/>
    </row>
    <row r="143" spans="1:12" ht="15" customHeight="1" x14ac:dyDescent="0.3">
      <c r="A143" s="37"/>
      <c r="B143" s="38"/>
      <c r="C143" s="38"/>
      <c r="D143" s="38"/>
      <c r="E143" s="38"/>
      <c r="F143" s="33"/>
      <c r="G143" s="33"/>
      <c r="H143" s="33"/>
    </row>
    <row r="144" spans="1:12" ht="15" customHeight="1" x14ac:dyDescent="0.3">
      <c r="A144" s="37"/>
      <c r="B144" s="38"/>
      <c r="C144" s="38"/>
      <c r="D144" s="38"/>
      <c r="E144" s="38"/>
      <c r="F144" s="40"/>
      <c r="G144" s="29"/>
      <c r="H144" s="33"/>
    </row>
    <row r="145" spans="1:9" ht="15" customHeight="1" x14ac:dyDescent="0.3">
      <c r="A145" s="37"/>
      <c r="B145" s="38"/>
      <c r="C145" s="38"/>
      <c r="D145" s="38"/>
      <c r="E145" s="38"/>
      <c r="F145" s="33"/>
      <c r="G145" s="33"/>
      <c r="H145" s="33"/>
    </row>
    <row r="146" spans="1:9" ht="15" customHeight="1" x14ac:dyDescent="0.3">
      <c r="A146" s="37"/>
      <c r="B146" s="38"/>
      <c r="C146" s="38"/>
      <c r="D146" s="38"/>
      <c r="E146" s="38"/>
      <c r="F146" s="33"/>
      <c r="G146" s="33"/>
      <c r="H146" s="33"/>
    </row>
    <row r="147" spans="1:9" ht="15" customHeight="1" x14ac:dyDescent="0.3">
      <c r="A147" s="37"/>
      <c r="B147" s="38"/>
      <c r="C147" s="38"/>
      <c r="D147" s="38"/>
      <c r="E147" s="38"/>
      <c r="F147" s="40"/>
      <c r="G147" s="29"/>
      <c r="H147" s="33"/>
    </row>
    <row r="148" spans="1:9" ht="15" customHeight="1" x14ac:dyDescent="0.3">
      <c r="A148" s="37"/>
      <c r="B148" s="38"/>
      <c r="C148" s="38"/>
      <c r="D148" s="38"/>
      <c r="E148" s="38"/>
      <c r="F148" s="33"/>
      <c r="G148" s="33"/>
      <c r="H148" s="33"/>
    </row>
    <row r="149" spans="1:9" ht="15" customHeight="1" x14ac:dyDescent="0.3">
      <c r="A149" s="37"/>
      <c r="B149" s="38"/>
      <c r="C149" s="38"/>
      <c r="D149" s="38"/>
      <c r="E149" s="38"/>
      <c r="F149" s="33"/>
      <c r="G149" s="33"/>
      <c r="H149" s="33"/>
    </row>
    <row r="150" spans="1:9" ht="15" customHeight="1" x14ac:dyDescent="0.3">
      <c r="A150" s="37"/>
      <c r="B150" s="38"/>
      <c r="C150" s="38"/>
      <c r="D150" s="38"/>
      <c r="E150" s="38"/>
      <c r="F150" s="40"/>
      <c r="G150" s="29"/>
      <c r="H150" s="29"/>
      <c r="I150" s="39"/>
    </row>
    <row r="151" spans="1:9" ht="15" customHeight="1" x14ac:dyDescent="0.3">
      <c r="A151" s="37"/>
      <c r="B151" s="38"/>
      <c r="C151" s="38"/>
      <c r="D151" s="38"/>
      <c r="E151" s="38"/>
      <c r="F151" s="42"/>
      <c r="H151" s="33"/>
    </row>
    <row r="152" spans="1:9" ht="15" customHeight="1" x14ac:dyDescent="0.3">
      <c r="A152" s="37"/>
      <c r="B152" s="38"/>
      <c r="C152" s="38"/>
      <c r="D152" s="38"/>
      <c r="E152" s="38"/>
      <c r="F152" s="42"/>
      <c r="H152" s="33"/>
    </row>
    <row r="153" spans="1:9" ht="15" customHeight="1" x14ac:dyDescent="0.3">
      <c r="A153" s="37"/>
      <c r="B153" s="38"/>
      <c r="C153" s="38"/>
      <c r="D153" s="38"/>
      <c r="E153" s="38"/>
      <c r="F153" s="40"/>
      <c r="G153" s="29"/>
      <c r="H153" s="33"/>
    </row>
    <row r="154" spans="1:9" ht="15" customHeight="1" x14ac:dyDescent="0.3">
      <c r="A154" s="37"/>
      <c r="B154" s="38"/>
      <c r="C154" s="38"/>
      <c r="D154" s="38"/>
      <c r="E154" s="38"/>
      <c r="F154" s="40"/>
      <c r="G154" s="29"/>
      <c r="H154" s="33"/>
    </row>
    <row r="155" spans="1:9" ht="15" customHeight="1" x14ac:dyDescent="0.3">
      <c r="A155" s="37"/>
      <c r="B155" s="38"/>
      <c r="C155" s="38"/>
      <c r="D155" s="38"/>
      <c r="E155" s="38"/>
      <c r="F155" s="40"/>
      <c r="G155" s="29"/>
      <c r="H155" s="33"/>
    </row>
    <row r="156" spans="1:9" ht="15" customHeight="1" x14ac:dyDescent="0.3">
      <c r="A156" s="37"/>
      <c r="B156" s="38"/>
      <c r="C156" s="38"/>
      <c r="D156" s="38"/>
      <c r="E156" s="38"/>
      <c r="F156" s="40"/>
      <c r="G156" s="29"/>
      <c r="H156" s="33"/>
    </row>
    <row r="157" spans="1:9" ht="15" customHeight="1" x14ac:dyDescent="0.3">
      <c r="A157" s="37"/>
      <c r="B157" s="38"/>
      <c r="C157" s="38"/>
      <c r="D157" s="38"/>
      <c r="E157" s="38"/>
      <c r="F157" s="40"/>
      <c r="G157" s="29"/>
      <c r="H157" s="33"/>
    </row>
    <row r="158" spans="1:9" ht="15" customHeight="1" x14ac:dyDescent="0.3">
      <c r="A158" s="37"/>
      <c r="B158" s="38"/>
      <c r="C158" s="38"/>
      <c r="D158" s="38"/>
      <c r="E158" s="38"/>
      <c r="F158" s="40"/>
      <c r="G158" s="29"/>
      <c r="H158" s="33"/>
    </row>
    <row r="159" spans="1:9" ht="15" customHeight="1" x14ac:dyDescent="0.3">
      <c r="A159" s="37"/>
      <c r="B159" s="38"/>
      <c r="C159" s="38"/>
      <c r="D159" s="38"/>
      <c r="E159" s="38"/>
      <c r="F159" s="40"/>
      <c r="G159" s="29"/>
      <c r="H159" s="33"/>
    </row>
    <row r="160" spans="1:9" ht="15" customHeight="1" x14ac:dyDescent="0.3">
      <c r="A160" s="37"/>
      <c r="B160" s="38"/>
      <c r="C160" s="38"/>
      <c r="D160" s="38"/>
      <c r="E160" s="38"/>
      <c r="F160" s="33"/>
      <c r="G160" s="33"/>
      <c r="H160" s="33"/>
    </row>
    <row r="161" spans="1:9" ht="15" customHeight="1" x14ac:dyDescent="0.3">
      <c r="A161" s="37"/>
      <c r="B161" s="38"/>
      <c r="C161" s="38"/>
      <c r="D161" s="38"/>
      <c r="E161" s="38"/>
      <c r="F161" s="33"/>
      <c r="G161" s="33"/>
      <c r="H161" s="33"/>
    </row>
    <row r="162" spans="1:9" x14ac:dyDescent="0.3">
      <c r="A162" s="37"/>
      <c r="B162" s="38"/>
      <c r="C162" s="38"/>
      <c r="D162" s="38"/>
      <c r="E162" s="38"/>
      <c r="F162" s="40"/>
      <c r="G162" s="29"/>
      <c r="H162" s="29"/>
      <c r="I162" s="39"/>
    </row>
    <row r="163" spans="1:9" x14ac:dyDescent="0.3">
      <c r="A163" s="37"/>
      <c r="B163" s="38"/>
      <c r="C163" s="38"/>
      <c r="D163" s="38"/>
      <c r="E163" s="38"/>
      <c r="F163" s="33"/>
      <c r="G163" s="33"/>
      <c r="H163" s="33"/>
    </row>
    <row r="164" spans="1:9" x14ac:dyDescent="0.3">
      <c r="A164" s="37"/>
      <c r="B164" s="38"/>
      <c r="C164" s="38"/>
      <c r="D164" s="38"/>
      <c r="E164" s="38"/>
      <c r="F164" s="33"/>
      <c r="G164" s="33"/>
      <c r="H164" s="33"/>
    </row>
    <row r="165" spans="1:9" x14ac:dyDescent="0.3">
      <c r="A165" s="37"/>
      <c r="B165" s="38"/>
      <c r="C165" s="38"/>
      <c r="D165" s="38"/>
      <c r="E165" s="38"/>
      <c r="F165" s="40"/>
      <c r="G165" s="29"/>
      <c r="H165" s="33"/>
    </row>
    <row r="166" spans="1:9" x14ac:dyDescent="0.3">
      <c r="A166" s="37"/>
      <c r="B166" s="38"/>
      <c r="C166" s="38"/>
      <c r="D166" s="38"/>
      <c r="E166" s="38"/>
      <c r="F166" s="33"/>
      <c r="G166" s="33"/>
      <c r="H166" s="33"/>
    </row>
    <row r="167" spans="1:9" x14ac:dyDescent="0.3">
      <c r="A167" s="37"/>
      <c r="B167" s="38"/>
      <c r="C167" s="38"/>
      <c r="D167" s="38"/>
      <c r="E167" s="38"/>
      <c r="F167" s="33"/>
      <c r="G167" s="33"/>
      <c r="H167" s="33"/>
    </row>
    <row r="168" spans="1:9" x14ac:dyDescent="0.3">
      <c r="A168" s="37"/>
      <c r="B168" s="38"/>
      <c r="C168" s="38"/>
      <c r="D168" s="38"/>
      <c r="E168" s="38"/>
      <c r="F168" s="40"/>
      <c r="G168" s="29"/>
      <c r="H168" s="33"/>
    </row>
    <row r="169" spans="1:9" x14ac:dyDescent="0.3">
      <c r="A169" s="37"/>
      <c r="B169" s="38"/>
      <c r="C169" s="38"/>
      <c r="D169" s="38"/>
      <c r="E169" s="38"/>
      <c r="F169" s="33"/>
      <c r="G169" s="33"/>
      <c r="H169" s="29"/>
    </row>
    <row r="170" spans="1:9" x14ac:dyDescent="0.3">
      <c r="A170" s="37"/>
      <c r="B170" s="38"/>
      <c r="C170" s="38"/>
      <c r="D170" s="38"/>
      <c r="E170" s="38"/>
      <c r="F170" s="33"/>
      <c r="G170" s="33"/>
      <c r="H170" s="29"/>
    </row>
    <row r="171" spans="1:9" x14ac:dyDescent="0.3">
      <c r="A171" s="37"/>
      <c r="B171" s="38"/>
      <c r="C171" s="38"/>
      <c r="D171" s="38"/>
      <c r="E171" s="38"/>
      <c r="F171" s="40"/>
      <c r="G171" s="29"/>
      <c r="H171" s="29"/>
    </row>
    <row r="172" spans="1:9" x14ac:dyDescent="0.3">
      <c r="A172" s="37"/>
      <c r="B172" s="38"/>
      <c r="C172" s="38"/>
      <c r="D172" s="38"/>
      <c r="E172" s="38"/>
      <c r="F172" s="42"/>
      <c r="H172" s="29"/>
    </row>
    <row r="173" spans="1:9" x14ac:dyDescent="0.3">
      <c r="A173" s="37"/>
      <c r="B173" s="38"/>
      <c r="C173" s="38"/>
      <c r="D173" s="38"/>
      <c r="E173" s="38"/>
      <c r="F173" s="42"/>
      <c r="H173" s="29"/>
    </row>
    <row r="174" spans="1:9" x14ac:dyDescent="0.3">
      <c r="A174" s="37"/>
      <c r="B174" s="43"/>
      <c r="C174" s="44"/>
      <c r="D174" s="43"/>
      <c r="E174" s="44"/>
      <c r="F174" s="40"/>
      <c r="G174" s="29"/>
      <c r="H174" s="29"/>
      <c r="I174" s="39"/>
    </row>
    <row r="175" spans="1:9" x14ac:dyDescent="0.3">
      <c r="A175" s="37"/>
      <c r="B175" s="43"/>
      <c r="C175" s="44"/>
      <c r="D175" s="43"/>
      <c r="E175" s="44"/>
      <c r="F175" s="40"/>
      <c r="G175" s="29"/>
      <c r="H175" s="29"/>
    </row>
    <row r="176" spans="1:9" x14ac:dyDescent="0.3">
      <c r="A176" s="37"/>
      <c r="B176" s="43"/>
      <c r="C176" s="44"/>
      <c r="D176" s="43"/>
      <c r="E176" s="44"/>
      <c r="F176" s="40"/>
      <c r="G176" s="29"/>
      <c r="H176" s="29"/>
    </row>
    <row r="177" spans="1:9" x14ac:dyDescent="0.3">
      <c r="A177" s="37"/>
      <c r="B177" s="43"/>
      <c r="C177" s="44"/>
      <c r="D177" s="43"/>
      <c r="E177" s="44"/>
      <c r="F177" s="40"/>
      <c r="G177" s="29"/>
      <c r="H177" s="29"/>
    </row>
    <row r="178" spans="1:9" x14ac:dyDescent="0.3">
      <c r="A178" s="37"/>
      <c r="B178" s="43"/>
      <c r="C178" s="44"/>
      <c r="D178" s="43"/>
      <c r="E178" s="44"/>
      <c r="F178" s="40"/>
      <c r="G178" s="29"/>
      <c r="H178" s="29"/>
    </row>
    <row r="179" spans="1:9" x14ac:dyDescent="0.3">
      <c r="A179" s="37"/>
      <c r="B179" s="43"/>
      <c r="C179" s="44"/>
      <c r="D179" s="43"/>
      <c r="E179" s="44"/>
      <c r="F179" s="40"/>
      <c r="G179" s="29"/>
      <c r="H179" s="29"/>
    </row>
    <row r="180" spans="1:9" x14ac:dyDescent="0.3">
      <c r="A180" s="37"/>
      <c r="B180" s="43"/>
      <c r="C180" s="44"/>
      <c r="D180" s="43"/>
      <c r="E180" s="44"/>
      <c r="F180" s="40"/>
      <c r="G180" s="29"/>
      <c r="H180" s="29"/>
    </row>
    <row r="181" spans="1:9" x14ac:dyDescent="0.3">
      <c r="A181" s="37"/>
      <c r="B181" s="43"/>
      <c r="C181" s="44"/>
      <c r="D181" s="43"/>
      <c r="E181" s="44"/>
      <c r="F181" s="33"/>
      <c r="G181" s="33"/>
      <c r="H181" s="29"/>
    </row>
    <row r="182" spans="1:9" x14ac:dyDescent="0.3">
      <c r="A182" s="37"/>
      <c r="B182" s="43"/>
      <c r="C182" s="44"/>
      <c r="D182" s="43"/>
      <c r="E182" s="44"/>
      <c r="F182" s="33"/>
      <c r="G182" s="33"/>
      <c r="H182" s="29"/>
    </row>
    <row r="183" spans="1:9" x14ac:dyDescent="0.3">
      <c r="A183" s="37"/>
      <c r="B183" s="43"/>
      <c r="C183" s="44"/>
      <c r="D183" s="43"/>
      <c r="E183" s="44"/>
      <c r="F183" s="40"/>
      <c r="G183" s="29"/>
      <c r="H183" s="29"/>
    </row>
    <row r="184" spans="1:9" x14ac:dyDescent="0.3">
      <c r="A184" s="37"/>
      <c r="B184" s="43"/>
      <c r="C184" s="44"/>
      <c r="D184" s="43"/>
      <c r="E184" s="44"/>
      <c r="F184" s="33"/>
      <c r="G184" s="33"/>
      <c r="H184" s="29"/>
    </row>
    <row r="185" spans="1:9" x14ac:dyDescent="0.3">
      <c r="A185" s="37"/>
      <c r="B185" s="43"/>
      <c r="C185" s="44"/>
      <c r="D185" s="43"/>
      <c r="E185" s="44"/>
      <c r="F185" s="33"/>
      <c r="G185" s="33"/>
      <c r="H185" s="29"/>
    </row>
    <row r="186" spans="1:9" x14ac:dyDescent="0.3">
      <c r="A186" s="37"/>
      <c r="B186" s="43"/>
      <c r="C186" s="44"/>
      <c r="D186" s="43"/>
      <c r="E186" s="44"/>
      <c r="F186" s="40"/>
      <c r="G186" s="29"/>
      <c r="H186" s="29"/>
      <c r="I186" s="39"/>
    </row>
    <row r="187" spans="1:9" x14ac:dyDescent="0.3">
      <c r="A187" s="37"/>
      <c r="B187" s="43"/>
      <c r="C187" s="44"/>
      <c r="D187" s="43"/>
      <c r="E187" s="44"/>
      <c r="F187" s="33"/>
      <c r="G187" s="33"/>
    </row>
    <row r="188" spans="1:9" x14ac:dyDescent="0.3">
      <c r="A188" s="37"/>
      <c r="B188" s="43"/>
      <c r="C188" s="44"/>
      <c r="D188" s="43"/>
      <c r="E188" s="44"/>
      <c r="F188" s="33"/>
      <c r="G188" s="33"/>
    </row>
    <row r="189" spans="1:9" x14ac:dyDescent="0.3">
      <c r="A189" s="37"/>
      <c r="B189" s="43"/>
      <c r="C189" s="44"/>
      <c r="D189" s="43"/>
      <c r="E189" s="44"/>
      <c r="F189" s="40"/>
      <c r="G189" s="29"/>
    </row>
    <row r="190" spans="1:9" x14ac:dyDescent="0.3">
      <c r="A190" s="37"/>
      <c r="B190" s="43"/>
      <c r="C190" s="44"/>
      <c r="D190" s="43"/>
      <c r="E190" s="44"/>
      <c r="F190" s="33"/>
      <c r="G190" s="33"/>
    </row>
    <row r="191" spans="1:9" x14ac:dyDescent="0.3">
      <c r="A191" s="37"/>
      <c r="B191" s="43"/>
      <c r="C191" s="44"/>
      <c r="D191" s="43"/>
      <c r="E191" s="44"/>
      <c r="F191" s="33"/>
      <c r="G191" s="33"/>
    </row>
    <row r="192" spans="1:9" x14ac:dyDescent="0.3">
      <c r="A192" s="37"/>
      <c r="B192" s="43"/>
      <c r="C192" s="44"/>
      <c r="D192" s="43"/>
      <c r="E192" s="44"/>
      <c r="F192" s="40"/>
      <c r="G192" s="29"/>
    </row>
    <row r="193" spans="1:9" x14ac:dyDescent="0.3">
      <c r="A193" s="37"/>
      <c r="B193" s="43"/>
      <c r="C193" s="44"/>
      <c r="D193" s="43"/>
      <c r="E193" s="44"/>
      <c r="F193" s="42"/>
    </row>
    <row r="194" spans="1:9" x14ac:dyDescent="0.3">
      <c r="A194" s="37"/>
      <c r="B194" s="43"/>
      <c r="C194" s="44"/>
      <c r="D194" s="43"/>
      <c r="E194" s="44"/>
      <c r="F194" s="42"/>
    </row>
    <row r="195" spans="1:9" x14ac:dyDescent="0.3">
      <c r="A195" s="37"/>
      <c r="B195" s="43"/>
      <c r="C195" s="44"/>
      <c r="D195" s="43"/>
      <c r="E195" s="44"/>
      <c r="F195" s="40"/>
      <c r="G195" s="29"/>
    </row>
    <row r="196" spans="1:9" x14ac:dyDescent="0.3">
      <c r="A196" s="37"/>
      <c r="B196" s="43"/>
      <c r="C196" s="44"/>
      <c r="D196" s="43"/>
      <c r="E196" s="44"/>
      <c r="F196" s="40"/>
      <c r="G196" s="29"/>
    </row>
    <row r="197" spans="1:9" x14ac:dyDescent="0.3">
      <c r="A197" s="37"/>
      <c r="B197" s="43"/>
      <c r="C197" s="44"/>
      <c r="D197" s="43"/>
      <c r="E197" s="44"/>
      <c r="F197" s="40"/>
      <c r="G197" s="29"/>
    </row>
    <row r="198" spans="1:9" x14ac:dyDescent="0.3">
      <c r="A198" s="37"/>
      <c r="B198" s="43"/>
      <c r="C198" s="44"/>
      <c r="D198" s="43"/>
      <c r="E198" s="44"/>
      <c r="F198" s="40"/>
      <c r="G198" s="29"/>
      <c r="H198" s="29"/>
      <c r="I198" s="39"/>
    </row>
    <row r="199" spans="1:9" x14ac:dyDescent="0.3">
      <c r="A199" s="37"/>
      <c r="B199" s="43"/>
      <c r="C199" s="44"/>
      <c r="D199" s="43"/>
      <c r="E199" s="44"/>
      <c r="F199" s="40"/>
      <c r="G199" s="29"/>
    </row>
    <row r="200" spans="1:9" x14ac:dyDescent="0.3">
      <c r="A200" s="37"/>
      <c r="B200" s="43"/>
      <c r="C200" s="44"/>
      <c r="D200" s="43"/>
      <c r="E200" s="44"/>
      <c r="F200" s="40"/>
      <c r="G200" s="29"/>
    </row>
    <row r="201" spans="1:9" x14ac:dyDescent="0.3">
      <c r="A201" s="37"/>
      <c r="B201" s="43"/>
      <c r="C201" s="44"/>
      <c r="D201" s="43"/>
      <c r="E201" s="44"/>
      <c r="F201" s="40"/>
      <c r="G201" s="29"/>
    </row>
    <row r="202" spans="1:9" x14ac:dyDescent="0.3">
      <c r="A202" s="37"/>
      <c r="B202" s="43"/>
      <c r="C202" s="44"/>
      <c r="D202" s="43"/>
      <c r="E202" s="44"/>
      <c r="F202" s="33"/>
      <c r="G202" s="33"/>
    </row>
    <row r="203" spans="1:9" x14ac:dyDescent="0.3">
      <c r="A203" s="37"/>
      <c r="B203" s="43"/>
      <c r="C203" s="44"/>
      <c r="D203" s="43"/>
      <c r="E203" s="44"/>
      <c r="F203" s="33"/>
      <c r="G203" s="33"/>
    </row>
    <row r="204" spans="1:9" x14ac:dyDescent="0.3">
      <c r="A204" s="37"/>
      <c r="B204" s="43"/>
      <c r="C204" s="44"/>
      <c r="D204" s="43"/>
      <c r="E204" s="44"/>
      <c r="F204" s="40"/>
      <c r="G204" s="29"/>
    </row>
    <row r="205" spans="1:9" x14ac:dyDescent="0.3">
      <c r="A205" s="37"/>
      <c r="B205" s="43"/>
      <c r="C205" s="44"/>
      <c r="D205" s="43"/>
      <c r="E205" s="44"/>
      <c r="F205" s="33"/>
      <c r="G205" s="33"/>
    </row>
    <row r="206" spans="1:9" x14ac:dyDescent="0.3">
      <c r="A206" s="37"/>
      <c r="B206" s="43"/>
      <c r="C206" s="44"/>
      <c r="D206" s="43"/>
      <c r="E206" s="44"/>
      <c r="F206" s="33"/>
      <c r="G206" s="33"/>
    </row>
    <row r="207" spans="1:9" x14ac:dyDescent="0.3">
      <c r="A207" s="37"/>
      <c r="B207" s="43"/>
      <c r="C207" s="44"/>
      <c r="D207" s="43"/>
      <c r="E207" s="44"/>
      <c r="F207" s="40"/>
      <c r="G207" s="29"/>
    </row>
    <row r="208" spans="1:9" x14ac:dyDescent="0.3">
      <c r="A208" s="37"/>
      <c r="B208" s="43"/>
      <c r="C208" s="44"/>
      <c r="D208" s="43"/>
      <c r="E208" s="44"/>
      <c r="F208" s="33"/>
      <c r="G208" s="33"/>
    </row>
    <row r="209" spans="1:9" x14ac:dyDescent="0.3">
      <c r="A209" s="37"/>
      <c r="B209" s="43"/>
      <c r="C209" s="44"/>
      <c r="D209" s="43"/>
      <c r="E209" s="44"/>
      <c r="F209" s="33"/>
      <c r="G209" s="33"/>
    </row>
    <row r="210" spans="1:9" x14ac:dyDescent="0.3">
      <c r="A210" s="37"/>
      <c r="B210" s="43"/>
      <c r="C210" s="44"/>
      <c r="D210" s="43"/>
      <c r="E210" s="44"/>
      <c r="F210" s="40"/>
      <c r="G210" s="29"/>
      <c r="H210" s="29"/>
      <c r="I210" s="39"/>
    </row>
    <row r="211" spans="1:9" x14ac:dyDescent="0.3">
      <c r="A211" s="37"/>
      <c r="B211" s="43"/>
      <c r="C211" s="44"/>
      <c r="D211" s="43"/>
      <c r="E211" s="44"/>
      <c r="F211" s="33"/>
      <c r="G211" s="33"/>
    </row>
    <row r="212" spans="1:9" x14ac:dyDescent="0.3">
      <c r="A212" s="37"/>
      <c r="B212" s="43"/>
      <c r="C212" s="44"/>
      <c r="D212" s="43"/>
      <c r="E212" s="44"/>
      <c r="F212" s="33"/>
      <c r="G212" s="33"/>
    </row>
    <row r="213" spans="1:9" x14ac:dyDescent="0.3">
      <c r="A213" s="37"/>
      <c r="B213" s="43"/>
      <c r="C213" s="44"/>
      <c r="D213" s="43"/>
      <c r="E213" s="44"/>
      <c r="F213" s="40"/>
      <c r="G213" s="29"/>
    </row>
    <row r="214" spans="1:9" x14ac:dyDescent="0.3">
      <c r="A214" s="37"/>
      <c r="B214" s="43"/>
      <c r="C214" s="44"/>
      <c r="D214" s="43"/>
      <c r="E214" s="44"/>
      <c r="F214" s="42"/>
    </row>
    <row r="215" spans="1:9" x14ac:dyDescent="0.3">
      <c r="A215" s="37"/>
      <c r="B215" s="43"/>
      <c r="C215" s="44"/>
      <c r="D215" s="43"/>
      <c r="E215" s="44"/>
      <c r="F215" s="42"/>
    </row>
    <row r="216" spans="1:9" x14ac:dyDescent="0.3">
      <c r="A216" s="37"/>
      <c r="B216" s="43"/>
      <c r="C216" s="44"/>
      <c r="D216" s="43"/>
      <c r="E216" s="44"/>
      <c r="F216" s="40"/>
      <c r="G216" s="29"/>
    </row>
    <row r="217" spans="1:9" x14ac:dyDescent="0.3">
      <c r="A217" s="37"/>
      <c r="B217" s="43"/>
      <c r="C217" s="44"/>
      <c r="D217" s="43"/>
      <c r="E217" s="44"/>
      <c r="F217" s="40"/>
      <c r="G217" s="29"/>
    </row>
    <row r="218" spans="1:9" x14ac:dyDescent="0.3">
      <c r="A218" s="37"/>
      <c r="B218" s="43"/>
      <c r="C218" s="44"/>
      <c r="D218" s="43"/>
      <c r="E218" s="44"/>
      <c r="F218" s="40"/>
      <c r="G218" s="29"/>
    </row>
    <row r="219" spans="1:9" x14ac:dyDescent="0.3">
      <c r="A219" s="37"/>
      <c r="B219" s="43"/>
      <c r="C219" s="44"/>
      <c r="D219" s="43"/>
      <c r="E219" s="44"/>
      <c r="F219" s="40"/>
      <c r="G219" s="29"/>
    </row>
    <row r="220" spans="1:9" x14ac:dyDescent="0.3">
      <c r="A220" s="37"/>
      <c r="B220" s="43"/>
      <c r="C220" s="44"/>
      <c r="D220" s="43"/>
      <c r="E220" s="44"/>
      <c r="F220" s="40"/>
      <c r="G220" s="29"/>
    </row>
    <row r="221" spans="1:9" x14ac:dyDescent="0.3">
      <c r="A221" s="37"/>
      <c r="B221" s="43"/>
      <c r="C221" s="44"/>
      <c r="D221" s="43"/>
      <c r="E221" s="44"/>
      <c r="F221" s="40"/>
      <c r="G221" s="29"/>
    </row>
    <row r="222" spans="1:9" x14ac:dyDescent="0.3">
      <c r="A222" s="37"/>
      <c r="B222" s="43"/>
      <c r="C222" s="44"/>
      <c r="D222" s="43"/>
      <c r="E222" s="44"/>
      <c r="F222" s="40"/>
      <c r="G222" s="29"/>
      <c r="H222" s="29"/>
    </row>
    <row r="223" spans="1:9" x14ac:dyDescent="0.3">
      <c r="A223" s="37"/>
      <c r="B223" s="43"/>
      <c r="C223" s="44"/>
      <c r="D223" s="43"/>
      <c r="E223" s="44"/>
      <c r="F223" s="33"/>
      <c r="G223" s="33"/>
    </row>
    <row r="224" spans="1:9" x14ac:dyDescent="0.3">
      <c r="A224" s="37"/>
      <c r="B224" s="43"/>
      <c r="C224" s="44"/>
      <c r="D224" s="43"/>
      <c r="E224" s="44"/>
      <c r="F224" s="33"/>
      <c r="G224" s="33"/>
    </row>
    <row r="225" spans="1:8" x14ac:dyDescent="0.3">
      <c r="A225" s="37"/>
      <c r="B225" s="43"/>
      <c r="C225" s="44"/>
      <c r="D225" s="43"/>
      <c r="E225" s="44"/>
      <c r="F225" s="40"/>
      <c r="G225" s="29"/>
    </row>
    <row r="226" spans="1:8" x14ac:dyDescent="0.3">
      <c r="A226" s="37"/>
      <c r="B226" s="43"/>
      <c r="C226" s="44"/>
      <c r="D226" s="43"/>
      <c r="E226" s="44"/>
      <c r="F226" s="33"/>
      <c r="G226" s="33"/>
    </row>
    <row r="227" spans="1:8" x14ac:dyDescent="0.3">
      <c r="A227" s="37"/>
      <c r="B227" s="43"/>
      <c r="C227" s="44"/>
      <c r="D227" s="43"/>
      <c r="E227" s="44"/>
      <c r="F227" s="33"/>
      <c r="G227" s="33"/>
    </row>
    <row r="228" spans="1:8" x14ac:dyDescent="0.3">
      <c r="A228" s="37"/>
      <c r="B228" s="43"/>
      <c r="C228" s="44"/>
      <c r="D228" s="43"/>
      <c r="E228" s="44"/>
      <c r="F228" s="40"/>
      <c r="G228" s="29"/>
    </row>
    <row r="229" spans="1:8" x14ac:dyDescent="0.3">
      <c r="A229" s="37"/>
      <c r="B229" s="43"/>
      <c r="C229" s="44"/>
      <c r="D229" s="43"/>
      <c r="E229" s="44"/>
      <c r="F229" s="33"/>
      <c r="G229" s="33"/>
    </row>
    <row r="230" spans="1:8" x14ac:dyDescent="0.3">
      <c r="A230" s="37"/>
      <c r="B230" s="43"/>
      <c r="C230" s="44"/>
      <c r="D230" s="43"/>
      <c r="E230" s="44"/>
      <c r="F230" s="33"/>
      <c r="G230" s="33"/>
    </row>
    <row r="231" spans="1:8" x14ac:dyDescent="0.3">
      <c r="A231" s="37"/>
      <c r="B231" s="43"/>
      <c r="C231" s="44"/>
      <c r="D231" s="43"/>
      <c r="E231" s="44"/>
      <c r="F231" s="40"/>
      <c r="G231" s="29"/>
    </row>
    <row r="232" spans="1:8" x14ac:dyDescent="0.3">
      <c r="A232" s="37"/>
      <c r="B232" s="43"/>
      <c r="C232" s="44"/>
      <c r="D232" s="43"/>
      <c r="E232" s="44"/>
      <c r="F232" s="33"/>
      <c r="G232" s="33"/>
    </row>
    <row r="233" spans="1:8" x14ac:dyDescent="0.3">
      <c r="A233" s="37"/>
      <c r="B233" s="43"/>
      <c r="C233" s="44"/>
      <c r="D233" s="43"/>
      <c r="E233" s="44"/>
      <c r="F233" s="33"/>
      <c r="G233" s="33"/>
    </row>
    <row r="234" spans="1:8" x14ac:dyDescent="0.3">
      <c r="A234" s="37"/>
      <c r="B234" s="43"/>
      <c r="C234" s="44"/>
      <c r="D234" s="43"/>
      <c r="E234" s="44"/>
      <c r="F234" s="40"/>
      <c r="G234" s="29"/>
      <c r="H234" s="29"/>
    </row>
    <row r="235" spans="1:8" x14ac:dyDescent="0.3">
      <c r="A235" s="37"/>
      <c r="B235" s="43"/>
      <c r="C235" s="44"/>
      <c r="D235" s="43"/>
      <c r="E235" s="44"/>
      <c r="F235" s="42"/>
    </row>
    <row r="236" spans="1:8" x14ac:dyDescent="0.3">
      <c r="A236" s="37"/>
      <c r="B236" s="43"/>
      <c r="C236" s="44"/>
      <c r="D236" s="43"/>
      <c r="E236" s="44"/>
      <c r="F236" s="42"/>
    </row>
    <row r="237" spans="1:8" x14ac:dyDescent="0.3">
      <c r="A237" s="37"/>
      <c r="B237" s="43"/>
      <c r="C237" s="44"/>
      <c r="D237" s="43"/>
      <c r="E237" s="44"/>
      <c r="F237" s="40"/>
      <c r="G237" s="29"/>
    </row>
    <row r="238" spans="1:8" x14ac:dyDescent="0.3">
      <c r="A238" s="37"/>
      <c r="B238" s="43"/>
      <c r="C238" s="44"/>
      <c r="D238" s="43"/>
      <c r="E238" s="44"/>
      <c r="F238" s="40"/>
      <c r="G238" s="29"/>
    </row>
    <row r="239" spans="1:8" x14ac:dyDescent="0.3">
      <c r="A239" s="37"/>
      <c r="B239" s="43"/>
      <c r="C239" s="44"/>
      <c r="D239" s="43"/>
      <c r="E239" s="44"/>
      <c r="F239" s="40"/>
      <c r="G239" s="29"/>
    </row>
    <row r="240" spans="1:8" x14ac:dyDescent="0.3">
      <c r="A240" s="37"/>
      <c r="B240" s="43"/>
      <c r="C240" s="44"/>
      <c r="D240" s="43"/>
      <c r="E240" s="44"/>
      <c r="F240" s="40"/>
      <c r="G240" s="29"/>
    </row>
    <row r="241" spans="1:8" x14ac:dyDescent="0.3">
      <c r="A241" s="37"/>
      <c r="B241" s="43"/>
      <c r="C241" s="44"/>
      <c r="D241" s="43"/>
      <c r="E241" s="44"/>
      <c r="F241" s="40"/>
      <c r="G241" s="29"/>
    </row>
    <row r="242" spans="1:8" x14ac:dyDescent="0.3">
      <c r="A242" s="37"/>
      <c r="B242" s="43"/>
      <c r="C242" s="44"/>
      <c r="D242" s="43"/>
      <c r="E242" s="44"/>
      <c r="F242" s="40"/>
      <c r="G242" s="29"/>
    </row>
    <row r="243" spans="1:8" x14ac:dyDescent="0.3">
      <c r="A243" s="37"/>
      <c r="B243" s="43"/>
      <c r="C243" s="44"/>
      <c r="D243" s="43"/>
      <c r="E243" s="44"/>
      <c r="F243" s="40"/>
      <c r="G243" s="29"/>
    </row>
    <row r="244" spans="1:8" x14ac:dyDescent="0.3">
      <c r="A244" s="37"/>
      <c r="B244" s="43"/>
      <c r="C244" s="44"/>
      <c r="D244" s="43"/>
      <c r="E244" s="44"/>
      <c r="F244" s="33"/>
      <c r="G244" s="33"/>
    </row>
    <row r="245" spans="1:8" x14ac:dyDescent="0.3">
      <c r="A245" s="37"/>
      <c r="B245" s="43"/>
      <c r="C245" s="44"/>
      <c r="D245" s="43"/>
      <c r="E245" s="44"/>
      <c r="F245" s="33"/>
      <c r="G245" s="33"/>
    </row>
    <row r="246" spans="1:8" x14ac:dyDescent="0.3">
      <c r="A246" s="37"/>
      <c r="B246" s="43"/>
      <c r="C246" s="44"/>
      <c r="D246" s="43"/>
      <c r="E246" s="44"/>
      <c r="F246" s="40"/>
      <c r="G246" s="29"/>
      <c r="H246" s="29"/>
    </row>
    <row r="247" spans="1:8" x14ac:dyDescent="0.3">
      <c r="A247" s="37"/>
      <c r="B247" s="43"/>
      <c r="C247" s="44"/>
      <c r="D247" s="43"/>
      <c r="E247" s="44"/>
      <c r="F247" s="33"/>
      <c r="G247" s="33"/>
    </row>
    <row r="248" spans="1:8" x14ac:dyDescent="0.3">
      <c r="A248" s="37"/>
      <c r="B248" s="43"/>
      <c r="C248" s="44"/>
      <c r="D248" s="43"/>
      <c r="E248" s="44"/>
      <c r="F248" s="33"/>
      <c r="G248" s="33"/>
    </row>
    <row r="249" spans="1:8" x14ac:dyDescent="0.3">
      <c r="A249" s="37"/>
      <c r="B249" s="43"/>
      <c r="C249" s="44"/>
      <c r="D249" s="43"/>
      <c r="E249" s="44"/>
      <c r="F249" s="40"/>
      <c r="G249" s="29"/>
    </row>
    <row r="250" spans="1:8" x14ac:dyDescent="0.3">
      <c r="A250" s="37"/>
      <c r="B250" s="43"/>
      <c r="C250" s="44"/>
      <c r="D250" s="43"/>
      <c r="E250" s="44"/>
      <c r="F250" s="33"/>
      <c r="G250" s="33"/>
    </row>
    <row r="251" spans="1:8" x14ac:dyDescent="0.3">
      <c r="A251" s="37"/>
      <c r="B251" s="43"/>
      <c r="C251" s="44"/>
      <c r="D251" s="43"/>
      <c r="E251" s="44"/>
      <c r="F251" s="33"/>
      <c r="G251" s="33"/>
    </row>
    <row r="252" spans="1:8" x14ac:dyDescent="0.3">
      <c r="A252" s="37"/>
      <c r="B252" s="43"/>
      <c r="C252" s="44"/>
      <c r="D252" s="43"/>
      <c r="E252" s="44"/>
      <c r="F252" s="40"/>
      <c r="G252" s="29"/>
    </row>
    <row r="253" spans="1:8" x14ac:dyDescent="0.3">
      <c r="A253" s="37"/>
      <c r="B253" s="43"/>
      <c r="C253" s="44"/>
      <c r="D253" s="43"/>
      <c r="E253" s="44"/>
      <c r="F253" s="33"/>
      <c r="G253" s="33"/>
    </row>
    <row r="254" spans="1:8" x14ac:dyDescent="0.3">
      <c r="A254" s="37"/>
      <c r="B254" s="43"/>
      <c r="C254" s="44"/>
      <c r="D254" s="43"/>
      <c r="E254" s="44"/>
      <c r="F254" s="33"/>
      <c r="G254" s="33"/>
    </row>
    <row r="255" spans="1:8" x14ac:dyDescent="0.3">
      <c r="A255" s="37"/>
      <c r="B255" s="43"/>
      <c r="C255" s="44"/>
      <c r="D255" s="43"/>
      <c r="E255" s="44"/>
      <c r="F255" s="40"/>
      <c r="G255" s="29"/>
    </row>
    <row r="256" spans="1:8" x14ac:dyDescent="0.3">
      <c r="A256" s="37"/>
      <c r="B256" s="43"/>
      <c r="C256" s="44"/>
      <c r="D256" s="43"/>
      <c r="E256" s="44"/>
      <c r="F256" s="42"/>
    </row>
    <row r="257" spans="1:8" x14ac:dyDescent="0.3">
      <c r="A257" s="37"/>
      <c r="B257" s="43"/>
      <c r="C257" s="44"/>
      <c r="D257" s="43"/>
      <c r="E257" s="44"/>
      <c r="F257" s="42"/>
    </row>
    <row r="258" spans="1:8" x14ac:dyDescent="0.3">
      <c r="A258" s="37"/>
      <c r="B258" s="43"/>
      <c r="C258" s="44"/>
      <c r="D258" s="43"/>
      <c r="E258" s="44"/>
      <c r="F258" s="40"/>
      <c r="G258" s="29"/>
      <c r="H258" s="29"/>
    </row>
    <row r="259" spans="1:8" x14ac:dyDescent="0.3">
      <c r="A259" s="37"/>
      <c r="B259" s="43"/>
      <c r="C259" s="44"/>
      <c r="D259" s="43"/>
      <c r="E259" s="44"/>
      <c r="F259" s="40"/>
      <c r="G259" s="29"/>
    </row>
    <row r="260" spans="1:8" x14ac:dyDescent="0.3">
      <c r="A260" s="37"/>
      <c r="B260" s="43"/>
      <c r="C260" s="44"/>
      <c r="D260" s="43"/>
      <c r="E260" s="44"/>
      <c r="F260" s="40"/>
      <c r="G260" s="29"/>
    </row>
    <row r="261" spans="1:8" x14ac:dyDescent="0.3">
      <c r="A261" s="37"/>
      <c r="B261" s="43"/>
      <c r="C261" s="44"/>
      <c r="D261" s="43"/>
      <c r="E261" s="44"/>
      <c r="F261" s="40"/>
      <c r="G261" s="29"/>
    </row>
    <row r="262" spans="1:8" x14ac:dyDescent="0.3">
      <c r="A262" s="37"/>
      <c r="B262" s="43"/>
      <c r="C262" s="44"/>
      <c r="D262" s="43"/>
      <c r="E262" s="44"/>
      <c r="F262" s="40"/>
      <c r="G262" s="29"/>
    </row>
    <row r="263" spans="1:8" x14ac:dyDescent="0.3">
      <c r="A263" s="37"/>
      <c r="B263" s="43"/>
      <c r="C263" s="44"/>
      <c r="D263" s="43"/>
      <c r="E263" s="44"/>
      <c r="F263" s="40"/>
      <c r="G263" s="29"/>
    </row>
    <row r="264" spans="1:8" x14ac:dyDescent="0.3">
      <c r="A264" s="37"/>
      <c r="B264" s="43"/>
      <c r="C264" s="44"/>
      <c r="D264" s="43"/>
      <c r="E264" s="44"/>
      <c r="F264" s="40"/>
      <c r="G264" s="29"/>
    </row>
    <row r="265" spans="1:8" x14ac:dyDescent="0.3">
      <c r="A265" s="37"/>
      <c r="B265" s="43"/>
      <c r="C265" s="44"/>
      <c r="D265" s="43"/>
      <c r="E265" s="44"/>
      <c r="F265" s="33"/>
      <c r="G265" s="33"/>
    </row>
    <row r="266" spans="1:8" x14ac:dyDescent="0.3">
      <c r="A266" s="37"/>
      <c r="B266" s="43"/>
      <c r="C266" s="44"/>
      <c r="D266" s="43"/>
      <c r="E266" s="44"/>
      <c r="F266" s="33"/>
      <c r="G266" s="33"/>
    </row>
    <row r="267" spans="1:8" x14ac:dyDescent="0.3">
      <c r="A267" s="37"/>
      <c r="B267" s="43"/>
      <c r="C267" s="44"/>
      <c r="D267" s="43"/>
      <c r="E267" s="44"/>
      <c r="F267" s="40"/>
      <c r="G267" s="29"/>
    </row>
    <row r="268" spans="1:8" x14ac:dyDescent="0.3">
      <c r="A268" s="37"/>
      <c r="B268" s="43"/>
      <c r="C268" s="44"/>
      <c r="D268" s="43"/>
      <c r="E268" s="44"/>
      <c r="F268" s="33"/>
      <c r="G268" s="33"/>
    </row>
    <row r="269" spans="1:8" x14ac:dyDescent="0.3">
      <c r="A269" s="37"/>
      <c r="B269" s="43"/>
      <c r="C269" s="44"/>
      <c r="D269" s="43"/>
      <c r="E269" s="44"/>
      <c r="F269" s="33"/>
      <c r="G269" s="33"/>
    </row>
    <row r="270" spans="1:8" x14ac:dyDescent="0.3">
      <c r="A270" s="37"/>
      <c r="B270" s="43"/>
      <c r="C270" s="44"/>
      <c r="D270" s="43"/>
      <c r="E270" s="44"/>
      <c r="F270" s="40"/>
      <c r="G270" s="29"/>
    </row>
    <row r="271" spans="1:8" x14ac:dyDescent="0.3">
      <c r="A271" s="37"/>
      <c r="B271" s="43"/>
      <c r="C271" s="44"/>
      <c r="D271" s="43"/>
      <c r="E271" s="44"/>
      <c r="F271" s="33"/>
      <c r="G271" s="33"/>
    </row>
    <row r="272" spans="1:8" x14ac:dyDescent="0.3">
      <c r="A272" s="37"/>
      <c r="B272" s="43"/>
      <c r="C272" s="44"/>
      <c r="D272" s="43"/>
      <c r="E272" s="44"/>
      <c r="F272" s="33"/>
      <c r="G272" s="33"/>
    </row>
    <row r="273" spans="1:7" x14ac:dyDescent="0.3">
      <c r="A273" s="37"/>
      <c r="B273" s="43"/>
      <c r="C273" s="44"/>
      <c r="D273" s="43"/>
      <c r="E273" s="44"/>
      <c r="F273" s="40"/>
      <c r="G273" s="29"/>
    </row>
    <row r="274" spans="1:7" x14ac:dyDescent="0.3">
      <c r="A274" s="37"/>
      <c r="B274" s="43"/>
      <c r="C274" s="44"/>
      <c r="D274" s="43"/>
      <c r="E274" s="44"/>
      <c r="F274" s="33"/>
      <c r="G274" s="33"/>
    </row>
    <row r="275" spans="1:7" x14ac:dyDescent="0.3">
      <c r="A275" s="37"/>
      <c r="B275" s="43"/>
      <c r="C275" s="44"/>
      <c r="D275" s="43"/>
      <c r="E275" s="44"/>
      <c r="F275" s="33"/>
      <c r="G275" s="33"/>
    </row>
    <row r="276" spans="1:7" x14ac:dyDescent="0.3">
      <c r="A276" s="37"/>
      <c r="B276" s="43"/>
      <c r="C276" s="44"/>
      <c r="D276" s="43"/>
      <c r="E276" s="44"/>
      <c r="F276" s="40"/>
      <c r="G276" s="29"/>
    </row>
    <row r="277" spans="1:7" x14ac:dyDescent="0.3">
      <c r="A277" s="37"/>
      <c r="B277" s="43"/>
      <c r="C277" s="44"/>
      <c r="D277" s="43"/>
      <c r="E277" s="44"/>
      <c r="F277" s="45"/>
    </row>
    <row r="278" spans="1:7" x14ac:dyDescent="0.3">
      <c r="A278" s="37"/>
      <c r="B278" s="43"/>
      <c r="C278" s="44"/>
      <c r="D278" s="43"/>
      <c r="E278" s="44"/>
      <c r="F278" s="45"/>
    </row>
    <row r="279" spans="1:7" x14ac:dyDescent="0.3">
      <c r="A279" s="37"/>
      <c r="B279" s="43"/>
      <c r="C279" s="44"/>
      <c r="D279" s="43"/>
      <c r="E279" s="44"/>
      <c r="F279" s="45"/>
    </row>
    <row r="280" spans="1:7" x14ac:dyDescent="0.3">
      <c r="A280" s="37"/>
      <c r="B280" s="43"/>
      <c r="C280" s="44"/>
      <c r="D280" s="43"/>
      <c r="E280" s="44"/>
      <c r="F280" s="45"/>
    </row>
    <row r="281" spans="1:7" x14ac:dyDescent="0.3">
      <c r="A281" s="37"/>
      <c r="B281" s="43"/>
      <c r="C281" s="44"/>
      <c r="D281" s="43"/>
      <c r="E281" s="44"/>
      <c r="F281" s="45"/>
    </row>
    <row r="282" spans="1:7" x14ac:dyDescent="0.3">
      <c r="A282" s="37"/>
      <c r="B282" s="43"/>
      <c r="C282" s="44"/>
      <c r="D282" s="43"/>
      <c r="E282" s="44"/>
    </row>
    <row r="283" spans="1:7" x14ac:dyDescent="0.3">
      <c r="A283" s="37"/>
      <c r="B283" s="43"/>
      <c r="C283" s="44"/>
      <c r="D283" s="43"/>
      <c r="E283" s="44"/>
    </row>
    <row r="284" spans="1:7" x14ac:dyDescent="0.3">
      <c r="A284" s="37"/>
      <c r="B284" s="43"/>
      <c r="C284" s="44"/>
      <c r="D284" s="43"/>
      <c r="E284" s="44"/>
    </row>
    <row r="285" spans="1:7" x14ac:dyDescent="0.3">
      <c r="A285" s="37"/>
      <c r="B285" s="43"/>
      <c r="C285" s="44"/>
      <c r="D285" s="43"/>
      <c r="E285" s="44"/>
    </row>
    <row r="286" spans="1:7" x14ac:dyDescent="0.3">
      <c r="A286" s="37"/>
      <c r="B286" s="43"/>
      <c r="C286" s="44"/>
      <c r="D286" s="43"/>
      <c r="E286" s="44"/>
    </row>
    <row r="287" spans="1:7" x14ac:dyDescent="0.3">
      <c r="A287" s="37"/>
      <c r="B287" s="43"/>
      <c r="C287" s="44"/>
      <c r="D287" s="43"/>
      <c r="E287" s="44"/>
    </row>
    <row r="288" spans="1:7" x14ac:dyDescent="0.3">
      <c r="A288" s="37"/>
      <c r="B288" s="43"/>
      <c r="C288" s="44"/>
      <c r="D288" s="43"/>
      <c r="E288" s="44"/>
    </row>
    <row r="289" spans="1:5" x14ac:dyDescent="0.3">
      <c r="A289" s="37"/>
      <c r="B289" s="43"/>
      <c r="C289" s="44"/>
      <c r="D289" s="43"/>
      <c r="E289" s="44"/>
    </row>
    <row r="290" spans="1:5" x14ac:dyDescent="0.3">
      <c r="A290" s="37"/>
      <c r="B290" s="43"/>
      <c r="C290" s="44"/>
      <c r="D290" s="43"/>
      <c r="E290" s="44"/>
    </row>
    <row r="291" spans="1:5" x14ac:dyDescent="0.3">
      <c r="A291" s="37"/>
      <c r="B291" s="43"/>
      <c r="C291" s="44"/>
      <c r="D291" s="43"/>
      <c r="E291" s="44"/>
    </row>
    <row r="292" spans="1:5" x14ac:dyDescent="0.3">
      <c r="A292" s="37"/>
      <c r="B292" s="43"/>
      <c r="C292" s="44"/>
      <c r="D292" s="43"/>
      <c r="E292" s="44"/>
    </row>
    <row r="293" spans="1:5" x14ac:dyDescent="0.3">
      <c r="A293" s="37"/>
      <c r="B293" s="43"/>
      <c r="C293" s="44"/>
      <c r="D293" s="43"/>
      <c r="E293" s="44"/>
    </row>
    <row r="294" spans="1:5" x14ac:dyDescent="0.3">
      <c r="A294" s="37"/>
      <c r="B294" s="43"/>
      <c r="C294" s="44"/>
      <c r="D294" s="43"/>
      <c r="E294" s="44"/>
    </row>
    <row r="295" spans="1:5" x14ac:dyDescent="0.3">
      <c r="A295" s="37"/>
      <c r="B295" s="43"/>
      <c r="C295" s="44"/>
      <c r="D295" s="43"/>
      <c r="E295" s="44"/>
    </row>
    <row r="296" spans="1:5" x14ac:dyDescent="0.3">
      <c r="A296" s="37"/>
      <c r="B296" s="43"/>
      <c r="C296" s="44"/>
      <c r="D296" s="43"/>
      <c r="E296" s="44"/>
    </row>
    <row r="297" spans="1:5" x14ac:dyDescent="0.3">
      <c r="A297" s="37"/>
      <c r="B297" s="43"/>
      <c r="C297" s="44"/>
      <c r="D297" s="43"/>
      <c r="E297" s="44"/>
    </row>
    <row r="298" spans="1:5" x14ac:dyDescent="0.3">
      <c r="A298" s="37"/>
      <c r="B298" s="43"/>
      <c r="C298" s="44"/>
      <c r="D298" s="43"/>
      <c r="E298" s="44"/>
    </row>
    <row r="299" spans="1:5" x14ac:dyDescent="0.3">
      <c r="A299" s="37"/>
      <c r="B299" s="43"/>
      <c r="C299" s="44"/>
      <c r="D299" s="43"/>
      <c r="E299" s="44"/>
    </row>
    <row r="300" spans="1:5" x14ac:dyDescent="0.3">
      <c r="A300" s="37"/>
      <c r="B300" s="43"/>
      <c r="C300" s="44"/>
      <c r="D300" s="43"/>
      <c r="E300" s="44"/>
    </row>
    <row r="301" spans="1:5" x14ac:dyDescent="0.3">
      <c r="A301" s="37"/>
      <c r="B301" s="43"/>
      <c r="C301" s="44"/>
      <c r="D301" s="43"/>
      <c r="E301" s="44"/>
    </row>
    <row r="302" spans="1:5" x14ac:dyDescent="0.3">
      <c r="A302" s="37"/>
      <c r="B302" s="43"/>
      <c r="C302" s="44"/>
      <c r="D302" s="43"/>
      <c r="E302" s="44"/>
    </row>
    <row r="303" spans="1:5" x14ac:dyDescent="0.3">
      <c r="A303" s="37"/>
      <c r="B303" s="43"/>
      <c r="C303" s="44"/>
      <c r="D303" s="43"/>
      <c r="E303" s="44"/>
    </row>
    <row r="304" spans="1:5" x14ac:dyDescent="0.3">
      <c r="A304" s="37"/>
      <c r="B304" s="43"/>
      <c r="C304" s="44"/>
      <c r="D304" s="43"/>
      <c r="E304" s="44"/>
    </row>
    <row r="305" spans="1:5" x14ac:dyDescent="0.3">
      <c r="A305" s="37"/>
      <c r="B305" s="43"/>
      <c r="C305" s="44"/>
      <c r="D305" s="43"/>
      <c r="E305" s="44"/>
    </row>
    <row r="306" spans="1:5" x14ac:dyDescent="0.3">
      <c r="A306" s="37"/>
      <c r="B306" s="43"/>
      <c r="C306" s="44"/>
      <c r="D306" s="43"/>
      <c r="E306" s="44"/>
    </row>
    <row r="307" spans="1:5" x14ac:dyDescent="0.3">
      <c r="A307" s="37"/>
      <c r="B307" s="43"/>
      <c r="C307" s="44"/>
      <c r="D307" s="43"/>
      <c r="E307" s="44"/>
    </row>
    <row r="308" spans="1:5" x14ac:dyDescent="0.3">
      <c r="A308" s="37"/>
      <c r="B308" s="43"/>
      <c r="C308" s="44"/>
      <c r="D308" s="43"/>
      <c r="E308" s="44"/>
    </row>
    <row r="309" spans="1:5" x14ac:dyDescent="0.3">
      <c r="A309" s="37"/>
      <c r="B309" s="43"/>
      <c r="C309" s="44"/>
      <c r="D309" s="43"/>
      <c r="E309" s="44"/>
    </row>
    <row r="310" spans="1:5" x14ac:dyDescent="0.3">
      <c r="A310" s="37"/>
      <c r="B310" s="43"/>
      <c r="C310" s="44"/>
      <c r="D310" s="43"/>
      <c r="E310" s="44"/>
    </row>
    <row r="311" spans="1:5" x14ac:dyDescent="0.3">
      <c r="A311" s="37"/>
      <c r="B311" s="43"/>
      <c r="C311" s="44"/>
      <c r="D311" s="43"/>
      <c r="E311" s="44"/>
    </row>
    <row r="312" spans="1:5" x14ac:dyDescent="0.3">
      <c r="A312" s="37"/>
      <c r="B312" s="43"/>
      <c r="C312" s="44"/>
      <c r="D312" s="43"/>
      <c r="E312" s="44"/>
    </row>
    <row r="313" spans="1:5" x14ac:dyDescent="0.3">
      <c r="A313" s="37"/>
      <c r="B313" s="43"/>
      <c r="C313" s="44"/>
      <c r="D313" s="43"/>
      <c r="E313" s="44"/>
    </row>
    <row r="314" spans="1:5" x14ac:dyDescent="0.3">
      <c r="A314" s="37"/>
      <c r="B314" s="43"/>
      <c r="C314" s="44"/>
      <c r="D314" s="43"/>
      <c r="E314" s="44"/>
    </row>
    <row r="315" spans="1:5" x14ac:dyDescent="0.3">
      <c r="A315" s="37"/>
      <c r="B315" s="43"/>
      <c r="C315" s="44"/>
      <c r="D315" s="43"/>
      <c r="E315" s="44"/>
    </row>
    <row r="316" spans="1:5" x14ac:dyDescent="0.3">
      <c r="A316" s="37"/>
      <c r="B316" s="43"/>
      <c r="C316" s="44"/>
      <c r="D316" s="43"/>
      <c r="E316" s="44"/>
    </row>
    <row r="317" spans="1:5" x14ac:dyDescent="0.3">
      <c r="A317" s="37"/>
      <c r="B317" s="43"/>
      <c r="C317" s="44"/>
      <c r="D317" s="43"/>
      <c r="E317" s="44"/>
    </row>
    <row r="318" spans="1:5" x14ac:dyDescent="0.3">
      <c r="A318" s="37"/>
      <c r="B318" s="43"/>
      <c r="C318" s="44"/>
      <c r="D318" s="43"/>
      <c r="E318" s="44"/>
    </row>
    <row r="319" spans="1:5" x14ac:dyDescent="0.3">
      <c r="A319" s="37"/>
      <c r="B319" s="43"/>
      <c r="C319" s="44"/>
      <c r="D319" s="43"/>
      <c r="E319" s="44"/>
    </row>
    <row r="320" spans="1:5" x14ac:dyDescent="0.3">
      <c r="A320" s="37"/>
      <c r="B320" s="43"/>
      <c r="C320" s="44"/>
      <c r="D320" s="43"/>
      <c r="E320" s="44"/>
    </row>
    <row r="321" spans="1:5" x14ac:dyDescent="0.3">
      <c r="A321" s="37"/>
      <c r="B321" s="43"/>
      <c r="C321" s="44"/>
      <c r="D321" s="43"/>
      <c r="E321" s="44"/>
    </row>
    <row r="322" spans="1:5" x14ac:dyDescent="0.3">
      <c r="A322" s="37"/>
      <c r="B322" s="43"/>
      <c r="C322" s="44"/>
      <c r="D322" s="43"/>
      <c r="E322" s="44"/>
    </row>
    <row r="323" spans="1:5" x14ac:dyDescent="0.3">
      <c r="A323" s="37"/>
      <c r="B323" s="43"/>
      <c r="C323" s="44"/>
      <c r="D323" s="43"/>
      <c r="E323" s="44"/>
    </row>
    <row r="324" spans="1:5" x14ac:dyDescent="0.3">
      <c r="A324" s="37"/>
      <c r="B324" s="43"/>
      <c r="C324" s="44"/>
      <c r="D324" s="43"/>
      <c r="E324" s="44"/>
    </row>
    <row r="325" spans="1:5" x14ac:dyDescent="0.3">
      <c r="A325" s="37"/>
      <c r="B325" s="43"/>
      <c r="C325" s="44"/>
      <c r="D325" s="43"/>
      <c r="E325" s="44"/>
    </row>
    <row r="326" spans="1:5" x14ac:dyDescent="0.3">
      <c r="A326" s="37"/>
      <c r="B326" s="43"/>
      <c r="C326" s="44"/>
      <c r="D326" s="43"/>
      <c r="E326" s="44"/>
    </row>
    <row r="327" spans="1:5" x14ac:dyDescent="0.3">
      <c r="A327" s="37"/>
      <c r="B327" s="43"/>
      <c r="C327" s="44"/>
      <c r="D327" s="43"/>
      <c r="E327" s="44"/>
    </row>
    <row r="328" spans="1:5" x14ac:dyDescent="0.3">
      <c r="A328" s="37"/>
      <c r="B328" s="43"/>
      <c r="C328" s="44"/>
      <c r="D328" s="43"/>
      <c r="E328" s="44"/>
    </row>
    <row r="329" spans="1:5" x14ac:dyDescent="0.3">
      <c r="A329" s="37"/>
      <c r="B329" s="43"/>
      <c r="C329" s="44"/>
      <c r="D329" s="43"/>
      <c r="E329" s="44"/>
    </row>
    <row r="330" spans="1:5" x14ac:dyDescent="0.3">
      <c r="A330" s="37"/>
      <c r="B330" s="43"/>
      <c r="C330" s="44"/>
      <c r="D330" s="43"/>
      <c r="E330" s="44"/>
    </row>
    <row r="331" spans="1:5" x14ac:dyDescent="0.3">
      <c r="A331" s="37"/>
      <c r="B331" s="43"/>
      <c r="C331" s="44"/>
      <c r="D331" s="43"/>
      <c r="E331" s="44"/>
    </row>
    <row r="332" spans="1:5" x14ac:dyDescent="0.3">
      <c r="A332" s="37"/>
      <c r="B332" s="43"/>
      <c r="C332" s="44"/>
      <c r="D332" s="43"/>
      <c r="E332" s="44"/>
    </row>
    <row r="333" spans="1:5" x14ac:dyDescent="0.3">
      <c r="A333" s="37"/>
      <c r="B333" s="43"/>
      <c r="C333" s="44"/>
      <c r="D333" s="43"/>
      <c r="E333" s="44"/>
    </row>
    <row r="334" spans="1:5" x14ac:dyDescent="0.3">
      <c r="A334" s="37"/>
      <c r="B334" s="43"/>
      <c r="C334" s="44"/>
      <c r="D334" s="43"/>
      <c r="E334" s="44"/>
    </row>
    <row r="335" spans="1:5" x14ac:dyDescent="0.3">
      <c r="A335" s="37"/>
      <c r="B335" s="43"/>
      <c r="C335" s="44"/>
      <c r="D335" s="43"/>
      <c r="E335" s="44"/>
    </row>
    <row r="336" spans="1:5" x14ac:dyDescent="0.3">
      <c r="A336" s="37"/>
      <c r="B336" s="43"/>
      <c r="C336" s="44"/>
      <c r="D336" s="43"/>
      <c r="E336" s="44"/>
    </row>
    <row r="337" spans="1:5" x14ac:dyDescent="0.3">
      <c r="A337" s="37"/>
      <c r="B337" s="43"/>
      <c r="C337" s="44"/>
      <c r="D337" s="43"/>
      <c r="E337" s="44"/>
    </row>
    <row r="338" spans="1:5" x14ac:dyDescent="0.3">
      <c r="A338" s="37"/>
      <c r="B338" s="43"/>
      <c r="C338" s="44"/>
      <c r="D338" s="43"/>
      <c r="E338" s="44"/>
    </row>
    <row r="339" spans="1:5" x14ac:dyDescent="0.3">
      <c r="A339" s="37"/>
      <c r="B339" s="43"/>
      <c r="C339" s="44"/>
      <c r="D339" s="43"/>
      <c r="E339" s="44"/>
    </row>
    <row r="340" spans="1:5" x14ac:dyDescent="0.3">
      <c r="A340" s="37"/>
      <c r="B340" s="43"/>
      <c r="C340" s="44"/>
      <c r="D340" s="43"/>
      <c r="E340" s="44"/>
    </row>
    <row r="341" spans="1:5" x14ac:dyDescent="0.3">
      <c r="A341" s="37"/>
      <c r="B341" s="43"/>
      <c r="C341" s="44"/>
      <c r="D341" s="43"/>
      <c r="E341" s="44"/>
    </row>
    <row r="342" spans="1:5" x14ac:dyDescent="0.3">
      <c r="A342" s="37"/>
      <c r="B342" s="43"/>
      <c r="C342" s="44"/>
      <c r="D342" s="43"/>
      <c r="E342" s="44"/>
    </row>
    <row r="343" spans="1:5" x14ac:dyDescent="0.3">
      <c r="A343" s="37"/>
      <c r="B343" s="43"/>
      <c r="C343" s="44"/>
      <c r="D343" s="43"/>
      <c r="E343" s="44"/>
    </row>
    <row r="344" spans="1:5" x14ac:dyDescent="0.3">
      <c r="A344" s="37"/>
      <c r="B344" s="43"/>
      <c r="C344" s="44"/>
      <c r="D344" s="43"/>
      <c r="E344" s="44"/>
    </row>
    <row r="345" spans="1:5" x14ac:dyDescent="0.3">
      <c r="A345" s="37"/>
      <c r="B345" s="43"/>
      <c r="C345" s="44"/>
      <c r="D345" s="43"/>
      <c r="E345" s="44"/>
    </row>
    <row r="346" spans="1:5" x14ac:dyDescent="0.3">
      <c r="A346" s="37"/>
      <c r="B346" s="43"/>
      <c r="C346" s="44"/>
      <c r="D346" s="43"/>
      <c r="E346" s="44"/>
    </row>
    <row r="347" spans="1:5" x14ac:dyDescent="0.3">
      <c r="A347" s="37"/>
      <c r="B347" s="43"/>
      <c r="C347" s="44"/>
      <c r="D347" s="43"/>
      <c r="E347" s="44"/>
    </row>
    <row r="348" spans="1:5" x14ac:dyDescent="0.3">
      <c r="A348" s="37"/>
      <c r="B348" s="43"/>
      <c r="C348" s="44"/>
      <c r="D348" s="43"/>
      <c r="E348" s="44"/>
    </row>
    <row r="349" spans="1:5" x14ac:dyDescent="0.3">
      <c r="A349" s="37"/>
      <c r="B349" s="43"/>
      <c r="C349" s="44"/>
      <c r="D349" s="43"/>
      <c r="E349" s="44"/>
    </row>
    <row r="350" spans="1:5" x14ac:dyDescent="0.3">
      <c r="A350" s="37"/>
      <c r="B350" s="43"/>
      <c r="C350" s="44"/>
      <c r="D350" s="43"/>
      <c r="E350" s="44"/>
    </row>
    <row r="351" spans="1:5" x14ac:dyDescent="0.3">
      <c r="A351" s="37"/>
      <c r="B351" s="43"/>
      <c r="C351" s="44"/>
      <c r="D351" s="43"/>
      <c r="E351" s="44"/>
    </row>
    <row r="352" spans="1:5" x14ac:dyDescent="0.3">
      <c r="A352" s="37"/>
      <c r="B352" s="43"/>
      <c r="C352" s="44"/>
      <c r="D352" s="43"/>
      <c r="E352" s="44"/>
    </row>
    <row r="353" spans="1:5" x14ac:dyDescent="0.3">
      <c r="A353" s="37"/>
      <c r="B353" s="43"/>
      <c r="C353" s="44"/>
      <c r="D353" s="43"/>
      <c r="E353" s="44"/>
    </row>
    <row r="354" spans="1:5" x14ac:dyDescent="0.3">
      <c r="A354" s="37"/>
      <c r="B354" s="43"/>
      <c r="C354" s="44"/>
      <c r="D354" s="43"/>
      <c r="E354" s="44"/>
    </row>
    <row r="355" spans="1:5" x14ac:dyDescent="0.3">
      <c r="A355" s="37"/>
      <c r="B355" s="43"/>
      <c r="C355" s="44"/>
      <c r="D355" s="43"/>
      <c r="E355" s="44"/>
    </row>
    <row r="356" spans="1:5" x14ac:dyDescent="0.3">
      <c r="A356" s="37"/>
      <c r="B356" s="43"/>
      <c r="C356" s="44"/>
      <c r="D356" s="43"/>
      <c r="E356" s="44"/>
    </row>
    <row r="357" spans="1:5" x14ac:dyDescent="0.3">
      <c r="A357" s="37"/>
      <c r="B357" s="43"/>
      <c r="C357" s="44"/>
      <c r="D357" s="43"/>
      <c r="E357" s="44"/>
    </row>
    <row r="358" spans="1:5" x14ac:dyDescent="0.3">
      <c r="A358" s="37"/>
      <c r="B358" s="43"/>
      <c r="C358" s="44"/>
      <c r="D358" s="43"/>
      <c r="E358" s="44"/>
    </row>
    <row r="359" spans="1:5" x14ac:dyDescent="0.3">
      <c r="A359" s="37"/>
      <c r="B359" s="43"/>
      <c r="C359" s="44"/>
      <c r="D359" s="43"/>
      <c r="E359" s="44"/>
    </row>
    <row r="360" spans="1:5" x14ac:dyDescent="0.3">
      <c r="A360" s="37"/>
      <c r="B360" s="43"/>
      <c r="C360" s="44"/>
      <c r="D360" s="43"/>
      <c r="E360" s="44"/>
    </row>
    <row r="361" spans="1:5" x14ac:dyDescent="0.3">
      <c r="A361" s="37"/>
      <c r="B361" s="43"/>
      <c r="C361" s="44"/>
      <c r="D361" s="43"/>
      <c r="E361" s="44"/>
    </row>
    <row r="362" spans="1:5" x14ac:dyDescent="0.3">
      <c r="A362" s="37"/>
      <c r="B362" s="43"/>
      <c r="C362" s="44"/>
      <c r="D362" s="43"/>
      <c r="E362" s="44"/>
    </row>
    <row r="363" spans="1:5" x14ac:dyDescent="0.3">
      <c r="A363" s="37"/>
      <c r="B363" s="43"/>
      <c r="C363" s="44"/>
      <c r="D363" s="43"/>
      <c r="E363" s="44"/>
    </row>
    <row r="364" spans="1:5" x14ac:dyDescent="0.3">
      <c r="A364" s="37"/>
      <c r="B364" s="43"/>
      <c r="C364" s="44"/>
      <c r="D364" s="43"/>
      <c r="E364" s="44"/>
    </row>
    <row r="365" spans="1:5" x14ac:dyDescent="0.3">
      <c r="A365" s="37"/>
      <c r="B365" s="43"/>
      <c r="C365" s="44"/>
      <c r="D365" s="43"/>
      <c r="E365" s="44"/>
    </row>
    <row r="366" spans="1:5" x14ac:dyDescent="0.3">
      <c r="A366" s="37"/>
      <c r="B366" s="43"/>
      <c r="C366" s="44"/>
      <c r="D366" s="43"/>
      <c r="E366" s="44"/>
    </row>
    <row r="367" spans="1:5" x14ac:dyDescent="0.3">
      <c r="A367" s="37"/>
      <c r="B367" s="43"/>
      <c r="C367" s="44"/>
      <c r="D367" s="43"/>
      <c r="E367" s="44"/>
    </row>
    <row r="368" spans="1:5" x14ac:dyDescent="0.3">
      <c r="A368" s="37"/>
      <c r="B368" s="43"/>
      <c r="C368" s="44"/>
      <c r="D368" s="43"/>
      <c r="E368" s="44"/>
    </row>
    <row r="369" spans="1:5" x14ac:dyDescent="0.3">
      <c r="A369" s="37"/>
      <c r="B369" s="43"/>
      <c r="C369" s="44"/>
      <c r="D369" s="43"/>
      <c r="E369" s="44"/>
    </row>
    <row r="370" spans="1:5" x14ac:dyDescent="0.3">
      <c r="A370" s="37"/>
      <c r="B370" s="43"/>
      <c r="C370" s="44"/>
      <c r="D370" s="43"/>
      <c r="E370" s="44"/>
    </row>
    <row r="371" spans="1:5" x14ac:dyDescent="0.3">
      <c r="A371" s="37"/>
      <c r="B371" s="43"/>
      <c r="C371" s="44"/>
      <c r="D371" s="43"/>
      <c r="E371" s="44"/>
    </row>
    <row r="372" spans="1:5" x14ac:dyDescent="0.3">
      <c r="A372" s="37"/>
      <c r="B372" s="43"/>
      <c r="C372" s="44"/>
      <c r="D372" s="43"/>
      <c r="E372" s="44"/>
    </row>
    <row r="373" spans="1:5" x14ac:dyDescent="0.3">
      <c r="A373" s="37"/>
      <c r="B373" s="43"/>
      <c r="C373" s="44"/>
      <c r="D373" s="43"/>
      <c r="E373" s="44"/>
    </row>
    <row r="374" spans="1:5" x14ac:dyDescent="0.3">
      <c r="A374" s="37"/>
      <c r="B374" s="43"/>
      <c r="C374" s="44"/>
      <c r="D374" s="43"/>
      <c r="E374" s="44"/>
    </row>
    <row r="375" spans="1:5" x14ac:dyDescent="0.3">
      <c r="A375" s="37"/>
      <c r="B375" s="43"/>
      <c r="C375" s="44"/>
      <c r="D375" s="43"/>
      <c r="E375" s="44"/>
    </row>
    <row r="376" spans="1:5" x14ac:dyDescent="0.3">
      <c r="A376" s="37"/>
      <c r="B376" s="43"/>
      <c r="C376" s="44"/>
      <c r="D376" s="43"/>
      <c r="E376" s="44"/>
    </row>
    <row r="377" spans="1:5" x14ac:dyDescent="0.3">
      <c r="A377" s="37"/>
      <c r="B377" s="43"/>
      <c r="C377" s="44"/>
      <c r="D377" s="43"/>
      <c r="E377" s="44"/>
    </row>
    <row r="378" spans="1:5" x14ac:dyDescent="0.3">
      <c r="A378" s="37"/>
      <c r="B378" s="43"/>
      <c r="C378" s="29"/>
      <c r="D378" s="43"/>
      <c r="E378" s="44"/>
    </row>
    <row r="379" spans="1:5" x14ac:dyDescent="0.3">
      <c r="A379" s="37"/>
      <c r="B379" s="43"/>
      <c r="C379" s="29"/>
      <c r="D379" s="43"/>
      <c r="E379" s="44"/>
    </row>
    <row r="380" spans="1:5" x14ac:dyDescent="0.3">
      <c r="A380" s="37"/>
      <c r="B380" s="43"/>
      <c r="C380" s="29"/>
      <c r="D380" s="43"/>
      <c r="E380" s="44"/>
    </row>
    <row r="381" spans="1:5" x14ac:dyDescent="0.3">
      <c r="A381" s="37"/>
      <c r="B381" s="43"/>
      <c r="C381" s="29"/>
      <c r="D381" s="43"/>
      <c r="E381" s="44"/>
    </row>
    <row r="382" spans="1:5" x14ac:dyDescent="0.3">
      <c r="A382" s="37"/>
      <c r="B382" s="43"/>
      <c r="C382" s="29"/>
      <c r="D382" s="43"/>
      <c r="E382" s="44"/>
    </row>
    <row r="383" spans="1:5" x14ac:dyDescent="0.3">
      <c r="A383" s="37"/>
      <c r="B383" s="43"/>
      <c r="C383" s="29"/>
      <c r="D383" s="43"/>
      <c r="E383" s="44"/>
    </row>
    <row r="384" spans="1:5" x14ac:dyDescent="0.3">
      <c r="A384" s="37"/>
      <c r="B384" s="43"/>
      <c r="C384" s="29"/>
      <c r="D384" s="43"/>
      <c r="E384" s="44"/>
    </row>
    <row r="385" spans="1:5" x14ac:dyDescent="0.3">
      <c r="A385" s="37"/>
      <c r="B385" s="43"/>
      <c r="C385" s="29"/>
      <c r="D385" s="43"/>
      <c r="E385" s="44"/>
    </row>
    <row r="386" spans="1:5" x14ac:dyDescent="0.3">
      <c r="A386" s="37"/>
      <c r="B386" s="43"/>
      <c r="C386" s="29"/>
      <c r="D386" s="43"/>
      <c r="E386" s="44"/>
    </row>
    <row r="387" spans="1:5" x14ac:dyDescent="0.3">
      <c r="A387" s="37"/>
      <c r="B387" s="43"/>
      <c r="C387" s="29"/>
      <c r="D387" s="43"/>
      <c r="E387" s="44"/>
    </row>
    <row r="388" spans="1:5" x14ac:dyDescent="0.3">
      <c r="A388" s="37"/>
      <c r="B388" s="43"/>
      <c r="C388" s="29"/>
      <c r="D388" s="43"/>
      <c r="E388" s="44"/>
    </row>
    <row r="389" spans="1:5" x14ac:dyDescent="0.3">
      <c r="A389" s="37"/>
      <c r="B389" s="43"/>
      <c r="C389" s="29"/>
      <c r="D389" s="43"/>
    </row>
  </sheetData>
  <mergeCells count="3">
    <mergeCell ref="O1:Q1"/>
    <mergeCell ref="B4:C4"/>
    <mergeCell ref="D4:E4"/>
  </mergeCells>
  <conditionalFormatting sqref="E102:E388">
    <cfRule type="cellIs" dxfId="390" priority="7" stopIfTrue="1" operator="lessThan">
      <formula>0</formula>
    </cfRule>
    <cfRule type="cellIs" dxfId="389" priority="8" stopIfTrue="1" operator="greaterThan">
      <formula>0</formula>
    </cfRule>
  </conditionalFormatting>
  <conditionalFormatting sqref="E30:E39">
    <cfRule type="cellIs" dxfId="388" priority="5" stopIfTrue="1" operator="lessThan">
      <formula>0</formula>
    </cfRule>
    <cfRule type="cellIs" dxfId="387" priority="6" stopIfTrue="1" operator="greaterThan">
      <formula>0</formula>
    </cfRule>
  </conditionalFormatting>
  <conditionalFormatting sqref="E40:E101">
    <cfRule type="cellIs" dxfId="386" priority="3" stopIfTrue="1" operator="lessThan">
      <formula>0</formula>
    </cfRule>
    <cfRule type="cellIs" dxfId="385" priority="4" stopIfTrue="1" operator="greaterThan">
      <formula>0</formula>
    </cfRule>
  </conditionalFormatting>
  <conditionalFormatting sqref="E6:E29">
    <cfRule type="cellIs" dxfId="384" priority="1" stopIfTrue="1" operator="lessThan">
      <formula>0</formula>
    </cfRule>
    <cfRule type="cellIs" dxfId="383" priority="2" stopIfTrue="1" operator="greaterThan">
      <formula>0</formula>
    </cfRule>
  </conditionalFormatting>
  <hyperlinks>
    <hyperlink ref="L1:M1" location="Übersicht!A1" display="zurück zur Überischt" xr:uid="{71526322-93D5-4352-90C7-23002A71C67B}"/>
    <hyperlink ref="A2" r:id="rId1" tooltip="Link zur Fußnote 1" xr:uid="{7BAE8143-ECC4-4B50-8DD6-B7342957CCEF}"/>
    <hyperlink ref="O1:Q1" location="Übersicht!A1" display="zurück zur Überischt" xr:uid="{53622708-E69D-4759-B5D3-42D433B5D9A4}"/>
  </hyperlinks>
  <pageMargins left="0.78740157499999996" right="0.78740157499999996" top="0.984251969" bottom="0.984251969" header="0.4921259845" footer="0.4921259845"/>
  <pageSetup paperSize="9" orientation="portrait" horizontalDpi="300" verticalDpi="300"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7"/>
  <dimension ref="A1:X126"/>
  <sheetViews>
    <sheetView zoomScaleNormal="100" workbookViewId="0">
      <selection activeCell="A2" sqref="A2"/>
    </sheetView>
  </sheetViews>
  <sheetFormatPr baseColWidth="10" defaultColWidth="0" defaultRowHeight="13.8" x14ac:dyDescent="0.3"/>
  <cols>
    <col min="1" max="1" width="13.109375" style="30" customWidth="1"/>
    <col min="2" max="2" width="5.6640625" style="29" customWidth="1"/>
    <col min="3" max="3" width="20.6640625" style="30" customWidth="1"/>
    <col min="4" max="4" width="5.6640625" style="29" customWidth="1"/>
    <col min="5" max="5" width="14.5546875" style="30" customWidth="1"/>
    <col min="6" max="6" width="7" style="30" customWidth="1"/>
    <col min="7" max="7" width="8.109375" style="30" customWidth="1"/>
    <col min="8" max="8" width="5.6640625" style="29" customWidth="1"/>
    <col min="9" max="9" width="20.6640625" style="30" customWidth="1"/>
    <col min="10" max="10" width="5.6640625" style="29" customWidth="1"/>
    <col min="11" max="11" width="14.5546875" style="30" customWidth="1"/>
    <col min="12" max="12" width="7" style="30" customWidth="1"/>
    <col min="13" max="13" width="8.109375" style="30" customWidth="1"/>
    <col min="14" max="23" width="11.44140625" style="30" customWidth="1"/>
    <col min="24" max="24" width="0" style="30" hidden="1" customWidth="1"/>
    <col min="25" max="16384" width="11.44140625" style="30" hidden="1"/>
  </cols>
  <sheetData>
    <row r="1" spans="1:21" ht="25.8" x14ac:dyDescent="0.5">
      <c r="A1" s="28" t="s">
        <v>449</v>
      </c>
      <c r="F1" s="31"/>
      <c r="L1" s="31"/>
      <c r="Q1" s="63"/>
      <c r="R1" s="63"/>
      <c r="S1" s="552" t="s">
        <v>268</v>
      </c>
      <c r="T1" s="552"/>
      <c r="U1" s="552"/>
    </row>
    <row r="2" spans="1:21" x14ac:dyDescent="0.3">
      <c r="A2" s="32" t="s">
        <v>450</v>
      </c>
    </row>
    <row r="3" spans="1:21" x14ac:dyDescent="0.3">
      <c r="A3" s="32" t="s">
        <v>451</v>
      </c>
    </row>
    <row r="4" spans="1:21" ht="14.4" x14ac:dyDescent="0.3">
      <c r="B4" s="569" t="s">
        <v>452</v>
      </c>
      <c r="C4" s="569"/>
      <c r="D4" s="569"/>
      <c r="E4" s="569"/>
      <c r="F4" s="569"/>
      <c r="G4" s="570"/>
      <c r="H4" s="569" t="s">
        <v>453</v>
      </c>
      <c r="I4" s="569"/>
      <c r="J4" s="569"/>
      <c r="K4" s="569"/>
      <c r="L4" s="569"/>
      <c r="M4" s="569"/>
    </row>
    <row r="5" spans="1:21" ht="42" customHeight="1" x14ac:dyDescent="0.3">
      <c r="A5" s="34" t="s">
        <v>271</v>
      </c>
      <c r="B5" s="551" t="s">
        <v>272</v>
      </c>
      <c r="C5" s="551"/>
      <c r="D5" s="551" t="s">
        <v>454</v>
      </c>
      <c r="E5" s="551"/>
      <c r="F5" s="33"/>
      <c r="G5" s="69"/>
      <c r="H5" s="551" t="s">
        <v>272</v>
      </c>
      <c r="I5" s="551"/>
      <c r="J5" s="551" t="s">
        <v>273</v>
      </c>
      <c r="K5" s="551"/>
      <c r="L5" s="33"/>
    </row>
    <row r="6" spans="1:21" ht="41.4" x14ac:dyDescent="0.3">
      <c r="A6" s="35"/>
      <c r="B6" s="36" t="s">
        <v>274</v>
      </c>
      <c r="C6" s="33" t="s">
        <v>275</v>
      </c>
      <c r="D6" s="36" t="s">
        <v>274</v>
      </c>
      <c r="E6" s="33" t="s">
        <v>276</v>
      </c>
      <c r="F6" s="33" t="s">
        <v>277</v>
      </c>
      <c r="G6" s="65" t="s">
        <v>279</v>
      </c>
      <c r="H6" s="36" t="s">
        <v>274</v>
      </c>
      <c r="I6" s="33" t="s">
        <v>275</v>
      </c>
      <c r="J6" s="36" t="s">
        <v>274</v>
      </c>
      <c r="K6" s="33" t="s">
        <v>276</v>
      </c>
      <c r="L6" s="33" t="s">
        <v>277</v>
      </c>
      <c r="M6" s="33" t="s">
        <v>279</v>
      </c>
    </row>
    <row r="7" spans="1:21" x14ac:dyDescent="0.3">
      <c r="A7" s="37">
        <v>44896</v>
      </c>
      <c r="B7" s="36"/>
      <c r="C7" s="33"/>
      <c r="D7" s="36"/>
      <c r="E7" s="33"/>
      <c r="F7" s="33"/>
      <c r="G7" s="65"/>
      <c r="H7" s="36"/>
      <c r="I7" s="33"/>
      <c r="J7" s="36"/>
      <c r="K7" s="33"/>
      <c r="L7" s="33"/>
      <c r="M7" s="33"/>
    </row>
    <row r="8" spans="1:21" x14ac:dyDescent="0.3">
      <c r="A8" s="37">
        <v>44866</v>
      </c>
      <c r="B8" s="36"/>
      <c r="C8" s="33"/>
      <c r="D8" s="36"/>
      <c r="E8" s="33"/>
      <c r="F8" s="33"/>
      <c r="G8" s="65"/>
      <c r="H8" s="36"/>
      <c r="I8" s="33"/>
      <c r="J8" s="36"/>
      <c r="K8" s="33"/>
      <c r="L8" s="33"/>
      <c r="M8" s="33"/>
    </row>
    <row r="9" spans="1:21" x14ac:dyDescent="0.3">
      <c r="A9" s="37">
        <v>44835</v>
      </c>
      <c r="B9" s="36"/>
      <c r="C9" s="33"/>
      <c r="D9" s="36"/>
      <c r="E9" s="33"/>
      <c r="F9" s="33"/>
      <c r="G9" s="65"/>
      <c r="H9" s="36"/>
      <c r="I9" s="33"/>
      <c r="J9" s="36"/>
      <c r="K9" s="33"/>
      <c r="L9" s="33"/>
      <c r="M9" s="33"/>
    </row>
    <row r="10" spans="1:21" x14ac:dyDescent="0.3">
      <c r="A10" s="37">
        <v>44805</v>
      </c>
      <c r="B10" s="36"/>
      <c r="C10" s="33"/>
      <c r="D10" s="36"/>
      <c r="E10" s="33"/>
      <c r="F10" s="33"/>
      <c r="G10" s="65"/>
      <c r="H10" s="36"/>
      <c r="I10" s="33"/>
      <c r="J10" s="36"/>
      <c r="K10" s="33"/>
      <c r="L10" s="33"/>
      <c r="M10" s="33"/>
    </row>
    <row r="11" spans="1:21" x14ac:dyDescent="0.3">
      <c r="A11" s="37">
        <v>44774</v>
      </c>
      <c r="B11" s="36"/>
      <c r="C11" s="33"/>
      <c r="D11" s="36"/>
      <c r="E11" s="33"/>
      <c r="F11" s="33"/>
      <c r="G11" s="65"/>
      <c r="H11" s="36"/>
      <c r="I11" s="33"/>
      <c r="J11" s="36"/>
      <c r="K11" s="33"/>
      <c r="L11" s="33"/>
      <c r="M11" s="33"/>
    </row>
    <row r="12" spans="1:21" x14ac:dyDescent="0.3">
      <c r="A12" s="37">
        <v>44743</v>
      </c>
      <c r="B12" s="36"/>
      <c r="C12" s="33"/>
      <c r="D12" s="36"/>
      <c r="E12" s="33"/>
      <c r="F12" s="33"/>
      <c r="G12" s="65"/>
      <c r="H12" s="36"/>
      <c r="I12" s="33"/>
      <c r="J12" s="36"/>
      <c r="K12" s="33"/>
      <c r="L12" s="33"/>
      <c r="M12" s="33"/>
    </row>
    <row r="13" spans="1:21" x14ac:dyDescent="0.3">
      <c r="A13" s="37">
        <v>44713</v>
      </c>
      <c r="B13" s="36"/>
      <c r="C13" s="33"/>
      <c r="D13" s="36"/>
      <c r="E13" s="33"/>
      <c r="F13" s="33"/>
      <c r="G13" s="65"/>
      <c r="H13" s="36"/>
      <c r="I13" s="33"/>
      <c r="J13" s="36"/>
      <c r="K13" s="33"/>
      <c r="L13" s="33"/>
      <c r="M13" s="33"/>
    </row>
    <row r="14" spans="1:21" x14ac:dyDescent="0.3">
      <c r="A14" s="37">
        <v>44682</v>
      </c>
      <c r="B14" s="38">
        <v>115</v>
      </c>
      <c r="C14" s="38">
        <v>0.4</v>
      </c>
      <c r="D14" s="38">
        <v>113.6</v>
      </c>
      <c r="E14" s="38">
        <v>0.6</v>
      </c>
      <c r="F14" s="511"/>
      <c r="G14" s="512"/>
      <c r="H14" s="38">
        <v>132.5</v>
      </c>
      <c r="I14" s="38">
        <v>8.3000000000000007</v>
      </c>
      <c r="J14" s="38">
        <v>130.30000000000001</v>
      </c>
      <c r="K14" s="38">
        <v>2</v>
      </c>
      <c r="L14" s="511"/>
      <c r="M14" s="511"/>
    </row>
    <row r="15" spans="1:21" x14ac:dyDescent="0.3">
      <c r="A15" s="37">
        <v>44652</v>
      </c>
      <c r="B15" s="38">
        <v>116.4</v>
      </c>
      <c r="C15" s="38">
        <v>3.3</v>
      </c>
      <c r="D15" s="38">
        <v>112.9</v>
      </c>
      <c r="E15" s="38">
        <v>-5.4</v>
      </c>
      <c r="F15" s="33"/>
      <c r="G15" s="65"/>
      <c r="H15" s="38">
        <v>132.19999999999999</v>
      </c>
      <c r="I15" s="38">
        <v>10.1</v>
      </c>
      <c r="J15" s="38">
        <v>127.7</v>
      </c>
      <c r="K15" s="38">
        <v>-4.7</v>
      </c>
      <c r="L15" s="33"/>
      <c r="M15" s="33"/>
    </row>
    <row r="16" spans="1:21" x14ac:dyDescent="0.3">
      <c r="A16" s="37">
        <v>44621</v>
      </c>
      <c r="B16" s="38">
        <v>121.3</v>
      </c>
      <c r="C16" s="38">
        <v>-3.7</v>
      </c>
      <c r="D16" s="38">
        <v>119.3</v>
      </c>
      <c r="E16" s="38">
        <v>1.7</v>
      </c>
      <c r="F16" s="40">
        <f>AVERAGE(D16:D18)/AVERAGE(D19:D21)-1</f>
        <v>-5.6227157717178011E-3</v>
      </c>
      <c r="G16" s="65"/>
      <c r="H16" s="38">
        <v>136.19999999999999</v>
      </c>
      <c r="I16" s="38">
        <v>2.2000000000000002</v>
      </c>
      <c r="J16" s="38">
        <v>134</v>
      </c>
      <c r="K16" s="38">
        <v>3.9</v>
      </c>
      <c r="L16" s="40">
        <f>AVERAGE(J16:J18)/AVERAGE(J19:J21)-1</f>
        <v>1.8219677251431587E-2</v>
      </c>
      <c r="M16" s="33"/>
    </row>
    <row r="17" spans="1:13" x14ac:dyDescent="0.3">
      <c r="A17" s="37">
        <v>44593</v>
      </c>
      <c r="B17" s="38">
        <v>104.9</v>
      </c>
      <c r="C17" s="38">
        <v>6.9</v>
      </c>
      <c r="D17" s="38">
        <v>117.3</v>
      </c>
      <c r="E17" s="38">
        <v>0.2</v>
      </c>
      <c r="F17" s="33"/>
      <c r="G17" s="65"/>
      <c r="H17" s="38">
        <v>115.2</v>
      </c>
      <c r="I17" s="38">
        <v>10.9</v>
      </c>
      <c r="J17" s="38">
        <v>129</v>
      </c>
      <c r="K17" s="38">
        <v>0.6</v>
      </c>
      <c r="L17" s="33"/>
      <c r="M17" s="33"/>
    </row>
    <row r="18" spans="1:13" x14ac:dyDescent="0.3">
      <c r="A18" s="37">
        <v>44562</v>
      </c>
      <c r="B18" s="38">
        <v>106.4</v>
      </c>
      <c r="C18" s="38">
        <v>10.1</v>
      </c>
      <c r="D18" s="38">
        <v>117.1</v>
      </c>
      <c r="E18" s="38">
        <v>-0.2</v>
      </c>
      <c r="F18" s="33"/>
      <c r="G18" s="65"/>
      <c r="H18" s="38">
        <v>115.8</v>
      </c>
      <c r="I18" s="38">
        <v>14</v>
      </c>
      <c r="J18" s="38">
        <v>128.19999999999999</v>
      </c>
      <c r="K18" s="38">
        <v>0.7</v>
      </c>
      <c r="L18" s="33"/>
      <c r="M18" s="33"/>
    </row>
    <row r="19" spans="1:13" x14ac:dyDescent="0.3">
      <c r="A19" s="37">
        <v>44531</v>
      </c>
      <c r="B19" s="38">
        <v>135.19999999999999</v>
      </c>
      <c r="C19" s="38">
        <v>1.1000000000000001</v>
      </c>
      <c r="D19" s="38">
        <v>117.3</v>
      </c>
      <c r="E19" s="38">
        <v>-2.4</v>
      </c>
      <c r="F19" s="40">
        <f>AVERAGE(D19:D21)/AVERAGE(D22:D24)-1</f>
        <v>1.9718309859155791E-3</v>
      </c>
      <c r="G19" s="171">
        <f>AVERAGE(D19:D30)</f>
        <v>116.73333333333333</v>
      </c>
      <c r="H19" s="38">
        <v>146.4</v>
      </c>
      <c r="I19" s="38">
        <v>4.3</v>
      </c>
      <c r="J19" s="38">
        <v>127.3</v>
      </c>
      <c r="K19" s="38">
        <v>-1.9</v>
      </c>
      <c r="L19" s="40">
        <f>AVERAGE(J19:J21)/AVERAGE(J22:J24)-1</f>
        <v>1.0786635096027286E-2</v>
      </c>
      <c r="M19" s="29">
        <f>AVERAGE(J19:J30)</f>
        <v>124.72500000000001</v>
      </c>
    </row>
    <row r="20" spans="1:13" x14ac:dyDescent="0.3">
      <c r="A20" s="37">
        <v>44501</v>
      </c>
      <c r="B20" s="38">
        <v>128.80000000000001</v>
      </c>
      <c r="C20" s="38">
        <v>0.7</v>
      </c>
      <c r="D20" s="38">
        <v>120.2</v>
      </c>
      <c r="E20" s="38">
        <v>1.7</v>
      </c>
      <c r="F20" s="40"/>
      <c r="G20" s="171">
        <f>G19/G31*100-100</f>
        <v>0.7697287964894457</v>
      </c>
      <c r="H20" s="38">
        <v>139</v>
      </c>
      <c r="I20" s="38">
        <v>3.7</v>
      </c>
      <c r="J20" s="38">
        <v>129.69999999999999</v>
      </c>
      <c r="K20" s="38">
        <v>2</v>
      </c>
      <c r="L20" s="40"/>
      <c r="M20" s="29">
        <f>M19/M31*100-100</f>
        <v>2.7882700363985862</v>
      </c>
    </row>
    <row r="21" spans="1:13" x14ac:dyDescent="0.3">
      <c r="A21" s="37">
        <v>44470</v>
      </c>
      <c r="B21" s="38">
        <v>120.9</v>
      </c>
      <c r="C21" s="38">
        <v>-3</v>
      </c>
      <c r="D21" s="38">
        <v>118.2</v>
      </c>
      <c r="E21" s="38">
        <v>0.3</v>
      </c>
      <c r="F21" s="40"/>
      <c r="G21" s="171"/>
      <c r="H21" s="38">
        <v>130.5</v>
      </c>
      <c r="I21" s="38">
        <v>-0.5</v>
      </c>
      <c r="J21" s="38">
        <v>127.2</v>
      </c>
      <c r="K21" s="38">
        <v>0.6</v>
      </c>
      <c r="L21" s="40"/>
      <c r="M21" s="29"/>
    </row>
    <row r="22" spans="1:13" x14ac:dyDescent="0.3">
      <c r="A22" s="37">
        <v>44440</v>
      </c>
      <c r="B22" s="38">
        <v>114</v>
      </c>
      <c r="C22" s="38">
        <v>-0.4</v>
      </c>
      <c r="D22" s="38">
        <v>117.9</v>
      </c>
      <c r="E22" s="38">
        <v>-0.8</v>
      </c>
      <c r="F22" s="40">
        <f>AVERAGE(D22:D24)/AVERAGE(D25:D27)-1</f>
        <v>3.6754311563471642E-3</v>
      </c>
      <c r="G22" s="171"/>
      <c r="H22" s="38">
        <v>122.4</v>
      </c>
      <c r="I22" s="38">
        <v>1.8</v>
      </c>
      <c r="J22" s="38">
        <v>126.4</v>
      </c>
      <c r="K22" s="38">
        <v>-0.7</v>
      </c>
      <c r="L22" s="40">
        <f>AVERAGE(J22:J24)/AVERAGE(J25:J27)-1</f>
        <v>1.0904255319148959E-2</v>
      </c>
      <c r="M22" s="29"/>
    </row>
    <row r="23" spans="1:13" x14ac:dyDescent="0.3">
      <c r="A23" s="37">
        <v>44409</v>
      </c>
      <c r="B23" s="38">
        <v>113.5</v>
      </c>
      <c r="C23" s="38">
        <v>0.4</v>
      </c>
      <c r="D23" s="38">
        <v>118.9</v>
      </c>
      <c r="E23" s="38">
        <v>0.6</v>
      </c>
      <c r="F23" s="40"/>
      <c r="G23" s="171"/>
      <c r="H23" s="38">
        <v>121.1</v>
      </c>
      <c r="I23" s="38">
        <v>2.2999999999999998</v>
      </c>
      <c r="J23" s="38">
        <v>127.3</v>
      </c>
      <c r="K23" s="38">
        <v>0.7</v>
      </c>
      <c r="L23" s="40"/>
      <c r="M23" s="29"/>
    </row>
    <row r="24" spans="1:13" x14ac:dyDescent="0.3">
      <c r="A24" s="37">
        <v>44378</v>
      </c>
      <c r="B24" s="38">
        <v>119.9</v>
      </c>
      <c r="C24" s="38">
        <v>0.5</v>
      </c>
      <c r="D24" s="38">
        <v>118.2</v>
      </c>
      <c r="E24" s="38">
        <v>-4.0999999999999996</v>
      </c>
      <c r="F24" s="40"/>
      <c r="G24" s="171"/>
      <c r="H24" s="38">
        <v>128</v>
      </c>
      <c r="I24" s="38">
        <v>2.6</v>
      </c>
      <c r="J24" s="38">
        <v>126.4</v>
      </c>
      <c r="K24" s="38">
        <v>-3.8</v>
      </c>
      <c r="L24" s="40"/>
      <c r="M24" s="29"/>
    </row>
    <row r="25" spans="1:13" x14ac:dyDescent="0.3">
      <c r="A25" s="37">
        <v>44348</v>
      </c>
      <c r="B25" s="38">
        <v>123.2</v>
      </c>
      <c r="C25" s="38">
        <v>6.8</v>
      </c>
      <c r="D25" s="38">
        <v>123.3</v>
      </c>
      <c r="E25" s="38">
        <v>4.7</v>
      </c>
      <c r="F25" s="40">
        <f>AVERAGE(D25:D27)/AVERAGE(D28:D30)-1</f>
        <v>5.1426872770511389E-2</v>
      </c>
      <c r="G25" s="171"/>
      <c r="H25" s="38">
        <v>131.30000000000001</v>
      </c>
      <c r="I25" s="38">
        <v>8.6999999999999993</v>
      </c>
      <c r="J25" s="38">
        <v>131.4</v>
      </c>
      <c r="K25" s="38">
        <v>5</v>
      </c>
      <c r="L25" s="40">
        <f>AVERAGE(J25:J27)/AVERAGE(J28:J30)-1</f>
        <v>5.4994388327721744E-2</v>
      </c>
      <c r="M25" s="29"/>
    </row>
    <row r="26" spans="1:13" x14ac:dyDescent="0.3">
      <c r="A26" s="37">
        <v>44317</v>
      </c>
      <c r="B26" s="38">
        <v>114.5</v>
      </c>
      <c r="C26" s="38">
        <v>-1.8</v>
      </c>
      <c r="D26" s="38">
        <v>117.8</v>
      </c>
      <c r="E26" s="38">
        <v>4.5999999999999996</v>
      </c>
      <c r="F26" s="40"/>
      <c r="G26" s="171"/>
      <c r="H26" s="38">
        <v>122.3</v>
      </c>
      <c r="I26" s="38">
        <v>0</v>
      </c>
      <c r="J26" s="38">
        <v>125.2</v>
      </c>
      <c r="K26" s="38">
        <v>4.9000000000000004</v>
      </c>
      <c r="L26" s="40"/>
      <c r="M26" s="29"/>
    </row>
    <row r="27" spans="1:13" x14ac:dyDescent="0.3">
      <c r="A27" s="37">
        <v>44287</v>
      </c>
      <c r="B27" s="38">
        <v>112.7</v>
      </c>
      <c r="C27" s="38">
        <v>5.2</v>
      </c>
      <c r="D27" s="38">
        <v>112.6</v>
      </c>
      <c r="E27" s="38">
        <v>-6.6</v>
      </c>
      <c r="F27" s="40"/>
      <c r="G27" s="171"/>
      <c r="H27" s="38">
        <v>120.1</v>
      </c>
      <c r="I27" s="38">
        <v>6.6</v>
      </c>
      <c r="J27" s="38">
        <v>119.4</v>
      </c>
      <c r="K27" s="38">
        <v>-6.4</v>
      </c>
      <c r="L27" s="40"/>
      <c r="M27" s="29"/>
    </row>
    <row r="28" spans="1:13" x14ac:dyDescent="0.3">
      <c r="A28" s="37">
        <v>44256</v>
      </c>
      <c r="B28" s="38">
        <v>125.9</v>
      </c>
      <c r="C28" s="38">
        <v>13.3</v>
      </c>
      <c r="D28" s="38">
        <v>120.5</v>
      </c>
      <c r="E28" s="38">
        <v>9.8000000000000007</v>
      </c>
      <c r="F28" s="40">
        <f>AVERAGE(D28:D30)/AVERAGE(D31:D33)-1</f>
        <v>-6.2430323299888624E-2</v>
      </c>
      <c r="G28" s="171"/>
      <c r="H28" s="38">
        <v>133.30000000000001</v>
      </c>
      <c r="I28" s="38">
        <v>14.6</v>
      </c>
      <c r="J28" s="38">
        <v>127.6</v>
      </c>
      <c r="K28" s="38">
        <v>9.6</v>
      </c>
      <c r="L28" s="40">
        <f>AVERAGE(J28:J30)/AVERAGE(J31:J33)-1</f>
        <v>-5.3637812002124363E-2</v>
      </c>
      <c r="M28" s="29"/>
    </row>
    <row r="29" spans="1:13" x14ac:dyDescent="0.3">
      <c r="A29" s="37">
        <v>44228</v>
      </c>
      <c r="B29" s="38">
        <v>98.1</v>
      </c>
      <c r="C29" s="38">
        <v>-6.2</v>
      </c>
      <c r="D29" s="38">
        <v>109.7</v>
      </c>
      <c r="E29" s="38">
        <v>3.3</v>
      </c>
      <c r="F29" s="40"/>
      <c r="G29" s="171"/>
      <c r="H29" s="38">
        <v>103.9</v>
      </c>
      <c r="I29" s="38">
        <v>-4.8</v>
      </c>
      <c r="J29" s="38">
        <v>116.4</v>
      </c>
      <c r="K29" s="38">
        <v>3.6</v>
      </c>
      <c r="L29" s="40"/>
      <c r="M29" s="29"/>
    </row>
    <row r="30" spans="1:13" x14ac:dyDescent="0.3">
      <c r="A30" s="37">
        <v>44197</v>
      </c>
      <c r="B30" s="38">
        <v>96.6</v>
      </c>
      <c r="C30" s="38">
        <v>-8.4</v>
      </c>
      <c r="D30" s="38">
        <v>106.2</v>
      </c>
      <c r="E30" s="38">
        <v>-8.1999999999999993</v>
      </c>
      <c r="F30" s="40"/>
      <c r="G30" s="171"/>
      <c r="H30" s="38">
        <v>101.6</v>
      </c>
      <c r="I30" s="38">
        <v>-7.1</v>
      </c>
      <c r="J30" s="38">
        <v>112.4</v>
      </c>
      <c r="K30" s="38">
        <v>-7.6</v>
      </c>
      <c r="L30" s="40"/>
      <c r="M30" s="29"/>
    </row>
    <row r="31" spans="1:13" x14ac:dyDescent="0.3">
      <c r="A31" s="37">
        <v>44166</v>
      </c>
      <c r="B31" s="38">
        <v>133.69999999999999</v>
      </c>
      <c r="C31" s="38">
        <v>5.7</v>
      </c>
      <c r="D31" s="38">
        <v>115.7</v>
      </c>
      <c r="E31" s="38">
        <v>-5.7</v>
      </c>
      <c r="F31" s="40">
        <f>AVERAGE(D31:D33)/AVERAGE(D34:D36)-1</f>
        <v>1.1844331641285955E-2</v>
      </c>
      <c r="G31" s="171">
        <f>AVERAGE(D31:D42)</f>
        <v>115.84166666666668</v>
      </c>
      <c r="H31" s="38">
        <v>140.30000000000001</v>
      </c>
      <c r="I31" s="38">
        <v>6.9</v>
      </c>
      <c r="J31" s="38">
        <v>121.7</v>
      </c>
      <c r="K31" s="38">
        <v>-5.4</v>
      </c>
      <c r="L31" s="40">
        <f>AVERAGE(J31:J33)/AVERAGE(J34:J36)-1</f>
        <v>1.236559139784954E-2</v>
      </c>
      <c r="M31" s="29">
        <f>AVERAGE(J31:J42)</f>
        <v>121.34166666666668</v>
      </c>
    </row>
    <row r="32" spans="1:13" x14ac:dyDescent="0.3">
      <c r="A32" s="37">
        <v>44136</v>
      </c>
      <c r="B32" s="38">
        <v>127.9</v>
      </c>
      <c r="C32" s="38">
        <v>6.8</v>
      </c>
      <c r="D32" s="38">
        <v>122.7</v>
      </c>
      <c r="E32" s="38">
        <v>1.9</v>
      </c>
      <c r="F32" s="40"/>
      <c r="G32" s="172">
        <f>G31/G43*100-100</f>
        <v>4.3932111745268969</v>
      </c>
      <c r="H32" s="38">
        <v>134.1</v>
      </c>
      <c r="I32" s="38">
        <v>7.6</v>
      </c>
      <c r="J32" s="38">
        <v>128.6</v>
      </c>
      <c r="K32" s="38">
        <v>1.8</v>
      </c>
      <c r="L32" s="40"/>
      <c r="M32" s="36">
        <f>M31/M43*100-100</f>
        <v>5.6063243400058269</v>
      </c>
    </row>
    <row r="33" spans="1:13" x14ac:dyDescent="0.3">
      <c r="A33" s="37">
        <v>44105</v>
      </c>
      <c r="B33" s="38">
        <v>124.7</v>
      </c>
      <c r="C33" s="38">
        <v>10</v>
      </c>
      <c r="D33" s="38">
        <v>120.4</v>
      </c>
      <c r="E33" s="38">
        <v>1.6</v>
      </c>
      <c r="F33" s="40"/>
      <c r="G33" s="172"/>
      <c r="H33" s="38">
        <v>131.19999999999999</v>
      </c>
      <c r="I33" s="38">
        <v>11.2</v>
      </c>
      <c r="J33" s="38">
        <v>126.3</v>
      </c>
      <c r="K33" s="38">
        <v>1.7</v>
      </c>
      <c r="L33" s="40"/>
      <c r="M33" s="33"/>
    </row>
    <row r="34" spans="1:13" x14ac:dyDescent="0.3">
      <c r="A34" s="37">
        <v>44075</v>
      </c>
      <c r="B34" s="38">
        <v>114.5</v>
      </c>
      <c r="C34" s="38">
        <v>8.1</v>
      </c>
      <c r="D34" s="38">
        <v>118.5</v>
      </c>
      <c r="E34" s="38">
        <v>-0.2</v>
      </c>
      <c r="F34" s="40">
        <f>AVERAGE(D34:D36)/AVERAGE(D37:D39)-1</f>
        <v>4.294117647058826E-2</v>
      </c>
      <c r="G34" s="172"/>
      <c r="H34" s="38">
        <v>120.2</v>
      </c>
      <c r="I34" s="38">
        <v>9.4</v>
      </c>
      <c r="J34" s="38">
        <v>124.2</v>
      </c>
      <c r="K34" s="38">
        <v>-0.4</v>
      </c>
      <c r="L34" s="40">
        <f>AVERAGE(J34:J36)/AVERAGE(J37:J39)-1</f>
        <v>4.5825133539499685E-2</v>
      </c>
      <c r="M34" s="33"/>
    </row>
    <row r="35" spans="1:13" x14ac:dyDescent="0.3">
      <c r="A35" s="37">
        <v>44044</v>
      </c>
      <c r="B35" s="38">
        <v>113.1</v>
      </c>
      <c r="C35" s="38">
        <v>3.6</v>
      </c>
      <c r="D35" s="38">
        <v>118.7</v>
      </c>
      <c r="E35" s="38">
        <v>1.1000000000000001</v>
      </c>
      <c r="F35" s="40"/>
      <c r="G35" s="172"/>
      <c r="H35" s="38">
        <v>118.4</v>
      </c>
      <c r="I35" s="38">
        <v>5</v>
      </c>
      <c r="J35" s="38">
        <v>124.7</v>
      </c>
      <c r="K35" s="38">
        <v>1.3</v>
      </c>
      <c r="L35" s="40"/>
      <c r="M35" s="33"/>
    </row>
    <row r="36" spans="1:13" x14ac:dyDescent="0.3">
      <c r="A36" s="37">
        <v>44013</v>
      </c>
      <c r="B36" s="38">
        <v>119.3</v>
      </c>
      <c r="C36" s="38">
        <v>5.9</v>
      </c>
      <c r="D36" s="38">
        <v>117.4</v>
      </c>
      <c r="E36" s="38">
        <v>0.2</v>
      </c>
      <c r="F36" s="40"/>
      <c r="G36" s="172"/>
      <c r="H36" s="38">
        <v>124.8</v>
      </c>
      <c r="I36" s="38">
        <v>7.2</v>
      </c>
      <c r="J36" s="38">
        <v>123.1</v>
      </c>
      <c r="K36" s="38">
        <v>0.3</v>
      </c>
      <c r="L36" s="40"/>
      <c r="M36" s="33"/>
    </row>
    <row r="37" spans="1:13" x14ac:dyDescent="0.3">
      <c r="A37" s="37">
        <v>43983</v>
      </c>
      <c r="B37" s="38">
        <v>115.4</v>
      </c>
      <c r="C37" s="38">
        <v>7.1</v>
      </c>
      <c r="D37" s="38">
        <v>117.2</v>
      </c>
      <c r="E37" s="38">
        <v>-0.7</v>
      </c>
      <c r="F37" s="40">
        <f>AVERAGE(D37:D39)/AVERAGE(D40:D42)-1</f>
        <v>9.8010098010097302E-3</v>
      </c>
      <c r="G37" s="171"/>
      <c r="H37" s="38">
        <v>120.8</v>
      </c>
      <c r="I37" s="38">
        <v>8.1</v>
      </c>
      <c r="J37" s="38">
        <v>122.7</v>
      </c>
      <c r="K37" s="38">
        <v>-0.4</v>
      </c>
      <c r="L37" s="40">
        <f>AVERAGE(J37:J39)/AVERAGE(J40:J42)-1</f>
        <v>1.1085844229675956E-2</v>
      </c>
      <c r="M37" s="29"/>
    </row>
    <row r="38" spans="1:13" x14ac:dyDescent="0.3">
      <c r="A38" s="37">
        <v>43952</v>
      </c>
      <c r="B38" s="38">
        <v>116.6</v>
      </c>
      <c r="C38" s="38">
        <v>4.8</v>
      </c>
      <c r="D38" s="38">
        <v>118</v>
      </c>
      <c r="E38" s="38">
        <v>12.6</v>
      </c>
      <c r="F38" s="40"/>
      <c r="G38" s="172"/>
      <c r="H38" s="38">
        <v>122.3</v>
      </c>
      <c r="I38" s="38">
        <v>5.5</v>
      </c>
      <c r="J38" s="38">
        <v>123.2</v>
      </c>
      <c r="K38" s="38">
        <v>12.2</v>
      </c>
      <c r="L38" s="40"/>
      <c r="M38" s="33"/>
    </row>
    <row r="39" spans="1:13" x14ac:dyDescent="0.3">
      <c r="A39" s="37">
        <v>43922</v>
      </c>
      <c r="B39" s="38">
        <v>107.1</v>
      </c>
      <c r="C39" s="38">
        <v>-5.2</v>
      </c>
      <c r="D39" s="38">
        <v>104.8</v>
      </c>
      <c r="E39" s="38">
        <v>-6.3</v>
      </c>
      <c r="F39" s="40"/>
      <c r="G39" s="172"/>
      <c r="H39" s="38">
        <v>112.7</v>
      </c>
      <c r="I39" s="38">
        <v>-4</v>
      </c>
      <c r="J39" s="38">
        <v>109.8</v>
      </c>
      <c r="K39" s="38">
        <v>-6.2</v>
      </c>
      <c r="L39" s="40"/>
      <c r="M39" s="33"/>
    </row>
    <row r="40" spans="1:13" ht="13.5" customHeight="1" x14ac:dyDescent="0.3">
      <c r="A40" s="37">
        <v>43891</v>
      </c>
      <c r="B40" s="38">
        <v>111.1</v>
      </c>
      <c r="C40" s="38">
        <v>1.4</v>
      </c>
      <c r="D40" s="38">
        <v>111.9</v>
      </c>
      <c r="E40" s="38">
        <v>-0.5</v>
      </c>
      <c r="F40" s="40">
        <f>AVERAGE(D40:D42)/AVERAGE(D43:D45)-1</f>
        <v>7.7821011673151474E-3</v>
      </c>
      <c r="G40" s="171"/>
      <c r="H40" s="38">
        <v>116.3</v>
      </c>
      <c r="I40" s="38">
        <v>2.8</v>
      </c>
      <c r="J40" s="38">
        <v>117.1</v>
      </c>
      <c r="K40" s="38">
        <v>-0.3</v>
      </c>
      <c r="L40" s="40">
        <f>AVERAGE(J40:J42)/AVERAGE(J43:J45)-1</f>
        <v>1.3540766349755096E-2</v>
      </c>
      <c r="M40" s="29"/>
    </row>
    <row r="41" spans="1:13" x14ac:dyDescent="0.3">
      <c r="A41" s="37">
        <v>43862</v>
      </c>
      <c r="B41" s="38">
        <v>104.6</v>
      </c>
      <c r="C41" s="38">
        <v>6.5</v>
      </c>
      <c r="D41" s="38">
        <v>112.5</v>
      </c>
      <c r="E41" s="38">
        <v>0.2</v>
      </c>
      <c r="F41" s="40"/>
      <c r="G41" s="172"/>
      <c r="H41" s="38">
        <v>109.1</v>
      </c>
      <c r="I41" s="38">
        <v>7.9</v>
      </c>
      <c r="J41" s="38">
        <v>117.5</v>
      </c>
      <c r="K41" s="38">
        <v>0.3</v>
      </c>
      <c r="L41" s="40"/>
      <c r="M41" s="33"/>
    </row>
    <row r="42" spans="1:13" ht="12.75" customHeight="1" x14ac:dyDescent="0.3">
      <c r="A42" s="37">
        <v>43831</v>
      </c>
      <c r="B42" s="38">
        <v>105.5</v>
      </c>
      <c r="C42" s="38">
        <v>2.6</v>
      </c>
      <c r="D42" s="38">
        <v>112.3</v>
      </c>
      <c r="E42" s="38">
        <v>0.4</v>
      </c>
      <c r="F42" s="40"/>
      <c r="G42" s="172"/>
      <c r="H42" s="38">
        <v>109.4</v>
      </c>
      <c r="I42" s="38">
        <v>3.9</v>
      </c>
      <c r="J42" s="38">
        <v>117.2</v>
      </c>
      <c r="K42" s="38">
        <v>0.7</v>
      </c>
      <c r="L42" s="40"/>
      <c r="M42" s="33"/>
    </row>
    <row r="43" spans="1:13" x14ac:dyDescent="0.3">
      <c r="A43" s="37">
        <v>43800</v>
      </c>
      <c r="B43" s="38">
        <v>126.5</v>
      </c>
      <c r="C43" s="38">
        <v>2.4</v>
      </c>
      <c r="D43" s="38">
        <v>111.9</v>
      </c>
      <c r="E43" s="38">
        <v>0</v>
      </c>
      <c r="F43" s="40">
        <f>AVERAGE(D43:D45)/AVERAGE(D46:D48)-1</f>
        <v>-1.7926501344487367E-3</v>
      </c>
      <c r="G43" s="171">
        <f>AVERAGE(D43:D54)</f>
        <v>110.96666666666668</v>
      </c>
      <c r="H43" s="38">
        <v>131.30000000000001</v>
      </c>
      <c r="I43" s="38">
        <v>3.3</v>
      </c>
      <c r="J43" s="38">
        <v>116.4</v>
      </c>
      <c r="K43" s="38">
        <v>0.1</v>
      </c>
      <c r="L43" s="40">
        <f>AVERAGE(J43:J45)/AVERAGE(J46:J48)-1</f>
        <v>5.7653502450283334E-4</v>
      </c>
      <c r="M43" s="29">
        <f>AVERAGE(J43:J54)</f>
        <v>114.89999999999998</v>
      </c>
    </row>
    <row r="44" spans="1:13" x14ac:dyDescent="0.3">
      <c r="A44" s="37">
        <v>43770</v>
      </c>
      <c r="B44" s="38">
        <v>119.8</v>
      </c>
      <c r="C44" s="38">
        <v>3.2</v>
      </c>
      <c r="D44" s="38">
        <v>111.9</v>
      </c>
      <c r="E44" s="38">
        <v>1.5</v>
      </c>
      <c r="F44" s="40"/>
      <c r="G44" s="65"/>
      <c r="H44" s="38">
        <v>124.6</v>
      </c>
      <c r="I44" s="38">
        <v>3.5</v>
      </c>
      <c r="J44" s="38">
        <v>116.3</v>
      </c>
      <c r="K44" s="38">
        <v>1.7</v>
      </c>
      <c r="L44" s="40"/>
      <c r="M44" s="33"/>
    </row>
    <row r="45" spans="1:13" x14ac:dyDescent="0.3">
      <c r="A45" s="37">
        <v>43739</v>
      </c>
      <c r="B45" s="38">
        <v>113.4</v>
      </c>
      <c r="C45" s="38">
        <v>2.2999999999999998</v>
      </c>
      <c r="D45" s="38">
        <v>110.3</v>
      </c>
      <c r="E45" s="38">
        <v>-1.7</v>
      </c>
      <c r="F45" s="40"/>
      <c r="G45" s="65"/>
      <c r="H45" s="38">
        <v>118</v>
      </c>
      <c r="I45" s="38">
        <v>2.5</v>
      </c>
      <c r="J45" s="38">
        <v>114.4</v>
      </c>
      <c r="K45" s="38">
        <v>-1.5</v>
      </c>
      <c r="L45" s="40"/>
      <c r="M45" s="33"/>
    </row>
    <row r="46" spans="1:13" x14ac:dyDescent="0.3">
      <c r="A46" s="37">
        <v>43709</v>
      </c>
      <c r="B46" s="38">
        <v>105.9</v>
      </c>
      <c r="C46" s="38">
        <v>4</v>
      </c>
      <c r="D46" s="38">
        <v>112.2</v>
      </c>
      <c r="E46" s="38">
        <v>1.2</v>
      </c>
      <c r="F46" s="40">
        <f>AVERAGE(D46:D48)/AVERAGE(D49:D51)-1</f>
        <v>8.4362759867431247E-3</v>
      </c>
      <c r="G46" s="65"/>
      <c r="H46" s="38">
        <v>109.9</v>
      </c>
      <c r="I46" s="38">
        <v>4.0999999999999996</v>
      </c>
      <c r="J46" s="38">
        <v>116.2</v>
      </c>
      <c r="K46" s="38">
        <v>1</v>
      </c>
      <c r="L46" s="40">
        <f>AVERAGE(J46:J48)/AVERAGE(J49:J51)-1</f>
        <v>9.604190919673794E-3</v>
      </c>
      <c r="M46" s="33"/>
    </row>
    <row r="47" spans="1:13" x14ac:dyDescent="0.3">
      <c r="A47" s="37">
        <v>43678</v>
      </c>
      <c r="B47" s="38">
        <v>109.2</v>
      </c>
      <c r="C47" s="38">
        <v>3.5</v>
      </c>
      <c r="D47" s="38">
        <v>110.9</v>
      </c>
      <c r="E47" s="38">
        <v>-0.6</v>
      </c>
      <c r="F47" s="33"/>
      <c r="G47" s="65"/>
      <c r="H47" s="38">
        <v>112.8</v>
      </c>
      <c r="I47" s="38">
        <v>4.3</v>
      </c>
      <c r="J47" s="38">
        <v>115.1</v>
      </c>
      <c r="K47" s="38">
        <v>-0.4</v>
      </c>
      <c r="L47" s="33"/>
      <c r="M47" s="33"/>
    </row>
    <row r="48" spans="1:13" x14ac:dyDescent="0.3">
      <c r="A48" s="37">
        <v>43647</v>
      </c>
      <c r="B48" s="38">
        <v>112.7</v>
      </c>
      <c r="C48" s="38">
        <v>5.9</v>
      </c>
      <c r="D48" s="38">
        <v>111.6</v>
      </c>
      <c r="E48" s="38">
        <v>-0.7</v>
      </c>
      <c r="F48" s="33"/>
      <c r="G48" s="65"/>
      <c r="H48" s="38">
        <v>116.4</v>
      </c>
      <c r="I48" s="38">
        <v>7</v>
      </c>
      <c r="J48" s="38">
        <v>115.6</v>
      </c>
      <c r="K48" s="38">
        <v>-0.8</v>
      </c>
      <c r="L48" s="33"/>
      <c r="M48" s="33"/>
    </row>
    <row r="49" spans="1:13" x14ac:dyDescent="0.3">
      <c r="A49" s="37">
        <v>43617</v>
      </c>
      <c r="B49" s="38">
        <v>107.7</v>
      </c>
      <c r="C49" s="38">
        <v>-1.2</v>
      </c>
      <c r="D49" s="38">
        <v>112.4</v>
      </c>
      <c r="E49" s="38">
        <v>3.1</v>
      </c>
      <c r="F49" s="40">
        <f>AVERAGE(D49:D51)/AVERAGE(D52:D54)-1</f>
        <v>3.0220610456330732E-3</v>
      </c>
      <c r="G49" s="65"/>
      <c r="H49" s="38">
        <v>111.7</v>
      </c>
      <c r="I49" s="38">
        <v>-0.5</v>
      </c>
      <c r="J49" s="38">
        <v>116.5</v>
      </c>
      <c r="K49" s="38">
        <v>3.2</v>
      </c>
      <c r="L49" s="40">
        <f>AVERAGE(J49:J51)/AVERAGE(J52:J54)-1</f>
        <v>7.0339976553341899E-3</v>
      </c>
      <c r="M49" s="33"/>
    </row>
    <row r="50" spans="1:13" x14ac:dyDescent="0.3">
      <c r="A50" s="37">
        <v>43586</v>
      </c>
      <c r="B50" s="38">
        <v>111.3</v>
      </c>
      <c r="C50" s="38">
        <v>4.3</v>
      </c>
      <c r="D50" s="38">
        <v>109</v>
      </c>
      <c r="E50" s="38">
        <v>-1.4</v>
      </c>
      <c r="F50" s="33"/>
      <c r="G50" s="65"/>
      <c r="H50" s="38">
        <v>115.9</v>
      </c>
      <c r="I50" s="38">
        <v>5.0999999999999996</v>
      </c>
      <c r="J50" s="38">
        <v>112.9</v>
      </c>
      <c r="K50" s="38">
        <v>-1.1000000000000001</v>
      </c>
      <c r="L50" s="33"/>
      <c r="M50" s="33"/>
    </row>
    <row r="51" spans="1:13" x14ac:dyDescent="0.3">
      <c r="A51" s="37">
        <v>43556</v>
      </c>
      <c r="B51" s="38">
        <v>113</v>
      </c>
      <c r="C51" s="38">
        <v>6.2</v>
      </c>
      <c r="D51" s="38">
        <v>110.5</v>
      </c>
      <c r="E51" s="38">
        <v>-0.4</v>
      </c>
      <c r="F51" s="33"/>
      <c r="G51" s="65"/>
      <c r="H51" s="38">
        <v>117.4</v>
      </c>
      <c r="I51" s="38">
        <v>7</v>
      </c>
      <c r="J51" s="38">
        <v>114.2</v>
      </c>
      <c r="K51" s="38">
        <v>-0.1</v>
      </c>
      <c r="L51" s="33"/>
      <c r="M51" s="33"/>
    </row>
    <row r="52" spans="1:13" x14ac:dyDescent="0.3">
      <c r="A52" s="37">
        <v>43525</v>
      </c>
      <c r="B52" s="38">
        <v>109.6</v>
      </c>
      <c r="C52" s="38">
        <v>-0.8</v>
      </c>
      <c r="D52" s="38">
        <v>110.9</v>
      </c>
      <c r="E52" s="38">
        <v>0.7</v>
      </c>
      <c r="F52" s="40">
        <f>AVERAGE(D52:D54)/AVERAGE(D55:D57)-1</f>
        <v>1.7527675276752808E-2</v>
      </c>
      <c r="G52" s="65"/>
      <c r="H52" s="38">
        <v>113.1</v>
      </c>
      <c r="I52" s="38">
        <v>-0.5</v>
      </c>
      <c r="J52" s="38">
        <v>114.3</v>
      </c>
      <c r="K52" s="38">
        <v>0.6</v>
      </c>
      <c r="L52" s="40">
        <f>AVERAGE(J52:J54)/AVERAGE(J55:J57)-1</f>
        <v>1.4570324115373179E-2</v>
      </c>
      <c r="M52" s="33"/>
    </row>
    <row r="53" spans="1:13" x14ac:dyDescent="0.3">
      <c r="A53" s="37">
        <v>43497</v>
      </c>
      <c r="B53" s="38">
        <v>98.2</v>
      </c>
      <c r="C53" s="38">
        <v>5.0999999999999996</v>
      </c>
      <c r="D53" s="38">
        <v>110.1</v>
      </c>
      <c r="E53" s="38">
        <v>0.2</v>
      </c>
      <c r="F53" s="33"/>
      <c r="G53" s="65"/>
      <c r="H53" s="38">
        <v>101.1</v>
      </c>
      <c r="I53" s="38">
        <v>6</v>
      </c>
      <c r="J53" s="38">
        <v>113.6</v>
      </c>
      <c r="K53" s="38">
        <v>0.3</v>
      </c>
      <c r="L53" s="33"/>
      <c r="M53" s="33"/>
    </row>
    <row r="54" spans="1:13" x14ac:dyDescent="0.3">
      <c r="A54" s="37">
        <v>43466</v>
      </c>
      <c r="B54" s="38">
        <v>102.8</v>
      </c>
      <c r="C54" s="38">
        <v>4.2</v>
      </c>
      <c r="D54" s="38">
        <v>109.9</v>
      </c>
      <c r="E54" s="38">
        <v>1</v>
      </c>
      <c r="F54" s="33"/>
      <c r="G54" s="65"/>
      <c r="H54" s="38">
        <v>105.3</v>
      </c>
      <c r="I54" s="38">
        <v>4.7</v>
      </c>
      <c r="J54" s="38">
        <v>113.3</v>
      </c>
      <c r="K54" s="38">
        <v>1</v>
      </c>
      <c r="L54" s="33"/>
      <c r="M54" s="33"/>
    </row>
    <row r="55" spans="1:13" x14ac:dyDescent="0.3">
      <c r="A55" s="37">
        <v>43435</v>
      </c>
      <c r="B55" s="38">
        <v>123.5</v>
      </c>
      <c r="C55" s="38">
        <v>-1</v>
      </c>
      <c r="D55" s="38">
        <v>108.8</v>
      </c>
      <c r="E55" s="38">
        <v>0.4</v>
      </c>
      <c r="F55" s="40">
        <f>AVERAGE(D55:D57)/AVERAGE(D58:D60)-1</f>
        <v>8.0595164290140353E-3</v>
      </c>
      <c r="G55" s="171">
        <f>AVERAGE(D55:D66)</f>
        <v>107.45833333333336</v>
      </c>
      <c r="H55" s="38">
        <v>127.1</v>
      </c>
      <c r="I55" s="38">
        <v>-0.4</v>
      </c>
      <c r="J55" s="38">
        <v>112.2</v>
      </c>
      <c r="K55" s="38">
        <v>-0.1</v>
      </c>
      <c r="L55" s="40">
        <f>AVERAGE(J55:J57)/AVERAGE(J58:J60)-1</f>
        <v>1.1428571428571566E-2</v>
      </c>
      <c r="M55" s="29">
        <f>AVERAGE(J55:J66)</f>
        <v>110.64166666666665</v>
      </c>
    </row>
    <row r="56" spans="1:13" x14ac:dyDescent="0.3">
      <c r="A56" s="37">
        <v>43405</v>
      </c>
      <c r="B56" s="38">
        <v>116.1</v>
      </c>
      <c r="C56" s="38">
        <v>2.5</v>
      </c>
      <c r="D56" s="38">
        <v>108.4</v>
      </c>
      <c r="E56" s="38">
        <v>0.4</v>
      </c>
      <c r="F56" s="33"/>
      <c r="G56" s="65"/>
      <c r="H56" s="38">
        <v>120.4</v>
      </c>
      <c r="I56" s="38">
        <v>3.9</v>
      </c>
      <c r="J56" s="38">
        <v>112.3</v>
      </c>
      <c r="K56" s="38">
        <v>0.4</v>
      </c>
      <c r="L56" s="33"/>
      <c r="M56" s="33"/>
    </row>
    <row r="57" spans="1:13" x14ac:dyDescent="0.3">
      <c r="A57" s="37">
        <v>43374</v>
      </c>
      <c r="B57" s="38">
        <v>110.8</v>
      </c>
      <c r="C57" s="38">
        <v>6.5</v>
      </c>
      <c r="D57" s="38">
        <v>108</v>
      </c>
      <c r="E57" s="38">
        <v>0.6</v>
      </c>
      <c r="F57" s="33"/>
      <c r="G57" s="65"/>
      <c r="H57" s="38">
        <v>115.1</v>
      </c>
      <c r="I57" s="38">
        <v>8.1999999999999993</v>
      </c>
      <c r="J57" s="38">
        <v>111.8</v>
      </c>
      <c r="K57" s="38">
        <v>0.5</v>
      </c>
      <c r="L57" s="33"/>
      <c r="M57" s="33"/>
    </row>
    <row r="58" spans="1:13" x14ac:dyDescent="0.3">
      <c r="A58" s="37">
        <v>43344</v>
      </c>
      <c r="B58" s="38">
        <v>101.8</v>
      </c>
      <c r="C58" s="38">
        <v>-2.7</v>
      </c>
      <c r="D58" s="38">
        <v>107.4</v>
      </c>
      <c r="E58" s="38">
        <v>0.1</v>
      </c>
      <c r="F58" s="40">
        <f>AVERAGE(D58:D60)/AVERAGE(D61:D63)-1</f>
        <v>-5.8551617873651152E-3</v>
      </c>
      <c r="G58" s="65"/>
      <c r="H58" s="38">
        <v>105.6</v>
      </c>
      <c r="I58" s="38">
        <v>-1</v>
      </c>
      <c r="J58" s="38">
        <v>111.2</v>
      </c>
      <c r="K58" s="38">
        <v>0.5</v>
      </c>
      <c r="L58" s="40">
        <f>AVERAGE(J58:J60)/AVERAGE(J61:J63)-1</f>
        <v>-3.2973621103118411E-3</v>
      </c>
      <c r="M58" s="33"/>
    </row>
    <row r="59" spans="1:13" x14ac:dyDescent="0.3">
      <c r="A59" s="37">
        <v>43313</v>
      </c>
      <c r="B59" s="38">
        <v>105.5</v>
      </c>
      <c r="C59" s="38">
        <v>2.2999999999999998</v>
      </c>
      <c r="D59" s="38">
        <v>107.3</v>
      </c>
      <c r="E59" s="38">
        <v>-0.6</v>
      </c>
      <c r="F59" s="40"/>
      <c r="G59" s="65"/>
      <c r="H59" s="38">
        <v>108.2</v>
      </c>
      <c r="I59" s="38">
        <v>3.8</v>
      </c>
      <c r="J59" s="38">
        <v>110.6</v>
      </c>
      <c r="K59" s="38">
        <v>-0.1</v>
      </c>
      <c r="L59" s="33"/>
      <c r="M59" s="33"/>
    </row>
    <row r="60" spans="1:13" x14ac:dyDescent="0.3">
      <c r="A60" s="37">
        <v>43282</v>
      </c>
      <c r="B60" s="38">
        <v>106.4</v>
      </c>
      <c r="C60" s="38">
        <v>1.8</v>
      </c>
      <c r="D60" s="38">
        <v>107.9</v>
      </c>
      <c r="E60" s="38">
        <v>-0.2</v>
      </c>
      <c r="F60" s="40"/>
      <c r="G60" s="65"/>
      <c r="H60" s="38">
        <v>108.8</v>
      </c>
      <c r="I60" s="38">
        <v>3</v>
      </c>
      <c r="J60" s="38">
        <v>110.7</v>
      </c>
      <c r="K60" s="38">
        <v>-0.5</v>
      </c>
      <c r="L60" s="33"/>
      <c r="M60" s="33"/>
    </row>
    <row r="61" spans="1:13" x14ac:dyDescent="0.3">
      <c r="A61" s="37">
        <v>43252</v>
      </c>
      <c r="B61" s="38">
        <v>109</v>
      </c>
      <c r="C61" s="38">
        <v>4.0999999999999996</v>
      </c>
      <c r="D61" s="38">
        <v>108.1</v>
      </c>
      <c r="E61" s="38">
        <v>0.8</v>
      </c>
      <c r="F61" s="40">
        <f>AVERAGE(D61:D63)/AVERAGE(D64:D66)-1</f>
        <v>2.3013871374526929E-2</v>
      </c>
      <c r="G61" s="65"/>
      <c r="H61" s="38">
        <v>112.3</v>
      </c>
      <c r="I61" s="38">
        <v>5.8</v>
      </c>
      <c r="J61" s="38">
        <v>111.3</v>
      </c>
      <c r="K61" s="38">
        <v>0.9</v>
      </c>
      <c r="L61" s="40">
        <f>AVERAGE(J61:J63)/AVERAGE(J64:J66)-1</f>
        <v>2.5514909314479084E-2</v>
      </c>
      <c r="M61" s="33"/>
    </row>
    <row r="62" spans="1:13" x14ac:dyDescent="0.3">
      <c r="A62" s="37">
        <v>43221</v>
      </c>
      <c r="B62" s="38">
        <v>106.7</v>
      </c>
      <c r="C62" s="38">
        <v>-0.6</v>
      </c>
      <c r="D62" s="38">
        <v>107.2</v>
      </c>
      <c r="E62" s="38">
        <v>-1.8</v>
      </c>
      <c r="F62" s="33"/>
      <c r="G62" s="65"/>
      <c r="H62" s="38">
        <v>110.3</v>
      </c>
      <c r="I62" s="38">
        <v>1</v>
      </c>
      <c r="J62" s="38">
        <v>110.3</v>
      </c>
      <c r="K62" s="38">
        <v>-1.5</v>
      </c>
      <c r="L62" s="33"/>
      <c r="M62" s="33"/>
    </row>
    <row r="63" spans="1:13" x14ac:dyDescent="0.3">
      <c r="A63" s="37">
        <v>43191</v>
      </c>
      <c r="B63" s="38">
        <v>106.4</v>
      </c>
      <c r="C63" s="38">
        <v>2.2999999999999998</v>
      </c>
      <c r="D63" s="38">
        <v>109.2</v>
      </c>
      <c r="E63" s="38">
        <v>2.7</v>
      </c>
      <c r="F63" s="33"/>
      <c r="G63" s="65"/>
      <c r="H63" s="38">
        <v>109.7</v>
      </c>
      <c r="I63" s="38">
        <v>3.5</v>
      </c>
      <c r="J63" s="38">
        <v>112</v>
      </c>
      <c r="K63" s="38">
        <v>2.6</v>
      </c>
      <c r="L63" s="33"/>
      <c r="M63" s="33"/>
    </row>
    <row r="64" spans="1:13" x14ac:dyDescent="0.3">
      <c r="A64" s="37">
        <v>43160</v>
      </c>
      <c r="B64" s="38">
        <v>110.5</v>
      </c>
      <c r="C64" s="38">
        <v>2.2000000000000002</v>
      </c>
      <c r="D64" s="38">
        <v>106.3</v>
      </c>
      <c r="E64" s="38">
        <v>1.2</v>
      </c>
      <c r="F64" s="40">
        <f>AVERAGE(D64:D66)/AVERAGE(D67:D69)-1</f>
        <v>-1.3374805598755701E-2</v>
      </c>
      <c r="G64" s="65"/>
      <c r="H64" s="38">
        <v>113.7</v>
      </c>
      <c r="I64" s="38">
        <v>3.3</v>
      </c>
      <c r="J64" s="38">
        <v>109.2</v>
      </c>
      <c r="K64" s="38">
        <v>1.6</v>
      </c>
      <c r="L64" s="40">
        <f>AVERAGE(J64:J66)/AVERAGE(J67:J69)-1</f>
        <v>-9.7412480974126137E-3</v>
      </c>
      <c r="M64" s="33"/>
    </row>
    <row r="65" spans="1:13" x14ac:dyDescent="0.3">
      <c r="A65" s="37">
        <v>43132</v>
      </c>
      <c r="B65" s="38">
        <v>93.4</v>
      </c>
      <c r="C65" s="38">
        <v>1.5</v>
      </c>
      <c r="D65" s="38">
        <v>105</v>
      </c>
      <c r="E65" s="38">
        <v>-0.8</v>
      </c>
      <c r="F65" s="33"/>
      <c r="G65" s="65"/>
      <c r="H65" s="38">
        <v>95.4</v>
      </c>
      <c r="I65" s="38">
        <v>2.4</v>
      </c>
      <c r="J65" s="38">
        <v>107.5</v>
      </c>
      <c r="K65" s="38">
        <v>-1</v>
      </c>
      <c r="L65" s="33"/>
      <c r="M65" s="33"/>
    </row>
    <row r="66" spans="1:13" x14ac:dyDescent="0.3">
      <c r="A66" s="37">
        <v>43101</v>
      </c>
      <c r="B66" s="38">
        <v>98.7</v>
      </c>
      <c r="C66" s="38">
        <v>2.7</v>
      </c>
      <c r="D66" s="38">
        <v>105.9</v>
      </c>
      <c r="E66" s="38">
        <v>-3</v>
      </c>
      <c r="F66" s="33"/>
      <c r="G66" s="65"/>
      <c r="H66" s="38">
        <v>100.6</v>
      </c>
      <c r="I66" s="38">
        <v>3.9</v>
      </c>
      <c r="J66" s="38">
        <v>108.6</v>
      </c>
      <c r="K66" s="38">
        <v>-2.9</v>
      </c>
      <c r="L66" s="33"/>
      <c r="M66" s="33"/>
    </row>
    <row r="67" spans="1:13" x14ac:dyDescent="0.3">
      <c r="A67" s="37">
        <v>43070</v>
      </c>
      <c r="B67" s="38">
        <v>124.8</v>
      </c>
      <c r="C67" s="38">
        <v>0.6</v>
      </c>
      <c r="D67" s="38">
        <v>109.2</v>
      </c>
      <c r="E67" s="38">
        <v>2.4</v>
      </c>
      <c r="F67" s="40">
        <f>AVERAGE(D67:D69)/AVERAGE(D70:D72)-1</f>
        <v>1.0688462747563632E-2</v>
      </c>
      <c r="G67" s="171">
        <f>AVERAGE(D67:D78)</f>
        <v>105.73333333333333</v>
      </c>
      <c r="H67" s="38">
        <v>127.6</v>
      </c>
      <c r="I67" s="38">
        <v>1.7</v>
      </c>
      <c r="J67" s="38">
        <v>111.9</v>
      </c>
      <c r="K67" s="38">
        <v>2.8</v>
      </c>
      <c r="L67" s="40">
        <f>AVERAGE(J67:J69)/AVERAGE(J70:J72)-1</f>
        <v>1.6084132384782013E-2</v>
      </c>
      <c r="M67" s="29">
        <f>AVERAGE(J67:J78)</f>
        <v>107.49166666666667</v>
      </c>
    </row>
    <row r="68" spans="1:13" x14ac:dyDescent="0.3">
      <c r="A68" s="37">
        <v>43040</v>
      </c>
      <c r="B68" s="38">
        <v>113.3</v>
      </c>
      <c r="C68" s="38">
        <v>5</v>
      </c>
      <c r="D68" s="38">
        <v>106.6</v>
      </c>
      <c r="E68" s="38">
        <v>0.9</v>
      </c>
      <c r="F68" s="33"/>
      <c r="G68" s="65"/>
      <c r="H68" s="38">
        <v>115.9</v>
      </c>
      <c r="I68" s="38">
        <v>6.2</v>
      </c>
      <c r="J68" s="38">
        <v>108.9</v>
      </c>
      <c r="K68" s="38">
        <v>1.1000000000000001</v>
      </c>
      <c r="L68" s="33"/>
      <c r="M68" s="33"/>
    </row>
    <row r="69" spans="1:13" x14ac:dyDescent="0.3">
      <c r="A69" s="37">
        <v>43009</v>
      </c>
      <c r="B69" s="38">
        <v>104</v>
      </c>
      <c r="C69" s="38">
        <v>-0.6</v>
      </c>
      <c r="D69" s="38">
        <v>105.7</v>
      </c>
      <c r="E69" s="38">
        <v>-1.2</v>
      </c>
      <c r="F69" s="33"/>
      <c r="G69" s="65"/>
      <c r="H69" s="38">
        <v>106.4</v>
      </c>
      <c r="I69" s="38">
        <v>0.6</v>
      </c>
      <c r="J69" s="38">
        <v>107.7</v>
      </c>
      <c r="K69" s="38">
        <v>-1.2</v>
      </c>
      <c r="L69" s="33"/>
      <c r="M69" s="33"/>
    </row>
    <row r="70" spans="1:13" x14ac:dyDescent="0.3">
      <c r="A70" s="37">
        <v>42979</v>
      </c>
      <c r="B70" s="38">
        <v>104.6</v>
      </c>
      <c r="C70" s="38">
        <v>5.0999999999999996</v>
      </c>
      <c r="D70" s="38">
        <v>107</v>
      </c>
      <c r="E70" s="38">
        <v>1.7</v>
      </c>
      <c r="F70" s="40">
        <f>AVERAGE(D70:D72)/AVERAGE(D73:D75)-1</f>
        <v>5.6907998735380438E-3</v>
      </c>
      <c r="G70" s="65"/>
      <c r="H70" s="38">
        <v>106.7</v>
      </c>
      <c r="I70" s="38">
        <v>6.6</v>
      </c>
      <c r="J70" s="38">
        <v>109</v>
      </c>
      <c r="K70" s="38">
        <v>2</v>
      </c>
      <c r="L70" s="40">
        <f>AVERAGE(J70:J72)/AVERAGE(J73:J75)-1</f>
        <v>8.736349453978276E-3</v>
      </c>
      <c r="M70" s="33"/>
    </row>
    <row r="71" spans="1:13" x14ac:dyDescent="0.3">
      <c r="A71" s="37">
        <v>42948</v>
      </c>
      <c r="B71" s="38">
        <v>103.1</v>
      </c>
      <c r="C71" s="38">
        <v>3.1</v>
      </c>
      <c r="D71" s="38">
        <v>105.2</v>
      </c>
      <c r="E71" s="38">
        <v>-0.7</v>
      </c>
      <c r="F71" s="33"/>
      <c r="G71" s="65"/>
      <c r="H71" s="38">
        <v>104.2</v>
      </c>
      <c r="I71" s="38">
        <v>4.4000000000000004</v>
      </c>
      <c r="J71" s="38">
        <v>106.9</v>
      </c>
      <c r="K71" s="38">
        <v>-0.5</v>
      </c>
      <c r="L71" s="33"/>
      <c r="M71" s="33"/>
    </row>
    <row r="72" spans="1:13" x14ac:dyDescent="0.3">
      <c r="A72" s="37">
        <v>42917</v>
      </c>
      <c r="B72" s="38">
        <v>104.5</v>
      </c>
      <c r="C72" s="38">
        <v>3.2</v>
      </c>
      <c r="D72" s="38">
        <v>105.9</v>
      </c>
      <c r="E72" s="38">
        <v>-0.1</v>
      </c>
      <c r="F72" s="33"/>
      <c r="G72" s="65"/>
      <c r="H72" s="38">
        <v>105.6</v>
      </c>
      <c r="I72" s="38">
        <v>4.5</v>
      </c>
      <c r="J72" s="38">
        <v>107.4</v>
      </c>
      <c r="K72" s="38">
        <v>0</v>
      </c>
      <c r="L72" s="33"/>
      <c r="M72" s="33"/>
    </row>
    <row r="73" spans="1:13" x14ac:dyDescent="0.3">
      <c r="A73" s="37">
        <v>42887</v>
      </c>
      <c r="B73" s="38">
        <v>104.7</v>
      </c>
      <c r="C73" s="38">
        <v>3.2</v>
      </c>
      <c r="D73" s="38">
        <v>106</v>
      </c>
      <c r="E73" s="38">
        <v>0.3</v>
      </c>
      <c r="F73" s="40">
        <f>AVERAGE(D73:D75)/AVERAGE(D76:D78)-1</f>
        <v>1.0866091403004097E-2</v>
      </c>
      <c r="G73" s="65"/>
      <c r="H73" s="38">
        <v>106.1</v>
      </c>
      <c r="I73" s="38">
        <v>4.3</v>
      </c>
      <c r="J73" s="38">
        <v>107.4</v>
      </c>
      <c r="K73" s="38">
        <v>0.3</v>
      </c>
      <c r="L73" s="40">
        <f>AVERAGE(J73:J75)/AVERAGE(J76:J78)-1</f>
        <v>9.1309823677581115E-3</v>
      </c>
      <c r="M73" s="33"/>
    </row>
    <row r="74" spans="1:13" x14ac:dyDescent="0.3">
      <c r="A74" s="37">
        <v>42856</v>
      </c>
      <c r="B74" s="38">
        <v>107.3</v>
      </c>
      <c r="C74" s="38">
        <v>6.9</v>
      </c>
      <c r="D74" s="38">
        <v>105.7</v>
      </c>
      <c r="E74" s="38">
        <v>1.1000000000000001</v>
      </c>
      <c r="F74" s="33"/>
      <c r="G74" s="65"/>
      <c r="H74" s="38">
        <v>109.2</v>
      </c>
      <c r="I74" s="38">
        <v>8.1999999999999993</v>
      </c>
      <c r="J74" s="38">
        <v>107.1</v>
      </c>
      <c r="K74" s="38">
        <v>1</v>
      </c>
      <c r="L74" s="33"/>
      <c r="M74" s="33"/>
    </row>
    <row r="75" spans="1:13" x14ac:dyDescent="0.3">
      <c r="A75" s="37">
        <v>42826</v>
      </c>
      <c r="B75" s="38">
        <v>104</v>
      </c>
      <c r="C75" s="38">
        <v>0.9</v>
      </c>
      <c r="D75" s="38">
        <v>104.6</v>
      </c>
      <c r="E75" s="38">
        <v>-1.6</v>
      </c>
      <c r="F75" s="33"/>
      <c r="G75" s="65"/>
      <c r="H75" s="38">
        <v>106</v>
      </c>
      <c r="I75" s="38">
        <v>2.1</v>
      </c>
      <c r="J75" s="38">
        <v>106</v>
      </c>
      <c r="K75" s="38">
        <v>-1.8</v>
      </c>
      <c r="L75" s="33"/>
      <c r="M75" s="33"/>
    </row>
    <row r="76" spans="1:13" x14ac:dyDescent="0.3">
      <c r="A76" s="37">
        <v>42795</v>
      </c>
      <c r="B76" s="38">
        <v>108.1</v>
      </c>
      <c r="C76" s="38">
        <v>5.7</v>
      </c>
      <c r="D76" s="38">
        <v>106.3</v>
      </c>
      <c r="E76" s="38">
        <v>2.6</v>
      </c>
      <c r="F76" s="40">
        <f>AVERAGE(D76:D78)/AVERAGE(D79:D81)-1</f>
        <v>2.8846153846153744E-3</v>
      </c>
      <c r="G76" s="65"/>
      <c r="H76" s="38">
        <v>110.1</v>
      </c>
      <c r="I76" s="38">
        <v>7.4</v>
      </c>
      <c r="J76" s="38">
        <v>107.9</v>
      </c>
      <c r="K76" s="38">
        <v>2.6</v>
      </c>
      <c r="L76" s="40">
        <f>AVERAGE(J76:J78)/AVERAGE(J79:J81)-1</f>
        <v>7.2946400253726118E-3</v>
      </c>
      <c r="M76" s="33"/>
    </row>
    <row r="77" spans="1:13" x14ac:dyDescent="0.3">
      <c r="A77" s="37">
        <v>42767</v>
      </c>
      <c r="B77" s="38">
        <v>92</v>
      </c>
      <c r="C77" s="38">
        <v>-1.5</v>
      </c>
      <c r="D77" s="38">
        <v>103.6</v>
      </c>
      <c r="E77" s="38">
        <v>0.6</v>
      </c>
      <c r="F77" s="33"/>
      <c r="G77" s="65"/>
      <c r="H77" s="38">
        <v>93.2</v>
      </c>
      <c r="I77" s="38">
        <v>0.4</v>
      </c>
      <c r="J77" s="38">
        <v>105.2</v>
      </c>
      <c r="K77" s="38">
        <v>0.7</v>
      </c>
      <c r="L77" s="33"/>
      <c r="M77" s="33"/>
    </row>
    <row r="78" spans="1:13" x14ac:dyDescent="0.3">
      <c r="A78" s="37">
        <v>42736</v>
      </c>
      <c r="B78" s="38">
        <v>96.1</v>
      </c>
      <c r="C78" s="38">
        <v>3.8</v>
      </c>
      <c r="D78" s="38">
        <v>103</v>
      </c>
      <c r="E78" s="38">
        <v>-2.4</v>
      </c>
      <c r="F78" s="33"/>
      <c r="G78" s="65"/>
      <c r="H78" s="38">
        <v>96.8</v>
      </c>
      <c r="I78" s="38">
        <v>5.6</v>
      </c>
      <c r="J78" s="38">
        <v>104.5</v>
      </c>
      <c r="K78" s="38">
        <v>-2.2000000000000002</v>
      </c>
      <c r="L78" s="33"/>
      <c r="M78" s="33"/>
    </row>
    <row r="79" spans="1:13" x14ac:dyDescent="0.3">
      <c r="A79" s="37">
        <v>42705</v>
      </c>
      <c r="B79" s="38">
        <v>124.1</v>
      </c>
      <c r="C79" s="38">
        <v>2.6</v>
      </c>
      <c r="D79" s="38">
        <v>105.1</v>
      </c>
      <c r="E79" s="38">
        <v>2.8</v>
      </c>
      <c r="F79" s="40">
        <f>AVERAGE(D79:D81)/AVERAGE(D82:D84)-1</f>
        <v>1.9274746814766264E-2</v>
      </c>
      <c r="G79" s="171">
        <f>AVERAGE(D79:D90)</f>
        <v>102.10000000000001</v>
      </c>
      <c r="H79" s="38">
        <v>125.5</v>
      </c>
      <c r="I79" s="38">
        <v>4</v>
      </c>
      <c r="J79" s="38">
        <v>106.5</v>
      </c>
      <c r="K79" s="38">
        <v>3.1</v>
      </c>
      <c r="L79" s="40">
        <f>AVERAGE(J79:J81)/AVERAGE(J82:J84)-1</f>
        <v>2.7035830618892698E-2</v>
      </c>
      <c r="M79" s="29">
        <f>AVERAGE(J79:J90)</f>
        <v>102.39166666666665</v>
      </c>
    </row>
    <row r="80" spans="1:13" x14ac:dyDescent="0.3">
      <c r="A80" s="37">
        <v>42675</v>
      </c>
      <c r="B80" s="38">
        <v>107.9</v>
      </c>
      <c r="C80" s="38">
        <v>4.8</v>
      </c>
      <c r="D80" s="38">
        <v>102.2</v>
      </c>
      <c r="E80" s="38">
        <v>-2.4</v>
      </c>
      <c r="F80" s="33"/>
      <c r="G80" s="65"/>
      <c r="H80" s="38">
        <v>109.1</v>
      </c>
      <c r="I80" s="38">
        <v>5.4</v>
      </c>
      <c r="J80" s="38">
        <v>103.3</v>
      </c>
      <c r="K80" s="38">
        <v>-2.1</v>
      </c>
      <c r="L80" s="33"/>
      <c r="M80" s="33"/>
    </row>
    <row r="81" spans="1:13" x14ac:dyDescent="0.3">
      <c r="A81" s="37">
        <v>42644</v>
      </c>
      <c r="B81" s="38">
        <v>104.6</v>
      </c>
      <c r="C81" s="38">
        <v>0.2</v>
      </c>
      <c r="D81" s="38">
        <v>104.7</v>
      </c>
      <c r="E81" s="38">
        <v>3.4</v>
      </c>
      <c r="F81" s="33"/>
      <c r="G81" s="65"/>
      <c r="H81" s="38">
        <v>105.8</v>
      </c>
      <c r="I81" s="38">
        <v>0.9</v>
      </c>
      <c r="J81" s="38">
        <v>105.5</v>
      </c>
      <c r="K81" s="38">
        <v>3.7</v>
      </c>
      <c r="L81" s="33"/>
      <c r="M81" s="33"/>
    </row>
    <row r="82" spans="1:13" x14ac:dyDescent="0.3">
      <c r="A82" s="37">
        <v>42614</v>
      </c>
      <c r="B82" s="38">
        <v>99.5</v>
      </c>
      <c r="C82" s="38">
        <v>1.1000000000000001</v>
      </c>
      <c r="D82" s="38">
        <v>101.3</v>
      </c>
      <c r="E82" s="38">
        <v>-1.2</v>
      </c>
      <c r="F82" s="40">
        <f>AVERAGE(D82:D84)/AVERAGE(D85:D87)-1</f>
        <v>1.0231023102310388E-2</v>
      </c>
      <c r="G82" s="65"/>
      <c r="H82" s="38">
        <v>100.1</v>
      </c>
      <c r="I82" s="38">
        <v>1.5</v>
      </c>
      <c r="J82" s="38">
        <v>101.7</v>
      </c>
      <c r="K82" s="38">
        <v>-1.1000000000000001</v>
      </c>
      <c r="L82" s="40">
        <f>AVERAGE(J82:J84)/AVERAGE(J85:J87)-1</f>
        <v>1.253298153034299E-2</v>
      </c>
      <c r="M82" s="33"/>
    </row>
    <row r="83" spans="1:13" x14ac:dyDescent="0.3">
      <c r="A83" s="37">
        <v>42583</v>
      </c>
      <c r="B83" s="38">
        <v>100</v>
      </c>
      <c r="C83" s="38">
        <v>4.4000000000000004</v>
      </c>
      <c r="D83" s="38">
        <v>102.5</v>
      </c>
      <c r="E83" s="38">
        <v>0.2</v>
      </c>
      <c r="F83" s="33"/>
      <c r="G83" s="65"/>
      <c r="H83" s="38">
        <v>99.8</v>
      </c>
      <c r="I83" s="38">
        <v>4.5999999999999996</v>
      </c>
      <c r="J83" s="38">
        <v>102.8</v>
      </c>
      <c r="K83" s="38">
        <v>0.3</v>
      </c>
      <c r="L83" s="33"/>
      <c r="M83" s="33"/>
    </row>
    <row r="84" spans="1:13" x14ac:dyDescent="0.3">
      <c r="A84" s="37">
        <v>42552</v>
      </c>
      <c r="B84" s="38">
        <v>101.3</v>
      </c>
      <c r="C84" s="38">
        <v>-1.7</v>
      </c>
      <c r="D84" s="38">
        <v>102.3</v>
      </c>
      <c r="E84" s="38">
        <v>1.3</v>
      </c>
      <c r="F84" s="33"/>
      <c r="G84" s="65"/>
      <c r="H84" s="38">
        <v>101.1</v>
      </c>
      <c r="I84" s="38">
        <v>-1.4</v>
      </c>
      <c r="J84" s="38">
        <v>102.5</v>
      </c>
      <c r="K84" s="38">
        <v>1.4</v>
      </c>
      <c r="L84" s="33"/>
      <c r="M84" s="33"/>
    </row>
    <row r="85" spans="1:13" x14ac:dyDescent="0.3">
      <c r="A85" s="37">
        <v>42522</v>
      </c>
      <c r="B85" s="38">
        <v>101.5</v>
      </c>
      <c r="C85" s="38">
        <v>2.6</v>
      </c>
      <c r="D85" s="38">
        <v>101</v>
      </c>
      <c r="E85" s="38">
        <v>-0.3</v>
      </c>
      <c r="F85" s="40">
        <f>AVERAGE(D85:D87)/AVERAGE(D88:D90)-1</f>
        <v>-3.6172311739559593E-3</v>
      </c>
      <c r="G85" s="65"/>
      <c r="H85" s="38">
        <v>101.7</v>
      </c>
      <c r="I85" s="38">
        <v>2.6</v>
      </c>
      <c r="J85" s="38">
        <v>101.1</v>
      </c>
      <c r="K85" s="38">
        <v>-0.2</v>
      </c>
      <c r="L85" s="40">
        <f>AVERAGE(J85:J87)/AVERAGE(J88:J90)-1</f>
        <v>0</v>
      </c>
      <c r="M85" s="33"/>
    </row>
    <row r="86" spans="1:13" x14ac:dyDescent="0.3">
      <c r="A86" s="37">
        <v>42491</v>
      </c>
      <c r="B86" s="38">
        <v>100.4</v>
      </c>
      <c r="C86" s="38">
        <v>2.9</v>
      </c>
      <c r="D86" s="38">
        <v>101.3</v>
      </c>
      <c r="E86" s="38">
        <v>0.6</v>
      </c>
      <c r="F86" s="33"/>
      <c r="G86" s="65"/>
      <c r="H86" s="38">
        <v>100.9</v>
      </c>
      <c r="I86" s="38">
        <v>2.9</v>
      </c>
      <c r="J86" s="38">
        <v>101.3</v>
      </c>
      <c r="K86" s="38">
        <v>0.5</v>
      </c>
      <c r="L86" s="33"/>
      <c r="M86" s="33"/>
    </row>
    <row r="87" spans="1:13" x14ac:dyDescent="0.3">
      <c r="A87" s="37">
        <v>42461</v>
      </c>
      <c r="B87" s="38">
        <v>103.1</v>
      </c>
      <c r="C87" s="38">
        <v>4.7</v>
      </c>
      <c r="D87" s="38">
        <v>100.7</v>
      </c>
      <c r="E87" s="38">
        <v>-0.2</v>
      </c>
      <c r="F87" s="33"/>
      <c r="G87" s="65"/>
      <c r="H87" s="38">
        <v>103.8</v>
      </c>
      <c r="I87" s="38">
        <v>4.7</v>
      </c>
      <c r="J87" s="38">
        <v>100.8</v>
      </c>
      <c r="K87" s="38">
        <v>0.1</v>
      </c>
      <c r="L87" s="33"/>
      <c r="M87" s="33"/>
    </row>
    <row r="88" spans="1:13" x14ac:dyDescent="0.3">
      <c r="A88" s="37">
        <v>42430</v>
      </c>
      <c r="B88" s="38">
        <v>102.3</v>
      </c>
      <c r="C88" s="38">
        <v>2.4</v>
      </c>
      <c r="D88" s="38">
        <v>100.9</v>
      </c>
      <c r="E88" s="38">
        <v>-0.4</v>
      </c>
      <c r="F88" s="40">
        <f>AVERAGE(D88:D90)/AVERAGE(D91:D93)-1</f>
        <v>1.6469038208168918E-3</v>
      </c>
      <c r="G88" s="65"/>
      <c r="H88" s="38">
        <v>102.5</v>
      </c>
      <c r="I88" s="38">
        <v>2.2999999999999998</v>
      </c>
      <c r="J88" s="38">
        <v>100.7</v>
      </c>
      <c r="K88" s="38">
        <v>-0.2</v>
      </c>
      <c r="L88" s="40">
        <f>AVERAGE(J88:J90)/AVERAGE(J91:J93)-1</f>
        <v>-2.959552778691199E-3</v>
      </c>
      <c r="M88" s="33"/>
    </row>
    <row r="89" spans="1:13" x14ac:dyDescent="0.3">
      <c r="A89" s="37">
        <v>42401</v>
      </c>
      <c r="B89" s="38">
        <v>93.4</v>
      </c>
      <c r="C89" s="38">
        <v>7.2</v>
      </c>
      <c r="D89" s="38">
        <v>101.3</v>
      </c>
      <c r="E89" s="38">
        <v>-0.6</v>
      </c>
      <c r="F89" s="33"/>
      <c r="G89" s="65"/>
      <c r="H89" s="38">
        <v>92.8</v>
      </c>
      <c r="I89" s="38">
        <v>7.2</v>
      </c>
      <c r="J89" s="38">
        <v>100.9</v>
      </c>
      <c r="K89" s="38">
        <v>-0.7</v>
      </c>
      <c r="L89" s="33"/>
      <c r="M89" s="33"/>
    </row>
    <row r="90" spans="1:13" x14ac:dyDescent="0.3">
      <c r="A90" s="37">
        <v>42370</v>
      </c>
      <c r="B90" s="38">
        <v>92.6</v>
      </c>
      <c r="C90" s="38">
        <v>0.3</v>
      </c>
      <c r="D90" s="38">
        <v>101.9</v>
      </c>
      <c r="E90" s="38">
        <v>-0.4</v>
      </c>
      <c r="F90" s="33"/>
      <c r="G90" s="65"/>
      <c r="H90" s="38">
        <v>91.7</v>
      </c>
      <c r="I90" s="38">
        <v>0.4</v>
      </c>
      <c r="J90" s="38">
        <v>101.6</v>
      </c>
      <c r="K90" s="38">
        <v>-0.7</v>
      </c>
      <c r="L90" s="33"/>
      <c r="M90" s="33"/>
    </row>
    <row r="91" spans="1:13" x14ac:dyDescent="0.3">
      <c r="A91" s="37">
        <v>42339</v>
      </c>
      <c r="B91" s="38">
        <v>121</v>
      </c>
      <c r="C91" s="38">
        <v>5.8</v>
      </c>
      <c r="D91" s="38">
        <v>102.2</v>
      </c>
      <c r="E91" s="38">
        <v>1.6</v>
      </c>
      <c r="F91" s="40">
        <f>AVERAGE(D91:D93)/AVERAGE(D94:D96)-1</f>
        <v>3.6363636363636598E-3</v>
      </c>
      <c r="G91" s="171">
        <f>AVERAGE(D91:D102)</f>
        <v>100.05833333333332</v>
      </c>
      <c r="H91" s="38">
        <v>120.7</v>
      </c>
      <c r="I91" s="38">
        <v>6.3</v>
      </c>
      <c r="J91" s="38">
        <v>102.2</v>
      </c>
      <c r="K91" s="38">
        <v>1.2</v>
      </c>
      <c r="L91" s="40">
        <f>AVERAGE(J91:J93)/AVERAGE(J94:J96)-1</f>
        <v>5.289256198347303E-3</v>
      </c>
      <c r="M91" s="29">
        <f>AVERAGE(J91:J102)</f>
        <v>100.04166666666667</v>
      </c>
    </row>
    <row r="92" spans="1:13" x14ac:dyDescent="0.3">
      <c r="A92" s="37">
        <v>42309</v>
      </c>
      <c r="B92" s="38">
        <v>103</v>
      </c>
      <c r="C92" s="38">
        <v>4.4000000000000004</v>
      </c>
      <c r="D92" s="38">
        <v>100.6</v>
      </c>
      <c r="E92" s="38">
        <v>-0.2</v>
      </c>
      <c r="F92" s="33"/>
      <c r="G92" s="65"/>
      <c r="H92" s="38">
        <v>103.5</v>
      </c>
      <c r="I92" s="38">
        <v>5.0999999999999996</v>
      </c>
      <c r="J92" s="38">
        <v>101</v>
      </c>
      <c r="K92" s="38">
        <v>0.1</v>
      </c>
      <c r="L92" s="33"/>
      <c r="M92" s="33"/>
    </row>
    <row r="93" spans="1:13" x14ac:dyDescent="0.3">
      <c r="A93" s="37">
        <v>42278</v>
      </c>
      <c r="B93" s="38">
        <v>104.4</v>
      </c>
      <c r="C93" s="38">
        <v>3.9</v>
      </c>
      <c r="D93" s="38">
        <v>100.8</v>
      </c>
      <c r="E93" s="38">
        <v>0</v>
      </c>
      <c r="F93" s="33"/>
      <c r="G93" s="65"/>
      <c r="H93" s="38">
        <v>104.9</v>
      </c>
      <c r="I93" s="38">
        <v>4.0999999999999996</v>
      </c>
      <c r="J93" s="38">
        <v>100.9</v>
      </c>
      <c r="K93" s="38">
        <v>0.1</v>
      </c>
      <c r="L93" s="33"/>
      <c r="M93" s="33"/>
    </row>
    <row r="94" spans="1:13" x14ac:dyDescent="0.3">
      <c r="A94" s="37">
        <v>42248</v>
      </c>
      <c r="B94" s="38">
        <v>98.4</v>
      </c>
      <c r="C94" s="38">
        <v>4.9000000000000004</v>
      </c>
      <c r="D94" s="38">
        <v>100.8</v>
      </c>
      <c r="E94" s="38">
        <v>0.1</v>
      </c>
      <c r="F94" s="40">
        <f>AVERAGE(D94:D96)/AVERAGE(D97:D99)-1</f>
        <v>1.1705685618728978E-2</v>
      </c>
      <c r="G94" s="65"/>
      <c r="H94" s="38">
        <v>98.6</v>
      </c>
      <c r="I94" s="38">
        <v>4.7</v>
      </c>
      <c r="J94" s="38">
        <v>100.8</v>
      </c>
      <c r="K94" s="38">
        <v>0</v>
      </c>
      <c r="L94" s="40">
        <f>AVERAGE(J94:J96)/AVERAGE(J97:J99)-1</f>
        <v>1.1367435640253998E-2</v>
      </c>
      <c r="M94" s="33"/>
    </row>
    <row r="95" spans="1:13" x14ac:dyDescent="0.3">
      <c r="A95" s="37">
        <v>42217</v>
      </c>
      <c r="B95" s="38">
        <v>95.8</v>
      </c>
      <c r="C95" s="38">
        <v>3.2</v>
      </c>
      <c r="D95" s="38">
        <v>100.7</v>
      </c>
      <c r="E95" s="38">
        <v>-0.3</v>
      </c>
      <c r="F95" s="33"/>
      <c r="G95" s="65"/>
      <c r="H95" s="38">
        <v>95.4</v>
      </c>
      <c r="I95" s="38">
        <v>2.9</v>
      </c>
      <c r="J95" s="38">
        <v>100.8</v>
      </c>
      <c r="K95" s="38">
        <v>-0.1</v>
      </c>
      <c r="L95" s="33"/>
      <c r="M95" s="33"/>
    </row>
    <row r="96" spans="1:13" x14ac:dyDescent="0.3">
      <c r="A96" s="37">
        <v>42186</v>
      </c>
      <c r="B96" s="38">
        <v>103</v>
      </c>
      <c r="C96" s="38">
        <v>6.1</v>
      </c>
      <c r="D96" s="38">
        <v>101</v>
      </c>
      <c r="E96" s="38">
        <v>1.4</v>
      </c>
      <c r="F96" s="33"/>
      <c r="G96" s="65"/>
      <c r="H96" s="38">
        <v>102.5</v>
      </c>
      <c r="I96" s="38">
        <v>5.6</v>
      </c>
      <c r="J96" s="38">
        <v>100.9</v>
      </c>
      <c r="K96" s="38">
        <v>1.2</v>
      </c>
      <c r="L96" s="33"/>
      <c r="M96" s="33"/>
    </row>
    <row r="97" spans="1:13" x14ac:dyDescent="0.3">
      <c r="A97" s="37">
        <v>42156</v>
      </c>
      <c r="B97" s="38">
        <v>98.9</v>
      </c>
      <c r="C97" s="38">
        <v>7.2</v>
      </c>
      <c r="D97" s="38">
        <v>99.6</v>
      </c>
      <c r="E97" s="38">
        <v>-0.8</v>
      </c>
      <c r="F97" s="40">
        <f>AVERAGE(D97:D99)/AVERAGE(D100:D102)-1</f>
        <v>1.1502029769959288E-2</v>
      </c>
      <c r="G97" s="65"/>
      <c r="H97" s="38">
        <v>99.1</v>
      </c>
      <c r="I97" s="38">
        <v>7.1</v>
      </c>
      <c r="J97" s="38">
        <v>99.7</v>
      </c>
      <c r="K97" s="38">
        <v>-0.7</v>
      </c>
      <c r="L97" s="40">
        <f>AVERAGE(J97:J99)/AVERAGE(J100:J102)-1</f>
        <v>1.4586160108548185E-2</v>
      </c>
      <c r="M97" s="33"/>
    </row>
    <row r="98" spans="1:13" x14ac:dyDescent="0.3">
      <c r="A98" s="37">
        <v>42125</v>
      </c>
      <c r="B98" s="38">
        <v>97.6</v>
      </c>
      <c r="C98" s="38">
        <v>0.4</v>
      </c>
      <c r="D98" s="38">
        <v>100.4</v>
      </c>
      <c r="E98" s="38">
        <v>1.4</v>
      </c>
      <c r="F98" s="33"/>
      <c r="G98" s="65"/>
      <c r="H98" s="38">
        <v>98.1</v>
      </c>
      <c r="I98" s="38">
        <v>0.4</v>
      </c>
      <c r="J98" s="38">
        <v>100.4</v>
      </c>
      <c r="K98" s="38">
        <v>1.4</v>
      </c>
      <c r="L98" s="33"/>
      <c r="M98" s="33"/>
    </row>
    <row r="99" spans="1:13" x14ac:dyDescent="0.3">
      <c r="A99" s="37">
        <v>42095</v>
      </c>
      <c r="B99" s="38">
        <v>98.5</v>
      </c>
      <c r="C99" s="38">
        <v>0.4</v>
      </c>
      <c r="D99" s="38">
        <v>99</v>
      </c>
      <c r="E99" s="38">
        <v>0.7</v>
      </c>
      <c r="F99" s="33"/>
      <c r="G99" s="65"/>
      <c r="H99" s="38">
        <v>99.1</v>
      </c>
      <c r="I99" s="38">
        <v>0.3</v>
      </c>
      <c r="J99" s="38">
        <v>99</v>
      </c>
      <c r="K99" s="38">
        <v>0.8</v>
      </c>
      <c r="L99" s="33"/>
      <c r="M99" s="33"/>
    </row>
    <row r="100" spans="1:13" x14ac:dyDescent="0.3">
      <c r="A100" s="37">
        <v>42064</v>
      </c>
      <c r="B100" s="38">
        <v>99.9</v>
      </c>
      <c r="C100" s="38">
        <v>4.4000000000000004</v>
      </c>
      <c r="D100" s="38">
        <v>98.3</v>
      </c>
      <c r="E100" s="38">
        <v>-0.4</v>
      </c>
      <c r="F100" s="40">
        <f>AVERAGE(D100:D102)/AVERAGE(D103:D105)-1</f>
        <v>1.7906336088154395E-2</v>
      </c>
      <c r="G100" s="65"/>
      <c r="H100" s="38">
        <v>100.2</v>
      </c>
      <c r="I100" s="38">
        <v>3.9</v>
      </c>
      <c r="J100" s="38">
        <v>98.2</v>
      </c>
      <c r="K100" s="38">
        <v>-0.1</v>
      </c>
      <c r="L100" s="40">
        <f>AVERAGE(J100:J102)/AVERAGE(J103:J105)-1</f>
        <v>1.7253278122843163E-2</v>
      </c>
      <c r="M100" s="33"/>
    </row>
    <row r="101" spans="1:13" x14ac:dyDescent="0.3">
      <c r="A101" s="37">
        <v>42036</v>
      </c>
      <c r="B101" s="38">
        <v>87.1</v>
      </c>
      <c r="C101" s="38">
        <v>2.7</v>
      </c>
      <c r="D101" s="38">
        <v>98.7</v>
      </c>
      <c r="E101" s="38">
        <v>0.1</v>
      </c>
      <c r="F101" s="33"/>
      <c r="G101" s="65"/>
      <c r="H101" s="38">
        <v>86.6</v>
      </c>
      <c r="I101" s="38">
        <v>2.1</v>
      </c>
      <c r="J101" s="38">
        <v>98.3</v>
      </c>
      <c r="K101" s="38">
        <v>0</v>
      </c>
      <c r="L101" s="33"/>
      <c r="M101" s="33"/>
    </row>
    <row r="102" spans="1:13" x14ac:dyDescent="0.3">
      <c r="A102" s="37">
        <v>42005</v>
      </c>
      <c r="B102" s="38">
        <v>92.3</v>
      </c>
      <c r="C102" s="38">
        <v>2.6</v>
      </c>
      <c r="D102" s="38">
        <v>98.6</v>
      </c>
      <c r="E102" s="38">
        <v>2</v>
      </c>
      <c r="F102" s="33"/>
      <c r="G102" s="65"/>
      <c r="H102" s="38">
        <v>91.3</v>
      </c>
      <c r="I102" s="38">
        <v>2</v>
      </c>
      <c r="J102" s="38">
        <v>98.3</v>
      </c>
      <c r="K102" s="38">
        <v>2.1</v>
      </c>
      <c r="L102" s="33"/>
      <c r="M102" s="33"/>
    </row>
    <row r="103" spans="1:13" x14ac:dyDescent="0.3">
      <c r="A103" s="37">
        <v>41974</v>
      </c>
      <c r="B103" s="38">
        <v>114.4</v>
      </c>
      <c r="C103" s="38">
        <v>4.0999999999999996</v>
      </c>
      <c r="D103" s="38">
        <v>96.7</v>
      </c>
      <c r="E103" s="38">
        <v>0</v>
      </c>
      <c r="F103" s="40">
        <f>AVERAGE(D103:D105)/AVERAGE(D106:D108)-1</f>
        <v>6.2370062370060708E-3</v>
      </c>
      <c r="G103" s="171">
        <f>AVERAGE(D103:D114)</f>
        <v>96.38333333333334</v>
      </c>
      <c r="H103" s="38">
        <v>113.5</v>
      </c>
      <c r="I103" s="38">
        <v>3.7</v>
      </c>
      <c r="J103" s="38">
        <v>96.3</v>
      </c>
      <c r="K103" s="38">
        <v>-0.2</v>
      </c>
      <c r="L103" s="40">
        <f>AVERAGE(J103:J105)/AVERAGE(J106:J108)-1</f>
        <v>6.9060773480655868E-4</v>
      </c>
      <c r="M103" s="29">
        <f>AVERAGE(J103:J114)</f>
        <v>96.483333333333348</v>
      </c>
    </row>
    <row r="104" spans="1:13" x14ac:dyDescent="0.3">
      <c r="A104" s="37">
        <v>41944</v>
      </c>
      <c r="B104" s="38">
        <v>98.7</v>
      </c>
      <c r="C104" s="38">
        <v>-2.2000000000000002</v>
      </c>
      <c r="D104" s="38">
        <v>96.7</v>
      </c>
      <c r="E104" s="38">
        <v>-0.3</v>
      </c>
      <c r="F104" s="33"/>
      <c r="G104" s="65"/>
      <c r="H104" s="38">
        <v>98.5</v>
      </c>
      <c r="I104" s="38">
        <v>-2.2999999999999998</v>
      </c>
      <c r="J104" s="38">
        <v>96.5</v>
      </c>
      <c r="K104" s="38">
        <v>-0.5</v>
      </c>
      <c r="L104" s="33"/>
      <c r="M104" s="33"/>
    </row>
    <row r="105" spans="1:13" x14ac:dyDescent="0.3">
      <c r="A105" s="37">
        <v>41913</v>
      </c>
      <c r="B105" s="38">
        <v>100.5</v>
      </c>
      <c r="C105" s="38">
        <v>1.9</v>
      </c>
      <c r="D105" s="38">
        <v>97</v>
      </c>
      <c r="E105" s="38">
        <v>1.3</v>
      </c>
      <c r="F105" s="33"/>
      <c r="G105" s="65"/>
      <c r="H105" s="38">
        <v>100.8</v>
      </c>
      <c r="I105" s="38">
        <v>2.1</v>
      </c>
      <c r="J105" s="38">
        <v>97</v>
      </c>
      <c r="K105" s="38">
        <v>0.9</v>
      </c>
      <c r="L105" s="33"/>
      <c r="M105" s="33"/>
    </row>
    <row r="106" spans="1:13" x14ac:dyDescent="0.3">
      <c r="A106" s="37">
        <v>41883</v>
      </c>
      <c r="B106" s="38">
        <v>93.8</v>
      </c>
      <c r="C106" s="38">
        <v>2.5</v>
      </c>
      <c r="D106" s="38">
        <v>95.8</v>
      </c>
      <c r="E106" s="38">
        <v>-1.4</v>
      </c>
      <c r="F106" s="40">
        <f>AVERAGE(D106:D108)/AVERAGE(D109:D111)-1</f>
        <v>-6.9252077562320657E-4</v>
      </c>
      <c r="G106" s="65"/>
      <c r="H106" s="38">
        <v>94.2</v>
      </c>
      <c r="I106" s="38">
        <v>3.1</v>
      </c>
      <c r="J106" s="38">
        <v>96.1</v>
      </c>
      <c r="K106" s="38">
        <v>-1.4</v>
      </c>
      <c r="L106" s="40">
        <f>AVERAGE(J106:J108)/AVERAGE(J109:J111)-1</f>
        <v>2.0761245674743023E-3</v>
      </c>
      <c r="M106" s="33"/>
    </row>
    <row r="107" spans="1:13" x14ac:dyDescent="0.3">
      <c r="A107" s="37">
        <v>41852</v>
      </c>
      <c r="B107" s="38">
        <v>92.8</v>
      </c>
      <c r="C107" s="38">
        <v>-1.2</v>
      </c>
      <c r="D107" s="38">
        <v>97.2</v>
      </c>
      <c r="E107" s="38">
        <v>1.7</v>
      </c>
      <c r="F107" s="33"/>
      <c r="G107" s="65"/>
      <c r="H107" s="38">
        <v>92.7</v>
      </c>
      <c r="I107" s="38">
        <v>-0.7</v>
      </c>
      <c r="J107" s="38">
        <v>97.5</v>
      </c>
      <c r="K107" s="38">
        <v>1.6</v>
      </c>
      <c r="L107" s="33"/>
      <c r="M107" s="33"/>
    </row>
    <row r="108" spans="1:13" x14ac:dyDescent="0.3">
      <c r="A108" s="37">
        <v>41821</v>
      </c>
      <c r="B108" s="38">
        <v>97.1</v>
      </c>
      <c r="C108" s="38">
        <v>0.6</v>
      </c>
      <c r="D108" s="38">
        <v>95.6</v>
      </c>
      <c r="E108" s="38">
        <v>-1.4</v>
      </c>
      <c r="F108" s="33"/>
      <c r="G108" s="65"/>
      <c r="H108" s="38">
        <v>97.1</v>
      </c>
      <c r="I108" s="38">
        <v>1</v>
      </c>
      <c r="J108" s="38">
        <v>96</v>
      </c>
      <c r="K108" s="38">
        <v>-1.1000000000000001</v>
      </c>
      <c r="L108" s="33"/>
      <c r="M108" s="33"/>
    </row>
    <row r="109" spans="1:13" x14ac:dyDescent="0.3">
      <c r="A109" s="37">
        <v>41791</v>
      </c>
      <c r="B109" s="38">
        <v>92.3</v>
      </c>
      <c r="C109" s="38">
        <v>0</v>
      </c>
      <c r="D109" s="38">
        <v>97</v>
      </c>
      <c r="E109" s="38">
        <v>1.5</v>
      </c>
      <c r="F109" s="40">
        <f>AVERAGE(D109:D111)/AVERAGE(D112:D114)-1</f>
        <v>0</v>
      </c>
      <c r="G109" s="65"/>
      <c r="H109" s="38">
        <v>92.5</v>
      </c>
      <c r="I109" s="38">
        <v>0.1</v>
      </c>
      <c r="J109" s="38">
        <v>97.1</v>
      </c>
      <c r="K109" s="38">
        <v>1.6</v>
      </c>
      <c r="L109" s="40">
        <f>AVERAGE(J109:J111)/AVERAGE(J112:J114)-1</f>
        <v>-1.3821700069107656E-3</v>
      </c>
      <c r="M109" s="33"/>
    </row>
    <row r="110" spans="1:13" x14ac:dyDescent="0.3">
      <c r="A110" s="37">
        <v>41760</v>
      </c>
      <c r="B110" s="38">
        <v>97.2</v>
      </c>
      <c r="C110" s="38">
        <v>2.1</v>
      </c>
      <c r="D110" s="38">
        <v>95.6</v>
      </c>
      <c r="E110" s="38">
        <v>-0.6</v>
      </c>
      <c r="F110" s="33"/>
      <c r="G110" s="65"/>
      <c r="H110" s="38">
        <v>97.7</v>
      </c>
      <c r="I110" s="38">
        <v>2.2999999999999998</v>
      </c>
      <c r="J110" s="38">
        <v>95.6</v>
      </c>
      <c r="K110" s="38">
        <v>-0.7</v>
      </c>
      <c r="L110" s="33"/>
      <c r="M110" s="33"/>
    </row>
    <row r="111" spans="1:13" x14ac:dyDescent="0.3">
      <c r="A111" s="37">
        <v>41730</v>
      </c>
      <c r="B111" s="38">
        <v>98.1</v>
      </c>
      <c r="C111" s="38">
        <v>3.5</v>
      </c>
      <c r="D111" s="38">
        <v>96.2</v>
      </c>
      <c r="E111" s="38">
        <v>-0.7</v>
      </c>
      <c r="F111" s="33"/>
      <c r="G111" s="65"/>
      <c r="H111" s="38">
        <v>98.8</v>
      </c>
      <c r="I111" s="38">
        <v>4.0999999999999996</v>
      </c>
      <c r="J111" s="38">
        <v>96.3</v>
      </c>
      <c r="K111" s="38">
        <v>-0.8</v>
      </c>
      <c r="L111" s="33"/>
      <c r="M111" s="33"/>
    </row>
    <row r="112" spans="1:13" x14ac:dyDescent="0.3">
      <c r="A112" s="37">
        <v>41699</v>
      </c>
      <c r="B112" s="38">
        <v>95.7</v>
      </c>
      <c r="C112" s="38">
        <v>-0.6</v>
      </c>
      <c r="D112" s="38">
        <v>96.9</v>
      </c>
      <c r="E112" s="38">
        <v>0.7</v>
      </c>
      <c r="F112" s="40">
        <f>AVERAGE(D112:D114)/AVERAGE(D115:D117)-1</f>
        <v>6.9735006973499214E-3</v>
      </c>
      <c r="G112" s="65"/>
      <c r="H112" s="38">
        <v>96.4</v>
      </c>
      <c r="I112" s="38">
        <v>0.2</v>
      </c>
      <c r="J112" s="38">
        <v>97.1</v>
      </c>
      <c r="K112" s="38">
        <v>0.7</v>
      </c>
      <c r="L112" s="40">
        <f>AVERAGE(J112:J114)/AVERAGE(J115:J117)-1</f>
        <v>1.0122164048865567E-2</v>
      </c>
      <c r="M112" s="33"/>
    </row>
    <row r="113" spans="1:13" x14ac:dyDescent="0.3">
      <c r="A113" s="37">
        <v>41671</v>
      </c>
      <c r="B113" s="38">
        <v>84.8</v>
      </c>
      <c r="C113" s="38">
        <v>2</v>
      </c>
      <c r="D113" s="38">
        <v>96.2</v>
      </c>
      <c r="E113" s="38">
        <v>0.5</v>
      </c>
      <c r="F113" s="33"/>
      <c r="G113" s="65"/>
      <c r="H113" s="38">
        <v>84.8</v>
      </c>
      <c r="I113" s="38">
        <v>2.9</v>
      </c>
      <c r="J113" s="38">
        <v>96.4</v>
      </c>
      <c r="K113" s="38">
        <v>0.5</v>
      </c>
      <c r="L113" s="33"/>
      <c r="M113" s="33"/>
    </row>
    <row r="114" spans="1:13" x14ac:dyDescent="0.3">
      <c r="A114" s="37">
        <v>41640</v>
      </c>
      <c r="B114" s="38">
        <v>90</v>
      </c>
      <c r="C114" s="38">
        <v>1</v>
      </c>
      <c r="D114" s="38">
        <v>95.7</v>
      </c>
      <c r="E114" s="38">
        <v>0.2</v>
      </c>
      <c r="F114" s="33"/>
      <c r="G114" s="65"/>
      <c r="H114" s="38">
        <v>89.5</v>
      </c>
      <c r="I114" s="38">
        <v>2.2000000000000002</v>
      </c>
      <c r="J114" s="38">
        <v>95.9</v>
      </c>
      <c r="K114" s="38">
        <v>0.4</v>
      </c>
      <c r="L114" s="33"/>
      <c r="M114" s="33"/>
    </row>
    <row r="115" spans="1:13" x14ac:dyDescent="0.3">
      <c r="A115" s="37">
        <v>41609</v>
      </c>
      <c r="B115" s="38">
        <v>109.9</v>
      </c>
      <c r="C115" s="38">
        <v>0.2</v>
      </c>
      <c r="D115" s="38">
        <v>95.1</v>
      </c>
      <c r="E115" s="38">
        <v>-1.3</v>
      </c>
      <c r="F115" s="40">
        <f>AVERAGE(D115:D117)/AVERAGE(D118:D120)-1</f>
        <v>1.0471204188482464E-3</v>
      </c>
      <c r="G115" s="171">
        <f>AVERAGE(D115:D126)</f>
        <v>95.291666666666643</v>
      </c>
      <c r="H115" s="38">
        <v>109.4</v>
      </c>
      <c r="I115" s="38">
        <v>1</v>
      </c>
      <c r="J115" s="38">
        <v>95.1</v>
      </c>
      <c r="K115" s="38">
        <v>-1.2</v>
      </c>
      <c r="L115" s="40">
        <f>AVERAGE(J115:J117)/AVERAGE(J118:J120)-1</f>
        <v>6.9856793573164211E-4</v>
      </c>
      <c r="M115" s="29">
        <f>AVERAGE(J115:J126)</f>
        <v>95.00833333333334</v>
      </c>
    </row>
    <row r="116" spans="1:13" x14ac:dyDescent="0.3">
      <c r="A116" s="37">
        <v>41579</v>
      </c>
      <c r="B116" s="38">
        <v>100.9</v>
      </c>
      <c r="C116" s="38">
        <v>1.6</v>
      </c>
      <c r="D116" s="38">
        <v>96.4</v>
      </c>
      <c r="E116" s="38">
        <v>1.2</v>
      </c>
      <c r="F116" s="33"/>
      <c r="G116" s="69"/>
      <c r="H116" s="38">
        <v>100.8</v>
      </c>
      <c r="I116" s="38">
        <v>2.4</v>
      </c>
      <c r="J116" s="38">
        <v>96.3</v>
      </c>
      <c r="K116" s="38">
        <v>1.3</v>
      </c>
      <c r="L116" s="33"/>
    </row>
    <row r="117" spans="1:13" x14ac:dyDescent="0.3">
      <c r="A117" s="37">
        <v>41548</v>
      </c>
      <c r="B117" s="38">
        <v>98.6</v>
      </c>
      <c r="C117" s="38">
        <v>-0.1</v>
      </c>
      <c r="D117" s="38">
        <v>95.3</v>
      </c>
      <c r="E117" s="38">
        <v>-0.5</v>
      </c>
      <c r="F117" s="33"/>
      <c r="G117" s="69"/>
      <c r="H117" s="38">
        <v>98.7</v>
      </c>
      <c r="I117" s="38">
        <v>0.7</v>
      </c>
      <c r="J117" s="38">
        <v>95.1</v>
      </c>
      <c r="K117" s="38">
        <v>-0.5</v>
      </c>
      <c r="L117" s="33"/>
    </row>
    <row r="118" spans="1:13" x14ac:dyDescent="0.3">
      <c r="A118" s="37">
        <v>41518</v>
      </c>
      <c r="B118" s="38">
        <v>91.5</v>
      </c>
      <c r="C118" s="38">
        <v>0.2</v>
      </c>
      <c r="D118" s="38">
        <v>95.8</v>
      </c>
      <c r="E118" s="38">
        <v>0.5</v>
      </c>
      <c r="F118" s="40">
        <f>AVERAGE(D118:D120)/AVERAGE(D121:D123)-1</f>
        <v>4.9105576990529087E-3</v>
      </c>
      <c r="G118" s="69"/>
      <c r="H118" s="38">
        <v>91.4</v>
      </c>
      <c r="I118" s="38">
        <v>1.1000000000000001</v>
      </c>
      <c r="J118" s="38">
        <v>95.6</v>
      </c>
      <c r="K118" s="38">
        <v>0.4</v>
      </c>
      <c r="L118" s="40">
        <f>AVERAGE(J118:J120)/AVERAGE(J121:J123)-1</f>
        <v>6.680731364275827E-3</v>
      </c>
    </row>
    <row r="119" spans="1:13" x14ac:dyDescent="0.3">
      <c r="A119" s="37">
        <v>41487</v>
      </c>
      <c r="B119" s="38">
        <v>93.9</v>
      </c>
      <c r="C119" s="38">
        <v>0.3</v>
      </c>
      <c r="D119" s="38">
        <v>95.3</v>
      </c>
      <c r="E119" s="38">
        <v>-0.1</v>
      </c>
      <c r="F119" s="33"/>
      <c r="G119" s="69"/>
      <c r="H119" s="38">
        <v>93.4</v>
      </c>
      <c r="I119" s="38">
        <v>1.6</v>
      </c>
      <c r="J119" s="38">
        <v>95.2</v>
      </c>
      <c r="K119" s="38">
        <v>-0.3</v>
      </c>
      <c r="L119" s="33"/>
    </row>
    <row r="120" spans="1:13" x14ac:dyDescent="0.3">
      <c r="A120" s="37">
        <v>41456</v>
      </c>
      <c r="B120" s="38">
        <v>96.5</v>
      </c>
      <c r="C120" s="38">
        <v>3.3</v>
      </c>
      <c r="D120" s="38">
        <v>95.4</v>
      </c>
      <c r="E120" s="38">
        <v>0.6</v>
      </c>
      <c r="F120" s="33"/>
      <c r="G120" s="69"/>
      <c r="H120" s="38">
        <v>96.1</v>
      </c>
      <c r="I120" s="38">
        <v>5.3</v>
      </c>
      <c r="J120" s="38">
        <v>95.5</v>
      </c>
      <c r="K120" s="38">
        <v>0.7</v>
      </c>
      <c r="L120" s="33"/>
    </row>
    <row r="121" spans="1:13" x14ac:dyDescent="0.3">
      <c r="A121" s="37">
        <v>41426</v>
      </c>
      <c r="B121" s="38">
        <v>92.3</v>
      </c>
      <c r="C121" s="38">
        <v>-2.8</v>
      </c>
      <c r="D121" s="38">
        <v>94.8</v>
      </c>
      <c r="E121" s="38">
        <v>-0.6</v>
      </c>
      <c r="F121" s="40">
        <f>AVERAGE(D121:D123)/AVERAGE(D124:D126)-1</f>
        <v>0</v>
      </c>
      <c r="G121" s="69"/>
      <c r="H121" s="38">
        <v>92.4</v>
      </c>
      <c r="I121" s="38">
        <v>-1.1000000000000001</v>
      </c>
      <c r="J121" s="38">
        <v>94.8</v>
      </c>
      <c r="K121" s="38">
        <v>-0.4</v>
      </c>
      <c r="L121" s="40">
        <f>AVERAGE(J121:J123)/AVERAGE(J124:J126)-1</f>
        <v>5.3022269353129037E-3</v>
      </c>
    </row>
    <row r="122" spans="1:13" x14ac:dyDescent="0.3">
      <c r="A122" s="37">
        <v>41395</v>
      </c>
      <c r="B122" s="38">
        <v>95.2</v>
      </c>
      <c r="C122" s="38">
        <v>0.2</v>
      </c>
      <c r="D122" s="38">
        <v>95.4</v>
      </c>
      <c r="E122" s="38">
        <v>0.5</v>
      </c>
      <c r="F122" s="33"/>
      <c r="G122" s="69"/>
      <c r="H122" s="38">
        <v>95.5</v>
      </c>
      <c r="I122" s="38">
        <v>1.7</v>
      </c>
      <c r="J122" s="38">
        <v>95.2</v>
      </c>
      <c r="K122" s="38">
        <v>0.8</v>
      </c>
      <c r="L122" s="33"/>
    </row>
    <row r="123" spans="1:13" x14ac:dyDescent="0.3">
      <c r="A123" s="37">
        <v>41365</v>
      </c>
      <c r="B123" s="38">
        <v>94.8</v>
      </c>
      <c r="C123" s="38">
        <v>2.6</v>
      </c>
      <c r="D123" s="38">
        <v>94.9</v>
      </c>
      <c r="E123" s="38">
        <v>-0.4</v>
      </c>
      <c r="F123" s="33"/>
      <c r="G123" s="69"/>
      <c r="H123" s="38">
        <v>94.9</v>
      </c>
      <c r="I123" s="38">
        <v>3.9</v>
      </c>
      <c r="J123" s="38">
        <v>94.4</v>
      </c>
      <c r="K123" s="38">
        <v>-0.3</v>
      </c>
      <c r="L123" s="33"/>
    </row>
    <row r="124" spans="1:13" x14ac:dyDescent="0.3">
      <c r="A124" s="37">
        <v>41334</v>
      </c>
      <c r="B124" s="38">
        <v>96.3</v>
      </c>
      <c r="C124" s="38">
        <v>-2.9</v>
      </c>
      <c r="D124" s="38">
        <v>95.3</v>
      </c>
      <c r="E124" s="38">
        <v>0.6</v>
      </c>
      <c r="F124" s="40"/>
      <c r="G124" s="69"/>
      <c r="H124" s="38">
        <v>96.2</v>
      </c>
      <c r="I124" s="38">
        <v>-1.6</v>
      </c>
      <c r="J124" s="38">
        <v>94.7</v>
      </c>
      <c r="K124" s="38">
        <v>0.7</v>
      </c>
      <c r="L124" s="40"/>
    </row>
    <row r="125" spans="1:13" x14ac:dyDescent="0.3">
      <c r="A125" s="37">
        <v>41306</v>
      </c>
      <c r="B125" s="38">
        <v>83.1</v>
      </c>
      <c r="C125" s="38">
        <v>-3.4</v>
      </c>
      <c r="D125" s="38">
        <v>94.7</v>
      </c>
      <c r="E125" s="38">
        <v>-0.4</v>
      </c>
      <c r="F125" s="33"/>
      <c r="G125" s="69"/>
      <c r="H125" s="38">
        <v>82.4</v>
      </c>
      <c r="I125" s="38">
        <v>-2.1</v>
      </c>
      <c r="J125" s="38">
        <v>94</v>
      </c>
      <c r="K125" s="38">
        <v>-0.2</v>
      </c>
      <c r="L125" s="33"/>
    </row>
    <row r="126" spans="1:13" x14ac:dyDescent="0.3">
      <c r="A126" s="37">
        <v>41275</v>
      </c>
      <c r="B126" s="38">
        <v>89.1</v>
      </c>
      <c r="C126" s="38">
        <v>2.2000000000000002</v>
      </c>
      <c r="D126" s="38">
        <v>95.1</v>
      </c>
      <c r="E126" s="38">
        <v>0.3</v>
      </c>
      <c r="F126" s="33"/>
      <c r="G126" s="69"/>
      <c r="H126" s="38">
        <v>87.6</v>
      </c>
      <c r="I126" s="38">
        <v>3.7</v>
      </c>
      <c r="J126" s="38">
        <v>94.2</v>
      </c>
      <c r="K126" s="38">
        <v>0.1</v>
      </c>
      <c r="L126" s="33"/>
    </row>
  </sheetData>
  <mergeCells count="7">
    <mergeCell ref="S1:U1"/>
    <mergeCell ref="B5:C5"/>
    <mergeCell ref="D5:E5"/>
    <mergeCell ref="B4:G4"/>
    <mergeCell ref="H4:M4"/>
    <mergeCell ref="H5:I5"/>
    <mergeCell ref="J5:K5"/>
  </mergeCells>
  <conditionalFormatting sqref="E103:E126">
    <cfRule type="cellIs" dxfId="382" priority="79" stopIfTrue="1" operator="lessThan">
      <formula>0</formula>
    </cfRule>
    <cfRule type="cellIs" dxfId="381" priority="80" stopIfTrue="1" operator="greaterThan">
      <formula>0</formula>
    </cfRule>
  </conditionalFormatting>
  <conditionalFormatting sqref="E91:E102">
    <cfRule type="cellIs" dxfId="380" priority="77" stopIfTrue="1" operator="lessThan">
      <formula>0</formula>
    </cfRule>
    <cfRule type="cellIs" dxfId="379" priority="78" stopIfTrue="1" operator="greaterThan">
      <formula>0</formula>
    </cfRule>
  </conditionalFormatting>
  <conditionalFormatting sqref="E79:E90">
    <cfRule type="cellIs" dxfId="378" priority="75" stopIfTrue="1" operator="lessThan">
      <formula>0</formula>
    </cfRule>
    <cfRule type="cellIs" dxfId="377" priority="76" stopIfTrue="1" operator="greaterThan">
      <formula>0</formula>
    </cfRule>
  </conditionalFormatting>
  <conditionalFormatting sqref="E73:E78">
    <cfRule type="cellIs" dxfId="376" priority="73" stopIfTrue="1" operator="lessThan">
      <formula>0</formula>
    </cfRule>
    <cfRule type="cellIs" dxfId="375" priority="74" stopIfTrue="1" operator="greaterThan">
      <formula>0</formula>
    </cfRule>
  </conditionalFormatting>
  <conditionalFormatting sqref="E72">
    <cfRule type="cellIs" dxfId="374" priority="71" stopIfTrue="1" operator="lessThan">
      <formula>0</formula>
    </cfRule>
    <cfRule type="cellIs" dxfId="373" priority="72" stopIfTrue="1" operator="greaterThan">
      <formula>0</formula>
    </cfRule>
  </conditionalFormatting>
  <conditionalFormatting sqref="E71">
    <cfRule type="cellIs" dxfId="372" priority="69" stopIfTrue="1" operator="lessThan">
      <formula>0</formula>
    </cfRule>
    <cfRule type="cellIs" dxfId="371" priority="70" stopIfTrue="1" operator="greaterThan">
      <formula>0</formula>
    </cfRule>
  </conditionalFormatting>
  <conditionalFormatting sqref="E68:E70">
    <cfRule type="cellIs" dxfId="370" priority="67" stopIfTrue="1" operator="lessThan">
      <formula>0</formula>
    </cfRule>
    <cfRule type="cellIs" dxfId="369" priority="68" stopIfTrue="1" operator="greaterThan">
      <formula>0</formula>
    </cfRule>
  </conditionalFormatting>
  <conditionalFormatting sqref="E67">
    <cfRule type="cellIs" dxfId="368" priority="65" stopIfTrue="1" operator="lessThan">
      <formula>0</formula>
    </cfRule>
    <cfRule type="cellIs" dxfId="367" priority="66" stopIfTrue="1" operator="greaterThan">
      <formula>0</formula>
    </cfRule>
  </conditionalFormatting>
  <conditionalFormatting sqref="E65:E66">
    <cfRule type="cellIs" dxfId="366" priority="63" stopIfTrue="1" operator="lessThan">
      <formula>0</formula>
    </cfRule>
    <cfRule type="cellIs" dxfId="365" priority="64" stopIfTrue="1" operator="greaterThan">
      <formula>0</formula>
    </cfRule>
  </conditionalFormatting>
  <conditionalFormatting sqref="K103:K126">
    <cfRule type="cellIs" dxfId="364" priority="61" stopIfTrue="1" operator="lessThan">
      <formula>0</formula>
    </cfRule>
    <cfRule type="cellIs" dxfId="363" priority="62" stopIfTrue="1" operator="greaterThan">
      <formula>0</formula>
    </cfRule>
  </conditionalFormatting>
  <conditionalFormatting sqref="K91:K102">
    <cfRule type="cellIs" dxfId="362" priority="59" stopIfTrue="1" operator="lessThan">
      <formula>0</formula>
    </cfRule>
    <cfRule type="cellIs" dxfId="361" priority="60" stopIfTrue="1" operator="greaterThan">
      <formula>0</formula>
    </cfRule>
  </conditionalFormatting>
  <conditionalFormatting sqref="K79:K90">
    <cfRule type="cellIs" dxfId="360" priority="57" stopIfTrue="1" operator="lessThan">
      <formula>0</formula>
    </cfRule>
    <cfRule type="cellIs" dxfId="359" priority="58" stopIfTrue="1" operator="greaterThan">
      <formula>0</formula>
    </cfRule>
  </conditionalFormatting>
  <conditionalFormatting sqref="K73:K78">
    <cfRule type="cellIs" dxfId="358" priority="55" stopIfTrue="1" operator="lessThan">
      <formula>0</formula>
    </cfRule>
    <cfRule type="cellIs" dxfId="357" priority="56" stopIfTrue="1" operator="greaterThan">
      <formula>0</formula>
    </cfRule>
  </conditionalFormatting>
  <conditionalFormatting sqref="K72">
    <cfRule type="cellIs" dxfId="356" priority="53" stopIfTrue="1" operator="lessThan">
      <formula>0</formula>
    </cfRule>
    <cfRule type="cellIs" dxfId="355" priority="54" stopIfTrue="1" operator="greaterThan">
      <formula>0</formula>
    </cfRule>
  </conditionalFormatting>
  <conditionalFormatting sqref="K71">
    <cfRule type="cellIs" dxfId="354" priority="51" stopIfTrue="1" operator="lessThan">
      <formula>0</formula>
    </cfRule>
    <cfRule type="cellIs" dxfId="353" priority="52" stopIfTrue="1" operator="greaterThan">
      <formula>0</formula>
    </cfRule>
  </conditionalFormatting>
  <conditionalFormatting sqref="K68:K70">
    <cfRule type="cellIs" dxfId="352" priority="49" stopIfTrue="1" operator="lessThan">
      <formula>0</formula>
    </cfRule>
    <cfRule type="cellIs" dxfId="351" priority="50" stopIfTrue="1" operator="greaterThan">
      <formula>0</formula>
    </cfRule>
  </conditionalFormatting>
  <conditionalFormatting sqref="K67">
    <cfRule type="cellIs" dxfId="350" priority="47" stopIfTrue="1" operator="lessThan">
      <formula>0</formula>
    </cfRule>
    <cfRule type="cellIs" dxfId="349" priority="48" stopIfTrue="1" operator="greaterThan">
      <formula>0</formula>
    </cfRule>
  </conditionalFormatting>
  <conditionalFormatting sqref="K55:K66">
    <cfRule type="cellIs" dxfId="348" priority="45" stopIfTrue="1" operator="lessThan">
      <formula>0</formula>
    </cfRule>
    <cfRule type="cellIs" dxfId="347" priority="46" stopIfTrue="1" operator="greaterThan">
      <formula>0</formula>
    </cfRule>
  </conditionalFormatting>
  <conditionalFormatting sqref="E55:E64">
    <cfRule type="cellIs" dxfId="346" priority="43" stopIfTrue="1" operator="lessThan">
      <formula>0</formula>
    </cfRule>
    <cfRule type="cellIs" dxfId="345" priority="44" stopIfTrue="1" operator="greaterThan">
      <formula>0</formula>
    </cfRule>
  </conditionalFormatting>
  <conditionalFormatting sqref="E46:E54">
    <cfRule type="cellIs" dxfId="344" priority="41" stopIfTrue="1" operator="lessThan">
      <formula>0</formula>
    </cfRule>
    <cfRule type="cellIs" dxfId="343" priority="42" stopIfTrue="1" operator="greaterThan">
      <formula>0</formula>
    </cfRule>
  </conditionalFormatting>
  <conditionalFormatting sqref="K52:K54">
    <cfRule type="cellIs" dxfId="342" priority="39" stopIfTrue="1" operator="lessThan">
      <formula>0</formula>
    </cfRule>
    <cfRule type="cellIs" dxfId="341" priority="40" stopIfTrue="1" operator="greaterThan">
      <formula>0</formula>
    </cfRule>
  </conditionalFormatting>
  <conditionalFormatting sqref="K51">
    <cfRule type="cellIs" dxfId="340" priority="37" stopIfTrue="1" operator="lessThan">
      <formula>0</formula>
    </cfRule>
    <cfRule type="cellIs" dxfId="339" priority="38" stopIfTrue="1" operator="greaterThan">
      <formula>0</formula>
    </cfRule>
  </conditionalFormatting>
  <conditionalFormatting sqref="K49:K50">
    <cfRule type="cellIs" dxfId="338" priority="35" stopIfTrue="1" operator="lessThan">
      <formula>0</formula>
    </cfRule>
    <cfRule type="cellIs" dxfId="337" priority="36" stopIfTrue="1" operator="greaterThan">
      <formula>0</formula>
    </cfRule>
  </conditionalFormatting>
  <conditionalFormatting sqref="K48">
    <cfRule type="cellIs" dxfId="336" priority="33" stopIfTrue="1" operator="lessThan">
      <formula>0</formula>
    </cfRule>
    <cfRule type="cellIs" dxfId="335" priority="34" stopIfTrue="1" operator="greaterThan">
      <formula>0</formula>
    </cfRule>
  </conditionalFormatting>
  <conditionalFormatting sqref="K46:K47">
    <cfRule type="cellIs" dxfId="334" priority="31" stopIfTrue="1" operator="lessThan">
      <formula>0</formula>
    </cfRule>
    <cfRule type="cellIs" dxfId="333" priority="32" stopIfTrue="1" operator="greaterThan">
      <formula>0</formula>
    </cfRule>
  </conditionalFormatting>
  <conditionalFormatting sqref="E44:E45">
    <cfRule type="cellIs" dxfId="332" priority="25" stopIfTrue="1" operator="lessThan">
      <formula>0</formula>
    </cfRule>
    <cfRule type="cellIs" dxfId="331" priority="26" stopIfTrue="1" operator="greaterThan">
      <formula>0</formula>
    </cfRule>
  </conditionalFormatting>
  <conditionalFormatting sqref="K44:K45">
    <cfRule type="cellIs" dxfId="330" priority="23" stopIfTrue="1" operator="lessThan">
      <formula>0</formula>
    </cfRule>
    <cfRule type="cellIs" dxfId="329" priority="24" stopIfTrue="1" operator="greaterThan">
      <formula>0</formula>
    </cfRule>
  </conditionalFormatting>
  <conditionalFormatting sqref="K31:K42">
    <cfRule type="cellIs" dxfId="328" priority="17" stopIfTrue="1" operator="lessThan">
      <formula>0</formula>
    </cfRule>
    <cfRule type="cellIs" dxfId="327" priority="18" stopIfTrue="1" operator="greaterThan">
      <formula>0</formula>
    </cfRule>
  </conditionalFormatting>
  <conditionalFormatting sqref="E31:E42">
    <cfRule type="cellIs" dxfId="326" priority="19" stopIfTrue="1" operator="lessThan">
      <formula>0</formula>
    </cfRule>
    <cfRule type="cellIs" dxfId="325" priority="20" stopIfTrue="1" operator="greaterThan">
      <formula>0</formula>
    </cfRule>
  </conditionalFormatting>
  <conditionalFormatting sqref="K43">
    <cfRule type="cellIs" dxfId="324" priority="13" stopIfTrue="1" operator="lessThan">
      <formula>0</formula>
    </cfRule>
    <cfRule type="cellIs" dxfId="323" priority="14" stopIfTrue="1" operator="greaterThan">
      <formula>0</formula>
    </cfRule>
  </conditionalFormatting>
  <conditionalFormatting sqref="E43">
    <cfRule type="cellIs" dxfId="322" priority="15" stopIfTrue="1" operator="lessThan">
      <formula>0</formula>
    </cfRule>
    <cfRule type="cellIs" dxfId="321" priority="16" stopIfTrue="1" operator="greaterThan">
      <formula>0</formula>
    </cfRule>
  </conditionalFormatting>
  <conditionalFormatting sqref="K16:K30">
    <cfRule type="cellIs" dxfId="320" priority="9" stopIfTrue="1" operator="lessThan">
      <formula>0</formula>
    </cfRule>
    <cfRule type="cellIs" dxfId="319" priority="10" stopIfTrue="1" operator="greaterThan">
      <formula>0</formula>
    </cfRule>
  </conditionalFormatting>
  <conditionalFormatting sqref="E16:E30">
    <cfRule type="cellIs" dxfId="318" priority="11" stopIfTrue="1" operator="lessThan">
      <formula>0</formula>
    </cfRule>
    <cfRule type="cellIs" dxfId="317" priority="12" stopIfTrue="1" operator="greaterThan">
      <formula>0</formula>
    </cfRule>
  </conditionalFormatting>
  <conditionalFormatting sqref="E15">
    <cfRule type="cellIs" dxfId="316" priority="7" stopIfTrue="1" operator="lessThan">
      <formula>0</formula>
    </cfRule>
    <cfRule type="cellIs" dxfId="315" priority="8" stopIfTrue="1" operator="greaterThan">
      <formula>0</formula>
    </cfRule>
  </conditionalFormatting>
  <conditionalFormatting sqref="K15">
    <cfRule type="cellIs" dxfId="314" priority="5" stopIfTrue="1" operator="lessThan">
      <formula>0</formula>
    </cfRule>
    <cfRule type="cellIs" dxfId="313" priority="6" stopIfTrue="1" operator="greaterThan">
      <formula>0</formula>
    </cfRule>
  </conditionalFormatting>
  <conditionalFormatting sqref="E14">
    <cfRule type="cellIs" dxfId="312" priority="3" stopIfTrue="1" operator="lessThan">
      <formula>0</formula>
    </cfRule>
    <cfRule type="cellIs" dxfId="311" priority="4" stopIfTrue="1" operator="greaterThan">
      <formula>0</formula>
    </cfRule>
  </conditionalFormatting>
  <conditionalFormatting sqref="K14">
    <cfRule type="cellIs" dxfId="310" priority="1" stopIfTrue="1" operator="lessThan">
      <formula>0</formula>
    </cfRule>
    <cfRule type="cellIs" dxfId="309" priority="2" stopIfTrue="1" operator="greaterThan">
      <formula>0</formula>
    </cfRule>
  </conditionalFormatting>
  <hyperlinks>
    <hyperlink ref="P1:Q1" location="Übersicht!A1" display="zurück zur Überischt" xr:uid="{00000000-0004-0000-0A00-000000000000}"/>
    <hyperlink ref="A2" r:id="rId1" tooltip="Link zur Fußnote 1" xr:uid="{00000000-0004-0000-0A00-000001000000}"/>
    <hyperlink ref="S1:U1" location="Übersicht!A1" display="zurück zur Überischt" xr:uid="{00000000-0004-0000-0A00-000002000000}"/>
    <hyperlink ref="A3" r:id="rId2" xr:uid="{00000000-0004-0000-0A00-000003000000}"/>
  </hyperlinks>
  <pageMargins left="0.7" right="0.7" top="0.78740157499999996" bottom="0.78740157499999996" header="0.3" footer="0.3"/>
  <pageSetup paperSize="9" orientation="portrait"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118D9-70FC-4F55-B47F-BA7700B8BC3E}">
  <dimension ref="A1:X102"/>
  <sheetViews>
    <sheetView zoomScaleNormal="100" workbookViewId="0">
      <selection activeCell="M10" sqref="M10"/>
    </sheetView>
  </sheetViews>
  <sheetFormatPr baseColWidth="10" defaultColWidth="0" defaultRowHeight="13.8" x14ac:dyDescent="0.3"/>
  <cols>
    <col min="1" max="1" width="13.109375" style="30" customWidth="1"/>
    <col min="2" max="2" width="5.6640625" style="29" customWidth="1"/>
    <col min="3" max="3" width="20.6640625" style="30" customWidth="1"/>
    <col min="4" max="4" width="5.6640625" style="29" customWidth="1"/>
    <col min="5" max="5" width="14.5546875" style="30" customWidth="1"/>
    <col min="6" max="6" width="7" style="30" customWidth="1"/>
    <col min="7" max="7" width="8.109375" style="30" customWidth="1"/>
    <col min="8" max="8" width="5.6640625" style="29" customWidth="1"/>
    <col min="9" max="9" width="20.6640625" style="30" customWidth="1"/>
    <col min="10" max="10" width="5.6640625" style="29" customWidth="1"/>
    <col min="11" max="11" width="14.5546875" style="30" customWidth="1"/>
    <col min="12" max="12" width="7" style="30" customWidth="1"/>
    <col min="13" max="13" width="8.109375" style="30" customWidth="1"/>
    <col min="14" max="23" width="11.44140625" style="30" customWidth="1"/>
    <col min="24" max="24" width="0" style="30" hidden="1" customWidth="1"/>
    <col min="25" max="16384" width="11.44140625" style="30" hidden="1"/>
  </cols>
  <sheetData>
    <row r="1" spans="1:21" ht="25.8" x14ac:dyDescent="0.5">
      <c r="A1" s="28" t="s">
        <v>455</v>
      </c>
      <c r="F1" s="31"/>
      <c r="L1" s="31"/>
      <c r="Q1" s="63"/>
      <c r="R1" s="63"/>
      <c r="S1" s="552" t="s">
        <v>268</v>
      </c>
      <c r="T1" s="552"/>
      <c r="U1" s="552"/>
    </row>
    <row r="2" spans="1:21" x14ac:dyDescent="0.3">
      <c r="A2" s="32" t="s">
        <v>450</v>
      </c>
    </row>
    <row r="3" spans="1:21" x14ac:dyDescent="0.3">
      <c r="A3" s="32" t="s">
        <v>451</v>
      </c>
    </row>
    <row r="4" spans="1:21" ht="14.4" x14ac:dyDescent="0.3">
      <c r="B4" s="569" t="s">
        <v>452</v>
      </c>
      <c r="C4" s="569"/>
      <c r="D4" s="569"/>
      <c r="E4" s="569"/>
      <c r="F4" s="569"/>
      <c r="G4" s="570"/>
      <c r="H4" s="569" t="s">
        <v>453</v>
      </c>
      <c r="I4" s="569"/>
      <c r="J4" s="569"/>
      <c r="K4" s="569"/>
      <c r="L4" s="569"/>
      <c r="M4" s="569"/>
    </row>
    <row r="5" spans="1:21" ht="42" customHeight="1" x14ac:dyDescent="0.3">
      <c r="A5" s="34" t="s">
        <v>271</v>
      </c>
      <c r="B5" s="551" t="s">
        <v>272</v>
      </c>
      <c r="C5" s="551"/>
      <c r="D5" s="551" t="s">
        <v>454</v>
      </c>
      <c r="E5" s="551"/>
      <c r="F5" s="33"/>
      <c r="G5" s="69"/>
      <c r="H5" s="551" t="s">
        <v>272</v>
      </c>
      <c r="I5" s="551"/>
      <c r="J5" s="551" t="s">
        <v>454</v>
      </c>
      <c r="K5" s="551"/>
      <c r="L5" s="33"/>
    </row>
    <row r="6" spans="1:21" ht="39" customHeight="1" x14ac:dyDescent="0.3">
      <c r="A6" s="35"/>
      <c r="B6" s="36" t="s">
        <v>274</v>
      </c>
      <c r="C6" s="33" t="s">
        <v>275</v>
      </c>
      <c r="D6" s="36" t="s">
        <v>274</v>
      </c>
      <c r="E6" s="33" t="s">
        <v>276</v>
      </c>
      <c r="F6" s="33" t="s">
        <v>277</v>
      </c>
      <c r="G6" s="65" t="s">
        <v>279</v>
      </c>
      <c r="H6" s="36" t="s">
        <v>274</v>
      </c>
      <c r="I6" s="33" t="s">
        <v>275</v>
      </c>
      <c r="J6" s="36" t="s">
        <v>274</v>
      </c>
      <c r="K6" s="33" t="s">
        <v>276</v>
      </c>
      <c r="L6" s="33" t="s">
        <v>277</v>
      </c>
      <c r="M6" s="33" t="s">
        <v>279</v>
      </c>
    </row>
    <row r="7" spans="1:21" x14ac:dyDescent="0.3">
      <c r="A7" s="37">
        <v>44896</v>
      </c>
      <c r="B7" s="38"/>
      <c r="C7" s="38"/>
      <c r="D7" s="38"/>
      <c r="E7" s="38"/>
      <c r="F7" s="40"/>
      <c r="G7" s="171"/>
      <c r="H7" s="38"/>
      <c r="I7" s="38"/>
      <c r="J7" s="38"/>
      <c r="K7" s="38"/>
      <c r="L7" s="40"/>
      <c r="M7" s="29"/>
    </row>
    <row r="8" spans="1:21" x14ac:dyDescent="0.3">
      <c r="A8" s="37">
        <v>44866</v>
      </c>
      <c r="B8" s="38"/>
      <c r="C8" s="38"/>
      <c r="D8" s="38"/>
      <c r="E8" s="38"/>
      <c r="F8" s="40"/>
      <c r="G8" s="172"/>
      <c r="H8" s="38"/>
      <c r="I8" s="38"/>
      <c r="J8" s="38"/>
      <c r="K8" s="38"/>
      <c r="L8" s="40"/>
      <c r="M8" s="36"/>
    </row>
    <row r="9" spans="1:21" x14ac:dyDescent="0.3">
      <c r="A9" s="37">
        <v>44835</v>
      </c>
      <c r="B9" s="38"/>
      <c r="C9" s="38"/>
      <c r="D9" s="38"/>
      <c r="E9" s="38"/>
      <c r="F9" s="40"/>
      <c r="G9" s="171"/>
      <c r="H9" s="38"/>
      <c r="I9" s="38"/>
      <c r="J9" s="38"/>
      <c r="K9" s="38"/>
      <c r="L9" s="40"/>
      <c r="M9" s="29"/>
    </row>
    <row r="10" spans="1:21" x14ac:dyDescent="0.3">
      <c r="A10" s="37">
        <v>44805</v>
      </c>
      <c r="B10" s="38"/>
      <c r="C10" s="38"/>
      <c r="D10" s="38"/>
      <c r="E10" s="38"/>
      <c r="F10" s="40"/>
      <c r="G10" s="171"/>
      <c r="H10" s="38"/>
      <c r="I10" s="38"/>
      <c r="J10" s="38"/>
      <c r="K10" s="38"/>
      <c r="L10" s="40"/>
      <c r="M10" s="29"/>
    </row>
    <row r="11" spans="1:21" x14ac:dyDescent="0.3">
      <c r="A11" s="37">
        <v>44774</v>
      </c>
      <c r="B11" s="38"/>
      <c r="C11" s="38"/>
      <c r="D11" s="38"/>
      <c r="E11" s="38"/>
      <c r="F11" s="40"/>
      <c r="G11" s="171"/>
      <c r="H11" s="38"/>
      <c r="I11" s="38"/>
      <c r="J11" s="38"/>
      <c r="K11" s="38"/>
      <c r="L11" s="40"/>
      <c r="M11" s="29"/>
    </row>
    <row r="12" spans="1:21" x14ac:dyDescent="0.3">
      <c r="A12" s="37">
        <v>44743</v>
      </c>
      <c r="B12" s="38"/>
      <c r="C12" s="38"/>
      <c r="D12" s="38"/>
      <c r="E12" s="38"/>
      <c r="F12" s="40"/>
      <c r="G12" s="171"/>
      <c r="H12" s="38"/>
      <c r="I12" s="38"/>
      <c r="J12" s="38"/>
      <c r="K12" s="38"/>
      <c r="L12" s="40"/>
      <c r="M12" s="29"/>
    </row>
    <row r="13" spans="1:21" x14ac:dyDescent="0.3">
      <c r="A13" s="37">
        <v>44713</v>
      </c>
      <c r="B13" s="38"/>
      <c r="C13" s="38"/>
      <c r="D13" s="38"/>
      <c r="E13" s="38"/>
      <c r="F13" s="40"/>
      <c r="G13" s="171"/>
      <c r="H13" s="38"/>
      <c r="I13" s="38"/>
      <c r="J13" s="38"/>
      <c r="K13" s="38"/>
      <c r="L13" s="40"/>
      <c r="M13" s="29"/>
    </row>
    <row r="14" spans="1:21" x14ac:dyDescent="0.3">
      <c r="A14" s="37">
        <v>44682</v>
      </c>
      <c r="B14" s="38"/>
      <c r="C14" s="38"/>
      <c r="D14" s="38"/>
      <c r="E14" s="38"/>
      <c r="F14" s="40"/>
      <c r="G14" s="171"/>
      <c r="H14" s="38"/>
      <c r="I14" s="38"/>
      <c r="J14" s="38"/>
      <c r="K14" s="38"/>
      <c r="L14" s="40"/>
      <c r="M14" s="29"/>
    </row>
    <row r="15" spans="1:21" x14ac:dyDescent="0.3">
      <c r="A15" s="37">
        <v>44652</v>
      </c>
      <c r="B15" s="38">
        <v>107.4</v>
      </c>
      <c r="C15" s="38">
        <v>-4.4000000000000004</v>
      </c>
      <c r="D15" s="38">
        <v>109.8</v>
      </c>
      <c r="E15" s="38">
        <v>-3.3</v>
      </c>
      <c r="F15" s="40"/>
      <c r="G15" s="171"/>
      <c r="H15" s="38">
        <v>139.5</v>
      </c>
      <c r="I15" s="38">
        <v>15.6</v>
      </c>
      <c r="J15" s="38">
        <v>142.30000000000001</v>
      </c>
      <c r="K15" s="38">
        <v>-1.6</v>
      </c>
      <c r="L15" s="40"/>
      <c r="M15" s="29"/>
    </row>
    <row r="16" spans="1:21" x14ac:dyDescent="0.3">
      <c r="A16" s="37">
        <v>44621</v>
      </c>
      <c r="B16" s="38">
        <v>124.1</v>
      </c>
      <c r="C16" s="38">
        <v>-1.7</v>
      </c>
      <c r="D16" s="38">
        <v>113.5</v>
      </c>
      <c r="E16" s="38">
        <v>1.3</v>
      </c>
      <c r="F16" s="40">
        <f>AVERAGE(D16:D18)/AVERAGE(D19:D21)-1</f>
        <v>1.4806040864672187E-3</v>
      </c>
      <c r="G16" s="171"/>
      <c r="H16" s="38">
        <v>158.30000000000001</v>
      </c>
      <c r="I16" s="38">
        <v>17.8</v>
      </c>
      <c r="J16" s="38">
        <v>144.6</v>
      </c>
      <c r="K16" s="38">
        <v>6.9</v>
      </c>
      <c r="L16" s="40">
        <f>AVERAGE(J16:J18)/AVERAGE(J19:J21)-1</f>
        <v>6.6925064599483219E-2</v>
      </c>
      <c r="M16" s="29"/>
    </row>
    <row r="17" spans="1:13" x14ac:dyDescent="0.3">
      <c r="A17" s="37">
        <v>44593</v>
      </c>
      <c r="B17" s="38">
        <v>105.2</v>
      </c>
      <c r="C17" s="38">
        <v>4.5999999999999996</v>
      </c>
      <c r="D17" s="38">
        <v>112</v>
      </c>
      <c r="E17" s="38">
        <v>-0.6</v>
      </c>
      <c r="F17" s="40"/>
      <c r="G17" s="171"/>
      <c r="H17" s="38">
        <v>126.9</v>
      </c>
      <c r="I17" s="38">
        <v>20.399999999999999</v>
      </c>
      <c r="J17" s="38">
        <v>135.30000000000001</v>
      </c>
      <c r="K17" s="38">
        <v>1.7</v>
      </c>
      <c r="L17" s="40"/>
      <c r="M17" s="29"/>
    </row>
    <row r="18" spans="1:13" x14ac:dyDescent="0.3">
      <c r="A18" s="37">
        <v>44562</v>
      </c>
      <c r="B18" s="38">
        <v>102.5</v>
      </c>
      <c r="C18" s="38">
        <v>6.7</v>
      </c>
      <c r="D18" s="38">
        <v>112.7</v>
      </c>
      <c r="E18" s="38">
        <v>-0.9</v>
      </c>
      <c r="F18" s="40"/>
      <c r="G18" s="171"/>
      <c r="H18" s="38">
        <v>120.8</v>
      </c>
      <c r="I18" s="38">
        <v>21.8</v>
      </c>
      <c r="J18" s="38">
        <v>133</v>
      </c>
      <c r="K18" s="38">
        <v>2.2000000000000002</v>
      </c>
      <c r="L18" s="40"/>
      <c r="M18" s="29"/>
    </row>
    <row r="19" spans="1:13" x14ac:dyDescent="0.3">
      <c r="A19" s="37">
        <v>44531</v>
      </c>
      <c r="B19" s="38">
        <v>116.1</v>
      </c>
      <c r="C19" s="38">
        <v>0.1</v>
      </c>
      <c r="D19" s="38">
        <v>113.7</v>
      </c>
      <c r="E19" s="38">
        <v>1.2</v>
      </c>
      <c r="F19" s="40">
        <f>AVERAGE(D19:D21)/AVERAGE(D22:D24)-1</f>
        <v>1.1986814504045595E-2</v>
      </c>
      <c r="G19" s="171">
        <f>AVERAGE(D19:D30)</f>
        <v>111.54166666666669</v>
      </c>
      <c r="H19" s="38">
        <v>132.4</v>
      </c>
      <c r="I19" s="38">
        <v>12.4</v>
      </c>
      <c r="J19" s="38">
        <v>130.19999999999999</v>
      </c>
      <c r="K19" s="38">
        <v>0.5</v>
      </c>
      <c r="L19" s="40">
        <f>AVERAGE(J19:J21)/AVERAGE(J22:J24)-1</f>
        <v>4.0042999193764972E-2</v>
      </c>
      <c r="M19" s="29">
        <f>AVERAGE(J19:J30)</f>
        <v>122.58333333333336</v>
      </c>
    </row>
    <row r="20" spans="1:13" x14ac:dyDescent="0.3">
      <c r="A20" s="37">
        <v>44501</v>
      </c>
      <c r="B20" s="38">
        <v>119.6</v>
      </c>
      <c r="C20" s="38">
        <v>2.9</v>
      </c>
      <c r="D20" s="38">
        <v>112.4</v>
      </c>
      <c r="E20" s="38">
        <v>0.7</v>
      </c>
      <c r="F20" s="40"/>
      <c r="G20" s="172">
        <f>G19/G31*100-100</f>
        <v>1.8645357686453821</v>
      </c>
      <c r="H20" s="38">
        <v>137.5</v>
      </c>
      <c r="I20" s="38">
        <v>16.7</v>
      </c>
      <c r="J20" s="38">
        <v>129.5</v>
      </c>
      <c r="K20" s="38">
        <v>1.7</v>
      </c>
      <c r="L20" s="40"/>
      <c r="M20" s="36">
        <f>M19/M31*100-100</f>
        <v>9.6370276514869317</v>
      </c>
    </row>
    <row r="21" spans="1:13" x14ac:dyDescent="0.3">
      <c r="A21" s="37">
        <v>44470</v>
      </c>
      <c r="B21" s="38">
        <v>115.5</v>
      </c>
      <c r="C21" s="38">
        <v>-2.1</v>
      </c>
      <c r="D21" s="38">
        <v>111.6</v>
      </c>
      <c r="E21" s="38">
        <v>0.5</v>
      </c>
      <c r="F21" s="40"/>
      <c r="G21" s="171"/>
      <c r="H21" s="38">
        <v>131.5</v>
      </c>
      <c r="I21" s="38">
        <v>9.9</v>
      </c>
      <c r="J21" s="38">
        <v>127.3</v>
      </c>
      <c r="K21" s="38">
        <v>2.1</v>
      </c>
      <c r="L21" s="40"/>
      <c r="M21" s="29"/>
    </row>
    <row r="22" spans="1:13" x14ac:dyDescent="0.3">
      <c r="A22" s="37">
        <v>44440</v>
      </c>
      <c r="B22" s="38">
        <v>116.4</v>
      </c>
      <c r="C22" s="38">
        <v>1</v>
      </c>
      <c r="D22" s="38">
        <v>111.1</v>
      </c>
      <c r="E22" s="38">
        <v>0</v>
      </c>
      <c r="F22" s="40">
        <f>AVERAGE(D22:D24)/AVERAGE(D25:D27)-1</f>
        <v>-1.1552132701421858E-2</v>
      </c>
      <c r="G22" s="171"/>
      <c r="H22" s="38">
        <v>130.5</v>
      </c>
      <c r="I22" s="38">
        <v>11.4</v>
      </c>
      <c r="J22" s="38">
        <v>124.7</v>
      </c>
      <c r="K22" s="38">
        <v>0.6</v>
      </c>
      <c r="L22" s="40">
        <f>AVERAGE(J22:J24)/AVERAGE(J25:J27)-1</f>
        <v>1.6388964763725866E-2</v>
      </c>
      <c r="M22" s="29"/>
    </row>
    <row r="23" spans="1:13" x14ac:dyDescent="0.3">
      <c r="A23" s="37">
        <v>44409</v>
      </c>
      <c r="B23" s="38">
        <v>107.3</v>
      </c>
      <c r="C23" s="38">
        <v>4.5999999999999996</v>
      </c>
      <c r="D23" s="38">
        <v>111.1</v>
      </c>
      <c r="E23" s="38">
        <v>-0.4</v>
      </c>
      <c r="F23" s="40"/>
      <c r="G23" s="171"/>
      <c r="H23" s="38">
        <v>119.7</v>
      </c>
      <c r="I23" s="38">
        <v>14.5</v>
      </c>
      <c r="J23" s="38">
        <v>123.9</v>
      </c>
      <c r="K23" s="38">
        <v>0.3</v>
      </c>
      <c r="L23" s="40"/>
      <c r="M23" s="29"/>
    </row>
    <row r="24" spans="1:13" x14ac:dyDescent="0.3">
      <c r="A24" s="37">
        <v>44378</v>
      </c>
      <c r="B24" s="38">
        <v>111</v>
      </c>
      <c r="C24" s="38">
        <v>-0.3</v>
      </c>
      <c r="D24" s="38">
        <v>111.5</v>
      </c>
      <c r="E24" s="38">
        <v>-1</v>
      </c>
      <c r="F24" s="40"/>
      <c r="G24" s="171"/>
      <c r="H24" s="38">
        <v>123.3</v>
      </c>
      <c r="I24" s="38">
        <v>8.4</v>
      </c>
      <c r="J24" s="38">
        <v>123.5</v>
      </c>
      <c r="K24" s="38">
        <v>0.1</v>
      </c>
      <c r="L24" s="40"/>
      <c r="M24" s="29"/>
    </row>
    <row r="25" spans="1:13" x14ac:dyDescent="0.3">
      <c r="A25" s="37">
        <v>44348</v>
      </c>
      <c r="B25" s="38">
        <v>118.1</v>
      </c>
      <c r="C25" s="38">
        <v>7.3</v>
      </c>
      <c r="D25" s="38">
        <v>112.6</v>
      </c>
      <c r="E25" s="38">
        <v>0.8</v>
      </c>
      <c r="F25" s="40">
        <f>AVERAGE(D25:D27)/AVERAGE(D28:D30)-1</f>
        <v>2.4582701062215717E-2</v>
      </c>
      <c r="G25" s="171"/>
      <c r="H25" s="38">
        <v>129.69999999999999</v>
      </c>
      <c r="I25" s="38">
        <v>15.8</v>
      </c>
      <c r="J25" s="38">
        <v>123.4</v>
      </c>
      <c r="K25" s="38">
        <v>1.8</v>
      </c>
      <c r="L25" s="40">
        <f>AVERAGE(J25:J27)/AVERAGE(J28:J30)-1</f>
        <v>5.8704453441295712E-2</v>
      </c>
      <c r="M25" s="29"/>
    </row>
    <row r="26" spans="1:13" x14ac:dyDescent="0.3">
      <c r="A26" s="37">
        <v>44317</v>
      </c>
      <c r="B26" s="38">
        <v>108.5</v>
      </c>
      <c r="C26" s="38">
        <v>6.9</v>
      </c>
      <c r="D26" s="38">
        <v>111.7</v>
      </c>
      <c r="E26" s="38">
        <v>-1.4</v>
      </c>
      <c r="F26" s="40"/>
      <c r="G26" s="171"/>
      <c r="H26" s="38">
        <v>118.3</v>
      </c>
      <c r="I26" s="38">
        <v>15</v>
      </c>
      <c r="J26" s="38">
        <v>121.2</v>
      </c>
      <c r="K26" s="38">
        <v>-0.2</v>
      </c>
      <c r="L26" s="40"/>
      <c r="M26" s="29"/>
    </row>
    <row r="27" spans="1:13" x14ac:dyDescent="0.3">
      <c r="A27" s="37">
        <v>44287</v>
      </c>
      <c r="B27" s="38">
        <v>112.3</v>
      </c>
      <c r="C27" s="38">
        <v>10.5</v>
      </c>
      <c r="D27" s="38">
        <v>113.3</v>
      </c>
      <c r="E27" s="38">
        <v>0.2</v>
      </c>
      <c r="F27" s="40"/>
      <c r="G27" s="171"/>
      <c r="H27" s="38">
        <v>120.7</v>
      </c>
      <c r="I27" s="38">
        <v>16.5</v>
      </c>
      <c r="J27" s="38">
        <v>121.5</v>
      </c>
      <c r="K27" s="38">
        <v>0.9</v>
      </c>
      <c r="L27" s="40"/>
      <c r="M27" s="29"/>
    </row>
    <row r="28" spans="1:13" x14ac:dyDescent="0.3">
      <c r="A28" s="37">
        <v>44256</v>
      </c>
      <c r="B28" s="38">
        <v>126.2</v>
      </c>
      <c r="C28" s="38">
        <v>6.2</v>
      </c>
      <c r="D28" s="38">
        <v>113.1</v>
      </c>
      <c r="E28" s="38">
        <v>5.5</v>
      </c>
      <c r="F28" s="40">
        <f>AVERAGE(D28:D30)/AVERAGE(D31:D33)-1</f>
        <v>-2.1384021384021401E-2</v>
      </c>
      <c r="G28" s="171"/>
      <c r="H28" s="38">
        <v>134.4</v>
      </c>
      <c r="I28" s="38">
        <v>9.8000000000000007</v>
      </c>
      <c r="J28" s="38">
        <v>120.4</v>
      </c>
      <c r="K28" s="38">
        <v>7</v>
      </c>
      <c r="L28" s="40">
        <f>AVERAGE(J28:J30)/AVERAGE(J31:J33)-1</f>
        <v>9.3403385872736777E-3</v>
      </c>
      <c r="M28" s="29"/>
    </row>
    <row r="29" spans="1:13" x14ac:dyDescent="0.3">
      <c r="A29" s="37">
        <v>44228</v>
      </c>
      <c r="B29" s="38">
        <v>100.6</v>
      </c>
      <c r="C29" s="38">
        <v>-3.4</v>
      </c>
      <c r="D29" s="38">
        <v>107.2</v>
      </c>
      <c r="E29" s="38">
        <v>-1.8</v>
      </c>
      <c r="F29" s="40"/>
      <c r="G29" s="171"/>
      <c r="H29" s="38">
        <v>105.4</v>
      </c>
      <c r="I29" s="38">
        <v>-2</v>
      </c>
      <c r="J29" s="38">
        <v>112.5</v>
      </c>
      <c r="K29" s="38">
        <v>-0.4</v>
      </c>
      <c r="L29" s="40"/>
      <c r="M29" s="29"/>
    </row>
    <row r="30" spans="1:13" x14ac:dyDescent="0.3">
      <c r="A30" s="37">
        <v>44197</v>
      </c>
      <c r="B30" s="38">
        <v>96.1</v>
      </c>
      <c r="C30" s="38">
        <v>-8</v>
      </c>
      <c r="D30" s="38">
        <v>109.2</v>
      </c>
      <c r="E30" s="38">
        <v>-6</v>
      </c>
      <c r="F30" s="40"/>
      <c r="G30" s="171"/>
      <c r="H30" s="38">
        <v>99.2</v>
      </c>
      <c r="I30" s="38">
        <v>-8.6</v>
      </c>
      <c r="J30" s="38">
        <v>112.9</v>
      </c>
      <c r="K30" s="38">
        <v>-4.7</v>
      </c>
      <c r="L30" s="40"/>
      <c r="M30" s="29"/>
    </row>
    <row r="31" spans="1:13" x14ac:dyDescent="0.3">
      <c r="A31" s="37">
        <v>44166</v>
      </c>
      <c r="B31" s="38">
        <v>116</v>
      </c>
      <c r="C31" s="38">
        <v>10.199999999999999</v>
      </c>
      <c r="D31" s="38">
        <v>116.2</v>
      </c>
      <c r="E31" s="38">
        <v>5.4</v>
      </c>
      <c r="F31" s="40">
        <f>AVERAGE(D31:D33)/AVERAGE(D34:D36)-1</f>
        <v>2.7464144034177629E-2</v>
      </c>
      <c r="G31" s="171">
        <f>AVERAGE(D31:D42)</f>
        <v>109.5</v>
      </c>
      <c r="H31" s="38">
        <v>117.8</v>
      </c>
      <c r="I31" s="38">
        <v>8.8000000000000007</v>
      </c>
      <c r="J31" s="38">
        <v>118.5</v>
      </c>
      <c r="K31" s="38">
        <v>5.8</v>
      </c>
      <c r="L31" s="40">
        <f>AVERAGE(J31:J33)/AVERAGE(J34:J36)-1</f>
        <v>2.6978417266187105E-2</v>
      </c>
      <c r="M31" s="29">
        <f>AVERAGE(J31:J42)</f>
        <v>111.80833333333334</v>
      </c>
    </row>
    <row r="32" spans="1:13" x14ac:dyDescent="0.3">
      <c r="A32" s="37">
        <v>44136</v>
      </c>
      <c r="B32" s="38">
        <v>116.2</v>
      </c>
      <c r="C32" s="38">
        <v>3.3</v>
      </c>
      <c r="D32" s="38">
        <v>110.2</v>
      </c>
      <c r="E32" s="38">
        <v>-0.1</v>
      </c>
      <c r="F32" s="40"/>
      <c r="G32" s="172">
        <f>G31/G43*100-100</f>
        <v>0.9604302727621814</v>
      </c>
      <c r="H32" s="38">
        <v>117.8</v>
      </c>
      <c r="I32" s="38">
        <v>1.5</v>
      </c>
      <c r="J32" s="38">
        <v>112</v>
      </c>
      <c r="K32" s="38">
        <v>-0.1</v>
      </c>
      <c r="L32" s="40"/>
      <c r="M32" s="36">
        <f>M31/M43*100-100</f>
        <v>-1.1420571765399359</v>
      </c>
    </row>
    <row r="33" spans="1:13" x14ac:dyDescent="0.3">
      <c r="A33" s="37">
        <v>44105</v>
      </c>
      <c r="B33" s="38">
        <v>118</v>
      </c>
      <c r="C33" s="38">
        <v>2.2999999999999998</v>
      </c>
      <c r="D33" s="38">
        <v>110.3</v>
      </c>
      <c r="E33" s="38">
        <v>0.4</v>
      </c>
      <c r="F33" s="40"/>
      <c r="G33" s="172"/>
      <c r="H33" s="38">
        <v>119.6</v>
      </c>
      <c r="I33" s="38">
        <v>0.3</v>
      </c>
      <c r="J33" s="38">
        <v>112.1</v>
      </c>
      <c r="K33" s="38">
        <v>0.3</v>
      </c>
      <c r="L33" s="40"/>
      <c r="M33" s="33"/>
    </row>
    <row r="34" spans="1:13" x14ac:dyDescent="0.3">
      <c r="A34" s="37">
        <v>44075</v>
      </c>
      <c r="B34" s="38">
        <v>115.2</v>
      </c>
      <c r="C34" s="38">
        <v>4.3</v>
      </c>
      <c r="D34" s="38">
        <v>109.9</v>
      </c>
      <c r="E34" s="38">
        <v>0.4</v>
      </c>
      <c r="F34" s="40">
        <f>AVERAGE(D34:D36)/AVERAGE(D37:D39)-1</f>
        <v>4.2966263526416304E-2</v>
      </c>
      <c r="G34" s="172"/>
      <c r="H34" s="38">
        <v>117.1</v>
      </c>
      <c r="I34" s="38">
        <v>2.2999999999999998</v>
      </c>
      <c r="J34" s="38">
        <v>111.8</v>
      </c>
      <c r="K34" s="38">
        <v>0.3</v>
      </c>
      <c r="L34" s="40">
        <f>AVERAGE(J34:J36)/AVERAGE(J37:J39)-1</f>
        <v>4.7738693467336724E-2</v>
      </c>
      <c r="M34" s="33"/>
    </row>
    <row r="35" spans="1:13" x14ac:dyDescent="0.3">
      <c r="A35" s="37">
        <v>44044</v>
      </c>
      <c r="B35" s="38">
        <v>102.6</v>
      </c>
      <c r="C35" s="38">
        <v>-1.3</v>
      </c>
      <c r="D35" s="38">
        <v>109.5</v>
      </c>
      <c r="E35" s="38">
        <v>1.1000000000000001</v>
      </c>
      <c r="F35" s="40"/>
      <c r="G35" s="172"/>
      <c r="H35" s="38">
        <v>104.5</v>
      </c>
      <c r="I35" s="38">
        <v>-3.4</v>
      </c>
      <c r="J35" s="38">
        <v>111.5</v>
      </c>
      <c r="K35" s="38">
        <v>1.1000000000000001</v>
      </c>
      <c r="L35" s="40"/>
      <c r="M35" s="33"/>
    </row>
    <row r="36" spans="1:13" x14ac:dyDescent="0.3">
      <c r="A36" s="37">
        <v>44013</v>
      </c>
      <c r="B36" s="38">
        <v>111.3</v>
      </c>
      <c r="C36" s="38">
        <v>-0.4</v>
      </c>
      <c r="D36" s="38">
        <v>108.3</v>
      </c>
      <c r="E36" s="38">
        <v>-0.2</v>
      </c>
      <c r="F36" s="40"/>
      <c r="G36" s="172"/>
      <c r="H36" s="38">
        <v>113.7</v>
      </c>
      <c r="I36" s="38">
        <v>-3</v>
      </c>
      <c r="J36" s="38">
        <v>110.3</v>
      </c>
      <c r="K36" s="38">
        <v>0.2</v>
      </c>
      <c r="L36" s="40"/>
      <c r="M36" s="33"/>
    </row>
    <row r="37" spans="1:13" x14ac:dyDescent="0.3">
      <c r="A37" s="37">
        <v>43983</v>
      </c>
      <c r="B37" s="38">
        <v>110.1</v>
      </c>
      <c r="C37" s="38">
        <v>7</v>
      </c>
      <c r="D37" s="38">
        <v>108.5</v>
      </c>
      <c r="E37" s="38">
        <v>3.8</v>
      </c>
      <c r="F37" s="40">
        <f>AVERAGE(D37:D39)/AVERAGE(D40:D42)-1</f>
        <v>-6.320810971973756E-2</v>
      </c>
      <c r="G37" s="171"/>
      <c r="H37" s="38">
        <v>112</v>
      </c>
      <c r="I37" s="38">
        <v>3.6</v>
      </c>
      <c r="J37" s="38">
        <v>110.1</v>
      </c>
      <c r="K37" s="38">
        <v>4.5</v>
      </c>
      <c r="L37" s="40">
        <f>AVERAGE(J37:J39)/AVERAGE(J40:J42)-1</f>
        <v>-8.2685105157015326E-2</v>
      </c>
      <c r="M37" s="29"/>
    </row>
    <row r="38" spans="1:13" x14ac:dyDescent="0.3">
      <c r="A38" s="37">
        <v>43952</v>
      </c>
      <c r="B38" s="38">
        <v>101.5</v>
      </c>
      <c r="C38" s="38">
        <v>-7.2</v>
      </c>
      <c r="D38" s="38">
        <v>104.5</v>
      </c>
      <c r="E38" s="38">
        <v>3.3</v>
      </c>
      <c r="F38" s="40"/>
      <c r="G38" s="172"/>
      <c r="H38" s="38">
        <v>102.9</v>
      </c>
      <c r="I38" s="38">
        <v>-11</v>
      </c>
      <c r="J38" s="38">
        <v>105.4</v>
      </c>
      <c r="K38" s="38">
        <v>2.4</v>
      </c>
      <c r="L38" s="40"/>
      <c r="M38" s="33"/>
    </row>
    <row r="39" spans="1:13" x14ac:dyDescent="0.3">
      <c r="A39" s="37">
        <v>43922</v>
      </c>
      <c r="B39" s="38">
        <v>101.6</v>
      </c>
      <c r="C39" s="38">
        <v>-7.1</v>
      </c>
      <c r="D39" s="38">
        <v>101.2</v>
      </c>
      <c r="E39" s="38">
        <v>-9.1999999999999993</v>
      </c>
      <c r="F39" s="40"/>
      <c r="G39" s="172"/>
      <c r="H39" s="38">
        <v>103.6</v>
      </c>
      <c r="I39" s="38">
        <v>-10.1</v>
      </c>
      <c r="J39" s="38">
        <v>102.9</v>
      </c>
      <c r="K39" s="38">
        <v>-10.3</v>
      </c>
      <c r="L39" s="40"/>
      <c r="M39" s="33"/>
    </row>
    <row r="40" spans="1:13" ht="13.5" customHeight="1" x14ac:dyDescent="0.3">
      <c r="A40" s="37">
        <v>43891</v>
      </c>
      <c r="B40" s="38">
        <v>118.8</v>
      </c>
      <c r="C40" s="38">
        <v>7.6</v>
      </c>
      <c r="D40" s="38">
        <v>111.4</v>
      </c>
      <c r="E40" s="38">
        <v>-1.1000000000000001</v>
      </c>
      <c r="F40" s="40">
        <f>AVERAGE(D40:D42)/AVERAGE(D43:D45)-1</f>
        <v>2.2872827081427349E-2</v>
      </c>
      <c r="G40" s="171"/>
      <c r="H40" s="38">
        <v>122.4</v>
      </c>
      <c r="I40" s="38">
        <v>5.8</v>
      </c>
      <c r="J40" s="38">
        <v>114.7</v>
      </c>
      <c r="K40" s="38">
        <v>-1.5</v>
      </c>
      <c r="L40" s="40">
        <f>AVERAGE(J40:J42)/AVERAGE(J43:J45)-1</f>
        <v>2.2988505747126409E-2</v>
      </c>
      <c r="M40" s="29"/>
    </row>
    <row r="41" spans="1:13" x14ac:dyDescent="0.3">
      <c r="A41" s="37">
        <v>43862</v>
      </c>
      <c r="B41" s="38">
        <v>104.1</v>
      </c>
      <c r="C41" s="38">
        <v>2.8</v>
      </c>
      <c r="D41" s="38">
        <v>112.6</v>
      </c>
      <c r="E41" s="38">
        <v>1.1000000000000001</v>
      </c>
      <c r="F41" s="40"/>
      <c r="G41" s="172"/>
      <c r="H41" s="38">
        <v>107.6</v>
      </c>
      <c r="I41" s="38">
        <v>1.7</v>
      </c>
      <c r="J41" s="38">
        <v>116.5</v>
      </c>
      <c r="K41" s="38">
        <v>0.5</v>
      </c>
      <c r="L41" s="40"/>
      <c r="M41" s="33"/>
    </row>
    <row r="42" spans="1:13" ht="12.75" customHeight="1" x14ac:dyDescent="0.3">
      <c r="A42" s="37">
        <v>43831</v>
      </c>
      <c r="B42" s="38">
        <v>104.4</v>
      </c>
      <c r="C42" s="38">
        <v>0.8</v>
      </c>
      <c r="D42" s="38">
        <v>111.4</v>
      </c>
      <c r="E42" s="38">
        <v>1.2</v>
      </c>
      <c r="F42" s="40"/>
      <c r="G42" s="172"/>
      <c r="H42" s="38">
        <v>108.5</v>
      </c>
      <c r="I42" s="38">
        <v>0.7</v>
      </c>
      <c r="J42" s="38">
        <v>115.9</v>
      </c>
      <c r="K42" s="38">
        <v>1.8</v>
      </c>
      <c r="L42" s="40"/>
      <c r="M42" s="33"/>
    </row>
    <row r="43" spans="1:13" x14ac:dyDescent="0.3">
      <c r="A43" s="37">
        <v>43800</v>
      </c>
      <c r="B43" s="38">
        <v>105.3</v>
      </c>
      <c r="C43" s="38">
        <v>4.8</v>
      </c>
      <c r="D43" s="38">
        <v>110.1</v>
      </c>
      <c r="E43" s="38">
        <v>0.7</v>
      </c>
      <c r="F43" s="40">
        <f>AVERAGE(D43:D45)/AVERAGE(D46:D48)-1</f>
        <v>8.6127345432174263E-3</v>
      </c>
      <c r="G43" s="171">
        <f>AVERAGE(D43:D54)</f>
        <v>108.45833333333336</v>
      </c>
      <c r="H43" s="38">
        <v>108.3</v>
      </c>
      <c r="I43" s="38">
        <v>3.1</v>
      </c>
      <c r="J43" s="38">
        <v>113.8</v>
      </c>
      <c r="K43" s="38">
        <v>0.7</v>
      </c>
      <c r="L43" s="40">
        <f>AVERAGE(J43:J45)/AVERAGE(J46:J48)-1</f>
        <v>1.771479185119551E-3</v>
      </c>
      <c r="M43" s="29">
        <f>AVERAGE(J43:J54)</f>
        <v>113.10000000000001</v>
      </c>
    </row>
    <row r="44" spans="1:13" x14ac:dyDescent="0.3">
      <c r="A44" s="37">
        <v>43770</v>
      </c>
      <c r="B44" s="38">
        <v>112.5</v>
      </c>
      <c r="C44" s="38">
        <v>-1.5</v>
      </c>
      <c r="D44" s="38">
        <v>109.3</v>
      </c>
      <c r="E44" s="38">
        <v>0.7</v>
      </c>
      <c r="F44" s="40"/>
      <c r="G44" s="65"/>
      <c r="H44" s="38">
        <v>116.1</v>
      </c>
      <c r="I44" s="38">
        <v>-3.8</v>
      </c>
      <c r="J44" s="38">
        <v>113</v>
      </c>
      <c r="K44" s="38">
        <v>0.4</v>
      </c>
      <c r="L44" s="40"/>
      <c r="M44" s="33"/>
    </row>
    <row r="45" spans="1:13" x14ac:dyDescent="0.3">
      <c r="A45" s="37">
        <v>43739</v>
      </c>
      <c r="B45" s="38">
        <v>115.3</v>
      </c>
      <c r="C45" s="38">
        <v>1.3</v>
      </c>
      <c r="D45" s="38">
        <v>108.5</v>
      </c>
      <c r="E45" s="38">
        <v>-0.1</v>
      </c>
      <c r="F45" s="40"/>
      <c r="G45" s="65"/>
      <c r="H45" s="38">
        <v>119.3</v>
      </c>
      <c r="I45" s="38">
        <v>-0.9</v>
      </c>
      <c r="J45" s="38">
        <v>112.5</v>
      </c>
      <c r="K45" s="38">
        <v>-0.2</v>
      </c>
      <c r="L45" s="40"/>
      <c r="M45" s="33"/>
    </row>
    <row r="46" spans="1:13" x14ac:dyDescent="0.3">
      <c r="A46" s="37">
        <v>43709</v>
      </c>
      <c r="B46" s="38">
        <v>110.4</v>
      </c>
      <c r="C46" s="38">
        <v>4.7</v>
      </c>
      <c r="D46" s="38">
        <v>108.6</v>
      </c>
      <c r="E46" s="38">
        <v>0.6</v>
      </c>
      <c r="F46" s="40">
        <f>AVERAGE(D46:D48)/AVERAGE(D49:D51)-1</f>
        <v>9.0006207324642151E-3</v>
      </c>
      <c r="G46" s="65"/>
      <c r="H46" s="38">
        <v>114.5</v>
      </c>
      <c r="I46" s="38">
        <v>3</v>
      </c>
      <c r="J46" s="38">
        <v>112.7</v>
      </c>
      <c r="K46" s="38">
        <v>0.3</v>
      </c>
      <c r="L46" s="40">
        <f>AVERAGE(J46:J48)/AVERAGE(J49:J51)-1</f>
        <v>1.4784151389712896E-3</v>
      </c>
      <c r="M46" s="33"/>
    </row>
    <row r="47" spans="1:13" x14ac:dyDescent="0.3">
      <c r="A47" s="37">
        <v>43678</v>
      </c>
      <c r="B47" s="38">
        <v>103.9</v>
      </c>
      <c r="C47" s="38">
        <v>-1.3</v>
      </c>
      <c r="D47" s="38">
        <v>107.9</v>
      </c>
      <c r="E47" s="38">
        <v>-0.6</v>
      </c>
      <c r="F47" s="33"/>
      <c r="G47" s="65"/>
      <c r="H47" s="38">
        <v>108.2</v>
      </c>
      <c r="I47" s="38">
        <v>-2.4</v>
      </c>
      <c r="J47" s="38">
        <v>112.4</v>
      </c>
      <c r="K47" s="38">
        <v>-1.1000000000000001</v>
      </c>
      <c r="L47" s="33"/>
      <c r="M47" s="33"/>
    </row>
    <row r="48" spans="1:13" x14ac:dyDescent="0.3">
      <c r="A48" s="37">
        <v>43647</v>
      </c>
      <c r="B48" s="38">
        <v>111.7</v>
      </c>
      <c r="C48" s="38">
        <v>5.7</v>
      </c>
      <c r="D48" s="38">
        <v>108.6</v>
      </c>
      <c r="E48" s="38">
        <v>0.4</v>
      </c>
      <c r="F48" s="33"/>
      <c r="G48" s="65"/>
      <c r="H48" s="38">
        <v>117.2</v>
      </c>
      <c r="I48" s="38">
        <v>5.5</v>
      </c>
      <c r="J48" s="38">
        <v>113.6</v>
      </c>
      <c r="K48" s="38">
        <v>0.2</v>
      </c>
      <c r="L48" s="33"/>
      <c r="M48" s="33"/>
    </row>
    <row r="49" spans="1:13" x14ac:dyDescent="0.3">
      <c r="A49" s="37">
        <v>43617</v>
      </c>
      <c r="B49" s="38">
        <v>102.9</v>
      </c>
      <c r="C49" s="38">
        <v>-6.3</v>
      </c>
      <c r="D49" s="38">
        <v>108.2</v>
      </c>
      <c r="E49" s="38">
        <v>2.5</v>
      </c>
      <c r="F49" s="40">
        <f>AVERAGE(D49:D51)/AVERAGE(D52:D54)-1</f>
        <v>-1.2565124118908755E-2</v>
      </c>
      <c r="G49" s="65"/>
      <c r="H49" s="38">
        <v>108.1</v>
      </c>
      <c r="I49" s="38">
        <v>-6.2</v>
      </c>
      <c r="J49" s="38">
        <v>113.4</v>
      </c>
      <c r="K49" s="38">
        <v>2.2000000000000002</v>
      </c>
      <c r="L49" s="40">
        <f>AVERAGE(J49:J51)/AVERAGE(J52:J54)-1</f>
        <v>-8.2111436950147443E-3</v>
      </c>
      <c r="M49" s="33"/>
    </row>
    <row r="50" spans="1:13" x14ac:dyDescent="0.3">
      <c r="A50" s="37">
        <v>43586</v>
      </c>
      <c r="B50" s="38">
        <v>109.4</v>
      </c>
      <c r="C50" s="38">
        <v>3.7</v>
      </c>
      <c r="D50" s="38">
        <v>105.6</v>
      </c>
      <c r="E50" s="38">
        <v>-2.6</v>
      </c>
      <c r="F50" s="33"/>
      <c r="G50" s="65"/>
      <c r="H50" s="38">
        <v>115.6</v>
      </c>
      <c r="I50" s="38">
        <v>5</v>
      </c>
      <c r="J50" s="38">
        <v>111</v>
      </c>
      <c r="K50" s="38">
        <v>-2.5</v>
      </c>
      <c r="L50" s="33"/>
      <c r="M50" s="33"/>
    </row>
    <row r="51" spans="1:13" x14ac:dyDescent="0.3">
      <c r="A51" s="37">
        <v>43556</v>
      </c>
      <c r="B51" s="38">
        <v>109.4</v>
      </c>
      <c r="C51" s="38">
        <v>4.2</v>
      </c>
      <c r="D51" s="38">
        <v>108.4</v>
      </c>
      <c r="E51" s="38">
        <v>-0.3</v>
      </c>
      <c r="F51" s="33"/>
      <c r="G51" s="65"/>
      <c r="H51" s="38">
        <v>115.2</v>
      </c>
      <c r="I51" s="38">
        <v>6.2</v>
      </c>
      <c r="J51" s="38">
        <v>113.8</v>
      </c>
      <c r="K51" s="38">
        <v>-0.1</v>
      </c>
      <c r="L51" s="33"/>
      <c r="M51" s="33"/>
    </row>
    <row r="52" spans="1:13" x14ac:dyDescent="0.3">
      <c r="A52" s="37">
        <v>43525</v>
      </c>
      <c r="B52" s="38">
        <v>110.4</v>
      </c>
      <c r="C52" s="38">
        <v>0.3</v>
      </c>
      <c r="D52" s="38">
        <v>108.7</v>
      </c>
      <c r="E52" s="38">
        <v>0.3</v>
      </c>
      <c r="F52" s="40">
        <f>AVERAGE(D52:D54)/AVERAGE(D55:D57)-1</f>
        <v>1.3668841255048081E-2</v>
      </c>
      <c r="G52" s="65"/>
      <c r="H52" s="38">
        <v>115.7</v>
      </c>
      <c r="I52" s="38">
        <v>2.1</v>
      </c>
      <c r="J52" s="38">
        <v>113.9</v>
      </c>
      <c r="K52" s="38">
        <v>0.4</v>
      </c>
      <c r="L52" s="40">
        <f>AVERAGE(J52:J54)/AVERAGE(J55:J57)-1</f>
        <v>2.3515579071136106E-3</v>
      </c>
      <c r="M52" s="33"/>
    </row>
    <row r="53" spans="1:13" x14ac:dyDescent="0.3">
      <c r="A53" s="37">
        <v>43497</v>
      </c>
      <c r="B53" s="38">
        <v>101.3</v>
      </c>
      <c r="C53" s="38">
        <v>4.2</v>
      </c>
      <c r="D53" s="38">
        <v>108.4</v>
      </c>
      <c r="E53" s="38">
        <v>-0.7</v>
      </c>
      <c r="F53" s="33"/>
      <c r="G53" s="65"/>
      <c r="H53" s="38">
        <v>105.8</v>
      </c>
      <c r="I53" s="38">
        <v>5.7</v>
      </c>
      <c r="J53" s="38">
        <v>113.4</v>
      </c>
      <c r="K53" s="38">
        <v>-0.3</v>
      </c>
      <c r="L53" s="33"/>
      <c r="M53" s="33"/>
    </row>
    <row r="54" spans="1:13" x14ac:dyDescent="0.3">
      <c r="A54" s="37">
        <v>43466</v>
      </c>
      <c r="B54" s="38">
        <v>103.6</v>
      </c>
      <c r="C54" s="38">
        <v>4.0999999999999996</v>
      </c>
      <c r="D54" s="38">
        <v>109.2</v>
      </c>
      <c r="E54" s="38">
        <v>1.8</v>
      </c>
      <c r="F54" s="33"/>
      <c r="G54" s="65"/>
      <c r="H54" s="38">
        <v>107.7</v>
      </c>
      <c r="I54" s="38">
        <v>4.9000000000000004</v>
      </c>
      <c r="J54" s="38">
        <v>113.7</v>
      </c>
      <c r="K54" s="38">
        <v>0.9</v>
      </c>
      <c r="L54" s="33"/>
      <c r="M54" s="33"/>
    </row>
    <row r="55" spans="1:13" x14ac:dyDescent="0.3">
      <c r="A55" s="37">
        <v>43435</v>
      </c>
      <c r="B55" s="38">
        <v>100.5</v>
      </c>
      <c r="C55" s="38">
        <v>-3.5</v>
      </c>
      <c r="D55" s="38">
        <v>107.3</v>
      </c>
      <c r="E55" s="38">
        <v>-0.3</v>
      </c>
      <c r="F55" s="40">
        <f>AVERAGE(D55:D57)/AVERAGE(D58:D60)-1</f>
        <v>9.0909090909090384E-3</v>
      </c>
      <c r="G55" s="171">
        <f>AVERAGE(D55:D66)</f>
        <v>106.35000000000001</v>
      </c>
      <c r="H55" s="38">
        <v>105</v>
      </c>
      <c r="I55" s="38">
        <v>-1.4</v>
      </c>
      <c r="J55" s="38">
        <v>112.7</v>
      </c>
      <c r="K55" s="38">
        <v>-1.1000000000000001</v>
      </c>
      <c r="L55" s="40">
        <f>AVERAGE(J55:J57)/AVERAGE(J58:J60)-1</f>
        <v>1.4008941877794223E-2</v>
      </c>
      <c r="M55" s="29">
        <f>AVERAGE(J55:J66)</f>
        <v>111.09999999999998</v>
      </c>
    </row>
    <row r="56" spans="1:13" x14ac:dyDescent="0.3">
      <c r="A56" s="37">
        <v>43405</v>
      </c>
      <c r="B56" s="38">
        <v>114.2</v>
      </c>
      <c r="C56" s="38">
        <v>0.8</v>
      </c>
      <c r="D56" s="38">
        <v>107.6</v>
      </c>
      <c r="E56" s="38">
        <v>0.6</v>
      </c>
      <c r="F56" s="33"/>
      <c r="G56" s="65"/>
      <c r="H56" s="38">
        <v>120.7</v>
      </c>
      <c r="I56" s="38">
        <v>3.6</v>
      </c>
      <c r="J56" s="38">
        <v>114</v>
      </c>
      <c r="K56" s="38">
        <v>0.4</v>
      </c>
      <c r="L56" s="33"/>
      <c r="M56" s="33"/>
    </row>
    <row r="57" spans="1:13" x14ac:dyDescent="0.3">
      <c r="A57" s="37">
        <v>43374</v>
      </c>
      <c r="B57" s="38">
        <v>113.8</v>
      </c>
      <c r="C57" s="38">
        <v>7.6</v>
      </c>
      <c r="D57" s="38">
        <v>107</v>
      </c>
      <c r="E57" s="38">
        <v>0.1</v>
      </c>
      <c r="F57" s="33"/>
      <c r="G57" s="65"/>
      <c r="H57" s="38">
        <v>120.4</v>
      </c>
      <c r="I57" s="38">
        <v>11.4</v>
      </c>
      <c r="J57" s="38">
        <v>113.5</v>
      </c>
      <c r="K57" s="38">
        <v>0.6</v>
      </c>
      <c r="L57" s="33"/>
      <c r="M57" s="33"/>
    </row>
    <row r="58" spans="1:13" x14ac:dyDescent="0.3">
      <c r="A58" s="37">
        <v>43344</v>
      </c>
      <c r="B58" s="38">
        <v>105.4</v>
      </c>
      <c r="C58" s="38">
        <v>-2.1</v>
      </c>
      <c r="D58" s="38">
        <v>106.9</v>
      </c>
      <c r="E58" s="38">
        <v>0.9</v>
      </c>
      <c r="F58" s="40">
        <f>AVERAGE(D58:D60)/AVERAGE(D61:D63)-1</f>
        <v>-2.1895527056615682E-3</v>
      </c>
      <c r="G58" s="65"/>
      <c r="H58" s="38">
        <v>111.2</v>
      </c>
      <c r="I58" s="38">
        <v>1</v>
      </c>
      <c r="J58" s="38">
        <v>112.8</v>
      </c>
      <c r="K58" s="38">
        <v>1.2</v>
      </c>
      <c r="L58" s="40">
        <f>AVERAGE(J58:J60)/AVERAGE(J61:J63)-1</f>
        <v>1.0542168674698704E-2</v>
      </c>
      <c r="M58" s="33"/>
    </row>
    <row r="59" spans="1:13" x14ac:dyDescent="0.3">
      <c r="A59" s="37">
        <v>43313</v>
      </c>
      <c r="B59" s="38">
        <v>105.3</v>
      </c>
      <c r="C59" s="38">
        <v>-0.2</v>
      </c>
      <c r="D59" s="38">
        <v>105.9</v>
      </c>
      <c r="E59" s="38">
        <v>-0.3</v>
      </c>
      <c r="F59" s="40"/>
      <c r="G59" s="65"/>
      <c r="H59" s="38">
        <v>110.9</v>
      </c>
      <c r="I59" s="38">
        <v>3.3</v>
      </c>
      <c r="J59" s="38">
        <v>111.5</v>
      </c>
      <c r="K59" s="38">
        <v>0.3</v>
      </c>
      <c r="L59" s="33"/>
      <c r="M59" s="33"/>
    </row>
    <row r="60" spans="1:13" x14ac:dyDescent="0.3">
      <c r="A60" s="37">
        <v>43282</v>
      </c>
      <c r="B60" s="38">
        <v>105.7</v>
      </c>
      <c r="C60" s="38">
        <v>3.8</v>
      </c>
      <c r="D60" s="38">
        <v>106.2</v>
      </c>
      <c r="E60" s="38">
        <v>0.2</v>
      </c>
      <c r="F60" s="40"/>
      <c r="G60" s="65"/>
      <c r="H60" s="38">
        <v>111.1</v>
      </c>
      <c r="I60" s="38">
        <v>7.4</v>
      </c>
      <c r="J60" s="38">
        <v>111.2</v>
      </c>
      <c r="K60" s="38">
        <v>0.2</v>
      </c>
      <c r="L60" s="33"/>
      <c r="M60" s="33"/>
    </row>
    <row r="61" spans="1:13" x14ac:dyDescent="0.3">
      <c r="A61" s="37">
        <v>43252</v>
      </c>
      <c r="B61" s="38">
        <v>109.8</v>
      </c>
      <c r="C61" s="38">
        <v>2.8</v>
      </c>
      <c r="D61" s="38">
        <v>106</v>
      </c>
      <c r="E61" s="38">
        <v>-1.4</v>
      </c>
      <c r="F61" s="40">
        <f>AVERAGE(D61:D63)/AVERAGE(D64:D66)-1</f>
        <v>1.2991128010139352E-2</v>
      </c>
      <c r="G61" s="65"/>
      <c r="H61" s="38">
        <v>115.2</v>
      </c>
      <c r="I61" s="38">
        <v>6.1</v>
      </c>
      <c r="J61" s="38">
        <v>111</v>
      </c>
      <c r="K61" s="38">
        <v>-0.5</v>
      </c>
      <c r="L61" s="40">
        <f>AVERAGE(J61:J63)/AVERAGE(J64:J66)-1</f>
        <v>1.9969278033794113E-2</v>
      </c>
      <c r="M61" s="33"/>
    </row>
    <row r="62" spans="1:13" x14ac:dyDescent="0.3">
      <c r="A62" s="37">
        <v>43221</v>
      </c>
      <c r="B62" s="38">
        <v>105.5</v>
      </c>
      <c r="C62" s="38">
        <v>-3.4</v>
      </c>
      <c r="D62" s="38">
        <v>107.5</v>
      </c>
      <c r="E62" s="38">
        <v>1.2</v>
      </c>
      <c r="F62" s="33"/>
      <c r="G62" s="65"/>
      <c r="H62" s="38">
        <v>110.1</v>
      </c>
      <c r="I62" s="38">
        <v>-0.7</v>
      </c>
      <c r="J62" s="38">
        <v>111.6</v>
      </c>
      <c r="K62" s="38">
        <v>2</v>
      </c>
      <c r="L62" s="33"/>
      <c r="M62" s="33"/>
    </row>
    <row r="63" spans="1:13" x14ac:dyDescent="0.3">
      <c r="A63" s="37">
        <v>43191</v>
      </c>
      <c r="B63" s="38">
        <v>105</v>
      </c>
      <c r="C63" s="38">
        <v>7</v>
      </c>
      <c r="D63" s="38">
        <v>106.2</v>
      </c>
      <c r="E63" s="38">
        <v>1.3</v>
      </c>
      <c r="F63" s="33"/>
      <c r="G63" s="65"/>
      <c r="H63" s="38">
        <v>108.5</v>
      </c>
      <c r="I63" s="38">
        <v>8.1999999999999993</v>
      </c>
      <c r="J63" s="38">
        <v>109.4</v>
      </c>
      <c r="K63" s="38">
        <v>1.5</v>
      </c>
      <c r="L63" s="33"/>
      <c r="M63" s="33"/>
    </row>
    <row r="64" spans="1:13" x14ac:dyDescent="0.3">
      <c r="A64" s="37">
        <v>43160</v>
      </c>
      <c r="B64" s="38">
        <v>110.1</v>
      </c>
      <c r="C64" s="38">
        <v>-4.5999999999999996</v>
      </c>
      <c r="D64" s="38">
        <v>104.8</v>
      </c>
      <c r="E64" s="38">
        <v>-0.9</v>
      </c>
      <c r="F64" s="40">
        <f>AVERAGE(D64:D66)/AVERAGE(D67:D69)-1</f>
        <v>-8.1709616593337309E-3</v>
      </c>
      <c r="G64" s="65"/>
      <c r="H64" s="38">
        <v>113.3</v>
      </c>
      <c r="I64" s="38">
        <v>-3.6</v>
      </c>
      <c r="J64" s="38">
        <v>107.8</v>
      </c>
      <c r="K64" s="38">
        <v>-1.2</v>
      </c>
      <c r="L64" s="40">
        <f>AVERAGE(J64:J66)/AVERAGE(J67:J69)-1</f>
        <v>-5.1955990220049486E-3</v>
      </c>
      <c r="M64" s="33"/>
    </row>
    <row r="65" spans="1:13" x14ac:dyDescent="0.3">
      <c r="A65" s="37">
        <v>43132</v>
      </c>
      <c r="B65" s="38">
        <v>97.2</v>
      </c>
      <c r="C65" s="38">
        <v>1.4</v>
      </c>
      <c r="D65" s="38">
        <v>105.8</v>
      </c>
      <c r="E65" s="38">
        <v>0.8</v>
      </c>
      <c r="F65" s="33"/>
      <c r="G65" s="65"/>
      <c r="H65" s="38">
        <v>100.1</v>
      </c>
      <c r="I65" s="38">
        <v>2.2000000000000002</v>
      </c>
      <c r="J65" s="38">
        <v>109.1</v>
      </c>
      <c r="K65" s="38">
        <v>0.5</v>
      </c>
      <c r="L65" s="33"/>
      <c r="M65" s="33"/>
    </row>
    <row r="66" spans="1:13" x14ac:dyDescent="0.3">
      <c r="A66" s="37">
        <v>43101</v>
      </c>
      <c r="B66" s="38">
        <v>99.5</v>
      </c>
      <c r="C66" s="38">
        <v>5.9</v>
      </c>
      <c r="D66" s="38">
        <v>105</v>
      </c>
      <c r="E66" s="38">
        <v>-0.9</v>
      </c>
      <c r="F66" s="33"/>
      <c r="G66" s="65"/>
      <c r="H66" s="38">
        <v>102.7</v>
      </c>
      <c r="I66" s="38">
        <v>7.5</v>
      </c>
      <c r="J66" s="38">
        <v>108.6</v>
      </c>
      <c r="K66" s="38">
        <v>-0.5</v>
      </c>
      <c r="L66" s="33"/>
      <c r="M66" s="33"/>
    </row>
    <row r="67" spans="1:13" x14ac:dyDescent="0.3">
      <c r="A67" s="37">
        <v>43070</v>
      </c>
      <c r="B67" s="38">
        <v>104.1</v>
      </c>
      <c r="C67" s="38">
        <v>0.2</v>
      </c>
      <c r="D67" s="38">
        <v>106</v>
      </c>
      <c r="E67" s="38">
        <v>-0.8</v>
      </c>
      <c r="F67" s="40">
        <f>AVERAGE(D67:D69)/AVERAGE(D70:D72)-1</f>
        <v>4.1022404544019953E-3</v>
      </c>
      <c r="G67" s="171">
        <f>AVERAGE(D67:D78)</f>
        <v>105.02500000000002</v>
      </c>
      <c r="H67" s="38">
        <v>106.5</v>
      </c>
      <c r="I67" s="38">
        <v>1.9</v>
      </c>
      <c r="J67" s="38">
        <v>109.1</v>
      </c>
      <c r="K67" s="38">
        <v>-1</v>
      </c>
      <c r="L67" s="40">
        <f>AVERAGE(J67:J69)/AVERAGE(J70:J72)-1</f>
        <v>1.4573643410852766E-2</v>
      </c>
      <c r="M67" s="29">
        <f>AVERAGE(J67:J78)</f>
        <v>107.13333333333333</v>
      </c>
    </row>
    <row r="68" spans="1:13" x14ac:dyDescent="0.3">
      <c r="A68" s="37">
        <v>43040</v>
      </c>
      <c r="B68" s="38">
        <v>113.3</v>
      </c>
      <c r="C68" s="38">
        <v>5.3</v>
      </c>
      <c r="D68" s="38">
        <v>106.9</v>
      </c>
      <c r="E68" s="38">
        <v>1.5</v>
      </c>
      <c r="F68" s="33"/>
      <c r="G68" s="65"/>
      <c r="H68" s="38">
        <v>116.5</v>
      </c>
      <c r="I68" s="38">
        <v>9</v>
      </c>
      <c r="J68" s="38">
        <v>110.2</v>
      </c>
      <c r="K68" s="38">
        <v>2.1</v>
      </c>
      <c r="L68" s="33"/>
      <c r="M68" s="33"/>
    </row>
    <row r="69" spans="1:13" x14ac:dyDescent="0.3">
      <c r="A69" s="37">
        <v>43009</v>
      </c>
      <c r="B69" s="38">
        <v>105.8</v>
      </c>
      <c r="C69" s="38">
        <v>4.5999999999999996</v>
      </c>
      <c r="D69" s="38">
        <v>105.3</v>
      </c>
      <c r="E69" s="38">
        <v>-0.2</v>
      </c>
      <c r="F69" s="33"/>
      <c r="G69" s="65"/>
      <c r="H69" s="38">
        <v>108.1</v>
      </c>
      <c r="I69" s="38">
        <v>7.6</v>
      </c>
      <c r="J69" s="38">
        <v>107.9</v>
      </c>
      <c r="K69" s="38">
        <v>0</v>
      </c>
      <c r="L69" s="33"/>
      <c r="M69" s="33"/>
    </row>
    <row r="70" spans="1:13" x14ac:dyDescent="0.3">
      <c r="A70" s="37">
        <v>42979</v>
      </c>
      <c r="B70" s="38">
        <v>107.7</v>
      </c>
      <c r="C70" s="38">
        <v>2.8</v>
      </c>
      <c r="D70" s="38">
        <v>105.5</v>
      </c>
      <c r="E70" s="38">
        <v>-0.4</v>
      </c>
      <c r="F70" s="40">
        <f>AVERAGE(D70:D72)/AVERAGE(D73:D75)-1</f>
        <v>7.3108709472344824E-3</v>
      </c>
      <c r="G70" s="65"/>
      <c r="H70" s="38">
        <v>110.1</v>
      </c>
      <c r="I70" s="38">
        <v>6</v>
      </c>
      <c r="J70" s="38">
        <v>107.9</v>
      </c>
      <c r="K70" s="38">
        <v>0.1</v>
      </c>
      <c r="L70" s="40">
        <f>AVERAGE(J70:J72)/AVERAGE(J73:J75)-1</f>
        <v>1.0338345864661758E-2</v>
      </c>
      <c r="M70" s="33"/>
    </row>
    <row r="71" spans="1:13" x14ac:dyDescent="0.3">
      <c r="A71" s="37">
        <v>42948</v>
      </c>
      <c r="B71" s="38">
        <v>105.5</v>
      </c>
      <c r="C71" s="38">
        <v>5.7</v>
      </c>
      <c r="D71" s="38">
        <v>105.9</v>
      </c>
      <c r="E71" s="38">
        <v>0.4</v>
      </c>
      <c r="F71" s="33"/>
      <c r="G71" s="65"/>
      <c r="H71" s="38">
        <v>107.4</v>
      </c>
      <c r="I71" s="38">
        <v>9</v>
      </c>
      <c r="J71" s="38">
        <v>107.8</v>
      </c>
      <c r="K71" s="38">
        <v>0.9</v>
      </c>
      <c r="L71" s="33"/>
      <c r="M71" s="33"/>
    </row>
    <row r="72" spans="1:13" x14ac:dyDescent="0.3">
      <c r="A72" s="37">
        <v>42917</v>
      </c>
      <c r="B72" s="38">
        <v>101.8</v>
      </c>
      <c r="C72" s="38">
        <v>6.7</v>
      </c>
      <c r="D72" s="38">
        <v>105.5</v>
      </c>
      <c r="E72" s="38">
        <v>-0.1</v>
      </c>
      <c r="F72" s="33"/>
      <c r="G72" s="65"/>
      <c r="H72" s="38">
        <v>103.4</v>
      </c>
      <c r="I72" s="38">
        <v>9.1</v>
      </c>
      <c r="J72" s="38">
        <v>106.8</v>
      </c>
      <c r="K72" s="38">
        <v>-0.4</v>
      </c>
      <c r="L72" s="33"/>
      <c r="M72" s="33"/>
    </row>
    <row r="73" spans="1:13" x14ac:dyDescent="0.3">
      <c r="A73" s="37">
        <v>42887</v>
      </c>
      <c r="B73" s="38">
        <v>106.8</v>
      </c>
      <c r="C73" s="38">
        <v>1.7</v>
      </c>
      <c r="D73" s="38">
        <v>105.6</v>
      </c>
      <c r="E73" s="38">
        <v>0.2</v>
      </c>
      <c r="F73" s="40">
        <f>AVERAGE(D73:D75)/AVERAGE(D76:D78)-1</f>
        <v>1.2878300064391501E-2</v>
      </c>
      <c r="G73" s="65"/>
      <c r="H73" s="38">
        <v>108.6</v>
      </c>
      <c r="I73" s="38">
        <v>4.3</v>
      </c>
      <c r="J73" s="38">
        <v>107.2</v>
      </c>
      <c r="K73" s="38">
        <v>0.7</v>
      </c>
      <c r="L73" s="40">
        <f>AVERAGE(J73:J75)/AVERAGE(J76:J78)-1</f>
        <v>7.8939059046416737E-3</v>
      </c>
      <c r="M73" s="33"/>
    </row>
    <row r="74" spans="1:13" x14ac:dyDescent="0.3">
      <c r="A74" s="37">
        <v>42856</v>
      </c>
      <c r="B74" s="38">
        <v>109.2</v>
      </c>
      <c r="C74" s="38">
        <v>11.1</v>
      </c>
      <c r="D74" s="38">
        <v>105.4</v>
      </c>
      <c r="E74" s="38">
        <v>1.7</v>
      </c>
      <c r="F74" s="33"/>
      <c r="G74" s="65"/>
      <c r="H74" s="38">
        <v>110.9</v>
      </c>
      <c r="I74" s="38">
        <v>14.4</v>
      </c>
      <c r="J74" s="38">
        <v>106.5</v>
      </c>
      <c r="K74" s="38">
        <v>0.9</v>
      </c>
      <c r="L74" s="33"/>
      <c r="M74" s="33"/>
    </row>
    <row r="75" spans="1:13" x14ac:dyDescent="0.3">
      <c r="A75" s="37">
        <v>42826</v>
      </c>
      <c r="B75" s="38">
        <v>98.1</v>
      </c>
      <c r="C75" s="38">
        <v>-3.8</v>
      </c>
      <c r="D75" s="38">
        <v>103.6</v>
      </c>
      <c r="E75" s="38">
        <v>-1.5</v>
      </c>
      <c r="F75" s="33"/>
      <c r="G75" s="65"/>
      <c r="H75" s="38">
        <v>100.3</v>
      </c>
      <c r="I75" s="38">
        <v>0.8</v>
      </c>
      <c r="J75" s="38">
        <v>105.5</v>
      </c>
      <c r="K75" s="38">
        <v>-1.5</v>
      </c>
      <c r="L75" s="33"/>
      <c r="M75" s="33"/>
    </row>
    <row r="76" spans="1:13" x14ac:dyDescent="0.3">
      <c r="A76" s="37">
        <v>42795</v>
      </c>
      <c r="B76" s="38">
        <v>115.4</v>
      </c>
      <c r="C76" s="38">
        <v>9.8000000000000007</v>
      </c>
      <c r="D76" s="38">
        <v>105.2</v>
      </c>
      <c r="E76" s="38">
        <v>0.5</v>
      </c>
      <c r="F76" s="40">
        <f>AVERAGE(D76:D78)/AVERAGE(D79:D81)-1</f>
        <v>2.4068578964721477E-2</v>
      </c>
      <c r="G76" s="65"/>
      <c r="H76" s="38">
        <v>117.5</v>
      </c>
      <c r="I76" s="38">
        <v>14.6</v>
      </c>
      <c r="J76" s="38">
        <v>107.1</v>
      </c>
      <c r="K76" s="38">
        <v>0.1</v>
      </c>
      <c r="L76" s="40">
        <f>AVERAGE(J76:J78)/AVERAGE(J79:J81)-1</f>
        <v>4.2805400065854426E-2</v>
      </c>
      <c r="M76" s="33"/>
    </row>
    <row r="77" spans="1:13" x14ac:dyDescent="0.3">
      <c r="A77" s="37">
        <v>42767</v>
      </c>
      <c r="B77" s="38">
        <v>95.9</v>
      </c>
      <c r="C77" s="38">
        <v>1.6</v>
      </c>
      <c r="D77" s="38">
        <v>104.7</v>
      </c>
      <c r="E77" s="38">
        <v>4</v>
      </c>
      <c r="F77" s="33"/>
      <c r="G77" s="65"/>
      <c r="H77" s="38">
        <v>97.9</v>
      </c>
      <c r="I77" s="38">
        <v>6.5</v>
      </c>
      <c r="J77" s="38">
        <v>107</v>
      </c>
      <c r="K77" s="38">
        <v>4.3</v>
      </c>
      <c r="L77" s="33"/>
      <c r="M77" s="33"/>
    </row>
    <row r="78" spans="1:13" x14ac:dyDescent="0.3">
      <c r="A78" s="37">
        <v>42736</v>
      </c>
      <c r="B78" s="38">
        <v>94</v>
      </c>
      <c r="C78" s="38">
        <v>7.7</v>
      </c>
      <c r="D78" s="38">
        <v>100.7</v>
      </c>
      <c r="E78" s="38">
        <v>-0.2</v>
      </c>
      <c r="F78" s="33"/>
      <c r="G78" s="65"/>
      <c r="H78" s="38">
        <v>95.5</v>
      </c>
      <c r="I78" s="38">
        <v>11.8</v>
      </c>
      <c r="J78" s="38">
        <v>102.6</v>
      </c>
      <c r="K78" s="38">
        <v>0.5</v>
      </c>
      <c r="L78" s="33"/>
      <c r="M78" s="33"/>
    </row>
    <row r="79" spans="1:13" x14ac:dyDescent="0.3">
      <c r="A79" s="37">
        <v>42705</v>
      </c>
      <c r="B79" s="38">
        <v>103.9</v>
      </c>
      <c r="C79" s="38">
        <v>-0.7</v>
      </c>
      <c r="D79" s="38">
        <v>100.9</v>
      </c>
      <c r="E79" s="38">
        <v>-0.6</v>
      </c>
      <c r="F79" s="40">
        <f>AVERAGE(D79:D81)/AVERAGE(D82:D84)-1</f>
        <v>1.7443810801744286E-2</v>
      </c>
      <c r="G79" s="171">
        <f>AVERAGE(D79:D90)</f>
        <v>100.04166666666667</v>
      </c>
      <c r="H79" s="38">
        <v>104.5</v>
      </c>
      <c r="I79" s="38">
        <v>1.6</v>
      </c>
      <c r="J79" s="38">
        <v>102.1</v>
      </c>
      <c r="K79" s="38">
        <v>1</v>
      </c>
      <c r="L79" s="40">
        <f>AVERAGE(J79:J81)/AVERAGE(J82:J84)-1</f>
        <v>3.0539531727180158E-2</v>
      </c>
      <c r="M79" s="29">
        <f>AVERAGE(J79:J90)</f>
        <v>98.733333333333334</v>
      </c>
    </row>
    <row r="80" spans="1:13" x14ac:dyDescent="0.3">
      <c r="A80" s="37">
        <v>42675</v>
      </c>
      <c r="B80" s="38">
        <v>107.6</v>
      </c>
      <c r="C80" s="38">
        <v>4.9000000000000004</v>
      </c>
      <c r="D80" s="38">
        <v>101.5</v>
      </c>
      <c r="E80" s="38">
        <v>0.6</v>
      </c>
      <c r="F80" s="33"/>
      <c r="G80" s="65"/>
      <c r="H80" s="38">
        <v>106.9</v>
      </c>
      <c r="I80" s="38">
        <v>5.0999999999999996</v>
      </c>
      <c r="J80" s="38">
        <v>101.1</v>
      </c>
      <c r="K80" s="38">
        <v>0.6</v>
      </c>
      <c r="L80" s="33"/>
      <c r="M80" s="33"/>
    </row>
    <row r="81" spans="1:13" x14ac:dyDescent="0.3">
      <c r="A81" s="37">
        <v>42644</v>
      </c>
      <c r="B81" s="38">
        <v>101.1</v>
      </c>
      <c r="C81" s="38">
        <v>-3.3</v>
      </c>
      <c r="D81" s="38">
        <v>100.9</v>
      </c>
      <c r="E81" s="38">
        <v>1.6</v>
      </c>
      <c r="F81" s="33"/>
      <c r="G81" s="65"/>
      <c r="H81" s="38">
        <v>100.5</v>
      </c>
      <c r="I81" s="38">
        <v>-3.1</v>
      </c>
      <c r="J81" s="38">
        <v>100.5</v>
      </c>
      <c r="K81" s="38">
        <v>2.2000000000000002</v>
      </c>
      <c r="L81" s="33"/>
      <c r="M81" s="33"/>
    </row>
    <row r="82" spans="1:13" x14ac:dyDescent="0.3">
      <c r="A82" s="37">
        <v>42614</v>
      </c>
      <c r="B82" s="38">
        <v>104.8</v>
      </c>
      <c r="C82" s="38">
        <v>0</v>
      </c>
      <c r="D82" s="38">
        <v>99.3</v>
      </c>
      <c r="E82" s="38">
        <v>-0.5</v>
      </c>
      <c r="F82" s="40">
        <f>AVERAGE(D82:D84)/AVERAGE(D85:D87)-1</f>
        <v>-1.6744809109177083E-3</v>
      </c>
      <c r="G82" s="65"/>
      <c r="H82" s="38">
        <v>103.9</v>
      </c>
      <c r="I82" s="38">
        <v>-0.6</v>
      </c>
      <c r="J82" s="38">
        <v>98.3</v>
      </c>
      <c r="K82" s="38">
        <v>-0.1</v>
      </c>
      <c r="L82" s="40">
        <f>AVERAGE(J82:J84)/AVERAGE(J85:J87)-1</f>
        <v>6.4890710382512484E-3</v>
      </c>
      <c r="M82" s="33"/>
    </row>
    <row r="83" spans="1:13" x14ac:dyDescent="0.3">
      <c r="A83" s="37">
        <v>42583</v>
      </c>
      <c r="B83" s="38">
        <v>99.8</v>
      </c>
      <c r="C83" s="38">
        <v>7.1</v>
      </c>
      <c r="D83" s="38">
        <v>99.8</v>
      </c>
      <c r="E83" s="38">
        <v>0.8</v>
      </c>
      <c r="F83" s="33"/>
      <c r="G83" s="65"/>
      <c r="H83" s="38">
        <v>98.5</v>
      </c>
      <c r="I83" s="38">
        <v>5.3</v>
      </c>
      <c r="J83" s="38">
        <v>98.4</v>
      </c>
      <c r="K83" s="38">
        <v>0.4</v>
      </c>
      <c r="L83" s="33"/>
      <c r="M83" s="33"/>
    </row>
    <row r="84" spans="1:13" x14ac:dyDescent="0.3">
      <c r="A84" s="37">
        <v>42552</v>
      </c>
      <c r="B84" s="38">
        <v>95.4</v>
      </c>
      <c r="C84" s="38">
        <v>-7.5</v>
      </c>
      <c r="D84" s="38">
        <v>99</v>
      </c>
      <c r="E84" s="38">
        <v>0.5</v>
      </c>
      <c r="F84" s="33"/>
      <c r="G84" s="65"/>
      <c r="H84" s="38">
        <v>94.8</v>
      </c>
      <c r="I84" s="38">
        <v>-9.1999999999999993</v>
      </c>
      <c r="J84" s="38">
        <v>98</v>
      </c>
      <c r="K84" s="38">
        <v>0.6</v>
      </c>
      <c r="L84" s="33"/>
      <c r="M84" s="33"/>
    </row>
    <row r="85" spans="1:13" x14ac:dyDescent="0.3">
      <c r="A85" s="37">
        <v>42522</v>
      </c>
      <c r="B85" s="38">
        <v>105</v>
      </c>
      <c r="C85" s="38">
        <v>2.2000000000000002</v>
      </c>
      <c r="D85" s="38">
        <v>98.5</v>
      </c>
      <c r="E85" s="38">
        <v>-1.8</v>
      </c>
      <c r="F85" s="40">
        <f>AVERAGE(D85:D87)/AVERAGE(D88:D90)-1</f>
        <v>-6.3227953410981419E-3</v>
      </c>
      <c r="G85" s="65"/>
      <c r="H85" s="38">
        <v>104.1</v>
      </c>
      <c r="I85" s="38">
        <v>0.3</v>
      </c>
      <c r="J85" s="38">
        <v>97.4</v>
      </c>
      <c r="K85" s="38">
        <v>-1</v>
      </c>
      <c r="L85" s="40">
        <f>AVERAGE(J85:J87)/AVERAGE(J88:J90)-1</f>
        <v>-2.7247956403270157E-3</v>
      </c>
      <c r="M85" s="33"/>
    </row>
    <row r="86" spans="1:13" x14ac:dyDescent="0.3">
      <c r="A86" s="37">
        <v>42491</v>
      </c>
      <c r="B86" s="38">
        <v>98.3</v>
      </c>
      <c r="C86" s="38">
        <v>5.6</v>
      </c>
      <c r="D86" s="38">
        <v>100.3</v>
      </c>
      <c r="E86" s="38">
        <v>0.5</v>
      </c>
      <c r="F86" s="33"/>
      <c r="G86" s="65"/>
      <c r="H86" s="38">
        <v>96.9</v>
      </c>
      <c r="I86" s="38">
        <v>2.8</v>
      </c>
      <c r="J86" s="38">
        <v>98.4</v>
      </c>
      <c r="K86" s="38">
        <v>1.4</v>
      </c>
      <c r="L86" s="33"/>
      <c r="M86" s="33"/>
    </row>
    <row r="87" spans="1:13" x14ac:dyDescent="0.3">
      <c r="A87" s="37">
        <v>42461</v>
      </c>
      <c r="B87" s="38">
        <v>102</v>
      </c>
      <c r="C87" s="38">
        <v>2.1</v>
      </c>
      <c r="D87" s="38">
        <v>99.8</v>
      </c>
      <c r="E87" s="38">
        <v>-0.3</v>
      </c>
      <c r="F87" s="33"/>
      <c r="G87" s="65"/>
      <c r="H87" s="38">
        <v>99.5</v>
      </c>
      <c r="I87" s="38">
        <v>-1.1000000000000001</v>
      </c>
      <c r="J87" s="38">
        <v>97</v>
      </c>
      <c r="K87" s="38">
        <v>-0.7</v>
      </c>
      <c r="L87" s="33"/>
      <c r="M87" s="33"/>
    </row>
    <row r="88" spans="1:13" x14ac:dyDescent="0.3">
      <c r="A88" s="37">
        <v>42430</v>
      </c>
      <c r="B88" s="38">
        <v>105.1</v>
      </c>
      <c r="C88" s="38">
        <v>-2.9</v>
      </c>
      <c r="D88" s="38">
        <v>100.1</v>
      </c>
      <c r="E88" s="38">
        <v>0</v>
      </c>
      <c r="F88" s="40">
        <f>AVERAGE(D88:D90)/AVERAGE(D91:D93)-1</f>
        <v>6.026113157013846E-3</v>
      </c>
      <c r="G88" s="65"/>
      <c r="H88" s="38">
        <v>102.5</v>
      </c>
      <c r="I88" s="38">
        <v>-5.5</v>
      </c>
      <c r="J88" s="38">
        <v>97.7</v>
      </c>
      <c r="K88" s="38">
        <v>0.1</v>
      </c>
      <c r="L88" s="40">
        <f>AVERAGE(J88:J90)/AVERAGE(J91:J93)-1</f>
        <v>-1.0114632501685761E-2</v>
      </c>
      <c r="M88" s="33"/>
    </row>
    <row r="89" spans="1:13" x14ac:dyDescent="0.3">
      <c r="A89" s="37">
        <v>42401</v>
      </c>
      <c r="B89" s="38">
        <v>94.4</v>
      </c>
      <c r="C89" s="38">
        <v>2.6</v>
      </c>
      <c r="D89" s="38">
        <v>100.1</v>
      </c>
      <c r="E89" s="38">
        <v>-0.2</v>
      </c>
      <c r="F89" s="33"/>
      <c r="G89" s="65"/>
      <c r="H89" s="38">
        <v>91.9</v>
      </c>
      <c r="I89" s="38">
        <v>0.4</v>
      </c>
      <c r="J89" s="38">
        <v>97.6</v>
      </c>
      <c r="K89" s="38">
        <v>-0.7</v>
      </c>
      <c r="L89" s="33"/>
      <c r="M89" s="33"/>
    </row>
    <row r="90" spans="1:13" x14ac:dyDescent="0.3">
      <c r="A90" s="37">
        <v>42370</v>
      </c>
      <c r="B90" s="38">
        <v>87.3</v>
      </c>
      <c r="C90" s="38">
        <v>-4.5</v>
      </c>
      <c r="D90" s="38">
        <v>100.3</v>
      </c>
      <c r="E90" s="38">
        <v>-3.2</v>
      </c>
      <c r="F90" s="33"/>
      <c r="G90" s="65"/>
      <c r="H90" s="38">
        <v>85.4</v>
      </c>
      <c r="I90" s="38">
        <v>-5.5</v>
      </c>
      <c r="J90" s="38">
        <v>98.3</v>
      </c>
      <c r="K90" s="38">
        <v>-4.2</v>
      </c>
      <c r="L90" s="33"/>
      <c r="M90" s="33"/>
    </row>
    <row r="91" spans="1:13" x14ac:dyDescent="0.3">
      <c r="A91" s="37">
        <v>42339</v>
      </c>
      <c r="B91" s="38">
        <v>104.6</v>
      </c>
      <c r="C91" s="38">
        <v>3.4</v>
      </c>
      <c r="D91" s="38">
        <v>103.6</v>
      </c>
      <c r="E91" s="38">
        <v>5.9</v>
      </c>
      <c r="F91" s="40">
        <f>AVERAGE(D91:D93)/AVERAGE(D94:D96)-1</f>
        <v>1.6767270288398084E-3</v>
      </c>
      <c r="G91" s="171">
        <f>AVERAGE(D91:D102)</f>
        <v>99.858333333333334</v>
      </c>
      <c r="H91" s="38">
        <v>102.9</v>
      </c>
      <c r="I91" s="38">
        <v>2.5</v>
      </c>
      <c r="J91" s="38">
        <v>102.6</v>
      </c>
      <c r="K91" s="38">
        <v>5.6</v>
      </c>
      <c r="L91" s="40">
        <f>AVERAGE(J91:J93)/AVERAGE(J94:J96)-1</f>
        <v>-8.0267558528427374E-3</v>
      </c>
      <c r="M91" s="29">
        <f>AVERAGE(J91:J102)</f>
        <v>99.808333333333337</v>
      </c>
    </row>
    <row r="92" spans="1:13" x14ac:dyDescent="0.3">
      <c r="A92" s="37">
        <v>42309</v>
      </c>
      <c r="B92" s="38">
        <v>102.6</v>
      </c>
      <c r="C92" s="38">
        <v>1.5</v>
      </c>
      <c r="D92" s="38">
        <v>97.8</v>
      </c>
      <c r="E92" s="38">
        <v>0.5</v>
      </c>
      <c r="F92" s="33"/>
      <c r="G92" s="65"/>
      <c r="H92" s="38">
        <v>101.7</v>
      </c>
      <c r="I92" s="38">
        <v>0.5</v>
      </c>
      <c r="J92" s="38">
        <v>97.2</v>
      </c>
      <c r="K92" s="38">
        <v>0.4</v>
      </c>
      <c r="L92" s="33"/>
      <c r="M92" s="33"/>
    </row>
    <row r="93" spans="1:13" x14ac:dyDescent="0.3">
      <c r="A93" s="37">
        <v>42278</v>
      </c>
      <c r="B93" s="38">
        <v>104.5</v>
      </c>
      <c r="C93" s="38">
        <v>-3.6</v>
      </c>
      <c r="D93" s="38">
        <v>97.3</v>
      </c>
      <c r="E93" s="38">
        <v>-1.8</v>
      </c>
      <c r="F93" s="33"/>
      <c r="G93" s="65"/>
      <c r="H93" s="38">
        <v>103.7</v>
      </c>
      <c r="I93" s="38">
        <v>-5.0999999999999996</v>
      </c>
      <c r="J93" s="38">
        <v>96.8</v>
      </c>
      <c r="K93" s="38">
        <v>-1.9</v>
      </c>
      <c r="L93" s="33"/>
      <c r="M93" s="33"/>
    </row>
    <row r="94" spans="1:13" x14ac:dyDescent="0.3">
      <c r="A94" s="37">
        <v>42248</v>
      </c>
      <c r="B94" s="38">
        <v>104.8</v>
      </c>
      <c r="C94" s="38">
        <v>-1.9</v>
      </c>
      <c r="D94" s="38">
        <v>99.1</v>
      </c>
      <c r="E94" s="38">
        <v>0.2</v>
      </c>
      <c r="F94" s="40">
        <f>AVERAGE(D94:D96)/AVERAGE(D97:D99)-1</f>
        <v>-1.0050251256282783E-3</v>
      </c>
      <c r="G94" s="65"/>
      <c r="H94" s="38">
        <v>104.5</v>
      </c>
      <c r="I94" s="38">
        <v>-3.4</v>
      </c>
      <c r="J94" s="38">
        <v>98.7</v>
      </c>
      <c r="K94" s="38">
        <v>-0.4</v>
      </c>
      <c r="L94" s="40">
        <f>AVERAGE(J94:J96)/AVERAGE(J97:J99)-1</f>
        <v>-3.9973351099266141E-3</v>
      </c>
      <c r="M94" s="33"/>
    </row>
    <row r="95" spans="1:13" x14ac:dyDescent="0.3">
      <c r="A95" s="37">
        <v>42217</v>
      </c>
      <c r="B95" s="38">
        <v>93.2</v>
      </c>
      <c r="C95" s="38">
        <v>-1</v>
      </c>
      <c r="D95" s="38">
        <v>98.9</v>
      </c>
      <c r="E95" s="38">
        <v>-1.3</v>
      </c>
      <c r="F95" s="33"/>
      <c r="G95" s="65"/>
      <c r="H95" s="38">
        <v>93.5</v>
      </c>
      <c r="I95" s="38">
        <v>-2.2000000000000002</v>
      </c>
      <c r="J95" s="38">
        <v>99.1</v>
      </c>
      <c r="K95" s="38">
        <v>-2.1</v>
      </c>
      <c r="L95" s="33"/>
      <c r="M95" s="33"/>
    </row>
    <row r="96" spans="1:13" x14ac:dyDescent="0.3">
      <c r="A96" s="37">
        <v>42186</v>
      </c>
      <c r="B96" s="38">
        <v>103.1</v>
      </c>
      <c r="C96" s="38">
        <v>-0.4</v>
      </c>
      <c r="D96" s="38">
        <v>100.2</v>
      </c>
      <c r="E96" s="38">
        <v>1.5</v>
      </c>
      <c r="F96" s="33"/>
      <c r="G96" s="65"/>
      <c r="H96" s="38">
        <v>104.4</v>
      </c>
      <c r="I96" s="38">
        <v>-0.9</v>
      </c>
      <c r="J96" s="38">
        <v>101.2</v>
      </c>
      <c r="K96" s="38">
        <v>1.7</v>
      </c>
      <c r="L96" s="33"/>
      <c r="M96" s="33"/>
    </row>
    <row r="97" spans="1:13" x14ac:dyDescent="0.3">
      <c r="A97" s="37">
        <v>42156</v>
      </c>
      <c r="B97" s="38">
        <v>102.7</v>
      </c>
      <c r="C97" s="38">
        <v>5.2</v>
      </c>
      <c r="D97" s="38">
        <v>98.7</v>
      </c>
      <c r="E97" s="38">
        <v>-0.5</v>
      </c>
      <c r="F97" s="40">
        <f>AVERAGE(D97:D99)/AVERAGE(D100:D102)-1</f>
        <v>-1.4526246285902822E-2</v>
      </c>
      <c r="G97" s="65"/>
      <c r="H97" s="38">
        <v>103.8</v>
      </c>
      <c r="I97" s="38">
        <v>4.7</v>
      </c>
      <c r="J97" s="38">
        <v>99.5</v>
      </c>
      <c r="K97" s="38">
        <v>-0.4</v>
      </c>
      <c r="L97" s="40">
        <f>AVERAGE(J97:J99)/AVERAGE(J100:J102)-1</f>
        <v>-5.631003643590593E-3</v>
      </c>
      <c r="M97" s="33"/>
    </row>
    <row r="98" spans="1:13" x14ac:dyDescent="0.3">
      <c r="A98" s="37">
        <v>42125</v>
      </c>
      <c r="B98" s="38">
        <v>93.1</v>
      </c>
      <c r="C98" s="38">
        <v>-5</v>
      </c>
      <c r="D98" s="38">
        <v>99.2</v>
      </c>
      <c r="E98" s="38">
        <v>-1.4</v>
      </c>
      <c r="F98" s="33"/>
      <c r="G98" s="65"/>
      <c r="H98" s="38">
        <v>94.3</v>
      </c>
      <c r="I98" s="38">
        <v>-5.4</v>
      </c>
      <c r="J98" s="38">
        <v>99.9</v>
      </c>
      <c r="K98" s="38">
        <v>-0.9</v>
      </c>
      <c r="L98" s="33"/>
      <c r="M98" s="33"/>
    </row>
    <row r="99" spans="1:13" x14ac:dyDescent="0.3">
      <c r="A99" s="37">
        <v>42095</v>
      </c>
      <c r="B99" s="38">
        <v>99.9</v>
      </c>
      <c r="C99" s="38">
        <v>-1.8</v>
      </c>
      <c r="D99" s="38">
        <v>100.6</v>
      </c>
      <c r="E99" s="38">
        <v>0.6</v>
      </c>
      <c r="F99" s="33"/>
      <c r="G99" s="65"/>
      <c r="H99" s="38">
        <v>100.6</v>
      </c>
      <c r="I99" s="38">
        <v>-3.2</v>
      </c>
      <c r="J99" s="38">
        <v>100.8</v>
      </c>
      <c r="K99" s="38">
        <v>0.6</v>
      </c>
      <c r="L99" s="33"/>
      <c r="M99" s="33"/>
    </row>
    <row r="100" spans="1:13" x14ac:dyDescent="0.3">
      <c r="A100" s="37">
        <v>42064</v>
      </c>
      <c r="B100" s="38">
        <v>108.2</v>
      </c>
      <c r="C100" s="38">
        <v>5.4</v>
      </c>
      <c r="D100" s="38">
        <v>100</v>
      </c>
      <c r="E100" s="38">
        <v>-1.1000000000000001</v>
      </c>
      <c r="F100" s="40"/>
      <c r="G100" s="65"/>
      <c r="H100" s="38">
        <v>108.5</v>
      </c>
      <c r="I100" s="38">
        <v>3.7</v>
      </c>
      <c r="J100" s="38">
        <v>100.2</v>
      </c>
      <c r="K100" s="38">
        <v>-0.5</v>
      </c>
      <c r="L100" s="40"/>
      <c r="M100" s="33"/>
    </row>
    <row r="101" spans="1:13" x14ac:dyDescent="0.3">
      <c r="A101" s="37">
        <v>42036</v>
      </c>
      <c r="B101" s="38">
        <v>92</v>
      </c>
      <c r="C101" s="38">
        <v>1</v>
      </c>
      <c r="D101" s="38">
        <v>101.1</v>
      </c>
      <c r="E101" s="38">
        <v>-0.7</v>
      </c>
      <c r="F101" s="33"/>
      <c r="G101" s="65"/>
      <c r="H101" s="38">
        <v>91.5</v>
      </c>
      <c r="I101" s="38">
        <v>-1.2</v>
      </c>
      <c r="J101" s="38">
        <v>100.7</v>
      </c>
      <c r="K101" s="38">
        <v>-0.3</v>
      </c>
      <c r="L101" s="33"/>
      <c r="M101" s="33"/>
    </row>
    <row r="102" spans="1:13" x14ac:dyDescent="0.3">
      <c r="A102" s="37">
        <v>42005</v>
      </c>
      <c r="B102" s="38">
        <v>91.4</v>
      </c>
      <c r="C102" s="38">
        <v>-2.6</v>
      </c>
      <c r="D102" s="38">
        <v>101.8</v>
      </c>
      <c r="E102" s="38">
        <v>-0.6</v>
      </c>
      <c r="F102" s="33"/>
      <c r="G102" s="65"/>
      <c r="H102" s="38">
        <v>90.4</v>
      </c>
      <c r="I102" s="38">
        <v>-5</v>
      </c>
      <c r="J102" s="38">
        <v>101</v>
      </c>
      <c r="K102" s="38">
        <v>-1.3</v>
      </c>
      <c r="L102" s="33"/>
      <c r="M102" s="33"/>
    </row>
  </sheetData>
  <mergeCells count="7">
    <mergeCell ref="S1:U1"/>
    <mergeCell ref="B4:G4"/>
    <mergeCell ref="H4:M4"/>
    <mergeCell ref="B5:C5"/>
    <mergeCell ref="D5:E5"/>
    <mergeCell ref="H5:I5"/>
    <mergeCell ref="J5:K5"/>
  </mergeCells>
  <conditionalFormatting sqref="E91:E102">
    <cfRule type="cellIs" dxfId="308" priority="63" stopIfTrue="1" operator="lessThan">
      <formula>0</formula>
    </cfRule>
    <cfRule type="cellIs" dxfId="307" priority="64" stopIfTrue="1" operator="greaterThan">
      <formula>0</formula>
    </cfRule>
  </conditionalFormatting>
  <conditionalFormatting sqref="E79:E90">
    <cfRule type="cellIs" dxfId="306" priority="61" stopIfTrue="1" operator="lessThan">
      <formula>0</formula>
    </cfRule>
    <cfRule type="cellIs" dxfId="305" priority="62" stopIfTrue="1" operator="greaterThan">
      <formula>0</formula>
    </cfRule>
  </conditionalFormatting>
  <conditionalFormatting sqref="E73:E78">
    <cfRule type="cellIs" dxfId="304" priority="59" stopIfTrue="1" operator="lessThan">
      <formula>0</formula>
    </cfRule>
    <cfRule type="cellIs" dxfId="303" priority="60" stopIfTrue="1" operator="greaterThan">
      <formula>0</formula>
    </cfRule>
  </conditionalFormatting>
  <conditionalFormatting sqref="E72">
    <cfRule type="cellIs" dxfId="302" priority="57" stopIfTrue="1" operator="lessThan">
      <formula>0</formula>
    </cfRule>
    <cfRule type="cellIs" dxfId="301" priority="58" stopIfTrue="1" operator="greaterThan">
      <formula>0</formula>
    </cfRule>
  </conditionalFormatting>
  <conditionalFormatting sqref="E71">
    <cfRule type="cellIs" dxfId="300" priority="55" stopIfTrue="1" operator="lessThan">
      <formula>0</formula>
    </cfRule>
    <cfRule type="cellIs" dxfId="299" priority="56" stopIfTrue="1" operator="greaterThan">
      <formula>0</formula>
    </cfRule>
  </conditionalFormatting>
  <conditionalFormatting sqref="E68:E70">
    <cfRule type="cellIs" dxfId="298" priority="53" stopIfTrue="1" operator="lessThan">
      <formula>0</formula>
    </cfRule>
    <cfRule type="cellIs" dxfId="297" priority="54" stopIfTrue="1" operator="greaterThan">
      <formula>0</formula>
    </cfRule>
  </conditionalFormatting>
  <conditionalFormatting sqref="E67">
    <cfRule type="cellIs" dxfId="296" priority="51" stopIfTrue="1" operator="lessThan">
      <formula>0</formula>
    </cfRule>
    <cfRule type="cellIs" dxfId="295" priority="52" stopIfTrue="1" operator="greaterThan">
      <formula>0</formula>
    </cfRule>
  </conditionalFormatting>
  <conditionalFormatting sqref="E65:E66">
    <cfRule type="cellIs" dxfId="294" priority="49" stopIfTrue="1" operator="lessThan">
      <formula>0</formula>
    </cfRule>
    <cfRule type="cellIs" dxfId="293" priority="50" stopIfTrue="1" operator="greaterThan">
      <formula>0</formula>
    </cfRule>
  </conditionalFormatting>
  <conditionalFormatting sqref="K91:K102">
    <cfRule type="cellIs" dxfId="292" priority="45" stopIfTrue="1" operator="lessThan">
      <formula>0</formula>
    </cfRule>
    <cfRule type="cellIs" dxfId="291" priority="46" stopIfTrue="1" operator="greaterThan">
      <formula>0</formula>
    </cfRule>
  </conditionalFormatting>
  <conditionalFormatting sqref="K79:K90">
    <cfRule type="cellIs" dxfId="290" priority="43" stopIfTrue="1" operator="lessThan">
      <formula>0</formula>
    </cfRule>
    <cfRule type="cellIs" dxfId="289" priority="44" stopIfTrue="1" operator="greaterThan">
      <formula>0</formula>
    </cfRule>
  </conditionalFormatting>
  <conditionalFormatting sqref="K73:K78">
    <cfRule type="cellIs" dxfId="288" priority="41" stopIfTrue="1" operator="lessThan">
      <formula>0</formula>
    </cfRule>
    <cfRule type="cellIs" dxfId="287" priority="42" stopIfTrue="1" operator="greaterThan">
      <formula>0</formula>
    </cfRule>
  </conditionalFormatting>
  <conditionalFormatting sqref="K72">
    <cfRule type="cellIs" dxfId="286" priority="39" stopIfTrue="1" operator="lessThan">
      <formula>0</formula>
    </cfRule>
    <cfRule type="cellIs" dxfId="285" priority="40" stopIfTrue="1" operator="greaterThan">
      <formula>0</formula>
    </cfRule>
  </conditionalFormatting>
  <conditionalFormatting sqref="K71">
    <cfRule type="cellIs" dxfId="284" priority="37" stopIfTrue="1" operator="lessThan">
      <formula>0</formula>
    </cfRule>
    <cfRule type="cellIs" dxfId="283" priority="38" stopIfTrue="1" operator="greaterThan">
      <formula>0</formula>
    </cfRule>
  </conditionalFormatting>
  <conditionalFormatting sqref="K68:K70">
    <cfRule type="cellIs" dxfId="282" priority="35" stopIfTrue="1" operator="lessThan">
      <formula>0</formula>
    </cfRule>
    <cfRule type="cellIs" dxfId="281" priority="36" stopIfTrue="1" operator="greaterThan">
      <formula>0</formula>
    </cfRule>
  </conditionalFormatting>
  <conditionalFormatting sqref="K67">
    <cfRule type="cellIs" dxfId="280" priority="33" stopIfTrue="1" operator="lessThan">
      <formula>0</formula>
    </cfRule>
    <cfRule type="cellIs" dxfId="279" priority="34" stopIfTrue="1" operator="greaterThan">
      <formula>0</formula>
    </cfRule>
  </conditionalFormatting>
  <conditionalFormatting sqref="K55:K66">
    <cfRule type="cellIs" dxfId="278" priority="31" stopIfTrue="1" operator="lessThan">
      <formula>0</formula>
    </cfRule>
    <cfRule type="cellIs" dxfId="277" priority="32" stopIfTrue="1" operator="greaterThan">
      <formula>0</formula>
    </cfRule>
  </conditionalFormatting>
  <conditionalFormatting sqref="E55:E64">
    <cfRule type="cellIs" dxfId="276" priority="29" stopIfTrue="1" operator="lessThan">
      <formula>0</formula>
    </cfRule>
    <cfRule type="cellIs" dxfId="275" priority="30" stopIfTrue="1" operator="greaterThan">
      <formula>0</formula>
    </cfRule>
  </conditionalFormatting>
  <conditionalFormatting sqref="E46:E54">
    <cfRule type="cellIs" dxfId="274" priority="27" stopIfTrue="1" operator="lessThan">
      <formula>0</formula>
    </cfRule>
    <cfRule type="cellIs" dxfId="273" priority="28" stopIfTrue="1" operator="greaterThan">
      <formula>0</formula>
    </cfRule>
  </conditionalFormatting>
  <conditionalFormatting sqref="K52:K54">
    <cfRule type="cellIs" dxfId="272" priority="25" stopIfTrue="1" operator="lessThan">
      <formula>0</formula>
    </cfRule>
    <cfRule type="cellIs" dxfId="271" priority="26" stopIfTrue="1" operator="greaterThan">
      <formula>0</formula>
    </cfRule>
  </conditionalFormatting>
  <conditionalFormatting sqref="K51">
    <cfRule type="cellIs" dxfId="270" priority="23" stopIfTrue="1" operator="lessThan">
      <formula>0</formula>
    </cfRule>
    <cfRule type="cellIs" dxfId="269" priority="24" stopIfTrue="1" operator="greaterThan">
      <formula>0</formula>
    </cfRule>
  </conditionalFormatting>
  <conditionalFormatting sqref="K49:K50">
    <cfRule type="cellIs" dxfId="268" priority="21" stopIfTrue="1" operator="lessThan">
      <formula>0</formula>
    </cfRule>
    <cfRule type="cellIs" dxfId="267" priority="22" stopIfTrue="1" operator="greaterThan">
      <formula>0</formula>
    </cfRule>
  </conditionalFormatting>
  <conditionalFormatting sqref="K48">
    <cfRule type="cellIs" dxfId="266" priority="19" stopIfTrue="1" operator="lessThan">
      <formula>0</formula>
    </cfRule>
    <cfRule type="cellIs" dxfId="265" priority="20" stopIfTrue="1" operator="greaterThan">
      <formula>0</formula>
    </cfRule>
  </conditionalFormatting>
  <conditionalFormatting sqref="K46:K47">
    <cfRule type="cellIs" dxfId="264" priority="17" stopIfTrue="1" operator="lessThan">
      <formula>0</formula>
    </cfRule>
    <cfRule type="cellIs" dxfId="263" priority="18" stopIfTrue="1" operator="greaterThan">
      <formula>0</formula>
    </cfRule>
  </conditionalFormatting>
  <conditionalFormatting sqref="E44:E45">
    <cfRule type="cellIs" dxfId="262" priority="15" stopIfTrue="1" operator="lessThan">
      <formula>0</formula>
    </cfRule>
    <cfRule type="cellIs" dxfId="261" priority="16" stopIfTrue="1" operator="greaterThan">
      <formula>0</formula>
    </cfRule>
  </conditionalFormatting>
  <conditionalFormatting sqref="K44:K45">
    <cfRule type="cellIs" dxfId="260" priority="13" stopIfTrue="1" operator="lessThan">
      <formula>0</formula>
    </cfRule>
    <cfRule type="cellIs" dxfId="259" priority="14" stopIfTrue="1" operator="greaterThan">
      <formula>0</formula>
    </cfRule>
  </conditionalFormatting>
  <conditionalFormatting sqref="K31:K42">
    <cfRule type="cellIs" dxfId="258" priority="9" stopIfTrue="1" operator="lessThan">
      <formula>0</formula>
    </cfRule>
    <cfRule type="cellIs" dxfId="257" priority="10" stopIfTrue="1" operator="greaterThan">
      <formula>0</formula>
    </cfRule>
  </conditionalFormatting>
  <conditionalFormatting sqref="E31:E42">
    <cfRule type="cellIs" dxfId="256" priority="11" stopIfTrue="1" operator="lessThan">
      <formula>0</formula>
    </cfRule>
    <cfRule type="cellIs" dxfId="255" priority="12" stopIfTrue="1" operator="greaterThan">
      <formula>0</formula>
    </cfRule>
  </conditionalFormatting>
  <conditionalFormatting sqref="K43">
    <cfRule type="cellIs" dxfId="254" priority="5" stopIfTrue="1" operator="lessThan">
      <formula>0</formula>
    </cfRule>
    <cfRule type="cellIs" dxfId="253" priority="6" stopIfTrue="1" operator="greaterThan">
      <formula>0</formula>
    </cfRule>
  </conditionalFormatting>
  <conditionalFormatting sqref="E43">
    <cfRule type="cellIs" dxfId="252" priority="7" stopIfTrue="1" operator="lessThan">
      <formula>0</formula>
    </cfRule>
    <cfRule type="cellIs" dxfId="251" priority="8" stopIfTrue="1" operator="greaterThan">
      <formula>0</formula>
    </cfRule>
  </conditionalFormatting>
  <conditionalFormatting sqref="K7:K30">
    <cfRule type="cellIs" dxfId="250" priority="1" stopIfTrue="1" operator="lessThan">
      <formula>0</formula>
    </cfRule>
    <cfRule type="cellIs" dxfId="249" priority="2" stopIfTrue="1" operator="greaterThan">
      <formula>0</formula>
    </cfRule>
  </conditionalFormatting>
  <conditionalFormatting sqref="E7:E30">
    <cfRule type="cellIs" dxfId="248" priority="3" stopIfTrue="1" operator="lessThan">
      <formula>0</formula>
    </cfRule>
    <cfRule type="cellIs" dxfId="247" priority="4" stopIfTrue="1" operator="greaterThan">
      <formula>0</formula>
    </cfRule>
  </conditionalFormatting>
  <hyperlinks>
    <hyperlink ref="P1:Q1" location="Übersicht!A1" display="zurück zur Überischt" xr:uid="{8A77C08F-A24F-4498-914D-CEF1D4166227}"/>
    <hyperlink ref="A2" r:id="rId1" tooltip="Link zur Fußnote 1" xr:uid="{ED0E29F6-BDA9-4ED0-8208-646122367B4A}"/>
    <hyperlink ref="S1:U1" location="Übersicht!A1" display="zurück zur Überischt" xr:uid="{795D3C57-AB47-46AB-A7E7-AE0BAC9EC1CF}"/>
    <hyperlink ref="A3" r:id="rId2" xr:uid="{5F9D64AD-2232-414C-ADB5-E49C0A507FC0}"/>
  </hyperlinks>
  <pageMargins left="0.7" right="0.7" top="0.78740157499999996" bottom="0.78740157499999996" header="0.3" footer="0.3"/>
  <pageSetup paperSize="9"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61E56-F2C0-47FB-AF4A-E3FF4BF1B160}">
  <sheetPr codeName="Tabelle27"/>
  <dimension ref="A1:Q115"/>
  <sheetViews>
    <sheetView zoomScaleNormal="100" workbookViewId="0">
      <selection activeCell="A2" sqref="A2"/>
    </sheetView>
  </sheetViews>
  <sheetFormatPr baseColWidth="10" defaultColWidth="11.44140625" defaultRowHeight="13.8" x14ac:dyDescent="0.3"/>
  <cols>
    <col min="1" max="1" width="13.109375" style="30" customWidth="1"/>
    <col min="2" max="2" width="5.6640625" style="29" customWidth="1"/>
    <col min="3" max="3" width="20.6640625" style="30" customWidth="1"/>
    <col min="4" max="4" width="5.6640625" style="29" customWidth="1"/>
    <col min="5" max="5" width="14.5546875" style="30" customWidth="1"/>
    <col min="6" max="6" width="8.44140625" style="29" bestFit="1" customWidth="1"/>
    <col min="7" max="7" width="8.109375" style="30" customWidth="1"/>
    <col min="8" max="8" width="9.6640625" style="29" customWidth="1"/>
    <col min="9" max="9" width="14.5546875" style="30" customWidth="1"/>
    <col min="10" max="12" width="11.44140625" style="30" customWidth="1"/>
    <col min="13" max="13" width="7.44140625" style="30" customWidth="1"/>
    <col min="14" max="24" width="11.44140625" style="30" customWidth="1"/>
    <col min="25" max="16384" width="11.44140625" style="30"/>
  </cols>
  <sheetData>
    <row r="1" spans="1:17" ht="25.8" x14ac:dyDescent="0.5">
      <c r="A1" s="28" t="s">
        <v>456</v>
      </c>
      <c r="M1" s="63"/>
      <c r="N1" s="63"/>
      <c r="O1" s="552" t="s">
        <v>268</v>
      </c>
      <c r="P1" s="552"/>
      <c r="Q1" s="552"/>
    </row>
    <row r="2" spans="1:17" x14ac:dyDescent="0.3">
      <c r="A2" s="32" t="s">
        <v>450</v>
      </c>
    </row>
    <row r="3" spans="1:17" x14ac:dyDescent="0.3">
      <c r="A3" s="32" t="s">
        <v>451</v>
      </c>
    </row>
    <row r="4" spans="1:17" ht="14.4" x14ac:dyDescent="0.3">
      <c r="B4" s="569" t="s">
        <v>457</v>
      </c>
      <c r="C4" s="569"/>
      <c r="D4" s="569"/>
      <c r="E4" s="569"/>
      <c r="F4" s="569"/>
      <c r="G4" s="570"/>
      <c r="H4" s="569" t="s">
        <v>453</v>
      </c>
      <c r="I4" s="569"/>
      <c r="J4" s="569"/>
      <c r="K4" s="569"/>
      <c r="L4" s="569"/>
      <c r="M4" s="569"/>
    </row>
    <row r="5" spans="1:17" ht="42" customHeight="1" x14ac:dyDescent="0.3">
      <c r="A5" s="34" t="s">
        <v>271</v>
      </c>
      <c r="B5" s="551" t="s">
        <v>272</v>
      </c>
      <c r="C5" s="551"/>
      <c r="D5" s="551" t="s">
        <v>454</v>
      </c>
      <c r="E5" s="551"/>
      <c r="F5" s="33"/>
      <c r="G5" s="69"/>
      <c r="H5" s="551" t="s">
        <v>272</v>
      </c>
      <c r="I5" s="551"/>
      <c r="J5" s="551" t="s">
        <v>454</v>
      </c>
      <c r="K5" s="551"/>
      <c r="L5" s="33"/>
    </row>
    <row r="6" spans="1:17" ht="69" x14ac:dyDescent="0.3">
      <c r="A6" s="35"/>
      <c r="B6" s="36" t="s">
        <v>274</v>
      </c>
      <c r="C6" s="33" t="s">
        <v>275</v>
      </c>
      <c r="D6" s="36" t="s">
        <v>274</v>
      </c>
      <c r="E6" s="33" t="s">
        <v>276</v>
      </c>
      <c r="F6" s="33" t="s">
        <v>277</v>
      </c>
      <c r="G6" s="65" t="s">
        <v>279</v>
      </c>
      <c r="H6" s="36" t="s">
        <v>274</v>
      </c>
      <c r="I6" s="33" t="s">
        <v>275</v>
      </c>
      <c r="J6" s="36" t="s">
        <v>274</v>
      </c>
      <c r="K6" s="33" t="s">
        <v>276</v>
      </c>
      <c r="L6" s="33" t="s">
        <v>277</v>
      </c>
      <c r="M6" s="33" t="s">
        <v>279</v>
      </c>
    </row>
    <row r="7" spans="1:17" x14ac:dyDescent="0.3">
      <c r="A7" s="37">
        <v>44896</v>
      </c>
      <c r="B7" s="38"/>
      <c r="C7" s="38"/>
      <c r="D7" s="38"/>
      <c r="E7" s="38"/>
      <c r="F7" s="40"/>
      <c r="G7" s="171"/>
      <c r="H7" s="38"/>
      <c r="I7" s="38"/>
      <c r="J7" s="38"/>
      <c r="K7" s="38"/>
      <c r="L7" s="40"/>
      <c r="M7" s="29"/>
    </row>
    <row r="8" spans="1:17" x14ac:dyDescent="0.3">
      <c r="A8" s="37">
        <v>44866</v>
      </c>
      <c r="B8" s="38"/>
      <c r="C8" s="38"/>
      <c r="D8" s="38"/>
      <c r="E8" s="38"/>
      <c r="F8" s="40"/>
      <c r="G8" s="172"/>
      <c r="H8" s="38"/>
      <c r="I8" s="38"/>
      <c r="J8" s="38"/>
      <c r="K8" s="38"/>
      <c r="L8" s="40"/>
      <c r="M8" s="36"/>
    </row>
    <row r="9" spans="1:17" x14ac:dyDescent="0.3">
      <c r="A9" s="37">
        <v>44835</v>
      </c>
      <c r="B9" s="38"/>
      <c r="C9" s="38"/>
      <c r="D9" s="38"/>
      <c r="E9" s="38"/>
      <c r="F9" s="40"/>
      <c r="G9" s="172"/>
      <c r="H9" s="38"/>
      <c r="I9" s="38"/>
      <c r="J9" s="38"/>
      <c r="K9" s="38"/>
      <c r="L9" s="40"/>
      <c r="M9" s="36"/>
    </row>
    <row r="10" spans="1:17" x14ac:dyDescent="0.3">
      <c r="A10" s="37">
        <v>44805</v>
      </c>
      <c r="B10" s="38"/>
      <c r="C10" s="38"/>
      <c r="D10" s="38"/>
      <c r="E10" s="38"/>
      <c r="F10" s="40"/>
      <c r="G10" s="172"/>
      <c r="H10" s="38"/>
      <c r="I10" s="38"/>
      <c r="J10" s="38"/>
      <c r="K10" s="38"/>
      <c r="L10" s="40"/>
      <c r="M10" s="36"/>
    </row>
    <row r="11" spans="1:17" x14ac:dyDescent="0.3">
      <c r="A11" s="37">
        <v>44774</v>
      </c>
      <c r="B11" s="38"/>
      <c r="C11" s="38"/>
      <c r="D11" s="38"/>
      <c r="E11" s="38"/>
      <c r="F11" s="40"/>
      <c r="G11" s="172"/>
      <c r="H11" s="38"/>
      <c r="I11" s="38"/>
      <c r="J11" s="38"/>
      <c r="K11" s="38"/>
      <c r="L11" s="40"/>
      <c r="M11" s="36"/>
    </row>
    <row r="12" spans="1:17" x14ac:dyDescent="0.3">
      <c r="A12" s="37">
        <v>44743</v>
      </c>
      <c r="B12" s="38"/>
      <c r="C12" s="38"/>
      <c r="D12" s="38"/>
      <c r="E12" s="38"/>
      <c r="F12" s="40"/>
      <c r="G12" s="172"/>
      <c r="H12" s="38"/>
      <c r="I12" s="38"/>
      <c r="J12" s="38"/>
      <c r="K12" s="38"/>
      <c r="L12" s="40"/>
      <c r="M12" s="36"/>
    </row>
    <row r="13" spans="1:17" x14ac:dyDescent="0.3">
      <c r="A13" s="37">
        <v>44713</v>
      </c>
      <c r="B13" s="38"/>
      <c r="C13" s="38"/>
      <c r="D13" s="38"/>
      <c r="E13" s="38"/>
      <c r="F13" s="40"/>
      <c r="G13" s="172"/>
      <c r="H13" s="38"/>
      <c r="I13" s="38"/>
      <c r="J13" s="38"/>
      <c r="K13" s="38"/>
      <c r="L13" s="40"/>
      <c r="M13" s="36"/>
    </row>
    <row r="14" spans="1:17" x14ac:dyDescent="0.3">
      <c r="A14" s="37">
        <v>44682</v>
      </c>
      <c r="B14" s="38"/>
      <c r="C14" s="38"/>
      <c r="D14" s="38"/>
      <c r="E14" s="38"/>
      <c r="F14" s="40"/>
      <c r="G14" s="172"/>
      <c r="H14" s="38"/>
      <c r="I14" s="38"/>
      <c r="J14" s="38"/>
      <c r="K14" s="38"/>
      <c r="L14" s="40"/>
      <c r="M14" s="36"/>
    </row>
    <row r="15" spans="1:17" x14ac:dyDescent="0.3">
      <c r="A15" s="37">
        <v>44652</v>
      </c>
      <c r="B15" s="38">
        <v>77.8</v>
      </c>
      <c r="C15" s="38">
        <v>139.4</v>
      </c>
      <c r="D15" s="38">
        <v>79.400000000000006</v>
      </c>
      <c r="E15" s="38">
        <v>2.6</v>
      </c>
      <c r="F15" s="40"/>
      <c r="G15" s="172"/>
      <c r="H15" s="38">
        <v>93.7</v>
      </c>
      <c r="I15" s="38">
        <v>152.6</v>
      </c>
      <c r="J15" s="38">
        <v>95.7</v>
      </c>
      <c r="K15" s="38">
        <v>3.6</v>
      </c>
      <c r="L15" s="40"/>
      <c r="M15" s="36"/>
    </row>
    <row r="16" spans="1:17" x14ac:dyDescent="0.3">
      <c r="A16" s="37">
        <v>44621</v>
      </c>
      <c r="B16" s="38">
        <v>71.900000000000006</v>
      </c>
      <c r="C16" s="38">
        <v>118.5</v>
      </c>
      <c r="D16" s="38">
        <v>77.400000000000006</v>
      </c>
      <c r="E16" s="38">
        <v>8.1</v>
      </c>
      <c r="F16" s="40">
        <f>AVERAGE(D16:D18)/AVERAGE(D19:D21)-1</f>
        <v>-4.7765118317265487E-2</v>
      </c>
      <c r="G16" s="171"/>
      <c r="H16" s="38">
        <v>85.8</v>
      </c>
      <c r="I16" s="38">
        <v>129.4</v>
      </c>
      <c r="J16" s="38">
        <v>92.4</v>
      </c>
      <c r="K16" s="38">
        <v>8.5</v>
      </c>
      <c r="L16" s="40">
        <f>AVERAGE(J16:J18)/AVERAGE(J19:J21)-1</f>
        <v>-3.5100821508588398E-2</v>
      </c>
      <c r="M16" s="29"/>
    </row>
    <row r="17" spans="1:13" x14ac:dyDescent="0.3">
      <c r="A17" s="37">
        <v>44593</v>
      </c>
      <c r="B17" s="38">
        <v>58.9</v>
      </c>
      <c r="C17" s="38">
        <v>114.2</v>
      </c>
      <c r="D17" s="38">
        <v>71.599999999999994</v>
      </c>
      <c r="E17" s="38">
        <v>4.8</v>
      </c>
      <c r="F17" s="40"/>
      <c r="G17" s="172"/>
      <c r="H17" s="38">
        <v>70</v>
      </c>
      <c r="I17" s="38">
        <v>123.6</v>
      </c>
      <c r="J17" s="38">
        <v>85.2</v>
      </c>
      <c r="K17" s="38">
        <v>5.4</v>
      </c>
      <c r="L17" s="40"/>
      <c r="M17" s="36"/>
    </row>
    <row r="18" spans="1:13" x14ac:dyDescent="0.3">
      <c r="A18" s="37">
        <v>44562</v>
      </c>
      <c r="B18" s="38">
        <v>56.3</v>
      </c>
      <c r="C18" s="38">
        <v>107.7</v>
      </c>
      <c r="D18" s="38">
        <v>68.3</v>
      </c>
      <c r="E18" s="38">
        <v>9.1</v>
      </c>
      <c r="F18" s="40"/>
      <c r="G18" s="172"/>
      <c r="H18" s="38">
        <v>66.400000000000006</v>
      </c>
      <c r="I18" s="38">
        <v>115.6</v>
      </c>
      <c r="J18" s="38">
        <v>80.8</v>
      </c>
      <c r="K18" s="38">
        <v>9.5</v>
      </c>
      <c r="L18" s="40"/>
      <c r="M18" s="36"/>
    </row>
    <row r="19" spans="1:13" x14ac:dyDescent="0.3">
      <c r="A19" s="37">
        <v>44531</v>
      </c>
      <c r="B19" s="38">
        <v>63.4</v>
      </c>
      <c r="C19" s="38">
        <v>103.2</v>
      </c>
      <c r="D19" s="38">
        <v>62.6</v>
      </c>
      <c r="E19" s="38">
        <v>-19</v>
      </c>
      <c r="F19" s="40">
        <f>AVERAGE(D19:D21)/AVERAGE(D22:D24)-1</f>
        <v>-0.1333080136726168</v>
      </c>
      <c r="G19" s="171">
        <f>AVERAGE(D19:D30)</f>
        <v>61.141666666666652</v>
      </c>
      <c r="H19" s="38">
        <v>74.599999999999994</v>
      </c>
      <c r="I19" s="38">
        <v>107.2</v>
      </c>
      <c r="J19" s="38">
        <v>73.8</v>
      </c>
      <c r="K19" s="38">
        <v>-18.7</v>
      </c>
      <c r="L19" s="40">
        <f>AVERAGE(J19:J21)/AVERAGE(J22:J24)-1</f>
        <v>-0.12654924983692106</v>
      </c>
      <c r="M19" s="29">
        <f>AVERAGE(J19:J30)</f>
        <v>70.991666666666674</v>
      </c>
    </row>
    <row r="20" spans="1:13" x14ac:dyDescent="0.3">
      <c r="A20" s="37">
        <v>44501</v>
      </c>
      <c r="B20" s="38">
        <v>73.3</v>
      </c>
      <c r="C20" s="38">
        <v>120.1</v>
      </c>
      <c r="D20" s="38">
        <v>77.3</v>
      </c>
      <c r="E20" s="38">
        <v>-12.5</v>
      </c>
      <c r="F20" s="40"/>
      <c r="G20" s="172">
        <f>G19/G31*100-100</f>
        <v>-5.2434456928839239</v>
      </c>
      <c r="H20" s="38">
        <v>86</v>
      </c>
      <c r="I20" s="38">
        <v>124</v>
      </c>
      <c r="J20" s="38">
        <v>90.8</v>
      </c>
      <c r="K20" s="38">
        <v>-12</v>
      </c>
      <c r="L20" s="40"/>
      <c r="M20" s="36">
        <f>M19/M31*100-100</f>
        <v>-2.5731930466605775</v>
      </c>
    </row>
    <row r="21" spans="1:13" x14ac:dyDescent="0.3">
      <c r="A21" s="37">
        <v>44470</v>
      </c>
      <c r="B21" s="38">
        <v>94.8</v>
      </c>
      <c r="C21" s="38">
        <v>22.8</v>
      </c>
      <c r="D21" s="38">
        <v>88.3</v>
      </c>
      <c r="E21" s="38">
        <v>0.8</v>
      </c>
      <c r="F21" s="40"/>
      <c r="G21" s="172"/>
      <c r="H21" s="38">
        <v>111</v>
      </c>
      <c r="I21" s="38">
        <v>24.3</v>
      </c>
      <c r="J21" s="38">
        <v>103.2</v>
      </c>
      <c r="K21" s="38">
        <v>1.2</v>
      </c>
      <c r="L21" s="40"/>
      <c r="M21" s="36"/>
    </row>
    <row r="22" spans="1:13" x14ac:dyDescent="0.3">
      <c r="A22" s="37">
        <v>44440</v>
      </c>
      <c r="B22" s="38">
        <v>96.8</v>
      </c>
      <c r="C22" s="38">
        <v>8.8000000000000007</v>
      </c>
      <c r="D22" s="38">
        <v>87.6</v>
      </c>
      <c r="E22" s="38">
        <v>-3.6</v>
      </c>
      <c r="F22" s="40">
        <f>AVERAGE(D22:D24)/AVERAGE(D25:D27)-1</f>
        <v>0.87135749822316999</v>
      </c>
      <c r="G22" s="172"/>
      <c r="H22" s="38">
        <v>113</v>
      </c>
      <c r="I22" s="38">
        <v>9.8000000000000007</v>
      </c>
      <c r="J22" s="38">
        <v>102</v>
      </c>
      <c r="K22" s="38">
        <v>-3.8</v>
      </c>
      <c r="L22" s="40">
        <f>AVERAGE(J22:J24)/AVERAGE(J25:J27)-1</f>
        <v>0.89493201483312723</v>
      </c>
      <c r="M22" s="36"/>
    </row>
    <row r="23" spans="1:13" x14ac:dyDescent="0.3">
      <c r="A23" s="37">
        <v>44409</v>
      </c>
      <c r="B23" s="38">
        <v>97.8</v>
      </c>
      <c r="C23" s="38">
        <v>8.4</v>
      </c>
      <c r="D23" s="38">
        <v>90.9</v>
      </c>
      <c r="E23" s="38">
        <v>7.2</v>
      </c>
      <c r="F23" s="40"/>
      <c r="G23" s="172"/>
      <c r="H23" s="38">
        <v>114.1</v>
      </c>
      <c r="I23" s="38">
        <v>9.3000000000000007</v>
      </c>
      <c r="J23" s="38">
        <v>106</v>
      </c>
      <c r="K23" s="38">
        <v>7.5</v>
      </c>
      <c r="L23" s="40"/>
      <c r="M23" s="36"/>
    </row>
    <row r="24" spans="1:13" x14ac:dyDescent="0.3">
      <c r="A24" s="37">
        <v>44378</v>
      </c>
      <c r="B24" s="38">
        <v>93.4</v>
      </c>
      <c r="C24" s="38">
        <v>10.1</v>
      </c>
      <c r="D24" s="38">
        <v>84.8</v>
      </c>
      <c r="E24" s="38">
        <v>24.2</v>
      </c>
      <c r="F24" s="40"/>
      <c r="G24" s="172"/>
      <c r="H24" s="38">
        <v>108.7</v>
      </c>
      <c r="I24" s="38">
        <v>10.7</v>
      </c>
      <c r="J24" s="38">
        <v>98.6</v>
      </c>
      <c r="K24" s="38">
        <v>24.7</v>
      </c>
      <c r="L24" s="40"/>
      <c r="M24" s="36"/>
    </row>
    <row r="25" spans="1:13" x14ac:dyDescent="0.3">
      <c r="A25" s="37">
        <v>44348</v>
      </c>
      <c r="B25" s="38">
        <v>72.2</v>
      </c>
      <c r="C25" s="38">
        <v>9.4</v>
      </c>
      <c r="D25" s="38">
        <v>68.3</v>
      </c>
      <c r="E25" s="38">
        <v>74.7</v>
      </c>
      <c r="F25" s="40">
        <f>AVERAGE(D25:D27)/AVERAGE(D28:D30)-1</f>
        <v>0.38620689655172424</v>
      </c>
      <c r="G25" s="172"/>
      <c r="H25" s="38">
        <v>83.7</v>
      </c>
      <c r="I25" s="38">
        <v>14</v>
      </c>
      <c r="J25" s="38">
        <v>79.099999999999994</v>
      </c>
      <c r="K25" s="38">
        <v>77</v>
      </c>
      <c r="L25" s="40">
        <f>AVERAGE(J25:J27)/AVERAGE(J28:J30)-1</f>
        <v>0.39844425237683656</v>
      </c>
      <c r="M25" s="36"/>
    </row>
    <row r="26" spans="1:13" x14ac:dyDescent="0.3">
      <c r="A26" s="37">
        <v>44317</v>
      </c>
      <c r="B26" s="38">
        <v>41.7</v>
      </c>
      <c r="C26" s="38">
        <v>3.2</v>
      </c>
      <c r="D26" s="38">
        <v>39.1</v>
      </c>
      <c r="E26" s="38">
        <v>17.399999999999999</v>
      </c>
      <c r="F26" s="40"/>
      <c r="G26" s="172"/>
      <c r="H26" s="38">
        <v>47.8</v>
      </c>
      <c r="I26" s="38">
        <v>6.5</v>
      </c>
      <c r="J26" s="38">
        <v>44.7</v>
      </c>
      <c r="K26" s="38">
        <v>17.600000000000001</v>
      </c>
      <c r="L26" s="40"/>
      <c r="M26" s="36"/>
    </row>
    <row r="27" spans="1:13" x14ac:dyDescent="0.3">
      <c r="A27" s="37">
        <v>44287</v>
      </c>
      <c r="B27" s="38">
        <v>32.5</v>
      </c>
      <c r="C27" s="38">
        <v>27.5</v>
      </c>
      <c r="D27" s="38">
        <v>33.299999999999997</v>
      </c>
      <c r="E27" s="38">
        <v>-5.7</v>
      </c>
      <c r="F27" s="40"/>
      <c r="G27" s="172"/>
      <c r="H27" s="38">
        <v>37.1</v>
      </c>
      <c r="I27" s="38">
        <v>31.6</v>
      </c>
      <c r="J27" s="38">
        <v>38</v>
      </c>
      <c r="K27" s="38">
        <v>-5.5</v>
      </c>
      <c r="L27" s="40"/>
      <c r="M27" s="36"/>
    </row>
    <row r="28" spans="1:13" x14ac:dyDescent="0.3">
      <c r="A28" s="37">
        <v>44256</v>
      </c>
      <c r="B28" s="38">
        <v>32.9</v>
      </c>
      <c r="C28" s="38">
        <v>-39.9</v>
      </c>
      <c r="D28" s="38">
        <v>35.299999999999997</v>
      </c>
      <c r="E28" s="38">
        <v>5.7</v>
      </c>
      <c r="F28" s="40">
        <f>AVERAGE(D28:D30)/AVERAGE(D31:D33)-1</f>
        <v>-0.26395939086294429</v>
      </c>
      <c r="G28" s="171"/>
      <c r="H28" s="38">
        <v>37.4</v>
      </c>
      <c r="I28" s="38">
        <v>-37.9</v>
      </c>
      <c r="J28" s="38">
        <v>40.200000000000003</v>
      </c>
      <c r="K28" s="38">
        <v>5.5</v>
      </c>
      <c r="L28" s="40">
        <f>AVERAGE(J28:J30)/AVERAGE(J31:J33)-1</f>
        <v>-0.27369742623979909</v>
      </c>
      <c r="M28" s="29"/>
    </row>
    <row r="29" spans="1:13" x14ac:dyDescent="0.3">
      <c r="A29" s="37">
        <v>44228</v>
      </c>
      <c r="B29" s="38">
        <v>27.5</v>
      </c>
      <c r="C29" s="38">
        <v>-68.900000000000006</v>
      </c>
      <c r="D29" s="38">
        <v>33.4</v>
      </c>
      <c r="E29" s="38">
        <v>1.8</v>
      </c>
      <c r="F29" s="40"/>
      <c r="G29" s="172"/>
      <c r="H29" s="38">
        <v>31.3</v>
      </c>
      <c r="I29" s="38">
        <v>-67.8</v>
      </c>
      <c r="J29" s="38">
        <v>38.1</v>
      </c>
      <c r="K29" s="38">
        <v>1.9</v>
      </c>
      <c r="L29" s="40"/>
      <c r="M29" s="36"/>
    </row>
    <row r="30" spans="1:13" x14ac:dyDescent="0.3">
      <c r="A30" s="37">
        <v>44197</v>
      </c>
      <c r="B30" s="38">
        <v>27.1</v>
      </c>
      <c r="C30" s="38">
        <v>-68.7</v>
      </c>
      <c r="D30" s="38">
        <v>32.799999999999997</v>
      </c>
      <c r="E30" s="38">
        <v>5.8</v>
      </c>
      <c r="F30" s="40"/>
      <c r="G30" s="172"/>
      <c r="H30" s="38">
        <v>30.8</v>
      </c>
      <c r="I30" s="38">
        <v>-67.599999999999994</v>
      </c>
      <c r="J30" s="38">
        <v>37.4</v>
      </c>
      <c r="K30" s="38">
        <v>4.2</v>
      </c>
      <c r="L30" s="40"/>
      <c r="M30" s="36"/>
    </row>
    <row r="31" spans="1:13" x14ac:dyDescent="0.3">
      <c r="A31" s="37">
        <v>44166</v>
      </c>
      <c r="B31" s="38">
        <v>31.2</v>
      </c>
      <c r="C31" s="38">
        <v>-70.8</v>
      </c>
      <c r="D31" s="38">
        <v>31</v>
      </c>
      <c r="E31" s="38">
        <v>-11.9</v>
      </c>
      <c r="F31" s="40">
        <f>AVERAGE(D31:D33)/AVERAGE(D34:D36)-1</f>
        <v>-0.42874896437448218</v>
      </c>
      <c r="G31" s="171">
        <f>AVERAGE(D31:D42)</f>
        <v>64.525000000000006</v>
      </c>
      <c r="H31" s="38">
        <v>36</v>
      </c>
      <c r="I31" s="38">
        <v>-69.3</v>
      </c>
      <c r="J31" s="38">
        <v>35.9</v>
      </c>
      <c r="K31" s="38">
        <v>-11.6</v>
      </c>
      <c r="L31" s="40">
        <f>AVERAGE(J31:J33)/AVERAGE(J34:J36)-1</f>
        <v>-0.42903225806451606</v>
      </c>
      <c r="M31" s="29">
        <f>AVERAGE(J31:J42)</f>
        <v>72.866666666666674</v>
      </c>
    </row>
    <row r="32" spans="1:13" x14ac:dyDescent="0.3">
      <c r="A32" s="37">
        <v>44136</v>
      </c>
      <c r="B32" s="38">
        <v>33.299999999999997</v>
      </c>
      <c r="C32" s="38">
        <v>-67.3</v>
      </c>
      <c r="D32" s="38">
        <v>35.200000000000003</v>
      </c>
      <c r="E32" s="38">
        <v>-50.9</v>
      </c>
      <c r="F32" s="40"/>
      <c r="G32" s="172">
        <f>G31/G43*100-100</f>
        <v>-38.454812812971952</v>
      </c>
      <c r="H32" s="38">
        <v>38.4</v>
      </c>
      <c r="I32" s="38">
        <v>-65.7</v>
      </c>
      <c r="J32" s="38">
        <v>40.6</v>
      </c>
      <c r="K32" s="38">
        <v>-51</v>
      </c>
      <c r="L32" s="40"/>
      <c r="M32" s="36">
        <f>M31/M43*100-100</f>
        <v>-36.161203183178777</v>
      </c>
    </row>
    <row r="33" spans="1:13" x14ac:dyDescent="0.3">
      <c r="A33" s="37">
        <v>44105</v>
      </c>
      <c r="B33" s="38">
        <v>77.2</v>
      </c>
      <c r="C33" s="38">
        <v>-30.5</v>
      </c>
      <c r="D33" s="38">
        <v>71.7</v>
      </c>
      <c r="E33" s="38">
        <v>-11.2</v>
      </c>
      <c r="F33" s="40"/>
      <c r="G33" s="172"/>
      <c r="H33" s="38">
        <v>89.3</v>
      </c>
      <c r="I33" s="38">
        <v>-26.9</v>
      </c>
      <c r="J33" s="38">
        <v>82.8</v>
      </c>
      <c r="K33" s="38">
        <v>-11</v>
      </c>
      <c r="L33" s="40"/>
      <c r="M33" s="36"/>
    </row>
    <row r="34" spans="1:13" x14ac:dyDescent="0.3">
      <c r="A34" s="37">
        <v>44075</v>
      </c>
      <c r="B34" s="38">
        <v>89</v>
      </c>
      <c r="C34" s="38">
        <v>-22.1</v>
      </c>
      <c r="D34" s="38">
        <v>80.7</v>
      </c>
      <c r="E34" s="38">
        <v>-2.9</v>
      </c>
      <c r="F34" s="40">
        <f>AVERAGE(D34:D36)/AVERAGE(D37:D39)-1</f>
        <v>0.91132224861441014</v>
      </c>
      <c r="G34" s="172"/>
      <c r="H34" s="38">
        <v>102.9</v>
      </c>
      <c r="I34" s="38">
        <v>-18.100000000000001</v>
      </c>
      <c r="J34" s="38">
        <v>93</v>
      </c>
      <c r="K34" s="38">
        <v>-3.3</v>
      </c>
      <c r="L34" s="40">
        <f>AVERAGE(J34:J36)/AVERAGE(J37:J39)-1</f>
        <v>0.99285714285714288</v>
      </c>
      <c r="M34" s="36"/>
    </row>
    <row r="35" spans="1:13" x14ac:dyDescent="0.3">
      <c r="A35" s="37">
        <v>44044</v>
      </c>
      <c r="B35" s="38">
        <v>90.2</v>
      </c>
      <c r="C35" s="38">
        <v>-20.2</v>
      </c>
      <c r="D35" s="38">
        <v>83.1</v>
      </c>
      <c r="E35" s="38">
        <v>7.1</v>
      </c>
      <c r="F35" s="40"/>
      <c r="G35" s="172"/>
      <c r="H35" s="38">
        <v>104.4</v>
      </c>
      <c r="I35" s="38">
        <v>-15.5</v>
      </c>
      <c r="J35" s="38">
        <v>96.2</v>
      </c>
      <c r="K35" s="38">
        <v>7.1</v>
      </c>
      <c r="L35" s="40"/>
      <c r="M35" s="36"/>
    </row>
    <row r="36" spans="1:13" x14ac:dyDescent="0.3">
      <c r="A36" s="37">
        <v>44013</v>
      </c>
      <c r="B36" s="38">
        <v>84.8</v>
      </c>
      <c r="C36" s="38">
        <v>-24.5</v>
      </c>
      <c r="D36" s="38">
        <v>77.599999999999994</v>
      </c>
      <c r="E36" s="38">
        <v>25</v>
      </c>
      <c r="F36" s="40"/>
      <c r="G36" s="172"/>
      <c r="H36" s="38">
        <v>98.2</v>
      </c>
      <c r="I36" s="38">
        <v>-19.899999999999999</v>
      </c>
      <c r="J36" s="38">
        <v>89.8</v>
      </c>
      <c r="K36" s="38">
        <v>30.3</v>
      </c>
      <c r="L36" s="40"/>
      <c r="M36" s="36"/>
    </row>
    <row r="37" spans="1:13" x14ac:dyDescent="0.3">
      <c r="A37" s="37">
        <v>43983</v>
      </c>
      <c r="B37" s="38">
        <v>66</v>
      </c>
      <c r="C37" s="38">
        <v>-41.1</v>
      </c>
      <c r="D37" s="38">
        <v>62.1</v>
      </c>
      <c r="E37" s="38">
        <v>64.3</v>
      </c>
      <c r="F37" s="40">
        <f>AVERAGE(D37:D39)/AVERAGE(D40:D42)-1</f>
        <v>-0.52995906215109789</v>
      </c>
      <c r="G37" s="172"/>
      <c r="H37" s="38">
        <v>73.400000000000006</v>
      </c>
      <c r="I37" s="38">
        <v>-40.1</v>
      </c>
      <c r="J37" s="38">
        <v>68.900000000000006</v>
      </c>
      <c r="K37" s="38">
        <v>64.400000000000006</v>
      </c>
      <c r="L37" s="40">
        <f>AVERAGE(J37:J39)/AVERAGE(J40:J42)-1</f>
        <v>-0.5271867612293144</v>
      </c>
      <c r="M37" s="36"/>
    </row>
    <row r="38" spans="1:13" x14ac:dyDescent="0.3">
      <c r="A38" s="37">
        <v>43952</v>
      </c>
      <c r="B38" s="38">
        <v>40.4</v>
      </c>
      <c r="C38" s="38">
        <v>-63.2</v>
      </c>
      <c r="D38" s="38">
        <v>37.799999999999997</v>
      </c>
      <c r="E38" s="38">
        <v>43.2</v>
      </c>
      <c r="F38" s="40"/>
      <c r="G38" s="172"/>
      <c r="H38" s="38">
        <v>44.9</v>
      </c>
      <c r="I38" s="38">
        <v>-62.5</v>
      </c>
      <c r="J38" s="38">
        <v>41.9</v>
      </c>
      <c r="K38" s="38">
        <v>43.5</v>
      </c>
      <c r="L38" s="40"/>
      <c r="M38" s="36"/>
    </row>
    <row r="39" spans="1:13" x14ac:dyDescent="0.3">
      <c r="A39" s="37">
        <v>43922</v>
      </c>
      <c r="B39" s="38">
        <v>25.5</v>
      </c>
      <c r="C39" s="38">
        <v>-74.900000000000006</v>
      </c>
      <c r="D39" s="38">
        <v>26.4</v>
      </c>
      <c r="E39" s="38">
        <v>-54.9</v>
      </c>
      <c r="F39" s="40"/>
      <c r="G39" s="172"/>
      <c r="H39" s="38">
        <v>28.2</v>
      </c>
      <c r="I39" s="38">
        <v>-74.3</v>
      </c>
      <c r="J39" s="38">
        <v>29.2</v>
      </c>
      <c r="K39" s="38">
        <v>-54.8</v>
      </c>
      <c r="L39" s="40"/>
      <c r="M39" s="36"/>
    </row>
    <row r="40" spans="1:13" x14ac:dyDescent="0.3">
      <c r="A40" s="37">
        <v>43891</v>
      </c>
      <c r="B40" s="38">
        <v>54.7</v>
      </c>
      <c r="C40" s="38">
        <v>-45.2</v>
      </c>
      <c r="D40" s="38">
        <v>58.6</v>
      </c>
      <c r="E40" s="38">
        <v>-43.9</v>
      </c>
      <c r="F40" s="40">
        <f>AVERAGE(D40:D42)/AVERAGE(D43:D45)-1</f>
        <v>-0.15263323872595402</v>
      </c>
      <c r="G40" s="171"/>
      <c r="H40" s="38">
        <v>60.2</v>
      </c>
      <c r="I40" s="38">
        <v>-43.8</v>
      </c>
      <c r="J40" s="38">
        <v>64.599999999999994</v>
      </c>
      <c r="K40" s="38">
        <v>-43.9</v>
      </c>
      <c r="L40" s="40">
        <f>AVERAGE(J40:J42)/AVERAGE(J43:J45)-1</f>
        <v>-0.1506024096385542</v>
      </c>
      <c r="M40" s="29"/>
    </row>
    <row r="41" spans="1:13" x14ac:dyDescent="0.3">
      <c r="A41" s="37">
        <v>43862</v>
      </c>
      <c r="B41" s="38">
        <v>88.4</v>
      </c>
      <c r="C41" s="38">
        <v>0.8</v>
      </c>
      <c r="D41" s="38">
        <v>104.5</v>
      </c>
      <c r="E41" s="38">
        <v>-1</v>
      </c>
      <c r="F41" s="40"/>
      <c r="G41" s="172"/>
      <c r="H41" s="38">
        <v>97.3</v>
      </c>
      <c r="I41" s="38">
        <v>3.4</v>
      </c>
      <c r="J41" s="38">
        <v>115.2</v>
      </c>
      <c r="K41" s="38">
        <v>-0.9</v>
      </c>
      <c r="L41" s="40"/>
      <c r="M41" s="36"/>
    </row>
    <row r="42" spans="1:13" x14ac:dyDescent="0.3">
      <c r="A42" s="37">
        <v>43831</v>
      </c>
      <c r="B42" s="38">
        <v>86.5</v>
      </c>
      <c r="C42" s="38">
        <v>0.6</v>
      </c>
      <c r="D42" s="38">
        <v>105.6</v>
      </c>
      <c r="E42" s="38">
        <v>0</v>
      </c>
      <c r="F42" s="40"/>
      <c r="G42" s="172"/>
      <c r="H42" s="38">
        <v>95</v>
      </c>
      <c r="I42" s="38">
        <v>3.4</v>
      </c>
      <c r="J42" s="38">
        <v>116.3</v>
      </c>
      <c r="K42" s="38">
        <v>0.1</v>
      </c>
      <c r="L42" s="40"/>
      <c r="M42" s="36"/>
    </row>
    <row r="43" spans="1:13" x14ac:dyDescent="0.3">
      <c r="A43" s="37">
        <v>43800</v>
      </c>
      <c r="B43" s="38">
        <v>106.7</v>
      </c>
      <c r="C43" s="38">
        <v>0.1</v>
      </c>
      <c r="D43" s="38">
        <v>105.6</v>
      </c>
      <c r="E43" s="38">
        <v>-0.9</v>
      </c>
      <c r="F43" s="40">
        <f>AVERAGE(D43:D45)/AVERAGE(D46:D48)-1</f>
        <v>2.4224806201550431E-2</v>
      </c>
      <c r="G43" s="171">
        <f>AVERAGE(D43:D54)</f>
        <v>104.84166666666668</v>
      </c>
      <c r="H43" s="38">
        <v>117.2</v>
      </c>
      <c r="I43" s="38">
        <v>2.8</v>
      </c>
      <c r="J43" s="38">
        <v>116.2</v>
      </c>
      <c r="K43" s="38">
        <v>-0.9</v>
      </c>
      <c r="L43" s="40">
        <f>AVERAGE(J43:J45)/AVERAGE(J46:J48)-1</f>
        <v>2.9837518463811108E-2</v>
      </c>
      <c r="M43" s="29">
        <f>AVERAGE(J43:J54)</f>
        <v>114.14166666666665</v>
      </c>
    </row>
    <row r="44" spans="1:13" x14ac:dyDescent="0.3">
      <c r="A44" s="37">
        <v>43770</v>
      </c>
      <c r="B44" s="38">
        <v>101.8</v>
      </c>
      <c r="C44" s="38">
        <v>2</v>
      </c>
      <c r="D44" s="38">
        <v>106.6</v>
      </c>
      <c r="E44" s="38">
        <v>1.6</v>
      </c>
      <c r="F44" s="40"/>
      <c r="G44" s="65"/>
      <c r="H44" s="38">
        <v>111.9</v>
      </c>
      <c r="I44" s="38">
        <v>4.8</v>
      </c>
      <c r="J44" s="38">
        <v>117.3</v>
      </c>
      <c r="K44" s="38">
        <v>1.9</v>
      </c>
      <c r="L44" s="40"/>
      <c r="M44" s="36">
        <f>M43/M55*100-100</f>
        <v>3.3969955461613779</v>
      </c>
    </row>
    <row r="45" spans="1:13" x14ac:dyDescent="0.3">
      <c r="A45" s="37">
        <v>43739</v>
      </c>
      <c r="B45" s="38">
        <v>111.1</v>
      </c>
      <c r="C45" s="38">
        <v>1</v>
      </c>
      <c r="D45" s="38">
        <v>104.9</v>
      </c>
      <c r="E45" s="38">
        <v>1.9</v>
      </c>
      <c r="F45" s="40"/>
      <c r="G45" s="65"/>
      <c r="H45" s="38">
        <v>122.2</v>
      </c>
      <c r="I45" s="38">
        <v>3.6</v>
      </c>
      <c r="J45" s="38">
        <v>115.1</v>
      </c>
      <c r="K45" s="38">
        <v>2</v>
      </c>
      <c r="L45" s="40"/>
      <c r="M45" s="33"/>
    </row>
    <row r="46" spans="1:13" x14ac:dyDescent="0.3">
      <c r="A46" s="37">
        <v>43709</v>
      </c>
      <c r="B46" s="38">
        <v>114.2</v>
      </c>
      <c r="C46" s="38">
        <v>-1.6</v>
      </c>
      <c r="D46" s="38">
        <v>102.9</v>
      </c>
      <c r="E46" s="38">
        <v>-0.7</v>
      </c>
      <c r="F46" s="40">
        <f>AVERAGE(D46:D48)/AVERAGE(D49:D51)-1</f>
        <v>-1.0230179028132946E-2</v>
      </c>
      <c r="G46" s="65"/>
      <c r="H46" s="38">
        <v>125.6</v>
      </c>
      <c r="I46" s="38">
        <v>0.9</v>
      </c>
      <c r="J46" s="38">
        <v>112.8</v>
      </c>
      <c r="K46" s="38">
        <v>-0.4</v>
      </c>
      <c r="L46" s="40">
        <f>AVERAGE(J46:J48)/AVERAGE(J49:J51)-1</f>
        <v>-5.8737151248164921E-3</v>
      </c>
      <c r="M46" s="33"/>
    </row>
    <row r="47" spans="1:13" x14ac:dyDescent="0.3">
      <c r="A47" s="37">
        <v>43678</v>
      </c>
      <c r="B47" s="38">
        <v>113.1</v>
      </c>
      <c r="C47" s="38">
        <v>0.8</v>
      </c>
      <c r="D47" s="38">
        <v>103.6</v>
      </c>
      <c r="E47" s="38">
        <v>0.5</v>
      </c>
      <c r="F47" s="33"/>
      <c r="G47" s="65"/>
      <c r="H47" s="38">
        <v>123.5</v>
      </c>
      <c r="I47" s="38">
        <v>3.3</v>
      </c>
      <c r="J47" s="38">
        <v>113.2</v>
      </c>
      <c r="K47" s="38">
        <v>0.6</v>
      </c>
      <c r="L47" s="33"/>
      <c r="M47" s="33"/>
    </row>
    <row r="48" spans="1:13" x14ac:dyDescent="0.3">
      <c r="A48" s="37">
        <v>43647</v>
      </c>
      <c r="B48" s="38">
        <v>112.3</v>
      </c>
      <c r="C48" s="38">
        <v>-0.8</v>
      </c>
      <c r="D48" s="38">
        <v>103.1</v>
      </c>
      <c r="E48" s="38">
        <v>-2</v>
      </c>
      <c r="F48" s="33"/>
      <c r="G48" s="65"/>
      <c r="H48" s="38">
        <v>122.6</v>
      </c>
      <c r="I48" s="38">
        <v>1.7</v>
      </c>
      <c r="J48" s="38">
        <v>112.5</v>
      </c>
      <c r="K48" s="38">
        <v>-2.1</v>
      </c>
      <c r="L48" s="33"/>
      <c r="M48" s="33"/>
    </row>
    <row r="49" spans="1:13" x14ac:dyDescent="0.3">
      <c r="A49" s="37">
        <v>43617</v>
      </c>
      <c r="B49" s="38">
        <v>112</v>
      </c>
      <c r="C49" s="38">
        <v>0.9</v>
      </c>
      <c r="D49" s="38">
        <v>105.2</v>
      </c>
      <c r="E49" s="38">
        <v>1.9</v>
      </c>
      <c r="F49" s="40">
        <f>AVERAGE(D49:D51)/AVERAGE(D52:D54)-1</f>
        <v>-1.820464532328947E-2</v>
      </c>
      <c r="G49" s="65"/>
      <c r="H49" s="38">
        <v>122.6</v>
      </c>
      <c r="I49" s="38">
        <v>3.5</v>
      </c>
      <c r="J49" s="38">
        <v>114.9</v>
      </c>
      <c r="K49" s="38">
        <v>2.1</v>
      </c>
      <c r="L49" s="40">
        <f>AVERAGE(J49:J51)/AVERAGE(J52:J54)-1</f>
        <v>-4.6769950306928543E-3</v>
      </c>
      <c r="M49" s="33"/>
    </row>
    <row r="50" spans="1:13" x14ac:dyDescent="0.3">
      <c r="A50" s="37">
        <v>43586</v>
      </c>
      <c r="B50" s="38">
        <v>109.7</v>
      </c>
      <c r="C50" s="38">
        <v>1.3</v>
      </c>
      <c r="D50" s="38">
        <v>103.2</v>
      </c>
      <c r="E50" s="38">
        <v>-1.1000000000000001</v>
      </c>
      <c r="F50" s="33"/>
      <c r="G50" s="65"/>
      <c r="H50" s="38">
        <v>119.8</v>
      </c>
      <c r="I50" s="38">
        <v>4.2</v>
      </c>
      <c r="J50" s="38">
        <v>112.5</v>
      </c>
      <c r="K50" s="38">
        <v>-0.5</v>
      </c>
      <c r="L50" s="33"/>
      <c r="M50" s="33"/>
    </row>
    <row r="51" spans="1:13" x14ac:dyDescent="0.3">
      <c r="A51" s="37">
        <v>43556</v>
      </c>
      <c r="B51" s="38">
        <v>101.4</v>
      </c>
      <c r="C51" s="38">
        <v>-1</v>
      </c>
      <c r="D51" s="38">
        <v>104.4</v>
      </c>
      <c r="E51" s="38">
        <v>-1.7</v>
      </c>
      <c r="F51" s="33"/>
      <c r="G51" s="65"/>
      <c r="H51" s="38">
        <v>109.8</v>
      </c>
      <c r="I51" s="38">
        <v>1.3</v>
      </c>
      <c r="J51" s="38">
        <v>113.1</v>
      </c>
      <c r="K51" s="38">
        <v>-0.9</v>
      </c>
      <c r="L51" s="33"/>
      <c r="M51" s="33"/>
    </row>
    <row r="52" spans="1:13" x14ac:dyDescent="0.3">
      <c r="A52" s="37">
        <v>43525</v>
      </c>
      <c r="B52" s="38">
        <v>99.9</v>
      </c>
      <c r="C52" s="38">
        <v>4</v>
      </c>
      <c r="D52" s="38">
        <v>106.2</v>
      </c>
      <c r="E52" s="38">
        <v>-0.5</v>
      </c>
      <c r="F52" s="40">
        <f>AVERAGE(D52:D54)/AVERAGE(D55:D57)-1</f>
        <v>1.6916693265240923E-2</v>
      </c>
      <c r="G52" s="65"/>
      <c r="H52" s="38">
        <v>107.2</v>
      </c>
      <c r="I52" s="38">
        <v>5.6</v>
      </c>
      <c r="J52" s="38">
        <v>114.1</v>
      </c>
      <c r="K52" s="38">
        <v>-0.5</v>
      </c>
      <c r="L52" s="40">
        <f>AVERAGE(J52:J54)/AVERAGE(J55:J57)-1</f>
        <v>1.9672131147541183E-2</v>
      </c>
      <c r="M52" s="33"/>
    </row>
    <row r="53" spans="1:13" x14ac:dyDescent="0.3">
      <c r="A53" s="37">
        <v>43497</v>
      </c>
      <c r="B53" s="38">
        <v>87.7</v>
      </c>
      <c r="C53" s="38">
        <v>4.2</v>
      </c>
      <c r="D53" s="38">
        <v>106.7</v>
      </c>
      <c r="E53" s="38">
        <v>0.9</v>
      </c>
      <c r="F53" s="33"/>
      <c r="G53" s="65"/>
      <c r="H53" s="38">
        <v>94.1</v>
      </c>
      <c r="I53" s="38">
        <v>6.1</v>
      </c>
      <c r="J53" s="38">
        <v>114.7</v>
      </c>
      <c r="K53" s="38">
        <v>1.2</v>
      </c>
      <c r="L53" s="33"/>
      <c r="M53" s="33"/>
    </row>
    <row r="54" spans="1:13" x14ac:dyDescent="0.3">
      <c r="A54" s="37">
        <v>43466</v>
      </c>
      <c r="B54" s="38">
        <v>86</v>
      </c>
      <c r="C54" s="38">
        <v>0.7</v>
      </c>
      <c r="D54" s="38">
        <v>105.7</v>
      </c>
      <c r="E54" s="38">
        <v>0.9</v>
      </c>
      <c r="F54" s="33"/>
      <c r="G54" s="65"/>
      <c r="H54" s="38">
        <v>91.9</v>
      </c>
      <c r="I54" s="38">
        <v>2.6</v>
      </c>
      <c r="J54" s="38">
        <v>113.3</v>
      </c>
      <c r="K54" s="38">
        <v>0.9</v>
      </c>
      <c r="L54" s="33"/>
      <c r="M54" s="33"/>
    </row>
    <row r="55" spans="1:13" x14ac:dyDescent="0.3">
      <c r="A55" s="37">
        <v>43435</v>
      </c>
      <c r="B55" s="38">
        <v>106.6</v>
      </c>
      <c r="C55" s="38">
        <v>1.4</v>
      </c>
      <c r="D55" s="38">
        <v>104.8</v>
      </c>
      <c r="E55" s="38">
        <v>-0.2</v>
      </c>
      <c r="F55" s="40">
        <f>AVERAGE(D55:D57)/AVERAGE(D58:D60)-1</f>
        <v>5.1331408405519419E-3</v>
      </c>
      <c r="G55" s="171">
        <f>AVERAGE(D55:D66)</f>
        <v>103.81666666666666</v>
      </c>
      <c r="H55" s="38">
        <v>114</v>
      </c>
      <c r="I55" s="38">
        <v>3.4</v>
      </c>
      <c r="J55" s="38">
        <v>112.3</v>
      </c>
      <c r="K55" s="38">
        <v>-0.2</v>
      </c>
      <c r="L55" s="40">
        <f>AVERAGE(J55:J57)/AVERAGE(J58:J60)-1</f>
        <v>9.3261131167268196E-3</v>
      </c>
      <c r="M55" s="29">
        <f>AVERAGE(J55:J66)</f>
        <v>110.39166666666667</v>
      </c>
    </row>
    <row r="56" spans="1:13" x14ac:dyDescent="0.3">
      <c r="A56" s="37">
        <v>43405</v>
      </c>
      <c r="B56" s="38">
        <v>99.8</v>
      </c>
      <c r="C56" s="38">
        <v>4.4000000000000004</v>
      </c>
      <c r="D56" s="38">
        <v>105</v>
      </c>
      <c r="E56" s="38">
        <v>1.4</v>
      </c>
      <c r="F56" s="33"/>
      <c r="G56" s="65"/>
      <c r="H56" s="38">
        <v>106.8</v>
      </c>
      <c r="I56" s="38">
        <v>6.7</v>
      </c>
      <c r="J56" s="38">
        <v>112.5</v>
      </c>
      <c r="K56" s="38">
        <v>1.6</v>
      </c>
      <c r="L56" s="33"/>
      <c r="M56" s="36">
        <f>M55/M67*100-100</f>
        <v>3.5650066452974585</v>
      </c>
    </row>
    <row r="57" spans="1:13" x14ac:dyDescent="0.3">
      <c r="A57" s="37">
        <v>43374</v>
      </c>
      <c r="B57" s="38">
        <v>110</v>
      </c>
      <c r="C57" s="38">
        <v>0.9</v>
      </c>
      <c r="D57" s="38">
        <v>103.5</v>
      </c>
      <c r="E57" s="38">
        <v>-0.9</v>
      </c>
      <c r="F57" s="33"/>
      <c r="G57" s="65"/>
      <c r="H57" s="38">
        <v>117.9</v>
      </c>
      <c r="I57" s="38">
        <v>3.1</v>
      </c>
      <c r="J57" s="38">
        <v>110.7</v>
      </c>
      <c r="K57" s="38">
        <v>-0.8</v>
      </c>
      <c r="L57" s="33"/>
      <c r="M57" s="33"/>
    </row>
    <row r="58" spans="1:13" x14ac:dyDescent="0.3">
      <c r="A58" s="37">
        <v>43344</v>
      </c>
      <c r="B58" s="38">
        <v>116</v>
      </c>
      <c r="C58" s="38">
        <v>1.3</v>
      </c>
      <c r="D58" s="38">
        <v>104.4</v>
      </c>
      <c r="E58" s="38">
        <v>0.8</v>
      </c>
      <c r="F58" s="40">
        <f>AVERAGE(D58:D60)/AVERAGE(D61:D63)-1</f>
        <v>6.4205457463883953E-4</v>
      </c>
      <c r="G58" s="65"/>
      <c r="H58" s="38">
        <v>124.5</v>
      </c>
      <c r="I58" s="38">
        <v>3.3</v>
      </c>
      <c r="J58" s="38">
        <v>111.6</v>
      </c>
      <c r="K58" s="38">
        <v>1</v>
      </c>
      <c r="L58" s="40">
        <f>AVERAGE(J58:J60)/AVERAGE(J61:J63)-1</f>
        <v>5.4446460980035472E-3</v>
      </c>
      <c r="M58" s="33"/>
    </row>
    <row r="59" spans="1:13" x14ac:dyDescent="0.3">
      <c r="A59" s="37">
        <v>43313</v>
      </c>
      <c r="B59" s="38">
        <v>112.2</v>
      </c>
      <c r="C59" s="38">
        <v>2.5</v>
      </c>
      <c r="D59" s="38">
        <v>103.6</v>
      </c>
      <c r="E59" s="38">
        <v>-0.1</v>
      </c>
      <c r="F59" s="40"/>
      <c r="G59" s="65"/>
      <c r="H59" s="38">
        <v>119.5</v>
      </c>
      <c r="I59" s="38">
        <v>4.5</v>
      </c>
      <c r="J59" s="38">
        <v>110.5</v>
      </c>
      <c r="K59" s="38">
        <v>0.2</v>
      </c>
      <c r="L59" s="33"/>
      <c r="M59" s="33"/>
    </row>
    <row r="60" spans="1:13" x14ac:dyDescent="0.3">
      <c r="A60" s="37">
        <v>43282</v>
      </c>
      <c r="B60" s="38">
        <v>113.2</v>
      </c>
      <c r="C60" s="38">
        <v>0.2</v>
      </c>
      <c r="D60" s="38">
        <v>103.7</v>
      </c>
      <c r="E60" s="38">
        <v>0.1</v>
      </c>
      <c r="F60" s="40"/>
      <c r="G60" s="65"/>
      <c r="H60" s="38">
        <v>120.5</v>
      </c>
      <c r="I60" s="38">
        <v>2.1</v>
      </c>
      <c r="J60" s="38">
        <v>110.3</v>
      </c>
      <c r="K60" s="38">
        <v>0</v>
      </c>
      <c r="L60" s="33"/>
      <c r="M60" s="33"/>
    </row>
    <row r="61" spans="1:13" x14ac:dyDescent="0.3">
      <c r="A61" s="37">
        <v>43252</v>
      </c>
      <c r="B61" s="38">
        <v>111</v>
      </c>
      <c r="C61" s="38">
        <v>1.6</v>
      </c>
      <c r="D61" s="38">
        <v>103.6</v>
      </c>
      <c r="E61" s="38">
        <v>1.3</v>
      </c>
      <c r="F61" s="40">
        <f>AVERAGE(D61:D63)/AVERAGE(D64:D66)-1</f>
        <v>7.11283543485286E-3</v>
      </c>
      <c r="G61" s="65"/>
      <c r="H61" s="38">
        <v>118.4</v>
      </c>
      <c r="I61" s="38">
        <v>4.0999999999999996</v>
      </c>
      <c r="J61" s="38">
        <v>110.3</v>
      </c>
      <c r="K61" s="38">
        <v>1.7</v>
      </c>
      <c r="L61" s="40">
        <f>AVERAGE(J61:J63)/AVERAGE(J64:J66)-1</f>
        <v>1.3488657265481319E-2</v>
      </c>
      <c r="M61" s="33"/>
    </row>
    <row r="62" spans="1:13" x14ac:dyDescent="0.3">
      <c r="A62" s="37">
        <v>43221</v>
      </c>
      <c r="B62" s="38">
        <v>108.3</v>
      </c>
      <c r="C62" s="38">
        <v>-1.6</v>
      </c>
      <c r="D62" s="38">
        <v>102.3</v>
      </c>
      <c r="E62" s="38">
        <v>-3.1</v>
      </c>
      <c r="F62" s="33"/>
      <c r="G62" s="65"/>
      <c r="H62" s="38">
        <v>115</v>
      </c>
      <c r="I62" s="38">
        <v>0.6</v>
      </c>
      <c r="J62" s="38">
        <v>108.5</v>
      </c>
      <c r="K62" s="38">
        <v>-3</v>
      </c>
      <c r="L62" s="33"/>
      <c r="M62" s="33"/>
    </row>
    <row r="63" spans="1:13" x14ac:dyDescent="0.3">
      <c r="A63" s="37">
        <v>43191</v>
      </c>
      <c r="B63" s="38">
        <v>102.4</v>
      </c>
      <c r="C63" s="38">
        <v>3.2</v>
      </c>
      <c r="D63" s="38">
        <v>105.6</v>
      </c>
      <c r="E63" s="38">
        <v>3.5</v>
      </c>
      <c r="F63" s="33"/>
      <c r="G63" s="65"/>
      <c r="H63" s="38">
        <v>108.4</v>
      </c>
      <c r="I63" s="38">
        <v>5.8</v>
      </c>
      <c r="J63" s="38">
        <v>111.8</v>
      </c>
      <c r="K63" s="38">
        <v>3.7</v>
      </c>
      <c r="L63" s="33"/>
      <c r="M63" s="33"/>
    </row>
    <row r="64" spans="1:13" x14ac:dyDescent="0.3">
      <c r="A64" s="37">
        <v>43160</v>
      </c>
      <c r="B64" s="38">
        <v>96.1</v>
      </c>
      <c r="C64" s="38">
        <v>-1.4</v>
      </c>
      <c r="D64" s="38">
        <v>102</v>
      </c>
      <c r="E64" s="38">
        <v>-0.6</v>
      </c>
      <c r="F64" s="40">
        <f>AVERAGE(D64:D66)/AVERAGE(D67:D69)-1</f>
        <v>7.4918566775246109E-3</v>
      </c>
      <c r="G64" s="65"/>
      <c r="H64" s="38">
        <v>101.5</v>
      </c>
      <c r="I64" s="38">
        <v>0.9</v>
      </c>
      <c r="J64" s="38">
        <v>107.8</v>
      </c>
      <c r="K64" s="38">
        <v>-0.4</v>
      </c>
      <c r="L64" s="40">
        <f>AVERAGE(J64:J66)/AVERAGE(J67:J69)-1</f>
        <v>1.3043478260869712E-2</v>
      </c>
      <c r="M64" s="33"/>
    </row>
    <row r="65" spans="1:13" x14ac:dyDescent="0.3">
      <c r="A65" s="37">
        <v>43132</v>
      </c>
      <c r="B65" s="38">
        <v>84.2</v>
      </c>
      <c r="C65" s="38">
        <v>1.1000000000000001</v>
      </c>
      <c r="D65" s="38">
        <v>102.6</v>
      </c>
      <c r="E65" s="38">
        <v>-2</v>
      </c>
      <c r="F65" s="33"/>
      <c r="G65" s="65"/>
      <c r="H65" s="38">
        <v>88.7</v>
      </c>
      <c r="I65" s="38">
        <v>3.3</v>
      </c>
      <c r="J65" s="38">
        <v>108.2</v>
      </c>
      <c r="K65" s="38">
        <v>-1.8</v>
      </c>
      <c r="L65" s="33"/>
      <c r="M65" s="33"/>
    </row>
    <row r="66" spans="1:13" x14ac:dyDescent="0.3">
      <c r="A66" s="37">
        <v>43101</v>
      </c>
      <c r="B66" s="38">
        <v>85.4</v>
      </c>
      <c r="C66" s="38">
        <v>3.4</v>
      </c>
      <c r="D66" s="38">
        <v>104.7</v>
      </c>
      <c r="E66" s="38">
        <v>1.6</v>
      </c>
      <c r="F66" s="33"/>
      <c r="G66" s="65"/>
      <c r="H66" s="38">
        <v>89.6</v>
      </c>
      <c r="I66" s="38">
        <v>5.8</v>
      </c>
      <c r="J66" s="38">
        <v>110.2</v>
      </c>
      <c r="K66" s="38">
        <v>1.7</v>
      </c>
      <c r="L66" s="33"/>
      <c r="M66" s="33"/>
    </row>
    <row r="67" spans="1:13" x14ac:dyDescent="0.3">
      <c r="A67" s="37">
        <v>43070</v>
      </c>
      <c r="B67" s="38">
        <v>105.1</v>
      </c>
      <c r="C67" s="38">
        <v>3</v>
      </c>
      <c r="D67" s="38">
        <v>103.1</v>
      </c>
      <c r="E67" s="38">
        <v>1.5</v>
      </c>
      <c r="F67" s="40">
        <f>AVERAGE(D67:D69)/AVERAGE(D70:D72)-1</f>
        <v>9.7815454841865268E-4</v>
      </c>
      <c r="G67" s="171">
        <f>AVERAGE(D67:D78)</f>
        <v>102.44166666666665</v>
      </c>
      <c r="H67" s="38">
        <v>110.2</v>
      </c>
      <c r="I67" s="38">
        <v>5.3</v>
      </c>
      <c r="J67" s="38">
        <v>108.4</v>
      </c>
      <c r="K67" s="38">
        <v>1.8</v>
      </c>
      <c r="L67" s="40">
        <f>AVERAGE(J67:J69)/AVERAGE(J70:J72)-1</f>
        <v>4.0536326785158838E-3</v>
      </c>
      <c r="M67" s="29">
        <f>AVERAGE(J67:J78)</f>
        <v>106.59166666666668</v>
      </c>
    </row>
    <row r="68" spans="1:13" x14ac:dyDescent="0.3">
      <c r="A68" s="37">
        <v>43040</v>
      </c>
      <c r="B68" s="38">
        <v>95.6</v>
      </c>
      <c r="C68" s="38">
        <v>1.8</v>
      </c>
      <c r="D68" s="38">
        <v>101.6</v>
      </c>
      <c r="E68" s="38">
        <v>-0.7</v>
      </c>
      <c r="F68" s="33"/>
      <c r="G68" s="65"/>
      <c r="H68" s="38">
        <v>100.1</v>
      </c>
      <c r="I68" s="38">
        <v>3.7</v>
      </c>
      <c r="J68" s="38">
        <v>106.5</v>
      </c>
      <c r="K68" s="38">
        <v>-0.6</v>
      </c>
      <c r="L68" s="33"/>
      <c r="M68" s="36">
        <f>M67/M79*100-100</f>
        <v>3.8736397596232024</v>
      </c>
    </row>
    <row r="69" spans="1:13" x14ac:dyDescent="0.3">
      <c r="A69" s="37">
        <v>43009</v>
      </c>
      <c r="B69" s="38">
        <v>109</v>
      </c>
      <c r="C69" s="38">
        <v>1.1000000000000001</v>
      </c>
      <c r="D69" s="38">
        <v>102.3</v>
      </c>
      <c r="E69" s="38">
        <v>0</v>
      </c>
      <c r="F69" s="33"/>
      <c r="G69" s="65"/>
      <c r="H69" s="38">
        <v>114.4</v>
      </c>
      <c r="I69" s="38">
        <v>3.2</v>
      </c>
      <c r="J69" s="38">
        <v>107.1</v>
      </c>
      <c r="K69" s="38">
        <v>-0.1</v>
      </c>
      <c r="L69" s="33"/>
      <c r="M69" s="33"/>
    </row>
    <row r="70" spans="1:13" x14ac:dyDescent="0.3">
      <c r="A70" s="37">
        <v>42979</v>
      </c>
      <c r="B70" s="38">
        <v>114.5</v>
      </c>
      <c r="C70" s="38">
        <v>-0.3</v>
      </c>
      <c r="D70" s="38">
        <v>102.3</v>
      </c>
      <c r="E70" s="38">
        <v>0.7</v>
      </c>
      <c r="F70" s="40">
        <f>AVERAGE(D70:D72)/AVERAGE(D73:D75)-1</f>
        <v>-5.5123216601815628E-3</v>
      </c>
      <c r="G70" s="65"/>
      <c r="H70" s="38">
        <v>120.5</v>
      </c>
      <c r="I70" s="38">
        <v>1.7</v>
      </c>
      <c r="J70" s="38">
        <v>107.2</v>
      </c>
      <c r="K70" s="38">
        <v>0.9</v>
      </c>
      <c r="L70" s="40">
        <f>AVERAGE(J70:J72)/AVERAGE(J73:J75)-1</f>
        <v>3.4418022528157621E-3</v>
      </c>
      <c r="M70" s="33"/>
    </row>
    <row r="71" spans="1:13" x14ac:dyDescent="0.3">
      <c r="A71" s="37">
        <v>42948</v>
      </c>
      <c r="B71" s="38">
        <v>109.5</v>
      </c>
      <c r="C71" s="38">
        <v>0</v>
      </c>
      <c r="D71" s="38">
        <v>101.6</v>
      </c>
      <c r="E71" s="38">
        <v>-1.2</v>
      </c>
      <c r="F71" s="33"/>
      <c r="G71" s="65"/>
      <c r="H71" s="38">
        <v>114.3</v>
      </c>
      <c r="I71" s="38">
        <v>2.2999999999999998</v>
      </c>
      <c r="J71" s="38">
        <v>106.2</v>
      </c>
      <c r="K71" s="38">
        <v>-1</v>
      </c>
      <c r="L71" s="33"/>
      <c r="M71" s="33"/>
    </row>
    <row r="72" spans="1:13" x14ac:dyDescent="0.3">
      <c r="A72" s="37">
        <v>42917</v>
      </c>
      <c r="B72" s="38">
        <v>113</v>
      </c>
      <c r="C72" s="38">
        <v>0.8</v>
      </c>
      <c r="D72" s="38">
        <v>102.8</v>
      </c>
      <c r="E72" s="38">
        <v>0.2</v>
      </c>
      <c r="F72" s="33"/>
      <c r="G72" s="65"/>
      <c r="H72" s="38">
        <v>118</v>
      </c>
      <c r="I72" s="38">
        <v>3.2</v>
      </c>
      <c r="J72" s="38">
        <v>107.3</v>
      </c>
      <c r="K72" s="38">
        <v>0.7</v>
      </c>
      <c r="L72" s="33"/>
      <c r="M72" s="33"/>
    </row>
    <row r="73" spans="1:13" x14ac:dyDescent="0.3">
      <c r="A73" s="37">
        <v>42887</v>
      </c>
      <c r="B73" s="38">
        <v>109.2</v>
      </c>
      <c r="C73" s="38">
        <v>3.1</v>
      </c>
      <c r="D73" s="38">
        <v>102.6</v>
      </c>
      <c r="E73" s="38">
        <v>-1</v>
      </c>
      <c r="F73" s="40">
        <f>AVERAGE(D73:D75)/AVERAGE(D76:D78)-1</f>
        <v>3.90625E-3</v>
      </c>
      <c r="G73" s="65"/>
      <c r="H73" s="38">
        <v>113.7</v>
      </c>
      <c r="I73" s="38">
        <v>5</v>
      </c>
      <c r="J73" s="38">
        <v>106.6</v>
      </c>
      <c r="K73" s="38">
        <v>-0.7</v>
      </c>
      <c r="L73" s="40">
        <f>AVERAGE(J73:J75)/AVERAGE(J76:J78)-1</f>
        <v>8.8383838383838675E-3</v>
      </c>
      <c r="M73" s="33"/>
    </row>
    <row r="74" spans="1:13" x14ac:dyDescent="0.3">
      <c r="A74" s="37">
        <v>42856</v>
      </c>
      <c r="B74" s="38">
        <v>110.1</v>
      </c>
      <c r="C74" s="38">
        <v>3.7</v>
      </c>
      <c r="D74" s="38">
        <v>103.6</v>
      </c>
      <c r="E74" s="38">
        <v>1.4</v>
      </c>
      <c r="F74" s="33"/>
      <c r="G74" s="65"/>
      <c r="H74" s="38">
        <v>114.3</v>
      </c>
      <c r="I74" s="38">
        <v>5.4</v>
      </c>
      <c r="J74" s="38">
        <v>107.4</v>
      </c>
      <c r="K74" s="38">
        <v>1.7</v>
      </c>
      <c r="L74" s="33"/>
      <c r="M74" s="33"/>
    </row>
    <row r="75" spans="1:13" x14ac:dyDescent="0.3">
      <c r="A75" s="37">
        <v>42826</v>
      </c>
      <c r="B75" s="38">
        <v>99.2</v>
      </c>
      <c r="C75" s="38">
        <v>0.4</v>
      </c>
      <c r="D75" s="38">
        <v>102.2</v>
      </c>
      <c r="E75" s="38">
        <v>-2.2000000000000002</v>
      </c>
      <c r="F75" s="33"/>
      <c r="G75" s="65"/>
      <c r="H75" s="38">
        <v>102.5</v>
      </c>
      <c r="I75" s="38">
        <v>2.1</v>
      </c>
      <c r="J75" s="38">
        <v>105.6</v>
      </c>
      <c r="K75" s="38">
        <v>-2.1</v>
      </c>
      <c r="L75" s="33"/>
      <c r="M75" s="33"/>
    </row>
    <row r="76" spans="1:13" x14ac:dyDescent="0.3">
      <c r="A76" s="37">
        <v>42795</v>
      </c>
      <c r="B76" s="38">
        <v>97.5</v>
      </c>
      <c r="C76" s="38">
        <v>5</v>
      </c>
      <c r="D76" s="38">
        <v>104.5</v>
      </c>
      <c r="E76" s="38">
        <v>2.9</v>
      </c>
      <c r="F76" s="40">
        <f>AVERAGE(D76:D78)/AVERAGE(D79:D81)-1</f>
        <v>2.2977022977022754E-2</v>
      </c>
      <c r="G76" s="65"/>
      <c r="H76" s="38">
        <v>100.6</v>
      </c>
      <c r="I76" s="38">
        <v>6.9</v>
      </c>
      <c r="J76" s="38">
        <v>107.9</v>
      </c>
      <c r="K76" s="38">
        <v>2.9</v>
      </c>
      <c r="L76" s="40">
        <f>AVERAGE(J76:J78)/AVERAGE(J79:J81)-1</f>
        <v>2.6239067055393805E-2</v>
      </c>
      <c r="M76" s="33"/>
    </row>
    <row r="77" spans="1:13" x14ac:dyDescent="0.3">
      <c r="A77" s="37">
        <v>42767</v>
      </c>
      <c r="B77" s="38">
        <v>83.3</v>
      </c>
      <c r="C77" s="38">
        <v>-0.6</v>
      </c>
      <c r="D77" s="38">
        <v>101.6</v>
      </c>
      <c r="E77" s="38">
        <v>0.5</v>
      </c>
      <c r="F77" s="33"/>
      <c r="G77" s="65"/>
      <c r="H77" s="38">
        <v>85.9</v>
      </c>
      <c r="I77" s="38">
        <v>1.5</v>
      </c>
      <c r="J77" s="38">
        <v>104.9</v>
      </c>
      <c r="K77" s="38">
        <v>0.9</v>
      </c>
      <c r="L77" s="33"/>
      <c r="M77" s="33"/>
    </row>
    <row r="78" spans="1:13" x14ac:dyDescent="0.3">
      <c r="A78" s="37">
        <v>42736</v>
      </c>
      <c r="B78" s="38">
        <v>82.6</v>
      </c>
      <c r="C78" s="38">
        <v>0.6</v>
      </c>
      <c r="D78" s="38">
        <v>101.1</v>
      </c>
      <c r="E78" s="38">
        <v>1.4</v>
      </c>
      <c r="F78" s="33"/>
      <c r="G78" s="65"/>
      <c r="H78" s="38">
        <v>84.7</v>
      </c>
      <c r="I78" s="38">
        <v>2.2999999999999998</v>
      </c>
      <c r="J78" s="38">
        <v>104</v>
      </c>
      <c r="K78" s="38">
        <v>1.3</v>
      </c>
      <c r="L78" s="33"/>
      <c r="M78" s="33"/>
    </row>
    <row r="79" spans="1:13" x14ac:dyDescent="0.3">
      <c r="A79" s="37">
        <v>42705</v>
      </c>
      <c r="B79" s="38">
        <v>102</v>
      </c>
      <c r="C79" s="38">
        <v>-0.1</v>
      </c>
      <c r="D79" s="38">
        <v>99.7</v>
      </c>
      <c r="E79" s="38">
        <v>-0.5</v>
      </c>
      <c r="F79" s="40">
        <f>AVERAGE(D79:D81)/AVERAGE(D82:D84)-1</f>
        <v>-1.8948056190787099E-2</v>
      </c>
      <c r="G79" s="171">
        <f>AVERAGE(D79:D90)</f>
        <v>100.575</v>
      </c>
      <c r="H79" s="38">
        <v>104.7</v>
      </c>
      <c r="I79" s="38">
        <v>1.8</v>
      </c>
      <c r="J79" s="38">
        <v>102.7</v>
      </c>
      <c r="K79" s="38">
        <v>-0.3</v>
      </c>
      <c r="L79" s="40">
        <f>AVERAGE(J79:J81)/AVERAGE(J82:J84)-1</f>
        <v>-1.3738019169329152E-2</v>
      </c>
      <c r="M79" s="29">
        <f>AVERAGE(J79:J90)</f>
        <v>102.61666666666667</v>
      </c>
    </row>
    <row r="80" spans="1:13" x14ac:dyDescent="0.3">
      <c r="A80" s="37">
        <v>42675</v>
      </c>
      <c r="B80" s="38">
        <v>93.9</v>
      </c>
      <c r="C80" s="38">
        <v>-0.9</v>
      </c>
      <c r="D80" s="38">
        <v>100.2</v>
      </c>
      <c r="E80" s="38">
        <v>-0.2</v>
      </c>
      <c r="F80" s="33"/>
      <c r="G80" s="65"/>
      <c r="H80" s="38">
        <v>96.5</v>
      </c>
      <c r="I80" s="38">
        <v>1.3</v>
      </c>
      <c r="J80" s="38">
        <v>103</v>
      </c>
      <c r="K80" s="38">
        <v>0</v>
      </c>
      <c r="L80" s="33"/>
      <c r="M80" s="33"/>
    </row>
    <row r="81" spans="1:13" x14ac:dyDescent="0.3">
      <c r="A81" s="37">
        <v>42644</v>
      </c>
      <c r="B81" s="38">
        <v>107.8</v>
      </c>
      <c r="C81" s="38">
        <v>0.1</v>
      </c>
      <c r="D81" s="38">
        <v>100.4</v>
      </c>
      <c r="E81" s="38">
        <v>-2.6</v>
      </c>
      <c r="F81" s="33"/>
      <c r="G81" s="65"/>
      <c r="H81" s="38">
        <v>110.9</v>
      </c>
      <c r="I81" s="38">
        <v>1.9</v>
      </c>
      <c r="J81" s="38">
        <v>103</v>
      </c>
      <c r="K81" s="38">
        <v>-2.6</v>
      </c>
      <c r="L81" s="33"/>
      <c r="M81" s="33"/>
    </row>
    <row r="82" spans="1:13" x14ac:dyDescent="0.3">
      <c r="A82" s="37">
        <v>42614</v>
      </c>
      <c r="B82" s="38">
        <v>114.9</v>
      </c>
      <c r="C82" s="38">
        <v>4.4000000000000004</v>
      </c>
      <c r="D82" s="38">
        <v>103.1</v>
      </c>
      <c r="E82" s="38">
        <v>1.8</v>
      </c>
      <c r="F82" s="40">
        <f>AVERAGE(D82:D84)/AVERAGE(D85:D87)-1</f>
        <v>1.6605778811026095E-2</v>
      </c>
      <c r="G82" s="65"/>
      <c r="H82" s="38">
        <v>118.5</v>
      </c>
      <c r="I82" s="38">
        <v>6.8</v>
      </c>
      <c r="J82" s="38">
        <v>105.8</v>
      </c>
      <c r="K82" s="38">
        <v>2.2000000000000002</v>
      </c>
      <c r="L82" s="40">
        <f>AVERAGE(J82:J84)/AVERAGE(J85:J87)-1</f>
        <v>2.0541245516791706E-2</v>
      </c>
      <c r="M82" s="33"/>
    </row>
    <row r="83" spans="1:13" x14ac:dyDescent="0.3">
      <c r="A83" s="37">
        <v>42583</v>
      </c>
      <c r="B83" s="38">
        <v>109.5</v>
      </c>
      <c r="C83" s="38">
        <v>-1.6</v>
      </c>
      <c r="D83" s="38">
        <v>101.3</v>
      </c>
      <c r="E83" s="38">
        <v>-0.4</v>
      </c>
      <c r="F83" s="33"/>
      <c r="G83" s="65"/>
      <c r="H83" s="38">
        <v>111.7</v>
      </c>
      <c r="I83" s="38">
        <v>0.5</v>
      </c>
      <c r="J83" s="38">
        <v>103.5</v>
      </c>
      <c r="K83" s="38">
        <v>-0.2</v>
      </c>
      <c r="L83" s="33"/>
      <c r="M83" s="33"/>
    </row>
    <row r="84" spans="1:13" x14ac:dyDescent="0.3">
      <c r="A84" s="37">
        <v>42552</v>
      </c>
      <c r="B84" s="38">
        <v>112.1</v>
      </c>
      <c r="C84" s="38">
        <v>1.5</v>
      </c>
      <c r="D84" s="38">
        <v>101.7</v>
      </c>
      <c r="E84" s="38">
        <v>1.2</v>
      </c>
      <c r="F84" s="33"/>
      <c r="G84" s="65"/>
      <c r="H84" s="38">
        <v>114.3</v>
      </c>
      <c r="I84" s="38">
        <v>3.8</v>
      </c>
      <c r="J84" s="38">
        <v>103.7</v>
      </c>
      <c r="K84" s="38">
        <v>1.2</v>
      </c>
      <c r="L84" s="33"/>
      <c r="M84" s="33"/>
    </row>
    <row r="85" spans="1:13" x14ac:dyDescent="0.3">
      <c r="A85" s="37">
        <v>42522</v>
      </c>
      <c r="B85" s="38">
        <v>105.9</v>
      </c>
      <c r="C85" s="38">
        <v>-1.3</v>
      </c>
      <c r="D85" s="38">
        <v>100.5</v>
      </c>
      <c r="E85" s="38">
        <v>1</v>
      </c>
      <c r="F85" s="40">
        <f>AVERAGE(D85:D87)/AVERAGE(D88:D90)-1</f>
        <v>5.6780227120909466E-3</v>
      </c>
      <c r="G85" s="65"/>
      <c r="H85" s="38">
        <v>108.3</v>
      </c>
      <c r="I85" s="38">
        <v>0.7</v>
      </c>
      <c r="J85" s="38">
        <v>102.5</v>
      </c>
      <c r="K85" s="38">
        <v>1.1000000000000001</v>
      </c>
      <c r="L85" s="40">
        <f>AVERAGE(J85:J87)/AVERAGE(J88:J90)-1</f>
        <v>1.2211221122112148E-2</v>
      </c>
      <c r="M85" s="33"/>
    </row>
    <row r="86" spans="1:13" x14ac:dyDescent="0.3">
      <c r="A86" s="37">
        <v>42491</v>
      </c>
      <c r="B86" s="38">
        <v>106.2</v>
      </c>
      <c r="C86" s="38">
        <v>-0.9</v>
      </c>
      <c r="D86" s="38">
        <v>99.5</v>
      </c>
      <c r="E86" s="38">
        <v>-1.6</v>
      </c>
      <c r="F86" s="33"/>
      <c r="G86" s="65"/>
      <c r="H86" s="38">
        <v>108.4</v>
      </c>
      <c r="I86" s="38">
        <v>1.3</v>
      </c>
      <c r="J86" s="38">
        <v>101.4</v>
      </c>
      <c r="K86" s="38">
        <v>-1.4</v>
      </c>
      <c r="L86" s="33"/>
      <c r="M86" s="33"/>
    </row>
    <row r="87" spans="1:13" x14ac:dyDescent="0.3">
      <c r="A87" s="37">
        <v>42461</v>
      </c>
      <c r="B87" s="38">
        <v>98.8</v>
      </c>
      <c r="C87" s="38">
        <v>4.2</v>
      </c>
      <c r="D87" s="38">
        <v>101.1</v>
      </c>
      <c r="E87" s="38">
        <v>1</v>
      </c>
      <c r="F87" s="33"/>
      <c r="G87" s="65"/>
      <c r="H87" s="38">
        <v>100.4</v>
      </c>
      <c r="I87" s="38">
        <v>6.1</v>
      </c>
      <c r="J87" s="38">
        <v>102.8</v>
      </c>
      <c r="K87" s="38">
        <v>1.3</v>
      </c>
      <c r="L87" s="33"/>
      <c r="M87" s="33"/>
    </row>
    <row r="88" spans="1:13" x14ac:dyDescent="0.3">
      <c r="A88" s="37">
        <v>42430</v>
      </c>
      <c r="B88" s="38">
        <v>92.9</v>
      </c>
      <c r="C88" s="38">
        <v>1.6</v>
      </c>
      <c r="D88" s="38">
        <v>100.1</v>
      </c>
      <c r="E88" s="38">
        <v>0.5</v>
      </c>
      <c r="F88" s="40">
        <f>AVERAGE(D88:D90)/AVERAGE(D91:D93)-1</f>
        <v>-7.9522862823060425E-3</v>
      </c>
      <c r="G88" s="65"/>
      <c r="H88" s="38">
        <v>94.1</v>
      </c>
      <c r="I88" s="38">
        <v>3.5</v>
      </c>
      <c r="J88" s="38">
        <v>101.5</v>
      </c>
      <c r="K88" s="38">
        <v>0.8</v>
      </c>
      <c r="L88" s="40">
        <f>AVERAGE(J88:J90)/AVERAGE(J91:J93)-1</f>
        <v>-3.6172311739559593E-3</v>
      </c>
      <c r="M88" s="33"/>
    </row>
    <row r="89" spans="1:13" x14ac:dyDescent="0.3">
      <c r="A89" s="37">
        <v>42401</v>
      </c>
      <c r="B89" s="38">
        <v>83.8</v>
      </c>
      <c r="C89" s="38">
        <v>2.8</v>
      </c>
      <c r="D89" s="38">
        <v>99.6</v>
      </c>
      <c r="E89" s="38">
        <v>-0.1</v>
      </c>
      <c r="F89" s="33"/>
      <c r="G89" s="65"/>
      <c r="H89" s="38">
        <v>84.6</v>
      </c>
      <c r="I89" s="38">
        <v>5</v>
      </c>
      <c r="J89" s="38">
        <v>100.7</v>
      </c>
      <c r="K89" s="38">
        <v>-0.1</v>
      </c>
      <c r="L89" s="33"/>
      <c r="M89" s="33"/>
    </row>
    <row r="90" spans="1:13" x14ac:dyDescent="0.3">
      <c r="A90" s="37">
        <v>42370</v>
      </c>
      <c r="B90" s="38">
        <v>82.1</v>
      </c>
      <c r="C90" s="38">
        <v>0.9</v>
      </c>
      <c r="D90" s="38">
        <v>99.7</v>
      </c>
      <c r="E90" s="38">
        <v>-1.8</v>
      </c>
      <c r="F90" s="33"/>
      <c r="G90" s="65"/>
      <c r="H90" s="38">
        <v>82.8</v>
      </c>
      <c r="I90" s="38">
        <v>3.1</v>
      </c>
      <c r="J90" s="38">
        <v>100.8</v>
      </c>
      <c r="K90" s="38">
        <v>-1.7</v>
      </c>
      <c r="L90" s="33"/>
      <c r="M90" s="33"/>
    </row>
    <row r="91" spans="1:13" x14ac:dyDescent="0.3">
      <c r="A91" s="37">
        <v>42339</v>
      </c>
      <c r="B91" s="38">
        <v>102.1</v>
      </c>
      <c r="C91" s="38">
        <v>1.1000000000000001</v>
      </c>
      <c r="D91" s="38">
        <v>101.6</v>
      </c>
      <c r="E91" s="38">
        <v>1.3</v>
      </c>
      <c r="F91" s="40">
        <f>AVERAGE(D91:D93)/AVERAGE(D94:D96)-1</f>
        <v>-2.9732408325074955E-3</v>
      </c>
      <c r="G91" s="171">
        <f>AVERAGE(D91:D102)</f>
        <v>99.991666666666674</v>
      </c>
      <c r="H91" s="38">
        <v>102.8</v>
      </c>
      <c r="I91" s="38">
        <v>3.6</v>
      </c>
      <c r="J91" s="38">
        <v>102.6</v>
      </c>
      <c r="K91" s="38">
        <v>1.7</v>
      </c>
      <c r="L91" s="40">
        <f>AVERAGE(J91:J93)/AVERAGE(J94:J96)-1</f>
        <v>3.961703532519234E-3</v>
      </c>
      <c r="M91" s="29">
        <f>AVERAGE(J91:J102)</f>
        <v>99.941666666666663</v>
      </c>
    </row>
    <row r="92" spans="1:13" x14ac:dyDescent="0.3">
      <c r="A92" s="37">
        <v>42309</v>
      </c>
      <c r="B92" s="38">
        <v>94.8</v>
      </c>
      <c r="C92" s="38">
        <v>-0.5</v>
      </c>
      <c r="D92" s="38">
        <v>100.3</v>
      </c>
      <c r="E92" s="38">
        <v>0.4</v>
      </c>
      <c r="F92" s="33"/>
      <c r="G92" s="65"/>
      <c r="H92" s="38">
        <v>95.3</v>
      </c>
      <c r="I92" s="38">
        <v>1.7</v>
      </c>
      <c r="J92" s="38">
        <v>100.9</v>
      </c>
      <c r="K92" s="38">
        <v>0.3</v>
      </c>
      <c r="L92" s="33"/>
      <c r="M92" s="33"/>
    </row>
    <row r="93" spans="1:13" x14ac:dyDescent="0.3">
      <c r="A93" s="37">
        <v>42278</v>
      </c>
      <c r="B93" s="38">
        <v>107.7</v>
      </c>
      <c r="C93" s="38">
        <v>0.3</v>
      </c>
      <c r="D93" s="38">
        <v>99.9</v>
      </c>
      <c r="E93" s="38">
        <v>-0.1</v>
      </c>
      <c r="F93" s="33"/>
      <c r="G93" s="65"/>
      <c r="H93" s="38">
        <v>108.8</v>
      </c>
      <c r="I93" s="38">
        <v>2.7</v>
      </c>
      <c r="J93" s="38">
        <v>100.6</v>
      </c>
      <c r="K93" s="38">
        <v>0.3</v>
      </c>
      <c r="L93" s="33"/>
      <c r="M93" s="33"/>
    </row>
    <row r="94" spans="1:13" x14ac:dyDescent="0.3">
      <c r="A94" s="37">
        <v>42248</v>
      </c>
      <c r="B94" s="38">
        <v>110.1</v>
      </c>
      <c r="C94" s="38">
        <v>-0.8</v>
      </c>
      <c r="D94" s="38">
        <v>100</v>
      </c>
      <c r="E94" s="38">
        <v>-1.9</v>
      </c>
      <c r="F94" s="40">
        <f>AVERAGE(D94:D96)/AVERAGE(D97:D99)-1</f>
        <v>1.1022044088176308E-2</v>
      </c>
      <c r="G94" s="65"/>
      <c r="H94" s="38">
        <v>111</v>
      </c>
      <c r="I94" s="38">
        <v>1.6</v>
      </c>
      <c r="J94" s="38">
        <v>100.3</v>
      </c>
      <c r="K94" s="38">
        <v>-1.7</v>
      </c>
      <c r="L94" s="40">
        <f>AVERAGE(J94:J96)/AVERAGE(J97:J99)-1</f>
        <v>1.4060930699698604E-2</v>
      </c>
      <c r="M94" s="33"/>
    </row>
    <row r="95" spans="1:13" x14ac:dyDescent="0.3">
      <c r="A95" s="37">
        <v>42217</v>
      </c>
      <c r="B95" s="38">
        <v>111.3</v>
      </c>
      <c r="C95" s="38">
        <v>1.3</v>
      </c>
      <c r="D95" s="38">
        <v>101.9</v>
      </c>
      <c r="E95" s="38">
        <v>1.1000000000000001</v>
      </c>
      <c r="F95" s="33"/>
      <c r="G95" s="65"/>
      <c r="H95" s="38">
        <v>111.1</v>
      </c>
      <c r="I95" s="38">
        <v>3.8</v>
      </c>
      <c r="J95" s="38">
        <v>102</v>
      </c>
      <c r="K95" s="38">
        <v>1.4</v>
      </c>
      <c r="L95" s="33"/>
      <c r="M95" s="33"/>
    </row>
    <row r="96" spans="1:13" x14ac:dyDescent="0.3">
      <c r="A96" s="37">
        <v>42186</v>
      </c>
      <c r="B96" s="38">
        <v>110.4</v>
      </c>
      <c r="C96" s="38">
        <v>2.6</v>
      </c>
      <c r="D96" s="38">
        <v>100.8</v>
      </c>
      <c r="E96" s="38">
        <v>-0.7</v>
      </c>
      <c r="F96" s="33"/>
      <c r="G96" s="65"/>
      <c r="H96" s="38">
        <v>110.1</v>
      </c>
      <c r="I96" s="38">
        <v>5</v>
      </c>
      <c r="J96" s="38">
        <v>100.6</v>
      </c>
      <c r="K96" s="38">
        <v>-0.8</v>
      </c>
      <c r="L96" s="33"/>
      <c r="M96" s="33"/>
    </row>
    <row r="97" spans="1:13" x14ac:dyDescent="0.3">
      <c r="A97" s="37">
        <v>42156</v>
      </c>
      <c r="B97" s="38">
        <v>107.3</v>
      </c>
      <c r="C97" s="38">
        <v>3.5</v>
      </c>
      <c r="D97" s="38">
        <v>101.5</v>
      </c>
      <c r="E97" s="38">
        <v>2.1</v>
      </c>
      <c r="F97" s="40">
        <f>AVERAGE(D97:D99)/AVERAGE(D100:D102)-1</f>
        <v>1.1486486486486314E-2</v>
      </c>
      <c r="G97" s="65"/>
      <c r="H97" s="38">
        <v>107.5</v>
      </c>
      <c r="I97" s="38">
        <v>6.2</v>
      </c>
      <c r="J97" s="38">
        <v>101.4</v>
      </c>
      <c r="K97" s="38">
        <v>2.4</v>
      </c>
      <c r="L97" s="40">
        <f>AVERAGE(J97:J99)/AVERAGE(J100:J102)-1</f>
        <v>1.7370572207084267E-2</v>
      </c>
      <c r="M97" s="33"/>
    </row>
    <row r="98" spans="1:13" x14ac:dyDescent="0.3">
      <c r="A98" s="37">
        <v>42125</v>
      </c>
      <c r="B98" s="38">
        <v>107.2</v>
      </c>
      <c r="C98" s="38">
        <v>-0.3</v>
      </c>
      <c r="D98" s="38">
        <v>99.4</v>
      </c>
      <c r="E98" s="38">
        <v>0.9</v>
      </c>
      <c r="F98" s="33"/>
      <c r="G98" s="65"/>
      <c r="H98" s="38">
        <v>107</v>
      </c>
      <c r="I98" s="38">
        <v>2.1</v>
      </c>
      <c r="J98" s="38">
        <v>99</v>
      </c>
      <c r="K98" s="38">
        <v>0.7</v>
      </c>
      <c r="L98" s="33"/>
      <c r="M98" s="33"/>
    </row>
    <row r="99" spans="1:13" x14ac:dyDescent="0.3">
      <c r="A99" s="37">
        <v>42095</v>
      </c>
      <c r="B99" s="38">
        <v>94.8</v>
      </c>
      <c r="C99" s="38">
        <v>1.5</v>
      </c>
      <c r="D99" s="38">
        <v>98.5</v>
      </c>
      <c r="E99" s="38">
        <v>0.4</v>
      </c>
      <c r="F99" s="33"/>
      <c r="G99" s="65"/>
      <c r="H99" s="38">
        <v>94.6</v>
      </c>
      <c r="I99" s="38">
        <v>4.4000000000000004</v>
      </c>
      <c r="J99" s="38">
        <v>98.3</v>
      </c>
      <c r="K99" s="38">
        <v>0.7</v>
      </c>
      <c r="L99" s="33"/>
      <c r="M99" s="33"/>
    </row>
    <row r="100" spans="1:13" x14ac:dyDescent="0.3">
      <c r="A100" s="37">
        <v>42064</v>
      </c>
      <c r="B100" s="38">
        <v>91.4</v>
      </c>
      <c r="C100" s="38">
        <v>-1.3</v>
      </c>
      <c r="D100" s="38">
        <v>98.1</v>
      </c>
      <c r="E100" s="38">
        <v>-1.4</v>
      </c>
      <c r="F100" s="40">
        <f>AVERAGE(D100:D102)/AVERAGE(D103:D105)-1</f>
        <v>-1.9218025182239917E-2</v>
      </c>
      <c r="G100" s="65"/>
      <c r="H100" s="38">
        <v>90.9</v>
      </c>
      <c r="I100" s="38">
        <v>1.1000000000000001</v>
      </c>
      <c r="J100" s="38">
        <v>97.6</v>
      </c>
      <c r="K100" s="38">
        <v>-1</v>
      </c>
      <c r="L100" s="40">
        <f>AVERAGE(J100:J102)/AVERAGE(J103:J105)-1</f>
        <v>-1.1447811447811373E-2</v>
      </c>
      <c r="M100" s="33"/>
    </row>
    <row r="101" spans="1:13" x14ac:dyDescent="0.3">
      <c r="A101" s="37">
        <v>42036</v>
      </c>
      <c r="B101" s="38">
        <v>81.5</v>
      </c>
      <c r="C101" s="38">
        <v>0.6</v>
      </c>
      <c r="D101" s="38">
        <v>99.5</v>
      </c>
      <c r="E101" s="38">
        <v>1.1000000000000001</v>
      </c>
      <c r="F101" s="33"/>
      <c r="G101" s="65"/>
      <c r="H101" s="38">
        <v>80.599999999999994</v>
      </c>
      <c r="I101" s="38">
        <v>2.8</v>
      </c>
      <c r="J101" s="38">
        <v>98.6</v>
      </c>
      <c r="K101" s="38">
        <v>1.2</v>
      </c>
      <c r="L101" s="33"/>
      <c r="M101" s="33"/>
    </row>
    <row r="102" spans="1:13" x14ac:dyDescent="0.3">
      <c r="A102" s="37">
        <v>42005</v>
      </c>
      <c r="B102" s="38">
        <v>81.400000000000006</v>
      </c>
      <c r="C102" s="38">
        <v>0.2</v>
      </c>
      <c r="D102" s="38">
        <v>98.4</v>
      </c>
      <c r="E102" s="38">
        <v>-1.9</v>
      </c>
      <c r="F102" s="33"/>
      <c r="G102" s="65"/>
      <c r="H102" s="38">
        <v>80.3</v>
      </c>
      <c r="I102" s="38">
        <v>2.8</v>
      </c>
      <c r="J102" s="38">
        <v>97.4</v>
      </c>
      <c r="K102" s="38">
        <v>-1.4</v>
      </c>
      <c r="L102" s="33"/>
      <c r="M102" s="33"/>
    </row>
    <row r="103" spans="1:13" x14ac:dyDescent="0.3">
      <c r="A103" s="37">
        <v>41974</v>
      </c>
      <c r="B103" s="38">
        <v>101</v>
      </c>
      <c r="C103" s="38">
        <v>1.8</v>
      </c>
      <c r="D103" s="38">
        <v>100.3</v>
      </c>
      <c r="E103" s="38">
        <v>-0.7</v>
      </c>
      <c r="F103" s="40">
        <f>AVERAGE(D103:D105)/AVERAGE(D106:D108)-1</f>
        <v>8.3528232542600112E-3</v>
      </c>
      <c r="G103" s="171">
        <f>AVERAGE(D103:D114)</f>
        <v>99.375000000000014</v>
      </c>
      <c r="H103" s="38">
        <v>99.2</v>
      </c>
      <c r="I103" s="38">
        <v>4.2</v>
      </c>
      <c r="J103" s="38">
        <v>98.8</v>
      </c>
      <c r="K103" s="38">
        <v>-0.6</v>
      </c>
      <c r="L103" s="40">
        <f>AVERAGE(J103:J105)/AVERAGE(J106:J108)-1</f>
        <v>1.5731874145006985E-2</v>
      </c>
      <c r="M103" s="29">
        <f>AVERAGE(J103:J114)</f>
        <v>96.924999999999997</v>
      </c>
    </row>
    <row r="104" spans="1:13" x14ac:dyDescent="0.3">
      <c r="A104" s="37">
        <v>41944</v>
      </c>
      <c r="B104" s="38">
        <v>95.3</v>
      </c>
      <c r="C104" s="38">
        <v>1.5</v>
      </c>
      <c r="D104" s="38">
        <v>101</v>
      </c>
      <c r="E104" s="38">
        <v>0.5</v>
      </c>
      <c r="F104" s="33"/>
      <c r="G104" s="65"/>
      <c r="H104" s="38">
        <v>93.7</v>
      </c>
      <c r="I104" s="38">
        <v>4</v>
      </c>
      <c r="J104" s="38">
        <v>99.4</v>
      </c>
      <c r="K104" s="38">
        <v>0.6</v>
      </c>
      <c r="L104" s="33"/>
      <c r="M104" s="33"/>
    </row>
    <row r="105" spans="1:13" x14ac:dyDescent="0.3">
      <c r="A105" s="37">
        <v>41913</v>
      </c>
      <c r="B105" s="38">
        <v>107.4</v>
      </c>
      <c r="C105" s="38">
        <v>1.2</v>
      </c>
      <c r="D105" s="38">
        <v>100.5</v>
      </c>
      <c r="E105" s="38">
        <v>0.4</v>
      </c>
      <c r="F105" s="33"/>
      <c r="G105" s="65"/>
      <c r="H105" s="38">
        <v>105.9</v>
      </c>
      <c r="I105" s="38">
        <v>3.8</v>
      </c>
      <c r="J105" s="38">
        <v>98.8</v>
      </c>
      <c r="K105" s="38">
        <v>0.8</v>
      </c>
      <c r="L105" s="33"/>
      <c r="M105" s="33"/>
    </row>
    <row r="106" spans="1:13" x14ac:dyDescent="0.3">
      <c r="A106" s="37">
        <v>41883</v>
      </c>
      <c r="B106" s="38">
        <v>111</v>
      </c>
      <c r="C106" s="38">
        <v>1.3</v>
      </c>
      <c r="D106" s="38">
        <v>100.1</v>
      </c>
      <c r="E106" s="38">
        <v>-0.3</v>
      </c>
      <c r="F106" s="40">
        <f>AVERAGE(D106:D108)/AVERAGE(D109:D111)-1</f>
        <v>1.6644021739130599E-2</v>
      </c>
      <c r="G106" s="65"/>
      <c r="H106" s="38">
        <v>109.3</v>
      </c>
      <c r="I106" s="38">
        <v>3.5</v>
      </c>
      <c r="J106" s="38">
        <v>98</v>
      </c>
      <c r="K106" s="38">
        <v>0</v>
      </c>
      <c r="L106" s="40">
        <f>AVERAGE(J106:J108)/AVERAGE(J109:J111)-1</f>
        <v>2.1663172606568804E-2</v>
      </c>
      <c r="M106" s="33"/>
    </row>
    <row r="107" spans="1:13" x14ac:dyDescent="0.3">
      <c r="A107" s="37">
        <v>41852</v>
      </c>
      <c r="B107" s="38">
        <v>109.9</v>
      </c>
      <c r="C107" s="38">
        <v>1.2</v>
      </c>
      <c r="D107" s="38">
        <v>100.4</v>
      </c>
      <c r="E107" s="38">
        <v>1.6</v>
      </c>
      <c r="F107" s="33"/>
      <c r="G107" s="65"/>
      <c r="H107" s="38">
        <v>107</v>
      </c>
      <c r="I107" s="38">
        <v>3.2</v>
      </c>
      <c r="J107" s="38">
        <v>98</v>
      </c>
      <c r="K107" s="38">
        <v>1.7</v>
      </c>
      <c r="L107" s="33"/>
      <c r="M107" s="33"/>
    </row>
    <row r="108" spans="1:13" x14ac:dyDescent="0.3">
      <c r="A108" s="37">
        <v>41821</v>
      </c>
      <c r="B108" s="38">
        <v>107.6</v>
      </c>
      <c r="C108" s="38">
        <v>-0.2</v>
      </c>
      <c r="D108" s="38">
        <v>98.8</v>
      </c>
      <c r="E108" s="38">
        <v>0.7</v>
      </c>
      <c r="F108" s="33"/>
      <c r="G108" s="65"/>
      <c r="H108" s="38">
        <v>104.9</v>
      </c>
      <c r="I108" s="38">
        <v>1.8</v>
      </c>
      <c r="J108" s="38">
        <v>96.4</v>
      </c>
      <c r="K108" s="38">
        <v>0.9</v>
      </c>
      <c r="L108" s="33"/>
      <c r="M108" s="33"/>
    </row>
    <row r="109" spans="1:13" x14ac:dyDescent="0.3">
      <c r="A109" s="37">
        <v>41791</v>
      </c>
      <c r="B109" s="38">
        <v>103.7</v>
      </c>
      <c r="C109" s="38">
        <v>-0.9</v>
      </c>
      <c r="D109" s="38">
        <v>98.1</v>
      </c>
      <c r="E109" s="38">
        <v>-1</v>
      </c>
      <c r="F109" s="40">
        <f>AVERAGE(D109:D111)/AVERAGE(D112:D114)-1</f>
        <v>-8.7542087542088476E-3</v>
      </c>
      <c r="G109" s="65"/>
      <c r="H109" s="38">
        <v>101.2</v>
      </c>
      <c r="I109" s="38">
        <v>1</v>
      </c>
      <c r="J109" s="38">
        <v>95.5</v>
      </c>
      <c r="K109" s="38">
        <v>-0.9</v>
      </c>
      <c r="L109" s="40">
        <f>AVERAGE(J109:J111)/AVERAGE(J112:J114)-1</f>
        <v>-4.5217391304348542E-3</v>
      </c>
      <c r="M109" s="33"/>
    </row>
    <row r="110" spans="1:13" x14ac:dyDescent="0.3">
      <c r="A110" s="37">
        <v>41760</v>
      </c>
      <c r="B110" s="38">
        <v>107.5</v>
      </c>
      <c r="C110" s="38">
        <v>3.8</v>
      </c>
      <c r="D110" s="38">
        <v>99.1</v>
      </c>
      <c r="E110" s="38">
        <v>2</v>
      </c>
      <c r="F110" s="33"/>
      <c r="G110" s="65"/>
      <c r="H110" s="38">
        <v>104.8</v>
      </c>
      <c r="I110" s="38">
        <v>6.4</v>
      </c>
      <c r="J110" s="38">
        <v>96.4</v>
      </c>
      <c r="K110" s="38">
        <v>2.2000000000000002</v>
      </c>
      <c r="L110" s="33"/>
      <c r="M110" s="33"/>
    </row>
    <row r="111" spans="1:13" x14ac:dyDescent="0.3">
      <c r="A111" s="37">
        <v>41730</v>
      </c>
      <c r="B111" s="38">
        <v>93.4</v>
      </c>
      <c r="C111" s="38">
        <v>-2.1</v>
      </c>
      <c r="D111" s="38">
        <v>97.2</v>
      </c>
      <c r="E111" s="38">
        <v>-1.5</v>
      </c>
      <c r="F111" s="33"/>
      <c r="G111" s="65"/>
      <c r="H111" s="38">
        <v>90.6</v>
      </c>
      <c r="I111" s="38">
        <v>-0.1</v>
      </c>
      <c r="J111" s="38">
        <v>94.3</v>
      </c>
      <c r="K111" s="38">
        <v>-1.6</v>
      </c>
      <c r="L111" s="33"/>
      <c r="M111" s="33"/>
    </row>
    <row r="112" spans="1:13" x14ac:dyDescent="0.3">
      <c r="A112" s="37">
        <v>41699</v>
      </c>
      <c r="B112" s="38">
        <v>92.6</v>
      </c>
      <c r="C112" s="38">
        <v>0.3</v>
      </c>
      <c r="D112" s="38">
        <v>98.7</v>
      </c>
      <c r="E112" s="38">
        <v>-0.2</v>
      </c>
      <c r="F112" s="40"/>
      <c r="G112" s="65"/>
      <c r="H112" s="38">
        <v>89.9</v>
      </c>
      <c r="I112" s="38">
        <v>2.5</v>
      </c>
      <c r="J112" s="38">
        <v>95.8</v>
      </c>
      <c r="K112" s="38">
        <v>-0.1</v>
      </c>
      <c r="L112" s="40"/>
      <c r="M112" s="33"/>
    </row>
    <row r="113" spans="1:13" x14ac:dyDescent="0.3">
      <c r="A113" s="37">
        <v>41671</v>
      </c>
      <c r="B113" s="38">
        <v>81</v>
      </c>
      <c r="C113" s="38">
        <v>1.4</v>
      </c>
      <c r="D113" s="38">
        <v>98.9</v>
      </c>
      <c r="E113" s="38">
        <v>-0.5</v>
      </c>
      <c r="F113" s="33"/>
      <c r="G113" s="65"/>
      <c r="H113" s="38">
        <v>78.400000000000006</v>
      </c>
      <c r="I113" s="38">
        <v>3.8</v>
      </c>
      <c r="J113" s="38">
        <v>95.9</v>
      </c>
      <c r="K113" s="38">
        <v>0.1</v>
      </c>
      <c r="L113" s="33"/>
      <c r="M113" s="33"/>
    </row>
    <row r="114" spans="1:13" x14ac:dyDescent="0.3">
      <c r="A114" s="37">
        <v>41640</v>
      </c>
      <c r="B114" s="38">
        <v>81.2</v>
      </c>
      <c r="C114" s="38">
        <v>1.1000000000000001</v>
      </c>
      <c r="D114" s="38">
        <v>99.4</v>
      </c>
      <c r="E114" s="38">
        <v>1</v>
      </c>
      <c r="F114" s="33"/>
      <c r="G114" s="65"/>
      <c r="H114" s="38">
        <v>78.099999999999994</v>
      </c>
      <c r="I114" s="38">
        <v>3</v>
      </c>
      <c r="J114" s="38">
        <v>95.8</v>
      </c>
      <c r="K114" s="38">
        <v>1.2</v>
      </c>
      <c r="L114" s="33"/>
      <c r="M114" s="33"/>
    </row>
    <row r="115" spans="1:13" x14ac:dyDescent="0.3">
      <c r="G115" s="171"/>
    </row>
  </sheetData>
  <mergeCells count="7">
    <mergeCell ref="O1:Q1"/>
    <mergeCell ref="B5:C5"/>
    <mergeCell ref="D5:E5"/>
    <mergeCell ref="H5:I5"/>
    <mergeCell ref="B4:G4"/>
    <mergeCell ref="H4:M4"/>
    <mergeCell ref="J5:K5"/>
  </mergeCells>
  <conditionalFormatting sqref="E67">
    <cfRule type="cellIs" dxfId="246" priority="141" stopIfTrue="1" operator="lessThan">
      <formula>0</formula>
    </cfRule>
    <cfRule type="cellIs" dxfId="245" priority="142" stopIfTrue="1" operator="greaterThan">
      <formula>0</formula>
    </cfRule>
  </conditionalFormatting>
  <conditionalFormatting sqref="E65:E66">
    <cfRule type="cellIs" dxfId="244" priority="139" stopIfTrue="1" operator="lessThan">
      <formula>0</formula>
    </cfRule>
    <cfRule type="cellIs" dxfId="243" priority="140" stopIfTrue="1" operator="greaterThan">
      <formula>0</formula>
    </cfRule>
  </conditionalFormatting>
  <conditionalFormatting sqref="E42">
    <cfRule type="cellIs" dxfId="242" priority="89" stopIfTrue="1" operator="lessThan">
      <formula>0</formula>
    </cfRule>
    <cfRule type="cellIs" dxfId="241" priority="90" stopIfTrue="1" operator="greaterThan">
      <formula>0</formula>
    </cfRule>
  </conditionalFormatting>
  <conditionalFormatting sqref="E41">
    <cfRule type="cellIs" dxfId="240" priority="87" stopIfTrue="1" operator="lessThan">
      <formula>0</formula>
    </cfRule>
    <cfRule type="cellIs" dxfId="239" priority="88" stopIfTrue="1" operator="greaterThan">
      <formula>0</formula>
    </cfRule>
  </conditionalFormatting>
  <conditionalFormatting sqref="E55:E64">
    <cfRule type="cellIs" dxfId="238" priority="119" stopIfTrue="1" operator="lessThan">
      <formula>0</formula>
    </cfRule>
    <cfRule type="cellIs" dxfId="237" priority="120" stopIfTrue="1" operator="greaterThan">
      <formula>0</formula>
    </cfRule>
  </conditionalFormatting>
  <conditionalFormatting sqref="E47:E54">
    <cfRule type="cellIs" dxfId="236" priority="117" stopIfTrue="1" operator="lessThan">
      <formula>0</formula>
    </cfRule>
    <cfRule type="cellIs" dxfId="235" priority="118" stopIfTrue="1" operator="greaterThan">
      <formula>0</formula>
    </cfRule>
  </conditionalFormatting>
  <conditionalFormatting sqref="E103:E114">
    <cfRule type="cellIs" dxfId="234" priority="155" stopIfTrue="1" operator="lessThan">
      <formula>0</formula>
    </cfRule>
    <cfRule type="cellIs" dxfId="233" priority="156" stopIfTrue="1" operator="greaterThan">
      <formula>0</formula>
    </cfRule>
  </conditionalFormatting>
  <conditionalFormatting sqref="E91:E102">
    <cfRule type="cellIs" dxfId="232" priority="153" stopIfTrue="1" operator="lessThan">
      <formula>0</formula>
    </cfRule>
    <cfRule type="cellIs" dxfId="231" priority="154" stopIfTrue="1" operator="greaterThan">
      <formula>0</formula>
    </cfRule>
  </conditionalFormatting>
  <conditionalFormatting sqref="E79:E90">
    <cfRule type="cellIs" dxfId="230" priority="151" stopIfTrue="1" operator="lessThan">
      <formula>0</formula>
    </cfRule>
    <cfRule type="cellIs" dxfId="229" priority="152" stopIfTrue="1" operator="greaterThan">
      <formula>0</formula>
    </cfRule>
  </conditionalFormatting>
  <conditionalFormatting sqref="E73:E78">
    <cfRule type="cellIs" dxfId="228" priority="149" stopIfTrue="1" operator="lessThan">
      <formula>0</formula>
    </cfRule>
    <cfRule type="cellIs" dxfId="227" priority="150" stopIfTrue="1" operator="greaterThan">
      <formula>0</formula>
    </cfRule>
  </conditionalFormatting>
  <conditionalFormatting sqref="E72">
    <cfRule type="cellIs" dxfId="226" priority="147" stopIfTrue="1" operator="lessThan">
      <formula>0</formula>
    </cfRule>
    <cfRule type="cellIs" dxfId="225" priority="148" stopIfTrue="1" operator="greaterThan">
      <formula>0</formula>
    </cfRule>
  </conditionalFormatting>
  <conditionalFormatting sqref="E71">
    <cfRule type="cellIs" dxfId="224" priority="145" stopIfTrue="1" operator="lessThan">
      <formula>0</formula>
    </cfRule>
    <cfRule type="cellIs" dxfId="223" priority="146" stopIfTrue="1" operator="greaterThan">
      <formula>0</formula>
    </cfRule>
  </conditionalFormatting>
  <conditionalFormatting sqref="E68:E70">
    <cfRule type="cellIs" dxfId="222" priority="143" stopIfTrue="1" operator="lessThan">
      <formula>0</formula>
    </cfRule>
    <cfRule type="cellIs" dxfId="221" priority="144" stopIfTrue="1" operator="greaterThan">
      <formula>0</formula>
    </cfRule>
  </conditionalFormatting>
  <conditionalFormatting sqref="E45">
    <cfRule type="cellIs" dxfId="220" priority="101" stopIfTrue="1" operator="lessThan">
      <formula>0</formula>
    </cfRule>
    <cfRule type="cellIs" dxfId="219" priority="102" stopIfTrue="1" operator="greaterThan">
      <formula>0</formula>
    </cfRule>
  </conditionalFormatting>
  <conditionalFormatting sqref="E31:E40 E44">
    <cfRule type="cellIs" dxfId="218" priority="97" stopIfTrue="1" operator="lessThan">
      <formula>0</formula>
    </cfRule>
    <cfRule type="cellIs" dxfId="217" priority="98" stopIfTrue="1" operator="greaterThan">
      <formula>0</formula>
    </cfRule>
  </conditionalFormatting>
  <conditionalFormatting sqref="E43">
    <cfRule type="cellIs" dxfId="216" priority="93" stopIfTrue="1" operator="lessThan">
      <formula>0</formula>
    </cfRule>
    <cfRule type="cellIs" dxfId="215" priority="94" stopIfTrue="1" operator="greaterThan">
      <formula>0</formula>
    </cfRule>
  </conditionalFormatting>
  <conditionalFormatting sqref="E46">
    <cfRule type="cellIs" dxfId="214" priority="105" stopIfTrue="1" operator="lessThan">
      <formula>0</formula>
    </cfRule>
    <cfRule type="cellIs" dxfId="213" priority="106" stopIfTrue="1" operator="greaterThan">
      <formula>0</formula>
    </cfRule>
  </conditionalFormatting>
  <conditionalFormatting sqref="K67">
    <cfRule type="cellIs" dxfId="212" priority="33" stopIfTrue="1" operator="lessThan">
      <formula>0</formula>
    </cfRule>
    <cfRule type="cellIs" dxfId="211" priority="34" stopIfTrue="1" operator="greaterThan">
      <formula>0</formula>
    </cfRule>
  </conditionalFormatting>
  <conditionalFormatting sqref="K65:K66">
    <cfRule type="cellIs" dxfId="210" priority="31" stopIfTrue="1" operator="lessThan">
      <formula>0</formula>
    </cfRule>
    <cfRule type="cellIs" dxfId="209" priority="32" stopIfTrue="1" operator="greaterThan">
      <formula>0</formula>
    </cfRule>
  </conditionalFormatting>
  <conditionalFormatting sqref="K42">
    <cfRule type="cellIs" dxfId="208" priority="17" stopIfTrue="1" operator="lessThan">
      <formula>0</formula>
    </cfRule>
    <cfRule type="cellIs" dxfId="207" priority="18" stopIfTrue="1" operator="greaterThan">
      <formula>0</formula>
    </cfRule>
  </conditionalFormatting>
  <conditionalFormatting sqref="K41">
    <cfRule type="cellIs" dxfId="206" priority="15" stopIfTrue="1" operator="lessThan">
      <formula>0</formula>
    </cfRule>
    <cfRule type="cellIs" dxfId="205" priority="16" stopIfTrue="1" operator="greaterThan">
      <formula>0</formula>
    </cfRule>
  </conditionalFormatting>
  <conditionalFormatting sqref="K55:K64">
    <cfRule type="cellIs" dxfId="204" priority="29" stopIfTrue="1" operator="lessThan">
      <formula>0</formula>
    </cfRule>
    <cfRule type="cellIs" dxfId="203" priority="30" stopIfTrue="1" operator="greaterThan">
      <formula>0</formula>
    </cfRule>
  </conditionalFormatting>
  <conditionalFormatting sqref="K47:K54">
    <cfRule type="cellIs" dxfId="202" priority="27" stopIfTrue="1" operator="lessThan">
      <formula>0</formula>
    </cfRule>
    <cfRule type="cellIs" dxfId="201" priority="28" stopIfTrue="1" operator="greaterThan">
      <formula>0</formula>
    </cfRule>
  </conditionalFormatting>
  <conditionalFormatting sqref="K103:K114">
    <cfRule type="cellIs" dxfId="200" priority="47" stopIfTrue="1" operator="lessThan">
      <formula>0</formula>
    </cfRule>
    <cfRule type="cellIs" dxfId="199" priority="48" stopIfTrue="1" operator="greaterThan">
      <formula>0</formula>
    </cfRule>
  </conditionalFormatting>
  <conditionalFormatting sqref="K91:K102">
    <cfRule type="cellIs" dxfId="198" priority="45" stopIfTrue="1" operator="lessThan">
      <formula>0</formula>
    </cfRule>
    <cfRule type="cellIs" dxfId="197" priority="46" stopIfTrue="1" operator="greaterThan">
      <formula>0</formula>
    </cfRule>
  </conditionalFormatting>
  <conditionalFormatting sqref="K79:K90">
    <cfRule type="cellIs" dxfId="196" priority="43" stopIfTrue="1" operator="lessThan">
      <formula>0</formula>
    </cfRule>
    <cfRule type="cellIs" dxfId="195" priority="44" stopIfTrue="1" operator="greaterThan">
      <formula>0</formula>
    </cfRule>
  </conditionalFormatting>
  <conditionalFormatting sqref="K73:K78">
    <cfRule type="cellIs" dxfId="194" priority="41" stopIfTrue="1" operator="lessThan">
      <formula>0</formula>
    </cfRule>
    <cfRule type="cellIs" dxfId="193" priority="42" stopIfTrue="1" operator="greaterThan">
      <formula>0</formula>
    </cfRule>
  </conditionalFormatting>
  <conditionalFormatting sqref="K72">
    <cfRule type="cellIs" dxfId="192" priority="39" stopIfTrue="1" operator="lessThan">
      <formula>0</formula>
    </cfRule>
    <cfRule type="cellIs" dxfId="191" priority="40" stopIfTrue="1" operator="greaterThan">
      <formula>0</formula>
    </cfRule>
  </conditionalFormatting>
  <conditionalFormatting sqref="K71">
    <cfRule type="cellIs" dxfId="190" priority="37" stopIfTrue="1" operator="lessThan">
      <formula>0</formula>
    </cfRule>
    <cfRule type="cellIs" dxfId="189" priority="38" stopIfTrue="1" operator="greaterThan">
      <formula>0</formula>
    </cfRule>
  </conditionalFormatting>
  <conditionalFormatting sqref="K68:K70">
    <cfRule type="cellIs" dxfId="188" priority="35" stopIfTrue="1" operator="lessThan">
      <formula>0</formula>
    </cfRule>
    <cfRule type="cellIs" dxfId="187" priority="36" stopIfTrue="1" operator="greaterThan">
      <formula>0</formula>
    </cfRule>
  </conditionalFormatting>
  <conditionalFormatting sqref="K45">
    <cfRule type="cellIs" dxfId="186" priority="23" stopIfTrue="1" operator="lessThan">
      <formula>0</formula>
    </cfRule>
    <cfRule type="cellIs" dxfId="185" priority="24" stopIfTrue="1" operator="greaterThan">
      <formula>0</formula>
    </cfRule>
  </conditionalFormatting>
  <conditionalFormatting sqref="K31:K40 K44">
    <cfRule type="cellIs" dxfId="184" priority="21" stopIfTrue="1" operator="lessThan">
      <formula>0</formula>
    </cfRule>
    <cfRule type="cellIs" dxfId="183" priority="22" stopIfTrue="1" operator="greaterThan">
      <formula>0</formula>
    </cfRule>
  </conditionalFormatting>
  <conditionalFormatting sqref="K43">
    <cfRule type="cellIs" dxfId="182" priority="19" stopIfTrue="1" operator="lessThan">
      <formula>0</formula>
    </cfRule>
    <cfRule type="cellIs" dxfId="181" priority="20" stopIfTrue="1" operator="greaterThan">
      <formula>0</formula>
    </cfRule>
  </conditionalFormatting>
  <conditionalFormatting sqref="K46">
    <cfRule type="cellIs" dxfId="180" priority="25" stopIfTrue="1" operator="lessThan">
      <formula>0</formula>
    </cfRule>
    <cfRule type="cellIs" dxfId="179" priority="26" stopIfTrue="1" operator="greaterThan">
      <formula>0</formula>
    </cfRule>
  </conditionalFormatting>
  <conditionalFormatting sqref="E18 E30">
    <cfRule type="cellIs" dxfId="178" priority="9" stopIfTrue="1" operator="lessThan">
      <formula>0</formula>
    </cfRule>
    <cfRule type="cellIs" dxfId="177" priority="10" stopIfTrue="1" operator="greaterThan">
      <formula>0</formula>
    </cfRule>
  </conditionalFormatting>
  <conditionalFormatting sqref="E17 E29">
    <cfRule type="cellIs" dxfId="176" priority="7" stopIfTrue="1" operator="lessThan">
      <formula>0</formula>
    </cfRule>
    <cfRule type="cellIs" dxfId="175" priority="8" stopIfTrue="1" operator="greaterThan">
      <formula>0</formula>
    </cfRule>
  </conditionalFormatting>
  <conditionalFormatting sqref="E7:E16 E19:E28">
    <cfRule type="cellIs" dxfId="174" priority="11" stopIfTrue="1" operator="lessThan">
      <formula>0</formula>
    </cfRule>
    <cfRule type="cellIs" dxfId="173" priority="12" stopIfTrue="1" operator="greaterThan">
      <formula>0</formula>
    </cfRule>
  </conditionalFormatting>
  <conditionalFormatting sqref="K18 K30">
    <cfRule type="cellIs" dxfId="172" priority="3" stopIfTrue="1" operator="lessThan">
      <formula>0</formula>
    </cfRule>
    <cfRule type="cellIs" dxfId="171" priority="4" stopIfTrue="1" operator="greaterThan">
      <formula>0</formula>
    </cfRule>
  </conditionalFormatting>
  <conditionalFormatting sqref="K17 K29">
    <cfRule type="cellIs" dxfId="170" priority="1" stopIfTrue="1" operator="lessThan">
      <formula>0</formula>
    </cfRule>
    <cfRule type="cellIs" dxfId="169" priority="2" stopIfTrue="1" operator="greaterThan">
      <formula>0</formula>
    </cfRule>
  </conditionalFormatting>
  <conditionalFormatting sqref="K7:K16 K19:K28">
    <cfRule type="cellIs" dxfId="168" priority="5" stopIfTrue="1" operator="lessThan">
      <formula>0</formula>
    </cfRule>
    <cfRule type="cellIs" dxfId="167" priority="6" stopIfTrue="1" operator="greaterThan">
      <formula>0</formula>
    </cfRule>
  </conditionalFormatting>
  <hyperlinks>
    <hyperlink ref="L1:M1" location="Übersicht!A1" display="zurück zur Überischt" xr:uid="{6978405D-1572-4D1D-ABEC-47540BB21334}"/>
    <hyperlink ref="A2" r:id="rId1" tooltip="Link zur Fußnote 1" xr:uid="{F7E23CBF-3B07-4EE1-8479-DC9A42377DDF}"/>
    <hyperlink ref="O1:Q1" location="Übersicht!A1" display="zurück zur Überischt" xr:uid="{91B50DCE-C6A0-45BC-AC7F-738A74E57C48}"/>
    <hyperlink ref="A3" r:id="rId2" xr:uid="{DFAA329A-9614-4B92-AEBD-C2543E5B3913}"/>
  </hyperlinks>
  <pageMargins left="0.7" right="0.7" top="0.78740157499999996" bottom="0.78740157499999996" header="0.3" footer="0.3"/>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FD22D-3BE7-4DA2-ACBA-E9320EC62B68}">
  <dimension ref="A1:M77"/>
  <sheetViews>
    <sheetView zoomScaleNormal="100" workbookViewId="0">
      <selection activeCell="V36" sqref="V36"/>
    </sheetView>
  </sheetViews>
  <sheetFormatPr baseColWidth="10" defaultColWidth="11.44140625" defaultRowHeight="13.8" x14ac:dyDescent="0.3"/>
  <cols>
    <col min="1" max="1" width="9.88671875" style="30" customWidth="1"/>
    <col min="2" max="2" width="16" style="29" customWidth="1"/>
    <col min="3" max="3" width="11.109375" style="30" bestFit="1" customWidth="1"/>
    <col min="4" max="4" width="16.5546875" style="29" customWidth="1"/>
    <col min="5" max="5" width="17.6640625" style="30" customWidth="1"/>
    <col min="6" max="6" width="21.6640625" style="29" customWidth="1"/>
    <col min="7" max="7" width="16.109375" style="30" customWidth="1"/>
    <col min="8" max="8" width="16" style="29" customWidth="1"/>
    <col min="9" max="9" width="13.109375" style="30" bestFit="1" customWidth="1"/>
    <col min="10" max="10" width="16.5546875" style="29" customWidth="1"/>
    <col min="11" max="11" width="17.6640625" style="30" customWidth="1"/>
    <col min="12" max="12" width="21.6640625" style="29" customWidth="1"/>
    <col min="13" max="13" width="16.109375" style="30" customWidth="1"/>
    <col min="14" max="18" width="11.44140625" style="30" customWidth="1"/>
    <col min="19" max="16384" width="11.44140625" style="30"/>
  </cols>
  <sheetData>
    <row r="1" spans="1:13" ht="25.8" x14ac:dyDescent="0.5">
      <c r="A1" s="28" t="s">
        <v>1194</v>
      </c>
      <c r="K1" s="552" t="s">
        <v>268</v>
      </c>
      <c r="L1" s="552"/>
      <c r="M1" s="552"/>
    </row>
    <row r="2" spans="1:13" x14ac:dyDescent="0.3">
      <c r="A2" s="1" t="s">
        <v>269</v>
      </c>
    </row>
    <row r="3" spans="1:13" ht="14.4" x14ac:dyDescent="0.3">
      <c r="B3" s="569"/>
      <c r="C3" s="569"/>
      <c r="D3" s="569"/>
      <c r="E3" s="569"/>
      <c r="F3" s="569"/>
      <c r="G3" s="572"/>
      <c r="H3" s="571"/>
      <c r="I3" s="572"/>
      <c r="J3" s="572"/>
      <c r="K3" s="572"/>
      <c r="L3" s="572"/>
      <c r="M3" s="570"/>
    </row>
    <row r="4" spans="1:13" ht="13.95" customHeight="1" x14ac:dyDescent="0.3">
      <c r="A4" s="187"/>
      <c r="B4" s="576" t="s">
        <v>1196</v>
      </c>
      <c r="C4" s="576"/>
      <c r="D4" s="576"/>
      <c r="E4" s="576"/>
      <c r="F4" s="576"/>
      <c r="G4" s="574"/>
      <c r="H4" s="573" t="s">
        <v>1192</v>
      </c>
      <c r="I4" s="574"/>
      <c r="J4" s="574"/>
      <c r="K4" s="574"/>
      <c r="L4" s="574"/>
      <c r="M4" s="575"/>
    </row>
    <row r="5" spans="1:13" ht="55.2" x14ac:dyDescent="0.3">
      <c r="A5" s="35"/>
      <c r="B5" s="488" t="s">
        <v>1195</v>
      </c>
      <c r="C5" s="480" t="s">
        <v>462</v>
      </c>
      <c r="D5" s="36" t="s">
        <v>463</v>
      </c>
      <c r="E5" s="480" t="s">
        <v>1197</v>
      </c>
      <c r="F5" s="480" t="s">
        <v>464</v>
      </c>
      <c r="G5" s="489" t="s">
        <v>465</v>
      </c>
      <c r="H5" s="495" t="s">
        <v>1195</v>
      </c>
      <c r="I5" s="480" t="s">
        <v>462</v>
      </c>
      <c r="J5" s="36" t="s">
        <v>463</v>
      </c>
      <c r="K5" s="480" t="s">
        <v>1197</v>
      </c>
      <c r="L5" s="480" t="s">
        <v>464</v>
      </c>
      <c r="M5" s="489" t="s">
        <v>465</v>
      </c>
    </row>
    <row r="6" spans="1:13" x14ac:dyDescent="0.3">
      <c r="A6" s="490">
        <v>44896</v>
      </c>
      <c r="B6" s="491"/>
      <c r="C6" s="489"/>
      <c r="D6" s="492"/>
      <c r="E6" s="489"/>
      <c r="F6" s="489"/>
      <c r="G6" s="489"/>
      <c r="H6" s="495"/>
      <c r="I6" s="489"/>
      <c r="J6" s="492"/>
      <c r="K6" s="489"/>
      <c r="L6" s="489"/>
      <c r="M6" s="489"/>
    </row>
    <row r="7" spans="1:13" x14ac:dyDescent="0.3">
      <c r="A7" s="490">
        <v>44866</v>
      </c>
      <c r="B7" s="491"/>
      <c r="C7" s="489"/>
      <c r="D7" s="492"/>
      <c r="E7" s="489"/>
      <c r="F7" s="489"/>
      <c r="G7" s="489"/>
      <c r="H7" s="495"/>
      <c r="I7" s="489"/>
      <c r="J7" s="492"/>
      <c r="K7" s="489"/>
      <c r="L7" s="489"/>
      <c r="M7" s="489"/>
    </row>
    <row r="8" spans="1:13" x14ac:dyDescent="0.3">
      <c r="A8" s="490">
        <v>44835</v>
      </c>
      <c r="B8" s="491"/>
      <c r="C8" s="489"/>
      <c r="D8" s="492"/>
      <c r="E8" s="489"/>
      <c r="F8" s="489"/>
      <c r="G8" s="489"/>
      <c r="H8" s="495"/>
      <c r="I8" s="489"/>
      <c r="J8" s="492"/>
      <c r="K8" s="489"/>
      <c r="L8" s="489"/>
      <c r="M8" s="489"/>
    </row>
    <row r="9" spans="1:13" x14ac:dyDescent="0.3">
      <c r="A9" s="490">
        <v>44805</v>
      </c>
      <c r="B9" s="491"/>
      <c r="C9" s="489"/>
      <c r="D9" s="492"/>
      <c r="E9" s="489"/>
      <c r="F9" s="489"/>
      <c r="G9" s="489"/>
      <c r="H9" s="495"/>
      <c r="I9" s="489"/>
      <c r="J9" s="492"/>
      <c r="K9" s="489"/>
      <c r="L9" s="489"/>
      <c r="M9" s="489"/>
    </row>
    <row r="10" spans="1:13" x14ac:dyDescent="0.3">
      <c r="A10" s="490">
        <v>44774</v>
      </c>
      <c r="B10" s="491"/>
      <c r="C10" s="489"/>
      <c r="D10" s="492"/>
      <c r="E10" s="489"/>
      <c r="F10" s="489"/>
      <c r="G10" s="489"/>
      <c r="H10" s="495"/>
      <c r="I10" s="489"/>
      <c r="J10" s="492"/>
      <c r="K10" s="489"/>
      <c r="L10" s="489"/>
      <c r="M10" s="489"/>
    </row>
    <row r="11" spans="1:13" x14ac:dyDescent="0.3">
      <c r="A11" s="490">
        <v>44743</v>
      </c>
      <c r="B11" s="491"/>
      <c r="C11" s="489"/>
      <c r="D11" s="492"/>
      <c r="E11" s="489"/>
      <c r="F11" s="489"/>
      <c r="G11" s="489"/>
      <c r="H11" s="495"/>
      <c r="I11" s="489"/>
      <c r="J11" s="492"/>
      <c r="K11" s="489"/>
      <c r="L11" s="489"/>
      <c r="M11" s="489"/>
    </row>
    <row r="12" spans="1:13" x14ac:dyDescent="0.3">
      <c r="A12" s="490">
        <v>44713</v>
      </c>
      <c r="B12" s="491"/>
      <c r="C12" s="489"/>
      <c r="D12" s="492"/>
      <c r="E12" s="489"/>
      <c r="F12" s="489"/>
      <c r="G12" s="489"/>
      <c r="H12" s="495"/>
      <c r="I12" s="489"/>
      <c r="J12" s="492"/>
      <c r="K12" s="489"/>
      <c r="L12" s="489"/>
      <c r="M12" s="489"/>
    </row>
    <row r="13" spans="1:13" x14ac:dyDescent="0.3">
      <c r="A13" s="490">
        <v>44682</v>
      </c>
      <c r="B13" s="491"/>
      <c r="C13" s="489"/>
      <c r="D13" s="492"/>
      <c r="E13" s="489"/>
      <c r="F13" s="489"/>
      <c r="G13" s="489"/>
      <c r="H13" s="495"/>
      <c r="I13" s="489"/>
      <c r="J13" s="492"/>
      <c r="K13" s="489"/>
      <c r="L13" s="489"/>
      <c r="M13" s="489"/>
    </row>
    <row r="14" spans="1:13" ht="14.4" x14ac:dyDescent="0.3">
      <c r="A14" s="490">
        <v>44652</v>
      </c>
      <c r="B14" s="493">
        <v>111.6</v>
      </c>
      <c r="C14" s="493">
        <v>118.9</v>
      </c>
      <c r="D14" s="493">
        <v>123.3</v>
      </c>
      <c r="E14" s="493">
        <v>90.5</v>
      </c>
      <c r="F14" s="493">
        <v>113.7</v>
      </c>
      <c r="G14" s="493">
        <v>112.9</v>
      </c>
      <c r="H14" s="496">
        <f>B14/B15*100-100</f>
        <v>1.0869565217391113</v>
      </c>
      <c r="I14" s="494">
        <f t="shared" ref="I14" si="0">C14/C15*100-100</f>
        <v>1.450511945392492</v>
      </c>
      <c r="J14" s="494">
        <f t="shared" ref="J14" si="1">D14/D15*100-100</f>
        <v>-2.8368794326241158</v>
      </c>
      <c r="K14" s="494">
        <f t="shared" ref="K14" si="2">E14/E15*100-100</f>
        <v>7.4821852731591321</v>
      </c>
      <c r="L14" s="494">
        <f t="shared" ref="L14" si="3">F14/F15*100-100</f>
        <v>0.53050397877984778</v>
      </c>
      <c r="M14" s="494">
        <f t="shared" ref="M14" si="4">G14/G15*100-100</f>
        <v>1.0743061772605245</v>
      </c>
    </row>
    <row r="15" spans="1:13" ht="14.4" x14ac:dyDescent="0.3">
      <c r="A15" s="490">
        <v>44621</v>
      </c>
      <c r="B15" s="493">
        <v>110.4</v>
      </c>
      <c r="C15" s="493">
        <v>117.2</v>
      </c>
      <c r="D15" s="493">
        <v>126.9</v>
      </c>
      <c r="E15" s="493">
        <v>84.2</v>
      </c>
      <c r="F15" s="493">
        <v>113.1</v>
      </c>
      <c r="G15" s="493">
        <v>111.7</v>
      </c>
      <c r="H15" s="496">
        <f>B15/B16*100-100</f>
        <v>1.098901098901095</v>
      </c>
      <c r="I15" s="494">
        <f t="shared" ref="I15:M15" si="5">C15/C16*100-100</f>
        <v>11.406844106463893</v>
      </c>
      <c r="J15" s="494">
        <f t="shared" si="5"/>
        <v>-0.47058823529411598</v>
      </c>
      <c r="K15" s="494">
        <f t="shared" si="5"/>
        <v>-11.554621848739501</v>
      </c>
      <c r="L15" s="494">
        <f t="shared" si="5"/>
        <v>-0.87642418930762744</v>
      </c>
      <c r="M15" s="494">
        <f t="shared" si="5"/>
        <v>2.7598896044158181</v>
      </c>
    </row>
    <row r="16" spans="1:13" ht="14.4" x14ac:dyDescent="0.3">
      <c r="A16" s="490">
        <v>44593</v>
      </c>
      <c r="B16" s="493">
        <v>109.2</v>
      </c>
      <c r="C16" s="493">
        <v>105.2</v>
      </c>
      <c r="D16" s="493">
        <v>127.5</v>
      </c>
      <c r="E16" s="493">
        <v>95.2</v>
      </c>
      <c r="F16" s="493">
        <v>114.1</v>
      </c>
      <c r="G16" s="493">
        <v>108.7</v>
      </c>
      <c r="H16" s="496">
        <f t="shared" ref="H16:H76" si="6">B16/B17*100-100</f>
        <v>4.8991354466859036</v>
      </c>
      <c r="I16" s="494">
        <f t="shared" ref="I16:I76" si="7">C16/C17*100-100</f>
        <v>-0.284360189573448</v>
      </c>
      <c r="J16" s="494">
        <f t="shared" ref="J16:J76" si="8">D16/D17*100-100</f>
        <v>13.232682060390772</v>
      </c>
      <c r="K16" s="494">
        <f t="shared" ref="K16:K76" si="9">E16/E17*100-100</f>
        <v>13.064133016627082</v>
      </c>
      <c r="L16" s="494">
        <f t="shared" ref="L16:L76" si="10">F16/F17*100-100</f>
        <v>0.97345132743362228</v>
      </c>
      <c r="M16" s="494">
        <f t="shared" ref="M16:M76" si="11">G16/G17*100-100</f>
        <v>1.4939309056956347</v>
      </c>
    </row>
    <row r="17" spans="1:13" ht="14.4" x14ac:dyDescent="0.3">
      <c r="A17" s="490">
        <v>44562</v>
      </c>
      <c r="B17" s="493">
        <v>104.1</v>
      </c>
      <c r="C17" s="493">
        <v>105.5</v>
      </c>
      <c r="D17" s="493">
        <v>112.6</v>
      </c>
      <c r="E17" s="493">
        <v>84.2</v>
      </c>
      <c r="F17" s="493">
        <v>113</v>
      </c>
      <c r="G17" s="493">
        <v>107.1</v>
      </c>
      <c r="H17" s="496">
        <f t="shared" si="6"/>
        <v>-0.76263107721639756</v>
      </c>
      <c r="I17" s="494">
        <f t="shared" si="7"/>
        <v>1.2476007677543208</v>
      </c>
      <c r="J17" s="494">
        <f t="shared" si="8"/>
        <v>-8.6780210867802197</v>
      </c>
      <c r="K17" s="494">
        <f t="shared" si="9"/>
        <v>1.6908212560386602</v>
      </c>
      <c r="L17" s="494">
        <f t="shared" si="10"/>
        <v>0.53380782918148384</v>
      </c>
      <c r="M17" s="494">
        <f t="shared" si="11"/>
        <v>3.7790697674418396</v>
      </c>
    </row>
    <row r="18" spans="1:13" ht="14.4" x14ac:dyDescent="0.3">
      <c r="A18" s="490">
        <v>44531</v>
      </c>
      <c r="B18" s="493">
        <v>104.9</v>
      </c>
      <c r="C18" s="493">
        <v>104.2</v>
      </c>
      <c r="D18" s="493">
        <v>123.3</v>
      </c>
      <c r="E18" s="493">
        <v>82.8</v>
      </c>
      <c r="F18" s="493">
        <v>112.4</v>
      </c>
      <c r="G18" s="493">
        <v>103.2</v>
      </c>
      <c r="H18" s="496">
        <f t="shared" si="6"/>
        <v>-2.0541549953314586</v>
      </c>
      <c r="I18" s="494">
        <f t="shared" si="7"/>
        <v>-6.6308243727598466</v>
      </c>
      <c r="J18" s="494">
        <f t="shared" si="8"/>
        <v>3.266331658291449</v>
      </c>
      <c r="K18" s="494">
        <f t="shared" si="9"/>
        <v>0.97560975609755474</v>
      </c>
      <c r="L18" s="494">
        <f t="shared" si="10"/>
        <v>-2.2608695652173765</v>
      </c>
      <c r="M18" s="494">
        <f t="shared" si="11"/>
        <v>-1.8078020932445327</v>
      </c>
    </row>
    <row r="19" spans="1:13" ht="14.4" x14ac:dyDescent="0.3">
      <c r="A19" s="490">
        <v>44501</v>
      </c>
      <c r="B19" s="493">
        <v>107.1</v>
      </c>
      <c r="C19" s="493">
        <v>111.6</v>
      </c>
      <c r="D19" s="493">
        <v>119.4</v>
      </c>
      <c r="E19" s="493">
        <v>82</v>
      </c>
      <c r="F19" s="493">
        <v>115</v>
      </c>
      <c r="G19" s="493">
        <v>105.1</v>
      </c>
      <c r="H19" s="496">
        <f t="shared" si="6"/>
        <v>0.75258701787393534</v>
      </c>
      <c r="I19" s="494">
        <f t="shared" si="7"/>
        <v>6.38703527168731</v>
      </c>
      <c r="J19" s="494">
        <f t="shared" si="8"/>
        <v>0.5050505050505194</v>
      </c>
      <c r="K19" s="494">
        <f t="shared" si="9"/>
        <v>-0.84643288996373656</v>
      </c>
      <c r="L19" s="494">
        <f t="shared" si="10"/>
        <v>1.7699115044247833</v>
      </c>
      <c r="M19" s="494">
        <f t="shared" si="11"/>
        <v>0.19065776930409584</v>
      </c>
    </row>
    <row r="20" spans="1:13" ht="14.4" x14ac:dyDescent="0.3">
      <c r="A20" s="490">
        <v>44470</v>
      </c>
      <c r="B20" s="493">
        <v>106.3</v>
      </c>
      <c r="C20" s="493">
        <v>104.9</v>
      </c>
      <c r="D20" s="493">
        <v>118.8</v>
      </c>
      <c r="E20" s="493">
        <v>82.7</v>
      </c>
      <c r="F20" s="493">
        <v>113</v>
      </c>
      <c r="G20" s="493">
        <v>104.9</v>
      </c>
      <c r="H20" s="496">
        <f t="shared" si="6"/>
        <v>1.0456273764258412</v>
      </c>
      <c r="I20" s="494">
        <f t="shared" si="7"/>
        <v>2.042801556420244</v>
      </c>
      <c r="J20" s="494">
        <f t="shared" si="8"/>
        <v>-0.41911148365466033</v>
      </c>
      <c r="K20" s="494">
        <f t="shared" si="9"/>
        <v>-0.95808383233531913</v>
      </c>
      <c r="L20" s="494">
        <f t="shared" si="10"/>
        <v>2.9143897996356998</v>
      </c>
      <c r="M20" s="494">
        <f t="shared" si="11"/>
        <v>0.1910219675262681</v>
      </c>
    </row>
    <row r="21" spans="1:13" ht="14.4" x14ac:dyDescent="0.3">
      <c r="A21" s="490">
        <v>44440</v>
      </c>
      <c r="B21" s="493">
        <v>105.2</v>
      </c>
      <c r="C21" s="493">
        <v>102.8</v>
      </c>
      <c r="D21" s="493">
        <v>119.3</v>
      </c>
      <c r="E21" s="493">
        <v>83.5</v>
      </c>
      <c r="F21" s="493">
        <v>109.8</v>
      </c>
      <c r="G21" s="493">
        <v>104.7</v>
      </c>
      <c r="H21" s="496">
        <f t="shared" si="6"/>
        <v>-0.37878787878786113</v>
      </c>
      <c r="I21" s="494">
        <f t="shared" si="7"/>
        <v>-9.7181729834801445E-2</v>
      </c>
      <c r="J21" s="494">
        <f t="shared" si="8"/>
        <v>-1.1599005799502891</v>
      </c>
      <c r="K21" s="494">
        <f t="shared" si="9"/>
        <v>2.706027060270614</v>
      </c>
      <c r="L21" s="494">
        <f t="shared" si="10"/>
        <v>-1.8766756032171656</v>
      </c>
      <c r="M21" s="494">
        <f t="shared" si="11"/>
        <v>0.76997112608276552</v>
      </c>
    </row>
    <row r="22" spans="1:13" ht="14.4" x14ac:dyDescent="0.3">
      <c r="A22" s="490">
        <v>44409</v>
      </c>
      <c r="B22" s="493">
        <v>105.6</v>
      </c>
      <c r="C22" s="493">
        <v>102.9</v>
      </c>
      <c r="D22" s="493">
        <v>120.7</v>
      </c>
      <c r="E22" s="493">
        <v>81.3</v>
      </c>
      <c r="F22" s="493">
        <v>111.9</v>
      </c>
      <c r="G22" s="493">
        <v>103.9</v>
      </c>
      <c r="H22" s="496">
        <f t="shared" si="6"/>
        <v>9.4786729857815999E-2</v>
      </c>
      <c r="I22" s="494">
        <f t="shared" si="7"/>
        <v>-0.38722168441431393</v>
      </c>
      <c r="J22" s="494">
        <f t="shared" si="8"/>
        <v>1.6849199663016066</v>
      </c>
      <c r="K22" s="494">
        <f t="shared" si="9"/>
        <v>-2.8673835125448051</v>
      </c>
      <c r="L22" s="494">
        <f t="shared" si="10"/>
        <v>0.17905102954343022</v>
      </c>
      <c r="M22" s="494">
        <f t="shared" si="11"/>
        <v>-0.19212295869354534</v>
      </c>
    </row>
    <row r="23" spans="1:13" ht="14.4" x14ac:dyDescent="0.3">
      <c r="A23" s="490">
        <v>44378</v>
      </c>
      <c r="B23" s="493">
        <v>105.5</v>
      </c>
      <c r="C23" s="493">
        <v>103.3</v>
      </c>
      <c r="D23" s="493">
        <v>118.7</v>
      </c>
      <c r="E23" s="493">
        <v>83.7</v>
      </c>
      <c r="F23" s="493">
        <v>111.7</v>
      </c>
      <c r="G23" s="493">
        <v>104.1</v>
      </c>
      <c r="H23" s="496">
        <f t="shared" si="6"/>
        <v>1.7357762777242129</v>
      </c>
      <c r="I23" s="494">
        <f t="shared" si="7"/>
        <v>0.58422590068158797</v>
      </c>
      <c r="J23" s="494">
        <f t="shared" si="8"/>
        <v>-0.91819699499164642</v>
      </c>
      <c r="K23" s="494">
        <f t="shared" si="9"/>
        <v>1.8248175182481674</v>
      </c>
      <c r="L23" s="494">
        <f t="shared" si="10"/>
        <v>0.90334236675700197</v>
      </c>
      <c r="M23" s="494">
        <f t="shared" si="11"/>
        <v>0.19249278152069849</v>
      </c>
    </row>
    <row r="24" spans="1:13" ht="14.4" x14ac:dyDescent="0.3">
      <c r="A24" s="490">
        <v>44348</v>
      </c>
      <c r="B24" s="493">
        <v>103.7</v>
      </c>
      <c r="C24" s="493">
        <v>102.7</v>
      </c>
      <c r="D24" s="493">
        <v>119.8</v>
      </c>
      <c r="E24" s="493">
        <v>82.2</v>
      </c>
      <c r="F24" s="493">
        <v>110.7</v>
      </c>
      <c r="G24" s="493">
        <v>103.9</v>
      </c>
      <c r="H24" s="496">
        <f t="shared" si="6"/>
        <v>1.6666666666666572</v>
      </c>
      <c r="I24" s="494">
        <f t="shared" si="7"/>
        <v>-1.5340364333652872</v>
      </c>
      <c r="J24" s="494">
        <f t="shared" si="8"/>
        <v>0.33500837520936955</v>
      </c>
      <c r="K24" s="494">
        <f t="shared" si="9"/>
        <v>0.24390243902439579</v>
      </c>
      <c r="L24" s="494">
        <f t="shared" si="10"/>
        <v>-0.89525514771709425</v>
      </c>
      <c r="M24" s="494">
        <f t="shared" si="11"/>
        <v>0.48355899419729553</v>
      </c>
    </row>
    <row r="25" spans="1:13" ht="14.4" x14ac:dyDescent="0.3">
      <c r="A25" s="490">
        <v>44317</v>
      </c>
      <c r="B25" s="493">
        <v>102</v>
      </c>
      <c r="C25" s="493">
        <v>104.3</v>
      </c>
      <c r="D25" s="493">
        <v>119.4</v>
      </c>
      <c r="E25" s="493">
        <v>82</v>
      </c>
      <c r="F25" s="493">
        <v>111.7</v>
      </c>
      <c r="G25" s="493">
        <v>103.4</v>
      </c>
      <c r="H25" s="496">
        <f t="shared" si="6"/>
        <v>1.5936254980079667</v>
      </c>
      <c r="I25" s="494">
        <f t="shared" si="7"/>
        <v>-9.5785440613042283E-2</v>
      </c>
      <c r="J25" s="494">
        <f t="shared" si="8"/>
        <v>3.8260869565217348</v>
      </c>
      <c r="K25" s="494">
        <f t="shared" si="9"/>
        <v>-0.4854368932038966</v>
      </c>
      <c r="L25" s="494">
        <f t="shared" si="10"/>
        <v>2.0091324200913334</v>
      </c>
      <c r="M25" s="494">
        <f t="shared" si="11"/>
        <v>-1.5238095238095184</v>
      </c>
    </row>
    <row r="26" spans="1:13" ht="14.4" x14ac:dyDescent="0.3">
      <c r="A26" s="490">
        <v>44287</v>
      </c>
      <c r="B26" s="493">
        <v>100.4</v>
      </c>
      <c r="C26" s="493">
        <v>104.4</v>
      </c>
      <c r="D26" s="493">
        <v>115</v>
      </c>
      <c r="E26" s="493">
        <v>82.4</v>
      </c>
      <c r="F26" s="493">
        <v>109.5</v>
      </c>
      <c r="G26" s="493">
        <v>105</v>
      </c>
      <c r="H26" s="496">
        <f t="shared" si="6"/>
        <v>-0.19880715705764374</v>
      </c>
      <c r="I26" s="494">
        <f t="shared" si="7"/>
        <v>-1.9718309859154886</v>
      </c>
      <c r="J26" s="494">
        <f t="shared" si="8"/>
        <v>-3.0354131534569859</v>
      </c>
      <c r="K26" s="494">
        <f t="shared" si="9"/>
        <v>2.1065675340768308</v>
      </c>
      <c r="L26" s="494">
        <f t="shared" si="10"/>
        <v>0.45871559633027914</v>
      </c>
      <c r="M26" s="494">
        <f t="shared" si="11"/>
        <v>3.1434184675835013</v>
      </c>
    </row>
    <row r="27" spans="1:13" ht="14.4" x14ac:dyDescent="0.3">
      <c r="A27" s="490">
        <v>44256</v>
      </c>
      <c r="B27" s="493">
        <v>100.6</v>
      </c>
      <c r="C27" s="493">
        <v>106.5</v>
      </c>
      <c r="D27" s="493">
        <v>118.6</v>
      </c>
      <c r="E27" s="493">
        <v>80.7</v>
      </c>
      <c r="F27" s="493">
        <v>109</v>
      </c>
      <c r="G27" s="493">
        <v>101.8</v>
      </c>
      <c r="H27" s="496">
        <f t="shared" si="6"/>
        <v>3.8183694530443688</v>
      </c>
      <c r="I27" s="494">
        <f t="shared" si="7"/>
        <v>9.2307692307692264</v>
      </c>
      <c r="J27" s="494">
        <f t="shared" si="8"/>
        <v>1.194539249146743</v>
      </c>
      <c r="K27" s="494">
        <f t="shared" si="9"/>
        <v>-0.85995085995087095</v>
      </c>
      <c r="L27" s="494">
        <f t="shared" si="10"/>
        <v>3.4155597722960209</v>
      </c>
      <c r="M27" s="494">
        <f t="shared" si="11"/>
        <v>5.4922279792746025</v>
      </c>
    </row>
    <row r="28" spans="1:13" ht="14.4" x14ac:dyDescent="0.3">
      <c r="A28" s="490">
        <v>44228</v>
      </c>
      <c r="B28" s="493">
        <v>96.9</v>
      </c>
      <c r="C28" s="493">
        <v>97.5</v>
      </c>
      <c r="D28" s="493">
        <v>117.2</v>
      </c>
      <c r="E28" s="493">
        <v>81.400000000000006</v>
      </c>
      <c r="F28" s="493">
        <v>105.4</v>
      </c>
      <c r="G28" s="493">
        <v>96.5</v>
      </c>
      <c r="H28" s="496">
        <f t="shared" si="6"/>
        <v>1.2539184952978104</v>
      </c>
      <c r="I28" s="494">
        <f t="shared" si="7"/>
        <v>-1.5151515151515156</v>
      </c>
      <c r="J28" s="494">
        <f t="shared" si="8"/>
        <v>7.3260073260073284</v>
      </c>
      <c r="K28" s="494">
        <f t="shared" si="9"/>
        <v>2.6481715006305251</v>
      </c>
      <c r="L28" s="494">
        <f t="shared" si="10"/>
        <v>-1.2183692596063622</v>
      </c>
      <c r="M28" s="494">
        <f t="shared" si="11"/>
        <v>-0.51546391752577847</v>
      </c>
    </row>
    <row r="29" spans="1:13" ht="14.4" x14ac:dyDescent="0.3">
      <c r="A29" s="490">
        <v>44197</v>
      </c>
      <c r="B29" s="493">
        <v>95.7</v>
      </c>
      <c r="C29" s="493">
        <v>99</v>
      </c>
      <c r="D29" s="493">
        <v>109.2</v>
      </c>
      <c r="E29" s="493">
        <v>79.3</v>
      </c>
      <c r="F29" s="493">
        <v>106.7</v>
      </c>
      <c r="G29" s="493">
        <v>97</v>
      </c>
      <c r="H29" s="496">
        <f t="shared" si="6"/>
        <v>-1.7453798767967186</v>
      </c>
      <c r="I29" s="494">
        <f t="shared" si="7"/>
        <v>-2.1739130434782652</v>
      </c>
      <c r="J29" s="494">
        <f t="shared" si="8"/>
        <v>-3.1914893617021249</v>
      </c>
      <c r="K29" s="494">
        <f t="shared" si="9"/>
        <v>-0.875</v>
      </c>
      <c r="L29" s="494">
        <f t="shared" si="10"/>
        <v>-1.2037037037036953</v>
      </c>
      <c r="M29" s="494">
        <f t="shared" si="11"/>
        <v>-1.1213047910295586</v>
      </c>
    </row>
    <row r="30" spans="1:13" ht="14.4" x14ac:dyDescent="0.3">
      <c r="A30" s="490">
        <v>44166</v>
      </c>
      <c r="B30" s="493">
        <v>97.4</v>
      </c>
      <c r="C30" s="493">
        <v>101.2</v>
      </c>
      <c r="D30" s="493">
        <v>112.8</v>
      </c>
      <c r="E30" s="493">
        <v>80</v>
      </c>
      <c r="F30" s="493">
        <v>108</v>
      </c>
      <c r="G30" s="493">
        <v>98.1</v>
      </c>
      <c r="H30" s="496">
        <f t="shared" si="6"/>
        <v>0.41237113402061709</v>
      </c>
      <c r="I30" s="494">
        <f t="shared" si="7"/>
        <v>2.5329280648429489</v>
      </c>
      <c r="J30" s="494">
        <f t="shared" si="8"/>
        <v>-1.9130434782608745</v>
      </c>
      <c r="K30" s="494">
        <f t="shared" si="9"/>
        <v>3.896103896103881</v>
      </c>
      <c r="L30" s="494">
        <f t="shared" si="10"/>
        <v>-0.18484288354898126</v>
      </c>
      <c r="M30" s="494">
        <f t="shared" si="11"/>
        <v>1.6580310880828932</v>
      </c>
    </row>
    <row r="31" spans="1:13" ht="14.4" x14ac:dyDescent="0.3">
      <c r="A31" s="490">
        <v>44136</v>
      </c>
      <c r="B31" s="493">
        <v>97</v>
      </c>
      <c r="C31" s="493">
        <v>98.7</v>
      </c>
      <c r="D31" s="493">
        <v>115</v>
      </c>
      <c r="E31" s="493">
        <v>77</v>
      </c>
      <c r="F31" s="493">
        <v>108.2</v>
      </c>
      <c r="G31" s="493">
        <v>96.5</v>
      </c>
      <c r="H31" s="496">
        <f t="shared" si="6"/>
        <v>-3</v>
      </c>
      <c r="I31" s="494">
        <f t="shared" si="7"/>
        <v>1.4388489208633217</v>
      </c>
      <c r="J31" s="494">
        <f t="shared" si="8"/>
        <v>-0.51903114186850985</v>
      </c>
      <c r="K31" s="494">
        <f t="shared" si="9"/>
        <v>-1.9108280254777128</v>
      </c>
      <c r="L31" s="494">
        <f t="shared" si="10"/>
        <v>-0.9157509157509196</v>
      </c>
      <c r="M31" s="494">
        <f t="shared" si="11"/>
        <v>0.31185031185030709</v>
      </c>
    </row>
    <row r="32" spans="1:13" ht="14.4" x14ac:dyDescent="0.3">
      <c r="A32" s="490">
        <v>44105</v>
      </c>
      <c r="B32" s="493">
        <v>100</v>
      </c>
      <c r="C32" s="493">
        <v>97.3</v>
      </c>
      <c r="D32" s="493">
        <v>115.6</v>
      </c>
      <c r="E32" s="493">
        <v>78.5</v>
      </c>
      <c r="F32" s="493">
        <v>109.2</v>
      </c>
      <c r="G32" s="493">
        <v>96.2</v>
      </c>
      <c r="H32" s="496">
        <f t="shared" si="6"/>
        <v>2.4590163934426386</v>
      </c>
      <c r="I32" s="494">
        <f t="shared" si="7"/>
        <v>-0.61287027579163578</v>
      </c>
      <c r="J32" s="494">
        <f t="shared" si="8"/>
        <v>7.2356215213358155</v>
      </c>
      <c r="K32" s="494">
        <f t="shared" si="9"/>
        <v>-1.1335012594458505</v>
      </c>
      <c r="L32" s="494">
        <f t="shared" si="10"/>
        <v>4.4976076555024065</v>
      </c>
      <c r="M32" s="494">
        <f t="shared" si="11"/>
        <v>3.1082529474812475</v>
      </c>
    </row>
    <row r="33" spans="1:13" ht="14.4" x14ac:dyDescent="0.3">
      <c r="A33" s="490">
        <v>44075</v>
      </c>
      <c r="B33" s="493">
        <v>97.6</v>
      </c>
      <c r="C33" s="493">
        <v>97.9</v>
      </c>
      <c r="D33" s="493">
        <v>107.8</v>
      </c>
      <c r="E33" s="493">
        <v>79.400000000000006</v>
      </c>
      <c r="F33" s="493">
        <v>104.5</v>
      </c>
      <c r="G33" s="493">
        <v>93.3</v>
      </c>
      <c r="H33" s="496">
        <f t="shared" si="6"/>
        <v>-0.40816326530612912</v>
      </c>
      <c r="I33" s="494">
        <f t="shared" si="7"/>
        <v>0.5133470225872685</v>
      </c>
      <c r="J33" s="494">
        <f t="shared" si="8"/>
        <v>-2.2665457842248316</v>
      </c>
      <c r="K33" s="494">
        <f t="shared" si="9"/>
        <v>2.0565552699228959</v>
      </c>
      <c r="L33" s="494">
        <f t="shared" si="10"/>
        <v>0.57747834456208125</v>
      </c>
      <c r="M33" s="494">
        <f t="shared" si="11"/>
        <v>-1.1652542372881527</v>
      </c>
    </row>
    <row r="34" spans="1:13" ht="14.4" x14ac:dyDescent="0.3">
      <c r="A34" s="490">
        <v>44044</v>
      </c>
      <c r="B34" s="493">
        <v>98</v>
      </c>
      <c r="C34" s="493">
        <v>97.4</v>
      </c>
      <c r="D34" s="493">
        <v>110.3</v>
      </c>
      <c r="E34" s="493">
        <v>77.8</v>
      </c>
      <c r="F34" s="493">
        <v>103.9</v>
      </c>
      <c r="G34" s="493">
        <v>94.4</v>
      </c>
      <c r="H34" s="496">
        <f t="shared" si="6"/>
        <v>0.512820512820511</v>
      </c>
      <c r="I34" s="494">
        <f t="shared" si="7"/>
        <v>1.4583333333333428</v>
      </c>
      <c r="J34" s="494">
        <f t="shared" si="8"/>
        <v>-1.6057091882248073</v>
      </c>
      <c r="K34" s="494">
        <f t="shared" si="9"/>
        <v>-1.2690355329949199</v>
      </c>
      <c r="L34" s="494">
        <f t="shared" si="10"/>
        <v>1.46484375</v>
      </c>
      <c r="M34" s="494">
        <f t="shared" si="11"/>
        <v>0.42553191489362518</v>
      </c>
    </row>
    <row r="35" spans="1:13" ht="14.4" x14ac:dyDescent="0.3">
      <c r="A35" s="490">
        <v>44013</v>
      </c>
      <c r="B35" s="493">
        <v>97.5</v>
      </c>
      <c r="C35" s="493">
        <v>96</v>
      </c>
      <c r="D35" s="493">
        <v>112.1</v>
      </c>
      <c r="E35" s="493">
        <v>78.8</v>
      </c>
      <c r="F35" s="493">
        <v>102.4</v>
      </c>
      <c r="G35" s="493">
        <v>94</v>
      </c>
      <c r="H35" s="496">
        <f t="shared" si="6"/>
        <v>2.8481012658227769</v>
      </c>
      <c r="I35" s="494">
        <f t="shared" si="7"/>
        <v>3.114930182599366</v>
      </c>
      <c r="J35" s="494">
        <f t="shared" si="8"/>
        <v>2.9384756657483848</v>
      </c>
      <c r="K35" s="494">
        <f t="shared" si="9"/>
        <v>1.025641025641022</v>
      </c>
      <c r="L35" s="494">
        <f t="shared" si="10"/>
        <v>-1.7274472168905817</v>
      </c>
      <c r="M35" s="494">
        <f t="shared" si="11"/>
        <v>3.752759381898457</v>
      </c>
    </row>
    <row r="36" spans="1:13" ht="14.4" x14ac:dyDescent="0.3">
      <c r="A36" s="490">
        <v>43983</v>
      </c>
      <c r="B36" s="493">
        <v>94.8</v>
      </c>
      <c r="C36" s="493">
        <v>93.1</v>
      </c>
      <c r="D36" s="493">
        <v>108.9</v>
      </c>
      <c r="E36" s="493">
        <v>78</v>
      </c>
      <c r="F36" s="493">
        <v>104.2</v>
      </c>
      <c r="G36" s="493">
        <v>90.6</v>
      </c>
      <c r="H36" s="496">
        <f t="shared" si="6"/>
        <v>2.9315960912052077</v>
      </c>
      <c r="I36" s="494">
        <f t="shared" si="7"/>
        <v>0.21528525296015744</v>
      </c>
      <c r="J36" s="494">
        <f t="shared" si="8"/>
        <v>0.64695009242143442</v>
      </c>
      <c r="K36" s="494">
        <f t="shared" si="9"/>
        <v>5.2631578947368638</v>
      </c>
      <c r="L36" s="494">
        <f t="shared" si="10"/>
        <v>1.3618677042801437</v>
      </c>
      <c r="M36" s="494">
        <f t="shared" si="11"/>
        <v>-0.22026431718062156</v>
      </c>
    </row>
    <row r="37" spans="1:13" ht="14.4" x14ac:dyDescent="0.3">
      <c r="A37" s="490">
        <v>43952</v>
      </c>
      <c r="B37" s="493">
        <v>92.1</v>
      </c>
      <c r="C37" s="493">
        <v>92.9</v>
      </c>
      <c r="D37" s="493">
        <v>108.2</v>
      </c>
      <c r="E37" s="493">
        <v>74.099999999999994</v>
      </c>
      <c r="F37" s="493">
        <v>102.8</v>
      </c>
      <c r="G37" s="493">
        <v>90.8</v>
      </c>
      <c r="H37" s="496">
        <f t="shared" si="6"/>
        <v>-0.21668472372698488</v>
      </c>
      <c r="I37" s="494">
        <f t="shared" si="7"/>
        <v>0.65005417118094044</v>
      </c>
      <c r="J37" s="494">
        <f t="shared" si="8"/>
        <v>-2.6102610261026058</v>
      </c>
      <c r="K37" s="494">
        <f t="shared" si="9"/>
        <v>-3.2637075718015609</v>
      </c>
      <c r="L37" s="494">
        <f t="shared" si="10"/>
        <v>-1.5325670498084492</v>
      </c>
      <c r="M37" s="494">
        <f t="shared" si="11"/>
        <v>0.55370985603543943</v>
      </c>
    </row>
    <row r="38" spans="1:13" ht="14.4" x14ac:dyDescent="0.3">
      <c r="A38" s="490">
        <v>43922</v>
      </c>
      <c r="B38" s="493">
        <v>92.3</v>
      </c>
      <c r="C38" s="493">
        <v>92.3</v>
      </c>
      <c r="D38" s="493">
        <v>111.1</v>
      </c>
      <c r="E38" s="493">
        <v>76.599999999999994</v>
      </c>
      <c r="F38" s="493">
        <v>104.4</v>
      </c>
      <c r="G38" s="493">
        <v>90.3</v>
      </c>
      <c r="H38" s="496">
        <f t="shared" si="6"/>
        <v>-8.3416087388282136</v>
      </c>
      <c r="I38" s="494">
        <f t="shared" si="7"/>
        <v>-10.214007782101163</v>
      </c>
      <c r="J38" s="494">
        <f t="shared" si="8"/>
        <v>-8.9928057553962049E-2</v>
      </c>
      <c r="K38" s="494">
        <f t="shared" si="9"/>
        <v>-3.2828282828283051</v>
      </c>
      <c r="L38" s="494">
        <f t="shared" si="10"/>
        <v>-7.6106194690265454</v>
      </c>
      <c r="M38" s="494">
        <f t="shared" si="11"/>
        <v>-10.238568588469192</v>
      </c>
    </row>
    <row r="39" spans="1:13" ht="14.4" x14ac:dyDescent="0.3">
      <c r="A39" s="490">
        <v>43891</v>
      </c>
      <c r="B39" s="493">
        <v>100.7</v>
      </c>
      <c r="C39" s="493">
        <v>102.8</v>
      </c>
      <c r="D39" s="493">
        <v>111.2</v>
      </c>
      <c r="E39" s="493">
        <v>79.2</v>
      </c>
      <c r="F39" s="493">
        <v>113</v>
      </c>
      <c r="G39" s="493">
        <v>100.6</v>
      </c>
      <c r="H39" s="496">
        <f t="shared" si="6"/>
        <v>-5.7116104868913879</v>
      </c>
      <c r="I39" s="494">
        <f t="shared" si="7"/>
        <v>-2.6515151515151558</v>
      </c>
      <c r="J39" s="494">
        <f t="shared" si="8"/>
        <v>-1.0676156583629961</v>
      </c>
      <c r="K39" s="494">
        <f t="shared" si="9"/>
        <v>-5.3763440860215042</v>
      </c>
      <c r="L39" s="494">
        <f t="shared" si="10"/>
        <v>0.71301247771835108</v>
      </c>
      <c r="M39" s="494">
        <f t="shared" si="11"/>
        <v>-6.7655236329935207</v>
      </c>
    </row>
    <row r="40" spans="1:13" ht="14.4" x14ac:dyDescent="0.3">
      <c r="A40" s="490">
        <v>43862</v>
      </c>
      <c r="B40" s="493">
        <v>106.8</v>
      </c>
      <c r="C40" s="493">
        <v>105.6</v>
      </c>
      <c r="D40" s="493">
        <v>112.4</v>
      </c>
      <c r="E40" s="493">
        <v>83.7</v>
      </c>
      <c r="F40" s="493">
        <v>112.2</v>
      </c>
      <c r="G40" s="493">
        <v>107.9</v>
      </c>
      <c r="H40" s="496">
        <f t="shared" si="6"/>
        <v>-0.74349442379183017</v>
      </c>
      <c r="I40" s="494">
        <f t="shared" si="7"/>
        <v>-3.9126478616924487</v>
      </c>
      <c r="J40" s="494">
        <f t="shared" si="8"/>
        <v>-1.9197207678882933</v>
      </c>
      <c r="K40" s="494">
        <f t="shared" si="9"/>
        <v>3.4610630407911032</v>
      </c>
      <c r="L40" s="494">
        <f t="shared" si="10"/>
        <v>0.53763440860214473</v>
      </c>
      <c r="M40" s="494">
        <f t="shared" si="11"/>
        <v>-1.0999083409715809</v>
      </c>
    </row>
    <row r="41" spans="1:13" ht="14.4" x14ac:dyDescent="0.3">
      <c r="A41" s="490">
        <v>43831</v>
      </c>
      <c r="B41" s="493">
        <v>107.6</v>
      </c>
      <c r="C41" s="493">
        <v>109.9</v>
      </c>
      <c r="D41" s="493">
        <v>114.6</v>
      </c>
      <c r="E41" s="493">
        <v>80.900000000000006</v>
      </c>
      <c r="F41" s="493">
        <v>111.6</v>
      </c>
      <c r="G41" s="493">
        <v>109.1</v>
      </c>
      <c r="H41" s="496">
        <f t="shared" si="6"/>
        <v>-1.8248175182481816</v>
      </c>
      <c r="I41" s="494">
        <f t="shared" si="7"/>
        <v>5.0669216061185693</v>
      </c>
      <c r="J41" s="494">
        <f t="shared" si="8"/>
        <v>-0.17421602787456436</v>
      </c>
      <c r="K41" s="494">
        <f t="shared" si="9"/>
        <v>-24.037558685446001</v>
      </c>
      <c r="L41" s="494">
        <f t="shared" si="10"/>
        <v>1.454545454545439</v>
      </c>
      <c r="M41" s="494">
        <f t="shared" si="11"/>
        <v>-0.18298261665141524</v>
      </c>
    </row>
    <row r="42" spans="1:13" ht="14.4" x14ac:dyDescent="0.3">
      <c r="A42" s="490">
        <v>43800</v>
      </c>
      <c r="B42" s="493">
        <v>109.6</v>
      </c>
      <c r="C42" s="493">
        <v>104.6</v>
      </c>
      <c r="D42" s="493">
        <v>114.8</v>
      </c>
      <c r="E42" s="493">
        <v>106.5</v>
      </c>
      <c r="F42" s="493">
        <v>110</v>
      </c>
      <c r="G42" s="493">
        <v>109.3</v>
      </c>
      <c r="H42" s="496">
        <f t="shared" si="6"/>
        <v>-0.90415913200723708</v>
      </c>
      <c r="I42" s="494">
        <f t="shared" si="7"/>
        <v>-3.5944700460829608</v>
      </c>
      <c r="J42" s="494">
        <f t="shared" si="8"/>
        <v>-0.51993067590989028</v>
      </c>
      <c r="K42" s="494">
        <f t="shared" si="9"/>
        <v>-1.662049861495845</v>
      </c>
      <c r="L42" s="494">
        <f t="shared" si="10"/>
        <v>0.54844606946981855</v>
      </c>
      <c r="M42" s="494">
        <f t="shared" si="11"/>
        <v>-0.54595086442220975</v>
      </c>
    </row>
    <row r="43" spans="1:13" ht="14.4" x14ac:dyDescent="0.3">
      <c r="A43" s="490">
        <v>43770</v>
      </c>
      <c r="B43" s="493">
        <v>110.6</v>
      </c>
      <c r="C43" s="493">
        <v>108.5</v>
      </c>
      <c r="D43" s="493">
        <v>115.4</v>
      </c>
      <c r="E43" s="493">
        <v>108.3</v>
      </c>
      <c r="F43" s="493">
        <v>109.4</v>
      </c>
      <c r="G43" s="493">
        <v>109.9</v>
      </c>
      <c r="H43" s="496">
        <f t="shared" si="6"/>
        <v>0.54545454545453254</v>
      </c>
      <c r="I43" s="494">
        <f t="shared" si="7"/>
        <v>0.27726432532347189</v>
      </c>
      <c r="J43" s="494">
        <f t="shared" si="8"/>
        <v>0</v>
      </c>
      <c r="K43" s="494">
        <f t="shared" si="9"/>
        <v>2.2662889518413607</v>
      </c>
      <c r="L43" s="494">
        <f t="shared" si="10"/>
        <v>0.55147058823530415</v>
      </c>
      <c r="M43" s="494">
        <f t="shared" si="11"/>
        <v>-0.36264732547596168</v>
      </c>
    </row>
    <row r="44" spans="1:13" ht="14.4" x14ac:dyDescent="0.3">
      <c r="A44" s="490">
        <v>43739</v>
      </c>
      <c r="B44" s="493">
        <v>110</v>
      </c>
      <c r="C44" s="493">
        <v>108.2</v>
      </c>
      <c r="D44" s="493">
        <v>115.4</v>
      </c>
      <c r="E44" s="493">
        <v>105.9</v>
      </c>
      <c r="F44" s="493">
        <v>108.8</v>
      </c>
      <c r="G44" s="493">
        <v>110.3</v>
      </c>
      <c r="H44" s="496">
        <f t="shared" si="6"/>
        <v>0.27347310847767403</v>
      </c>
      <c r="I44" s="494">
        <f t="shared" si="7"/>
        <v>-1.3673655423883275</v>
      </c>
      <c r="J44" s="494">
        <f t="shared" si="8"/>
        <v>0.52264808362369308</v>
      </c>
      <c r="K44" s="494">
        <f t="shared" si="9"/>
        <v>1.1461318051575944</v>
      </c>
      <c r="L44" s="494">
        <f t="shared" si="10"/>
        <v>-0.18348623853211166</v>
      </c>
      <c r="M44" s="494">
        <f t="shared" si="11"/>
        <v>1.6589861751151886</v>
      </c>
    </row>
    <row r="45" spans="1:13" ht="14.4" x14ac:dyDescent="0.3">
      <c r="A45" s="490">
        <v>43709</v>
      </c>
      <c r="B45" s="493">
        <v>109.7</v>
      </c>
      <c r="C45" s="493">
        <v>109.7</v>
      </c>
      <c r="D45" s="493">
        <v>114.8</v>
      </c>
      <c r="E45" s="493">
        <v>104.7</v>
      </c>
      <c r="F45" s="493">
        <v>109</v>
      </c>
      <c r="G45" s="493">
        <v>108.5</v>
      </c>
      <c r="H45" s="496">
        <f t="shared" si="6"/>
        <v>-0.72398190045248612</v>
      </c>
      <c r="I45" s="494">
        <f t="shared" si="7"/>
        <v>0.18264840182649777</v>
      </c>
      <c r="J45" s="494">
        <f t="shared" si="8"/>
        <v>1.2345679012345556</v>
      </c>
      <c r="K45" s="494">
        <f t="shared" si="9"/>
        <v>-3.0555555555555571</v>
      </c>
      <c r="L45" s="494">
        <f t="shared" si="10"/>
        <v>-1.8018018018018012</v>
      </c>
      <c r="M45" s="494">
        <f t="shared" si="11"/>
        <v>-1.0938924339106677</v>
      </c>
    </row>
    <row r="46" spans="1:13" ht="14.4" x14ac:dyDescent="0.3">
      <c r="A46" s="490">
        <v>43678</v>
      </c>
      <c r="B46" s="493">
        <v>110.5</v>
      </c>
      <c r="C46" s="493">
        <v>109.5</v>
      </c>
      <c r="D46" s="493">
        <v>113.4</v>
      </c>
      <c r="E46" s="493">
        <v>108</v>
      </c>
      <c r="F46" s="493">
        <v>111</v>
      </c>
      <c r="G46" s="493">
        <v>109.7</v>
      </c>
      <c r="H46" s="496">
        <f t="shared" si="6"/>
        <v>0.91324200913243203</v>
      </c>
      <c r="I46" s="494">
        <f t="shared" si="7"/>
        <v>-0.72529465095195178</v>
      </c>
      <c r="J46" s="494">
        <f t="shared" si="8"/>
        <v>0</v>
      </c>
      <c r="K46" s="494">
        <f t="shared" si="9"/>
        <v>3.9461020211741982</v>
      </c>
      <c r="L46" s="494">
        <f t="shared" si="10"/>
        <v>1.2773722627737385</v>
      </c>
      <c r="M46" s="494">
        <f t="shared" si="11"/>
        <v>1.5740740740740762</v>
      </c>
    </row>
    <row r="47" spans="1:13" ht="14.4" x14ac:dyDescent="0.3">
      <c r="A47" s="490">
        <v>43647</v>
      </c>
      <c r="B47" s="493">
        <v>109.5</v>
      </c>
      <c r="C47" s="493">
        <v>110.3</v>
      </c>
      <c r="D47" s="493">
        <v>113.4</v>
      </c>
      <c r="E47" s="493">
        <v>103.9</v>
      </c>
      <c r="F47" s="493">
        <v>109.6</v>
      </c>
      <c r="G47" s="493">
        <v>108</v>
      </c>
      <c r="H47" s="496">
        <f t="shared" si="6"/>
        <v>-1.5287769784172696</v>
      </c>
      <c r="I47" s="494">
        <f t="shared" si="7"/>
        <v>-2.9903254177660585</v>
      </c>
      <c r="J47" s="494">
        <f t="shared" si="8"/>
        <v>-0.26385224274405061</v>
      </c>
      <c r="K47" s="494">
        <f t="shared" si="9"/>
        <v>-2.0735155513666257</v>
      </c>
      <c r="L47" s="494">
        <f t="shared" si="10"/>
        <v>0.45829514207149202</v>
      </c>
      <c r="M47" s="494">
        <f t="shared" si="11"/>
        <v>-3.9145907473309762</v>
      </c>
    </row>
    <row r="48" spans="1:13" ht="14.4" x14ac:dyDescent="0.3">
      <c r="A48" s="490">
        <v>43617</v>
      </c>
      <c r="B48" s="493">
        <v>111.2</v>
      </c>
      <c r="C48" s="493">
        <v>113.7</v>
      </c>
      <c r="D48" s="493">
        <v>113.7</v>
      </c>
      <c r="E48" s="493">
        <v>106.1</v>
      </c>
      <c r="F48" s="493">
        <v>109.1</v>
      </c>
      <c r="G48" s="493">
        <v>112.4</v>
      </c>
      <c r="H48" s="496">
        <f t="shared" si="6"/>
        <v>2.018348623853214</v>
      </c>
      <c r="I48" s="494">
        <f t="shared" si="7"/>
        <v>4.986149584487535</v>
      </c>
      <c r="J48" s="494">
        <f t="shared" si="8"/>
        <v>1.4272970561998335</v>
      </c>
      <c r="K48" s="494">
        <f t="shared" si="9"/>
        <v>-1.2104283054003844</v>
      </c>
      <c r="L48" s="494">
        <f t="shared" si="10"/>
        <v>1.2059369202226407</v>
      </c>
      <c r="M48" s="494">
        <f t="shared" si="11"/>
        <v>3.308823529411768</v>
      </c>
    </row>
    <row r="49" spans="1:13" ht="14.4" x14ac:dyDescent="0.3">
      <c r="A49" s="490">
        <v>43586</v>
      </c>
      <c r="B49" s="493">
        <v>109</v>
      </c>
      <c r="C49" s="493">
        <v>108.3</v>
      </c>
      <c r="D49" s="493">
        <v>112.1</v>
      </c>
      <c r="E49" s="493">
        <v>107.4</v>
      </c>
      <c r="F49" s="493">
        <v>107.8</v>
      </c>
      <c r="G49" s="493">
        <v>108.8</v>
      </c>
      <c r="H49" s="496">
        <f t="shared" si="6"/>
        <v>-0.54744525547444312</v>
      </c>
      <c r="I49" s="494">
        <f t="shared" si="7"/>
        <v>-1.0958904109589156</v>
      </c>
      <c r="J49" s="494">
        <f t="shared" si="8"/>
        <v>-1.3204225352112644</v>
      </c>
      <c r="K49" s="494">
        <f t="shared" si="9"/>
        <v>1.994301994301992</v>
      </c>
      <c r="L49" s="494">
        <f t="shared" si="10"/>
        <v>-1.1915673693858793</v>
      </c>
      <c r="M49" s="494">
        <f t="shared" si="11"/>
        <v>-0.45745654162854521</v>
      </c>
    </row>
    <row r="50" spans="1:13" ht="14.4" x14ac:dyDescent="0.3">
      <c r="A50" s="490">
        <v>43556</v>
      </c>
      <c r="B50" s="493">
        <v>109.6</v>
      </c>
      <c r="C50" s="493">
        <v>109.5</v>
      </c>
      <c r="D50" s="493">
        <v>113.6</v>
      </c>
      <c r="E50" s="493">
        <v>105.3</v>
      </c>
      <c r="F50" s="493">
        <v>109.1</v>
      </c>
      <c r="G50" s="493">
        <v>109.3</v>
      </c>
      <c r="H50" s="496">
        <f t="shared" si="6"/>
        <v>9.1324200913248887E-2</v>
      </c>
      <c r="I50" s="494">
        <f t="shared" si="7"/>
        <v>-0.54495912806538627</v>
      </c>
      <c r="J50" s="494">
        <f t="shared" si="8"/>
        <v>2.1582733812949471</v>
      </c>
      <c r="K50" s="494">
        <f t="shared" si="9"/>
        <v>-0.8474576271186578</v>
      </c>
      <c r="L50" s="494">
        <f t="shared" si="10"/>
        <v>0.18365472910926428</v>
      </c>
      <c r="M50" s="494">
        <f t="shared" si="11"/>
        <v>-1.3537906137184024</v>
      </c>
    </row>
    <row r="51" spans="1:13" ht="14.4" x14ac:dyDescent="0.3">
      <c r="A51" s="490">
        <v>43525</v>
      </c>
      <c r="B51" s="493">
        <v>109.5</v>
      </c>
      <c r="C51" s="493">
        <v>110.1</v>
      </c>
      <c r="D51" s="493">
        <v>111.2</v>
      </c>
      <c r="E51" s="493">
        <v>106.2</v>
      </c>
      <c r="F51" s="493">
        <v>108.9</v>
      </c>
      <c r="G51" s="493">
        <v>110.8</v>
      </c>
      <c r="H51" s="496">
        <f t="shared" si="6"/>
        <v>0.82872928176796279</v>
      </c>
      <c r="I51" s="494">
        <f t="shared" si="7"/>
        <v>1.8501387604070203</v>
      </c>
      <c r="J51" s="494">
        <f t="shared" si="8"/>
        <v>3.3457249070632002</v>
      </c>
      <c r="K51" s="494">
        <f t="shared" si="9"/>
        <v>1.2392755004766514</v>
      </c>
      <c r="L51" s="494">
        <f t="shared" si="10"/>
        <v>0.27624309392267321</v>
      </c>
      <c r="M51" s="494">
        <f t="shared" si="11"/>
        <v>-1.51111111111112</v>
      </c>
    </row>
    <row r="52" spans="1:13" ht="14.4" x14ac:dyDescent="0.3">
      <c r="A52" s="490">
        <v>43497</v>
      </c>
      <c r="B52" s="493">
        <v>108.6</v>
      </c>
      <c r="C52" s="493">
        <v>108.1</v>
      </c>
      <c r="D52" s="493">
        <v>107.6</v>
      </c>
      <c r="E52" s="493">
        <v>104.9</v>
      </c>
      <c r="F52" s="493">
        <v>108.6</v>
      </c>
      <c r="G52" s="493">
        <v>112.5</v>
      </c>
      <c r="H52" s="496">
        <f t="shared" si="6"/>
        <v>-1.3623978201634799</v>
      </c>
      <c r="I52" s="494">
        <f t="shared" si="7"/>
        <v>-0.91659028414299826</v>
      </c>
      <c r="J52" s="494">
        <f t="shared" si="8"/>
        <v>-4.6099290780141899</v>
      </c>
      <c r="K52" s="494">
        <f t="shared" si="9"/>
        <v>-0.37986704653370396</v>
      </c>
      <c r="L52" s="494">
        <f t="shared" si="10"/>
        <v>-0.9124087591240766</v>
      </c>
      <c r="M52" s="494">
        <f t="shared" si="11"/>
        <v>0</v>
      </c>
    </row>
    <row r="53" spans="1:13" ht="14.4" x14ac:dyDescent="0.3">
      <c r="A53" s="490">
        <v>43466</v>
      </c>
      <c r="B53" s="493">
        <v>110.1</v>
      </c>
      <c r="C53" s="493">
        <v>109.1</v>
      </c>
      <c r="D53" s="493">
        <v>112.8</v>
      </c>
      <c r="E53" s="493">
        <v>105.3</v>
      </c>
      <c r="F53" s="493">
        <v>109.6</v>
      </c>
      <c r="G53" s="493">
        <v>112.5</v>
      </c>
      <c r="H53" s="496">
        <f t="shared" si="6"/>
        <v>-0.27173913043479558</v>
      </c>
      <c r="I53" s="494">
        <f t="shared" si="7"/>
        <v>2.0579981290925957</v>
      </c>
      <c r="J53" s="494">
        <f t="shared" si="8"/>
        <v>-1.5706806282722425</v>
      </c>
      <c r="K53" s="494">
        <f t="shared" si="9"/>
        <v>-0.6603773584905781</v>
      </c>
      <c r="L53" s="494">
        <f t="shared" si="10"/>
        <v>9.1324200913248887E-2</v>
      </c>
      <c r="M53" s="494">
        <f t="shared" si="11"/>
        <v>-0.88105726872245782</v>
      </c>
    </row>
    <row r="54" spans="1:13" ht="14.4" x14ac:dyDescent="0.3">
      <c r="A54" s="490">
        <v>43435</v>
      </c>
      <c r="B54" s="493">
        <v>110.4</v>
      </c>
      <c r="C54" s="493">
        <v>106.9</v>
      </c>
      <c r="D54" s="493">
        <v>114.6</v>
      </c>
      <c r="E54" s="493">
        <v>106</v>
      </c>
      <c r="F54" s="493">
        <v>109.5</v>
      </c>
      <c r="G54" s="493">
        <v>113.5</v>
      </c>
      <c r="H54" s="496">
        <f t="shared" si="6"/>
        <v>1.098901098901095</v>
      </c>
      <c r="I54" s="494">
        <f t="shared" si="7"/>
        <v>-0.83487940630796231</v>
      </c>
      <c r="J54" s="494">
        <f t="shared" si="8"/>
        <v>1.5057573073516295</v>
      </c>
      <c r="K54" s="494">
        <f t="shared" si="9"/>
        <v>-9.4250706880288249E-2</v>
      </c>
      <c r="L54" s="494">
        <f t="shared" si="10"/>
        <v>2.5280898876404621</v>
      </c>
      <c r="M54" s="494">
        <f t="shared" si="11"/>
        <v>1.3392857142857224</v>
      </c>
    </row>
    <row r="55" spans="1:13" ht="14.4" x14ac:dyDescent="0.3">
      <c r="A55" s="490">
        <v>43405</v>
      </c>
      <c r="B55" s="493">
        <v>109.2</v>
      </c>
      <c r="C55" s="493">
        <v>107.8</v>
      </c>
      <c r="D55" s="493">
        <v>112.9</v>
      </c>
      <c r="E55" s="493">
        <v>106.1</v>
      </c>
      <c r="F55" s="493">
        <v>106.8</v>
      </c>
      <c r="G55" s="493">
        <v>112</v>
      </c>
      <c r="H55" s="496">
        <f t="shared" si="6"/>
        <v>0</v>
      </c>
      <c r="I55" s="494">
        <f t="shared" si="7"/>
        <v>-1.1915673693858793</v>
      </c>
      <c r="J55" s="494">
        <f t="shared" si="8"/>
        <v>-0.79086115992969042</v>
      </c>
      <c r="K55" s="494">
        <f t="shared" si="9"/>
        <v>1.8234165067178481</v>
      </c>
      <c r="L55" s="494">
        <f t="shared" si="10"/>
        <v>-0.18691588785047486</v>
      </c>
      <c r="M55" s="494">
        <f t="shared" si="11"/>
        <v>0.99188458070334207</v>
      </c>
    </row>
    <row r="56" spans="1:13" ht="14.4" x14ac:dyDescent="0.3">
      <c r="A56" s="490">
        <v>43374</v>
      </c>
      <c r="B56" s="493">
        <v>109.2</v>
      </c>
      <c r="C56" s="493">
        <v>109.1</v>
      </c>
      <c r="D56" s="493">
        <v>113.8</v>
      </c>
      <c r="E56" s="493">
        <v>104.2</v>
      </c>
      <c r="F56" s="493">
        <v>107</v>
      </c>
      <c r="G56" s="493">
        <v>110.9</v>
      </c>
      <c r="H56" s="496">
        <f t="shared" si="6"/>
        <v>-0.45578851412943777</v>
      </c>
      <c r="I56" s="494">
        <f t="shared" si="7"/>
        <v>0.27573529411763786</v>
      </c>
      <c r="J56" s="494">
        <f t="shared" si="8"/>
        <v>-0.69808027923210147</v>
      </c>
      <c r="K56" s="494">
        <f t="shared" si="9"/>
        <v>-0.38240917782026429</v>
      </c>
      <c r="L56" s="494">
        <f t="shared" si="10"/>
        <v>-0.64995357474467141</v>
      </c>
      <c r="M56" s="494">
        <f t="shared" si="11"/>
        <v>-0.26978417266187193</v>
      </c>
    </row>
    <row r="57" spans="1:13" ht="14.4" x14ac:dyDescent="0.3">
      <c r="A57" s="490">
        <v>43344</v>
      </c>
      <c r="B57" s="493">
        <v>109.7</v>
      </c>
      <c r="C57" s="493">
        <v>108.8</v>
      </c>
      <c r="D57" s="493">
        <v>114.6</v>
      </c>
      <c r="E57" s="493">
        <v>104.6</v>
      </c>
      <c r="F57" s="493">
        <v>107.7</v>
      </c>
      <c r="G57" s="493">
        <v>111.2</v>
      </c>
      <c r="H57" s="496">
        <f t="shared" si="6"/>
        <v>0.54995417048580464</v>
      </c>
      <c r="I57" s="494">
        <f t="shared" si="7"/>
        <v>2.5447690857681522</v>
      </c>
      <c r="J57" s="494">
        <f t="shared" si="8"/>
        <v>8.7336244541475594E-2</v>
      </c>
      <c r="K57" s="494">
        <f t="shared" si="9"/>
        <v>-1.4137606032045227</v>
      </c>
      <c r="L57" s="494">
        <f t="shared" si="10"/>
        <v>-0.18535681186283171</v>
      </c>
      <c r="M57" s="494">
        <f t="shared" si="11"/>
        <v>0.81595648232095641</v>
      </c>
    </row>
    <row r="58" spans="1:13" ht="14.4" x14ac:dyDescent="0.3">
      <c r="A58" s="490">
        <v>43313</v>
      </c>
      <c r="B58" s="493">
        <v>109.1</v>
      </c>
      <c r="C58" s="493">
        <v>106.1</v>
      </c>
      <c r="D58" s="493">
        <v>114.5</v>
      </c>
      <c r="E58" s="493">
        <v>106.1</v>
      </c>
      <c r="F58" s="493">
        <v>107.9</v>
      </c>
      <c r="G58" s="493">
        <v>110.3</v>
      </c>
      <c r="H58" s="496">
        <f t="shared" si="6"/>
        <v>-0.4562043795620383</v>
      </c>
      <c r="I58" s="494">
        <f t="shared" si="7"/>
        <v>-2.6605504587156048</v>
      </c>
      <c r="J58" s="494">
        <f t="shared" si="8"/>
        <v>-0.77989601386482832</v>
      </c>
      <c r="K58" s="494">
        <f t="shared" si="9"/>
        <v>3.4113060428850019</v>
      </c>
      <c r="L58" s="494">
        <f t="shared" si="10"/>
        <v>0.37209302325582883</v>
      </c>
      <c r="M58" s="494">
        <f t="shared" si="11"/>
        <v>-1.1648745519713231</v>
      </c>
    </row>
    <row r="59" spans="1:13" ht="14.4" x14ac:dyDescent="0.3">
      <c r="A59" s="490">
        <v>43282</v>
      </c>
      <c r="B59" s="493">
        <v>109.6</v>
      </c>
      <c r="C59" s="493">
        <v>109</v>
      </c>
      <c r="D59" s="493">
        <v>115.4</v>
      </c>
      <c r="E59" s="493">
        <v>102.6</v>
      </c>
      <c r="F59" s="493">
        <v>107.5</v>
      </c>
      <c r="G59" s="493">
        <v>111.6</v>
      </c>
      <c r="H59" s="496">
        <f t="shared" si="6"/>
        <v>1.3876040703052723</v>
      </c>
      <c r="I59" s="494">
        <f t="shared" si="7"/>
        <v>0</v>
      </c>
      <c r="J59" s="494">
        <f t="shared" si="8"/>
        <v>3.7769784172661787</v>
      </c>
      <c r="K59" s="494">
        <f t="shared" si="9"/>
        <v>-0.58139534883721922</v>
      </c>
      <c r="L59" s="494">
        <f t="shared" si="10"/>
        <v>2.772466539196941</v>
      </c>
      <c r="M59" s="494">
        <f t="shared" si="11"/>
        <v>-8.9525514771722214E-2</v>
      </c>
    </row>
    <row r="60" spans="1:13" ht="14.4" x14ac:dyDescent="0.3">
      <c r="A60" s="490">
        <v>43252</v>
      </c>
      <c r="B60" s="493">
        <v>108.1</v>
      </c>
      <c r="C60" s="493">
        <v>109</v>
      </c>
      <c r="D60" s="493">
        <v>111.2</v>
      </c>
      <c r="E60" s="493">
        <v>103.2</v>
      </c>
      <c r="F60" s="493">
        <v>104.6</v>
      </c>
      <c r="G60" s="493">
        <v>111.7</v>
      </c>
      <c r="H60" s="496">
        <f t="shared" si="6"/>
        <v>-1.3686131386861433</v>
      </c>
      <c r="I60" s="494">
        <f t="shared" si="7"/>
        <v>0.55350553505535061</v>
      </c>
      <c r="J60" s="494">
        <f t="shared" si="8"/>
        <v>-2.882096069868993</v>
      </c>
      <c r="K60" s="494">
        <f t="shared" si="9"/>
        <v>-3.910614525139664</v>
      </c>
      <c r="L60" s="494">
        <f t="shared" si="10"/>
        <v>-1.8761726078799228</v>
      </c>
      <c r="M60" s="494">
        <f t="shared" si="11"/>
        <v>-0.17873100983021573</v>
      </c>
    </row>
    <row r="61" spans="1:13" ht="14.4" x14ac:dyDescent="0.3">
      <c r="A61" s="490">
        <v>43221</v>
      </c>
      <c r="B61" s="493">
        <v>109.6</v>
      </c>
      <c r="C61" s="493">
        <v>108.4</v>
      </c>
      <c r="D61" s="493">
        <v>114.5</v>
      </c>
      <c r="E61" s="493">
        <v>107.4</v>
      </c>
      <c r="F61" s="493">
        <v>106.6</v>
      </c>
      <c r="G61" s="493">
        <v>111.9</v>
      </c>
      <c r="H61" s="496">
        <f t="shared" si="6"/>
        <v>1.3876040703052723</v>
      </c>
      <c r="I61" s="494">
        <f t="shared" si="7"/>
        <v>0.55658627087198909</v>
      </c>
      <c r="J61" s="494">
        <f t="shared" si="8"/>
        <v>1.237842617152964</v>
      </c>
      <c r="K61" s="494">
        <f t="shared" si="9"/>
        <v>4.9853372434017729</v>
      </c>
      <c r="L61" s="494">
        <f t="shared" si="10"/>
        <v>1.0426540284360186</v>
      </c>
      <c r="M61" s="494">
        <f t="shared" si="11"/>
        <v>1.5426497277676958</v>
      </c>
    </row>
    <row r="62" spans="1:13" ht="14.4" x14ac:dyDescent="0.3">
      <c r="A62" s="490">
        <v>43191</v>
      </c>
      <c r="B62" s="493">
        <v>108.1</v>
      </c>
      <c r="C62" s="493">
        <v>107.8</v>
      </c>
      <c r="D62" s="493">
        <v>113.1</v>
      </c>
      <c r="E62" s="493">
        <v>102.3</v>
      </c>
      <c r="F62" s="493">
        <v>105.5</v>
      </c>
      <c r="G62" s="493">
        <v>110.2</v>
      </c>
      <c r="H62" s="496">
        <f t="shared" si="6"/>
        <v>1.028037383177562</v>
      </c>
      <c r="I62" s="494">
        <f t="shared" si="7"/>
        <v>1.5065913370998061</v>
      </c>
      <c r="J62" s="494">
        <f t="shared" si="8"/>
        <v>1.8918918918919019</v>
      </c>
      <c r="K62" s="494">
        <f t="shared" si="9"/>
        <v>-2.3854961832061008</v>
      </c>
      <c r="L62" s="494">
        <f t="shared" si="10"/>
        <v>1.1505273250239583</v>
      </c>
      <c r="M62" s="494">
        <f t="shared" si="11"/>
        <v>1.2867647058823621</v>
      </c>
    </row>
    <row r="63" spans="1:13" ht="14.4" x14ac:dyDescent="0.3">
      <c r="A63" s="490">
        <v>43160</v>
      </c>
      <c r="B63" s="493">
        <v>107</v>
      </c>
      <c r="C63" s="493">
        <v>106.2</v>
      </c>
      <c r="D63" s="493">
        <v>111</v>
      </c>
      <c r="E63" s="493">
        <v>104.8</v>
      </c>
      <c r="F63" s="493">
        <v>104.3</v>
      </c>
      <c r="G63" s="493">
        <v>108.8</v>
      </c>
      <c r="H63" s="496">
        <f t="shared" si="6"/>
        <v>0</v>
      </c>
      <c r="I63" s="494">
        <f t="shared" si="7"/>
        <v>-0.28169014084507182</v>
      </c>
      <c r="J63" s="494">
        <f t="shared" si="8"/>
        <v>1.8348623853210881</v>
      </c>
      <c r="K63" s="494">
        <f t="shared" si="9"/>
        <v>0.67243035542747975</v>
      </c>
      <c r="L63" s="494">
        <f t="shared" si="10"/>
        <v>-0.19138755980861788</v>
      </c>
      <c r="M63" s="494">
        <f t="shared" si="11"/>
        <v>-2.1582733812949755</v>
      </c>
    </row>
    <row r="64" spans="1:13" ht="14.4" x14ac:dyDescent="0.3">
      <c r="A64" s="490">
        <v>43132</v>
      </c>
      <c r="B64" s="493">
        <v>107</v>
      </c>
      <c r="C64" s="493">
        <v>106.5</v>
      </c>
      <c r="D64" s="493">
        <v>109</v>
      </c>
      <c r="E64" s="493">
        <v>104.1</v>
      </c>
      <c r="F64" s="493">
        <v>104.5</v>
      </c>
      <c r="G64" s="493">
        <v>111.2</v>
      </c>
      <c r="H64" s="496">
        <f t="shared" si="6"/>
        <v>-1.0175763182238597</v>
      </c>
      <c r="I64" s="494">
        <f t="shared" si="7"/>
        <v>-9.3808630393994008E-2</v>
      </c>
      <c r="J64" s="494">
        <f t="shared" si="8"/>
        <v>-2.8520499108734469</v>
      </c>
      <c r="K64" s="494">
        <f t="shared" si="9"/>
        <v>0.38572806171647755</v>
      </c>
      <c r="L64" s="494">
        <f t="shared" si="10"/>
        <v>-0.75973409306742212</v>
      </c>
      <c r="M64" s="494">
        <f t="shared" si="11"/>
        <v>-0.26905829596411479</v>
      </c>
    </row>
    <row r="65" spans="1:13" ht="14.4" x14ac:dyDescent="0.3">
      <c r="A65" s="490">
        <v>43101</v>
      </c>
      <c r="B65" s="493">
        <v>108.1</v>
      </c>
      <c r="C65" s="493">
        <v>106.6</v>
      </c>
      <c r="D65" s="493">
        <v>112.2</v>
      </c>
      <c r="E65" s="493">
        <v>103.7</v>
      </c>
      <c r="F65" s="493">
        <v>105.3</v>
      </c>
      <c r="G65" s="493">
        <v>111.5</v>
      </c>
      <c r="H65" s="496">
        <f t="shared" si="6"/>
        <v>0.37140204271122457</v>
      </c>
      <c r="I65" s="494">
        <f t="shared" si="7"/>
        <v>-2.1120293847566671</v>
      </c>
      <c r="J65" s="494">
        <f t="shared" si="8"/>
        <v>2.4657534246575352</v>
      </c>
      <c r="K65" s="494">
        <f t="shared" si="9"/>
        <v>2.2682445759368903</v>
      </c>
      <c r="L65" s="494">
        <f t="shared" si="10"/>
        <v>-0.47258979206048934</v>
      </c>
      <c r="M65" s="494">
        <f t="shared" si="11"/>
        <v>0</v>
      </c>
    </row>
    <row r="66" spans="1:13" ht="14.4" x14ac:dyDescent="0.3">
      <c r="A66" s="490">
        <v>43070</v>
      </c>
      <c r="B66" s="493">
        <v>107.7</v>
      </c>
      <c r="C66" s="493">
        <v>108.9</v>
      </c>
      <c r="D66" s="493">
        <v>109.5</v>
      </c>
      <c r="E66" s="493">
        <v>101.4</v>
      </c>
      <c r="F66" s="493">
        <v>105.8</v>
      </c>
      <c r="G66" s="493">
        <v>111.5</v>
      </c>
      <c r="H66" s="496">
        <f t="shared" si="6"/>
        <v>-9.2764378478662479E-2</v>
      </c>
      <c r="I66" s="494">
        <f t="shared" si="7"/>
        <v>0.55401662049862921</v>
      </c>
      <c r="J66" s="494">
        <f t="shared" si="8"/>
        <v>1.5769944341373048</v>
      </c>
      <c r="K66" s="494">
        <f t="shared" si="9"/>
        <v>-8.4010840108401084</v>
      </c>
      <c r="L66" s="494">
        <f t="shared" si="10"/>
        <v>0.47483380816714771</v>
      </c>
      <c r="M66" s="494">
        <f t="shared" si="11"/>
        <v>0.8137432188065219</v>
      </c>
    </row>
    <row r="67" spans="1:13" ht="14.4" x14ac:dyDescent="0.3">
      <c r="A67" s="490">
        <v>43040</v>
      </c>
      <c r="B67" s="493">
        <v>107.8</v>
      </c>
      <c r="C67" s="493">
        <v>108.3</v>
      </c>
      <c r="D67" s="493">
        <v>107.8</v>
      </c>
      <c r="E67" s="493">
        <v>110.7</v>
      </c>
      <c r="F67" s="493">
        <v>105.3</v>
      </c>
      <c r="G67" s="493">
        <v>110.6</v>
      </c>
      <c r="H67" s="496">
        <f t="shared" si="6"/>
        <v>0.84190832553787232</v>
      </c>
      <c r="I67" s="494">
        <f t="shared" si="7"/>
        <v>1.0261194029850742</v>
      </c>
      <c r="J67" s="494">
        <f t="shared" si="8"/>
        <v>-0.27752081406104878</v>
      </c>
      <c r="K67" s="494">
        <f t="shared" si="9"/>
        <v>6.1361457334611771</v>
      </c>
      <c r="L67" s="494">
        <f t="shared" si="10"/>
        <v>-1.0338345864661704</v>
      </c>
      <c r="M67" s="494">
        <f t="shared" si="11"/>
        <v>1.7479300827966711</v>
      </c>
    </row>
    <row r="68" spans="1:13" ht="14.4" x14ac:dyDescent="0.3">
      <c r="A68" s="490">
        <v>43009</v>
      </c>
      <c r="B68" s="493">
        <v>106.9</v>
      </c>
      <c r="C68" s="493">
        <v>107.2</v>
      </c>
      <c r="D68" s="493">
        <v>108.1</v>
      </c>
      <c r="E68" s="493">
        <v>104.3</v>
      </c>
      <c r="F68" s="493">
        <v>106.4</v>
      </c>
      <c r="G68" s="493">
        <v>108.7</v>
      </c>
      <c r="H68" s="496">
        <f t="shared" si="6"/>
        <v>-0.83487940630796231</v>
      </c>
      <c r="I68" s="494">
        <f t="shared" si="7"/>
        <v>-2.1004566210045681</v>
      </c>
      <c r="J68" s="494">
        <f t="shared" si="8"/>
        <v>-0.18467220683287167</v>
      </c>
      <c r="K68" s="494">
        <f t="shared" si="9"/>
        <v>0</v>
      </c>
      <c r="L68" s="494">
        <f t="shared" si="10"/>
        <v>9.4073377234266786E-2</v>
      </c>
      <c r="M68" s="494">
        <f t="shared" si="11"/>
        <v>-2.0720720720720749</v>
      </c>
    </row>
    <row r="69" spans="1:13" ht="14.4" x14ac:dyDescent="0.3">
      <c r="A69" s="490">
        <v>42979</v>
      </c>
      <c r="B69" s="493">
        <v>107.8</v>
      </c>
      <c r="C69" s="493">
        <v>109.5</v>
      </c>
      <c r="D69" s="493">
        <v>108.3</v>
      </c>
      <c r="E69" s="493">
        <v>104.3</v>
      </c>
      <c r="F69" s="493">
        <v>106.3</v>
      </c>
      <c r="G69" s="493">
        <v>111</v>
      </c>
      <c r="H69" s="496">
        <f t="shared" si="6"/>
        <v>0.37243947858472382</v>
      </c>
      <c r="I69" s="494">
        <f t="shared" si="7"/>
        <v>1.4828544949026821</v>
      </c>
      <c r="J69" s="494">
        <f t="shared" si="8"/>
        <v>-2.7827648114901393</v>
      </c>
      <c r="K69" s="494">
        <f t="shared" si="9"/>
        <v>2.9615004935834151</v>
      </c>
      <c r="L69" s="494">
        <f t="shared" si="10"/>
        <v>0.94966761633428121</v>
      </c>
      <c r="M69" s="494">
        <f t="shared" si="11"/>
        <v>0.72595281306715265</v>
      </c>
    </row>
    <row r="70" spans="1:13" ht="14.4" x14ac:dyDescent="0.3">
      <c r="A70" s="490">
        <v>42948</v>
      </c>
      <c r="B70" s="493">
        <v>107.4</v>
      </c>
      <c r="C70" s="493">
        <v>107.9</v>
      </c>
      <c r="D70" s="493">
        <v>111.4</v>
      </c>
      <c r="E70" s="493">
        <v>101.3</v>
      </c>
      <c r="F70" s="493">
        <v>105.3</v>
      </c>
      <c r="G70" s="493">
        <v>110.2</v>
      </c>
      <c r="H70" s="496">
        <f t="shared" si="6"/>
        <v>0.84507042253521547</v>
      </c>
      <c r="I70" s="494">
        <f t="shared" si="7"/>
        <v>3.8498556304138702</v>
      </c>
      <c r="J70" s="494">
        <f t="shared" si="8"/>
        <v>3.1481481481481381</v>
      </c>
      <c r="K70" s="494">
        <f t="shared" si="9"/>
        <v>-3.7072243346007667</v>
      </c>
      <c r="L70" s="494">
        <f t="shared" si="10"/>
        <v>-0.56657223796034373</v>
      </c>
      <c r="M70" s="494">
        <f t="shared" si="11"/>
        <v>0.54744525547445733</v>
      </c>
    </row>
    <row r="71" spans="1:13" ht="14.4" x14ac:dyDescent="0.3">
      <c r="A71" s="490">
        <v>42917</v>
      </c>
      <c r="B71" s="493">
        <v>106.5</v>
      </c>
      <c r="C71" s="493">
        <v>103.9</v>
      </c>
      <c r="D71" s="493">
        <v>108</v>
      </c>
      <c r="E71" s="493">
        <v>105.2</v>
      </c>
      <c r="F71" s="493">
        <v>105.9</v>
      </c>
      <c r="G71" s="493">
        <v>109.6</v>
      </c>
      <c r="H71" s="496">
        <f t="shared" si="6"/>
        <v>-0.56022408963585235</v>
      </c>
      <c r="I71" s="494">
        <f t="shared" si="7"/>
        <v>-4.1512915129151367</v>
      </c>
      <c r="J71" s="494">
        <f t="shared" si="8"/>
        <v>-1.818181818181813</v>
      </c>
      <c r="K71" s="494">
        <f t="shared" si="9"/>
        <v>1.5444015444015662</v>
      </c>
      <c r="L71" s="494">
        <f t="shared" si="10"/>
        <v>0.9532888465205076</v>
      </c>
      <c r="M71" s="494">
        <f t="shared" si="11"/>
        <v>0.82796688132474117</v>
      </c>
    </row>
    <row r="72" spans="1:13" ht="14.4" x14ac:dyDescent="0.3">
      <c r="A72" s="490">
        <v>42887</v>
      </c>
      <c r="B72" s="493">
        <v>107.1</v>
      </c>
      <c r="C72" s="493">
        <v>108.4</v>
      </c>
      <c r="D72" s="493">
        <v>110</v>
      </c>
      <c r="E72" s="493">
        <v>103.6</v>
      </c>
      <c r="F72" s="493">
        <v>104.9</v>
      </c>
      <c r="G72" s="493">
        <v>108.7</v>
      </c>
      <c r="H72" s="496">
        <f t="shared" si="6"/>
        <v>0.56338028169014365</v>
      </c>
      <c r="I72" s="494">
        <f t="shared" si="7"/>
        <v>9.2336103416428728E-2</v>
      </c>
      <c r="J72" s="494">
        <f t="shared" si="8"/>
        <v>3.4807149576669758</v>
      </c>
      <c r="K72" s="494">
        <f t="shared" si="9"/>
        <v>1.0731707317073216</v>
      </c>
      <c r="L72" s="494">
        <f t="shared" si="10"/>
        <v>0</v>
      </c>
      <c r="M72" s="494">
        <f t="shared" si="11"/>
        <v>-1.181818181818187</v>
      </c>
    </row>
    <row r="73" spans="1:13" ht="14.4" x14ac:dyDescent="0.3">
      <c r="A73" s="490">
        <v>42856</v>
      </c>
      <c r="B73" s="493">
        <v>106.5</v>
      </c>
      <c r="C73" s="493">
        <v>108.3</v>
      </c>
      <c r="D73" s="493">
        <v>106.3</v>
      </c>
      <c r="E73" s="493">
        <v>102.5</v>
      </c>
      <c r="F73" s="493">
        <v>104.9</v>
      </c>
      <c r="G73" s="493">
        <v>110</v>
      </c>
      <c r="H73" s="496">
        <f t="shared" si="6"/>
        <v>0.47169811320755173</v>
      </c>
      <c r="I73" s="494">
        <f t="shared" si="7"/>
        <v>-9.2250922509222733E-2</v>
      </c>
      <c r="J73" s="494">
        <f t="shared" si="8"/>
        <v>-0.28142589118198202</v>
      </c>
      <c r="K73" s="494">
        <f t="shared" si="9"/>
        <v>-3.3018867924528337</v>
      </c>
      <c r="L73" s="494">
        <f t="shared" si="10"/>
        <v>2.44140625</v>
      </c>
      <c r="M73" s="494">
        <f t="shared" si="11"/>
        <v>1.6635859519408456</v>
      </c>
    </row>
    <row r="74" spans="1:13" ht="14.4" x14ac:dyDescent="0.3">
      <c r="A74" s="490">
        <v>42826</v>
      </c>
      <c r="B74" s="493">
        <v>106</v>
      </c>
      <c r="C74" s="493">
        <v>108.4</v>
      </c>
      <c r="D74" s="493">
        <v>106.6</v>
      </c>
      <c r="E74" s="493">
        <v>106</v>
      </c>
      <c r="F74" s="493">
        <v>102.4</v>
      </c>
      <c r="G74" s="493">
        <v>108.2</v>
      </c>
      <c r="H74" s="496">
        <f t="shared" si="6"/>
        <v>0.18903591682419574</v>
      </c>
      <c r="I74" s="494">
        <f t="shared" si="7"/>
        <v>1.2138188608777085</v>
      </c>
      <c r="J74" s="494">
        <f t="shared" si="8"/>
        <v>9.389671361500973E-2</v>
      </c>
      <c r="K74" s="494">
        <f t="shared" si="9"/>
        <v>3.8197845249755176</v>
      </c>
      <c r="L74" s="494">
        <f t="shared" si="10"/>
        <v>-1.7274472168905817</v>
      </c>
      <c r="M74" s="494">
        <f t="shared" si="11"/>
        <v>-0.6427915518824534</v>
      </c>
    </row>
    <row r="75" spans="1:13" ht="14.4" x14ac:dyDescent="0.3">
      <c r="A75" s="490">
        <v>42795</v>
      </c>
      <c r="B75" s="493">
        <v>105.8</v>
      </c>
      <c r="C75" s="493">
        <v>107.1</v>
      </c>
      <c r="D75" s="493">
        <v>106.5</v>
      </c>
      <c r="E75" s="493">
        <v>102.1</v>
      </c>
      <c r="F75" s="493">
        <v>104.2</v>
      </c>
      <c r="G75" s="493">
        <v>108.9</v>
      </c>
      <c r="H75" s="496">
        <f t="shared" si="6"/>
        <v>0.85795996186843126</v>
      </c>
      <c r="I75" s="494">
        <f t="shared" si="7"/>
        <v>0</v>
      </c>
      <c r="J75" s="494">
        <f t="shared" si="8"/>
        <v>0.66162570888468508</v>
      </c>
      <c r="K75" s="494">
        <f t="shared" si="9"/>
        <v>1.4910536779324133</v>
      </c>
      <c r="L75" s="494">
        <f t="shared" si="10"/>
        <v>0.77369439071566148</v>
      </c>
      <c r="M75" s="494">
        <f t="shared" si="11"/>
        <v>1.775700934579433</v>
      </c>
    </row>
    <row r="76" spans="1:13" ht="14.4" x14ac:dyDescent="0.3">
      <c r="A76" s="490">
        <v>42767</v>
      </c>
      <c r="B76" s="493">
        <v>104.9</v>
      </c>
      <c r="C76" s="493">
        <v>107.1</v>
      </c>
      <c r="D76" s="493">
        <v>105.8</v>
      </c>
      <c r="E76" s="493">
        <v>100.6</v>
      </c>
      <c r="F76" s="493">
        <v>103.4</v>
      </c>
      <c r="G76" s="493">
        <v>107</v>
      </c>
      <c r="H76" s="496">
        <f t="shared" si="6"/>
        <v>0.96246390760346401</v>
      </c>
      <c r="I76" s="494">
        <f t="shared" si="7"/>
        <v>2.1946564885496116</v>
      </c>
      <c r="J76" s="494">
        <f t="shared" si="8"/>
        <v>0.66603235014272855</v>
      </c>
      <c r="K76" s="494">
        <f t="shared" si="9"/>
        <v>0.59999999999999432</v>
      </c>
      <c r="L76" s="494">
        <f t="shared" si="10"/>
        <v>0.87804878048780211</v>
      </c>
      <c r="M76" s="494">
        <f t="shared" si="11"/>
        <v>0.46948356807511971</v>
      </c>
    </row>
    <row r="77" spans="1:13" ht="14.4" x14ac:dyDescent="0.3">
      <c r="A77" s="490">
        <v>42736</v>
      </c>
      <c r="B77" s="493">
        <v>103.9</v>
      </c>
      <c r="C77" s="493">
        <v>104.8</v>
      </c>
      <c r="D77" s="493">
        <v>105.1</v>
      </c>
      <c r="E77" s="493">
        <v>100</v>
      </c>
      <c r="F77" s="493">
        <v>102.5</v>
      </c>
      <c r="G77" s="493">
        <v>106.5</v>
      </c>
      <c r="H77" s="497"/>
      <c r="I77" s="493"/>
      <c r="J77" s="493"/>
      <c r="K77" s="493"/>
      <c r="L77" s="493"/>
      <c r="M77" s="493"/>
    </row>
  </sheetData>
  <mergeCells count="5">
    <mergeCell ref="H3:M3"/>
    <mergeCell ref="K1:M1"/>
    <mergeCell ref="B3:G3"/>
    <mergeCell ref="H4:M4"/>
    <mergeCell ref="B4:G4"/>
  </mergeCells>
  <conditionalFormatting sqref="H14:M76">
    <cfRule type="cellIs" dxfId="166" priority="3" operator="lessThan">
      <formula>0</formula>
    </cfRule>
    <cfRule type="cellIs" dxfId="165" priority="4" operator="greaterThan">
      <formula>0</formula>
    </cfRule>
  </conditionalFormatting>
  <hyperlinks>
    <hyperlink ref="A2" r:id="rId1" tooltip="Link zur Fußnote 1" xr:uid="{3ACABE52-9FBC-459C-87EB-BB24B9FACF7D}"/>
    <hyperlink ref="K1:M1" location="Übersicht!A1" display="zurück zur Überischt" xr:uid="{E38AA5C9-B583-4059-B7B1-7439D0BF19CB}"/>
  </hyperlinks>
  <pageMargins left="0.7" right="0.7" top="0.78740157499999996" bottom="0.78740157499999996"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6ED57-28E9-498D-9F4A-3F4C62C228BE}">
  <sheetPr codeName="Tabelle34"/>
  <dimension ref="A1:Q317"/>
  <sheetViews>
    <sheetView zoomScale="90" zoomScaleNormal="90" workbookViewId="0">
      <pane xSplit="1" ySplit="5" topLeftCell="B6" activePane="bottomRight" state="frozen"/>
      <selection pane="topRight" activeCell="H12" sqref="H12"/>
      <selection pane="bottomLeft" activeCell="H12" sqref="H12"/>
      <selection pane="bottomRight" activeCell="A2" sqref="A2"/>
    </sheetView>
  </sheetViews>
  <sheetFormatPr baseColWidth="10" defaultColWidth="0" defaultRowHeight="13.8" x14ac:dyDescent="0.3"/>
  <cols>
    <col min="1" max="1" width="13.109375" style="30" customWidth="1"/>
    <col min="2" max="2" width="5.6640625" style="30" bestFit="1" customWidth="1"/>
    <col min="3" max="3" width="20.6640625" style="30" customWidth="1"/>
    <col min="4" max="4" width="5.6640625" style="30" bestFit="1" customWidth="1"/>
    <col min="5" max="5" width="14.5546875" style="30" bestFit="1" customWidth="1"/>
    <col min="6" max="6" width="14.109375" style="30" customWidth="1"/>
    <col min="7" max="7" width="17.33203125" style="30" customWidth="1"/>
    <col min="8" max="8" width="12.5546875" style="30" customWidth="1"/>
    <col min="9" max="17" width="11.44140625" style="30" customWidth="1"/>
    <col min="18" max="16384" width="0" style="30" hidden="1"/>
  </cols>
  <sheetData>
    <row r="1" spans="1:17" ht="25.8" x14ac:dyDescent="0.5">
      <c r="A1" s="28" t="s">
        <v>35</v>
      </c>
      <c r="F1" s="31"/>
      <c r="G1" s="31"/>
      <c r="M1" s="63"/>
      <c r="N1" s="63"/>
      <c r="O1" s="552" t="s">
        <v>268</v>
      </c>
      <c r="P1" s="552"/>
      <c r="Q1" s="552"/>
    </row>
    <row r="2" spans="1:17" x14ac:dyDescent="0.3">
      <c r="A2" s="32" t="s">
        <v>269</v>
      </c>
    </row>
    <row r="3" spans="1:17" x14ac:dyDescent="0.3">
      <c r="E3" s="33"/>
      <c r="F3" s="33"/>
      <c r="G3" s="33"/>
    </row>
    <row r="4" spans="1:17" ht="27" customHeight="1" x14ac:dyDescent="0.3">
      <c r="A4" s="34" t="s">
        <v>368</v>
      </c>
      <c r="B4" s="551" t="s">
        <v>272</v>
      </c>
      <c r="C4" s="551"/>
      <c r="D4" s="551" t="s">
        <v>499</v>
      </c>
      <c r="E4" s="551"/>
      <c r="F4" s="551"/>
      <c r="G4" s="551"/>
      <c r="H4" s="33" t="s">
        <v>272</v>
      </c>
    </row>
    <row r="5" spans="1:17" ht="41.4" x14ac:dyDescent="0.3">
      <c r="A5" s="35"/>
      <c r="B5" s="33" t="s">
        <v>274</v>
      </c>
      <c r="C5" s="33" t="s">
        <v>275</v>
      </c>
      <c r="D5" s="33" t="s">
        <v>274</v>
      </c>
      <c r="E5" s="33" t="s">
        <v>276</v>
      </c>
      <c r="F5" s="33" t="s">
        <v>389</v>
      </c>
      <c r="G5" s="33" t="s">
        <v>345</v>
      </c>
      <c r="H5" s="33" t="s">
        <v>390</v>
      </c>
      <c r="I5" s="33" t="s">
        <v>391</v>
      </c>
    </row>
    <row r="6" spans="1:17" x14ac:dyDescent="0.3">
      <c r="A6" s="37">
        <v>44896</v>
      </c>
      <c r="B6" s="38"/>
      <c r="C6" s="38"/>
      <c r="D6" s="38"/>
      <c r="E6" s="38"/>
      <c r="F6" s="151"/>
      <c r="G6" s="29"/>
      <c r="H6" s="29"/>
      <c r="I6" s="39"/>
    </row>
    <row r="7" spans="1:17" x14ac:dyDescent="0.3">
      <c r="A7" s="37">
        <v>44866</v>
      </c>
      <c r="B7" s="38"/>
      <c r="C7" s="38"/>
      <c r="D7" s="38"/>
      <c r="E7" s="38"/>
      <c r="F7" s="151"/>
      <c r="G7" s="29"/>
      <c r="H7" s="29"/>
      <c r="I7" s="39"/>
    </row>
    <row r="8" spans="1:17" x14ac:dyDescent="0.3">
      <c r="A8" s="37">
        <v>44835</v>
      </c>
      <c r="B8" s="38"/>
      <c r="C8" s="38"/>
      <c r="D8" s="38"/>
      <c r="E8" s="38"/>
      <c r="F8" s="151"/>
      <c r="G8" s="29"/>
      <c r="H8" s="29"/>
      <c r="I8" s="39"/>
    </row>
    <row r="9" spans="1:17" x14ac:dyDescent="0.3">
      <c r="A9" s="37">
        <v>44805</v>
      </c>
      <c r="B9" s="38"/>
      <c r="C9" s="38"/>
      <c r="D9" s="38"/>
      <c r="E9" s="38"/>
      <c r="F9" s="151"/>
      <c r="G9" s="29"/>
      <c r="H9" s="29"/>
      <c r="I9" s="39"/>
    </row>
    <row r="10" spans="1:17" x14ac:dyDescent="0.3">
      <c r="A10" s="37">
        <v>44774</v>
      </c>
      <c r="B10" s="38"/>
      <c r="C10" s="38"/>
      <c r="D10" s="38"/>
      <c r="E10" s="38"/>
      <c r="F10" s="151"/>
      <c r="G10" s="29"/>
      <c r="H10" s="29"/>
      <c r="I10" s="39"/>
    </row>
    <row r="11" spans="1:17" x14ac:dyDescent="0.3">
      <c r="A11" s="37">
        <v>44743</v>
      </c>
      <c r="B11" s="38"/>
      <c r="C11" s="38"/>
      <c r="D11" s="38"/>
      <c r="E11" s="38"/>
      <c r="F11" s="151"/>
      <c r="G11" s="29"/>
      <c r="H11" s="29"/>
      <c r="I11" s="39"/>
    </row>
    <row r="12" spans="1:17" x14ac:dyDescent="0.3">
      <c r="A12" s="37">
        <v>44713</v>
      </c>
      <c r="B12" s="38"/>
      <c r="C12" s="38"/>
      <c r="D12" s="38"/>
      <c r="E12" s="38"/>
      <c r="F12" s="151"/>
      <c r="G12" s="29"/>
      <c r="H12" s="29"/>
      <c r="I12" s="39"/>
    </row>
    <row r="13" spans="1:17" x14ac:dyDescent="0.3">
      <c r="A13" s="37">
        <v>44682</v>
      </c>
      <c r="B13" s="38">
        <v>120</v>
      </c>
      <c r="C13" s="38">
        <v>5.4</v>
      </c>
      <c r="D13" s="38">
        <v>114.3</v>
      </c>
      <c r="E13" s="38">
        <v>-0.3</v>
      </c>
      <c r="F13" s="151"/>
      <c r="G13" s="29"/>
      <c r="H13" s="29"/>
      <c r="I13" s="39"/>
    </row>
    <row r="14" spans="1:17" x14ac:dyDescent="0.3">
      <c r="A14" s="37">
        <v>44652</v>
      </c>
      <c r="B14" s="38">
        <v>111.4</v>
      </c>
      <c r="C14" s="38">
        <v>-5</v>
      </c>
      <c r="D14" s="38">
        <v>114.6</v>
      </c>
      <c r="E14" s="38">
        <v>-0.6</v>
      </c>
      <c r="F14" s="151"/>
      <c r="G14" s="29"/>
      <c r="H14" s="29"/>
      <c r="I14" s="39"/>
    </row>
    <row r="15" spans="1:17" x14ac:dyDescent="0.3">
      <c r="A15" s="37">
        <v>44621</v>
      </c>
      <c r="B15" s="38">
        <v>131.1</v>
      </c>
      <c r="C15" s="38">
        <v>-1.6</v>
      </c>
      <c r="D15" s="38">
        <v>115.3</v>
      </c>
      <c r="E15" s="38">
        <v>-1.4</v>
      </c>
      <c r="F15" s="151">
        <f>AVERAGE(D15:D28)</f>
        <v>115.64999999999999</v>
      </c>
      <c r="G15" s="29">
        <f>F15/F18*100-100</f>
        <v>0.10510696179051138</v>
      </c>
      <c r="H15" s="29"/>
      <c r="I15" s="39"/>
    </row>
    <row r="16" spans="1:17" x14ac:dyDescent="0.3">
      <c r="A16" s="37">
        <v>44593</v>
      </c>
      <c r="B16" s="38">
        <v>113.3</v>
      </c>
      <c r="C16" s="38">
        <v>4.2</v>
      </c>
      <c r="D16" s="38">
        <v>116.9</v>
      </c>
      <c r="E16" s="38">
        <v>0.6</v>
      </c>
      <c r="F16" s="151"/>
      <c r="G16" s="29"/>
      <c r="H16" s="29"/>
      <c r="I16" s="39"/>
    </row>
    <row r="17" spans="1:9" x14ac:dyDescent="0.3">
      <c r="A17" s="37">
        <v>44562</v>
      </c>
      <c r="B17" s="38">
        <v>109</v>
      </c>
      <c r="C17" s="38">
        <v>4.8</v>
      </c>
      <c r="D17" s="38">
        <v>116.2</v>
      </c>
      <c r="E17" s="38">
        <v>-0.9</v>
      </c>
      <c r="F17" s="151"/>
      <c r="G17" s="29"/>
      <c r="H17" s="29"/>
      <c r="I17" s="39"/>
    </row>
    <row r="18" spans="1:9" x14ac:dyDescent="0.3">
      <c r="A18" s="37">
        <v>44531</v>
      </c>
      <c r="B18" s="38">
        <v>107.8</v>
      </c>
      <c r="C18" s="38">
        <v>3.1</v>
      </c>
      <c r="D18" s="38">
        <v>117.3</v>
      </c>
      <c r="E18" s="38">
        <v>0.9</v>
      </c>
      <c r="F18" s="151">
        <f>AVERAGE(D18:D31)</f>
        <v>115.52857142857144</v>
      </c>
      <c r="G18" s="29">
        <f>F18/F21*100-100</f>
        <v>0.62838300255087631</v>
      </c>
      <c r="H18" s="29">
        <f>AVERAGE(B18:B40)</f>
        <v>113.96956521739131</v>
      </c>
      <c r="I18" s="39">
        <f>AVERAGE(D18:D40)</f>
        <v>113.07826086956523</v>
      </c>
    </row>
    <row r="19" spans="1:9" x14ac:dyDescent="0.3">
      <c r="A19" s="37">
        <v>44501</v>
      </c>
      <c r="B19" s="38">
        <v>124</v>
      </c>
      <c r="C19" s="38">
        <v>3.2</v>
      </c>
      <c r="D19" s="38">
        <v>116.3</v>
      </c>
      <c r="E19" s="38">
        <v>1</v>
      </c>
      <c r="F19" s="151"/>
      <c r="G19" s="29"/>
      <c r="H19" s="29"/>
      <c r="I19" s="39"/>
    </row>
    <row r="20" spans="1:9" x14ac:dyDescent="0.3">
      <c r="A20" s="37">
        <v>44470</v>
      </c>
      <c r="B20" s="38">
        <v>119.5</v>
      </c>
      <c r="C20" s="38">
        <v>-2</v>
      </c>
      <c r="D20" s="38">
        <v>115.2</v>
      </c>
      <c r="E20" s="38">
        <v>1.4</v>
      </c>
      <c r="F20" s="151"/>
      <c r="G20" s="29"/>
      <c r="H20" s="29"/>
      <c r="I20" s="39"/>
    </row>
    <row r="21" spans="1:9" x14ac:dyDescent="0.3">
      <c r="A21" s="37">
        <v>44440</v>
      </c>
      <c r="B21" s="38">
        <v>118.7</v>
      </c>
      <c r="C21" s="38">
        <v>0.3</v>
      </c>
      <c r="D21" s="38">
        <v>113.6</v>
      </c>
      <c r="E21" s="38">
        <v>0.2</v>
      </c>
      <c r="F21" s="151">
        <f>AVERAGE(D21:D34)</f>
        <v>114.80714285714285</v>
      </c>
      <c r="G21" s="29">
        <f>F21/F24*100-100</f>
        <v>1.2217394042445875</v>
      </c>
      <c r="H21" s="29"/>
      <c r="I21" s="39"/>
    </row>
    <row r="22" spans="1:9" x14ac:dyDescent="0.3">
      <c r="A22" s="37">
        <v>44409</v>
      </c>
      <c r="B22" s="38">
        <v>109.4</v>
      </c>
      <c r="C22" s="38">
        <v>4.7</v>
      </c>
      <c r="D22" s="38">
        <v>113.4</v>
      </c>
      <c r="E22" s="38">
        <v>-2</v>
      </c>
      <c r="F22" s="151"/>
      <c r="G22" s="29"/>
      <c r="H22" s="29"/>
      <c r="I22" s="39"/>
    </row>
    <row r="23" spans="1:9" x14ac:dyDescent="0.3">
      <c r="A23" s="37">
        <v>44378</v>
      </c>
      <c r="B23" s="38">
        <v>117.4</v>
      </c>
      <c r="C23" s="38">
        <v>0.5</v>
      </c>
      <c r="D23" s="38">
        <v>115.7</v>
      </c>
      <c r="E23" s="38">
        <v>-0.9</v>
      </c>
      <c r="F23" s="151"/>
      <c r="G23" s="29"/>
      <c r="H23" s="29"/>
      <c r="I23" s="39"/>
    </row>
    <row r="24" spans="1:9" x14ac:dyDescent="0.3">
      <c r="A24" s="37">
        <v>44348</v>
      </c>
      <c r="B24" s="38">
        <v>122.7</v>
      </c>
      <c r="C24" s="38">
        <v>11.7</v>
      </c>
      <c r="D24" s="38">
        <v>116.8</v>
      </c>
      <c r="E24" s="38">
        <v>0.2</v>
      </c>
      <c r="F24" s="151">
        <f>AVERAGE(D24:D37)</f>
        <v>113.42142857142858</v>
      </c>
      <c r="G24" s="29">
        <f>F24/F27*100-100</f>
        <v>1.8145678379071626</v>
      </c>
      <c r="H24" s="29"/>
      <c r="I24" s="39"/>
    </row>
    <row r="25" spans="1:9" x14ac:dyDescent="0.3">
      <c r="A25" s="37">
        <v>44317</v>
      </c>
      <c r="B25" s="38">
        <v>113.8</v>
      </c>
      <c r="C25" s="38">
        <v>12.1</v>
      </c>
      <c r="D25" s="38">
        <v>116.6</v>
      </c>
      <c r="E25" s="38">
        <v>0.3</v>
      </c>
      <c r="F25" s="151"/>
      <c r="G25" s="29"/>
      <c r="H25" s="29"/>
      <c r="I25" s="39"/>
    </row>
    <row r="26" spans="1:9" x14ac:dyDescent="0.3">
      <c r="A26" s="37">
        <v>44287</v>
      </c>
      <c r="B26" s="38">
        <v>117.3</v>
      </c>
      <c r="C26" s="38">
        <v>19.2</v>
      </c>
      <c r="D26" s="38">
        <v>116.3</v>
      </c>
      <c r="E26" s="38">
        <v>-0.9</v>
      </c>
      <c r="F26" s="151"/>
      <c r="G26" s="29"/>
      <c r="H26" s="29"/>
      <c r="I26" s="39"/>
    </row>
    <row r="27" spans="1:9" x14ac:dyDescent="0.3">
      <c r="A27" s="37">
        <v>44256</v>
      </c>
      <c r="B27" s="38">
        <v>133.19999999999999</v>
      </c>
      <c r="C27" s="38">
        <v>12.1</v>
      </c>
      <c r="D27" s="38">
        <v>117.3</v>
      </c>
      <c r="E27" s="38">
        <v>4.5</v>
      </c>
      <c r="F27" s="151">
        <f>AVERAGE(D27:D40)</f>
        <v>111.39999999999999</v>
      </c>
      <c r="G27" s="29">
        <f>F27/F30*100-100</f>
        <v>0.49616599007666196</v>
      </c>
      <c r="H27" s="29"/>
      <c r="I27" s="39"/>
    </row>
    <row r="28" spans="1:9" x14ac:dyDescent="0.3">
      <c r="A28" s="37">
        <v>44228</v>
      </c>
      <c r="B28" s="38">
        <v>108.7</v>
      </c>
      <c r="C28" s="38">
        <v>-1.2</v>
      </c>
      <c r="D28" s="38">
        <v>112.2</v>
      </c>
      <c r="E28" s="38">
        <v>-2.4</v>
      </c>
      <c r="F28" s="151"/>
      <c r="G28" s="29"/>
      <c r="H28" s="29"/>
      <c r="I28" s="39"/>
    </row>
    <row r="29" spans="1:9" x14ac:dyDescent="0.3">
      <c r="A29" s="37">
        <v>44197</v>
      </c>
      <c r="B29" s="38">
        <v>104</v>
      </c>
      <c r="C29" s="38">
        <v>-5.8</v>
      </c>
      <c r="D29" s="38">
        <v>115</v>
      </c>
      <c r="E29" s="38">
        <v>-2.4</v>
      </c>
      <c r="F29" s="151"/>
      <c r="G29" s="29"/>
      <c r="H29" s="29"/>
      <c r="I29" s="39"/>
    </row>
    <row r="30" spans="1:9" x14ac:dyDescent="0.3">
      <c r="A30" s="37">
        <v>44166</v>
      </c>
      <c r="B30" s="38">
        <v>104.6</v>
      </c>
      <c r="C30" s="38">
        <v>13.4</v>
      </c>
      <c r="D30" s="38">
        <v>117.8</v>
      </c>
      <c r="E30" s="38">
        <v>3.4</v>
      </c>
      <c r="F30" s="151">
        <f>AVERAGE(D30:D43)</f>
        <v>110.85</v>
      </c>
      <c r="G30" s="29">
        <f>F30/F33*100-100</f>
        <v>-1.1150758251560973</v>
      </c>
      <c r="H30" s="29">
        <f>AVERAGE(B30:B52)</f>
        <v>111.59565217391304</v>
      </c>
      <c r="I30" s="39">
        <f>AVERAGE(D30:D52)</f>
        <v>111.52173913043477</v>
      </c>
    </row>
    <row r="31" spans="1:9" x14ac:dyDescent="0.3">
      <c r="A31" s="37">
        <v>44136</v>
      </c>
      <c r="B31" s="38">
        <v>120.1</v>
      </c>
      <c r="C31" s="38">
        <v>4.3</v>
      </c>
      <c r="D31" s="38">
        <v>113.9</v>
      </c>
      <c r="E31" s="38">
        <v>0.5</v>
      </c>
      <c r="F31" s="151"/>
      <c r="G31" s="29"/>
      <c r="H31" s="173"/>
      <c r="I31" s="173"/>
    </row>
    <row r="32" spans="1:9" x14ac:dyDescent="0.3">
      <c r="A32" s="37">
        <v>44105</v>
      </c>
      <c r="B32" s="38">
        <v>122</v>
      </c>
      <c r="C32" s="38">
        <v>1.8</v>
      </c>
      <c r="D32" s="38">
        <v>113.3</v>
      </c>
      <c r="E32" s="38">
        <v>0.2</v>
      </c>
      <c r="F32" s="151"/>
      <c r="G32" s="29"/>
      <c r="H32" s="173"/>
      <c r="I32" s="173"/>
    </row>
    <row r="33" spans="1:9" x14ac:dyDescent="0.3">
      <c r="A33" s="37">
        <v>44075</v>
      </c>
      <c r="B33" s="38">
        <v>118.3</v>
      </c>
      <c r="C33" s="38">
        <v>5.2</v>
      </c>
      <c r="D33" s="38">
        <v>113.1</v>
      </c>
      <c r="E33" s="38">
        <v>0.7</v>
      </c>
      <c r="F33" s="151">
        <f>AVERAGE(D33:D35)</f>
        <v>112.09999999999998</v>
      </c>
      <c r="G33" s="29">
        <f>F33/F36*100-100</f>
        <v>8.5188770571151764</v>
      </c>
      <c r="H33" s="173"/>
      <c r="I33" s="173"/>
    </row>
    <row r="34" spans="1:9" x14ac:dyDescent="0.3">
      <c r="A34" s="37">
        <v>44044</v>
      </c>
      <c r="B34" s="38">
        <v>104.5</v>
      </c>
      <c r="C34" s="38">
        <v>-2.7</v>
      </c>
      <c r="D34" s="38">
        <v>112.3</v>
      </c>
      <c r="E34" s="38">
        <v>1.3</v>
      </c>
      <c r="F34" s="151"/>
      <c r="G34" s="29"/>
      <c r="H34" s="173"/>
      <c r="I34" s="173"/>
    </row>
    <row r="35" spans="1:9" x14ac:dyDescent="0.3">
      <c r="A35" s="37">
        <v>44013</v>
      </c>
      <c r="B35" s="38">
        <v>116.8</v>
      </c>
      <c r="C35" s="38">
        <v>-1.9</v>
      </c>
      <c r="D35" s="38">
        <v>110.9</v>
      </c>
      <c r="E35" s="38">
        <v>2.2000000000000002</v>
      </c>
      <c r="F35" s="151"/>
      <c r="G35" s="29"/>
      <c r="H35" s="173"/>
      <c r="I35" s="173"/>
    </row>
    <row r="36" spans="1:9" x14ac:dyDescent="0.3">
      <c r="A36" s="37">
        <v>43983</v>
      </c>
      <c r="B36" s="38">
        <v>109.8</v>
      </c>
      <c r="C36" s="38">
        <v>3.6</v>
      </c>
      <c r="D36" s="38">
        <v>108.5</v>
      </c>
      <c r="E36" s="38">
        <v>4.4000000000000004</v>
      </c>
      <c r="F36" s="151">
        <f>AVERAGE(D36:D38)</f>
        <v>103.3</v>
      </c>
      <c r="G36" s="29">
        <f>F36/F39*100-100</f>
        <v>-8.1505631298162342</v>
      </c>
      <c r="H36" s="173"/>
      <c r="I36" s="173"/>
    </row>
    <row r="37" spans="1:9" x14ac:dyDescent="0.3">
      <c r="A37" s="37">
        <v>43952</v>
      </c>
      <c r="B37" s="38">
        <v>101.5</v>
      </c>
      <c r="C37" s="38">
        <v>-13.8</v>
      </c>
      <c r="D37" s="38">
        <v>103.9</v>
      </c>
      <c r="E37" s="38">
        <v>6.6</v>
      </c>
      <c r="F37" s="151"/>
      <c r="G37" s="29"/>
      <c r="H37" s="173"/>
      <c r="I37" s="173"/>
    </row>
    <row r="38" spans="1:9" x14ac:dyDescent="0.3">
      <c r="A38" s="37">
        <v>43922</v>
      </c>
      <c r="B38" s="38">
        <v>98.4</v>
      </c>
      <c r="C38" s="38">
        <v>-13.8</v>
      </c>
      <c r="D38" s="38">
        <v>97.5</v>
      </c>
      <c r="E38" s="38">
        <v>-10.199999999999999</v>
      </c>
      <c r="F38" s="151"/>
      <c r="G38" s="29"/>
      <c r="H38" s="173"/>
      <c r="I38" s="173"/>
    </row>
    <row r="39" spans="1:9" x14ac:dyDescent="0.3">
      <c r="A39" s="37">
        <v>43891</v>
      </c>
      <c r="B39" s="38">
        <v>118.8</v>
      </c>
      <c r="C39" s="38">
        <v>0.7</v>
      </c>
      <c r="D39" s="38">
        <v>108.6</v>
      </c>
      <c r="E39" s="38">
        <v>-5.8</v>
      </c>
      <c r="F39" s="151">
        <f>AVERAGE(D39:D41)</f>
        <v>112.46666666666665</v>
      </c>
      <c r="G39" s="29">
        <f>F39/F42*100-100</f>
        <v>0.5963029218843019</v>
      </c>
      <c r="H39" s="29"/>
      <c r="I39" s="39"/>
    </row>
    <row r="40" spans="1:9" x14ac:dyDescent="0.3">
      <c r="A40" s="37">
        <v>43862</v>
      </c>
      <c r="B40" s="38">
        <v>110</v>
      </c>
      <c r="C40" s="38">
        <v>0.6</v>
      </c>
      <c r="D40" s="38">
        <v>115.3</v>
      </c>
      <c r="E40" s="38">
        <v>1.6</v>
      </c>
      <c r="F40" s="151"/>
      <c r="G40" s="29"/>
      <c r="H40" s="173"/>
      <c r="I40" s="173"/>
    </row>
    <row r="41" spans="1:9" x14ac:dyDescent="0.3">
      <c r="A41" s="37">
        <v>43831</v>
      </c>
      <c r="B41" s="38">
        <v>110.4</v>
      </c>
      <c r="C41" s="38">
        <v>-2</v>
      </c>
      <c r="D41" s="38">
        <v>113.5</v>
      </c>
      <c r="E41" s="38">
        <v>2.2000000000000002</v>
      </c>
      <c r="F41" s="151"/>
      <c r="G41" s="29"/>
      <c r="H41" s="173"/>
      <c r="I41" s="173"/>
    </row>
    <row r="42" spans="1:9" x14ac:dyDescent="0.3">
      <c r="A42" s="37">
        <v>43800</v>
      </c>
      <c r="B42" s="38">
        <v>92.2</v>
      </c>
      <c r="C42" s="38">
        <v>0.3</v>
      </c>
      <c r="D42" s="38">
        <v>111.1</v>
      </c>
      <c r="E42" s="38">
        <v>-1</v>
      </c>
      <c r="F42" s="151">
        <f>AVERAGE(D42:D44)</f>
        <v>111.8</v>
      </c>
      <c r="G42" s="29">
        <f>F42/F45*100-100</f>
        <v>-0.3268945022288392</v>
      </c>
      <c r="H42" s="29">
        <f>AVERAGE(B42:B53)</f>
        <v>112.00833333333334</v>
      </c>
      <c r="I42" s="39">
        <f>AVERAGE(D42:D53)</f>
        <v>112.55</v>
      </c>
    </row>
    <row r="43" spans="1:9" x14ac:dyDescent="0.3">
      <c r="A43" s="37">
        <v>43770</v>
      </c>
      <c r="B43" s="38">
        <v>115.2</v>
      </c>
      <c r="C43" s="38">
        <v>-4.3</v>
      </c>
      <c r="D43" s="38">
        <v>112.2</v>
      </c>
      <c r="E43" s="38">
        <v>0.1</v>
      </c>
      <c r="F43" s="151"/>
      <c r="G43" s="29"/>
      <c r="H43" s="33"/>
      <c r="I43" s="33"/>
    </row>
    <row r="44" spans="1:9" x14ac:dyDescent="0.3">
      <c r="A44" s="37">
        <v>43739</v>
      </c>
      <c r="B44" s="38">
        <v>119.9</v>
      </c>
      <c r="C44" s="38">
        <v>-1.2</v>
      </c>
      <c r="D44" s="38">
        <v>112.1</v>
      </c>
      <c r="E44" s="38">
        <v>0.5</v>
      </c>
      <c r="F44" s="151"/>
      <c r="G44" s="29"/>
      <c r="H44" s="33"/>
      <c r="I44" s="33"/>
    </row>
    <row r="45" spans="1:9" x14ac:dyDescent="0.3">
      <c r="A45" s="37">
        <v>43709</v>
      </c>
      <c r="B45" s="38">
        <v>112.5</v>
      </c>
      <c r="C45" s="38">
        <v>2.5</v>
      </c>
      <c r="D45" s="38">
        <v>111.5</v>
      </c>
      <c r="E45" s="38">
        <v>-0.4</v>
      </c>
      <c r="F45" s="151">
        <f>AVERAGE(D45:D47)</f>
        <v>112.16666666666667</v>
      </c>
      <c r="G45" s="29">
        <f>F45/F48*100-100</f>
        <v>-0.35534498075215026</v>
      </c>
      <c r="H45" s="33"/>
      <c r="I45" s="33"/>
    </row>
    <row r="46" spans="1:9" x14ac:dyDescent="0.3">
      <c r="A46" s="37">
        <v>43678</v>
      </c>
      <c r="B46" s="38">
        <v>107.4</v>
      </c>
      <c r="C46" s="38">
        <v>-3.8</v>
      </c>
      <c r="D46" s="38">
        <v>112</v>
      </c>
      <c r="E46" s="38">
        <v>-0.9</v>
      </c>
      <c r="F46" s="33"/>
      <c r="G46" s="33"/>
      <c r="H46" s="33"/>
      <c r="I46" s="33"/>
    </row>
    <row r="47" spans="1:9" x14ac:dyDescent="0.3">
      <c r="A47" s="37">
        <v>43647</v>
      </c>
      <c r="B47" s="38">
        <v>119.1</v>
      </c>
      <c r="C47" s="38">
        <v>5</v>
      </c>
      <c r="D47" s="38">
        <v>113</v>
      </c>
      <c r="E47" s="38">
        <v>0.3</v>
      </c>
      <c r="F47" s="33"/>
      <c r="G47" s="33"/>
      <c r="H47" s="33"/>
      <c r="I47" s="33"/>
    </row>
    <row r="48" spans="1:9" x14ac:dyDescent="0.3">
      <c r="A48" s="37">
        <v>43617</v>
      </c>
      <c r="B48" s="38">
        <v>106</v>
      </c>
      <c r="C48" s="38">
        <v>-9</v>
      </c>
      <c r="D48" s="38">
        <v>112.7</v>
      </c>
      <c r="E48" s="38">
        <v>0.7</v>
      </c>
      <c r="F48" s="151">
        <f>AVERAGE(D48:D50)</f>
        <v>112.56666666666668</v>
      </c>
      <c r="G48" s="29">
        <f>F48/F51*100-100</f>
        <v>-0.96774193548387188</v>
      </c>
      <c r="H48" s="33"/>
      <c r="I48" s="33"/>
    </row>
    <row r="49" spans="1:9" x14ac:dyDescent="0.3">
      <c r="A49" s="37">
        <v>43586</v>
      </c>
      <c r="B49" s="38">
        <v>117.7</v>
      </c>
      <c r="C49" s="38">
        <v>5</v>
      </c>
      <c r="D49" s="38">
        <v>111.9</v>
      </c>
      <c r="E49" s="38">
        <v>-1.1000000000000001</v>
      </c>
      <c r="F49" s="33"/>
      <c r="G49" s="33"/>
      <c r="H49" s="33"/>
      <c r="I49" s="33"/>
    </row>
    <row r="50" spans="1:9" x14ac:dyDescent="0.3">
      <c r="A50" s="37">
        <v>43556</v>
      </c>
      <c r="B50" s="38">
        <v>114.2</v>
      </c>
      <c r="C50" s="38">
        <v>2.7</v>
      </c>
      <c r="D50" s="38">
        <v>113.1</v>
      </c>
      <c r="E50" s="38">
        <v>-0.5</v>
      </c>
      <c r="F50" s="33"/>
      <c r="G50" s="33"/>
      <c r="H50" s="33"/>
      <c r="I50" s="33"/>
    </row>
    <row r="51" spans="1:9" x14ac:dyDescent="0.3">
      <c r="A51" s="37">
        <v>43525</v>
      </c>
      <c r="B51" s="38">
        <v>118</v>
      </c>
      <c r="C51" s="38">
        <v>1.9</v>
      </c>
      <c r="D51" s="38">
        <v>113.7</v>
      </c>
      <c r="E51" s="38">
        <v>0.5</v>
      </c>
      <c r="F51" s="151">
        <f>AVERAGE(D51:D53)</f>
        <v>113.66666666666667</v>
      </c>
      <c r="G51" s="29">
        <f>F51/F54*100-100</f>
        <v>0</v>
      </c>
      <c r="H51" s="33"/>
      <c r="I51" s="33"/>
    </row>
    <row r="52" spans="1:9" x14ac:dyDescent="0.3">
      <c r="A52" s="37">
        <v>43497</v>
      </c>
      <c r="B52" s="38">
        <v>109.3</v>
      </c>
      <c r="C52" s="38">
        <v>3.9</v>
      </c>
      <c r="D52" s="38">
        <v>113.1</v>
      </c>
      <c r="E52" s="38">
        <v>-1</v>
      </c>
      <c r="F52" s="33"/>
      <c r="G52" s="33"/>
      <c r="H52" s="33"/>
      <c r="I52" s="33"/>
    </row>
    <row r="53" spans="1:9" x14ac:dyDescent="0.3">
      <c r="A53" s="37">
        <v>43466</v>
      </c>
      <c r="B53" s="38">
        <v>112.6</v>
      </c>
      <c r="C53" s="38">
        <v>2.4</v>
      </c>
      <c r="D53" s="38">
        <v>114.2</v>
      </c>
      <c r="E53" s="38">
        <v>-0.3</v>
      </c>
      <c r="F53" s="33"/>
      <c r="G53" s="33"/>
      <c r="H53" s="33"/>
      <c r="I53" s="33"/>
    </row>
    <row r="54" spans="1:9" x14ac:dyDescent="0.3">
      <c r="A54" s="37">
        <v>43435</v>
      </c>
      <c r="B54" s="38">
        <v>91.9</v>
      </c>
      <c r="C54" s="38">
        <v>-2.5</v>
      </c>
      <c r="D54" s="38">
        <v>114.6</v>
      </c>
      <c r="E54" s="38">
        <v>1.3</v>
      </c>
      <c r="F54" s="151">
        <f>AVERAGE(D54:D56)</f>
        <v>113.66666666666667</v>
      </c>
      <c r="G54" s="29">
        <f>F54/F57*100-100</f>
        <v>1.4578994346920524</v>
      </c>
      <c r="H54" s="29">
        <f>AVERAGE(B54:B65)</f>
        <v>111.60000000000001</v>
      </c>
      <c r="I54" s="39">
        <f>AVERAGE(D54:D65)</f>
        <v>112.09166666666668</v>
      </c>
    </row>
    <row r="55" spans="1:9" x14ac:dyDescent="0.3">
      <c r="A55" s="37">
        <v>43405</v>
      </c>
      <c r="B55" s="38">
        <v>120.4</v>
      </c>
      <c r="C55" s="38">
        <v>0.6</v>
      </c>
      <c r="D55" s="38">
        <v>113.1</v>
      </c>
      <c r="E55" s="38">
        <v>-0.2</v>
      </c>
      <c r="F55" s="33"/>
      <c r="G55" s="33"/>
      <c r="H55" s="33"/>
      <c r="I55" s="33"/>
    </row>
    <row r="56" spans="1:9" x14ac:dyDescent="0.3">
      <c r="A56" s="37">
        <v>43374</v>
      </c>
      <c r="B56" s="38">
        <v>121.3</v>
      </c>
      <c r="C56" s="38">
        <v>9.6999999999999993</v>
      </c>
      <c r="D56" s="38">
        <v>113.3</v>
      </c>
      <c r="E56" s="38">
        <v>0.5</v>
      </c>
      <c r="F56" s="33"/>
      <c r="G56" s="33"/>
      <c r="H56" s="33"/>
      <c r="I56" s="33"/>
    </row>
    <row r="57" spans="1:9" x14ac:dyDescent="0.3">
      <c r="A57" s="37">
        <v>43344</v>
      </c>
      <c r="B57" s="38">
        <v>109.8</v>
      </c>
      <c r="C57" s="38">
        <v>-2</v>
      </c>
      <c r="D57" s="38">
        <v>112.7</v>
      </c>
      <c r="E57" s="38">
        <v>0.6</v>
      </c>
      <c r="F57" s="151">
        <f>AVERAGE(D57:D59)</f>
        <v>112.03333333333335</v>
      </c>
      <c r="G57" s="29">
        <f>F57/F60*100-100</f>
        <v>0.17883755588674433</v>
      </c>
      <c r="H57" s="33"/>
      <c r="I57" s="33"/>
    </row>
    <row r="58" spans="1:9" x14ac:dyDescent="0.3">
      <c r="A58" s="37">
        <v>43313</v>
      </c>
      <c r="B58" s="38">
        <v>111.6</v>
      </c>
      <c r="C58" s="38">
        <v>1.4</v>
      </c>
      <c r="D58" s="38">
        <v>112</v>
      </c>
      <c r="E58" s="38">
        <v>0.5</v>
      </c>
      <c r="F58" s="33"/>
      <c r="G58" s="33"/>
      <c r="H58" s="33"/>
      <c r="I58" s="33"/>
    </row>
    <row r="59" spans="1:9" x14ac:dyDescent="0.3">
      <c r="A59" s="37">
        <v>43282</v>
      </c>
      <c r="B59" s="38">
        <v>113.4</v>
      </c>
      <c r="C59" s="38">
        <v>6.1</v>
      </c>
      <c r="D59" s="38">
        <v>111.4</v>
      </c>
      <c r="E59" s="38">
        <v>-0.5</v>
      </c>
      <c r="F59" s="33"/>
      <c r="G59" s="33"/>
      <c r="H59" s="33"/>
      <c r="I59" s="33"/>
    </row>
    <row r="60" spans="1:9" x14ac:dyDescent="0.3">
      <c r="A60" s="37">
        <v>43252</v>
      </c>
      <c r="B60" s="38">
        <v>116.5</v>
      </c>
      <c r="C60" s="38">
        <v>5.9</v>
      </c>
      <c r="D60" s="38">
        <v>112</v>
      </c>
      <c r="E60" s="38">
        <v>-1.2</v>
      </c>
      <c r="F60" s="151">
        <f t="shared" ref="F60" si="0">AVERAGE(D60:D62)</f>
        <v>111.83333333333333</v>
      </c>
      <c r="G60" s="29">
        <f t="shared" ref="G60" si="1">F60/F63*100-100</f>
        <v>0.90225563909773143</v>
      </c>
      <c r="H60" s="33"/>
      <c r="I60" s="33"/>
    </row>
    <row r="61" spans="1:9" x14ac:dyDescent="0.3">
      <c r="A61" s="37">
        <v>43221</v>
      </c>
      <c r="B61" s="38">
        <v>112.1</v>
      </c>
      <c r="C61" s="38">
        <v>-2.2000000000000002</v>
      </c>
      <c r="D61" s="38">
        <v>113.4</v>
      </c>
      <c r="E61" s="38">
        <v>3</v>
      </c>
      <c r="F61" s="33"/>
      <c r="G61" s="33"/>
      <c r="H61" s="33"/>
      <c r="I61" s="33"/>
    </row>
    <row r="62" spans="1:9" x14ac:dyDescent="0.3">
      <c r="A62" s="37">
        <v>43191</v>
      </c>
      <c r="B62" s="38">
        <v>111.2</v>
      </c>
      <c r="C62" s="38">
        <v>9.4</v>
      </c>
      <c r="D62" s="38">
        <v>110.1</v>
      </c>
      <c r="E62" s="38">
        <v>0</v>
      </c>
      <c r="F62" s="33"/>
      <c r="G62" s="33"/>
      <c r="H62" s="33"/>
      <c r="I62" s="33"/>
    </row>
    <row r="63" spans="1:9" x14ac:dyDescent="0.3">
      <c r="A63" s="37">
        <v>43160</v>
      </c>
      <c r="B63" s="38">
        <v>115.8</v>
      </c>
      <c r="C63" s="38">
        <v>-3.9</v>
      </c>
      <c r="D63" s="38">
        <v>110.1</v>
      </c>
      <c r="E63" s="38">
        <v>-0.5</v>
      </c>
      <c r="F63" s="151">
        <f t="shared" ref="F63" si="2">AVERAGE(D63:D65)</f>
        <v>110.83333333333333</v>
      </c>
      <c r="G63" s="29">
        <f t="shared" ref="G63" si="3">F63/F66*100-100</f>
        <v>-0.15015015015015365</v>
      </c>
      <c r="H63" s="33"/>
      <c r="I63" s="33"/>
    </row>
    <row r="64" spans="1:9" x14ac:dyDescent="0.3">
      <c r="A64" s="37">
        <v>43132</v>
      </c>
      <c r="B64" s="38">
        <v>105.2</v>
      </c>
      <c r="C64" s="38">
        <v>3.7</v>
      </c>
      <c r="D64" s="38">
        <v>110.7</v>
      </c>
      <c r="E64" s="38">
        <v>-0.9</v>
      </c>
      <c r="F64" s="33"/>
      <c r="G64" s="33"/>
      <c r="H64" s="33"/>
      <c r="I64" s="33"/>
    </row>
    <row r="65" spans="1:9" x14ac:dyDescent="0.3">
      <c r="A65" s="37">
        <v>43101</v>
      </c>
      <c r="B65" s="38">
        <v>110</v>
      </c>
      <c r="C65" s="38">
        <v>9.5</v>
      </c>
      <c r="D65" s="38">
        <v>111.7</v>
      </c>
      <c r="E65" s="38">
        <v>1.5</v>
      </c>
      <c r="F65" s="33"/>
      <c r="G65" s="33"/>
      <c r="H65" s="33"/>
      <c r="I65" s="33"/>
    </row>
    <row r="66" spans="1:9" x14ac:dyDescent="0.3">
      <c r="A66" s="37">
        <v>43070</v>
      </c>
      <c r="B66" s="38">
        <v>94.3</v>
      </c>
      <c r="C66" s="38">
        <v>-1.2</v>
      </c>
      <c r="D66" s="38">
        <v>110.1</v>
      </c>
      <c r="E66" s="38">
        <v>-2.2000000000000002</v>
      </c>
      <c r="F66" s="151">
        <f t="shared" ref="F66" si="4">AVERAGE(D66:D68)</f>
        <v>111</v>
      </c>
      <c r="G66" s="29">
        <f t="shared" ref="G66" si="5">F66/F69*100-100</f>
        <v>0.97028502122500981</v>
      </c>
      <c r="H66" s="29">
        <f>AVERAGE(B66:B77)</f>
        <v>108.51666666666669</v>
      </c>
      <c r="I66" s="39">
        <f>AVERAGE(D66:D77)</f>
        <v>108.8</v>
      </c>
    </row>
    <row r="67" spans="1:9" x14ac:dyDescent="0.3">
      <c r="A67" s="37">
        <v>43040</v>
      </c>
      <c r="B67" s="38">
        <v>119.7</v>
      </c>
      <c r="C67" s="38">
        <v>6.1</v>
      </c>
      <c r="D67" s="38">
        <v>112.6</v>
      </c>
      <c r="E67" s="38">
        <v>2.1</v>
      </c>
      <c r="F67" s="149"/>
      <c r="G67" s="149"/>
      <c r="H67" s="33"/>
      <c r="I67" s="41"/>
    </row>
    <row r="68" spans="1:9" x14ac:dyDescent="0.3">
      <c r="A68" s="37">
        <v>43009</v>
      </c>
      <c r="B68" s="38">
        <v>110.6</v>
      </c>
      <c r="C68" s="38">
        <v>4.5</v>
      </c>
      <c r="D68" s="38">
        <v>110.3</v>
      </c>
      <c r="E68" s="38">
        <v>-0.3</v>
      </c>
      <c r="F68" s="149"/>
      <c r="G68" s="149"/>
      <c r="H68" s="33"/>
      <c r="I68" s="41"/>
    </row>
    <row r="69" spans="1:9" x14ac:dyDescent="0.3">
      <c r="A69" s="37">
        <v>42979</v>
      </c>
      <c r="B69" s="38">
        <v>112</v>
      </c>
      <c r="C69" s="38">
        <v>2.1</v>
      </c>
      <c r="D69" s="38">
        <v>110.6</v>
      </c>
      <c r="E69" s="38">
        <v>0.3</v>
      </c>
      <c r="F69" s="151">
        <f>AVERAGE(D69:D71)</f>
        <v>109.93333333333332</v>
      </c>
      <c r="G69" s="29">
        <f t="shared" ref="G69" si="6">F69/F72*100-100</f>
        <v>1.3210445468509846</v>
      </c>
      <c r="H69" s="33"/>
      <c r="I69" s="41"/>
    </row>
    <row r="70" spans="1:9" x14ac:dyDescent="0.3">
      <c r="A70" s="37">
        <v>42948</v>
      </c>
      <c r="B70" s="38">
        <v>110.1</v>
      </c>
      <c r="C70" s="38">
        <v>5.6</v>
      </c>
      <c r="D70" s="38">
        <v>110.3</v>
      </c>
      <c r="E70" s="38">
        <v>1.3</v>
      </c>
      <c r="F70" s="149"/>
      <c r="G70" s="149"/>
      <c r="H70" s="33"/>
      <c r="I70" s="41"/>
    </row>
    <row r="71" spans="1:9" x14ac:dyDescent="0.3">
      <c r="A71" s="37">
        <v>42917</v>
      </c>
      <c r="B71" s="38">
        <v>106.9</v>
      </c>
      <c r="C71" s="38">
        <v>5.2</v>
      </c>
      <c r="D71" s="38">
        <v>108.9</v>
      </c>
      <c r="E71" s="38">
        <v>0.4</v>
      </c>
      <c r="F71" s="149"/>
      <c r="G71" s="149"/>
      <c r="H71" s="33"/>
      <c r="I71" s="41"/>
    </row>
    <row r="72" spans="1:9" x14ac:dyDescent="0.3">
      <c r="A72" s="37">
        <v>42887</v>
      </c>
      <c r="B72" s="38">
        <v>110</v>
      </c>
      <c r="C72" s="38">
        <v>-1.1000000000000001</v>
      </c>
      <c r="D72" s="38">
        <v>108.5</v>
      </c>
      <c r="E72" s="38">
        <v>-0.3</v>
      </c>
      <c r="F72" s="151">
        <f>AVERAGE(D72:D74)</f>
        <v>108.5</v>
      </c>
      <c r="G72" s="29">
        <f t="shared" ref="G72" si="7">F72/F75*100-100</f>
        <v>2.5843050740623994</v>
      </c>
      <c r="H72" s="33"/>
      <c r="I72" s="41"/>
    </row>
    <row r="73" spans="1:9" x14ac:dyDescent="0.3">
      <c r="A73" s="37">
        <v>42856</v>
      </c>
      <c r="B73" s="38">
        <v>114.6</v>
      </c>
      <c r="C73" s="38">
        <v>12.1</v>
      </c>
      <c r="D73" s="38">
        <v>108.8</v>
      </c>
      <c r="E73" s="38">
        <v>0.6</v>
      </c>
      <c r="F73" s="151"/>
      <c r="G73" s="29"/>
      <c r="H73" s="33"/>
      <c r="I73" s="41"/>
    </row>
    <row r="74" spans="1:9" x14ac:dyDescent="0.3">
      <c r="A74" s="37">
        <v>42826</v>
      </c>
      <c r="B74" s="38">
        <v>101.6</v>
      </c>
      <c r="C74" s="38">
        <v>-6.9</v>
      </c>
      <c r="D74" s="38">
        <v>108.2</v>
      </c>
      <c r="E74" s="38">
        <v>1.5</v>
      </c>
      <c r="F74" s="151"/>
      <c r="G74" s="29"/>
      <c r="H74" s="33"/>
      <c r="I74" s="41"/>
    </row>
    <row r="75" spans="1:9" x14ac:dyDescent="0.3">
      <c r="A75" s="37">
        <v>42795</v>
      </c>
      <c r="B75" s="38">
        <v>120.5</v>
      </c>
      <c r="C75" s="38">
        <v>11.4</v>
      </c>
      <c r="D75" s="38">
        <v>106.6</v>
      </c>
      <c r="E75" s="38">
        <v>-0.4</v>
      </c>
      <c r="F75" s="151">
        <f>AVERAGE(D75:D77)</f>
        <v>105.76666666666667</v>
      </c>
      <c r="G75" s="29">
        <f>F75/F78*100-100</f>
        <v>0.31615554852987771</v>
      </c>
      <c r="H75" s="33"/>
      <c r="I75" s="41"/>
    </row>
    <row r="76" spans="1:9" x14ac:dyDescent="0.3">
      <c r="A76" s="37">
        <v>42767</v>
      </c>
      <c r="B76" s="38">
        <v>101.4</v>
      </c>
      <c r="C76" s="38">
        <v>-0.2</v>
      </c>
      <c r="D76" s="38">
        <v>107</v>
      </c>
      <c r="E76" s="38">
        <v>3.2</v>
      </c>
      <c r="F76" s="149"/>
      <c r="G76" s="149"/>
      <c r="H76" s="33"/>
      <c r="I76" s="41"/>
    </row>
    <row r="77" spans="1:9" x14ac:dyDescent="0.3">
      <c r="A77" s="37">
        <v>42736</v>
      </c>
      <c r="B77" s="38">
        <v>100.5</v>
      </c>
      <c r="C77" s="38">
        <v>8.8000000000000007</v>
      </c>
      <c r="D77" s="38">
        <v>103.7</v>
      </c>
      <c r="E77" s="38">
        <v>-0.7</v>
      </c>
      <c r="F77" s="149"/>
      <c r="G77" s="149"/>
      <c r="H77" s="33"/>
      <c r="I77" s="41"/>
    </row>
    <row r="78" spans="1:9" x14ac:dyDescent="0.3">
      <c r="A78" s="37">
        <v>42705</v>
      </c>
      <c r="B78" s="38">
        <v>95.4</v>
      </c>
      <c r="C78" s="38">
        <v>5.8</v>
      </c>
      <c r="D78" s="38">
        <v>104.6</v>
      </c>
      <c r="E78" s="38">
        <v>-1.4</v>
      </c>
      <c r="F78" s="151">
        <f>AVERAGE(D78:D80)</f>
        <v>105.43333333333332</v>
      </c>
      <c r="G78" s="29">
        <f t="shared" ref="G78" si="8">F78/F81*100-100</f>
        <v>1.47577799165866</v>
      </c>
      <c r="H78" s="29">
        <f>AVERAGE(B78:B89)</f>
        <v>104.52500000000002</v>
      </c>
      <c r="I78" s="39">
        <f>AVERAGE(D78:D89)</f>
        <v>104.00833333333333</v>
      </c>
    </row>
    <row r="79" spans="1:9" x14ac:dyDescent="0.3">
      <c r="A79" s="37">
        <v>42675</v>
      </c>
      <c r="B79" s="38">
        <v>112.8</v>
      </c>
      <c r="C79" s="38">
        <v>7</v>
      </c>
      <c r="D79" s="38">
        <v>106.1</v>
      </c>
      <c r="E79" s="38">
        <v>0.5</v>
      </c>
      <c r="F79" s="149"/>
      <c r="G79" s="149"/>
      <c r="H79" s="33"/>
      <c r="I79" s="41"/>
    </row>
    <row r="80" spans="1:9" x14ac:dyDescent="0.3">
      <c r="A80" s="37">
        <v>42644</v>
      </c>
      <c r="B80" s="38">
        <v>105.8</v>
      </c>
      <c r="C80" s="38">
        <v>-2.4</v>
      </c>
      <c r="D80" s="38">
        <v>105.6</v>
      </c>
      <c r="E80" s="38">
        <v>1.3</v>
      </c>
      <c r="F80" s="149"/>
      <c r="G80" s="149"/>
      <c r="H80" s="33"/>
      <c r="I80" s="41"/>
    </row>
    <row r="81" spans="1:9" x14ac:dyDescent="0.3">
      <c r="A81" s="37">
        <v>42614</v>
      </c>
      <c r="B81" s="38">
        <v>109.7</v>
      </c>
      <c r="C81" s="38">
        <v>3.5</v>
      </c>
      <c r="D81" s="38">
        <v>104.2</v>
      </c>
      <c r="E81" s="38">
        <v>-0.1</v>
      </c>
      <c r="F81" s="151">
        <f>AVERAGE(D81:D83)</f>
        <v>103.89999999999999</v>
      </c>
      <c r="G81" s="29">
        <f t="shared" ref="G81" si="9">F81/F84*100-100</f>
        <v>0.5159625927120004</v>
      </c>
      <c r="H81" s="33"/>
      <c r="I81" s="41"/>
    </row>
    <row r="82" spans="1:9" x14ac:dyDescent="0.3">
      <c r="A82" s="37">
        <v>42583</v>
      </c>
      <c r="B82" s="38">
        <v>104.3</v>
      </c>
      <c r="C82" s="38">
        <v>11.3</v>
      </c>
      <c r="D82" s="38">
        <v>104.3</v>
      </c>
      <c r="E82" s="38">
        <v>1.1000000000000001</v>
      </c>
      <c r="F82" s="149"/>
      <c r="G82" s="149"/>
      <c r="H82" s="33"/>
      <c r="I82" s="41"/>
    </row>
    <row r="83" spans="1:9" x14ac:dyDescent="0.3">
      <c r="A83" s="37">
        <v>42552</v>
      </c>
      <c r="B83" s="38">
        <v>101.6</v>
      </c>
      <c r="C83" s="38">
        <v>-4.5</v>
      </c>
      <c r="D83" s="38">
        <v>103.2</v>
      </c>
      <c r="E83" s="38">
        <v>0.1</v>
      </c>
      <c r="F83" s="149"/>
      <c r="G83" s="149"/>
      <c r="H83" s="33"/>
      <c r="I83" s="41"/>
    </row>
    <row r="84" spans="1:9" x14ac:dyDescent="0.3">
      <c r="A84" s="37">
        <v>42522</v>
      </c>
      <c r="B84" s="38">
        <v>111.2</v>
      </c>
      <c r="C84" s="38">
        <v>6.3</v>
      </c>
      <c r="D84" s="38">
        <v>103.1</v>
      </c>
      <c r="E84" s="38">
        <v>0.2</v>
      </c>
      <c r="F84" s="151">
        <f>AVERAGE(D84:D86)</f>
        <v>103.36666666666667</v>
      </c>
      <c r="G84" s="29">
        <f t="shared" ref="G84" si="10">F84/F87*100-100</f>
        <v>3.2258064516142326E-2</v>
      </c>
      <c r="H84" s="33"/>
      <c r="I84" s="41"/>
    </row>
    <row r="85" spans="1:9" x14ac:dyDescent="0.3">
      <c r="A85" s="37">
        <v>42491</v>
      </c>
      <c r="B85" s="38">
        <v>102.2</v>
      </c>
      <c r="C85" s="38">
        <v>7.9</v>
      </c>
      <c r="D85" s="38">
        <v>102.9</v>
      </c>
      <c r="E85" s="38">
        <v>-1.2</v>
      </c>
      <c r="F85" s="151"/>
      <c r="G85" s="29"/>
      <c r="H85" s="33"/>
      <c r="I85" s="41"/>
    </row>
    <row r="86" spans="1:9" x14ac:dyDescent="0.3">
      <c r="A86" s="37">
        <v>42461</v>
      </c>
      <c r="B86" s="38">
        <v>109.1</v>
      </c>
      <c r="C86" s="38">
        <v>9.8000000000000007</v>
      </c>
      <c r="D86" s="38">
        <v>104.1</v>
      </c>
      <c r="E86" s="38">
        <v>0.7</v>
      </c>
      <c r="F86" s="151"/>
      <c r="G86" s="29"/>
      <c r="H86" s="33"/>
      <c r="I86" s="41"/>
    </row>
    <row r="87" spans="1:9" x14ac:dyDescent="0.3">
      <c r="A87" s="37">
        <v>42430</v>
      </c>
      <c r="B87" s="38">
        <v>108.2</v>
      </c>
      <c r="C87" s="38">
        <v>1</v>
      </c>
      <c r="D87" s="38">
        <v>103.4</v>
      </c>
      <c r="E87" s="38">
        <v>-0.4</v>
      </c>
      <c r="F87" s="151">
        <f>AVERAGE(D87:D89)</f>
        <v>103.33333333333333</v>
      </c>
      <c r="G87" s="29">
        <f>F87/F90*100-100</f>
        <v>2.4116286752560399</v>
      </c>
      <c r="H87" s="33"/>
      <c r="I87" s="41"/>
    </row>
    <row r="88" spans="1:9" x14ac:dyDescent="0.3">
      <c r="A88" s="37">
        <v>42401</v>
      </c>
      <c r="B88" s="38">
        <v>101.6</v>
      </c>
      <c r="C88" s="38">
        <v>9.8000000000000007</v>
      </c>
      <c r="D88" s="38">
        <v>103.8</v>
      </c>
      <c r="E88" s="38">
        <v>1</v>
      </c>
      <c r="F88" s="149"/>
      <c r="G88" s="149"/>
      <c r="H88" s="33"/>
      <c r="I88" s="41"/>
    </row>
    <row r="89" spans="1:9" x14ac:dyDescent="0.3">
      <c r="A89" s="37">
        <v>42370</v>
      </c>
      <c r="B89" s="38">
        <v>92.4</v>
      </c>
      <c r="C89" s="38">
        <v>0.9</v>
      </c>
      <c r="D89" s="38">
        <v>102.8</v>
      </c>
      <c r="E89" s="38">
        <v>0.5</v>
      </c>
      <c r="F89" s="149"/>
      <c r="G89" s="149"/>
      <c r="H89" s="33"/>
      <c r="I89" s="41"/>
    </row>
    <row r="90" spans="1:9" x14ac:dyDescent="0.3">
      <c r="A90" s="37">
        <v>42339</v>
      </c>
      <c r="B90" s="38">
        <v>90.2</v>
      </c>
      <c r="C90" s="38">
        <v>6.9</v>
      </c>
      <c r="D90" s="38">
        <v>102.4</v>
      </c>
      <c r="E90" s="38">
        <v>2.1</v>
      </c>
      <c r="F90" s="151">
        <f>AVERAGE(D90:D92)</f>
        <v>100.89999999999999</v>
      </c>
      <c r="G90" s="29">
        <f t="shared" ref="G90" si="11">F90/F93*100-100</f>
        <v>0.63164893617020823</v>
      </c>
      <c r="H90" s="29">
        <f>AVERAGE(B90:B101)</f>
        <v>100</v>
      </c>
      <c r="I90" s="39">
        <f>AVERAGE(D90:D101)</f>
        <v>99.725000000000009</v>
      </c>
    </row>
    <row r="91" spans="1:9" x14ac:dyDescent="0.3">
      <c r="A91" s="37">
        <v>42309</v>
      </c>
      <c r="B91" s="38">
        <v>105.4</v>
      </c>
      <c r="C91" s="38">
        <v>7.8</v>
      </c>
      <c r="D91" s="38">
        <v>100.3</v>
      </c>
      <c r="E91" s="38">
        <v>0.3</v>
      </c>
      <c r="F91" s="149"/>
      <c r="G91" s="149"/>
      <c r="H91" s="33"/>
      <c r="I91" s="41"/>
    </row>
    <row r="92" spans="1:9" x14ac:dyDescent="0.3">
      <c r="A92" s="37">
        <v>42278</v>
      </c>
      <c r="B92" s="38">
        <v>108.4</v>
      </c>
      <c r="C92" s="38">
        <v>3.4</v>
      </c>
      <c r="D92" s="38">
        <v>100</v>
      </c>
      <c r="E92" s="38">
        <v>-0.5</v>
      </c>
      <c r="F92" s="149"/>
      <c r="G92" s="149"/>
      <c r="H92" s="33"/>
      <c r="I92" s="41"/>
    </row>
    <row r="93" spans="1:9" x14ac:dyDescent="0.3">
      <c r="A93" s="37">
        <v>42248</v>
      </c>
      <c r="B93" s="38">
        <v>106</v>
      </c>
      <c r="C93" s="38">
        <v>3.6</v>
      </c>
      <c r="D93" s="38">
        <v>100.5</v>
      </c>
      <c r="E93" s="38">
        <v>0.5</v>
      </c>
      <c r="F93" s="151">
        <f>AVERAGE(D93:D95)</f>
        <v>100.26666666666667</v>
      </c>
      <c r="G93" s="29">
        <f t="shared" ref="G93" si="12">F93/F96*100-100</f>
        <v>0.97348103390399388</v>
      </c>
      <c r="H93" s="33"/>
      <c r="I93" s="41"/>
    </row>
    <row r="94" spans="1:9" x14ac:dyDescent="0.3">
      <c r="A94" s="37">
        <v>42217</v>
      </c>
      <c r="B94" s="38">
        <v>93.7</v>
      </c>
      <c r="C94" s="38">
        <v>4.9000000000000004</v>
      </c>
      <c r="D94" s="38">
        <v>100</v>
      </c>
      <c r="E94" s="38">
        <v>-0.3</v>
      </c>
      <c r="F94" s="149"/>
      <c r="G94" s="149"/>
      <c r="H94" s="33"/>
      <c r="I94" s="41"/>
    </row>
    <row r="95" spans="1:9" x14ac:dyDescent="0.3">
      <c r="A95" s="37">
        <v>42186</v>
      </c>
      <c r="B95" s="38">
        <v>106.4</v>
      </c>
      <c r="C95" s="38">
        <v>2</v>
      </c>
      <c r="D95" s="38">
        <v>100.3</v>
      </c>
      <c r="E95" s="38">
        <v>0.9</v>
      </c>
      <c r="F95" s="149"/>
      <c r="G95" s="149"/>
      <c r="H95" s="33"/>
      <c r="I95" s="41"/>
    </row>
    <row r="96" spans="1:9" x14ac:dyDescent="0.3">
      <c r="A96" s="37">
        <v>42156</v>
      </c>
      <c r="B96" s="38">
        <v>104.6</v>
      </c>
      <c r="C96" s="38">
        <v>10.6</v>
      </c>
      <c r="D96" s="38">
        <v>99.4</v>
      </c>
      <c r="E96" s="38">
        <v>-0.7</v>
      </c>
      <c r="F96" s="151">
        <f>AVERAGE(D96:D98)</f>
        <v>99.3</v>
      </c>
      <c r="G96" s="29">
        <f t="shared" ref="G96" si="13">F96/F99*100-100</f>
        <v>0.88046054859465528</v>
      </c>
      <c r="H96" s="33"/>
      <c r="I96" s="41"/>
    </row>
    <row r="97" spans="1:9" x14ac:dyDescent="0.3">
      <c r="A97" s="37">
        <v>42125</v>
      </c>
      <c r="B97" s="38">
        <v>94.7</v>
      </c>
      <c r="C97" s="38">
        <v>-2.8</v>
      </c>
      <c r="D97" s="38">
        <v>100.1</v>
      </c>
      <c r="E97" s="38">
        <v>1.7</v>
      </c>
      <c r="F97" s="151"/>
      <c r="G97" s="29"/>
      <c r="H97" s="33"/>
      <c r="I97" s="41"/>
    </row>
    <row r="98" spans="1:9" x14ac:dyDescent="0.3">
      <c r="A98" s="37">
        <v>42095</v>
      </c>
      <c r="B98" s="38">
        <v>99.4</v>
      </c>
      <c r="C98" s="38">
        <v>0.8</v>
      </c>
      <c r="D98" s="38">
        <v>98.4</v>
      </c>
      <c r="E98" s="38">
        <v>-0.2</v>
      </c>
      <c r="F98" s="151"/>
      <c r="G98" s="29"/>
      <c r="H98" s="33"/>
      <c r="I98" s="41"/>
    </row>
    <row r="99" spans="1:9" x14ac:dyDescent="0.3">
      <c r="A99" s="37">
        <v>42064</v>
      </c>
      <c r="B99" s="38">
        <v>107.1</v>
      </c>
      <c r="C99" s="38">
        <v>6.7</v>
      </c>
      <c r="D99" s="38">
        <v>98.6</v>
      </c>
      <c r="E99" s="38">
        <v>0.4</v>
      </c>
      <c r="F99" s="151">
        <f>AVERAGE(D99:D101)</f>
        <v>98.433333333333337</v>
      </c>
      <c r="G99" s="29">
        <f>F99/F102*100-100</f>
        <v>1.02634279849471</v>
      </c>
      <c r="H99" s="33"/>
      <c r="I99" s="41"/>
    </row>
    <row r="100" spans="1:9" x14ac:dyDescent="0.3">
      <c r="A100" s="37">
        <v>42036</v>
      </c>
      <c r="B100" s="38">
        <v>92.5</v>
      </c>
      <c r="C100" s="38">
        <v>1.2</v>
      </c>
      <c r="D100" s="38">
        <v>98.2</v>
      </c>
      <c r="E100" s="38">
        <v>-0.3</v>
      </c>
      <c r="F100" s="149"/>
      <c r="G100" s="149"/>
      <c r="H100" s="33"/>
      <c r="I100" s="41"/>
    </row>
    <row r="101" spans="1:9" x14ac:dyDescent="0.3">
      <c r="A101" s="37">
        <v>42005</v>
      </c>
      <c r="B101" s="38">
        <v>91.6</v>
      </c>
      <c r="C101" s="38">
        <v>-1.6</v>
      </c>
      <c r="D101" s="38">
        <v>98.5</v>
      </c>
      <c r="E101" s="38">
        <v>-0.4</v>
      </c>
      <c r="F101" s="149"/>
      <c r="G101" s="149"/>
      <c r="H101" s="33"/>
      <c r="I101" s="41"/>
    </row>
    <row r="102" spans="1:9" x14ac:dyDescent="0.3">
      <c r="A102" s="37">
        <v>41974</v>
      </c>
      <c r="B102" s="38">
        <v>84.4</v>
      </c>
      <c r="C102" s="38">
        <v>6.4</v>
      </c>
      <c r="D102" s="38">
        <v>98.8</v>
      </c>
      <c r="E102" s="38">
        <v>2.2999999999999998</v>
      </c>
      <c r="F102" s="151">
        <f>AVERAGE(D102:D104)</f>
        <v>97.433333333333323</v>
      </c>
      <c r="G102" s="29">
        <f>F102/F105*100-100</f>
        <v>0.41222947440739688</v>
      </c>
      <c r="H102" s="29">
        <f>AVERAGE(B102:B113)</f>
        <v>96.533333333333317</v>
      </c>
      <c r="I102" s="39">
        <f>AVERAGE(D102:D113)</f>
        <v>96.941666666666649</v>
      </c>
    </row>
    <row r="103" spans="1:9" x14ac:dyDescent="0.3">
      <c r="A103" s="37">
        <v>41944</v>
      </c>
      <c r="B103" s="38">
        <v>97.8</v>
      </c>
      <c r="C103" s="38">
        <v>-0.2</v>
      </c>
      <c r="D103" s="38">
        <v>96.6</v>
      </c>
      <c r="E103" s="38">
        <v>-0.3</v>
      </c>
      <c r="F103" s="153"/>
      <c r="G103" s="153"/>
      <c r="H103" s="52"/>
      <c r="I103" s="41"/>
    </row>
    <row r="104" spans="1:9" x14ac:dyDescent="0.3">
      <c r="A104" s="37">
        <v>41913</v>
      </c>
      <c r="B104" s="38">
        <v>104.8</v>
      </c>
      <c r="C104" s="38">
        <v>1.6</v>
      </c>
      <c r="D104" s="38">
        <v>96.9</v>
      </c>
      <c r="E104" s="38">
        <v>0</v>
      </c>
      <c r="F104" s="153"/>
      <c r="G104" s="153"/>
      <c r="H104" s="52"/>
      <c r="I104" s="41"/>
    </row>
    <row r="105" spans="1:9" x14ac:dyDescent="0.3">
      <c r="A105" s="37">
        <v>41883</v>
      </c>
      <c r="B105" s="38">
        <v>102.3</v>
      </c>
      <c r="C105" s="38">
        <v>5.9</v>
      </c>
      <c r="D105" s="38">
        <v>96.9</v>
      </c>
      <c r="E105" s="38">
        <v>1</v>
      </c>
      <c r="F105" s="151">
        <f>AVERAGE(D105:D107)</f>
        <v>97.033333333333346</v>
      </c>
      <c r="G105" s="29">
        <f>F105/F108*100-100</f>
        <v>0.44858523119393112</v>
      </c>
      <c r="H105" s="52"/>
      <c r="I105" s="41"/>
    </row>
    <row r="106" spans="1:9" x14ac:dyDescent="0.3">
      <c r="A106" s="37">
        <v>41852</v>
      </c>
      <c r="B106" s="38">
        <v>89.3</v>
      </c>
      <c r="C106" s="38">
        <v>-2.9</v>
      </c>
      <c r="D106" s="38">
        <v>95.9</v>
      </c>
      <c r="E106" s="38">
        <v>-2.4</v>
      </c>
      <c r="F106" s="153"/>
      <c r="G106" s="153"/>
      <c r="H106" s="52"/>
      <c r="I106" s="41"/>
    </row>
    <row r="107" spans="1:9" x14ac:dyDescent="0.3">
      <c r="A107" s="37">
        <v>41821</v>
      </c>
      <c r="B107" s="38">
        <v>104.3</v>
      </c>
      <c r="C107" s="38">
        <v>3.3</v>
      </c>
      <c r="D107" s="38">
        <v>98.3</v>
      </c>
      <c r="E107" s="38">
        <v>1.5</v>
      </c>
      <c r="F107" s="153"/>
      <c r="G107" s="153"/>
      <c r="H107" s="52"/>
      <c r="I107" s="41"/>
    </row>
    <row r="108" spans="1:9" x14ac:dyDescent="0.3">
      <c r="A108" s="37">
        <v>41791</v>
      </c>
      <c r="B108" s="38">
        <v>94.6</v>
      </c>
      <c r="C108" s="38">
        <v>0.1</v>
      </c>
      <c r="D108" s="38">
        <v>96.8</v>
      </c>
      <c r="E108" s="38">
        <v>1.4</v>
      </c>
      <c r="F108" s="151">
        <f>AVERAGE(D108:D110)</f>
        <v>96.600000000000009</v>
      </c>
      <c r="G108" s="29">
        <f>F108/F111*100-100</f>
        <v>-0.10341261633918464</v>
      </c>
      <c r="H108" s="52"/>
      <c r="I108" s="41"/>
    </row>
    <row r="109" spans="1:9" x14ac:dyDescent="0.3">
      <c r="A109" s="37">
        <v>41760</v>
      </c>
      <c r="B109" s="38">
        <v>97.4</v>
      </c>
      <c r="C109" s="38">
        <v>4.4000000000000004</v>
      </c>
      <c r="D109" s="38">
        <v>95.5</v>
      </c>
      <c r="E109" s="38">
        <v>-2.1</v>
      </c>
      <c r="F109" s="153"/>
      <c r="G109" s="153"/>
      <c r="H109" s="52"/>
      <c r="I109" s="41"/>
    </row>
    <row r="110" spans="1:9" x14ac:dyDescent="0.3">
      <c r="A110" s="37">
        <v>41730</v>
      </c>
      <c r="B110" s="38">
        <v>98.6</v>
      </c>
      <c r="C110" s="38">
        <v>0.6</v>
      </c>
      <c r="D110" s="38">
        <v>97.5</v>
      </c>
      <c r="E110" s="38">
        <v>0</v>
      </c>
      <c r="F110" s="153"/>
      <c r="G110" s="153"/>
      <c r="H110" s="52"/>
      <c r="I110" s="41"/>
    </row>
    <row r="111" spans="1:9" x14ac:dyDescent="0.3">
      <c r="A111" s="37">
        <v>41699</v>
      </c>
      <c r="B111" s="38">
        <v>100.4</v>
      </c>
      <c r="C111" s="38">
        <v>9</v>
      </c>
      <c r="D111" s="38">
        <v>97.5</v>
      </c>
      <c r="E111" s="38">
        <v>1.8</v>
      </c>
      <c r="F111" s="151">
        <f>AVERAGE(D111:D113)</f>
        <v>96.7</v>
      </c>
      <c r="G111" s="29">
        <f>F111/F114*100-100</f>
        <v>1.0801393728223019</v>
      </c>
      <c r="H111" s="52"/>
      <c r="I111" s="41"/>
    </row>
    <row r="112" spans="1:9" x14ac:dyDescent="0.3">
      <c r="A112" s="37">
        <v>41671</v>
      </c>
      <c r="B112" s="38">
        <v>91.4</v>
      </c>
      <c r="C112" s="38">
        <v>5.8</v>
      </c>
      <c r="D112" s="38">
        <v>95.8</v>
      </c>
      <c r="E112" s="38">
        <v>-1</v>
      </c>
      <c r="F112" s="153"/>
      <c r="G112" s="153"/>
      <c r="H112" s="52"/>
      <c r="I112" s="41"/>
    </row>
    <row r="113" spans="1:9" x14ac:dyDescent="0.3">
      <c r="A113" s="37">
        <v>41640</v>
      </c>
      <c r="B113" s="38">
        <v>93.1</v>
      </c>
      <c r="C113" s="38">
        <v>3.1</v>
      </c>
      <c r="D113" s="38">
        <v>96.8</v>
      </c>
      <c r="E113" s="38">
        <v>1.1000000000000001</v>
      </c>
      <c r="G113" s="29"/>
      <c r="H113" s="52"/>
      <c r="I113" s="41"/>
    </row>
    <row r="114" spans="1:9" x14ac:dyDescent="0.3">
      <c r="A114" s="37">
        <v>41609</v>
      </c>
      <c r="B114" s="38">
        <v>79.3</v>
      </c>
      <c r="C114" s="38">
        <v>6.4</v>
      </c>
      <c r="D114" s="38">
        <v>95.8</v>
      </c>
      <c r="E114" s="38">
        <v>0</v>
      </c>
      <c r="F114" s="151">
        <f>AVERAGE(D114:D116)</f>
        <v>95.666666666666671</v>
      </c>
      <c r="G114" s="29">
        <f>F114/F117*100-100</f>
        <v>0.70175438596491801</v>
      </c>
      <c r="H114" s="29">
        <f>AVERAGE(B114:B125)</f>
        <v>93.725000000000009</v>
      </c>
      <c r="I114" s="39">
        <f>AVERAGE(D114:D125)</f>
        <v>94.141666666666652</v>
      </c>
    </row>
    <row r="115" spans="1:9" x14ac:dyDescent="0.3">
      <c r="A115" s="37">
        <v>41579</v>
      </c>
      <c r="B115" s="38">
        <v>98</v>
      </c>
      <c r="C115" s="38">
        <v>0.5</v>
      </c>
      <c r="D115" s="38">
        <v>95.8</v>
      </c>
      <c r="E115" s="38">
        <v>0.4</v>
      </c>
      <c r="G115" s="29"/>
    </row>
    <row r="116" spans="1:9" x14ac:dyDescent="0.3">
      <c r="A116" s="37">
        <v>41548</v>
      </c>
      <c r="B116" s="38">
        <v>103.2</v>
      </c>
      <c r="C116" s="38">
        <v>2.2999999999999998</v>
      </c>
      <c r="D116" s="38">
        <v>95.4</v>
      </c>
      <c r="E116" s="38">
        <v>0.7</v>
      </c>
      <c r="G116" s="29"/>
    </row>
    <row r="117" spans="1:9" x14ac:dyDescent="0.3">
      <c r="A117" s="37">
        <v>41518</v>
      </c>
      <c r="B117" s="38">
        <v>96.6</v>
      </c>
      <c r="C117" s="38">
        <v>4.3</v>
      </c>
      <c r="D117" s="38">
        <v>94.7</v>
      </c>
      <c r="E117" s="38">
        <v>-0.5</v>
      </c>
      <c r="F117" s="151">
        <f>AVERAGE(D117:D119)</f>
        <v>95</v>
      </c>
      <c r="G117" s="29">
        <f>F117/F120*100-100</f>
        <v>1.2793176972281515</v>
      </c>
    </row>
    <row r="118" spans="1:9" x14ac:dyDescent="0.3">
      <c r="A118" s="37">
        <v>41487</v>
      </c>
      <c r="B118" s="38">
        <v>92</v>
      </c>
      <c r="C118" s="38">
        <v>-2.1</v>
      </c>
      <c r="D118" s="38">
        <v>95.2</v>
      </c>
      <c r="E118" s="38">
        <v>0.1</v>
      </c>
      <c r="G118" s="29"/>
    </row>
    <row r="119" spans="1:9" x14ac:dyDescent="0.3">
      <c r="A119" s="37">
        <v>41456</v>
      </c>
      <c r="B119" s="38">
        <v>101</v>
      </c>
      <c r="C119" s="38">
        <v>5.5</v>
      </c>
      <c r="D119" s="38">
        <v>95.1</v>
      </c>
      <c r="E119" s="38">
        <v>1</v>
      </c>
      <c r="G119" s="29"/>
    </row>
    <row r="120" spans="1:9" x14ac:dyDescent="0.3">
      <c r="A120" s="37">
        <v>41426</v>
      </c>
      <c r="B120" s="38">
        <v>94.5</v>
      </c>
      <c r="C120" s="38">
        <v>-0.2</v>
      </c>
      <c r="D120" s="38">
        <v>94.2</v>
      </c>
      <c r="E120" s="38">
        <v>0.4</v>
      </c>
      <c r="F120" s="151">
        <f>AVERAGE(D120:D122)</f>
        <v>93.8</v>
      </c>
      <c r="G120" s="29">
        <f>F120/F123*100-100</f>
        <v>1.8458197611292348</v>
      </c>
    </row>
    <row r="121" spans="1:9" x14ac:dyDescent="0.3">
      <c r="A121" s="37">
        <v>41395</v>
      </c>
      <c r="B121" s="38">
        <v>93.3</v>
      </c>
      <c r="C121" s="38">
        <v>-2.6</v>
      </c>
      <c r="D121" s="38">
        <v>93.8</v>
      </c>
      <c r="E121" s="38">
        <v>0.4</v>
      </c>
      <c r="G121" s="29"/>
    </row>
    <row r="122" spans="1:9" x14ac:dyDescent="0.3">
      <c r="A122" s="37">
        <v>41365</v>
      </c>
      <c r="B122" s="38">
        <v>98</v>
      </c>
      <c r="C122" s="38">
        <v>9.4</v>
      </c>
      <c r="D122" s="38">
        <v>93.4</v>
      </c>
      <c r="E122" s="38">
        <v>2</v>
      </c>
      <c r="G122" s="29"/>
    </row>
    <row r="123" spans="1:9" x14ac:dyDescent="0.3">
      <c r="A123" s="37">
        <v>41334</v>
      </c>
      <c r="B123" s="38">
        <v>92.1</v>
      </c>
      <c r="C123" s="38">
        <v>-9.1</v>
      </c>
      <c r="D123" s="38">
        <v>91.6</v>
      </c>
      <c r="E123" s="38">
        <v>-0.5</v>
      </c>
      <c r="F123" s="151">
        <f>AVERAGE(D123:D125)</f>
        <v>92.09999999999998</v>
      </c>
      <c r="G123" s="29">
        <f>F123/F126*100-100</f>
        <v>-0.57574667146457159</v>
      </c>
    </row>
    <row r="124" spans="1:9" x14ac:dyDescent="0.3">
      <c r="A124" s="37">
        <v>41306</v>
      </c>
      <c r="B124" s="38">
        <v>86.4</v>
      </c>
      <c r="C124" s="38">
        <v>-3.5</v>
      </c>
      <c r="D124" s="38">
        <v>92.1</v>
      </c>
      <c r="E124" s="38">
        <v>-0.5</v>
      </c>
      <c r="G124" s="29"/>
    </row>
    <row r="125" spans="1:9" x14ac:dyDescent="0.3">
      <c r="A125" s="37">
        <v>41275</v>
      </c>
      <c r="B125" s="38">
        <v>90.3</v>
      </c>
      <c r="C125" s="38">
        <v>2.4</v>
      </c>
      <c r="D125" s="38">
        <v>92.6</v>
      </c>
      <c r="E125" s="38">
        <v>-0.1</v>
      </c>
      <c r="G125" s="29"/>
    </row>
    <row r="126" spans="1:9" x14ac:dyDescent="0.3">
      <c r="A126" s="37">
        <v>41244</v>
      </c>
      <c r="B126" s="38">
        <v>74.5</v>
      </c>
      <c r="C126" s="38">
        <v>-11.4</v>
      </c>
      <c r="D126" s="38">
        <v>92.7</v>
      </c>
      <c r="E126" s="38">
        <v>0.8</v>
      </c>
      <c r="F126" s="151">
        <f>AVERAGE(D126:D128)</f>
        <v>92.633333333333326</v>
      </c>
      <c r="G126" s="29">
        <f>F126/F129*100-100</f>
        <v>-1.0679957280170953</v>
      </c>
      <c r="H126" s="29">
        <f>AVERAGE(B126:B137)</f>
        <v>92.858333333333334</v>
      </c>
    </row>
    <row r="127" spans="1:9" x14ac:dyDescent="0.3">
      <c r="A127" s="37">
        <v>41214</v>
      </c>
      <c r="B127" s="38">
        <v>97.5</v>
      </c>
      <c r="C127" s="38">
        <v>-3</v>
      </c>
      <c r="D127" s="38">
        <v>92</v>
      </c>
      <c r="E127" s="38">
        <v>-1.3</v>
      </c>
      <c r="G127" s="29"/>
      <c r="H127" s="52"/>
    </row>
    <row r="128" spans="1:9" x14ac:dyDescent="0.3">
      <c r="A128" s="37">
        <v>41183</v>
      </c>
      <c r="B128" s="38">
        <v>100.9</v>
      </c>
      <c r="C128" s="38">
        <v>5.9</v>
      </c>
      <c r="D128" s="38">
        <v>93.2</v>
      </c>
      <c r="E128" s="38">
        <v>-0.9</v>
      </c>
      <c r="G128" s="29"/>
      <c r="H128" s="52"/>
    </row>
    <row r="129" spans="1:8" x14ac:dyDescent="0.3">
      <c r="A129" s="37">
        <v>41153</v>
      </c>
      <c r="B129" s="38">
        <v>92.6</v>
      </c>
      <c r="C129" s="38">
        <v>-6.7</v>
      </c>
      <c r="D129" s="38">
        <v>94</v>
      </c>
      <c r="E129" s="38">
        <v>0.4</v>
      </c>
      <c r="F129" s="151">
        <f>AVERAGE(D129:D131)</f>
        <v>93.633333333333326</v>
      </c>
      <c r="G129" s="29">
        <f>F129/F132*100-100</f>
        <v>0.57286072323665849</v>
      </c>
      <c r="H129" s="52"/>
    </row>
    <row r="130" spans="1:8" ht="12" customHeight="1" x14ac:dyDescent="0.3">
      <c r="A130" s="37">
        <v>41122</v>
      </c>
      <c r="B130" s="38">
        <v>94</v>
      </c>
      <c r="C130" s="38">
        <v>-0.8</v>
      </c>
      <c r="D130" s="38">
        <v>93.6</v>
      </c>
      <c r="E130" s="38">
        <v>0.3</v>
      </c>
      <c r="G130" s="29"/>
      <c r="H130" s="52"/>
    </row>
    <row r="131" spans="1:8" ht="12" customHeight="1" x14ac:dyDescent="0.3">
      <c r="A131" s="37">
        <v>41091</v>
      </c>
      <c r="B131" s="38">
        <v>95.7</v>
      </c>
      <c r="C131" s="38">
        <v>2.6</v>
      </c>
      <c r="D131" s="38">
        <v>93.3</v>
      </c>
      <c r="E131" s="38">
        <v>-0.1</v>
      </c>
      <c r="G131" s="29"/>
      <c r="H131" s="52"/>
    </row>
    <row r="132" spans="1:8" ht="12" customHeight="1" x14ac:dyDescent="0.3">
      <c r="A132" s="37">
        <v>41061</v>
      </c>
      <c r="B132" s="38">
        <v>94.7</v>
      </c>
      <c r="C132" s="38">
        <v>3.5</v>
      </c>
      <c r="D132" s="38">
        <v>93.4</v>
      </c>
      <c r="E132" s="38">
        <v>-0.5</v>
      </c>
      <c r="F132" s="151">
        <f>AVERAGE(D132:D134)</f>
        <v>93.100000000000009</v>
      </c>
      <c r="G132" s="29">
        <f>F132/F135*100-100</f>
        <v>0.57616132517107133</v>
      </c>
      <c r="H132" s="52"/>
    </row>
    <row r="133" spans="1:8" ht="12" customHeight="1" x14ac:dyDescent="0.3">
      <c r="A133" s="37">
        <v>41030</v>
      </c>
      <c r="B133" s="38">
        <v>95.8</v>
      </c>
      <c r="C133" s="38">
        <v>-6.3</v>
      </c>
      <c r="D133" s="38">
        <v>93.9</v>
      </c>
      <c r="E133" s="38">
        <v>2.1</v>
      </c>
      <c r="G133" s="29"/>
      <c r="H133" s="52"/>
    </row>
    <row r="134" spans="1:8" ht="12" customHeight="1" x14ac:dyDescent="0.3">
      <c r="A134" s="37">
        <v>41000</v>
      </c>
      <c r="B134" s="38">
        <v>89.6</v>
      </c>
      <c r="C134" s="38">
        <v>-2.2999999999999998</v>
      </c>
      <c r="D134" s="38">
        <v>92</v>
      </c>
      <c r="E134" s="38">
        <v>-1.9</v>
      </c>
      <c r="G134" s="29"/>
      <c r="H134" s="52"/>
    </row>
    <row r="135" spans="1:8" ht="12" customHeight="1" x14ac:dyDescent="0.3">
      <c r="A135" s="37">
        <v>40969</v>
      </c>
      <c r="B135" s="38">
        <v>101.3</v>
      </c>
      <c r="C135" s="38">
        <v>-2.4</v>
      </c>
      <c r="D135" s="38">
        <v>93.8</v>
      </c>
      <c r="E135" s="38">
        <v>1.8</v>
      </c>
      <c r="F135" s="151">
        <f>AVERAGE(D135:D137)</f>
        <v>92.566666666666663</v>
      </c>
      <c r="G135" s="29">
        <f>F135/F138*100-100</f>
        <v>-1.4549325762952492</v>
      </c>
      <c r="H135" s="52"/>
    </row>
    <row r="136" spans="1:8" ht="12" customHeight="1" x14ac:dyDescent="0.3">
      <c r="A136" s="37">
        <v>40940</v>
      </c>
      <c r="B136" s="38">
        <v>89.5</v>
      </c>
      <c r="C136" s="38">
        <v>1.1000000000000001</v>
      </c>
      <c r="D136" s="38">
        <v>92.1</v>
      </c>
      <c r="E136" s="38">
        <v>0.3</v>
      </c>
      <c r="G136" s="29"/>
      <c r="H136" s="52"/>
    </row>
    <row r="137" spans="1:8" x14ac:dyDescent="0.3">
      <c r="A137" s="37">
        <v>40909</v>
      </c>
      <c r="B137" s="38">
        <v>88.2</v>
      </c>
      <c r="C137" s="38">
        <v>3.2</v>
      </c>
      <c r="D137" s="38">
        <v>91.8</v>
      </c>
      <c r="E137" s="38">
        <v>-0.5</v>
      </c>
      <c r="G137" s="29"/>
      <c r="H137" s="52"/>
    </row>
    <row r="138" spans="1:8" x14ac:dyDescent="0.3">
      <c r="A138" s="37">
        <v>40878</v>
      </c>
      <c r="B138" s="38">
        <v>84.1</v>
      </c>
      <c r="C138" s="38">
        <v>1</v>
      </c>
      <c r="D138" s="38">
        <v>92.3</v>
      </c>
      <c r="E138" s="38">
        <v>-2.6</v>
      </c>
      <c r="F138" s="151">
        <f>AVERAGE(D138:D140)</f>
        <v>93.933333333333337</v>
      </c>
      <c r="G138" s="29">
        <f>F138/F141*100-100</f>
        <v>-0.17711654268509847</v>
      </c>
      <c r="H138" s="29">
        <f>AVERAGE(B138:B149)</f>
        <v>94.208333333333329</v>
      </c>
    </row>
    <row r="139" spans="1:8" ht="15" customHeight="1" x14ac:dyDescent="0.3">
      <c r="A139" s="37">
        <v>40848</v>
      </c>
      <c r="B139" s="38">
        <v>100.5</v>
      </c>
      <c r="C139" s="38">
        <v>3.1</v>
      </c>
      <c r="D139" s="38">
        <v>94.8</v>
      </c>
      <c r="E139" s="38">
        <v>0.1</v>
      </c>
      <c r="G139" s="29"/>
      <c r="H139" s="52"/>
    </row>
    <row r="140" spans="1:8" ht="15" customHeight="1" x14ac:dyDescent="0.3">
      <c r="A140" s="37">
        <v>40817</v>
      </c>
      <c r="B140" s="38">
        <v>95.3</v>
      </c>
      <c r="C140" s="38">
        <v>-1.1000000000000001</v>
      </c>
      <c r="D140" s="38">
        <v>94.7</v>
      </c>
      <c r="E140" s="38">
        <v>1.2</v>
      </c>
      <c r="G140" s="29"/>
      <c r="H140" s="52"/>
    </row>
    <row r="141" spans="1:8" ht="15" customHeight="1" x14ac:dyDescent="0.3">
      <c r="A141" s="37">
        <v>40787</v>
      </c>
      <c r="B141" s="38">
        <v>99.3</v>
      </c>
      <c r="C141" s="38">
        <v>2</v>
      </c>
      <c r="D141" s="38">
        <v>93.6</v>
      </c>
      <c r="E141" s="38">
        <v>-0.8</v>
      </c>
      <c r="F141" s="151">
        <f>AVERAGE(D141:D143)</f>
        <v>94.100000000000009</v>
      </c>
      <c r="G141" s="29">
        <f>F141/F144*100-100</f>
        <v>0.53418803418803407</v>
      </c>
      <c r="H141" s="52"/>
    </row>
    <row r="142" spans="1:8" ht="15" customHeight="1" x14ac:dyDescent="0.3">
      <c r="A142" s="37">
        <v>40756</v>
      </c>
      <c r="B142" s="38">
        <v>94.8</v>
      </c>
      <c r="C142" s="38">
        <v>6.6</v>
      </c>
      <c r="D142" s="38">
        <v>94.4</v>
      </c>
      <c r="E142" s="38">
        <v>0.1</v>
      </c>
      <c r="G142" s="29"/>
      <c r="H142" s="52"/>
    </row>
    <row r="143" spans="1:8" ht="15" customHeight="1" x14ac:dyDescent="0.3">
      <c r="A143" s="37">
        <v>40725</v>
      </c>
      <c r="B143" s="38">
        <v>93.3</v>
      </c>
      <c r="C143" s="38">
        <v>-0.5</v>
      </c>
      <c r="D143" s="38">
        <v>94.3</v>
      </c>
      <c r="E143" s="38">
        <v>0.9</v>
      </c>
      <c r="G143" s="29"/>
      <c r="H143" s="52"/>
    </row>
    <row r="144" spans="1:8" ht="15" customHeight="1" x14ac:dyDescent="0.3">
      <c r="A144" s="37">
        <v>40695</v>
      </c>
      <c r="B144" s="38">
        <v>91.5</v>
      </c>
      <c r="C144" s="38">
        <v>-4.5</v>
      </c>
      <c r="D144" s="38">
        <v>93.5</v>
      </c>
      <c r="E144" s="38">
        <v>0.4</v>
      </c>
      <c r="F144" s="151">
        <f>AVERAGE(D144:D146)</f>
        <v>93.600000000000009</v>
      </c>
      <c r="G144" s="29">
        <f>F144/F147*100-100</f>
        <v>0.42918454935623629</v>
      </c>
      <c r="H144" s="52"/>
    </row>
    <row r="145" spans="1:9" ht="15" customHeight="1" x14ac:dyDescent="0.3">
      <c r="A145" s="37">
        <v>40664</v>
      </c>
      <c r="B145" s="38">
        <v>102.2</v>
      </c>
      <c r="C145" s="38">
        <v>15.3</v>
      </c>
      <c r="D145" s="38">
        <v>93.1</v>
      </c>
      <c r="E145" s="38">
        <v>-1.2</v>
      </c>
      <c r="G145" s="29"/>
      <c r="H145" s="52"/>
    </row>
    <row r="146" spans="1:9" ht="15" customHeight="1" x14ac:dyDescent="0.3">
      <c r="A146" s="37">
        <v>40634</v>
      </c>
      <c r="B146" s="38">
        <v>91.7</v>
      </c>
      <c r="C146" s="38">
        <v>1.4</v>
      </c>
      <c r="D146" s="38">
        <v>94.2</v>
      </c>
      <c r="E146" s="38">
        <v>0.1</v>
      </c>
      <c r="G146" s="29"/>
      <c r="H146" s="52"/>
    </row>
    <row r="147" spans="1:9" ht="15" customHeight="1" x14ac:dyDescent="0.3">
      <c r="A147" s="37">
        <v>40603</v>
      </c>
      <c r="B147" s="38">
        <v>103.8</v>
      </c>
      <c r="C147" s="38">
        <v>4.4000000000000004</v>
      </c>
      <c r="D147" s="38">
        <v>94.1</v>
      </c>
      <c r="E147" s="38">
        <v>1</v>
      </c>
      <c r="F147" s="151">
        <f>AVERAGE(D147:D149)</f>
        <v>93.2</v>
      </c>
      <c r="G147" s="29">
        <f>F147/F150*100-100</f>
        <v>1.5619324373410848</v>
      </c>
      <c r="H147" s="52"/>
    </row>
    <row r="148" spans="1:9" ht="15" customHeight="1" x14ac:dyDescent="0.3">
      <c r="A148" s="37">
        <v>40575</v>
      </c>
      <c r="B148" s="38">
        <v>88.5</v>
      </c>
      <c r="C148" s="38">
        <v>9.5</v>
      </c>
      <c r="D148" s="38">
        <v>93.2</v>
      </c>
      <c r="E148" s="38">
        <v>1</v>
      </c>
      <c r="G148" s="29"/>
      <c r="H148" s="52"/>
    </row>
    <row r="149" spans="1:9" ht="15" customHeight="1" x14ac:dyDescent="0.3">
      <c r="A149" s="37">
        <v>40544</v>
      </c>
      <c r="B149" s="38">
        <v>85.5</v>
      </c>
      <c r="C149" s="38">
        <v>11</v>
      </c>
      <c r="D149" s="38">
        <v>92.3</v>
      </c>
      <c r="E149" s="38">
        <v>1.1000000000000001</v>
      </c>
      <c r="G149" s="29"/>
      <c r="H149" s="52"/>
    </row>
    <row r="150" spans="1:9" ht="15" customHeight="1" x14ac:dyDescent="0.3">
      <c r="A150" s="37">
        <v>40513</v>
      </c>
      <c r="B150" s="38">
        <v>83.3</v>
      </c>
      <c r="C150" s="38">
        <v>7.2</v>
      </c>
      <c r="D150" s="38">
        <v>91.3</v>
      </c>
      <c r="E150" s="38">
        <v>-0.8</v>
      </c>
      <c r="F150" s="151">
        <f>AVERAGE(D150:D152)</f>
        <v>91.766666666666666</v>
      </c>
      <c r="G150" s="29">
        <f>F150/F153*100-100</f>
        <v>0.36456434560699336</v>
      </c>
      <c r="H150" s="29">
        <f>AVERAGE(B150:B161)</f>
        <v>90.774999999999977</v>
      </c>
    </row>
    <row r="151" spans="1:9" ht="15" customHeight="1" x14ac:dyDescent="0.3">
      <c r="A151" s="37">
        <v>40483</v>
      </c>
      <c r="B151" s="38">
        <v>97.5</v>
      </c>
      <c r="C151" s="38">
        <v>8.8000000000000007</v>
      </c>
      <c r="D151" s="38">
        <v>92</v>
      </c>
      <c r="E151" s="38">
        <v>0</v>
      </c>
      <c r="G151" s="29"/>
      <c r="H151" s="52"/>
    </row>
    <row r="152" spans="1:9" ht="15" customHeight="1" x14ac:dyDescent="0.3">
      <c r="A152" s="37">
        <v>40452</v>
      </c>
      <c r="B152" s="38">
        <v>96.4</v>
      </c>
      <c r="C152" s="38">
        <v>3</v>
      </c>
      <c r="D152" s="38">
        <v>92</v>
      </c>
      <c r="E152" s="38">
        <v>0.3</v>
      </c>
      <c r="G152" s="29"/>
      <c r="H152" s="52"/>
      <c r="I152" s="30">
        <f>D180-D170</f>
        <v>11.900000000000006</v>
      </c>
    </row>
    <row r="153" spans="1:9" ht="15" customHeight="1" x14ac:dyDescent="0.3">
      <c r="A153" s="37">
        <v>40422</v>
      </c>
      <c r="B153" s="38">
        <v>97.4</v>
      </c>
      <c r="C153" s="38">
        <v>5.3</v>
      </c>
      <c r="D153" s="38">
        <v>91.7</v>
      </c>
      <c r="E153" s="38">
        <v>0.5</v>
      </c>
      <c r="F153" s="151">
        <f>AVERAGE(D153:D155)</f>
        <v>91.433333333333337</v>
      </c>
      <c r="G153" s="29">
        <f>F153/F156*100-100</f>
        <v>1.3673318551367402</v>
      </c>
      <c r="H153" s="52"/>
    </row>
    <row r="154" spans="1:9" ht="15" customHeight="1" x14ac:dyDescent="0.3">
      <c r="A154" s="37">
        <v>40391</v>
      </c>
      <c r="B154" s="38">
        <v>88.9</v>
      </c>
      <c r="C154" s="38">
        <v>9.8000000000000007</v>
      </c>
      <c r="D154" s="38">
        <v>91.2</v>
      </c>
      <c r="E154" s="38">
        <v>-0.2</v>
      </c>
      <c r="G154" s="29"/>
      <c r="H154" s="52"/>
    </row>
    <row r="155" spans="1:9" ht="15" customHeight="1" x14ac:dyDescent="0.3">
      <c r="A155" s="37">
        <v>40360</v>
      </c>
      <c r="B155" s="38">
        <v>93.8</v>
      </c>
      <c r="C155" s="38">
        <v>3.8</v>
      </c>
      <c r="D155" s="38">
        <v>91.4</v>
      </c>
      <c r="E155" s="38">
        <v>0.4</v>
      </c>
      <c r="G155" s="29"/>
      <c r="H155" s="52"/>
    </row>
    <row r="156" spans="1:9" ht="15" customHeight="1" x14ac:dyDescent="0.3">
      <c r="A156" s="37">
        <v>40330</v>
      </c>
      <c r="B156" s="38">
        <v>95.8</v>
      </c>
      <c r="C156" s="38">
        <v>11.1</v>
      </c>
      <c r="D156" s="38">
        <v>91</v>
      </c>
      <c r="E156" s="38">
        <v>1</v>
      </c>
      <c r="F156" s="151">
        <f>AVERAGE(D156:D158)</f>
        <v>90.2</v>
      </c>
      <c r="G156" s="29">
        <f>F156/F159*100-100</f>
        <v>3.321878579610555</v>
      </c>
      <c r="H156" s="52"/>
    </row>
    <row r="157" spans="1:9" ht="15" customHeight="1" x14ac:dyDescent="0.3">
      <c r="A157" s="37">
        <v>40299</v>
      </c>
      <c r="B157" s="38">
        <v>88.6</v>
      </c>
      <c r="C157" s="38">
        <v>6.9</v>
      </c>
      <c r="D157" s="38">
        <v>90.1</v>
      </c>
      <c r="E157" s="38">
        <v>0.7</v>
      </c>
      <c r="F157" s="151"/>
      <c r="G157" s="29"/>
      <c r="H157" s="52"/>
    </row>
    <row r="158" spans="1:9" ht="15" customHeight="1" x14ac:dyDescent="0.3">
      <c r="A158" s="37">
        <v>40269</v>
      </c>
      <c r="B158" s="38">
        <v>90.4</v>
      </c>
      <c r="C158" s="38">
        <v>5.7</v>
      </c>
      <c r="D158" s="38">
        <v>89.5</v>
      </c>
      <c r="E158" s="38">
        <v>0.6</v>
      </c>
      <c r="F158" s="151"/>
      <c r="G158" s="29"/>
      <c r="H158" s="52"/>
    </row>
    <row r="159" spans="1:9" ht="15" customHeight="1" x14ac:dyDescent="0.3">
      <c r="A159" s="37">
        <v>40238</v>
      </c>
      <c r="B159" s="38">
        <v>99.4</v>
      </c>
      <c r="C159" s="38">
        <v>10.6</v>
      </c>
      <c r="D159" s="38">
        <v>89</v>
      </c>
      <c r="E159" s="38">
        <v>2.9</v>
      </c>
      <c r="F159" s="151">
        <f>AVERAGE(D159:D161)</f>
        <v>87.3</v>
      </c>
      <c r="G159" s="29">
        <f>F159/F162*100-100</f>
        <v>1.0806638363566066</v>
      </c>
      <c r="H159" s="52"/>
    </row>
    <row r="160" spans="1:9" ht="15" customHeight="1" x14ac:dyDescent="0.3">
      <c r="A160" s="37">
        <v>40210</v>
      </c>
      <c r="B160" s="38">
        <v>80.8</v>
      </c>
      <c r="C160" s="38">
        <v>1.6</v>
      </c>
      <c r="D160" s="38">
        <v>86.5</v>
      </c>
      <c r="E160" s="38">
        <v>0.1</v>
      </c>
      <c r="F160" s="151"/>
      <c r="G160" s="29"/>
      <c r="H160" s="52"/>
    </row>
    <row r="161" spans="1:8" ht="15" customHeight="1" x14ac:dyDescent="0.3">
      <c r="A161" s="37">
        <v>40179</v>
      </c>
      <c r="B161" s="38">
        <v>77</v>
      </c>
      <c r="C161" s="38">
        <v>-3.6</v>
      </c>
      <c r="D161" s="38">
        <v>86.4</v>
      </c>
      <c r="E161" s="38">
        <v>-1.5</v>
      </c>
      <c r="F161" s="151"/>
      <c r="G161" s="29"/>
      <c r="H161" s="52"/>
    </row>
    <row r="162" spans="1:8" x14ac:dyDescent="0.3">
      <c r="A162" s="37">
        <v>40148</v>
      </c>
      <c r="B162" s="38">
        <v>77.7</v>
      </c>
      <c r="C162" s="38">
        <v>-0.3</v>
      </c>
      <c r="D162" s="38">
        <v>87.7</v>
      </c>
      <c r="E162" s="38">
        <v>2.7</v>
      </c>
      <c r="F162" s="151">
        <f>AVERAGE(D162:D164)</f>
        <v>86.366666666666674</v>
      </c>
      <c r="G162" s="29">
        <f>F162/F165*100-100</f>
        <v>0.3874467260751544</v>
      </c>
      <c r="H162" s="29">
        <f>AVERAGE(B162:B173)</f>
        <v>85.725000000000009</v>
      </c>
    </row>
    <row r="163" spans="1:8" x14ac:dyDescent="0.3">
      <c r="A163" s="37">
        <v>40118</v>
      </c>
      <c r="B163" s="38">
        <v>89.6</v>
      </c>
      <c r="C163" s="38">
        <v>-3.7</v>
      </c>
      <c r="D163" s="38">
        <v>85.4</v>
      </c>
      <c r="E163" s="38">
        <v>-0.7</v>
      </c>
      <c r="F163" s="151"/>
      <c r="G163" s="29"/>
      <c r="H163" s="52"/>
    </row>
    <row r="164" spans="1:8" x14ac:dyDescent="0.3">
      <c r="A164" s="37">
        <v>40087</v>
      </c>
      <c r="B164" s="38">
        <v>93.6</v>
      </c>
      <c r="C164" s="38">
        <v>-9.6999999999999993</v>
      </c>
      <c r="D164" s="38">
        <v>86</v>
      </c>
      <c r="E164" s="38">
        <v>-1.3</v>
      </c>
      <c r="F164" s="151"/>
      <c r="G164" s="29"/>
      <c r="H164" s="52"/>
    </row>
    <row r="165" spans="1:8" x14ac:dyDescent="0.3">
      <c r="A165" s="37">
        <v>40057</v>
      </c>
      <c r="B165" s="38">
        <v>92.5</v>
      </c>
      <c r="C165" s="38">
        <v>-10</v>
      </c>
      <c r="D165" s="38">
        <v>87.1</v>
      </c>
      <c r="E165" s="38">
        <v>1.2</v>
      </c>
      <c r="F165" s="151">
        <f>AVERAGE(D165:D167)</f>
        <v>86.033333333333346</v>
      </c>
      <c r="G165" s="29">
        <f>F165/F168*100-100</f>
        <v>1.6942474389283149</v>
      </c>
      <c r="H165" s="52"/>
    </row>
    <row r="166" spans="1:8" x14ac:dyDescent="0.3">
      <c r="A166" s="37">
        <v>40026</v>
      </c>
      <c r="B166" s="38">
        <v>81</v>
      </c>
      <c r="C166" s="38">
        <v>-10.1</v>
      </c>
      <c r="D166" s="38">
        <v>86.1</v>
      </c>
      <c r="E166" s="38">
        <v>1.4</v>
      </c>
      <c r="F166" s="153"/>
      <c r="G166" s="29"/>
      <c r="H166" s="52"/>
    </row>
    <row r="167" spans="1:8" x14ac:dyDescent="0.3">
      <c r="A167" s="37">
        <v>39995</v>
      </c>
      <c r="B167" s="38">
        <v>90.4</v>
      </c>
      <c r="C167" s="38">
        <v>-12.4</v>
      </c>
      <c r="D167" s="38">
        <v>84.9</v>
      </c>
      <c r="E167" s="38">
        <v>-0.1</v>
      </c>
      <c r="F167" s="153"/>
      <c r="G167" s="29"/>
      <c r="H167" s="52"/>
    </row>
    <row r="168" spans="1:8" x14ac:dyDescent="0.3">
      <c r="A168" s="37">
        <v>39965</v>
      </c>
      <c r="B168" s="38">
        <v>86.2</v>
      </c>
      <c r="C168" s="38">
        <v>-14.2</v>
      </c>
      <c r="D168" s="38">
        <v>85</v>
      </c>
      <c r="E168" s="38">
        <v>1</v>
      </c>
      <c r="F168" s="151">
        <f>AVERAGE(D168:D170)</f>
        <v>84.6</v>
      </c>
      <c r="G168" s="29">
        <f>F168/F171*100-100</f>
        <v>-0.58754406580493423</v>
      </c>
      <c r="H168" s="52"/>
    </row>
    <row r="169" spans="1:8" x14ac:dyDescent="0.3">
      <c r="A169" s="37">
        <v>39934</v>
      </c>
      <c r="B169" s="38">
        <v>82.9</v>
      </c>
      <c r="C169" s="38">
        <v>-15.1</v>
      </c>
      <c r="D169" s="38">
        <v>84.2</v>
      </c>
      <c r="E169" s="38">
        <v>-0.5</v>
      </c>
      <c r="F169" s="153"/>
      <c r="G169" s="29"/>
      <c r="H169" s="29"/>
    </row>
    <row r="170" spans="1:8" x14ac:dyDescent="0.3">
      <c r="A170" s="37">
        <v>39904</v>
      </c>
      <c r="B170" s="38">
        <v>85.5</v>
      </c>
      <c r="C170" s="38">
        <v>-20.2</v>
      </c>
      <c r="D170" s="38">
        <v>84.6</v>
      </c>
      <c r="E170" s="38">
        <v>1.2</v>
      </c>
      <c r="F170" s="153"/>
      <c r="G170" s="29"/>
      <c r="H170" s="29"/>
    </row>
    <row r="171" spans="1:8" x14ac:dyDescent="0.3">
      <c r="A171" s="37">
        <v>39873</v>
      </c>
      <c r="B171" s="38">
        <v>89.9</v>
      </c>
      <c r="C171" s="38">
        <v>-6.2</v>
      </c>
      <c r="D171" s="38">
        <v>83.6</v>
      </c>
      <c r="E171" s="38">
        <v>-1.8</v>
      </c>
      <c r="F171" s="151">
        <f>AVERAGE(D171:D173)</f>
        <v>85.1</v>
      </c>
      <c r="G171" s="29">
        <f>F171/F174*100-100</f>
        <v>-8.1324217344368464</v>
      </c>
      <c r="H171" s="29"/>
    </row>
    <row r="172" spans="1:8" x14ac:dyDescent="0.3">
      <c r="A172" s="37">
        <v>39845</v>
      </c>
      <c r="B172" s="38">
        <v>79.5</v>
      </c>
      <c r="C172" s="38">
        <v>-18.899999999999999</v>
      </c>
      <c r="D172" s="38">
        <v>85.1</v>
      </c>
      <c r="E172" s="38">
        <v>-1.7</v>
      </c>
      <c r="H172" s="29"/>
    </row>
    <row r="173" spans="1:8" x14ac:dyDescent="0.3">
      <c r="A173" s="37">
        <v>39814</v>
      </c>
      <c r="B173" s="38">
        <v>79.900000000000006</v>
      </c>
      <c r="C173" s="38">
        <v>-18.7</v>
      </c>
      <c r="D173" s="38">
        <v>86.6</v>
      </c>
      <c r="E173" s="38">
        <v>-4.3</v>
      </c>
      <c r="F173" s="29"/>
      <c r="H173" s="29"/>
    </row>
    <row r="174" spans="1:8" x14ac:dyDescent="0.3">
      <c r="A174" s="37">
        <v>39783</v>
      </c>
      <c r="B174" s="38">
        <v>77.900000000000006</v>
      </c>
      <c r="C174" s="38">
        <v>-2.7</v>
      </c>
      <c r="D174" s="38">
        <v>90.5</v>
      </c>
      <c r="E174" s="38">
        <v>-1.4</v>
      </c>
      <c r="F174" s="151">
        <f>AVERAGE(D174:D176)</f>
        <v>92.633333333333326</v>
      </c>
      <c r="G174" s="29">
        <f>F174/F177*100-100</f>
        <v>-4.2714433344815603</v>
      </c>
      <c r="H174" s="29">
        <f>AVERAGE(B174:B185)</f>
        <v>97.333333333333329</v>
      </c>
    </row>
    <row r="175" spans="1:8" x14ac:dyDescent="0.3">
      <c r="A175" s="37">
        <v>39753</v>
      </c>
      <c r="B175" s="38">
        <v>93</v>
      </c>
      <c r="C175" s="38">
        <v>-10.7</v>
      </c>
      <c r="D175" s="38">
        <v>91.8</v>
      </c>
      <c r="E175" s="38">
        <v>-4</v>
      </c>
      <c r="F175" s="153"/>
      <c r="G175" s="29"/>
      <c r="H175" s="29"/>
    </row>
    <row r="176" spans="1:8" x14ac:dyDescent="0.3">
      <c r="A176" s="37">
        <v>39722</v>
      </c>
      <c r="B176" s="38">
        <v>103.6</v>
      </c>
      <c r="C176" s="38">
        <v>-2.6</v>
      </c>
      <c r="D176" s="38">
        <v>95.6</v>
      </c>
      <c r="E176" s="38">
        <v>-1.2</v>
      </c>
      <c r="F176" s="153"/>
      <c r="G176" s="29"/>
      <c r="H176" s="29"/>
    </row>
    <row r="177" spans="1:8" x14ac:dyDescent="0.3">
      <c r="A177" s="37">
        <v>39692</v>
      </c>
      <c r="B177" s="38">
        <v>102.8</v>
      </c>
      <c r="C177" s="38">
        <v>6.4</v>
      </c>
      <c r="D177" s="38">
        <v>96.8</v>
      </c>
      <c r="E177" s="38">
        <v>0.2</v>
      </c>
      <c r="F177" s="151">
        <f>AVERAGE(D177:D179)</f>
        <v>96.766666666666652</v>
      </c>
      <c r="G177" s="29">
        <f>F177/F180*100-100</f>
        <v>-0.95530535653361426</v>
      </c>
      <c r="H177" s="29"/>
    </row>
    <row r="178" spans="1:8" x14ac:dyDescent="0.3">
      <c r="A178" s="37">
        <v>39661</v>
      </c>
      <c r="B178" s="38">
        <v>90.1</v>
      </c>
      <c r="C178" s="38">
        <v>-7.3</v>
      </c>
      <c r="D178" s="38">
        <v>96.6</v>
      </c>
      <c r="E178" s="38">
        <v>-0.3</v>
      </c>
      <c r="H178" s="29"/>
    </row>
    <row r="179" spans="1:8" x14ac:dyDescent="0.3">
      <c r="A179" s="37">
        <v>39630</v>
      </c>
      <c r="B179" s="38">
        <v>103.2</v>
      </c>
      <c r="C179" s="38">
        <v>4.2</v>
      </c>
      <c r="D179" s="38">
        <v>96.9</v>
      </c>
      <c r="E179" s="38">
        <v>0.4</v>
      </c>
      <c r="H179" s="29"/>
    </row>
    <row r="180" spans="1:8" x14ac:dyDescent="0.3">
      <c r="A180" s="37">
        <v>39600</v>
      </c>
      <c r="B180" s="38">
        <v>100.5</v>
      </c>
      <c r="C180" s="38">
        <v>2.2000000000000002</v>
      </c>
      <c r="D180" s="38">
        <v>96.5</v>
      </c>
      <c r="E180" s="38">
        <v>-1.6</v>
      </c>
      <c r="F180" s="151">
        <f>AVERAGE(D180:D182)</f>
        <v>97.7</v>
      </c>
      <c r="G180" s="29">
        <f>F180/F183*100-100</f>
        <v>-3.0112508272667213</v>
      </c>
      <c r="H180" s="29"/>
    </row>
    <row r="181" spans="1:8" x14ac:dyDescent="0.3">
      <c r="A181" s="37">
        <v>39569</v>
      </c>
      <c r="B181" s="38">
        <v>97.6</v>
      </c>
      <c r="C181" s="38">
        <v>-0.7</v>
      </c>
      <c r="D181" s="38">
        <v>98.1</v>
      </c>
      <c r="E181" s="38">
        <v>-0.4</v>
      </c>
      <c r="F181" s="153"/>
      <c r="G181" s="29"/>
      <c r="H181" s="29"/>
    </row>
    <row r="182" spans="1:8" x14ac:dyDescent="0.3">
      <c r="A182" s="37">
        <v>39539</v>
      </c>
      <c r="B182" s="38">
        <v>107.2</v>
      </c>
      <c r="C182" s="38">
        <v>16.5</v>
      </c>
      <c r="D182" s="38">
        <v>98.5</v>
      </c>
      <c r="E182" s="38">
        <v>-1.3</v>
      </c>
      <c r="F182" s="153"/>
      <c r="G182" s="29"/>
      <c r="H182" s="29"/>
    </row>
    <row r="183" spans="1:8" x14ac:dyDescent="0.3">
      <c r="A183" s="37">
        <v>39508</v>
      </c>
      <c r="B183" s="38">
        <v>95.8</v>
      </c>
      <c r="C183" s="38">
        <v>-7.4</v>
      </c>
      <c r="D183" s="38">
        <v>99.8</v>
      </c>
      <c r="E183" s="38">
        <v>-1.2</v>
      </c>
      <c r="F183" s="151">
        <f>AVERAGE(D183:D185)</f>
        <v>100.73333333333335</v>
      </c>
      <c r="G183" s="29" t="e">
        <f>F183/F186*100-100</f>
        <v>#DIV/0!</v>
      </c>
      <c r="H183" s="29"/>
    </row>
    <row r="184" spans="1:8" x14ac:dyDescent="0.3">
      <c r="A184" s="37">
        <v>39479</v>
      </c>
      <c r="B184" s="38">
        <v>98</v>
      </c>
      <c r="C184" s="38">
        <v>10.1</v>
      </c>
      <c r="D184" s="38">
        <v>101</v>
      </c>
      <c r="E184" s="38">
        <v>-0.4</v>
      </c>
      <c r="H184" s="29"/>
    </row>
    <row r="185" spans="1:8" x14ac:dyDescent="0.3">
      <c r="A185" s="37">
        <v>39448</v>
      </c>
      <c r="B185" s="38">
        <v>98.3</v>
      </c>
      <c r="C185" s="38">
        <v>6.4</v>
      </c>
      <c r="D185" s="38">
        <v>101.4</v>
      </c>
      <c r="E185" s="38">
        <v>2.5</v>
      </c>
      <c r="H185" s="29"/>
    </row>
    <row r="186" spans="1:8" x14ac:dyDescent="0.3">
      <c r="A186" s="37">
        <v>39417</v>
      </c>
      <c r="B186" s="38">
        <v>80.099999999999994</v>
      </c>
      <c r="C186" s="38">
        <v>-2.8</v>
      </c>
      <c r="D186" s="38">
        <v>98.9</v>
      </c>
      <c r="E186" s="38">
        <v>0.9</v>
      </c>
      <c r="H186" s="29">
        <f>AVERAGE(B186:B197)</f>
        <v>96.408333333333346</v>
      </c>
    </row>
    <row r="187" spans="1:8" x14ac:dyDescent="0.3">
      <c r="A187" s="37">
        <v>39387</v>
      </c>
      <c r="B187" s="38">
        <v>104.1</v>
      </c>
      <c r="C187" s="38">
        <v>3.8</v>
      </c>
      <c r="D187" s="38">
        <v>98</v>
      </c>
      <c r="E187" s="38">
        <v>-0.2</v>
      </c>
    </row>
    <row r="188" spans="1:8" x14ac:dyDescent="0.3">
      <c r="A188" s="37">
        <v>39356</v>
      </c>
      <c r="B188" s="38">
        <v>106.4</v>
      </c>
      <c r="C188" s="38">
        <v>9</v>
      </c>
      <c r="D188" s="38">
        <v>98.2</v>
      </c>
      <c r="E188" s="38">
        <v>0.4</v>
      </c>
    </row>
    <row r="189" spans="1:8" x14ac:dyDescent="0.3">
      <c r="A189" s="37">
        <v>39326</v>
      </c>
      <c r="B189" s="38">
        <v>96.6</v>
      </c>
      <c r="C189" s="38">
        <v>1.8</v>
      </c>
      <c r="D189" s="38">
        <v>97.8</v>
      </c>
      <c r="E189" s="38">
        <v>1</v>
      </c>
    </row>
    <row r="190" spans="1:8" x14ac:dyDescent="0.3">
      <c r="A190" s="37">
        <v>39295</v>
      </c>
      <c r="B190" s="38">
        <v>97.2</v>
      </c>
      <c r="C190" s="38">
        <v>5.0999999999999996</v>
      </c>
      <c r="D190" s="38">
        <v>96.8</v>
      </c>
      <c r="E190" s="38">
        <v>0.4</v>
      </c>
    </row>
    <row r="191" spans="1:8" x14ac:dyDescent="0.3">
      <c r="A191" s="37">
        <v>39264</v>
      </c>
      <c r="B191" s="38">
        <v>99</v>
      </c>
      <c r="C191" s="38">
        <v>8.8000000000000007</v>
      </c>
      <c r="D191" s="38">
        <v>96.4</v>
      </c>
      <c r="E191" s="38">
        <v>-0.5</v>
      </c>
    </row>
    <row r="192" spans="1:8" x14ac:dyDescent="0.3">
      <c r="A192" s="37">
        <v>39234</v>
      </c>
      <c r="B192" s="38">
        <v>98.3</v>
      </c>
      <c r="C192" s="38">
        <v>6.6</v>
      </c>
      <c r="D192" s="38">
        <v>96.9</v>
      </c>
      <c r="E192" s="38">
        <v>0.7</v>
      </c>
    </row>
    <row r="193" spans="1:8" x14ac:dyDescent="0.3">
      <c r="A193" s="37">
        <v>39203</v>
      </c>
      <c r="B193" s="38">
        <v>98.3</v>
      </c>
      <c r="C193" s="38">
        <v>2</v>
      </c>
      <c r="D193" s="38">
        <v>96.2</v>
      </c>
      <c r="E193" s="38">
        <v>1.9</v>
      </c>
    </row>
    <row r="194" spans="1:8" x14ac:dyDescent="0.3">
      <c r="A194" s="37">
        <v>39173</v>
      </c>
      <c r="B194" s="38">
        <v>92</v>
      </c>
      <c r="C194" s="38">
        <v>9.6999999999999993</v>
      </c>
      <c r="D194" s="38">
        <v>94.4</v>
      </c>
      <c r="E194" s="38">
        <v>-2.4</v>
      </c>
    </row>
    <row r="195" spans="1:8" x14ac:dyDescent="0.3">
      <c r="A195" s="37">
        <v>39142</v>
      </c>
      <c r="B195" s="38">
        <v>103.5</v>
      </c>
      <c r="C195" s="38">
        <v>7.7</v>
      </c>
      <c r="D195" s="38">
        <v>96.7</v>
      </c>
      <c r="E195" s="38">
        <v>1.6</v>
      </c>
    </row>
    <row r="196" spans="1:8" x14ac:dyDescent="0.3">
      <c r="A196" s="37">
        <v>39114</v>
      </c>
      <c r="B196" s="38">
        <v>89</v>
      </c>
      <c r="C196" s="38">
        <v>9.6</v>
      </c>
      <c r="D196" s="38">
        <v>95.2</v>
      </c>
      <c r="E196" s="38">
        <v>-0.1</v>
      </c>
    </row>
    <row r="197" spans="1:8" x14ac:dyDescent="0.3">
      <c r="A197" s="37">
        <v>39083</v>
      </c>
      <c r="B197" s="38">
        <v>92.4</v>
      </c>
      <c r="C197" s="38">
        <v>13</v>
      </c>
      <c r="D197" s="38">
        <v>95.3</v>
      </c>
      <c r="E197" s="38">
        <v>-0.1</v>
      </c>
    </row>
    <row r="198" spans="1:8" x14ac:dyDescent="0.3">
      <c r="A198" s="37">
        <v>39052</v>
      </c>
      <c r="B198" s="38">
        <v>82.4</v>
      </c>
      <c r="C198" s="38">
        <v>2.6</v>
      </c>
      <c r="D198" s="38">
        <v>95.4</v>
      </c>
      <c r="E198" s="38">
        <v>1.1000000000000001</v>
      </c>
      <c r="H198" s="29">
        <f>AVERAGE(B198:B209)</f>
        <v>90.858333333333334</v>
      </c>
    </row>
    <row r="199" spans="1:8" x14ac:dyDescent="0.3">
      <c r="A199" s="37">
        <v>39022</v>
      </c>
      <c r="B199" s="38">
        <v>100.3</v>
      </c>
      <c r="C199" s="38">
        <v>8.9</v>
      </c>
      <c r="D199" s="38">
        <v>94.4</v>
      </c>
      <c r="E199" s="38">
        <v>1</v>
      </c>
    </row>
    <row r="200" spans="1:8" x14ac:dyDescent="0.3">
      <c r="A200" s="37">
        <v>38991</v>
      </c>
      <c r="B200" s="38">
        <v>97.6</v>
      </c>
      <c r="C200" s="38">
        <v>11.5</v>
      </c>
      <c r="D200" s="38">
        <v>93.5</v>
      </c>
      <c r="E200" s="38">
        <v>1</v>
      </c>
    </row>
    <row r="201" spans="1:8" x14ac:dyDescent="0.3">
      <c r="A201" s="37">
        <v>38961</v>
      </c>
      <c r="B201" s="38">
        <v>94.9</v>
      </c>
      <c r="C201" s="38">
        <v>5.2</v>
      </c>
      <c r="D201" s="38">
        <v>92.6</v>
      </c>
      <c r="E201" s="38">
        <v>0.5</v>
      </c>
    </row>
    <row r="202" spans="1:8" x14ac:dyDescent="0.3">
      <c r="A202" s="37">
        <v>38930</v>
      </c>
      <c r="B202" s="38">
        <v>92.5</v>
      </c>
      <c r="C202" s="38">
        <v>10.6</v>
      </c>
      <c r="D202" s="38">
        <v>92.1</v>
      </c>
      <c r="E202" s="38">
        <v>0.1</v>
      </c>
    </row>
    <row r="203" spans="1:8" x14ac:dyDescent="0.3">
      <c r="A203" s="37">
        <v>38899</v>
      </c>
      <c r="B203" s="38">
        <v>91</v>
      </c>
      <c r="C203" s="38">
        <v>9.9</v>
      </c>
      <c r="D203" s="38">
        <v>92</v>
      </c>
      <c r="E203" s="38">
        <v>1.2</v>
      </c>
    </row>
    <row r="204" spans="1:8" x14ac:dyDescent="0.3">
      <c r="A204" s="37">
        <v>38869</v>
      </c>
      <c r="B204" s="38">
        <v>92.2</v>
      </c>
      <c r="C204" s="38">
        <v>3.1</v>
      </c>
      <c r="D204" s="38">
        <v>90.9</v>
      </c>
      <c r="E204" s="38">
        <v>-0.1</v>
      </c>
    </row>
    <row r="205" spans="1:8" x14ac:dyDescent="0.3">
      <c r="A205" s="37">
        <v>38838</v>
      </c>
      <c r="B205" s="38">
        <v>96.4</v>
      </c>
      <c r="C205" s="38">
        <v>17.8</v>
      </c>
      <c r="D205" s="38">
        <v>91</v>
      </c>
      <c r="E205" s="38">
        <v>2</v>
      </c>
    </row>
    <row r="206" spans="1:8" x14ac:dyDescent="0.3">
      <c r="A206" s="37">
        <v>38808</v>
      </c>
      <c r="B206" s="38">
        <v>83.9</v>
      </c>
      <c r="C206" s="38">
        <v>-2.7</v>
      </c>
      <c r="D206" s="38">
        <v>89.2</v>
      </c>
      <c r="E206" s="38">
        <v>2.9</v>
      </c>
    </row>
    <row r="207" spans="1:8" x14ac:dyDescent="0.3">
      <c r="A207" s="37">
        <v>38777</v>
      </c>
      <c r="B207" s="38">
        <v>96.1</v>
      </c>
      <c r="C207" s="38">
        <v>15.5</v>
      </c>
      <c r="D207" s="38">
        <v>86.7</v>
      </c>
      <c r="E207" s="38">
        <v>-0.1</v>
      </c>
    </row>
    <row r="208" spans="1:8" x14ac:dyDescent="0.3">
      <c r="A208" s="37">
        <v>38749</v>
      </c>
      <c r="B208" s="38">
        <v>81.2</v>
      </c>
      <c r="C208" s="38">
        <v>8.1</v>
      </c>
      <c r="D208" s="38">
        <v>86.8</v>
      </c>
      <c r="E208" s="38">
        <v>1.4</v>
      </c>
    </row>
    <row r="209" spans="1:8" x14ac:dyDescent="0.3">
      <c r="A209" s="37">
        <v>38718</v>
      </c>
      <c r="B209" s="38">
        <v>81.8</v>
      </c>
      <c r="C209" s="38">
        <v>12.5</v>
      </c>
      <c r="D209" s="38">
        <v>85.6</v>
      </c>
      <c r="E209" s="38">
        <v>-1.9</v>
      </c>
    </row>
    <row r="210" spans="1:8" x14ac:dyDescent="0.3">
      <c r="A210" s="37">
        <v>38687</v>
      </c>
      <c r="B210" s="38">
        <v>80.3</v>
      </c>
      <c r="C210" s="38" t="s">
        <v>292</v>
      </c>
      <c r="D210" s="38">
        <v>87.3</v>
      </c>
      <c r="E210" s="38">
        <v>0.7</v>
      </c>
      <c r="H210" s="29">
        <f>AVERAGE(B210:B221)</f>
        <v>83.74166666666666</v>
      </c>
    </row>
    <row r="211" spans="1:8" x14ac:dyDescent="0.3">
      <c r="A211" s="37">
        <v>38657</v>
      </c>
      <c r="B211" s="38">
        <v>92.1</v>
      </c>
      <c r="C211" s="38" t="s">
        <v>292</v>
      </c>
      <c r="D211" s="38">
        <v>86.7</v>
      </c>
      <c r="E211" s="38">
        <v>-0.3</v>
      </c>
    </row>
    <row r="212" spans="1:8" x14ac:dyDescent="0.3">
      <c r="A212" s="37">
        <v>38626</v>
      </c>
      <c r="B212" s="38">
        <v>87.5</v>
      </c>
      <c r="C212" s="38" t="s">
        <v>292</v>
      </c>
      <c r="D212" s="38">
        <v>87</v>
      </c>
      <c r="E212" s="38">
        <v>2.6</v>
      </c>
    </row>
    <row r="213" spans="1:8" x14ac:dyDescent="0.3">
      <c r="A213" s="37">
        <v>38596</v>
      </c>
      <c r="B213" s="38">
        <v>90.2</v>
      </c>
      <c r="C213" s="38" t="s">
        <v>292</v>
      </c>
      <c r="D213" s="38">
        <v>84.8</v>
      </c>
      <c r="E213" s="38">
        <v>1.8</v>
      </c>
    </row>
    <row r="214" spans="1:8" x14ac:dyDescent="0.3">
      <c r="A214" s="37">
        <v>38565</v>
      </c>
      <c r="B214" s="38">
        <v>83.6</v>
      </c>
      <c r="C214" s="38" t="s">
        <v>292</v>
      </c>
      <c r="D214" s="38">
        <v>83.3</v>
      </c>
      <c r="E214" s="38">
        <v>-0.5</v>
      </c>
    </row>
    <row r="215" spans="1:8" x14ac:dyDescent="0.3">
      <c r="A215" s="37">
        <v>38534</v>
      </c>
      <c r="B215" s="38">
        <v>82.8</v>
      </c>
      <c r="C215" s="38" t="s">
        <v>292</v>
      </c>
      <c r="D215" s="38">
        <v>83.7</v>
      </c>
      <c r="E215" s="38">
        <v>1.2</v>
      </c>
    </row>
    <row r="216" spans="1:8" x14ac:dyDescent="0.3">
      <c r="A216" s="37">
        <v>38504</v>
      </c>
      <c r="B216" s="38">
        <v>89.4</v>
      </c>
      <c r="C216" s="38" t="s">
        <v>292</v>
      </c>
      <c r="D216" s="38">
        <v>82.7</v>
      </c>
      <c r="E216" s="38">
        <v>0.7</v>
      </c>
    </row>
    <row r="217" spans="1:8" x14ac:dyDescent="0.3">
      <c r="A217" s="37">
        <v>38473</v>
      </c>
      <c r="B217" s="38">
        <v>81.8</v>
      </c>
      <c r="C217" s="38" t="s">
        <v>292</v>
      </c>
      <c r="D217" s="38">
        <v>82.1</v>
      </c>
      <c r="E217" s="38">
        <v>0</v>
      </c>
    </row>
    <row r="218" spans="1:8" x14ac:dyDescent="0.3">
      <c r="A218" s="37">
        <v>38443</v>
      </c>
      <c r="B218" s="38">
        <v>86.2</v>
      </c>
      <c r="C218" s="38" t="s">
        <v>292</v>
      </c>
      <c r="D218" s="38">
        <v>82.1</v>
      </c>
      <c r="E218" s="38">
        <v>1.6</v>
      </c>
    </row>
    <row r="219" spans="1:8" x14ac:dyDescent="0.3">
      <c r="A219" s="37">
        <v>38412</v>
      </c>
      <c r="B219" s="38">
        <v>83.2</v>
      </c>
      <c r="C219" s="38" t="s">
        <v>292</v>
      </c>
      <c r="D219" s="38">
        <v>80.8</v>
      </c>
      <c r="E219" s="38">
        <v>0.6</v>
      </c>
    </row>
    <row r="220" spans="1:8" x14ac:dyDescent="0.3">
      <c r="A220" s="37">
        <v>38384</v>
      </c>
      <c r="B220" s="38">
        <v>75.099999999999994</v>
      </c>
      <c r="C220" s="38" t="s">
        <v>292</v>
      </c>
      <c r="D220" s="38">
        <v>80.3</v>
      </c>
      <c r="E220" s="38">
        <v>1.6</v>
      </c>
    </row>
    <row r="221" spans="1:8" x14ac:dyDescent="0.3">
      <c r="A221" s="37">
        <v>38353</v>
      </c>
      <c r="B221" s="38">
        <v>72.7</v>
      </c>
      <c r="C221" s="38" t="s">
        <v>292</v>
      </c>
      <c r="D221" s="38">
        <v>79</v>
      </c>
      <c r="E221" s="38" t="s">
        <v>292</v>
      </c>
    </row>
    <row r="222" spans="1:8" x14ac:dyDescent="0.3">
      <c r="A222" s="37"/>
      <c r="B222" s="38"/>
      <c r="C222" s="38"/>
      <c r="D222" s="38"/>
      <c r="E222" s="38"/>
      <c r="F222" s="45"/>
      <c r="G222" s="40"/>
    </row>
    <row r="223" spans="1:8" x14ac:dyDescent="0.3">
      <c r="A223" s="37"/>
      <c r="B223" s="38"/>
      <c r="C223" s="38"/>
      <c r="D223" s="38"/>
      <c r="E223" s="38"/>
      <c r="F223" s="45"/>
      <c r="G223" s="42"/>
    </row>
    <row r="224" spans="1:8" x14ac:dyDescent="0.3">
      <c r="A224" s="37"/>
      <c r="B224" s="38"/>
      <c r="C224" s="38"/>
      <c r="D224" s="38"/>
      <c r="E224" s="38"/>
      <c r="F224" s="45"/>
      <c r="G224" s="42"/>
    </row>
    <row r="225" spans="1:7" x14ac:dyDescent="0.3">
      <c r="A225" s="37"/>
      <c r="B225" s="38"/>
      <c r="C225" s="38"/>
      <c r="D225" s="38"/>
      <c r="E225" s="38"/>
      <c r="F225" s="45"/>
      <c r="G225" s="40"/>
    </row>
    <row r="226" spans="1:7" x14ac:dyDescent="0.3">
      <c r="A226" s="37"/>
      <c r="B226" s="38"/>
      <c r="C226" s="38"/>
      <c r="D226" s="38"/>
      <c r="E226" s="38"/>
      <c r="F226" s="45"/>
      <c r="G226" s="42"/>
    </row>
    <row r="227" spans="1:7" x14ac:dyDescent="0.3">
      <c r="A227" s="37"/>
      <c r="B227" s="38"/>
      <c r="C227" s="38"/>
      <c r="D227" s="38"/>
      <c r="E227" s="38"/>
      <c r="F227" s="45"/>
      <c r="G227" s="42"/>
    </row>
    <row r="228" spans="1:7" x14ac:dyDescent="0.3">
      <c r="A228" s="37"/>
      <c r="B228" s="38"/>
      <c r="C228" s="38"/>
      <c r="D228" s="38"/>
      <c r="E228" s="38"/>
      <c r="F228" s="45"/>
      <c r="G228" s="40"/>
    </row>
    <row r="229" spans="1:7" x14ac:dyDescent="0.3">
      <c r="A229" s="37"/>
      <c r="B229" s="38"/>
      <c r="C229" s="38"/>
      <c r="D229" s="38"/>
      <c r="E229" s="38"/>
      <c r="F229" s="45"/>
      <c r="G229" s="45"/>
    </row>
    <row r="230" spans="1:7" x14ac:dyDescent="0.3">
      <c r="A230" s="37"/>
      <c r="B230" s="38"/>
      <c r="C230" s="38"/>
      <c r="D230" s="38"/>
      <c r="E230" s="38"/>
      <c r="F230" s="45"/>
      <c r="G230" s="45"/>
    </row>
    <row r="231" spans="1:7" x14ac:dyDescent="0.3">
      <c r="A231" s="37"/>
      <c r="B231" s="38"/>
      <c r="C231" s="38"/>
      <c r="D231" s="38"/>
      <c r="E231" s="38"/>
      <c r="F231" s="45"/>
      <c r="G231" s="45"/>
    </row>
    <row r="232" spans="1:7" x14ac:dyDescent="0.3">
      <c r="A232" s="37"/>
      <c r="B232" s="38"/>
      <c r="C232" s="38"/>
      <c r="D232" s="38"/>
      <c r="E232" s="38"/>
      <c r="F232" s="45"/>
      <c r="G232" s="45"/>
    </row>
    <row r="233" spans="1:7" x14ac:dyDescent="0.3">
      <c r="A233" s="37"/>
      <c r="B233" s="38"/>
      <c r="C233" s="38"/>
      <c r="D233" s="38"/>
      <c r="E233" s="38"/>
      <c r="F233" s="45"/>
      <c r="G233" s="45"/>
    </row>
    <row r="234" spans="1:7" x14ac:dyDescent="0.3">
      <c r="A234" s="37"/>
      <c r="B234" s="38"/>
      <c r="C234" s="38"/>
      <c r="D234" s="38"/>
      <c r="E234" s="38"/>
    </row>
    <row r="235" spans="1:7" x14ac:dyDescent="0.3">
      <c r="A235" s="37"/>
      <c r="B235" s="38"/>
      <c r="C235" s="38"/>
      <c r="D235" s="38"/>
      <c r="E235" s="38"/>
    </row>
    <row r="236" spans="1:7" x14ac:dyDescent="0.3">
      <c r="A236" s="37"/>
      <c r="B236" s="38"/>
      <c r="C236" s="38"/>
      <c r="D236" s="38"/>
      <c r="E236" s="38"/>
    </row>
    <row r="237" spans="1:7" x14ac:dyDescent="0.3">
      <c r="A237" s="37"/>
      <c r="B237" s="38"/>
      <c r="C237" s="38"/>
      <c r="D237" s="38"/>
      <c r="E237" s="38"/>
    </row>
    <row r="238" spans="1:7" x14ac:dyDescent="0.3">
      <c r="A238" s="37"/>
      <c r="B238" s="38"/>
      <c r="C238" s="38"/>
      <c r="D238" s="38"/>
      <c r="E238" s="38"/>
    </row>
    <row r="239" spans="1:7" x14ac:dyDescent="0.3">
      <c r="A239" s="37"/>
      <c r="B239" s="38"/>
      <c r="C239" s="38"/>
      <c r="D239" s="38"/>
      <c r="E239" s="38"/>
    </row>
    <row r="240" spans="1:7" x14ac:dyDescent="0.3">
      <c r="A240" s="37"/>
      <c r="B240" s="38"/>
      <c r="C240" s="38"/>
      <c r="D240" s="38"/>
      <c r="E240" s="38"/>
    </row>
    <row r="241" spans="1:5" x14ac:dyDescent="0.3">
      <c r="A241" s="37"/>
      <c r="B241" s="38"/>
      <c r="C241" s="38"/>
      <c r="D241" s="38"/>
      <c r="E241" s="38"/>
    </row>
    <row r="242" spans="1:5" x14ac:dyDescent="0.3">
      <c r="A242" s="37"/>
      <c r="B242" s="38"/>
      <c r="C242" s="38"/>
      <c r="D242" s="38"/>
      <c r="E242" s="38"/>
    </row>
    <row r="243" spans="1:5" x14ac:dyDescent="0.3">
      <c r="A243" s="37"/>
      <c r="B243" s="38"/>
      <c r="C243" s="38"/>
      <c r="D243" s="38"/>
      <c r="E243" s="38"/>
    </row>
    <row r="244" spans="1:5" x14ac:dyDescent="0.3">
      <c r="A244" s="37"/>
      <c r="B244" s="38"/>
      <c r="C244" s="38"/>
      <c r="D244" s="38"/>
      <c r="E244" s="38"/>
    </row>
    <row r="245" spans="1:5" x14ac:dyDescent="0.3">
      <c r="A245" s="37"/>
      <c r="B245" s="38"/>
      <c r="C245" s="38"/>
      <c r="D245" s="38"/>
      <c r="E245" s="38"/>
    </row>
    <row r="246" spans="1:5" x14ac:dyDescent="0.3">
      <c r="A246" s="37"/>
      <c r="B246" s="38"/>
      <c r="C246" s="38"/>
      <c r="D246" s="38"/>
      <c r="E246" s="38"/>
    </row>
    <row r="247" spans="1:5" x14ac:dyDescent="0.3">
      <c r="A247" s="37"/>
      <c r="B247" s="38"/>
      <c r="C247" s="38"/>
      <c r="D247" s="38"/>
      <c r="E247" s="38"/>
    </row>
    <row r="248" spans="1:5" x14ac:dyDescent="0.3">
      <c r="A248" s="37"/>
      <c r="B248" s="38"/>
      <c r="C248" s="38"/>
      <c r="D248" s="38"/>
      <c r="E248" s="38"/>
    </row>
    <row r="249" spans="1:5" x14ac:dyDescent="0.3">
      <c r="A249" s="37"/>
      <c r="B249" s="38"/>
      <c r="C249" s="38"/>
      <c r="D249" s="38"/>
      <c r="E249" s="38"/>
    </row>
    <row r="250" spans="1:5" x14ac:dyDescent="0.3">
      <c r="A250" s="37"/>
      <c r="B250" s="38"/>
      <c r="C250" s="38"/>
      <c r="D250" s="38"/>
      <c r="E250" s="38"/>
    </row>
    <row r="251" spans="1:5" x14ac:dyDescent="0.3">
      <c r="A251" s="37"/>
      <c r="B251" s="38"/>
      <c r="C251" s="38"/>
      <c r="D251" s="38"/>
      <c r="E251" s="38"/>
    </row>
    <row r="252" spans="1:5" x14ac:dyDescent="0.3">
      <c r="A252" s="37"/>
      <c r="B252" s="38"/>
      <c r="C252" s="38"/>
      <c r="D252" s="38"/>
      <c r="E252" s="38"/>
    </row>
    <row r="253" spans="1:5" x14ac:dyDescent="0.3">
      <c r="A253" s="37"/>
      <c r="B253" s="38"/>
      <c r="C253" s="38"/>
      <c r="D253" s="38"/>
      <c r="E253" s="38"/>
    </row>
    <row r="254" spans="1:5" x14ac:dyDescent="0.3">
      <c r="A254" s="37"/>
      <c r="B254" s="38"/>
      <c r="C254" s="38"/>
      <c r="D254" s="38"/>
      <c r="E254" s="38"/>
    </row>
    <row r="255" spans="1:5" x14ac:dyDescent="0.3">
      <c r="A255" s="37"/>
      <c r="B255" s="38"/>
      <c r="C255" s="38"/>
      <c r="D255" s="38"/>
      <c r="E255" s="38"/>
    </row>
    <row r="256" spans="1:5" x14ac:dyDescent="0.3">
      <c r="A256" s="37"/>
      <c r="B256" s="38"/>
      <c r="C256" s="38"/>
      <c r="D256" s="38"/>
      <c r="E256" s="38"/>
    </row>
    <row r="257" spans="1:5" x14ac:dyDescent="0.3">
      <c r="A257" s="37"/>
      <c r="B257" s="38"/>
      <c r="C257" s="38"/>
      <c r="D257" s="38"/>
      <c r="E257" s="38"/>
    </row>
    <row r="258" spans="1:5" x14ac:dyDescent="0.3">
      <c r="A258" s="37"/>
      <c r="B258" s="38"/>
      <c r="C258" s="38"/>
      <c r="D258" s="38"/>
      <c r="E258" s="38"/>
    </row>
    <row r="259" spans="1:5" x14ac:dyDescent="0.3">
      <c r="A259" s="37"/>
      <c r="B259" s="38"/>
      <c r="C259" s="38"/>
      <c r="D259" s="38"/>
      <c r="E259" s="38"/>
    </row>
    <row r="260" spans="1:5" x14ac:dyDescent="0.3">
      <c r="A260" s="37"/>
      <c r="B260" s="38"/>
      <c r="C260" s="38"/>
      <c r="D260" s="38"/>
      <c r="E260" s="38"/>
    </row>
    <row r="261" spans="1:5" x14ac:dyDescent="0.3">
      <c r="A261" s="37"/>
      <c r="B261" s="38"/>
      <c r="C261" s="38"/>
      <c r="D261" s="38"/>
      <c r="E261" s="38"/>
    </row>
    <row r="262" spans="1:5" x14ac:dyDescent="0.3">
      <c r="A262" s="37"/>
      <c r="B262" s="38"/>
      <c r="C262" s="38"/>
      <c r="D262" s="38"/>
      <c r="E262" s="38"/>
    </row>
    <row r="263" spans="1:5" x14ac:dyDescent="0.3">
      <c r="A263" s="37"/>
      <c r="B263" s="38"/>
      <c r="C263" s="38"/>
      <c r="D263" s="38"/>
      <c r="E263" s="38"/>
    </row>
    <row r="264" spans="1:5" x14ac:dyDescent="0.3">
      <c r="A264" s="37"/>
      <c r="B264" s="38"/>
      <c r="C264" s="38"/>
      <c r="D264" s="38"/>
      <c r="E264" s="38"/>
    </row>
    <row r="265" spans="1:5" x14ac:dyDescent="0.3">
      <c r="A265" s="37"/>
      <c r="B265" s="38"/>
      <c r="C265" s="38"/>
      <c r="D265" s="38"/>
      <c r="E265" s="38"/>
    </row>
    <row r="266" spans="1:5" x14ac:dyDescent="0.3">
      <c r="A266" s="37"/>
      <c r="B266" s="38"/>
      <c r="C266" s="38"/>
      <c r="D266" s="38"/>
      <c r="E266" s="38"/>
    </row>
    <row r="267" spans="1:5" x14ac:dyDescent="0.3">
      <c r="A267" s="37"/>
      <c r="B267" s="38"/>
      <c r="C267" s="38"/>
      <c r="D267" s="38"/>
      <c r="E267" s="38"/>
    </row>
    <row r="268" spans="1:5" x14ac:dyDescent="0.3">
      <c r="A268" s="37"/>
      <c r="B268" s="38"/>
      <c r="C268" s="38"/>
      <c r="D268" s="38"/>
      <c r="E268" s="38"/>
    </row>
    <row r="269" spans="1:5" x14ac:dyDescent="0.3">
      <c r="A269" s="37"/>
      <c r="B269" s="38"/>
      <c r="C269" s="38"/>
      <c r="D269" s="38"/>
      <c r="E269" s="38"/>
    </row>
    <row r="270" spans="1:5" x14ac:dyDescent="0.3">
      <c r="A270" s="37"/>
      <c r="B270" s="38"/>
      <c r="C270" s="38"/>
      <c r="D270" s="38"/>
      <c r="E270" s="38"/>
    </row>
    <row r="271" spans="1:5" x14ac:dyDescent="0.3">
      <c r="A271" s="37"/>
      <c r="B271" s="38"/>
      <c r="C271" s="38"/>
      <c r="D271" s="38"/>
      <c r="E271" s="38"/>
    </row>
    <row r="272" spans="1:5" x14ac:dyDescent="0.3">
      <c r="A272" s="37"/>
      <c r="B272" s="38"/>
      <c r="C272" s="38"/>
      <c r="D272" s="38"/>
      <c r="E272" s="38"/>
    </row>
    <row r="273" spans="1:5" x14ac:dyDescent="0.3">
      <c r="A273" s="37"/>
      <c r="B273" s="38"/>
      <c r="C273" s="38"/>
      <c r="D273" s="38"/>
      <c r="E273" s="38"/>
    </row>
    <row r="274" spans="1:5" x14ac:dyDescent="0.3">
      <c r="A274" s="37"/>
      <c r="B274" s="38"/>
      <c r="C274" s="38"/>
      <c r="D274" s="38"/>
      <c r="E274" s="38"/>
    </row>
    <row r="275" spans="1:5" x14ac:dyDescent="0.3">
      <c r="A275" s="37"/>
      <c r="B275" s="38"/>
      <c r="C275" s="38"/>
      <c r="D275" s="38"/>
      <c r="E275" s="38"/>
    </row>
    <row r="276" spans="1:5" x14ac:dyDescent="0.3">
      <c r="A276" s="37"/>
      <c r="B276" s="38"/>
      <c r="C276" s="38"/>
      <c r="D276" s="38"/>
      <c r="E276" s="38"/>
    </row>
    <row r="277" spans="1:5" x14ac:dyDescent="0.3">
      <c r="A277" s="37"/>
      <c r="B277" s="38"/>
      <c r="C277" s="38"/>
      <c r="D277" s="38"/>
      <c r="E277" s="38"/>
    </row>
    <row r="278" spans="1:5" x14ac:dyDescent="0.3">
      <c r="A278" s="37"/>
      <c r="B278" s="38"/>
      <c r="C278" s="38"/>
      <c r="D278" s="38"/>
      <c r="E278" s="38"/>
    </row>
    <row r="279" spans="1:5" x14ac:dyDescent="0.3">
      <c r="A279" s="37"/>
      <c r="B279" s="38"/>
      <c r="C279" s="38"/>
      <c r="D279" s="38"/>
      <c r="E279" s="38"/>
    </row>
    <row r="280" spans="1:5" x14ac:dyDescent="0.3">
      <c r="A280" s="37"/>
      <c r="B280" s="38"/>
      <c r="C280" s="38"/>
      <c r="D280" s="38"/>
      <c r="E280" s="38"/>
    </row>
    <row r="281" spans="1:5" x14ac:dyDescent="0.3">
      <c r="A281" s="37"/>
      <c r="B281" s="38"/>
      <c r="C281" s="38"/>
      <c r="D281" s="38"/>
      <c r="E281" s="38"/>
    </row>
    <row r="282" spans="1:5" x14ac:dyDescent="0.3">
      <c r="A282" s="37"/>
      <c r="B282" s="38"/>
      <c r="C282" s="38"/>
      <c r="D282" s="38"/>
      <c r="E282" s="38"/>
    </row>
    <row r="283" spans="1:5" x14ac:dyDescent="0.3">
      <c r="A283" s="37"/>
      <c r="B283" s="38"/>
      <c r="C283" s="38"/>
      <c r="D283" s="38"/>
      <c r="E283" s="38"/>
    </row>
    <row r="284" spans="1:5" x14ac:dyDescent="0.3">
      <c r="A284" s="37"/>
      <c r="B284" s="38"/>
      <c r="C284" s="38"/>
      <c r="D284" s="38"/>
      <c r="E284" s="38"/>
    </row>
    <row r="285" spans="1:5" x14ac:dyDescent="0.3">
      <c r="A285" s="37"/>
      <c r="B285" s="38"/>
      <c r="C285" s="38"/>
      <c r="D285" s="38"/>
      <c r="E285" s="38"/>
    </row>
    <row r="286" spans="1:5" x14ac:dyDescent="0.3">
      <c r="A286" s="37"/>
      <c r="B286" s="38"/>
      <c r="C286" s="38"/>
      <c r="D286" s="38"/>
      <c r="E286" s="38"/>
    </row>
    <row r="287" spans="1:5" x14ac:dyDescent="0.3">
      <c r="A287" s="37"/>
      <c r="B287" s="38"/>
      <c r="C287" s="38"/>
      <c r="D287" s="38"/>
      <c r="E287" s="38"/>
    </row>
    <row r="288" spans="1:5" x14ac:dyDescent="0.3">
      <c r="A288" s="37"/>
      <c r="B288" s="38"/>
      <c r="C288" s="38"/>
      <c r="D288" s="38"/>
      <c r="E288" s="38"/>
    </row>
    <row r="289" spans="1:5" x14ac:dyDescent="0.3">
      <c r="A289" s="37"/>
      <c r="B289" s="38"/>
      <c r="C289" s="38"/>
      <c r="D289" s="38"/>
      <c r="E289" s="38"/>
    </row>
    <row r="290" spans="1:5" x14ac:dyDescent="0.3">
      <c r="A290" s="37"/>
      <c r="B290" s="38"/>
      <c r="C290" s="38"/>
      <c r="D290" s="38"/>
      <c r="E290" s="38"/>
    </row>
    <row r="291" spans="1:5" x14ac:dyDescent="0.3">
      <c r="A291" s="37"/>
      <c r="B291" s="38"/>
      <c r="C291" s="38"/>
      <c r="D291" s="38"/>
      <c r="E291" s="38"/>
    </row>
    <row r="292" spans="1:5" x14ac:dyDescent="0.3">
      <c r="A292" s="37"/>
      <c r="B292" s="38"/>
      <c r="C292" s="38"/>
      <c r="D292" s="38"/>
      <c r="E292" s="38"/>
    </row>
    <row r="293" spans="1:5" x14ac:dyDescent="0.3">
      <c r="A293" s="37"/>
      <c r="B293" s="38"/>
      <c r="C293" s="38"/>
      <c r="D293" s="38"/>
      <c r="E293" s="38"/>
    </row>
    <row r="294" spans="1:5" x14ac:dyDescent="0.3">
      <c r="A294" s="37"/>
      <c r="B294" s="154"/>
      <c r="C294" s="154"/>
      <c r="D294" s="154"/>
      <c r="E294" s="154"/>
    </row>
    <row r="295" spans="1:5" x14ac:dyDescent="0.3">
      <c r="A295" s="37"/>
      <c r="B295" s="154"/>
      <c r="C295" s="154"/>
      <c r="D295" s="154"/>
      <c r="E295" s="154"/>
    </row>
    <row r="296" spans="1:5" x14ac:dyDescent="0.3">
      <c r="A296" s="37"/>
      <c r="B296" s="154"/>
      <c r="C296" s="154"/>
      <c r="D296" s="154"/>
      <c r="E296" s="154"/>
    </row>
    <row r="297" spans="1:5" x14ac:dyDescent="0.3">
      <c r="A297" s="37"/>
      <c r="B297" s="154"/>
      <c r="C297" s="154"/>
      <c r="D297" s="154"/>
      <c r="E297" s="154"/>
    </row>
    <row r="298" spans="1:5" x14ac:dyDescent="0.3">
      <c r="A298" s="37"/>
      <c r="B298" s="154"/>
      <c r="C298" s="154"/>
      <c r="D298" s="154"/>
      <c r="E298" s="154"/>
    </row>
    <row r="299" spans="1:5" x14ac:dyDescent="0.3">
      <c r="A299" s="37"/>
      <c r="B299" s="154"/>
      <c r="C299" s="154"/>
      <c r="D299" s="154"/>
      <c r="E299" s="154"/>
    </row>
    <row r="300" spans="1:5" x14ac:dyDescent="0.3">
      <c r="A300" s="37"/>
      <c r="B300" s="154"/>
      <c r="C300" s="154"/>
      <c r="D300" s="154"/>
      <c r="E300" s="154"/>
    </row>
    <row r="301" spans="1:5" x14ac:dyDescent="0.3">
      <c r="A301" s="37"/>
      <c r="B301" s="154"/>
      <c r="C301" s="154"/>
      <c r="D301" s="154"/>
      <c r="E301" s="154"/>
    </row>
    <row r="302" spans="1:5" x14ac:dyDescent="0.3">
      <c r="A302" s="37"/>
      <c r="B302" s="154"/>
      <c r="C302" s="154"/>
      <c r="D302" s="154"/>
      <c r="E302" s="154"/>
    </row>
    <row r="303" spans="1:5" x14ac:dyDescent="0.3">
      <c r="A303" s="37"/>
      <c r="B303" s="154"/>
      <c r="C303" s="154"/>
      <c r="D303" s="154"/>
      <c r="E303" s="154"/>
    </row>
    <row r="304" spans="1:5" x14ac:dyDescent="0.3">
      <c r="A304" s="37"/>
      <c r="B304" s="154"/>
      <c r="C304" s="154"/>
      <c r="D304" s="154"/>
      <c r="E304" s="154"/>
    </row>
    <row r="305" spans="1:5" x14ac:dyDescent="0.3">
      <c r="A305" s="37"/>
      <c r="B305" s="154"/>
      <c r="C305" s="154"/>
      <c r="D305" s="154"/>
      <c r="E305" s="154"/>
    </row>
    <row r="306" spans="1:5" ht="14.4" x14ac:dyDescent="0.3">
      <c r="A306" s="37"/>
      <c r="B306" s="155"/>
      <c r="C306" s="155"/>
      <c r="D306" s="155"/>
      <c r="E306" s="155"/>
    </row>
    <row r="307" spans="1:5" ht="14.4" x14ac:dyDescent="0.3">
      <c r="A307" s="37"/>
      <c r="B307" s="155"/>
      <c r="C307" s="155"/>
      <c r="D307" s="155"/>
      <c r="E307" s="155"/>
    </row>
    <row r="308" spans="1:5" ht="14.4" x14ac:dyDescent="0.3">
      <c r="A308" s="37"/>
      <c r="B308" s="155"/>
      <c r="C308" s="155"/>
      <c r="D308" s="155"/>
      <c r="E308" s="155"/>
    </row>
    <row r="309" spans="1:5" ht="14.4" x14ac:dyDescent="0.3">
      <c r="A309" s="37"/>
      <c r="B309" s="155"/>
      <c r="C309" s="155"/>
      <c r="D309" s="155"/>
      <c r="E309" s="155"/>
    </row>
    <row r="310" spans="1:5" ht="14.4" x14ac:dyDescent="0.3">
      <c r="A310" s="37"/>
      <c r="B310" s="155"/>
      <c r="C310" s="155"/>
      <c r="D310" s="155"/>
      <c r="E310" s="155"/>
    </row>
    <row r="311" spans="1:5" ht="14.4" x14ac:dyDescent="0.3">
      <c r="A311" s="37"/>
      <c r="B311" s="155"/>
      <c r="C311" s="155"/>
      <c r="D311" s="155"/>
      <c r="E311" s="155"/>
    </row>
    <row r="312" spans="1:5" ht="14.4" x14ac:dyDescent="0.3">
      <c r="A312" s="37"/>
      <c r="B312" s="155"/>
      <c r="C312" s="155"/>
      <c r="D312" s="155"/>
      <c r="E312" s="155"/>
    </row>
    <row r="313" spans="1:5" ht="14.4" x14ac:dyDescent="0.3">
      <c r="A313" s="37"/>
      <c r="B313" s="155"/>
      <c r="C313" s="155"/>
      <c r="D313" s="155"/>
      <c r="E313" s="155"/>
    </row>
    <row r="314" spans="1:5" ht="14.4" x14ac:dyDescent="0.3">
      <c r="A314" s="37"/>
      <c r="B314" s="155"/>
      <c r="C314" s="155"/>
      <c r="D314" s="155"/>
      <c r="E314" s="155"/>
    </row>
    <row r="315" spans="1:5" ht="14.4" x14ac:dyDescent="0.3">
      <c r="A315" s="37"/>
      <c r="B315" s="155"/>
      <c r="C315" s="155"/>
      <c r="D315" s="155"/>
      <c r="E315" s="155"/>
    </row>
    <row r="316" spans="1:5" ht="14.4" x14ac:dyDescent="0.3">
      <c r="A316" s="37"/>
      <c r="B316" s="155"/>
      <c r="C316" s="155"/>
      <c r="D316" s="155"/>
      <c r="E316" s="155"/>
    </row>
    <row r="317" spans="1:5" ht="14.4" x14ac:dyDescent="0.3">
      <c r="A317" s="37"/>
      <c r="B317" s="155"/>
      <c r="C317" s="155"/>
      <c r="D317" s="155"/>
      <c r="E317" s="155"/>
    </row>
  </sheetData>
  <mergeCells count="3">
    <mergeCell ref="O1:Q1"/>
    <mergeCell ref="B4:C4"/>
    <mergeCell ref="D4:G4"/>
  </mergeCells>
  <conditionalFormatting sqref="E102:E221">
    <cfRule type="cellIs" dxfId="164" priority="35" stopIfTrue="1" operator="lessThan">
      <formula>0</formula>
    </cfRule>
    <cfRule type="cellIs" dxfId="163" priority="36" stopIfTrue="1" operator="greaterThan">
      <formula>0</formula>
    </cfRule>
  </conditionalFormatting>
  <conditionalFormatting sqref="E90:E101">
    <cfRule type="cellIs" dxfId="162" priority="33" stopIfTrue="1" operator="lessThan">
      <formula>0</formula>
    </cfRule>
    <cfRule type="cellIs" dxfId="161" priority="34" stopIfTrue="1" operator="greaterThan">
      <formula>0</formula>
    </cfRule>
  </conditionalFormatting>
  <conditionalFormatting sqref="E78:E89">
    <cfRule type="cellIs" dxfId="160" priority="31" stopIfTrue="1" operator="lessThan">
      <formula>0</formula>
    </cfRule>
    <cfRule type="cellIs" dxfId="159" priority="32" stopIfTrue="1" operator="greaterThan">
      <formula>0</formula>
    </cfRule>
  </conditionalFormatting>
  <conditionalFormatting sqref="E66:E77">
    <cfRule type="cellIs" dxfId="158" priority="29" stopIfTrue="1" operator="lessThan">
      <formula>0</formula>
    </cfRule>
    <cfRule type="cellIs" dxfId="157" priority="30" stopIfTrue="1" operator="greaterThan">
      <formula>0</formula>
    </cfRule>
  </conditionalFormatting>
  <conditionalFormatting sqref="E58:E59 E61:E65">
    <cfRule type="cellIs" dxfId="156" priority="27" stopIfTrue="1" operator="lessThan">
      <formula>0</formula>
    </cfRule>
    <cfRule type="cellIs" dxfId="155" priority="28" stopIfTrue="1" operator="greaterThan">
      <formula>0</formula>
    </cfRule>
  </conditionalFormatting>
  <conditionalFormatting sqref="E60">
    <cfRule type="cellIs" dxfId="154" priority="25" stopIfTrue="1" operator="lessThan">
      <formula>0</formula>
    </cfRule>
    <cfRule type="cellIs" dxfId="153" priority="26" stopIfTrue="1" operator="greaterThan">
      <formula>0</formula>
    </cfRule>
  </conditionalFormatting>
  <conditionalFormatting sqref="E56:E57">
    <cfRule type="cellIs" dxfId="152" priority="23" stopIfTrue="1" operator="lessThan">
      <formula>0</formula>
    </cfRule>
    <cfRule type="cellIs" dxfId="151" priority="24" stopIfTrue="1" operator="greaterThan">
      <formula>0</formula>
    </cfRule>
  </conditionalFormatting>
  <conditionalFormatting sqref="E55">
    <cfRule type="cellIs" dxfId="150" priority="21" stopIfTrue="1" operator="lessThan">
      <formula>0</formula>
    </cfRule>
    <cfRule type="cellIs" dxfId="149" priority="22" stopIfTrue="1" operator="greaterThan">
      <formula>0</formula>
    </cfRule>
  </conditionalFormatting>
  <conditionalFormatting sqref="E54">
    <cfRule type="cellIs" dxfId="148" priority="19" stopIfTrue="1" operator="lessThan">
      <formula>0</formula>
    </cfRule>
    <cfRule type="cellIs" dxfId="147" priority="20" stopIfTrue="1" operator="greaterThan">
      <formula>0</formula>
    </cfRule>
  </conditionalFormatting>
  <conditionalFormatting sqref="E49:E53">
    <cfRule type="cellIs" dxfId="146" priority="17" stopIfTrue="1" operator="lessThan">
      <formula>0</formula>
    </cfRule>
    <cfRule type="cellIs" dxfId="145" priority="18" stopIfTrue="1" operator="greaterThan">
      <formula>0</formula>
    </cfRule>
  </conditionalFormatting>
  <conditionalFormatting sqref="E48">
    <cfRule type="cellIs" dxfId="144" priority="15" stopIfTrue="1" operator="lessThan">
      <formula>0</formula>
    </cfRule>
    <cfRule type="cellIs" dxfId="143" priority="16" stopIfTrue="1" operator="greaterThan">
      <formula>0</formula>
    </cfRule>
  </conditionalFormatting>
  <conditionalFormatting sqref="E46:E47">
    <cfRule type="cellIs" dxfId="142" priority="11" stopIfTrue="1" operator="lessThan">
      <formula>0</formula>
    </cfRule>
    <cfRule type="cellIs" dxfId="141" priority="12" stopIfTrue="1" operator="greaterThan">
      <formula>0</formula>
    </cfRule>
  </conditionalFormatting>
  <conditionalFormatting sqref="E45">
    <cfRule type="cellIs" dxfId="140" priority="9" stopIfTrue="1" operator="lessThan">
      <formula>0</formula>
    </cfRule>
    <cfRule type="cellIs" dxfId="139" priority="10" stopIfTrue="1" operator="greaterThan">
      <formula>0</formula>
    </cfRule>
  </conditionalFormatting>
  <conditionalFormatting sqref="E43:E44 E31:E41 E6:E29">
    <cfRule type="cellIs" dxfId="138" priority="5" stopIfTrue="1" operator="lessThan">
      <formula>0</formula>
    </cfRule>
    <cfRule type="cellIs" dxfId="137" priority="6" stopIfTrue="1" operator="greaterThan">
      <formula>0</formula>
    </cfRule>
  </conditionalFormatting>
  <conditionalFormatting sqref="E42">
    <cfRule type="cellIs" dxfId="136" priority="3" stopIfTrue="1" operator="lessThan">
      <formula>0</formula>
    </cfRule>
    <cfRule type="cellIs" dxfId="135" priority="4" stopIfTrue="1" operator="greaterThan">
      <formula>0</formula>
    </cfRule>
  </conditionalFormatting>
  <conditionalFormatting sqref="E30">
    <cfRule type="cellIs" dxfId="134" priority="1" stopIfTrue="1" operator="lessThan">
      <formula>0</formula>
    </cfRule>
    <cfRule type="cellIs" dxfId="133" priority="2" stopIfTrue="1" operator="greaterThan">
      <formula>0</formula>
    </cfRule>
  </conditionalFormatting>
  <hyperlinks>
    <hyperlink ref="L1:M1" location="Übersicht!A1" display="zurück zur Überischt" xr:uid="{62D10F6B-792E-43A2-BCC6-669DDEE865D1}"/>
    <hyperlink ref="A2" r:id="rId1" tooltip="Link zur Fußnote 1" xr:uid="{BAE7BDB6-EE18-47F5-9BC0-9A19FBF90536}"/>
    <hyperlink ref="O1:Q1" location="Übersicht!A1" display="zurück zur Überischt" xr:uid="{48B0B122-E8CB-45C2-8F5F-CA5411206253}"/>
  </hyperlinks>
  <pageMargins left="0.78740157499999996" right="0.78740157499999996" top="0.984251969" bottom="0.984251969" header="0.4921259845" footer="0.4921259845"/>
  <pageSetup paperSize="9" orientation="portrait" horizontalDpi="300" verticalDpi="300"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Q389"/>
  <sheetViews>
    <sheetView zoomScale="85" zoomScaleNormal="85" workbookViewId="0">
      <pane xSplit="1" ySplit="5" topLeftCell="B6" activePane="bottomRight" state="frozen"/>
      <selection pane="topRight" activeCell="B1" sqref="B1"/>
      <selection pane="bottomLeft" activeCell="A6" sqref="A6"/>
      <selection pane="bottomRight" activeCell="S81" sqref="S81"/>
    </sheetView>
  </sheetViews>
  <sheetFormatPr baseColWidth="10" defaultColWidth="11.5546875" defaultRowHeight="13.8" x14ac:dyDescent="0.3"/>
  <cols>
    <col min="1" max="1" width="13.109375" style="30" customWidth="1"/>
    <col min="2" max="2" width="6.5546875" style="29" customWidth="1"/>
    <col min="3" max="3" width="20.6640625" style="30" customWidth="1"/>
    <col min="4" max="4" width="9" style="29" bestFit="1" customWidth="1"/>
    <col min="5" max="5" width="14.5546875" style="30" bestFit="1" customWidth="1"/>
    <col min="6" max="6" width="7" style="30" bestFit="1" customWidth="1"/>
    <col min="7" max="7" width="7.5546875" style="30" bestFit="1" customWidth="1"/>
    <col min="8" max="8" width="8.109375" style="30" bestFit="1" customWidth="1"/>
    <col min="9" max="17" width="11.44140625" style="30" customWidth="1"/>
    <col min="18" max="16384" width="11.5546875" style="30"/>
  </cols>
  <sheetData>
    <row r="1" spans="1:17" ht="25.8" x14ac:dyDescent="0.5">
      <c r="A1" s="28" t="s">
        <v>267</v>
      </c>
      <c r="F1" s="31"/>
      <c r="M1" s="63"/>
      <c r="N1" s="63"/>
      <c r="O1" s="552" t="s">
        <v>268</v>
      </c>
      <c r="P1" s="552"/>
      <c r="Q1" s="552"/>
    </row>
    <row r="2" spans="1:17" x14ac:dyDescent="0.3">
      <c r="A2" s="32" t="s">
        <v>269</v>
      </c>
      <c r="B2" s="29" t="s">
        <v>270</v>
      </c>
    </row>
    <row r="3" spans="1:17" x14ac:dyDescent="0.3">
      <c r="E3" s="33"/>
      <c r="F3" s="33"/>
    </row>
    <row r="4" spans="1:17" ht="42" customHeight="1" x14ac:dyDescent="0.3">
      <c r="A4" s="34" t="s">
        <v>271</v>
      </c>
      <c r="B4" s="551" t="s">
        <v>272</v>
      </c>
      <c r="C4" s="551"/>
      <c r="D4" s="551" t="s">
        <v>273</v>
      </c>
      <c r="E4" s="551"/>
      <c r="F4" s="33"/>
    </row>
    <row r="5" spans="1:17" ht="41.4" x14ac:dyDescent="0.3">
      <c r="A5" s="35"/>
      <c r="B5" s="36" t="s">
        <v>274</v>
      </c>
      <c r="C5" s="33" t="s">
        <v>275</v>
      </c>
      <c r="D5" s="36" t="s">
        <v>274</v>
      </c>
      <c r="E5" s="33" t="s">
        <v>276</v>
      </c>
      <c r="F5" s="33" t="s">
        <v>277</v>
      </c>
      <c r="G5" s="33" t="s">
        <v>278</v>
      </c>
      <c r="H5" s="33" t="s">
        <v>279</v>
      </c>
      <c r="I5" s="33" t="s">
        <v>280</v>
      </c>
    </row>
    <row r="6" spans="1:17" x14ac:dyDescent="0.3">
      <c r="A6" s="37">
        <v>44896</v>
      </c>
      <c r="B6" s="30"/>
      <c r="D6" s="30"/>
      <c r="E6" s="38"/>
      <c r="F6" s="40" t="e">
        <f>AVERAGE(D6:D8)/AVERAGE(D9:D11)-1</f>
        <v>#DIV/0!</v>
      </c>
      <c r="G6" s="29"/>
      <c r="H6" s="29">
        <f>AVERAGE(B6:B17)</f>
        <v>112.26000000000002</v>
      </c>
      <c r="I6" s="39">
        <f>AVERAGE(D6:D17)</f>
        <v>109.84</v>
      </c>
    </row>
    <row r="7" spans="1:17" x14ac:dyDescent="0.3">
      <c r="A7" s="37">
        <v>44866</v>
      </c>
      <c r="B7" s="30"/>
      <c r="D7" s="30"/>
      <c r="E7" s="38"/>
      <c r="F7" s="40"/>
      <c r="G7" s="29"/>
      <c r="H7" s="29"/>
      <c r="I7" s="39">
        <f>I6/I18*100-100</f>
        <v>-1.2674157303370919</v>
      </c>
    </row>
    <row r="8" spans="1:17" x14ac:dyDescent="0.3">
      <c r="A8" s="37">
        <v>44835</v>
      </c>
      <c r="B8" s="30"/>
      <c r="D8" s="30"/>
      <c r="E8" s="38"/>
      <c r="F8" s="33"/>
      <c r="G8" s="33"/>
      <c r="H8" s="29"/>
      <c r="I8" s="39"/>
    </row>
    <row r="9" spans="1:17" x14ac:dyDescent="0.3">
      <c r="A9" s="37">
        <v>44805</v>
      </c>
      <c r="B9" s="30"/>
      <c r="D9" s="30"/>
      <c r="E9" s="38"/>
      <c r="F9" s="33"/>
      <c r="G9" s="33"/>
      <c r="H9" s="29"/>
      <c r="I9" s="39"/>
    </row>
    <row r="10" spans="1:17" x14ac:dyDescent="0.3">
      <c r="A10" s="37">
        <v>44774</v>
      </c>
      <c r="B10" s="30"/>
      <c r="D10" s="30"/>
      <c r="E10" s="38"/>
      <c r="F10" s="33"/>
      <c r="G10" s="33"/>
      <c r="H10" s="29"/>
      <c r="I10" s="39"/>
    </row>
    <row r="11" spans="1:17" x14ac:dyDescent="0.3">
      <c r="A11" s="37">
        <v>44743</v>
      </c>
      <c r="B11" s="30"/>
      <c r="D11" s="30"/>
      <c r="E11" s="38"/>
      <c r="F11" s="33"/>
      <c r="G11" s="33"/>
      <c r="H11" s="29"/>
      <c r="I11" s="39"/>
    </row>
    <row r="12" spans="1:17" x14ac:dyDescent="0.3">
      <c r="A12" s="37">
        <v>44713</v>
      </c>
      <c r="B12" s="30"/>
      <c r="D12" s="30"/>
      <c r="E12" s="38"/>
      <c r="F12" s="33"/>
      <c r="G12" s="33"/>
      <c r="H12" s="29"/>
      <c r="I12" s="39"/>
    </row>
    <row r="13" spans="1:17" x14ac:dyDescent="0.3">
      <c r="A13" s="37">
        <v>44682</v>
      </c>
      <c r="B13" s="30">
        <v>107.9</v>
      </c>
      <c r="C13" s="30">
        <v>2.9</v>
      </c>
      <c r="D13" s="30">
        <v>106.6</v>
      </c>
      <c r="E13" s="38">
        <v>0.1</v>
      </c>
      <c r="F13" s="33"/>
      <c r="G13" s="33"/>
      <c r="H13" s="29"/>
      <c r="I13" s="39"/>
    </row>
    <row r="14" spans="1:17" x14ac:dyDescent="0.3">
      <c r="A14" s="37">
        <v>44652</v>
      </c>
      <c r="B14" s="30">
        <v>102.9</v>
      </c>
      <c r="C14" s="30">
        <v>-8</v>
      </c>
      <c r="D14" s="30">
        <v>106.5</v>
      </c>
      <c r="E14" s="38">
        <v>-1.8</v>
      </c>
      <c r="F14" s="33"/>
      <c r="G14" s="33"/>
      <c r="H14" s="29"/>
      <c r="I14" s="39"/>
    </row>
    <row r="15" spans="1:17" x14ac:dyDescent="0.3">
      <c r="A15" s="37">
        <v>44621</v>
      </c>
      <c r="B15" s="30">
        <v>125.2</v>
      </c>
      <c r="C15" s="30">
        <v>-2.9</v>
      </c>
      <c r="D15" s="30">
        <v>108.4</v>
      </c>
      <c r="E15" s="38">
        <v>-4.2</v>
      </c>
      <c r="F15" s="40">
        <f>AVERAGE(D15:D17)/AVERAGE(D18:D20)-1</f>
        <v>2.5633201098565817E-2</v>
      </c>
      <c r="G15" s="33"/>
      <c r="H15" s="29"/>
      <c r="I15" s="39"/>
    </row>
    <row r="16" spans="1:17" x14ac:dyDescent="0.3">
      <c r="A16" s="37">
        <v>44593</v>
      </c>
      <c r="B16" s="30">
        <v>112.1</v>
      </c>
      <c r="C16" s="30">
        <v>4.5</v>
      </c>
      <c r="D16" s="30">
        <v>113.1</v>
      </c>
      <c r="E16" s="38">
        <v>-1.3</v>
      </c>
      <c r="F16" s="33"/>
      <c r="G16" s="33"/>
      <c r="H16" s="29"/>
      <c r="I16" s="39"/>
    </row>
    <row r="17" spans="1:9" x14ac:dyDescent="0.3">
      <c r="A17" s="37">
        <v>44562</v>
      </c>
      <c r="B17" s="30">
        <v>113.2</v>
      </c>
      <c r="C17" s="30">
        <v>12</v>
      </c>
      <c r="D17" s="30">
        <v>114.6</v>
      </c>
      <c r="E17" s="38">
        <v>2.2000000000000002</v>
      </c>
      <c r="F17" s="33"/>
      <c r="G17" s="33"/>
      <c r="H17" s="29"/>
      <c r="I17" s="39"/>
    </row>
    <row r="18" spans="1:9" x14ac:dyDescent="0.3">
      <c r="A18" s="37">
        <v>44531</v>
      </c>
      <c r="B18" s="30">
        <v>115.3</v>
      </c>
      <c r="C18" s="30">
        <v>7.9</v>
      </c>
      <c r="D18" s="30">
        <v>112.1</v>
      </c>
      <c r="E18" s="38">
        <v>2.4</v>
      </c>
      <c r="F18" s="40">
        <f>AVERAGE(D18:D20)/AVERAGE(D21:D23)-1</f>
        <v>-4.6274738067520471E-2</v>
      </c>
      <c r="G18" s="29"/>
      <c r="H18" s="29">
        <f>AVERAGE(B18:B29)</f>
        <v>111.85833333333333</v>
      </c>
      <c r="I18" s="39">
        <f>AVERAGE(D18:D29)</f>
        <v>111.25000000000001</v>
      </c>
    </row>
    <row r="19" spans="1:9" x14ac:dyDescent="0.3">
      <c r="A19" s="37">
        <v>44501</v>
      </c>
      <c r="B19" s="30">
        <v>114.7</v>
      </c>
      <c r="C19" s="30">
        <v>3.1</v>
      </c>
      <c r="D19" s="30">
        <v>109.5</v>
      </c>
      <c r="E19" s="38">
        <v>3.2</v>
      </c>
      <c r="F19" s="40"/>
      <c r="G19" s="29"/>
      <c r="H19" s="29"/>
      <c r="I19" s="39">
        <f>I18/I30*100-100</f>
        <v>17.672983693256938</v>
      </c>
    </row>
    <row r="20" spans="1:9" x14ac:dyDescent="0.3">
      <c r="A20" s="37">
        <v>44470</v>
      </c>
      <c r="B20" s="30">
        <v>105.5</v>
      </c>
      <c r="C20" s="30">
        <v>-2.7</v>
      </c>
      <c r="D20" s="30">
        <v>106.1</v>
      </c>
      <c r="E20" s="38">
        <v>-5.9</v>
      </c>
      <c r="F20" s="33"/>
      <c r="G20" s="33"/>
      <c r="H20" s="33"/>
      <c r="I20" s="33"/>
    </row>
    <row r="21" spans="1:9" x14ac:dyDescent="0.3">
      <c r="A21" s="37">
        <v>44440</v>
      </c>
      <c r="B21" s="30">
        <v>114.3</v>
      </c>
      <c r="C21" s="30">
        <v>10.6</v>
      </c>
      <c r="D21" s="30">
        <v>112.8</v>
      </c>
      <c r="E21" s="38">
        <v>2.8</v>
      </c>
      <c r="F21" s="40">
        <f>AVERAGE(D21:D23)/AVERAGE(D24:D26)-1</f>
        <v>1.5366430260047359E-2</v>
      </c>
      <c r="G21" s="33"/>
      <c r="H21" s="33"/>
      <c r="I21" s="33"/>
    </row>
    <row r="22" spans="1:9" x14ac:dyDescent="0.3">
      <c r="A22" s="37">
        <v>44409</v>
      </c>
      <c r="B22" s="30">
        <v>98.1</v>
      </c>
      <c r="C22" s="30">
        <v>13.5</v>
      </c>
      <c r="D22" s="30">
        <v>109.7</v>
      </c>
      <c r="E22" s="38">
        <v>-9.4</v>
      </c>
      <c r="F22" s="33"/>
      <c r="G22" s="33"/>
      <c r="H22" s="33"/>
      <c r="I22" s="33"/>
    </row>
    <row r="23" spans="1:9" x14ac:dyDescent="0.3">
      <c r="A23" s="37">
        <v>44378</v>
      </c>
      <c r="B23" s="30">
        <v>118.2</v>
      </c>
      <c r="C23" s="30">
        <v>23</v>
      </c>
      <c r="D23" s="30">
        <v>121.1</v>
      </c>
      <c r="E23" s="38">
        <v>4.4000000000000004</v>
      </c>
      <c r="F23" s="33"/>
      <c r="G23" s="33"/>
      <c r="H23" s="33"/>
      <c r="I23" s="33"/>
    </row>
    <row r="24" spans="1:9" x14ac:dyDescent="0.3">
      <c r="A24" s="37">
        <v>44348</v>
      </c>
      <c r="B24" s="30">
        <v>122</v>
      </c>
      <c r="C24" s="30">
        <v>31.3</v>
      </c>
      <c r="D24" s="30">
        <v>116</v>
      </c>
      <c r="E24" s="38">
        <v>5.6</v>
      </c>
      <c r="F24" s="40">
        <f>AVERAGE(D24:D26)/AVERAGE(D27:D29)-1</f>
        <v>4.0270519520442694E-2</v>
      </c>
      <c r="G24" s="33"/>
      <c r="H24" s="33"/>
      <c r="I24" s="33"/>
    </row>
    <row r="25" spans="1:9" x14ac:dyDescent="0.3">
      <c r="A25" s="37">
        <v>44317</v>
      </c>
      <c r="B25" s="30">
        <v>104.9</v>
      </c>
      <c r="C25" s="30">
        <v>54.5</v>
      </c>
      <c r="D25" s="30">
        <v>109.9</v>
      </c>
      <c r="E25" s="38">
        <v>-2.2999999999999998</v>
      </c>
      <c r="F25" s="33"/>
      <c r="G25" s="33"/>
      <c r="H25" s="33"/>
      <c r="I25" s="33"/>
    </row>
    <row r="26" spans="1:9" x14ac:dyDescent="0.3">
      <c r="A26" s="37">
        <v>44287</v>
      </c>
      <c r="B26" s="30">
        <v>111.9</v>
      </c>
      <c r="C26" s="30">
        <v>79</v>
      </c>
      <c r="D26" s="30">
        <v>112.5</v>
      </c>
      <c r="E26" s="38">
        <v>0.7</v>
      </c>
      <c r="F26" s="33"/>
      <c r="G26" s="33"/>
      <c r="H26" s="33"/>
      <c r="I26" s="33"/>
    </row>
    <row r="27" spans="1:9" x14ac:dyDescent="0.3">
      <c r="A27" s="37">
        <v>44256</v>
      </c>
      <c r="B27" s="38">
        <v>129</v>
      </c>
      <c r="C27" s="38">
        <v>33.5</v>
      </c>
      <c r="D27" s="38">
        <v>111.7</v>
      </c>
      <c r="E27" s="38">
        <v>3.2</v>
      </c>
      <c r="F27" s="40">
        <f>AVERAGE(D27:D29)/AVERAGE(D30:D32)-1</f>
        <v>1.8791105543376041E-2</v>
      </c>
      <c r="G27" s="33"/>
      <c r="H27" s="33"/>
      <c r="I27" s="33"/>
    </row>
    <row r="28" spans="1:9" x14ac:dyDescent="0.3">
      <c r="A28" s="37">
        <v>44228</v>
      </c>
      <c r="B28" s="38">
        <v>107.3</v>
      </c>
      <c r="C28" s="38">
        <v>7</v>
      </c>
      <c r="D28" s="38">
        <v>108.2</v>
      </c>
      <c r="E28" s="38">
        <v>2.7</v>
      </c>
      <c r="F28" s="33"/>
      <c r="G28" s="33"/>
      <c r="H28" s="33"/>
      <c r="I28" s="33"/>
    </row>
    <row r="29" spans="1:9" x14ac:dyDescent="0.3">
      <c r="A29" s="37">
        <v>44197</v>
      </c>
      <c r="B29" s="38">
        <v>101.1</v>
      </c>
      <c r="C29" s="38">
        <v>-4.9000000000000004</v>
      </c>
      <c r="D29" s="38">
        <v>105.4</v>
      </c>
      <c r="E29" s="38">
        <v>-0.7</v>
      </c>
      <c r="F29" s="33"/>
      <c r="G29" s="33"/>
      <c r="H29" s="33"/>
      <c r="I29" s="33"/>
    </row>
    <row r="30" spans="1:9" x14ac:dyDescent="0.3">
      <c r="A30" s="37">
        <v>44166</v>
      </c>
      <c r="B30" s="38">
        <v>106.9</v>
      </c>
      <c r="C30" s="38">
        <v>10.7</v>
      </c>
      <c r="D30" s="38">
        <v>106.1</v>
      </c>
      <c r="E30" s="38">
        <v>-1.2</v>
      </c>
      <c r="F30" s="40">
        <f>AVERAGE(D30:D32)/AVERAGE(D33:D35)-1</f>
        <v>7.5084175084175087E-2</v>
      </c>
      <c r="G30" s="29"/>
      <c r="H30" s="29">
        <f>AVERAGE(B30:B41)</f>
        <v>94.908333333333346</v>
      </c>
      <c r="I30" s="39">
        <f>AVERAGE(D30:D41)</f>
        <v>94.541666666666686</v>
      </c>
    </row>
    <row r="31" spans="1:9" x14ac:dyDescent="0.3">
      <c r="A31" s="37">
        <v>44136</v>
      </c>
      <c r="B31" s="38">
        <v>111.3</v>
      </c>
      <c r="C31" s="38">
        <v>9.5</v>
      </c>
      <c r="D31" s="38">
        <v>107.4</v>
      </c>
      <c r="E31" s="38">
        <v>1.5</v>
      </c>
      <c r="F31" s="40"/>
      <c r="G31" s="29"/>
      <c r="H31" s="29"/>
      <c r="I31" s="39">
        <f>I30/I42*100-100</f>
        <v>-7.0234387805277692</v>
      </c>
    </row>
    <row r="32" spans="1:9" x14ac:dyDescent="0.3">
      <c r="A32" s="37">
        <v>44105</v>
      </c>
      <c r="B32" s="38">
        <v>108.4</v>
      </c>
      <c r="C32" s="38">
        <v>3.9</v>
      </c>
      <c r="D32" s="38">
        <v>105.8</v>
      </c>
      <c r="E32" s="38">
        <v>3.8</v>
      </c>
      <c r="F32" s="40"/>
      <c r="G32" s="29"/>
      <c r="H32" s="29"/>
      <c r="I32" s="39"/>
    </row>
    <row r="33" spans="1:9" x14ac:dyDescent="0.3">
      <c r="A33" s="37">
        <v>44075</v>
      </c>
      <c r="B33" s="38">
        <v>103.3</v>
      </c>
      <c r="C33" s="38">
        <v>2.4</v>
      </c>
      <c r="D33" s="38">
        <v>101.9</v>
      </c>
      <c r="E33" s="38">
        <v>2.2000000000000002</v>
      </c>
      <c r="F33" s="40">
        <f>AVERAGE(D33:D35)/AVERAGE(D36:D38)-1</f>
        <v>0.32117437722419928</v>
      </c>
      <c r="G33" s="29"/>
      <c r="H33" s="29"/>
      <c r="I33" s="39"/>
    </row>
    <row r="34" spans="1:9" x14ac:dyDescent="0.3">
      <c r="A34" s="37">
        <v>44044</v>
      </c>
      <c r="B34" s="38">
        <v>86.4</v>
      </c>
      <c r="C34" s="38">
        <v>-3.8</v>
      </c>
      <c r="D34" s="38">
        <v>99.7</v>
      </c>
      <c r="E34" s="38">
        <v>4.5</v>
      </c>
      <c r="F34" s="40"/>
      <c r="G34" s="29"/>
      <c r="H34" s="29"/>
      <c r="I34" s="39"/>
    </row>
    <row r="35" spans="1:9" x14ac:dyDescent="0.3">
      <c r="A35" s="37">
        <v>44013</v>
      </c>
      <c r="B35" s="38">
        <v>96.1</v>
      </c>
      <c r="C35" s="38">
        <v>-6.4</v>
      </c>
      <c r="D35" s="38">
        <v>95.4</v>
      </c>
      <c r="E35" s="38">
        <v>4.7</v>
      </c>
      <c r="F35" s="40"/>
      <c r="G35" s="29"/>
      <c r="H35" s="29"/>
      <c r="I35" s="39"/>
    </row>
    <row r="36" spans="1:9" x14ac:dyDescent="0.3">
      <c r="A36" s="37">
        <v>43983</v>
      </c>
      <c r="B36" s="38">
        <v>92.9</v>
      </c>
      <c r="C36" s="38">
        <v>-6.3</v>
      </c>
      <c r="D36" s="38">
        <v>91.1</v>
      </c>
      <c r="E36" s="38">
        <v>28.3</v>
      </c>
      <c r="F36" s="40">
        <f>AVERAGE(D36:D38)/AVERAGE(D39:D41)-1</f>
        <v>-0.2338104976141786</v>
      </c>
      <c r="G36" s="29">
        <f>(D36/AVERAGE(D36:D38)-1)*100</f>
        <v>21.574733096085396</v>
      </c>
      <c r="H36" s="29"/>
      <c r="I36" s="39"/>
    </row>
    <row r="37" spans="1:9" x14ac:dyDescent="0.3">
      <c r="A37" s="37">
        <v>43952</v>
      </c>
      <c r="B37" s="38">
        <v>67.900000000000006</v>
      </c>
      <c r="C37" s="38">
        <v>-33.5</v>
      </c>
      <c r="D37" s="38">
        <v>71</v>
      </c>
      <c r="E37" s="38">
        <v>13.2</v>
      </c>
      <c r="F37" s="40"/>
      <c r="G37" s="29"/>
      <c r="H37" s="29"/>
      <c r="I37" s="39"/>
    </row>
    <row r="38" spans="1:9" x14ac:dyDescent="0.3">
      <c r="A38" s="37">
        <v>43922</v>
      </c>
      <c r="B38" s="38">
        <v>62.5</v>
      </c>
      <c r="C38" s="38">
        <v>-38.4</v>
      </c>
      <c r="D38" s="38">
        <v>62.7</v>
      </c>
      <c r="E38" s="38">
        <v>-27.3</v>
      </c>
      <c r="F38" s="40"/>
      <c r="G38" s="29"/>
      <c r="H38" s="29"/>
      <c r="I38" s="39"/>
    </row>
    <row r="39" spans="1:9" x14ac:dyDescent="0.3">
      <c r="A39" s="37">
        <v>43891</v>
      </c>
      <c r="B39" s="38">
        <v>96.6</v>
      </c>
      <c r="C39" s="38">
        <v>-12.1</v>
      </c>
      <c r="D39" s="38">
        <v>86.2</v>
      </c>
      <c r="E39" s="38">
        <v>-15.8</v>
      </c>
      <c r="F39" s="40">
        <f>AVERAGE(D39:D41)/AVERAGE(D42:D44)-1</f>
        <v>-2.6542800265427768E-2</v>
      </c>
      <c r="G39" s="29">
        <f>(D39/AVERAGE(D39:D41)-1)*100</f>
        <v>-11.860940695296529</v>
      </c>
    </row>
    <row r="40" spans="1:9" x14ac:dyDescent="0.3">
      <c r="A40" s="37">
        <v>43862</v>
      </c>
      <c r="B40" s="38">
        <v>100.3</v>
      </c>
      <c r="C40" s="38">
        <v>0.3</v>
      </c>
      <c r="D40" s="38">
        <v>102.4</v>
      </c>
      <c r="E40" s="38">
        <v>-2.2999999999999998</v>
      </c>
      <c r="F40" s="40"/>
      <c r="G40" s="29"/>
      <c r="H40" s="29"/>
      <c r="I40" s="39"/>
    </row>
    <row r="41" spans="1:9" x14ac:dyDescent="0.3">
      <c r="A41" s="37">
        <v>43831</v>
      </c>
      <c r="B41" s="38">
        <v>106.3</v>
      </c>
      <c r="C41" s="38">
        <v>-1</v>
      </c>
      <c r="D41" s="38">
        <v>104.8</v>
      </c>
      <c r="E41" s="38">
        <v>5.6</v>
      </c>
      <c r="F41" s="40"/>
      <c r="G41" s="29"/>
      <c r="H41" s="29"/>
      <c r="I41" s="39"/>
    </row>
    <row r="42" spans="1:9" x14ac:dyDescent="0.3">
      <c r="A42" s="37">
        <v>43800</v>
      </c>
      <c r="B42" s="38">
        <v>96.6</v>
      </c>
      <c r="C42" s="38">
        <v>-7.1</v>
      </c>
      <c r="D42" s="38">
        <v>99.2</v>
      </c>
      <c r="E42" s="38">
        <v>-0.8</v>
      </c>
      <c r="F42" s="40">
        <f>AVERAGE(D42:D44)/AVERAGE(D45:D47)-1</f>
        <v>-1.3743455497382429E-2</v>
      </c>
      <c r="G42" s="29">
        <f>(D42/AVERAGE(D42:D44)-1)*100</f>
        <v>-1.2607830126078134</v>
      </c>
      <c r="H42" s="29">
        <f>AVERAGE(B42:B53)</f>
        <v>101.325</v>
      </c>
      <c r="I42" s="39">
        <f>AVERAGE(D42:D53)</f>
        <v>101.68333333333334</v>
      </c>
    </row>
    <row r="43" spans="1:9" x14ac:dyDescent="0.3">
      <c r="A43" s="37">
        <v>43770</v>
      </c>
      <c r="B43" s="38">
        <v>101.6</v>
      </c>
      <c r="C43" s="38">
        <v>-8.5</v>
      </c>
      <c r="D43" s="38">
        <v>100</v>
      </c>
      <c r="E43" s="38">
        <v>-2.2000000000000002</v>
      </c>
      <c r="F43" s="40"/>
      <c r="G43" s="29"/>
      <c r="H43" s="29"/>
      <c r="I43" s="39">
        <f>I42/I54*100-100</f>
        <v>-5.81969743748067</v>
      </c>
    </row>
    <row r="44" spans="1:9" x14ac:dyDescent="0.3">
      <c r="A44" s="37">
        <v>43739</v>
      </c>
      <c r="B44" s="38">
        <v>104.3</v>
      </c>
      <c r="C44" s="38">
        <v>-5.4</v>
      </c>
      <c r="D44" s="38">
        <v>102.2</v>
      </c>
      <c r="E44" s="38">
        <v>-0.4</v>
      </c>
      <c r="F44" s="40"/>
      <c r="G44" s="29"/>
      <c r="H44" s="29"/>
      <c r="I44" s="39"/>
    </row>
    <row r="45" spans="1:9" x14ac:dyDescent="0.3">
      <c r="A45" s="37">
        <v>43709</v>
      </c>
      <c r="B45" s="38">
        <v>100.9</v>
      </c>
      <c r="C45" s="38">
        <v>-1.8</v>
      </c>
      <c r="D45" s="38">
        <v>102.6</v>
      </c>
      <c r="E45" s="38">
        <v>1.4</v>
      </c>
      <c r="F45" s="40">
        <f>AVERAGE(D45:D47)/AVERAGE(D48:D50)-1</f>
        <v>1.6388069485415713E-3</v>
      </c>
      <c r="G45" s="29">
        <f>(D45/AVERAGE(D45:D47)-1)*100</f>
        <v>0.71989528795810553</v>
      </c>
      <c r="H45" s="29"/>
      <c r="I45" s="39"/>
    </row>
    <row r="46" spans="1:9" x14ac:dyDescent="0.3">
      <c r="A46" s="37">
        <v>43678</v>
      </c>
      <c r="B46" s="38">
        <v>89.8</v>
      </c>
      <c r="C46" s="38">
        <v>-9</v>
      </c>
      <c r="D46" s="38">
        <v>101.2</v>
      </c>
      <c r="E46" s="38">
        <v>-0.6</v>
      </c>
      <c r="F46" s="40"/>
      <c r="G46" s="29"/>
      <c r="H46" s="29"/>
      <c r="I46" s="39"/>
    </row>
    <row r="47" spans="1:9" x14ac:dyDescent="0.3">
      <c r="A47" s="37">
        <v>43647</v>
      </c>
      <c r="B47" s="38">
        <v>102.7</v>
      </c>
      <c r="C47" s="38">
        <v>-1.8</v>
      </c>
      <c r="D47" s="38">
        <v>101.8</v>
      </c>
      <c r="E47" s="38">
        <v>-0.5</v>
      </c>
      <c r="F47" s="40"/>
      <c r="G47" s="29"/>
      <c r="H47" s="29"/>
      <c r="I47" s="39"/>
    </row>
    <row r="48" spans="1:9" ht="13.5" customHeight="1" x14ac:dyDescent="0.3">
      <c r="A48" s="37">
        <v>43617</v>
      </c>
      <c r="B48" s="38">
        <v>99.1</v>
      </c>
      <c r="C48" s="38">
        <v>-11</v>
      </c>
      <c r="D48" s="38">
        <v>102.3</v>
      </c>
      <c r="E48" s="38">
        <v>1.5</v>
      </c>
      <c r="F48" s="40">
        <f>AVERAGE(D48:D50)/AVERAGE(D51:D53)-1</f>
        <v>-9.7370983446932735E-3</v>
      </c>
      <c r="G48" s="29">
        <f>(D48/AVERAGE(D48:D50)-1)*100</f>
        <v>0.58997050147491237</v>
      </c>
      <c r="H48" s="29"/>
      <c r="I48" s="39"/>
    </row>
    <row r="49" spans="1:9" x14ac:dyDescent="0.3">
      <c r="A49" s="37">
        <v>43586</v>
      </c>
      <c r="B49" s="38">
        <v>102.1</v>
      </c>
      <c r="C49" s="38">
        <v>-3.6</v>
      </c>
      <c r="D49" s="38">
        <v>100.8</v>
      </c>
      <c r="E49" s="38">
        <v>-1.2</v>
      </c>
      <c r="F49" s="40"/>
      <c r="G49" s="29"/>
      <c r="H49" s="29"/>
      <c r="I49" s="39"/>
    </row>
    <row r="50" spans="1:9" ht="12.75" customHeight="1" x14ac:dyDescent="0.3">
      <c r="A50" s="37">
        <v>43556</v>
      </c>
      <c r="B50" s="38">
        <v>101.5</v>
      </c>
      <c r="C50" s="38">
        <v>-5.2</v>
      </c>
      <c r="D50" s="38">
        <v>102</v>
      </c>
      <c r="E50" s="38">
        <v>-0.2</v>
      </c>
      <c r="F50" s="40"/>
      <c r="G50" s="29"/>
      <c r="H50" s="29"/>
      <c r="I50" s="39"/>
    </row>
    <row r="51" spans="1:9" x14ac:dyDescent="0.3">
      <c r="A51" s="37">
        <v>43525</v>
      </c>
      <c r="B51" s="38">
        <v>109.9</v>
      </c>
      <c r="C51" s="38">
        <v>-6.2</v>
      </c>
      <c r="D51" s="38">
        <v>102.2</v>
      </c>
      <c r="E51" s="38">
        <v>1.2</v>
      </c>
      <c r="F51" s="40">
        <f>AVERAGE(D51:D53)/AVERAGE(D54:D56)-1</f>
        <v>-4.6720297029702929E-2</v>
      </c>
      <c r="G51" s="29">
        <f>(D51/AVERAGE(D51:D53)-1)*100</f>
        <v>-0.48685491723466923</v>
      </c>
      <c r="H51" s="29"/>
      <c r="I51" s="39"/>
    </row>
    <row r="52" spans="1:9" x14ac:dyDescent="0.3">
      <c r="A52" s="37">
        <v>43497</v>
      </c>
      <c r="B52" s="38">
        <v>100</v>
      </c>
      <c r="C52" s="38">
        <v>-7.2</v>
      </c>
      <c r="D52" s="38">
        <v>101</v>
      </c>
      <c r="E52" s="38">
        <v>-3.7</v>
      </c>
      <c r="F52" s="40"/>
      <c r="G52" s="29"/>
      <c r="H52" s="29"/>
      <c r="I52" s="39"/>
    </row>
    <row r="53" spans="1:9" x14ac:dyDescent="0.3">
      <c r="A53" s="37">
        <v>43466</v>
      </c>
      <c r="B53" s="38">
        <v>107.4</v>
      </c>
      <c r="C53" s="38">
        <v>-3.6</v>
      </c>
      <c r="D53" s="38">
        <v>104.9</v>
      </c>
      <c r="E53" s="38">
        <v>-3.5</v>
      </c>
      <c r="F53" s="40"/>
      <c r="G53" s="29"/>
      <c r="H53" s="29"/>
      <c r="I53" s="39"/>
    </row>
    <row r="54" spans="1:9" x14ac:dyDescent="0.3">
      <c r="A54" s="37">
        <v>43435</v>
      </c>
      <c r="B54" s="38">
        <v>104</v>
      </c>
      <c r="C54" s="38">
        <v>-8.1999999999999993</v>
      </c>
      <c r="D54" s="38">
        <v>108.7</v>
      </c>
      <c r="E54" s="38">
        <v>2.2999999999999998</v>
      </c>
      <c r="F54" s="40">
        <f>AVERAGE(D54:D56)/AVERAGE(D57:D59)-1</f>
        <v>4.662729250854758E-3</v>
      </c>
      <c r="G54" s="29">
        <f>(D54/AVERAGE(D54:D56)-1)*100</f>
        <v>0.8972772277227703</v>
      </c>
      <c r="H54" s="29">
        <f>AVERAGE(B54:B65)</f>
        <v>107.66666666666667</v>
      </c>
      <c r="I54" s="39">
        <f>AVERAGE(D54:D65)</f>
        <v>107.96666666666664</v>
      </c>
    </row>
    <row r="55" spans="1:9" x14ac:dyDescent="0.3">
      <c r="A55" s="37">
        <v>43405</v>
      </c>
      <c r="B55" s="38">
        <v>111</v>
      </c>
      <c r="C55" s="38">
        <v>-3.5</v>
      </c>
      <c r="D55" s="38">
        <v>106.3</v>
      </c>
      <c r="E55" s="38">
        <v>-1.8</v>
      </c>
      <c r="F55" s="33"/>
      <c r="G55" s="33"/>
      <c r="H55" s="33"/>
      <c r="I55" s="39">
        <f>I54/I66*100-100</f>
        <v>0.38741670540829887</v>
      </c>
    </row>
    <row r="56" spans="1:9" x14ac:dyDescent="0.3">
      <c r="A56" s="37">
        <v>43374</v>
      </c>
      <c r="B56" s="38">
        <v>110.2</v>
      </c>
      <c r="C56" s="38">
        <v>2.7</v>
      </c>
      <c r="D56" s="38">
        <v>108.2</v>
      </c>
      <c r="E56" s="38">
        <v>0.7</v>
      </c>
      <c r="F56" s="33"/>
      <c r="G56" s="33"/>
      <c r="H56" s="33"/>
      <c r="I56" s="33"/>
    </row>
    <row r="57" spans="1:9" x14ac:dyDescent="0.3">
      <c r="A57" s="37">
        <v>43344</v>
      </c>
      <c r="B57" s="38">
        <v>102.7</v>
      </c>
      <c r="C57" s="38">
        <v>-5</v>
      </c>
      <c r="D57" s="38">
        <v>107.5</v>
      </c>
      <c r="E57" s="38">
        <v>-0.3</v>
      </c>
      <c r="F57" s="40">
        <f>AVERAGE(D57:D59)/AVERAGE(D60:D62)-1</f>
        <v>-6.4854848672019072E-3</v>
      </c>
      <c r="G57" s="29">
        <f>(D57/AVERAGE(D57:D59)-1)*100</f>
        <v>0.24867889337891746</v>
      </c>
      <c r="H57" s="33"/>
      <c r="I57" s="33"/>
    </row>
    <row r="58" spans="1:9" x14ac:dyDescent="0.3">
      <c r="A58" s="37">
        <v>43313</v>
      </c>
      <c r="B58" s="38">
        <v>98.7</v>
      </c>
      <c r="C58" s="38">
        <v>-1.9</v>
      </c>
      <c r="D58" s="38">
        <v>107.8</v>
      </c>
      <c r="E58" s="38">
        <v>1.3</v>
      </c>
      <c r="F58" s="33"/>
      <c r="G58" s="33"/>
      <c r="H58" s="33"/>
      <c r="I58" s="33"/>
    </row>
    <row r="59" spans="1:9" x14ac:dyDescent="0.3">
      <c r="A59" s="37">
        <v>43282</v>
      </c>
      <c r="B59" s="38">
        <v>104.6</v>
      </c>
      <c r="C59" s="38">
        <v>3.2</v>
      </c>
      <c r="D59" s="38">
        <v>106.4</v>
      </c>
      <c r="E59" s="38">
        <v>0</v>
      </c>
      <c r="F59" s="33"/>
      <c r="G59" s="33"/>
      <c r="H59" s="33"/>
      <c r="I59" s="33"/>
    </row>
    <row r="60" spans="1:9" x14ac:dyDescent="0.3">
      <c r="A60" s="37">
        <v>43252</v>
      </c>
      <c r="B60" s="38">
        <v>111.4</v>
      </c>
      <c r="C60" s="38">
        <v>2</v>
      </c>
      <c r="D60" s="38">
        <v>106.4</v>
      </c>
      <c r="E60" s="38">
        <v>-3.2</v>
      </c>
      <c r="F60" s="40">
        <f>AVERAGE(D60:D62)/AVERAGE(D63:D65)-1</f>
        <v>-9.4830223309879669E-3</v>
      </c>
      <c r="G60" s="29">
        <f>(D60/AVERAGE(D60:D62)-1)*100</f>
        <v>-1.4206300185299559</v>
      </c>
      <c r="H60" s="33"/>
      <c r="I60" s="33"/>
    </row>
    <row r="61" spans="1:9" x14ac:dyDescent="0.3">
      <c r="A61" s="37">
        <v>43221</v>
      </c>
      <c r="B61" s="38">
        <v>105.9</v>
      </c>
      <c r="C61" s="38">
        <v>-0.6</v>
      </c>
      <c r="D61" s="38">
        <v>109.9</v>
      </c>
      <c r="E61" s="38">
        <v>2.2000000000000002</v>
      </c>
      <c r="F61" s="33"/>
      <c r="G61" s="33"/>
      <c r="H61" s="33"/>
      <c r="I61" s="33"/>
    </row>
    <row r="62" spans="1:9" x14ac:dyDescent="0.3">
      <c r="A62" s="37">
        <v>43191</v>
      </c>
      <c r="B62" s="38">
        <v>107.1</v>
      </c>
      <c r="C62" s="38">
        <v>7.2</v>
      </c>
      <c r="D62" s="38">
        <v>107.5</v>
      </c>
      <c r="E62" s="38">
        <v>-0.5</v>
      </c>
      <c r="F62" s="33"/>
      <c r="G62" s="33"/>
      <c r="H62" s="33"/>
      <c r="I62" s="33"/>
    </row>
    <row r="63" spans="1:9" x14ac:dyDescent="0.3">
      <c r="A63" s="37">
        <v>43160</v>
      </c>
      <c r="B63" s="38">
        <v>117.2</v>
      </c>
      <c r="C63" s="38">
        <v>-2.9</v>
      </c>
      <c r="D63" s="38">
        <v>108</v>
      </c>
      <c r="E63" s="38">
        <v>-1.9</v>
      </c>
      <c r="F63" s="40">
        <f>AVERAGE(D63:D65)/AVERAGE(D66:D68)-1</f>
        <v>-2.4470307370934141E-2</v>
      </c>
      <c r="G63" s="29">
        <f>(D63/AVERAGE(D63:D65)-1)*100</f>
        <v>-0.88712144386661196</v>
      </c>
      <c r="H63" s="33"/>
      <c r="I63" s="33"/>
    </row>
    <row r="64" spans="1:9" x14ac:dyDescent="0.3">
      <c r="A64" s="37">
        <v>43132</v>
      </c>
      <c r="B64" s="38">
        <v>107.8</v>
      </c>
      <c r="C64" s="38">
        <v>3.4</v>
      </c>
      <c r="D64" s="38">
        <v>110.1</v>
      </c>
      <c r="E64" s="38">
        <v>1.2</v>
      </c>
      <c r="F64" s="33"/>
      <c r="G64" s="33"/>
      <c r="H64" s="33"/>
      <c r="I64" s="33"/>
    </row>
    <row r="65" spans="1:9" x14ac:dyDescent="0.3">
      <c r="A65" s="37">
        <v>43101</v>
      </c>
      <c r="B65" s="38">
        <v>111.4</v>
      </c>
      <c r="C65" s="38">
        <v>9.5</v>
      </c>
      <c r="D65" s="38">
        <v>108.8</v>
      </c>
      <c r="E65" s="38">
        <v>-4.2</v>
      </c>
      <c r="F65" s="33"/>
      <c r="G65" s="33"/>
      <c r="H65" s="33"/>
      <c r="I65" s="33"/>
    </row>
    <row r="66" spans="1:9" x14ac:dyDescent="0.3">
      <c r="A66" s="37">
        <v>43070</v>
      </c>
      <c r="B66" s="38">
        <v>113.3</v>
      </c>
      <c r="C66" s="38">
        <v>3.9</v>
      </c>
      <c r="D66" s="38">
        <v>113.6</v>
      </c>
      <c r="E66" s="38">
        <v>2.9</v>
      </c>
      <c r="F66" s="40">
        <f>AVERAGE(D66:D68)/AVERAGE(D69:D71)-1</f>
        <v>2.9176904176904106E-2</v>
      </c>
      <c r="G66" s="29">
        <f>(D66/AVERAGE(D66:D68)-1)*100</f>
        <v>1.7009847806624734</v>
      </c>
      <c r="H66" s="29">
        <f>AVERAGE(B66:B77)</f>
        <v>107.33333333333333</v>
      </c>
      <c r="I66" s="39">
        <f>AVERAGE(D66:D77)</f>
        <v>107.55000000000001</v>
      </c>
    </row>
    <row r="67" spans="1:9" x14ac:dyDescent="0.3">
      <c r="A67" s="37">
        <v>43040</v>
      </c>
      <c r="B67" s="38">
        <v>115</v>
      </c>
      <c r="C67" s="38">
        <v>9.4</v>
      </c>
      <c r="D67" s="38">
        <v>110.4</v>
      </c>
      <c r="E67" s="38">
        <v>-0.6</v>
      </c>
      <c r="F67" s="33"/>
      <c r="G67" s="33"/>
      <c r="H67" s="33"/>
      <c r="I67" s="39">
        <f>I66/I78*100-100</f>
        <v>6.2047399605003477</v>
      </c>
    </row>
    <row r="68" spans="1:9" x14ac:dyDescent="0.3">
      <c r="A68" s="37">
        <v>43009</v>
      </c>
      <c r="B68" s="38">
        <v>107.3</v>
      </c>
      <c r="C68" s="38">
        <v>7.6</v>
      </c>
      <c r="D68" s="38">
        <v>111.1</v>
      </c>
      <c r="E68" s="38">
        <v>1.2</v>
      </c>
      <c r="F68" s="33"/>
      <c r="G68" s="33"/>
      <c r="H68" s="33"/>
      <c r="I68" s="41"/>
    </row>
    <row r="69" spans="1:9" x14ac:dyDescent="0.3">
      <c r="A69" s="37">
        <v>42979</v>
      </c>
      <c r="B69" s="38">
        <v>108.1</v>
      </c>
      <c r="C69" s="38">
        <v>6.4</v>
      </c>
      <c r="D69" s="38">
        <v>109.8</v>
      </c>
      <c r="E69" s="38">
        <v>0.1</v>
      </c>
      <c r="F69" s="40">
        <f>AVERAGE(D69:D71)/AVERAGE(D72:D74)-1</f>
        <v>2.3899371069182607E-2</v>
      </c>
      <c r="G69" s="29">
        <f>(D69/AVERAGE(D69:D71)-1)*100</f>
        <v>1.167076167076142</v>
      </c>
      <c r="H69" s="33"/>
      <c r="I69" s="41"/>
    </row>
    <row r="70" spans="1:9" x14ac:dyDescent="0.3">
      <c r="A70" s="37">
        <v>42948</v>
      </c>
      <c r="B70" s="38">
        <v>100.6</v>
      </c>
      <c r="C70" s="38">
        <v>8.3000000000000007</v>
      </c>
      <c r="D70" s="38">
        <v>109.7</v>
      </c>
      <c r="E70" s="38">
        <v>3.4</v>
      </c>
      <c r="F70" s="40"/>
      <c r="G70" s="29"/>
      <c r="H70" s="33"/>
      <c r="I70" s="41"/>
    </row>
    <row r="71" spans="1:9" x14ac:dyDescent="0.3">
      <c r="A71" s="37">
        <v>42917</v>
      </c>
      <c r="B71" s="38">
        <v>101.4</v>
      </c>
      <c r="C71" s="38">
        <v>5</v>
      </c>
      <c r="D71" s="38">
        <v>106.1</v>
      </c>
      <c r="E71" s="38">
        <v>-0.3</v>
      </c>
      <c r="F71" s="40"/>
      <c r="G71" s="29"/>
      <c r="H71" s="33"/>
      <c r="I71" s="41"/>
    </row>
    <row r="72" spans="1:9" x14ac:dyDescent="0.3">
      <c r="A72" s="37">
        <v>42887</v>
      </c>
      <c r="B72" s="38">
        <v>109.2</v>
      </c>
      <c r="C72" s="38">
        <v>0.5</v>
      </c>
      <c r="D72" s="38">
        <v>106.4</v>
      </c>
      <c r="E72" s="38">
        <v>1.1000000000000001</v>
      </c>
      <c r="F72" s="40">
        <f>AVERAGE(D72:D74)/AVERAGE(D75:D77)-1</f>
        <v>1.955755049695429E-2</v>
      </c>
      <c r="G72" s="29">
        <f>(D72/AVERAGE(D72:D74)-1)*100</f>
        <v>0.37735849056603765</v>
      </c>
      <c r="H72" s="33"/>
      <c r="I72" s="41"/>
    </row>
    <row r="73" spans="1:9" x14ac:dyDescent="0.3">
      <c r="A73" s="37">
        <v>42856</v>
      </c>
      <c r="B73" s="38">
        <v>106.5</v>
      </c>
      <c r="C73" s="38">
        <v>9.8000000000000007</v>
      </c>
      <c r="D73" s="38">
        <v>105.2</v>
      </c>
      <c r="E73" s="38">
        <v>-1.1000000000000001</v>
      </c>
      <c r="F73" s="40"/>
      <c r="G73" s="29"/>
      <c r="H73" s="33"/>
      <c r="I73" s="41"/>
    </row>
    <row r="74" spans="1:9" x14ac:dyDescent="0.3">
      <c r="A74" s="37">
        <v>42826</v>
      </c>
      <c r="B74" s="38">
        <v>99.9</v>
      </c>
      <c r="C74" s="38">
        <v>-3.1</v>
      </c>
      <c r="D74" s="38">
        <v>106.4</v>
      </c>
      <c r="E74" s="38">
        <v>1.4</v>
      </c>
      <c r="F74" s="40"/>
      <c r="G74" s="29"/>
      <c r="H74" s="33"/>
      <c r="I74" s="41"/>
    </row>
    <row r="75" spans="1:9" x14ac:dyDescent="0.3">
      <c r="A75" s="37">
        <v>42795</v>
      </c>
      <c r="B75" s="38">
        <v>120.7</v>
      </c>
      <c r="C75" s="38">
        <v>10.199999999999999</v>
      </c>
      <c r="D75" s="38">
        <v>104.9</v>
      </c>
      <c r="E75" s="38">
        <v>-1.4</v>
      </c>
      <c r="F75" s="40">
        <f>AVERAGE(D75:D77)/AVERAGE(D78:D80)-1</f>
        <v>4.8324742268042176E-3</v>
      </c>
      <c r="G75" s="29">
        <f>(D75/AVERAGE(D75:D77)-1)*100</f>
        <v>0.89772362936839656</v>
      </c>
      <c r="H75" s="33"/>
      <c r="I75" s="41"/>
    </row>
    <row r="76" spans="1:9" x14ac:dyDescent="0.3">
      <c r="A76" s="37">
        <v>42767</v>
      </c>
      <c r="B76" s="38">
        <v>104.3</v>
      </c>
      <c r="C76" s="38">
        <v>3.5</v>
      </c>
      <c r="D76" s="38">
        <v>106.4</v>
      </c>
      <c r="E76" s="38">
        <v>5.8</v>
      </c>
      <c r="F76" s="33"/>
      <c r="G76" s="33"/>
      <c r="H76" s="33"/>
      <c r="I76" s="41"/>
    </row>
    <row r="77" spans="1:9" x14ac:dyDescent="0.3">
      <c r="A77" s="37">
        <v>42736</v>
      </c>
      <c r="B77" s="38">
        <v>101.7</v>
      </c>
      <c r="C77" s="38">
        <v>6.6</v>
      </c>
      <c r="D77" s="38">
        <v>100.6</v>
      </c>
      <c r="E77" s="38">
        <v>-4.9000000000000004</v>
      </c>
      <c r="F77" s="33"/>
      <c r="G77" s="33"/>
      <c r="H77" s="33"/>
      <c r="I77" s="41"/>
    </row>
    <row r="78" spans="1:9" x14ac:dyDescent="0.3">
      <c r="A78" s="37">
        <v>42705</v>
      </c>
      <c r="B78" s="38">
        <v>109</v>
      </c>
      <c r="C78" s="38">
        <v>11.2</v>
      </c>
      <c r="D78" s="38">
        <v>106</v>
      </c>
      <c r="E78" s="38">
        <v>4.8</v>
      </c>
      <c r="F78" s="40">
        <f>AVERAGE(D78:D80)/AVERAGE(D81:D83)-1</f>
        <v>2.7474346242965852E-2</v>
      </c>
      <c r="G78" s="29">
        <f>(D78/AVERAGE(D78:D80)-1)*100</f>
        <v>2.4484536082474362</v>
      </c>
      <c r="H78" s="29">
        <f>AVERAGE(B78:B89)</f>
        <v>101.61666666666667</v>
      </c>
      <c r="I78" s="39">
        <f>AVERAGE(D78:D89)</f>
        <v>101.26666666666667</v>
      </c>
    </row>
    <row r="79" spans="1:9" x14ac:dyDescent="0.3">
      <c r="A79" s="37">
        <v>42675</v>
      </c>
      <c r="B79" s="38">
        <v>105.1</v>
      </c>
      <c r="C79" s="38">
        <v>2.8</v>
      </c>
      <c r="D79" s="38">
        <v>101.1</v>
      </c>
      <c r="E79" s="38">
        <v>-2.1</v>
      </c>
      <c r="F79" s="33"/>
      <c r="G79" s="33"/>
      <c r="H79" s="33"/>
      <c r="I79" s="41"/>
    </row>
    <row r="80" spans="1:9" x14ac:dyDescent="0.3">
      <c r="A80" s="37">
        <v>42644</v>
      </c>
      <c r="B80" s="38">
        <v>99.7</v>
      </c>
      <c r="C80" s="38">
        <v>-1.4</v>
      </c>
      <c r="D80" s="38">
        <v>103.3</v>
      </c>
      <c r="E80" s="38">
        <v>3.3</v>
      </c>
      <c r="F80" s="33"/>
      <c r="G80" s="33"/>
      <c r="H80" s="33"/>
      <c r="I80" s="41"/>
    </row>
    <row r="81" spans="1:9" x14ac:dyDescent="0.3">
      <c r="A81" s="37">
        <v>42614</v>
      </c>
      <c r="B81" s="38">
        <v>101.6</v>
      </c>
      <c r="C81" s="38">
        <v>2.2999999999999998</v>
      </c>
      <c r="D81" s="38">
        <v>100</v>
      </c>
      <c r="E81" s="38">
        <v>-1.2</v>
      </c>
      <c r="F81" s="40">
        <f>AVERAGE(D81:D83)/AVERAGE(D84:D86)-1</f>
        <v>2.655160969133652E-3</v>
      </c>
      <c r="G81" s="29">
        <f>(D81/AVERAGE(D81:D83)-1)*100</f>
        <v>-0.69513406156902491</v>
      </c>
      <c r="H81" s="33"/>
      <c r="I81" s="41"/>
    </row>
    <row r="82" spans="1:9" x14ac:dyDescent="0.3">
      <c r="A82" s="37">
        <v>42583</v>
      </c>
      <c r="B82" s="38">
        <v>92.9</v>
      </c>
      <c r="C82" s="38">
        <v>7</v>
      </c>
      <c r="D82" s="38">
        <v>101.2</v>
      </c>
      <c r="E82" s="38">
        <v>0.3</v>
      </c>
      <c r="F82" s="33"/>
      <c r="G82" s="33"/>
      <c r="H82" s="33"/>
      <c r="I82" s="41"/>
    </row>
    <row r="83" spans="1:9" x14ac:dyDescent="0.3">
      <c r="A83" s="37">
        <v>42552</v>
      </c>
      <c r="B83" s="38">
        <v>96.6</v>
      </c>
      <c r="C83" s="38">
        <v>-6.8</v>
      </c>
      <c r="D83" s="38">
        <v>100.9</v>
      </c>
      <c r="E83" s="38">
        <v>0.7</v>
      </c>
      <c r="F83" s="33"/>
      <c r="G83" s="33"/>
      <c r="H83" s="33"/>
      <c r="I83" s="41"/>
    </row>
    <row r="84" spans="1:9" x14ac:dyDescent="0.3">
      <c r="A84" s="37">
        <v>42522</v>
      </c>
      <c r="B84" s="38">
        <v>108.7</v>
      </c>
      <c r="C84" s="38">
        <v>-0.8</v>
      </c>
      <c r="D84" s="38">
        <v>100.2</v>
      </c>
      <c r="E84" s="38">
        <v>-0.4</v>
      </c>
      <c r="F84" s="40">
        <f>AVERAGE(D84:D86)/AVERAGE(D87:D89)-1</f>
        <v>-3.3178500331765282E-4</v>
      </c>
      <c r="G84" s="29">
        <f>(D84/AVERAGE(D84:D86)-1)*100</f>
        <v>-0.23232658479920287</v>
      </c>
      <c r="H84" s="33"/>
      <c r="I84" s="41"/>
    </row>
    <row r="85" spans="1:9" x14ac:dyDescent="0.3">
      <c r="A85" s="37">
        <v>42491</v>
      </c>
      <c r="B85" s="38">
        <v>97</v>
      </c>
      <c r="C85" s="38">
        <v>4.0999999999999996</v>
      </c>
      <c r="D85" s="38">
        <v>100.6</v>
      </c>
      <c r="E85" s="38">
        <v>0.1</v>
      </c>
      <c r="F85" s="33"/>
      <c r="G85" s="33"/>
      <c r="H85" s="33"/>
      <c r="I85" s="41"/>
    </row>
    <row r="86" spans="1:9" x14ac:dyDescent="0.3">
      <c r="A86" s="37">
        <v>42461</v>
      </c>
      <c r="B86" s="38">
        <v>103.1</v>
      </c>
      <c r="C86" s="38">
        <v>2.4</v>
      </c>
      <c r="D86" s="38">
        <v>100.5</v>
      </c>
      <c r="E86" s="38">
        <v>-1</v>
      </c>
      <c r="F86" s="33"/>
      <c r="G86" s="33"/>
      <c r="H86" s="33"/>
      <c r="I86" s="41"/>
    </row>
    <row r="87" spans="1:9" x14ac:dyDescent="0.3">
      <c r="A87" s="37">
        <v>42430</v>
      </c>
      <c r="B87" s="38">
        <v>109.5</v>
      </c>
      <c r="C87" s="38">
        <v>-0.9</v>
      </c>
      <c r="D87" s="38">
        <v>101.5</v>
      </c>
      <c r="E87" s="38">
        <v>1.9</v>
      </c>
      <c r="F87" s="40">
        <f>AVERAGE(D87:D89)/AVERAGE(D90:D92)-1</f>
        <v>1.8587360594795488E-2</v>
      </c>
      <c r="G87" s="29">
        <f>(D87/AVERAGE(D87:D89)-1)*100</f>
        <v>1.0285335102853566</v>
      </c>
      <c r="H87" s="33"/>
      <c r="I87" s="41"/>
    </row>
    <row r="88" spans="1:9" x14ac:dyDescent="0.3">
      <c r="A88" s="37">
        <v>42401</v>
      </c>
      <c r="B88" s="38">
        <v>100.8</v>
      </c>
      <c r="C88" s="38">
        <v>3.8</v>
      </c>
      <c r="D88" s="38">
        <v>99.6</v>
      </c>
      <c r="E88" s="38">
        <v>-0.7</v>
      </c>
      <c r="F88" s="33"/>
      <c r="G88" s="33"/>
      <c r="H88" s="33"/>
      <c r="I88" s="41"/>
    </row>
    <row r="89" spans="1:9" x14ac:dyDescent="0.3">
      <c r="A89" s="37">
        <v>42370</v>
      </c>
      <c r="B89" s="38">
        <v>95.4</v>
      </c>
      <c r="C89" s="38">
        <v>-2.7</v>
      </c>
      <c r="D89" s="38">
        <v>100.3</v>
      </c>
      <c r="E89" s="38">
        <v>2.2999999999999998</v>
      </c>
      <c r="F89" s="33"/>
      <c r="G89" s="33"/>
      <c r="H89" s="33"/>
      <c r="I89" s="41"/>
    </row>
    <row r="90" spans="1:9" x14ac:dyDescent="0.3">
      <c r="A90" s="37">
        <v>42339</v>
      </c>
      <c r="B90" s="38">
        <v>98</v>
      </c>
      <c r="C90" s="38">
        <v>-0.5</v>
      </c>
      <c r="D90" s="38">
        <v>97.9</v>
      </c>
      <c r="E90" s="38">
        <v>-1.5</v>
      </c>
      <c r="F90" s="40">
        <f>AVERAGE(D90:D92)/AVERAGE(D93:D95)-1</f>
        <v>-1.1029411764705954E-2</v>
      </c>
      <c r="G90" s="29">
        <f>(D90/AVERAGE(D90:D92)-1)*100</f>
        <v>-0.74349442379181285</v>
      </c>
      <c r="H90" s="29">
        <f>AVERAGE(B90:B101)</f>
        <v>100.00833333333334</v>
      </c>
      <c r="I90" s="39">
        <f>AVERAGE(D90:D101)</f>
        <v>99.791666666666671</v>
      </c>
    </row>
    <row r="91" spans="1:9" x14ac:dyDescent="0.3">
      <c r="A91" s="37">
        <v>42309</v>
      </c>
      <c r="B91" s="38">
        <v>102.2</v>
      </c>
      <c r="C91" s="38">
        <v>4.5</v>
      </c>
      <c r="D91" s="38">
        <v>99.4</v>
      </c>
      <c r="E91" s="38">
        <v>0.8</v>
      </c>
      <c r="F91" s="40"/>
      <c r="G91" s="29"/>
      <c r="H91" s="33"/>
      <c r="I91" s="41"/>
    </row>
    <row r="92" spans="1:9" x14ac:dyDescent="0.3">
      <c r="A92" s="37">
        <v>42278</v>
      </c>
      <c r="B92" s="38">
        <v>101.1</v>
      </c>
      <c r="C92" s="38">
        <v>-1.2</v>
      </c>
      <c r="D92" s="38">
        <v>98.6</v>
      </c>
      <c r="E92" s="38">
        <v>0.8</v>
      </c>
      <c r="F92" s="40"/>
      <c r="G92" s="29"/>
      <c r="H92" s="33"/>
      <c r="I92" s="41"/>
    </row>
    <row r="93" spans="1:9" x14ac:dyDescent="0.3">
      <c r="A93" s="37">
        <v>42248</v>
      </c>
      <c r="B93" s="38">
        <v>99.3</v>
      </c>
      <c r="C93" s="38">
        <v>-0.6</v>
      </c>
      <c r="D93" s="38">
        <v>97.8</v>
      </c>
      <c r="E93" s="38">
        <v>-1.9</v>
      </c>
      <c r="F93" s="40">
        <f>AVERAGE(D93:D95)/AVERAGE(D96:D98)-1</f>
        <v>-1.6759776536312887E-2</v>
      </c>
      <c r="G93" s="29">
        <f>(D93/AVERAGE(D93:D95)-1)*100</f>
        <v>-1.9385026737967936</v>
      </c>
      <c r="H93" s="33"/>
      <c r="I93" s="41"/>
    </row>
    <row r="94" spans="1:9" x14ac:dyDescent="0.3">
      <c r="A94" s="37">
        <v>42217</v>
      </c>
      <c r="B94" s="38">
        <v>86.8</v>
      </c>
      <c r="C94" s="38">
        <v>2</v>
      </c>
      <c r="D94" s="38">
        <v>99.7</v>
      </c>
      <c r="E94" s="38">
        <v>-2</v>
      </c>
      <c r="F94" s="40"/>
      <c r="G94" s="29"/>
      <c r="H94" s="33"/>
      <c r="I94" s="41"/>
    </row>
    <row r="95" spans="1:9" x14ac:dyDescent="0.3">
      <c r="A95" s="37">
        <v>42186</v>
      </c>
      <c r="B95" s="38">
        <v>103.6</v>
      </c>
      <c r="C95" s="38">
        <v>-1.2</v>
      </c>
      <c r="D95" s="38">
        <v>101.7</v>
      </c>
      <c r="E95" s="38">
        <v>-1.4</v>
      </c>
      <c r="F95" s="40"/>
      <c r="G95" s="29"/>
      <c r="H95" s="33"/>
      <c r="I95" s="41"/>
    </row>
    <row r="96" spans="1:9" x14ac:dyDescent="0.3">
      <c r="A96" s="37">
        <v>42156</v>
      </c>
      <c r="B96" s="38">
        <v>109.6</v>
      </c>
      <c r="C96" s="38">
        <v>13.7</v>
      </c>
      <c r="D96" s="38">
        <v>103.1</v>
      </c>
      <c r="E96" s="38">
        <v>3.1</v>
      </c>
      <c r="F96" s="40">
        <f>AVERAGE(D96:D98)/AVERAGE(D99:D101)-1</f>
        <v>2.079838980207982E-2</v>
      </c>
      <c r="G96" s="29">
        <f>(D96/AVERAGE(D96:D98)-1)*100</f>
        <v>1.6431153466973214</v>
      </c>
      <c r="H96" s="33"/>
      <c r="I96" s="41"/>
    </row>
    <row r="97" spans="1:9" x14ac:dyDescent="0.3">
      <c r="A97" s="37">
        <v>42125</v>
      </c>
      <c r="B97" s="38">
        <v>93.2</v>
      </c>
      <c r="C97" s="38">
        <v>-2.2000000000000002</v>
      </c>
      <c r="D97" s="38">
        <v>100</v>
      </c>
      <c r="E97" s="38">
        <v>-1.2</v>
      </c>
      <c r="F97" s="33"/>
      <c r="G97" s="33"/>
      <c r="H97" s="33"/>
      <c r="I97" s="41"/>
    </row>
    <row r="98" spans="1:9" x14ac:dyDescent="0.3">
      <c r="A98" s="37">
        <v>42095</v>
      </c>
      <c r="B98" s="38">
        <v>100.7</v>
      </c>
      <c r="C98" s="38">
        <v>1.1000000000000001</v>
      </c>
      <c r="D98" s="38">
        <v>101.2</v>
      </c>
      <c r="E98" s="38">
        <v>1.7</v>
      </c>
      <c r="F98" s="33"/>
      <c r="G98" s="33"/>
      <c r="H98" s="33"/>
      <c r="I98" s="41"/>
    </row>
    <row r="99" spans="1:9" x14ac:dyDescent="0.3">
      <c r="A99" s="37">
        <v>42064</v>
      </c>
      <c r="B99" s="38">
        <v>110.5</v>
      </c>
      <c r="C99" s="38">
        <v>7.1</v>
      </c>
      <c r="D99" s="38">
        <v>99.5</v>
      </c>
      <c r="E99" s="38">
        <v>0.9</v>
      </c>
      <c r="F99" s="40">
        <f>AVERAGE(D99:D101)/AVERAGE(D102:D104)-1</f>
        <v>-7.9866888519134482E-3</v>
      </c>
      <c r="G99" s="29">
        <f>(D99/AVERAGE(D99:D101)-1)*100</f>
        <v>0.13418316001341246</v>
      </c>
      <c r="H99" s="33"/>
      <c r="I99" s="41"/>
    </row>
    <row r="100" spans="1:9" x14ac:dyDescent="0.3">
      <c r="A100" s="37">
        <v>42036</v>
      </c>
      <c r="B100" s="38">
        <v>97.1</v>
      </c>
      <c r="C100" s="38">
        <v>-2</v>
      </c>
      <c r="D100" s="38">
        <v>98.6</v>
      </c>
      <c r="E100" s="38">
        <v>-1.4</v>
      </c>
      <c r="F100" s="33"/>
      <c r="G100" s="33"/>
      <c r="H100" s="33"/>
      <c r="I100" s="41"/>
    </row>
    <row r="101" spans="1:9" x14ac:dyDescent="0.3">
      <c r="A101" s="37">
        <v>42005</v>
      </c>
      <c r="B101" s="38">
        <v>98</v>
      </c>
      <c r="C101" s="38">
        <v>-2.1</v>
      </c>
      <c r="D101" s="38">
        <v>100</v>
      </c>
      <c r="E101" s="38">
        <v>-1.6</v>
      </c>
      <c r="F101" s="33"/>
      <c r="G101" s="33"/>
      <c r="H101" s="33"/>
      <c r="I101" s="41"/>
    </row>
    <row r="102" spans="1:9" x14ac:dyDescent="0.3">
      <c r="A102" s="37">
        <v>41974</v>
      </c>
      <c r="B102" s="38">
        <v>98.5</v>
      </c>
      <c r="C102" s="38">
        <v>6.3</v>
      </c>
      <c r="D102" s="38">
        <v>101.6</v>
      </c>
      <c r="E102" s="38">
        <v>3.4</v>
      </c>
      <c r="F102" s="40">
        <f>AVERAGE(D102:D104)/AVERAGE(D105:D107)-1</f>
        <v>8.7277609936220468E-3</v>
      </c>
      <c r="G102" s="29">
        <f>(D102/AVERAGE(D102:D104)-1)*100</f>
        <v>1.430948419301159</v>
      </c>
      <c r="H102" s="29">
        <f>AVERAGE(B102:B113)</f>
        <v>98.516666666666652</v>
      </c>
      <c r="I102" s="39">
        <f>AVERAGE(D102:D113)</f>
        <v>98.858333333333334</v>
      </c>
    </row>
    <row r="103" spans="1:9" x14ac:dyDescent="0.3">
      <c r="A103" s="37">
        <v>41944</v>
      </c>
      <c r="B103" s="38">
        <v>97.8</v>
      </c>
      <c r="C103" s="38">
        <v>-1.4</v>
      </c>
      <c r="D103" s="38">
        <v>98.3</v>
      </c>
      <c r="E103" s="38">
        <v>-2.2999999999999998</v>
      </c>
      <c r="F103" s="33"/>
      <c r="G103" s="33"/>
      <c r="H103" s="33"/>
      <c r="I103" s="41"/>
    </row>
    <row r="104" spans="1:9" x14ac:dyDescent="0.3">
      <c r="A104" s="37">
        <v>41913</v>
      </c>
      <c r="B104" s="38">
        <v>102.3</v>
      </c>
      <c r="C104" s="38">
        <v>2.8</v>
      </c>
      <c r="D104" s="38">
        <v>100.6</v>
      </c>
      <c r="E104" s="38">
        <v>2.1</v>
      </c>
      <c r="F104" s="33"/>
      <c r="G104" s="33"/>
      <c r="H104" s="33"/>
      <c r="I104" s="41"/>
    </row>
    <row r="105" spans="1:9" x14ac:dyDescent="0.3">
      <c r="A105" s="37">
        <v>41883</v>
      </c>
      <c r="B105" s="38">
        <v>99.9</v>
      </c>
      <c r="C105" s="38">
        <v>2.2999999999999998</v>
      </c>
      <c r="D105" s="38">
        <v>98.5</v>
      </c>
      <c r="E105" s="38">
        <v>1.4</v>
      </c>
      <c r="F105" s="40">
        <f>AVERAGE(D105:D107)/AVERAGE(D108:D110)-1</f>
        <v>2.1604938271604812E-2</v>
      </c>
      <c r="G105" s="29">
        <f>(D105/AVERAGE(D105:D107)-1)*100</f>
        <v>-0.80563947633434108</v>
      </c>
      <c r="H105" s="33"/>
      <c r="I105" s="41"/>
    </row>
    <row r="106" spans="1:9" x14ac:dyDescent="0.3">
      <c r="A106" s="37">
        <v>41852</v>
      </c>
      <c r="B106" s="38">
        <v>85.1</v>
      </c>
      <c r="C106" s="38">
        <v>-2.5</v>
      </c>
      <c r="D106" s="38">
        <v>97.1</v>
      </c>
      <c r="E106" s="38">
        <v>-5.0999999999999996</v>
      </c>
      <c r="F106" s="33"/>
      <c r="G106" s="33"/>
      <c r="H106" s="33"/>
      <c r="I106" s="41"/>
    </row>
    <row r="107" spans="1:9" x14ac:dyDescent="0.3">
      <c r="A107" s="37">
        <v>41821</v>
      </c>
      <c r="B107" s="38">
        <v>104.9</v>
      </c>
      <c r="C107" s="38">
        <v>6.9</v>
      </c>
      <c r="D107" s="38">
        <v>102.3</v>
      </c>
      <c r="E107" s="38">
        <v>6.7</v>
      </c>
      <c r="F107" s="33"/>
      <c r="G107" s="33"/>
      <c r="H107" s="33"/>
      <c r="I107" s="41"/>
    </row>
    <row r="108" spans="1:9" x14ac:dyDescent="0.3">
      <c r="A108" s="37">
        <v>41791</v>
      </c>
      <c r="B108" s="38">
        <v>96.4</v>
      </c>
      <c r="C108" s="38">
        <v>-4.2</v>
      </c>
      <c r="D108" s="38">
        <v>95.9</v>
      </c>
      <c r="E108" s="38">
        <v>-0.2</v>
      </c>
      <c r="F108" s="40">
        <f>AVERAGE(D108:D110)/AVERAGE(D111:D113)-1</f>
        <v>-1.5862301721228489E-2</v>
      </c>
      <c r="G108" s="29">
        <f>(D108/AVERAGE(D108:D110)-1)*100</f>
        <v>-1.3374485596707841</v>
      </c>
      <c r="H108" s="33"/>
      <c r="I108" s="41"/>
    </row>
    <row r="109" spans="1:9" x14ac:dyDescent="0.3">
      <c r="A109" s="37">
        <v>41760</v>
      </c>
      <c r="B109" s="38">
        <v>95.3</v>
      </c>
      <c r="C109" s="38">
        <v>4.7</v>
      </c>
      <c r="D109" s="38">
        <v>96.1</v>
      </c>
      <c r="E109" s="38">
        <v>-3.5</v>
      </c>
      <c r="F109" s="33"/>
      <c r="G109" s="29"/>
      <c r="H109" s="33"/>
      <c r="I109" s="41"/>
    </row>
    <row r="110" spans="1:9" x14ac:dyDescent="0.3">
      <c r="A110" s="37">
        <v>41730</v>
      </c>
      <c r="B110" s="38">
        <v>99.6</v>
      </c>
      <c r="C110" s="38">
        <v>3.8</v>
      </c>
      <c r="D110" s="38">
        <v>99.6</v>
      </c>
      <c r="E110" s="38">
        <v>2.4</v>
      </c>
      <c r="F110" s="33"/>
      <c r="G110" s="29"/>
      <c r="H110" s="33"/>
      <c r="I110" s="41"/>
    </row>
    <row r="111" spans="1:9" x14ac:dyDescent="0.3">
      <c r="A111" s="37">
        <v>41699</v>
      </c>
      <c r="B111" s="38">
        <v>103.2</v>
      </c>
      <c r="C111" s="38">
        <v>3.3</v>
      </c>
      <c r="D111" s="38">
        <v>97.3</v>
      </c>
      <c r="E111" s="38">
        <v>-2.2000000000000002</v>
      </c>
      <c r="F111" s="40">
        <f>AVERAGE(D111:D113)/AVERAGE(D114:D116)-1</f>
        <v>7.1380013596193947E-3</v>
      </c>
      <c r="G111" s="29">
        <f>(D111/AVERAGE(D111:D113)-1)*100</f>
        <v>-1.4849814377320247</v>
      </c>
      <c r="H111" s="33"/>
      <c r="I111" s="41"/>
    </row>
    <row r="112" spans="1:9" x14ac:dyDescent="0.3">
      <c r="A112" s="37">
        <v>41671</v>
      </c>
      <c r="B112" s="38">
        <v>99.1</v>
      </c>
      <c r="C112" s="38">
        <v>6.9</v>
      </c>
      <c r="D112" s="38">
        <v>99.5</v>
      </c>
      <c r="E112" s="38">
        <v>0</v>
      </c>
      <c r="F112" s="40"/>
      <c r="G112" s="29"/>
      <c r="H112" s="33"/>
      <c r="I112" s="41"/>
    </row>
    <row r="113" spans="1:9" x14ac:dyDescent="0.3">
      <c r="A113" s="37">
        <v>41640</v>
      </c>
      <c r="B113" s="38">
        <v>100.1</v>
      </c>
      <c r="C113" s="38">
        <v>6.5</v>
      </c>
      <c r="D113" s="38">
        <v>99.5</v>
      </c>
      <c r="E113" s="38">
        <v>1.8</v>
      </c>
      <c r="F113" s="40"/>
      <c r="G113" s="29"/>
      <c r="H113" s="33"/>
      <c r="I113" s="41"/>
    </row>
    <row r="114" spans="1:9" x14ac:dyDescent="0.3">
      <c r="A114" s="37">
        <v>41609</v>
      </c>
      <c r="B114" s="38">
        <v>92.7</v>
      </c>
      <c r="C114" s="38">
        <v>8.4</v>
      </c>
      <c r="D114" s="38">
        <v>97.7</v>
      </c>
      <c r="E114" s="38">
        <v>-1.1000000000000001</v>
      </c>
      <c r="F114" s="40">
        <f>AVERAGE(D114:D116)/AVERAGE(D117:D119)-1</f>
        <v>1.0996563573883122E-2</v>
      </c>
      <c r="G114" s="29">
        <f>(D114/AVERAGE(D114:D116)-1)*100</f>
        <v>-0.37389530931338788</v>
      </c>
      <c r="H114" s="29">
        <f>AVERAGE(B114:B125)</f>
        <v>95.725000000000009</v>
      </c>
      <c r="I114" s="39">
        <f>AVERAGE(D114:D125)</f>
        <v>96.024999999999991</v>
      </c>
    </row>
    <row r="115" spans="1:9" x14ac:dyDescent="0.3">
      <c r="A115" s="37">
        <v>41579</v>
      </c>
      <c r="B115" s="38">
        <v>99.2</v>
      </c>
      <c r="C115" s="38">
        <v>4.5</v>
      </c>
      <c r="D115" s="38">
        <v>98.8</v>
      </c>
      <c r="E115" s="38">
        <v>1.1000000000000001</v>
      </c>
      <c r="F115" s="40"/>
      <c r="G115" s="29"/>
      <c r="I115" s="41"/>
    </row>
    <row r="116" spans="1:9" x14ac:dyDescent="0.3">
      <c r="A116" s="37">
        <v>41548</v>
      </c>
      <c r="B116" s="38">
        <v>99.5</v>
      </c>
      <c r="C116" s="38">
        <v>3.8</v>
      </c>
      <c r="D116" s="38">
        <v>97.7</v>
      </c>
      <c r="E116" s="38">
        <v>-1.3</v>
      </c>
      <c r="F116" s="40"/>
      <c r="G116" s="29"/>
    </row>
    <row r="117" spans="1:9" x14ac:dyDescent="0.3">
      <c r="A117" s="37">
        <v>41518</v>
      </c>
      <c r="B117" s="38">
        <v>97.7</v>
      </c>
      <c r="C117" s="38">
        <v>11.3</v>
      </c>
      <c r="D117" s="38">
        <v>99</v>
      </c>
      <c r="E117" s="38">
        <v>2.7</v>
      </c>
      <c r="F117" s="40">
        <f>AVERAGE(D117:D119)/AVERAGE(D120:D122)-1</f>
        <v>2.1411021411021247E-2</v>
      </c>
      <c r="G117" s="29">
        <f>(D117/AVERAGE(D117:D119)-1)*100</f>
        <v>2.0618556701030855</v>
      </c>
    </row>
    <row r="118" spans="1:9" ht="12" customHeight="1" x14ac:dyDescent="0.3">
      <c r="A118" s="37">
        <v>41487</v>
      </c>
      <c r="B118" s="38">
        <v>87.3</v>
      </c>
      <c r="C118" s="38">
        <v>0</v>
      </c>
      <c r="D118" s="38">
        <v>96.4</v>
      </c>
      <c r="E118" s="38">
        <v>0.8</v>
      </c>
      <c r="F118" s="33"/>
      <c r="G118" s="33"/>
    </row>
    <row r="119" spans="1:9" ht="12" customHeight="1" x14ac:dyDescent="0.3">
      <c r="A119" s="37">
        <v>41456</v>
      </c>
      <c r="B119" s="38">
        <v>98.1</v>
      </c>
      <c r="C119" s="38">
        <v>5.0999999999999996</v>
      </c>
      <c r="D119" s="38">
        <v>95.6</v>
      </c>
      <c r="E119" s="38">
        <v>-2.2999999999999998</v>
      </c>
      <c r="F119" s="33"/>
      <c r="G119" s="33"/>
    </row>
    <row r="120" spans="1:9" ht="12" customHeight="1" x14ac:dyDescent="0.3">
      <c r="A120" s="37">
        <v>41426</v>
      </c>
      <c r="B120" s="38">
        <v>100.6</v>
      </c>
      <c r="C120" s="38">
        <v>4.9000000000000004</v>
      </c>
      <c r="D120" s="38">
        <v>97.9</v>
      </c>
      <c r="E120" s="38">
        <v>4.5</v>
      </c>
      <c r="F120" s="40">
        <f>AVERAGE(D120:D122)/AVERAGE(D123:D125)-1</f>
        <v>9.5676824946848704E-3</v>
      </c>
      <c r="G120" s="29">
        <f>(D120/AVERAGE(D120:D122)-1)*100</f>
        <v>3.0888030888030826</v>
      </c>
    </row>
    <row r="121" spans="1:9" ht="12" customHeight="1" x14ac:dyDescent="0.3">
      <c r="A121" s="37">
        <v>41395</v>
      </c>
      <c r="B121" s="38">
        <v>91</v>
      </c>
      <c r="C121" s="38">
        <v>-3.6</v>
      </c>
      <c r="D121" s="38">
        <v>93.7</v>
      </c>
      <c r="E121" s="38">
        <v>0.4</v>
      </c>
      <c r="F121" s="33"/>
      <c r="G121" s="33"/>
    </row>
    <row r="122" spans="1:9" ht="12" customHeight="1" x14ac:dyDescent="0.3">
      <c r="A122" s="37">
        <v>41365</v>
      </c>
      <c r="B122" s="38">
        <v>96</v>
      </c>
      <c r="C122" s="38">
        <v>5.8</v>
      </c>
      <c r="D122" s="38">
        <v>93.3</v>
      </c>
      <c r="E122" s="38">
        <v>-2.7</v>
      </c>
      <c r="F122" s="33"/>
      <c r="G122" s="33"/>
    </row>
    <row r="123" spans="1:9" ht="12" customHeight="1" x14ac:dyDescent="0.3">
      <c r="A123" s="37">
        <v>41334</v>
      </c>
      <c r="B123" s="38">
        <v>99.9</v>
      </c>
      <c r="C123" s="38">
        <v>-5.6</v>
      </c>
      <c r="D123" s="38">
        <v>95.9</v>
      </c>
      <c r="E123" s="38">
        <v>1.9</v>
      </c>
      <c r="F123" s="40">
        <f>AVERAGE(D123:D125)/AVERAGE(D126:D128)-1</f>
        <v>1.3649425287356243E-2</v>
      </c>
      <c r="G123" s="29">
        <f>(D123/AVERAGE(D123:D125)-1)*100</f>
        <v>1.9489723600283559</v>
      </c>
    </row>
    <row r="124" spans="1:9" ht="12" customHeight="1" x14ac:dyDescent="0.3">
      <c r="A124" s="37">
        <v>41306</v>
      </c>
      <c r="B124" s="38">
        <v>92.7</v>
      </c>
      <c r="C124" s="38">
        <v>-2.6</v>
      </c>
      <c r="D124" s="38">
        <v>94.1</v>
      </c>
      <c r="E124" s="38">
        <v>2.1</v>
      </c>
      <c r="F124" s="33"/>
      <c r="G124" s="33"/>
    </row>
    <row r="125" spans="1:9" x14ac:dyDescent="0.3">
      <c r="A125" s="37">
        <v>41275</v>
      </c>
      <c r="B125" s="38">
        <v>94</v>
      </c>
      <c r="C125" s="38">
        <v>0.2</v>
      </c>
      <c r="D125" s="38">
        <v>92.2</v>
      </c>
      <c r="E125" s="38">
        <v>-0.1</v>
      </c>
      <c r="F125" s="33"/>
      <c r="G125" s="33"/>
    </row>
    <row r="126" spans="1:9" x14ac:dyDescent="0.3">
      <c r="A126" s="37">
        <v>41244</v>
      </c>
      <c r="B126" s="38">
        <v>85.5</v>
      </c>
      <c r="C126" s="38">
        <v>-9.1</v>
      </c>
      <c r="D126" s="38">
        <v>92.3</v>
      </c>
      <c r="E126" s="38">
        <v>0.7</v>
      </c>
      <c r="F126" s="40">
        <f>AVERAGE(D126:D128)/AVERAGE(D129:D131)-1</f>
        <v>0</v>
      </c>
      <c r="G126" s="29">
        <f>(D126/AVERAGE(D126:D128)-1)*100</f>
        <v>-0.53879310344827624</v>
      </c>
      <c r="H126" s="29">
        <f>AVERAGE(B126:B137)</f>
        <v>93.375</v>
      </c>
      <c r="I126" s="39">
        <f>AVERAGE(D126:D137)</f>
        <v>93.449999999999989</v>
      </c>
    </row>
    <row r="127" spans="1:9" ht="15" customHeight="1" x14ac:dyDescent="0.3">
      <c r="A127" s="37">
        <v>41214</v>
      </c>
      <c r="B127" s="38">
        <v>94.9</v>
      </c>
      <c r="C127" s="38">
        <v>-0.9</v>
      </c>
      <c r="D127" s="38">
        <v>91.7</v>
      </c>
      <c r="E127" s="38">
        <v>-2.9</v>
      </c>
      <c r="F127" s="33"/>
      <c r="G127" s="33"/>
      <c r="H127" s="33"/>
    </row>
    <row r="128" spans="1:9" ht="15" customHeight="1" x14ac:dyDescent="0.3">
      <c r="A128" s="37">
        <v>41183</v>
      </c>
      <c r="B128" s="38">
        <v>95.9</v>
      </c>
      <c r="C128" s="38">
        <v>4.5</v>
      </c>
      <c r="D128" s="38">
        <v>94.4</v>
      </c>
      <c r="E128" s="38">
        <v>3.4</v>
      </c>
      <c r="F128" s="33"/>
      <c r="G128" s="33"/>
      <c r="H128" s="33"/>
    </row>
    <row r="129" spans="1:12" ht="15" customHeight="1" x14ac:dyDescent="0.3">
      <c r="A129" s="37">
        <v>41153</v>
      </c>
      <c r="B129" s="38">
        <v>87.8</v>
      </c>
      <c r="C129" s="38">
        <v>-8.9</v>
      </c>
      <c r="D129" s="38">
        <v>91.3</v>
      </c>
      <c r="E129" s="38">
        <v>-2.4</v>
      </c>
      <c r="F129" s="40">
        <f>AVERAGE(D129:D131)/AVERAGE(D132:D134)-1</f>
        <v>-1.2415750266051684E-2</v>
      </c>
      <c r="G129" s="29">
        <f>(D129/AVERAGE(D129:D131)-1)*100</f>
        <v>-1.6163793103448287</v>
      </c>
      <c r="H129" s="33"/>
      <c r="L129" s="29"/>
    </row>
    <row r="130" spans="1:12" ht="15" customHeight="1" x14ac:dyDescent="0.3">
      <c r="A130" s="37">
        <v>41122</v>
      </c>
      <c r="B130" s="38">
        <v>87.3</v>
      </c>
      <c r="C130" s="38">
        <v>-4.4000000000000004</v>
      </c>
      <c r="D130" s="38">
        <v>93.5</v>
      </c>
      <c r="E130" s="38">
        <v>-0.1</v>
      </c>
      <c r="F130" s="33"/>
      <c r="G130" s="33"/>
      <c r="H130" s="33"/>
    </row>
    <row r="131" spans="1:12" ht="15" customHeight="1" x14ac:dyDescent="0.3">
      <c r="A131" s="37">
        <v>41091</v>
      </c>
      <c r="B131" s="38">
        <v>93.3</v>
      </c>
      <c r="C131" s="38">
        <v>-1.7</v>
      </c>
      <c r="D131" s="38">
        <v>93.6</v>
      </c>
      <c r="E131" s="38">
        <v>0.9</v>
      </c>
      <c r="F131" s="33"/>
      <c r="G131" s="33"/>
      <c r="H131" s="33"/>
    </row>
    <row r="132" spans="1:12" ht="15" customHeight="1" x14ac:dyDescent="0.3">
      <c r="A132" s="37">
        <v>41061</v>
      </c>
      <c r="B132" s="38">
        <v>95.9</v>
      </c>
      <c r="C132" s="38">
        <v>-4.5999999999999996</v>
      </c>
      <c r="D132" s="38">
        <v>92.8</v>
      </c>
      <c r="E132" s="38">
        <v>-2.6</v>
      </c>
      <c r="F132" s="40">
        <f>AVERAGE(D132:D134)/AVERAGE(D135:D137)-1</f>
        <v>-2.8298549699329323E-3</v>
      </c>
      <c r="G132" s="29">
        <f>(D132/AVERAGE(D132:D134)-1)*100</f>
        <v>-1.2415750266051684</v>
      </c>
      <c r="H132" s="33"/>
    </row>
    <row r="133" spans="1:12" ht="15" customHeight="1" x14ac:dyDescent="0.3">
      <c r="A133" s="37">
        <v>41030</v>
      </c>
      <c r="B133" s="38">
        <v>94.4</v>
      </c>
      <c r="C133" s="38">
        <v>-11</v>
      </c>
      <c r="D133" s="38">
        <v>95.3</v>
      </c>
      <c r="E133" s="38">
        <v>1.6</v>
      </c>
      <c r="F133" s="40"/>
      <c r="G133" s="29"/>
      <c r="H133" s="33"/>
    </row>
    <row r="134" spans="1:12" ht="15" customHeight="1" x14ac:dyDescent="0.3">
      <c r="A134" s="37">
        <v>41000</v>
      </c>
      <c r="B134" s="38">
        <v>90.7</v>
      </c>
      <c r="C134" s="38">
        <v>-3.9</v>
      </c>
      <c r="D134" s="38">
        <v>93.8</v>
      </c>
      <c r="E134" s="38">
        <v>-2.2000000000000002</v>
      </c>
      <c r="F134" s="40"/>
      <c r="G134" s="29"/>
      <c r="H134" s="33"/>
    </row>
    <row r="135" spans="1:12" ht="15" customHeight="1" x14ac:dyDescent="0.3">
      <c r="A135" s="37">
        <v>40969</v>
      </c>
      <c r="B135" s="38">
        <v>105.8</v>
      </c>
      <c r="C135" s="38">
        <v>-2.2000000000000002</v>
      </c>
      <c r="D135" s="38">
        <v>95.9</v>
      </c>
      <c r="E135" s="38">
        <v>2.2000000000000002</v>
      </c>
      <c r="F135" s="40">
        <f>AVERAGE(D135:D137)/AVERAGE(D138:D140)-1</f>
        <v>7.0796460176980602E-4</v>
      </c>
      <c r="G135" s="29">
        <f>(D135/AVERAGE(D135:D137)-1)*100</f>
        <v>1.7686593562080022</v>
      </c>
      <c r="H135" s="33"/>
    </row>
    <row r="136" spans="1:12" ht="15" customHeight="1" x14ac:dyDescent="0.3">
      <c r="A136" s="37">
        <v>40940</v>
      </c>
      <c r="B136" s="38">
        <v>95.2</v>
      </c>
      <c r="C136" s="38">
        <v>-4.3</v>
      </c>
      <c r="D136" s="38">
        <v>93.8</v>
      </c>
      <c r="E136" s="38">
        <v>0.9</v>
      </c>
      <c r="F136" s="40"/>
      <c r="G136" s="29"/>
      <c r="H136" s="33"/>
    </row>
    <row r="137" spans="1:12" ht="15" customHeight="1" x14ac:dyDescent="0.3">
      <c r="A137" s="37">
        <v>40909</v>
      </c>
      <c r="B137" s="38">
        <v>93.8</v>
      </c>
      <c r="C137" s="38">
        <v>-2.6</v>
      </c>
      <c r="D137" s="38">
        <v>93</v>
      </c>
      <c r="E137" s="38">
        <v>-1.4</v>
      </c>
      <c r="F137" s="40"/>
      <c r="G137" s="29"/>
      <c r="H137" s="33"/>
    </row>
    <row r="138" spans="1:12" ht="15" customHeight="1" x14ac:dyDescent="0.3">
      <c r="A138" s="37">
        <v>40878</v>
      </c>
      <c r="B138" s="38">
        <v>94.1</v>
      </c>
      <c r="C138" s="38">
        <v>0</v>
      </c>
      <c r="D138" s="38">
        <v>94.3</v>
      </c>
      <c r="E138" s="38">
        <v>1.9</v>
      </c>
      <c r="F138" s="40">
        <f>AVERAGE(D138:D140)/AVERAGE(D141:D143)-1</f>
        <v>-2.6533425223983387E-2</v>
      </c>
      <c r="G138" s="29">
        <f>(D138/AVERAGE(D138:D140)-1)*100</f>
        <v>0.14159292035398341</v>
      </c>
      <c r="H138" s="29">
        <f>AVERAGE(B138:B149)</f>
        <v>97.441666666666663</v>
      </c>
      <c r="I138" s="39">
        <f>AVERAGE(D138:D149)</f>
        <v>97.166666666666671</v>
      </c>
    </row>
    <row r="139" spans="1:12" ht="15" customHeight="1" x14ac:dyDescent="0.3">
      <c r="A139" s="37">
        <v>40848</v>
      </c>
      <c r="B139" s="38">
        <v>95.8</v>
      </c>
      <c r="C139" s="38">
        <v>-4.9000000000000004</v>
      </c>
      <c r="D139" s="38">
        <v>92.5</v>
      </c>
      <c r="E139" s="38">
        <v>-3.3</v>
      </c>
      <c r="F139" s="33"/>
      <c r="G139" s="33"/>
      <c r="H139" s="33"/>
    </row>
    <row r="140" spans="1:12" ht="15" customHeight="1" x14ac:dyDescent="0.3">
      <c r="A140" s="37">
        <v>40817</v>
      </c>
      <c r="B140" s="38">
        <v>91.8</v>
      </c>
      <c r="C140" s="38">
        <v>0.1</v>
      </c>
      <c r="D140" s="38">
        <v>95.7</v>
      </c>
      <c r="E140" s="38">
        <v>1.6</v>
      </c>
      <c r="F140" s="33"/>
      <c r="G140" s="33"/>
      <c r="H140" s="33"/>
    </row>
    <row r="141" spans="1:12" ht="15" customHeight="1" x14ac:dyDescent="0.3">
      <c r="A141" s="37">
        <v>40787</v>
      </c>
      <c r="B141" s="38">
        <v>96.4</v>
      </c>
      <c r="C141" s="38">
        <v>2.2000000000000002</v>
      </c>
      <c r="D141" s="38">
        <v>94.2</v>
      </c>
      <c r="E141" s="38">
        <v>-3.7</v>
      </c>
      <c r="F141" s="40">
        <f>AVERAGE(D141:D143)/AVERAGE(D144:D146)-1</f>
        <v>-2.943143812709037E-2</v>
      </c>
      <c r="G141" s="29">
        <f>(D141/AVERAGE(D141:D143)-1)*100</f>
        <v>-2.6188835286009682</v>
      </c>
      <c r="H141" s="33"/>
    </row>
    <row r="142" spans="1:12" ht="15" customHeight="1" x14ac:dyDescent="0.3">
      <c r="A142" s="37">
        <v>40756</v>
      </c>
      <c r="B142" s="38">
        <v>91.3</v>
      </c>
      <c r="C142" s="38">
        <v>7.2</v>
      </c>
      <c r="D142" s="38">
        <v>97.8</v>
      </c>
      <c r="E142" s="38">
        <v>-0.4</v>
      </c>
      <c r="F142" s="33"/>
      <c r="G142" s="33"/>
      <c r="H142" s="33"/>
    </row>
    <row r="143" spans="1:12" ht="15" customHeight="1" x14ac:dyDescent="0.3">
      <c r="A143" s="37">
        <v>40725</v>
      </c>
      <c r="B143" s="38">
        <v>94.9</v>
      </c>
      <c r="C143" s="38">
        <v>5</v>
      </c>
      <c r="D143" s="38">
        <v>98.2</v>
      </c>
      <c r="E143" s="38">
        <v>-2.1</v>
      </c>
      <c r="F143" s="33"/>
      <c r="G143" s="33"/>
      <c r="H143" s="33"/>
    </row>
    <row r="144" spans="1:12" ht="15" customHeight="1" x14ac:dyDescent="0.3">
      <c r="A144" s="37">
        <v>40695</v>
      </c>
      <c r="B144" s="38">
        <v>100.5</v>
      </c>
      <c r="C144" s="38">
        <v>3.5</v>
      </c>
      <c r="D144" s="38">
        <v>100.3</v>
      </c>
      <c r="E144" s="38">
        <v>-0.6</v>
      </c>
      <c r="F144" s="40">
        <f>AVERAGE(D144:D146)/AVERAGE(D147:D149)-1</f>
        <v>1.5970098538906186E-2</v>
      </c>
      <c r="G144" s="29">
        <f>(D144/AVERAGE(D144:D146)-1)*100</f>
        <v>0.63545150501671532</v>
      </c>
      <c r="H144" s="33"/>
    </row>
    <row r="145" spans="1:9" ht="15" customHeight="1" x14ac:dyDescent="0.3">
      <c r="A145" s="37">
        <v>40664</v>
      </c>
      <c r="B145" s="38">
        <v>106.1</v>
      </c>
      <c r="C145" s="38">
        <v>23.1</v>
      </c>
      <c r="D145" s="38">
        <v>100.9</v>
      </c>
      <c r="E145" s="38">
        <v>3.2</v>
      </c>
      <c r="F145" s="33"/>
      <c r="G145" s="33"/>
      <c r="H145" s="33"/>
    </row>
    <row r="146" spans="1:9" ht="15" customHeight="1" x14ac:dyDescent="0.3">
      <c r="A146" s="37">
        <v>40634</v>
      </c>
      <c r="B146" s="38">
        <v>94.4</v>
      </c>
      <c r="C146" s="38">
        <v>6.7</v>
      </c>
      <c r="D146" s="38">
        <v>97.8</v>
      </c>
      <c r="E146" s="38">
        <v>1.6</v>
      </c>
      <c r="F146" s="33"/>
      <c r="G146" s="33"/>
      <c r="H146" s="33"/>
    </row>
    <row r="147" spans="1:9" ht="15" customHeight="1" x14ac:dyDescent="0.3">
      <c r="A147" s="37">
        <v>40603</v>
      </c>
      <c r="B147" s="38">
        <v>108.2</v>
      </c>
      <c r="C147" s="38">
        <v>9.8000000000000007</v>
      </c>
      <c r="D147" s="38">
        <v>96.3</v>
      </c>
      <c r="E147" s="38">
        <v>-3.3</v>
      </c>
      <c r="F147" s="40">
        <f>AVERAGE(D147:D149)/AVERAGE(D150:D152)-1</f>
        <v>3.6632617118703692E-2</v>
      </c>
      <c r="G147" s="29">
        <f>(D147/AVERAGE(D147:D149)-1)*100</f>
        <v>-1.8348623853210788</v>
      </c>
      <c r="H147" s="33"/>
    </row>
    <row r="148" spans="1:9" ht="15" customHeight="1" x14ac:dyDescent="0.3">
      <c r="A148" s="37">
        <v>40575</v>
      </c>
      <c r="B148" s="38">
        <v>99.5</v>
      </c>
      <c r="C148" s="38">
        <v>21.5</v>
      </c>
      <c r="D148" s="38">
        <v>99.6</v>
      </c>
      <c r="E148" s="38">
        <v>1.2</v>
      </c>
      <c r="F148" s="33"/>
      <c r="G148" s="33"/>
      <c r="H148" s="33"/>
    </row>
    <row r="149" spans="1:9" ht="15" customHeight="1" x14ac:dyDescent="0.3">
      <c r="A149" s="37">
        <v>40544</v>
      </c>
      <c r="B149" s="38">
        <v>96.3</v>
      </c>
      <c r="C149" s="38">
        <v>22.5</v>
      </c>
      <c r="D149" s="38">
        <v>98.4</v>
      </c>
      <c r="E149" s="38">
        <v>4.5</v>
      </c>
      <c r="F149" s="33"/>
      <c r="G149" s="33"/>
      <c r="H149" s="33"/>
    </row>
    <row r="150" spans="1:9" x14ac:dyDescent="0.3">
      <c r="A150" s="37">
        <v>40513</v>
      </c>
      <c r="B150" s="38">
        <v>94.1</v>
      </c>
      <c r="C150" s="38">
        <v>21.7</v>
      </c>
      <c r="D150" s="38">
        <v>94.2</v>
      </c>
      <c r="E150" s="38">
        <v>-3.2</v>
      </c>
      <c r="F150" s="40">
        <f>AVERAGE(D150:D152)/AVERAGE(D153:D155)-1</f>
        <v>2.7878349022447235E-2</v>
      </c>
      <c r="G150" s="29">
        <f>(D150/AVERAGE(D150:D152)-1)*100</f>
        <v>-0.45790771398378505</v>
      </c>
      <c r="H150" s="29">
        <f>AVERAGE(B150:B161)</f>
        <v>90.600000000000009</v>
      </c>
      <c r="I150" s="39">
        <f>AVERAGE(D150:D161)</f>
        <v>90.191666666666677</v>
      </c>
    </row>
    <row r="151" spans="1:9" x14ac:dyDescent="0.3">
      <c r="A151" s="37">
        <v>40483</v>
      </c>
      <c r="B151" s="38">
        <v>100.7</v>
      </c>
      <c r="C151" s="38">
        <v>21.5</v>
      </c>
      <c r="D151" s="38">
        <v>97.3</v>
      </c>
      <c r="E151" s="38">
        <v>5.3</v>
      </c>
      <c r="F151" s="42"/>
      <c r="H151" s="33"/>
    </row>
    <row r="152" spans="1:9" x14ac:dyDescent="0.3">
      <c r="A152" s="37">
        <v>40452</v>
      </c>
      <c r="B152" s="38">
        <v>91.7</v>
      </c>
      <c r="C152" s="38">
        <v>14.2</v>
      </c>
      <c r="D152" s="38">
        <v>92.4</v>
      </c>
      <c r="E152" s="38">
        <v>0.4</v>
      </c>
      <c r="F152" s="42"/>
      <c r="H152" s="33"/>
    </row>
    <row r="153" spans="1:9" x14ac:dyDescent="0.3">
      <c r="A153" s="37">
        <v>40422</v>
      </c>
      <c r="B153" s="38">
        <v>94.3</v>
      </c>
      <c r="C153" s="38">
        <v>13.9</v>
      </c>
      <c r="D153" s="38">
        <v>92</v>
      </c>
      <c r="E153" s="38">
        <v>-1.4</v>
      </c>
      <c r="F153" s="40">
        <f>AVERAGE(D153:D155)/AVERAGE(D156:D158)-1</f>
        <v>2.1449704142012083E-2</v>
      </c>
      <c r="G153" s="29">
        <f>(D153/AVERAGE(D153:D155)-1)*100</f>
        <v>-7.2411296162211425E-2</v>
      </c>
      <c r="H153" s="33"/>
    </row>
    <row r="154" spans="1:9" x14ac:dyDescent="0.3">
      <c r="A154" s="37">
        <v>40391</v>
      </c>
      <c r="B154" s="38">
        <v>85.2</v>
      </c>
      <c r="C154" s="38">
        <v>22.1</v>
      </c>
      <c r="D154" s="38">
        <v>93.3</v>
      </c>
      <c r="E154" s="38">
        <v>2.6</v>
      </c>
      <c r="F154" s="40"/>
      <c r="G154" s="29"/>
      <c r="H154" s="33"/>
    </row>
    <row r="155" spans="1:9" x14ac:dyDescent="0.3">
      <c r="A155" s="37">
        <v>40360</v>
      </c>
      <c r="B155" s="38">
        <v>90.4</v>
      </c>
      <c r="C155" s="38">
        <v>14</v>
      </c>
      <c r="D155" s="38">
        <v>90.9</v>
      </c>
      <c r="E155" s="38">
        <v>-0.8</v>
      </c>
      <c r="F155" s="40"/>
      <c r="G155" s="29"/>
      <c r="H155" s="33"/>
    </row>
    <row r="156" spans="1:9" x14ac:dyDescent="0.3">
      <c r="A156" s="37">
        <v>40330</v>
      </c>
      <c r="B156" s="38">
        <v>97.1</v>
      </c>
      <c r="C156" s="38">
        <v>27.6</v>
      </c>
      <c r="D156" s="38">
        <v>91.6</v>
      </c>
      <c r="E156" s="38">
        <v>2.2000000000000002</v>
      </c>
      <c r="F156" s="40">
        <f>AVERAGE(D156:D158)/AVERAGE(D159:D161)-1</f>
        <v>7.3868149324860966E-2</v>
      </c>
      <c r="G156" s="29">
        <f>(D156/AVERAGE(D156:D158)-1)*100</f>
        <v>1.6272189349112454</v>
      </c>
      <c r="H156" s="33"/>
    </row>
    <row r="157" spans="1:9" x14ac:dyDescent="0.3">
      <c r="A157" s="37">
        <v>40299</v>
      </c>
      <c r="B157" s="38">
        <v>86.2</v>
      </c>
      <c r="C157" s="38">
        <v>24.9</v>
      </c>
      <c r="D157" s="38">
        <v>89.6</v>
      </c>
      <c r="E157" s="38">
        <v>0.4</v>
      </c>
      <c r="F157" s="40"/>
      <c r="G157" s="29"/>
      <c r="H157" s="33"/>
    </row>
    <row r="158" spans="1:9" x14ac:dyDescent="0.3">
      <c r="A158" s="37">
        <v>40269</v>
      </c>
      <c r="B158" s="38">
        <v>88.5</v>
      </c>
      <c r="C158" s="38">
        <v>30</v>
      </c>
      <c r="D158" s="38">
        <v>89.2</v>
      </c>
      <c r="E158" s="38">
        <v>3</v>
      </c>
      <c r="F158" s="40"/>
      <c r="G158" s="29"/>
      <c r="H158" s="33"/>
    </row>
    <row r="159" spans="1:9" x14ac:dyDescent="0.3">
      <c r="A159" s="37">
        <v>40238</v>
      </c>
      <c r="B159" s="38">
        <v>98.5</v>
      </c>
      <c r="C159" s="38">
        <v>29.4</v>
      </c>
      <c r="D159" s="38">
        <v>86.6</v>
      </c>
      <c r="E159" s="38">
        <v>4.7</v>
      </c>
      <c r="F159" s="40">
        <f>AVERAGE(D159:D161)/AVERAGE(D162:D164)-1</f>
        <v>5.3115851108322953E-2</v>
      </c>
      <c r="G159" s="29">
        <f>(D159/AVERAGE(D159:D161)-1)*100</f>
        <v>3.1771247021445514</v>
      </c>
      <c r="H159" s="33"/>
    </row>
    <row r="160" spans="1:9" x14ac:dyDescent="0.3">
      <c r="A160" s="37">
        <v>40210</v>
      </c>
      <c r="B160" s="38">
        <v>81.900000000000006</v>
      </c>
      <c r="C160" s="38">
        <v>24.1</v>
      </c>
      <c r="D160" s="38">
        <v>82.7</v>
      </c>
      <c r="E160" s="38">
        <v>0.2</v>
      </c>
      <c r="F160" s="33"/>
      <c r="G160" s="33"/>
      <c r="H160" s="33"/>
    </row>
    <row r="161" spans="1:9" x14ac:dyDescent="0.3">
      <c r="A161" s="37">
        <v>40179</v>
      </c>
      <c r="B161" s="38">
        <v>78.599999999999994</v>
      </c>
      <c r="C161" s="38">
        <v>17</v>
      </c>
      <c r="D161" s="38">
        <v>82.5</v>
      </c>
      <c r="E161" s="38">
        <v>3.6</v>
      </c>
      <c r="F161" s="33"/>
      <c r="G161" s="33"/>
      <c r="H161" s="33"/>
    </row>
    <row r="162" spans="1:9" x14ac:dyDescent="0.3">
      <c r="A162" s="37">
        <v>40148</v>
      </c>
      <c r="B162" s="38">
        <v>77.3</v>
      </c>
      <c r="C162" s="38">
        <v>9.1999999999999993</v>
      </c>
      <c r="D162" s="38">
        <v>79.599999999999994</v>
      </c>
      <c r="E162" s="38">
        <v>-1.6</v>
      </c>
      <c r="F162" s="40">
        <f>AVERAGE(D162:D164)/AVERAGE(D165:D167)-1</f>
        <v>1.3994910941475647E-2</v>
      </c>
      <c r="G162" s="29">
        <f>(D162/AVERAGE(D162:D164)-1)*100</f>
        <v>-0.12547051442911572</v>
      </c>
      <c r="H162" s="29">
        <f>AVERAGE(B162:B173)</f>
        <v>74.575000000000003</v>
      </c>
      <c r="I162" s="39">
        <f>AVERAGE(D162:D173)</f>
        <v>74.474999999999994</v>
      </c>
    </row>
    <row r="163" spans="1:9" x14ac:dyDescent="0.3">
      <c r="A163" s="37">
        <v>40118</v>
      </c>
      <c r="B163" s="38">
        <v>82.9</v>
      </c>
      <c r="C163" s="38">
        <v>4.9000000000000004</v>
      </c>
      <c r="D163" s="38">
        <v>80.900000000000006</v>
      </c>
      <c r="E163" s="38">
        <v>2.9</v>
      </c>
      <c r="F163" s="33"/>
      <c r="G163" s="33"/>
      <c r="H163" s="33"/>
    </row>
    <row r="164" spans="1:9" x14ac:dyDescent="0.3">
      <c r="A164" s="37">
        <v>40087</v>
      </c>
      <c r="B164" s="38">
        <v>80.3</v>
      </c>
      <c r="C164" s="38">
        <v>-8.3000000000000007</v>
      </c>
      <c r="D164" s="38">
        <v>78.599999999999994</v>
      </c>
      <c r="E164" s="38">
        <v>-2.5</v>
      </c>
      <c r="F164" s="33"/>
      <c r="G164" s="33"/>
      <c r="H164" s="33"/>
    </row>
    <row r="165" spans="1:9" x14ac:dyDescent="0.3">
      <c r="A165" s="37">
        <v>40057</v>
      </c>
      <c r="B165" s="38">
        <v>82.8</v>
      </c>
      <c r="C165" s="38">
        <v>-12.5</v>
      </c>
      <c r="D165" s="38">
        <v>80.599999999999994</v>
      </c>
      <c r="E165" s="38">
        <v>3.3</v>
      </c>
      <c r="F165" s="40">
        <f>AVERAGE(D165:D167)/AVERAGE(D168:D170)-1</f>
        <v>9.9300699300699513E-2</v>
      </c>
      <c r="G165" s="29">
        <f>(D165/AVERAGE(D165:D167)-1)*100</f>
        <v>2.5445292620865034</v>
      </c>
      <c r="H165" s="33"/>
    </row>
    <row r="166" spans="1:9" x14ac:dyDescent="0.3">
      <c r="A166" s="37">
        <v>40026</v>
      </c>
      <c r="B166" s="38">
        <v>69.8</v>
      </c>
      <c r="C166" s="38">
        <v>-20</v>
      </c>
      <c r="D166" s="38">
        <v>78</v>
      </c>
      <c r="E166" s="38">
        <v>1</v>
      </c>
      <c r="F166" s="33"/>
      <c r="G166" s="33"/>
      <c r="H166" s="33"/>
    </row>
    <row r="167" spans="1:9" x14ac:dyDescent="0.3">
      <c r="A167" s="37">
        <v>39995</v>
      </c>
      <c r="B167" s="38">
        <v>79.3</v>
      </c>
      <c r="C167" s="38">
        <v>-19.7</v>
      </c>
      <c r="D167" s="38">
        <v>77.2</v>
      </c>
      <c r="E167" s="38">
        <v>3.9</v>
      </c>
      <c r="F167" s="33"/>
      <c r="G167" s="33"/>
      <c r="H167" s="33"/>
    </row>
    <row r="168" spans="1:9" x14ac:dyDescent="0.3">
      <c r="A168" s="37">
        <v>39965</v>
      </c>
      <c r="B168" s="38">
        <v>76.099999999999994</v>
      </c>
      <c r="C168" s="38">
        <v>-25.1</v>
      </c>
      <c r="D168" s="38">
        <v>74.3</v>
      </c>
      <c r="E168" s="38">
        <v>4.0999999999999996</v>
      </c>
      <c r="F168" s="40">
        <f>AVERAGE(D168:D170)/AVERAGE(D171:D173)-1</f>
        <v>4.992657856093996E-2</v>
      </c>
      <c r="G168" s="29">
        <f>(D168/AVERAGE(D168:D170)-1)*100</f>
        <v>3.9160839160839123</v>
      </c>
      <c r="H168" s="33"/>
    </row>
    <row r="169" spans="1:9" x14ac:dyDescent="0.3">
      <c r="A169" s="37">
        <v>39934</v>
      </c>
      <c r="B169" s="38">
        <v>69</v>
      </c>
      <c r="C169" s="38">
        <v>-29.6</v>
      </c>
      <c r="D169" s="38">
        <v>71.400000000000006</v>
      </c>
      <c r="E169" s="38">
        <v>3.8</v>
      </c>
      <c r="F169" s="33"/>
      <c r="G169" s="33"/>
      <c r="H169" s="29"/>
    </row>
    <row r="170" spans="1:9" x14ac:dyDescent="0.3">
      <c r="A170" s="37">
        <v>39904</v>
      </c>
      <c r="B170" s="38">
        <v>68.099999999999994</v>
      </c>
      <c r="C170" s="38">
        <v>-37.200000000000003</v>
      </c>
      <c r="D170" s="38">
        <v>68.8</v>
      </c>
      <c r="E170" s="38">
        <v>-0.6</v>
      </c>
      <c r="F170" s="33"/>
      <c r="G170" s="33"/>
      <c r="H170" s="29"/>
    </row>
    <row r="171" spans="1:9" x14ac:dyDescent="0.3">
      <c r="A171" s="37">
        <v>39873</v>
      </c>
      <c r="B171" s="38">
        <v>76.099999999999994</v>
      </c>
      <c r="C171" s="38">
        <v>-26.5</v>
      </c>
      <c r="D171" s="38">
        <v>69.2</v>
      </c>
      <c r="E171" s="38">
        <v>4.0999999999999996</v>
      </c>
      <c r="F171" s="40">
        <f>AVERAGE(D171:D173)/AVERAGE(D174:D176)-1</f>
        <v>-0.14768460575719666</v>
      </c>
      <c r="G171" s="29">
        <f>(D171/AVERAGE(D171:D173)-1)*100</f>
        <v>1.6152716593245353</v>
      </c>
      <c r="H171" s="29"/>
    </row>
    <row r="172" spans="1:9" x14ac:dyDescent="0.3">
      <c r="A172" s="37">
        <v>39845</v>
      </c>
      <c r="B172" s="38">
        <v>66</v>
      </c>
      <c r="C172" s="38">
        <v>-38.200000000000003</v>
      </c>
      <c r="D172" s="38">
        <v>66.5</v>
      </c>
      <c r="E172" s="38">
        <v>-3.1</v>
      </c>
      <c r="F172" s="42"/>
      <c r="H172" s="29"/>
    </row>
    <row r="173" spans="1:9" x14ac:dyDescent="0.3">
      <c r="A173" s="37">
        <v>39814</v>
      </c>
      <c r="B173" s="38">
        <v>67.2</v>
      </c>
      <c r="C173" s="38">
        <v>-36.799999999999997</v>
      </c>
      <c r="D173" s="38">
        <v>68.599999999999994</v>
      </c>
      <c r="E173" s="38">
        <v>-7.5</v>
      </c>
      <c r="F173" s="42"/>
      <c r="H173" s="29"/>
    </row>
    <row r="174" spans="1:9" x14ac:dyDescent="0.3">
      <c r="A174" s="37">
        <v>39783</v>
      </c>
      <c r="B174" s="43">
        <v>70.8</v>
      </c>
      <c r="C174" s="44">
        <f>B174/B186*100-100</f>
        <v>-28.267477203647417</v>
      </c>
      <c r="D174" s="43">
        <v>74.2</v>
      </c>
      <c r="E174" s="44">
        <f>D174/D175*100-100</f>
        <v>-6.7839195979899358</v>
      </c>
      <c r="F174" s="40">
        <f>AVERAGE(D174:D176)/AVERAGE(D177:D179)-1</f>
        <v>-0.16422594142259417</v>
      </c>
      <c r="G174" s="29">
        <f>(D174/AVERAGE(D174:D176)-1)*100</f>
        <v>-7.1339173967459368</v>
      </c>
      <c r="H174" s="29">
        <f>AVERAGE(B174:B185)</f>
        <v>95.241666666666674</v>
      </c>
      <c r="I174" s="39">
        <f>AVERAGE(D174:D185)</f>
        <v>94.933333333333337</v>
      </c>
    </row>
    <row r="175" spans="1:9" x14ac:dyDescent="0.3">
      <c r="A175" s="37">
        <v>39753</v>
      </c>
      <c r="B175" s="43">
        <v>79</v>
      </c>
      <c r="C175" s="44">
        <f t="shared" ref="C175:C238" si="0">B175/B187*100-100</f>
        <v>-29.084380610412936</v>
      </c>
      <c r="D175" s="43">
        <v>79.599999999999994</v>
      </c>
      <c r="E175" s="44">
        <f t="shared" ref="E175:E238" si="1">D175/D176*100-100</f>
        <v>-7.3341094295692812</v>
      </c>
      <c r="F175" s="40"/>
      <c r="G175" s="29"/>
      <c r="H175" s="29"/>
    </row>
    <row r="176" spans="1:9" x14ac:dyDescent="0.3">
      <c r="A176" s="37">
        <v>39722</v>
      </c>
      <c r="B176" s="43">
        <v>87.6</v>
      </c>
      <c r="C176" s="44">
        <f t="shared" si="0"/>
        <v>-18.8888888888889</v>
      </c>
      <c r="D176" s="43">
        <v>85.9</v>
      </c>
      <c r="E176" s="44">
        <f t="shared" si="1"/>
        <v>-6.5288356909684495</v>
      </c>
      <c r="F176" s="40"/>
      <c r="G176" s="29"/>
      <c r="H176" s="29"/>
    </row>
    <row r="177" spans="1:9" x14ac:dyDescent="0.3">
      <c r="A177" s="37">
        <v>39692</v>
      </c>
      <c r="B177" s="43">
        <v>94.6</v>
      </c>
      <c r="C177" s="44">
        <f t="shared" si="0"/>
        <v>-4.0567951318458455</v>
      </c>
      <c r="D177" s="43">
        <v>91.9</v>
      </c>
      <c r="E177" s="44">
        <f t="shared" si="1"/>
        <v>-6.6056910569105725</v>
      </c>
      <c r="F177" s="40">
        <f>AVERAGE(D177:D179)/AVERAGE(D180:D182)-1</f>
        <v>-4.780876494023889E-2</v>
      </c>
      <c r="G177" s="29">
        <f>(D177/AVERAGE(D177:D179)-1)*100</f>
        <v>-3.8702928870292919</v>
      </c>
      <c r="H177" s="29"/>
    </row>
    <row r="178" spans="1:9" x14ac:dyDescent="0.3">
      <c r="A178" s="37">
        <v>39661</v>
      </c>
      <c r="B178" s="43">
        <v>87.3</v>
      </c>
      <c r="C178" s="44">
        <f t="shared" si="0"/>
        <v>-8.0084299262381649</v>
      </c>
      <c r="D178" s="43">
        <v>98.4</v>
      </c>
      <c r="E178" s="44">
        <f t="shared" si="1"/>
        <v>1.9689119170984526</v>
      </c>
      <c r="F178" s="40"/>
      <c r="G178" s="29"/>
      <c r="H178" s="29"/>
    </row>
    <row r="179" spans="1:9" x14ac:dyDescent="0.3">
      <c r="A179" s="37">
        <v>39630</v>
      </c>
      <c r="B179" s="43">
        <v>98.8</v>
      </c>
      <c r="C179" s="44">
        <f t="shared" si="0"/>
        <v>-1.3972055888223593</v>
      </c>
      <c r="D179" s="43">
        <v>96.5</v>
      </c>
      <c r="E179" s="44">
        <f t="shared" si="1"/>
        <v>-0.72016460905349788</v>
      </c>
      <c r="F179" s="40"/>
      <c r="G179" s="29"/>
      <c r="H179" s="29"/>
    </row>
    <row r="180" spans="1:9" x14ac:dyDescent="0.3">
      <c r="A180" s="37">
        <v>39600</v>
      </c>
      <c r="B180" s="43">
        <v>101.6</v>
      </c>
      <c r="C180" s="44">
        <f t="shared" si="0"/>
        <v>-6.0129509713228515</v>
      </c>
      <c r="D180" s="43">
        <v>97.2</v>
      </c>
      <c r="E180" s="44">
        <f t="shared" si="1"/>
        <v>-3.4756703078450784</v>
      </c>
      <c r="F180" s="40">
        <f>AVERAGE(D180:D182)/AVERAGE(D183:D185)-1</f>
        <v>-3.3065810593900569E-2</v>
      </c>
      <c r="G180" s="29">
        <f>(D180/AVERAGE(D180:D182)-1)*100</f>
        <v>-3.1872509960159223</v>
      </c>
      <c r="H180" s="29"/>
    </row>
    <row r="181" spans="1:9" x14ac:dyDescent="0.3">
      <c r="A181" s="37">
        <v>39569</v>
      </c>
      <c r="B181" s="43">
        <v>98</v>
      </c>
      <c r="C181" s="44">
        <f t="shared" si="0"/>
        <v>-2.9702970297029765</v>
      </c>
      <c r="D181" s="43">
        <v>100.7</v>
      </c>
      <c r="E181" s="44">
        <f t="shared" si="1"/>
        <v>-2.5169409486931187</v>
      </c>
      <c r="F181" s="33"/>
      <c r="G181" s="33"/>
      <c r="H181" s="29"/>
    </row>
    <row r="182" spans="1:9" x14ac:dyDescent="0.3">
      <c r="A182" s="37">
        <v>39539</v>
      </c>
      <c r="B182" s="43">
        <v>108.5</v>
      </c>
      <c r="C182" s="44">
        <f t="shared" si="0"/>
        <v>14.33087460484721</v>
      </c>
      <c r="D182" s="43">
        <v>103.3</v>
      </c>
      <c r="E182" s="44">
        <f t="shared" si="1"/>
        <v>0.48638132295720027</v>
      </c>
      <c r="F182" s="33"/>
      <c r="G182" s="33"/>
      <c r="H182" s="29"/>
    </row>
    <row r="183" spans="1:9" x14ac:dyDescent="0.3">
      <c r="A183" s="37">
        <v>39508</v>
      </c>
      <c r="B183" s="43">
        <v>103.5</v>
      </c>
      <c r="C183" s="44">
        <f t="shared" si="0"/>
        <v>-5.9090909090909065</v>
      </c>
      <c r="D183" s="43">
        <v>102.8</v>
      </c>
      <c r="E183" s="44">
        <f t="shared" si="1"/>
        <v>-1.6267942583732093</v>
      </c>
      <c r="F183" s="40">
        <f>AVERAGE(D183:D185)/AVERAGE(D186:D188)-1</f>
        <v>-2.808112324492984E-2</v>
      </c>
      <c r="G183" s="29">
        <f>(D183/AVERAGE(D183:D185)-1)*100</f>
        <v>-0.99518459069021237</v>
      </c>
      <c r="H183" s="29"/>
    </row>
    <row r="184" spans="1:9" x14ac:dyDescent="0.3">
      <c r="A184" s="37">
        <v>39479</v>
      </c>
      <c r="B184" s="43">
        <v>106.8</v>
      </c>
      <c r="C184" s="44">
        <f t="shared" si="0"/>
        <v>7.6612903225806548</v>
      </c>
      <c r="D184" s="43">
        <v>104.5</v>
      </c>
      <c r="E184" s="44">
        <f t="shared" si="1"/>
        <v>0.28790786948175651</v>
      </c>
      <c r="F184" s="33"/>
      <c r="G184" s="33"/>
      <c r="H184" s="29"/>
    </row>
    <row r="185" spans="1:9" x14ac:dyDescent="0.3">
      <c r="A185" s="37">
        <v>39448</v>
      </c>
      <c r="B185" s="43">
        <v>106.4</v>
      </c>
      <c r="C185" s="44">
        <f t="shared" si="0"/>
        <v>7.3662966700302803</v>
      </c>
      <c r="D185" s="43">
        <v>104.2</v>
      </c>
      <c r="E185" s="44">
        <f t="shared" si="1"/>
        <v>-2.4344569288389408</v>
      </c>
      <c r="F185" s="33"/>
      <c r="G185" s="33"/>
      <c r="H185" s="29"/>
    </row>
    <row r="186" spans="1:9" x14ac:dyDescent="0.3">
      <c r="A186" s="37">
        <v>39417</v>
      </c>
      <c r="B186" s="43">
        <v>98.7</v>
      </c>
      <c r="C186" s="44">
        <f t="shared" si="0"/>
        <v>7.0498915401301616</v>
      </c>
      <c r="D186" s="43">
        <v>106.8</v>
      </c>
      <c r="E186" s="44">
        <f t="shared" si="1"/>
        <v>-0.92764378478665321</v>
      </c>
      <c r="F186" s="40">
        <f>AVERAGE(D186:D188)/AVERAGE(D189:D191)-1</f>
        <v>5.5665349143609877E-2</v>
      </c>
      <c r="G186" s="29">
        <f>(D186/AVERAGE(D186:D188)-1)*100</f>
        <v>-3.1201248049916863E-2</v>
      </c>
      <c r="H186" s="29">
        <f>AVERAGE(B186:B197)</f>
        <v>102.00833333333334</v>
      </c>
      <c r="I186" s="39">
        <f>AVERAGE(D186:D197)</f>
        <v>102.26666666666667</v>
      </c>
    </row>
    <row r="187" spans="1:9" x14ac:dyDescent="0.3">
      <c r="A187" s="37">
        <v>39387</v>
      </c>
      <c r="B187" s="43">
        <v>111.4</v>
      </c>
      <c r="C187" s="44">
        <f t="shared" si="0"/>
        <v>13.55759429153926</v>
      </c>
      <c r="D187" s="43">
        <v>107.8</v>
      </c>
      <c r="E187" s="44">
        <f t="shared" si="1"/>
        <v>1.7941454202077267</v>
      </c>
      <c r="F187" s="33"/>
      <c r="G187" s="33"/>
    </row>
    <row r="188" spans="1:9" x14ac:dyDescent="0.3">
      <c r="A188" s="37">
        <v>39356</v>
      </c>
      <c r="B188" s="43">
        <v>108</v>
      </c>
      <c r="C188" s="44">
        <f t="shared" si="0"/>
        <v>15.015974440894553</v>
      </c>
      <c r="D188" s="43">
        <v>105.9</v>
      </c>
      <c r="E188" s="44">
        <f t="shared" si="1"/>
        <v>4.4378698224851973</v>
      </c>
      <c r="F188" s="33"/>
      <c r="G188" s="33"/>
    </row>
    <row r="189" spans="1:9" x14ac:dyDescent="0.3">
      <c r="A189" s="37">
        <v>39326</v>
      </c>
      <c r="B189" s="43">
        <v>98.6</v>
      </c>
      <c r="C189" s="44">
        <f t="shared" si="0"/>
        <v>2.9227557411273466</v>
      </c>
      <c r="D189" s="43">
        <v>101.4</v>
      </c>
      <c r="E189" s="44">
        <f t="shared" si="1"/>
        <v>0</v>
      </c>
      <c r="F189" s="40">
        <f>AVERAGE(D189:D191)/AVERAGE(D192:D194)-1</f>
        <v>-8.8148873653282056E-3</v>
      </c>
      <c r="G189" s="29">
        <f>(D189/AVERAGE(D189:D191)-1)*100</f>
        <v>0.19762845849802257</v>
      </c>
    </row>
    <row r="190" spans="1:9" x14ac:dyDescent="0.3">
      <c r="A190" s="37">
        <v>39295</v>
      </c>
      <c r="B190" s="43">
        <v>94.9</v>
      </c>
      <c r="C190" s="44">
        <f t="shared" si="0"/>
        <v>4.8618784530386705</v>
      </c>
      <c r="D190" s="43">
        <v>101.4</v>
      </c>
      <c r="E190" s="44">
        <f t="shared" si="1"/>
        <v>0.59523809523808779</v>
      </c>
      <c r="F190" s="33"/>
      <c r="G190" s="33"/>
    </row>
    <row r="191" spans="1:9" x14ac:dyDescent="0.3">
      <c r="A191" s="37">
        <v>39264</v>
      </c>
      <c r="B191" s="43">
        <v>100.2</v>
      </c>
      <c r="C191" s="44">
        <f t="shared" si="0"/>
        <v>10.718232044198899</v>
      </c>
      <c r="D191" s="43">
        <v>100.8</v>
      </c>
      <c r="E191" s="44">
        <f t="shared" si="1"/>
        <v>-4.5454545454545467</v>
      </c>
      <c r="F191" s="33"/>
      <c r="G191" s="33"/>
    </row>
    <row r="192" spans="1:9" x14ac:dyDescent="0.3">
      <c r="A192" s="37">
        <v>39234</v>
      </c>
      <c r="B192" s="43">
        <v>108.1</v>
      </c>
      <c r="C192" s="44">
        <f t="shared" si="0"/>
        <v>16.111707841031148</v>
      </c>
      <c r="D192" s="43">
        <v>105.6</v>
      </c>
      <c r="E192" s="44">
        <f t="shared" si="1"/>
        <v>3.6310107948969375</v>
      </c>
      <c r="F192" s="40">
        <f>AVERAGE(D192:D194)/AVERAGE(D195:D197)-1</f>
        <v>3.2008086253369372E-2</v>
      </c>
      <c r="G192" s="29">
        <f>(D192/AVERAGE(D192:D194)-1)*100</f>
        <v>3.4280117531831467</v>
      </c>
    </row>
    <row r="193" spans="1:9" x14ac:dyDescent="0.3">
      <c r="A193" s="37">
        <v>39203</v>
      </c>
      <c r="B193" s="43">
        <v>101</v>
      </c>
      <c r="C193" s="44">
        <f t="shared" si="0"/>
        <v>7.3326248671625933</v>
      </c>
      <c r="D193" s="43">
        <v>101.9</v>
      </c>
      <c r="E193" s="44">
        <f t="shared" si="1"/>
        <v>3.137651821862363</v>
      </c>
      <c r="F193" s="42"/>
    </row>
    <row r="194" spans="1:9" x14ac:dyDescent="0.3">
      <c r="A194" s="37">
        <v>39173</v>
      </c>
      <c r="B194" s="43">
        <v>94.9</v>
      </c>
      <c r="C194" s="44">
        <f t="shared" si="0"/>
        <v>10.606060606060623</v>
      </c>
      <c r="D194" s="43">
        <v>98.8</v>
      </c>
      <c r="E194" s="44">
        <f t="shared" si="1"/>
        <v>-1.1011011011011078</v>
      </c>
      <c r="F194" s="42"/>
    </row>
    <row r="195" spans="1:9" x14ac:dyDescent="0.3">
      <c r="A195" s="37">
        <v>39142</v>
      </c>
      <c r="B195" s="43">
        <v>110</v>
      </c>
      <c r="C195" s="44">
        <f t="shared" si="0"/>
        <v>7.9489695780176532</v>
      </c>
      <c r="D195" s="43">
        <v>99.9</v>
      </c>
      <c r="E195" s="44">
        <f t="shared" si="1"/>
        <v>0</v>
      </c>
      <c r="F195" s="40">
        <f>AVERAGE(D195:D197)/AVERAGE(D198:D200)-1</f>
        <v>3.9215686274509887E-2</v>
      </c>
      <c r="G195" s="29">
        <f>(D195/AVERAGE(D195:D197)-1)*100</f>
        <v>0.97708894878707486</v>
      </c>
    </row>
    <row r="196" spans="1:9" x14ac:dyDescent="0.3">
      <c r="A196" s="37">
        <v>39114</v>
      </c>
      <c r="B196" s="43">
        <v>99.2</v>
      </c>
      <c r="C196" s="44">
        <f t="shared" si="0"/>
        <v>10.34482758620689</v>
      </c>
      <c r="D196" s="43">
        <v>99.9</v>
      </c>
      <c r="E196" s="44">
        <f t="shared" si="1"/>
        <v>2.9896907216494952</v>
      </c>
      <c r="F196" s="40"/>
      <c r="G196" s="29"/>
    </row>
    <row r="197" spans="1:9" x14ac:dyDescent="0.3">
      <c r="A197" s="37">
        <v>39083</v>
      </c>
      <c r="B197" s="43">
        <v>99.1</v>
      </c>
      <c r="C197" s="44">
        <f t="shared" si="0"/>
        <v>8.9010989010988908</v>
      </c>
      <c r="D197" s="43">
        <v>97</v>
      </c>
      <c r="E197" s="44">
        <f t="shared" si="1"/>
        <v>1.2526096033403036</v>
      </c>
      <c r="F197" s="40"/>
      <c r="G197" s="29"/>
    </row>
    <row r="198" spans="1:9" x14ac:dyDescent="0.3">
      <c r="A198" s="37">
        <v>39052</v>
      </c>
      <c r="B198" s="43">
        <v>92.2</v>
      </c>
      <c r="C198" s="44">
        <f t="shared" si="0"/>
        <v>2.7870680044593144</v>
      </c>
      <c r="D198" s="43">
        <v>95.8</v>
      </c>
      <c r="E198" s="44">
        <f t="shared" si="1"/>
        <v>0.73606729758148504</v>
      </c>
      <c r="F198" s="40">
        <f>AVERAGE(D198:D200)/AVERAGE(D201:D203)-1</f>
        <v>-3.5001750087515493E-4</v>
      </c>
      <c r="G198" s="29">
        <f>(D198/AVERAGE(D198:D200)-1)*100</f>
        <v>0.6302521008403561</v>
      </c>
      <c r="H198" s="29">
        <f>AVERAGE(B198:B209)</f>
        <v>93.066666666666663</v>
      </c>
      <c r="I198" s="39">
        <f>AVERAGE(D198:D209)</f>
        <v>93.133333333333326</v>
      </c>
    </row>
    <row r="199" spans="1:9" x14ac:dyDescent="0.3">
      <c r="A199" s="37">
        <v>39022</v>
      </c>
      <c r="B199" s="43">
        <v>98.1</v>
      </c>
      <c r="C199" s="44">
        <f t="shared" si="0"/>
        <v>5.8252427184466029</v>
      </c>
      <c r="D199" s="43">
        <v>95.1</v>
      </c>
      <c r="E199" s="44">
        <f t="shared" si="1"/>
        <v>0.42238648363250775</v>
      </c>
      <c r="F199" s="40"/>
      <c r="G199" s="29"/>
    </row>
    <row r="200" spans="1:9" x14ac:dyDescent="0.3">
      <c r="A200" s="37">
        <v>38991</v>
      </c>
      <c r="B200" s="43">
        <v>93.9</v>
      </c>
      <c r="C200" s="44">
        <f t="shared" si="0"/>
        <v>9.8245614035087812</v>
      </c>
      <c r="D200" s="43">
        <v>94.7</v>
      </c>
      <c r="E200" s="44">
        <f t="shared" si="1"/>
        <v>-0.52521008403361691</v>
      </c>
      <c r="F200" s="40"/>
      <c r="G200" s="29"/>
    </row>
    <row r="201" spans="1:9" x14ac:dyDescent="0.3">
      <c r="A201" s="37">
        <v>38961</v>
      </c>
      <c r="B201" s="43">
        <v>95.8</v>
      </c>
      <c r="C201" s="44">
        <f t="shared" si="0"/>
        <v>5.2747252747252844</v>
      </c>
      <c r="D201" s="43">
        <v>95.2</v>
      </c>
      <c r="E201" s="44">
        <f t="shared" si="1"/>
        <v>-1.6528925619834638</v>
      </c>
      <c r="F201" s="40">
        <f>AVERAGE(D201:D203)/AVERAGE(D204:D206)-1</f>
        <v>3.6271309394269258E-2</v>
      </c>
      <c r="G201" s="29">
        <f>(D201/AVERAGE(D201:D203)-1)*100</f>
        <v>-3.5001750087504391E-2</v>
      </c>
    </row>
    <row r="202" spans="1:9" x14ac:dyDescent="0.3">
      <c r="A202" s="37">
        <v>38930</v>
      </c>
      <c r="B202" s="43">
        <v>90.5</v>
      </c>
      <c r="C202" s="44">
        <f t="shared" si="0"/>
        <v>13.836477987421375</v>
      </c>
      <c r="D202" s="43">
        <v>96.8</v>
      </c>
      <c r="E202" s="44">
        <f t="shared" si="1"/>
        <v>3.308431163287068</v>
      </c>
      <c r="F202" s="33"/>
      <c r="G202" s="33"/>
    </row>
    <row r="203" spans="1:9" x14ac:dyDescent="0.3">
      <c r="A203" s="37">
        <v>38899</v>
      </c>
      <c r="B203" s="43">
        <v>90.5</v>
      </c>
      <c r="C203" s="44">
        <f t="shared" si="0"/>
        <v>7.8665077473182237</v>
      </c>
      <c r="D203" s="43">
        <v>93.7</v>
      </c>
      <c r="E203" s="44">
        <f t="shared" si="1"/>
        <v>2.8540065861690493</v>
      </c>
      <c r="F203" s="33"/>
      <c r="G203" s="33"/>
    </row>
    <row r="204" spans="1:9" x14ac:dyDescent="0.3">
      <c r="A204" s="37">
        <v>38869</v>
      </c>
      <c r="B204" s="43">
        <v>93.1</v>
      </c>
      <c r="C204" s="44">
        <f t="shared" si="0"/>
        <v>2.0833333333333286</v>
      </c>
      <c r="D204" s="43">
        <v>91.1</v>
      </c>
      <c r="E204" s="44">
        <f t="shared" si="1"/>
        <v>-1.5135135135135158</v>
      </c>
      <c r="F204" s="40">
        <f>AVERAGE(D204:D206)/AVERAGE(D207:D209)-1</f>
        <v>1.8847006651884657E-2</v>
      </c>
      <c r="G204" s="29">
        <f>(D204/AVERAGE(D204:D206)-1)*100</f>
        <v>-0.8705114254624613</v>
      </c>
    </row>
    <row r="205" spans="1:9" x14ac:dyDescent="0.3">
      <c r="A205" s="37">
        <v>38838</v>
      </c>
      <c r="B205" s="43">
        <v>94.1</v>
      </c>
      <c r="C205" s="44">
        <f t="shared" si="0"/>
        <v>18.364779874213838</v>
      </c>
      <c r="D205" s="43">
        <v>92.5</v>
      </c>
      <c r="E205" s="44">
        <f t="shared" si="1"/>
        <v>0.43431053203039482</v>
      </c>
      <c r="F205" s="33"/>
      <c r="G205" s="33"/>
    </row>
    <row r="206" spans="1:9" x14ac:dyDescent="0.3">
      <c r="A206" s="37">
        <v>38808</v>
      </c>
      <c r="B206" s="43">
        <v>85.8</v>
      </c>
      <c r="C206" s="44">
        <f t="shared" si="0"/>
        <v>3.0012004801920824</v>
      </c>
      <c r="D206" s="43">
        <v>92.1</v>
      </c>
      <c r="E206" s="44">
        <f t="shared" si="1"/>
        <v>2.561247216035639</v>
      </c>
      <c r="F206" s="33"/>
      <c r="G206" s="33"/>
    </row>
    <row r="207" spans="1:9" x14ac:dyDescent="0.3">
      <c r="A207" s="37">
        <v>38777</v>
      </c>
      <c r="B207" s="43">
        <v>101.9</v>
      </c>
      <c r="C207" s="44">
        <f t="shared" si="0"/>
        <v>15.402038505096272</v>
      </c>
      <c r="D207" s="43">
        <v>89.8</v>
      </c>
      <c r="E207" s="44">
        <f t="shared" si="1"/>
        <v>-0.88300220750551262</v>
      </c>
      <c r="F207" s="40">
        <f>AVERAGE(D207:D209)/AVERAGE(D210:D212)-1</f>
        <v>8.5724934774504824E-3</v>
      </c>
      <c r="G207" s="29">
        <f>(D207/AVERAGE(D207:D209)-1)*100</f>
        <v>-0.44345898004433115</v>
      </c>
    </row>
    <row r="208" spans="1:9" x14ac:dyDescent="0.3">
      <c r="A208" s="37">
        <v>38749</v>
      </c>
      <c r="B208" s="43">
        <v>89.9</v>
      </c>
      <c r="C208" s="44">
        <f t="shared" si="0"/>
        <v>11.815920398009965</v>
      </c>
      <c r="D208" s="43">
        <v>90.6</v>
      </c>
      <c r="E208" s="44">
        <f t="shared" si="1"/>
        <v>0.44345898004434048</v>
      </c>
      <c r="F208" s="33"/>
      <c r="G208" s="33"/>
    </row>
    <row r="209" spans="1:9" x14ac:dyDescent="0.3">
      <c r="A209" s="37">
        <v>38718</v>
      </c>
      <c r="B209" s="43">
        <v>91</v>
      </c>
      <c r="C209" s="44">
        <f t="shared" si="0"/>
        <v>12.623762376237636</v>
      </c>
      <c r="D209" s="43">
        <v>90.2</v>
      </c>
      <c r="E209" s="44">
        <f t="shared" si="1"/>
        <v>0.7821229050279328</v>
      </c>
      <c r="F209" s="33"/>
      <c r="G209" s="33"/>
    </row>
    <row r="210" spans="1:9" x14ac:dyDescent="0.3">
      <c r="A210" s="37">
        <v>38687</v>
      </c>
      <c r="B210" s="43">
        <v>89.7</v>
      </c>
      <c r="C210" s="44">
        <f t="shared" si="0"/>
        <v>5.0351288056206016</v>
      </c>
      <c r="D210" s="43">
        <v>89.5</v>
      </c>
      <c r="E210" s="44">
        <f t="shared" si="1"/>
        <v>-0.55555555555555713</v>
      </c>
      <c r="F210" s="40">
        <f>AVERAGE(D210:D212)/AVERAGE(D213:D215)-1</f>
        <v>3.4309946029298599E-2</v>
      </c>
      <c r="G210" s="29">
        <f>(D210/AVERAGE(D210:D212)-1)*100</f>
        <v>7.4543421543049604E-2</v>
      </c>
      <c r="H210" s="29">
        <f>AVERAGE(B210:B221)</f>
        <v>85.483333333333334</v>
      </c>
      <c r="I210" s="39">
        <f>AVERAGE(D210:D221)</f>
        <v>85.216666666666654</v>
      </c>
    </row>
    <row r="211" spans="1:9" x14ac:dyDescent="0.3">
      <c r="A211" s="37">
        <v>38657</v>
      </c>
      <c r="B211" s="43">
        <v>92.7</v>
      </c>
      <c r="C211" s="44">
        <f t="shared" si="0"/>
        <v>12.636695018226021</v>
      </c>
      <c r="D211" s="43">
        <v>90</v>
      </c>
      <c r="E211" s="44">
        <f t="shared" si="1"/>
        <v>1.3513513513513544</v>
      </c>
      <c r="F211" s="33"/>
      <c r="G211" s="33"/>
    </row>
    <row r="212" spans="1:9" x14ac:dyDescent="0.3">
      <c r="A212" s="37">
        <v>38626</v>
      </c>
      <c r="B212" s="43">
        <v>85.5</v>
      </c>
      <c r="C212" s="44">
        <f t="shared" si="0"/>
        <v>5.6860321384425276</v>
      </c>
      <c r="D212" s="43">
        <v>88.8</v>
      </c>
      <c r="E212" s="44">
        <f t="shared" si="1"/>
        <v>1.3698630136986338</v>
      </c>
      <c r="F212" s="33"/>
      <c r="G212" s="33"/>
    </row>
    <row r="213" spans="1:9" x14ac:dyDescent="0.3">
      <c r="A213" s="37">
        <v>38596</v>
      </c>
      <c r="B213" s="43">
        <v>91</v>
      </c>
      <c r="C213" s="44">
        <f t="shared" si="0"/>
        <v>7.4380165289256155</v>
      </c>
      <c r="D213" s="43">
        <v>87.6</v>
      </c>
      <c r="E213" s="44">
        <f t="shared" si="1"/>
        <v>3.1802120141342556</v>
      </c>
      <c r="F213" s="40">
        <f>AVERAGE(D213:D215)/AVERAGE(D216:D218)-1</f>
        <v>4.1348855881171875E-2</v>
      </c>
      <c r="G213" s="29">
        <f>(D213/AVERAGE(D213:D215)-1)*100</f>
        <v>1.3107170393215295</v>
      </c>
    </row>
    <row r="214" spans="1:9" x14ac:dyDescent="0.3">
      <c r="A214" s="37">
        <v>38565</v>
      </c>
      <c r="B214" s="43">
        <v>79.5</v>
      </c>
      <c r="C214" s="44">
        <f t="shared" si="0"/>
        <v>8.6065573770491852</v>
      </c>
      <c r="D214" s="43">
        <v>84.9</v>
      </c>
      <c r="E214" s="44">
        <f t="shared" si="1"/>
        <v>-2.3014959723820567</v>
      </c>
      <c r="F214" s="42"/>
    </row>
    <row r="215" spans="1:9" x14ac:dyDescent="0.3">
      <c r="A215" s="37">
        <v>38534</v>
      </c>
      <c r="B215" s="43">
        <v>83.9</v>
      </c>
      <c r="C215" s="44">
        <f t="shared" si="0"/>
        <v>3.8366336633663565</v>
      </c>
      <c r="D215" s="43">
        <v>86.9</v>
      </c>
      <c r="E215" s="44">
        <f t="shared" si="1"/>
        <v>2.2352941176470722</v>
      </c>
      <c r="F215" s="42"/>
    </row>
    <row r="216" spans="1:9" x14ac:dyDescent="0.3">
      <c r="A216" s="37">
        <v>38504</v>
      </c>
      <c r="B216" s="43">
        <v>91.2</v>
      </c>
      <c r="C216" s="44">
        <f t="shared" si="0"/>
        <v>8.5714285714285836</v>
      </c>
      <c r="D216" s="43">
        <v>85</v>
      </c>
      <c r="E216" s="44">
        <f t="shared" si="1"/>
        <v>3.280680437424067</v>
      </c>
      <c r="F216" s="40">
        <f>AVERAGE(D216:D218)/AVERAGE(D219:D221)-1</f>
        <v>1.3425549227013889E-2</v>
      </c>
      <c r="G216" s="29">
        <f>(D216/AVERAGE(D216:D218)-1)*100</f>
        <v>2.3685266961059659</v>
      </c>
    </row>
    <row r="217" spans="1:9" x14ac:dyDescent="0.3">
      <c r="A217" s="37">
        <v>38473</v>
      </c>
      <c r="B217" s="43">
        <v>79.5</v>
      </c>
      <c r="C217" s="44">
        <f t="shared" si="0"/>
        <v>2.0539152759948536</v>
      </c>
      <c r="D217" s="43">
        <v>82.3</v>
      </c>
      <c r="E217" s="44">
        <f t="shared" si="1"/>
        <v>0.61124694376528055</v>
      </c>
      <c r="F217" s="40"/>
      <c r="G217" s="29"/>
    </row>
    <row r="218" spans="1:9" x14ac:dyDescent="0.3">
      <c r="A218" s="37">
        <v>38443</v>
      </c>
      <c r="B218" s="43">
        <v>83.3</v>
      </c>
      <c r="C218" s="44">
        <f t="shared" si="0"/>
        <v>3.0940594059405839</v>
      </c>
      <c r="D218" s="43">
        <v>81.8</v>
      </c>
      <c r="E218" s="44">
        <f t="shared" si="1"/>
        <v>-0.84848484848485839</v>
      </c>
      <c r="F218" s="40"/>
      <c r="G218" s="29"/>
    </row>
    <row r="219" spans="1:9" x14ac:dyDescent="0.3">
      <c r="A219" s="37">
        <v>38412</v>
      </c>
      <c r="B219" s="43">
        <v>88.3</v>
      </c>
      <c r="C219" s="44">
        <f t="shared" si="0"/>
        <v>-3.1798245614035068</v>
      </c>
      <c r="D219" s="43">
        <v>82.5</v>
      </c>
      <c r="E219" s="44">
        <f t="shared" si="1"/>
        <v>1.9777503090234774</v>
      </c>
      <c r="F219" s="40">
        <f>AVERAGE(D219:D221)/AVERAGE(D222:D224)-1</f>
        <v>3.6749693752553547E-3</v>
      </c>
      <c r="G219" s="29">
        <f>(D219/AVERAGE(D219:D221)-1)*100</f>
        <v>0.69161920260374377</v>
      </c>
    </row>
    <row r="220" spans="1:9" x14ac:dyDescent="0.3">
      <c r="A220" s="37">
        <v>38384</v>
      </c>
      <c r="B220" s="43">
        <v>80.400000000000006</v>
      </c>
      <c r="C220" s="44">
        <f t="shared" si="0"/>
        <v>2.2900763358778704</v>
      </c>
      <c r="D220" s="43">
        <v>80.900000000000006</v>
      </c>
      <c r="E220" s="44">
        <f t="shared" si="1"/>
        <v>-1.8203883495145732</v>
      </c>
      <c r="F220" s="40"/>
      <c r="G220" s="29"/>
    </row>
    <row r="221" spans="1:9" x14ac:dyDescent="0.3">
      <c r="A221" s="37">
        <v>38353</v>
      </c>
      <c r="B221" s="43">
        <v>80.8</v>
      </c>
      <c r="C221" s="44">
        <f t="shared" si="0"/>
        <v>5.0715214564369262</v>
      </c>
      <c r="D221" s="43">
        <v>82.4</v>
      </c>
      <c r="E221" s="44">
        <f t="shared" si="1"/>
        <v>-2.6004728132387527</v>
      </c>
      <c r="F221" s="40"/>
      <c r="G221" s="29"/>
    </row>
    <row r="222" spans="1:9" x14ac:dyDescent="0.3">
      <c r="A222" s="37">
        <v>38322</v>
      </c>
      <c r="B222" s="43">
        <v>85.4</v>
      </c>
      <c r="C222" s="44">
        <f t="shared" si="0"/>
        <v>12.664907651715041</v>
      </c>
      <c r="D222" s="43">
        <v>84.6</v>
      </c>
      <c r="E222" s="44">
        <f t="shared" si="1"/>
        <v>6.415094339622641</v>
      </c>
      <c r="F222" s="40">
        <f>AVERAGE(D222:D224)/AVERAGE(D225:D227)-1</f>
        <v>9.4806265457543226E-3</v>
      </c>
      <c r="G222" s="29">
        <f>(D222/AVERAGE(D222:D224)-1)*100</f>
        <v>3.6341363821968287</v>
      </c>
      <c r="H222" s="29" t="e">
        <f>AVERAGE(B186B197)</f>
        <v>#NAME?</v>
      </c>
    </row>
    <row r="223" spans="1:9" x14ac:dyDescent="0.3">
      <c r="A223" s="37">
        <v>38292</v>
      </c>
      <c r="B223" s="43">
        <v>82.3</v>
      </c>
      <c r="C223" s="44">
        <f t="shared" si="0"/>
        <v>6.4683053040103431</v>
      </c>
      <c r="D223" s="43">
        <v>79.5</v>
      </c>
      <c r="E223" s="44">
        <f t="shared" si="1"/>
        <v>-1.6089108910891099</v>
      </c>
      <c r="F223" s="33"/>
      <c r="G223" s="33"/>
    </row>
    <row r="224" spans="1:9" x14ac:dyDescent="0.3">
      <c r="A224" s="37">
        <v>38261</v>
      </c>
      <c r="B224" s="43">
        <v>80.900000000000006</v>
      </c>
      <c r="C224" s="44">
        <f t="shared" si="0"/>
        <v>0.99875156054933711</v>
      </c>
      <c r="D224" s="43">
        <v>80.8</v>
      </c>
      <c r="E224" s="44">
        <f t="shared" si="1"/>
        <v>-0.61500615006150383</v>
      </c>
      <c r="F224" s="33"/>
      <c r="G224" s="33"/>
    </row>
    <row r="225" spans="1:8" x14ac:dyDescent="0.3">
      <c r="A225" s="37">
        <v>38231</v>
      </c>
      <c r="B225" s="43">
        <v>84.7</v>
      </c>
      <c r="C225" s="44">
        <f t="shared" si="0"/>
        <v>5.4794520547945211</v>
      </c>
      <c r="D225" s="43">
        <v>81.3</v>
      </c>
      <c r="E225" s="44">
        <f t="shared" si="1"/>
        <v>1.7521902377972509</v>
      </c>
      <c r="F225" s="40">
        <f>AVERAGE(D225:D227)/AVERAGE(D228:D230)-1</f>
        <v>-2.0567667626492092E-3</v>
      </c>
      <c r="G225" s="29">
        <f>(D225/AVERAGE(D225:D227)-1)*100</f>
        <v>0.53586150041220471</v>
      </c>
    </row>
    <row r="226" spans="1:8" x14ac:dyDescent="0.3">
      <c r="A226" s="37">
        <v>38200</v>
      </c>
      <c r="B226" s="43">
        <v>73.2</v>
      </c>
      <c r="C226" s="44">
        <f t="shared" si="0"/>
        <v>10.240963855421683</v>
      </c>
      <c r="D226" s="43">
        <v>79.900000000000006</v>
      </c>
      <c r="E226" s="44">
        <f t="shared" si="1"/>
        <v>-1.8427518427518379</v>
      </c>
      <c r="F226" s="33"/>
      <c r="G226" s="33"/>
    </row>
    <row r="227" spans="1:8" x14ac:dyDescent="0.3">
      <c r="A227" s="37">
        <v>38169</v>
      </c>
      <c r="B227" s="43">
        <v>80.8</v>
      </c>
      <c r="C227" s="44">
        <f t="shared" si="0"/>
        <v>4.798962386511036</v>
      </c>
      <c r="D227" s="43">
        <v>81.400000000000006</v>
      </c>
      <c r="E227" s="44">
        <f t="shared" si="1"/>
        <v>0.99255583126551983</v>
      </c>
      <c r="F227" s="33"/>
      <c r="G227" s="33"/>
    </row>
    <row r="228" spans="1:8" x14ac:dyDescent="0.3">
      <c r="A228" s="37">
        <v>38139</v>
      </c>
      <c r="B228" s="43">
        <v>84</v>
      </c>
      <c r="C228" s="44">
        <f t="shared" si="0"/>
        <v>13.513513513513516</v>
      </c>
      <c r="D228" s="43">
        <v>80.599999999999994</v>
      </c>
      <c r="E228" s="44">
        <f t="shared" si="1"/>
        <v>-0.98280098280099537</v>
      </c>
      <c r="F228" s="40">
        <f>AVERAGE(D228:D230)/AVERAGE(D231:D233)-1</f>
        <v>2.4873524451939355E-2</v>
      </c>
      <c r="G228" s="29">
        <f>(D228/AVERAGE(D228:D230)-1)*100</f>
        <v>-0.53475935828877219</v>
      </c>
    </row>
    <row r="229" spans="1:8" x14ac:dyDescent="0.3">
      <c r="A229" s="37">
        <v>38108</v>
      </c>
      <c r="B229" s="43">
        <v>77.900000000000006</v>
      </c>
      <c r="C229" s="44">
        <f t="shared" si="0"/>
        <v>7.8947368421052602</v>
      </c>
      <c r="D229" s="43">
        <v>81.400000000000006</v>
      </c>
      <c r="E229" s="44">
        <f t="shared" si="1"/>
        <v>0.36991368680642722</v>
      </c>
      <c r="F229" s="33"/>
      <c r="G229" s="33"/>
    </row>
    <row r="230" spans="1:8" x14ac:dyDescent="0.3">
      <c r="A230" s="37">
        <v>38078</v>
      </c>
      <c r="B230" s="43">
        <v>80.8</v>
      </c>
      <c r="C230" s="44">
        <f t="shared" si="0"/>
        <v>8.3109919571045623</v>
      </c>
      <c r="D230" s="43">
        <v>81.099999999999994</v>
      </c>
      <c r="E230" s="44">
        <f t="shared" si="1"/>
        <v>1.2484394506866465</v>
      </c>
      <c r="F230" s="33"/>
      <c r="G230" s="33"/>
    </row>
    <row r="231" spans="1:8" x14ac:dyDescent="0.3">
      <c r="A231" s="37">
        <v>38047</v>
      </c>
      <c r="B231" s="43">
        <v>91.2</v>
      </c>
      <c r="C231" s="44">
        <f t="shared" si="0"/>
        <v>16.178343949044589</v>
      </c>
      <c r="D231" s="43">
        <v>80.099999999999994</v>
      </c>
      <c r="E231" s="44">
        <f t="shared" si="1"/>
        <v>1.5209125475285106</v>
      </c>
      <c r="F231" s="40">
        <f>AVERAGE(D231:D233)/AVERAGE(D234:D236)-1</f>
        <v>5.510809665112415E-3</v>
      </c>
      <c r="G231" s="29">
        <f>(D231/AVERAGE(D231:D233)-1)*100</f>
        <v>1.3069139966273235</v>
      </c>
    </row>
    <row r="232" spans="1:8" x14ac:dyDescent="0.3">
      <c r="A232" s="37">
        <v>38018</v>
      </c>
      <c r="B232" s="43">
        <v>78.599999999999994</v>
      </c>
      <c r="C232" s="44">
        <f t="shared" si="0"/>
        <v>1.6817593790426884</v>
      </c>
      <c r="D232" s="43">
        <v>78.900000000000006</v>
      </c>
      <c r="E232" s="44">
        <f t="shared" si="1"/>
        <v>0.89514066496163025</v>
      </c>
      <c r="F232" s="33"/>
      <c r="G232" s="33"/>
    </row>
    <row r="233" spans="1:8" x14ac:dyDescent="0.3">
      <c r="A233" s="37">
        <v>37987</v>
      </c>
      <c r="B233" s="43">
        <v>76.900000000000006</v>
      </c>
      <c r="C233" s="44">
        <f t="shared" si="0"/>
        <v>-0.9020618556700839</v>
      </c>
      <c r="D233" s="43">
        <v>78.2</v>
      </c>
      <c r="E233" s="44">
        <f t="shared" si="1"/>
        <v>-2.25</v>
      </c>
      <c r="F233" s="33"/>
      <c r="G233" s="33"/>
    </row>
    <row r="234" spans="1:8" x14ac:dyDescent="0.3">
      <c r="A234" s="37">
        <v>37956</v>
      </c>
      <c r="B234" s="43">
        <v>75.8</v>
      </c>
      <c r="C234" s="44">
        <f t="shared" si="0"/>
        <v>10.656934306569326</v>
      </c>
      <c r="D234" s="43">
        <v>80</v>
      </c>
      <c r="E234" s="44">
        <f t="shared" si="1"/>
        <v>2.4327784891165152</v>
      </c>
      <c r="F234" s="40">
        <f>AVERAGE(D234:D236)/AVERAGE(D237:D239)-1</f>
        <v>3.8292253521126751E-2</v>
      </c>
      <c r="G234" s="29">
        <f>(D234/AVERAGE(D234:D236)-1)*100</f>
        <v>1.7380245866892796</v>
      </c>
      <c r="H234" s="29" t="e">
        <f>AVERAGE(B198B209)</f>
        <v>#NAME?</v>
      </c>
    </row>
    <row r="235" spans="1:8" x14ac:dyDescent="0.3">
      <c r="A235" s="37">
        <v>37926</v>
      </c>
      <c r="B235" s="43">
        <v>77.3</v>
      </c>
      <c r="C235" s="44">
        <f t="shared" si="0"/>
        <v>0.25940337224383825</v>
      </c>
      <c r="D235" s="43">
        <v>78.099999999999994</v>
      </c>
      <c r="E235" s="44">
        <f t="shared" si="1"/>
        <v>0.38560411311053144</v>
      </c>
      <c r="F235" s="42"/>
    </row>
    <row r="236" spans="1:8" x14ac:dyDescent="0.3">
      <c r="A236" s="37">
        <v>37895</v>
      </c>
      <c r="B236" s="43">
        <v>80.099999999999994</v>
      </c>
      <c r="C236" s="44">
        <f t="shared" si="0"/>
        <v>2.6923076923076792</v>
      </c>
      <c r="D236" s="43">
        <v>77.8</v>
      </c>
      <c r="E236" s="44">
        <f t="shared" si="1"/>
        <v>1.1703511053315907</v>
      </c>
      <c r="F236" s="42"/>
    </row>
    <row r="237" spans="1:8" x14ac:dyDescent="0.3">
      <c r="A237" s="37">
        <v>37865</v>
      </c>
      <c r="B237" s="43">
        <v>80.3</v>
      </c>
      <c r="C237" s="44">
        <f t="shared" si="0"/>
        <v>4.5572916666666714</v>
      </c>
      <c r="D237" s="43">
        <v>76.900000000000006</v>
      </c>
      <c r="E237" s="44">
        <f t="shared" si="1"/>
        <v>2.124833997343984</v>
      </c>
      <c r="F237" s="40">
        <f>AVERAGE(D237:D239)/AVERAGE(D240:D242)-1</f>
        <v>1.5645954403218587E-2</v>
      </c>
      <c r="G237" s="29">
        <f>(D237/AVERAGE(D237:D239)-1)*100</f>
        <v>1.5404929577464754</v>
      </c>
    </row>
    <row r="238" spans="1:8" x14ac:dyDescent="0.3">
      <c r="A238" s="37">
        <v>37834</v>
      </c>
      <c r="B238" s="43">
        <v>66.400000000000006</v>
      </c>
      <c r="C238" s="44">
        <f t="shared" si="0"/>
        <v>-5.5476529160739574</v>
      </c>
      <c r="D238" s="43">
        <v>75.3</v>
      </c>
      <c r="E238" s="44">
        <f t="shared" si="1"/>
        <v>0.40000000000000568</v>
      </c>
      <c r="F238" s="40"/>
      <c r="G238" s="29"/>
    </row>
    <row r="239" spans="1:8" x14ac:dyDescent="0.3">
      <c r="A239" s="37">
        <v>37803</v>
      </c>
      <c r="B239" s="43">
        <v>77.099999999999994</v>
      </c>
      <c r="C239" s="44">
        <f t="shared" ref="C239:C302" si="2">B239/B251*100-100</f>
        <v>-0.64432989690720888</v>
      </c>
      <c r="D239" s="43">
        <v>75</v>
      </c>
      <c r="E239" s="44">
        <f t="shared" ref="E239:E302" si="3">D239/D240*100-100</f>
        <v>-1.1857707509881408</v>
      </c>
      <c r="F239" s="40"/>
      <c r="G239" s="29"/>
    </row>
    <row r="240" spans="1:8" x14ac:dyDescent="0.3">
      <c r="A240" s="37">
        <v>37773</v>
      </c>
      <c r="B240" s="43">
        <v>74</v>
      </c>
      <c r="C240" s="44">
        <f t="shared" si="2"/>
        <v>-3.2679738562091529</v>
      </c>
      <c r="D240" s="43">
        <v>75.900000000000006</v>
      </c>
      <c r="E240" s="44">
        <f t="shared" si="3"/>
        <v>3.9726027397260424</v>
      </c>
      <c r="F240" s="40">
        <f>AVERAGE(D240:D242)/AVERAGE(D243:D245)-1</f>
        <v>-1.5838099428068686E-2</v>
      </c>
      <c r="G240" s="29">
        <f>(D240/AVERAGE(D240:D242)-1)*100</f>
        <v>1.7881090746535655</v>
      </c>
    </row>
    <row r="241" spans="1:8" x14ac:dyDescent="0.3">
      <c r="A241" s="37">
        <v>37742</v>
      </c>
      <c r="B241" s="43">
        <v>72.2</v>
      </c>
      <c r="C241" s="44">
        <f t="shared" si="2"/>
        <v>-3.2171581769436841</v>
      </c>
      <c r="D241" s="43">
        <v>73</v>
      </c>
      <c r="E241" s="44">
        <f t="shared" si="3"/>
        <v>-2.4064171122994651</v>
      </c>
      <c r="F241" s="40"/>
      <c r="G241" s="29"/>
    </row>
    <row r="242" spans="1:8" x14ac:dyDescent="0.3">
      <c r="A242" s="37">
        <v>37712</v>
      </c>
      <c r="B242" s="43">
        <v>74.599999999999994</v>
      </c>
      <c r="C242" s="44">
        <f t="shared" si="2"/>
        <v>-3.9897039897039974</v>
      </c>
      <c r="D242" s="43">
        <v>74.8</v>
      </c>
      <c r="E242" s="44">
        <f t="shared" si="3"/>
        <v>0.26809651474530938</v>
      </c>
      <c r="F242" s="40"/>
      <c r="G242" s="29"/>
    </row>
    <row r="243" spans="1:8" x14ac:dyDescent="0.3">
      <c r="A243" s="37">
        <v>37681</v>
      </c>
      <c r="B243" s="43">
        <v>78.5</v>
      </c>
      <c r="C243" s="44">
        <f t="shared" si="2"/>
        <v>1.1597938144330016</v>
      </c>
      <c r="D243" s="43">
        <v>74.599999999999994</v>
      </c>
      <c r="E243" s="44">
        <f t="shared" si="3"/>
        <v>-2.2280471821756294</v>
      </c>
      <c r="F243" s="40">
        <f>AVERAGE(D243:D245)/AVERAGE(D246:D248)-1</f>
        <v>1.7628911414722115E-3</v>
      </c>
      <c r="G243" s="29">
        <f>(D243/AVERAGE(D243:D245)-1)*100</f>
        <v>-1.5398152221733463</v>
      </c>
    </row>
    <row r="244" spans="1:8" x14ac:dyDescent="0.3">
      <c r="A244" s="37">
        <v>37653</v>
      </c>
      <c r="B244" s="43">
        <v>77.3</v>
      </c>
      <c r="C244" s="44">
        <f t="shared" si="2"/>
        <v>5.1700680272108741</v>
      </c>
      <c r="D244" s="43">
        <v>76.3</v>
      </c>
      <c r="E244" s="44">
        <f t="shared" si="3"/>
        <v>-0.13089005235603679</v>
      </c>
      <c r="F244" s="33"/>
      <c r="G244" s="33"/>
    </row>
    <row r="245" spans="1:8" x14ac:dyDescent="0.3">
      <c r="A245" s="37">
        <v>37622</v>
      </c>
      <c r="B245" s="43">
        <v>77.599999999999994</v>
      </c>
      <c r="C245" s="44">
        <f t="shared" si="2"/>
        <v>2.2397891963109089</v>
      </c>
      <c r="D245" s="43">
        <v>76.400000000000006</v>
      </c>
      <c r="E245" s="44">
        <f t="shared" si="3"/>
        <v>2.8263795423957134</v>
      </c>
      <c r="F245" s="33"/>
      <c r="G245" s="33"/>
    </row>
    <row r="246" spans="1:8" x14ac:dyDescent="0.3">
      <c r="A246" s="37">
        <v>37591</v>
      </c>
      <c r="B246" s="43">
        <v>68.5</v>
      </c>
      <c r="C246" s="44">
        <f t="shared" si="2"/>
        <v>-0.29112081513828514</v>
      </c>
      <c r="D246" s="43">
        <v>74.3</v>
      </c>
      <c r="E246" s="44">
        <f t="shared" si="3"/>
        <v>-3.3810143042912983</v>
      </c>
      <c r="F246" s="40">
        <f>AVERAGE(D246:D248)/AVERAGE(D249:D251)-1</f>
        <v>-7.87057280279857E-3</v>
      </c>
      <c r="G246" s="29">
        <f>(D246/AVERAGE(D246:D248)-1)*100</f>
        <v>-1.7628911414720116</v>
      </c>
      <c r="H246" s="29" t="e">
        <f>AVERAGE(B210B221)</f>
        <v>#NAME?</v>
      </c>
    </row>
    <row r="247" spans="1:8" x14ac:dyDescent="0.3">
      <c r="A247" s="37">
        <v>37561</v>
      </c>
      <c r="B247" s="43">
        <v>77.099999999999994</v>
      </c>
      <c r="C247" s="44">
        <f t="shared" si="2"/>
        <v>3.2128514056224873</v>
      </c>
      <c r="D247" s="43">
        <v>76.900000000000006</v>
      </c>
      <c r="E247" s="44">
        <f t="shared" si="3"/>
        <v>1.585204755614285</v>
      </c>
      <c r="F247" s="33"/>
      <c r="G247" s="33"/>
    </row>
    <row r="248" spans="1:8" x14ac:dyDescent="0.3">
      <c r="A248" s="37">
        <v>37530</v>
      </c>
      <c r="B248" s="43">
        <v>78</v>
      </c>
      <c r="C248" s="44">
        <f t="shared" si="2"/>
        <v>4.8387096774193452</v>
      </c>
      <c r="D248" s="43">
        <v>75.7</v>
      </c>
      <c r="E248" s="44">
        <f t="shared" si="3"/>
        <v>-0.52562417871222067</v>
      </c>
      <c r="F248" s="33"/>
      <c r="G248" s="33"/>
    </row>
    <row r="249" spans="1:8" x14ac:dyDescent="0.3">
      <c r="A249" s="37">
        <v>37500</v>
      </c>
      <c r="B249" s="43">
        <v>76.8</v>
      </c>
      <c r="C249" s="44">
        <f t="shared" si="2"/>
        <v>7.2625698324022352</v>
      </c>
      <c r="D249" s="43">
        <v>76.099999999999994</v>
      </c>
      <c r="E249" s="44">
        <f t="shared" si="3"/>
        <v>-1.2970168612191912</v>
      </c>
      <c r="F249" s="40">
        <f>AVERAGE(D249:D251)/AVERAGE(D252:D254)-1</f>
        <v>-3.0514385353096474E-3</v>
      </c>
      <c r="G249" s="29">
        <f>(D249/AVERAGE(D249:D251)-1)*100</f>
        <v>-0.17490161783997316</v>
      </c>
    </row>
    <row r="250" spans="1:8" x14ac:dyDescent="0.3">
      <c r="A250" s="37">
        <v>37469</v>
      </c>
      <c r="B250" s="43">
        <v>70.3</v>
      </c>
      <c r="C250" s="44">
        <f t="shared" si="2"/>
        <v>-2.089136490250695</v>
      </c>
      <c r="D250" s="43">
        <v>77.099999999999994</v>
      </c>
      <c r="E250" s="44">
        <f t="shared" si="3"/>
        <v>2.1192052980132416</v>
      </c>
      <c r="F250" s="33"/>
      <c r="G250" s="33"/>
    </row>
    <row r="251" spans="1:8" x14ac:dyDescent="0.3">
      <c r="A251" s="37">
        <v>37438</v>
      </c>
      <c r="B251" s="43">
        <v>77.599999999999994</v>
      </c>
      <c r="C251" s="44">
        <f t="shared" si="2"/>
        <v>4.161073825503351</v>
      </c>
      <c r="D251" s="43">
        <v>75.5</v>
      </c>
      <c r="E251" s="44">
        <f t="shared" si="3"/>
        <v>-1.5645371577574991</v>
      </c>
      <c r="F251" s="33"/>
      <c r="G251" s="33"/>
    </row>
    <row r="252" spans="1:8" x14ac:dyDescent="0.3">
      <c r="A252" s="37">
        <v>37408</v>
      </c>
      <c r="B252" s="43">
        <v>76.5</v>
      </c>
      <c r="C252" s="44">
        <f t="shared" si="2"/>
        <v>1.7287234042553195</v>
      </c>
      <c r="D252" s="43">
        <v>76.7</v>
      </c>
      <c r="E252" s="44">
        <f t="shared" si="3"/>
        <v>-0.90439276485788866</v>
      </c>
      <c r="F252" s="40">
        <f>AVERAGE(D252:D254)/AVERAGE(D255:D257)-1</f>
        <v>3.0085316569375964E-2</v>
      </c>
      <c r="G252" s="29">
        <f>(D252/AVERAGE(D252:D254)-1)*100</f>
        <v>0.30514385353093143</v>
      </c>
    </row>
    <row r="253" spans="1:8" x14ac:dyDescent="0.3">
      <c r="A253" s="37">
        <v>37377</v>
      </c>
      <c r="B253" s="43">
        <v>74.599999999999994</v>
      </c>
      <c r="C253" s="44">
        <f t="shared" si="2"/>
        <v>-4.9681528662420504</v>
      </c>
      <c r="D253" s="43">
        <v>77.400000000000006</v>
      </c>
      <c r="E253" s="44">
        <f t="shared" si="3"/>
        <v>2.7888446215139595</v>
      </c>
      <c r="F253" s="33"/>
      <c r="G253" s="33"/>
    </row>
    <row r="254" spans="1:8" x14ac:dyDescent="0.3">
      <c r="A254" s="37">
        <v>37347</v>
      </c>
      <c r="B254" s="43">
        <v>77.7</v>
      </c>
      <c r="C254" s="44">
        <f t="shared" si="2"/>
        <v>7.7669902912621609</v>
      </c>
      <c r="D254" s="43">
        <v>75.3</v>
      </c>
      <c r="E254" s="44">
        <f t="shared" si="3"/>
        <v>0.26631158455391812</v>
      </c>
      <c r="F254" s="33"/>
      <c r="G254" s="33"/>
    </row>
    <row r="255" spans="1:8" x14ac:dyDescent="0.3">
      <c r="A255" s="37">
        <v>37316</v>
      </c>
      <c r="B255" s="43">
        <v>77.599999999999994</v>
      </c>
      <c r="C255" s="44">
        <f t="shared" si="2"/>
        <v>-9.2397660818713518</v>
      </c>
      <c r="D255" s="43">
        <v>75.099999999999994</v>
      </c>
      <c r="E255" s="44">
        <f t="shared" si="3"/>
        <v>2.0380434782608603</v>
      </c>
      <c r="F255" s="40">
        <f>AVERAGE(D255:D257)/AVERAGE(D258:D260)-1</f>
        <v>1.1353315168029177E-2</v>
      </c>
      <c r="G255" s="29">
        <f>(D255/AVERAGE(D255:D257)-1)*100</f>
        <v>1.1674898967220404</v>
      </c>
    </row>
    <row r="256" spans="1:8" x14ac:dyDescent="0.3">
      <c r="A256" s="37">
        <v>37288</v>
      </c>
      <c r="B256" s="43">
        <v>73.5</v>
      </c>
      <c r="C256" s="44">
        <f t="shared" si="2"/>
        <v>-5.4054054054054035</v>
      </c>
      <c r="D256" s="43">
        <v>73.599999999999994</v>
      </c>
      <c r="E256" s="44">
        <f t="shared" si="3"/>
        <v>-0.54054054054054745</v>
      </c>
      <c r="F256" s="42"/>
    </row>
    <row r="257" spans="1:8" x14ac:dyDescent="0.3">
      <c r="A257" s="37">
        <v>37257</v>
      </c>
      <c r="B257" s="43">
        <v>75.900000000000006</v>
      </c>
      <c r="C257" s="44">
        <f t="shared" si="2"/>
        <v>-4.2875157629255796</v>
      </c>
      <c r="D257" s="43">
        <v>74</v>
      </c>
      <c r="E257" s="44">
        <f t="shared" si="3"/>
        <v>-2.1164021164020994</v>
      </c>
      <c r="F257" s="42"/>
    </row>
    <row r="258" spans="1:8" x14ac:dyDescent="0.3">
      <c r="A258" s="37">
        <v>37226</v>
      </c>
      <c r="B258" s="43">
        <v>68.7</v>
      </c>
      <c r="C258" s="44">
        <f t="shared" si="2"/>
        <v>-9.4861660079051404</v>
      </c>
      <c r="D258" s="43">
        <v>75.599999999999994</v>
      </c>
      <c r="E258" s="44">
        <f t="shared" si="3"/>
        <v>4.5643153526971076</v>
      </c>
      <c r="F258" s="40">
        <f>AVERAGE(D258:D260)/AVERAGE(D261:D263)-1</f>
        <v>-1.6964285714285876E-2</v>
      </c>
      <c r="G258" s="29">
        <f>(D258/AVERAGE(D258:D260)-1)*100</f>
        <v>2.997275204359684</v>
      </c>
      <c r="H258" s="29" t="e">
        <f>AVERAGE(B222B233)</f>
        <v>#NAME?</v>
      </c>
    </row>
    <row r="259" spans="1:8" x14ac:dyDescent="0.3">
      <c r="A259" s="37">
        <v>37196</v>
      </c>
      <c r="B259" s="43">
        <v>74.7</v>
      </c>
      <c r="C259" s="44">
        <f t="shared" si="2"/>
        <v>-8.7912087912087884</v>
      </c>
      <c r="D259" s="43">
        <v>72.3</v>
      </c>
      <c r="E259" s="44">
        <f t="shared" si="3"/>
        <v>0</v>
      </c>
      <c r="F259" s="40"/>
      <c r="G259" s="29"/>
    </row>
    <row r="260" spans="1:8" x14ac:dyDescent="0.3">
      <c r="A260" s="37">
        <v>37165</v>
      </c>
      <c r="B260" s="43">
        <v>74.400000000000006</v>
      </c>
      <c r="C260" s="44">
        <f t="shared" si="2"/>
        <v>-5.3435114503816692</v>
      </c>
      <c r="D260" s="43">
        <v>72.3</v>
      </c>
      <c r="E260" s="44">
        <f t="shared" si="3"/>
        <v>-1.2295081967213122</v>
      </c>
      <c r="F260" s="40"/>
      <c r="G260" s="29"/>
    </row>
    <row r="261" spans="1:8" x14ac:dyDescent="0.3">
      <c r="A261" s="37">
        <v>37135</v>
      </c>
      <c r="B261" s="43">
        <v>71.599999999999994</v>
      </c>
      <c r="C261" s="44">
        <f t="shared" si="2"/>
        <v>-10.050251256281399</v>
      </c>
      <c r="D261" s="43">
        <v>73.2</v>
      </c>
      <c r="E261" s="44">
        <f t="shared" si="3"/>
        <v>-3.4300791556728143</v>
      </c>
      <c r="F261" s="40">
        <f>AVERAGE(D261:D263)/AVERAGE(D264:D266)-1</f>
        <v>-2.1834061135371008E-2</v>
      </c>
      <c r="G261" s="29">
        <f>(D261/AVERAGE(D261:D263)-1)*100</f>
        <v>-1.9642857142857184</v>
      </c>
    </row>
    <row r="262" spans="1:8" x14ac:dyDescent="0.3">
      <c r="A262" s="37">
        <v>37104</v>
      </c>
      <c r="B262" s="43">
        <v>71.8</v>
      </c>
      <c r="C262" s="44">
        <f t="shared" si="2"/>
        <v>-3.8821954484605072</v>
      </c>
      <c r="D262" s="43">
        <v>75.8</v>
      </c>
      <c r="E262" s="44">
        <f t="shared" si="3"/>
        <v>1.0666666666666629</v>
      </c>
      <c r="F262" s="40"/>
      <c r="G262" s="29"/>
    </row>
    <row r="263" spans="1:8" x14ac:dyDescent="0.3">
      <c r="A263" s="37">
        <v>37073</v>
      </c>
      <c r="B263" s="43">
        <v>74.5</v>
      </c>
      <c r="C263" s="44">
        <f t="shared" si="2"/>
        <v>-1.1936339522546433</v>
      </c>
      <c r="D263" s="43">
        <v>75</v>
      </c>
      <c r="E263" s="44">
        <f t="shared" si="3"/>
        <v>-2.9754204398447541</v>
      </c>
      <c r="F263" s="40"/>
      <c r="G263" s="29"/>
    </row>
    <row r="264" spans="1:8" x14ac:dyDescent="0.3">
      <c r="A264" s="37">
        <v>37043</v>
      </c>
      <c r="B264" s="43">
        <v>75.2</v>
      </c>
      <c r="C264" s="44">
        <f t="shared" si="2"/>
        <v>-1.8276762402088593</v>
      </c>
      <c r="D264" s="43">
        <v>77.3</v>
      </c>
      <c r="E264" s="44">
        <f t="shared" si="3"/>
        <v>0.25940337224383825</v>
      </c>
      <c r="F264" s="40">
        <f>AVERAGE(D264:D266)/AVERAGE(D267:D269)-1</f>
        <v>-1.7167381974249052E-2</v>
      </c>
      <c r="G264" s="29">
        <f>(D264/AVERAGE(D264:D266)-1)*100</f>
        <v>1.2663755458515391</v>
      </c>
    </row>
    <row r="265" spans="1:8" x14ac:dyDescent="0.3">
      <c r="A265" s="37">
        <v>37012</v>
      </c>
      <c r="B265" s="43">
        <v>78.5</v>
      </c>
      <c r="C265" s="44">
        <f t="shared" si="2"/>
        <v>-3.2059186189889033</v>
      </c>
      <c r="D265" s="43">
        <v>77.099999999999994</v>
      </c>
      <c r="E265" s="44">
        <f t="shared" si="3"/>
        <v>3.3512064343163388</v>
      </c>
      <c r="F265" s="33"/>
      <c r="G265" s="33"/>
    </row>
    <row r="266" spans="1:8" x14ac:dyDescent="0.3">
      <c r="A266" s="37">
        <v>36982</v>
      </c>
      <c r="B266" s="43">
        <v>72.099999999999994</v>
      </c>
      <c r="C266" s="44">
        <f t="shared" si="2"/>
        <v>0.55788005578799016</v>
      </c>
      <c r="D266" s="43">
        <v>74.599999999999994</v>
      </c>
      <c r="E266" s="44">
        <f t="shared" si="3"/>
        <v>-3.492884864165589</v>
      </c>
      <c r="F266" s="33"/>
      <c r="G266" s="33"/>
    </row>
    <row r="267" spans="1:8" x14ac:dyDescent="0.3">
      <c r="A267" s="37">
        <v>36951</v>
      </c>
      <c r="B267" s="43">
        <v>85.5</v>
      </c>
      <c r="C267" s="44">
        <f t="shared" si="2"/>
        <v>-0.46565774155995143</v>
      </c>
      <c r="D267" s="43">
        <v>77.3</v>
      </c>
      <c r="E267" s="44">
        <f t="shared" si="3"/>
        <v>-0.89743589743591201</v>
      </c>
      <c r="F267" s="40">
        <f>AVERAGE(D267:D269)/AVERAGE(D270:D272)-1</f>
        <v>-2.1830394626364269E-2</v>
      </c>
      <c r="G267" s="29">
        <f>(D267/AVERAGE(D267:D269)-1)*100</f>
        <v>-0.47210300429185725</v>
      </c>
    </row>
    <row r="268" spans="1:8" x14ac:dyDescent="0.3">
      <c r="A268" s="37">
        <v>36923</v>
      </c>
      <c r="B268" s="43">
        <v>77.7</v>
      </c>
      <c r="C268" s="44">
        <f t="shared" si="2"/>
        <v>0.12886597938145883</v>
      </c>
      <c r="D268" s="43">
        <v>78</v>
      </c>
      <c r="E268" s="44">
        <f t="shared" si="3"/>
        <v>0.38610038610038089</v>
      </c>
      <c r="F268" s="33"/>
      <c r="G268" s="33"/>
    </row>
    <row r="269" spans="1:8" x14ac:dyDescent="0.3">
      <c r="A269" s="37">
        <v>36892</v>
      </c>
      <c r="B269" s="43">
        <v>79.3</v>
      </c>
      <c r="C269" s="44">
        <f t="shared" si="2"/>
        <v>15.261627906976742</v>
      </c>
      <c r="D269" s="43">
        <v>77.7</v>
      </c>
      <c r="E269" s="44">
        <f t="shared" si="3"/>
        <v>-3.2378580323785684</v>
      </c>
      <c r="F269" s="33"/>
      <c r="G269" s="33"/>
    </row>
    <row r="270" spans="1:8" x14ac:dyDescent="0.3">
      <c r="A270" s="37">
        <v>36861</v>
      </c>
      <c r="B270" s="43">
        <v>75.900000000000006</v>
      </c>
      <c r="C270" s="44">
        <f t="shared" si="2"/>
        <v>6.7510548523206779</v>
      </c>
      <c r="D270" s="43">
        <v>80.3</v>
      </c>
      <c r="E270" s="44">
        <f t="shared" si="3"/>
        <v>1.5170670037926612</v>
      </c>
      <c r="F270" s="40">
        <f>AVERAGE(D270:D272)/AVERAGE(D273:D275)-1</f>
        <v>8.0406263224712671E-3</v>
      </c>
      <c r="G270" s="29">
        <f>(D270/AVERAGE(D270:D272)-1)*100</f>
        <v>1.133501259445846</v>
      </c>
    </row>
    <row r="271" spans="1:8" x14ac:dyDescent="0.3">
      <c r="A271" s="37">
        <v>36831</v>
      </c>
      <c r="B271" s="43">
        <v>81.900000000000006</v>
      </c>
      <c r="C271" s="44">
        <f t="shared" si="2"/>
        <v>8.9095744680851112</v>
      </c>
      <c r="D271" s="43">
        <v>79.099999999999994</v>
      </c>
      <c r="E271" s="44">
        <f t="shared" si="3"/>
        <v>0.38071065989846886</v>
      </c>
      <c r="F271" s="33"/>
      <c r="G271" s="33"/>
    </row>
    <row r="272" spans="1:8" x14ac:dyDescent="0.3">
      <c r="A272" s="37">
        <v>36800</v>
      </c>
      <c r="B272" s="43">
        <v>78.599999999999994</v>
      </c>
      <c r="C272" s="44">
        <f t="shared" si="2"/>
        <v>9.9300699300699335</v>
      </c>
      <c r="D272" s="43">
        <v>78.8</v>
      </c>
      <c r="E272" s="44">
        <f t="shared" si="3"/>
        <v>0.25445292620864279</v>
      </c>
      <c r="F272" s="33"/>
      <c r="G272" s="33"/>
    </row>
    <row r="273" spans="1:7" x14ac:dyDescent="0.3">
      <c r="A273" s="37">
        <v>36770</v>
      </c>
      <c r="B273" s="43">
        <v>79.599999999999994</v>
      </c>
      <c r="C273" s="44">
        <f t="shared" si="2"/>
        <v>6.702412868632706</v>
      </c>
      <c r="D273" s="43">
        <v>78.599999999999994</v>
      </c>
      <c r="E273" s="44">
        <f t="shared" si="3"/>
        <v>-0.50632911392405333</v>
      </c>
      <c r="F273" s="40">
        <f>AVERAGE(D273:D275)/AVERAGE(D276:D278)-1</f>
        <v>1.6344086021505388E-2</v>
      </c>
      <c r="G273" s="29">
        <f>(D273/AVERAGE(D273:D275)-1)*100</f>
        <v>-0.21159542953872457</v>
      </c>
    </row>
    <row r="274" spans="1:7" x14ac:dyDescent="0.3">
      <c r="A274" s="37">
        <v>36739</v>
      </c>
      <c r="B274" s="43">
        <v>74.7</v>
      </c>
      <c r="C274" s="44">
        <f t="shared" si="2"/>
        <v>12.5</v>
      </c>
      <c r="D274" s="43">
        <v>79</v>
      </c>
      <c r="E274" s="44">
        <f t="shared" si="3"/>
        <v>0.38119440914866232</v>
      </c>
      <c r="F274" s="33"/>
      <c r="G274" s="33"/>
    </row>
    <row r="275" spans="1:7" x14ac:dyDescent="0.3">
      <c r="A275" s="37">
        <v>36708</v>
      </c>
      <c r="B275" s="43">
        <v>75.400000000000006</v>
      </c>
      <c r="C275" s="44">
        <f t="shared" si="2"/>
        <v>9.7525473071324598</v>
      </c>
      <c r="D275" s="43">
        <v>78.7</v>
      </c>
      <c r="E275" s="44">
        <f t="shared" si="3"/>
        <v>0.12722646310434982</v>
      </c>
      <c r="F275" s="33"/>
      <c r="G275" s="33"/>
    </row>
    <row r="276" spans="1:7" x14ac:dyDescent="0.3">
      <c r="A276" s="37">
        <v>36678</v>
      </c>
      <c r="B276" s="43">
        <v>76.599999999999994</v>
      </c>
      <c r="C276" s="44">
        <f t="shared" si="2"/>
        <v>6.6852367688022127</v>
      </c>
      <c r="D276" s="43">
        <v>78.599999999999994</v>
      </c>
      <c r="E276" s="44">
        <f t="shared" si="3"/>
        <v>2.0779220779220822</v>
      </c>
      <c r="F276" s="40">
        <f>AVERAGE(D276:D278)/AVERAGE(D279:D281)-1</f>
        <v>5.3943789664551378E-2</v>
      </c>
      <c r="G276" s="29">
        <f>(D276/AVERAGE(D276:D278)-1)*100</f>
        <v>1.4193548387096744</v>
      </c>
    </row>
    <row r="277" spans="1:7" x14ac:dyDescent="0.3">
      <c r="A277" s="37">
        <v>36647</v>
      </c>
      <c r="B277" s="43">
        <v>81.099999999999994</v>
      </c>
      <c r="C277" s="44">
        <f t="shared" si="2"/>
        <v>27.917981072555207</v>
      </c>
      <c r="D277" s="43">
        <v>77</v>
      </c>
      <c r="E277" s="44">
        <f t="shared" si="3"/>
        <v>0.13003901170350218</v>
      </c>
      <c r="F277" s="45"/>
    </row>
    <row r="278" spans="1:7" x14ac:dyDescent="0.3">
      <c r="A278" s="37">
        <v>36617</v>
      </c>
      <c r="B278" s="43">
        <v>71.7</v>
      </c>
      <c r="C278" s="44">
        <f t="shared" si="2"/>
        <v>8.1447963800905114</v>
      </c>
      <c r="D278" s="43">
        <v>76.900000000000006</v>
      </c>
      <c r="E278" s="44">
        <f t="shared" si="3"/>
        <v>1.0512483574244555</v>
      </c>
      <c r="F278" s="45"/>
    </row>
    <row r="279" spans="1:7" x14ac:dyDescent="0.3">
      <c r="A279" s="37">
        <v>36586</v>
      </c>
      <c r="B279" s="43">
        <v>85.9</v>
      </c>
      <c r="C279" s="44">
        <f t="shared" si="2"/>
        <v>13.324538258575203</v>
      </c>
      <c r="D279" s="43">
        <v>76.099999999999994</v>
      </c>
      <c r="E279" s="44">
        <f t="shared" si="3"/>
        <v>2.4226110363391626</v>
      </c>
      <c r="F279" s="45"/>
    </row>
    <row r="280" spans="1:7" x14ac:dyDescent="0.3">
      <c r="A280" s="37">
        <v>36557</v>
      </c>
      <c r="B280" s="43">
        <v>77.599999999999994</v>
      </c>
      <c r="C280" s="44">
        <f t="shared" si="2"/>
        <v>18.654434250764524</v>
      </c>
      <c r="D280" s="43">
        <v>74.3</v>
      </c>
      <c r="E280" s="44">
        <f t="shared" si="3"/>
        <v>5.8404558404558315</v>
      </c>
      <c r="F280" s="45"/>
    </row>
    <row r="281" spans="1:7" x14ac:dyDescent="0.3">
      <c r="A281" s="37">
        <v>36526</v>
      </c>
      <c r="B281" s="43">
        <v>68.8</v>
      </c>
      <c r="C281" s="44">
        <f t="shared" si="2"/>
        <v>11.326860841423951</v>
      </c>
      <c r="D281" s="43">
        <v>70.2</v>
      </c>
      <c r="E281" s="44">
        <f t="shared" si="3"/>
        <v>-3.7037037037037095</v>
      </c>
      <c r="F281" s="45"/>
    </row>
    <row r="282" spans="1:7" x14ac:dyDescent="0.3">
      <c r="A282" s="37">
        <v>36495</v>
      </c>
      <c r="B282" s="43">
        <v>71.099999999999994</v>
      </c>
      <c r="C282" s="44">
        <f t="shared" si="2"/>
        <v>12.678288431061802</v>
      </c>
      <c r="D282" s="43">
        <v>72.900000000000006</v>
      </c>
      <c r="E282" s="44">
        <f t="shared" si="3"/>
        <v>0.41322314049587305</v>
      </c>
    </row>
    <row r="283" spans="1:7" x14ac:dyDescent="0.3">
      <c r="A283" s="37">
        <v>36465</v>
      </c>
      <c r="B283" s="43">
        <v>75.2</v>
      </c>
      <c r="C283" s="44">
        <f t="shared" si="2"/>
        <v>14.285714285714306</v>
      </c>
      <c r="D283" s="43">
        <v>72.599999999999994</v>
      </c>
      <c r="E283" s="44">
        <f t="shared" si="3"/>
        <v>1.2552301255229992</v>
      </c>
    </row>
    <row r="284" spans="1:7" x14ac:dyDescent="0.3">
      <c r="A284" s="37">
        <v>36434</v>
      </c>
      <c r="B284" s="43">
        <v>71.5</v>
      </c>
      <c r="C284" s="44">
        <f t="shared" si="2"/>
        <v>6.0830860534124582</v>
      </c>
      <c r="D284" s="43">
        <v>71.7</v>
      </c>
      <c r="E284" s="44">
        <f t="shared" si="3"/>
        <v>0.84388185654009362</v>
      </c>
    </row>
    <row r="285" spans="1:7" x14ac:dyDescent="0.3">
      <c r="A285" s="37">
        <v>36404</v>
      </c>
      <c r="B285" s="43">
        <v>74.599999999999994</v>
      </c>
      <c r="C285" s="44">
        <f t="shared" si="2"/>
        <v>5.2186177715091588</v>
      </c>
      <c r="D285" s="43">
        <v>71.099999999999994</v>
      </c>
      <c r="E285" s="44">
        <f t="shared" si="3"/>
        <v>-1.5235457063711948</v>
      </c>
    </row>
    <row r="286" spans="1:7" x14ac:dyDescent="0.3">
      <c r="A286" s="37">
        <v>36373</v>
      </c>
      <c r="B286" s="43">
        <v>66.400000000000006</v>
      </c>
      <c r="C286" s="44">
        <f t="shared" si="2"/>
        <v>13.504273504273527</v>
      </c>
      <c r="D286" s="43">
        <v>72.2</v>
      </c>
      <c r="E286" s="44">
        <f t="shared" si="3"/>
        <v>4.3352601156069426</v>
      </c>
    </row>
    <row r="287" spans="1:7" x14ac:dyDescent="0.3">
      <c r="A287" s="37">
        <v>36342</v>
      </c>
      <c r="B287" s="43">
        <v>68.7</v>
      </c>
      <c r="C287" s="44">
        <f t="shared" si="2"/>
        <v>-0.43478260869565588</v>
      </c>
      <c r="D287" s="43">
        <v>69.2</v>
      </c>
      <c r="E287" s="44">
        <f t="shared" si="3"/>
        <v>0.58139534883720501</v>
      </c>
    </row>
    <row r="288" spans="1:7" x14ac:dyDescent="0.3">
      <c r="A288" s="37">
        <v>36312</v>
      </c>
      <c r="B288" s="43">
        <v>71.8</v>
      </c>
      <c r="C288" s="44">
        <f t="shared" si="2"/>
        <v>5.1244509516837411</v>
      </c>
      <c r="D288" s="43">
        <v>68.8</v>
      </c>
      <c r="E288" s="44">
        <f t="shared" si="3"/>
        <v>3.1484257871064329</v>
      </c>
    </row>
    <row r="289" spans="1:5" x14ac:dyDescent="0.3">
      <c r="A289" s="37">
        <v>36281</v>
      </c>
      <c r="B289" s="43">
        <v>63.4</v>
      </c>
      <c r="C289" s="44">
        <f t="shared" si="2"/>
        <v>-1.2461059190031278</v>
      </c>
      <c r="D289" s="43">
        <v>66.7</v>
      </c>
      <c r="E289" s="44">
        <f t="shared" si="3"/>
        <v>0.60331825037707176</v>
      </c>
    </row>
    <row r="290" spans="1:5" x14ac:dyDescent="0.3">
      <c r="A290" s="37">
        <v>36251</v>
      </c>
      <c r="B290" s="43">
        <v>66.3</v>
      </c>
      <c r="C290" s="44">
        <f t="shared" si="2"/>
        <v>-2.6431718061674019</v>
      </c>
      <c r="D290" s="43">
        <v>66.3</v>
      </c>
      <c r="E290" s="44">
        <f t="shared" si="3"/>
        <v>0.75987841945288892</v>
      </c>
    </row>
    <row r="291" spans="1:5" x14ac:dyDescent="0.3">
      <c r="A291" s="37">
        <v>36220</v>
      </c>
      <c r="B291" s="43">
        <v>75.8</v>
      </c>
      <c r="C291" s="44">
        <f t="shared" si="2"/>
        <v>-0.65530799475753554</v>
      </c>
      <c r="D291" s="43">
        <v>65.8</v>
      </c>
      <c r="E291" s="44">
        <f t="shared" si="3"/>
        <v>0.4580152671755684</v>
      </c>
    </row>
    <row r="292" spans="1:5" x14ac:dyDescent="0.3">
      <c r="A292" s="37">
        <v>36192</v>
      </c>
      <c r="B292" s="43">
        <v>65.400000000000006</v>
      </c>
      <c r="C292" s="44">
        <f t="shared" si="2"/>
        <v>-2.5335320417287477</v>
      </c>
      <c r="D292" s="43">
        <v>65.5</v>
      </c>
      <c r="E292" s="44">
        <f t="shared" si="3"/>
        <v>0.15290519877675024</v>
      </c>
    </row>
    <row r="293" spans="1:5" x14ac:dyDescent="0.3">
      <c r="A293" s="37">
        <v>36161</v>
      </c>
      <c r="B293" s="43">
        <v>61.8</v>
      </c>
      <c r="C293" s="44">
        <f t="shared" si="2"/>
        <v>-6.6465256797583265</v>
      </c>
      <c r="D293" s="43">
        <v>65.400000000000006</v>
      </c>
      <c r="E293" s="44">
        <f t="shared" si="3"/>
        <v>-1.5060240963855449</v>
      </c>
    </row>
    <row r="294" spans="1:5" x14ac:dyDescent="0.3">
      <c r="A294" s="37">
        <v>36130</v>
      </c>
      <c r="B294" s="43">
        <v>63.1</v>
      </c>
      <c r="C294" s="44">
        <f t="shared" si="2"/>
        <v>0.31796502384737835</v>
      </c>
      <c r="D294" s="43">
        <v>66.400000000000006</v>
      </c>
      <c r="E294" s="44">
        <f t="shared" si="3"/>
        <v>3.1055900621118013</v>
      </c>
    </row>
    <row r="295" spans="1:5" x14ac:dyDescent="0.3">
      <c r="A295" s="37">
        <v>36100</v>
      </c>
      <c r="B295" s="43">
        <v>65.8</v>
      </c>
      <c r="C295" s="44">
        <f t="shared" si="2"/>
        <v>1.2307692307692406</v>
      </c>
      <c r="D295" s="43">
        <v>64.400000000000006</v>
      </c>
      <c r="E295" s="44">
        <f t="shared" si="3"/>
        <v>-0.9230769230769198</v>
      </c>
    </row>
    <row r="296" spans="1:5" x14ac:dyDescent="0.3">
      <c r="A296" s="37">
        <v>36069</v>
      </c>
      <c r="B296" s="43">
        <v>67.400000000000006</v>
      </c>
      <c r="C296" s="44">
        <f t="shared" si="2"/>
        <v>-1.3177159590043885</v>
      </c>
      <c r="D296" s="43">
        <v>65</v>
      </c>
      <c r="E296" s="44">
        <f t="shared" si="3"/>
        <v>-3.7037037037037095</v>
      </c>
    </row>
    <row r="297" spans="1:5" x14ac:dyDescent="0.3">
      <c r="A297" s="37">
        <v>36039</v>
      </c>
      <c r="B297" s="43">
        <v>70.900000000000006</v>
      </c>
      <c r="C297" s="44">
        <f t="shared" si="2"/>
        <v>0.99715099715101019</v>
      </c>
      <c r="D297" s="43">
        <v>67.5</v>
      </c>
      <c r="E297" s="44">
        <f t="shared" si="3"/>
        <v>3.0534351145038272</v>
      </c>
    </row>
    <row r="298" spans="1:5" x14ac:dyDescent="0.3">
      <c r="A298" s="37">
        <v>36008</v>
      </c>
      <c r="B298" s="43">
        <v>58.5</v>
      </c>
      <c r="C298" s="44">
        <f t="shared" si="2"/>
        <v>1.7391304347825951</v>
      </c>
      <c r="D298" s="43">
        <v>65.5</v>
      </c>
      <c r="E298" s="44">
        <f t="shared" si="3"/>
        <v>-3.1065088757396353</v>
      </c>
    </row>
    <row r="299" spans="1:5" x14ac:dyDescent="0.3">
      <c r="A299" s="37">
        <v>35977</v>
      </c>
      <c r="B299" s="43">
        <v>69</v>
      </c>
      <c r="C299" s="44">
        <f t="shared" si="2"/>
        <v>4.3872919818456921</v>
      </c>
      <c r="D299" s="43">
        <v>67.599999999999994</v>
      </c>
      <c r="E299" s="44">
        <f t="shared" si="3"/>
        <v>0.14814814814813815</v>
      </c>
    </row>
    <row r="300" spans="1:5" x14ac:dyDescent="0.3">
      <c r="A300" s="37">
        <v>35947</v>
      </c>
      <c r="B300" s="43">
        <v>68.3</v>
      </c>
      <c r="C300" s="44">
        <f t="shared" si="2"/>
        <v>1.7883755588673722</v>
      </c>
      <c r="D300" s="43">
        <v>67.5</v>
      </c>
      <c r="E300" s="44">
        <f t="shared" si="3"/>
        <v>0.14836795252224988</v>
      </c>
    </row>
    <row r="301" spans="1:5" x14ac:dyDescent="0.3">
      <c r="A301" s="37">
        <v>35916</v>
      </c>
      <c r="B301" s="43">
        <v>64.2</v>
      </c>
      <c r="C301" s="44">
        <f t="shared" si="2"/>
        <v>8.4459459459459367</v>
      </c>
      <c r="D301" s="43">
        <v>67.400000000000006</v>
      </c>
      <c r="E301" s="44">
        <f t="shared" si="3"/>
        <v>-1.4619883040935662</v>
      </c>
    </row>
    <row r="302" spans="1:5" x14ac:dyDescent="0.3">
      <c r="A302" s="37">
        <v>35886</v>
      </c>
      <c r="B302" s="43">
        <v>68.099999999999994</v>
      </c>
      <c r="C302" s="44">
        <f t="shared" si="2"/>
        <v>-1.4471780028943613</v>
      </c>
      <c r="D302" s="43">
        <v>68.400000000000006</v>
      </c>
      <c r="E302" s="44">
        <f t="shared" si="3"/>
        <v>-0.2915451895043617</v>
      </c>
    </row>
    <row r="303" spans="1:5" x14ac:dyDescent="0.3">
      <c r="A303" s="37">
        <v>35855</v>
      </c>
      <c r="B303" s="43">
        <v>76.3</v>
      </c>
      <c r="C303" s="44">
        <f t="shared" ref="C303:C366" si="4">B303/B315*100-100</f>
        <v>17.92890262751159</v>
      </c>
      <c r="D303" s="43">
        <v>68.599999999999994</v>
      </c>
      <c r="E303" s="44">
        <f t="shared" ref="E303:E366" si="5">D303/D304*100-100</f>
        <v>2.0833333333333286</v>
      </c>
    </row>
    <row r="304" spans="1:5" x14ac:dyDescent="0.3">
      <c r="A304" s="37">
        <v>35827</v>
      </c>
      <c r="B304" s="43">
        <v>67.099999999999994</v>
      </c>
      <c r="C304" s="44">
        <f t="shared" si="4"/>
        <v>8.0515297906602115</v>
      </c>
      <c r="D304" s="43">
        <v>67.2</v>
      </c>
      <c r="E304" s="44">
        <f t="shared" si="5"/>
        <v>-0.73855243722303499</v>
      </c>
    </row>
    <row r="305" spans="1:5" x14ac:dyDescent="0.3">
      <c r="A305" s="37">
        <v>35796</v>
      </c>
      <c r="B305" s="43">
        <v>66.2</v>
      </c>
      <c r="C305" s="44">
        <f t="shared" si="4"/>
        <v>5.7507987220447347</v>
      </c>
      <c r="D305" s="43">
        <v>67.7</v>
      </c>
      <c r="E305" s="44">
        <f t="shared" si="5"/>
        <v>1.0447761194029965</v>
      </c>
    </row>
    <row r="306" spans="1:5" x14ac:dyDescent="0.3">
      <c r="A306" s="37">
        <v>35765</v>
      </c>
      <c r="B306" s="43">
        <v>62.9</v>
      </c>
      <c r="C306" s="44">
        <f t="shared" si="4"/>
        <v>12.724014336917563</v>
      </c>
      <c r="D306" s="43">
        <v>67</v>
      </c>
      <c r="E306" s="44">
        <f t="shared" si="5"/>
        <v>1.9786910197869219</v>
      </c>
    </row>
    <row r="307" spans="1:5" x14ac:dyDescent="0.3">
      <c r="A307" s="37">
        <v>35735</v>
      </c>
      <c r="B307" s="43">
        <v>65</v>
      </c>
      <c r="C307" s="44">
        <f t="shared" si="4"/>
        <v>6.2091503267973849</v>
      </c>
      <c r="D307" s="43">
        <v>65.7</v>
      </c>
      <c r="E307" s="44">
        <f t="shared" si="5"/>
        <v>-0.75528700906343715</v>
      </c>
    </row>
    <row r="308" spans="1:5" x14ac:dyDescent="0.3">
      <c r="A308" s="37">
        <v>35704</v>
      </c>
      <c r="B308" s="43">
        <v>68.3</v>
      </c>
      <c r="C308" s="44">
        <f t="shared" si="4"/>
        <v>7.7287066246056781</v>
      </c>
      <c r="D308" s="43">
        <v>66.2</v>
      </c>
      <c r="E308" s="44">
        <f t="shared" si="5"/>
        <v>-0.74962518740629491</v>
      </c>
    </row>
    <row r="309" spans="1:5" x14ac:dyDescent="0.3">
      <c r="A309" s="37">
        <v>35674</v>
      </c>
      <c r="B309" s="43">
        <v>70.2</v>
      </c>
      <c r="C309" s="44">
        <f t="shared" si="4"/>
        <v>13.408723747980616</v>
      </c>
      <c r="D309" s="43">
        <v>66.7</v>
      </c>
      <c r="E309" s="44">
        <f t="shared" si="5"/>
        <v>2.1439509954058309</v>
      </c>
    </row>
    <row r="310" spans="1:5" x14ac:dyDescent="0.3">
      <c r="A310" s="37">
        <v>35643</v>
      </c>
      <c r="B310" s="43">
        <v>57.5</v>
      </c>
      <c r="C310" s="44">
        <f t="shared" si="4"/>
        <v>3.9783001808318232</v>
      </c>
      <c r="D310" s="43">
        <v>65.3</v>
      </c>
      <c r="E310" s="44">
        <f t="shared" si="5"/>
        <v>0.92735703245747914</v>
      </c>
    </row>
    <row r="311" spans="1:5" x14ac:dyDescent="0.3">
      <c r="A311" s="37">
        <v>35612</v>
      </c>
      <c r="B311" s="43">
        <v>66.099999999999994</v>
      </c>
      <c r="C311" s="44">
        <f t="shared" si="4"/>
        <v>6.7851373182552521</v>
      </c>
      <c r="D311" s="43">
        <v>64.7</v>
      </c>
      <c r="E311" s="44">
        <f t="shared" si="5"/>
        <v>-0.1543209876543159</v>
      </c>
    </row>
    <row r="312" spans="1:5" x14ac:dyDescent="0.3">
      <c r="A312" s="37">
        <v>35582</v>
      </c>
      <c r="B312" s="43">
        <v>67.099999999999994</v>
      </c>
      <c r="C312" s="44">
        <f t="shared" si="4"/>
        <v>11.647254575707137</v>
      </c>
      <c r="D312" s="43">
        <v>64.8</v>
      </c>
      <c r="E312" s="44">
        <f t="shared" si="5"/>
        <v>1.8867924528301927</v>
      </c>
    </row>
    <row r="313" spans="1:5" x14ac:dyDescent="0.3">
      <c r="A313" s="37">
        <v>35551</v>
      </c>
      <c r="B313" s="43">
        <v>59.2</v>
      </c>
      <c r="C313" s="44">
        <f t="shared" si="4"/>
        <v>0.50933786078100241</v>
      </c>
      <c r="D313" s="43">
        <v>63.6</v>
      </c>
      <c r="E313" s="44">
        <f t="shared" si="5"/>
        <v>-1.7001545595054068</v>
      </c>
    </row>
    <row r="314" spans="1:5" x14ac:dyDescent="0.3">
      <c r="A314" s="37">
        <v>35521</v>
      </c>
      <c r="B314" s="43">
        <v>69.099999999999994</v>
      </c>
      <c r="C314" s="44">
        <f t="shared" si="4"/>
        <v>16.13445378151259</v>
      </c>
      <c r="D314" s="43">
        <v>64.7</v>
      </c>
      <c r="E314" s="44">
        <f t="shared" si="5"/>
        <v>0.93603744149768886</v>
      </c>
    </row>
    <row r="315" spans="1:5" x14ac:dyDescent="0.3">
      <c r="A315" s="37">
        <v>35490</v>
      </c>
      <c r="B315" s="43">
        <v>64.7</v>
      </c>
      <c r="C315" s="44">
        <f t="shared" si="4"/>
        <v>-0.46153846153845279</v>
      </c>
      <c r="D315" s="43">
        <v>64.099999999999994</v>
      </c>
      <c r="E315" s="44">
        <f t="shared" si="5"/>
        <v>3.3870967741935374</v>
      </c>
    </row>
    <row r="316" spans="1:5" x14ac:dyDescent="0.3">
      <c r="A316" s="37">
        <v>35462</v>
      </c>
      <c r="B316" s="43">
        <v>62.1</v>
      </c>
      <c r="C316" s="44">
        <f t="shared" si="4"/>
        <v>3.6727879799666141</v>
      </c>
      <c r="D316" s="43">
        <v>62</v>
      </c>
      <c r="E316" s="44">
        <f t="shared" si="5"/>
        <v>0.16155088852988797</v>
      </c>
    </row>
    <row r="317" spans="1:5" x14ac:dyDescent="0.3">
      <c r="A317" s="37">
        <v>35431</v>
      </c>
      <c r="B317" s="43">
        <v>62.6</v>
      </c>
      <c r="C317" s="44">
        <f t="shared" si="4"/>
        <v>4.1597337770382694</v>
      </c>
      <c r="D317" s="43">
        <v>61.9</v>
      </c>
      <c r="E317" s="44">
        <f t="shared" si="5"/>
        <v>1.4754098360655803</v>
      </c>
    </row>
    <row r="318" spans="1:5" x14ac:dyDescent="0.3">
      <c r="A318" s="37">
        <v>35400</v>
      </c>
      <c r="B318" s="43">
        <v>55.8</v>
      </c>
      <c r="C318" s="44">
        <f t="shared" si="4"/>
        <v>-1.2389380530973426</v>
      </c>
      <c r="D318" s="43">
        <v>61</v>
      </c>
      <c r="E318" s="44">
        <f t="shared" si="5"/>
        <v>-0.16366612111292511</v>
      </c>
    </row>
    <row r="319" spans="1:5" x14ac:dyDescent="0.3">
      <c r="A319" s="37">
        <v>35370</v>
      </c>
      <c r="B319" s="43">
        <v>61.2</v>
      </c>
      <c r="C319" s="44">
        <f t="shared" si="4"/>
        <v>-0.16313213703098484</v>
      </c>
      <c r="D319" s="43">
        <v>61.1</v>
      </c>
      <c r="E319" s="44">
        <f t="shared" si="5"/>
        <v>-0.81168831168831446</v>
      </c>
    </row>
    <row r="320" spans="1:5" x14ac:dyDescent="0.3">
      <c r="A320" s="37">
        <v>35339</v>
      </c>
      <c r="B320" s="43">
        <v>63.4</v>
      </c>
      <c r="C320" s="44">
        <f t="shared" si="4"/>
        <v>10.260869565217391</v>
      </c>
      <c r="D320" s="43">
        <v>61.6</v>
      </c>
      <c r="E320" s="44">
        <f t="shared" si="5"/>
        <v>1.3157894736842195</v>
      </c>
    </row>
    <row r="321" spans="1:5" x14ac:dyDescent="0.3">
      <c r="A321" s="37">
        <v>35309</v>
      </c>
      <c r="B321" s="43">
        <v>61.9</v>
      </c>
      <c r="C321" s="44">
        <f t="shared" si="4"/>
        <v>0</v>
      </c>
      <c r="D321" s="43">
        <v>60.8</v>
      </c>
      <c r="E321" s="44">
        <f t="shared" si="5"/>
        <v>-0.16420361247946857</v>
      </c>
    </row>
    <row r="322" spans="1:5" x14ac:dyDescent="0.3">
      <c r="A322" s="37">
        <v>35278</v>
      </c>
      <c r="B322" s="43">
        <v>55.3</v>
      </c>
      <c r="C322" s="44">
        <f t="shared" si="4"/>
        <v>0.36297640653357632</v>
      </c>
      <c r="D322" s="43">
        <v>60.9</v>
      </c>
      <c r="E322" s="44">
        <f t="shared" si="5"/>
        <v>0.32948929159802276</v>
      </c>
    </row>
    <row r="323" spans="1:5" x14ac:dyDescent="0.3">
      <c r="A323" s="37">
        <v>35247</v>
      </c>
      <c r="B323" s="43">
        <v>61.9</v>
      </c>
      <c r="C323" s="44">
        <f t="shared" si="4"/>
        <v>6.3573883161512015</v>
      </c>
      <c r="D323" s="43">
        <v>60.7</v>
      </c>
      <c r="E323" s="44">
        <f t="shared" si="5"/>
        <v>-0.49180327868852203</v>
      </c>
    </row>
    <row r="324" spans="1:5" x14ac:dyDescent="0.3">
      <c r="A324" s="37">
        <v>35217</v>
      </c>
      <c r="B324" s="43">
        <v>60.1</v>
      </c>
      <c r="C324" s="44">
        <f t="shared" si="4"/>
        <v>-0.16611295681063609</v>
      </c>
      <c r="D324" s="43">
        <v>61</v>
      </c>
      <c r="E324" s="44">
        <f t="shared" si="5"/>
        <v>1.8363939899832928</v>
      </c>
    </row>
    <row r="325" spans="1:5" x14ac:dyDescent="0.3">
      <c r="A325" s="37">
        <v>35186</v>
      </c>
      <c r="B325" s="43">
        <v>58.9</v>
      </c>
      <c r="C325" s="44">
        <f t="shared" si="4"/>
        <v>-5.4574638844301688</v>
      </c>
      <c r="D325" s="43">
        <v>59.9</v>
      </c>
      <c r="E325" s="44">
        <f t="shared" si="5"/>
        <v>0.16722408026757307</v>
      </c>
    </row>
    <row r="326" spans="1:5" x14ac:dyDescent="0.3">
      <c r="A326" s="37">
        <v>35156</v>
      </c>
      <c r="B326" s="43">
        <v>59.5</v>
      </c>
      <c r="C326" s="44">
        <f t="shared" si="4"/>
        <v>6.0606060606060623</v>
      </c>
      <c r="D326" s="43">
        <v>59.8</v>
      </c>
      <c r="E326" s="44">
        <f t="shared" si="5"/>
        <v>-0.66445182724253016</v>
      </c>
    </row>
    <row r="327" spans="1:5" x14ac:dyDescent="0.3">
      <c r="A327" s="37">
        <v>35125</v>
      </c>
      <c r="B327" s="43">
        <v>65</v>
      </c>
      <c r="C327" s="44">
        <f t="shared" si="4"/>
        <v>-8.1920903954802213</v>
      </c>
      <c r="D327" s="43">
        <v>60.2</v>
      </c>
      <c r="E327" s="44">
        <f t="shared" si="5"/>
        <v>3.972366148531961</v>
      </c>
    </row>
    <row r="328" spans="1:5" x14ac:dyDescent="0.3">
      <c r="A328" s="37">
        <v>35096</v>
      </c>
      <c r="B328" s="43">
        <v>59.9</v>
      </c>
      <c r="C328" s="44">
        <f t="shared" si="4"/>
        <v>-2.2838499184339298</v>
      </c>
      <c r="D328" s="43">
        <v>57.9</v>
      </c>
      <c r="E328" s="44">
        <f t="shared" si="5"/>
        <v>-1.1945392491467715</v>
      </c>
    </row>
    <row r="329" spans="1:5" x14ac:dyDescent="0.3">
      <c r="A329" s="37">
        <v>35065</v>
      </c>
      <c r="B329" s="43">
        <v>60.1</v>
      </c>
      <c r="C329" s="44">
        <f t="shared" si="4"/>
        <v>-1.797385620915037</v>
      </c>
      <c r="D329" s="43">
        <v>58.6</v>
      </c>
      <c r="E329" s="44">
        <f t="shared" si="5"/>
        <v>-2.495840266222956</v>
      </c>
    </row>
    <row r="330" spans="1:5" x14ac:dyDescent="0.3">
      <c r="A330" s="37">
        <v>35034</v>
      </c>
      <c r="B330" s="43">
        <v>56.5</v>
      </c>
      <c r="C330" s="44">
        <f t="shared" si="4"/>
        <v>-11.023622047244103</v>
      </c>
      <c r="D330" s="43">
        <v>60.1</v>
      </c>
      <c r="E330" s="44">
        <f t="shared" si="5"/>
        <v>1.5202702702702595</v>
      </c>
    </row>
    <row r="331" spans="1:5" x14ac:dyDescent="0.3">
      <c r="A331" s="37">
        <v>35004</v>
      </c>
      <c r="B331" s="43">
        <v>61.3</v>
      </c>
      <c r="C331" s="44">
        <f t="shared" si="4"/>
        <v>-1.4469453376205905</v>
      </c>
      <c r="D331" s="43">
        <v>59.2</v>
      </c>
      <c r="E331" s="44">
        <f t="shared" si="5"/>
        <v>2.0689655172413808</v>
      </c>
    </row>
    <row r="332" spans="1:5" x14ac:dyDescent="0.3">
      <c r="A332" s="37">
        <v>34973</v>
      </c>
      <c r="B332" s="43">
        <v>57.5</v>
      </c>
      <c r="C332" s="44">
        <f t="shared" si="4"/>
        <v>-3.0354131534569859</v>
      </c>
      <c r="D332" s="43">
        <v>58</v>
      </c>
      <c r="E332" s="44">
        <f t="shared" si="5"/>
        <v>-4.2904290429042931</v>
      </c>
    </row>
    <row r="333" spans="1:5" x14ac:dyDescent="0.3">
      <c r="A333" s="37">
        <v>34943</v>
      </c>
      <c r="B333" s="43">
        <v>61.9</v>
      </c>
      <c r="C333" s="44">
        <f t="shared" si="4"/>
        <v>-4.4753086419753032</v>
      </c>
      <c r="D333" s="43">
        <v>60.6</v>
      </c>
      <c r="E333" s="44">
        <f t="shared" si="5"/>
        <v>3.5897435897436054</v>
      </c>
    </row>
    <row r="334" spans="1:5" x14ac:dyDescent="0.3">
      <c r="A334" s="37">
        <v>34912</v>
      </c>
      <c r="B334" s="43">
        <v>55.1</v>
      </c>
      <c r="C334" s="44">
        <f t="shared" si="4"/>
        <v>-0.18115942028985899</v>
      </c>
      <c r="D334" s="43">
        <v>58.5</v>
      </c>
      <c r="E334" s="44">
        <f t="shared" si="5"/>
        <v>-4.7231270358306148</v>
      </c>
    </row>
    <row r="335" spans="1:5" x14ac:dyDescent="0.3">
      <c r="A335" s="37">
        <v>34881</v>
      </c>
      <c r="B335" s="43">
        <v>58.2</v>
      </c>
      <c r="C335" s="44">
        <f t="shared" si="4"/>
        <v>3.3747779751332132</v>
      </c>
      <c r="D335" s="43">
        <v>61.4</v>
      </c>
      <c r="E335" s="44">
        <f t="shared" si="5"/>
        <v>3.1932773109243584</v>
      </c>
    </row>
    <row r="336" spans="1:5" x14ac:dyDescent="0.3">
      <c r="A336" s="37">
        <v>34851</v>
      </c>
      <c r="B336" s="43">
        <v>60.2</v>
      </c>
      <c r="C336" s="44">
        <f t="shared" si="4"/>
        <v>-3.6799999999999926</v>
      </c>
      <c r="D336" s="43">
        <v>59.5</v>
      </c>
      <c r="E336" s="44">
        <f t="shared" si="5"/>
        <v>-3.4090909090909065</v>
      </c>
    </row>
    <row r="337" spans="1:5" x14ac:dyDescent="0.3">
      <c r="A337" s="37">
        <v>34820</v>
      </c>
      <c r="B337" s="43">
        <v>62.3</v>
      </c>
      <c r="C337" s="44">
        <f t="shared" si="4"/>
        <v>9.683098591549296</v>
      </c>
      <c r="D337" s="43">
        <v>61.6</v>
      </c>
      <c r="E337" s="44">
        <f t="shared" si="5"/>
        <v>1.9867549668874318</v>
      </c>
    </row>
    <row r="338" spans="1:5" x14ac:dyDescent="0.3">
      <c r="A338" s="37">
        <v>34790</v>
      </c>
      <c r="B338" s="43">
        <v>56.1</v>
      </c>
      <c r="C338" s="44">
        <f t="shared" si="4"/>
        <v>-0.70796460176990195</v>
      </c>
      <c r="D338" s="43">
        <v>60.4</v>
      </c>
      <c r="E338" s="44">
        <f t="shared" si="5"/>
        <v>-1.3071895424836697</v>
      </c>
    </row>
    <row r="339" spans="1:5" x14ac:dyDescent="0.3">
      <c r="A339" s="37">
        <v>34759</v>
      </c>
      <c r="B339" s="43">
        <v>70.8</v>
      </c>
      <c r="C339" s="44">
        <f t="shared" si="4"/>
        <v>3.0567685589519584</v>
      </c>
      <c r="D339" s="43">
        <v>61.2</v>
      </c>
      <c r="E339" s="44">
        <f t="shared" si="5"/>
        <v>0.16366612111293932</v>
      </c>
    </row>
    <row r="340" spans="1:5" x14ac:dyDescent="0.3">
      <c r="A340" s="37">
        <v>34731</v>
      </c>
      <c r="B340" s="43">
        <v>61.3</v>
      </c>
      <c r="C340" s="44">
        <f t="shared" si="4"/>
        <v>6.6086956521739069</v>
      </c>
      <c r="D340" s="43">
        <v>61.1</v>
      </c>
      <c r="E340" s="44">
        <f t="shared" si="5"/>
        <v>1.6638935108153134</v>
      </c>
    </row>
    <row r="341" spans="1:5" x14ac:dyDescent="0.3">
      <c r="A341" s="37">
        <v>34700</v>
      </c>
      <c r="B341" s="43">
        <v>61.2</v>
      </c>
      <c r="C341" s="44">
        <f t="shared" si="4"/>
        <v>12.5</v>
      </c>
      <c r="D341" s="43">
        <v>60.1</v>
      </c>
      <c r="E341" s="44">
        <f t="shared" si="5"/>
        <v>-7.1097372488408155</v>
      </c>
    </row>
    <row r="342" spans="1:5" x14ac:dyDescent="0.3">
      <c r="A342" s="37">
        <v>34669</v>
      </c>
      <c r="B342" s="43">
        <v>63.5</v>
      </c>
      <c r="C342" s="44">
        <f t="shared" si="4"/>
        <v>11.403508771929822</v>
      </c>
      <c r="D342" s="43">
        <v>64.7</v>
      </c>
      <c r="E342" s="44">
        <f t="shared" si="5"/>
        <v>4.0192926045016009</v>
      </c>
    </row>
    <row r="343" spans="1:5" x14ac:dyDescent="0.3">
      <c r="A343" s="37">
        <v>34639</v>
      </c>
      <c r="B343" s="43">
        <v>62.2</v>
      </c>
      <c r="C343" s="44">
        <f t="shared" si="4"/>
        <v>11.270125223613618</v>
      </c>
      <c r="D343" s="43">
        <v>62.2</v>
      </c>
      <c r="E343" s="44">
        <f t="shared" si="5"/>
        <v>0.48465266558966391</v>
      </c>
    </row>
    <row r="344" spans="1:5" x14ac:dyDescent="0.3">
      <c r="A344" s="37">
        <v>34608</v>
      </c>
      <c r="B344" s="43">
        <v>59.3</v>
      </c>
      <c r="C344" s="44">
        <f t="shared" si="4"/>
        <v>6.0822898032200357</v>
      </c>
      <c r="D344" s="43">
        <v>61.9</v>
      </c>
      <c r="E344" s="44">
        <f t="shared" si="5"/>
        <v>0.81433224755700451</v>
      </c>
    </row>
    <row r="345" spans="1:5" x14ac:dyDescent="0.3">
      <c r="A345" s="37">
        <v>34578</v>
      </c>
      <c r="B345" s="43">
        <v>64.8</v>
      </c>
      <c r="C345" s="44">
        <f t="shared" si="4"/>
        <v>8.3612040133779146</v>
      </c>
      <c r="D345" s="43">
        <v>61.4</v>
      </c>
      <c r="E345" s="44">
        <f t="shared" si="5"/>
        <v>4.4217687074829826</v>
      </c>
    </row>
    <row r="346" spans="1:5" x14ac:dyDescent="0.3">
      <c r="A346" s="37">
        <v>34547</v>
      </c>
      <c r="B346" s="43">
        <v>55.2</v>
      </c>
      <c r="C346" s="44">
        <f t="shared" si="4"/>
        <v>10.400000000000006</v>
      </c>
      <c r="D346" s="43">
        <v>58.8</v>
      </c>
      <c r="E346" s="44">
        <f t="shared" si="5"/>
        <v>-1.0101010101010104</v>
      </c>
    </row>
    <row r="347" spans="1:5" x14ac:dyDescent="0.3">
      <c r="A347" s="37">
        <v>34516</v>
      </c>
      <c r="B347" s="43">
        <v>56.3</v>
      </c>
      <c r="C347" s="44">
        <f t="shared" si="4"/>
        <v>5.2336448598130829</v>
      </c>
      <c r="D347" s="43">
        <v>59.4</v>
      </c>
      <c r="E347" s="44">
        <f t="shared" si="5"/>
        <v>-0.50251256281407564</v>
      </c>
    </row>
    <row r="348" spans="1:5" x14ac:dyDescent="0.3">
      <c r="A348" s="37">
        <v>34486</v>
      </c>
      <c r="B348" s="43">
        <v>62.5</v>
      </c>
      <c r="C348" s="44">
        <f t="shared" si="4"/>
        <v>10.815602836879435</v>
      </c>
      <c r="D348" s="43">
        <v>59.7</v>
      </c>
      <c r="E348" s="44">
        <f t="shared" si="5"/>
        <v>2.7538726333907135</v>
      </c>
    </row>
    <row r="349" spans="1:5" x14ac:dyDescent="0.3">
      <c r="A349" s="37">
        <v>34455</v>
      </c>
      <c r="B349" s="43">
        <v>56.8</v>
      </c>
      <c r="C349" s="44">
        <f t="shared" si="4"/>
        <v>9.8646034816247408</v>
      </c>
      <c r="D349" s="43">
        <v>58.1</v>
      </c>
      <c r="E349" s="44">
        <f t="shared" si="5"/>
        <v>-1.3582342954159543</v>
      </c>
    </row>
    <row r="350" spans="1:5" x14ac:dyDescent="0.3">
      <c r="A350" s="37">
        <v>34425</v>
      </c>
      <c r="B350" s="43">
        <v>56.5</v>
      </c>
      <c r="C350" s="44">
        <f t="shared" si="4"/>
        <v>6.4030131826742007</v>
      </c>
      <c r="D350" s="43">
        <v>58.9</v>
      </c>
      <c r="E350" s="44">
        <f t="shared" si="5"/>
        <v>-0.50675675675677212</v>
      </c>
    </row>
    <row r="351" spans="1:5" x14ac:dyDescent="0.3">
      <c r="A351" s="37">
        <v>34394</v>
      </c>
      <c r="B351" s="43">
        <v>68.7</v>
      </c>
      <c r="C351" s="44">
        <f t="shared" si="4"/>
        <v>10.628019323671495</v>
      </c>
      <c r="D351" s="43">
        <v>59.2</v>
      </c>
      <c r="E351" s="44">
        <f t="shared" si="5"/>
        <v>3.4965034965034931</v>
      </c>
    </row>
    <row r="352" spans="1:5" x14ac:dyDescent="0.3">
      <c r="A352" s="37">
        <v>34366</v>
      </c>
      <c r="B352" s="43">
        <v>57.5</v>
      </c>
      <c r="C352" s="44">
        <f t="shared" si="4"/>
        <v>4.3557168784029017</v>
      </c>
      <c r="D352" s="43">
        <v>57.2</v>
      </c>
      <c r="E352" s="44">
        <f t="shared" si="5"/>
        <v>3.0630630630630833</v>
      </c>
    </row>
    <row r="353" spans="1:5" x14ac:dyDescent="0.3">
      <c r="A353" s="37">
        <v>34335</v>
      </c>
      <c r="B353" s="43">
        <v>54.4</v>
      </c>
      <c r="C353" s="44">
        <f t="shared" si="4"/>
        <v>1.3035381750465405</v>
      </c>
      <c r="D353" s="43">
        <v>55.5</v>
      </c>
      <c r="E353" s="44">
        <f t="shared" si="5"/>
        <v>-4.6391752577319636</v>
      </c>
    </row>
    <row r="354" spans="1:5" x14ac:dyDescent="0.3">
      <c r="A354" s="37">
        <v>34304</v>
      </c>
      <c r="B354" s="43">
        <v>57</v>
      </c>
      <c r="C354" s="44">
        <f t="shared" si="4"/>
        <v>4.2047531992687368</v>
      </c>
      <c r="D354" s="43">
        <v>58.2</v>
      </c>
      <c r="E354" s="44">
        <f t="shared" si="5"/>
        <v>3.7433155080213822</v>
      </c>
    </row>
    <row r="355" spans="1:5" x14ac:dyDescent="0.3">
      <c r="A355" s="37">
        <v>34274</v>
      </c>
      <c r="B355" s="43">
        <v>55.9</v>
      </c>
      <c r="C355" s="44">
        <f t="shared" si="4"/>
        <v>1.2681159420289845</v>
      </c>
      <c r="D355" s="43">
        <v>56.1</v>
      </c>
      <c r="E355" s="44">
        <f t="shared" si="5"/>
        <v>0</v>
      </c>
    </row>
    <row r="356" spans="1:5" x14ac:dyDescent="0.3">
      <c r="A356" s="37">
        <v>34243</v>
      </c>
      <c r="B356" s="43">
        <v>55.9</v>
      </c>
      <c r="C356" s="44">
        <f t="shared" si="4"/>
        <v>-2.7826086956521721</v>
      </c>
      <c r="D356" s="43">
        <v>56.1</v>
      </c>
      <c r="E356" s="44">
        <f t="shared" si="5"/>
        <v>-1.0582010582010639</v>
      </c>
    </row>
    <row r="357" spans="1:5" x14ac:dyDescent="0.3">
      <c r="A357" s="37">
        <v>34213</v>
      </c>
      <c r="B357" s="43">
        <v>59.8</v>
      </c>
      <c r="C357" s="44">
        <f t="shared" si="4"/>
        <v>-3.858520900321551</v>
      </c>
      <c r="D357" s="43">
        <v>56.7</v>
      </c>
      <c r="E357" s="44">
        <f t="shared" si="5"/>
        <v>4.036697247706428</v>
      </c>
    </row>
    <row r="358" spans="1:5" x14ac:dyDescent="0.3">
      <c r="A358" s="37">
        <v>34182</v>
      </c>
      <c r="B358" s="43">
        <v>50</v>
      </c>
      <c r="C358" s="44">
        <f t="shared" si="4"/>
        <v>-3.2882011605415897</v>
      </c>
      <c r="D358" s="43">
        <v>54.5</v>
      </c>
      <c r="E358" s="44">
        <f t="shared" si="5"/>
        <v>-0.54744525547444312</v>
      </c>
    </row>
    <row r="359" spans="1:5" x14ac:dyDescent="0.3">
      <c r="A359" s="37">
        <v>34151</v>
      </c>
      <c r="B359" s="43">
        <v>53.5</v>
      </c>
      <c r="C359" s="44">
        <f t="shared" si="4"/>
        <v>-8.7030716723549517</v>
      </c>
      <c r="D359" s="43">
        <v>54.8</v>
      </c>
      <c r="E359" s="44">
        <f t="shared" si="5"/>
        <v>1.293900184842883</v>
      </c>
    </row>
    <row r="360" spans="1:5" x14ac:dyDescent="0.3">
      <c r="A360" s="37">
        <v>34121</v>
      </c>
      <c r="B360" s="43">
        <v>56.4</v>
      </c>
      <c r="C360" s="44">
        <f t="shared" si="4"/>
        <v>-5.5276381909547752</v>
      </c>
      <c r="D360" s="43">
        <v>54.1</v>
      </c>
      <c r="E360" s="44">
        <f t="shared" si="5"/>
        <v>-1.6363636363636402</v>
      </c>
    </row>
    <row r="361" spans="1:5" x14ac:dyDescent="0.3">
      <c r="A361" s="37">
        <v>34090</v>
      </c>
      <c r="B361" s="43">
        <v>51.7</v>
      </c>
      <c r="C361" s="44">
        <f t="shared" si="4"/>
        <v>-9.7731239092495628</v>
      </c>
      <c r="D361" s="43">
        <v>55</v>
      </c>
      <c r="E361" s="44">
        <f t="shared" si="5"/>
        <v>2.2304832713754763</v>
      </c>
    </row>
    <row r="362" spans="1:5" x14ac:dyDescent="0.3">
      <c r="A362" s="37">
        <v>34060</v>
      </c>
      <c r="B362" s="43">
        <v>53.1</v>
      </c>
      <c r="C362" s="44">
        <f t="shared" si="4"/>
        <v>-13.376835236541595</v>
      </c>
      <c r="D362" s="43">
        <v>53.8</v>
      </c>
      <c r="E362" s="44">
        <f t="shared" si="5"/>
        <v>0.1862197392923548</v>
      </c>
    </row>
    <row r="363" spans="1:5" x14ac:dyDescent="0.3">
      <c r="A363" s="37">
        <v>34029</v>
      </c>
      <c r="B363" s="43">
        <v>62.1</v>
      </c>
      <c r="C363" s="44">
        <f t="shared" si="4"/>
        <v>-12.288135593220332</v>
      </c>
      <c r="D363" s="43">
        <v>53.7</v>
      </c>
      <c r="E363" s="44">
        <f t="shared" si="5"/>
        <v>-2.007299270072977</v>
      </c>
    </row>
    <row r="364" spans="1:5" x14ac:dyDescent="0.3">
      <c r="A364" s="37">
        <v>34001</v>
      </c>
      <c r="B364" s="43">
        <v>55.1</v>
      </c>
      <c r="C364" s="44">
        <f t="shared" si="4"/>
        <v>-16.388467374810318</v>
      </c>
      <c r="D364" s="43">
        <v>54.8</v>
      </c>
      <c r="E364" s="44">
        <f t="shared" si="5"/>
        <v>-2.8368794326241158</v>
      </c>
    </row>
    <row r="365" spans="1:5" x14ac:dyDescent="0.3">
      <c r="A365" s="37">
        <v>33970</v>
      </c>
      <c r="B365" s="43">
        <v>53.7</v>
      </c>
      <c r="C365" s="44">
        <f t="shared" si="4"/>
        <v>-18.140243902439011</v>
      </c>
      <c r="D365" s="43">
        <v>56.4</v>
      </c>
      <c r="E365" s="44">
        <f t="shared" si="5"/>
        <v>-1.7421602787456436</v>
      </c>
    </row>
    <row r="366" spans="1:5" x14ac:dyDescent="0.3">
      <c r="A366" s="37">
        <v>33939</v>
      </c>
      <c r="B366" s="43">
        <v>54.7</v>
      </c>
      <c r="C366" s="44">
        <f t="shared" si="4"/>
        <v>-7.91245791245791</v>
      </c>
      <c r="D366" s="43">
        <v>57.4</v>
      </c>
      <c r="E366" s="44">
        <f t="shared" si="5"/>
        <v>2.135231316725978</v>
      </c>
    </row>
    <row r="367" spans="1:5" x14ac:dyDescent="0.3">
      <c r="A367" s="37">
        <v>33909</v>
      </c>
      <c r="B367" s="43">
        <v>55.2</v>
      </c>
      <c r="C367" s="44">
        <f t="shared" ref="C367:C377" si="6">B367/B379*100-100</f>
        <v>-10.823909531502423</v>
      </c>
      <c r="D367" s="43">
        <v>56.2</v>
      </c>
      <c r="E367" s="44">
        <f t="shared" ref="E367:E388" si="7">D367/D368*100-100</f>
        <v>1.0791366906474735</v>
      </c>
    </row>
    <row r="368" spans="1:5" x14ac:dyDescent="0.3">
      <c r="A368" s="37">
        <v>33878</v>
      </c>
      <c r="B368" s="43">
        <v>57.5</v>
      </c>
      <c r="C368" s="44">
        <f t="shared" si="6"/>
        <v>-11.538461538461547</v>
      </c>
      <c r="D368" s="43">
        <v>55.6</v>
      </c>
      <c r="E368" s="44">
        <f t="shared" si="7"/>
        <v>-5.6027164685908275</v>
      </c>
    </row>
    <row r="369" spans="1:5" x14ac:dyDescent="0.3">
      <c r="A369" s="37">
        <v>33848</v>
      </c>
      <c r="B369" s="43">
        <v>62.2</v>
      </c>
      <c r="C369" s="44">
        <f t="shared" si="6"/>
        <v>-1.2698412698412653</v>
      </c>
      <c r="D369" s="43">
        <v>58.9</v>
      </c>
      <c r="E369" s="44">
        <f t="shared" si="7"/>
        <v>0.51194539249146942</v>
      </c>
    </row>
    <row r="370" spans="1:5" x14ac:dyDescent="0.3">
      <c r="A370" s="37">
        <v>33817</v>
      </c>
      <c r="B370" s="43">
        <v>51.7</v>
      </c>
      <c r="C370" s="44">
        <f t="shared" si="6"/>
        <v>-11.925042589437822</v>
      </c>
      <c r="D370" s="43">
        <v>58.6</v>
      </c>
      <c r="E370" s="44">
        <f t="shared" si="7"/>
        <v>1.0344827586206975</v>
      </c>
    </row>
    <row r="371" spans="1:5" x14ac:dyDescent="0.3">
      <c r="A371" s="37">
        <v>33786</v>
      </c>
      <c r="B371" s="43">
        <v>58.6</v>
      </c>
      <c r="C371" s="44">
        <f t="shared" si="6"/>
        <v>-5.636070853462158</v>
      </c>
      <c r="D371" s="43">
        <v>58</v>
      </c>
      <c r="E371" s="44">
        <f t="shared" si="7"/>
        <v>-2.1922428330522763</v>
      </c>
    </row>
    <row r="372" spans="1:5" x14ac:dyDescent="0.3">
      <c r="A372" s="37">
        <v>33756</v>
      </c>
      <c r="B372" s="43">
        <v>59.7</v>
      </c>
      <c r="C372" s="44">
        <f t="shared" si="6"/>
        <v>-4.7846889952153191</v>
      </c>
      <c r="D372" s="43">
        <v>59.3</v>
      </c>
      <c r="E372" s="44">
        <f t="shared" si="7"/>
        <v>-2.3064250411861735</v>
      </c>
    </row>
    <row r="373" spans="1:5" x14ac:dyDescent="0.3">
      <c r="A373" s="37">
        <v>33725</v>
      </c>
      <c r="B373" s="43">
        <v>57.3</v>
      </c>
      <c r="C373" s="44">
        <f t="shared" si="6"/>
        <v>-3.209459459459481</v>
      </c>
      <c r="D373" s="43">
        <v>60.7</v>
      </c>
      <c r="E373" s="44">
        <f t="shared" si="7"/>
        <v>-2.0967741935483843</v>
      </c>
    </row>
    <row r="374" spans="1:5" x14ac:dyDescent="0.3">
      <c r="A374" s="37">
        <v>33695</v>
      </c>
      <c r="B374" s="43">
        <v>61.3</v>
      </c>
      <c r="C374" s="44">
        <f t="shared" si="6"/>
        <v>-4.3681747269890678</v>
      </c>
      <c r="D374" s="43">
        <v>62</v>
      </c>
      <c r="E374" s="44">
        <f t="shared" si="7"/>
        <v>-3.125</v>
      </c>
    </row>
    <row r="375" spans="1:5" x14ac:dyDescent="0.3">
      <c r="A375" s="37">
        <v>33664</v>
      </c>
      <c r="B375" s="43">
        <v>70.8</v>
      </c>
      <c r="C375" s="44">
        <f t="shared" si="6"/>
        <v>4.4247787610619582</v>
      </c>
      <c r="D375" s="43">
        <v>64</v>
      </c>
      <c r="E375" s="44">
        <f t="shared" si="7"/>
        <v>-0.77519379844960667</v>
      </c>
    </row>
    <row r="376" spans="1:5" x14ac:dyDescent="0.3">
      <c r="A376" s="37">
        <v>33635</v>
      </c>
      <c r="B376" s="43">
        <v>65.900000000000006</v>
      </c>
      <c r="C376" s="44">
        <f t="shared" si="6"/>
        <v>3.4536891679748862</v>
      </c>
      <c r="D376" s="43">
        <v>64.5</v>
      </c>
      <c r="E376" s="44">
        <f t="shared" si="7"/>
        <v>0.31104199066874116</v>
      </c>
    </row>
    <row r="377" spans="1:5" x14ac:dyDescent="0.3">
      <c r="A377" s="37">
        <v>33604</v>
      </c>
      <c r="B377" s="43">
        <v>65.599999999999994</v>
      </c>
      <c r="C377" s="44">
        <f t="shared" si="6"/>
        <v>-3.8123167155425364</v>
      </c>
      <c r="D377" s="43">
        <v>64.3</v>
      </c>
      <c r="E377" s="44">
        <f t="shared" si="7"/>
        <v>-0.92449922958398645</v>
      </c>
    </row>
    <row r="378" spans="1:5" x14ac:dyDescent="0.3">
      <c r="A378" s="37">
        <v>33573</v>
      </c>
      <c r="B378" s="43">
        <v>59.4</v>
      </c>
      <c r="C378" s="29"/>
      <c r="D378" s="43">
        <v>64.900000000000006</v>
      </c>
      <c r="E378" s="44">
        <f t="shared" si="7"/>
        <v>0.9331259720062377</v>
      </c>
    </row>
    <row r="379" spans="1:5" x14ac:dyDescent="0.3">
      <c r="A379" s="37">
        <v>33543</v>
      </c>
      <c r="B379" s="43">
        <v>61.9</v>
      </c>
      <c r="C379" s="29"/>
      <c r="D379" s="43">
        <v>64.3</v>
      </c>
      <c r="E379" s="44">
        <f t="shared" si="7"/>
        <v>1.9017432646592596</v>
      </c>
    </row>
    <row r="380" spans="1:5" x14ac:dyDescent="0.3">
      <c r="A380" s="37">
        <v>33512</v>
      </c>
      <c r="B380" s="43">
        <v>65</v>
      </c>
      <c r="C380" s="29"/>
      <c r="D380" s="43">
        <v>63.1</v>
      </c>
      <c r="E380" s="44">
        <f t="shared" si="7"/>
        <v>1.9386106623586556</v>
      </c>
    </row>
    <row r="381" spans="1:5" x14ac:dyDescent="0.3">
      <c r="A381" s="37">
        <v>33482</v>
      </c>
      <c r="B381" s="43">
        <v>63</v>
      </c>
      <c r="C381" s="29"/>
      <c r="D381" s="43">
        <v>61.9</v>
      </c>
      <c r="E381" s="44">
        <f t="shared" si="7"/>
        <v>-4.9155145929339454</v>
      </c>
    </row>
    <row r="382" spans="1:5" x14ac:dyDescent="0.3">
      <c r="A382" s="37">
        <v>33451</v>
      </c>
      <c r="B382" s="43">
        <v>58.7</v>
      </c>
      <c r="C382" s="29"/>
      <c r="D382" s="43">
        <v>65.099999999999994</v>
      </c>
      <c r="E382" s="44">
        <f t="shared" si="7"/>
        <v>5.5105348460291737</v>
      </c>
    </row>
    <row r="383" spans="1:5" x14ac:dyDescent="0.3">
      <c r="A383" s="37">
        <v>33420</v>
      </c>
      <c r="B383" s="43">
        <v>62.1</v>
      </c>
      <c r="C383" s="29"/>
      <c r="D383" s="43">
        <v>61.7</v>
      </c>
      <c r="E383" s="44">
        <f t="shared" si="7"/>
        <v>-2.5276461295418642</v>
      </c>
    </row>
    <row r="384" spans="1:5" x14ac:dyDescent="0.3">
      <c r="A384" s="37">
        <v>33390</v>
      </c>
      <c r="B384" s="43">
        <v>62.7</v>
      </c>
      <c r="C384" s="29"/>
      <c r="D384" s="43">
        <v>63.3</v>
      </c>
      <c r="E384" s="44">
        <f t="shared" si="7"/>
        <v>1.605136436597121</v>
      </c>
    </row>
    <row r="385" spans="1:5" x14ac:dyDescent="0.3">
      <c r="A385" s="37">
        <v>33359</v>
      </c>
      <c r="B385" s="43">
        <v>59.2</v>
      </c>
      <c r="C385" s="29"/>
      <c r="D385" s="43">
        <v>62.3</v>
      </c>
      <c r="E385" s="44">
        <f t="shared" si="7"/>
        <v>-0.63795853269537872</v>
      </c>
    </row>
    <row r="386" spans="1:5" x14ac:dyDescent="0.3">
      <c r="A386" s="37">
        <v>33329</v>
      </c>
      <c r="B386" s="43">
        <v>64.099999999999994</v>
      </c>
      <c r="C386" s="29"/>
      <c r="D386" s="43">
        <v>62.7</v>
      </c>
      <c r="E386" s="44">
        <f t="shared" si="7"/>
        <v>-2.6397515527950333</v>
      </c>
    </row>
    <row r="387" spans="1:5" x14ac:dyDescent="0.3">
      <c r="A387" s="37">
        <v>33298</v>
      </c>
      <c r="B387" s="43">
        <v>67.8</v>
      </c>
      <c r="C387" s="29"/>
      <c r="D387" s="43">
        <v>64.400000000000006</v>
      </c>
      <c r="E387" s="44">
        <f t="shared" si="7"/>
        <v>1.8987341772152035</v>
      </c>
    </row>
    <row r="388" spans="1:5" x14ac:dyDescent="0.3">
      <c r="A388" s="37">
        <v>33270</v>
      </c>
      <c r="B388" s="43">
        <v>63.7</v>
      </c>
      <c r="C388" s="29"/>
      <c r="D388" s="43">
        <v>63.2</v>
      </c>
      <c r="E388" s="44">
        <f t="shared" si="7"/>
        <v>-4.3872919818456779</v>
      </c>
    </row>
    <row r="389" spans="1:5" x14ac:dyDescent="0.3">
      <c r="A389" s="37">
        <v>33239</v>
      </c>
      <c r="B389" s="43">
        <v>68.2</v>
      </c>
      <c r="C389" s="29"/>
      <c r="D389" s="43">
        <v>66.099999999999994</v>
      </c>
    </row>
  </sheetData>
  <mergeCells count="3">
    <mergeCell ref="B4:C4"/>
    <mergeCell ref="O1:Q1"/>
    <mergeCell ref="D4:E4"/>
  </mergeCells>
  <phoneticPr fontId="10" type="noConversion"/>
  <conditionalFormatting sqref="E102:E388 E8:E17">
    <cfRule type="cellIs" dxfId="1062" priority="55" stopIfTrue="1" operator="lessThan">
      <formula>0</formula>
    </cfRule>
    <cfRule type="cellIs" dxfId="1061" priority="56" stopIfTrue="1" operator="greaterThan">
      <formula>0</formula>
    </cfRule>
  </conditionalFormatting>
  <conditionalFormatting sqref="E90:E101">
    <cfRule type="cellIs" dxfId="1060" priority="11" stopIfTrue="1" operator="lessThan">
      <formula>0</formula>
    </cfRule>
    <cfRule type="cellIs" dxfId="1059" priority="12" stopIfTrue="1" operator="greaterThan">
      <formula>0</formula>
    </cfRule>
  </conditionalFormatting>
  <conditionalFormatting sqref="E6:E7 E22:E26">
    <cfRule type="cellIs" dxfId="1058" priority="9" stopIfTrue="1" operator="lessThan">
      <formula>0</formula>
    </cfRule>
    <cfRule type="cellIs" dxfId="1057" priority="10" stopIfTrue="1" operator="greaterThan">
      <formula>0</formula>
    </cfRule>
  </conditionalFormatting>
  <conditionalFormatting sqref="E27:E89">
    <cfRule type="cellIs" dxfId="1056" priority="7" stopIfTrue="1" operator="lessThan">
      <formula>0</formula>
    </cfRule>
    <cfRule type="cellIs" dxfId="1055" priority="8" stopIfTrue="1" operator="greaterThan">
      <formula>0</formula>
    </cfRule>
  </conditionalFormatting>
  <conditionalFormatting sqref="E21">
    <cfRule type="cellIs" dxfId="1054" priority="5" stopIfTrue="1" operator="lessThan">
      <formula>0</formula>
    </cfRule>
    <cfRule type="cellIs" dxfId="1053" priority="6" stopIfTrue="1" operator="greaterThan">
      <formula>0</formula>
    </cfRule>
  </conditionalFormatting>
  <conditionalFormatting sqref="E20">
    <cfRule type="cellIs" dxfId="1052" priority="3" stopIfTrue="1" operator="lessThan">
      <formula>0</formula>
    </cfRule>
    <cfRule type="cellIs" dxfId="1051" priority="4" stopIfTrue="1" operator="greaterThan">
      <formula>0</formula>
    </cfRule>
  </conditionalFormatting>
  <conditionalFormatting sqref="E18:E19">
    <cfRule type="cellIs" dxfId="1050" priority="1" stopIfTrue="1" operator="lessThan">
      <formula>0</formula>
    </cfRule>
    <cfRule type="cellIs" dxfId="1049" priority="2" stopIfTrue="1" operator="greaterThan">
      <formula>0</formula>
    </cfRule>
  </conditionalFormatting>
  <hyperlinks>
    <hyperlink ref="L1:M1" location="Übersicht!A1" display="zurück zur Überischt" xr:uid="{00000000-0004-0000-0100-000000000000}"/>
    <hyperlink ref="A2" r:id="rId1" tooltip="Link zur Fußnote 1" xr:uid="{00000000-0004-0000-0100-000001000000}"/>
    <hyperlink ref="O1:Q1" location="Übersicht!A1" display="zurück zur Überischt" xr:uid="{00000000-0004-0000-0100-000002000000}"/>
  </hyperlinks>
  <pageMargins left="0.78740157499999996" right="0.78740157499999996" top="0.984251969" bottom="0.984251969" header="0.4921259845" footer="0.4921259845"/>
  <pageSetup paperSize="9" orientation="portrait" horizontalDpi="300" verticalDpi="300"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9"/>
  <dimension ref="A1:S415"/>
  <sheetViews>
    <sheetView zoomScale="85" zoomScaleNormal="85" workbookViewId="0">
      <pane xSplit="1" ySplit="8" topLeftCell="B9" activePane="bottomRight" state="frozen"/>
      <selection pane="topRight" activeCell="H12" sqref="H12"/>
      <selection pane="bottomLeft" activeCell="H12" sqref="H12"/>
      <selection pane="bottomRight" activeCell="E17" sqref="E17"/>
    </sheetView>
  </sheetViews>
  <sheetFormatPr baseColWidth="10" defaultColWidth="0" defaultRowHeight="13.8" x14ac:dyDescent="0.3"/>
  <cols>
    <col min="1" max="1" width="10.88671875" style="30" customWidth="1"/>
    <col min="2" max="3" width="18" style="30" customWidth="1"/>
    <col min="4" max="4" width="26.33203125" style="30" customWidth="1"/>
    <col min="5" max="6" width="18.6640625" style="30" customWidth="1"/>
    <col min="7" max="7" width="24.44140625" style="30" customWidth="1"/>
    <col min="8" max="10" width="6.44140625" style="30" bestFit="1" customWidth="1"/>
    <col min="11" max="19" width="11.44140625" style="30" customWidth="1"/>
    <col min="20" max="16384" width="0" style="30" hidden="1"/>
  </cols>
  <sheetData>
    <row r="1" spans="1:19" ht="25.8" x14ac:dyDescent="0.5">
      <c r="A1" s="28" t="s">
        <v>500</v>
      </c>
      <c r="B1" s="28"/>
      <c r="C1" s="28"/>
      <c r="D1" s="28"/>
      <c r="E1" s="28"/>
      <c r="F1" s="28"/>
      <c r="G1" s="28"/>
      <c r="H1" s="28"/>
      <c r="I1" s="28"/>
      <c r="J1" s="28"/>
      <c r="L1" s="63"/>
      <c r="M1" s="63"/>
      <c r="N1" s="63"/>
      <c r="Q1" s="552" t="s">
        <v>268</v>
      </c>
      <c r="R1" s="552"/>
      <c r="S1" s="552"/>
    </row>
    <row r="2" spans="1:19" ht="14.25" customHeight="1" x14ac:dyDescent="0.35">
      <c r="A2" s="32" t="s">
        <v>269</v>
      </c>
      <c r="B2" s="174"/>
      <c r="C2" s="174"/>
      <c r="D2" s="174"/>
      <c r="E2" s="174"/>
      <c r="F2" s="174"/>
      <c r="G2" s="174"/>
    </row>
    <row r="3" spans="1:19" ht="14.25" customHeight="1" x14ac:dyDescent="0.3">
      <c r="B3" s="29"/>
      <c r="C3" s="29"/>
      <c r="D3" s="29"/>
      <c r="E3" s="29"/>
      <c r="F3" s="29"/>
      <c r="G3" s="29"/>
    </row>
    <row r="4" spans="1:19" ht="14.25" customHeight="1" x14ac:dyDescent="0.3">
      <c r="A4" s="47"/>
      <c r="B4" s="577" t="s">
        <v>501</v>
      </c>
      <c r="C4" s="577"/>
      <c r="D4" s="577"/>
      <c r="E4" s="577" t="s">
        <v>502</v>
      </c>
      <c r="F4" s="577"/>
      <c r="G4" s="577"/>
      <c r="H4" s="578" t="s">
        <v>503</v>
      </c>
      <c r="I4" s="578"/>
      <c r="J4" s="578"/>
    </row>
    <row r="5" spans="1:19" s="133" customFormat="1" ht="26.25" customHeight="1" x14ac:dyDescent="0.3">
      <c r="A5" s="175" t="s">
        <v>504</v>
      </c>
      <c r="B5" s="176" t="s">
        <v>505</v>
      </c>
      <c r="C5" s="176" t="s">
        <v>506</v>
      </c>
      <c r="D5" s="176" t="s">
        <v>507</v>
      </c>
      <c r="E5" s="177" t="s">
        <v>505</v>
      </c>
      <c r="F5" s="177" t="s">
        <v>508</v>
      </c>
      <c r="G5" s="177" t="s">
        <v>509</v>
      </c>
      <c r="H5" s="34"/>
      <c r="I5" s="34"/>
      <c r="J5" s="34"/>
    </row>
    <row r="6" spans="1:19" s="133" customFormat="1" x14ac:dyDescent="0.3">
      <c r="A6" s="30" t="s">
        <v>510</v>
      </c>
      <c r="B6" s="29">
        <f>MAX(B9:B392)</f>
        <v>109.9</v>
      </c>
      <c r="C6" s="29">
        <f>MAX(C9:C392)</f>
        <v>117.8</v>
      </c>
      <c r="D6" s="29">
        <f t="shared" ref="D6:J6" si="0">MAX(D9:D392)</f>
        <v>109.2</v>
      </c>
      <c r="E6" s="29">
        <f t="shared" si="0"/>
        <v>29.6</v>
      </c>
      <c r="F6" s="29">
        <f t="shared" si="0"/>
        <v>46.7</v>
      </c>
      <c r="G6" s="29">
        <f t="shared" si="0"/>
        <v>22.5</v>
      </c>
      <c r="H6" s="29">
        <f t="shared" si="0"/>
        <v>7.5999999999999943</v>
      </c>
      <c r="I6" s="29">
        <f t="shared" si="0"/>
        <v>9.3999999999999915</v>
      </c>
      <c r="J6" s="29">
        <f t="shared" si="0"/>
        <v>9.5</v>
      </c>
    </row>
    <row r="7" spans="1:19" s="133" customFormat="1" x14ac:dyDescent="0.3">
      <c r="A7" s="30" t="s">
        <v>511</v>
      </c>
      <c r="B7" s="29">
        <f>MIN(B9:B392)</f>
        <v>75.5</v>
      </c>
      <c r="C7" s="29">
        <f t="shared" ref="C7:J7" si="1">MIN(C9:C392)</f>
        <v>77.2</v>
      </c>
      <c r="D7" s="29">
        <f t="shared" si="1"/>
        <v>72</v>
      </c>
      <c r="E7" s="29">
        <f t="shared" si="1"/>
        <v>-34.9</v>
      </c>
      <c r="F7" s="29">
        <f t="shared" si="1"/>
        <v>-40.1</v>
      </c>
      <c r="G7" s="29">
        <f t="shared" si="1"/>
        <v>-49.1</v>
      </c>
      <c r="H7" s="29">
        <f t="shared" si="1"/>
        <v>-11.299999999999997</v>
      </c>
      <c r="I7" s="29">
        <f t="shared" si="1"/>
        <v>-13.600000000000009</v>
      </c>
      <c r="J7" s="29">
        <f t="shared" si="1"/>
        <v>-16.299999999999997</v>
      </c>
    </row>
    <row r="8" spans="1:19" s="179" customFormat="1" x14ac:dyDescent="0.3">
      <c r="A8" s="73" t="s">
        <v>512</v>
      </c>
      <c r="B8" s="178">
        <f>AVERAGE(B9:B392)</f>
        <v>97.716931216931215</v>
      </c>
      <c r="C8" s="178">
        <f t="shared" ref="C8:J8" si="2">AVERAGE(C9:C392)</f>
        <v>97.285185185185213</v>
      </c>
      <c r="D8" s="178">
        <f t="shared" si="2"/>
        <v>98.247089947089947</v>
      </c>
      <c r="E8" s="178">
        <f t="shared" si="2"/>
        <v>2.6208994708994755</v>
      </c>
      <c r="F8" s="178">
        <f t="shared" si="2"/>
        <v>5.2833333333333412</v>
      </c>
      <c r="G8" s="178">
        <f t="shared" si="2"/>
        <v>0.39179894179894043</v>
      </c>
      <c r="H8" s="178">
        <f t="shared" si="2"/>
        <v>-4.1114058355437702E-2</v>
      </c>
      <c r="I8" s="178">
        <f t="shared" si="2"/>
        <v>5.915119363395225E-2</v>
      </c>
      <c r="J8" s="178">
        <f t="shared" si="2"/>
        <v>-0.13766578249336867</v>
      </c>
    </row>
    <row r="9" spans="1:19" s="133" customFormat="1" x14ac:dyDescent="0.3">
      <c r="A9" s="37">
        <v>44896</v>
      </c>
      <c r="B9" s="180"/>
      <c r="C9" s="180"/>
      <c r="D9" s="180"/>
      <c r="E9" s="180"/>
      <c r="F9" s="180"/>
      <c r="G9" s="180"/>
      <c r="H9" s="44"/>
      <c r="I9" s="38"/>
      <c r="J9" s="44"/>
    </row>
    <row r="10" spans="1:19" s="133" customFormat="1" x14ac:dyDescent="0.3">
      <c r="A10" s="37">
        <v>44866</v>
      </c>
      <c r="B10" s="180"/>
      <c r="C10" s="180"/>
      <c r="D10" s="180"/>
      <c r="E10" s="180"/>
      <c r="F10" s="180"/>
      <c r="G10" s="180"/>
      <c r="H10" s="44"/>
      <c r="I10" s="38"/>
      <c r="J10" s="44"/>
    </row>
    <row r="11" spans="1:19" s="133" customFormat="1" x14ac:dyDescent="0.3">
      <c r="A11" s="37">
        <v>44835</v>
      </c>
      <c r="B11" s="180"/>
      <c r="C11" s="180"/>
      <c r="D11" s="180"/>
      <c r="E11" s="180"/>
      <c r="F11" s="180"/>
      <c r="G11" s="180"/>
      <c r="H11" s="44"/>
      <c r="I11" s="38"/>
      <c r="J11" s="44"/>
    </row>
    <row r="12" spans="1:19" s="133" customFormat="1" x14ac:dyDescent="0.3">
      <c r="A12" s="37">
        <v>44805</v>
      </c>
      <c r="B12" s="180"/>
      <c r="C12" s="180"/>
      <c r="D12" s="180"/>
      <c r="E12" s="180"/>
      <c r="F12" s="180"/>
      <c r="G12" s="180"/>
      <c r="H12" s="44"/>
      <c r="I12" s="38"/>
      <c r="J12" s="44"/>
    </row>
    <row r="13" spans="1:19" s="133" customFormat="1" x14ac:dyDescent="0.3">
      <c r="A13" s="37">
        <v>44774</v>
      </c>
      <c r="B13" s="180"/>
      <c r="C13" s="180"/>
      <c r="D13" s="180"/>
      <c r="E13" s="180"/>
      <c r="F13" s="180"/>
      <c r="G13" s="180"/>
      <c r="H13" s="44"/>
      <c r="I13" s="38"/>
      <c r="J13" s="44"/>
    </row>
    <row r="14" spans="1:19" s="133" customFormat="1" x14ac:dyDescent="0.3">
      <c r="A14" s="37">
        <v>44743</v>
      </c>
      <c r="B14" s="180"/>
      <c r="C14" s="180"/>
      <c r="D14" s="180"/>
      <c r="E14" s="180"/>
      <c r="F14" s="180"/>
      <c r="G14" s="180"/>
      <c r="H14" s="44"/>
      <c r="I14" s="38"/>
      <c r="J14" s="44"/>
    </row>
    <row r="15" spans="1:19" s="133" customFormat="1" x14ac:dyDescent="0.3">
      <c r="A15" s="37">
        <v>44713</v>
      </c>
      <c r="B15" s="180">
        <v>92.3</v>
      </c>
      <c r="C15" s="180">
        <v>99.3</v>
      </c>
      <c r="D15" s="180">
        <v>85.8</v>
      </c>
      <c r="E15" s="180">
        <v>1.8</v>
      </c>
      <c r="F15" s="180">
        <v>26.4</v>
      </c>
      <c r="G15" s="180">
        <v>-20.100000000000001</v>
      </c>
      <c r="H15" s="44">
        <f t="shared" ref="H15" si="3">B15-B28</f>
        <v>-6.6000000000000085</v>
      </c>
      <c r="I15" s="38">
        <f t="shared" ref="I15" si="4">C15-C28</f>
        <v>3.5999999999999943</v>
      </c>
      <c r="J15" s="44">
        <f t="shared" ref="J15" si="5">D15-D28</f>
        <v>-16.299999999999997</v>
      </c>
    </row>
    <row r="16" spans="1:19" s="133" customFormat="1" x14ac:dyDescent="0.3">
      <c r="A16" s="37">
        <v>44682</v>
      </c>
      <c r="B16" s="180">
        <v>93</v>
      </c>
      <c r="C16" s="180">
        <v>99.6</v>
      </c>
      <c r="D16" s="180">
        <v>86.9</v>
      </c>
      <c r="E16" s="180">
        <v>3.4</v>
      </c>
      <c r="F16" s="180">
        <v>27</v>
      </c>
      <c r="G16" s="180">
        <v>-17.8</v>
      </c>
      <c r="H16" s="44">
        <f t="shared" ref="H16" si="6">B16-B29</f>
        <v>-3.5999999999999943</v>
      </c>
      <c r="I16" s="38">
        <f t="shared" ref="I16" si="7">C16-C29</f>
        <v>5.3999999999999915</v>
      </c>
      <c r="J16" s="44">
        <f t="shared" ref="J16" si="8">D16-D29</f>
        <v>-12.099999999999994</v>
      </c>
    </row>
    <row r="17" spans="1:10" s="133" customFormat="1" x14ac:dyDescent="0.3">
      <c r="A17" s="37">
        <v>44652</v>
      </c>
      <c r="B17" s="180">
        <v>91.9</v>
      </c>
      <c r="C17" s="180">
        <v>97.4</v>
      </c>
      <c r="D17" s="180">
        <v>86.8</v>
      </c>
      <c r="E17" s="180">
        <v>1</v>
      </c>
      <c r="F17" s="180">
        <v>21.9</v>
      </c>
      <c r="G17" s="180">
        <v>-18</v>
      </c>
      <c r="H17" s="44">
        <f t="shared" ref="H17" si="9">B17-B30</f>
        <v>-4.8999999999999915</v>
      </c>
      <c r="I17" s="38">
        <f t="shared" ref="I17" si="10">C17-C30</f>
        <v>4.1000000000000085</v>
      </c>
      <c r="J17" s="44">
        <f t="shared" ref="J17" si="11">D17-D30</f>
        <v>-13.700000000000003</v>
      </c>
    </row>
    <row r="18" spans="1:10" s="133" customFormat="1" x14ac:dyDescent="0.3">
      <c r="A18" s="37">
        <v>44621</v>
      </c>
      <c r="B18" s="180">
        <v>90.8</v>
      </c>
      <c r="C18" s="180">
        <v>97.2</v>
      </c>
      <c r="D18" s="180">
        <v>84.9</v>
      </c>
      <c r="E18" s="180">
        <v>-1.5</v>
      </c>
      <c r="F18" s="180">
        <v>21.5</v>
      </c>
      <c r="G18" s="180">
        <v>-22.1</v>
      </c>
      <c r="H18" s="44">
        <f t="shared" ref="H18" si="12">B18-B31</f>
        <v>-1.9000000000000057</v>
      </c>
      <c r="I18" s="38">
        <f t="shared" ref="I18" si="13">C18-C31</f>
        <v>6.2999999999999972</v>
      </c>
      <c r="J18" s="44">
        <f t="shared" ref="J18" si="14">D18-D31</f>
        <v>-9.5999999999999943</v>
      </c>
    </row>
    <row r="19" spans="1:10" s="133" customFormat="1" x14ac:dyDescent="0.3">
      <c r="A19" s="37">
        <v>44593</v>
      </c>
      <c r="B19" s="180">
        <v>98.6</v>
      </c>
      <c r="C19" s="180">
        <v>98.8</v>
      </c>
      <c r="D19" s="180">
        <v>98.3</v>
      </c>
      <c r="E19" s="180">
        <v>15.5</v>
      </c>
      <c r="F19" s="180">
        <v>25.2</v>
      </c>
      <c r="G19" s="180">
        <v>6.1</v>
      </c>
      <c r="H19" s="44">
        <f t="shared" ref="H19" si="15">B19-B32</f>
        <v>7.5999999999999943</v>
      </c>
      <c r="I19" s="38">
        <f t="shared" ref="I19" si="16">C19-C32</f>
        <v>9.3999999999999915</v>
      </c>
      <c r="J19" s="44">
        <f t="shared" ref="J19" si="17">D19-D32</f>
        <v>5.7000000000000028</v>
      </c>
    </row>
    <row r="20" spans="1:10" s="133" customFormat="1" x14ac:dyDescent="0.3">
      <c r="A20" s="37">
        <v>44562</v>
      </c>
      <c r="B20" s="180">
        <v>96.3</v>
      </c>
      <c r="C20" s="180">
        <v>96.5</v>
      </c>
      <c r="D20" s="180">
        <v>96.1</v>
      </c>
      <c r="E20" s="180">
        <v>10.5</v>
      </c>
      <c r="F20" s="180">
        <v>19.899999999999999</v>
      </c>
      <c r="G20" s="180">
        <v>1.4</v>
      </c>
      <c r="H20" s="44">
        <f t="shared" ref="H20" si="18">B20-B33</f>
        <v>3.5</v>
      </c>
      <c r="I20" s="38">
        <f t="shared" ref="I20" si="19">C20-C33</f>
        <v>4.9000000000000057</v>
      </c>
      <c r="J20" s="44">
        <f t="shared" ref="J20" si="20">D20-D33</f>
        <v>2.0999999999999943</v>
      </c>
    </row>
    <row r="21" spans="1:10" s="133" customFormat="1" x14ac:dyDescent="0.3">
      <c r="A21" s="37">
        <v>44531</v>
      </c>
      <c r="B21" s="180">
        <v>94.8</v>
      </c>
      <c r="C21" s="180">
        <v>97.2</v>
      </c>
      <c r="D21" s="180">
        <v>92.5</v>
      </c>
      <c r="E21" s="180">
        <v>7.3</v>
      </c>
      <c r="F21" s="180">
        <v>21.6</v>
      </c>
      <c r="G21" s="180">
        <v>-6</v>
      </c>
      <c r="H21" s="44">
        <f t="shared" ref="H21" si="21">B21-B34</f>
        <v>3.5</v>
      </c>
      <c r="I21" s="38">
        <f t="shared" ref="I21" si="22">C21-C34</f>
        <v>7.1000000000000085</v>
      </c>
      <c r="J21" s="44">
        <f t="shared" ref="J21" si="23">D21-D34</f>
        <v>0</v>
      </c>
    </row>
    <row r="22" spans="1:10" s="133" customFormat="1" x14ac:dyDescent="0.3">
      <c r="A22" s="37">
        <v>44501</v>
      </c>
      <c r="B22" s="110">
        <v>96.8</v>
      </c>
      <c r="C22" s="110">
        <v>99.3</v>
      </c>
      <c r="D22" s="110">
        <v>94.4</v>
      </c>
      <c r="E22" s="110">
        <v>11.6</v>
      </c>
      <c r="F22" s="110">
        <v>26.3</v>
      </c>
      <c r="G22" s="110">
        <v>-2.1</v>
      </c>
      <c r="H22" s="44">
        <f t="shared" ref="H22" si="24">B22-B23</f>
        <v>-1.2999999999999972</v>
      </c>
      <c r="I22" s="38">
        <f t="shared" ref="I22" si="25">C22-C23</f>
        <v>-1.2000000000000028</v>
      </c>
      <c r="J22" s="44">
        <f t="shared" ref="J22" si="26">D22-D23</f>
        <v>-1.2999999999999972</v>
      </c>
    </row>
    <row r="23" spans="1:10" s="133" customFormat="1" x14ac:dyDescent="0.3">
      <c r="A23" s="37">
        <v>44470</v>
      </c>
      <c r="B23" s="110">
        <v>98.1</v>
      </c>
      <c r="C23" s="110">
        <v>100.5</v>
      </c>
      <c r="D23" s="110">
        <v>95.7</v>
      </c>
      <c r="E23" s="110">
        <v>14.4</v>
      </c>
      <c r="F23" s="110">
        <v>29.1</v>
      </c>
      <c r="G23" s="110">
        <v>0.6</v>
      </c>
      <c r="H23" s="44">
        <f t="shared" ref="H23" si="27">B23-B24</f>
        <v>-1.1000000000000085</v>
      </c>
      <c r="I23" s="38">
        <f t="shared" ref="I23" si="28">C23-C24</f>
        <v>-0.29999999999999716</v>
      </c>
      <c r="J23" s="44">
        <f t="shared" ref="J23" si="29">D23-D24</f>
        <v>-2</v>
      </c>
    </row>
    <row r="24" spans="1:10" s="133" customFormat="1" x14ac:dyDescent="0.3">
      <c r="A24" s="37">
        <v>44440</v>
      </c>
      <c r="B24" s="110">
        <v>99.2</v>
      </c>
      <c r="C24" s="110">
        <v>100.8</v>
      </c>
      <c r="D24" s="110">
        <v>97.7</v>
      </c>
      <c r="E24" s="110">
        <v>16.899999999999999</v>
      </c>
      <c r="F24" s="110">
        <v>29.8</v>
      </c>
      <c r="G24" s="110">
        <v>4.7</v>
      </c>
      <c r="H24" s="44">
        <f t="shared" ref="H24" si="30">B24-B25</f>
        <v>-0.70000000000000284</v>
      </c>
      <c r="I24" s="38">
        <f t="shared" ref="I24" si="31">C24-C25</f>
        <v>-1.1000000000000085</v>
      </c>
      <c r="J24" s="44">
        <f t="shared" ref="J24" si="32">D24-D25</f>
        <v>-0.20000000000000284</v>
      </c>
    </row>
    <row r="25" spans="1:10" s="133" customFormat="1" x14ac:dyDescent="0.3">
      <c r="A25" s="37">
        <v>44409</v>
      </c>
      <c r="B25" s="110">
        <v>99.9</v>
      </c>
      <c r="C25" s="110">
        <v>101.9</v>
      </c>
      <c r="D25" s="110">
        <v>97.9</v>
      </c>
      <c r="E25" s="110">
        <v>18.3</v>
      </c>
      <c r="F25" s="110">
        <v>32.299999999999997</v>
      </c>
      <c r="G25" s="110">
        <v>5.2</v>
      </c>
      <c r="H25" s="44">
        <f t="shared" ref="H25:H26" si="33">B25-B26</f>
        <v>-0.89999999999999147</v>
      </c>
      <c r="I25" s="38">
        <f t="shared" ref="I25:I26" si="34">C25-C26</f>
        <v>1</v>
      </c>
      <c r="J25" s="44">
        <f t="shared" ref="J25:J26" si="35">D25-D26</f>
        <v>-2.7999999999999972</v>
      </c>
    </row>
    <row r="26" spans="1:10" s="133" customFormat="1" x14ac:dyDescent="0.3">
      <c r="A26" s="37">
        <v>44378</v>
      </c>
      <c r="B26" s="110">
        <v>100.8</v>
      </c>
      <c r="C26" s="110">
        <v>100.9</v>
      </c>
      <c r="D26" s="110">
        <v>100.7</v>
      </c>
      <c r="E26" s="110">
        <v>20.399999999999999</v>
      </c>
      <c r="F26" s="110">
        <v>30</v>
      </c>
      <c r="G26" s="110">
        <v>11.2</v>
      </c>
      <c r="H26" s="44">
        <f t="shared" si="33"/>
        <v>-0.60000000000000853</v>
      </c>
      <c r="I26" s="38">
        <f t="shared" si="34"/>
        <v>1.2000000000000028</v>
      </c>
      <c r="J26" s="44">
        <f t="shared" si="35"/>
        <v>-2.3999999999999915</v>
      </c>
    </row>
    <row r="27" spans="1:10" s="133" customFormat="1" x14ac:dyDescent="0.3">
      <c r="A27" s="37">
        <v>44348</v>
      </c>
      <c r="B27" s="110">
        <v>101.4</v>
      </c>
      <c r="C27" s="110">
        <v>99.7</v>
      </c>
      <c r="D27" s="110">
        <v>103.1</v>
      </c>
      <c r="E27" s="110">
        <v>21.7</v>
      </c>
      <c r="F27" s="110">
        <v>27.3</v>
      </c>
      <c r="G27" s="110">
        <v>16.2</v>
      </c>
      <c r="H27" s="44">
        <f t="shared" ref="H27" si="36">B27-B28</f>
        <v>2.5</v>
      </c>
      <c r="I27" s="38">
        <f t="shared" ref="I27" si="37">C27-C28</f>
        <v>4</v>
      </c>
      <c r="J27" s="44">
        <f t="shared" ref="J27" si="38">D27-D28</f>
        <v>1</v>
      </c>
    </row>
    <row r="28" spans="1:10" s="133" customFormat="1" x14ac:dyDescent="0.3">
      <c r="A28" s="37">
        <v>44317</v>
      </c>
      <c r="B28" s="110">
        <v>98.9</v>
      </c>
      <c r="C28" s="110">
        <v>95.7</v>
      </c>
      <c r="D28" s="110">
        <v>102.1</v>
      </c>
      <c r="E28" s="110">
        <v>16.100000000000001</v>
      </c>
      <c r="F28" s="110">
        <v>18.100000000000001</v>
      </c>
      <c r="G28" s="110">
        <v>14.1</v>
      </c>
      <c r="H28" s="44">
        <f t="shared" ref="H28" si="39">B28-B29</f>
        <v>2.3000000000000114</v>
      </c>
      <c r="I28" s="38">
        <f t="shared" ref="I28" si="40">C28-C29</f>
        <v>1.5</v>
      </c>
      <c r="J28" s="44">
        <f t="shared" ref="J28" si="41">D28-D29</f>
        <v>3.0999999999999943</v>
      </c>
    </row>
    <row r="29" spans="1:10" s="133" customFormat="1" x14ac:dyDescent="0.3">
      <c r="A29" s="37">
        <v>44287</v>
      </c>
      <c r="B29" s="110">
        <v>96.6</v>
      </c>
      <c r="C29" s="110">
        <v>94.2</v>
      </c>
      <c r="D29" s="110">
        <v>99</v>
      </c>
      <c r="E29" s="110">
        <v>11.1</v>
      </c>
      <c r="F29" s="110">
        <v>14.8</v>
      </c>
      <c r="G29" s="110">
        <v>7.5</v>
      </c>
      <c r="H29" s="44">
        <f t="shared" ref="H29" si="42">B29-B30</f>
        <v>-0.20000000000000284</v>
      </c>
      <c r="I29" s="38">
        <f t="shared" ref="I29" si="43">C29-C30</f>
        <v>0.90000000000000568</v>
      </c>
      <c r="J29" s="44">
        <f t="shared" ref="J29" si="44">D29-D30</f>
        <v>-1.5</v>
      </c>
    </row>
    <row r="30" spans="1:10" s="133" customFormat="1" x14ac:dyDescent="0.3">
      <c r="A30" s="37">
        <v>44256</v>
      </c>
      <c r="B30" s="110">
        <v>96.8</v>
      </c>
      <c r="C30" s="110">
        <v>93.3</v>
      </c>
      <c r="D30" s="110">
        <v>100.5</v>
      </c>
      <c r="E30" s="110">
        <v>11.7</v>
      </c>
      <c r="F30" s="110">
        <v>12.7</v>
      </c>
      <c r="G30" s="110">
        <v>10.6</v>
      </c>
      <c r="H30" s="44">
        <f t="shared" ref="H30" si="45">B30-B31</f>
        <v>4.0999999999999943</v>
      </c>
      <c r="I30" s="38">
        <f t="shared" ref="I30" si="46">C30-C31</f>
        <v>2.3999999999999915</v>
      </c>
      <c r="J30" s="44">
        <f t="shared" ref="J30" si="47">D30-D31</f>
        <v>6</v>
      </c>
    </row>
    <row r="31" spans="1:10" s="133" customFormat="1" x14ac:dyDescent="0.3">
      <c r="A31" s="37">
        <v>44228</v>
      </c>
      <c r="B31" s="110">
        <v>92.7</v>
      </c>
      <c r="C31" s="110">
        <v>90.9</v>
      </c>
      <c r="D31" s="110">
        <v>94.5</v>
      </c>
      <c r="E31" s="110">
        <v>2.6</v>
      </c>
      <c r="F31" s="110">
        <v>7.2</v>
      </c>
      <c r="G31" s="110">
        <v>-1.8</v>
      </c>
      <c r="H31" s="44">
        <f t="shared" ref="H31:H34" si="48">B31-B32</f>
        <v>1.7000000000000028</v>
      </c>
      <c r="I31" s="38">
        <f t="shared" ref="I31:I34" si="49">C31-C32</f>
        <v>1.5</v>
      </c>
      <c r="J31" s="44">
        <f t="shared" ref="J31:J34" si="50">D31-D32</f>
        <v>1.9000000000000057</v>
      </c>
    </row>
    <row r="32" spans="1:10" s="133" customFormat="1" x14ac:dyDescent="0.3">
      <c r="A32" s="37">
        <v>44197</v>
      </c>
      <c r="B32" s="110">
        <v>91</v>
      </c>
      <c r="C32" s="110">
        <v>89.4</v>
      </c>
      <c r="D32" s="110">
        <v>92.6</v>
      </c>
      <c r="E32" s="110">
        <v>-1</v>
      </c>
      <c r="F32" s="110">
        <v>3.9</v>
      </c>
      <c r="G32" s="110">
        <v>-5.8</v>
      </c>
      <c r="H32" s="44">
        <f t="shared" si="48"/>
        <v>-1.7999999999999972</v>
      </c>
      <c r="I32" s="38">
        <f t="shared" si="49"/>
        <v>-2.1999999999999886</v>
      </c>
      <c r="J32" s="44">
        <f t="shared" si="50"/>
        <v>-1.4000000000000057</v>
      </c>
    </row>
    <row r="33" spans="1:10" s="133" customFormat="1" x14ac:dyDescent="0.3">
      <c r="A33" s="37">
        <v>44166</v>
      </c>
      <c r="B33" s="110">
        <v>92.8</v>
      </c>
      <c r="C33" s="110">
        <v>91.6</v>
      </c>
      <c r="D33" s="110">
        <v>94</v>
      </c>
      <c r="E33" s="110">
        <v>2.9</v>
      </c>
      <c r="F33" s="110">
        <v>8.9</v>
      </c>
      <c r="G33" s="110">
        <v>-2.9</v>
      </c>
      <c r="H33" s="44">
        <f t="shared" si="48"/>
        <v>1.5</v>
      </c>
      <c r="I33" s="38">
        <f t="shared" si="49"/>
        <v>1.5</v>
      </c>
      <c r="J33" s="44">
        <f t="shared" si="50"/>
        <v>1.5</v>
      </c>
    </row>
    <row r="34" spans="1:10" s="133" customFormat="1" x14ac:dyDescent="0.3">
      <c r="A34" s="37">
        <v>44136</v>
      </c>
      <c r="B34" s="110">
        <v>91.3</v>
      </c>
      <c r="C34" s="110">
        <v>90.1</v>
      </c>
      <c r="D34" s="110">
        <v>92.5</v>
      </c>
      <c r="E34" s="110">
        <v>-0.5</v>
      </c>
      <c r="F34" s="110">
        <v>5.4</v>
      </c>
      <c r="G34" s="110">
        <v>-6.1</v>
      </c>
      <c r="H34" s="44">
        <f t="shared" si="48"/>
        <v>-1.2999999999999972</v>
      </c>
      <c r="I34" s="38">
        <f t="shared" si="49"/>
        <v>-0.30000000000001137</v>
      </c>
      <c r="J34" s="44">
        <f t="shared" si="50"/>
        <v>-2.2999999999999972</v>
      </c>
    </row>
    <row r="35" spans="1:10" s="133" customFormat="1" x14ac:dyDescent="0.3">
      <c r="A35" s="37">
        <v>44105</v>
      </c>
      <c r="B35" s="110">
        <v>92.6</v>
      </c>
      <c r="C35" s="110">
        <v>90.4</v>
      </c>
      <c r="D35" s="110">
        <v>94.8</v>
      </c>
      <c r="E35" s="110">
        <v>2.4</v>
      </c>
      <c r="F35" s="110">
        <v>6.1</v>
      </c>
      <c r="G35" s="110">
        <v>-1.2</v>
      </c>
      <c r="H35" s="44">
        <f t="shared" ref="H35" si="51">B35-B36</f>
        <v>-0.20000000000000284</v>
      </c>
      <c r="I35" s="38">
        <f t="shared" ref="I35" si="52">C35-C36</f>
        <v>1</v>
      </c>
      <c r="J35" s="44">
        <f t="shared" ref="J35" si="53">D35-D36</f>
        <v>-1.6000000000000085</v>
      </c>
    </row>
    <row r="36" spans="1:10" s="133" customFormat="1" x14ac:dyDescent="0.3">
      <c r="A36" s="37">
        <v>44075</v>
      </c>
      <c r="B36" s="110">
        <v>92.8</v>
      </c>
      <c r="C36" s="110">
        <v>89.4</v>
      </c>
      <c r="D36" s="110">
        <v>96.4</v>
      </c>
      <c r="E36" s="110">
        <v>2.9</v>
      </c>
      <c r="F36" s="110">
        <v>3.8</v>
      </c>
      <c r="G36" s="110">
        <v>2.1</v>
      </c>
      <c r="H36" s="44">
        <f t="shared" ref="H36:H37" si="54">B36-B37</f>
        <v>0.89999999999999147</v>
      </c>
      <c r="I36" s="38">
        <f t="shared" ref="I36:I37" si="55">C36-C37</f>
        <v>1.5</v>
      </c>
      <c r="J36" s="44">
        <f t="shared" ref="J36:J37" si="56">D36-D37</f>
        <v>0.30000000000001137</v>
      </c>
    </row>
    <row r="37" spans="1:10" s="133" customFormat="1" x14ac:dyDescent="0.3">
      <c r="A37" s="37">
        <v>44044</v>
      </c>
      <c r="B37" s="110">
        <v>91.9</v>
      </c>
      <c r="C37" s="110">
        <v>87.9</v>
      </c>
      <c r="D37" s="110">
        <v>96.1</v>
      </c>
      <c r="E37" s="110">
        <v>0.8</v>
      </c>
      <c r="F37" s="110">
        <v>0.3</v>
      </c>
      <c r="G37" s="110">
        <v>1.4</v>
      </c>
      <c r="H37" s="44">
        <f t="shared" si="54"/>
        <v>2.2000000000000028</v>
      </c>
      <c r="I37" s="38">
        <f t="shared" si="55"/>
        <v>3.3000000000000114</v>
      </c>
      <c r="J37" s="44">
        <f t="shared" si="56"/>
        <v>1</v>
      </c>
    </row>
    <row r="38" spans="1:10" s="133" customFormat="1" x14ac:dyDescent="0.3">
      <c r="A38" s="37">
        <v>44013</v>
      </c>
      <c r="B38" s="110">
        <v>89.7</v>
      </c>
      <c r="C38" s="110">
        <v>84.6</v>
      </c>
      <c r="D38" s="110">
        <v>95.1</v>
      </c>
      <c r="E38" s="110">
        <v>-3.8</v>
      </c>
      <c r="F38" s="110">
        <v>-7.1</v>
      </c>
      <c r="G38" s="110">
        <v>-0.5</v>
      </c>
      <c r="H38" s="44">
        <f t="shared" ref="H38" si="57">B38-B39</f>
        <v>4.2000000000000028</v>
      </c>
      <c r="I38" s="38">
        <f t="shared" ref="I38" si="58">C38-C39</f>
        <v>3.6999999999999886</v>
      </c>
      <c r="J38" s="44">
        <f t="shared" ref="J38" si="59">D38-D39</f>
        <v>4.6999999999999886</v>
      </c>
    </row>
    <row r="39" spans="1:10" s="133" customFormat="1" x14ac:dyDescent="0.3">
      <c r="A39" s="37">
        <v>43983</v>
      </c>
      <c r="B39" s="110">
        <v>85.5</v>
      </c>
      <c r="C39" s="110">
        <v>80.900000000000006</v>
      </c>
      <c r="D39" s="110">
        <v>90.4</v>
      </c>
      <c r="E39" s="110">
        <v>-13.1</v>
      </c>
      <c r="F39" s="110">
        <v>-15.7</v>
      </c>
      <c r="G39" s="110">
        <v>-10.5</v>
      </c>
      <c r="H39" s="44">
        <f t="shared" ref="H39" si="60">B39-B40</f>
        <v>5.5</v>
      </c>
      <c r="I39" s="38">
        <f t="shared" ref="I39" si="61">C39-C40</f>
        <v>2.3000000000000114</v>
      </c>
      <c r="J39" s="44">
        <f t="shared" ref="J39" si="62">D39-D40</f>
        <v>8.9000000000000057</v>
      </c>
    </row>
    <row r="40" spans="1:10" s="133" customFormat="1" x14ac:dyDescent="0.3">
      <c r="A40" s="37">
        <v>43952</v>
      </c>
      <c r="B40" s="110">
        <v>80</v>
      </c>
      <c r="C40" s="110">
        <v>78.599999999999994</v>
      </c>
      <c r="D40" s="110">
        <v>81.5</v>
      </c>
      <c r="E40" s="110">
        <v>-25.1</v>
      </c>
      <c r="F40" s="110">
        <v>-20.9</v>
      </c>
      <c r="G40" s="110">
        <v>-29.1</v>
      </c>
      <c r="H40" s="44">
        <f t="shared" ref="H40" si="63">B40-B41</f>
        <v>4.5</v>
      </c>
      <c r="I40" s="38">
        <f t="shared" ref="I40" si="64">C40-C41</f>
        <v>-0.70000000000000284</v>
      </c>
      <c r="J40" s="44">
        <f t="shared" ref="J40" si="65">D40-D41</f>
        <v>9.5</v>
      </c>
    </row>
    <row r="41" spans="1:10" s="133" customFormat="1" x14ac:dyDescent="0.3">
      <c r="A41" s="37">
        <v>43922</v>
      </c>
      <c r="B41" s="110">
        <v>75.5</v>
      </c>
      <c r="C41" s="110">
        <v>79.3</v>
      </c>
      <c r="D41" s="110">
        <v>72</v>
      </c>
      <c r="E41" s="110">
        <v>-34.9</v>
      </c>
      <c r="F41" s="110">
        <v>-19.3</v>
      </c>
      <c r="G41" s="110">
        <v>-49.1</v>
      </c>
      <c r="H41" s="44">
        <f t="shared" ref="H41" si="66">B41-B42</f>
        <v>-11.299999999999997</v>
      </c>
      <c r="I41" s="38">
        <f t="shared" ref="I41" si="67">C41-C42</f>
        <v>-13.600000000000009</v>
      </c>
      <c r="J41" s="44">
        <f t="shared" ref="J41" si="68">D41-D42</f>
        <v>-9.2000000000000028</v>
      </c>
    </row>
    <row r="42" spans="1:10" s="133" customFormat="1" x14ac:dyDescent="0.3">
      <c r="A42" s="37">
        <v>43891</v>
      </c>
      <c r="B42" s="110">
        <v>86.8</v>
      </c>
      <c r="C42" s="110">
        <v>92.9</v>
      </c>
      <c r="D42" s="110">
        <v>81.2</v>
      </c>
      <c r="E42" s="110">
        <v>-10.199999999999999</v>
      </c>
      <c r="F42" s="110">
        <v>11.7</v>
      </c>
      <c r="G42" s="110">
        <v>-29.8</v>
      </c>
      <c r="H42" s="44">
        <f t="shared" ref="H42:H43" si="69">B42-B43</f>
        <v>-9.1000000000000085</v>
      </c>
      <c r="I42" s="38">
        <f t="shared" ref="I42:I43" si="70">C42-C43</f>
        <v>-5.8999999999999915</v>
      </c>
      <c r="J42" s="44">
        <f t="shared" ref="J42:J43" si="71">D42-D43</f>
        <v>-11.899999999999991</v>
      </c>
    </row>
    <row r="43" spans="1:10" s="133" customFormat="1" x14ac:dyDescent="0.3">
      <c r="A43" s="37">
        <v>43862</v>
      </c>
      <c r="B43" s="110">
        <v>95.9</v>
      </c>
      <c r="C43" s="110">
        <v>98.8</v>
      </c>
      <c r="D43" s="110">
        <v>93.1</v>
      </c>
      <c r="E43" s="110">
        <v>9.6999999999999993</v>
      </c>
      <c r="F43" s="110">
        <v>25.3</v>
      </c>
      <c r="G43" s="110">
        <v>-4.9000000000000004</v>
      </c>
      <c r="H43" s="44">
        <f t="shared" si="69"/>
        <v>-0.29999999999999716</v>
      </c>
      <c r="I43" s="38">
        <f t="shared" si="70"/>
        <v>-0.70000000000000284</v>
      </c>
      <c r="J43" s="44">
        <f t="shared" si="71"/>
        <v>9.9999999999994316E-2</v>
      </c>
    </row>
    <row r="44" spans="1:10" s="133" customFormat="1" x14ac:dyDescent="0.3">
      <c r="A44" s="37">
        <v>43831</v>
      </c>
      <c r="B44" s="110">
        <v>96.2</v>
      </c>
      <c r="C44" s="110">
        <v>99.5</v>
      </c>
      <c r="D44" s="110">
        <v>93</v>
      </c>
      <c r="E44" s="110">
        <v>10.3</v>
      </c>
      <c r="F44" s="110">
        <v>26.8</v>
      </c>
      <c r="G44" s="110">
        <v>-5</v>
      </c>
      <c r="H44" s="44">
        <f t="shared" ref="H44:H45" si="72">B44-B45</f>
        <v>0</v>
      </c>
      <c r="I44" s="38">
        <f t="shared" ref="I44:I45" si="73">C44-C45</f>
        <v>0.59999999999999432</v>
      </c>
      <c r="J44" s="44">
        <f t="shared" ref="J44:J45" si="74">D44-D45</f>
        <v>-0.5</v>
      </c>
    </row>
    <row r="45" spans="1:10" s="133" customFormat="1" x14ac:dyDescent="0.3">
      <c r="A45" s="37">
        <v>43800</v>
      </c>
      <c r="B45" s="110">
        <v>96.2</v>
      </c>
      <c r="C45" s="110">
        <v>98.9</v>
      </c>
      <c r="D45" s="110">
        <v>93.5</v>
      </c>
      <c r="E45" s="110">
        <v>10.3</v>
      </c>
      <c r="F45" s="110">
        <v>25.5</v>
      </c>
      <c r="G45" s="110">
        <v>-3.9</v>
      </c>
      <c r="H45" s="44">
        <f t="shared" si="72"/>
        <v>1.2000000000000028</v>
      </c>
      <c r="I45" s="38">
        <f t="shared" si="73"/>
        <v>0.90000000000000568</v>
      </c>
      <c r="J45" s="44">
        <f t="shared" si="74"/>
        <v>1.5</v>
      </c>
    </row>
    <row r="46" spans="1:10" s="133" customFormat="1" x14ac:dyDescent="0.3">
      <c r="A46" s="37">
        <v>43770</v>
      </c>
      <c r="B46" s="110">
        <v>95</v>
      </c>
      <c r="C46" s="110">
        <v>98</v>
      </c>
      <c r="D46" s="110">
        <v>92</v>
      </c>
      <c r="E46" s="110">
        <v>7.6</v>
      </c>
      <c r="F46" s="110">
        <v>23.5</v>
      </c>
      <c r="G46" s="110">
        <v>-7.1</v>
      </c>
      <c r="H46" s="44">
        <f t="shared" ref="H46" si="75">B46-B47</f>
        <v>0.59999999999999432</v>
      </c>
      <c r="I46" s="38">
        <f t="shared" ref="I46" si="76">C46-C47</f>
        <v>9.9999999999994316E-2</v>
      </c>
      <c r="J46" s="44">
        <f t="shared" ref="J46" si="77">D46-D47</f>
        <v>0.90000000000000568</v>
      </c>
    </row>
    <row r="47" spans="1:10" s="133" customFormat="1" x14ac:dyDescent="0.3">
      <c r="A47" s="37">
        <v>43739</v>
      </c>
      <c r="B47" s="110">
        <v>94.4</v>
      </c>
      <c r="C47" s="110">
        <v>97.9</v>
      </c>
      <c r="D47" s="110">
        <v>91.1</v>
      </c>
      <c r="E47" s="110">
        <v>6.4</v>
      </c>
      <c r="F47" s="110">
        <v>23.1</v>
      </c>
      <c r="G47" s="110">
        <v>-8.9</v>
      </c>
      <c r="H47" s="44">
        <f t="shared" ref="H47" si="78">B47-B48</f>
        <v>0.20000000000000284</v>
      </c>
      <c r="I47" s="38">
        <f t="shared" ref="I47" si="79">C47-C48</f>
        <v>-0.79999999999999716</v>
      </c>
      <c r="J47" s="44">
        <f t="shared" ref="J47" si="80">D47-D48</f>
        <v>1.1999999999999886</v>
      </c>
    </row>
    <row r="48" spans="1:10" s="133" customFormat="1" x14ac:dyDescent="0.3">
      <c r="A48" s="37">
        <v>43709</v>
      </c>
      <c r="B48" s="110">
        <v>94.2</v>
      </c>
      <c r="C48" s="110">
        <v>98.7</v>
      </c>
      <c r="D48" s="110">
        <v>89.9</v>
      </c>
      <c r="E48" s="110">
        <v>6</v>
      </c>
      <c r="F48" s="110">
        <v>25</v>
      </c>
      <c r="G48" s="110">
        <v>-11.5</v>
      </c>
      <c r="H48" s="44">
        <f t="shared" ref="H48" si="81">B48-B49</f>
        <v>0.20000000000000284</v>
      </c>
      <c r="I48" s="38">
        <f t="shared" ref="I48" si="82">C48-C49</f>
        <v>1.2000000000000028</v>
      </c>
      <c r="J48" s="44">
        <f t="shared" ref="J48" si="83">D48-D49</f>
        <v>-0.59999999999999432</v>
      </c>
    </row>
    <row r="49" spans="1:10" s="133" customFormat="1" x14ac:dyDescent="0.3">
      <c r="A49" s="37">
        <v>43678</v>
      </c>
      <c r="B49" s="110">
        <v>94</v>
      </c>
      <c r="C49" s="110">
        <v>97.5</v>
      </c>
      <c r="D49" s="110">
        <v>90.5</v>
      </c>
      <c r="E49" s="110">
        <v>5.4</v>
      </c>
      <c r="F49" s="110">
        <v>22.3</v>
      </c>
      <c r="G49" s="110">
        <v>-10.3</v>
      </c>
      <c r="H49" s="44">
        <f t="shared" ref="H49" si="84">B49-B50</f>
        <v>-1.5999999999999943</v>
      </c>
      <c r="I49" s="38">
        <f t="shared" ref="I49" si="85">C49-C50</f>
        <v>-2.9000000000000057</v>
      </c>
      <c r="J49" s="44">
        <f t="shared" ref="J49" si="86">D49-D50</f>
        <v>-0.5</v>
      </c>
    </row>
    <row r="50" spans="1:10" s="133" customFormat="1" x14ac:dyDescent="0.3">
      <c r="A50" s="37">
        <v>43647</v>
      </c>
      <c r="B50" s="110">
        <v>95.6</v>
      </c>
      <c r="C50" s="110">
        <v>100.4</v>
      </c>
      <c r="D50" s="110">
        <v>91</v>
      </c>
      <c r="E50" s="110">
        <v>8.9</v>
      </c>
      <c r="F50" s="110">
        <v>28.8</v>
      </c>
      <c r="G50" s="110">
        <v>-9.3000000000000007</v>
      </c>
      <c r="H50" s="44">
        <f t="shared" ref="H50" si="87">B50-B51</f>
        <v>-1.3000000000000114</v>
      </c>
      <c r="I50" s="38">
        <f t="shared" ref="I50" si="88">C50-C51</f>
        <v>-0.69999999999998863</v>
      </c>
      <c r="J50" s="44">
        <f t="shared" ref="J50" si="89">D50-D51</f>
        <v>-1.9000000000000057</v>
      </c>
    </row>
    <row r="51" spans="1:10" s="133" customFormat="1" x14ac:dyDescent="0.3">
      <c r="A51" s="37">
        <v>43617</v>
      </c>
      <c r="B51" s="110">
        <v>96.9</v>
      </c>
      <c r="C51" s="110">
        <v>101.1</v>
      </c>
      <c r="D51" s="110">
        <v>92.9</v>
      </c>
      <c r="E51" s="110">
        <v>11.9</v>
      </c>
      <c r="F51" s="110">
        <v>30.4</v>
      </c>
      <c r="G51" s="110">
        <v>-5.0999999999999996</v>
      </c>
      <c r="H51" s="44">
        <f t="shared" ref="H51" si="90">B51-B52</f>
        <v>-2</v>
      </c>
      <c r="I51" s="38">
        <f t="shared" ref="I51" si="91">C51-C52</f>
        <v>-0.70000000000000284</v>
      </c>
      <c r="J51" s="44">
        <f t="shared" ref="J51" si="92">D51-D52</f>
        <v>-3.2999999999999972</v>
      </c>
    </row>
    <row r="52" spans="1:10" s="133" customFormat="1" x14ac:dyDescent="0.3">
      <c r="A52" s="37">
        <v>43586</v>
      </c>
      <c r="B52" s="110">
        <v>98.9</v>
      </c>
      <c r="C52" s="110">
        <v>101.8</v>
      </c>
      <c r="D52" s="110">
        <v>96.2</v>
      </c>
      <c r="E52" s="110">
        <v>16.3</v>
      </c>
      <c r="F52" s="110">
        <v>32.1</v>
      </c>
      <c r="G52" s="110">
        <v>1.6</v>
      </c>
      <c r="H52" s="44">
        <f t="shared" ref="H52" si="93">B52-B53</f>
        <v>-2.1999999999999886</v>
      </c>
      <c r="I52" s="38">
        <f t="shared" ref="I52" si="94">C52-C53</f>
        <v>-2.6000000000000085</v>
      </c>
      <c r="J52" s="44">
        <f t="shared" ref="J52" si="95">D52-D53</f>
        <v>-1.5999999999999943</v>
      </c>
    </row>
    <row r="53" spans="1:10" s="133" customFormat="1" x14ac:dyDescent="0.3">
      <c r="A53" s="37">
        <v>43556</v>
      </c>
      <c r="B53" s="110">
        <v>101.1</v>
      </c>
      <c r="C53" s="110">
        <v>104.4</v>
      </c>
      <c r="D53" s="110">
        <v>97.8</v>
      </c>
      <c r="E53" s="110">
        <v>21</v>
      </c>
      <c r="F53" s="110">
        <v>38</v>
      </c>
      <c r="G53" s="110">
        <v>5.0999999999999996</v>
      </c>
      <c r="H53" s="44">
        <f t="shared" ref="H53" si="96">B53-B54</f>
        <v>0.5</v>
      </c>
      <c r="I53" s="38">
        <f t="shared" ref="I53" si="97">C53-C54</f>
        <v>0.30000000000001137</v>
      </c>
      <c r="J53" s="44">
        <f t="shared" ref="J53" si="98">D53-D54</f>
        <v>0.59999999999999432</v>
      </c>
    </row>
    <row r="54" spans="1:10" s="133" customFormat="1" x14ac:dyDescent="0.3">
      <c r="A54" s="37">
        <v>43525</v>
      </c>
      <c r="B54" s="110">
        <v>100.6</v>
      </c>
      <c r="C54" s="110">
        <v>104.1</v>
      </c>
      <c r="D54" s="110">
        <v>97.2</v>
      </c>
      <c r="E54" s="110">
        <v>19.899999999999999</v>
      </c>
      <c r="F54" s="110">
        <v>37.299999999999997</v>
      </c>
      <c r="G54" s="110">
        <v>3.7</v>
      </c>
      <c r="H54" s="44">
        <f t="shared" ref="H54" si="99">B54-B55</f>
        <v>2</v>
      </c>
      <c r="I54" s="38">
        <f t="shared" ref="I54" si="100">C54-C55</f>
        <v>0.59999999999999432</v>
      </c>
      <c r="J54" s="44">
        <f t="shared" ref="J54" si="101">D54-D55</f>
        <v>3.2000000000000028</v>
      </c>
    </row>
    <row r="55" spans="1:10" s="133" customFormat="1" x14ac:dyDescent="0.3">
      <c r="A55" s="37">
        <v>43497</v>
      </c>
      <c r="B55" s="110">
        <v>98.6</v>
      </c>
      <c r="C55" s="110">
        <v>103.5</v>
      </c>
      <c r="D55" s="110">
        <v>94</v>
      </c>
      <c r="E55" s="110">
        <v>15.6</v>
      </c>
      <c r="F55" s="110">
        <v>35.9</v>
      </c>
      <c r="G55" s="110">
        <v>-2.9</v>
      </c>
      <c r="H55" s="44">
        <f t="shared" ref="H55" si="102">B55-B56</f>
        <v>-1.3000000000000114</v>
      </c>
      <c r="I55" s="38">
        <f t="shared" ref="I55" si="103">C55-C56</f>
        <v>-1.2000000000000028</v>
      </c>
      <c r="J55" s="44">
        <f t="shared" ref="J55" si="104">D55-D56</f>
        <v>-1.2999999999999972</v>
      </c>
    </row>
    <row r="56" spans="1:10" s="133" customFormat="1" x14ac:dyDescent="0.3">
      <c r="A56" s="37">
        <v>43466</v>
      </c>
      <c r="B56" s="110">
        <v>99.9</v>
      </c>
      <c r="C56" s="110">
        <v>104.7</v>
      </c>
      <c r="D56" s="110">
        <v>95.3</v>
      </c>
      <c r="E56" s="110">
        <v>18.399999999999999</v>
      </c>
      <c r="F56" s="110">
        <v>38.700000000000003</v>
      </c>
      <c r="G56" s="110">
        <v>-0.2</v>
      </c>
      <c r="H56" s="44">
        <f t="shared" ref="H56:J57" si="105">B56-B57</f>
        <v>-1</v>
      </c>
      <c r="I56" s="38">
        <f t="shared" si="105"/>
        <v>-0.29999999999999716</v>
      </c>
      <c r="J56" s="44">
        <f t="shared" si="105"/>
        <v>-1.7000000000000028</v>
      </c>
    </row>
    <row r="57" spans="1:10" s="133" customFormat="1" x14ac:dyDescent="0.3">
      <c r="A57" s="37">
        <v>43435</v>
      </c>
      <c r="B57" s="110">
        <v>100.9</v>
      </c>
      <c r="C57" s="110">
        <v>105</v>
      </c>
      <c r="D57" s="110">
        <v>97</v>
      </c>
      <c r="E57" s="110">
        <v>20.6</v>
      </c>
      <c r="F57" s="110">
        <v>39.4</v>
      </c>
      <c r="G57" s="110">
        <v>3.3</v>
      </c>
      <c r="H57" s="44">
        <f t="shared" si="105"/>
        <v>-1.0999999999999943</v>
      </c>
      <c r="I57" s="38">
        <f t="shared" si="105"/>
        <v>-0.90000000000000568</v>
      </c>
      <c r="J57" s="44">
        <f t="shared" si="105"/>
        <v>-1.2000000000000028</v>
      </c>
    </row>
    <row r="58" spans="1:10" s="133" customFormat="1" x14ac:dyDescent="0.3">
      <c r="A58" s="37">
        <v>43405</v>
      </c>
      <c r="B58" s="110">
        <v>102</v>
      </c>
      <c r="C58" s="110">
        <v>105.9</v>
      </c>
      <c r="D58" s="110">
        <v>98.2</v>
      </c>
      <c r="E58" s="110">
        <v>22.9</v>
      </c>
      <c r="F58" s="110">
        <v>41.3</v>
      </c>
      <c r="G58" s="110">
        <v>5.9</v>
      </c>
      <c r="H58" s="44">
        <f t="shared" ref="H58" si="106">B58-B59</f>
        <v>-0.40000000000000568</v>
      </c>
      <c r="I58" s="38">
        <f t="shared" ref="I58" si="107">C58-C59</f>
        <v>-0.19999999999998863</v>
      </c>
      <c r="J58" s="44">
        <f t="shared" ref="J58" si="108">D58-D59</f>
        <v>-0.70000000000000284</v>
      </c>
    </row>
    <row r="59" spans="1:10" s="133" customFormat="1" x14ac:dyDescent="0.3">
      <c r="A59" s="37">
        <v>43374</v>
      </c>
      <c r="B59" s="110">
        <v>102.4</v>
      </c>
      <c r="C59" s="110">
        <v>106.1</v>
      </c>
      <c r="D59" s="110">
        <v>98.9</v>
      </c>
      <c r="E59" s="110">
        <v>23.9</v>
      </c>
      <c r="F59" s="110">
        <v>41.8</v>
      </c>
      <c r="G59" s="110">
        <v>7.4</v>
      </c>
      <c r="H59" s="44">
        <f t="shared" ref="H59" si="109">B59-B60</f>
        <v>-0.89999999999999147</v>
      </c>
      <c r="I59" s="38">
        <f t="shared" ref="I59" si="110">C59-C60</f>
        <v>-0.90000000000000568</v>
      </c>
      <c r="J59" s="44">
        <f t="shared" ref="J59" si="111">D59-D60</f>
        <v>-0.79999999999999716</v>
      </c>
    </row>
    <row r="60" spans="1:10" s="133" customFormat="1" x14ac:dyDescent="0.3">
      <c r="A60" s="37">
        <v>43344</v>
      </c>
      <c r="B60" s="110">
        <v>103.3</v>
      </c>
      <c r="C60" s="110">
        <v>107</v>
      </c>
      <c r="D60" s="110">
        <v>99.7</v>
      </c>
      <c r="E60" s="110">
        <v>25.8</v>
      </c>
      <c r="F60" s="110">
        <v>43.9</v>
      </c>
      <c r="G60" s="110">
        <v>9</v>
      </c>
      <c r="H60" s="44">
        <f t="shared" ref="H60:H65" si="112">B60-B61</f>
        <v>-0.29999999999999716</v>
      </c>
      <c r="I60" s="38">
        <f t="shared" ref="I60" si="113">C60-C61</f>
        <v>-9.9999999999994316E-2</v>
      </c>
      <c r="J60" s="44">
        <f t="shared" ref="J60" si="114">D60-D61</f>
        <v>-0.5</v>
      </c>
    </row>
    <row r="61" spans="1:10" s="133" customFormat="1" x14ac:dyDescent="0.3">
      <c r="A61" s="37">
        <v>43313</v>
      </c>
      <c r="B61" s="110">
        <v>103.6</v>
      </c>
      <c r="C61" s="110">
        <v>107.1</v>
      </c>
      <c r="D61" s="110">
        <v>100.2</v>
      </c>
      <c r="E61" s="110">
        <v>26.4</v>
      </c>
      <c r="F61" s="110">
        <v>44.1</v>
      </c>
      <c r="G61" s="110">
        <v>10</v>
      </c>
      <c r="H61" s="44">
        <f t="shared" si="112"/>
        <v>1.8999999999999915</v>
      </c>
      <c r="I61" s="38">
        <f t="shared" ref="I61" si="115">C61-C62</f>
        <v>0.89999999999999147</v>
      </c>
      <c r="J61" s="44">
        <f t="shared" ref="J61:J66" si="116">D61-D62</f>
        <v>2.9000000000000057</v>
      </c>
    </row>
    <row r="62" spans="1:10" s="133" customFormat="1" x14ac:dyDescent="0.3">
      <c r="A62" s="37">
        <v>43282</v>
      </c>
      <c r="B62" s="110">
        <v>101.7</v>
      </c>
      <c r="C62" s="110">
        <v>106.2</v>
      </c>
      <c r="D62" s="110">
        <v>97.3</v>
      </c>
      <c r="E62" s="110">
        <v>22.3</v>
      </c>
      <c r="F62" s="110">
        <v>42.1</v>
      </c>
      <c r="G62" s="110">
        <v>4</v>
      </c>
      <c r="H62" s="44">
        <f t="shared" si="112"/>
        <v>-0.29999999999999716</v>
      </c>
      <c r="I62" s="38">
        <f t="shared" ref="I62" si="117">C62-C63</f>
        <v>-0.20000000000000284</v>
      </c>
      <c r="J62" s="44">
        <f t="shared" si="116"/>
        <v>-0.60000000000000853</v>
      </c>
    </row>
    <row r="63" spans="1:10" s="133" customFormat="1" x14ac:dyDescent="0.3">
      <c r="A63" s="37">
        <v>43252</v>
      </c>
      <c r="B63" s="110">
        <v>102</v>
      </c>
      <c r="C63" s="110">
        <v>106.4</v>
      </c>
      <c r="D63" s="110">
        <v>97.9</v>
      </c>
      <c r="E63" s="110">
        <v>23.1</v>
      </c>
      <c r="F63" s="110">
        <v>42.6</v>
      </c>
      <c r="G63" s="110">
        <v>5.0999999999999996</v>
      </c>
      <c r="H63" s="44">
        <f t="shared" si="112"/>
        <v>-1.2999999999999972</v>
      </c>
      <c r="I63" s="38">
        <f t="shared" ref="I63" si="118">C63-C64</f>
        <v>-0.59999999999999432</v>
      </c>
      <c r="J63" s="44">
        <f t="shared" si="116"/>
        <v>-1.8999999999999915</v>
      </c>
    </row>
    <row r="64" spans="1:10" s="133" customFormat="1" x14ac:dyDescent="0.3">
      <c r="A64" s="37">
        <v>43221</v>
      </c>
      <c r="B64" s="110">
        <v>103.3</v>
      </c>
      <c r="C64" s="110">
        <v>107</v>
      </c>
      <c r="D64" s="110">
        <v>99.8</v>
      </c>
      <c r="E64" s="110">
        <v>25.9</v>
      </c>
      <c r="F64" s="110">
        <v>43.9</v>
      </c>
      <c r="G64" s="110">
        <v>9.1999999999999993</v>
      </c>
      <c r="H64" s="44">
        <f t="shared" si="112"/>
        <v>-0.70000000000000284</v>
      </c>
      <c r="I64" s="38">
        <f t="shared" ref="I64" si="119">C64-C65</f>
        <v>0.20000000000000284</v>
      </c>
      <c r="J64" s="44">
        <f t="shared" si="116"/>
        <v>-1.4000000000000057</v>
      </c>
    </row>
    <row r="65" spans="1:19" s="133" customFormat="1" x14ac:dyDescent="0.3">
      <c r="A65" s="37">
        <v>43191</v>
      </c>
      <c r="B65" s="110">
        <v>104</v>
      </c>
      <c r="C65" s="110">
        <v>106.8</v>
      </c>
      <c r="D65" s="110">
        <v>101.2</v>
      </c>
      <c r="E65" s="110">
        <v>27.3</v>
      </c>
      <c r="F65" s="110">
        <v>43.5</v>
      </c>
      <c r="G65" s="110">
        <v>12.2</v>
      </c>
      <c r="H65" s="44">
        <f t="shared" si="112"/>
        <v>-0.20000000000000284</v>
      </c>
      <c r="I65" s="38">
        <f t="shared" ref="I65" si="120">C65-C66</f>
        <v>0</v>
      </c>
      <c r="J65" s="44">
        <f t="shared" si="116"/>
        <v>-0.39999999999999147</v>
      </c>
    </row>
    <row r="66" spans="1:19" s="133" customFormat="1" x14ac:dyDescent="0.3">
      <c r="A66" s="37">
        <v>43160</v>
      </c>
      <c r="B66" s="110">
        <v>104.2</v>
      </c>
      <c r="C66" s="110">
        <v>106.8</v>
      </c>
      <c r="D66" s="110">
        <v>101.6</v>
      </c>
      <c r="E66" s="110">
        <v>27.8</v>
      </c>
      <c r="F66" s="110">
        <v>43.5</v>
      </c>
      <c r="G66" s="110">
        <v>13.1</v>
      </c>
      <c r="H66" s="38">
        <f t="shared" ref="H66" si="121">B66-B67</f>
        <v>-9.9999999999994316E-2</v>
      </c>
      <c r="I66" s="38">
        <f t="shared" ref="I66" si="122">C66-C67</f>
        <v>-1</v>
      </c>
      <c r="J66" s="44">
        <f t="shared" si="116"/>
        <v>0.79999999999999716</v>
      </c>
    </row>
    <row r="67" spans="1:19" s="133" customFormat="1" x14ac:dyDescent="0.3">
      <c r="A67" s="37">
        <v>43132</v>
      </c>
      <c r="B67" s="110">
        <v>104.3</v>
      </c>
      <c r="C67" s="110">
        <v>107.8</v>
      </c>
      <c r="D67" s="110">
        <v>100.8</v>
      </c>
      <c r="E67" s="110">
        <v>27.9</v>
      </c>
      <c r="F67" s="110">
        <v>45.8</v>
      </c>
      <c r="G67" s="110">
        <v>11.3</v>
      </c>
      <c r="H67" s="38">
        <f t="shared" ref="H67" si="123">B67-B68</f>
        <v>-0.70000000000000284</v>
      </c>
      <c r="I67" s="38">
        <f t="shared" ref="I67" si="124">C67-C68</f>
        <v>-0.40000000000000568</v>
      </c>
      <c r="J67" s="38">
        <f t="shared" ref="J67" si="125">D67-D68</f>
        <v>-1.1000000000000085</v>
      </c>
    </row>
    <row r="68" spans="1:19" s="133" customFormat="1" x14ac:dyDescent="0.3">
      <c r="A68" s="37">
        <v>43101</v>
      </c>
      <c r="B68" s="110">
        <v>105</v>
      </c>
      <c r="C68" s="110">
        <v>108.2</v>
      </c>
      <c r="D68" s="110">
        <v>101.9</v>
      </c>
      <c r="E68" s="110">
        <v>29.6</v>
      </c>
      <c r="F68" s="110">
        <v>46.7</v>
      </c>
      <c r="G68" s="110">
        <v>13.6</v>
      </c>
      <c r="H68" s="38">
        <f t="shared" ref="H68" si="126">B68-B69</f>
        <v>0.5</v>
      </c>
      <c r="I68" s="38">
        <f t="shared" ref="I68" si="127">C68-C69</f>
        <v>1.4000000000000057</v>
      </c>
      <c r="J68" s="38">
        <f t="shared" ref="J68" si="128">D68-D69</f>
        <v>-0.39999999999999147</v>
      </c>
    </row>
    <row r="69" spans="1:19" s="133" customFormat="1" x14ac:dyDescent="0.3">
      <c r="A69" s="37">
        <v>43070</v>
      </c>
      <c r="B69" s="110">
        <v>104.5</v>
      </c>
      <c r="C69" s="110">
        <v>106.8</v>
      </c>
      <c r="D69" s="110">
        <v>102.3</v>
      </c>
      <c r="E69" s="110">
        <v>28.5</v>
      </c>
      <c r="F69" s="110">
        <v>43.4</v>
      </c>
      <c r="G69" s="110">
        <v>14.4</v>
      </c>
      <c r="H69" s="38">
        <f t="shared" ref="H69:J70" si="129">B69-B70</f>
        <v>-0.20000000000000284</v>
      </c>
      <c r="I69" s="38">
        <f t="shared" si="129"/>
        <v>0.5</v>
      </c>
      <c r="J69" s="38">
        <f t="shared" si="129"/>
        <v>-0.79999999999999716</v>
      </c>
    </row>
    <row r="70" spans="1:19" s="133" customFormat="1" x14ac:dyDescent="0.3">
      <c r="A70" s="37">
        <v>43040</v>
      </c>
      <c r="B70" s="110">
        <v>104.7</v>
      </c>
      <c r="C70" s="110">
        <v>106.3</v>
      </c>
      <c r="D70" s="110">
        <v>103.1</v>
      </c>
      <c r="E70" s="110">
        <v>28.8</v>
      </c>
      <c r="F70" s="110">
        <v>42.3</v>
      </c>
      <c r="G70" s="110">
        <v>16.100000000000001</v>
      </c>
      <c r="H70" s="38">
        <f t="shared" si="129"/>
        <v>0.5</v>
      </c>
      <c r="I70" s="38">
        <f t="shared" si="129"/>
        <v>-0.29999999999999716</v>
      </c>
      <c r="J70" s="38">
        <f t="shared" si="129"/>
        <v>1.1999999999999886</v>
      </c>
    </row>
    <row r="71" spans="1:19" s="133" customFormat="1" x14ac:dyDescent="0.3">
      <c r="A71" s="37">
        <v>43009</v>
      </c>
      <c r="B71" s="110">
        <v>104.2</v>
      </c>
      <c r="C71" s="110">
        <v>106.6</v>
      </c>
      <c r="D71" s="110">
        <v>101.9</v>
      </c>
      <c r="E71" s="110">
        <v>27.8</v>
      </c>
      <c r="F71" s="110">
        <v>42.9</v>
      </c>
      <c r="G71" s="110">
        <v>13.7</v>
      </c>
      <c r="H71" s="38">
        <f t="shared" ref="H71" si="130">B71-B72</f>
        <v>0.70000000000000284</v>
      </c>
      <c r="I71" s="38">
        <f t="shared" ref="I71" si="131">C71-C72</f>
        <v>0.89999999999999147</v>
      </c>
      <c r="J71" s="38">
        <f t="shared" ref="J71" si="132">D71-D72</f>
        <v>0.5</v>
      </c>
    </row>
    <row r="72" spans="1:19" s="133" customFormat="1" x14ac:dyDescent="0.3">
      <c r="A72" s="37">
        <v>42979</v>
      </c>
      <c r="B72" s="110">
        <v>103.5</v>
      </c>
      <c r="C72" s="110">
        <v>105.7</v>
      </c>
      <c r="D72" s="110">
        <v>101.4</v>
      </c>
      <c r="E72" s="110">
        <v>26.3</v>
      </c>
      <c r="F72" s="110">
        <v>40.9</v>
      </c>
      <c r="G72" s="110">
        <v>12.5</v>
      </c>
      <c r="H72" s="38">
        <f t="shared" ref="H72" si="133">B72-B73</f>
        <v>0</v>
      </c>
      <c r="I72" s="38">
        <f t="shared" ref="I72" si="134">C72-C73</f>
        <v>-9.9999999999994316E-2</v>
      </c>
      <c r="J72" s="38">
        <f t="shared" ref="J72" si="135">D72-D73</f>
        <v>0.10000000000000853</v>
      </c>
    </row>
    <row r="73" spans="1:19" s="133" customFormat="1" x14ac:dyDescent="0.3">
      <c r="A73" s="37">
        <v>42948</v>
      </c>
      <c r="B73" s="110">
        <v>103.5</v>
      </c>
      <c r="C73" s="110">
        <v>105.8</v>
      </c>
      <c r="D73" s="110">
        <v>101.3</v>
      </c>
      <c r="E73" s="110">
        <v>26.2</v>
      </c>
      <c r="F73" s="110">
        <v>41.1</v>
      </c>
      <c r="G73" s="110">
        <v>12.3</v>
      </c>
      <c r="H73" s="38">
        <f t="shared" ref="H73" si="136">B73-B74</f>
        <v>-0.29999999999999716</v>
      </c>
      <c r="I73" s="38">
        <f t="shared" ref="I73" si="137">C73-C74</f>
        <v>-1.2000000000000028</v>
      </c>
      <c r="J73" s="38">
        <f t="shared" ref="J73" si="138">D73-D74</f>
        <v>0.5</v>
      </c>
    </row>
    <row r="74" spans="1:19" s="133" customFormat="1" x14ac:dyDescent="0.3">
      <c r="A74" s="37">
        <v>42917</v>
      </c>
      <c r="B74" s="110">
        <v>103.8</v>
      </c>
      <c r="C74" s="110">
        <v>107</v>
      </c>
      <c r="D74" s="110">
        <v>100.8</v>
      </c>
      <c r="E74" s="110">
        <v>27</v>
      </c>
      <c r="F74" s="110">
        <v>43.8</v>
      </c>
      <c r="G74" s="110">
        <v>11.4</v>
      </c>
      <c r="H74" s="38">
        <f t="shared" ref="H74" si="139">B74-B75</f>
        <v>0.70000000000000284</v>
      </c>
      <c r="I74" s="38">
        <f t="shared" ref="I74" si="140">C74-C75</f>
        <v>1.7000000000000028</v>
      </c>
      <c r="J74" s="38">
        <f t="shared" ref="J74" si="141">D74-D75</f>
        <v>-0.10000000000000853</v>
      </c>
    </row>
    <row r="75" spans="1:19" s="133" customFormat="1" x14ac:dyDescent="0.3">
      <c r="A75" s="37">
        <v>42887</v>
      </c>
      <c r="B75" s="110">
        <v>103.1</v>
      </c>
      <c r="C75" s="110">
        <v>105.3</v>
      </c>
      <c r="D75" s="110">
        <v>100.9</v>
      </c>
      <c r="E75" s="110">
        <v>25.3</v>
      </c>
      <c r="F75" s="110">
        <v>40</v>
      </c>
      <c r="G75" s="110">
        <v>11.5</v>
      </c>
      <c r="H75" s="38">
        <f t="shared" ref="H75" si="142">B75-B76</f>
        <v>0.19999999999998863</v>
      </c>
      <c r="I75" s="38">
        <f t="shared" ref="I75" si="143">C75-C76</f>
        <v>1</v>
      </c>
      <c r="J75" s="38">
        <f t="shared" ref="J75" si="144">D75-D76</f>
        <v>-0.5</v>
      </c>
    </row>
    <row r="76" spans="1:19" s="133" customFormat="1" x14ac:dyDescent="0.3">
      <c r="A76" s="37">
        <v>42856</v>
      </c>
      <c r="B76" s="110">
        <v>102.9</v>
      </c>
      <c r="C76" s="110">
        <v>104.3</v>
      </c>
      <c r="D76" s="110">
        <v>101.4</v>
      </c>
      <c r="E76" s="110">
        <v>24.9</v>
      </c>
      <c r="F76" s="110">
        <v>37.799999999999997</v>
      </c>
      <c r="G76" s="110">
        <v>12.7</v>
      </c>
      <c r="H76" s="38">
        <f t="shared" ref="H76" si="145">B76-B77</f>
        <v>-1</v>
      </c>
      <c r="I76" s="38">
        <f t="shared" ref="I76" si="146">C76-C77</f>
        <v>-0.79999999999999716</v>
      </c>
      <c r="J76" s="38">
        <f t="shared" ref="J76" si="147">D76-D77</f>
        <v>-1.1999999999999886</v>
      </c>
    </row>
    <row r="77" spans="1:19" s="133" customFormat="1" x14ac:dyDescent="0.3">
      <c r="A77" s="37">
        <v>42826</v>
      </c>
      <c r="B77" s="110">
        <v>103.9</v>
      </c>
      <c r="C77" s="110">
        <v>105.1</v>
      </c>
      <c r="D77" s="110">
        <v>102.6</v>
      </c>
      <c r="E77" s="110">
        <v>27.1</v>
      </c>
      <c r="F77" s="110">
        <v>39.6</v>
      </c>
      <c r="G77" s="110">
        <v>15.2</v>
      </c>
      <c r="H77" s="38">
        <f t="shared" ref="H77" si="148">B77-B78</f>
        <v>1.8000000000000114</v>
      </c>
      <c r="I77" s="38">
        <f t="shared" ref="I77" si="149">C77-C78</f>
        <v>1.7999999999999972</v>
      </c>
      <c r="J77" s="38">
        <f t="shared" ref="J77" si="150">D77-D78</f>
        <v>1.6999999999999886</v>
      </c>
    </row>
    <row r="78" spans="1:19" s="133" customFormat="1" x14ac:dyDescent="0.3">
      <c r="A78" s="37">
        <v>42795</v>
      </c>
      <c r="B78" s="110">
        <v>102.1</v>
      </c>
      <c r="C78" s="110">
        <v>103.3</v>
      </c>
      <c r="D78" s="110">
        <v>100.9</v>
      </c>
      <c r="E78" s="110">
        <v>23.2</v>
      </c>
      <c r="F78" s="110">
        <v>35.5</v>
      </c>
      <c r="G78" s="110">
        <v>11.5</v>
      </c>
      <c r="H78" s="38">
        <f t="shared" ref="H78" si="151">B78-B79</f>
        <v>0.89999999999999147</v>
      </c>
      <c r="I78" s="38">
        <f t="shared" ref="I78" si="152">C78-C79</f>
        <v>1</v>
      </c>
      <c r="J78" s="38">
        <f t="shared" ref="J78" si="153">D78-D79</f>
        <v>0.70000000000000284</v>
      </c>
    </row>
    <row r="79" spans="1:19" s="133" customFormat="1" x14ac:dyDescent="0.3">
      <c r="A79" s="37">
        <v>42767</v>
      </c>
      <c r="B79" s="110">
        <v>101.2</v>
      </c>
      <c r="C79" s="110">
        <v>102.3</v>
      </c>
      <c r="D79" s="110">
        <v>100.2</v>
      </c>
      <c r="E79" s="110">
        <v>21.3</v>
      </c>
      <c r="F79" s="110">
        <v>33.1</v>
      </c>
      <c r="G79" s="110">
        <v>10.1</v>
      </c>
      <c r="H79" s="38">
        <f t="shared" ref="H79" si="154">B79-B80</f>
        <v>-9.9999999999994316E-2</v>
      </c>
      <c r="I79" s="38">
        <f t="shared" ref="I79" si="155">C79-C80</f>
        <v>0.59999999999999432</v>
      </c>
      <c r="J79" s="38">
        <f t="shared" ref="J79" si="156">D79-D80</f>
        <v>-0.70000000000000284</v>
      </c>
    </row>
    <row r="80" spans="1:19" s="133" customFormat="1" x14ac:dyDescent="0.3">
      <c r="A80" s="37">
        <v>42736</v>
      </c>
      <c r="B80" s="110">
        <v>101.3</v>
      </c>
      <c r="C80" s="110">
        <v>101.7</v>
      </c>
      <c r="D80" s="110">
        <v>100.9</v>
      </c>
      <c r="E80" s="110">
        <v>21.5</v>
      </c>
      <c r="F80" s="110">
        <v>31.8</v>
      </c>
      <c r="G80" s="110">
        <v>11.6</v>
      </c>
      <c r="H80" s="38">
        <f t="shared" ref="H80" si="157">B80-B81</f>
        <v>0.5</v>
      </c>
      <c r="I80" s="38">
        <f t="shared" ref="I80" si="158">C80-C81</f>
        <v>0.20000000000000284</v>
      </c>
      <c r="J80" s="38">
        <f t="shared" ref="J80" si="159">D80-D81</f>
        <v>0.90000000000000568</v>
      </c>
      <c r="K80" s="30"/>
      <c r="L80" s="30"/>
      <c r="M80" s="30"/>
      <c r="N80" s="30"/>
      <c r="O80" s="30"/>
      <c r="P80" s="30"/>
      <c r="Q80" s="30"/>
      <c r="R80" s="30"/>
      <c r="S80" s="30"/>
    </row>
    <row r="81" spans="1:19" s="133" customFormat="1" x14ac:dyDescent="0.3">
      <c r="A81" s="37">
        <v>42705</v>
      </c>
      <c r="B81" s="110">
        <v>100.8</v>
      </c>
      <c r="C81" s="110">
        <v>101.5</v>
      </c>
      <c r="D81" s="110">
        <v>100</v>
      </c>
      <c r="E81" s="110">
        <v>20.3</v>
      </c>
      <c r="F81" s="110">
        <v>31.4</v>
      </c>
      <c r="G81" s="110">
        <v>9.6999999999999993</v>
      </c>
      <c r="H81" s="38">
        <f t="shared" ref="H81" si="160">B81-B82</f>
        <v>-0.60000000000000853</v>
      </c>
      <c r="I81" s="38">
        <f t="shared" ref="I81" si="161">C81-C82</f>
        <v>-0.40000000000000568</v>
      </c>
      <c r="J81" s="38">
        <f t="shared" ref="J81" si="162">D81-D82</f>
        <v>-0.79999999999999716</v>
      </c>
      <c r="K81" s="30"/>
      <c r="L81" s="30"/>
      <c r="M81" s="30"/>
      <c r="N81" s="30"/>
      <c r="O81" s="30"/>
      <c r="P81" s="30"/>
      <c r="Q81" s="30"/>
      <c r="R81" s="30"/>
      <c r="S81" s="30"/>
    </row>
    <row r="82" spans="1:19" s="133" customFormat="1" x14ac:dyDescent="0.3">
      <c r="A82" s="37">
        <v>42675</v>
      </c>
      <c r="B82" s="110">
        <v>101.4</v>
      </c>
      <c r="C82" s="110">
        <v>101.9</v>
      </c>
      <c r="D82" s="110">
        <v>100.8</v>
      </c>
      <c r="E82" s="110">
        <v>21.6</v>
      </c>
      <c r="F82" s="110">
        <v>32.200000000000003</v>
      </c>
      <c r="G82" s="110">
        <v>11.4</v>
      </c>
      <c r="H82" s="38">
        <f t="shared" ref="H82" si="163">B82-B83</f>
        <v>0.40000000000000568</v>
      </c>
      <c r="I82" s="38">
        <f t="shared" ref="I82" si="164">C82-C83</f>
        <v>1.4000000000000057</v>
      </c>
      <c r="J82" s="38">
        <f t="shared" ref="J82" si="165">D82-D83</f>
        <v>-0.79999999999999716</v>
      </c>
      <c r="K82" s="30"/>
      <c r="L82" s="30"/>
      <c r="M82" s="30"/>
      <c r="N82" s="30"/>
      <c r="O82" s="30"/>
      <c r="P82" s="30"/>
      <c r="Q82" s="30"/>
      <c r="R82" s="30"/>
      <c r="S82" s="30"/>
    </row>
    <row r="83" spans="1:19" s="133" customFormat="1" x14ac:dyDescent="0.3">
      <c r="A83" s="37">
        <v>42644</v>
      </c>
      <c r="B83" s="110">
        <v>101</v>
      </c>
      <c r="C83" s="110">
        <v>100.5</v>
      </c>
      <c r="D83" s="110">
        <v>101.6</v>
      </c>
      <c r="E83" s="110">
        <v>20.9</v>
      </c>
      <c r="F83" s="110">
        <v>29</v>
      </c>
      <c r="G83" s="110">
        <v>13</v>
      </c>
      <c r="H83" s="38">
        <f t="shared" ref="H83" si="166">B83-B84</f>
        <v>0.40000000000000568</v>
      </c>
      <c r="I83" s="38">
        <f t="shared" ref="I83" si="167">C83-C84</f>
        <v>9.9999999999994316E-2</v>
      </c>
      <c r="J83" s="38">
        <f t="shared" ref="J83" si="168">D83-D84</f>
        <v>0.89999999999999147</v>
      </c>
      <c r="K83" s="30"/>
      <c r="L83" s="30"/>
      <c r="M83" s="30"/>
      <c r="N83" s="30"/>
      <c r="O83" s="30"/>
      <c r="P83" s="30"/>
      <c r="Q83" s="30"/>
      <c r="R83" s="30"/>
      <c r="S83" s="30"/>
    </row>
    <row r="84" spans="1:19" s="133" customFormat="1" x14ac:dyDescent="0.3">
      <c r="A84" s="37">
        <v>42614</v>
      </c>
      <c r="B84" s="110">
        <v>100.6</v>
      </c>
      <c r="C84" s="110">
        <v>100.4</v>
      </c>
      <c r="D84" s="110">
        <v>100.7</v>
      </c>
      <c r="E84" s="110">
        <v>19.8</v>
      </c>
      <c r="F84" s="110">
        <v>28.9</v>
      </c>
      <c r="G84" s="110">
        <v>11.1</v>
      </c>
      <c r="H84" s="38">
        <f t="shared" ref="H84" si="169">B84-B85</f>
        <v>0.79999999999999716</v>
      </c>
      <c r="I84" s="38">
        <f t="shared" ref="I84" si="170">C84-C85</f>
        <v>0.30000000000001137</v>
      </c>
      <c r="J84" s="38">
        <f t="shared" ref="J84" si="171">D84-D85</f>
        <v>1.2000000000000028</v>
      </c>
      <c r="K84" s="30"/>
      <c r="L84" s="30"/>
      <c r="M84" s="30"/>
      <c r="N84" s="30"/>
      <c r="O84" s="30"/>
      <c r="P84" s="30"/>
      <c r="Q84" s="30"/>
      <c r="R84" s="30"/>
      <c r="S84" s="30"/>
    </row>
    <row r="85" spans="1:19" s="133" customFormat="1" x14ac:dyDescent="0.3">
      <c r="A85" s="37">
        <v>42583</v>
      </c>
      <c r="B85" s="110">
        <v>99.8</v>
      </c>
      <c r="C85" s="110">
        <v>100.1</v>
      </c>
      <c r="D85" s="110">
        <v>99.5</v>
      </c>
      <c r="E85" s="110">
        <v>18.100000000000001</v>
      </c>
      <c r="F85" s="110">
        <v>28.1</v>
      </c>
      <c r="G85" s="110">
        <v>8.6</v>
      </c>
      <c r="H85" s="38">
        <f t="shared" ref="H85" si="172">B85-B86</f>
        <v>-0.5</v>
      </c>
      <c r="I85" s="38">
        <f t="shared" ref="I85" si="173">C85-C86</f>
        <v>-0.5</v>
      </c>
      <c r="J85" s="38">
        <f t="shared" ref="J85" si="174">D85-D86</f>
        <v>-0.5</v>
      </c>
      <c r="K85" s="30"/>
      <c r="L85" s="30"/>
      <c r="M85" s="30"/>
      <c r="N85" s="30"/>
      <c r="O85" s="30"/>
      <c r="P85" s="30"/>
      <c r="Q85" s="30"/>
      <c r="R85" s="30"/>
      <c r="S85" s="30"/>
    </row>
    <row r="86" spans="1:19" s="133" customFormat="1" x14ac:dyDescent="0.3">
      <c r="A86" s="37">
        <v>42552</v>
      </c>
      <c r="B86" s="110">
        <v>100.3</v>
      </c>
      <c r="C86" s="110">
        <v>100.6</v>
      </c>
      <c r="D86" s="110">
        <v>100</v>
      </c>
      <c r="E86" s="110">
        <v>19.2</v>
      </c>
      <c r="F86" s="110">
        <v>29.2</v>
      </c>
      <c r="G86" s="110">
        <v>9.6999999999999993</v>
      </c>
      <c r="H86" s="38">
        <f t="shared" ref="H86" si="175">B86-B87</f>
        <v>0</v>
      </c>
      <c r="I86" s="38">
        <f t="shared" ref="I86" si="176">C86-C87</f>
        <v>-1</v>
      </c>
      <c r="J86" s="38">
        <f t="shared" ref="J86" si="177">D86-D87</f>
        <v>0.90000000000000568</v>
      </c>
      <c r="K86" s="30"/>
      <c r="L86" s="30"/>
      <c r="M86" s="30"/>
      <c r="N86" s="30"/>
      <c r="O86" s="30"/>
      <c r="P86" s="30"/>
      <c r="Q86" s="30"/>
      <c r="R86" s="30"/>
      <c r="S86" s="30"/>
    </row>
    <row r="87" spans="1:19" s="133" customFormat="1" x14ac:dyDescent="0.3">
      <c r="A87" s="37">
        <v>42522</v>
      </c>
      <c r="B87" s="110">
        <v>100.3</v>
      </c>
      <c r="C87" s="110">
        <v>101.6</v>
      </c>
      <c r="D87" s="110">
        <v>99.1</v>
      </c>
      <c r="E87" s="110">
        <v>19.3</v>
      </c>
      <c r="F87" s="110">
        <v>31.6</v>
      </c>
      <c r="G87" s="110">
        <v>7.8</v>
      </c>
      <c r="H87" s="38">
        <f t="shared" ref="H87" si="178">B87-B88</f>
        <v>0.39999999999999147</v>
      </c>
      <c r="I87" s="38">
        <f t="shared" ref="I87" si="179">C87-C88</f>
        <v>1.5999999999999943</v>
      </c>
      <c r="J87" s="38">
        <f t="shared" ref="J87" si="180">D87-D88</f>
        <v>-0.70000000000000284</v>
      </c>
      <c r="K87" s="30"/>
      <c r="L87" s="30"/>
      <c r="M87" s="30"/>
      <c r="N87" s="30"/>
      <c r="O87" s="30"/>
      <c r="P87" s="30"/>
      <c r="Q87" s="30"/>
      <c r="R87" s="30"/>
      <c r="S87" s="30"/>
    </row>
    <row r="88" spans="1:19" s="133" customFormat="1" x14ac:dyDescent="0.3">
      <c r="A88" s="37">
        <v>42491</v>
      </c>
      <c r="B88" s="110">
        <v>99.9</v>
      </c>
      <c r="C88" s="110">
        <v>100</v>
      </c>
      <c r="D88" s="110">
        <v>99.8</v>
      </c>
      <c r="E88" s="110">
        <v>18.399999999999999</v>
      </c>
      <c r="F88" s="110">
        <v>28</v>
      </c>
      <c r="G88" s="110">
        <v>9.1</v>
      </c>
      <c r="H88" s="38">
        <f t="shared" ref="H88" si="181">B88-B89</f>
        <v>-0.29999999999999716</v>
      </c>
      <c r="I88" s="38">
        <f t="shared" ref="I88" si="182">C88-C89</f>
        <v>-0.29999999999999716</v>
      </c>
      <c r="J88" s="38">
        <f t="shared" ref="J88" si="183">D88-D89</f>
        <v>-0.40000000000000568</v>
      </c>
      <c r="K88" s="30"/>
      <c r="L88" s="30"/>
      <c r="M88" s="30"/>
      <c r="N88" s="30"/>
      <c r="O88" s="30"/>
      <c r="P88" s="30"/>
      <c r="Q88" s="30"/>
      <c r="R88" s="30"/>
      <c r="S88" s="30"/>
    </row>
    <row r="89" spans="1:19" s="133" customFormat="1" x14ac:dyDescent="0.3">
      <c r="A89" s="37">
        <v>42461</v>
      </c>
      <c r="B89" s="110">
        <v>100.2</v>
      </c>
      <c r="C89" s="110">
        <v>100.3</v>
      </c>
      <c r="D89" s="110">
        <v>100.2</v>
      </c>
      <c r="E89" s="110">
        <v>19.100000000000001</v>
      </c>
      <c r="F89" s="110">
        <v>28.5</v>
      </c>
      <c r="G89" s="110">
        <v>10.1</v>
      </c>
      <c r="H89" s="38">
        <f t="shared" ref="H89" si="184">B89-B90</f>
        <v>0.90000000000000568</v>
      </c>
      <c r="I89" s="38">
        <f t="shared" ref="I89" si="185">C89-C90</f>
        <v>0.89999999999999147</v>
      </c>
      <c r="J89" s="38">
        <f t="shared" ref="J89" si="186">D89-D90</f>
        <v>1.1000000000000085</v>
      </c>
      <c r="K89" s="30"/>
      <c r="L89" s="30"/>
      <c r="M89" s="30"/>
      <c r="N89" s="30"/>
      <c r="O89" s="30"/>
      <c r="P89" s="30"/>
      <c r="Q89" s="30"/>
      <c r="R89" s="30"/>
      <c r="S89" s="30"/>
    </row>
    <row r="90" spans="1:19" s="133" customFormat="1" x14ac:dyDescent="0.3">
      <c r="A90" s="37">
        <v>42430</v>
      </c>
      <c r="B90" s="110">
        <v>99.3</v>
      </c>
      <c r="C90" s="110">
        <v>99.4</v>
      </c>
      <c r="D90" s="110">
        <v>99.1</v>
      </c>
      <c r="E90" s="110">
        <v>17</v>
      </c>
      <c r="F90" s="110">
        <v>26.6</v>
      </c>
      <c r="G90" s="110">
        <v>7.8</v>
      </c>
      <c r="H90" s="38">
        <f t="shared" ref="H90:H91" si="187">B90-B91</f>
        <v>0.59999999999999432</v>
      </c>
      <c r="I90" s="38">
        <f t="shared" ref="I90:I91" si="188">C90-C91</f>
        <v>-0.19999999999998863</v>
      </c>
      <c r="J90" s="38">
        <f t="shared" ref="J90:J91" si="189">D90-D91</f>
        <v>1.2999999999999972</v>
      </c>
      <c r="K90" s="30"/>
      <c r="L90" s="30"/>
      <c r="M90" s="30"/>
      <c r="N90" s="30"/>
      <c r="O90" s="30"/>
      <c r="P90" s="30"/>
      <c r="Q90" s="30"/>
      <c r="R90" s="30"/>
      <c r="S90" s="30"/>
    </row>
    <row r="91" spans="1:19" s="133" customFormat="1" x14ac:dyDescent="0.3">
      <c r="A91" s="37">
        <v>42401</v>
      </c>
      <c r="B91" s="110">
        <v>98.7</v>
      </c>
      <c r="C91" s="110">
        <v>99.6</v>
      </c>
      <c r="D91" s="110">
        <v>97.8</v>
      </c>
      <c r="E91" s="110">
        <v>15.7</v>
      </c>
      <c r="F91" s="110">
        <v>27</v>
      </c>
      <c r="G91" s="110">
        <v>4.9000000000000004</v>
      </c>
      <c r="H91" s="38">
        <f t="shared" si="187"/>
        <v>-1</v>
      </c>
      <c r="I91" s="38">
        <f t="shared" si="188"/>
        <v>-0.30000000000001137</v>
      </c>
      <c r="J91" s="38">
        <f t="shared" si="189"/>
        <v>-1.7000000000000028</v>
      </c>
      <c r="K91" s="30"/>
      <c r="L91" s="30"/>
      <c r="M91" s="30"/>
      <c r="N91" s="30"/>
      <c r="O91" s="30"/>
      <c r="P91" s="30"/>
      <c r="Q91" s="30"/>
      <c r="R91" s="30"/>
      <c r="S91" s="30"/>
    </row>
    <row r="92" spans="1:19" s="133" customFormat="1" x14ac:dyDescent="0.3">
      <c r="A92" s="37">
        <v>42370</v>
      </c>
      <c r="B92" s="110">
        <v>99.7</v>
      </c>
      <c r="C92" s="110">
        <v>99.9</v>
      </c>
      <c r="D92" s="110">
        <v>99.5</v>
      </c>
      <c r="E92" s="110">
        <v>17.899999999999999</v>
      </c>
      <c r="F92" s="110">
        <v>27.7</v>
      </c>
      <c r="G92" s="110">
        <v>8.6</v>
      </c>
      <c r="H92" s="38">
        <f t="shared" ref="H92" si="190">B92-B93</f>
        <v>-0.79999999999999716</v>
      </c>
      <c r="I92" s="38">
        <f t="shared" ref="I92" si="191">C92-C93</f>
        <v>-0.39999999999999147</v>
      </c>
      <c r="J92" s="38">
        <f t="shared" ref="J92" si="192">D92-D93</f>
        <v>-1.2000000000000028</v>
      </c>
      <c r="K92" s="30"/>
      <c r="L92" s="30"/>
      <c r="M92" s="30"/>
      <c r="N92" s="30"/>
      <c r="O92" s="30"/>
      <c r="P92" s="30"/>
      <c r="Q92" s="30"/>
      <c r="R92" s="30"/>
      <c r="S92" s="30"/>
    </row>
    <row r="93" spans="1:19" ht="14.25" customHeight="1" x14ac:dyDescent="0.3">
      <c r="A93" s="37">
        <v>42339</v>
      </c>
      <c r="B93" s="110">
        <v>100.5</v>
      </c>
      <c r="C93" s="110">
        <v>100.3</v>
      </c>
      <c r="D93" s="110">
        <v>100.7</v>
      </c>
      <c r="E93" s="110">
        <v>19.7</v>
      </c>
      <c r="F93" s="110">
        <v>28.7</v>
      </c>
      <c r="G93" s="110">
        <v>11.1</v>
      </c>
      <c r="H93" s="38">
        <f t="shared" ref="H93" si="193">B93-B94</f>
        <v>-0.29999999999999716</v>
      </c>
      <c r="I93" s="38">
        <f t="shared" ref="I93" si="194">C93-C94</f>
        <v>0.20000000000000284</v>
      </c>
      <c r="J93" s="38">
        <f t="shared" ref="J93" si="195">D93-D94</f>
        <v>-0.70000000000000284</v>
      </c>
    </row>
    <row r="94" spans="1:19" ht="14.25" customHeight="1" x14ac:dyDescent="0.3">
      <c r="A94" s="37">
        <v>42309</v>
      </c>
      <c r="B94" s="110">
        <v>100.8</v>
      </c>
      <c r="C94" s="110">
        <v>100.1</v>
      </c>
      <c r="D94" s="110">
        <v>101.4</v>
      </c>
      <c r="E94" s="110">
        <v>20.3</v>
      </c>
      <c r="F94" s="110">
        <v>28.3</v>
      </c>
      <c r="G94" s="110">
        <v>12.7</v>
      </c>
      <c r="H94" s="38">
        <f t="shared" ref="H94" si="196">B94-B95</f>
        <v>0.39999999999999147</v>
      </c>
      <c r="I94" s="38">
        <f t="shared" ref="I94" si="197">C94-C95</f>
        <v>9.9999999999994316E-2</v>
      </c>
      <c r="J94" s="38">
        <f t="shared" ref="J94" si="198">D94-D95</f>
        <v>0.5</v>
      </c>
    </row>
    <row r="95" spans="1:19" ht="14.25" customHeight="1" x14ac:dyDescent="0.3">
      <c r="A95" s="37">
        <v>42278</v>
      </c>
      <c r="B95" s="110">
        <v>100.4</v>
      </c>
      <c r="C95" s="110">
        <v>100</v>
      </c>
      <c r="D95" s="110">
        <v>100.9</v>
      </c>
      <c r="E95" s="110">
        <v>19.5</v>
      </c>
      <c r="F95" s="110">
        <v>28</v>
      </c>
      <c r="G95" s="110">
        <v>11.4</v>
      </c>
      <c r="H95" s="38">
        <f t="shared" ref="H95" si="199">B95-B96</f>
        <v>0.5</v>
      </c>
      <c r="I95" s="38">
        <f t="shared" ref="I95" si="200">C95-C96</f>
        <v>-0.70000000000000284</v>
      </c>
      <c r="J95" s="38">
        <f t="shared" ref="J95" si="201">D95-D96</f>
        <v>1.9000000000000057</v>
      </c>
    </row>
    <row r="96" spans="1:19" ht="14.25" customHeight="1" x14ac:dyDescent="0.3">
      <c r="A96" s="37">
        <v>42248</v>
      </c>
      <c r="B96" s="110">
        <v>99.9</v>
      </c>
      <c r="C96" s="110">
        <v>100.7</v>
      </c>
      <c r="D96" s="110">
        <v>99</v>
      </c>
      <c r="E96" s="110">
        <v>18.3</v>
      </c>
      <c r="F96" s="110">
        <v>29.6</v>
      </c>
      <c r="G96" s="110">
        <v>7.6</v>
      </c>
      <c r="H96" s="38">
        <f t="shared" ref="H96" si="202">B96-B97</f>
        <v>-0.89999999999999147</v>
      </c>
      <c r="I96" s="38">
        <f t="shared" ref="I96" si="203">C96-C97</f>
        <v>-0.70000000000000284</v>
      </c>
      <c r="J96" s="38">
        <f t="shared" ref="J96" si="204">D96-D97</f>
        <v>-1.0999999999999943</v>
      </c>
    </row>
    <row r="97" spans="1:10" ht="14.25" customHeight="1" x14ac:dyDescent="0.3">
      <c r="A97" s="37">
        <v>42217</v>
      </c>
      <c r="B97" s="110">
        <v>100.8</v>
      </c>
      <c r="C97" s="110">
        <v>101.4</v>
      </c>
      <c r="D97" s="110">
        <v>100.1</v>
      </c>
      <c r="E97" s="110">
        <v>20.3</v>
      </c>
      <c r="F97" s="110">
        <v>31.2</v>
      </c>
      <c r="G97" s="110">
        <v>9.9</v>
      </c>
      <c r="H97" s="38">
        <f t="shared" ref="H97" si="205">B97-B98</f>
        <v>1</v>
      </c>
      <c r="I97" s="38">
        <f t="shared" ref="I97" si="206">C97-C98</f>
        <v>0.60000000000000853</v>
      </c>
      <c r="J97" s="38">
        <f t="shared" ref="J97" si="207">D97-D98</f>
        <v>1.3999999999999915</v>
      </c>
    </row>
    <row r="98" spans="1:10" ht="14.25" customHeight="1" x14ac:dyDescent="0.3">
      <c r="A98" s="37">
        <v>42186</v>
      </c>
      <c r="B98" s="110">
        <v>99.8</v>
      </c>
      <c r="C98" s="110">
        <v>100.8</v>
      </c>
      <c r="D98" s="110">
        <v>98.7</v>
      </c>
      <c r="E98" s="110">
        <v>18.100000000000001</v>
      </c>
      <c r="F98" s="110">
        <v>29.8</v>
      </c>
      <c r="G98" s="110">
        <v>7</v>
      </c>
      <c r="H98" s="38">
        <f t="shared" ref="H98" si="208">B98-B99</f>
        <v>-0.70000000000000284</v>
      </c>
      <c r="I98" s="38">
        <f t="shared" ref="I98" si="209">C98-C99</f>
        <v>0</v>
      </c>
      <c r="J98" s="38">
        <f t="shared" ref="J98" si="210">D98-D99</f>
        <v>-1.5</v>
      </c>
    </row>
    <row r="99" spans="1:10" ht="14.25" customHeight="1" x14ac:dyDescent="0.3">
      <c r="A99" s="37">
        <v>42156</v>
      </c>
      <c r="B99" s="110">
        <v>100.5</v>
      </c>
      <c r="C99" s="110">
        <v>100.8</v>
      </c>
      <c r="D99" s="110">
        <v>100.2</v>
      </c>
      <c r="E99" s="110">
        <v>19.7</v>
      </c>
      <c r="F99" s="110">
        <v>29.8</v>
      </c>
      <c r="G99" s="110">
        <v>10</v>
      </c>
      <c r="H99" s="38">
        <f t="shared" ref="H99" si="211">B99-B100</f>
        <v>9.9999999999994316E-2</v>
      </c>
      <c r="I99" s="38">
        <f t="shared" ref="I99" si="212">C99-C100</f>
        <v>0.39999999999999147</v>
      </c>
      <c r="J99" s="38">
        <f t="shared" ref="J99" si="213">D99-D100</f>
        <v>-0.20000000000000284</v>
      </c>
    </row>
    <row r="100" spans="1:10" ht="14.25" customHeight="1" x14ac:dyDescent="0.3">
      <c r="A100" s="37">
        <v>42125</v>
      </c>
      <c r="B100" s="110">
        <v>100.4</v>
      </c>
      <c r="C100" s="110">
        <v>100.4</v>
      </c>
      <c r="D100" s="110">
        <v>100.4</v>
      </c>
      <c r="E100" s="110">
        <v>19.600000000000001</v>
      </c>
      <c r="F100" s="110">
        <v>28.9</v>
      </c>
      <c r="G100" s="110">
        <v>10.6</v>
      </c>
      <c r="H100" s="38">
        <f t="shared" ref="H100" si="214">B100-B101</f>
        <v>0.10000000000000853</v>
      </c>
      <c r="I100" s="38">
        <f t="shared" ref="I100" si="215">C100-C101</f>
        <v>0.10000000000000853</v>
      </c>
      <c r="J100" s="38">
        <f t="shared" ref="J100" si="216">D100-D101</f>
        <v>0.20000000000000284</v>
      </c>
    </row>
    <row r="101" spans="1:10" ht="14.25" customHeight="1" x14ac:dyDescent="0.3">
      <c r="A101" s="37">
        <v>42095</v>
      </c>
      <c r="B101" s="110">
        <v>100.3</v>
      </c>
      <c r="C101" s="110">
        <v>100.3</v>
      </c>
      <c r="D101" s="110">
        <v>100.2</v>
      </c>
      <c r="E101" s="110">
        <v>19.100000000000001</v>
      </c>
      <c r="F101" s="110">
        <v>28.6</v>
      </c>
      <c r="G101" s="110">
        <v>10.1</v>
      </c>
      <c r="H101" s="38">
        <f t="shared" ref="H101" si="217">B101-B102</f>
        <v>1.2000000000000028</v>
      </c>
      <c r="I101" s="38">
        <f t="shared" ref="I101" si="218">C101-C102</f>
        <v>1.7999999999999972</v>
      </c>
      <c r="J101" s="38">
        <f t="shared" ref="J101" si="219">D101-D102</f>
        <v>0.40000000000000568</v>
      </c>
    </row>
    <row r="102" spans="1:10" ht="14.25" customHeight="1" x14ac:dyDescent="0.3">
      <c r="A102" s="37">
        <v>42064</v>
      </c>
      <c r="B102" s="110">
        <v>99.1</v>
      </c>
      <c r="C102" s="110">
        <v>98.5</v>
      </c>
      <c r="D102" s="110">
        <v>99.8</v>
      </c>
      <c r="E102" s="110">
        <v>16.7</v>
      </c>
      <c r="F102" s="110">
        <v>24.5</v>
      </c>
      <c r="G102" s="110">
        <v>9.1999999999999993</v>
      </c>
      <c r="H102" s="38">
        <f t="shared" ref="H102" si="220">B102-B103</f>
        <v>0.39999999999999147</v>
      </c>
      <c r="I102" s="38">
        <f t="shared" ref="I102" si="221">C102-C103</f>
        <v>0.59999999999999432</v>
      </c>
      <c r="J102" s="38">
        <f t="shared" ref="J102" si="222">D102-D103</f>
        <v>0.20000000000000284</v>
      </c>
    </row>
    <row r="103" spans="1:10" ht="14.25" customHeight="1" x14ac:dyDescent="0.3">
      <c r="A103" s="37">
        <v>42036</v>
      </c>
      <c r="B103" s="110">
        <v>98.7</v>
      </c>
      <c r="C103" s="110">
        <v>97.9</v>
      </c>
      <c r="D103" s="110">
        <v>99.6</v>
      </c>
      <c r="E103" s="110">
        <v>15.8</v>
      </c>
      <c r="F103" s="110">
        <v>23.1</v>
      </c>
      <c r="G103" s="110">
        <v>8.6999999999999993</v>
      </c>
      <c r="H103" s="38">
        <f t="shared" ref="H103" si="223">B103-B104</f>
        <v>-9.9999999999994316E-2</v>
      </c>
      <c r="I103" s="38">
        <f t="shared" ref="I103" si="224">C103-C104</f>
        <v>-0.69999999999998863</v>
      </c>
      <c r="J103" s="38">
        <f t="shared" ref="J103" si="225">D103-D104</f>
        <v>0.59999999999999432</v>
      </c>
    </row>
    <row r="104" spans="1:10" ht="14.25" customHeight="1" x14ac:dyDescent="0.3">
      <c r="A104" s="37">
        <v>42005</v>
      </c>
      <c r="B104" s="110">
        <v>98.8</v>
      </c>
      <c r="C104" s="110">
        <v>98.6</v>
      </c>
      <c r="D104" s="110">
        <v>99</v>
      </c>
      <c r="E104" s="110">
        <v>15.9</v>
      </c>
      <c r="F104" s="110">
        <v>24.7</v>
      </c>
      <c r="G104" s="110">
        <v>7.5</v>
      </c>
      <c r="H104" s="38">
        <f t="shared" ref="H104" si="226">B104-B105</f>
        <v>0.70000000000000284</v>
      </c>
      <c r="I104" s="38">
        <f t="shared" ref="I104" si="227">C104-C105</f>
        <v>0.5</v>
      </c>
      <c r="J104" s="38">
        <f t="shared" ref="J104" si="228">D104-D105</f>
        <v>0.90000000000000568</v>
      </c>
    </row>
    <row r="105" spans="1:10" ht="14.25" customHeight="1" x14ac:dyDescent="0.3">
      <c r="A105" s="37">
        <v>41974</v>
      </c>
      <c r="B105" s="110">
        <v>98.1</v>
      </c>
      <c r="C105" s="110">
        <v>98.1</v>
      </c>
      <c r="D105" s="110">
        <v>98.1</v>
      </c>
      <c r="E105" s="110">
        <v>14.5</v>
      </c>
      <c r="F105" s="110">
        <v>23.6</v>
      </c>
      <c r="G105" s="110">
        <v>5.6</v>
      </c>
      <c r="H105" s="38">
        <f t="shared" ref="H105" si="229">B105-B106</f>
        <v>2.2999999999999972</v>
      </c>
      <c r="I105" s="38">
        <f t="shared" ref="I105" si="230">C105-C106</f>
        <v>2.2999999999999972</v>
      </c>
      <c r="J105" s="38">
        <f t="shared" ref="J105" si="231">D105-D106</f>
        <v>2.1999999999999886</v>
      </c>
    </row>
    <row r="106" spans="1:10" ht="14.25" customHeight="1" x14ac:dyDescent="0.3">
      <c r="A106" s="37">
        <v>41944</v>
      </c>
      <c r="B106" s="110">
        <v>95.8</v>
      </c>
      <c r="C106" s="110">
        <v>95.8</v>
      </c>
      <c r="D106" s="110">
        <v>95.9</v>
      </c>
      <c r="E106" s="110">
        <v>9.5</v>
      </c>
      <c r="F106" s="110">
        <v>18.3</v>
      </c>
      <c r="G106" s="110">
        <v>1</v>
      </c>
      <c r="H106" s="38">
        <f t="shared" ref="H106" si="232">B106-B107</f>
        <v>-0.40000000000000568</v>
      </c>
      <c r="I106" s="38">
        <f t="shared" ref="I106" si="233">C106-C107</f>
        <v>-0.70000000000000284</v>
      </c>
      <c r="J106" s="38">
        <f t="shared" ref="J106" si="234">D106-D107</f>
        <v>0.10000000000000853</v>
      </c>
    </row>
    <row r="107" spans="1:10" ht="14.25" customHeight="1" x14ac:dyDescent="0.3">
      <c r="A107" s="37">
        <v>41913</v>
      </c>
      <c r="B107" s="110">
        <v>96.2</v>
      </c>
      <c r="C107" s="110">
        <v>96.5</v>
      </c>
      <c r="D107" s="110">
        <v>95.8</v>
      </c>
      <c r="E107" s="110">
        <v>10.199999999999999</v>
      </c>
      <c r="F107" s="110">
        <v>20</v>
      </c>
      <c r="G107" s="110">
        <v>0.9</v>
      </c>
      <c r="H107" s="38">
        <f t="shared" ref="H107" si="235">B107-B108</f>
        <v>-1.2999999999999972</v>
      </c>
      <c r="I107" s="38">
        <f t="shared" ref="I107" si="236">C107-C108</f>
        <v>-1.7000000000000028</v>
      </c>
      <c r="J107" s="38">
        <f t="shared" ref="J107" si="237">D107-D108</f>
        <v>-1.1000000000000085</v>
      </c>
    </row>
    <row r="108" spans="1:10" ht="14.25" customHeight="1" x14ac:dyDescent="0.3">
      <c r="A108" s="37">
        <v>41883</v>
      </c>
      <c r="B108" s="110">
        <v>97.5</v>
      </c>
      <c r="C108" s="110">
        <v>98.2</v>
      </c>
      <c r="D108" s="110">
        <v>96.9</v>
      </c>
      <c r="E108" s="110">
        <v>13.2</v>
      </c>
      <c r="F108" s="110">
        <v>23.8</v>
      </c>
      <c r="G108" s="110">
        <v>3</v>
      </c>
      <c r="H108" s="38">
        <f t="shared" ref="H108:J109" si="238">B108-B109</f>
        <v>-0.79999999999999716</v>
      </c>
      <c r="I108" s="38">
        <f t="shared" si="238"/>
        <v>-0.59999999999999432</v>
      </c>
      <c r="J108" s="38">
        <f t="shared" si="238"/>
        <v>-1</v>
      </c>
    </row>
    <row r="109" spans="1:10" ht="14.25" customHeight="1" x14ac:dyDescent="0.3">
      <c r="A109" s="37">
        <v>41852</v>
      </c>
      <c r="B109" s="110">
        <v>98.3</v>
      </c>
      <c r="C109" s="110">
        <v>98.8</v>
      </c>
      <c r="D109" s="110">
        <v>97.9</v>
      </c>
      <c r="E109" s="110">
        <v>15</v>
      </c>
      <c r="F109" s="110">
        <v>25.2</v>
      </c>
      <c r="G109" s="110">
        <v>5.2</v>
      </c>
      <c r="H109" s="38">
        <f t="shared" si="238"/>
        <v>-1.2999999999999972</v>
      </c>
      <c r="I109" s="38">
        <f t="shared" si="238"/>
        <v>-0.70000000000000284</v>
      </c>
      <c r="J109" s="38">
        <f t="shared" si="238"/>
        <v>-1.8999999999999915</v>
      </c>
    </row>
    <row r="110" spans="1:10" ht="14.25" customHeight="1" x14ac:dyDescent="0.3">
      <c r="A110" s="37">
        <v>41821</v>
      </c>
      <c r="B110" s="110">
        <v>99.6</v>
      </c>
      <c r="C110" s="110">
        <v>99.5</v>
      </c>
      <c r="D110" s="110">
        <v>99.8</v>
      </c>
      <c r="E110" s="110">
        <v>17.8</v>
      </c>
      <c r="F110" s="110">
        <v>26.7</v>
      </c>
      <c r="G110" s="110">
        <v>9.1999999999999993</v>
      </c>
      <c r="H110" s="38">
        <f t="shared" ref="H110:H173" si="239">B110-B111</f>
        <v>-0.5</v>
      </c>
      <c r="I110" s="38">
        <f t="shared" ref="I110:I173" si="240">C110-C111</f>
        <v>-0.5</v>
      </c>
      <c r="J110" s="38">
        <f t="shared" ref="J110:J173" si="241">D110-D111</f>
        <v>-0.40000000000000568</v>
      </c>
    </row>
    <row r="111" spans="1:10" ht="14.25" customHeight="1" x14ac:dyDescent="0.3">
      <c r="A111" s="37">
        <v>41791</v>
      </c>
      <c r="B111" s="110">
        <v>100.1</v>
      </c>
      <c r="C111" s="110">
        <v>100</v>
      </c>
      <c r="D111" s="110">
        <v>100.2</v>
      </c>
      <c r="E111" s="110">
        <v>18.8</v>
      </c>
      <c r="F111" s="110">
        <v>27.9</v>
      </c>
      <c r="G111" s="110">
        <v>10.1</v>
      </c>
      <c r="H111" s="38">
        <f t="shared" si="239"/>
        <v>-0.30000000000001137</v>
      </c>
      <c r="I111" s="38">
        <f t="shared" si="240"/>
        <v>0.40000000000000568</v>
      </c>
      <c r="J111" s="38">
        <f t="shared" si="241"/>
        <v>-1</v>
      </c>
    </row>
    <row r="112" spans="1:10" ht="14.25" customHeight="1" x14ac:dyDescent="0.3">
      <c r="A112" s="37">
        <v>41760</v>
      </c>
      <c r="B112" s="110">
        <v>100.4</v>
      </c>
      <c r="C112" s="110">
        <v>99.6</v>
      </c>
      <c r="D112" s="110">
        <v>101.2</v>
      </c>
      <c r="E112" s="110">
        <v>19.399999999999999</v>
      </c>
      <c r="F112" s="110">
        <v>26.9</v>
      </c>
      <c r="G112" s="110">
        <v>12.1</v>
      </c>
      <c r="H112" s="38">
        <f t="shared" si="239"/>
        <v>-1.5</v>
      </c>
      <c r="I112" s="38">
        <f t="shared" si="240"/>
        <v>-2.1000000000000085</v>
      </c>
      <c r="J112" s="38">
        <f t="shared" si="241"/>
        <v>-0.89999999999999147</v>
      </c>
    </row>
    <row r="113" spans="1:10" ht="14.25" customHeight="1" x14ac:dyDescent="0.3">
      <c r="A113" s="37">
        <v>41730</v>
      </c>
      <c r="B113" s="110">
        <v>101.9</v>
      </c>
      <c r="C113" s="110">
        <v>101.7</v>
      </c>
      <c r="D113" s="110">
        <v>102.1</v>
      </c>
      <c r="E113" s="110">
        <v>22.8</v>
      </c>
      <c r="F113" s="110">
        <v>31.9</v>
      </c>
      <c r="G113" s="110">
        <v>14.1</v>
      </c>
      <c r="H113" s="38">
        <f t="shared" si="239"/>
        <v>0.70000000000000284</v>
      </c>
      <c r="I113" s="38">
        <f t="shared" si="240"/>
        <v>1.2000000000000028</v>
      </c>
      <c r="J113" s="38">
        <f t="shared" si="241"/>
        <v>0.19999999999998863</v>
      </c>
    </row>
    <row r="114" spans="1:10" ht="14.25" customHeight="1" x14ac:dyDescent="0.3">
      <c r="A114" s="37">
        <v>41699</v>
      </c>
      <c r="B114" s="110">
        <v>101.2</v>
      </c>
      <c r="C114" s="110">
        <v>100.5</v>
      </c>
      <c r="D114" s="110">
        <v>101.9</v>
      </c>
      <c r="E114" s="110">
        <v>21.3</v>
      </c>
      <c r="F114" s="110">
        <v>29.2</v>
      </c>
      <c r="G114" s="110">
        <v>13.6</v>
      </c>
      <c r="H114" s="38">
        <f t="shared" si="239"/>
        <v>0</v>
      </c>
      <c r="I114" s="38">
        <f t="shared" si="240"/>
        <v>0.79999999999999716</v>
      </c>
      <c r="J114" s="38">
        <f t="shared" si="241"/>
        <v>-0.89999999999999147</v>
      </c>
    </row>
    <row r="115" spans="1:10" ht="14.25" customHeight="1" x14ac:dyDescent="0.3">
      <c r="A115" s="37">
        <v>41671</v>
      </c>
      <c r="B115" s="110">
        <v>101.2</v>
      </c>
      <c r="C115" s="110">
        <v>99.7</v>
      </c>
      <c r="D115" s="110">
        <v>102.8</v>
      </c>
      <c r="E115" s="110">
        <v>21.2</v>
      </c>
      <c r="F115" s="110">
        <v>27.1</v>
      </c>
      <c r="G115" s="110">
        <v>15.5</v>
      </c>
      <c r="H115" s="38">
        <f t="shared" si="239"/>
        <v>0.10000000000000853</v>
      </c>
      <c r="I115" s="38">
        <f t="shared" si="240"/>
        <v>0.29999999999999716</v>
      </c>
      <c r="J115" s="38">
        <f t="shared" si="241"/>
        <v>0</v>
      </c>
    </row>
    <row r="116" spans="1:10" ht="14.25" customHeight="1" x14ac:dyDescent="0.3">
      <c r="A116" s="37">
        <v>41640</v>
      </c>
      <c r="B116" s="110">
        <v>101.1</v>
      </c>
      <c r="C116" s="110">
        <v>99.4</v>
      </c>
      <c r="D116" s="110">
        <v>102.8</v>
      </c>
      <c r="E116" s="110">
        <v>21</v>
      </c>
      <c r="F116" s="110">
        <v>26.6</v>
      </c>
      <c r="G116" s="110">
        <v>15.5</v>
      </c>
      <c r="H116" s="38">
        <f t="shared" si="239"/>
        <v>1.0999999999999943</v>
      </c>
      <c r="I116" s="38">
        <f t="shared" si="240"/>
        <v>1</v>
      </c>
      <c r="J116" s="38">
        <f t="shared" si="241"/>
        <v>1.2000000000000028</v>
      </c>
    </row>
    <row r="117" spans="1:10" ht="14.25" customHeight="1" x14ac:dyDescent="0.3">
      <c r="A117" s="37">
        <v>41609</v>
      </c>
      <c r="B117" s="110">
        <v>100</v>
      </c>
      <c r="C117" s="110">
        <v>98.4</v>
      </c>
      <c r="D117" s="110">
        <v>101.6</v>
      </c>
      <c r="E117" s="110">
        <v>18.7</v>
      </c>
      <c r="F117" s="110">
        <v>24.4</v>
      </c>
      <c r="G117" s="110">
        <v>13.1</v>
      </c>
      <c r="H117" s="38">
        <f t="shared" si="239"/>
        <v>0.59999999999999432</v>
      </c>
      <c r="I117" s="38">
        <f t="shared" si="240"/>
        <v>0.80000000000001137</v>
      </c>
      <c r="J117" s="38">
        <f t="shared" si="241"/>
        <v>0.29999999999999716</v>
      </c>
    </row>
    <row r="118" spans="1:10" ht="14.25" customHeight="1" x14ac:dyDescent="0.3">
      <c r="A118" s="37">
        <v>41579</v>
      </c>
      <c r="B118" s="110">
        <v>99.4</v>
      </c>
      <c r="C118" s="110">
        <v>97.6</v>
      </c>
      <c r="D118" s="110">
        <v>101.3</v>
      </c>
      <c r="E118" s="110">
        <v>17.3</v>
      </c>
      <c r="F118" s="110">
        <v>22.3</v>
      </c>
      <c r="G118" s="110">
        <v>12.4</v>
      </c>
      <c r="H118" s="38">
        <f t="shared" si="239"/>
        <v>0.80000000000001137</v>
      </c>
      <c r="I118" s="38">
        <f t="shared" si="240"/>
        <v>0.19999999999998863</v>
      </c>
      <c r="J118" s="38">
        <f t="shared" si="241"/>
        <v>1.5</v>
      </c>
    </row>
    <row r="119" spans="1:10" ht="14.25" customHeight="1" x14ac:dyDescent="0.3">
      <c r="A119" s="37">
        <v>41548</v>
      </c>
      <c r="B119" s="110">
        <v>98.6</v>
      </c>
      <c r="C119" s="110">
        <v>97.4</v>
      </c>
      <c r="D119" s="110">
        <v>99.8</v>
      </c>
      <c r="E119" s="110">
        <v>15.5</v>
      </c>
      <c r="F119" s="110">
        <v>21.9</v>
      </c>
      <c r="G119" s="110">
        <v>9.1999999999999993</v>
      </c>
      <c r="H119" s="38">
        <f t="shared" si="239"/>
        <v>-0.20000000000000284</v>
      </c>
      <c r="I119" s="38">
        <f t="shared" si="240"/>
        <v>0.5</v>
      </c>
      <c r="J119" s="38">
        <f t="shared" si="241"/>
        <v>-1</v>
      </c>
    </row>
    <row r="120" spans="1:10" ht="14.25" customHeight="1" x14ac:dyDescent="0.3">
      <c r="A120" s="37">
        <v>41518</v>
      </c>
      <c r="B120" s="110">
        <v>98.8</v>
      </c>
      <c r="C120" s="110">
        <v>96.9</v>
      </c>
      <c r="D120" s="110">
        <v>100.8</v>
      </c>
      <c r="E120" s="110">
        <v>16.100000000000001</v>
      </c>
      <c r="F120" s="110">
        <v>20.9</v>
      </c>
      <c r="G120" s="110">
        <v>11.4</v>
      </c>
      <c r="H120" s="38">
        <f t="shared" si="239"/>
        <v>9.9999999999994316E-2</v>
      </c>
      <c r="I120" s="38">
        <f t="shared" si="240"/>
        <v>-9.9999999999994316E-2</v>
      </c>
      <c r="J120" s="38">
        <f t="shared" si="241"/>
        <v>0.39999999999999147</v>
      </c>
    </row>
    <row r="121" spans="1:10" ht="14.25" customHeight="1" x14ac:dyDescent="0.3">
      <c r="A121" s="37">
        <v>41487</v>
      </c>
      <c r="B121" s="110">
        <v>98.7</v>
      </c>
      <c r="C121" s="110">
        <v>97</v>
      </c>
      <c r="D121" s="110">
        <v>100.4</v>
      </c>
      <c r="E121" s="110">
        <v>15.8</v>
      </c>
      <c r="F121" s="110">
        <v>21.2</v>
      </c>
      <c r="G121" s="110">
        <v>10.5</v>
      </c>
      <c r="H121" s="38">
        <f t="shared" si="239"/>
        <v>0.79999999999999716</v>
      </c>
      <c r="I121" s="38">
        <f t="shared" si="240"/>
        <v>0</v>
      </c>
      <c r="J121" s="38">
        <f t="shared" si="241"/>
        <v>1.5</v>
      </c>
    </row>
    <row r="122" spans="1:10" ht="14.25" customHeight="1" x14ac:dyDescent="0.3">
      <c r="A122" s="37">
        <v>41456</v>
      </c>
      <c r="B122" s="110">
        <v>97.9</v>
      </c>
      <c r="C122" s="110">
        <v>97</v>
      </c>
      <c r="D122" s="110">
        <v>98.9</v>
      </c>
      <c r="E122" s="110">
        <v>14.1</v>
      </c>
      <c r="F122" s="110">
        <v>21.1</v>
      </c>
      <c r="G122" s="110">
        <v>7.4</v>
      </c>
      <c r="H122" s="38">
        <f t="shared" si="239"/>
        <v>1.1000000000000085</v>
      </c>
      <c r="I122" s="38">
        <f t="shared" si="240"/>
        <v>1.0999999999999943</v>
      </c>
      <c r="J122" s="38">
        <f t="shared" si="241"/>
        <v>1.1000000000000085</v>
      </c>
    </row>
    <row r="123" spans="1:10" ht="14.25" customHeight="1" x14ac:dyDescent="0.3">
      <c r="A123" s="37">
        <v>41426</v>
      </c>
      <c r="B123" s="110">
        <v>96.8</v>
      </c>
      <c r="C123" s="110">
        <v>95.9</v>
      </c>
      <c r="D123" s="110">
        <v>97.8</v>
      </c>
      <c r="E123" s="110">
        <v>11.7</v>
      </c>
      <c r="F123" s="110">
        <v>18.600000000000001</v>
      </c>
      <c r="G123" s="110">
        <v>5</v>
      </c>
      <c r="H123" s="38">
        <f t="shared" si="239"/>
        <v>-0.10000000000000853</v>
      </c>
      <c r="I123" s="38">
        <f t="shared" si="240"/>
        <v>0.70000000000000284</v>
      </c>
      <c r="J123" s="38">
        <f t="shared" si="241"/>
        <v>-0.79999999999999716</v>
      </c>
    </row>
    <row r="124" spans="1:10" ht="14.25" customHeight="1" x14ac:dyDescent="0.3">
      <c r="A124" s="37">
        <v>41395</v>
      </c>
      <c r="B124" s="110">
        <v>96.9</v>
      </c>
      <c r="C124" s="110">
        <v>95.2</v>
      </c>
      <c r="D124" s="110">
        <v>98.6</v>
      </c>
      <c r="E124" s="110">
        <v>11.8</v>
      </c>
      <c r="F124" s="110">
        <v>17</v>
      </c>
      <c r="G124" s="110">
        <v>6.7</v>
      </c>
      <c r="H124" s="38">
        <f t="shared" si="239"/>
        <v>0.90000000000000568</v>
      </c>
      <c r="I124" s="38">
        <f t="shared" si="240"/>
        <v>1.6000000000000085</v>
      </c>
      <c r="J124" s="38">
        <f t="shared" si="241"/>
        <v>0.19999999999998863</v>
      </c>
    </row>
    <row r="125" spans="1:10" ht="14.25" customHeight="1" x14ac:dyDescent="0.3">
      <c r="A125" s="37">
        <v>41365</v>
      </c>
      <c r="B125" s="110">
        <v>96</v>
      </c>
      <c r="C125" s="110">
        <v>93.6</v>
      </c>
      <c r="D125" s="110">
        <v>98.4</v>
      </c>
      <c r="E125" s="110">
        <v>9.9</v>
      </c>
      <c r="F125" s="110">
        <v>13.4</v>
      </c>
      <c r="G125" s="110">
        <v>6.3</v>
      </c>
      <c r="H125" s="38">
        <f t="shared" si="239"/>
        <v>-1.7999999999999972</v>
      </c>
      <c r="I125" s="38">
        <f t="shared" si="240"/>
        <v>-2.7000000000000028</v>
      </c>
      <c r="J125" s="38">
        <f t="shared" si="241"/>
        <v>-0.89999999999999147</v>
      </c>
    </row>
    <row r="126" spans="1:10" ht="14.25" customHeight="1" x14ac:dyDescent="0.3">
      <c r="A126" s="37">
        <v>41334</v>
      </c>
      <c r="B126" s="110">
        <v>97.8</v>
      </c>
      <c r="C126" s="110">
        <v>96.3</v>
      </c>
      <c r="D126" s="110">
        <v>99.3</v>
      </c>
      <c r="E126" s="110">
        <v>13.8</v>
      </c>
      <c r="F126" s="110">
        <v>19.5</v>
      </c>
      <c r="G126" s="110">
        <v>8.1999999999999993</v>
      </c>
      <c r="H126" s="38">
        <f t="shared" si="239"/>
        <v>0.39999999999999147</v>
      </c>
      <c r="I126" s="38">
        <f t="shared" si="240"/>
        <v>1.2000000000000028</v>
      </c>
      <c r="J126" s="38">
        <f t="shared" si="241"/>
        <v>-0.5</v>
      </c>
    </row>
    <row r="127" spans="1:10" ht="14.25" customHeight="1" x14ac:dyDescent="0.3">
      <c r="A127" s="37">
        <v>41306</v>
      </c>
      <c r="B127" s="110">
        <v>97.4</v>
      </c>
      <c r="C127" s="110">
        <v>95.1</v>
      </c>
      <c r="D127" s="110">
        <v>99.8</v>
      </c>
      <c r="E127" s="110">
        <v>13</v>
      </c>
      <c r="F127" s="110">
        <v>16.8</v>
      </c>
      <c r="G127" s="110">
        <v>9.1999999999999993</v>
      </c>
      <c r="H127" s="38">
        <f t="shared" si="239"/>
        <v>0.90000000000000568</v>
      </c>
      <c r="I127" s="38">
        <f t="shared" si="240"/>
        <v>-1.2000000000000028</v>
      </c>
      <c r="J127" s="38">
        <f t="shared" si="241"/>
        <v>3.0999999999999943</v>
      </c>
    </row>
    <row r="128" spans="1:10" ht="14.25" customHeight="1" x14ac:dyDescent="0.3">
      <c r="A128" s="37">
        <v>41275</v>
      </c>
      <c r="B128" s="110">
        <v>96.5</v>
      </c>
      <c r="C128" s="110">
        <v>96.3</v>
      </c>
      <c r="D128" s="110">
        <v>96.7</v>
      </c>
      <c r="E128" s="110">
        <v>11</v>
      </c>
      <c r="F128" s="110">
        <v>19.5</v>
      </c>
      <c r="G128" s="110">
        <v>2.7</v>
      </c>
      <c r="H128" s="38">
        <f t="shared" si="239"/>
        <v>1.2000000000000028</v>
      </c>
      <c r="I128" s="38">
        <f t="shared" si="240"/>
        <v>0.89999999999999147</v>
      </c>
      <c r="J128" s="38">
        <f t="shared" si="241"/>
        <v>1.5</v>
      </c>
    </row>
    <row r="129" spans="1:10" ht="14.25" customHeight="1" x14ac:dyDescent="0.3">
      <c r="A129" s="37">
        <v>41244</v>
      </c>
      <c r="B129" s="110">
        <v>95.3</v>
      </c>
      <c r="C129" s="110">
        <v>95.4</v>
      </c>
      <c r="D129" s="110">
        <v>95.2</v>
      </c>
      <c r="E129" s="110">
        <v>8.3000000000000007</v>
      </c>
      <c r="F129" s="110">
        <v>17.399999999999999</v>
      </c>
      <c r="G129" s="110">
        <v>-0.5</v>
      </c>
      <c r="H129" s="38">
        <f t="shared" si="239"/>
        <v>1.3999999999999915</v>
      </c>
      <c r="I129" s="38">
        <f t="shared" si="240"/>
        <v>0.5</v>
      </c>
      <c r="J129" s="38">
        <f t="shared" si="241"/>
        <v>2.2999999999999972</v>
      </c>
    </row>
    <row r="130" spans="1:10" ht="14.25" customHeight="1" x14ac:dyDescent="0.3">
      <c r="A130" s="37">
        <v>41214</v>
      </c>
      <c r="B130" s="110">
        <v>93.9</v>
      </c>
      <c r="C130" s="110">
        <v>94.9</v>
      </c>
      <c r="D130" s="110">
        <v>92.9</v>
      </c>
      <c r="E130" s="110">
        <v>5.3</v>
      </c>
      <c r="F130" s="110">
        <v>16.3</v>
      </c>
      <c r="G130" s="110">
        <v>-5.2</v>
      </c>
      <c r="H130" s="38">
        <f t="shared" si="239"/>
        <v>-0.69999999999998863</v>
      </c>
      <c r="I130" s="38">
        <f t="shared" si="240"/>
        <v>-0.69999999999998863</v>
      </c>
      <c r="J130" s="38">
        <f t="shared" si="241"/>
        <v>-0.79999999999999716</v>
      </c>
    </row>
    <row r="131" spans="1:10" ht="14.25" customHeight="1" x14ac:dyDescent="0.3">
      <c r="A131" s="37">
        <v>41183</v>
      </c>
      <c r="B131" s="110">
        <v>94.6</v>
      </c>
      <c r="C131" s="110">
        <v>95.6</v>
      </c>
      <c r="D131" s="110">
        <v>93.7</v>
      </c>
      <c r="E131" s="110">
        <v>6.9</v>
      </c>
      <c r="F131" s="110">
        <v>17.8</v>
      </c>
      <c r="G131" s="110">
        <v>-3.5</v>
      </c>
      <c r="H131" s="38">
        <f t="shared" si="239"/>
        <v>0.39999999999999147</v>
      </c>
      <c r="I131" s="38">
        <f t="shared" si="240"/>
        <v>0</v>
      </c>
      <c r="J131" s="38">
        <f t="shared" si="241"/>
        <v>0.79999999999999716</v>
      </c>
    </row>
    <row r="132" spans="1:10" ht="14.25" customHeight="1" x14ac:dyDescent="0.3">
      <c r="A132" s="37">
        <v>41153</v>
      </c>
      <c r="B132" s="110">
        <v>94.2</v>
      </c>
      <c r="C132" s="110">
        <v>95.6</v>
      </c>
      <c r="D132" s="110">
        <v>92.9</v>
      </c>
      <c r="E132" s="110">
        <v>6</v>
      </c>
      <c r="F132" s="110">
        <v>17.899999999999999</v>
      </c>
      <c r="G132" s="110">
        <v>-5.3</v>
      </c>
      <c r="H132" s="38">
        <f t="shared" si="239"/>
        <v>-0.70000000000000284</v>
      </c>
      <c r="I132" s="38">
        <f t="shared" si="240"/>
        <v>-1.4000000000000057</v>
      </c>
      <c r="J132" s="38">
        <f t="shared" si="241"/>
        <v>0.10000000000000853</v>
      </c>
    </row>
    <row r="133" spans="1:10" ht="14.25" customHeight="1" x14ac:dyDescent="0.3">
      <c r="A133" s="37">
        <v>41122</v>
      </c>
      <c r="B133" s="110">
        <v>94.9</v>
      </c>
      <c r="C133" s="110">
        <v>97</v>
      </c>
      <c r="D133" s="110">
        <v>92.8</v>
      </c>
      <c r="E133" s="110">
        <v>7.5</v>
      </c>
      <c r="F133" s="110">
        <v>21.1</v>
      </c>
      <c r="G133" s="110">
        <v>-5.4</v>
      </c>
      <c r="H133" s="38">
        <f t="shared" si="239"/>
        <v>-0.59999999999999432</v>
      </c>
      <c r="I133" s="38">
        <f t="shared" si="240"/>
        <v>-0.29999999999999716</v>
      </c>
      <c r="J133" s="38">
        <f t="shared" si="241"/>
        <v>-0.90000000000000568</v>
      </c>
    </row>
    <row r="134" spans="1:10" ht="14.25" customHeight="1" x14ac:dyDescent="0.3">
      <c r="A134" s="37">
        <v>41091</v>
      </c>
      <c r="B134" s="110">
        <v>95.5</v>
      </c>
      <c r="C134" s="110">
        <v>97.3</v>
      </c>
      <c r="D134" s="110">
        <v>93.7</v>
      </c>
      <c r="E134" s="110">
        <v>8.6999999999999993</v>
      </c>
      <c r="F134" s="110">
        <v>21.8</v>
      </c>
      <c r="G134" s="110">
        <v>-3.5</v>
      </c>
      <c r="H134" s="38">
        <f t="shared" si="239"/>
        <v>-1.7000000000000028</v>
      </c>
      <c r="I134" s="38">
        <f t="shared" si="240"/>
        <v>-1.7999999999999972</v>
      </c>
      <c r="J134" s="38">
        <f t="shared" si="241"/>
        <v>-1.5999999999999943</v>
      </c>
    </row>
    <row r="135" spans="1:10" ht="14.25" customHeight="1" x14ac:dyDescent="0.3">
      <c r="A135" s="37">
        <v>41061</v>
      </c>
      <c r="B135" s="110">
        <v>97.2</v>
      </c>
      <c r="C135" s="110">
        <v>99.1</v>
      </c>
      <c r="D135" s="110">
        <v>95.3</v>
      </c>
      <c r="E135" s="110">
        <v>12.4</v>
      </c>
      <c r="F135" s="110">
        <v>25.9</v>
      </c>
      <c r="G135" s="110">
        <v>-0.2</v>
      </c>
      <c r="H135" s="38">
        <f t="shared" si="239"/>
        <v>-1.5</v>
      </c>
      <c r="I135" s="38">
        <f t="shared" si="240"/>
        <v>-1.3000000000000114</v>
      </c>
      <c r="J135" s="38">
        <f t="shared" si="241"/>
        <v>-1.6000000000000085</v>
      </c>
    </row>
    <row r="136" spans="1:10" ht="14.25" customHeight="1" x14ac:dyDescent="0.3">
      <c r="A136" s="37">
        <v>41030</v>
      </c>
      <c r="B136" s="110">
        <v>98.7</v>
      </c>
      <c r="C136" s="110">
        <v>100.4</v>
      </c>
      <c r="D136" s="110">
        <v>96.9</v>
      </c>
      <c r="E136" s="110">
        <v>15.7</v>
      </c>
      <c r="F136" s="110">
        <v>28.9</v>
      </c>
      <c r="G136" s="110">
        <v>3.2</v>
      </c>
      <c r="H136" s="38">
        <f t="shared" si="239"/>
        <v>-0.89999999999999147</v>
      </c>
      <c r="I136" s="38">
        <f t="shared" si="240"/>
        <v>-0.79999999999999716</v>
      </c>
      <c r="J136" s="38">
        <f t="shared" si="241"/>
        <v>-1.1999999999999886</v>
      </c>
    </row>
    <row r="137" spans="1:10" ht="14.25" customHeight="1" x14ac:dyDescent="0.3">
      <c r="A137" s="37">
        <v>41000</v>
      </c>
      <c r="B137" s="110">
        <v>99.6</v>
      </c>
      <c r="C137" s="110">
        <v>101.2</v>
      </c>
      <c r="D137" s="110">
        <v>98.1</v>
      </c>
      <c r="E137" s="110">
        <v>17.8</v>
      </c>
      <c r="F137" s="110">
        <v>30.6</v>
      </c>
      <c r="G137" s="110">
        <v>5.8</v>
      </c>
      <c r="H137" s="38">
        <f t="shared" si="239"/>
        <v>0.29999999999999716</v>
      </c>
      <c r="I137" s="38">
        <f t="shared" si="240"/>
        <v>1.2999999999999972</v>
      </c>
      <c r="J137" s="38">
        <f t="shared" si="241"/>
        <v>-0.60000000000000853</v>
      </c>
    </row>
    <row r="138" spans="1:10" ht="14.25" customHeight="1" x14ac:dyDescent="0.3">
      <c r="A138" s="37">
        <v>40969</v>
      </c>
      <c r="B138" s="110">
        <v>99.3</v>
      </c>
      <c r="C138" s="110">
        <v>99.9</v>
      </c>
      <c r="D138" s="110">
        <v>98.7</v>
      </c>
      <c r="E138" s="110">
        <v>17</v>
      </c>
      <c r="F138" s="110">
        <v>27.6</v>
      </c>
      <c r="G138" s="110">
        <v>6.9</v>
      </c>
      <c r="H138" s="38">
        <f t="shared" si="239"/>
        <v>0.29999999999999716</v>
      </c>
      <c r="I138" s="38">
        <f t="shared" si="240"/>
        <v>-0.19999999999998863</v>
      </c>
      <c r="J138" s="38">
        <f t="shared" si="241"/>
        <v>0.90000000000000568</v>
      </c>
    </row>
    <row r="139" spans="1:10" ht="14.25" customHeight="1" x14ac:dyDescent="0.3">
      <c r="A139" s="37">
        <v>40940</v>
      </c>
      <c r="B139" s="110">
        <v>99</v>
      </c>
      <c r="C139" s="110">
        <v>100.1</v>
      </c>
      <c r="D139" s="110">
        <v>97.8</v>
      </c>
      <c r="E139" s="110">
        <v>16.3</v>
      </c>
      <c r="F139" s="110">
        <v>28.1</v>
      </c>
      <c r="G139" s="110">
        <v>5.0999999999999996</v>
      </c>
      <c r="H139" s="38">
        <f t="shared" si="239"/>
        <v>0.79999999999999716</v>
      </c>
      <c r="I139" s="38">
        <f t="shared" si="240"/>
        <v>0.59999999999999432</v>
      </c>
      <c r="J139" s="38">
        <f t="shared" si="241"/>
        <v>1</v>
      </c>
    </row>
    <row r="140" spans="1:10" ht="14.25" customHeight="1" x14ac:dyDescent="0.3">
      <c r="A140" s="37">
        <v>40909</v>
      </c>
      <c r="B140" s="110">
        <v>98.2</v>
      </c>
      <c r="C140" s="110">
        <v>99.5</v>
      </c>
      <c r="D140" s="110">
        <v>96.8</v>
      </c>
      <c r="E140" s="110">
        <v>14.6</v>
      </c>
      <c r="F140" s="110">
        <v>26.8</v>
      </c>
      <c r="G140" s="110">
        <v>3</v>
      </c>
      <c r="H140" s="38">
        <f t="shared" si="239"/>
        <v>0.40000000000000568</v>
      </c>
      <c r="I140" s="38">
        <f t="shared" si="240"/>
        <v>-0.70000000000000284</v>
      </c>
      <c r="J140" s="38">
        <f t="shared" si="241"/>
        <v>1.3999999999999915</v>
      </c>
    </row>
    <row r="141" spans="1:10" ht="14.25" customHeight="1" x14ac:dyDescent="0.3">
      <c r="A141" s="37">
        <v>40878</v>
      </c>
      <c r="B141" s="110">
        <v>97.8</v>
      </c>
      <c r="C141" s="110">
        <v>100.2</v>
      </c>
      <c r="D141" s="110">
        <v>95.4</v>
      </c>
      <c r="E141" s="110">
        <v>13.7</v>
      </c>
      <c r="F141" s="110">
        <v>28.4</v>
      </c>
      <c r="G141" s="110">
        <v>-0.1</v>
      </c>
      <c r="H141" s="38">
        <f t="shared" si="239"/>
        <v>0</v>
      </c>
      <c r="I141" s="38">
        <f t="shared" si="240"/>
        <v>0.10000000000000853</v>
      </c>
      <c r="J141" s="38">
        <f t="shared" si="241"/>
        <v>-9.9999999999994316E-2</v>
      </c>
    </row>
    <row r="142" spans="1:10" ht="14.25" customHeight="1" x14ac:dyDescent="0.3">
      <c r="A142" s="37">
        <v>40848</v>
      </c>
      <c r="B142" s="110">
        <v>97.8</v>
      </c>
      <c r="C142" s="110">
        <v>100.1</v>
      </c>
      <c r="D142" s="110">
        <v>95.5</v>
      </c>
      <c r="E142" s="110">
        <v>13.8</v>
      </c>
      <c r="F142" s="110">
        <v>28.2</v>
      </c>
      <c r="G142" s="110">
        <v>0.2</v>
      </c>
      <c r="H142" s="38">
        <f t="shared" si="239"/>
        <v>0.20000000000000284</v>
      </c>
      <c r="I142" s="38">
        <f t="shared" si="240"/>
        <v>9.9999999999994316E-2</v>
      </c>
      <c r="J142" s="38">
        <f t="shared" si="241"/>
        <v>0.29999999999999716</v>
      </c>
    </row>
    <row r="143" spans="1:10" ht="14.25" customHeight="1" x14ac:dyDescent="0.3">
      <c r="A143" s="37">
        <v>40817</v>
      </c>
      <c r="B143" s="110">
        <v>97.6</v>
      </c>
      <c r="C143" s="110">
        <v>100</v>
      </c>
      <c r="D143" s="110">
        <v>95.2</v>
      </c>
      <c r="E143" s="110">
        <v>13.3</v>
      </c>
      <c r="F143" s="110">
        <v>28</v>
      </c>
      <c r="G143" s="110">
        <v>-0.4</v>
      </c>
      <c r="H143" s="38">
        <f t="shared" si="239"/>
        <v>-0.30000000000001137</v>
      </c>
      <c r="I143" s="38">
        <f t="shared" si="240"/>
        <v>0</v>
      </c>
      <c r="J143" s="38">
        <f t="shared" si="241"/>
        <v>-0.59999999999999432</v>
      </c>
    </row>
    <row r="144" spans="1:10" ht="14.25" customHeight="1" x14ac:dyDescent="0.3">
      <c r="A144" s="37">
        <v>40787</v>
      </c>
      <c r="B144" s="110">
        <v>97.9</v>
      </c>
      <c r="C144" s="110">
        <v>100</v>
      </c>
      <c r="D144" s="110">
        <v>95.8</v>
      </c>
      <c r="E144" s="110">
        <v>13.9</v>
      </c>
      <c r="F144" s="110">
        <v>27.9</v>
      </c>
      <c r="G144" s="110">
        <v>0.8</v>
      </c>
      <c r="H144" s="38">
        <f t="shared" si="239"/>
        <v>-1.5</v>
      </c>
      <c r="I144" s="38">
        <f t="shared" si="240"/>
        <v>-1.7999999999999972</v>
      </c>
      <c r="J144" s="38">
        <f t="shared" si="241"/>
        <v>-1.2999999999999972</v>
      </c>
    </row>
    <row r="145" spans="1:10" ht="14.25" customHeight="1" x14ac:dyDescent="0.3">
      <c r="A145" s="37">
        <v>40756</v>
      </c>
      <c r="B145" s="110">
        <v>99.4</v>
      </c>
      <c r="C145" s="110">
        <v>101.8</v>
      </c>
      <c r="D145" s="110">
        <v>97.1</v>
      </c>
      <c r="E145" s="110">
        <v>17.399999999999999</v>
      </c>
      <c r="F145" s="110">
        <v>32.1</v>
      </c>
      <c r="G145" s="110">
        <v>3.6</v>
      </c>
      <c r="H145" s="38">
        <f t="shared" si="239"/>
        <v>-3</v>
      </c>
      <c r="I145" s="38">
        <f t="shared" si="240"/>
        <v>-1.6000000000000085</v>
      </c>
      <c r="J145" s="38">
        <f t="shared" si="241"/>
        <v>-4.3000000000000114</v>
      </c>
    </row>
    <row r="146" spans="1:10" ht="14.25" customHeight="1" x14ac:dyDescent="0.3">
      <c r="A146" s="37">
        <v>40725</v>
      </c>
      <c r="B146" s="110">
        <v>102.4</v>
      </c>
      <c r="C146" s="110">
        <v>103.4</v>
      </c>
      <c r="D146" s="110">
        <v>101.4</v>
      </c>
      <c r="E146" s="110">
        <v>23.8</v>
      </c>
      <c r="F146" s="110">
        <v>35.700000000000003</v>
      </c>
      <c r="G146" s="110">
        <v>12.6</v>
      </c>
      <c r="H146" s="38">
        <f t="shared" si="239"/>
        <v>0.40000000000000568</v>
      </c>
      <c r="I146" s="38">
        <f t="shared" si="240"/>
        <v>0.70000000000000284</v>
      </c>
      <c r="J146" s="38">
        <f t="shared" si="241"/>
        <v>0</v>
      </c>
    </row>
    <row r="147" spans="1:10" ht="14.25" customHeight="1" x14ac:dyDescent="0.3">
      <c r="A147" s="37">
        <v>40695</v>
      </c>
      <c r="B147" s="110">
        <v>102</v>
      </c>
      <c r="C147" s="110">
        <v>102.7</v>
      </c>
      <c r="D147" s="110">
        <v>101.4</v>
      </c>
      <c r="E147" s="110">
        <v>23</v>
      </c>
      <c r="F147" s="110">
        <v>34</v>
      </c>
      <c r="G147" s="110">
        <v>12.5</v>
      </c>
      <c r="H147" s="38">
        <f t="shared" si="239"/>
        <v>-0.29999999999999716</v>
      </c>
      <c r="I147" s="38">
        <f t="shared" si="240"/>
        <v>-0.29999999999999716</v>
      </c>
      <c r="J147" s="38">
        <f t="shared" si="241"/>
        <v>-0.19999999999998863</v>
      </c>
    </row>
    <row r="148" spans="1:10" ht="14.25" customHeight="1" x14ac:dyDescent="0.3">
      <c r="A148" s="37">
        <v>40664</v>
      </c>
      <c r="B148" s="110">
        <v>102.3</v>
      </c>
      <c r="C148" s="110">
        <v>103</v>
      </c>
      <c r="D148" s="110">
        <v>101.6</v>
      </c>
      <c r="E148" s="110">
        <v>23.6</v>
      </c>
      <c r="F148" s="110">
        <v>34.9</v>
      </c>
      <c r="G148" s="110">
        <v>12.9</v>
      </c>
      <c r="H148" s="38">
        <f t="shared" si="239"/>
        <v>9.9999999999994316E-2</v>
      </c>
      <c r="I148" s="38">
        <f t="shared" si="240"/>
        <v>0.29999999999999716</v>
      </c>
      <c r="J148" s="38">
        <f t="shared" si="241"/>
        <v>-0.20000000000000284</v>
      </c>
    </row>
    <row r="149" spans="1:10" ht="14.25" customHeight="1" x14ac:dyDescent="0.3">
      <c r="A149" s="37">
        <v>40634</v>
      </c>
      <c r="B149" s="110">
        <v>102.2</v>
      </c>
      <c r="C149" s="110">
        <v>102.7</v>
      </c>
      <c r="D149" s="110">
        <v>101.8</v>
      </c>
      <c r="E149" s="110">
        <v>23.4</v>
      </c>
      <c r="F149" s="110">
        <v>34</v>
      </c>
      <c r="G149" s="110">
        <v>13.3</v>
      </c>
      <c r="H149" s="38">
        <f t="shared" si="239"/>
        <v>0.29999999999999716</v>
      </c>
      <c r="I149" s="38">
        <f t="shared" si="240"/>
        <v>1.2999999999999972</v>
      </c>
      <c r="J149" s="38">
        <f t="shared" si="241"/>
        <v>-0.60000000000000853</v>
      </c>
    </row>
    <row r="150" spans="1:10" ht="14.25" customHeight="1" x14ac:dyDescent="0.3">
      <c r="A150" s="37">
        <v>40603</v>
      </c>
      <c r="B150" s="110">
        <v>101.9</v>
      </c>
      <c r="C150" s="110">
        <v>101.4</v>
      </c>
      <c r="D150" s="110">
        <v>102.4</v>
      </c>
      <c r="E150" s="110">
        <v>22.8</v>
      </c>
      <c r="F150" s="110">
        <v>31.2</v>
      </c>
      <c r="G150" s="110">
        <v>14.7</v>
      </c>
      <c r="H150" s="38">
        <f t="shared" si="239"/>
        <v>-0.29999999999999716</v>
      </c>
      <c r="I150" s="38">
        <f t="shared" si="240"/>
        <v>0</v>
      </c>
      <c r="J150" s="38">
        <f t="shared" si="241"/>
        <v>-0.69999999999998863</v>
      </c>
    </row>
    <row r="151" spans="1:10" ht="14.25" customHeight="1" x14ac:dyDescent="0.3">
      <c r="A151" s="37">
        <v>40575</v>
      </c>
      <c r="B151" s="110">
        <v>102.2</v>
      </c>
      <c r="C151" s="110">
        <v>101.4</v>
      </c>
      <c r="D151" s="110">
        <v>103.1</v>
      </c>
      <c r="E151" s="110">
        <v>23.5</v>
      </c>
      <c r="F151" s="110">
        <v>31.1</v>
      </c>
      <c r="G151" s="110">
        <v>16.100000000000001</v>
      </c>
      <c r="H151" s="38">
        <f t="shared" si="239"/>
        <v>0.70000000000000284</v>
      </c>
      <c r="I151" s="38">
        <f t="shared" si="240"/>
        <v>1.9000000000000057</v>
      </c>
      <c r="J151" s="38">
        <f t="shared" si="241"/>
        <v>-0.5</v>
      </c>
    </row>
    <row r="152" spans="1:10" ht="14.25" customHeight="1" x14ac:dyDescent="0.3">
      <c r="A152" s="37">
        <v>40544</v>
      </c>
      <c r="B152" s="110">
        <v>101.5</v>
      </c>
      <c r="C152" s="110">
        <v>99.5</v>
      </c>
      <c r="D152" s="110">
        <v>103.6</v>
      </c>
      <c r="E152" s="110">
        <v>22</v>
      </c>
      <c r="F152" s="110">
        <v>26.8</v>
      </c>
      <c r="G152" s="110">
        <v>17.2</v>
      </c>
      <c r="H152" s="38">
        <f t="shared" si="239"/>
        <v>-1.4000000000000057</v>
      </c>
      <c r="I152" s="38">
        <f t="shared" si="240"/>
        <v>-0.70000000000000284</v>
      </c>
      <c r="J152" s="38">
        <f t="shared" si="241"/>
        <v>-2</v>
      </c>
    </row>
    <row r="153" spans="1:10" ht="14.25" customHeight="1" x14ac:dyDescent="0.3">
      <c r="A153" s="37">
        <v>40513</v>
      </c>
      <c r="B153" s="110">
        <v>102.9</v>
      </c>
      <c r="C153" s="110">
        <v>100.2</v>
      </c>
      <c r="D153" s="110">
        <v>105.6</v>
      </c>
      <c r="E153" s="110">
        <v>24.9</v>
      </c>
      <c r="F153" s="110">
        <v>28.4</v>
      </c>
      <c r="G153" s="110">
        <v>21.4</v>
      </c>
      <c r="H153" s="38">
        <f t="shared" si="239"/>
        <v>-0.39999999999999147</v>
      </c>
      <c r="I153" s="38">
        <f t="shared" si="240"/>
        <v>-0.39999999999999147</v>
      </c>
      <c r="J153" s="38">
        <f t="shared" si="241"/>
        <v>-0.5</v>
      </c>
    </row>
    <row r="154" spans="1:10" ht="14.25" customHeight="1" x14ac:dyDescent="0.3">
      <c r="A154" s="37">
        <v>40483</v>
      </c>
      <c r="B154" s="110">
        <v>103.3</v>
      </c>
      <c r="C154" s="110">
        <v>100.6</v>
      </c>
      <c r="D154" s="110">
        <v>106.1</v>
      </c>
      <c r="E154" s="110">
        <v>25.8</v>
      </c>
      <c r="F154" s="110">
        <v>29.2</v>
      </c>
      <c r="G154" s="110">
        <v>22.5</v>
      </c>
      <c r="H154" s="38">
        <f t="shared" si="239"/>
        <v>1.5999999999999943</v>
      </c>
      <c r="I154" s="38">
        <f t="shared" si="240"/>
        <v>1.8999999999999915</v>
      </c>
      <c r="J154" s="38">
        <f t="shared" si="241"/>
        <v>1.2999999999999972</v>
      </c>
    </row>
    <row r="155" spans="1:10" ht="14.25" customHeight="1" x14ac:dyDescent="0.3">
      <c r="A155" s="37">
        <v>40452</v>
      </c>
      <c r="B155" s="110">
        <v>101.7</v>
      </c>
      <c r="C155" s="110">
        <v>98.7</v>
      </c>
      <c r="D155" s="110">
        <v>104.8</v>
      </c>
      <c r="E155" s="110">
        <v>22.3</v>
      </c>
      <c r="F155" s="110">
        <v>25</v>
      </c>
      <c r="G155" s="110">
        <v>19.7</v>
      </c>
      <c r="H155" s="38">
        <f t="shared" si="239"/>
        <v>1.6000000000000085</v>
      </c>
      <c r="I155" s="38">
        <f t="shared" si="240"/>
        <v>1.4000000000000057</v>
      </c>
      <c r="J155" s="38">
        <f t="shared" si="241"/>
        <v>1.7999999999999972</v>
      </c>
    </row>
    <row r="156" spans="1:10" ht="14.25" customHeight="1" x14ac:dyDescent="0.3">
      <c r="A156" s="37">
        <v>40422</v>
      </c>
      <c r="B156" s="110">
        <v>100.1</v>
      </c>
      <c r="C156" s="110">
        <v>97.3</v>
      </c>
      <c r="D156" s="110">
        <v>103</v>
      </c>
      <c r="E156" s="110">
        <v>18.8</v>
      </c>
      <c r="F156" s="110">
        <v>21.7</v>
      </c>
      <c r="G156" s="110">
        <v>15.9</v>
      </c>
      <c r="H156" s="38">
        <f t="shared" si="239"/>
        <v>0.5</v>
      </c>
      <c r="I156" s="38">
        <f t="shared" si="240"/>
        <v>1.5999999999999943</v>
      </c>
      <c r="J156" s="38">
        <f t="shared" si="241"/>
        <v>-0.70000000000000284</v>
      </c>
    </row>
    <row r="157" spans="1:10" ht="14.25" customHeight="1" x14ac:dyDescent="0.3">
      <c r="A157" s="37">
        <v>40391</v>
      </c>
      <c r="B157" s="110">
        <v>99.6</v>
      </c>
      <c r="C157" s="110">
        <v>95.7</v>
      </c>
      <c r="D157" s="110">
        <v>103.7</v>
      </c>
      <c r="E157" s="110">
        <v>17.8</v>
      </c>
      <c r="F157" s="110">
        <v>18.100000000000001</v>
      </c>
      <c r="G157" s="110">
        <v>17.399999999999999</v>
      </c>
      <c r="H157" s="38">
        <f t="shared" si="239"/>
        <v>0.89999999999999147</v>
      </c>
      <c r="I157" s="38">
        <f t="shared" si="240"/>
        <v>0.60000000000000853</v>
      </c>
      <c r="J157" s="38">
        <f t="shared" si="241"/>
        <v>1.4000000000000057</v>
      </c>
    </row>
    <row r="158" spans="1:10" ht="14.25" customHeight="1" x14ac:dyDescent="0.3">
      <c r="A158" s="37">
        <v>40360</v>
      </c>
      <c r="B158" s="110">
        <v>98.7</v>
      </c>
      <c r="C158" s="110">
        <v>95.1</v>
      </c>
      <c r="D158" s="110">
        <v>102.3</v>
      </c>
      <c r="E158" s="110">
        <v>15.7</v>
      </c>
      <c r="F158" s="110">
        <v>16.8</v>
      </c>
      <c r="G158" s="110">
        <v>14.5</v>
      </c>
      <c r="H158" s="38">
        <f t="shared" si="239"/>
        <v>2.4000000000000057</v>
      </c>
      <c r="I158" s="38">
        <f t="shared" si="240"/>
        <v>2.5999999999999943</v>
      </c>
      <c r="J158" s="38">
        <f t="shared" si="241"/>
        <v>2</v>
      </c>
    </row>
    <row r="159" spans="1:10" ht="14.25" customHeight="1" x14ac:dyDescent="0.3">
      <c r="A159" s="37">
        <v>40330</v>
      </c>
      <c r="B159" s="110">
        <v>96.3</v>
      </c>
      <c r="C159" s="110">
        <v>92.5</v>
      </c>
      <c r="D159" s="110">
        <v>100.3</v>
      </c>
      <c r="E159" s="110">
        <v>10.5</v>
      </c>
      <c r="F159" s="110">
        <v>10.8</v>
      </c>
      <c r="G159" s="110">
        <v>10.199999999999999</v>
      </c>
      <c r="H159" s="38">
        <f t="shared" si="239"/>
        <v>1</v>
      </c>
      <c r="I159" s="38">
        <f t="shared" si="240"/>
        <v>2.2000000000000028</v>
      </c>
      <c r="J159" s="38">
        <f t="shared" si="241"/>
        <v>-0.20000000000000284</v>
      </c>
    </row>
    <row r="160" spans="1:10" ht="14.25" customHeight="1" x14ac:dyDescent="0.3">
      <c r="A160" s="37">
        <v>40299</v>
      </c>
      <c r="B160" s="110">
        <v>95.3</v>
      </c>
      <c r="C160" s="110">
        <v>90.3</v>
      </c>
      <c r="D160" s="110">
        <v>100.5</v>
      </c>
      <c r="E160" s="110">
        <v>8.3000000000000007</v>
      </c>
      <c r="F160" s="110">
        <v>5.9</v>
      </c>
      <c r="G160" s="110">
        <v>10.8</v>
      </c>
      <c r="H160" s="38">
        <f t="shared" si="239"/>
        <v>0.20000000000000284</v>
      </c>
      <c r="I160" s="38">
        <f t="shared" si="240"/>
        <v>0.5</v>
      </c>
      <c r="J160" s="38">
        <f t="shared" si="241"/>
        <v>-0.20000000000000284</v>
      </c>
    </row>
    <row r="161" spans="1:10" ht="14.25" customHeight="1" x14ac:dyDescent="0.3">
      <c r="A161" s="37">
        <v>40269</v>
      </c>
      <c r="B161" s="110">
        <v>95.1</v>
      </c>
      <c r="C161" s="110">
        <v>89.8</v>
      </c>
      <c r="D161" s="110">
        <v>100.7</v>
      </c>
      <c r="E161" s="110">
        <v>7.8</v>
      </c>
      <c r="F161" s="110">
        <v>4.5999999999999996</v>
      </c>
      <c r="G161" s="110">
        <v>11</v>
      </c>
      <c r="H161" s="38">
        <f t="shared" si="239"/>
        <v>3.0999999999999943</v>
      </c>
      <c r="I161" s="38">
        <f t="shared" si="240"/>
        <v>4.5</v>
      </c>
      <c r="J161" s="38">
        <f t="shared" si="241"/>
        <v>1.6000000000000085</v>
      </c>
    </row>
    <row r="162" spans="1:10" ht="14.25" customHeight="1" x14ac:dyDescent="0.3">
      <c r="A162" s="37">
        <v>40238</v>
      </c>
      <c r="B162" s="110">
        <v>92</v>
      </c>
      <c r="C162" s="110">
        <v>85.3</v>
      </c>
      <c r="D162" s="110">
        <v>99.1</v>
      </c>
      <c r="E162" s="110">
        <v>1</v>
      </c>
      <c r="F162" s="110">
        <v>-5.5</v>
      </c>
      <c r="G162" s="110">
        <v>7.7</v>
      </c>
      <c r="H162" s="38">
        <f t="shared" si="239"/>
        <v>1.7000000000000028</v>
      </c>
      <c r="I162" s="38">
        <f t="shared" si="240"/>
        <v>1.5</v>
      </c>
      <c r="J162" s="38">
        <f t="shared" si="241"/>
        <v>1.6999999999999886</v>
      </c>
    </row>
    <row r="163" spans="1:10" ht="14.25" customHeight="1" x14ac:dyDescent="0.3">
      <c r="A163" s="37">
        <v>40210</v>
      </c>
      <c r="B163" s="110">
        <v>90.3</v>
      </c>
      <c r="C163" s="110">
        <v>83.8</v>
      </c>
      <c r="D163" s="110">
        <v>97.4</v>
      </c>
      <c r="E163" s="110">
        <v>-2.5</v>
      </c>
      <c r="F163" s="110">
        <v>-9</v>
      </c>
      <c r="G163" s="110">
        <v>4.2</v>
      </c>
      <c r="H163" s="38">
        <f t="shared" si="239"/>
        <v>-0.29999999999999716</v>
      </c>
      <c r="I163" s="38">
        <f t="shared" si="240"/>
        <v>9.9999999999994316E-2</v>
      </c>
      <c r="J163" s="38">
        <f t="shared" si="241"/>
        <v>-0.59999999999999432</v>
      </c>
    </row>
    <row r="164" spans="1:10" ht="14.25" customHeight="1" x14ac:dyDescent="0.3">
      <c r="A164" s="37">
        <v>40179</v>
      </c>
      <c r="B164" s="110">
        <v>90.6</v>
      </c>
      <c r="C164" s="110">
        <v>83.7</v>
      </c>
      <c r="D164" s="110">
        <v>98</v>
      </c>
      <c r="E164" s="110">
        <v>-2.1</v>
      </c>
      <c r="F164" s="110">
        <v>-9.3000000000000007</v>
      </c>
      <c r="G164" s="110">
        <v>5.4</v>
      </c>
      <c r="H164" s="38">
        <f t="shared" si="239"/>
        <v>-0.20000000000000284</v>
      </c>
      <c r="I164" s="38">
        <f t="shared" si="240"/>
        <v>0</v>
      </c>
      <c r="J164" s="38">
        <f t="shared" si="241"/>
        <v>-0.59999999999999432</v>
      </c>
    </row>
    <row r="165" spans="1:10" ht="14.25" customHeight="1" x14ac:dyDescent="0.3">
      <c r="A165" s="37">
        <v>40148</v>
      </c>
      <c r="B165" s="110">
        <v>90.8</v>
      </c>
      <c r="C165" s="110">
        <v>83.7</v>
      </c>
      <c r="D165" s="110">
        <v>98.6</v>
      </c>
      <c r="E165" s="110">
        <v>-1.4</v>
      </c>
      <c r="F165" s="110">
        <v>-9.3000000000000007</v>
      </c>
      <c r="G165" s="110">
        <v>6.8</v>
      </c>
      <c r="H165" s="38">
        <f t="shared" si="239"/>
        <v>9.9999999999994316E-2</v>
      </c>
      <c r="I165" s="38">
        <f t="shared" si="240"/>
        <v>1.1000000000000085</v>
      </c>
      <c r="J165" s="38">
        <f t="shared" si="241"/>
        <v>-1</v>
      </c>
    </row>
    <row r="166" spans="1:10" ht="14.25" customHeight="1" x14ac:dyDescent="0.3">
      <c r="A166" s="37">
        <v>40118</v>
      </c>
      <c r="B166" s="110">
        <v>90.7</v>
      </c>
      <c r="C166" s="110">
        <v>82.6</v>
      </c>
      <c r="D166" s="110">
        <v>99.6</v>
      </c>
      <c r="E166" s="110">
        <v>-1.8</v>
      </c>
      <c r="F166" s="110">
        <v>-11.7</v>
      </c>
      <c r="G166" s="110">
        <v>8.6999999999999993</v>
      </c>
      <c r="H166" s="38">
        <f t="shared" si="239"/>
        <v>1.5</v>
      </c>
      <c r="I166" s="38">
        <f t="shared" si="240"/>
        <v>1.3999999999999915</v>
      </c>
      <c r="J166" s="38">
        <f t="shared" si="241"/>
        <v>1.5</v>
      </c>
    </row>
    <row r="167" spans="1:10" ht="14.25" customHeight="1" x14ac:dyDescent="0.3">
      <c r="A167" s="37">
        <v>40087</v>
      </c>
      <c r="B167" s="110">
        <v>89.2</v>
      </c>
      <c r="C167" s="110">
        <v>81.2</v>
      </c>
      <c r="D167" s="110">
        <v>98.1</v>
      </c>
      <c r="E167" s="110">
        <v>-4.9000000000000004</v>
      </c>
      <c r="F167" s="110">
        <v>-15</v>
      </c>
      <c r="G167" s="110">
        <v>5.7</v>
      </c>
      <c r="H167" s="38">
        <f t="shared" si="239"/>
        <v>0</v>
      </c>
      <c r="I167" s="38">
        <f t="shared" si="240"/>
        <v>0.60000000000000853</v>
      </c>
      <c r="J167" s="38">
        <f t="shared" si="241"/>
        <v>-0.60000000000000853</v>
      </c>
    </row>
    <row r="168" spans="1:10" ht="14.25" customHeight="1" x14ac:dyDescent="0.3">
      <c r="A168" s="37">
        <v>40057</v>
      </c>
      <c r="B168" s="110">
        <v>89.2</v>
      </c>
      <c r="C168" s="110">
        <v>80.599999999999994</v>
      </c>
      <c r="D168" s="110">
        <v>98.7</v>
      </c>
      <c r="E168" s="110">
        <v>-5.0999999999999996</v>
      </c>
      <c r="F168" s="110">
        <v>-16.399999999999999</v>
      </c>
      <c r="G168" s="110">
        <v>6.9</v>
      </c>
      <c r="H168" s="38">
        <f t="shared" si="239"/>
        <v>1.7999999999999972</v>
      </c>
      <c r="I168" s="38">
        <f t="shared" si="240"/>
        <v>0.69999999999998863</v>
      </c>
      <c r="J168" s="38">
        <f t="shared" si="241"/>
        <v>3.2000000000000028</v>
      </c>
    </row>
    <row r="169" spans="1:10" ht="14.25" customHeight="1" x14ac:dyDescent="0.3">
      <c r="A169" s="37">
        <v>40026</v>
      </c>
      <c r="B169" s="110">
        <v>87.4</v>
      </c>
      <c r="C169" s="110">
        <v>79.900000000000006</v>
      </c>
      <c r="D169" s="110">
        <v>95.5</v>
      </c>
      <c r="E169" s="110">
        <v>-9</v>
      </c>
      <c r="F169" s="110">
        <v>-17.8</v>
      </c>
      <c r="G169" s="110">
        <v>0.3</v>
      </c>
      <c r="H169" s="38">
        <f t="shared" si="239"/>
        <v>2.3000000000000114</v>
      </c>
      <c r="I169" s="38">
        <f t="shared" si="240"/>
        <v>1.5</v>
      </c>
      <c r="J169" s="38">
        <f t="shared" si="241"/>
        <v>3.2000000000000028</v>
      </c>
    </row>
    <row r="170" spans="1:10" ht="14.25" customHeight="1" x14ac:dyDescent="0.3">
      <c r="A170" s="37">
        <v>39995</v>
      </c>
      <c r="B170" s="110">
        <v>85.1</v>
      </c>
      <c r="C170" s="110">
        <v>78.400000000000006</v>
      </c>
      <c r="D170" s="110">
        <v>92.3</v>
      </c>
      <c r="E170" s="110">
        <v>-14.1</v>
      </c>
      <c r="F170" s="110">
        <v>-21.2</v>
      </c>
      <c r="G170" s="110">
        <v>-6.6</v>
      </c>
      <c r="H170" s="38">
        <f t="shared" si="239"/>
        <v>0.79999999999999716</v>
      </c>
      <c r="I170" s="38">
        <f t="shared" si="240"/>
        <v>-9.9999999999994316E-2</v>
      </c>
      <c r="J170" s="38">
        <f t="shared" si="241"/>
        <v>1.7000000000000028</v>
      </c>
    </row>
    <row r="171" spans="1:10" ht="14.25" customHeight="1" x14ac:dyDescent="0.3">
      <c r="A171" s="37">
        <v>39965</v>
      </c>
      <c r="B171" s="110">
        <v>84.3</v>
      </c>
      <c r="C171" s="110">
        <v>78.5</v>
      </c>
      <c r="D171" s="110">
        <v>90.6</v>
      </c>
      <c r="E171" s="110">
        <v>-15.7</v>
      </c>
      <c r="F171" s="110">
        <v>-21.2</v>
      </c>
      <c r="G171" s="110">
        <v>-10.1</v>
      </c>
      <c r="H171" s="38">
        <f t="shared" si="239"/>
        <v>2.5</v>
      </c>
      <c r="I171" s="38">
        <f t="shared" si="240"/>
        <v>1.2999999999999972</v>
      </c>
      <c r="J171" s="38">
        <f t="shared" si="241"/>
        <v>3.8999999999999915</v>
      </c>
    </row>
    <row r="172" spans="1:10" ht="14.25" customHeight="1" x14ac:dyDescent="0.3">
      <c r="A172" s="37">
        <v>39934</v>
      </c>
      <c r="B172" s="110">
        <v>81.8</v>
      </c>
      <c r="C172" s="110">
        <v>77.2</v>
      </c>
      <c r="D172" s="110">
        <v>86.7</v>
      </c>
      <c r="E172" s="110">
        <v>-21.2</v>
      </c>
      <c r="F172" s="110">
        <v>-24.1</v>
      </c>
      <c r="G172" s="110">
        <v>-18.2</v>
      </c>
      <c r="H172" s="38">
        <f t="shared" si="239"/>
        <v>0.29999999999999716</v>
      </c>
      <c r="I172" s="38">
        <f t="shared" si="240"/>
        <v>-1.0999999999999943</v>
      </c>
      <c r="J172" s="38">
        <f t="shared" si="241"/>
        <v>1.9000000000000057</v>
      </c>
    </row>
    <row r="173" spans="1:10" ht="14.25" customHeight="1" x14ac:dyDescent="0.3">
      <c r="A173" s="37">
        <v>39904</v>
      </c>
      <c r="B173" s="110">
        <v>81.5</v>
      </c>
      <c r="C173" s="110">
        <v>78.3</v>
      </c>
      <c r="D173" s="110">
        <v>84.8</v>
      </c>
      <c r="E173" s="110">
        <v>-21.8</v>
      </c>
      <c r="F173" s="110">
        <v>-21.4</v>
      </c>
      <c r="G173" s="110">
        <v>-22.2</v>
      </c>
      <c r="H173" s="38">
        <f t="shared" si="239"/>
        <v>1.5999999999999943</v>
      </c>
      <c r="I173" s="38">
        <f t="shared" si="240"/>
        <v>0.79999999999999716</v>
      </c>
      <c r="J173" s="38">
        <f t="shared" si="241"/>
        <v>2.3999999999999915</v>
      </c>
    </row>
    <row r="174" spans="1:10" ht="14.25" customHeight="1" x14ac:dyDescent="0.3">
      <c r="A174" s="37">
        <v>39873</v>
      </c>
      <c r="B174" s="110">
        <v>79.900000000000006</v>
      </c>
      <c r="C174" s="110">
        <v>77.5</v>
      </c>
      <c r="D174" s="110">
        <v>82.4</v>
      </c>
      <c r="E174" s="110">
        <v>-25.4</v>
      </c>
      <c r="F174" s="110">
        <v>-23.5</v>
      </c>
      <c r="G174" s="110">
        <v>-27.2</v>
      </c>
      <c r="H174" s="38">
        <f t="shared" ref="H174:H237" si="242">B174-B175</f>
        <v>-1.0999999999999943</v>
      </c>
      <c r="I174" s="38">
        <f t="shared" ref="I174:I237" si="243">C174-C175</f>
        <v>-1.9000000000000057</v>
      </c>
      <c r="J174" s="38">
        <f t="shared" ref="J174:J237" si="244">D174-D175</f>
        <v>-0.19999999999998863</v>
      </c>
    </row>
    <row r="175" spans="1:10" ht="14.25" customHeight="1" x14ac:dyDescent="0.3">
      <c r="A175" s="37">
        <v>39845</v>
      </c>
      <c r="B175" s="110">
        <v>81</v>
      </c>
      <c r="C175" s="110">
        <v>79.400000000000006</v>
      </c>
      <c r="D175" s="110">
        <v>82.6</v>
      </c>
      <c r="E175" s="110">
        <v>-22.9</v>
      </c>
      <c r="F175" s="110">
        <v>-18.899999999999999</v>
      </c>
      <c r="G175" s="110">
        <v>-26.8</v>
      </c>
      <c r="H175" s="38">
        <f t="shared" si="242"/>
        <v>-0.59999999999999432</v>
      </c>
      <c r="I175" s="38">
        <f t="shared" si="243"/>
        <v>-2.5</v>
      </c>
      <c r="J175" s="38">
        <f t="shared" si="244"/>
        <v>1.1999999999999886</v>
      </c>
    </row>
    <row r="176" spans="1:10" ht="14.25" customHeight="1" x14ac:dyDescent="0.3">
      <c r="A176" s="37">
        <v>39814</v>
      </c>
      <c r="B176" s="110">
        <v>81.599999999999994</v>
      </c>
      <c r="C176" s="110">
        <v>81.900000000000006</v>
      </c>
      <c r="D176" s="110">
        <v>81.400000000000006</v>
      </c>
      <c r="E176" s="110">
        <v>-21.6</v>
      </c>
      <c r="F176" s="110">
        <v>-13.3</v>
      </c>
      <c r="G176" s="110">
        <v>-29.4</v>
      </c>
      <c r="H176" s="38">
        <f t="shared" si="242"/>
        <v>0.79999999999999716</v>
      </c>
      <c r="I176" s="38">
        <f t="shared" si="243"/>
        <v>-0.39999999999999147</v>
      </c>
      <c r="J176" s="38">
        <f t="shared" si="244"/>
        <v>2.2000000000000028</v>
      </c>
    </row>
    <row r="177" spans="1:10" ht="14.25" customHeight="1" x14ac:dyDescent="0.3">
      <c r="A177" s="37">
        <v>39783</v>
      </c>
      <c r="B177" s="110">
        <v>80.8</v>
      </c>
      <c r="C177" s="110">
        <v>82.3</v>
      </c>
      <c r="D177" s="110">
        <v>79.2</v>
      </c>
      <c r="E177" s="110">
        <v>-23.5</v>
      </c>
      <c r="F177" s="110">
        <v>-12.4</v>
      </c>
      <c r="G177" s="110">
        <v>-33.9</v>
      </c>
      <c r="H177" s="38">
        <f t="shared" si="242"/>
        <v>-3.5</v>
      </c>
      <c r="I177" s="38">
        <f t="shared" si="243"/>
        <v>-4.2999999999999972</v>
      </c>
      <c r="J177" s="38">
        <f t="shared" si="244"/>
        <v>-2.7999999999999972</v>
      </c>
    </row>
    <row r="178" spans="1:10" ht="14.25" customHeight="1" x14ac:dyDescent="0.3">
      <c r="A178" s="37">
        <v>39753</v>
      </c>
      <c r="B178" s="110">
        <v>84.3</v>
      </c>
      <c r="C178" s="110">
        <v>86.6</v>
      </c>
      <c r="D178" s="110">
        <v>82</v>
      </c>
      <c r="E178" s="110">
        <v>-15.8</v>
      </c>
      <c r="F178" s="110">
        <v>-2.7</v>
      </c>
      <c r="G178" s="110">
        <v>-28.1</v>
      </c>
      <c r="H178" s="38">
        <f t="shared" si="242"/>
        <v>-2.5</v>
      </c>
      <c r="I178" s="38">
        <f t="shared" si="243"/>
        <v>-3.8000000000000114</v>
      </c>
      <c r="J178" s="38">
        <f t="shared" si="244"/>
        <v>-1.2999999999999972</v>
      </c>
    </row>
    <row r="179" spans="1:10" ht="14.25" customHeight="1" x14ac:dyDescent="0.3">
      <c r="A179" s="37">
        <v>39722</v>
      </c>
      <c r="B179" s="110">
        <v>86.8</v>
      </c>
      <c r="C179" s="110">
        <v>90.4</v>
      </c>
      <c r="D179" s="110">
        <v>83.3</v>
      </c>
      <c r="E179" s="110">
        <v>-10.3</v>
      </c>
      <c r="F179" s="110">
        <v>6</v>
      </c>
      <c r="G179" s="110">
        <v>-25.3</v>
      </c>
      <c r="H179" s="38">
        <f t="shared" si="242"/>
        <v>-4</v>
      </c>
      <c r="I179" s="38">
        <f t="shared" si="243"/>
        <v>-1.5999999999999943</v>
      </c>
      <c r="J179" s="38">
        <f t="shared" si="244"/>
        <v>-6.2999999999999972</v>
      </c>
    </row>
    <row r="180" spans="1:10" ht="14.25" customHeight="1" x14ac:dyDescent="0.3">
      <c r="A180" s="37">
        <v>39692</v>
      </c>
      <c r="B180" s="110">
        <v>90.8</v>
      </c>
      <c r="C180" s="110">
        <v>92</v>
      </c>
      <c r="D180" s="110">
        <v>89.6</v>
      </c>
      <c r="E180" s="110">
        <v>-1.4</v>
      </c>
      <c r="F180" s="110">
        <v>9.8000000000000007</v>
      </c>
      <c r="G180" s="110">
        <v>-12.1</v>
      </c>
      <c r="H180" s="38">
        <f t="shared" si="242"/>
        <v>-0.60000000000000853</v>
      </c>
      <c r="I180" s="38">
        <f t="shared" si="243"/>
        <v>-1.0999999999999943</v>
      </c>
      <c r="J180" s="38">
        <f t="shared" si="244"/>
        <v>-0.10000000000000853</v>
      </c>
    </row>
    <row r="181" spans="1:10" ht="14.25" customHeight="1" x14ac:dyDescent="0.3">
      <c r="A181" s="37">
        <v>39661</v>
      </c>
      <c r="B181" s="110">
        <v>91.4</v>
      </c>
      <c r="C181" s="110">
        <v>93.1</v>
      </c>
      <c r="D181" s="110">
        <v>89.7</v>
      </c>
      <c r="E181" s="110">
        <v>-0.2</v>
      </c>
      <c r="F181" s="110">
        <v>12.2</v>
      </c>
      <c r="G181" s="110">
        <v>-11.9</v>
      </c>
      <c r="H181" s="38">
        <f t="shared" si="242"/>
        <v>-1.1999999999999886</v>
      </c>
      <c r="I181" s="38">
        <f t="shared" si="243"/>
        <v>-0.80000000000001137</v>
      </c>
      <c r="J181" s="38">
        <f t="shared" si="244"/>
        <v>-1.5999999999999943</v>
      </c>
    </row>
    <row r="182" spans="1:10" ht="14.25" customHeight="1" x14ac:dyDescent="0.3">
      <c r="A182" s="37">
        <v>39630</v>
      </c>
      <c r="B182" s="110">
        <v>92.6</v>
      </c>
      <c r="C182" s="110">
        <v>93.9</v>
      </c>
      <c r="D182" s="110">
        <v>91.3</v>
      </c>
      <c r="E182" s="110">
        <v>2.4</v>
      </c>
      <c r="F182" s="110">
        <v>14.1</v>
      </c>
      <c r="G182" s="110">
        <v>-8.6999999999999993</v>
      </c>
      <c r="H182" s="38">
        <f t="shared" si="242"/>
        <v>-3.2000000000000028</v>
      </c>
      <c r="I182" s="38">
        <f t="shared" si="243"/>
        <v>-3.2999999999999972</v>
      </c>
      <c r="J182" s="38">
        <f t="shared" si="244"/>
        <v>-3</v>
      </c>
    </row>
    <row r="183" spans="1:10" ht="14.25" customHeight="1" x14ac:dyDescent="0.3">
      <c r="A183" s="37">
        <v>39600</v>
      </c>
      <c r="B183" s="110">
        <v>95.8</v>
      </c>
      <c r="C183" s="110">
        <v>97.2</v>
      </c>
      <c r="D183" s="110">
        <v>94.3</v>
      </c>
      <c r="E183" s="110">
        <v>9.3000000000000007</v>
      </c>
      <c r="F183" s="110">
        <v>21.6</v>
      </c>
      <c r="G183" s="110">
        <v>-2.2000000000000002</v>
      </c>
      <c r="H183" s="38">
        <f t="shared" si="242"/>
        <v>-0.79999999999999716</v>
      </c>
      <c r="I183" s="38">
        <f t="shared" si="243"/>
        <v>-0.70000000000000284</v>
      </c>
      <c r="J183" s="38">
        <f t="shared" si="244"/>
        <v>-1</v>
      </c>
    </row>
    <row r="184" spans="1:10" ht="14.25" customHeight="1" x14ac:dyDescent="0.3">
      <c r="A184" s="37">
        <v>39569</v>
      </c>
      <c r="B184" s="110">
        <v>96.6</v>
      </c>
      <c r="C184" s="110">
        <v>97.9</v>
      </c>
      <c r="D184" s="110">
        <v>95.3</v>
      </c>
      <c r="E184" s="110">
        <v>11.1</v>
      </c>
      <c r="F184" s="110">
        <v>23</v>
      </c>
      <c r="G184" s="110">
        <v>-0.2</v>
      </c>
      <c r="H184" s="38">
        <f t="shared" si="242"/>
        <v>-0.5</v>
      </c>
      <c r="I184" s="38">
        <f t="shared" si="243"/>
        <v>-0.5</v>
      </c>
      <c r="J184" s="38">
        <f t="shared" si="244"/>
        <v>-0.40000000000000568</v>
      </c>
    </row>
    <row r="185" spans="1:10" ht="14.25" customHeight="1" x14ac:dyDescent="0.3">
      <c r="A185" s="37">
        <v>39539</v>
      </c>
      <c r="B185" s="110">
        <v>97.1</v>
      </c>
      <c r="C185" s="110">
        <v>98.4</v>
      </c>
      <c r="D185" s="110">
        <v>95.7</v>
      </c>
      <c r="E185" s="110">
        <v>12.2</v>
      </c>
      <c r="F185" s="110">
        <v>24.4</v>
      </c>
      <c r="G185" s="110">
        <v>0.6</v>
      </c>
      <c r="H185" s="38">
        <f t="shared" si="242"/>
        <v>-0.80000000000001137</v>
      </c>
      <c r="I185" s="38">
        <f t="shared" si="243"/>
        <v>-9.9999999999994316E-2</v>
      </c>
      <c r="J185" s="38">
        <f t="shared" si="244"/>
        <v>-1.5</v>
      </c>
    </row>
    <row r="186" spans="1:10" ht="14.25" customHeight="1" x14ac:dyDescent="0.3">
      <c r="A186" s="37">
        <v>39508</v>
      </c>
      <c r="B186" s="110">
        <v>97.9</v>
      </c>
      <c r="C186" s="110">
        <v>98.5</v>
      </c>
      <c r="D186" s="110">
        <v>97.2</v>
      </c>
      <c r="E186" s="110">
        <v>14</v>
      </c>
      <c r="F186" s="110">
        <v>24.6</v>
      </c>
      <c r="G186" s="110">
        <v>3.9</v>
      </c>
      <c r="H186" s="38">
        <f t="shared" si="242"/>
        <v>0.10000000000000853</v>
      </c>
      <c r="I186" s="38">
        <f t="shared" si="243"/>
        <v>0.29999999999999716</v>
      </c>
      <c r="J186" s="38">
        <f t="shared" si="244"/>
        <v>-0.20000000000000284</v>
      </c>
    </row>
    <row r="187" spans="1:10" ht="14.25" customHeight="1" x14ac:dyDescent="0.3">
      <c r="A187" s="37">
        <v>39479</v>
      </c>
      <c r="B187" s="110">
        <v>97.8</v>
      </c>
      <c r="C187" s="110">
        <v>98.2</v>
      </c>
      <c r="D187" s="110">
        <v>97.4</v>
      </c>
      <c r="E187" s="110">
        <v>13.8</v>
      </c>
      <c r="F187" s="110">
        <v>23.8</v>
      </c>
      <c r="G187" s="110">
        <v>4.3</v>
      </c>
      <c r="H187" s="38">
        <f t="shared" si="242"/>
        <v>0</v>
      </c>
      <c r="I187" s="38">
        <f t="shared" si="243"/>
        <v>0.10000000000000853</v>
      </c>
      <c r="J187" s="38">
        <f t="shared" si="244"/>
        <v>-0.19999999999998863</v>
      </c>
    </row>
    <row r="188" spans="1:10" ht="14.25" customHeight="1" x14ac:dyDescent="0.3">
      <c r="A188" s="37">
        <v>39448</v>
      </c>
      <c r="B188" s="110">
        <v>97.8</v>
      </c>
      <c r="C188" s="110">
        <v>98.1</v>
      </c>
      <c r="D188" s="110">
        <v>97.6</v>
      </c>
      <c r="E188" s="110">
        <v>13.9</v>
      </c>
      <c r="F188" s="110">
        <v>23.5</v>
      </c>
      <c r="G188" s="110">
        <v>4.7</v>
      </c>
      <c r="H188" s="38">
        <f t="shared" si="242"/>
        <v>-0.40000000000000568</v>
      </c>
      <c r="I188" s="38">
        <f t="shared" si="243"/>
        <v>1</v>
      </c>
      <c r="J188" s="38">
        <f t="shared" si="244"/>
        <v>-1.7000000000000028</v>
      </c>
    </row>
    <row r="189" spans="1:10" ht="14.25" customHeight="1" x14ac:dyDescent="0.3">
      <c r="A189" s="37">
        <v>39417</v>
      </c>
      <c r="B189" s="110">
        <v>98.2</v>
      </c>
      <c r="C189" s="110">
        <v>97.1</v>
      </c>
      <c r="D189" s="110">
        <v>99.3</v>
      </c>
      <c r="E189" s="110">
        <v>14.7</v>
      </c>
      <c r="F189" s="110">
        <v>21.4</v>
      </c>
      <c r="G189" s="110">
        <v>8.1999999999999993</v>
      </c>
      <c r="H189" s="38">
        <f t="shared" si="242"/>
        <v>-0.20000000000000284</v>
      </c>
      <c r="I189" s="38">
        <f t="shared" si="243"/>
        <v>-0.90000000000000568</v>
      </c>
      <c r="J189" s="38">
        <f t="shared" si="244"/>
        <v>0.59999999999999432</v>
      </c>
    </row>
    <row r="190" spans="1:10" ht="14.25" customHeight="1" x14ac:dyDescent="0.3">
      <c r="A190" s="37">
        <v>39387</v>
      </c>
      <c r="B190" s="110">
        <v>98.4</v>
      </c>
      <c r="C190" s="110">
        <v>98</v>
      </c>
      <c r="D190" s="110">
        <v>98.7</v>
      </c>
      <c r="E190" s="110">
        <v>15</v>
      </c>
      <c r="F190" s="110">
        <v>23.3</v>
      </c>
      <c r="G190" s="110">
        <v>7</v>
      </c>
      <c r="H190" s="38">
        <f t="shared" si="242"/>
        <v>-1.0999999999999943</v>
      </c>
      <c r="I190" s="38">
        <f t="shared" si="243"/>
        <v>-1.0999999999999943</v>
      </c>
      <c r="J190" s="38">
        <f t="shared" si="244"/>
        <v>-1.2999999999999972</v>
      </c>
    </row>
    <row r="191" spans="1:10" ht="14.25" customHeight="1" x14ac:dyDescent="0.3">
      <c r="A191" s="37">
        <v>39356</v>
      </c>
      <c r="B191" s="110">
        <v>99.5</v>
      </c>
      <c r="C191" s="110">
        <v>99.1</v>
      </c>
      <c r="D191" s="110">
        <v>100</v>
      </c>
      <c r="E191" s="110">
        <v>17.600000000000001</v>
      </c>
      <c r="F191" s="110">
        <v>25.8</v>
      </c>
      <c r="G191" s="110">
        <v>9.6999999999999993</v>
      </c>
      <c r="H191" s="38">
        <f t="shared" si="242"/>
        <v>0.29999999999999716</v>
      </c>
      <c r="I191" s="38">
        <f t="shared" si="243"/>
        <v>0.39999999999999147</v>
      </c>
      <c r="J191" s="38">
        <f t="shared" si="244"/>
        <v>0.29999999999999716</v>
      </c>
    </row>
    <row r="192" spans="1:10" ht="14.25" customHeight="1" x14ac:dyDescent="0.3">
      <c r="A192" s="37">
        <v>39326</v>
      </c>
      <c r="B192" s="110">
        <v>99.2</v>
      </c>
      <c r="C192" s="110">
        <v>98.7</v>
      </c>
      <c r="D192" s="110">
        <v>99.7</v>
      </c>
      <c r="E192" s="110">
        <v>16.8</v>
      </c>
      <c r="F192" s="110">
        <v>24.9</v>
      </c>
      <c r="G192" s="110">
        <v>8.9</v>
      </c>
      <c r="H192" s="38">
        <f t="shared" si="242"/>
        <v>-0.5</v>
      </c>
      <c r="I192" s="38">
        <f t="shared" si="243"/>
        <v>-9.9999999999994316E-2</v>
      </c>
      <c r="J192" s="38">
        <f t="shared" si="244"/>
        <v>-1</v>
      </c>
    </row>
    <row r="193" spans="1:10" ht="14.25" customHeight="1" x14ac:dyDescent="0.3">
      <c r="A193" s="37">
        <v>39295</v>
      </c>
      <c r="B193" s="110">
        <v>99.7</v>
      </c>
      <c r="C193" s="110">
        <v>98.8</v>
      </c>
      <c r="D193" s="110">
        <v>100.7</v>
      </c>
      <c r="E193" s="110">
        <v>18</v>
      </c>
      <c r="F193" s="110">
        <v>25.1</v>
      </c>
      <c r="G193" s="110">
        <v>11</v>
      </c>
      <c r="H193" s="38">
        <f t="shared" si="242"/>
        <v>-0.39999999999999147</v>
      </c>
      <c r="I193" s="38">
        <f t="shared" si="243"/>
        <v>-0.70000000000000284</v>
      </c>
      <c r="J193" s="38">
        <f t="shared" si="244"/>
        <v>-9.9999999999994316E-2</v>
      </c>
    </row>
    <row r="194" spans="1:10" ht="14.25" customHeight="1" x14ac:dyDescent="0.3">
      <c r="A194" s="37">
        <v>39264</v>
      </c>
      <c r="B194" s="110">
        <v>100.1</v>
      </c>
      <c r="C194" s="110">
        <v>99.5</v>
      </c>
      <c r="D194" s="110">
        <v>100.8</v>
      </c>
      <c r="E194" s="110">
        <v>18.899999999999999</v>
      </c>
      <c r="F194" s="110">
        <v>26.8</v>
      </c>
      <c r="G194" s="110">
        <v>11.3</v>
      </c>
      <c r="H194" s="38">
        <f t="shared" si="242"/>
        <v>-0.10000000000000853</v>
      </c>
      <c r="I194" s="38">
        <f t="shared" si="243"/>
        <v>0</v>
      </c>
      <c r="J194" s="38">
        <f t="shared" si="244"/>
        <v>-0.10000000000000853</v>
      </c>
    </row>
    <row r="195" spans="1:10" ht="14.25" customHeight="1" x14ac:dyDescent="0.3">
      <c r="A195" s="37">
        <v>39234</v>
      </c>
      <c r="B195" s="110">
        <v>100.2</v>
      </c>
      <c r="C195" s="110">
        <v>99.5</v>
      </c>
      <c r="D195" s="110">
        <v>100.9</v>
      </c>
      <c r="E195" s="110">
        <v>19.100000000000001</v>
      </c>
      <c r="F195" s="110">
        <v>26.9</v>
      </c>
      <c r="G195" s="110">
        <v>11.6</v>
      </c>
      <c r="H195" s="38">
        <f t="shared" si="242"/>
        <v>-1</v>
      </c>
      <c r="I195" s="38">
        <f t="shared" si="243"/>
        <v>-0.90000000000000568</v>
      </c>
      <c r="J195" s="38">
        <f t="shared" si="244"/>
        <v>-1.0999999999999943</v>
      </c>
    </row>
    <row r="196" spans="1:10" ht="14.25" customHeight="1" x14ac:dyDescent="0.3">
      <c r="A196" s="37">
        <v>39203</v>
      </c>
      <c r="B196" s="110">
        <v>101.2</v>
      </c>
      <c r="C196" s="110">
        <v>100.4</v>
      </c>
      <c r="D196" s="110">
        <v>102</v>
      </c>
      <c r="E196" s="110">
        <v>21.2</v>
      </c>
      <c r="F196" s="110">
        <v>28.9</v>
      </c>
      <c r="G196" s="110">
        <v>13.8</v>
      </c>
      <c r="H196" s="38">
        <f t="shared" si="242"/>
        <v>0.20000000000000284</v>
      </c>
      <c r="I196" s="38">
        <f t="shared" si="243"/>
        <v>-0.29999999999999716</v>
      </c>
      <c r="J196" s="38">
        <f t="shared" si="244"/>
        <v>0.70000000000000284</v>
      </c>
    </row>
    <row r="197" spans="1:10" ht="14.25" customHeight="1" x14ac:dyDescent="0.3">
      <c r="A197" s="37">
        <v>39173</v>
      </c>
      <c r="B197" s="110">
        <v>101</v>
      </c>
      <c r="C197" s="110">
        <v>100.7</v>
      </c>
      <c r="D197" s="110">
        <v>101.3</v>
      </c>
      <c r="E197" s="110">
        <v>20.9</v>
      </c>
      <c r="F197" s="110">
        <v>29.6</v>
      </c>
      <c r="G197" s="110">
        <v>12.5</v>
      </c>
      <c r="H197" s="38">
        <f t="shared" si="242"/>
        <v>0.5</v>
      </c>
      <c r="I197" s="38">
        <f t="shared" si="243"/>
        <v>1.2999999999999972</v>
      </c>
      <c r="J197" s="38">
        <f t="shared" si="244"/>
        <v>-0.29999999999999716</v>
      </c>
    </row>
    <row r="198" spans="1:10" ht="14.25" customHeight="1" x14ac:dyDescent="0.3">
      <c r="A198" s="37">
        <v>39142</v>
      </c>
      <c r="B198" s="110">
        <v>100.5</v>
      </c>
      <c r="C198" s="110">
        <v>99.4</v>
      </c>
      <c r="D198" s="110">
        <v>101.6</v>
      </c>
      <c r="E198" s="110">
        <v>19.600000000000001</v>
      </c>
      <c r="F198" s="110">
        <v>26.5</v>
      </c>
      <c r="G198" s="110">
        <v>13</v>
      </c>
      <c r="H198" s="38">
        <f t="shared" si="242"/>
        <v>0.79999999999999716</v>
      </c>
      <c r="I198" s="38">
        <f t="shared" si="243"/>
        <v>1.2000000000000028</v>
      </c>
      <c r="J198" s="38">
        <f t="shared" si="244"/>
        <v>0.29999999999999716</v>
      </c>
    </row>
    <row r="199" spans="1:10" ht="14.25" customHeight="1" x14ac:dyDescent="0.3">
      <c r="A199" s="37">
        <v>39114</v>
      </c>
      <c r="B199" s="110">
        <v>99.7</v>
      </c>
      <c r="C199" s="110">
        <v>98.2</v>
      </c>
      <c r="D199" s="110">
        <v>101.3</v>
      </c>
      <c r="E199" s="110">
        <v>18</v>
      </c>
      <c r="F199" s="110">
        <v>23.8</v>
      </c>
      <c r="G199" s="110">
        <v>12.3</v>
      </c>
      <c r="H199" s="38">
        <f t="shared" si="242"/>
        <v>-1.7000000000000028</v>
      </c>
      <c r="I199" s="38">
        <f t="shared" si="243"/>
        <v>-1.7000000000000028</v>
      </c>
      <c r="J199" s="38">
        <f t="shared" si="244"/>
        <v>-1.6000000000000085</v>
      </c>
    </row>
    <row r="200" spans="1:10" ht="14.25" customHeight="1" x14ac:dyDescent="0.3">
      <c r="A200" s="37">
        <v>39083</v>
      </c>
      <c r="B200" s="110">
        <v>101.4</v>
      </c>
      <c r="C200" s="110">
        <v>99.9</v>
      </c>
      <c r="D200" s="110">
        <v>102.9</v>
      </c>
      <c r="E200" s="110">
        <v>21.6</v>
      </c>
      <c r="F200" s="110">
        <v>27.7</v>
      </c>
      <c r="G200" s="110">
        <v>15.7</v>
      </c>
      <c r="H200" s="38">
        <f t="shared" si="242"/>
        <v>-0.29999999999999716</v>
      </c>
      <c r="I200" s="38">
        <f t="shared" si="243"/>
        <v>-1.1999999999999886</v>
      </c>
      <c r="J200" s="38">
        <f t="shared" si="244"/>
        <v>0.70000000000000284</v>
      </c>
    </row>
    <row r="201" spans="1:10" ht="14.25" customHeight="1" x14ac:dyDescent="0.3">
      <c r="A201" s="37">
        <v>39052</v>
      </c>
      <c r="B201" s="110">
        <v>101.7</v>
      </c>
      <c r="C201" s="110">
        <v>101.1</v>
      </c>
      <c r="D201" s="110">
        <v>102.2</v>
      </c>
      <c r="E201" s="110">
        <v>22.2</v>
      </c>
      <c r="F201" s="110">
        <v>30.4</v>
      </c>
      <c r="G201" s="110">
        <v>14.3</v>
      </c>
      <c r="H201" s="38">
        <f t="shared" si="242"/>
        <v>1</v>
      </c>
      <c r="I201" s="38">
        <f t="shared" si="243"/>
        <v>1.3999999999999915</v>
      </c>
      <c r="J201" s="38">
        <f t="shared" si="244"/>
        <v>0.5</v>
      </c>
    </row>
    <row r="202" spans="1:10" ht="14.25" customHeight="1" x14ac:dyDescent="0.3">
      <c r="A202" s="37">
        <v>39022</v>
      </c>
      <c r="B202" s="110">
        <v>100.7</v>
      </c>
      <c r="C202" s="110">
        <v>99.7</v>
      </c>
      <c r="D202" s="110">
        <v>101.7</v>
      </c>
      <c r="E202" s="110">
        <v>20.100000000000001</v>
      </c>
      <c r="F202" s="110">
        <v>27.3</v>
      </c>
      <c r="G202" s="110">
        <v>13.1</v>
      </c>
      <c r="H202" s="38">
        <f t="shared" si="242"/>
        <v>1.4000000000000057</v>
      </c>
      <c r="I202" s="38">
        <f t="shared" si="243"/>
        <v>1</v>
      </c>
      <c r="J202" s="38">
        <f t="shared" si="244"/>
        <v>1.7000000000000028</v>
      </c>
    </row>
    <row r="203" spans="1:10" ht="14.25" customHeight="1" x14ac:dyDescent="0.3">
      <c r="A203" s="37">
        <v>38991</v>
      </c>
      <c r="B203" s="110">
        <v>99.3</v>
      </c>
      <c r="C203" s="110">
        <v>98.7</v>
      </c>
      <c r="D203" s="110">
        <v>100</v>
      </c>
      <c r="E203" s="110">
        <v>17.100000000000001</v>
      </c>
      <c r="F203" s="110">
        <v>24.9</v>
      </c>
      <c r="G203" s="110">
        <v>9.6</v>
      </c>
      <c r="H203" s="38">
        <f t="shared" si="242"/>
        <v>0.29999999999999716</v>
      </c>
      <c r="I203" s="38">
        <f t="shared" si="243"/>
        <v>0.90000000000000568</v>
      </c>
      <c r="J203" s="38">
        <f t="shared" si="244"/>
        <v>-9.9999999999994316E-2</v>
      </c>
    </row>
    <row r="204" spans="1:10" ht="14.25" customHeight="1" x14ac:dyDescent="0.3">
      <c r="A204" s="37">
        <v>38961</v>
      </c>
      <c r="B204" s="110">
        <v>99</v>
      </c>
      <c r="C204" s="110">
        <v>97.8</v>
      </c>
      <c r="D204" s="110">
        <v>100.1</v>
      </c>
      <c r="E204" s="110">
        <v>16.3</v>
      </c>
      <c r="F204" s="110">
        <v>22.9</v>
      </c>
      <c r="G204" s="110">
        <v>9.9</v>
      </c>
      <c r="H204" s="38">
        <f t="shared" si="242"/>
        <v>0.5</v>
      </c>
      <c r="I204" s="38">
        <f t="shared" si="243"/>
        <v>0.79999999999999716</v>
      </c>
      <c r="J204" s="38">
        <f t="shared" si="244"/>
        <v>0</v>
      </c>
    </row>
    <row r="205" spans="1:10" ht="14.25" customHeight="1" x14ac:dyDescent="0.3">
      <c r="A205" s="37">
        <v>38930</v>
      </c>
      <c r="B205" s="110">
        <v>98.5</v>
      </c>
      <c r="C205" s="110">
        <v>97</v>
      </c>
      <c r="D205" s="110">
        <v>100.1</v>
      </c>
      <c r="E205" s="110">
        <v>15.4</v>
      </c>
      <c r="F205" s="110">
        <v>21.1</v>
      </c>
      <c r="G205" s="110">
        <v>9.9</v>
      </c>
      <c r="H205" s="38">
        <f t="shared" si="242"/>
        <v>-0.29999999999999716</v>
      </c>
      <c r="I205" s="38">
        <f t="shared" si="243"/>
        <v>-0.29999999999999716</v>
      </c>
      <c r="J205" s="38">
        <f t="shared" si="244"/>
        <v>-0.20000000000000284</v>
      </c>
    </row>
    <row r="206" spans="1:10" ht="14.25" customHeight="1" x14ac:dyDescent="0.3">
      <c r="A206" s="37">
        <v>38899</v>
      </c>
      <c r="B206" s="110">
        <v>98.8</v>
      </c>
      <c r="C206" s="110">
        <v>97.3</v>
      </c>
      <c r="D206" s="110">
        <v>100.3</v>
      </c>
      <c r="E206" s="110">
        <v>15.9</v>
      </c>
      <c r="F206" s="110">
        <v>21.8</v>
      </c>
      <c r="G206" s="110">
        <v>10.3</v>
      </c>
      <c r="H206" s="38">
        <f t="shared" si="242"/>
        <v>-0.5</v>
      </c>
      <c r="I206" s="38">
        <f t="shared" si="243"/>
        <v>-0.10000000000000853</v>
      </c>
      <c r="J206" s="38">
        <f t="shared" si="244"/>
        <v>-1</v>
      </c>
    </row>
    <row r="207" spans="1:10" ht="14.25" customHeight="1" x14ac:dyDescent="0.3">
      <c r="A207" s="37">
        <v>38869</v>
      </c>
      <c r="B207" s="110">
        <v>99.3</v>
      </c>
      <c r="C207" s="110">
        <v>97.4</v>
      </c>
      <c r="D207" s="110">
        <v>101.3</v>
      </c>
      <c r="E207" s="110">
        <v>17.2</v>
      </c>
      <c r="F207" s="110">
        <v>22</v>
      </c>
      <c r="G207" s="110">
        <v>12.5</v>
      </c>
      <c r="H207" s="38">
        <f t="shared" si="242"/>
        <v>0.59999999999999432</v>
      </c>
      <c r="I207" s="38">
        <f t="shared" si="243"/>
        <v>0.5</v>
      </c>
      <c r="J207" s="38">
        <f t="shared" si="244"/>
        <v>0.70000000000000284</v>
      </c>
    </row>
    <row r="208" spans="1:10" ht="14.25" customHeight="1" x14ac:dyDescent="0.3">
      <c r="A208" s="37">
        <v>38838</v>
      </c>
      <c r="B208" s="110">
        <v>98.7</v>
      </c>
      <c r="C208" s="110">
        <v>96.9</v>
      </c>
      <c r="D208" s="110">
        <v>100.6</v>
      </c>
      <c r="E208" s="110">
        <v>15.8</v>
      </c>
      <c r="F208" s="110">
        <v>20.8</v>
      </c>
      <c r="G208" s="110">
        <v>10.8</v>
      </c>
      <c r="H208" s="38">
        <f t="shared" si="242"/>
        <v>0.79999999999999716</v>
      </c>
      <c r="I208" s="38">
        <f t="shared" si="243"/>
        <v>2.7000000000000028</v>
      </c>
      <c r="J208" s="38">
        <f t="shared" si="244"/>
        <v>-1.2000000000000028</v>
      </c>
    </row>
    <row r="209" spans="1:10" ht="14.25" customHeight="1" x14ac:dyDescent="0.3">
      <c r="A209" s="37">
        <v>38808</v>
      </c>
      <c r="B209" s="110">
        <v>97.9</v>
      </c>
      <c r="C209" s="110">
        <v>94.2</v>
      </c>
      <c r="D209" s="110">
        <v>101.8</v>
      </c>
      <c r="E209" s="110">
        <v>14</v>
      </c>
      <c r="F209" s="110">
        <v>14.6</v>
      </c>
      <c r="G209" s="110">
        <v>13.4</v>
      </c>
      <c r="H209" s="38">
        <f t="shared" si="242"/>
        <v>-9.9999999999994316E-2</v>
      </c>
      <c r="I209" s="38">
        <f t="shared" si="243"/>
        <v>0.10000000000000853</v>
      </c>
      <c r="J209" s="38">
        <f t="shared" si="244"/>
        <v>-0.29999999999999716</v>
      </c>
    </row>
    <row r="210" spans="1:10" ht="14.25" customHeight="1" x14ac:dyDescent="0.3">
      <c r="A210" s="37">
        <v>38777</v>
      </c>
      <c r="B210" s="110">
        <v>98</v>
      </c>
      <c r="C210" s="110">
        <v>94.1</v>
      </c>
      <c r="D210" s="110">
        <v>102.1</v>
      </c>
      <c r="E210" s="110">
        <v>14.3</v>
      </c>
      <c r="F210" s="110">
        <v>14.5</v>
      </c>
      <c r="G210" s="110">
        <v>14.1</v>
      </c>
      <c r="H210" s="38">
        <f t="shared" si="242"/>
        <v>0.40000000000000568</v>
      </c>
      <c r="I210" s="38">
        <f t="shared" si="243"/>
        <v>1</v>
      </c>
      <c r="J210" s="38">
        <f t="shared" si="244"/>
        <v>-0.20000000000000284</v>
      </c>
    </row>
    <row r="211" spans="1:10" ht="14.25" customHeight="1" x14ac:dyDescent="0.3">
      <c r="A211" s="37">
        <v>38749</v>
      </c>
      <c r="B211" s="110">
        <v>97.6</v>
      </c>
      <c r="C211" s="110">
        <v>93.1</v>
      </c>
      <c r="D211" s="110">
        <v>102.3</v>
      </c>
      <c r="E211" s="110">
        <v>13.3</v>
      </c>
      <c r="F211" s="110">
        <v>12.1</v>
      </c>
      <c r="G211" s="110">
        <v>14.4</v>
      </c>
      <c r="H211" s="38">
        <f t="shared" si="242"/>
        <v>1.1999999999999886</v>
      </c>
      <c r="I211" s="38">
        <f t="shared" si="243"/>
        <v>1.5</v>
      </c>
      <c r="J211" s="38">
        <f t="shared" si="244"/>
        <v>0.79999999999999716</v>
      </c>
    </row>
    <row r="212" spans="1:10" ht="14.25" customHeight="1" x14ac:dyDescent="0.3">
      <c r="A212" s="37">
        <v>38718</v>
      </c>
      <c r="B212" s="110">
        <v>96.4</v>
      </c>
      <c r="C212" s="110">
        <v>91.6</v>
      </c>
      <c r="D212" s="110">
        <v>101.5</v>
      </c>
      <c r="E212" s="110">
        <v>10.8</v>
      </c>
      <c r="F212" s="110">
        <v>8.8000000000000007</v>
      </c>
      <c r="G212" s="110">
        <v>12.8</v>
      </c>
      <c r="H212" s="38">
        <f t="shared" si="242"/>
        <v>1.5</v>
      </c>
      <c r="I212" s="38">
        <f t="shared" si="243"/>
        <v>1.5</v>
      </c>
      <c r="J212" s="38">
        <f t="shared" si="244"/>
        <v>1.5999999999999943</v>
      </c>
    </row>
    <row r="213" spans="1:10" ht="14.25" customHeight="1" x14ac:dyDescent="0.3">
      <c r="A213" s="37">
        <v>38687</v>
      </c>
      <c r="B213" s="110">
        <v>94.9</v>
      </c>
      <c r="C213" s="110">
        <v>90.1</v>
      </c>
      <c r="D213" s="110">
        <v>99.9</v>
      </c>
      <c r="E213" s="110">
        <v>7.4</v>
      </c>
      <c r="F213" s="110">
        <v>5.4</v>
      </c>
      <c r="G213" s="110">
        <v>9.4</v>
      </c>
      <c r="H213" s="38">
        <f t="shared" si="242"/>
        <v>0.10000000000000853</v>
      </c>
      <c r="I213" s="38">
        <f t="shared" si="243"/>
        <v>-0.40000000000000568</v>
      </c>
      <c r="J213" s="38">
        <f t="shared" si="244"/>
        <v>0.60000000000000853</v>
      </c>
    </row>
    <row r="214" spans="1:10" ht="14.25" customHeight="1" x14ac:dyDescent="0.3">
      <c r="A214" s="37">
        <v>38657</v>
      </c>
      <c r="B214" s="110">
        <v>94.8</v>
      </c>
      <c r="C214" s="110">
        <v>90.5</v>
      </c>
      <c r="D214" s="110">
        <v>99.3</v>
      </c>
      <c r="E214" s="110">
        <v>7.2</v>
      </c>
      <c r="F214" s="110">
        <v>6.2</v>
      </c>
      <c r="G214" s="110">
        <v>8.1999999999999993</v>
      </c>
      <c r="H214" s="38">
        <f t="shared" si="242"/>
        <v>0.5</v>
      </c>
      <c r="I214" s="38">
        <f t="shared" si="243"/>
        <v>1.9000000000000057</v>
      </c>
      <c r="J214" s="38">
        <f t="shared" si="244"/>
        <v>-1.1000000000000085</v>
      </c>
    </row>
    <row r="215" spans="1:10" ht="14.25" customHeight="1" x14ac:dyDescent="0.3">
      <c r="A215" s="37">
        <v>38626</v>
      </c>
      <c r="B215" s="110">
        <v>94.3</v>
      </c>
      <c r="C215" s="110">
        <v>88.6</v>
      </c>
      <c r="D215" s="110">
        <v>100.4</v>
      </c>
      <c r="E215" s="110">
        <v>6.2</v>
      </c>
      <c r="F215" s="110">
        <v>2</v>
      </c>
      <c r="G215" s="110">
        <v>10.5</v>
      </c>
      <c r="H215" s="38">
        <f t="shared" si="242"/>
        <v>1.7000000000000028</v>
      </c>
      <c r="I215" s="38">
        <f t="shared" si="243"/>
        <v>0.39999999999999147</v>
      </c>
      <c r="J215" s="38">
        <f t="shared" si="244"/>
        <v>3.2000000000000028</v>
      </c>
    </row>
    <row r="216" spans="1:10" ht="14.25" customHeight="1" x14ac:dyDescent="0.3">
      <c r="A216" s="37">
        <v>38596</v>
      </c>
      <c r="B216" s="110">
        <v>92.6</v>
      </c>
      <c r="C216" s="110">
        <v>88.2</v>
      </c>
      <c r="D216" s="110">
        <v>97.2</v>
      </c>
      <c r="E216" s="110">
        <v>2.4</v>
      </c>
      <c r="F216" s="110">
        <v>0.9</v>
      </c>
      <c r="G216" s="110">
        <v>3.9</v>
      </c>
      <c r="H216" s="38">
        <f t="shared" si="242"/>
        <v>0.69999999999998863</v>
      </c>
      <c r="I216" s="38">
        <f t="shared" si="243"/>
        <v>1.2999999999999972</v>
      </c>
      <c r="J216" s="38">
        <f t="shared" si="244"/>
        <v>0</v>
      </c>
    </row>
    <row r="217" spans="1:10" ht="14.25" customHeight="1" x14ac:dyDescent="0.3">
      <c r="A217" s="37">
        <v>38565</v>
      </c>
      <c r="B217" s="110">
        <v>91.9</v>
      </c>
      <c r="C217" s="110">
        <v>86.9</v>
      </c>
      <c r="D217" s="110">
        <v>97.2</v>
      </c>
      <c r="E217" s="110">
        <v>0.9</v>
      </c>
      <c r="F217" s="110">
        <v>-1.9</v>
      </c>
      <c r="G217" s="110">
        <v>3.8</v>
      </c>
      <c r="H217" s="38">
        <f t="shared" si="242"/>
        <v>0.60000000000000853</v>
      </c>
      <c r="I217" s="38">
        <f t="shared" si="243"/>
        <v>0.80000000000001137</v>
      </c>
      <c r="J217" s="38">
        <f t="shared" si="244"/>
        <v>0.29999999999999716</v>
      </c>
    </row>
    <row r="218" spans="1:10" ht="14.25" customHeight="1" x14ac:dyDescent="0.3">
      <c r="A218" s="37">
        <v>38534</v>
      </c>
      <c r="B218" s="110">
        <v>91.3</v>
      </c>
      <c r="C218" s="110">
        <v>86.1</v>
      </c>
      <c r="D218" s="110">
        <v>96.9</v>
      </c>
      <c r="E218" s="110">
        <v>-0.3</v>
      </c>
      <c r="F218" s="110">
        <v>-3.8</v>
      </c>
      <c r="G218" s="110">
        <v>3.2</v>
      </c>
      <c r="H218" s="38">
        <f t="shared" si="242"/>
        <v>1.5999999999999943</v>
      </c>
      <c r="I218" s="38">
        <f t="shared" si="243"/>
        <v>-0.10000000000000853</v>
      </c>
      <c r="J218" s="38">
        <f t="shared" si="244"/>
        <v>3.7000000000000028</v>
      </c>
    </row>
    <row r="219" spans="1:10" ht="14.25" customHeight="1" x14ac:dyDescent="0.3">
      <c r="A219" s="37">
        <v>38504</v>
      </c>
      <c r="B219" s="110">
        <v>89.7</v>
      </c>
      <c r="C219" s="110">
        <v>86.2</v>
      </c>
      <c r="D219" s="110">
        <v>93.2</v>
      </c>
      <c r="E219" s="110">
        <v>-4</v>
      </c>
      <c r="F219" s="110">
        <v>-3.4</v>
      </c>
      <c r="G219" s="110">
        <v>-4.5999999999999996</v>
      </c>
      <c r="H219" s="38">
        <f t="shared" si="242"/>
        <v>0.5</v>
      </c>
      <c r="I219" s="38">
        <f t="shared" si="243"/>
        <v>0.20000000000000284</v>
      </c>
      <c r="J219" s="38">
        <f t="shared" si="244"/>
        <v>0.70000000000000284</v>
      </c>
    </row>
    <row r="220" spans="1:10" ht="14.25" customHeight="1" x14ac:dyDescent="0.3">
      <c r="A220" s="37">
        <v>38473</v>
      </c>
      <c r="B220" s="110">
        <v>89.2</v>
      </c>
      <c r="C220" s="110">
        <v>86</v>
      </c>
      <c r="D220" s="110">
        <v>92.5</v>
      </c>
      <c r="E220" s="110">
        <v>-5.0999999999999996</v>
      </c>
      <c r="F220" s="110">
        <v>-4</v>
      </c>
      <c r="G220" s="110">
        <v>-6.1</v>
      </c>
      <c r="H220" s="38">
        <f t="shared" si="242"/>
        <v>-0.70000000000000284</v>
      </c>
      <c r="I220" s="38">
        <f t="shared" si="243"/>
        <v>-0.20000000000000284</v>
      </c>
      <c r="J220" s="38">
        <f t="shared" si="244"/>
        <v>-1.2000000000000028</v>
      </c>
    </row>
    <row r="221" spans="1:10" ht="14.25" customHeight="1" x14ac:dyDescent="0.3">
      <c r="A221" s="37">
        <v>38443</v>
      </c>
      <c r="B221" s="110">
        <v>89.9</v>
      </c>
      <c r="C221" s="110">
        <v>86.2</v>
      </c>
      <c r="D221" s="110">
        <v>93.7</v>
      </c>
      <c r="E221" s="110">
        <v>-3.5</v>
      </c>
      <c r="F221" s="110">
        <v>-3.5</v>
      </c>
      <c r="G221" s="110">
        <v>-3.6</v>
      </c>
      <c r="H221" s="38">
        <f t="shared" si="242"/>
        <v>-9.9999999999994316E-2</v>
      </c>
      <c r="I221" s="38">
        <f t="shared" si="243"/>
        <v>0.40000000000000568</v>
      </c>
      <c r="J221" s="38">
        <f t="shared" si="244"/>
        <v>-0.79999999999999716</v>
      </c>
    </row>
    <row r="222" spans="1:10" ht="14.25" customHeight="1" x14ac:dyDescent="0.3">
      <c r="A222" s="37">
        <v>38412</v>
      </c>
      <c r="B222" s="110">
        <v>90</v>
      </c>
      <c r="C222" s="110">
        <v>85.8</v>
      </c>
      <c r="D222" s="110">
        <v>94.5</v>
      </c>
      <c r="E222" s="110">
        <v>-3.2</v>
      </c>
      <c r="F222" s="110">
        <v>-4.5</v>
      </c>
      <c r="G222" s="110">
        <v>-1.9</v>
      </c>
      <c r="H222" s="38">
        <f t="shared" si="242"/>
        <v>-1.7999999999999972</v>
      </c>
      <c r="I222" s="38">
        <f t="shared" si="243"/>
        <v>-2</v>
      </c>
      <c r="J222" s="38">
        <f t="shared" si="244"/>
        <v>-1.5999999999999943</v>
      </c>
    </row>
    <row r="223" spans="1:10" ht="14.25" customHeight="1" x14ac:dyDescent="0.3">
      <c r="A223" s="37">
        <v>38384</v>
      </c>
      <c r="B223" s="110">
        <v>91.8</v>
      </c>
      <c r="C223" s="110">
        <v>87.8</v>
      </c>
      <c r="D223" s="110">
        <v>96.1</v>
      </c>
      <c r="E223" s="110">
        <v>0.8</v>
      </c>
      <c r="F223" s="110">
        <v>0.1</v>
      </c>
      <c r="G223" s="110">
        <v>1.5</v>
      </c>
      <c r="H223" s="38">
        <f t="shared" si="242"/>
        <v>-0.29999999999999716</v>
      </c>
      <c r="I223" s="38">
        <f t="shared" si="243"/>
        <v>0.59999999999999432</v>
      </c>
      <c r="J223" s="38">
        <f t="shared" si="244"/>
        <v>-1.1000000000000085</v>
      </c>
    </row>
    <row r="224" spans="1:10" ht="14.25" customHeight="1" x14ac:dyDescent="0.3">
      <c r="A224" s="37">
        <v>38353</v>
      </c>
      <c r="B224" s="110">
        <v>92.1</v>
      </c>
      <c r="C224" s="110">
        <v>87.2</v>
      </c>
      <c r="D224" s="110">
        <v>97.2</v>
      </c>
      <c r="E224" s="110">
        <v>1.3</v>
      </c>
      <c r="F224" s="110">
        <v>-1.2</v>
      </c>
      <c r="G224" s="110">
        <v>3.8</v>
      </c>
      <c r="H224" s="38">
        <f t="shared" si="242"/>
        <v>-8.6000000000000085</v>
      </c>
      <c r="I224" s="38">
        <f t="shared" si="243"/>
        <v>-13</v>
      </c>
      <c r="J224" s="38">
        <f t="shared" si="244"/>
        <v>-4</v>
      </c>
    </row>
    <row r="225" spans="1:10" ht="14.25" hidden="1" customHeight="1" x14ac:dyDescent="0.3">
      <c r="A225" s="37">
        <v>38322</v>
      </c>
      <c r="B225" s="29">
        <v>100.7</v>
      </c>
      <c r="C225" s="29">
        <v>100.2</v>
      </c>
      <c r="D225" s="29">
        <v>101.2</v>
      </c>
      <c r="E225" s="29">
        <v>-5.0999999999999996</v>
      </c>
      <c r="F225" s="29">
        <v>-9.5</v>
      </c>
      <c r="G225" s="29">
        <v>-0.6</v>
      </c>
      <c r="H225" s="38">
        <f t="shared" si="242"/>
        <v>0.20000000000000284</v>
      </c>
      <c r="I225" s="38">
        <f t="shared" si="243"/>
        <v>0.10000000000000853</v>
      </c>
      <c r="J225" s="38">
        <f t="shared" si="244"/>
        <v>0.20000000000000284</v>
      </c>
    </row>
    <row r="226" spans="1:10" ht="14.25" hidden="1" customHeight="1" x14ac:dyDescent="0.3">
      <c r="A226" s="37">
        <v>38292</v>
      </c>
      <c r="B226" s="29">
        <v>100.5</v>
      </c>
      <c r="C226" s="29">
        <v>100.1</v>
      </c>
      <c r="D226" s="29">
        <v>101</v>
      </c>
      <c r="E226" s="29">
        <v>-5.4</v>
      </c>
      <c r="F226" s="29">
        <v>-9.6999999999999993</v>
      </c>
      <c r="G226" s="29">
        <v>-1</v>
      </c>
      <c r="H226" s="38">
        <f t="shared" si="242"/>
        <v>0</v>
      </c>
      <c r="I226" s="38">
        <f t="shared" si="243"/>
        <v>0.59999999999999432</v>
      </c>
      <c r="J226" s="38">
        <f t="shared" si="244"/>
        <v>-0.5</v>
      </c>
    </row>
    <row r="227" spans="1:10" ht="14.25" hidden="1" customHeight="1" x14ac:dyDescent="0.3">
      <c r="A227" s="37">
        <v>38261</v>
      </c>
      <c r="B227" s="29">
        <v>100.5</v>
      </c>
      <c r="C227" s="29">
        <v>99.5</v>
      </c>
      <c r="D227" s="29">
        <v>101.5</v>
      </c>
      <c r="E227" s="29">
        <v>-5.5</v>
      </c>
      <c r="F227" s="29">
        <v>-10.8</v>
      </c>
      <c r="G227" s="29">
        <v>0</v>
      </c>
      <c r="H227" s="38">
        <f t="shared" si="242"/>
        <v>-9.9999999999994316E-2</v>
      </c>
      <c r="I227" s="38">
        <f t="shared" si="243"/>
        <v>0.40000000000000568</v>
      </c>
      <c r="J227" s="38">
        <f t="shared" si="244"/>
        <v>-0.70000000000000284</v>
      </c>
    </row>
    <row r="228" spans="1:10" ht="14.25" hidden="1" customHeight="1" x14ac:dyDescent="0.3">
      <c r="A228" s="37">
        <v>38231</v>
      </c>
      <c r="B228" s="29">
        <v>100.6</v>
      </c>
      <c r="C228" s="29">
        <v>99.1</v>
      </c>
      <c r="D228" s="29">
        <v>102.2</v>
      </c>
      <c r="E228" s="29">
        <v>-5.3</v>
      </c>
      <c r="F228" s="29">
        <v>-11.7</v>
      </c>
      <c r="G228" s="29">
        <v>1.3</v>
      </c>
      <c r="H228" s="38">
        <f t="shared" si="242"/>
        <v>0.39999999999999147</v>
      </c>
      <c r="I228" s="38">
        <f t="shared" si="243"/>
        <v>0</v>
      </c>
      <c r="J228" s="38">
        <f t="shared" si="244"/>
        <v>1</v>
      </c>
    </row>
    <row r="229" spans="1:10" ht="14.25" hidden="1" customHeight="1" x14ac:dyDescent="0.3">
      <c r="A229" s="37">
        <v>38200</v>
      </c>
      <c r="B229" s="29">
        <v>100.2</v>
      </c>
      <c r="C229" s="29">
        <v>99.1</v>
      </c>
      <c r="D229" s="29">
        <v>101.2</v>
      </c>
      <c r="E229" s="29">
        <v>-6.2</v>
      </c>
      <c r="F229" s="29">
        <v>-11.6</v>
      </c>
      <c r="G229" s="29">
        <v>-0.6</v>
      </c>
      <c r="H229" s="38">
        <f t="shared" si="242"/>
        <v>0.5</v>
      </c>
      <c r="I229" s="38">
        <f t="shared" si="243"/>
        <v>1.0999999999999943</v>
      </c>
      <c r="J229" s="38">
        <f t="shared" si="244"/>
        <v>-0.20000000000000284</v>
      </c>
    </row>
    <row r="230" spans="1:10" ht="14.25" hidden="1" customHeight="1" x14ac:dyDescent="0.3">
      <c r="A230" s="37">
        <v>38169</v>
      </c>
      <c r="B230" s="29">
        <v>99.7</v>
      </c>
      <c r="C230" s="29">
        <v>98</v>
      </c>
      <c r="D230" s="29">
        <v>101.4</v>
      </c>
      <c r="E230" s="29">
        <v>-7</v>
      </c>
      <c r="F230" s="29">
        <v>-13.6</v>
      </c>
      <c r="G230" s="29">
        <v>-0.2</v>
      </c>
      <c r="H230" s="38">
        <f t="shared" si="242"/>
        <v>0.60000000000000853</v>
      </c>
      <c r="I230" s="38">
        <f t="shared" si="243"/>
        <v>0.29999999999999716</v>
      </c>
      <c r="J230" s="38">
        <f t="shared" si="244"/>
        <v>0.90000000000000568</v>
      </c>
    </row>
    <row r="231" spans="1:10" ht="14.25" hidden="1" customHeight="1" x14ac:dyDescent="0.3">
      <c r="A231" s="37">
        <v>38139</v>
      </c>
      <c r="B231" s="29">
        <v>99.1</v>
      </c>
      <c r="C231" s="29">
        <v>97.7</v>
      </c>
      <c r="D231" s="29">
        <v>100.5</v>
      </c>
      <c r="E231" s="29">
        <v>-8.1999999999999993</v>
      </c>
      <c r="F231" s="29">
        <v>-14.2</v>
      </c>
      <c r="G231" s="29">
        <v>-1.9</v>
      </c>
      <c r="H231" s="38">
        <f t="shared" si="242"/>
        <v>-0.10000000000000853</v>
      </c>
      <c r="I231" s="38">
        <f t="shared" si="243"/>
        <v>-0.20000000000000284</v>
      </c>
      <c r="J231" s="38">
        <f t="shared" si="244"/>
        <v>0</v>
      </c>
    </row>
    <row r="232" spans="1:10" ht="14.25" hidden="1" customHeight="1" x14ac:dyDescent="0.3">
      <c r="A232" s="37">
        <v>38108</v>
      </c>
      <c r="B232" s="29">
        <v>99.2</v>
      </c>
      <c r="C232" s="29">
        <v>97.9</v>
      </c>
      <c r="D232" s="29">
        <v>100.5</v>
      </c>
      <c r="E232" s="29">
        <v>-8</v>
      </c>
      <c r="F232" s="29">
        <v>-13.9</v>
      </c>
      <c r="G232" s="29">
        <v>-1.9</v>
      </c>
      <c r="H232" s="38">
        <f t="shared" si="242"/>
        <v>-9.9999999999994316E-2</v>
      </c>
      <c r="I232" s="38">
        <f t="shared" si="243"/>
        <v>0.60000000000000853</v>
      </c>
      <c r="J232" s="38">
        <f t="shared" si="244"/>
        <v>-0.79999999999999716</v>
      </c>
    </row>
    <row r="233" spans="1:10" ht="14.25" hidden="1" customHeight="1" x14ac:dyDescent="0.3">
      <c r="A233" s="37">
        <v>38078</v>
      </c>
      <c r="B233" s="29">
        <v>99.3</v>
      </c>
      <c r="C233" s="29">
        <v>97.3</v>
      </c>
      <c r="D233" s="29">
        <v>101.3</v>
      </c>
      <c r="E233" s="29">
        <v>-7.8</v>
      </c>
      <c r="F233" s="29">
        <v>-15</v>
      </c>
      <c r="G233" s="29">
        <v>-0.4</v>
      </c>
      <c r="H233" s="38">
        <f t="shared" si="242"/>
        <v>0.5</v>
      </c>
      <c r="I233" s="38">
        <f t="shared" si="243"/>
        <v>1.7000000000000028</v>
      </c>
      <c r="J233" s="38">
        <f t="shared" si="244"/>
        <v>-0.90000000000000568</v>
      </c>
    </row>
    <row r="234" spans="1:10" ht="14.25" hidden="1" customHeight="1" x14ac:dyDescent="0.3">
      <c r="A234" s="37">
        <v>38047</v>
      </c>
      <c r="B234" s="29">
        <v>98.8</v>
      </c>
      <c r="C234" s="29">
        <v>95.6</v>
      </c>
      <c r="D234" s="29">
        <v>102.2</v>
      </c>
      <c r="E234" s="29">
        <v>-8.6999999999999993</v>
      </c>
      <c r="F234" s="29">
        <v>-18.2</v>
      </c>
      <c r="G234" s="29">
        <v>1.3</v>
      </c>
      <c r="H234" s="38">
        <f t="shared" si="242"/>
        <v>-1.4000000000000057</v>
      </c>
      <c r="I234" s="38">
        <f t="shared" si="243"/>
        <v>-0.80000000000001137</v>
      </c>
      <c r="J234" s="38">
        <f t="shared" si="244"/>
        <v>-2</v>
      </c>
    </row>
    <row r="235" spans="1:10" ht="14.25" hidden="1" customHeight="1" x14ac:dyDescent="0.3">
      <c r="A235" s="37">
        <v>38018</v>
      </c>
      <c r="B235" s="29">
        <v>100.2</v>
      </c>
      <c r="C235" s="29">
        <v>96.4</v>
      </c>
      <c r="D235" s="29">
        <v>104.2</v>
      </c>
      <c r="E235" s="29">
        <v>-6</v>
      </c>
      <c r="F235" s="29">
        <v>-16.7</v>
      </c>
      <c r="G235" s="29">
        <v>5.2</v>
      </c>
      <c r="H235" s="38">
        <f t="shared" si="242"/>
        <v>-2</v>
      </c>
      <c r="I235" s="38">
        <f t="shared" si="243"/>
        <v>-2.0999999999999943</v>
      </c>
      <c r="J235" s="38">
        <f t="shared" si="244"/>
        <v>-1.7999999999999972</v>
      </c>
    </row>
    <row r="236" spans="1:10" ht="14.25" hidden="1" customHeight="1" x14ac:dyDescent="0.3">
      <c r="A236" s="37">
        <v>37987</v>
      </c>
      <c r="B236" s="29">
        <v>102.2</v>
      </c>
      <c r="C236" s="29">
        <v>98.5</v>
      </c>
      <c r="D236" s="29">
        <v>106</v>
      </c>
      <c r="E236" s="29">
        <v>-2.2999999999999998</v>
      </c>
      <c r="F236" s="29">
        <v>-12.8</v>
      </c>
      <c r="G236" s="29">
        <v>8.8000000000000007</v>
      </c>
      <c r="H236" s="38">
        <f t="shared" si="242"/>
        <v>1.2000000000000028</v>
      </c>
      <c r="I236" s="38">
        <f t="shared" si="243"/>
        <v>2.0999999999999943</v>
      </c>
      <c r="J236" s="38">
        <f t="shared" si="244"/>
        <v>0.20000000000000284</v>
      </c>
    </row>
    <row r="237" spans="1:10" ht="14.25" hidden="1" customHeight="1" x14ac:dyDescent="0.3">
      <c r="A237" s="37">
        <v>37956</v>
      </c>
      <c r="B237" s="29">
        <v>101</v>
      </c>
      <c r="C237" s="29">
        <v>96.4</v>
      </c>
      <c r="D237" s="29">
        <v>105.8</v>
      </c>
      <c r="E237" s="29">
        <v>-4.5999999999999996</v>
      </c>
      <c r="F237" s="29">
        <v>-16.8</v>
      </c>
      <c r="G237" s="29">
        <v>8.5</v>
      </c>
      <c r="H237" s="38">
        <f t="shared" si="242"/>
        <v>9.9999999999994316E-2</v>
      </c>
      <c r="I237" s="38">
        <f t="shared" si="243"/>
        <v>0.70000000000000284</v>
      </c>
      <c r="J237" s="38">
        <f t="shared" si="244"/>
        <v>-0.60000000000000853</v>
      </c>
    </row>
    <row r="238" spans="1:10" ht="14.25" hidden="1" customHeight="1" x14ac:dyDescent="0.3">
      <c r="A238" s="37">
        <v>37926</v>
      </c>
      <c r="B238" s="29">
        <v>100.9</v>
      </c>
      <c r="C238" s="29">
        <v>95.7</v>
      </c>
      <c r="D238" s="29">
        <v>106.4</v>
      </c>
      <c r="E238" s="29">
        <v>-4.7</v>
      </c>
      <c r="F238" s="29">
        <v>-18</v>
      </c>
      <c r="G238" s="29">
        <v>9.6</v>
      </c>
      <c r="H238" s="38">
        <f t="shared" ref="H238:H301" si="245">B238-B239</f>
        <v>0.90000000000000568</v>
      </c>
      <c r="I238" s="38">
        <f t="shared" ref="I238:I301" si="246">C238-C239</f>
        <v>1</v>
      </c>
      <c r="J238" s="38">
        <f t="shared" ref="J238:J301" si="247">D238-D239</f>
        <v>0.80000000000001137</v>
      </c>
    </row>
    <row r="239" spans="1:10" ht="14.25" hidden="1" customHeight="1" x14ac:dyDescent="0.3">
      <c r="A239" s="37">
        <v>37895</v>
      </c>
      <c r="B239" s="29">
        <v>100</v>
      </c>
      <c r="C239" s="29">
        <v>94.7</v>
      </c>
      <c r="D239" s="29">
        <v>105.6</v>
      </c>
      <c r="E239" s="29">
        <v>-6.5</v>
      </c>
      <c r="F239" s="29">
        <v>-20</v>
      </c>
      <c r="G239" s="29">
        <v>8</v>
      </c>
      <c r="H239" s="38">
        <f t="shared" si="245"/>
        <v>2.2999999999999972</v>
      </c>
      <c r="I239" s="38">
        <f t="shared" si="246"/>
        <v>2.2999999999999972</v>
      </c>
      <c r="J239" s="38">
        <f t="shared" si="247"/>
        <v>2.1999999999999886</v>
      </c>
    </row>
    <row r="240" spans="1:10" ht="14.25" hidden="1" customHeight="1" x14ac:dyDescent="0.3">
      <c r="A240" s="37">
        <v>37865</v>
      </c>
      <c r="B240" s="29">
        <v>97.7</v>
      </c>
      <c r="C240" s="29">
        <v>92.4</v>
      </c>
      <c r="D240" s="29">
        <v>103.4</v>
      </c>
      <c r="E240" s="29">
        <v>-10.8</v>
      </c>
      <c r="F240" s="29">
        <v>-24.3</v>
      </c>
      <c r="G240" s="29">
        <v>3.6</v>
      </c>
      <c r="H240" s="38">
        <f t="shared" si="245"/>
        <v>1</v>
      </c>
      <c r="I240" s="38">
        <f t="shared" si="246"/>
        <v>0</v>
      </c>
      <c r="J240" s="38">
        <f t="shared" si="247"/>
        <v>2.2000000000000028</v>
      </c>
    </row>
    <row r="241" spans="1:10" ht="14.25" hidden="1" customHeight="1" x14ac:dyDescent="0.3">
      <c r="A241" s="37">
        <v>37834</v>
      </c>
      <c r="B241" s="29">
        <v>96.7</v>
      </c>
      <c r="C241" s="29">
        <v>92.4</v>
      </c>
      <c r="D241" s="29">
        <v>101.2</v>
      </c>
      <c r="E241" s="29">
        <v>-12.8</v>
      </c>
      <c r="F241" s="29">
        <v>-24.3</v>
      </c>
      <c r="G241" s="29">
        <v>-0.6</v>
      </c>
      <c r="H241" s="38">
        <f t="shared" si="245"/>
        <v>1.6000000000000085</v>
      </c>
      <c r="I241" s="38">
        <f t="shared" si="246"/>
        <v>0.30000000000001137</v>
      </c>
      <c r="J241" s="38">
        <f t="shared" si="247"/>
        <v>3</v>
      </c>
    </row>
    <row r="242" spans="1:10" ht="14.25" hidden="1" customHeight="1" x14ac:dyDescent="0.3">
      <c r="A242" s="37">
        <v>37803</v>
      </c>
      <c r="B242" s="29">
        <v>95.1</v>
      </c>
      <c r="C242" s="29">
        <v>92.1</v>
      </c>
      <c r="D242" s="29">
        <v>98.2</v>
      </c>
      <c r="E242" s="29">
        <v>-16</v>
      </c>
      <c r="F242" s="29">
        <v>-24.9</v>
      </c>
      <c r="G242" s="29">
        <v>-6.6</v>
      </c>
      <c r="H242" s="38">
        <f t="shared" si="245"/>
        <v>1.1999999999999886</v>
      </c>
      <c r="I242" s="38">
        <f t="shared" si="246"/>
        <v>1.1999999999999886</v>
      </c>
      <c r="J242" s="38">
        <f t="shared" si="247"/>
        <v>1.2999999999999972</v>
      </c>
    </row>
    <row r="243" spans="1:10" ht="14.25" hidden="1" customHeight="1" x14ac:dyDescent="0.3">
      <c r="A243" s="37">
        <v>37773</v>
      </c>
      <c r="B243" s="29">
        <v>93.9</v>
      </c>
      <c r="C243" s="29">
        <v>90.9</v>
      </c>
      <c r="D243" s="29">
        <v>96.9</v>
      </c>
      <c r="E243" s="29">
        <v>-18.3</v>
      </c>
      <c r="F243" s="29">
        <v>-27.1</v>
      </c>
      <c r="G243" s="29">
        <v>-9.1</v>
      </c>
      <c r="H243" s="38">
        <f t="shared" si="245"/>
        <v>1.3000000000000114</v>
      </c>
      <c r="I243" s="38">
        <f t="shared" si="246"/>
        <v>0</v>
      </c>
      <c r="J243" s="38">
        <f t="shared" si="247"/>
        <v>2.5</v>
      </c>
    </row>
    <row r="244" spans="1:10" ht="14.25" hidden="1" customHeight="1" x14ac:dyDescent="0.3">
      <c r="A244" s="37">
        <v>37742</v>
      </c>
      <c r="B244" s="29">
        <v>92.6</v>
      </c>
      <c r="C244" s="29">
        <v>90.9</v>
      </c>
      <c r="D244" s="29">
        <v>94.4</v>
      </c>
      <c r="E244" s="29">
        <v>-20.7</v>
      </c>
      <c r="F244" s="29">
        <v>-27.1</v>
      </c>
      <c r="G244" s="29">
        <v>-14</v>
      </c>
      <c r="H244" s="38">
        <f t="shared" si="245"/>
        <v>0.5</v>
      </c>
      <c r="I244" s="38">
        <f t="shared" si="246"/>
        <v>0.10000000000000853</v>
      </c>
      <c r="J244" s="38">
        <f t="shared" si="247"/>
        <v>0.90000000000000568</v>
      </c>
    </row>
    <row r="245" spans="1:10" ht="14.25" hidden="1" customHeight="1" x14ac:dyDescent="0.3">
      <c r="A245" s="37">
        <v>37712</v>
      </c>
      <c r="B245" s="29">
        <v>92.1</v>
      </c>
      <c r="C245" s="29">
        <v>90.8</v>
      </c>
      <c r="D245" s="29">
        <v>93.5</v>
      </c>
      <c r="E245" s="29">
        <v>-21.7</v>
      </c>
      <c r="F245" s="29">
        <v>-27.4</v>
      </c>
      <c r="G245" s="29">
        <v>-15.7</v>
      </c>
      <c r="H245" s="38">
        <f t="shared" si="245"/>
        <v>9.9999999999994316E-2</v>
      </c>
      <c r="I245" s="38">
        <f t="shared" si="246"/>
        <v>0.5</v>
      </c>
      <c r="J245" s="38">
        <f t="shared" si="247"/>
        <v>-0.20000000000000284</v>
      </c>
    </row>
    <row r="246" spans="1:10" ht="14.25" hidden="1" customHeight="1" x14ac:dyDescent="0.3">
      <c r="A246" s="37">
        <v>37681</v>
      </c>
      <c r="B246" s="29">
        <v>92</v>
      </c>
      <c r="C246" s="29">
        <v>90.3</v>
      </c>
      <c r="D246" s="29">
        <v>93.7</v>
      </c>
      <c r="E246" s="29">
        <v>-22</v>
      </c>
      <c r="F246" s="29">
        <v>-28.4</v>
      </c>
      <c r="G246" s="29">
        <v>-15.3</v>
      </c>
      <c r="H246" s="38">
        <f t="shared" si="245"/>
        <v>-0.59999999999999432</v>
      </c>
      <c r="I246" s="38">
        <f t="shared" si="246"/>
        <v>-1.1000000000000085</v>
      </c>
      <c r="J246" s="38">
        <f t="shared" si="247"/>
        <v>0</v>
      </c>
    </row>
    <row r="247" spans="1:10" ht="14.25" hidden="1" customHeight="1" x14ac:dyDescent="0.3">
      <c r="A247" s="37">
        <v>37653</v>
      </c>
      <c r="B247" s="29">
        <v>92.6</v>
      </c>
      <c r="C247" s="29">
        <v>91.4</v>
      </c>
      <c r="D247" s="29">
        <v>93.7</v>
      </c>
      <c r="E247" s="29">
        <v>-20.8</v>
      </c>
      <c r="F247" s="29">
        <v>-26.1</v>
      </c>
      <c r="G247" s="29">
        <v>-15.4</v>
      </c>
      <c r="H247" s="38">
        <f t="shared" si="245"/>
        <v>0.89999999999999147</v>
      </c>
      <c r="I247" s="38">
        <f t="shared" si="246"/>
        <v>1.1000000000000085</v>
      </c>
      <c r="J247" s="38">
        <f t="shared" si="247"/>
        <v>0.5</v>
      </c>
    </row>
    <row r="248" spans="1:10" ht="14.25" hidden="1" customHeight="1" x14ac:dyDescent="0.3">
      <c r="A248" s="37">
        <v>37622</v>
      </c>
      <c r="B248" s="29">
        <v>91.7</v>
      </c>
      <c r="C248" s="29">
        <v>90.3</v>
      </c>
      <c r="D248" s="29">
        <v>93.2</v>
      </c>
      <c r="E248" s="29">
        <v>-22.4</v>
      </c>
      <c r="F248" s="29">
        <v>-28.2</v>
      </c>
      <c r="G248" s="29">
        <v>-16.399999999999999</v>
      </c>
      <c r="H248" s="38">
        <f t="shared" si="245"/>
        <v>0.29999999999999716</v>
      </c>
      <c r="I248" s="38">
        <f t="shared" si="246"/>
        <v>0.59999999999999432</v>
      </c>
      <c r="J248" s="38">
        <f t="shared" si="247"/>
        <v>0</v>
      </c>
    </row>
    <row r="249" spans="1:10" ht="14.25" hidden="1" customHeight="1" x14ac:dyDescent="0.3">
      <c r="A249" s="37">
        <v>37591</v>
      </c>
      <c r="B249" s="29">
        <v>91.4</v>
      </c>
      <c r="C249" s="29">
        <v>89.7</v>
      </c>
      <c r="D249" s="29">
        <v>93.2</v>
      </c>
      <c r="E249" s="29">
        <v>-23</v>
      </c>
      <c r="F249" s="29">
        <v>-29.4</v>
      </c>
      <c r="G249" s="29">
        <v>-16.5</v>
      </c>
      <c r="H249" s="38">
        <f t="shared" si="245"/>
        <v>-0.29999999999999716</v>
      </c>
      <c r="I249" s="38">
        <f t="shared" si="246"/>
        <v>-0.39999999999999147</v>
      </c>
      <c r="J249" s="38">
        <f t="shared" si="247"/>
        <v>-9.9999999999994316E-2</v>
      </c>
    </row>
    <row r="250" spans="1:10" ht="14.25" hidden="1" customHeight="1" x14ac:dyDescent="0.3">
      <c r="A250" s="37">
        <v>37561</v>
      </c>
      <c r="B250" s="29">
        <v>91.7</v>
      </c>
      <c r="C250" s="29">
        <v>90.1</v>
      </c>
      <c r="D250" s="29">
        <v>93.3</v>
      </c>
      <c r="E250" s="29">
        <v>-22.6</v>
      </c>
      <c r="F250" s="29">
        <v>-28.7</v>
      </c>
      <c r="G250" s="29">
        <v>-16.2</v>
      </c>
      <c r="H250" s="38">
        <f t="shared" si="245"/>
        <v>-2.2999999999999972</v>
      </c>
      <c r="I250" s="38">
        <f t="shared" si="246"/>
        <v>-0.70000000000000284</v>
      </c>
      <c r="J250" s="38">
        <f t="shared" si="247"/>
        <v>-4</v>
      </c>
    </row>
    <row r="251" spans="1:10" ht="14.25" hidden="1" customHeight="1" x14ac:dyDescent="0.3">
      <c r="A251" s="37">
        <v>37530</v>
      </c>
      <c r="B251" s="29">
        <v>94</v>
      </c>
      <c r="C251" s="29">
        <v>90.8</v>
      </c>
      <c r="D251" s="29">
        <v>97.3</v>
      </c>
      <c r="E251" s="29">
        <v>-18.100000000000001</v>
      </c>
      <c r="F251" s="29">
        <v>-27.4</v>
      </c>
      <c r="G251" s="29">
        <v>-8.4</v>
      </c>
      <c r="H251" s="38">
        <f t="shared" si="245"/>
        <v>-0.20000000000000284</v>
      </c>
      <c r="I251" s="38">
        <f t="shared" si="246"/>
        <v>0.89999999999999147</v>
      </c>
      <c r="J251" s="38">
        <f t="shared" si="247"/>
        <v>-1.2999999999999972</v>
      </c>
    </row>
    <row r="252" spans="1:10" ht="14.25" hidden="1" customHeight="1" x14ac:dyDescent="0.3">
      <c r="A252" s="37">
        <v>37500</v>
      </c>
      <c r="B252" s="29">
        <v>94.2</v>
      </c>
      <c r="C252" s="29">
        <v>89.9</v>
      </c>
      <c r="D252" s="29">
        <v>98.6</v>
      </c>
      <c r="E252" s="29">
        <v>-17.7</v>
      </c>
      <c r="F252" s="29">
        <v>-29</v>
      </c>
      <c r="G252" s="29">
        <v>-5.7</v>
      </c>
      <c r="H252" s="38">
        <f t="shared" si="245"/>
        <v>0.10000000000000853</v>
      </c>
      <c r="I252" s="38">
        <f t="shared" si="246"/>
        <v>0.5</v>
      </c>
      <c r="J252" s="38">
        <f t="shared" si="247"/>
        <v>-0.5</v>
      </c>
    </row>
    <row r="253" spans="1:10" ht="14.25" hidden="1" customHeight="1" x14ac:dyDescent="0.3">
      <c r="A253" s="37">
        <v>37469</v>
      </c>
      <c r="B253" s="29">
        <v>94.1</v>
      </c>
      <c r="C253" s="29">
        <v>89.4</v>
      </c>
      <c r="D253" s="29">
        <v>99.1</v>
      </c>
      <c r="E253" s="29">
        <v>-17.899999999999999</v>
      </c>
      <c r="F253" s="29">
        <v>-30</v>
      </c>
      <c r="G253" s="29">
        <v>-4.8</v>
      </c>
      <c r="H253" s="38">
        <f t="shared" si="245"/>
        <v>0</v>
      </c>
      <c r="I253" s="38">
        <f t="shared" si="246"/>
        <v>0.10000000000000853</v>
      </c>
      <c r="J253" s="38">
        <f t="shared" si="247"/>
        <v>0</v>
      </c>
    </row>
    <row r="254" spans="1:10" ht="14.25" hidden="1" customHeight="1" x14ac:dyDescent="0.3">
      <c r="A254" s="37">
        <v>37438</v>
      </c>
      <c r="B254" s="29">
        <v>94.1</v>
      </c>
      <c r="C254" s="29">
        <v>89.3</v>
      </c>
      <c r="D254" s="29">
        <v>99.1</v>
      </c>
      <c r="E254" s="29">
        <v>-17.8</v>
      </c>
      <c r="F254" s="29">
        <v>-30.1</v>
      </c>
      <c r="G254" s="29">
        <v>-4.7</v>
      </c>
      <c r="H254" s="38">
        <f t="shared" si="245"/>
        <v>-1.4000000000000057</v>
      </c>
      <c r="I254" s="38">
        <f t="shared" si="246"/>
        <v>-1</v>
      </c>
      <c r="J254" s="38">
        <f t="shared" si="247"/>
        <v>-1.9000000000000057</v>
      </c>
    </row>
    <row r="255" spans="1:10" ht="14.25" hidden="1" customHeight="1" x14ac:dyDescent="0.3">
      <c r="A255" s="37">
        <v>37408</v>
      </c>
      <c r="B255" s="29">
        <v>95.5</v>
      </c>
      <c r="C255" s="29">
        <v>90.3</v>
      </c>
      <c r="D255" s="29">
        <v>101</v>
      </c>
      <c r="E255" s="29">
        <v>-15.2</v>
      </c>
      <c r="F255" s="29">
        <v>-28.3</v>
      </c>
      <c r="G255" s="29">
        <v>-1.1000000000000001</v>
      </c>
      <c r="H255" s="38">
        <f t="shared" si="245"/>
        <v>-0.5</v>
      </c>
      <c r="I255" s="38">
        <f t="shared" si="246"/>
        <v>0.59999999999999432</v>
      </c>
      <c r="J255" s="38">
        <f t="shared" si="247"/>
        <v>-1.7000000000000028</v>
      </c>
    </row>
    <row r="256" spans="1:10" ht="14.25" hidden="1" customHeight="1" x14ac:dyDescent="0.3">
      <c r="A256" s="37">
        <v>37377</v>
      </c>
      <c r="B256" s="29">
        <v>96</v>
      </c>
      <c r="C256" s="29">
        <v>89.7</v>
      </c>
      <c r="D256" s="29">
        <v>102.7</v>
      </c>
      <c r="E256" s="29">
        <v>-14.2</v>
      </c>
      <c r="F256" s="29">
        <v>-29.4</v>
      </c>
      <c r="G256" s="29">
        <v>2.2999999999999998</v>
      </c>
      <c r="H256" s="38">
        <f t="shared" si="245"/>
        <v>0.90000000000000568</v>
      </c>
      <c r="I256" s="38">
        <f t="shared" si="246"/>
        <v>0.29999999999999716</v>
      </c>
      <c r="J256" s="38">
        <f t="shared" si="247"/>
        <v>1.6000000000000085</v>
      </c>
    </row>
    <row r="257" spans="1:10" ht="14.25" hidden="1" customHeight="1" x14ac:dyDescent="0.3">
      <c r="A257" s="37">
        <v>37347</v>
      </c>
      <c r="B257" s="29">
        <v>95.1</v>
      </c>
      <c r="C257" s="29">
        <v>89.4</v>
      </c>
      <c r="D257" s="29">
        <v>101.1</v>
      </c>
      <c r="E257" s="29">
        <v>-16</v>
      </c>
      <c r="F257" s="29">
        <v>-30</v>
      </c>
      <c r="G257" s="29">
        <v>-0.8</v>
      </c>
      <c r="H257" s="38">
        <f t="shared" si="245"/>
        <v>-0.60000000000000853</v>
      </c>
      <c r="I257" s="38">
        <f t="shared" si="246"/>
        <v>-1</v>
      </c>
      <c r="J257" s="38">
        <f t="shared" si="247"/>
        <v>-0.20000000000000284</v>
      </c>
    </row>
    <row r="258" spans="1:10" ht="14.25" hidden="1" customHeight="1" x14ac:dyDescent="0.3">
      <c r="A258" s="37">
        <v>37316</v>
      </c>
      <c r="B258" s="29">
        <v>95.7</v>
      </c>
      <c r="C258" s="29">
        <v>90.4</v>
      </c>
      <c r="D258" s="29">
        <v>101.3</v>
      </c>
      <c r="E258" s="29">
        <v>-14.8</v>
      </c>
      <c r="F258" s="29">
        <v>-28.2</v>
      </c>
      <c r="G258" s="29">
        <v>-0.5</v>
      </c>
      <c r="H258" s="38">
        <f t="shared" si="245"/>
        <v>2.2000000000000028</v>
      </c>
      <c r="I258" s="38">
        <f t="shared" si="246"/>
        <v>0.70000000000000284</v>
      </c>
      <c r="J258" s="38">
        <f t="shared" si="247"/>
        <v>3.8999999999999915</v>
      </c>
    </row>
    <row r="259" spans="1:10" ht="14.25" hidden="1" customHeight="1" x14ac:dyDescent="0.3">
      <c r="A259" s="37">
        <v>37288</v>
      </c>
      <c r="B259" s="29">
        <v>93.5</v>
      </c>
      <c r="C259" s="29">
        <v>89.7</v>
      </c>
      <c r="D259" s="29">
        <v>97.4</v>
      </c>
      <c r="E259" s="29">
        <v>-19.100000000000001</v>
      </c>
      <c r="F259" s="29">
        <v>-29.4</v>
      </c>
      <c r="G259" s="29">
        <v>-8.1999999999999993</v>
      </c>
      <c r="H259" s="38">
        <f t="shared" si="245"/>
        <v>1.0999999999999943</v>
      </c>
      <c r="I259" s="38">
        <f t="shared" si="246"/>
        <v>-2.3999999999999915</v>
      </c>
      <c r="J259" s="38">
        <f t="shared" si="247"/>
        <v>4.8000000000000114</v>
      </c>
    </row>
    <row r="260" spans="1:10" ht="14.25" hidden="1" customHeight="1" x14ac:dyDescent="0.3">
      <c r="A260" s="37">
        <v>37257</v>
      </c>
      <c r="B260" s="29">
        <v>92.4</v>
      </c>
      <c r="C260" s="29">
        <v>92.1</v>
      </c>
      <c r="D260" s="29">
        <v>92.6</v>
      </c>
      <c r="E260" s="29">
        <v>-21.2</v>
      </c>
      <c r="F260" s="29">
        <v>-24.8</v>
      </c>
      <c r="G260" s="29">
        <v>-17.5</v>
      </c>
      <c r="H260" s="38">
        <f t="shared" si="245"/>
        <v>-0.69999999999998863</v>
      </c>
      <c r="I260" s="38">
        <f t="shared" si="246"/>
        <v>0</v>
      </c>
      <c r="J260" s="38">
        <f t="shared" si="247"/>
        <v>-1.5</v>
      </c>
    </row>
    <row r="261" spans="1:10" ht="14.25" hidden="1" customHeight="1" x14ac:dyDescent="0.3">
      <c r="A261" s="37">
        <v>37226</v>
      </c>
      <c r="B261" s="29">
        <v>93.1</v>
      </c>
      <c r="C261" s="29">
        <v>92.1</v>
      </c>
      <c r="D261" s="29">
        <v>94.1</v>
      </c>
      <c r="E261" s="29">
        <v>-19.8</v>
      </c>
      <c r="F261" s="29">
        <v>-24.9</v>
      </c>
      <c r="G261" s="29">
        <v>-14.6</v>
      </c>
      <c r="H261" s="38">
        <f t="shared" si="245"/>
        <v>1</v>
      </c>
      <c r="I261" s="38">
        <f t="shared" si="246"/>
        <v>9.9999999999994316E-2</v>
      </c>
      <c r="J261" s="38">
        <f t="shared" si="247"/>
        <v>1.8999999999999915</v>
      </c>
    </row>
    <row r="262" spans="1:10" ht="14.25" hidden="1" customHeight="1" x14ac:dyDescent="0.3">
      <c r="A262" s="37">
        <v>37196</v>
      </c>
      <c r="B262" s="29">
        <v>92.1</v>
      </c>
      <c r="C262" s="29">
        <v>92</v>
      </c>
      <c r="D262" s="29">
        <v>92.2</v>
      </c>
      <c r="E262" s="29">
        <v>-21.7</v>
      </c>
      <c r="F262" s="29">
        <v>-25.1</v>
      </c>
      <c r="G262" s="29">
        <v>-18.3</v>
      </c>
      <c r="H262" s="38">
        <f t="shared" si="245"/>
        <v>1</v>
      </c>
      <c r="I262" s="38">
        <f t="shared" si="246"/>
        <v>-0.29999999999999716</v>
      </c>
      <c r="J262" s="38">
        <f t="shared" si="247"/>
        <v>2.2000000000000028</v>
      </c>
    </row>
    <row r="263" spans="1:10" ht="14.25" hidden="1" customHeight="1" x14ac:dyDescent="0.3">
      <c r="A263" s="37">
        <v>37165</v>
      </c>
      <c r="B263" s="29">
        <v>91.1</v>
      </c>
      <c r="C263" s="29">
        <v>92.3</v>
      </c>
      <c r="D263" s="29">
        <v>90</v>
      </c>
      <c r="E263" s="29">
        <v>-23.7</v>
      </c>
      <c r="F263" s="29">
        <v>-24.5</v>
      </c>
      <c r="G263" s="29">
        <v>-22.8</v>
      </c>
      <c r="H263" s="38">
        <f t="shared" si="245"/>
        <v>-0.40000000000000568</v>
      </c>
      <c r="I263" s="38">
        <f t="shared" si="246"/>
        <v>-1.1000000000000085</v>
      </c>
      <c r="J263" s="38">
        <f t="shared" si="247"/>
        <v>0.29999999999999716</v>
      </c>
    </row>
    <row r="264" spans="1:10" ht="14.25" hidden="1" customHeight="1" x14ac:dyDescent="0.3">
      <c r="A264" s="37">
        <v>37135</v>
      </c>
      <c r="B264" s="29">
        <v>91.5</v>
      </c>
      <c r="C264" s="29">
        <v>93.4</v>
      </c>
      <c r="D264" s="29">
        <v>89.7</v>
      </c>
      <c r="E264" s="29">
        <v>-22.8</v>
      </c>
      <c r="F264" s="29">
        <v>-22.3</v>
      </c>
      <c r="G264" s="29">
        <v>-23.3</v>
      </c>
      <c r="H264" s="38">
        <f t="shared" si="245"/>
        <v>-3.5</v>
      </c>
      <c r="I264" s="38">
        <f t="shared" si="246"/>
        <v>-2.6999999999999886</v>
      </c>
      <c r="J264" s="38">
        <f t="shared" si="247"/>
        <v>-4.0999999999999943</v>
      </c>
    </row>
    <row r="265" spans="1:10" ht="14.25" hidden="1" customHeight="1" x14ac:dyDescent="0.3">
      <c r="A265" s="37">
        <v>37104</v>
      </c>
      <c r="B265" s="29">
        <v>95</v>
      </c>
      <c r="C265" s="29">
        <v>96.1</v>
      </c>
      <c r="D265" s="29">
        <v>93.8</v>
      </c>
      <c r="E265" s="29">
        <v>-16.2</v>
      </c>
      <c r="F265" s="29">
        <v>-17.2</v>
      </c>
      <c r="G265" s="29">
        <v>-15.2</v>
      </c>
      <c r="H265" s="38">
        <f t="shared" si="245"/>
        <v>-0.5</v>
      </c>
      <c r="I265" s="38">
        <f t="shared" si="246"/>
        <v>-0.80000000000001137</v>
      </c>
      <c r="J265" s="38">
        <f t="shared" si="247"/>
        <v>-0.29999999999999716</v>
      </c>
    </row>
    <row r="266" spans="1:10" ht="14.25" hidden="1" customHeight="1" x14ac:dyDescent="0.3">
      <c r="A266" s="37">
        <v>37073</v>
      </c>
      <c r="B266" s="29">
        <v>95.5</v>
      </c>
      <c r="C266" s="29">
        <v>96.9</v>
      </c>
      <c r="D266" s="29">
        <v>94.1</v>
      </c>
      <c r="E266" s="29">
        <v>-15.1</v>
      </c>
      <c r="F266" s="29">
        <v>-15.7</v>
      </c>
      <c r="G266" s="29">
        <v>-14.5</v>
      </c>
      <c r="H266" s="38">
        <f t="shared" si="245"/>
        <v>9.9999999999994316E-2</v>
      </c>
      <c r="I266" s="38">
        <f t="shared" si="246"/>
        <v>-1.3999999999999915</v>
      </c>
      <c r="J266" s="38">
        <f t="shared" si="247"/>
        <v>1.5</v>
      </c>
    </row>
    <row r="267" spans="1:10" ht="14.25" hidden="1" customHeight="1" x14ac:dyDescent="0.3">
      <c r="A267" s="37">
        <v>37043</v>
      </c>
      <c r="B267" s="29">
        <v>95.4</v>
      </c>
      <c r="C267" s="29">
        <v>98.3</v>
      </c>
      <c r="D267" s="29">
        <v>92.6</v>
      </c>
      <c r="E267" s="29">
        <v>-15.4</v>
      </c>
      <c r="F267" s="29">
        <v>-13.1</v>
      </c>
      <c r="G267" s="29">
        <v>-17.600000000000001</v>
      </c>
      <c r="H267" s="38">
        <f t="shared" si="245"/>
        <v>-1.2999999999999972</v>
      </c>
      <c r="I267" s="38">
        <f t="shared" si="246"/>
        <v>-1.4000000000000057</v>
      </c>
      <c r="J267" s="38">
        <f t="shared" si="247"/>
        <v>-1.2000000000000028</v>
      </c>
    </row>
    <row r="268" spans="1:10" ht="14.25" hidden="1" customHeight="1" x14ac:dyDescent="0.3">
      <c r="A268" s="37">
        <v>37012</v>
      </c>
      <c r="B268" s="29">
        <v>96.7</v>
      </c>
      <c r="C268" s="29">
        <v>99.7</v>
      </c>
      <c r="D268" s="29">
        <v>93.8</v>
      </c>
      <c r="E268" s="29">
        <v>-12.9</v>
      </c>
      <c r="F268" s="29">
        <v>-10.4</v>
      </c>
      <c r="G268" s="29">
        <v>-15.3</v>
      </c>
      <c r="H268" s="38">
        <f t="shared" si="245"/>
        <v>-1.7999999999999972</v>
      </c>
      <c r="I268" s="38">
        <f t="shared" si="246"/>
        <v>-2</v>
      </c>
      <c r="J268" s="38">
        <f t="shared" si="247"/>
        <v>-1.6000000000000085</v>
      </c>
    </row>
    <row r="269" spans="1:10" ht="14.25" hidden="1" customHeight="1" x14ac:dyDescent="0.3">
      <c r="A269" s="37">
        <v>36982</v>
      </c>
      <c r="B269" s="29">
        <v>98.5</v>
      </c>
      <c r="C269" s="29">
        <v>101.7</v>
      </c>
      <c r="D269" s="29">
        <v>95.4</v>
      </c>
      <c r="E269" s="29">
        <v>-9.4</v>
      </c>
      <c r="F269" s="29">
        <v>-6.7</v>
      </c>
      <c r="G269" s="29">
        <v>-12</v>
      </c>
      <c r="H269" s="38">
        <f t="shared" si="245"/>
        <v>-1.7999999999999972</v>
      </c>
      <c r="I269" s="38">
        <f t="shared" si="246"/>
        <v>-1.5999999999999943</v>
      </c>
      <c r="J269" s="38">
        <f t="shared" si="247"/>
        <v>-1.8999999999999915</v>
      </c>
    </row>
    <row r="270" spans="1:10" ht="14.25" hidden="1" customHeight="1" x14ac:dyDescent="0.3">
      <c r="A270" s="37">
        <v>36951</v>
      </c>
      <c r="B270" s="29">
        <v>100.3</v>
      </c>
      <c r="C270" s="29">
        <v>103.3</v>
      </c>
      <c r="D270" s="29">
        <v>97.3</v>
      </c>
      <c r="E270" s="29">
        <v>-5.9</v>
      </c>
      <c r="F270" s="29">
        <v>-3.5</v>
      </c>
      <c r="G270" s="29">
        <v>-8.3000000000000007</v>
      </c>
      <c r="H270" s="38">
        <f t="shared" si="245"/>
        <v>-1.5</v>
      </c>
      <c r="I270" s="38">
        <f t="shared" si="246"/>
        <v>-1.6000000000000085</v>
      </c>
      <c r="J270" s="38">
        <f t="shared" si="247"/>
        <v>-1.4000000000000057</v>
      </c>
    </row>
    <row r="271" spans="1:10" ht="14.25" hidden="1" customHeight="1" x14ac:dyDescent="0.3">
      <c r="A271" s="37">
        <v>36923</v>
      </c>
      <c r="B271" s="29">
        <v>101.8</v>
      </c>
      <c r="C271" s="29">
        <v>104.9</v>
      </c>
      <c r="D271" s="29">
        <v>98.7</v>
      </c>
      <c r="E271" s="29">
        <v>-3.1</v>
      </c>
      <c r="F271" s="29">
        <v>-0.5</v>
      </c>
      <c r="G271" s="29">
        <v>-5.5</v>
      </c>
      <c r="H271" s="38">
        <f t="shared" si="245"/>
        <v>-1.2999999999999972</v>
      </c>
      <c r="I271" s="38">
        <f t="shared" si="246"/>
        <v>-1.1999999999999886</v>
      </c>
      <c r="J271" s="38">
        <f t="shared" si="247"/>
        <v>-1.3999999999999915</v>
      </c>
    </row>
    <row r="272" spans="1:10" ht="14.25" hidden="1" customHeight="1" x14ac:dyDescent="0.3">
      <c r="A272" s="37">
        <v>36892</v>
      </c>
      <c r="B272" s="29">
        <v>103.1</v>
      </c>
      <c r="C272" s="29">
        <v>106.1</v>
      </c>
      <c r="D272" s="29">
        <v>100.1</v>
      </c>
      <c r="E272" s="29">
        <v>-0.5</v>
      </c>
      <c r="F272" s="29">
        <v>1.8</v>
      </c>
      <c r="G272" s="29">
        <v>-2.8</v>
      </c>
      <c r="H272" s="38">
        <f t="shared" si="245"/>
        <v>-0.5</v>
      </c>
      <c r="I272" s="38">
        <f t="shared" si="246"/>
        <v>-0.20000000000000284</v>
      </c>
      <c r="J272" s="38">
        <f t="shared" si="247"/>
        <v>-0.80000000000001137</v>
      </c>
    </row>
    <row r="273" spans="1:10" ht="14.25" hidden="1" customHeight="1" x14ac:dyDescent="0.3">
      <c r="A273" s="37">
        <v>36861</v>
      </c>
      <c r="B273" s="29">
        <v>103.6</v>
      </c>
      <c r="C273" s="29">
        <v>106.3</v>
      </c>
      <c r="D273" s="29">
        <v>100.9</v>
      </c>
      <c r="E273" s="29">
        <v>0.4</v>
      </c>
      <c r="F273" s="29">
        <v>2.1</v>
      </c>
      <c r="G273" s="29">
        <v>-1.2</v>
      </c>
      <c r="H273" s="38">
        <f t="shared" si="245"/>
        <v>-0.30000000000001137</v>
      </c>
      <c r="I273" s="38">
        <f t="shared" si="246"/>
        <v>0.29999999999999716</v>
      </c>
      <c r="J273" s="38">
        <f t="shared" si="247"/>
        <v>-1</v>
      </c>
    </row>
    <row r="274" spans="1:10" ht="14.25" hidden="1" customHeight="1" x14ac:dyDescent="0.3">
      <c r="A274" s="37">
        <v>36831</v>
      </c>
      <c r="B274" s="29">
        <v>103.9</v>
      </c>
      <c r="C274" s="29">
        <v>106</v>
      </c>
      <c r="D274" s="29">
        <v>101.9</v>
      </c>
      <c r="E274" s="29">
        <v>1.1000000000000001</v>
      </c>
      <c r="F274" s="29">
        <v>1.5</v>
      </c>
      <c r="G274" s="29">
        <v>0.7</v>
      </c>
      <c r="H274" s="38">
        <f t="shared" si="245"/>
        <v>-0.39999999999999147</v>
      </c>
      <c r="I274" s="38">
        <f t="shared" si="246"/>
        <v>-0.29999999999999716</v>
      </c>
      <c r="J274" s="38">
        <f t="shared" si="247"/>
        <v>-0.39999999999999147</v>
      </c>
    </row>
    <row r="275" spans="1:10" ht="14.25" hidden="1" customHeight="1" x14ac:dyDescent="0.3">
      <c r="A275" s="37">
        <v>36800</v>
      </c>
      <c r="B275" s="29">
        <v>104.3</v>
      </c>
      <c r="C275" s="29">
        <v>106.3</v>
      </c>
      <c r="D275" s="29">
        <v>102.3</v>
      </c>
      <c r="E275" s="29">
        <v>1.8</v>
      </c>
      <c r="F275" s="29">
        <v>2.1</v>
      </c>
      <c r="G275" s="29">
        <v>1.5</v>
      </c>
      <c r="H275" s="38">
        <f t="shared" si="245"/>
        <v>0.39999999999999147</v>
      </c>
      <c r="I275" s="38">
        <f t="shared" si="246"/>
        <v>0</v>
      </c>
      <c r="J275" s="38">
        <f t="shared" si="247"/>
        <v>0.70000000000000284</v>
      </c>
    </row>
    <row r="276" spans="1:10" ht="14.25" hidden="1" customHeight="1" x14ac:dyDescent="0.3">
      <c r="A276" s="37">
        <v>36770</v>
      </c>
      <c r="B276" s="29">
        <v>103.9</v>
      </c>
      <c r="C276" s="29">
        <v>106.3</v>
      </c>
      <c r="D276" s="29">
        <v>101.6</v>
      </c>
      <c r="E276" s="29">
        <v>1.1000000000000001</v>
      </c>
      <c r="F276" s="29">
        <v>2</v>
      </c>
      <c r="G276" s="29">
        <v>0.2</v>
      </c>
      <c r="H276" s="38">
        <f t="shared" si="245"/>
        <v>-0.29999999999999716</v>
      </c>
      <c r="I276" s="38">
        <f t="shared" si="246"/>
        <v>-0.40000000000000568</v>
      </c>
      <c r="J276" s="38">
        <f t="shared" si="247"/>
        <v>-0.20000000000000284</v>
      </c>
    </row>
    <row r="277" spans="1:10" ht="14.25" hidden="1" customHeight="1" x14ac:dyDescent="0.3">
      <c r="A277" s="37">
        <v>36739</v>
      </c>
      <c r="B277" s="29">
        <v>104.2</v>
      </c>
      <c r="C277" s="29">
        <v>106.7</v>
      </c>
      <c r="D277" s="29">
        <v>101.8</v>
      </c>
      <c r="E277" s="29">
        <v>1.7</v>
      </c>
      <c r="F277" s="29">
        <v>2.9</v>
      </c>
      <c r="G277" s="29">
        <v>0.5</v>
      </c>
      <c r="H277" s="38">
        <f t="shared" si="245"/>
        <v>-0.20000000000000284</v>
      </c>
      <c r="I277" s="38">
        <f t="shared" si="246"/>
        <v>1.1000000000000085</v>
      </c>
      <c r="J277" s="38">
        <f t="shared" si="247"/>
        <v>-1.4000000000000057</v>
      </c>
    </row>
    <row r="278" spans="1:10" ht="14.25" hidden="1" customHeight="1" x14ac:dyDescent="0.3">
      <c r="A278" s="37">
        <v>36708</v>
      </c>
      <c r="B278" s="29">
        <v>104.4</v>
      </c>
      <c r="C278" s="29">
        <v>105.6</v>
      </c>
      <c r="D278" s="29">
        <v>103.2</v>
      </c>
      <c r="E278" s="29">
        <v>2.1</v>
      </c>
      <c r="F278" s="29">
        <v>0.8</v>
      </c>
      <c r="G278" s="29">
        <v>3.4</v>
      </c>
      <c r="H278" s="38">
        <f t="shared" si="245"/>
        <v>-0.29999999999999716</v>
      </c>
      <c r="I278" s="38">
        <f t="shared" si="246"/>
        <v>-0.80000000000001137</v>
      </c>
      <c r="J278" s="38">
        <f t="shared" si="247"/>
        <v>0.10000000000000853</v>
      </c>
    </row>
    <row r="279" spans="1:10" ht="14.25" hidden="1" customHeight="1" x14ac:dyDescent="0.3">
      <c r="A279" s="37">
        <v>36678</v>
      </c>
      <c r="B279" s="29">
        <v>104.7</v>
      </c>
      <c r="C279" s="29">
        <v>106.4</v>
      </c>
      <c r="D279" s="29">
        <v>103.1</v>
      </c>
      <c r="E279" s="29">
        <v>2.7</v>
      </c>
      <c r="F279" s="29">
        <v>2.2999999999999998</v>
      </c>
      <c r="G279" s="29">
        <v>3.2</v>
      </c>
      <c r="H279" s="38">
        <f t="shared" si="245"/>
        <v>-0.89999999999999147</v>
      </c>
      <c r="I279" s="38">
        <f t="shared" si="246"/>
        <v>-0.5</v>
      </c>
      <c r="J279" s="38">
        <f t="shared" si="247"/>
        <v>-1.1000000000000085</v>
      </c>
    </row>
    <row r="280" spans="1:10" ht="14.25" hidden="1" customHeight="1" x14ac:dyDescent="0.3">
      <c r="A280" s="37">
        <v>36647</v>
      </c>
      <c r="B280" s="29">
        <v>105.6</v>
      </c>
      <c r="C280" s="29">
        <v>106.9</v>
      </c>
      <c r="D280" s="29">
        <v>104.2</v>
      </c>
      <c r="E280" s="29">
        <v>4.3</v>
      </c>
      <c r="F280" s="29">
        <v>3.3</v>
      </c>
      <c r="G280" s="29">
        <v>5.3</v>
      </c>
      <c r="H280" s="38">
        <f t="shared" si="245"/>
        <v>-0.80000000000001137</v>
      </c>
      <c r="I280" s="38">
        <f t="shared" si="246"/>
        <v>-1.1999999999999886</v>
      </c>
      <c r="J280" s="38">
        <f t="shared" si="247"/>
        <v>-0.39999999999999147</v>
      </c>
    </row>
    <row r="281" spans="1:10" ht="14.25" hidden="1" customHeight="1" x14ac:dyDescent="0.3">
      <c r="A281" s="37">
        <v>36617</v>
      </c>
      <c r="B281" s="29">
        <v>106.4</v>
      </c>
      <c r="C281" s="29">
        <v>108.1</v>
      </c>
      <c r="D281" s="29">
        <v>104.6</v>
      </c>
      <c r="E281" s="29">
        <v>5.8</v>
      </c>
      <c r="F281" s="29">
        <v>5.6</v>
      </c>
      <c r="G281" s="29">
        <v>6.1</v>
      </c>
      <c r="H281" s="38">
        <f t="shared" si="245"/>
        <v>1.4000000000000057</v>
      </c>
      <c r="I281" s="38">
        <f t="shared" si="246"/>
        <v>3.8999999999999915</v>
      </c>
      <c r="J281" s="38">
        <f t="shared" si="247"/>
        <v>-1.1000000000000085</v>
      </c>
    </row>
    <row r="282" spans="1:10" ht="14.25" hidden="1" customHeight="1" x14ac:dyDescent="0.3">
      <c r="A282" s="37">
        <v>36586</v>
      </c>
      <c r="B282" s="29">
        <v>105</v>
      </c>
      <c r="C282" s="29">
        <v>104.2</v>
      </c>
      <c r="D282" s="29">
        <v>105.7</v>
      </c>
      <c r="E282" s="29">
        <v>3.1</v>
      </c>
      <c r="F282" s="29">
        <v>-1.8</v>
      </c>
      <c r="G282" s="29">
        <v>8.1999999999999993</v>
      </c>
      <c r="H282" s="38">
        <f t="shared" si="245"/>
        <v>-0.40000000000000568</v>
      </c>
      <c r="I282" s="38">
        <f t="shared" si="246"/>
        <v>-1.2000000000000028</v>
      </c>
      <c r="J282" s="38">
        <f t="shared" si="247"/>
        <v>0.29999999999999716</v>
      </c>
    </row>
    <row r="283" spans="1:10" ht="14.25" hidden="1" customHeight="1" x14ac:dyDescent="0.3">
      <c r="A283" s="37">
        <v>36557</v>
      </c>
      <c r="B283" s="29">
        <v>105.4</v>
      </c>
      <c r="C283" s="29">
        <v>105.4</v>
      </c>
      <c r="D283" s="29">
        <v>105.4</v>
      </c>
      <c r="E283" s="29">
        <v>4</v>
      </c>
      <c r="F283" s="29">
        <v>0.5</v>
      </c>
      <c r="G283" s="29">
        <v>7.7</v>
      </c>
      <c r="H283" s="38">
        <f t="shared" si="245"/>
        <v>1.3000000000000114</v>
      </c>
      <c r="I283" s="38">
        <f t="shared" si="246"/>
        <v>2.9000000000000057</v>
      </c>
      <c r="J283" s="38">
        <f t="shared" si="247"/>
        <v>-0.19999999999998863</v>
      </c>
    </row>
    <row r="284" spans="1:10" ht="14.25" hidden="1" customHeight="1" x14ac:dyDescent="0.3">
      <c r="A284" s="37">
        <v>36526</v>
      </c>
      <c r="B284" s="29">
        <v>104.1</v>
      </c>
      <c r="C284" s="29">
        <v>102.5</v>
      </c>
      <c r="D284" s="29">
        <v>105.6</v>
      </c>
      <c r="E284" s="29">
        <v>1.4</v>
      </c>
      <c r="F284" s="29">
        <v>-5</v>
      </c>
      <c r="G284" s="29">
        <v>8.1</v>
      </c>
      <c r="H284" s="38">
        <f t="shared" si="245"/>
        <v>-0.40000000000000568</v>
      </c>
      <c r="I284" s="38">
        <f t="shared" si="246"/>
        <v>-1.2999999999999972</v>
      </c>
      <c r="J284" s="38">
        <f t="shared" si="247"/>
        <v>0.5</v>
      </c>
    </row>
    <row r="285" spans="1:10" ht="14.25" hidden="1" customHeight="1" x14ac:dyDescent="0.3">
      <c r="A285" s="37">
        <v>36495</v>
      </c>
      <c r="B285" s="29">
        <v>104.5</v>
      </c>
      <c r="C285" s="29">
        <v>103.8</v>
      </c>
      <c r="D285" s="29">
        <v>105.1</v>
      </c>
      <c r="E285" s="29">
        <v>2.2000000000000002</v>
      </c>
      <c r="F285" s="29">
        <v>-2.6</v>
      </c>
      <c r="G285" s="29">
        <v>7.1</v>
      </c>
      <c r="H285" s="38">
        <f t="shared" si="245"/>
        <v>-9.9999999999994316E-2</v>
      </c>
      <c r="I285" s="38">
        <f t="shared" si="246"/>
        <v>-0.10000000000000853</v>
      </c>
      <c r="J285" s="38">
        <f t="shared" si="247"/>
        <v>-0.10000000000000853</v>
      </c>
    </row>
    <row r="286" spans="1:10" ht="14.25" hidden="1" customHeight="1" x14ac:dyDescent="0.3">
      <c r="A286" s="37">
        <v>36465</v>
      </c>
      <c r="B286" s="29">
        <v>104.6</v>
      </c>
      <c r="C286" s="29">
        <v>103.9</v>
      </c>
      <c r="D286" s="29">
        <v>105.2</v>
      </c>
      <c r="E286" s="29">
        <v>2.4</v>
      </c>
      <c r="F286" s="29">
        <v>-2.5</v>
      </c>
      <c r="G286" s="29">
        <v>7.3</v>
      </c>
      <c r="H286" s="38">
        <f t="shared" si="245"/>
        <v>2.2999999999999972</v>
      </c>
      <c r="I286" s="38">
        <f t="shared" si="246"/>
        <v>2.8000000000000114</v>
      </c>
      <c r="J286" s="38">
        <f t="shared" si="247"/>
        <v>1.7999999999999972</v>
      </c>
    </row>
    <row r="287" spans="1:10" ht="14.25" hidden="1" customHeight="1" x14ac:dyDescent="0.3">
      <c r="A287" s="37">
        <v>36434</v>
      </c>
      <c r="B287" s="29">
        <v>102.3</v>
      </c>
      <c r="C287" s="29">
        <v>101.1</v>
      </c>
      <c r="D287" s="29">
        <v>103.4</v>
      </c>
      <c r="E287" s="29">
        <v>-2.1</v>
      </c>
      <c r="F287" s="29">
        <v>-7.8</v>
      </c>
      <c r="G287" s="29">
        <v>3.8</v>
      </c>
      <c r="H287" s="38">
        <f t="shared" si="245"/>
        <v>0.39999999999999147</v>
      </c>
      <c r="I287" s="38">
        <f t="shared" si="246"/>
        <v>0.19999999999998863</v>
      </c>
      <c r="J287" s="38">
        <f t="shared" si="247"/>
        <v>0.5</v>
      </c>
    </row>
    <row r="288" spans="1:10" ht="14.25" hidden="1" customHeight="1" x14ac:dyDescent="0.3">
      <c r="A288" s="37">
        <v>36404</v>
      </c>
      <c r="B288" s="29">
        <v>101.9</v>
      </c>
      <c r="C288" s="29">
        <v>100.9</v>
      </c>
      <c r="D288" s="29">
        <v>102.9</v>
      </c>
      <c r="E288" s="29">
        <v>-2.7</v>
      </c>
      <c r="F288" s="29">
        <v>-8.1</v>
      </c>
      <c r="G288" s="29">
        <v>2.8</v>
      </c>
      <c r="H288" s="38">
        <f t="shared" si="245"/>
        <v>1.7000000000000028</v>
      </c>
      <c r="I288" s="38">
        <f t="shared" si="246"/>
        <v>1</v>
      </c>
      <c r="J288" s="38">
        <f t="shared" si="247"/>
        <v>2.4000000000000057</v>
      </c>
    </row>
    <row r="289" spans="1:10" ht="14.25" hidden="1" customHeight="1" x14ac:dyDescent="0.3">
      <c r="A289" s="37">
        <v>36373</v>
      </c>
      <c r="B289" s="29">
        <v>100.2</v>
      </c>
      <c r="C289" s="29">
        <v>99.9</v>
      </c>
      <c r="D289" s="29">
        <v>100.5</v>
      </c>
      <c r="E289" s="29">
        <v>-6</v>
      </c>
      <c r="F289" s="29">
        <v>-10</v>
      </c>
      <c r="G289" s="29">
        <v>-2</v>
      </c>
      <c r="H289" s="38">
        <f t="shared" si="245"/>
        <v>1.2999999999999972</v>
      </c>
      <c r="I289" s="38">
        <f t="shared" si="246"/>
        <v>1.3000000000000114</v>
      </c>
      <c r="J289" s="38">
        <f t="shared" si="247"/>
        <v>1.2999999999999972</v>
      </c>
    </row>
    <row r="290" spans="1:10" ht="14.25" hidden="1" customHeight="1" x14ac:dyDescent="0.3">
      <c r="A290" s="37">
        <v>36342</v>
      </c>
      <c r="B290" s="29">
        <v>98.9</v>
      </c>
      <c r="C290" s="29">
        <v>98.6</v>
      </c>
      <c r="D290" s="29">
        <v>99.2</v>
      </c>
      <c r="E290" s="29">
        <v>-8.6</v>
      </c>
      <c r="F290" s="29">
        <v>-12.5</v>
      </c>
      <c r="G290" s="29">
        <v>-4.5999999999999996</v>
      </c>
      <c r="H290" s="38">
        <f t="shared" si="245"/>
        <v>0.70000000000000284</v>
      </c>
      <c r="I290" s="38">
        <f t="shared" si="246"/>
        <v>0.5</v>
      </c>
      <c r="J290" s="38">
        <f t="shared" si="247"/>
        <v>0.90000000000000568</v>
      </c>
    </row>
    <row r="291" spans="1:10" ht="14.25" hidden="1" customHeight="1" x14ac:dyDescent="0.3">
      <c r="A291" s="37">
        <v>36312</v>
      </c>
      <c r="B291" s="29">
        <v>98.2</v>
      </c>
      <c r="C291" s="29">
        <v>98.1</v>
      </c>
      <c r="D291" s="29">
        <v>98.3</v>
      </c>
      <c r="E291" s="29">
        <v>-9.9</v>
      </c>
      <c r="F291" s="29">
        <v>-13.4</v>
      </c>
      <c r="G291" s="29">
        <v>-6.4</v>
      </c>
      <c r="H291" s="38">
        <f t="shared" si="245"/>
        <v>1</v>
      </c>
      <c r="I291" s="38">
        <f t="shared" si="246"/>
        <v>0.29999999999999716</v>
      </c>
      <c r="J291" s="38">
        <f t="shared" si="247"/>
        <v>1.5999999999999943</v>
      </c>
    </row>
    <row r="292" spans="1:10" ht="14.25" hidden="1" customHeight="1" x14ac:dyDescent="0.3">
      <c r="A292" s="37">
        <v>36281</v>
      </c>
      <c r="B292" s="29">
        <v>97.2</v>
      </c>
      <c r="C292" s="29">
        <v>97.8</v>
      </c>
      <c r="D292" s="29">
        <v>96.7</v>
      </c>
      <c r="E292" s="29">
        <v>-11.8</v>
      </c>
      <c r="F292" s="29">
        <v>-14</v>
      </c>
      <c r="G292" s="29">
        <v>-9.5</v>
      </c>
      <c r="H292" s="38">
        <f t="shared" si="245"/>
        <v>0.29999999999999716</v>
      </c>
      <c r="I292" s="38">
        <f t="shared" si="246"/>
        <v>-0.40000000000000568</v>
      </c>
      <c r="J292" s="38">
        <f t="shared" si="247"/>
        <v>1.1000000000000085</v>
      </c>
    </row>
    <row r="293" spans="1:10" ht="14.25" hidden="1" customHeight="1" x14ac:dyDescent="0.3">
      <c r="A293" s="37">
        <v>36251</v>
      </c>
      <c r="B293" s="29">
        <v>96.9</v>
      </c>
      <c r="C293" s="29">
        <v>98.2</v>
      </c>
      <c r="D293" s="29">
        <v>95.6</v>
      </c>
      <c r="E293" s="29">
        <v>-12.4</v>
      </c>
      <c r="F293" s="29">
        <v>-13.2</v>
      </c>
      <c r="G293" s="29">
        <v>-11.6</v>
      </c>
      <c r="H293" s="38">
        <f t="shared" si="245"/>
        <v>-0.19999999999998863</v>
      </c>
      <c r="I293" s="38">
        <f t="shared" si="246"/>
        <v>-1.2999999999999972</v>
      </c>
      <c r="J293" s="38">
        <f t="shared" si="247"/>
        <v>0.89999999999999147</v>
      </c>
    </row>
    <row r="294" spans="1:10" ht="14.25" hidden="1" customHeight="1" x14ac:dyDescent="0.3">
      <c r="A294" s="37">
        <v>36220</v>
      </c>
      <c r="B294" s="29">
        <v>97.1</v>
      </c>
      <c r="C294" s="29">
        <v>99.5</v>
      </c>
      <c r="D294" s="29">
        <v>94.7</v>
      </c>
      <c r="E294" s="29">
        <v>-12.1</v>
      </c>
      <c r="F294" s="29">
        <v>-10.8</v>
      </c>
      <c r="G294" s="29">
        <v>-13.5</v>
      </c>
      <c r="H294" s="38">
        <f t="shared" si="245"/>
        <v>0.79999999999999716</v>
      </c>
      <c r="I294" s="38">
        <f t="shared" si="246"/>
        <v>1.0999999999999943</v>
      </c>
      <c r="J294" s="38">
        <f t="shared" si="247"/>
        <v>0.40000000000000568</v>
      </c>
    </row>
    <row r="295" spans="1:10" ht="14.25" hidden="1" customHeight="1" x14ac:dyDescent="0.3">
      <c r="A295" s="37">
        <v>36192</v>
      </c>
      <c r="B295" s="29">
        <v>96.3</v>
      </c>
      <c r="C295" s="29">
        <v>98.4</v>
      </c>
      <c r="D295" s="29">
        <v>94.3</v>
      </c>
      <c r="E295" s="29">
        <v>-13.6</v>
      </c>
      <c r="F295" s="29">
        <v>-13</v>
      </c>
      <c r="G295" s="29">
        <v>-14.1</v>
      </c>
      <c r="H295" s="38">
        <f t="shared" si="245"/>
        <v>-1.7000000000000028</v>
      </c>
      <c r="I295" s="38">
        <f t="shared" si="246"/>
        <v>-1.2999999999999972</v>
      </c>
      <c r="J295" s="38">
        <f t="shared" si="247"/>
        <v>-2</v>
      </c>
    </row>
    <row r="296" spans="1:10" ht="14.25" hidden="1" customHeight="1" x14ac:dyDescent="0.3">
      <c r="A296" s="37">
        <v>36161</v>
      </c>
      <c r="B296" s="29">
        <v>98</v>
      </c>
      <c r="C296" s="29">
        <v>99.7</v>
      </c>
      <c r="D296" s="29">
        <v>96.3</v>
      </c>
      <c r="E296" s="29">
        <v>-10.4</v>
      </c>
      <c r="F296" s="29">
        <v>-10.5</v>
      </c>
      <c r="G296" s="29">
        <v>-10.199999999999999</v>
      </c>
      <c r="H296" s="38">
        <f t="shared" si="245"/>
        <v>-1.2000000000000028</v>
      </c>
      <c r="I296" s="38">
        <f t="shared" si="246"/>
        <v>-1.5999999999999943</v>
      </c>
      <c r="J296" s="38">
        <f t="shared" si="247"/>
        <v>-0.90000000000000568</v>
      </c>
    </row>
    <row r="297" spans="1:10" ht="14.25" hidden="1" customHeight="1" x14ac:dyDescent="0.3">
      <c r="A297" s="37">
        <v>36130</v>
      </c>
      <c r="B297" s="29">
        <v>99.2</v>
      </c>
      <c r="C297" s="29">
        <v>101.3</v>
      </c>
      <c r="D297" s="29">
        <v>97.2</v>
      </c>
      <c r="E297" s="29">
        <v>-8</v>
      </c>
      <c r="F297" s="29">
        <v>-7.5</v>
      </c>
      <c r="G297" s="29">
        <v>-8.5</v>
      </c>
      <c r="H297" s="38">
        <f t="shared" si="245"/>
        <v>-0.29999999999999716</v>
      </c>
      <c r="I297" s="38">
        <f t="shared" si="246"/>
        <v>-0.60000000000000853</v>
      </c>
      <c r="J297" s="38">
        <f t="shared" si="247"/>
        <v>0.10000000000000853</v>
      </c>
    </row>
    <row r="298" spans="1:10" ht="14.25" hidden="1" customHeight="1" x14ac:dyDescent="0.3">
      <c r="A298" s="37">
        <v>36100</v>
      </c>
      <c r="B298" s="29">
        <v>99.5</v>
      </c>
      <c r="C298" s="29">
        <v>101.9</v>
      </c>
      <c r="D298" s="29">
        <v>97.1</v>
      </c>
      <c r="E298" s="29">
        <v>-7.5</v>
      </c>
      <c r="F298" s="29">
        <v>-6.2</v>
      </c>
      <c r="G298" s="29">
        <v>-8.6999999999999993</v>
      </c>
      <c r="H298" s="38">
        <f t="shared" si="245"/>
        <v>0.40000000000000568</v>
      </c>
      <c r="I298" s="38">
        <f t="shared" si="246"/>
        <v>0.80000000000001137</v>
      </c>
      <c r="J298" s="38">
        <f t="shared" si="247"/>
        <v>-0.10000000000000853</v>
      </c>
    </row>
    <row r="299" spans="1:10" ht="14.25" hidden="1" customHeight="1" x14ac:dyDescent="0.3">
      <c r="A299" s="37">
        <v>36069</v>
      </c>
      <c r="B299" s="29">
        <v>99.1</v>
      </c>
      <c r="C299" s="29">
        <v>101.1</v>
      </c>
      <c r="D299" s="29">
        <v>97.2</v>
      </c>
      <c r="E299" s="29">
        <v>-8.1999999999999993</v>
      </c>
      <c r="F299" s="29">
        <v>-7.8</v>
      </c>
      <c r="G299" s="29">
        <v>-8.6</v>
      </c>
      <c r="H299" s="38">
        <f t="shared" si="245"/>
        <v>-1.1000000000000085</v>
      </c>
      <c r="I299" s="38">
        <f t="shared" si="246"/>
        <v>-1.9000000000000057</v>
      </c>
      <c r="J299" s="38">
        <f t="shared" si="247"/>
        <v>-0.29999999999999716</v>
      </c>
    </row>
    <row r="300" spans="1:10" ht="14.25" hidden="1" customHeight="1" x14ac:dyDescent="0.3">
      <c r="A300" s="37">
        <v>36039</v>
      </c>
      <c r="B300" s="29">
        <v>100.2</v>
      </c>
      <c r="C300" s="29">
        <v>103</v>
      </c>
      <c r="D300" s="29">
        <v>97.5</v>
      </c>
      <c r="E300" s="29">
        <v>-6.1</v>
      </c>
      <c r="F300" s="29">
        <v>-4.2</v>
      </c>
      <c r="G300" s="29">
        <v>-7.9</v>
      </c>
      <c r="H300" s="38">
        <f t="shared" si="245"/>
        <v>-2.2999999999999972</v>
      </c>
      <c r="I300" s="38">
        <f t="shared" si="246"/>
        <v>-1.4000000000000057</v>
      </c>
      <c r="J300" s="38">
        <f t="shared" si="247"/>
        <v>-3.0999999999999943</v>
      </c>
    </row>
    <row r="301" spans="1:10" ht="14.25" hidden="1" customHeight="1" x14ac:dyDescent="0.3">
      <c r="A301" s="37">
        <v>36008</v>
      </c>
      <c r="B301" s="29">
        <v>102.5</v>
      </c>
      <c r="C301" s="29">
        <v>104.4</v>
      </c>
      <c r="D301" s="29">
        <v>100.6</v>
      </c>
      <c r="E301" s="29">
        <v>-1.6</v>
      </c>
      <c r="F301" s="29">
        <v>-1.5</v>
      </c>
      <c r="G301" s="29">
        <v>-1.8</v>
      </c>
      <c r="H301" s="38">
        <f t="shared" si="245"/>
        <v>-1.0999999999999943</v>
      </c>
      <c r="I301" s="38">
        <f t="shared" si="246"/>
        <v>-1.2999999999999972</v>
      </c>
      <c r="J301" s="38">
        <f t="shared" si="247"/>
        <v>-0.90000000000000568</v>
      </c>
    </row>
    <row r="302" spans="1:10" ht="14.25" hidden="1" customHeight="1" x14ac:dyDescent="0.3">
      <c r="A302" s="37">
        <v>35977</v>
      </c>
      <c r="B302" s="29">
        <v>103.6</v>
      </c>
      <c r="C302" s="29">
        <v>105.7</v>
      </c>
      <c r="D302" s="29">
        <v>101.5</v>
      </c>
      <c r="E302" s="29">
        <v>0.5</v>
      </c>
      <c r="F302" s="29">
        <v>1</v>
      </c>
      <c r="G302" s="29">
        <v>0</v>
      </c>
      <c r="H302" s="38">
        <f t="shared" ref="H302:H365" si="248">B302-B303</f>
        <v>9.9999999999994316E-2</v>
      </c>
      <c r="I302" s="38">
        <f t="shared" ref="I302:I365" si="249">C302-C303</f>
        <v>1.1000000000000085</v>
      </c>
      <c r="J302" s="38">
        <f t="shared" ref="J302:J365" si="250">D302-D303</f>
        <v>-0.90000000000000568</v>
      </c>
    </row>
    <row r="303" spans="1:10" ht="14.25" hidden="1" customHeight="1" x14ac:dyDescent="0.3">
      <c r="A303" s="37">
        <v>35947</v>
      </c>
      <c r="B303" s="29">
        <v>103.5</v>
      </c>
      <c r="C303" s="29">
        <v>104.6</v>
      </c>
      <c r="D303" s="29">
        <v>102.4</v>
      </c>
      <c r="E303" s="29">
        <v>0.2</v>
      </c>
      <c r="F303" s="29">
        <v>-1.2</v>
      </c>
      <c r="G303" s="29">
        <v>1.7</v>
      </c>
      <c r="H303" s="38">
        <f t="shared" si="248"/>
        <v>-0.59999999999999432</v>
      </c>
      <c r="I303" s="38">
        <f t="shared" si="249"/>
        <v>-0.40000000000000568</v>
      </c>
      <c r="J303" s="38">
        <f t="shared" si="250"/>
        <v>-0.69999999999998863</v>
      </c>
    </row>
    <row r="304" spans="1:10" ht="14.25" hidden="1" customHeight="1" x14ac:dyDescent="0.3">
      <c r="A304" s="37">
        <v>35916</v>
      </c>
      <c r="B304" s="29">
        <v>104.1</v>
      </c>
      <c r="C304" s="29">
        <v>105</v>
      </c>
      <c r="D304" s="29">
        <v>103.1</v>
      </c>
      <c r="E304" s="29">
        <v>1.4</v>
      </c>
      <c r="F304" s="29">
        <v>-0.3</v>
      </c>
      <c r="G304" s="29">
        <v>3.1</v>
      </c>
      <c r="H304" s="38">
        <f t="shared" si="248"/>
        <v>-0.20000000000000284</v>
      </c>
      <c r="I304" s="38">
        <f t="shared" si="249"/>
        <v>-1</v>
      </c>
      <c r="J304" s="38">
        <f t="shared" si="250"/>
        <v>0.39999999999999147</v>
      </c>
    </row>
    <row r="305" spans="1:10" ht="14.25" hidden="1" customHeight="1" x14ac:dyDescent="0.3">
      <c r="A305" s="37">
        <v>35886</v>
      </c>
      <c r="B305" s="29">
        <v>104.3</v>
      </c>
      <c r="C305" s="29">
        <v>106</v>
      </c>
      <c r="D305" s="29">
        <v>102.7</v>
      </c>
      <c r="E305" s="29">
        <v>1.9</v>
      </c>
      <c r="F305" s="29">
        <v>1.5</v>
      </c>
      <c r="G305" s="29">
        <v>2.2999999999999998</v>
      </c>
      <c r="H305" s="38">
        <f t="shared" si="248"/>
        <v>-0.20000000000000284</v>
      </c>
      <c r="I305" s="38">
        <f t="shared" si="249"/>
        <v>0</v>
      </c>
      <c r="J305" s="38">
        <f t="shared" si="250"/>
        <v>-0.29999999999999716</v>
      </c>
    </row>
    <row r="306" spans="1:10" ht="14.25" hidden="1" customHeight="1" x14ac:dyDescent="0.3">
      <c r="A306" s="37">
        <v>35855</v>
      </c>
      <c r="B306" s="29">
        <v>104.5</v>
      </c>
      <c r="C306" s="29">
        <v>106</v>
      </c>
      <c r="D306" s="29">
        <v>103</v>
      </c>
      <c r="E306" s="29">
        <v>2.2000000000000002</v>
      </c>
      <c r="F306" s="29">
        <v>1.5</v>
      </c>
      <c r="G306" s="29">
        <v>2.9</v>
      </c>
      <c r="H306" s="38">
        <f t="shared" si="248"/>
        <v>0.40000000000000568</v>
      </c>
      <c r="I306" s="38">
        <f t="shared" si="249"/>
        <v>1.0999999999999943</v>
      </c>
      <c r="J306" s="38">
        <f t="shared" si="250"/>
        <v>-0.20000000000000284</v>
      </c>
    </row>
    <row r="307" spans="1:10" ht="14.25" hidden="1" customHeight="1" x14ac:dyDescent="0.3">
      <c r="A307" s="37">
        <v>35827</v>
      </c>
      <c r="B307" s="29">
        <v>104.1</v>
      </c>
      <c r="C307" s="29">
        <v>104.9</v>
      </c>
      <c r="D307" s="29">
        <v>103.2</v>
      </c>
      <c r="E307" s="29">
        <v>1.4</v>
      </c>
      <c r="F307" s="29">
        <v>-0.6</v>
      </c>
      <c r="G307" s="29">
        <v>3.4</v>
      </c>
      <c r="H307" s="38">
        <f t="shared" si="248"/>
        <v>0.69999999999998863</v>
      </c>
      <c r="I307" s="38">
        <f t="shared" si="249"/>
        <v>1.3000000000000114</v>
      </c>
      <c r="J307" s="38">
        <f t="shared" si="250"/>
        <v>0</v>
      </c>
    </row>
    <row r="308" spans="1:10" ht="14.25" hidden="1" customHeight="1" x14ac:dyDescent="0.3">
      <c r="A308" s="37">
        <v>35796</v>
      </c>
      <c r="B308" s="29">
        <v>103.4</v>
      </c>
      <c r="C308" s="29">
        <v>103.6</v>
      </c>
      <c r="D308" s="29">
        <v>103.2</v>
      </c>
      <c r="E308" s="29">
        <v>0.2</v>
      </c>
      <c r="F308" s="29">
        <v>-3</v>
      </c>
      <c r="G308" s="29">
        <v>3.4</v>
      </c>
      <c r="H308" s="38">
        <f t="shared" si="248"/>
        <v>-1.7999999999999972</v>
      </c>
      <c r="I308" s="38">
        <f t="shared" si="249"/>
        <v>-1.4000000000000057</v>
      </c>
      <c r="J308" s="38">
        <f t="shared" si="250"/>
        <v>-2.2999999999999972</v>
      </c>
    </row>
    <row r="309" spans="1:10" ht="14.25" hidden="1" customHeight="1" x14ac:dyDescent="0.3">
      <c r="A309" s="37">
        <v>35765</v>
      </c>
      <c r="B309" s="29">
        <v>105.2</v>
      </c>
      <c r="C309" s="29">
        <v>105</v>
      </c>
      <c r="D309" s="29">
        <v>105.5</v>
      </c>
      <c r="E309" s="29">
        <v>3.7</v>
      </c>
      <c r="F309" s="29">
        <v>-0.4</v>
      </c>
      <c r="G309" s="29">
        <v>7.9</v>
      </c>
      <c r="H309" s="38">
        <f t="shared" si="248"/>
        <v>0.90000000000000568</v>
      </c>
      <c r="I309" s="38">
        <f t="shared" si="249"/>
        <v>1.7000000000000028</v>
      </c>
      <c r="J309" s="38">
        <f t="shared" si="250"/>
        <v>0.20000000000000284</v>
      </c>
    </row>
    <row r="310" spans="1:10" ht="14.25" hidden="1" customHeight="1" x14ac:dyDescent="0.3">
      <c r="A310" s="37">
        <v>35735</v>
      </c>
      <c r="B310" s="29">
        <v>104.3</v>
      </c>
      <c r="C310" s="29">
        <v>103.3</v>
      </c>
      <c r="D310" s="29">
        <v>105.3</v>
      </c>
      <c r="E310" s="29">
        <v>1.8</v>
      </c>
      <c r="F310" s="29">
        <v>-3.6</v>
      </c>
      <c r="G310" s="29">
        <v>7.4</v>
      </c>
      <c r="H310" s="38">
        <f t="shared" si="248"/>
        <v>0.20000000000000284</v>
      </c>
      <c r="I310" s="38">
        <f t="shared" si="249"/>
        <v>0</v>
      </c>
      <c r="J310" s="38">
        <f t="shared" si="250"/>
        <v>0.39999999999999147</v>
      </c>
    </row>
    <row r="311" spans="1:10" ht="14.25" hidden="1" customHeight="1" x14ac:dyDescent="0.3">
      <c r="A311" s="37">
        <v>35704</v>
      </c>
      <c r="B311" s="29">
        <v>104.1</v>
      </c>
      <c r="C311" s="29">
        <v>103.3</v>
      </c>
      <c r="D311" s="29">
        <v>104.9</v>
      </c>
      <c r="E311" s="29">
        <v>1.6</v>
      </c>
      <c r="F311" s="29">
        <v>-3.5</v>
      </c>
      <c r="G311" s="29">
        <v>6.7</v>
      </c>
      <c r="H311" s="38">
        <f t="shared" si="248"/>
        <v>0.5</v>
      </c>
      <c r="I311" s="38">
        <f t="shared" si="249"/>
        <v>1.2000000000000028</v>
      </c>
      <c r="J311" s="38">
        <f t="shared" si="250"/>
        <v>-0.29999999999999716</v>
      </c>
    </row>
    <row r="312" spans="1:10" ht="14.25" hidden="1" customHeight="1" x14ac:dyDescent="0.3">
      <c r="A312" s="37">
        <v>35674</v>
      </c>
      <c r="B312" s="29">
        <v>103.6</v>
      </c>
      <c r="C312" s="29">
        <v>102.1</v>
      </c>
      <c r="D312" s="29">
        <v>105.2</v>
      </c>
      <c r="E312" s="29">
        <v>0.6</v>
      </c>
      <c r="F312" s="29">
        <v>-5.9</v>
      </c>
      <c r="G312" s="29">
        <v>7.2</v>
      </c>
      <c r="H312" s="38">
        <f t="shared" si="248"/>
        <v>1.8999999999999915</v>
      </c>
      <c r="I312" s="38">
        <f t="shared" si="249"/>
        <v>2.0999999999999943</v>
      </c>
      <c r="J312" s="38">
        <f t="shared" si="250"/>
        <v>1.9000000000000057</v>
      </c>
    </row>
    <row r="313" spans="1:10" ht="14.25" hidden="1" customHeight="1" x14ac:dyDescent="0.3">
      <c r="A313" s="37">
        <v>35643</v>
      </c>
      <c r="B313" s="29">
        <v>101.7</v>
      </c>
      <c r="C313" s="29">
        <v>100</v>
      </c>
      <c r="D313" s="29">
        <v>103.3</v>
      </c>
      <c r="E313" s="29">
        <v>-3.2</v>
      </c>
      <c r="F313" s="29">
        <v>-9.8000000000000007</v>
      </c>
      <c r="G313" s="29">
        <v>3.5</v>
      </c>
      <c r="H313" s="38">
        <f t="shared" si="248"/>
        <v>0.20000000000000284</v>
      </c>
      <c r="I313" s="38">
        <f t="shared" si="249"/>
        <v>-0.40000000000000568</v>
      </c>
      <c r="J313" s="38">
        <f t="shared" si="250"/>
        <v>0.79999999999999716</v>
      </c>
    </row>
    <row r="314" spans="1:10" ht="14.25" hidden="1" customHeight="1" x14ac:dyDescent="0.3">
      <c r="A314" s="37">
        <v>35612</v>
      </c>
      <c r="B314" s="29">
        <v>101.5</v>
      </c>
      <c r="C314" s="29">
        <v>100.4</v>
      </c>
      <c r="D314" s="29">
        <v>102.5</v>
      </c>
      <c r="E314" s="29">
        <v>-3.6</v>
      </c>
      <c r="F314" s="29">
        <v>-9.1</v>
      </c>
      <c r="G314" s="29">
        <v>2</v>
      </c>
      <c r="H314" s="38">
        <f t="shared" si="248"/>
        <v>1.7000000000000028</v>
      </c>
      <c r="I314" s="38">
        <f t="shared" si="249"/>
        <v>1.6000000000000085</v>
      </c>
      <c r="J314" s="38">
        <f t="shared" si="250"/>
        <v>1.5999999999999943</v>
      </c>
    </row>
    <row r="315" spans="1:10" ht="14.25" hidden="1" customHeight="1" x14ac:dyDescent="0.3">
      <c r="A315" s="37">
        <v>35582</v>
      </c>
      <c r="B315" s="29">
        <v>99.8</v>
      </c>
      <c r="C315" s="29">
        <v>98.8</v>
      </c>
      <c r="D315" s="29">
        <v>100.9</v>
      </c>
      <c r="E315" s="29">
        <v>-6.8</v>
      </c>
      <c r="F315" s="29">
        <v>-12.2</v>
      </c>
      <c r="G315" s="29">
        <v>-1.1000000000000001</v>
      </c>
      <c r="H315" s="38">
        <f t="shared" si="248"/>
        <v>-0.40000000000000568</v>
      </c>
      <c r="I315" s="38">
        <f t="shared" si="249"/>
        <v>-0.29999999999999716</v>
      </c>
      <c r="J315" s="38">
        <f t="shared" si="250"/>
        <v>-0.29999999999999716</v>
      </c>
    </row>
    <row r="316" spans="1:10" ht="14.25" hidden="1" customHeight="1" x14ac:dyDescent="0.3">
      <c r="A316" s="37">
        <v>35551</v>
      </c>
      <c r="B316" s="29">
        <v>100.2</v>
      </c>
      <c r="C316" s="29">
        <v>99.1</v>
      </c>
      <c r="D316" s="29">
        <v>101.2</v>
      </c>
      <c r="E316" s="29">
        <v>-6.2</v>
      </c>
      <c r="F316" s="29">
        <v>-11.6</v>
      </c>
      <c r="G316" s="29">
        <v>-0.6</v>
      </c>
      <c r="H316" s="38">
        <f t="shared" si="248"/>
        <v>0.70000000000000284</v>
      </c>
      <c r="I316" s="38">
        <f t="shared" si="249"/>
        <v>1.3999999999999915</v>
      </c>
      <c r="J316" s="38">
        <f t="shared" si="250"/>
        <v>-9.9999999999994316E-2</v>
      </c>
    </row>
    <row r="317" spans="1:10" ht="14.25" hidden="1" customHeight="1" x14ac:dyDescent="0.3">
      <c r="A317" s="37">
        <v>35521</v>
      </c>
      <c r="B317" s="29">
        <v>99.5</v>
      </c>
      <c r="C317" s="29">
        <v>97.7</v>
      </c>
      <c r="D317" s="29">
        <v>101.3</v>
      </c>
      <c r="E317" s="29">
        <v>-7.5</v>
      </c>
      <c r="F317" s="29">
        <v>-14.3</v>
      </c>
      <c r="G317" s="29">
        <v>-0.5</v>
      </c>
      <c r="H317" s="38">
        <f t="shared" si="248"/>
        <v>1</v>
      </c>
      <c r="I317" s="38">
        <f t="shared" si="249"/>
        <v>1.6000000000000085</v>
      </c>
      <c r="J317" s="38">
        <f t="shared" si="250"/>
        <v>0.29999999999999716</v>
      </c>
    </row>
    <row r="318" spans="1:10" ht="14.25" hidden="1" customHeight="1" x14ac:dyDescent="0.3">
      <c r="A318" s="37">
        <v>35490</v>
      </c>
      <c r="B318" s="29">
        <v>98.5</v>
      </c>
      <c r="C318" s="29">
        <v>96.1</v>
      </c>
      <c r="D318" s="29">
        <v>101</v>
      </c>
      <c r="E318" s="29">
        <v>-9.4</v>
      </c>
      <c r="F318" s="29">
        <v>-17.3</v>
      </c>
      <c r="G318" s="29">
        <v>-1.1000000000000001</v>
      </c>
      <c r="H318" s="38">
        <f t="shared" si="248"/>
        <v>0</v>
      </c>
      <c r="I318" s="38">
        <f t="shared" si="249"/>
        <v>0.19999999999998863</v>
      </c>
      <c r="J318" s="38">
        <f t="shared" si="250"/>
        <v>-0.29999999999999716</v>
      </c>
    </row>
    <row r="319" spans="1:10" ht="14.25" hidden="1" customHeight="1" x14ac:dyDescent="0.3">
      <c r="A319" s="37">
        <v>35462</v>
      </c>
      <c r="B319" s="29">
        <v>98.5</v>
      </c>
      <c r="C319" s="29">
        <v>95.9</v>
      </c>
      <c r="D319" s="29">
        <v>101.3</v>
      </c>
      <c r="E319" s="29">
        <v>-9.3000000000000007</v>
      </c>
      <c r="F319" s="29">
        <v>-17.7</v>
      </c>
      <c r="G319" s="29">
        <v>-0.5</v>
      </c>
      <c r="H319" s="38">
        <f t="shared" si="248"/>
        <v>0.5</v>
      </c>
      <c r="I319" s="38">
        <f t="shared" si="249"/>
        <v>1.2000000000000028</v>
      </c>
      <c r="J319" s="38">
        <f t="shared" si="250"/>
        <v>-0.20000000000000284</v>
      </c>
    </row>
    <row r="320" spans="1:10" ht="14.25" hidden="1" customHeight="1" x14ac:dyDescent="0.3">
      <c r="A320" s="37">
        <v>35431</v>
      </c>
      <c r="B320" s="29">
        <v>98</v>
      </c>
      <c r="C320" s="29">
        <v>94.7</v>
      </c>
      <c r="D320" s="29">
        <v>101.5</v>
      </c>
      <c r="E320" s="29">
        <v>-10.3</v>
      </c>
      <c r="F320" s="29">
        <v>-20</v>
      </c>
      <c r="G320" s="29">
        <v>-0.1</v>
      </c>
      <c r="H320" s="38">
        <f t="shared" si="248"/>
        <v>0.29999999999999716</v>
      </c>
      <c r="I320" s="38">
        <f t="shared" si="249"/>
        <v>0.10000000000000853</v>
      </c>
      <c r="J320" s="38">
        <f t="shared" si="250"/>
        <v>0.70000000000000284</v>
      </c>
    </row>
    <row r="321" spans="1:10" ht="14.25" hidden="1" customHeight="1" x14ac:dyDescent="0.3">
      <c r="A321" s="37">
        <v>35400</v>
      </c>
      <c r="B321" s="29">
        <v>97.7</v>
      </c>
      <c r="C321" s="29">
        <v>94.6</v>
      </c>
      <c r="D321" s="29">
        <v>100.8</v>
      </c>
      <c r="E321" s="29">
        <v>-11</v>
      </c>
      <c r="F321" s="29">
        <v>-20.2</v>
      </c>
      <c r="G321" s="29">
        <v>-1.3</v>
      </c>
      <c r="H321" s="38">
        <f t="shared" si="248"/>
        <v>0.5</v>
      </c>
      <c r="I321" s="38">
        <f t="shared" si="249"/>
        <v>0.79999999999999716</v>
      </c>
      <c r="J321" s="38">
        <f t="shared" si="250"/>
        <v>0</v>
      </c>
    </row>
    <row r="322" spans="1:10" ht="14.25" hidden="1" customHeight="1" x14ac:dyDescent="0.3">
      <c r="A322" s="37">
        <v>35370</v>
      </c>
      <c r="B322" s="29">
        <v>97.2</v>
      </c>
      <c r="C322" s="29">
        <v>93.8</v>
      </c>
      <c r="D322" s="29">
        <v>100.8</v>
      </c>
      <c r="E322" s="29">
        <v>-11.8</v>
      </c>
      <c r="F322" s="29">
        <v>-21.6</v>
      </c>
      <c r="G322" s="29">
        <v>-1.5</v>
      </c>
      <c r="H322" s="38">
        <f t="shared" si="248"/>
        <v>-0.5</v>
      </c>
      <c r="I322" s="38">
        <f t="shared" si="249"/>
        <v>-0.70000000000000284</v>
      </c>
      <c r="J322" s="38">
        <f t="shared" si="250"/>
        <v>-0.20000000000000284</v>
      </c>
    </row>
    <row r="323" spans="1:10" ht="14.25" hidden="1" customHeight="1" x14ac:dyDescent="0.3">
      <c r="A323" s="37">
        <v>35339</v>
      </c>
      <c r="B323" s="29">
        <v>97.7</v>
      </c>
      <c r="C323" s="29">
        <v>94.5</v>
      </c>
      <c r="D323" s="29">
        <v>101</v>
      </c>
      <c r="E323" s="29">
        <v>-10.9</v>
      </c>
      <c r="F323" s="29">
        <v>-20.3</v>
      </c>
      <c r="G323" s="29">
        <v>-0.9</v>
      </c>
      <c r="H323" s="38">
        <f t="shared" si="248"/>
        <v>0.70000000000000284</v>
      </c>
      <c r="I323" s="38">
        <f t="shared" si="249"/>
        <v>0.5</v>
      </c>
      <c r="J323" s="38">
        <f t="shared" si="250"/>
        <v>1</v>
      </c>
    </row>
    <row r="324" spans="1:10" ht="14.25" hidden="1" customHeight="1" x14ac:dyDescent="0.3">
      <c r="A324" s="37">
        <v>35309</v>
      </c>
      <c r="B324" s="29">
        <v>97</v>
      </c>
      <c r="C324" s="29">
        <v>94</v>
      </c>
      <c r="D324" s="29">
        <v>100</v>
      </c>
      <c r="E324" s="29">
        <v>-12.3</v>
      </c>
      <c r="F324" s="29">
        <v>-21.2</v>
      </c>
      <c r="G324" s="29">
        <v>-3</v>
      </c>
      <c r="H324" s="38">
        <f t="shared" si="248"/>
        <v>1.7999999999999972</v>
      </c>
      <c r="I324" s="38">
        <f t="shared" si="249"/>
        <v>1.5</v>
      </c>
      <c r="J324" s="38">
        <f t="shared" si="250"/>
        <v>2</v>
      </c>
    </row>
    <row r="325" spans="1:10" ht="14.25" hidden="1" customHeight="1" x14ac:dyDescent="0.3">
      <c r="A325" s="37">
        <v>35278</v>
      </c>
      <c r="B325" s="29">
        <v>95.2</v>
      </c>
      <c r="C325" s="29">
        <v>92.5</v>
      </c>
      <c r="D325" s="29">
        <v>98</v>
      </c>
      <c r="E325" s="29">
        <v>-15.7</v>
      </c>
      <c r="F325" s="29">
        <v>-24.2</v>
      </c>
      <c r="G325" s="29">
        <v>-6.9</v>
      </c>
      <c r="H325" s="38">
        <f t="shared" si="248"/>
        <v>0.29999999999999716</v>
      </c>
      <c r="I325" s="38">
        <f t="shared" si="249"/>
        <v>9.9999999999994316E-2</v>
      </c>
      <c r="J325" s="38">
        <f t="shared" si="250"/>
        <v>0.5</v>
      </c>
    </row>
    <row r="326" spans="1:10" ht="14.25" hidden="1" customHeight="1" x14ac:dyDescent="0.3">
      <c r="A326" s="37">
        <v>35247</v>
      </c>
      <c r="B326" s="29">
        <v>94.9</v>
      </c>
      <c r="C326" s="29">
        <v>92.4</v>
      </c>
      <c r="D326" s="29">
        <v>97.5</v>
      </c>
      <c r="E326" s="29">
        <v>-16.3</v>
      </c>
      <c r="F326" s="29">
        <v>-24.3</v>
      </c>
      <c r="G326" s="29">
        <v>-7.9</v>
      </c>
      <c r="H326" s="38">
        <f t="shared" si="248"/>
        <v>2.3000000000000114</v>
      </c>
      <c r="I326" s="38">
        <f t="shared" si="249"/>
        <v>2.3000000000000114</v>
      </c>
      <c r="J326" s="38">
        <f t="shared" si="250"/>
        <v>2.4000000000000057</v>
      </c>
    </row>
    <row r="327" spans="1:10" ht="14.25" hidden="1" customHeight="1" x14ac:dyDescent="0.3">
      <c r="A327" s="37">
        <v>35217</v>
      </c>
      <c r="B327" s="29">
        <v>92.6</v>
      </c>
      <c r="C327" s="29">
        <v>90.1</v>
      </c>
      <c r="D327" s="29">
        <v>95.1</v>
      </c>
      <c r="E327" s="29">
        <v>-20.8</v>
      </c>
      <c r="F327" s="29">
        <v>-28.7</v>
      </c>
      <c r="G327" s="29">
        <v>-12.6</v>
      </c>
      <c r="H327" s="38">
        <f t="shared" si="248"/>
        <v>-0.30000000000001137</v>
      </c>
      <c r="I327" s="38">
        <f t="shared" si="249"/>
        <v>-0.80000000000001137</v>
      </c>
      <c r="J327" s="38">
        <f t="shared" si="250"/>
        <v>9.9999999999994316E-2</v>
      </c>
    </row>
    <row r="328" spans="1:10" ht="14.25" hidden="1" customHeight="1" x14ac:dyDescent="0.3">
      <c r="A328" s="37">
        <v>35186</v>
      </c>
      <c r="B328" s="29">
        <v>92.9</v>
      </c>
      <c r="C328" s="29">
        <v>90.9</v>
      </c>
      <c r="D328" s="29">
        <v>95</v>
      </c>
      <c r="E328" s="29">
        <v>-20.100000000000001</v>
      </c>
      <c r="F328" s="29">
        <v>-27.1</v>
      </c>
      <c r="G328" s="29">
        <v>-12.8</v>
      </c>
      <c r="H328" s="38">
        <f t="shared" si="248"/>
        <v>-1</v>
      </c>
      <c r="I328" s="38">
        <f t="shared" si="249"/>
        <v>-1.6999999999999886</v>
      </c>
      <c r="J328" s="38">
        <f t="shared" si="250"/>
        <v>-0.20000000000000284</v>
      </c>
    </row>
    <row r="329" spans="1:10" ht="14.25" hidden="1" customHeight="1" x14ac:dyDescent="0.3">
      <c r="A329" s="37">
        <v>35156</v>
      </c>
      <c r="B329" s="29">
        <v>93.9</v>
      </c>
      <c r="C329" s="29">
        <v>92.6</v>
      </c>
      <c r="D329" s="29">
        <v>95.2</v>
      </c>
      <c r="E329" s="29">
        <v>-18.3</v>
      </c>
      <c r="F329" s="29">
        <v>-23.9</v>
      </c>
      <c r="G329" s="29">
        <v>-12.5</v>
      </c>
      <c r="H329" s="38">
        <f t="shared" si="248"/>
        <v>1.1000000000000085</v>
      </c>
      <c r="I329" s="38">
        <f t="shared" si="249"/>
        <v>1.5</v>
      </c>
      <c r="J329" s="38">
        <f t="shared" si="250"/>
        <v>0.60000000000000853</v>
      </c>
    </row>
    <row r="330" spans="1:10" ht="14.25" hidden="1" customHeight="1" x14ac:dyDescent="0.3">
      <c r="A330" s="37">
        <v>35125</v>
      </c>
      <c r="B330" s="29">
        <v>92.8</v>
      </c>
      <c r="C330" s="29">
        <v>91.1</v>
      </c>
      <c r="D330" s="29">
        <v>94.6</v>
      </c>
      <c r="E330" s="29">
        <v>-20.3</v>
      </c>
      <c r="F330" s="29">
        <v>-26.7</v>
      </c>
      <c r="G330" s="29">
        <v>-13.7</v>
      </c>
      <c r="H330" s="38">
        <f t="shared" si="248"/>
        <v>-1.2000000000000028</v>
      </c>
      <c r="I330" s="38">
        <f t="shared" si="249"/>
        <v>-1.8000000000000114</v>
      </c>
      <c r="J330" s="38">
        <f t="shared" si="250"/>
        <v>-0.60000000000000853</v>
      </c>
    </row>
    <row r="331" spans="1:10" ht="14.25" hidden="1" customHeight="1" x14ac:dyDescent="0.3">
      <c r="A331" s="37">
        <v>35096</v>
      </c>
      <c r="B331" s="29">
        <v>94</v>
      </c>
      <c r="C331" s="29">
        <v>92.9</v>
      </c>
      <c r="D331" s="29">
        <v>95.2</v>
      </c>
      <c r="E331" s="29">
        <v>-18</v>
      </c>
      <c r="F331" s="29">
        <v>-23.4</v>
      </c>
      <c r="G331" s="29">
        <v>-12.4</v>
      </c>
      <c r="H331" s="38">
        <f t="shared" si="248"/>
        <v>-1</v>
      </c>
      <c r="I331" s="38">
        <f t="shared" si="249"/>
        <v>-1.3999999999999915</v>
      </c>
      <c r="J331" s="38">
        <f t="shared" si="250"/>
        <v>-0.39999999999999147</v>
      </c>
    </row>
    <row r="332" spans="1:10" ht="14.25" hidden="1" customHeight="1" x14ac:dyDescent="0.3">
      <c r="A332" s="37">
        <v>35065</v>
      </c>
      <c r="B332" s="29">
        <v>95</v>
      </c>
      <c r="C332" s="29">
        <v>94.3</v>
      </c>
      <c r="D332" s="29">
        <v>95.6</v>
      </c>
      <c r="E332" s="29">
        <v>-16.2</v>
      </c>
      <c r="F332" s="29">
        <v>-20.6</v>
      </c>
      <c r="G332" s="29">
        <v>-11.6</v>
      </c>
      <c r="H332" s="38">
        <f t="shared" si="248"/>
        <v>-1</v>
      </c>
      <c r="I332" s="38">
        <f t="shared" si="249"/>
        <v>-1.2999999999999972</v>
      </c>
      <c r="J332" s="38">
        <f t="shared" si="250"/>
        <v>-0.90000000000000568</v>
      </c>
    </row>
    <row r="333" spans="1:10" ht="14.25" hidden="1" customHeight="1" x14ac:dyDescent="0.3">
      <c r="A333" s="37">
        <v>35034</v>
      </c>
      <c r="B333" s="29">
        <v>96</v>
      </c>
      <c r="C333" s="29">
        <v>95.6</v>
      </c>
      <c r="D333" s="29">
        <v>96.5</v>
      </c>
      <c r="E333" s="29">
        <v>-14.1</v>
      </c>
      <c r="F333" s="29">
        <v>-18.3</v>
      </c>
      <c r="G333" s="29">
        <v>-9.9</v>
      </c>
      <c r="H333" s="38">
        <f t="shared" si="248"/>
        <v>-0.70000000000000284</v>
      </c>
      <c r="I333" s="38">
        <f t="shared" si="249"/>
        <v>-0.40000000000000568</v>
      </c>
      <c r="J333" s="38">
        <f t="shared" si="250"/>
        <v>-0.90000000000000568</v>
      </c>
    </row>
    <row r="334" spans="1:10" ht="14.25" hidden="1" customHeight="1" x14ac:dyDescent="0.3">
      <c r="A334" s="37">
        <v>35004</v>
      </c>
      <c r="B334" s="29">
        <v>96.7</v>
      </c>
      <c r="C334" s="29">
        <v>96</v>
      </c>
      <c r="D334" s="29">
        <v>97.4</v>
      </c>
      <c r="E334" s="29">
        <v>-12.8</v>
      </c>
      <c r="F334" s="29">
        <v>-17.399999999999999</v>
      </c>
      <c r="G334" s="29">
        <v>-8.1</v>
      </c>
      <c r="H334" s="38">
        <f t="shared" si="248"/>
        <v>-0.20000000000000284</v>
      </c>
      <c r="I334" s="38">
        <f t="shared" si="249"/>
        <v>-0.90000000000000568</v>
      </c>
      <c r="J334" s="38">
        <f t="shared" si="250"/>
        <v>0.60000000000000853</v>
      </c>
    </row>
    <row r="335" spans="1:10" ht="14.25" hidden="1" customHeight="1" x14ac:dyDescent="0.3">
      <c r="A335" s="37">
        <v>34973</v>
      </c>
      <c r="B335" s="29">
        <v>96.9</v>
      </c>
      <c r="C335" s="29">
        <v>96.9</v>
      </c>
      <c r="D335" s="29">
        <v>96.8</v>
      </c>
      <c r="E335" s="29">
        <v>-12.5</v>
      </c>
      <c r="F335" s="29">
        <v>-15.7</v>
      </c>
      <c r="G335" s="29">
        <v>-9.3000000000000007</v>
      </c>
      <c r="H335" s="38">
        <f t="shared" si="248"/>
        <v>-1</v>
      </c>
      <c r="I335" s="38">
        <f t="shared" si="249"/>
        <v>-1.2999999999999972</v>
      </c>
      <c r="J335" s="38">
        <f t="shared" si="250"/>
        <v>-0.90000000000000568</v>
      </c>
    </row>
    <row r="336" spans="1:10" ht="14.25" hidden="1" customHeight="1" x14ac:dyDescent="0.3">
      <c r="A336" s="37">
        <v>34943</v>
      </c>
      <c r="B336" s="29">
        <v>97.9</v>
      </c>
      <c r="C336" s="29">
        <v>98.2</v>
      </c>
      <c r="D336" s="29">
        <v>97.7</v>
      </c>
      <c r="E336" s="29">
        <v>-10.5</v>
      </c>
      <c r="F336" s="29">
        <v>-13.3</v>
      </c>
      <c r="G336" s="29">
        <v>-7.6</v>
      </c>
      <c r="H336" s="38">
        <f t="shared" si="248"/>
        <v>0.5</v>
      </c>
      <c r="I336" s="38">
        <f t="shared" si="249"/>
        <v>0.5</v>
      </c>
      <c r="J336" s="38">
        <f t="shared" si="250"/>
        <v>0.5</v>
      </c>
    </row>
    <row r="337" spans="1:10" ht="14.25" hidden="1" customHeight="1" x14ac:dyDescent="0.3">
      <c r="A337" s="37">
        <v>34912</v>
      </c>
      <c r="B337" s="29">
        <v>97.4</v>
      </c>
      <c r="C337" s="29">
        <v>97.7</v>
      </c>
      <c r="D337" s="29">
        <v>97.2</v>
      </c>
      <c r="E337" s="29">
        <v>-11.4</v>
      </c>
      <c r="F337" s="29">
        <v>-14.2</v>
      </c>
      <c r="G337" s="29">
        <v>-8.5</v>
      </c>
      <c r="H337" s="38">
        <f t="shared" si="248"/>
        <v>-0.59999999999999432</v>
      </c>
      <c r="I337" s="38">
        <f t="shared" si="249"/>
        <v>-0.79999999999999716</v>
      </c>
      <c r="J337" s="38">
        <f t="shared" si="250"/>
        <v>-0.29999999999999716</v>
      </c>
    </row>
    <row r="338" spans="1:10" ht="14.25" hidden="1" customHeight="1" x14ac:dyDescent="0.3">
      <c r="A338" s="37">
        <v>34881</v>
      </c>
      <c r="B338" s="29">
        <v>98</v>
      </c>
      <c r="C338" s="29">
        <v>98.5</v>
      </c>
      <c r="D338" s="29">
        <v>97.5</v>
      </c>
      <c r="E338" s="29">
        <v>-10.3</v>
      </c>
      <c r="F338" s="29">
        <v>-12.8</v>
      </c>
      <c r="G338" s="29">
        <v>-7.9</v>
      </c>
      <c r="H338" s="38">
        <f t="shared" si="248"/>
        <v>-1.7999999999999972</v>
      </c>
      <c r="I338" s="38">
        <f t="shared" si="249"/>
        <v>-2.7000000000000028</v>
      </c>
      <c r="J338" s="38">
        <f t="shared" si="250"/>
        <v>-0.90000000000000568</v>
      </c>
    </row>
    <row r="339" spans="1:10" ht="14.25" hidden="1" customHeight="1" x14ac:dyDescent="0.3">
      <c r="A339" s="37">
        <v>34851</v>
      </c>
      <c r="B339" s="29">
        <v>99.8</v>
      </c>
      <c r="C339" s="29">
        <v>101.2</v>
      </c>
      <c r="D339" s="29">
        <v>98.4</v>
      </c>
      <c r="E339" s="29">
        <v>-6.9</v>
      </c>
      <c r="F339" s="29">
        <v>-7.7</v>
      </c>
      <c r="G339" s="29">
        <v>-6.1</v>
      </c>
      <c r="H339" s="38">
        <f t="shared" si="248"/>
        <v>-1</v>
      </c>
      <c r="I339" s="38">
        <f t="shared" si="249"/>
        <v>-0.29999999999999716</v>
      </c>
      <c r="J339" s="38">
        <f t="shared" si="250"/>
        <v>-1.7999999999999972</v>
      </c>
    </row>
    <row r="340" spans="1:10" ht="14.25" hidden="1" customHeight="1" x14ac:dyDescent="0.3">
      <c r="A340" s="37">
        <v>34820</v>
      </c>
      <c r="B340" s="29">
        <v>100.8</v>
      </c>
      <c r="C340" s="29">
        <v>101.5</v>
      </c>
      <c r="D340" s="29">
        <v>100.2</v>
      </c>
      <c r="E340" s="29">
        <v>-4.8</v>
      </c>
      <c r="F340" s="29">
        <v>-7</v>
      </c>
      <c r="G340" s="29">
        <v>-2.6</v>
      </c>
      <c r="H340" s="38">
        <f t="shared" si="248"/>
        <v>-0.60000000000000853</v>
      </c>
      <c r="I340" s="38">
        <f t="shared" si="249"/>
        <v>-1.2000000000000028</v>
      </c>
      <c r="J340" s="38">
        <f t="shared" si="250"/>
        <v>0</v>
      </c>
    </row>
    <row r="341" spans="1:10" ht="14.25" hidden="1" customHeight="1" x14ac:dyDescent="0.3">
      <c r="A341" s="37">
        <v>34790</v>
      </c>
      <c r="B341" s="29">
        <v>101.4</v>
      </c>
      <c r="C341" s="29">
        <v>102.7</v>
      </c>
      <c r="D341" s="29">
        <v>100.2</v>
      </c>
      <c r="E341" s="29">
        <v>-3.7</v>
      </c>
      <c r="F341" s="29">
        <v>-4.8</v>
      </c>
      <c r="G341" s="29">
        <v>-2.6</v>
      </c>
      <c r="H341" s="38">
        <f t="shared" si="248"/>
        <v>-0.79999999999999716</v>
      </c>
      <c r="I341" s="38">
        <f t="shared" si="249"/>
        <v>1.2999999999999972</v>
      </c>
      <c r="J341" s="38">
        <f t="shared" si="250"/>
        <v>-2.7999999999999972</v>
      </c>
    </row>
    <row r="342" spans="1:10" ht="14.25" hidden="1" customHeight="1" x14ac:dyDescent="0.3">
      <c r="A342" s="37">
        <v>34759</v>
      </c>
      <c r="B342" s="29">
        <v>102.2</v>
      </c>
      <c r="C342" s="29">
        <v>101.4</v>
      </c>
      <c r="D342" s="29">
        <v>103</v>
      </c>
      <c r="E342" s="29">
        <v>-2.2000000000000002</v>
      </c>
      <c r="F342" s="29">
        <v>-7.2</v>
      </c>
      <c r="G342" s="29">
        <v>2.9</v>
      </c>
      <c r="H342" s="38">
        <f t="shared" si="248"/>
        <v>-2.5999999999999943</v>
      </c>
      <c r="I342" s="38">
        <f t="shared" si="249"/>
        <v>-2.8999999999999915</v>
      </c>
      <c r="J342" s="38">
        <f t="shared" si="250"/>
        <v>-2.4000000000000057</v>
      </c>
    </row>
    <row r="343" spans="1:10" ht="14.25" hidden="1" customHeight="1" x14ac:dyDescent="0.3">
      <c r="A343" s="37">
        <v>34731</v>
      </c>
      <c r="B343" s="29">
        <v>104.8</v>
      </c>
      <c r="C343" s="29">
        <v>104.3</v>
      </c>
      <c r="D343" s="29">
        <v>105.4</v>
      </c>
      <c r="E343" s="29">
        <v>2.9</v>
      </c>
      <c r="F343" s="29">
        <v>-1.7</v>
      </c>
      <c r="G343" s="29">
        <v>7.6</v>
      </c>
      <c r="H343" s="38">
        <f t="shared" si="248"/>
        <v>0.5</v>
      </c>
      <c r="I343" s="38">
        <f t="shared" si="249"/>
        <v>2.2999999999999972</v>
      </c>
      <c r="J343" s="38">
        <f t="shared" si="250"/>
        <v>-1.1999999999999886</v>
      </c>
    </row>
    <row r="344" spans="1:10" ht="14.25" hidden="1" customHeight="1" x14ac:dyDescent="0.3">
      <c r="A344" s="37">
        <v>34700</v>
      </c>
      <c r="B344" s="29">
        <v>104.3</v>
      </c>
      <c r="C344" s="29">
        <v>102</v>
      </c>
      <c r="D344" s="29">
        <v>106.6</v>
      </c>
      <c r="E344" s="29">
        <v>1.9</v>
      </c>
      <c r="F344" s="29">
        <v>-6</v>
      </c>
      <c r="G344" s="29">
        <v>10.1</v>
      </c>
      <c r="H344" s="38">
        <f t="shared" si="248"/>
        <v>-0.5</v>
      </c>
      <c r="I344" s="38">
        <f t="shared" si="249"/>
        <v>0.29999999999999716</v>
      </c>
      <c r="J344" s="38">
        <f t="shared" si="250"/>
        <v>-1.4000000000000057</v>
      </c>
    </row>
    <row r="345" spans="1:10" ht="14.25" hidden="1" customHeight="1" x14ac:dyDescent="0.3">
      <c r="A345" s="37">
        <v>34669</v>
      </c>
      <c r="B345" s="29">
        <v>104.8</v>
      </c>
      <c r="C345" s="29">
        <v>101.7</v>
      </c>
      <c r="D345" s="29">
        <v>108</v>
      </c>
      <c r="E345" s="29">
        <v>2.8</v>
      </c>
      <c r="F345" s="29">
        <v>-6.6</v>
      </c>
      <c r="G345" s="29">
        <v>12.7</v>
      </c>
      <c r="H345" s="38">
        <f t="shared" si="248"/>
        <v>-0.60000000000000853</v>
      </c>
      <c r="I345" s="38">
        <f t="shared" si="249"/>
        <v>-9.9999999999994316E-2</v>
      </c>
      <c r="J345" s="38">
        <f t="shared" si="250"/>
        <v>-1.2000000000000028</v>
      </c>
    </row>
    <row r="346" spans="1:10" ht="14.25" hidden="1" customHeight="1" x14ac:dyDescent="0.3">
      <c r="A346" s="37">
        <v>34639</v>
      </c>
      <c r="B346" s="29">
        <v>105.4</v>
      </c>
      <c r="C346" s="29">
        <v>101.8</v>
      </c>
      <c r="D346" s="29">
        <v>109.2</v>
      </c>
      <c r="E346" s="29">
        <v>4</v>
      </c>
      <c r="F346" s="29">
        <v>-6.4</v>
      </c>
      <c r="G346" s="29">
        <v>15.1</v>
      </c>
      <c r="H346" s="38">
        <f t="shared" si="248"/>
        <v>0.20000000000000284</v>
      </c>
      <c r="I346" s="38">
        <f t="shared" si="249"/>
        <v>9.9999999999994316E-2</v>
      </c>
      <c r="J346" s="38">
        <f t="shared" si="250"/>
        <v>0.29999999999999716</v>
      </c>
    </row>
    <row r="347" spans="1:10" ht="14.25" hidden="1" customHeight="1" x14ac:dyDescent="0.3">
      <c r="A347" s="37">
        <v>34608</v>
      </c>
      <c r="B347" s="29">
        <v>105.2</v>
      </c>
      <c r="C347" s="29">
        <v>101.7</v>
      </c>
      <c r="D347" s="29">
        <v>108.9</v>
      </c>
      <c r="E347" s="29">
        <v>3.7</v>
      </c>
      <c r="F347" s="29">
        <v>-6.6</v>
      </c>
      <c r="G347" s="29">
        <v>14.5</v>
      </c>
      <c r="H347" s="38">
        <f t="shared" si="248"/>
        <v>1.4000000000000057</v>
      </c>
      <c r="I347" s="38">
        <f t="shared" si="249"/>
        <v>1.5</v>
      </c>
      <c r="J347" s="38">
        <f t="shared" si="250"/>
        <v>1.3000000000000114</v>
      </c>
    </row>
    <row r="348" spans="1:10" ht="14.25" hidden="1" customHeight="1" x14ac:dyDescent="0.3">
      <c r="A348" s="37">
        <v>34578</v>
      </c>
      <c r="B348" s="29">
        <v>103.8</v>
      </c>
      <c r="C348" s="29">
        <v>100.2</v>
      </c>
      <c r="D348" s="29">
        <v>107.6</v>
      </c>
      <c r="E348" s="29">
        <v>1</v>
      </c>
      <c r="F348" s="29">
        <v>-9.4</v>
      </c>
      <c r="G348" s="29">
        <v>11.9</v>
      </c>
      <c r="H348" s="38">
        <f t="shared" si="248"/>
        <v>2.2000000000000028</v>
      </c>
      <c r="I348" s="38">
        <f t="shared" si="249"/>
        <v>2</v>
      </c>
      <c r="J348" s="38">
        <f t="shared" si="250"/>
        <v>2.3999999999999915</v>
      </c>
    </row>
    <row r="349" spans="1:10" ht="14.25" hidden="1" customHeight="1" x14ac:dyDescent="0.3">
      <c r="A349" s="37">
        <v>34547</v>
      </c>
      <c r="B349" s="29">
        <v>101.6</v>
      </c>
      <c r="C349" s="29">
        <v>98.2</v>
      </c>
      <c r="D349" s="29">
        <v>105.2</v>
      </c>
      <c r="E349" s="29">
        <v>-3.3</v>
      </c>
      <c r="F349" s="29">
        <v>-13.2</v>
      </c>
      <c r="G349" s="29">
        <v>7.2</v>
      </c>
      <c r="H349" s="38">
        <f t="shared" si="248"/>
        <v>0.79999999999999716</v>
      </c>
      <c r="I349" s="38">
        <f t="shared" si="249"/>
        <v>2.5</v>
      </c>
      <c r="J349" s="38">
        <f t="shared" si="250"/>
        <v>-1</v>
      </c>
    </row>
    <row r="350" spans="1:10" ht="14.25" hidden="1" customHeight="1" x14ac:dyDescent="0.3">
      <c r="A350" s="37">
        <v>34516</v>
      </c>
      <c r="B350" s="29">
        <v>100.8</v>
      </c>
      <c r="C350" s="29">
        <v>95.7</v>
      </c>
      <c r="D350" s="29">
        <v>106.2</v>
      </c>
      <c r="E350" s="29">
        <v>-4.9000000000000004</v>
      </c>
      <c r="F350" s="29">
        <v>-18</v>
      </c>
      <c r="G350" s="29">
        <v>9.1999999999999993</v>
      </c>
      <c r="H350" s="38">
        <f t="shared" si="248"/>
        <v>-0.60000000000000853</v>
      </c>
      <c r="I350" s="38">
        <f t="shared" si="249"/>
        <v>-0.59999999999999432</v>
      </c>
      <c r="J350" s="38">
        <f t="shared" si="250"/>
        <v>-0.59999999999999432</v>
      </c>
    </row>
    <row r="351" spans="1:10" ht="14.25" hidden="1" customHeight="1" x14ac:dyDescent="0.3">
      <c r="A351" s="37">
        <v>34486</v>
      </c>
      <c r="B351" s="29">
        <v>101.4</v>
      </c>
      <c r="C351" s="29">
        <v>96.3</v>
      </c>
      <c r="D351" s="29">
        <v>106.8</v>
      </c>
      <c r="E351" s="29">
        <v>-3.7</v>
      </c>
      <c r="F351" s="29">
        <v>-17</v>
      </c>
      <c r="G351" s="29">
        <v>10.5</v>
      </c>
      <c r="H351" s="38">
        <f t="shared" si="248"/>
        <v>1.8000000000000114</v>
      </c>
      <c r="I351" s="38">
        <f t="shared" si="249"/>
        <v>2.3999999999999915</v>
      </c>
      <c r="J351" s="38">
        <f t="shared" si="250"/>
        <v>1.2000000000000028</v>
      </c>
    </row>
    <row r="352" spans="1:10" ht="14.25" hidden="1" customHeight="1" x14ac:dyDescent="0.3">
      <c r="A352" s="37">
        <v>34455</v>
      </c>
      <c r="B352" s="29">
        <v>99.6</v>
      </c>
      <c r="C352" s="29">
        <v>93.9</v>
      </c>
      <c r="D352" s="29">
        <v>105.6</v>
      </c>
      <c r="E352" s="29">
        <v>-7.2</v>
      </c>
      <c r="F352" s="29">
        <v>-21.5</v>
      </c>
      <c r="G352" s="29">
        <v>8.1</v>
      </c>
      <c r="H352" s="38">
        <f t="shared" si="248"/>
        <v>0.59999999999999432</v>
      </c>
      <c r="I352" s="38">
        <f t="shared" si="249"/>
        <v>1.1000000000000085</v>
      </c>
      <c r="J352" s="38">
        <f t="shared" si="250"/>
        <v>-0.10000000000000853</v>
      </c>
    </row>
    <row r="353" spans="1:10" ht="14.25" hidden="1" customHeight="1" x14ac:dyDescent="0.3">
      <c r="A353" s="37">
        <v>34425</v>
      </c>
      <c r="B353" s="29">
        <v>99</v>
      </c>
      <c r="C353" s="29">
        <v>92.8</v>
      </c>
      <c r="D353" s="29">
        <v>105.7</v>
      </c>
      <c r="E353" s="29">
        <v>-8.3000000000000007</v>
      </c>
      <c r="F353" s="29">
        <v>-23.6</v>
      </c>
      <c r="G353" s="29">
        <v>8.3000000000000007</v>
      </c>
      <c r="H353" s="38">
        <f t="shared" si="248"/>
        <v>2.2000000000000028</v>
      </c>
      <c r="I353" s="38">
        <f t="shared" si="249"/>
        <v>1.7000000000000028</v>
      </c>
      <c r="J353" s="38">
        <f t="shared" si="250"/>
        <v>2.9000000000000057</v>
      </c>
    </row>
    <row r="354" spans="1:10" ht="14.25" hidden="1" customHeight="1" x14ac:dyDescent="0.3">
      <c r="A354" s="37">
        <v>34394</v>
      </c>
      <c r="B354" s="29">
        <v>96.8</v>
      </c>
      <c r="C354" s="29">
        <v>91.1</v>
      </c>
      <c r="D354" s="29">
        <v>102.8</v>
      </c>
      <c r="E354" s="29">
        <v>-12.7</v>
      </c>
      <c r="F354" s="29">
        <v>-26.8</v>
      </c>
      <c r="G354" s="29">
        <v>2.5</v>
      </c>
      <c r="H354" s="38">
        <f t="shared" si="248"/>
        <v>1.2000000000000028</v>
      </c>
      <c r="I354" s="38">
        <f t="shared" si="249"/>
        <v>0.5</v>
      </c>
      <c r="J354" s="38">
        <f t="shared" si="250"/>
        <v>2</v>
      </c>
    </row>
    <row r="355" spans="1:10" ht="14.25" hidden="1" customHeight="1" x14ac:dyDescent="0.3">
      <c r="A355" s="37">
        <v>34366</v>
      </c>
      <c r="B355" s="29">
        <v>95.6</v>
      </c>
      <c r="C355" s="29">
        <v>90.6</v>
      </c>
      <c r="D355" s="29">
        <v>100.8</v>
      </c>
      <c r="E355" s="29">
        <v>-15</v>
      </c>
      <c r="F355" s="29">
        <v>-27.8</v>
      </c>
      <c r="G355" s="29">
        <v>-1.3</v>
      </c>
      <c r="H355" s="38">
        <f t="shared" si="248"/>
        <v>2.7999999999999972</v>
      </c>
      <c r="I355" s="38">
        <f t="shared" si="249"/>
        <v>4.5</v>
      </c>
      <c r="J355" s="38">
        <f t="shared" si="250"/>
        <v>0.79999999999999716</v>
      </c>
    </row>
    <row r="356" spans="1:10" ht="14.25" hidden="1" customHeight="1" x14ac:dyDescent="0.3">
      <c r="A356" s="37">
        <v>34335</v>
      </c>
      <c r="B356" s="29">
        <v>92.8</v>
      </c>
      <c r="C356" s="29">
        <v>86.1</v>
      </c>
      <c r="D356" s="29">
        <v>100</v>
      </c>
      <c r="E356" s="29">
        <v>-20.5</v>
      </c>
      <c r="F356" s="29">
        <v>-36.4</v>
      </c>
      <c r="G356" s="29">
        <v>-3</v>
      </c>
      <c r="H356" s="38">
        <f t="shared" si="248"/>
        <v>0</v>
      </c>
      <c r="I356" s="38">
        <f t="shared" si="249"/>
        <v>-0.40000000000000568</v>
      </c>
      <c r="J356" s="38">
        <f t="shared" si="250"/>
        <v>0.29999999999999716</v>
      </c>
    </row>
    <row r="357" spans="1:10" ht="14.25" hidden="1" customHeight="1" x14ac:dyDescent="0.3">
      <c r="A357" s="37">
        <v>34304</v>
      </c>
      <c r="B357" s="29">
        <v>92.8</v>
      </c>
      <c r="C357" s="29">
        <v>86.5</v>
      </c>
      <c r="D357" s="29">
        <v>99.7</v>
      </c>
      <c r="E357" s="29">
        <v>-20.3</v>
      </c>
      <c r="F357" s="29">
        <v>-35.6</v>
      </c>
      <c r="G357" s="29">
        <v>-3.6</v>
      </c>
      <c r="H357" s="38">
        <f t="shared" si="248"/>
        <v>1</v>
      </c>
      <c r="I357" s="38">
        <f t="shared" si="249"/>
        <v>-0.20000000000000284</v>
      </c>
      <c r="J357" s="38">
        <f t="shared" si="250"/>
        <v>2.6000000000000085</v>
      </c>
    </row>
    <row r="358" spans="1:10" ht="14.25" hidden="1" customHeight="1" x14ac:dyDescent="0.3">
      <c r="A358" s="37">
        <v>34274</v>
      </c>
      <c r="B358" s="29">
        <v>91.8</v>
      </c>
      <c r="C358" s="29">
        <v>86.7</v>
      </c>
      <c r="D358" s="29">
        <v>97.1</v>
      </c>
      <c r="E358" s="29">
        <v>-22.4</v>
      </c>
      <c r="F358" s="29">
        <v>-35.1</v>
      </c>
      <c r="G358" s="29">
        <v>-8.6999999999999993</v>
      </c>
      <c r="H358" s="38">
        <f t="shared" si="248"/>
        <v>0.89999999999999147</v>
      </c>
      <c r="I358" s="38">
        <f t="shared" si="249"/>
        <v>1.9000000000000057</v>
      </c>
      <c r="J358" s="38">
        <f t="shared" si="250"/>
        <v>-0.30000000000001137</v>
      </c>
    </row>
    <row r="359" spans="1:10" ht="14.25" hidden="1" customHeight="1" x14ac:dyDescent="0.3">
      <c r="A359" s="37">
        <v>34243</v>
      </c>
      <c r="B359" s="29">
        <v>90.9</v>
      </c>
      <c r="C359" s="29">
        <v>84.8</v>
      </c>
      <c r="D359" s="29">
        <v>97.4</v>
      </c>
      <c r="E359" s="29">
        <v>-24.1</v>
      </c>
      <c r="F359" s="29">
        <v>-38.700000000000003</v>
      </c>
      <c r="G359" s="29">
        <v>-8.1999999999999993</v>
      </c>
      <c r="H359" s="38">
        <f t="shared" si="248"/>
        <v>0.70000000000000284</v>
      </c>
      <c r="I359" s="38">
        <f t="shared" si="249"/>
        <v>-0.20000000000000284</v>
      </c>
      <c r="J359" s="38">
        <f t="shared" si="250"/>
        <v>1.7000000000000028</v>
      </c>
    </row>
    <row r="360" spans="1:10" ht="14.25" hidden="1" customHeight="1" x14ac:dyDescent="0.3">
      <c r="A360" s="37">
        <v>34213</v>
      </c>
      <c r="B360" s="29">
        <v>90.2</v>
      </c>
      <c r="C360" s="29">
        <v>85</v>
      </c>
      <c r="D360" s="29">
        <v>95.7</v>
      </c>
      <c r="E360" s="29">
        <v>-25.4</v>
      </c>
      <c r="F360" s="29">
        <v>-38.299999999999997</v>
      </c>
      <c r="G360" s="29">
        <v>-11.4</v>
      </c>
      <c r="H360" s="38">
        <f t="shared" si="248"/>
        <v>-0.79999999999999716</v>
      </c>
      <c r="I360" s="38">
        <f t="shared" si="249"/>
        <v>-1.0999999999999943</v>
      </c>
      <c r="J360" s="38">
        <f t="shared" si="250"/>
        <v>-0.5</v>
      </c>
    </row>
    <row r="361" spans="1:10" ht="14.25" hidden="1" customHeight="1" x14ac:dyDescent="0.3">
      <c r="A361" s="37">
        <v>34182</v>
      </c>
      <c r="B361" s="29">
        <v>91</v>
      </c>
      <c r="C361" s="29">
        <v>86.1</v>
      </c>
      <c r="D361" s="29">
        <v>96.2</v>
      </c>
      <c r="E361" s="29">
        <v>-23.8</v>
      </c>
      <c r="F361" s="29">
        <v>-36.200000000000003</v>
      </c>
      <c r="G361" s="29">
        <v>-10.4</v>
      </c>
      <c r="H361" s="38">
        <f t="shared" si="248"/>
        <v>2</v>
      </c>
      <c r="I361" s="38">
        <f t="shared" si="249"/>
        <v>1.8999999999999915</v>
      </c>
      <c r="J361" s="38">
        <f t="shared" si="250"/>
        <v>2.1000000000000085</v>
      </c>
    </row>
    <row r="362" spans="1:10" ht="14.25" hidden="1" customHeight="1" x14ac:dyDescent="0.3">
      <c r="A362" s="37">
        <v>34151</v>
      </c>
      <c r="B362" s="29">
        <v>89</v>
      </c>
      <c r="C362" s="29">
        <v>84.2</v>
      </c>
      <c r="D362" s="29">
        <v>94.1</v>
      </c>
      <c r="E362" s="29">
        <v>-27.7</v>
      </c>
      <c r="F362" s="29">
        <v>-40</v>
      </c>
      <c r="G362" s="29">
        <v>-14.5</v>
      </c>
      <c r="H362" s="38">
        <f t="shared" si="248"/>
        <v>0.29999999999999716</v>
      </c>
      <c r="I362" s="38">
        <f t="shared" si="249"/>
        <v>0</v>
      </c>
      <c r="J362" s="38">
        <f t="shared" si="250"/>
        <v>0.69999999999998863</v>
      </c>
    </row>
    <row r="363" spans="1:10" ht="14.25" hidden="1" customHeight="1" x14ac:dyDescent="0.3">
      <c r="A363" s="37">
        <v>34121</v>
      </c>
      <c r="B363" s="29">
        <v>88.7</v>
      </c>
      <c r="C363" s="29">
        <v>84.2</v>
      </c>
      <c r="D363" s="29">
        <v>93.4</v>
      </c>
      <c r="E363" s="29">
        <v>-28.4</v>
      </c>
      <c r="F363" s="29">
        <v>-39.9</v>
      </c>
      <c r="G363" s="29">
        <v>-16.100000000000001</v>
      </c>
      <c r="H363" s="38">
        <f t="shared" si="248"/>
        <v>1.2999999999999972</v>
      </c>
      <c r="I363" s="38">
        <f t="shared" si="249"/>
        <v>0.10000000000000853</v>
      </c>
      <c r="J363" s="38">
        <f t="shared" si="250"/>
        <v>2.6000000000000085</v>
      </c>
    </row>
    <row r="364" spans="1:10" ht="14.25" hidden="1" customHeight="1" x14ac:dyDescent="0.3">
      <c r="A364" s="37">
        <v>34090</v>
      </c>
      <c r="B364" s="29">
        <v>87.4</v>
      </c>
      <c r="C364" s="29">
        <v>84.1</v>
      </c>
      <c r="D364" s="29">
        <v>90.8</v>
      </c>
      <c r="E364" s="29">
        <v>-30.9</v>
      </c>
      <c r="F364" s="29">
        <v>-40.1</v>
      </c>
      <c r="G364" s="29">
        <v>-21</v>
      </c>
      <c r="H364" s="38">
        <f t="shared" si="248"/>
        <v>-0.59999999999999432</v>
      </c>
      <c r="I364" s="38">
        <f t="shared" si="249"/>
        <v>-1.7000000000000028</v>
      </c>
      <c r="J364" s="38">
        <f t="shared" si="250"/>
        <v>0.5</v>
      </c>
    </row>
    <row r="365" spans="1:10" ht="14.25" hidden="1" customHeight="1" x14ac:dyDescent="0.3">
      <c r="A365" s="37">
        <v>34060</v>
      </c>
      <c r="B365" s="29">
        <v>88</v>
      </c>
      <c r="C365" s="29">
        <v>85.8</v>
      </c>
      <c r="D365" s="29">
        <v>90.3</v>
      </c>
      <c r="E365" s="29">
        <v>-29.7</v>
      </c>
      <c r="F365" s="29">
        <v>-36.799999999999997</v>
      </c>
      <c r="G365" s="29">
        <v>-22.2</v>
      </c>
      <c r="H365" s="38">
        <f t="shared" si="248"/>
        <v>-0.5</v>
      </c>
      <c r="I365" s="38">
        <f t="shared" si="249"/>
        <v>9.9999999999994316E-2</v>
      </c>
      <c r="J365" s="38">
        <f t="shared" si="250"/>
        <v>-1.2000000000000028</v>
      </c>
    </row>
    <row r="366" spans="1:10" ht="14.25" hidden="1" customHeight="1" x14ac:dyDescent="0.3">
      <c r="A366" s="37">
        <v>34029</v>
      </c>
      <c r="B366" s="29">
        <v>88.5</v>
      </c>
      <c r="C366" s="29">
        <v>85.7</v>
      </c>
      <c r="D366" s="29">
        <v>91.5</v>
      </c>
      <c r="E366" s="29">
        <v>-28.7</v>
      </c>
      <c r="F366" s="29">
        <v>-37.1</v>
      </c>
      <c r="G366" s="29">
        <v>-19.8</v>
      </c>
      <c r="H366" s="38">
        <f t="shared" ref="H366:H391" si="251">B366-B367</f>
        <v>1.7999999999999972</v>
      </c>
      <c r="I366" s="38">
        <f t="shared" ref="I366:I391" si="252">C366-C367</f>
        <v>0.70000000000000284</v>
      </c>
      <c r="J366" s="38">
        <f t="shared" ref="J366:J391" si="253">D366-D367</f>
        <v>3.0999999999999943</v>
      </c>
    </row>
    <row r="367" spans="1:10" ht="14.25" hidden="1" customHeight="1" x14ac:dyDescent="0.3">
      <c r="A367" s="37">
        <v>34001</v>
      </c>
      <c r="B367" s="29">
        <v>86.7</v>
      </c>
      <c r="C367" s="29">
        <v>85</v>
      </c>
      <c r="D367" s="29">
        <v>88.4</v>
      </c>
      <c r="E367" s="29">
        <v>-32.200000000000003</v>
      </c>
      <c r="F367" s="29">
        <v>-38.4</v>
      </c>
      <c r="G367" s="29">
        <v>-25.8</v>
      </c>
      <c r="H367" s="38">
        <f t="shared" si="251"/>
        <v>-1.8999999999999915</v>
      </c>
      <c r="I367" s="38">
        <f t="shared" si="252"/>
        <v>-2.5</v>
      </c>
      <c r="J367" s="38">
        <f t="shared" si="253"/>
        <v>-1.2999999999999972</v>
      </c>
    </row>
    <row r="368" spans="1:10" ht="14.25" hidden="1" customHeight="1" x14ac:dyDescent="0.3">
      <c r="A368" s="37">
        <v>33970</v>
      </c>
      <c r="B368" s="29">
        <v>88.6</v>
      </c>
      <c r="C368" s="29">
        <v>87.5</v>
      </c>
      <c r="D368" s="29">
        <v>89.7</v>
      </c>
      <c r="E368" s="29">
        <v>-28.6</v>
      </c>
      <c r="F368" s="29">
        <v>-33.700000000000003</v>
      </c>
      <c r="G368" s="29">
        <v>-23.3</v>
      </c>
      <c r="H368" s="38">
        <f t="shared" si="251"/>
        <v>-0.80000000000001137</v>
      </c>
      <c r="I368" s="38">
        <f t="shared" si="252"/>
        <v>-3.4000000000000057</v>
      </c>
      <c r="J368" s="38">
        <f t="shared" si="253"/>
        <v>1.7999999999999972</v>
      </c>
    </row>
    <row r="369" spans="1:10" ht="14.25" hidden="1" customHeight="1" x14ac:dyDescent="0.3">
      <c r="A369" s="37">
        <v>33939</v>
      </c>
      <c r="B369" s="29">
        <v>89.4</v>
      </c>
      <c r="C369" s="29">
        <v>90.9</v>
      </c>
      <c r="D369" s="29">
        <v>87.9</v>
      </c>
      <c r="E369" s="29">
        <v>-27</v>
      </c>
      <c r="F369" s="29">
        <v>-27.1</v>
      </c>
      <c r="G369" s="29">
        <v>-26.8</v>
      </c>
      <c r="H369" s="38">
        <f t="shared" si="251"/>
        <v>1.3000000000000114</v>
      </c>
      <c r="I369" s="38">
        <f t="shared" si="252"/>
        <v>0.90000000000000568</v>
      </c>
      <c r="J369" s="38">
        <f t="shared" si="253"/>
        <v>1.7000000000000028</v>
      </c>
    </row>
    <row r="370" spans="1:10" ht="14.25" hidden="1" customHeight="1" x14ac:dyDescent="0.3">
      <c r="A370" s="37">
        <v>33909</v>
      </c>
      <c r="B370" s="29">
        <v>88.1</v>
      </c>
      <c r="C370" s="29">
        <v>90</v>
      </c>
      <c r="D370" s="29">
        <v>86.2</v>
      </c>
      <c r="E370" s="29">
        <v>-29.6</v>
      </c>
      <c r="F370" s="29">
        <v>-28.9</v>
      </c>
      <c r="G370" s="29">
        <v>-30.2</v>
      </c>
      <c r="H370" s="38">
        <f t="shared" si="251"/>
        <v>-1.8000000000000114</v>
      </c>
      <c r="I370" s="38">
        <f t="shared" si="252"/>
        <v>-2.2999999999999972</v>
      </c>
      <c r="J370" s="38">
        <f t="shared" si="253"/>
        <v>-1.3999999999999915</v>
      </c>
    </row>
    <row r="371" spans="1:10" ht="14.25" hidden="1" customHeight="1" x14ac:dyDescent="0.3">
      <c r="A371" s="37">
        <v>33878</v>
      </c>
      <c r="B371" s="29">
        <v>89.9</v>
      </c>
      <c r="C371" s="29">
        <v>92.3</v>
      </c>
      <c r="D371" s="29">
        <v>87.6</v>
      </c>
      <c r="E371" s="29">
        <v>-25.9</v>
      </c>
      <c r="F371" s="29">
        <v>-24.4</v>
      </c>
      <c r="G371" s="29">
        <v>-27.5</v>
      </c>
      <c r="H371" s="38">
        <f t="shared" si="251"/>
        <v>-3.2999999999999972</v>
      </c>
      <c r="I371" s="38">
        <f t="shared" si="252"/>
        <v>-2.6000000000000085</v>
      </c>
      <c r="J371" s="38">
        <f t="shared" si="253"/>
        <v>-3.9000000000000057</v>
      </c>
    </row>
    <row r="372" spans="1:10" ht="14.25" hidden="1" customHeight="1" x14ac:dyDescent="0.3">
      <c r="A372" s="37">
        <v>33848</v>
      </c>
      <c r="B372" s="29">
        <v>93.2</v>
      </c>
      <c r="C372" s="29">
        <v>94.9</v>
      </c>
      <c r="D372" s="29">
        <v>91.5</v>
      </c>
      <c r="E372" s="29">
        <v>-19.7</v>
      </c>
      <c r="F372" s="29">
        <v>-19.600000000000001</v>
      </c>
      <c r="G372" s="29">
        <v>-19.7</v>
      </c>
      <c r="H372" s="38">
        <f t="shared" si="251"/>
        <v>-1.2000000000000028</v>
      </c>
      <c r="I372" s="38">
        <f t="shared" si="252"/>
        <v>-0.89999999999999147</v>
      </c>
      <c r="J372" s="38">
        <f t="shared" si="253"/>
        <v>-1.4000000000000057</v>
      </c>
    </row>
    <row r="373" spans="1:10" ht="14.25" hidden="1" customHeight="1" x14ac:dyDescent="0.3">
      <c r="A373" s="37">
        <v>33817</v>
      </c>
      <c r="B373" s="29">
        <v>94.4</v>
      </c>
      <c r="C373" s="29">
        <v>95.8</v>
      </c>
      <c r="D373" s="29">
        <v>92.9</v>
      </c>
      <c r="E373" s="29">
        <v>-17.399999999999999</v>
      </c>
      <c r="F373" s="29">
        <v>-17.8</v>
      </c>
      <c r="G373" s="29">
        <v>-17</v>
      </c>
      <c r="H373" s="38">
        <f t="shared" si="251"/>
        <v>-3.0999999999999943</v>
      </c>
      <c r="I373" s="38">
        <f t="shared" si="252"/>
        <v>-1.9000000000000057</v>
      </c>
      <c r="J373" s="38">
        <f t="shared" si="253"/>
        <v>-4.2999999999999972</v>
      </c>
    </row>
    <row r="374" spans="1:10" ht="14.25" hidden="1" customHeight="1" x14ac:dyDescent="0.3">
      <c r="A374" s="37">
        <v>33786</v>
      </c>
      <c r="B374" s="29">
        <v>97.5</v>
      </c>
      <c r="C374" s="29">
        <v>97.7</v>
      </c>
      <c r="D374" s="29">
        <v>97.2</v>
      </c>
      <c r="E374" s="29">
        <v>-11.3</v>
      </c>
      <c r="F374" s="29">
        <v>-14.1</v>
      </c>
      <c r="G374" s="29">
        <v>-8.4</v>
      </c>
      <c r="H374" s="38">
        <f t="shared" si="251"/>
        <v>-1.4000000000000057</v>
      </c>
      <c r="I374" s="38">
        <f t="shared" si="252"/>
        <v>-1.7999999999999972</v>
      </c>
      <c r="J374" s="38">
        <f t="shared" si="253"/>
        <v>-1</v>
      </c>
    </row>
    <row r="375" spans="1:10" ht="14.25" hidden="1" customHeight="1" x14ac:dyDescent="0.3">
      <c r="A375" s="37">
        <v>33756</v>
      </c>
      <c r="B375" s="29">
        <v>98.9</v>
      </c>
      <c r="C375" s="29">
        <v>99.5</v>
      </c>
      <c r="D375" s="29">
        <v>98.2</v>
      </c>
      <c r="E375" s="29">
        <v>-8.6</v>
      </c>
      <c r="F375" s="29">
        <v>-10.7</v>
      </c>
      <c r="G375" s="29">
        <v>-6.5</v>
      </c>
      <c r="H375" s="38">
        <f t="shared" si="251"/>
        <v>-0.69999999999998863</v>
      </c>
      <c r="I375" s="38">
        <f t="shared" si="252"/>
        <v>-1</v>
      </c>
      <c r="J375" s="38">
        <f t="shared" si="253"/>
        <v>-0.39999999999999147</v>
      </c>
    </row>
    <row r="376" spans="1:10" ht="14.25" hidden="1" customHeight="1" x14ac:dyDescent="0.3">
      <c r="A376" s="37">
        <v>33725</v>
      </c>
      <c r="B376" s="29">
        <v>99.6</v>
      </c>
      <c r="C376" s="29">
        <v>100.5</v>
      </c>
      <c r="D376" s="29">
        <v>98.6</v>
      </c>
      <c r="E376" s="29">
        <v>-7.3</v>
      </c>
      <c r="F376" s="29">
        <v>-8.8000000000000007</v>
      </c>
      <c r="G376" s="29">
        <v>-5.7</v>
      </c>
      <c r="H376" s="38">
        <f t="shared" si="251"/>
        <v>-0.40000000000000568</v>
      </c>
      <c r="I376" s="38">
        <f t="shared" si="252"/>
        <v>-2</v>
      </c>
      <c r="J376" s="38">
        <f t="shared" si="253"/>
        <v>1</v>
      </c>
    </row>
    <row r="377" spans="1:10" ht="14.25" hidden="1" customHeight="1" x14ac:dyDescent="0.3">
      <c r="A377" s="37">
        <v>33695</v>
      </c>
      <c r="B377" s="29">
        <v>100</v>
      </c>
      <c r="C377" s="29">
        <v>102.5</v>
      </c>
      <c r="D377" s="29">
        <v>97.6</v>
      </c>
      <c r="E377" s="29">
        <v>-6.5</v>
      </c>
      <c r="F377" s="29">
        <v>-5.2</v>
      </c>
      <c r="G377" s="29">
        <v>-7.8</v>
      </c>
      <c r="H377" s="38">
        <f t="shared" si="251"/>
        <v>-0.59999999999999432</v>
      </c>
      <c r="I377" s="38">
        <f t="shared" si="252"/>
        <v>0</v>
      </c>
      <c r="J377" s="38">
        <f t="shared" si="253"/>
        <v>-1.1000000000000085</v>
      </c>
    </row>
    <row r="378" spans="1:10" ht="14.25" hidden="1" customHeight="1" x14ac:dyDescent="0.3">
      <c r="A378" s="37">
        <v>33664</v>
      </c>
      <c r="B378" s="29">
        <v>100.6</v>
      </c>
      <c r="C378" s="29">
        <v>102.5</v>
      </c>
      <c r="D378" s="29">
        <v>98.7</v>
      </c>
      <c r="E378" s="29">
        <v>-5.3</v>
      </c>
      <c r="F378" s="29">
        <v>-5</v>
      </c>
      <c r="G378" s="29">
        <v>-5.6</v>
      </c>
      <c r="H378" s="38">
        <f t="shared" si="251"/>
        <v>-1.2000000000000028</v>
      </c>
      <c r="I378" s="38">
        <f t="shared" si="252"/>
        <v>-2.2999999999999972</v>
      </c>
      <c r="J378" s="38">
        <f t="shared" si="253"/>
        <v>-9.9999999999994316E-2</v>
      </c>
    </row>
    <row r="379" spans="1:10" ht="14.25" hidden="1" customHeight="1" x14ac:dyDescent="0.3">
      <c r="A379" s="37">
        <v>33635</v>
      </c>
      <c r="B379" s="29">
        <v>101.8</v>
      </c>
      <c r="C379" s="29">
        <v>104.8</v>
      </c>
      <c r="D379" s="29">
        <v>98.8</v>
      </c>
      <c r="E379" s="29">
        <v>-3.1</v>
      </c>
      <c r="F379" s="29">
        <v>-0.6</v>
      </c>
      <c r="G379" s="29">
        <v>-5.4</v>
      </c>
      <c r="H379" s="38">
        <f t="shared" si="251"/>
        <v>-0.90000000000000568</v>
      </c>
      <c r="I379" s="38">
        <f t="shared" si="252"/>
        <v>-0.90000000000000568</v>
      </c>
      <c r="J379" s="38">
        <f t="shared" si="253"/>
        <v>-1</v>
      </c>
    </row>
    <row r="380" spans="1:10" ht="14.25" hidden="1" customHeight="1" x14ac:dyDescent="0.3">
      <c r="A380" s="37">
        <v>33604</v>
      </c>
      <c r="B380" s="29">
        <v>102.7</v>
      </c>
      <c r="C380" s="29">
        <v>105.7</v>
      </c>
      <c r="D380" s="29">
        <v>99.8</v>
      </c>
      <c r="E380" s="29">
        <v>-1.2</v>
      </c>
      <c r="F380" s="29">
        <v>1</v>
      </c>
      <c r="G380" s="29">
        <v>-3.3</v>
      </c>
      <c r="H380" s="38">
        <f t="shared" si="251"/>
        <v>-1.5</v>
      </c>
      <c r="I380" s="38">
        <f t="shared" si="252"/>
        <v>-2</v>
      </c>
      <c r="J380" s="38">
        <f t="shared" si="253"/>
        <v>-1</v>
      </c>
    </row>
    <row r="381" spans="1:10" ht="14.25" hidden="1" customHeight="1" x14ac:dyDescent="0.3">
      <c r="A381" s="37">
        <v>33573</v>
      </c>
      <c r="B381" s="29">
        <v>104.2</v>
      </c>
      <c r="C381" s="29">
        <v>107.7</v>
      </c>
      <c r="D381" s="29">
        <v>100.8</v>
      </c>
      <c r="E381" s="29">
        <v>1.7</v>
      </c>
      <c r="F381" s="29">
        <v>4.9000000000000004</v>
      </c>
      <c r="G381" s="29">
        <v>-1.3</v>
      </c>
      <c r="H381" s="38">
        <f t="shared" si="251"/>
        <v>-0.89999999999999147</v>
      </c>
      <c r="I381" s="38">
        <f t="shared" si="252"/>
        <v>-0.70000000000000284</v>
      </c>
      <c r="J381" s="38">
        <f t="shared" si="253"/>
        <v>-1.1000000000000085</v>
      </c>
    </row>
    <row r="382" spans="1:10" ht="14.25" hidden="1" customHeight="1" x14ac:dyDescent="0.3">
      <c r="A382" s="37">
        <v>33543</v>
      </c>
      <c r="B382" s="29">
        <v>105.1</v>
      </c>
      <c r="C382" s="29">
        <v>108.4</v>
      </c>
      <c r="D382" s="29">
        <v>101.9</v>
      </c>
      <c r="E382" s="29">
        <v>3.4</v>
      </c>
      <c r="F382" s="29">
        <v>6.1</v>
      </c>
      <c r="G382" s="29">
        <v>0.8</v>
      </c>
      <c r="H382" s="38">
        <f t="shared" si="251"/>
        <v>-0.40000000000000568</v>
      </c>
      <c r="I382" s="38">
        <f t="shared" si="252"/>
        <v>-0.69999999999998863</v>
      </c>
      <c r="J382" s="38">
        <f t="shared" si="253"/>
        <v>-9.9999999999994316E-2</v>
      </c>
    </row>
    <row r="383" spans="1:10" ht="14.25" hidden="1" customHeight="1" x14ac:dyDescent="0.3">
      <c r="A383" s="37">
        <v>33512</v>
      </c>
      <c r="B383" s="29">
        <v>105.5</v>
      </c>
      <c r="C383" s="29">
        <v>109.1</v>
      </c>
      <c r="D383" s="29">
        <v>102</v>
      </c>
      <c r="E383" s="29">
        <v>4.2</v>
      </c>
      <c r="F383" s="29">
        <v>7.4</v>
      </c>
      <c r="G383" s="29">
        <v>1</v>
      </c>
      <c r="H383" s="38">
        <f t="shared" si="251"/>
        <v>0.79999999999999716</v>
      </c>
      <c r="I383" s="38">
        <f t="shared" si="252"/>
        <v>0.5</v>
      </c>
      <c r="J383" s="38">
        <f t="shared" si="253"/>
        <v>1.0999999999999943</v>
      </c>
    </row>
    <row r="384" spans="1:10" ht="14.25" hidden="1" customHeight="1" x14ac:dyDescent="0.3">
      <c r="A384" s="37">
        <v>33482</v>
      </c>
      <c r="B384" s="29">
        <v>104.7</v>
      </c>
      <c r="C384" s="29">
        <v>108.6</v>
      </c>
      <c r="D384" s="29">
        <v>100.9</v>
      </c>
      <c r="E384" s="29">
        <v>2.6</v>
      </c>
      <c r="F384" s="29">
        <v>6.5</v>
      </c>
      <c r="G384" s="29">
        <v>-1.2</v>
      </c>
      <c r="H384" s="38">
        <f t="shared" si="251"/>
        <v>0.10000000000000853</v>
      </c>
      <c r="I384" s="38">
        <f t="shared" si="252"/>
        <v>0</v>
      </c>
      <c r="J384" s="38">
        <f t="shared" si="253"/>
        <v>0</v>
      </c>
    </row>
    <row r="385" spans="1:10" ht="14.25" hidden="1" customHeight="1" x14ac:dyDescent="0.3">
      <c r="A385" s="37">
        <v>33451</v>
      </c>
      <c r="B385" s="29">
        <v>104.6</v>
      </c>
      <c r="C385" s="29">
        <v>108.6</v>
      </c>
      <c r="D385" s="29">
        <v>100.9</v>
      </c>
      <c r="E385" s="29">
        <v>2.5</v>
      </c>
      <c r="F385" s="29">
        <v>6.4</v>
      </c>
      <c r="G385" s="29">
        <v>-1.3</v>
      </c>
      <c r="H385" s="38">
        <f t="shared" si="251"/>
        <v>-0.80000000000001137</v>
      </c>
      <c r="I385" s="38">
        <f t="shared" si="252"/>
        <v>-1.7000000000000028</v>
      </c>
      <c r="J385" s="38">
        <f t="shared" si="253"/>
        <v>0.10000000000000853</v>
      </c>
    </row>
    <row r="386" spans="1:10" ht="14.25" hidden="1" customHeight="1" x14ac:dyDescent="0.3">
      <c r="A386" s="37">
        <v>33420</v>
      </c>
      <c r="B386" s="29">
        <v>105.4</v>
      </c>
      <c r="C386" s="29">
        <v>110.3</v>
      </c>
      <c r="D386" s="29">
        <v>100.8</v>
      </c>
      <c r="E386" s="29">
        <v>4</v>
      </c>
      <c r="F386" s="29">
        <v>9.6999999999999993</v>
      </c>
      <c r="G386" s="29">
        <v>-1.5</v>
      </c>
      <c r="H386" s="38">
        <f t="shared" si="251"/>
        <v>-1</v>
      </c>
      <c r="I386" s="38">
        <f t="shared" si="252"/>
        <v>-2.7000000000000028</v>
      </c>
      <c r="J386" s="38">
        <f t="shared" si="253"/>
        <v>0.5</v>
      </c>
    </row>
    <row r="387" spans="1:10" ht="14.25" hidden="1" customHeight="1" x14ac:dyDescent="0.3">
      <c r="A387" s="37">
        <v>33390</v>
      </c>
      <c r="B387" s="29">
        <v>106.4</v>
      </c>
      <c r="C387" s="29">
        <v>113</v>
      </c>
      <c r="D387" s="29">
        <v>100.3</v>
      </c>
      <c r="E387" s="29">
        <v>6</v>
      </c>
      <c r="F387" s="29">
        <v>14.8</v>
      </c>
      <c r="G387" s="29">
        <v>-2.4</v>
      </c>
      <c r="H387" s="38">
        <f t="shared" si="251"/>
        <v>-0.59999999999999432</v>
      </c>
      <c r="I387" s="38">
        <f t="shared" si="252"/>
        <v>0</v>
      </c>
      <c r="J387" s="38">
        <f t="shared" si="253"/>
        <v>-1</v>
      </c>
    </row>
    <row r="388" spans="1:10" ht="14.25" hidden="1" customHeight="1" x14ac:dyDescent="0.3">
      <c r="A388" s="37">
        <v>33359</v>
      </c>
      <c r="B388" s="29">
        <v>107</v>
      </c>
      <c r="C388" s="29">
        <v>113</v>
      </c>
      <c r="D388" s="29">
        <v>101.3</v>
      </c>
      <c r="E388" s="29">
        <v>7</v>
      </c>
      <c r="F388" s="29">
        <v>14.8</v>
      </c>
      <c r="G388" s="29">
        <v>-0.5</v>
      </c>
      <c r="H388" s="38">
        <f t="shared" si="251"/>
        <v>-1.2000000000000028</v>
      </c>
      <c r="I388" s="38">
        <f t="shared" si="252"/>
        <v>-1.7000000000000028</v>
      </c>
      <c r="J388" s="38">
        <f t="shared" si="253"/>
        <v>-0.70000000000000284</v>
      </c>
    </row>
    <row r="389" spans="1:10" ht="14.25" hidden="1" customHeight="1" x14ac:dyDescent="0.3">
      <c r="A389" s="37">
        <v>33329</v>
      </c>
      <c r="B389" s="29">
        <v>108.2</v>
      </c>
      <c r="C389" s="29">
        <v>114.7</v>
      </c>
      <c r="D389" s="29">
        <v>102</v>
      </c>
      <c r="E389" s="29">
        <v>9.4</v>
      </c>
      <c r="F389" s="29">
        <v>18.2</v>
      </c>
      <c r="G389" s="29">
        <v>0.9</v>
      </c>
      <c r="H389" s="38">
        <f t="shared" si="251"/>
        <v>-0.20000000000000284</v>
      </c>
      <c r="I389" s="38">
        <f t="shared" si="252"/>
        <v>-1.0999999999999943</v>
      </c>
      <c r="J389" s="38">
        <f t="shared" si="253"/>
        <v>0.59999999999999432</v>
      </c>
    </row>
    <row r="390" spans="1:10" ht="14.25" hidden="1" customHeight="1" x14ac:dyDescent="0.3">
      <c r="A390" s="37">
        <v>33298</v>
      </c>
      <c r="B390" s="29">
        <v>108.4</v>
      </c>
      <c r="C390" s="29">
        <v>115.8</v>
      </c>
      <c r="D390" s="29">
        <v>101.4</v>
      </c>
      <c r="E390" s="29">
        <v>9.6999999999999993</v>
      </c>
      <c r="F390" s="29">
        <v>20.100000000000001</v>
      </c>
      <c r="G390" s="29">
        <v>-0.2</v>
      </c>
      <c r="H390" s="38">
        <f t="shared" si="251"/>
        <v>-1.0999999999999943</v>
      </c>
      <c r="I390" s="38">
        <f t="shared" si="252"/>
        <v>-1.7000000000000028</v>
      </c>
      <c r="J390" s="38">
        <f t="shared" si="253"/>
        <v>-0.79999999999999716</v>
      </c>
    </row>
    <row r="391" spans="1:10" ht="14.25" hidden="1" customHeight="1" x14ac:dyDescent="0.3">
      <c r="A391" s="37">
        <v>33270</v>
      </c>
      <c r="B391" s="29">
        <v>109.5</v>
      </c>
      <c r="C391" s="29">
        <v>117.5</v>
      </c>
      <c r="D391" s="29">
        <v>102.2</v>
      </c>
      <c r="E391" s="29">
        <v>12</v>
      </c>
      <c r="F391" s="29">
        <v>23.4</v>
      </c>
      <c r="G391" s="29">
        <v>1.3</v>
      </c>
      <c r="H391" s="38">
        <f t="shared" si="251"/>
        <v>-0.40000000000000568</v>
      </c>
      <c r="I391" s="38">
        <f t="shared" si="252"/>
        <v>-0.29999999999999716</v>
      </c>
      <c r="J391" s="38">
        <f t="shared" si="253"/>
        <v>-0.20000000000000284</v>
      </c>
    </row>
    <row r="392" spans="1:10" ht="14.25" hidden="1" customHeight="1" x14ac:dyDescent="0.3">
      <c r="A392" s="37">
        <v>33239</v>
      </c>
      <c r="B392" s="29">
        <v>109.9</v>
      </c>
      <c r="C392" s="29">
        <v>117.8</v>
      </c>
      <c r="D392" s="29">
        <v>102.4</v>
      </c>
      <c r="E392" s="29">
        <v>12.6</v>
      </c>
      <c r="F392" s="29">
        <v>24</v>
      </c>
      <c r="G392" s="29">
        <v>1.8</v>
      </c>
      <c r="H392" s="29"/>
      <c r="I392" s="29"/>
      <c r="J392" s="29"/>
    </row>
    <row r="393" spans="1:10" ht="14.25" customHeight="1" x14ac:dyDescent="0.3">
      <c r="B393" s="29"/>
      <c r="C393" s="29"/>
      <c r="D393" s="29"/>
      <c r="E393" s="29"/>
      <c r="F393" s="29"/>
      <c r="G393" s="29"/>
      <c r="H393" s="29"/>
      <c r="I393" s="29"/>
      <c r="J393" s="29"/>
    </row>
    <row r="394" spans="1:10" ht="14.25" customHeight="1" x14ac:dyDescent="0.3"/>
    <row r="395" spans="1:10" ht="14.25" customHeight="1" x14ac:dyDescent="0.3"/>
    <row r="396" spans="1:10" ht="14.25" customHeight="1" x14ac:dyDescent="0.3"/>
    <row r="397" spans="1:10" ht="14.25" customHeight="1" x14ac:dyDescent="0.3"/>
    <row r="398" spans="1:10" ht="14.25" customHeight="1" x14ac:dyDescent="0.3"/>
    <row r="399" spans="1:10" ht="14.25" customHeight="1" x14ac:dyDescent="0.3">
      <c r="A399" s="47" t="s">
        <v>513</v>
      </c>
    </row>
    <row r="400" spans="1:10" ht="14.25" customHeight="1" x14ac:dyDescent="0.3">
      <c r="A400" s="47" t="s">
        <v>514</v>
      </c>
    </row>
    <row r="401" spans="1:1" ht="14.25" customHeight="1" x14ac:dyDescent="0.3">
      <c r="A401" s="47"/>
    </row>
    <row r="402" spans="1:1" ht="14.25" customHeight="1" x14ac:dyDescent="0.3">
      <c r="A402" s="181" t="s">
        <v>515</v>
      </c>
    </row>
    <row r="403" spans="1:1" ht="14.25" customHeight="1" x14ac:dyDescent="0.3">
      <c r="A403" s="47" t="s">
        <v>516</v>
      </c>
    </row>
    <row r="404" spans="1:1" ht="14.25" customHeight="1" x14ac:dyDescent="0.3">
      <c r="A404" s="47" t="s">
        <v>517</v>
      </c>
    </row>
    <row r="405" spans="1:1" ht="14.25" customHeight="1" x14ac:dyDescent="0.3">
      <c r="A405" s="47" t="s">
        <v>518</v>
      </c>
    </row>
    <row r="406" spans="1:1" ht="14.25" customHeight="1" x14ac:dyDescent="0.3">
      <c r="A406" s="181" t="s">
        <v>519</v>
      </c>
    </row>
    <row r="407" spans="1:1" ht="14.25" customHeight="1" x14ac:dyDescent="0.3">
      <c r="A407" s="47" t="s">
        <v>520</v>
      </c>
    </row>
    <row r="408" spans="1:1" ht="14.25" customHeight="1" x14ac:dyDescent="0.3">
      <c r="A408" s="47" t="s">
        <v>521</v>
      </c>
    </row>
    <row r="409" spans="1:1" ht="14.25" customHeight="1" x14ac:dyDescent="0.3">
      <c r="A409" s="47" t="s">
        <v>522</v>
      </c>
    </row>
    <row r="410" spans="1:1" ht="14.25" customHeight="1" x14ac:dyDescent="0.3"/>
    <row r="411" spans="1:1" ht="14.25" customHeight="1" x14ac:dyDescent="0.3"/>
    <row r="412" spans="1:1" ht="14.25" customHeight="1" x14ac:dyDescent="0.3"/>
    <row r="413" spans="1:1" ht="14.25" customHeight="1" x14ac:dyDescent="0.3"/>
    <row r="414" spans="1:1" ht="14.25" customHeight="1" x14ac:dyDescent="0.3"/>
    <row r="415" spans="1:1" ht="14.25" customHeight="1" x14ac:dyDescent="0.3"/>
  </sheetData>
  <autoFilter ref="A5:J339" xr:uid="{00000000-0009-0000-0000-00000B000000}"/>
  <mergeCells count="4">
    <mergeCell ref="B4:D4"/>
    <mergeCell ref="E4:G4"/>
    <mergeCell ref="H4:J4"/>
    <mergeCell ref="Q1:S1"/>
  </mergeCells>
  <phoneticPr fontId="10" type="noConversion"/>
  <conditionalFormatting sqref="H392:J392">
    <cfRule type="cellIs" dxfId="132" priority="105" stopIfTrue="1" operator="greaterThan">
      <formula>0</formula>
    </cfRule>
    <cfRule type="cellIs" dxfId="131" priority="106" stopIfTrue="1" operator="lessThan">
      <formula>0</formula>
    </cfRule>
  </conditionalFormatting>
  <conditionalFormatting sqref="H80:J391">
    <cfRule type="cellIs" dxfId="130" priority="103" stopIfTrue="1" operator="lessThan">
      <formula>0</formula>
    </cfRule>
    <cfRule type="cellIs" dxfId="129" priority="104" stopIfTrue="1" operator="greaterThan">
      <formula>0</formula>
    </cfRule>
  </conditionalFormatting>
  <conditionalFormatting sqref="H79:J79">
    <cfRule type="cellIs" dxfId="128" priority="99" stopIfTrue="1" operator="lessThan">
      <formula>0</formula>
    </cfRule>
    <cfRule type="cellIs" dxfId="127" priority="100" stopIfTrue="1" operator="greaterThan">
      <formula>0</formula>
    </cfRule>
  </conditionalFormatting>
  <conditionalFormatting sqref="H78:J78">
    <cfRule type="cellIs" dxfId="126" priority="97" stopIfTrue="1" operator="lessThan">
      <formula>0</formula>
    </cfRule>
    <cfRule type="cellIs" dxfId="125" priority="98" stopIfTrue="1" operator="greaterThan">
      <formula>0</formula>
    </cfRule>
  </conditionalFormatting>
  <conditionalFormatting sqref="H77:J77">
    <cfRule type="cellIs" dxfId="124" priority="95" stopIfTrue="1" operator="lessThan">
      <formula>0</formula>
    </cfRule>
    <cfRule type="cellIs" dxfId="123" priority="96" stopIfTrue="1" operator="greaterThan">
      <formula>0</formula>
    </cfRule>
  </conditionalFormatting>
  <conditionalFormatting sqref="H76:J76">
    <cfRule type="cellIs" dxfId="122" priority="93" stopIfTrue="1" operator="lessThan">
      <formula>0</formula>
    </cfRule>
    <cfRule type="cellIs" dxfId="121" priority="94" stopIfTrue="1" operator="greaterThan">
      <formula>0</formula>
    </cfRule>
  </conditionalFormatting>
  <conditionalFormatting sqref="H75:J75">
    <cfRule type="cellIs" dxfId="120" priority="91" stopIfTrue="1" operator="lessThan">
      <formula>0</formula>
    </cfRule>
    <cfRule type="cellIs" dxfId="119" priority="92" stopIfTrue="1" operator="greaterThan">
      <formula>0</formula>
    </cfRule>
  </conditionalFormatting>
  <conditionalFormatting sqref="H74:J74">
    <cfRule type="cellIs" dxfId="118" priority="89" stopIfTrue="1" operator="lessThan">
      <formula>0</formula>
    </cfRule>
    <cfRule type="cellIs" dxfId="117" priority="90" stopIfTrue="1" operator="greaterThan">
      <formula>0</formula>
    </cfRule>
  </conditionalFormatting>
  <conditionalFormatting sqref="H72:J73">
    <cfRule type="cellIs" dxfId="116" priority="87" stopIfTrue="1" operator="lessThan">
      <formula>0</formula>
    </cfRule>
    <cfRule type="cellIs" dxfId="115" priority="88" stopIfTrue="1" operator="greaterThan">
      <formula>0</formula>
    </cfRule>
  </conditionalFormatting>
  <conditionalFormatting sqref="H70:J71">
    <cfRule type="cellIs" dxfId="114" priority="85" stopIfTrue="1" operator="lessThan">
      <formula>0</formula>
    </cfRule>
    <cfRule type="cellIs" dxfId="113" priority="86" stopIfTrue="1" operator="greaterThan">
      <formula>0</formula>
    </cfRule>
  </conditionalFormatting>
  <conditionalFormatting sqref="H68:J69">
    <cfRule type="cellIs" dxfId="112" priority="83" stopIfTrue="1" operator="lessThan">
      <formula>0</formula>
    </cfRule>
    <cfRule type="cellIs" dxfId="111" priority="84" stopIfTrue="1" operator="greaterThan">
      <formula>0</formula>
    </cfRule>
  </conditionalFormatting>
  <conditionalFormatting sqref="H66:J67">
    <cfRule type="cellIs" dxfId="110" priority="81" stopIfTrue="1" operator="lessThan">
      <formula>0</formula>
    </cfRule>
    <cfRule type="cellIs" dxfId="109" priority="82" stopIfTrue="1" operator="greaterThan">
      <formula>0</formula>
    </cfRule>
  </conditionalFormatting>
  <conditionalFormatting sqref="H65:J65">
    <cfRule type="cellIs" dxfId="108" priority="79" stopIfTrue="1" operator="lessThan">
      <formula>0</formula>
    </cfRule>
    <cfRule type="cellIs" dxfId="107" priority="80" stopIfTrue="1" operator="greaterThan">
      <formula>0</formula>
    </cfRule>
  </conditionalFormatting>
  <conditionalFormatting sqref="H64:J64">
    <cfRule type="cellIs" dxfId="106" priority="77" stopIfTrue="1" operator="lessThan">
      <formula>0</formula>
    </cfRule>
    <cfRule type="cellIs" dxfId="105" priority="78" stopIfTrue="1" operator="greaterThan">
      <formula>0</formula>
    </cfRule>
  </conditionalFormatting>
  <conditionalFormatting sqref="H63:J63">
    <cfRule type="cellIs" dxfId="104" priority="75" stopIfTrue="1" operator="lessThan">
      <formula>0</formula>
    </cfRule>
    <cfRule type="cellIs" dxfId="103" priority="76" stopIfTrue="1" operator="greaterThan">
      <formula>0</formula>
    </cfRule>
  </conditionalFormatting>
  <conditionalFormatting sqref="H62:J62">
    <cfRule type="cellIs" dxfId="102" priority="73" stopIfTrue="1" operator="lessThan">
      <formula>0</formula>
    </cfRule>
    <cfRule type="cellIs" dxfId="101" priority="74" stopIfTrue="1" operator="greaterThan">
      <formula>0</formula>
    </cfRule>
  </conditionalFormatting>
  <conditionalFormatting sqref="H61:J61">
    <cfRule type="cellIs" dxfId="100" priority="71" stopIfTrue="1" operator="lessThan">
      <formula>0</formula>
    </cfRule>
    <cfRule type="cellIs" dxfId="99" priority="72" stopIfTrue="1" operator="greaterThan">
      <formula>0</formula>
    </cfRule>
  </conditionalFormatting>
  <conditionalFormatting sqref="H60:J60">
    <cfRule type="cellIs" dxfId="98" priority="69" stopIfTrue="1" operator="lessThan">
      <formula>0</formula>
    </cfRule>
    <cfRule type="cellIs" dxfId="97" priority="70" stopIfTrue="1" operator="greaterThan">
      <formula>0</formula>
    </cfRule>
  </conditionalFormatting>
  <conditionalFormatting sqref="H59:J59">
    <cfRule type="cellIs" dxfId="96" priority="67" stopIfTrue="1" operator="lessThan">
      <formula>0</formula>
    </cfRule>
    <cfRule type="cellIs" dxfId="95" priority="68" stopIfTrue="1" operator="greaterThan">
      <formula>0</formula>
    </cfRule>
  </conditionalFormatting>
  <conditionalFormatting sqref="H58:J58">
    <cfRule type="cellIs" dxfId="94" priority="65" stopIfTrue="1" operator="lessThan">
      <formula>0</formula>
    </cfRule>
    <cfRule type="cellIs" dxfId="93" priority="66" stopIfTrue="1" operator="greaterThan">
      <formula>0</formula>
    </cfRule>
  </conditionalFormatting>
  <conditionalFormatting sqref="H57:J57">
    <cfRule type="cellIs" dxfId="92" priority="63" stopIfTrue="1" operator="lessThan">
      <formula>0</formula>
    </cfRule>
    <cfRule type="cellIs" dxfId="91" priority="64" stopIfTrue="1" operator="greaterThan">
      <formula>0</formula>
    </cfRule>
  </conditionalFormatting>
  <conditionalFormatting sqref="H56:J56">
    <cfRule type="cellIs" dxfId="90" priority="61" stopIfTrue="1" operator="lessThan">
      <formula>0</formula>
    </cfRule>
    <cfRule type="cellIs" dxfId="89" priority="62" stopIfTrue="1" operator="greaterThan">
      <formula>0</formula>
    </cfRule>
  </conditionalFormatting>
  <conditionalFormatting sqref="H55:J55">
    <cfRule type="cellIs" dxfId="88" priority="59" stopIfTrue="1" operator="lessThan">
      <formula>0</formula>
    </cfRule>
    <cfRule type="cellIs" dxfId="87" priority="60" stopIfTrue="1" operator="greaterThan">
      <formula>0</formula>
    </cfRule>
  </conditionalFormatting>
  <conditionalFormatting sqref="H54:J54">
    <cfRule type="cellIs" dxfId="86" priority="57" stopIfTrue="1" operator="lessThan">
      <formula>0</formula>
    </cfRule>
    <cfRule type="cellIs" dxfId="85" priority="58" stopIfTrue="1" operator="greaterThan">
      <formula>0</formula>
    </cfRule>
  </conditionalFormatting>
  <conditionalFormatting sqref="H53:J53">
    <cfRule type="cellIs" dxfId="84" priority="55" stopIfTrue="1" operator="lessThan">
      <formula>0</formula>
    </cfRule>
    <cfRule type="cellIs" dxfId="83" priority="56" stopIfTrue="1" operator="greaterThan">
      <formula>0</formula>
    </cfRule>
  </conditionalFormatting>
  <conditionalFormatting sqref="H52:J52">
    <cfRule type="cellIs" dxfId="82" priority="53" stopIfTrue="1" operator="lessThan">
      <formula>0</formula>
    </cfRule>
    <cfRule type="cellIs" dxfId="81" priority="54" stopIfTrue="1" operator="greaterThan">
      <formula>0</formula>
    </cfRule>
  </conditionalFormatting>
  <conditionalFormatting sqref="H51:J51">
    <cfRule type="cellIs" dxfId="80" priority="51" stopIfTrue="1" operator="lessThan">
      <formula>0</formula>
    </cfRule>
    <cfRule type="cellIs" dxfId="79" priority="52" stopIfTrue="1" operator="greaterThan">
      <formula>0</formula>
    </cfRule>
  </conditionalFormatting>
  <conditionalFormatting sqref="H50:J50">
    <cfRule type="cellIs" dxfId="78" priority="49" stopIfTrue="1" operator="lessThan">
      <formula>0</formula>
    </cfRule>
    <cfRule type="cellIs" dxfId="77" priority="50" stopIfTrue="1" operator="greaterThan">
      <formula>0</formula>
    </cfRule>
  </conditionalFormatting>
  <conditionalFormatting sqref="H49:J49">
    <cfRule type="cellIs" dxfId="76" priority="47" stopIfTrue="1" operator="lessThan">
      <formula>0</formula>
    </cfRule>
    <cfRule type="cellIs" dxfId="75" priority="48" stopIfTrue="1" operator="greaterThan">
      <formula>0</formula>
    </cfRule>
  </conditionalFormatting>
  <conditionalFormatting sqref="H48:J48">
    <cfRule type="cellIs" dxfId="74" priority="45" stopIfTrue="1" operator="lessThan">
      <formula>0</formula>
    </cfRule>
    <cfRule type="cellIs" dxfId="73" priority="46" stopIfTrue="1" operator="greaterThan">
      <formula>0</formula>
    </cfRule>
  </conditionalFormatting>
  <conditionalFormatting sqref="H47:J47">
    <cfRule type="cellIs" dxfId="72" priority="43" stopIfTrue="1" operator="lessThan">
      <formula>0</formula>
    </cfRule>
    <cfRule type="cellIs" dxfId="71" priority="44" stopIfTrue="1" operator="greaterThan">
      <formula>0</formula>
    </cfRule>
  </conditionalFormatting>
  <conditionalFormatting sqref="H44:J46">
    <cfRule type="cellIs" dxfId="70" priority="41" stopIfTrue="1" operator="lessThan">
      <formula>0</formula>
    </cfRule>
    <cfRule type="cellIs" dxfId="69" priority="42" stopIfTrue="1" operator="greaterThan">
      <formula>0</formula>
    </cfRule>
  </conditionalFormatting>
  <conditionalFormatting sqref="H42:J43">
    <cfRule type="cellIs" dxfId="68" priority="35" stopIfTrue="1" operator="lessThan">
      <formula>0</formula>
    </cfRule>
    <cfRule type="cellIs" dxfId="67" priority="36" stopIfTrue="1" operator="greaterThan">
      <formula>0</formula>
    </cfRule>
  </conditionalFormatting>
  <conditionalFormatting sqref="H41:J41">
    <cfRule type="cellIs" dxfId="66" priority="33" stopIfTrue="1" operator="lessThan">
      <formula>0</formula>
    </cfRule>
    <cfRule type="cellIs" dxfId="65" priority="34" stopIfTrue="1" operator="greaterThan">
      <formula>0</formula>
    </cfRule>
  </conditionalFormatting>
  <conditionalFormatting sqref="H40:J40">
    <cfRule type="cellIs" dxfId="64" priority="31" stopIfTrue="1" operator="lessThan">
      <formula>0</formula>
    </cfRule>
    <cfRule type="cellIs" dxfId="63" priority="32" stopIfTrue="1" operator="greaterThan">
      <formula>0</formula>
    </cfRule>
  </conditionalFormatting>
  <conditionalFormatting sqref="H39:J39">
    <cfRule type="cellIs" dxfId="62" priority="29" stopIfTrue="1" operator="lessThan">
      <formula>0</formula>
    </cfRule>
    <cfRule type="cellIs" dxfId="61" priority="30" stopIfTrue="1" operator="greaterThan">
      <formula>0</formula>
    </cfRule>
  </conditionalFormatting>
  <conditionalFormatting sqref="H36:J38">
    <cfRule type="cellIs" dxfId="60" priority="27" stopIfTrue="1" operator="lessThan">
      <formula>0</formula>
    </cfRule>
    <cfRule type="cellIs" dxfId="59" priority="28" stopIfTrue="1" operator="greaterThan">
      <formula>0</formula>
    </cfRule>
  </conditionalFormatting>
  <conditionalFormatting sqref="H31:J35">
    <cfRule type="cellIs" dxfId="58" priority="25" stopIfTrue="1" operator="lessThan">
      <formula>0</formula>
    </cfRule>
    <cfRule type="cellIs" dxfId="57" priority="26" stopIfTrue="1" operator="greaterThan">
      <formula>0</formula>
    </cfRule>
  </conditionalFormatting>
  <conditionalFormatting sqref="H28:J30">
    <cfRule type="cellIs" dxfId="56" priority="19" stopIfTrue="1" operator="lessThan">
      <formula>0</formula>
    </cfRule>
    <cfRule type="cellIs" dxfId="55" priority="20" stopIfTrue="1" operator="greaterThan">
      <formula>0</formula>
    </cfRule>
  </conditionalFormatting>
  <conditionalFormatting sqref="H27:J27">
    <cfRule type="cellIs" dxfId="54" priority="17" stopIfTrue="1" operator="lessThan">
      <formula>0</formula>
    </cfRule>
    <cfRule type="cellIs" dxfId="53" priority="18" stopIfTrue="1" operator="greaterThan">
      <formula>0</formula>
    </cfRule>
  </conditionalFormatting>
  <conditionalFormatting sqref="H25:J26">
    <cfRule type="cellIs" dxfId="52" priority="15" stopIfTrue="1" operator="lessThan">
      <formula>0</formula>
    </cfRule>
    <cfRule type="cellIs" dxfId="51" priority="16" stopIfTrue="1" operator="greaterThan">
      <formula>0</formula>
    </cfRule>
  </conditionalFormatting>
  <conditionalFormatting sqref="H24:J24">
    <cfRule type="cellIs" dxfId="50" priority="13" stopIfTrue="1" operator="lessThan">
      <formula>0</formula>
    </cfRule>
    <cfRule type="cellIs" dxfId="49" priority="14" stopIfTrue="1" operator="greaterThan">
      <formula>0</formula>
    </cfRule>
  </conditionalFormatting>
  <conditionalFormatting sqref="H23:J23">
    <cfRule type="cellIs" dxfId="48" priority="11" stopIfTrue="1" operator="lessThan">
      <formula>0</formula>
    </cfRule>
    <cfRule type="cellIs" dxfId="47" priority="12" stopIfTrue="1" operator="greaterThan">
      <formula>0</formula>
    </cfRule>
  </conditionalFormatting>
  <conditionalFormatting sqref="H22:J22">
    <cfRule type="cellIs" dxfId="46" priority="9" stopIfTrue="1" operator="lessThan">
      <formula>0</formula>
    </cfRule>
    <cfRule type="cellIs" dxfId="45" priority="10" stopIfTrue="1" operator="greaterThan">
      <formula>0</formula>
    </cfRule>
  </conditionalFormatting>
  <conditionalFormatting sqref="H9:J14">
    <cfRule type="cellIs" dxfId="44" priority="7" stopIfTrue="1" operator="lessThan">
      <formula>0</formula>
    </cfRule>
    <cfRule type="cellIs" dxfId="43" priority="8" stopIfTrue="1" operator="greaterThan">
      <formula>0</formula>
    </cfRule>
  </conditionalFormatting>
  <conditionalFormatting sqref="H20:J21">
    <cfRule type="cellIs" dxfId="42" priority="5" stopIfTrue="1" operator="lessThan">
      <formula>0</formula>
    </cfRule>
    <cfRule type="cellIs" dxfId="41" priority="6" stopIfTrue="1" operator="greaterThan">
      <formula>0</formula>
    </cfRule>
  </conditionalFormatting>
  <conditionalFormatting sqref="H16:J19">
    <cfRule type="cellIs" dxfId="40" priority="3" stopIfTrue="1" operator="lessThan">
      <formula>0</formula>
    </cfRule>
    <cfRule type="cellIs" dxfId="39" priority="4" stopIfTrue="1" operator="greaterThan">
      <formula>0</formula>
    </cfRule>
  </conditionalFormatting>
  <conditionalFormatting sqref="H15:J15">
    <cfRule type="cellIs" dxfId="38" priority="1" stopIfTrue="1" operator="lessThan">
      <formula>0</formula>
    </cfRule>
    <cfRule type="cellIs" dxfId="37" priority="2" stopIfTrue="1" operator="greaterThan">
      <formula>0</formula>
    </cfRule>
  </conditionalFormatting>
  <hyperlinks>
    <hyperlink ref="K1:L1" location="Übersicht!A1" display="zurück zur Überischt" xr:uid="{00000000-0004-0000-0B00-000000000000}"/>
    <hyperlink ref="A2" r:id="rId1" xr:uid="{00000000-0004-0000-0B00-000001000000}"/>
    <hyperlink ref="Q1:S1" location="Übersicht!A1" display="zurück zur Überischt" xr:uid="{00000000-0004-0000-0B00-000002000000}"/>
  </hyperlinks>
  <pageMargins left="0.78740157499999996" right="0.78740157499999996" top="0.984251969" bottom="0.984251969" header="0.4921259845" footer="0.4921259845"/>
  <pageSetup paperSize="9" orientation="portrait"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dimension ref="A1:O382"/>
  <sheetViews>
    <sheetView zoomScale="85" zoomScaleNormal="85" workbookViewId="0">
      <selection activeCell="D12" sqref="D12"/>
    </sheetView>
  </sheetViews>
  <sheetFormatPr baseColWidth="10" defaultColWidth="0" defaultRowHeight="13.8" x14ac:dyDescent="0.3"/>
  <cols>
    <col min="1" max="1" width="11.44140625" style="137" customWidth="1"/>
    <col min="2" max="2" width="23.88671875" style="29" customWidth="1"/>
    <col min="3" max="3" width="15.33203125" style="29" customWidth="1"/>
    <col min="4" max="4" width="28.44140625" style="30" customWidth="1"/>
    <col min="5" max="5" width="19.5546875" style="30" customWidth="1"/>
    <col min="6" max="14" width="11.44140625" style="30" customWidth="1"/>
    <col min="15" max="16384" width="0" style="30" hidden="1"/>
  </cols>
  <sheetData>
    <row r="1" spans="1:15" ht="25.8" x14ac:dyDescent="0.5">
      <c r="A1" s="28" t="s">
        <v>39</v>
      </c>
      <c r="L1" s="552" t="s">
        <v>268</v>
      </c>
      <c r="M1" s="552"/>
      <c r="N1" s="552"/>
      <c r="O1" s="552"/>
    </row>
    <row r="2" spans="1:15" ht="14.25" customHeight="1" x14ac:dyDescent="0.35">
      <c r="A2" s="32" t="s">
        <v>269</v>
      </c>
      <c r="F2" s="31"/>
      <c r="G2" s="31"/>
      <c r="H2" s="31"/>
    </row>
    <row r="3" spans="1:15" ht="14.25" customHeight="1" x14ac:dyDescent="0.3">
      <c r="A3" s="182"/>
    </row>
    <row r="4" spans="1:15" ht="14.25" customHeight="1" x14ac:dyDescent="0.3">
      <c r="A4" s="182"/>
    </row>
    <row r="5" spans="1:15" ht="27.6" x14ac:dyDescent="0.3">
      <c r="A5" s="183"/>
      <c r="B5" s="177" t="s">
        <v>523</v>
      </c>
      <c r="C5" s="177" t="s">
        <v>524</v>
      </c>
      <c r="D5" s="177" t="s">
        <v>525</v>
      </c>
      <c r="E5" s="177" t="s">
        <v>526</v>
      </c>
    </row>
    <row r="6" spans="1:15" x14ac:dyDescent="0.3">
      <c r="A6" s="30" t="s">
        <v>510</v>
      </c>
      <c r="B6" s="29">
        <f>MAX(B9:B381)</f>
        <v>89.6</v>
      </c>
      <c r="C6" s="29">
        <f t="shared" ref="C6:E6" si="0">MAX(C33:C381)</f>
        <v>95.2</v>
      </c>
      <c r="D6" s="29">
        <f t="shared" si="0"/>
        <v>77.7</v>
      </c>
      <c r="E6" s="29">
        <f t="shared" si="0"/>
        <v>29.699999999999996</v>
      </c>
    </row>
    <row r="7" spans="1:15" x14ac:dyDescent="0.3">
      <c r="A7" s="30" t="s">
        <v>511</v>
      </c>
      <c r="B7" s="29">
        <f>MIN(B9:B381)</f>
        <v>-63.9</v>
      </c>
      <c r="C7" s="29">
        <f t="shared" ref="C7:E7" si="1">MIN(C33:C381)</f>
        <v>-98.5</v>
      </c>
      <c r="D7" s="29">
        <f t="shared" si="1"/>
        <v>-58.2</v>
      </c>
      <c r="E7" s="29">
        <f t="shared" si="1"/>
        <v>-48.4</v>
      </c>
    </row>
    <row r="8" spans="1:15" s="73" customFormat="1" x14ac:dyDescent="0.3">
      <c r="A8" s="73" t="s">
        <v>512</v>
      </c>
      <c r="B8" s="178">
        <f>AVERAGE(B9:B381)</f>
        <v>22.541961852861043</v>
      </c>
      <c r="C8" s="178">
        <f t="shared" ref="C8:E8" si="2">AVERAGE(C33:C381)</f>
        <v>-7.3292263610315329</v>
      </c>
      <c r="D8" s="178">
        <f t="shared" si="2"/>
        <v>0.32758620689655182</v>
      </c>
      <c r="E8" s="178">
        <f t="shared" si="2"/>
        <v>-0.21752873563218386</v>
      </c>
    </row>
    <row r="9" spans="1:15" x14ac:dyDescent="0.3">
      <c r="A9" s="184">
        <v>44896</v>
      </c>
      <c r="C9" s="30"/>
      <c r="D9" s="38"/>
      <c r="E9" s="38"/>
    </row>
    <row r="10" spans="1:15" x14ac:dyDescent="0.3">
      <c r="A10" s="184">
        <v>44866</v>
      </c>
      <c r="C10" s="30"/>
      <c r="D10" s="38"/>
      <c r="E10" s="38"/>
    </row>
    <row r="11" spans="1:15" x14ac:dyDescent="0.3">
      <c r="A11" s="184">
        <v>44835</v>
      </c>
      <c r="C11" s="30"/>
      <c r="D11" s="38"/>
      <c r="E11" s="38"/>
    </row>
    <row r="12" spans="1:15" x14ac:dyDescent="0.3">
      <c r="A12" s="184">
        <v>44805</v>
      </c>
      <c r="C12" s="30"/>
      <c r="D12" s="38"/>
      <c r="E12" s="38"/>
    </row>
    <row r="13" spans="1:15" x14ac:dyDescent="0.3">
      <c r="A13" s="184">
        <v>44774</v>
      </c>
      <c r="C13" s="30"/>
      <c r="D13" s="38"/>
      <c r="E13" s="38"/>
    </row>
    <row r="14" spans="1:15" x14ac:dyDescent="0.3">
      <c r="A14" s="184">
        <v>44743</v>
      </c>
      <c r="C14" s="30"/>
      <c r="D14" s="38"/>
      <c r="E14" s="38"/>
    </row>
    <row r="15" spans="1:15" x14ac:dyDescent="0.3">
      <c r="A15" s="184">
        <v>44713</v>
      </c>
      <c r="B15" s="29">
        <v>-28</v>
      </c>
      <c r="C15" s="30">
        <v>-27.6</v>
      </c>
      <c r="D15" s="44">
        <f>B15-B16</f>
        <v>6.2999999999999972</v>
      </c>
      <c r="E15" s="44">
        <f>C15-C16</f>
        <v>8.8999999999999986</v>
      </c>
    </row>
    <row r="16" spans="1:15" x14ac:dyDescent="0.3">
      <c r="A16" s="184">
        <v>44682</v>
      </c>
      <c r="B16" s="29">
        <v>-34.299999999999997</v>
      </c>
      <c r="C16" s="30">
        <v>-36.5</v>
      </c>
      <c r="D16" s="44">
        <f>B16-B17</f>
        <v>6.7000000000000028</v>
      </c>
      <c r="E16" s="44">
        <f>C16-C17</f>
        <v>-5.6999999999999993</v>
      </c>
    </row>
    <row r="17" spans="1:5" x14ac:dyDescent="0.3">
      <c r="A17" s="184">
        <v>44652</v>
      </c>
      <c r="B17" s="29">
        <v>-41</v>
      </c>
      <c r="C17" s="30">
        <v>-30.8</v>
      </c>
      <c r="D17" s="44">
        <f t="shared" ref="D17:D80" si="3">B17-B18</f>
        <v>-1.7000000000000028</v>
      </c>
      <c r="E17" s="44">
        <f t="shared" ref="E17:E80" si="4">C17-C18</f>
        <v>-9.4000000000000021</v>
      </c>
    </row>
    <row r="18" spans="1:5" x14ac:dyDescent="0.3">
      <c r="A18" s="184">
        <v>44621</v>
      </c>
      <c r="B18" s="29">
        <v>-39.299999999999997</v>
      </c>
      <c r="C18" s="30">
        <v>-21.4</v>
      </c>
      <c r="D18" s="44">
        <f t="shared" si="3"/>
        <v>-93.6</v>
      </c>
      <c r="E18" s="44">
        <f t="shared" si="4"/>
        <v>-13.299999999999999</v>
      </c>
    </row>
    <row r="19" spans="1:5" x14ac:dyDescent="0.3">
      <c r="A19" s="184">
        <v>44593</v>
      </c>
      <c r="B19" s="30">
        <v>54.3</v>
      </c>
      <c r="C19" s="30">
        <v>-8.1</v>
      </c>
      <c r="D19" s="44">
        <f t="shared" si="3"/>
        <v>2.5999999999999943</v>
      </c>
      <c r="E19" s="44">
        <f t="shared" si="4"/>
        <v>2.0999999999999996</v>
      </c>
    </row>
    <row r="20" spans="1:5" x14ac:dyDescent="0.3">
      <c r="A20" s="184">
        <v>44562</v>
      </c>
      <c r="B20" s="30">
        <v>51.7</v>
      </c>
      <c r="C20" s="30">
        <v>-10.199999999999999</v>
      </c>
      <c r="D20" s="44">
        <f t="shared" si="3"/>
        <v>21.800000000000004</v>
      </c>
      <c r="E20" s="44">
        <f t="shared" si="4"/>
        <v>-2.7999999999999989</v>
      </c>
    </row>
    <row r="21" spans="1:5" x14ac:dyDescent="0.3">
      <c r="A21" s="184">
        <v>44531</v>
      </c>
      <c r="B21" s="30">
        <v>29.9</v>
      </c>
      <c r="C21" s="30">
        <v>-7.4</v>
      </c>
      <c r="D21" s="44">
        <f t="shared" si="3"/>
        <v>-1.8000000000000007</v>
      </c>
      <c r="E21" s="44">
        <f t="shared" si="4"/>
        <v>-19.899999999999999</v>
      </c>
    </row>
    <row r="22" spans="1:5" x14ac:dyDescent="0.3">
      <c r="A22" s="184">
        <v>44501</v>
      </c>
      <c r="B22" s="30">
        <v>31.7</v>
      </c>
      <c r="C22" s="30">
        <v>12.5</v>
      </c>
      <c r="D22" s="44">
        <f t="shared" si="3"/>
        <v>9.3999999999999986</v>
      </c>
      <c r="E22" s="44">
        <f t="shared" si="4"/>
        <v>-9.1000000000000014</v>
      </c>
    </row>
    <row r="23" spans="1:5" x14ac:dyDescent="0.3">
      <c r="A23" s="184">
        <v>44470</v>
      </c>
      <c r="B23" s="30">
        <v>22.3</v>
      </c>
      <c r="C23" s="30">
        <v>21.6</v>
      </c>
      <c r="D23" s="44">
        <f t="shared" si="3"/>
        <v>-4.1999999999999993</v>
      </c>
      <c r="E23" s="44">
        <f t="shared" si="4"/>
        <v>-10.299999999999997</v>
      </c>
    </row>
    <row r="24" spans="1:5" x14ac:dyDescent="0.3">
      <c r="A24" s="184">
        <v>44440</v>
      </c>
      <c r="B24" s="30">
        <v>26.5</v>
      </c>
      <c r="C24" s="30">
        <v>31.9</v>
      </c>
      <c r="D24" s="44">
        <f t="shared" si="3"/>
        <v>-13.899999999999999</v>
      </c>
      <c r="E24" s="44">
        <f t="shared" si="4"/>
        <v>2.5999999999999979</v>
      </c>
    </row>
    <row r="25" spans="1:5" x14ac:dyDescent="0.3">
      <c r="A25" s="184">
        <v>44409</v>
      </c>
      <c r="B25" s="30">
        <v>40.4</v>
      </c>
      <c r="C25" s="30">
        <v>29.3</v>
      </c>
      <c r="D25" s="44">
        <f t="shared" si="3"/>
        <v>-22.9</v>
      </c>
      <c r="E25" s="44">
        <f t="shared" si="4"/>
        <v>7.4000000000000021</v>
      </c>
    </row>
    <row r="26" spans="1:5" x14ac:dyDescent="0.3">
      <c r="A26" s="184">
        <v>44378</v>
      </c>
      <c r="B26" s="30">
        <v>63.3</v>
      </c>
      <c r="C26" s="30">
        <v>21.9</v>
      </c>
      <c r="D26" s="44">
        <f t="shared" si="3"/>
        <v>-16.5</v>
      </c>
      <c r="E26" s="44">
        <f t="shared" si="4"/>
        <v>31</v>
      </c>
    </row>
    <row r="27" spans="1:5" x14ac:dyDescent="0.3">
      <c r="A27" s="184">
        <v>44348</v>
      </c>
      <c r="B27" s="29">
        <v>79.8</v>
      </c>
      <c r="C27" s="29">
        <v>-9.1</v>
      </c>
      <c r="D27" s="44">
        <f t="shared" si="3"/>
        <v>-4.6000000000000085</v>
      </c>
      <c r="E27" s="44">
        <f t="shared" si="4"/>
        <v>31</v>
      </c>
    </row>
    <row r="28" spans="1:5" x14ac:dyDescent="0.3">
      <c r="A28" s="184">
        <v>44317</v>
      </c>
      <c r="B28" s="29">
        <v>84.4</v>
      </c>
      <c r="C28" s="29">
        <v>-40.1</v>
      </c>
      <c r="D28" s="44">
        <f t="shared" si="3"/>
        <v>13.700000000000003</v>
      </c>
      <c r="E28" s="44">
        <f t="shared" si="4"/>
        <v>8.6999999999999957</v>
      </c>
    </row>
    <row r="29" spans="1:5" x14ac:dyDescent="0.3">
      <c r="A29" s="184">
        <v>44287</v>
      </c>
      <c r="B29" s="30">
        <v>70.7</v>
      </c>
      <c r="C29" s="30">
        <v>-48.8</v>
      </c>
      <c r="D29" s="44">
        <f t="shared" si="3"/>
        <v>-5.8999999999999915</v>
      </c>
      <c r="E29" s="44">
        <f t="shared" si="4"/>
        <v>12.200000000000003</v>
      </c>
    </row>
    <row r="30" spans="1:5" x14ac:dyDescent="0.3">
      <c r="A30" s="184">
        <v>44256</v>
      </c>
      <c r="B30" s="29">
        <v>76.599999999999994</v>
      </c>
      <c r="C30" s="29">
        <v>-61</v>
      </c>
      <c r="D30" s="44">
        <f t="shared" si="3"/>
        <v>5.3999999999999915</v>
      </c>
      <c r="E30" s="44">
        <f t="shared" si="4"/>
        <v>6.2000000000000028</v>
      </c>
    </row>
    <row r="31" spans="1:5" x14ac:dyDescent="0.3">
      <c r="A31" s="184">
        <v>44228</v>
      </c>
      <c r="B31" s="30">
        <v>71.2</v>
      </c>
      <c r="C31" s="30">
        <v>-67.2</v>
      </c>
      <c r="D31" s="44">
        <f t="shared" si="3"/>
        <v>9.4000000000000057</v>
      </c>
      <c r="E31" s="44">
        <f t="shared" si="4"/>
        <v>-0.79999999999999716</v>
      </c>
    </row>
    <row r="32" spans="1:5" x14ac:dyDescent="0.3">
      <c r="A32" s="184">
        <v>44197</v>
      </c>
      <c r="B32" s="30">
        <v>61.8</v>
      </c>
      <c r="C32" s="30">
        <v>-66.400000000000006</v>
      </c>
      <c r="D32" s="44">
        <f t="shared" si="3"/>
        <v>6.7999999999999972</v>
      </c>
      <c r="E32" s="44">
        <f t="shared" si="4"/>
        <v>9.9999999999994316E-2</v>
      </c>
    </row>
    <row r="33" spans="1:5" x14ac:dyDescent="0.3">
      <c r="A33" s="184">
        <v>44166</v>
      </c>
      <c r="B33" s="30">
        <v>55</v>
      </c>
      <c r="C33" s="30">
        <v>-66.5</v>
      </c>
      <c r="D33" s="44">
        <f t="shared" si="3"/>
        <v>16</v>
      </c>
      <c r="E33" s="44">
        <f t="shared" si="4"/>
        <v>-2.2000000000000028</v>
      </c>
    </row>
    <row r="34" spans="1:5" x14ac:dyDescent="0.3">
      <c r="A34" s="184">
        <v>44136</v>
      </c>
      <c r="B34" s="30">
        <v>39</v>
      </c>
      <c r="C34" s="30">
        <v>-64.3</v>
      </c>
      <c r="D34" s="44">
        <f t="shared" si="3"/>
        <v>-17.100000000000001</v>
      </c>
      <c r="E34" s="44">
        <f t="shared" si="4"/>
        <v>-4.7999999999999972</v>
      </c>
    </row>
    <row r="35" spans="1:5" x14ac:dyDescent="0.3">
      <c r="A35" s="184">
        <v>44105</v>
      </c>
      <c r="B35" s="30">
        <v>56.1</v>
      </c>
      <c r="C35" s="30">
        <v>-59.5</v>
      </c>
      <c r="D35" s="44">
        <f t="shared" si="3"/>
        <v>-21.300000000000004</v>
      </c>
      <c r="E35" s="44">
        <f t="shared" si="4"/>
        <v>6.7000000000000028</v>
      </c>
    </row>
    <row r="36" spans="1:5" x14ac:dyDescent="0.3">
      <c r="A36" s="184">
        <v>44075</v>
      </c>
      <c r="B36" s="30">
        <v>77.400000000000006</v>
      </c>
      <c r="C36" s="30">
        <v>-66.2</v>
      </c>
      <c r="D36" s="44">
        <f t="shared" si="3"/>
        <v>5.9000000000000057</v>
      </c>
      <c r="E36" s="44">
        <f t="shared" si="4"/>
        <v>15.099999999999994</v>
      </c>
    </row>
    <row r="37" spans="1:5" x14ac:dyDescent="0.3">
      <c r="A37" s="184">
        <v>44044</v>
      </c>
      <c r="B37" s="30">
        <v>71.5</v>
      </c>
      <c r="C37" s="30">
        <v>-81.3</v>
      </c>
      <c r="D37" s="44">
        <f t="shared" si="3"/>
        <v>12.200000000000003</v>
      </c>
      <c r="E37" s="44">
        <f t="shared" si="4"/>
        <v>-0.39999999999999147</v>
      </c>
    </row>
    <row r="38" spans="1:5" x14ac:dyDescent="0.3">
      <c r="A38" s="184">
        <v>44013</v>
      </c>
      <c r="B38" s="30">
        <v>59.3</v>
      </c>
      <c r="C38" s="30">
        <v>-80.900000000000006</v>
      </c>
      <c r="D38" s="44">
        <f t="shared" si="3"/>
        <v>-4.1000000000000014</v>
      </c>
      <c r="E38" s="44">
        <f t="shared" si="4"/>
        <v>2.1999999999999886</v>
      </c>
    </row>
    <row r="39" spans="1:5" x14ac:dyDescent="0.3">
      <c r="A39" s="184">
        <v>43983</v>
      </c>
      <c r="B39" s="30">
        <v>63.4</v>
      </c>
      <c r="C39" s="30">
        <v>-83.1</v>
      </c>
      <c r="D39" s="44">
        <f t="shared" si="3"/>
        <v>12.399999999999999</v>
      </c>
      <c r="E39" s="44">
        <f t="shared" si="4"/>
        <v>10.400000000000006</v>
      </c>
    </row>
    <row r="40" spans="1:5" x14ac:dyDescent="0.3">
      <c r="A40" s="184">
        <v>43952</v>
      </c>
      <c r="B40" s="30">
        <v>51</v>
      </c>
      <c r="C40" s="30">
        <v>-93.5</v>
      </c>
      <c r="D40" s="44">
        <f t="shared" si="3"/>
        <v>22.8</v>
      </c>
      <c r="E40" s="44">
        <f t="shared" si="4"/>
        <v>-2</v>
      </c>
    </row>
    <row r="41" spans="1:5" x14ac:dyDescent="0.3">
      <c r="A41" s="184">
        <v>43922</v>
      </c>
      <c r="B41" s="30">
        <v>28.2</v>
      </c>
      <c r="C41" s="30">
        <v>-91.5</v>
      </c>
      <c r="D41" s="44">
        <f t="shared" si="3"/>
        <v>77.7</v>
      </c>
      <c r="E41" s="44">
        <f t="shared" si="4"/>
        <v>-48.4</v>
      </c>
    </row>
    <row r="42" spans="1:5" x14ac:dyDescent="0.3">
      <c r="A42" s="184">
        <v>43891</v>
      </c>
      <c r="B42" s="30">
        <v>-49.5</v>
      </c>
      <c r="C42" s="30">
        <v>-43.1</v>
      </c>
      <c r="D42" s="44">
        <f t="shared" si="3"/>
        <v>-58.2</v>
      </c>
      <c r="E42" s="44">
        <f t="shared" si="4"/>
        <v>-27.400000000000002</v>
      </c>
    </row>
    <row r="43" spans="1:5" x14ac:dyDescent="0.3">
      <c r="A43" s="184">
        <v>43862</v>
      </c>
      <c r="B43" s="30">
        <v>8.6999999999999993</v>
      </c>
      <c r="C43" s="30">
        <v>-15.7</v>
      </c>
      <c r="D43" s="44">
        <f t="shared" si="3"/>
        <v>-18</v>
      </c>
      <c r="E43" s="44">
        <f t="shared" si="4"/>
        <v>-6.1999999999999993</v>
      </c>
    </row>
    <row r="44" spans="1:5" x14ac:dyDescent="0.3">
      <c r="A44" s="184">
        <v>43831</v>
      </c>
      <c r="B44" s="30">
        <v>26.7</v>
      </c>
      <c r="C44" s="30">
        <v>-9.5</v>
      </c>
      <c r="D44" s="44">
        <f t="shared" si="3"/>
        <v>16</v>
      </c>
      <c r="E44" s="44">
        <f t="shared" si="4"/>
        <v>10.399999999999999</v>
      </c>
    </row>
    <row r="45" spans="1:5" x14ac:dyDescent="0.3">
      <c r="A45" s="184">
        <v>43800</v>
      </c>
      <c r="B45" s="30">
        <v>10.7</v>
      </c>
      <c r="C45" s="30">
        <v>-19.899999999999999</v>
      </c>
      <c r="D45" s="44">
        <f t="shared" si="3"/>
        <v>12.799999999999999</v>
      </c>
      <c r="E45" s="44">
        <f t="shared" si="4"/>
        <v>4.8000000000000007</v>
      </c>
    </row>
    <row r="46" spans="1:5" x14ac:dyDescent="0.3">
      <c r="A46" s="184">
        <v>43770</v>
      </c>
      <c r="B46" s="30">
        <v>-2.1</v>
      </c>
      <c r="C46" s="30">
        <v>-24.7</v>
      </c>
      <c r="D46" s="44">
        <f t="shared" si="3"/>
        <v>20.7</v>
      </c>
      <c r="E46" s="44">
        <f t="shared" si="4"/>
        <v>0.60000000000000142</v>
      </c>
    </row>
    <row r="47" spans="1:5" x14ac:dyDescent="0.3">
      <c r="A47" s="184">
        <v>43739</v>
      </c>
      <c r="B47" s="30">
        <v>-22.8</v>
      </c>
      <c r="C47" s="30">
        <v>-25.3</v>
      </c>
      <c r="D47" s="44">
        <f t="shared" si="3"/>
        <v>-0.30000000000000071</v>
      </c>
      <c r="E47" s="44">
        <f t="shared" si="4"/>
        <v>-5.4000000000000021</v>
      </c>
    </row>
    <row r="48" spans="1:5" x14ac:dyDescent="0.3">
      <c r="A48" s="184">
        <v>43709</v>
      </c>
      <c r="B48" s="30">
        <v>-22.5</v>
      </c>
      <c r="C48" s="30">
        <v>-19.899999999999999</v>
      </c>
      <c r="D48" s="44">
        <f t="shared" si="3"/>
        <v>21.6</v>
      </c>
      <c r="E48" s="44">
        <f t="shared" si="4"/>
        <v>-6.3999999999999986</v>
      </c>
    </row>
    <row r="49" spans="1:5" x14ac:dyDescent="0.3">
      <c r="A49" s="184">
        <v>43678</v>
      </c>
      <c r="B49" s="30">
        <v>-44.1</v>
      </c>
      <c r="C49" s="30">
        <v>-13.5</v>
      </c>
      <c r="D49" s="44">
        <f t="shared" si="3"/>
        <v>-19.600000000000001</v>
      </c>
      <c r="E49" s="44">
        <f t="shared" si="4"/>
        <v>-12.4</v>
      </c>
    </row>
    <row r="50" spans="1:5" x14ac:dyDescent="0.3">
      <c r="A50" s="184">
        <v>43647</v>
      </c>
      <c r="B50" s="30">
        <v>-24.5</v>
      </c>
      <c r="C50" s="30">
        <v>-1.1000000000000001</v>
      </c>
      <c r="D50" s="44">
        <f t="shared" si="3"/>
        <v>-3.3999999999999986</v>
      </c>
      <c r="E50" s="44">
        <f t="shared" si="4"/>
        <v>-8.9</v>
      </c>
    </row>
    <row r="51" spans="1:5" x14ac:dyDescent="0.3">
      <c r="A51" s="184">
        <v>43617</v>
      </c>
      <c r="B51" s="30">
        <v>-21.1</v>
      </c>
      <c r="C51" s="30">
        <v>7.8</v>
      </c>
      <c r="D51" s="44">
        <f t="shared" si="3"/>
        <v>-19</v>
      </c>
      <c r="E51" s="44">
        <f t="shared" si="4"/>
        <v>-0.39999999999999947</v>
      </c>
    </row>
    <row r="52" spans="1:5" x14ac:dyDescent="0.3">
      <c r="A52" s="184">
        <v>43586</v>
      </c>
      <c r="B52" s="30">
        <v>-2.1</v>
      </c>
      <c r="C52" s="30">
        <v>8.1999999999999993</v>
      </c>
      <c r="D52" s="44">
        <f t="shared" si="3"/>
        <v>-5.2</v>
      </c>
      <c r="E52" s="44">
        <f t="shared" si="4"/>
        <v>2.6999999999999993</v>
      </c>
    </row>
    <row r="53" spans="1:5" x14ac:dyDescent="0.3">
      <c r="A53" s="184">
        <v>43556</v>
      </c>
      <c r="B53" s="30">
        <v>3.1</v>
      </c>
      <c r="C53" s="30">
        <v>5.5</v>
      </c>
      <c r="D53" s="44">
        <f t="shared" si="3"/>
        <v>6.7</v>
      </c>
      <c r="E53" s="44">
        <f t="shared" si="4"/>
        <v>-5.6</v>
      </c>
    </row>
    <row r="54" spans="1:5" x14ac:dyDescent="0.3">
      <c r="A54" s="184">
        <v>43525</v>
      </c>
      <c r="B54" s="30">
        <v>-3.6</v>
      </c>
      <c r="C54" s="30">
        <v>11.1</v>
      </c>
      <c r="D54" s="44">
        <f t="shared" si="3"/>
        <v>9.8000000000000007</v>
      </c>
      <c r="E54" s="44">
        <f t="shared" si="4"/>
        <v>-3.9000000000000004</v>
      </c>
    </row>
    <row r="55" spans="1:5" x14ac:dyDescent="0.3">
      <c r="A55" s="184">
        <v>43497</v>
      </c>
      <c r="B55" s="30">
        <v>-13.4</v>
      </c>
      <c r="C55" s="30">
        <v>15</v>
      </c>
      <c r="D55" s="44">
        <f t="shared" si="3"/>
        <v>1.5999999999999996</v>
      </c>
      <c r="E55" s="44">
        <f t="shared" si="4"/>
        <v>-12.600000000000001</v>
      </c>
    </row>
    <row r="56" spans="1:5" x14ac:dyDescent="0.3">
      <c r="A56" s="184">
        <v>43466</v>
      </c>
      <c r="B56" s="30">
        <v>-15</v>
      </c>
      <c r="C56" s="30">
        <v>27.6</v>
      </c>
      <c r="D56" s="44">
        <f t="shared" si="3"/>
        <v>2.5</v>
      </c>
      <c r="E56" s="44">
        <f t="shared" si="4"/>
        <v>-17.699999999999996</v>
      </c>
    </row>
    <row r="57" spans="1:5" x14ac:dyDescent="0.3">
      <c r="A57" s="184">
        <v>43435</v>
      </c>
      <c r="B57" s="30">
        <v>-17.5</v>
      </c>
      <c r="C57" s="30">
        <v>45.3</v>
      </c>
      <c r="D57" s="44">
        <f t="shared" si="3"/>
        <v>6.6000000000000014</v>
      </c>
      <c r="E57" s="44">
        <f t="shared" si="4"/>
        <v>-12.900000000000006</v>
      </c>
    </row>
    <row r="58" spans="1:5" x14ac:dyDescent="0.3">
      <c r="A58" s="184">
        <v>43405</v>
      </c>
      <c r="B58" s="30">
        <v>-24.1</v>
      </c>
      <c r="C58" s="30">
        <v>58.2</v>
      </c>
      <c r="D58" s="44">
        <f t="shared" si="3"/>
        <v>0.59999999999999787</v>
      </c>
      <c r="E58" s="44">
        <f t="shared" si="4"/>
        <v>-11.899999999999991</v>
      </c>
    </row>
    <row r="59" spans="1:5" x14ac:dyDescent="0.3">
      <c r="A59" s="184">
        <v>43374</v>
      </c>
      <c r="B59" s="30">
        <v>-24.7</v>
      </c>
      <c r="C59" s="30">
        <v>70.099999999999994</v>
      </c>
      <c r="D59" s="44">
        <f t="shared" si="3"/>
        <v>-14.1</v>
      </c>
      <c r="E59" s="44">
        <f t="shared" si="4"/>
        <v>-5.9000000000000057</v>
      </c>
    </row>
    <row r="60" spans="1:5" x14ac:dyDescent="0.3">
      <c r="A60" s="184">
        <v>43344</v>
      </c>
      <c r="B60" s="30">
        <v>-10.6</v>
      </c>
      <c r="C60" s="30">
        <v>76</v>
      </c>
      <c r="D60" s="44">
        <f t="shared" si="3"/>
        <v>3.0999999999999996</v>
      </c>
      <c r="E60" s="44">
        <f t="shared" si="4"/>
        <v>3.4000000000000057</v>
      </c>
    </row>
    <row r="61" spans="1:5" x14ac:dyDescent="0.3">
      <c r="A61" s="184">
        <v>43313</v>
      </c>
      <c r="B61" s="30">
        <v>-13.7</v>
      </c>
      <c r="C61" s="30">
        <v>72.599999999999994</v>
      </c>
      <c r="D61" s="44">
        <f t="shared" si="3"/>
        <v>11</v>
      </c>
      <c r="E61" s="44">
        <f t="shared" si="4"/>
        <v>0.19999999999998863</v>
      </c>
    </row>
    <row r="62" spans="1:5" x14ac:dyDescent="0.3">
      <c r="A62" s="184">
        <v>43282</v>
      </c>
      <c r="B62" s="30">
        <v>-24.7</v>
      </c>
      <c r="C62" s="30">
        <v>72.400000000000006</v>
      </c>
      <c r="D62" s="44">
        <f t="shared" si="3"/>
        <v>-8.5999999999999979</v>
      </c>
      <c r="E62" s="44">
        <f t="shared" si="4"/>
        <v>-8.1999999999999886</v>
      </c>
    </row>
    <row r="63" spans="1:5" x14ac:dyDescent="0.3">
      <c r="A63" s="184">
        <v>43252</v>
      </c>
      <c r="B63" s="30">
        <v>-16.100000000000001</v>
      </c>
      <c r="C63" s="30">
        <v>80.599999999999994</v>
      </c>
      <c r="D63" s="44">
        <f t="shared" si="3"/>
        <v>-7.9000000000000021</v>
      </c>
      <c r="E63" s="44">
        <f t="shared" si="4"/>
        <v>-6.8000000000000114</v>
      </c>
    </row>
    <row r="64" spans="1:5" x14ac:dyDescent="0.3">
      <c r="A64" s="184">
        <v>43221</v>
      </c>
      <c r="B64" s="30">
        <v>-8.1999999999999993</v>
      </c>
      <c r="C64" s="30">
        <v>87.4</v>
      </c>
      <c r="D64" s="44">
        <f t="shared" si="3"/>
        <v>0</v>
      </c>
      <c r="E64" s="44">
        <f t="shared" si="4"/>
        <v>-0.5</v>
      </c>
    </row>
    <row r="65" spans="1:5" x14ac:dyDescent="0.3">
      <c r="A65" s="184">
        <v>43191</v>
      </c>
      <c r="B65" s="30">
        <v>-8.1999999999999993</v>
      </c>
      <c r="C65" s="30">
        <v>87.9</v>
      </c>
      <c r="D65" s="44">
        <f t="shared" si="3"/>
        <v>-13.299999999999999</v>
      </c>
      <c r="E65" s="44">
        <f t="shared" si="4"/>
        <v>-2.7999999999999972</v>
      </c>
    </row>
    <row r="66" spans="1:5" x14ac:dyDescent="0.3">
      <c r="A66" s="184">
        <v>43160</v>
      </c>
      <c r="B66" s="30">
        <v>5.0999999999999996</v>
      </c>
      <c r="C66" s="30">
        <v>90.7</v>
      </c>
      <c r="D66" s="44">
        <f t="shared" si="3"/>
        <v>-12.700000000000001</v>
      </c>
      <c r="E66" s="44">
        <f t="shared" si="4"/>
        <v>-1.5999999999999943</v>
      </c>
    </row>
    <row r="67" spans="1:5" x14ac:dyDescent="0.3">
      <c r="A67" s="184">
        <v>43132</v>
      </c>
      <c r="B67" s="30">
        <v>17.8</v>
      </c>
      <c r="C67" s="30">
        <v>92.3</v>
      </c>
      <c r="D67" s="44">
        <f t="shared" si="3"/>
        <v>-2.5999999999999979</v>
      </c>
      <c r="E67" s="44">
        <f t="shared" si="4"/>
        <v>-2.9000000000000057</v>
      </c>
    </row>
    <row r="68" spans="1:5" x14ac:dyDescent="0.3">
      <c r="A68" s="184">
        <v>43101</v>
      </c>
      <c r="B68" s="30">
        <v>20.399999999999999</v>
      </c>
      <c r="C68" s="30">
        <v>95.2</v>
      </c>
      <c r="D68" s="44">
        <f t="shared" si="3"/>
        <v>3</v>
      </c>
      <c r="E68" s="44">
        <f t="shared" si="4"/>
        <v>5.9000000000000057</v>
      </c>
    </row>
    <row r="69" spans="1:5" x14ac:dyDescent="0.3">
      <c r="A69" s="184">
        <v>43070</v>
      </c>
      <c r="B69" s="30">
        <v>17.399999999999999</v>
      </c>
      <c r="C69" s="30">
        <v>89.3</v>
      </c>
      <c r="D69" s="44">
        <f t="shared" si="3"/>
        <v>-1.3000000000000007</v>
      </c>
      <c r="E69" s="44">
        <f t="shared" si="4"/>
        <v>0.5</v>
      </c>
    </row>
    <row r="70" spans="1:5" x14ac:dyDescent="0.3">
      <c r="A70" s="184">
        <v>43040</v>
      </c>
      <c r="B70" s="30">
        <v>18.7</v>
      </c>
      <c r="C70" s="30">
        <v>88.8</v>
      </c>
      <c r="D70" s="44">
        <f t="shared" si="3"/>
        <v>1.0999999999999979</v>
      </c>
      <c r="E70" s="44">
        <f t="shared" si="4"/>
        <v>1.7999999999999972</v>
      </c>
    </row>
    <row r="71" spans="1:5" x14ac:dyDescent="0.3">
      <c r="A71" s="184">
        <v>43009</v>
      </c>
      <c r="B71" s="30">
        <v>17.600000000000001</v>
      </c>
      <c r="C71" s="30">
        <v>87</v>
      </c>
      <c r="D71" s="44">
        <f t="shared" si="3"/>
        <v>0.60000000000000142</v>
      </c>
      <c r="E71" s="44">
        <f t="shared" si="4"/>
        <v>-0.90000000000000568</v>
      </c>
    </row>
    <row r="72" spans="1:5" x14ac:dyDescent="0.3">
      <c r="A72" s="184">
        <v>42979</v>
      </c>
      <c r="B72" s="30">
        <v>17</v>
      </c>
      <c r="C72" s="30">
        <v>87.9</v>
      </c>
      <c r="D72" s="44">
        <f t="shared" si="3"/>
        <v>7</v>
      </c>
      <c r="E72" s="44">
        <f t="shared" si="4"/>
        <v>1.2000000000000028</v>
      </c>
    </row>
    <row r="73" spans="1:5" x14ac:dyDescent="0.3">
      <c r="A73" s="184">
        <v>42948</v>
      </c>
      <c r="B73" s="30">
        <v>10</v>
      </c>
      <c r="C73" s="30">
        <v>86.7</v>
      </c>
      <c r="D73" s="44">
        <f t="shared" si="3"/>
        <v>-7.5</v>
      </c>
      <c r="E73" s="44">
        <f t="shared" si="4"/>
        <v>0.29999999999999716</v>
      </c>
    </row>
    <row r="74" spans="1:5" x14ac:dyDescent="0.3">
      <c r="A74" s="184">
        <v>42917</v>
      </c>
      <c r="B74" s="30">
        <v>17.5</v>
      </c>
      <c r="C74" s="30">
        <v>86.4</v>
      </c>
      <c r="D74" s="44">
        <f t="shared" si="3"/>
        <v>-1.1000000000000014</v>
      </c>
      <c r="E74" s="44">
        <f t="shared" si="4"/>
        <v>-1.5999999999999943</v>
      </c>
    </row>
    <row r="75" spans="1:5" x14ac:dyDescent="0.3">
      <c r="A75" s="184">
        <v>42887</v>
      </c>
      <c r="B75" s="30">
        <v>18.600000000000001</v>
      </c>
      <c r="C75" s="30">
        <v>88</v>
      </c>
      <c r="D75" s="44">
        <f t="shared" si="3"/>
        <v>-2</v>
      </c>
      <c r="E75" s="44">
        <f t="shared" si="4"/>
        <v>4.0999999999999943</v>
      </c>
    </row>
    <row r="76" spans="1:5" x14ac:dyDescent="0.3">
      <c r="A76" s="184">
        <v>42856</v>
      </c>
      <c r="B76" s="30">
        <v>20.6</v>
      </c>
      <c r="C76" s="30">
        <v>83.9</v>
      </c>
      <c r="D76" s="44">
        <f t="shared" si="3"/>
        <v>1.1000000000000014</v>
      </c>
      <c r="E76" s="44">
        <f t="shared" si="4"/>
        <v>3.8000000000000114</v>
      </c>
    </row>
    <row r="77" spans="1:5" x14ac:dyDescent="0.3">
      <c r="A77" s="184">
        <v>42826</v>
      </c>
      <c r="B77" s="30">
        <v>19.5</v>
      </c>
      <c r="C77" s="30">
        <v>80.099999999999994</v>
      </c>
      <c r="D77" s="44">
        <f t="shared" si="3"/>
        <v>6.6999999999999993</v>
      </c>
      <c r="E77" s="44">
        <f t="shared" si="4"/>
        <v>2.7999999999999972</v>
      </c>
    </row>
    <row r="78" spans="1:5" x14ac:dyDescent="0.3">
      <c r="A78" s="184">
        <v>42795</v>
      </c>
      <c r="B78" s="30">
        <v>12.8</v>
      </c>
      <c r="C78" s="30">
        <v>77.3</v>
      </c>
      <c r="D78" s="44">
        <f t="shared" si="3"/>
        <v>2.4000000000000004</v>
      </c>
      <c r="E78" s="44">
        <f t="shared" si="4"/>
        <v>0.89999999999999147</v>
      </c>
    </row>
    <row r="79" spans="1:5" x14ac:dyDescent="0.3">
      <c r="A79" s="184">
        <v>42767</v>
      </c>
      <c r="B79" s="30">
        <v>10.4</v>
      </c>
      <c r="C79" s="30">
        <v>76.400000000000006</v>
      </c>
      <c r="D79" s="44">
        <f t="shared" si="3"/>
        <v>-6.2000000000000011</v>
      </c>
      <c r="E79" s="44">
        <f t="shared" si="4"/>
        <v>-0.89999999999999147</v>
      </c>
    </row>
    <row r="80" spans="1:5" x14ac:dyDescent="0.3">
      <c r="A80" s="184">
        <v>42736</v>
      </c>
      <c r="B80" s="30">
        <v>16.600000000000001</v>
      </c>
      <c r="C80" s="30">
        <v>77.3</v>
      </c>
      <c r="D80" s="44">
        <f t="shared" si="3"/>
        <v>2.8000000000000007</v>
      </c>
      <c r="E80" s="44">
        <f t="shared" si="4"/>
        <v>13.799999999999997</v>
      </c>
    </row>
    <row r="81" spans="1:5" x14ac:dyDescent="0.3">
      <c r="A81" s="184">
        <v>42705</v>
      </c>
      <c r="B81" s="30">
        <v>13.8</v>
      </c>
      <c r="C81" s="30">
        <v>63.5</v>
      </c>
      <c r="D81" s="44">
        <f t="shared" ref="D81:D144" si="5">B81-B82</f>
        <v>0</v>
      </c>
      <c r="E81" s="44">
        <f t="shared" ref="E81:E144" si="6">C81-C82</f>
        <v>4.7000000000000028</v>
      </c>
    </row>
    <row r="82" spans="1:5" x14ac:dyDescent="0.3">
      <c r="A82" s="184">
        <v>42675</v>
      </c>
      <c r="B82" s="30">
        <v>13.8</v>
      </c>
      <c r="C82" s="30">
        <v>58.8</v>
      </c>
      <c r="D82" s="44">
        <f t="shared" si="5"/>
        <v>7.6000000000000005</v>
      </c>
      <c r="E82" s="44">
        <f t="shared" si="6"/>
        <v>-0.70000000000000284</v>
      </c>
    </row>
    <row r="83" spans="1:5" x14ac:dyDescent="0.3">
      <c r="A83" s="184">
        <v>42644</v>
      </c>
      <c r="B83" s="30">
        <v>6.2</v>
      </c>
      <c r="C83" s="30">
        <v>59.5</v>
      </c>
      <c r="D83" s="44">
        <f t="shared" si="5"/>
        <v>5.7</v>
      </c>
      <c r="E83" s="44">
        <f t="shared" si="6"/>
        <v>4.3999999999999986</v>
      </c>
    </row>
    <row r="84" spans="1:5" x14ac:dyDescent="0.3">
      <c r="A84" s="184">
        <v>42614</v>
      </c>
      <c r="B84" s="30">
        <v>0.5</v>
      </c>
      <c r="C84" s="30">
        <v>55.1</v>
      </c>
      <c r="D84" s="44">
        <f t="shared" si="5"/>
        <v>0</v>
      </c>
      <c r="E84" s="44">
        <f t="shared" si="6"/>
        <v>-2.5</v>
      </c>
    </row>
    <row r="85" spans="1:5" x14ac:dyDescent="0.3">
      <c r="A85" s="184">
        <v>42583</v>
      </c>
      <c r="B85" s="30">
        <v>0.5</v>
      </c>
      <c r="C85" s="30">
        <v>57.6</v>
      </c>
      <c r="D85" s="44">
        <f t="shared" si="5"/>
        <v>7.3</v>
      </c>
      <c r="E85" s="44">
        <f t="shared" si="6"/>
        <v>7.8000000000000043</v>
      </c>
    </row>
    <row r="86" spans="1:5" x14ac:dyDescent="0.3">
      <c r="A86" s="184">
        <v>42552</v>
      </c>
      <c r="B86" s="30">
        <v>-6.8</v>
      </c>
      <c r="C86" s="30">
        <v>49.8</v>
      </c>
      <c r="D86" s="44">
        <f t="shared" si="5"/>
        <v>-26</v>
      </c>
      <c r="E86" s="44">
        <f t="shared" si="6"/>
        <v>-4.7000000000000028</v>
      </c>
    </row>
    <row r="87" spans="1:5" x14ac:dyDescent="0.3">
      <c r="A87" s="184">
        <v>42522</v>
      </c>
      <c r="B87" s="30">
        <v>19.2</v>
      </c>
      <c r="C87" s="30">
        <v>54.5</v>
      </c>
      <c r="D87" s="44">
        <f t="shared" si="5"/>
        <v>12.799999999999999</v>
      </c>
      <c r="E87" s="44">
        <f t="shared" si="6"/>
        <v>1.3999999999999986</v>
      </c>
    </row>
    <row r="88" spans="1:5" x14ac:dyDescent="0.3">
      <c r="A88" s="184">
        <v>42491</v>
      </c>
      <c r="B88" s="30">
        <v>6.4</v>
      </c>
      <c r="C88" s="30">
        <v>53.1</v>
      </c>
      <c r="D88" s="44">
        <f t="shared" si="5"/>
        <v>-4.7999999999999989</v>
      </c>
      <c r="E88" s="44">
        <f t="shared" si="6"/>
        <v>5.3999999999999986</v>
      </c>
    </row>
    <row r="89" spans="1:5" x14ac:dyDescent="0.3">
      <c r="A89" s="184">
        <v>42461</v>
      </c>
      <c r="B89" s="30">
        <v>11.2</v>
      </c>
      <c r="C89" s="30">
        <v>47.7</v>
      </c>
      <c r="D89" s="44">
        <f t="shared" si="5"/>
        <v>6.8999999999999995</v>
      </c>
      <c r="E89" s="44">
        <f t="shared" si="6"/>
        <v>-3</v>
      </c>
    </row>
    <row r="90" spans="1:5" x14ac:dyDescent="0.3">
      <c r="A90" s="184">
        <v>42430</v>
      </c>
      <c r="B90" s="30">
        <v>4.3</v>
      </c>
      <c r="C90" s="30">
        <v>50.7</v>
      </c>
      <c r="D90" s="44">
        <f t="shared" si="5"/>
        <v>3.3</v>
      </c>
      <c r="E90" s="44">
        <f t="shared" si="6"/>
        <v>-1.5999999999999943</v>
      </c>
    </row>
    <row r="91" spans="1:5" x14ac:dyDescent="0.3">
      <c r="A91" s="184">
        <v>42401</v>
      </c>
      <c r="B91" s="30">
        <v>1</v>
      </c>
      <c r="C91" s="30">
        <v>52.3</v>
      </c>
      <c r="D91" s="44">
        <f t="shared" si="5"/>
        <v>-9.1999999999999993</v>
      </c>
      <c r="E91" s="44">
        <f t="shared" si="6"/>
        <v>-7.4000000000000057</v>
      </c>
    </row>
    <row r="92" spans="1:5" x14ac:dyDescent="0.3">
      <c r="A92" s="184">
        <v>42370</v>
      </c>
      <c r="B92" s="30">
        <v>10.199999999999999</v>
      </c>
      <c r="C92" s="30">
        <v>59.7</v>
      </c>
      <c r="D92" s="44">
        <f t="shared" si="5"/>
        <v>-5.9000000000000021</v>
      </c>
      <c r="E92" s="44">
        <f t="shared" si="6"/>
        <v>4.7000000000000028</v>
      </c>
    </row>
    <row r="93" spans="1:5" x14ac:dyDescent="0.3">
      <c r="A93" s="184">
        <v>42339</v>
      </c>
      <c r="B93" s="30">
        <v>16.100000000000001</v>
      </c>
      <c r="C93" s="30">
        <v>55</v>
      </c>
      <c r="D93" s="44">
        <f t="shared" si="5"/>
        <v>5.7000000000000011</v>
      </c>
      <c r="E93" s="44">
        <f t="shared" si="6"/>
        <v>0.60000000000000142</v>
      </c>
    </row>
    <row r="94" spans="1:5" x14ac:dyDescent="0.3">
      <c r="A94" s="184">
        <v>42309</v>
      </c>
      <c r="B94" s="30">
        <v>10.4</v>
      </c>
      <c r="C94" s="30">
        <v>54.4</v>
      </c>
      <c r="D94" s="44">
        <f t="shared" si="5"/>
        <v>8.5</v>
      </c>
      <c r="E94" s="44">
        <f t="shared" si="6"/>
        <v>-0.80000000000000426</v>
      </c>
    </row>
    <row r="95" spans="1:5" x14ac:dyDescent="0.3">
      <c r="A95" s="184">
        <v>42278</v>
      </c>
      <c r="B95" s="30">
        <v>1.9</v>
      </c>
      <c r="C95" s="30">
        <v>55.2</v>
      </c>
      <c r="D95" s="44">
        <f t="shared" si="5"/>
        <v>-10.199999999999999</v>
      </c>
      <c r="E95" s="44">
        <f t="shared" si="6"/>
        <v>-12.299999999999997</v>
      </c>
    </row>
    <row r="96" spans="1:5" x14ac:dyDescent="0.3">
      <c r="A96" s="184">
        <v>42248</v>
      </c>
      <c r="B96" s="30">
        <v>12.1</v>
      </c>
      <c r="C96" s="30">
        <v>67.5</v>
      </c>
      <c r="D96" s="44">
        <f t="shared" si="5"/>
        <v>-12.9</v>
      </c>
      <c r="E96" s="44">
        <f t="shared" si="6"/>
        <v>1.7999999999999972</v>
      </c>
    </row>
    <row r="97" spans="1:5" x14ac:dyDescent="0.3">
      <c r="A97" s="184">
        <v>42217</v>
      </c>
      <c r="B97" s="30">
        <v>25</v>
      </c>
      <c r="C97" s="30">
        <v>65.7</v>
      </c>
      <c r="D97" s="44">
        <f t="shared" si="5"/>
        <v>-4.6999999999999993</v>
      </c>
      <c r="E97" s="44">
        <f t="shared" si="6"/>
        <v>1.8000000000000043</v>
      </c>
    </row>
    <row r="98" spans="1:5" x14ac:dyDescent="0.3">
      <c r="A98" s="184">
        <v>42186</v>
      </c>
      <c r="B98" s="30">
        <v>29.7</v>
      </c>
      <c r="C98" s="30">
        <v>63.9</v>
      </c>
      <c r="D98" s="44">
        <f t="shared" si="5"/>
        <v>-1.8000000000000007</v>
      </c>
      <c r="E98" s="44">
        <f t="shared" si="6"/>
        <v>1</v>
      </c>
    </row>
    <row r="99" spans="1:5" x14ac:dyDescent="0.3">
      <c r="A99" s="184">
        <v>42156</v>
      </c>
      <c r="B99" s="30">
        <v>31.5</v>
      </c>
      <c r="C99" s="30">
        <v>62.9</v>
      </c>
      <c r="D99" s="44">
        <f t="shared" si="5"/>
        <v>-10.399999999999999</v>
      </c>
      <c r="E99" s="44">
        <f t="shared" si="6"/>
        <v>-2.8000000000000043</v>
      </c>
    </row>
    <row r="100" spans="1:5" x14ac:dyDescent="0.3">
      <c r="A100" s="184">
        <v>42125</v>
      </c>
      <c r="B100" s="30">
        <v>41.9</v>
      </c>
      <c r="C100" s="30">
        <v>65.7</v>
      </c>
      <c r="D100" s="44">
        <f t="shared" si="5"/>
        <v>-11.399999999999999</v>
      </c>
      <c r="E100" s="44">
        <f t="shared" si="6"/>
        <v>-4.5</v>
      </c>
    </row>
    <row r="101" spans="1:5" x14ac:dyDescent="0.3">
      <c r="A101" s="184">
        <v>42095</v>
      </c>
      <c r="B101" s="30">
        <v>53.3</v>
      </c>
      <c r="C101" s="30">
        <v>70.2</v>
      </c>
      <c r="D101" s="44">
        <f t="shared" si="5"/>
        <v>-1.5</v>
      </c>
      <c r="E101" s="44">
        <f t="shared" si="6"/>
        <v>15.100000000000001</v>
      </c>
    </row>
    <row r="102" spans="1:5" x14ac:dyDescent="0.3">
      <c r="A102" s="184">
        <v>42064</v>
      </c>
      <c r="B102" s="30">
        <v>54.8</v>
      </c>
      <c r="C102" s="30">
        <v>55.1</v>
      </c>
      <c r="D102" s="44">
        <f t="shared" si="5"/>
        <v>1.7999999999999972</v>
      </c>
      <c r="E102" s="44">
        <f t="shared" si="6"/>
        <v>9.6000000000000014</v>
      </c>
    </row>
    <row r="103" spans="1:5" x14ac:dyDescent="0.3">
      <c r="A103" s="184">
        <v>42036</v>
      </c>
      <c r="B103" s="30">
        <v>53</v>
      </c>
      <c r="C103" s="30">
        <v>45.5</v>
      </c>
      <c r="D103" s="44">
        <f t="shared" si="5"/>
        <v>4.6000000000000014</v>
      </c>
      <c r="E103" s="44">
        <f t="shared" si="6"/>
        <v>23.1</v>
      </c>
    </row>
    <row r="104" spans="1:5" x14ac:dyDescent="0.3">
      <c r="A104" s="184">
        <v>42005</v>
      </c>
      <c r="B104" s="30">
        <v>48.4</v>
      </c>
      <c r="C104" s="30">
        <v>22.4</v>
      </c>
      <c r="D104" s="44">
        <f t="shared" si="5"/>
        <v>13.5</v>
      </c>
      <c r="E104" s="44">
        <f t="shared" si="6"/>
        <v>12.399999999999999</v>
      </c>
    </row>
    <row r="105" spans="1:5" x14ac:dyDescent="0.3">
      <c r="A105" s="184">
        <v>41974</v>
      </c>
      <c r="B105" s="30">
        <v>34.9</v>
      </c>
      <c r="C105" s="30">
        <v>10</v>
      </c>
      <c r="D105" s="44">
        <f t="shared" si="5"/>
        <v>23.4</v>
      </c>
      <c r="E105" s="44">
        <f t="shared" si="6"/>
        <v>6.7</v>
      </c>
    </row>
    <row r="106" spans="1:5" x14ac:dyDescent="0.3">
      <c r="A106" s="184">
        <v>41944</v>
      </c>
      <c r="B106" s="30">
        <v>11.5</v>
      </c>
      <c r="C106" s="30">
        <v>3.3</v>
      </c>
      <c r="D106" s="44">
        <f t="shared" si="5"/>
        <v>15.1</v>
      </c>
      <c r="E106" s="44">
        <f t="shared" si="6"/>
        <v>9.9999999999999645E-2</v>
      </c>
    </row>
    <row r="107" spans="1:5" x14ac:dyDescent="0.3">
      <c r="A107" s="184">
        <v>41913</v>
      </c>
      <c r="B107" s="30">
        <v>-3.6</v>
      </c>
      <c r="C107" s="30">
        <v>3.2</v>
      </c>
      <c r="D107" s="44">
        <f t="shared" si="5"/>
        <v>-10.5</v>
      </c>
      <c r="E107" s="44">
        <f t="shared" si="6"/>
        <v>-22.2</v>
      </c>
    </row>
    <row r="108" spans="1:5" x14ac:dyDescent="0.3">
      <c r="A108" s="184">
        <v>41883</v>
      </c>
      <c r="B108" s="30">
        <v>6.9</v>
      </c>
      <c r="C108" s="30">
        <v>25.4</v>
      </c>
      <c r="D108" s="44">
        <f t="shared" si="5"/>
        <v>-1.6999999999999993</v>
      </c>
      <c r="E108" s="44">
        <f t="shared" si="6"/>
        <v>-18.899999999999999</v>
      </c>
    </row>
    <row r="109" spans="1:5" x14ac:dyDescent="0.3">
      <c r="A109" s="184">
        <v>41852</v>
      </c>
      <c r="B109" s="30">
        <v>8.6</v>
      </c>
      <c r="C109" s="30">
        <v>44.3</v>
      </c>
      <c r="D109" s="44">
        <f t="shared" si="5"/>
        <v>-18.5</v>
      </c>
      <c r="E109" s="44">
        <f t="shared" si="6"/>
        <v>-17.5</v>
      </c>
    </row>
    <row r="110" spans="1:5" x14ac:dyDescent="0.3">
      <c r="A110" s="184">
        <v>41821</v>
      </c>
      <c r="B110" s="30">
        <v>27.1</v>
      </c>
      <c r="C110" s="30">
        <v>61.8</v>
      </c>
      <c r="D110" s="44">
        <f t="shared" si="5"/>
        <v>-2.6999999999999993</v>
      </c>
      <c r="E110" s="44">
        <f t="shared" si="6"/>
        <v>-5.9000000000000057</v>
      </c>
    </row>
    <row r="111" spans="1:5" x14ac:dyDescent="0.3">
      <c r="A111" s="184">
        <v>41791</v>
      </c>
      <c r="B111" s="30">
        <v>29.8</v>
      </c>
      <c r="C111" s="30">
        <v>67.7</v>
      </c>
      <c r="D111" s="44">
        <f t="shared" si="5"/>
        <v>-3.3000000000000007</v>
      </c>
      <c r="E111" s="44">
        <f t="shared" si="6"/>
        <v>5.6000000000000014</v>
      </c>
    </row>
    <row r="112" spans="1:5" x14ac:dyDescent="0.3">
      <c r="A112" s="184">
        <v>41760</v>
      </c>
      <c r="B112" s="30">
        <v>33.1</v>
      </c>
      <c r="C112" s="30">
        <v>62.1</v>
      </c>
      <c r="D112" s="44">
        <f t="shared" si="5"/>
        <v>-10.100000000000001</v>
      </c>
      <c r="E112" s="44">
        <f t="shared" si="6"/>
        <v>2.6000000000000014</v>
      </c>
    </row>
    <row r="113" spans="1:5" x14ac:dyDescent="0.3">
      <c r="A113" s="184">
        <v>41730</v>
      </c>
      <c r="B113" s="30">
        <v>43.2</v>
      </c>
      <c r="C113" s="30">
        <v>59.5</v>
      </c>
      <c r="D113" s="44">
        <f t="shared" si="5"/>
        <v>-3.3999999999999986</v>
      </c>
      <c r="E113" s="44">
        <f t="shared" si="6"/>
        <v>8.2000000000000028</v>
      </c>
    </row>
    <row r="114" spans="1:5" x14ac:dyDescent="0.3">
      <c r="A114" s="184">
        <v>41699</v>
      </c>
      <c r="B114" s="30">
        <v>46.6</v>
      </c>
      <c r="C114" s="30">
        <v>51.3</v>
      </c>
      <c r="D114" s="44">
        <f t="shared" si="5"/>
        <v>-9.1000000000000014</v>
      </c>
      <c r="E114" s="44">
        <f t="shared" si="6"/>
        <v>1.2999999999999972</v>
      </c>
    </row>
    <row r="115" spans="1:5" x14ac:dyDescent="0.3">
      <c r="A115" s="184">
        <v>41671</v>
      </c>
      <c r="B115" s="30">
        <v>55.7</v>
      </c>
      <c r="C115" s="30">
        <v>50</v>
      </c>
      <c r="D115" s="44">
        <f t="shared" si="5"/>
        <v>-6</v>
      </c>
      <c r="E115" s="44">
        <f t="shared" si="6"/>
        <v>8.7999999999999972</v>
      </c>
    </row>
    <row r="116" spans="1:5" x14ac:dyDescent="0.3">
      <c r="A116" s="184">
        <v>41640</v>
      </c>
      <c r="B116" s="30">
        <v>61.7</v>
      </c>
      <c r="C116" s="30">
        <v>41.2</v>
      </c>
      <c r="D116" s="44">
        <f t="shared" si="5"/>
        <v>-0.29999999999999716</v>
      </c>
      <c r="E116" s="44">
        <f t="shared" si="6"/>
        <v>8.8000000000000043</v>
      </c>
    </row>
    <row r="117" spans="1:5" x14ac:dyDescent="0.3">
      <c r="A117" s="184">
        <v>41609</v>
      </c>
      <c r="B117" s="30">
        <v>62</v>
      </c>
      <c r="C117" s="30">
        <v>32.4</v>
      </c>
      <c r="D117" s="44">
        <f t="shared" si="5"/>
        <v>7.3999999999999986</v>
      </c>
      <c r="E117" s="44">
        <f t="shared" si="6"/>
        <v>3.6999999999999993</v>
      </c>
    </row>
    <row r="118" spans="1:5" x14ac:dyDescent="0.3">
      <c r="A118" s="184">
        <v>41579</v>
      </c>
      <c r="B118" s="30">
        <v>54.6</v>
      </c>
      <c r="C118" s="30">
        <v>28.7</v>
      </c>
      <c r="D118" s="44">
        <f t="shared" si="5"/>
        <v>1.8000000000000043</v>
      </c>
      <c r="E118" s="44">
        <f t="shared" si="6"/>
        <v>-1</v>
      </c>
    </row>
    <row r="119" spans="1:5" x14ac:dyDescent="0.3">
      <c r="A119" s="184">
        <v>41548</v>
      </c>
      <c r="B119" s="30">
        <v>52.8</v>
      </c>
      <c r="C119" s="30">
        <v>29.7</v>
      </c>
      <c r="D119" s="44">
        <f t="shared" si="5"/>
        <v>3.1999999999999957</v>
      </c>
      <c r="E119" s="44">
        <f t="shared" si="6"/>
        <v>-0.90000000000000213</v>
      </c>
    </row>
    <row r="120" spans="1:5" x14ac:dyDescent="0.3">
      <c r="A120" s="184">
        <v>41518</v>
      </c>
      <c r="B120" s="30">
        <v>49.6</v>
      </c>
      <c r="C120" s="30">
        <v>30.6</v>
      </c>
      <c r="D120" s="44">
        <f t="shared" si="5"/>
        <v>7.6000000000000014</v>
      </c>
      <c r="E120" s="44">
        <f t="shared" si="6"/>
        <v>12.3</v>
      </c>
    </row>
    <row r="121" spans="1:5" x14ac:dyDescent="0.3">
      <c r="A121" s="184">
        <v>41487</v>
      </c>
      <c r="B121" s="30">
        <v>42</v>
      </c>
      <c r="C121" s="30">
        <v>18.3</v>
      </c>
      <c r="D121" s="44">
        <f t="shared" si="5"/>
        <v>5.7000000000000028</v>
      </c>
      <c r="E121" s="44">
        <f t="shared" si="6"/>
        <v>7.7000000000000011</v>
      </c>
    </row>
    <row r="122" spans="1:5" x14ac:dyDescent="0.3">
      <c r="A122" s="184">
        <v>41456</v>
      </c>
      <c r="B122" s="30">
        <v>36.299999999999997</v>
      </c>
      <c r="C122" s="30">
        <v>10.6</v>
      </c>
      <c r="D122" s="44">
        <f t="shared" si="5"/>
        <v>-2.2000000000000028</v>
      </c>
      <c r="E122" s="44">
        <f t="shared" si="6"/>
        <v>2</v>
      </c>
    </row>
    <row r="123" spans="1:5" x14ac:dyDescent="0.3">
      <c r="A123" s="184">
        <v>41426</v>
      </c>
      <c r="B123" s="30">
        <v>38.5</v>
      </c>
      <c r="C123" s="30">
        <v>8.6</v>
      </c>
      <c r="D123" s="44">
        <f t="shared" si="5"/>
        <v>2.1000000000000014</v>
      </c>
      <c r="E123" s="44">
        <f t="shared" si="6"/>
        <v>-0.30000000000000071</v>
      </c>
    </row>
    <row r="124" spans="1:5" x14ac:dyDescent="0.3">
      <c r="A124" s="184">
        <v>41395</v>
      </c>
      <c r="B124" s="30">
        <v>36.4</v>
      </c>
      <c r="C124" s="30">
        <v>8.9</v>
      </c>
      <c r="D124" s="44">
        <f t="shared" si="5"/>
        <v>0.10000000000000142</v>
      </c>
      <c r="E124" s="44">
        <f t="shared" si="6"/>
        <v>-0.29999999999999893</v>
      </c>
    </row>
    <row r="125" spans="1:5" x14ac:dyDescent="0.3">
      <c r="A125" s="184">
        <v>41365</v>
      </c>
      <c r="B125" s="30">
        <v>36.299999999999997</v>
      </c>
      <c r="C125" s="30">
        <v>9.1999999999999993</v>
      </c>
      <c r="D125" s="44">
        <f t="shared" si="5"/>
        <v>-12.200000000000003</v>
      </c>
      <c r="E125" s="44">
        <f t="shared" si="6"/>
        <v>-4.4000000000000004</v>
      </c>
    </row>
    <row r="126" spans="1:5" x14ac:dyDescent="0.3">
      <c r="A126" s="184">
        <v>41334</v>
      </c>
      <c r="B126" s="30">
        <v>48.5</v>
      </c>
      <c r="C126" s="30">
        <v>13.6</v>
      </c>
      <c r="D126" s="44">
        <f t="shared" si="5"/>
        <v>0.29999999999999716</v>
      </c>
      <c r="E126" s="44">
        <f t="shared" si="6"/>
        <v>8.3999999999999986</v>
      </c>
    </row>
    <row r="127" spans="1:5" x14ac:dyDescent="0.3">
      <c r="A127" s="184">
        <v>41306</v>
      </c>
      <c r="B127" s="30">
        <v>48.2</v>
      </c>
      <c r="C127" s="30">
        <v>5.2</v>
      </c>
      <c r="D127" s="44">
        <f t="shared" si="5"/>
        <v>16.700000000000003</v>
      </c>
      <c r="E127" s="44">
        <f t="shared" si="6"/>
        <v>-1.8999999999999995</v>
      </c>
    </row>
    <row r="128" spans="1:5" x14ac:dyDescent="0.3">
      <c r="A128" s="184">
        <v>41275</v>
      </c>
      <c r="B128" s="30">
        <v>31.5</v>
      </c>
      <c r="C128" s="30">
        <v>7.1</v>
      </c>
      <c r="D128" s="44">
        <f t="shared" si="5"/>
        <v>24.6</v>
      </c>
      <c r="E128" s="44">
        <f t="shared" si="6"/>
        <v>1.3999999999999995</v>
      </c>
    </row>
    <row r="129" spans="1:5" x14ac:dyDescent="0.3">
      <c r="A129" s="184">
        <v>41244</v>
      </c>
      <c r="B129" s="30">
        <v>6.9</v>
      </c>
      <c r="C129" s="30">
        <v>5.7</v>
      </c>
      <c r="D129" s="44">
        <f t="shared" si="5"/>
        <v>22.6</v>
      </c>
      <c r="E129" s="44">
        <f t="shared" si="6"/>
        <v>0.29999999999999982</v>
      </c>
    </row>
    <row r="130" spans="1:5" x14ac:dyDescent="0.3">
      <c r="A130" s="184">
        <v>41214</v>
      </c>
      <c r="B130" s="30">
        <v>-15.7</v>
      </c>
      <c r="C130" s="30">
        <v>5.4</v>
      </c>
      <c r="D130" s="44">
        <f t="shared" si="5"/>
        <v>-4.1999999999999993</v>
      </c>
      <c r="E130" s="44">
        <f t="shared" si="6"/>
        <v>-4.5999999999999996</v>
      </c>
    </row>
    <row r="131" spans="1:5" x14ac:dyDescent="0.3">
      <c r="A131" s="184">
        <v>41183</v>
      </c>
      <c r="B131" s="30">
        <v>-11.5</v>
      </c>
      <c r="C131" s="30">
        <v>10</v>
      </c>
      <c r="D131" s="44">
        <f t="shared" si="5"/>
        <v>6.6999999999999993</v>
      </c>
      <c r="E131" s="44">
        <f t="shared" si="6"/>
        <v>-2.5999999999999996</v>
      </c>
    </row>
    <row r="132" spans="1:5" x14ac:dyDescent="0.3">
      <c r="A132" s="184">
        <v>41153</v>
      </c>
      <c r="B132" s="30">
        <v>-18.2</v>
      </c>
      <c r="C132" s="30">
        <v>12.6</v>
      </c>
      <c r="D132" s="44">
        <f t="shared" si="5"/>
        <v>7.3000000000000007</v>
      </c>
      <c r="E132" s="44">
        <f t="shared" si="6"/>
        <v>-5.6</v>
      </c>
    </row>
    <row r="133" spans="1:5" x14ac:dyDescent="0.3">
      <c r="A133" s="184">
        <v>41122</v>
      </c>
      <c r="B133" s="30">
        <v>-25.5</v>
      </c>
      <c r="C133" s="30">
        <v>18.2</v>
      </c>
      <c r="D133" s="44">
        <f t="shared" si="5"/>
        <v>-5.8999999999999986</v>
      </c>
      <c r="E133" s="44">
        <f t="shared" si="6"/>
        <v>-2.9000000000000021</v>
      </c>
    </row>
    <row r="134" spans="1:5" x14ac:dyDescent="0.3">
      <c r="A134" s="184">
        <v>41091</v>
      </c>
      <c r="B134" s="30">
        <v>-19.600000000000001</v>
      </c>
      <c r="C134" s="30">
        <v>21.1</v>
      </c>
      <c r="D134" s="44">
        <f t="shared" si="5"/>
        <v>-2.7000000000000028</v>
      </c>
      <c r="E134" s="44">
        <f t="shared" si="6"/>
        <v>-12.100000000000001</v>
      </c>
    </row>
    <row r="135" spans="1:5" x14ac:dyDescent="0.3">
      <c r="A135" s="184">
        <v>41061</v>
      </c>
      <c r="B135" s="30">
        <v>-16.899999999999999</v>
      </c>
      <c r="C135" s="30">
        <v>33.200000000000003</v>
      </c>
      <c r="D135" s="44">
        <f t="shared" si="5"/>
        <v>-27.7</v>
      </c>
      <c r="E135" s="44">
        <f t="shared" si="6"/>
        <v>-10.899999999999999</v>
      </c>
    </row>
    <row r="136" spans="1:5" x14ac:dyDescent="0.3">
      <c r="A136" s="184">
        <v>41030</v>
      </c>
      <c r="B136" s="30">
        <v>10.8</v>
      </c>
      <c r="C136" s="30">
        <v>44.1</v>
      </c>
      <c r="D136" s="44">
        <f t="shared" si="5"/>
        <v>-12.599999999999998</v>
      </c>
      <c r="E136" s="44">
        <f t="shared" si="6"/>
        <v>3.3999999999999986</v>
      </c>
    </row>
    <row r="137" spans="1:5" x14ac:dyDescent="0.3">
      <c r="A137" s="184">
        <v>41000</v>
      </c>
      <c r="B137" s="30">
        <v>23.4</v>
      </c>
      <c r="C137" s="30">
        <v>40.700000000000003</v>
      </c>
      <c r="D137" s="44">
        <f t="shared" si="5"/>
        <v>1.0999999999999979</v>
      </c>
      <c r="E137" s="44">
        <f t="shared" si="6"/>
        <v>3.1000000000000014</v>
      </c>
    </row>
    <row r="138" spans="1:5" x14ac:dyDescent="0.3">
      <c r="A138" s="184">
        <v>40969</v>
      </c>
      <c r="B138" s="30">
        <v>22.3</v>
      </c>
      <c r="C138" s="30">
        <v>37.6</v>
      </c>
      <c r="D138" s="44">
        <f t="shared" si="5"/>
        <v>16.899999999999999</v>
      </c>
      <c r="E138" s="44">
        <f t="shared" si="6"/>
        <v>-2.6999999999999957</v>
      </c>
    </row>
    <row r="139" spans="1:5" x14ac:dyDescent="0.3">
      <c r="A139" s="184">
        <v>40940</v>
      </c>
      <c r="B139" s="30">
        <v>5.4</v>
      </c>
      <c r="C139" s="30">
        <v>40.299999999999997</v>
      </c>
      <c r="D139" s="44">
        <f t="shared" si="5"/>
        <v>27</v>
      </c>
      <c r="E139" s="44">
        <f t="shared" si="6"/>
        <v>11.899999999999999</v>
      </c>
    </row>
    <row r="140" spans="1:5" x14ac:dyDescent="0.3">
      <c r="A140" s="184">
        <v>40909</v>
      </c>
      <c r="B140" s="30">
        <v>-21.6</v>
      </c>
      <c r="C140" s="30">
        <v>28.4</v>
      </c>
      <c r="D140" s="44">
        <f t="shared" si="5"/>
        <v>32.199999999999996</v>
      </c>
      <c r="E140" s="44">
        <f t="shared" si="6"/>
        <v>1.5999999999999979</v>
      </c>
    </row>
    <row r="141" spans="1:5" x14ac:dyDescent="0.3">
      <c r="A141" s="184">
        <v>40878</v>
      </c>
      <c r="B141" s="30">
        <v>-53.8</v>
      </c>
      <c r="C141" s="30">
        <v>26.8</v>
      </c>
      <c r="D141" s="44">
        <f t="shared" si="5"/>
        <v>1.4000000000000057</v>
      </c>
      <c r="E141" s="44">
        <f t="shared" si="6"/>
        <v>-7.4000000000000021</v>
      </c>
    </row>
    <row r="142" spans="1:5" x14ac:dyDescent="0.3">
      <c r="A142" s="184">
        <v>40848</v>
      </c>
      <c r="B142" s="30">
        <v>-55.2</v>
      </c>
      <c r="C142" s="30">
        <v>34.200000000000003</v>
      </c>
      <c r="D142" s="44">
        <f t="shared" si="5"/>
        <v>-6.9000000000000057</v>
      </c>
      <c r="E142" s="44">
        <f t="shared" si="6"/>
        <v>-4.1999999999999957</v>
      </c>
    </row>
    <row r="143" spans="1:5" x14ac:dyDescent="0.3">
      <c r="A143" s="184">
        <v>40817</v>
      </c>
      <c r="B143" s="30">
        <v>-48.3</v>
      </c>
      <c r="C143" s="30">
        <v>38.4</v>
      </c>
      <c r="D143" s="44">
        <f t="shared" si="5"/>
        <v>-5</v>
      </c>
      <c r="E143" s="44">
        <f t="shared" si="6"/>
        <v>-5.2000000000000028</v>
      </c>
    </row>
    <row r="144" spans="1:5" x14ac:dyDescent="0.3">
      <c r="A144" s="184">
        <v>40787</v>
      </c>
      <c r="B144" s="30">
        <v>-43.3</v>
      </c>
      <c r="C144" s="30">
        <v>43.6</v>
      </c>
      <c r="D144" s="44">
        <f t="shared" si="5"/>
        <v>-5.6999999999999957</v>
      </c>
      <c r="E144" s="44">
        <f t="shared" si="6"/>
        <v>-9.8999999999999986</v>
      </c>
    </row>
    <row r="145" spans="1:5" x14ac:dyDescent="0.3">
      <c r="A145" s="184">
        <v>40756</v>
      </c>
      <c r="B145" s="30">
        <v>-37.6</v>
      </c>
      <c r="C145" s="30">
        <v>53.5</v>
      </c>
      <c r="D145" s="44">
        <f t="shared" ref="D145:D208" si="7">B145-B146</f>
        <v>-22.5</v>
      </c>
      <c r="E145" s="44">
        <f t="shared" ref="E145:E208" si="8">C145-C146</f>
        <v>-37.099999999999994</v>
      </c>
    </row>
    <row r="146" spans="1:5" x14ac:dyDescent="0.3">
      <c r="A146" s="184">
        <v>40725</v>
      </c>
      <c r="B146" s="30">
        <v>-15.1</v>
      </c>
      <c r="C146" s="30">
        <v>90.6</v>
      </c>
      <c r="D146" s="44">
        <f t="shared" si="7"/>
        <v>-6.1</v>
      </c>
      <c r="E146" s="44">
        <f t="shared" si="8"/>
        <v>3</v>
      </c>
    </row>
    <row r="147" spans="1:5" x14ac:dyDescent="0.3">
      <c r="A147" s="184">
        <v>40695</v>
      </c>
      <c r="B147" s="30">
        <v>-9</v>
      </c>
      <c r="C147" s="30">
        <v>87.6</v>
      </c>
      <c r="D147" s="44">
        <f t="shared" si="7"/>
        <v>-12.1</v>
      </c>
      <c r="E147" s="44">
        <f t="shared" si="8"/>
        <v>-3.9000000000000057</v>
      </c>
    </row>
    <row r="148" spans="1:5" x14ac:dyDescent="0.3">
      <c r="A148" s="184">
        <v>40664</v>
      </c>
      <c r="B148" s="30">
        <v>3.1</v>
      </c>
      <c r="C148" s="30">
        <v>91.5</v>
      </c>
      <c r="D148" s="44">
        <f t="shared" si="7"/>
        <v>-4.5</v>
      </c>
      <c r="E148" s="44">
        <f t="shared" si="8"/>
        <v>4.4000000000000057</v>
      </c>
    </row>
    <row r="149" spans="1:5" x14ac:dyDescent="0.3">
      <c r="A149" s="184">
        <v>40634</v>
      </c>
      <c r="B149" s="30">
        <v>7.6</v>
      </c>
      <c r="C149" s="30">
        <v>87.1</v>
      </c>
      <c r="D149" s="44">
        <f t="shared" si="7"/>
        <v>-6.5</v>
      </c>
      <c r="E149" s="44">
        <f t="shared" si="8"/>
        <v>1.6999999999999886</v>
      </c>
    </row>
    <row r="150" spans="1:5" x14ac:dyDescent="0.3">
      <c r="A150" s="185">
        <v>40603</v>
      </c>
      <c r="B150" s="30">
        <v>14.1</v>
      </c>
      <c r="C150" s="30">
        <v>85.4</v>
      </c>
      <c r="D150" s="44">
        <f t="shared" si="7"/>
        <v>-1.5999999999999996</v>
      </c>
      <c r="E150" s="44">
        <f t="shared" si="8"/>
        <v>0.20000000000000284</v>
      </c>
    </row>
    <row r="151" spans="1:5" x14ac:dyDescent="0.3">
      <c r="A151" s="184">
        <v>40575</v>
      </c>
      <c r="B151" s="30">
        <v>15.7</v>
      </c>
      <c r="C151" s="30">
        <v>85.2</v>
      </c>
      <c r="D151" s="44">
        <f t="shared" si="7"/>
        <v>0.29999999999999893</v>
      </c>
      <c r="E151" s="44">
        <f t="shared" si="8"/>
        <v>2.4000000000000057</v>
      </c>
    </row>
    <row r="152" spans="1:5" x14ac:dyDescent="0.3">
      <c r="A152" s="184">
        <v>40544</v>
      </c>
      <c r="B152" s="30">
        <v>15.4</v>
      </c>
      <c r="C152" s="30">
        <v>82.8</v>
      </c>
      <c r="D152" s="44">
        <f t="shared" si="7"/>
        <v>11.100000000000001</v>
      </c>
      <c r="E152" s="44">
        <f t="shared" si="8"/>
        <v>0.20000000000000284</v>
      </c>
    </row>
    <row r="153" spans="1:5" x14ac:dyDescent="0.3">
      <c r="A153" s="184">
        <v>40513</v>
      </c>
      <c r="B153" s="30">
        <v>4.3</v>
      </c>
      <c r="C153" s="30">
        <v>82.6</v>
      </c>
      <c r="D153" s="44">
        <f t="shared" si="7"/>
        <v>2.5</v>
      </c>
      <c r="E153" s="44">
        <f t="shared" si="8"/>
        <v>1.0999999999999943</v>
      </c>
    </row>
    <row r="154" spans="1:5" x14ac:dyDescent="0.3">
      <c r="A154" s="184">
        <v>40483</v>
      </c>
      <c r="B154" s="30">
        <v>1.8</v>
      </c>
      <c r="C154" s="30">
        <v>81.5</v>
      </c>
      <c r="D154" s="44">
        <f t="shared" si="7"/>
        <v>9</v>
      </c>
      <c r="E154" s="44">
        <f t="shared" si="8"/>
        <v>8.9000000000000057</v>
      </c>
    </row>
    <row r="155" spans="1:5" x14ac:dyDescent="0.3">
      <c r="A155" s="184">
        <v>40452</v>
      </c>
      <c r="B155" s="30">
        <v>-7.2</v>
      </c>
      <c r="C155" s="30">
        <v>72.599999999999994</v>
      </c>
      <c r="D155" s="44">
        <f t="shared" si="7"/>
        <v>-2.9000000000000004</v>
      </c>
      <c r="E155" s="44">
        <f t="shared" si="8"/>
        <v>12.699999999999996</v>
      </c>
    </row>
    <row r="156" spans="1:5" x14ac:dyDescent="0.3">
      <c r="A156" s="184">
        <v>40422</v>
      </c>
      <c r="B156" s="30">
        <v>-4.3</v>
      </c>
      <c r="C156" s="30">
        <v>59.9</v>
      </c>
      <c r="D156" s="44">
        <f t="shared" si="7"/>
        <v>-18.3</v>
      </c>
      <c r="E156" s="44">
        <f t="shared" si="8"/>
        <v>15.600000000000001</v>
      </c>
    </row>
    <row r="157" spans="1:5" x14ac:dyDescent="0.3">
      <c r="A157" s="184">
        <v>40391</v>
      </c>
      <c r="B157" s="30">
        <v>14</v>
      </c>
      <c r="C157" s="30">
        <v>44.3</v>
      </c>
      <c r="D157" s="44">
        <f t="shared" si="7"/>
        <v>-7.1999999999999993</v>
      </c>
      <c r="E157" s="44">
        <f t="shared" si="8"/>
        <v>29.699999999999996</v>
      </c>
    </row>
    <row r="158" spans="1:5" x14ac:dyDescent="0.3">
      <c r="A158" s="184">
        <v>40360</v>
      </c>
      <c r="B158" s="30">
        <v>21.2</v>
      </c>
      <c r="C158" s="30">
        <v>14.6</v>
      </c>
      <c r="D158" s="44">
        <f t="shared" si="7"/>
        <v>-7.5</v>
      </c>
      <c r="E158" s="44">
        <f t="shared" si="8"/>
        <v>22.5</v>
      </c>
    </row>
    <row r="159" spans="1:5" x14ac:dyDescent="0.3">
      <c r="A159" s="185">
        <v>40330</v>
      </c>
      <c r="B159" s="30">
        <v>28.7</v>
      </c>
      <c r="C159" s="30">
        <v>-7.9</v>
      </c>
      <c r="D159" s="44">
        <f t="shared" si="7"/>
        <v>-17.099999999999998</v>
      </c>
      <c r="E159" s="44">
        <f t="shared" si="8"/>
        <v>13.700000000000001</v>
      </c>
    </row>
    <row r="160" spans="1:5" x14ac:dyDescent="0.3">
      <c r="A160" s="185">
        <v>40299</v>
      </c>
      <c r="B160" s="30">
        <v>45.8</v>
      </c>
      <c r="C160" s="30">
        <v>-21.6</v>
      </c>
      <c r="D160" s="44">
        <f t="shared" si="7"/>
        <v>-7.2000000000000028</v>
      </c>
      <c r="E160" s="44">
        <f t="shared" si="8"/>
        <v>17.600000000000001</v>
      </c>
    </row>
    <row r="161" spans="1:5" x14ac:dyDescent="0.3">
      <c r="A161" s="185">
        <v>40269</v>
      </c>
      <c r="B161" s="30">
        <v>53</v>
      </c>
      <c r="C161" s="30">
        <v>-39.200000000000003</v>
      </c>
      <c r="D161" s="44">
        <f t="shared" si="7"/>
        <v>8.5</v>
      </c>
      <c r="E161" s="44">
        <f t="shared" si="8"/>
        <v>12.699999999999996</v>
      </c>
    </row>
    <row r="162" spans="1:5" x14ac:dyDescent="0.3">
      <c r="A162" s="185">
        <v>40238</v>
      </c>
      <c r="B162" s="30">
        <v>44.5</v>
      </c>
      <c r="C162" s="30">
        <v>-51.9</v>
      </c>
      <c r="D162" s="44">
        <f t="shared" si="7"/>
        <v>-0.60000000000000142</v>
      </c>
      <c r="E162" s="44">
        <f t="shared" si="8"/>
        <v>2.8999999999999986</v>
      </c>
    </row>
    <row r="163" spans="1:5" x14ac:dyDescent="0.3">
      <c r="A163" s="185">
        <v>40210</v>
      </c>
      <c r="B163" s="30">
        <v>45.1</v>
      </c>
      <c r="C163" s="30">
        <v>-54.8</v>
      </c>
      <c r="D163" s="44">
        <f t="shared" si="7"/>
        <v>-2.1000000000000014</v>
      </c>
      <c r="E163" s="44">
        <f t="shared" si="8"/>
        <v>1.8000000000000043</v>
      </c>
    </row>
    <row r="164" spans="1:5" x14ac:dyDescent="0.3">
      <c r="A164" s="185">
        <v>40179</v>
      </c>
      <c r="B164" s="30">
        <v>47.2</v>
      </c>
      <c r="C164" s="30">
        <v>-56.6</v>
      </c>
      <c r="D164" s="44">
        <f t="shared" si="7"/>
        <v>-3.1999999999999957</v>
      </c>
      <c r="E164" s="44">
        <f t="shared" si="8"/>
        <v>4</v>
      </c>
    </row>
    <row r="165" spans="1:5" x14ac:dyDescent="0.3">
      <c r="A165" s="185">
        <v>40148</v>
      </c>
      <c r="B165" s="30">
        <v>50.4</v>
      </c>
      <c r="C165" s="30">
        <v>-60.6</v>
      </c>
      <c r="D165" s="44">
        <f t="shared" si="7"/>
        <v>-0.70000000000000284</v>
      </c>
      <c r="E165" s="44">
        <f t="shared" si="8"/>
        <v>4.9999999999999929</v>
      </c>
    </row>
    <row r="166" spans="1:5" x14ac:dyDescent="0.3">
      <c r="A166" s="185">
        <v>40118</v>
      </c>
      <c r="B166" s="30">
        <v>51.1</v>
      </c>
      <c r="C166" s="30">
        <v>-65.599999999999994</v>
      </c>
      <c r="D166" s="44">
        <f t="shared" si="7"/>
        <v>-4.8999999999999986</v>
      </c>
      <c r="E166" s="44">
        <f t="shared" si="8"/>
        <v>6.6000000000000085</v>
      </c>
    </row>
    <row r="167" spans="1:5" x14ac:dyDescent="0.3">
      <c r="A167" s="185">
        <v>40087</v>
      </c>
      <c r="B167" s="30">
        <v>56</v>
      </c>
      <c r="C167" s="30">
        <v>-72.2</v>
      </c>
      <c r="D167" s="44">
        <f t="shared" si="7"/>
        <v>-1.7000000000000028</v>
      </c>
      <c r="E167" s="44">
        <f t="shared" si="8"/>
        <v>1.7999999999999972</v>
      </c>
    </row>
    <row r="168" spans="1:5" x14ac:dyDescent="0.3">
      <c r="A168" s="185">
        <v>40057</v>
      </c>
      <c r="B168" s="30">
        <v>57.7</v>
      </c>
      <c r="C168" s="30">
        <v>-74</v>
      </c>
      <c r="D168" s="44">
        <f t="shared" si="7"/>
        <v>1.6000000000000014</v>
      </c>
      <c r="E168" s="44">
        <f t="shared" si="8"/>
        <v>3.2000000000000028</v>
      </c>
    </row>
    <row r="169" spans="1:5" x14ac:dyDescent="0.3">
      <c r="A169" s="185">
        <v>40026</v>
      </c>
      <c r="B169" s="30">
        <v>56.1</v>
      </c>
      <c r="C169" s="30">
        <v>-77.2</v>
      </c>
      <c r="D169" s="44">
        <f t="shared" si="7"/>
        <v>16.600000000000001</v>
      </c>
      <c r="E169" s="44">
        <f t="shared" si="8"/>
        <v>12.099999999999994</v>
      </c>
    </row>
    <row r="170" spans="1:5" x14ac:dyDescent="0.3">
      <c r="A170" s="185">
        <v>39995</v>
      </c>
      <c r="B170" s="30">
        <v>39.5</v>
      </c>
      <c r="C170" s="30">
        <v>-89.3</v>
      </c>
      <c r="D170" s="44">
        <f t="shared" si="7"/>
        <v>-5.2999999999999972</v>
      </c>
      <c r="E170" s="44">
        <f t="shared" si="8"/>
        <v>0.40000000000000568</v>
      </c>
    </row>
    <row r="171" spans="1:5" x14ac:dyDescent="0.3">
      <c r="A171" s="185">
        <v>39965</v>
      </c>
      <c r="B171" s="30">
        <v>44.8</v>
      </c>
      <c r="C171" s="30">
        <v>-89.7</v>
      </c>
      <c r="D171" s="44">
        <f t="shared" si="7"/>
        <v>13.699999999999996</v>
      </c>
      <c r="E171" s="44">
        <f t="shared" si="8"/>
        <v>3.0999999999999943</v>
      </c>
    </row>
    <row r="172" spans="1:5" x14ac:dyDescent="0.3">
      <c r="A172" s="185">
        <v>39934</v>
      </c>
      <c r="B172" s="30">
        <v>31.1</v>
      </c>
      <c r="C172" s="30">
        <v>-92.8</v>
      </c>
      <c r="D172" s="44">
        <f t="shared" si="7"/>
        <v>18.100000000000001</v>
      </c>
      <c r="E172" s="44">
        <f t="shared" si="8"/>
        <v>-1.2000000000000028</v>
      </c>
    </row>
    <row r="173" spans="1:5" x14ac:dyDescent="0.3">
      <c r="A173" s="185">
        <v>39904</v>
      </c>
      <c r="B173" s="30">
        <v>13</v>
      </c>
      <c r="C173" s="30">
        <v>-91.6</v>
      </c>
      <c r="D173" s="44">
        <f t="shared" si="7"/>
        <v>16.5</v>
      </c>
      <c r="E173" s="44">
        <f t="shared" si="8"/>
        <v>-2.1999999999999886</v>
      </c>
    </row>
    <row r="174" spans="1:5" x14ac:dyDescent="0.3">
      <c r="A174" s="185">
        <v>39873</v>
      </c>
      <c r="B174" s="30">
        <v>-3.5</v>
      </c>
      <c r="C174" s="30">
        <v>-89.4</v>
      </c>
      <c r="D174" s="44">
        <f t="shared" si="7"/>
        <v>2.2999999999999998</v>
      </c>
      <c r="E174" s="44">
        <f t="shared" si="8"/>
        <v>-3.2000000000000028</v>
      </c>
    </row>
    <row r="175" spans="1:5" x14ac:dyDescent="0.3">
      <c r="A175" s="185">
        <v>39845</v>
      </c>
      <c r="B175" s="30">
        <v>-5.8</v>
      </c>
      <c r="C175" s="30">
        <v>-86.2</v>
      </c>
      <c r="D175" s="44">
        <f t="shared" si="7"/>
        <v>25.2</v>
      </c>
      <c r="E175" s="44">
        <f t="shared" si="8"/>
        <v>-9.1000000000000085</v>
      </c>
    </row>
    <row r="176" spans="1:5" x14ac:dyDescent="0.3">
      <c r="A176" s="185">
        <v>39814</v>
      </c>
      <c r="B176" s="30">
        <v>-31</v>
      </c>
      <c r="C176" s="30">
        <v>-77.099999999999994</v>
      </c>
      <c r="D176" s="44">
        <f t="shared" si="7"/>
        <v>14.200000000000003</v>
      </c>
      <c r="E176" s="44">
        <f t="shared" si="8"/>
        <v>-12.599999999999994</v>
      </c>
    </row>
    <row r="177" spans="1:5" x14ac:dyDescent="0.3">
      <c r="A177" s="185">
        <v>39783</v>
      </c>
      <c r="B177" s="30">
        <v>-45.2</v>
      </c>
      <c r="C177" s="30">
        <v>-64.5</v>
      </c>
      <c r="D177" s="44">
        <f t="shared" si="7"/>
        <v>8.2999999999999972</v>
      </c>
      <c r="E177" s="44">
        <f t="shared" si="8"/>
        <v>-14.100000000000001</v>
      </c>
    </row>
    <row r="178" spans="1:5" x14ac:dyDescent="0.3">
      <c r="A178" s="185">
        <v>39753</v>
      </c>
      <c r="B178" s="30">
        <v>-53.5</v>
      </c>
      <c r="C178" s="30">
        <v>-50.4</v>
      </c>
      <c r="D178" s="44">
        <f t="shared" si="7"/>
        <v>9.5</v>
      </c>
      <c r="E178" s="44">
        <f t="shared" si="8"/>
        <v>-14.5</v>
      </c>
    </row>
    <row r="179" spans="1:5" x14ac:dyDescent="0.3">
      <c r="A179" s="185">
        <v>39722</v>
      </c>
      <c r="B179" s="30">
        <v>-63</v>
      </c>
      <c r="C179" s="30">
        <v>-35.9</v>
      </c>
      <c r="D179" s="44">
        <f t="shared" si="7"/>
        <v>-21.9</v>
      </c>
      <c r="E179" s="44">
        <f t="shared" si="8"/>
        <v>-34.9</v>
      </c>
    </row>
    <row r="180" spans="1:5" x14ac:dyDescent="0.3">
      <c r="A180" s="185">
        <v>39692</v>
      </c>
      <c r="B180" s="30">
        <v>-41.1</v>
      </c>
      <c r="C180" s="30">
        <v>-1</v>
      </c>
      <c r="D180" s="44">
        <f t="shared" si="7"/>
        <v>14.399999999999999</v>
      </c>
      <c r="E180" s="44">
        <f t="shared" si="8"/>
        <v>8.1999999999999993</v>
      </c>
    </row>
    <row r="181" spans="1:5" x14ac:dyDescent="0.3">
      <c r="A181" s="185">
        <v>39661</v>
      </c>
      <c r="B181" s="30">
        <v>-55.5</v>
      </c>
      <c r="C181" s="30">
        <v>-9.1999999999999993</v>
      </c>
      <c r="D181" s="44">
        <f t="shared" si="7"/>
        <v>8.3999999999999986</v>
      </c>
      <c r="E181" s="44">
        <f t="shared" si="8"/>
        <v>-26.2</v>
      </c>
    </row>
    <row r="182" spans="1:5" x14ac:dyDescent="0.3">
      <c r="A182" s="185">
        <v>39630</v>
      </c>
      <c r="B182" s="30">
        <v>-63.9</v>
      </c>
      <c r="C182" s="30">
        <v>17</v>
      </c>
      <c r="D182" s="44">
        <f t="shared" si="7"/>
        <v>-11.5</v>
      </c>
      <c r="E182" s="44">
        <f t="shared" si="8"/>
        <v>-20.6</v>
      </c>
    </row>
    <row r="183" spans="1:5" x14ac:dyDescent="0.3">
      <c r="A183" s="185">
        <v>39600</v>
      </c>
      <c r="B183" s="30">
        <v>-52.4</v>
      </c>
      <c r="C183" s="30">
        <v>37.6</v>
      </c>
      <c r="D183" s="44">
        <f t="shared" si="7"/>
        <v>-11</v>
      </c>
      <c r="E183" s="44">
        <f t="shared" si="8"/>
        <v>-1</v>
      </c>
    </row>
    <row r="184" spans="1:5" x14ac:dyDescent="0.3">
      <c r="A184" s="185">
        <v>39569</v>
      </c>
      <c r="B184" s="30">
        <v>-41.4</v>
      </c>
      <c r="C184" s="30">
        <v>38.6</v>
      </c>
      <c r="D184" s="44">
        <f t="shared" si="7"/>
        <v>-0.69999999999999574</v>
      </c>
      <c r="E184" s="44">
        <f t="shared" si="8"/>
        <v>5.3999999999999986</v>
      </c>
    </row>
    <row r="185" spans="1:5" x14ac:dyDescent="0.3">
      <c r="A185" s="185">
        <v>39539</v>
      </c>
      <c r="B185" s="30">
        <v>-40.700000000000003</v>
      </c>
      <c r="C185" s="30">
        <v>33.200000000000003</v>
      </c>
      <c r="D185" s="44">
        <f t="shared" si="7"/>
        <v>-8.7000000000000028</v>
      </c>
      <c r="E185" s="44">
        <f t="shared" si="8"/>
        <v>1.1000000000000014</v>
      </c>
    </row>
    <row r="186" spans="1:5" x14ac:dyDescent="0.3">
      <c r="A186" s="185">
        <v>39508</v>
      </c>
      <c r="B186" s="30">
        <v>-32</v>
      </c>
      <c r="C186" s="30">
        <v>32.1</v>
      </c>
      <c r="D186" s="44">
        <f t="shared" si="7"/>
        <v>7.5</v>
      </c>
      <c r="E186" s="44">
        <f t="shared" si="8"/>
        <v>-1.6000000000000014</v>
      </c>
    </row>
    <row r="187" spans="1:5" x14ac:dyDescent="0.3">
      <c r="A187" s="185">
        <v>39479</v>
      </c>
      <c r="B187" s="30">
        <v>-39.5</v>
      </c>
      <c r="C187" s="30">
        <v>33.700000000000003</v>
      </c>
      <c r="D187" s="44">
        <f t="shared" si="7"/>
        <v>2.1000000000000014</v>
      </c>
      <c r="E187" s="44">
        <f t="shared" si="8"/>
        <v>-22.9</v>
      </c>
    </row>
    <row r="188" spans="1:5" x14ac:dyDescent="0.3">
      <c r="A188" s="185">
        <v>39448</v>
      </c>
      <c r="B188" s="30">
        <v>-41.6</v>
      </c>
      <c r="C188" s="30">
        <v>56.6</v>
      </c>
      <c r="D188" s="44">
        <f t="shared" si="7"/>
        <v>-4.3999999999999986</v>
      </c>
      <c r="E188" s="44">
        <f t="shared" si="8"/>
        <v>-6.8999999999999986</v>
      </c>
    </row>
    <row r="189" spans="1:5" x14ac:dyDescent="0.3">
      <c r="A189" s="185">
        <v>39417</v>
      </c>
      <c r="B189" s="30">
        <v>-37.200000000000003</v>
      </c>
      <c r="C189" s="30">
        <v>63.5</v>
      </c>
      <c r="D189" s="44">
        <f t="shared" si="7"/>
        <v>-4.7000000000000028</v>
      </c>
      <c r="E189" s="44">
        <f t="shared" si="8"/>
        <v>-6.5</v>
      </c>
    </row>
    <row r="190" spans="1:5" x14ac:dyDescent="0.3">
      <c r="A190" s="185">
        <v>39387</v>
      </c>
      <c r="B190" s="30">
        <v>-32.5</v>
      </c>
      <c r="C190" s="30">
        <v>70</v>
      </c>
      <c r="D190" s="44">
        <f t="shared" si="7"/>
        <v>-14.399999999999999</v>
      </c>
      <c r="E190" s="44">
        <f t="shared" si="8"/>
        <v>-0.20000000000000284</v>
      </c>
    </row>
    <row r="191" spans="1:5" x14ac:dyDescent="0.3">
      <c r="A191" s="185">
        <v>39356</v>
      </c>
      <c r="B191" s="30">
        <v>-18.100000000000001</v>
      </c>
      <c r="C191" s="30">
        <v>70.2</v>
      </c>
      <c r="D191" s="44">
        <f t="shared" si="7"/>
        <v>0</v>
      </c>
      <c r="E191" s="44">
        <f t="shared" si="8"/>
        <v>-4.2000000000000028</v>
      </c>
    </row>
    <row r="192" spans="1:5" x14ac:dyDescent="0.3">
      <c r="A192" s="185">
        <v>39326</v>
      </c>
      <c r="B192" s="30">
        <v>-18.100000000000001</v>
      </c>
      <c r="C192" s="30">
        <v>74.400000000000006</v>
      </c>
      <c r="D192" s="44">
        <f t="shared" si="7"/>
        <v>-11.200000000000001</v>
      </c>
      <c r="E192" s="44">
        <f t="shared" si="8"/>
        <v>-5.7999999999999972</v>
      </c>
    </row>
    <row r="193" spans="1:5" x14ac:dyDescent="0.3">
      <c r="A193" s="185">
        <v>39295</v>
      </c>
      <c r="B193" s="30">
        <v>-6.9</v>
      </c>
      <c r="C193" s="30">
        <v>80.2</v>
      </c>
      <c r="D193" s="44">
        <f t="shared" si="7"/>
        <v>-17.3</v>
      </c>
      <c r="E193" s="44">
        <f t="shared" si="8"/>
        <v>-8</v>
      </c>
    </row>
    <row r="194" spans="1:5" x14ac:dyDescent="0.3">
      <c r="A194" s="185">
        <v>39264</v>
      </c>
      <c r="B194" s="30">
        <v>10.4</v>
      </c>
      <c r="C194" s="30">
        <v>88.2</v>
      </c>
      <c r="D194" s="44">
        <f t="shared" si="7"/>
        <v>-9.9</v>
      </c>
      <c r="E194" s="44">
        <f t="shared" si="8"/>
        <v>-0.5</v>
      </c>
    </row>
    <row r="195" spans="1:5" x14ac:dyDescent="0.3">
      <c r="A195" s="185">
        <v>39234</v>
      </c>
      <c r="B195" s="30">
        <v>20.3</v>
      </c>
      <c r="C195" s="30">
        <v>88.7</v>
      </c>
      <c r="D195" s="44">
        <f t="shared" si="7"/>
        <v>-3.6999999999999993</v>
      </c>
      <c r="E195" s="44">
        <f t="shared" si="8"/>
        <v>0.70000000000000284</v>
      </c>
    </row>
    <row r="196" spans="1:5" x14ac:dyDescent="0.3">
      <c r="A196" s="185">
        <v>39203</v>
      </c>
      <c r="B196" s="30">
        <v>24</v>
      </c>
      <c r="C196" s="30">
        <v>88</v>
      </c>
      <c r="D196" s="44">
        <f t="shared" si="7"/>
        <v>7.5</v>
      </c>
      <c r="E196" s="44">
        <f t="shared" si="8"/>
        <v>11.099999999999994</v>
      </c>
    </row>
    <row r="197" spans="1:5" x14ac:dyDescent="0.3">
      <c r="A197" s="185">
        <v>39173</v>
      </c>
      <c r="B197" s="30">
        <v>16.5</v>
      </c>
      <c r="C197" s="30">
        <v>76.900000000000006</v>
      </c>
      <c r="D197" s="44">
        <f t="shared" si="7"/>
        <v>10.7</v>
      </c>
      <c r="E197" s="44">
        <f t="shared" si="8"/>
        <v>7.7000000000000028</v>
      </c>
    </row>
    <row r="198" spans="1:5" x14ac:dyDescent="0.3">
      <c r="A198" s="185">
        <v>39142</v>
      </c>
      <c r="B198" s="30">
        <v>5.8</v>
      </c>
      <c r="C198" s="30">
        <v>69.2</v>
      </c>
      <c r="D198" s="44">
        <f t="shared" si="7"/>
        <v>2.9</v>
      </c>
      <c r="E198" s="44">
        <f t="shared" si="8"/>
        <v>-1.7000000000000028</v>
      </c>
    </row>
    <row r="199" spans="1:5" x14ac:dyDescent="0.3">
      <c r="A199" s="185">
        <v>39114</v>
      </c>
      <c r="B199" s="30">
        <v>2.9</v>
      </c>
      <c r="C199" s="30">
        <v>70.900000000000006</v>
      </c>
      <c r="D199" s="44">
        <f t="shared" si="7"/>
        <v>6.5</v>
      </c>
      <c r="E199" s="44">
        <f t="shared" si="8"/>
        <v>0.30000000000001137</v>
      </c>
    </row>
    <row r="200" spans="1:5" x14ac:dyDescent="0.3">
      <c r="A200" s="185">
        <v>39083</v>
      </c>
      <c r="B200" s="30">
        <v>-3.6</v>
      </c>
      <c r="C200" s="30">
        <v>70.599999999999994</v>
      </c>
      <c r="D200" s="44">
        <f t="shared" si="7"/>
        <v>15.4</v>
      </c>
      <c r="E200" s="44">
        <f t="shared" si="8"/>
        <v>7.0999999999999943</v>
      </c>
    </row>
    <row r="201" spans="1:5" x14ac:dyDescent="0.3">
      <c r="A201" s="185">
        <v>39052</v>
      </c>
      <c r="B201" s="30">
        <v>-19</v>
      </c>
      <c r="C201" s="30">
        <v>63.5</v>
      </c>
      <c r="D201" s="44">
        <f t="shared" si="7"/>
        <v>9.5</v>
      </c>
      <c r="E201" s="44">
        <f t="shared" si="8"/>
        <v>10.5</v>
      </c>
    </row>
    <row r="202" spans="1:5" x14ac:dyDescent="0.3">
      <c r="A202" s="185">
        <v>39022</v>
      </c>
      <c r="B202" s="30">
        <v>-28.5</v>
      </c>
      <c r="C202" s="30">
        <v>53</v>
      </c>
      <c r="D202" s="44">
        <f t="shared" si="7"/>
        <v>-1.1000000000000014</v>
      </c>
      <c r="E202" s="44">
        <f t="shared" si="8"/>
        <v>10.100000000000001</v>
      </c>
    </row>
    <row r="203" spans="1:5" x14ac:dyDescent="0.3">
      <c r="A203" s="185">
        <v>38991</v>
      </c>
      <c r="B203" s="30">
        <v>-27.4</v>
      </c>
      <c r="C203" s="30">
        <v>42.9</v>
      </c>
      <c r="D203" s="44">
        <f t="shared" si="7"/>
        <v>-5.1999999999999993</v>
      </c>
      <c r="E203" s="44">
        <f t="shared" si="8"/>
        <v>4</v>
      </c>
    </row>
    <row r="204" spans="1:5" x14ac:dyDescent="0.3">
      <c r="A204" s="185">
        <v>38961</v>
      </c>
      <c r="B204" s="30">
        <v>-22.2</v>
      </c>
      <c r="C204" s="30">
        <v>38.9</v>
      </c>
      <c r="D204" s="44">
        <f t="shared" si="7"/>
        <v>-16.600000000000001</v>
      </c>
      <c r="E204" s="44">
        <f t="shared" si="8"/>
        <v>5.2999999999999972</v>
      </c>
    </row>
    <row r="205" spans="1:5" x14ac:dyDescent="0.3">
      <c r="A205" s="185">
        <v>38930</v>
      </c>
      <c r="B205" s="30">
        <v>-5.6</v>
      </c>
      <c r="C205" s="30">
        <v>33.6</v>
      </c>
      <c r="D205" s="44">
        <f t="shared" si="7"/>
        <v>-20.7</v>
      </c>
      <c r="E205" s="44">
        <f t="shared" si="8"/>
        <v>10.3</v>
      </c>
    </row>
    <row r="206" spans="1:5" x14ac:dyDescent="0.3">
      <c r="A206" s="185">
        <v>38899</v>
      </c>
      <c r="B206" s="30">
        <v>15.1</v>
      </c>
      <c r="C206" s="30">
        <v>23.3</v>
      </c>
      <c r="D206" s="44">
        <f t="shared" si="7"/>
        <v>-22.699999999999996</v>
      </c>
      <c r="E206" s="44">
        <f t="shared" si="8"/>
        <v>11.4</v>
      </c>
    </row>
    <row r="207" spans="1:5" x14ac:dyDescent="0.3">
      <c r="A207" s="185">
        <v>38869</v>
      </c>
      <c r="B207" s="30">
        <v>37.799999999999997</v>
      </c>
      <c r="C207" s="30">
        <v>11.9</v>
      </c>
      <c r="D207" s="44">
        <f t="shared" si="7"/>
        <v>-12.200000000000003</v>
      </c>
      <c r="E207" s="44">
        <f t="shared" si="8"/>
        <v>3.2000000000000011</v>
      </c>
    </row>
    <row r="208" spans="1:5" x14ac:dyDescent="0.3">
      <c r="A208" s="185">
        <v>38838</v>
      </c>
      <c r="B208" s="30">
        <v>50</v>
      </c>
      <c r="C208" s="30">
        <v>8.6999999999999993</v>
      </c>
      <c r="D208" s="44">
        <f t="shared" si="7"/>
        <v>-12.700000000000003</v>
      </c>
      <c r="E208" s="44">
        <f t="shared" si="8"/>
        <v>5.7999999999999989</v>
      </c>
    </row>
    <row r="209" spans="1:5" x14ac:dyDescent="0.3">
      <c r="A209" s="185">
        <v>38808</v>
      </c>
      <c r="B209" s="30">
        <v>62.7</v>
      </c>
      <c r="C209" s="30">
        <v>2.9</v>
      </c>
      <c r="D209" s="44">
        <f t="shared" ref="D209:D272" si="9">B209-B210</f>
        <v>-0.69999999999999574</v>
      </c>
      <c r="E209" s="44">
        <f t="shared" ref="E209:E272" si="10">C209-C210</f>
        <v>11.3</v>
      </c>
    </row>
    <row r="210" spans="1:5" x14ac:dyDescent="0.3">
      <c r="A210" s="185">
        <v>38777</v>
      </c>
      <c r="B210" s="30">
        <v>63.4</v>
      </c>
      <c r="C210" s="30">
        <v>-8.4</v>
      </c>
      <c r="D210" s="44">
        <f t="shared" si="9"/>
        <v>-6.3999999999999986</v>
      </c>
      <c r="E210" s="44">
        <f t="shared" si="10"/>
        <v>11.1</v>
      </c>
    </row>
    <row r="211" spans="1:5" x14ac:dyDescent="0.3">
      <c r="A211" s="185">
        <v>38749</v>
      </c>
      <c r="B211" s="30">
        <v>69.8</v>
      </c>
      <c r="C211" s="30">
        <v>-19.5</v>
      </c>
      <c r="D211" s="44">
        <f t="shared" si="9"/>
        <v>-1.2000000000000028</v>
      </c>
      <c r="E211" s="44">
        <f t="shared" si="10"/>
        <v>12.100000000000001</v>
      </c>
    </row>
    <row r="212" spans="1:5" x14ac:dyDescent="0.3">
      <c r="A212" s="185">
        <v>38718</v>
      </c>
      <c r="B212" s="30">
        <v>71</v>
      </c>
      <c r="C212" s="30">
        <v>-31.6</v>
      </c>
      <c r="D212" s="44">
        <f t="shared" si="9"/>
        <v>9.3999999999999986</v>
      </c>
      <c r="E212" s="44">
        <f t="shared" si="10"/>
        <v>12.799999999999997</v>
      </c>
    </row>
    <row r="213" spans="1:5" x14ac:dyDescent="0.3">
      <c r="A213" s="185">
        <v>38687</v>
      </c>
      <c r="B213" s="30">
        <v>61.6</v>
      </c>
      <c r="C213" s="30">
        <v>-44.4</v>
      </c>
      <c r="D213" s="44">
        <f t="shared" si="9"/>
        <v>22.9</v>
      </c>
      <c r="E213" s="44">
        <f t="shared" si="10"/>
        <v>10.800000000000004</v>
      </c>
    </row>
    <row r="214" spans="1:5" x14ac:dyDescent="0.3">
      <c r="A214" s="185">
        <v>38657</v>
      </c>
      <c r="B214" s="30">
        <v>38.700000000000003</v>
      </c>
      <c r="C214" s="30">
        <v>-55.2</v>
      </c>
      <c r="D214" s="44">
        <f t="shared" si="9"/>
        <v>-0.69999999999999574</v>
      </c>
      <c r="E214" s="44">
        <f t="shared" si="10"/>
        <v>2.7999999999999972</v>
      </c>
    </row>
    <row r="215" spans="1:5" x14ac:dyDescent="0.3">
      <c r="A215" s="185">
        <v>38626</v>
      </c>
      <c r="B215" s="30">
        <v>39.4</v>
      </c>
      <c r="C215" s="30">
        <v>-58</v>
      </c>
      <c r="D215" s="44">
        <f t="shared" si="9"/>
        <v>0.79999999999999716</v>
      </c>
      <c r="E215" s="44">
        <f t="shared" si="10"/>
        <v>0.10000000000000142</v>
      </c>
    </row>
    <row r="216" spans="1:5" x14ac:dyDescent="0.3">
      <c r="A216" s="185">
        <v>38596</v>
      </c>
      <c r="B216" s="30">
        <v>38.6</v>
      </c>
      <c r="C216" s="30">
        <v>-58.1</v>
      </c>
      <c r="D216" s="44">
        <f t="shared" si="9"/>
        <v>-11.399999999999999</v>
      </c>
      <c r="E216" s="44">
        <f t="shared" si="10"/>
        <v>3</v>
      </c>
    </row>
    <row r="217" spans="1:5" x14ac:dyDescent="0.3">
      <c r="A217" s="185">
        <v>38565</v>
      </c>
      <c r="B217" s="30">
        <v>50</v>
      </c>
      <c r="C217" s="30">
        <v>-61.1</v>
      </c>
      <c r="D217" s="44">
        <f t="shared" si="9"/>
        <v>13</v>
      </c>
      <c r="E217" s="44">
        <f t="shared" si="10"/>
        <v>5.6000000000000014</v>
      </c>
    </row>
    <row r="218" spans="1:5" x14ac:dyDescent="0.3">
      <c r="A218" s="185">
        <v>38534</v>
      </c>
      <c r="B218" s="30">
        <v>37</v>
      </c>
      <c r="C218" s="30">
        <v>-66.7</v>
      </c>
      <c r="D218" s="44">
        <f t="shared" si="9"/>
        <v>17.5</v>
      </c>
      <c r="E218" s="44">
        <f t="shared" si="10"/>
        <v>3.2999999999999972</v>
      </c>
    </row>
    <row r="219" spans="1:5" x14ac:dyDescent="0.3">
      <c r="A219" s="185">
        <v>38504</v>
      </c>
      <c r="B219" s="30">
        <v>19.5</v>
      </c>
      <c r="C219" s="30">
        <v>-70</v>
      </c>
      <c r="D219" s="44">
        <f t="shared" si="9"/>
        <v>5.6</v>
      </c>
      <c r="E219" s="44">
        <f t="shared" si="10"/>
        <v>-0.70000000000000284</v>
      </c>
    </row>
    <row r="220" spans="1:5" x14ac:dyDescent="0.3">
      <c r="A220" s="185">
        <v>38473</v>
      </c>
      <c r="B220" s="30">
        <v>13.9</v>
      </c>
      <c r="C220" s="30">
        <v>-69.3</v>
      </c>
      <c r="D220" s="44">
        <f t="shared" si="9"/>
        <v>-6.2000000000000011</v>
      </c>
      <c r="E220" s="44">
        <f t="shared" si="10"/>
        <v>3.7000000000000028</v>
      </c>
    </row>
    <row r="221" spans="1:5" x14ac:dyDescent="0.3">
      <c r="A221" s="185">
        <v>38443</v>
      </c>
      <c r="B221" s="30">
        <v>20.100000000000001</v>
      </c>
      <c r="C221" s="30">
        <v>-73</v>
      </c>
      <c r="D221" s="44">
        <f t="shared" si="9"/>
        <v>-16.199999999999996</v>
      </c>
      <c r="E221" s="44">
        <f t="shared" si="10"/>
        <v>-7</v>
      </c>
    </row>
    <row r="222" spans="1:5" x14ac:dyDescent="0.3">
      <c r="A222" s="185">
        <v>38412</v>
      </c>
      <c r="B222" s="30">
        <v>36.299999999999997</v>
      </c>
      <c r="C222" s="30">
        <v>-66</v>
      </c>
      <c r="D222" s="44">
        <f t="shared" si="9"/>
        <v>0.39999999999999858</v>
      </c>
      <c r="E222" s="44">
        <f t="shared" si="10"/>
        <v>-7.2999999999999972</v>
      </c>
    </row>
    <row r="223" spans="1:5" x14ac:dyDescent="0.3">
      <c r="A223" s="185">
        <v>38384</v>
      </c>
      <c r="B223" s="30">
        <v>35.9</v>
      </c>
      <c r="C223" s="30">
        <v>-58.7</v>
      </c>
      <c r="D223" s="44">
        <f t="shared" si="9"/>
        <v>9</v>
      </c>
      <c r="E223" s="44">
        <f t="shared" si="10"/>
        <v>2.5</v>
      </c>
    </row>
    <row r="224" spans="1:5" x14ac:dyDescent="0.3">
      <c r="A224" s="185">
        <v>38353</v>
      </c>
      <c r="B224" s="30">
        <v>26.9</v>
      </c>
      <c r="C224" s="30">
        <v>-61.2</v>
      </c>
      <c r="D224" s="44">
        <f t="shared" si="9"/>
        <v>12.499999999999998</v>
      </c>
      <c r="E224" s="44">
        <f t="shared" si="10"/>
        <v>3</v>
      </c>
    </row>
    <row r="225" spans="1:5" x14ac:dyDescent="0.3">
      <c r="A225" s="185">
        <v>38322</v>
      </c>
      <c r="B225" s="30">
        <v>14.4</v>
      </c>
      <c r="C225" s="30">
        <v>-64.2</v>
      </c>
      <c r="D225" s="44">
        <f t="shared" si="9"/>
        <v>0.5</v>
      </c>
      <c r="E225" s="44">
        <f t="shared" si="10"/>
        <v>-6.4000000000000057</v>
      </c>
    </row>
    <row r="226" spans="1:5" x14ac:dyDescent="0.3">
      <c r="A226" s="185">
        <v>38292</v>
      </c>
      <c r="B226" s="30">
        <v>13.9</v>
      </c>
      <c r="C226" s="30">
        <v>-57.8</v>
      </c>
      <c r="D226" s="44">
        <f t="shared" si="9"/>
        <v>-17.399999999999999</v>
      </c>
      <c r="E226" s="44">
        <f t="shared" si="10"/>
        <v>1.1000000000000014</v>
      </c>
    </row>
    <row r="227" spans="1:5" x14ac:dyDescent="0.3">
      <c r="A227" s="185">
        <v>38261</v>
      </c>
      <c r="B227" s="30">
        <v>31.3</v>
      </c>
      <c r="C227" s="30">
        <v>-58.9</v>
      </c>
      <c r="D227" s="44">
        <f t="shared" si="9"/>
        <v>-7.0999999999999979</v>
      </c>
      <c r="E227" s="44">
        <f t="shared" si="10"/>
        <v>2.6000000000000014</v>
      </c>
    </row>
    <row r="228" spans="1:5" x14ac:dyDescent="0.3">
      <c r="A228" s="185">
        <v>38231</v>
      </c>
      <c r="B228" s="30">
        <v>38.4</v>
      </c>
      <c r="C228" s="30">
        <v>-61.5</v>
      </c>
      <c r="D228" s="44">
        <f t="shared" si="9"/>
        <v>-6.8999999999999986</v>
      </c>
      <c r="E228" s="44">
        <f t="shared" si="10"/>
        <v>3.7000000000000028</v>
      </c>
    </row>
    <row r="229" spans="1:5" x14ac:dyDescent="0.3">
      <c r="A229" s="185">
        <v>38200</v>
      </c>
      <c r="B229" s="30">
        <v>45.3</v>
      </c>
      <c r="C229" s="30">
        <v>-65.2</v>
      </c>
      <c r="D229" s="44">
        <f t="shared" si="9"/>
        <v>-3.1000000000000014</v>
      </c>
      <c r="E229" s="44">
        <f t="shared" si="10"/>
        <v>4.0999999999999943</v>
      </c>
    </row>
    <row r="230" spans="1:5" x14ac:dyDescent="0.3">
      <c r="A230" s="185">
        <v>38169</v>
      </c>
      <c r="B230" s="30">
        <v>48.4</v>
      </c>
      <c r="C230" s="30">
        <v>-69.3</v>
      </c>
      <c r="D230" s="44">
        <f t="shared" si="9"/>
        <v>1</v>
      </c>
      <c r="E230" s="44">
        <f t="shared" si="10"/>
        <v>0.5</v>
      </c>
    </row>
    <row r="231" spans="1:5" x14ac:dyDescent="0.3">
      <c r="A231" s="185">
        <v>38139</v>
      </c>
      <c r="B231" s="30">
        <v>47.4</v>
      </c>
      <c r="C231" s="30">
        <v>-69.8</v>
      </c>
      <c r="D231" s="44">
        <f t="shared" si="9"/>
        <v>1</v>
      </c>
      <c r="E231" s="44">
        <f t="shared" si="10"/>
        <v>6.1000000000000085</v>
      </c>
    </row>
    <row r="232" spans="1:5" x14ac:dyDescent="0.3">
      <c r="A232" s="185">
        <v>38108</v>
      </c>
      <c r="B232" s="30">
        <v>46.4</v>
      </c>
      <c r="C232" s="30">
        <v>-75.900000000000006</v>
      </c>
      <c r="D232" s="44">
        <f t="shared" si="9"/>
        <v>-3.3000000000000043</v>
      </c>
      <c r="E232" s="44">
        <f t="shared" si="10"/>
        <v>-3.4000000000000057</v>
      </c>
    </row>
    <row r="233" spans="1:5" x14ac:dyDescent="0.3">
      <c r="A233" s="185">
        <v>38078</v>
      </c>
      <c r="B233" s="30">
        <v>49.7</v>
      </c>
      <c r="C233" s="30">
        <v>-72.5</v>
      </c>
      <c r="D233" s="44">
        <f t="shared" si="9"/>
        <v>-7.8999999999999986</v>
      </c>
      <c r="E233" s="44">
        <f t="shared" si="10"/>
        <v>0.20000000000000284</v>
      </c>
    </row>
    <row r="234" spans="1:5" x14ac:dyDescent="0.3">
      <c r="A234" s="185">
        <v>38047</v>
      </c>
      <c r="B234" s="30">
        <v>57.6</v>
      </c>
      <c r="C234" s="30">
        <v>-72.7</v>
      </c>
      <c r="D234" s="44">
        <f t="shared" si="9"/>
        <v>-12.300000000000004</v>
      </c>
      <c r="E234" s="44">
        <f t="shared" si="10"/>
        <v>-2.5</v>
      </c>
    </row>
    <row r="235" spans="1:5" x14ac:dyDescent="0.3">
      <c r="A235" s="185">
        <v>38018</v>
      </c>
      <c r="B235" s="30">
        <v>69.900000000000006</v>
      </c>
      <c r="C235" s="30">
        <v>-70.2</v>
      </c>
      <c r="D235" s="44">
        <f t="shared" si="9"/>
        <v>-3</v>
      </c>
      <c r="E235" s="44">
        <f t="shared" si="10"/>
        <v>4.7000000000000028</v>
      </c>
    </row>
    <row r="236" spans="1:5" x14ac:dyDescent="0.3">
      <c r="A236" s="185">
        <v>37987</v>
      </c>
      <c r="B236" s="30">
        <v>72.900000000000006</v>
      </c>
      <c r="C236" s="30">
        <v>-74.900000000000006</v>
      </c>
      <c r="D236" s="44">
        <f t="shared" si="9"/>
        <v>-0.5</v>
      </c>
      <c r="E236" s="44">
        <f t="shared" si="10"/>
        <v>8.7999999999999972</v>
      </c>
    </row>
    <row r="237" spans="1:5" x14ac:dyDescent="0.3">
      <c r="A237" s="185">
        <v>37956</v>
      </c>
      <c r="B237" s="30">
        <v>73.400000000000006</v>
      </c>
      <c r="C237" s="30">
        <v>-83.7</v>
      </c>
      <c r="D237" s="44">
        <f t="shared" si="9"/>
        <v>6.2000000000000028</v>
      </c>
      <c r="E237" s="44">
        <f t="shared" si="10"/>
        <v>3.7999999999999972</v>
      </c>
    </row>
    <row r="238" spans="1:5" x14ac:dyDescent="0.3">
      <c r="A238" s="185">
        <v>37926</v>
      </c>
      <c r="B238" s="30">
        <v>67.2</v>
      </c>
      <c r="C238" s="30">
        <v>-87.5</v>
      </c>
      <c r="D238" s="44">
        <f t="shared" si="9"/>
        <v>6.9000000000000057</v>
      </c>
      <c r="E238" s="44">
        <f t="shared" si="10"/>
        <v>-9.9999999999994316E-2</v>
      </c>
    </row>
    <row r="239" spans="1:5" x14ac:dyDescent="0.3">
      <c r="A239" s="185">
        <v>37895</v>
      </c>
      <c r="B239" s="30">
        <v>60.3</v>
      </c>
      <c r="C239" s="30">
        <v>-87.4</v>
      </c>
      <c r="D239" s="44">
        <f t="shared" si="9"/>
        <v>-0.60000000000000142</v>
      </c>
      <c r="E239" s="44">
        <f t="shared" si="10"/>
        <v>4.2999999999999972</v>
      </c>
    </row>
    <row r="240" spans="1:5" x14ac:dyDescent="0.3">
      <c r="A240" s="185">
        <v>37865</v>
      </c>
      <c r="B240" s="30">
        <v>60.9</v>
      </c>
      <c r="C240" s="30">
        <v>-91.7</v>
      </c>
      <c r="D240" s="44">
        <f t="shared" si="9"/>
        <v>8.3999999999999986</v>
      </c>
      <c r="E240" s="44">
        <f t="shared" si="10"/>
        <v>0.89999999999999147</v>
      </c>
    </row>
    <row r="241" spans="1:5" x14ac:dyDescent="0.3">
      <c r="A241" s="185">
        <v>37834</v>
      </c>
      <c r="B241" s="30">
        <v>52.5</v>
      </c>
      <c r="C241" s="30">
        <v>-92.6</v>
      </c>
      <c r="D241" s="44">
        <f t="shared" si="9"/>
        <v>10.600000000000001</v>
      </c>
      <c r="E241" s="44">
        <f t="shared" si="10"/>
        <v>3.2000000000000028</v>
      </c>
    </row>
    <row r="242" spans="1:5" x14ac:dyDescent="0.3">
      <c r="A242" s="185">
        <v>37803</v>
      </c>
      <c r="B242" s="30">
        <v>41.9</v>
      </c>
      <c r="C242" s="30">
        <v>-95.8</v>
      </c>
      <c r="D242" s="44">
        <f t="shared" si="9"/>
        <v>20.599999999999998</v>
      </c>
      <c r="E242" s="44">
        <f t="shared" si="10"/>
        <v>0</v>
      </c>
    </row>
    <row r="243" spans="1:5" x14ac:dyDescent="0.3">
      <c r="A243" s="185">
        <v>37773</v>
      </c>
      <c r="B243" s="30">
        <v>21.3</v>
      </c>
      <c r="C243" s="30">
        <v>-95.8</v>
      </c>
      <c r="D243" s="44">
        <f t="shared" si="9"/>
        <v>2.6000000000000014</v>
      </c>
      <c r="E243" s="44">
        <f t="shared" si="10"/>
        <v>-0.70000000000000284</v>
      </c>
    </row>
    <row r="244" spans="1:5" x14ac:dyDescent="0.3">
      <c r="A244" s="185">
        <v>37742</v>
      </c>
      <c r="B244" s="30">
        <v>18.7</v>
      </c>
      <c r="C244" s="30">
        <v>-95.1</v>
      </c>
      <c r="D244" s="44">
        <f t="shared" si="9"/>
        <v>0.30000000000000071</v>
      </c>
      <c r="E244" s="44">
        <f t="shared" si="10"/>
        <v>0.70000000000000284</v>
      </c>
    </row>
    <row r="245" spans="1:5" x14ac:dyDescent="0.3">
      <c r="A245" s="185">
        <v>37712</v>
      </c>
      <c r="B245" s="30">
        <v>18.399999999999999</v>
      </c>
      <c r="C245" s="30">
        <v>-95.8</v>
      </c>
      <c r="D245" s="44">
        <f t="shared" si="9"/>
        <v>0.69999999999999929</v>
      </c>
      <c r="E245" s="44">
        <f t="shared" si="10"/>
        <v>0.29999999999999716</v>
      </c>
    </row>
    <row r="246" spans="1:5" x14ac:dyDescent="0.3">
      <c r="A246" s="185">
        <v>37681</v>
      </c>
      <c r="B246" s="30">
        <v>17.7</v>
      </c>
      <c r="C246" s="30">
        <v>-96.1</v>
      </c>
      <c r="D246" s="44">
        <f t="shared" si="9"/>
        <v>2.6999999999999993</v>
      </c>
      <c r="E246" s="44">
        <f t="shared" si="10"/>
        <v>-1.3999999999999915</v>
      </c>
    </row>
    <row r="247" spans="1:5" x14ac:dyDescent="0.3">
      <c r="A247" s="185">
        <v>37653</v>
      </c>
      <c r="B247" s="30">
        <v>15</v>
      </c>
      <c r="C247" s="30">
        <v>-94.7</v>
      </c>
      <c r="D247" s="44">
        <f t="shared" si="9"/>
        <v>1</v>
      </c>
      <c r="E247" s="44">
        <f t="shared" si="10"/>
        <v>0</v>
      </c>
    </row>
    <row r="248" spans="1:5" x14ac:dyDescent="0.3">
      <c r="A248" s="185">
        <v>37622</v>
      </c>
      <c r="B248" s="30">
        <v>14</v>
      </c>
      <c r="C248" s="30">
        <v>-94.7</v>
      </c>
      <c r="D248" s="44">
        <f t="shared" si="9"/>
        <v>13.4</v>
      </c>
      <c r="E248" s="44">
        <f t="shared" si="10"/>
        <v>0.70000000000000284</v>
      </c>
    </row>
    <row r="249" spans="1:5" x14ac:dyDescent="0.3">
      <c r="A249" s="185">
        <v>37591</v>
      </c>
      <c r="B249" s="30">
        <v>0.6</v>
      </c>
      <c r="C249" s="30">
        <v>-95.4</v>
      </c>
      <c r="D249" s="44">
        <f t="shared" si="9"/>
        <v>-3.6</v>
      </c>
      <c r="E249" s="44">
        <f t="shared" si="10"/>
        <v>-1.3000000000000114</v>
      </c>
    </row>
    <row r="250" spans="1:5" x14ac:dyDescent="0.3">
      <c r="A250" s="185">
        <v>37561</v>
      </c>
      <c r="B250" s="30">
        <v>4.2</v>
      </c>
      <c r="C250" s="30">
        <v>-94.1</v>
      </c>
      <c r="D250" s="44">
        <f t="shared" si="9"/>
        <v>-19.2</v>
      </c>
      <c r="E250" s="44">
        <f t="shared" si="10"/>
        <v>-3.5999999999999943</v>
      </c>
    </row>
    <row r="251" spans="1:5" x14ac:dyDescent="0.3">
      <c r="A251" s="185">
        <v>37530</v>
      </c>
      <c r="B251" s="30">
        <v>23.4</v>
      </c>
      <c r="C251" s="30">
        <v>-90.5</v>
      </c>
      <c r="D251" s="44">
        <f t="shared" si="9"/>
        <v>-16.100000000000001</v>
      </c>
      <c r="E251" s="44">
        <f t="shared" si="10"/>
        <v>-6.2000000000000028</v>
      </c>
    </row>
    <row r="252" spans="1:5" x14ac:dyDescent="0.3">
      <c r="A252" s="185">
        <v>37500</v>
      </c>
      <c r="B252" s="30">
        <v>39.5</v>
      </c>
      <c r="C252" s="30">
        <v>-84.3</v>
      </c>
      <c r="D252" s="44">
        <f t="shared" si="9"/>
        <v>-3.8999999999999986</v>
      </c>
      <c r="E252" s="44">
        <f t="shared" si="10"/>
        <v>-5.5</v>
      </c>
    </row>
    <row r="253" spans="1:5" x14ac:dyDescent="0.3">
      <c r="A253" s="185">
        <v>37469</v>
      </c>
      <c r="B253" s="30">
        <v>43.4</v>
      </c>
      <c r="C253" s="30">
        <v>-78.8</v>
      </c>
      <c r="D253" s="44">
        <f t="shared" si="9"/>
        <v>-25.699999999999996</v>
      </c>
      <c r="E253" s="44">
        <f t="shared" si="10"/>
        <v>-7</v>
      </c>
    </row>
    <row r="254" spans="1:5" x14ac:dyDescent="0.3">
      <c r="A254" s="185">
        <v>37438</v>
      </c>
      <c r="B254" s="30">
        <v>69.099999999999994</v>
      </c>
      <c r="C254" s="30">
        <v>-71.8</v>
      </c>
      <c r="D254" s="44">
        <f t="shared" si="9"/>
        <v>-0.5</v>
      </c>
      <c r="E254" s="44">
        <f t="shared" si="10"/>
        <v>4.1000000000000085</v>
      </c>
    </row>
    <row r="255" spans="1:5" x14ac:dyDescent="0.3">
      <c r="A255" s="185">
        <v>37408</v>
      </c>
      <c r="B255" s="30">
        <v>69.599999999999994</v>
      </c>
      <c r="C255" s="30">
        <v>-75.900000000000006</v>
      </c>
      <c r="D255" s="44">
        <f t="shared" si="9"/>
        <v>3.2999999999999972</v>
      </c>
      <c r="E255" s="44">
        <f t="shared" si="10"/>
        <v>4.7999999999999972</v>
      </c>
    </row>
    <row r="256" spans="1:5" x14ac:dyDescent="0.3">
      <c r="A256" s="185">
        <v>37377</v>
      </c>
      <c r="B256" s="30">
        <v>66.3</v>
      </c>
      <c r="C256" s="30">
        <v>-80.7</v>
      </c>
      <c r="D256" s="44">
        <f t="shared" si="9"/>
        <v>-4.2999999999999972</v>
      </c>
      <c r="E256" s="44">
        <f t="shared" si="10"/>
        <v>-4</v>
      </c>
    </row>
    <row r="257" spans="1:5" x14ac:dyDescent="0.3">
      <c r="A257" s="185">
        <v>37347</v>
      </c>
      <c r="B257" s="30">
        <v>70.599999999999994</v>
      </c>
      <c r="C257" s="30">
        <v>-76.7</v>
      </c>
      <c r="D257" s="44">
        <f t="shared" si="9"/>
        <v>-0.60000000000000853</v>
      </c>
      <c r="E257" s="44">
        <f t="shared" si="10"/>
        <v>3.2999999999999972</v>
      </c>
    </row>
    <row r="258" spans="1:5" x14ac:dyDescent="0.3">
      <c r="A258" s="185">
        <v>37316</v>
      </c>
      <c r="B258" s="30">
        <v>71.2</v>
      </c>
      <c r="C258" s="30">
        <v>-80</v>
      </c>
      <c r="D258" s="44">
        <f t="shared" si="9"/>
        <v>21</v>
      </c>
      <c r="E258" s="44">
        <f t="shared" si="10"/>
        <v>7</v>
      </c>
    </row>
    <row r="259" spans="1:5" x14ac:dyDescent="0.3">
      <c r="A259" s="185">
        <v>37288</v>
      </c>
      <c r="B259" s="30">
        <v>50.2</v>
      </c>
      <c r="C259" s="30">
        <v>-87</v>
      </c>
      <c r="D259" s="44">
        <f t="shared" si="9"/>
        <v>14.300000000000004</v>
      </c>
      <c r="E259" s="44">
        <f t="shared" si="10"/>
        <v>-3.0999999999999943</v>
      </c>
    </row>
    <row r="260" spans="1:5" x14ac:dyDescent="0.3">
      <c r="A260" s="185">
        <v>37257</v>
      </c>
      <c r="B260" s="30">
        <v>35.9</v>
      </c>
      <c r="C260" s="30">
        <v>-83.9</v>
      </c>
      <c r="D260" s="44">
        <f t="shared" si="9"/>
        <v>10.099999999999998</v>
      </c>
      <c r="E260" s="44">
        <f t="shared" si="10"/>
        <v>3.8999999999999915</v>
      </c>
    </row>
    <row r="261" spans="1:5" x14ac:dyDescent="0.3">
      <c r="A261" s="185">
        <v>37226</v>
      </c>
      <c r="B261" s="30">
        <v>25.8</v>
      </c>
      <c r="C261" s="30">
        <v>-87.8</v>
      </c>
      <c r="D261" s="44">
        <f t="shared" si="9"/>
        <v>12.700000000000001</v>
      </c>
      <c r="E261" s="44">
        <f t="shared" si="10"/>
        <v>-6.7999999999999972</v>
      </c>
    </row>
    <row r="262" spans="1:5" x14ac:dyDescent="0.3">
      <c r="A262" s="185">
        <v>37196</v>
      </c>
      <c r="B262" s="30">
        <v>13.1</v>
      </c>
      <c r="C262" s="30">
        <v>-81</v>
      </c>
      <c r="D262" s="44">
        <f t="shared" si="9"/>
        <v>3.2999999999999989</v>
      </c>
      <c r="E262" s="44">
        <f t="shared" si="10"/>
        <v>-16.900000000000006</v>
      </c>
    </row>
    <row r="263" spans="1:5" x14ac:dyDescent="0.3">
      <c r="A263" s="185">
        <v>37165</v>
      </c>
      <c r="B263" s="30">
        <v>9.8000000000000007</v>
      </c>
      <c r="C263" s="30">
        <v>-64.099999999999994</v>
      </c>
      <c r="D263" s="44">
        <f t="shared" si="9"/>
        <v>-3.8999999999999986</v>
      </c>
      <c r="E263" s="44">
        <f t="shared" si="10"/>
        <v>-3.8999999999999915</v>
      </c>
    </row>
    <row r="264" spans="1:5" x14ac:dyDescent="0.3">
      <c r="A264" s="185">
        <v>37135</v>
      </c>
      <c r="B264" s="30">
        <v>13.7</v>
      </c>
      <c r="C264" s="30">
        <v>-60.2</v>
      </c>
      <c r="D264" s="44">
        <f t="shared" si="9"/>
        <v>2.2999999999999989</v>
      </c>
      <c r="E264" s="44">
        <f t="shared" si="10"/>
        <v>-6.2000000000000028</v>
      </c>
    </row>
    <row r="265" spans="1:5" x14ac:dyDescent="0.3">
      <c r="A265" s="185">
        <v>37104</v>
      </c>
      <c r="B265" s="30">
        <v>11.4</v>
      </c>
      <c r="C265" s="30">
        <v>-54</v>
      </c>
      <c r="D265" s="44">
        <f t="shared" si="9"/>
        <v>13.3</v>
      </c>
      <c r="E265" s="44">
        <f t="shared" si="10"/>
        <v>-11.799999999999997</v>
      </c>
    </row>
    <row r="266" spans="1:5" x14ac:dyDescent="0.3">
      <c r="A266" s="185">
        <v>37073</v>
      </c>
      <c r="B266" s="30">
        <v>-1.9</v>
      </c>
      <c r="C266" s="30">
        <v>-42.2</v>
      </c>
      <c r="D266" s="44">
        <f t="shared" si="9"/>
        <v>6.1999999999999993</v>
      </c>
      <c r="E266" s="44">
        <f t="shared" si="10"/>
        <v>-23.1</v>
      </c>
    </row>
    <row r="267" spans="1:5" x14ac:dyDescent="0.3">
      <c r="A267" s="185">
        <v>37043</v>
      </c>
      <c r="B267" s="30">
        <v>-8.1</v>
      </c>
      <c r="C267" s="30">
        <v>-19.100000000000001</v>
      </c>
      <c r="D267" s="44">
        <f t="shared" si="9"/>
        <v>-3.8</v>
      </c>
      <c r="E267" s="44">
        <f t="shared" si="10"/>
        <v>-12.8</v>
      </c>
    </row>
    <row r="268" spans="1:5" x14ac:dyDescent="0.3">
      <c r="A268" s="185">
        <v>37012</v>
      </c>
      <c r="B268" s="30">
        <v>-4.3</v>
      </c>
      <c r="C268" s="30">
        <v>-6.3</v>
      </c>
      <c r="D268" s="44">
        <f t="shared" si="9"/>
        <v>0.20000000000000018</v>
      </c>
      <c r="E268" s="44">
        <f t="shared" si="10"/>
        <v>-9.5</v>
      </c>
    </row>
    <row r="269" spans="1:5" x14ac:dyDescent="0.3">
      <c r="A269" s="185">
        <v>36982</v>
      </c>
      <c r="B269" s="30">
        <v>-4.5</v>
      </c>
      <c r="C269" s="30">
        <v>3.2</v>
      </c>
      <c r="D269" s="44">
        <f t="shared" si="9"/>
        <v>5.9</v>
      </c>
      <c r="E269" s="44">
        <f t="shared" si="10"/>
        <v>-7.2</v>
      </c>
    </row>
    <row r="270" spans="1:5" x14ac:dyDescent="0.3">
      <c r="A270" s="185">
        <v>36951</v>
      </c>
      <c r="B270" s="30">
        <v>-10.4</v>
      </c>
      <c r="C270" s="30">
        <v>10.4</v>
      </c>
      <c r="D270" s="44">
        <f t="shared" si="9"/>
        <v>-4.3000000000000007</v>
      </c>
      <c r="E270" s="44">
        <f t="shared" si="10"/>
        <v>-13.700000000000001</v>
      </c>
    </row>
    <row r="271" spans="1:5" x14ac:dyDescent="0.3">
      <c r="A271" s="185">
        <v>36923</v>
      </c>
      <c r="B271" s="30">
        <v>-6.1</v>
      </c>
      <c r="C271" s="30">
        <v>24.1</v>
      </c>
      <c r="D271" s="44">
        <f t="shared" si="9"/>
        <v>-1.6999999999999993</v>
      </c>
      <c r="E271" s="44">
        <f t="shared" si="10"/>
        <v>-7.3999999999999986</v>
      </c>
    </row>
    <row r="272" spans="1:5" x14ac:dyDescent="0.3">
      <c r="A272" s="185">
        <v>36892</v>
      </c>
      <c r="B272" s="30">
        <v>-4.4000000000000004</v>
      </c>
      <c r="C272" s="30">
        <v>31.5</v>
      </c>
      <c r="D272" s="44">
        <f t="shared" si="9"/>
        <v>-4.3000000000000007</v>
      </c>
      <c r="E272" s="44">
        <f t="shared" si="10"/>
        <v>-0.79999999999999716</v>
      </c>
    </row>
    <row r="273" spans="1:5" x14ac:dyDescent="0.3">
      <c r="A273" s="185">
        <v>36861</v>
      </c>
      <c r="B273" s="30">
        <v>-0.1</v>
      </c>
      <c r="C273" s="30">
        <v>32.299999999999997</v>
      </c>
      <c r="D273" s="44">
        <f t="shared" ref="D273:D336" si="11">B273-B274</f>
        <v>-8.7999999999999989</v>
      </c>
      <c r="E273" s="44">
        <f t="shared" ref="E273:E336" si="12">C273-C274</f>
        <v>-8.2000000000000028</v>
      </c>
    </row>
    <row r="274" spans="1:5" x14ac:dyDescent="0.3">
      <c r="A274" s="185">
        <v>36831</v>
      </c>
      <c r="B274" s="30">
        <v>8.6999999999999993</v>
      </c>
      <c r="C274" s="30">
        <v>40.5</v>
      </c>
      <c r="D274" s="44">
        <f t="shared" si="11"/>
        <v>-11.7</v>
      </c>
      <c r="E274" s="44">
        <f t="shared" si="12"/>
        <v>-2.3999999999999986</v>
      </c>
    </row>
    <row r="275" spans="1:5" x14ac:dyDescent="0.3">
      <c r="A275" s="185">
        <v>36800</v>
      </c>
      <c r="B275" s="30">
        <v>20.399999999999999</v>
      </c>
      <c r="C275" s="30">
        <v>42.9</v>
      </c>
      <c r="D275" s="44">
        <f t="shared" si="11"/>
        <v>-20.399999999999999</v>
      </c>
      <c r="E275" s="44">
        <f t="shared" si="12"/>
        <v>-2.8999999999999986</v>
      </c>
    </row>
    <row r="276" spans="1:5" x14ac:dyDescent="0.3">
      <c r="A276" s="185">
        <v>36770</v>
      </c>
      <c r="B276" s="30">
        <v>40.799999999999997</v>
      </c>
      <c r="C276" s="30">
        <v>45.8</v>
      </c>
      <c r="D276" s="44">
        <f t="shared" si="11"/>
        <v>-26.900000000000006</v>
      </c>
      <c r="E276" s="44">
        <f t="shared" si="12"/>
        <v>0.69999999999999574</v>
      </c>
    </row>
    <row r="277" spans="1:5" x14ac:dyDescent="0.3">
      <c r="A277" s="185">
        <v>36739</v>
      </c>
      <c r="B277" s="30">
        <v>67.7</v>
      </c>
      <c r="C277" s="30">
        <v>45.1</v>
      </c>
      <c r="D277" s="44">
        <f t="shared" si="11"/>
        <v>-4.2000000000000028</v>
      </c>
      <c r="E277" s="44">
        <f t="shared" si="12"/>
        <v>5.5</v>
      </c>
    </row>
    <row r="278" spans="1:5" x14ac:dyDescent="0.3">
      <c r="A278" s="185">
        <v>36708</v>
      </c>
      <c r="B278" s="30">
        <v>71.900000000000006</v>
      </c>
      <c r="C278" s="30">
        <v>39.6</v>
      </c>
      <c r="D278" s="44">
        <f t="shared" si="11"/>
        <v>-5.1999999999999886</v>
      </c>
      <c r="E278" s="44">
        <f t="shared" si="12"/>
        <v>4.6000000000000014</v>
      </c>
    </row>
    <row r="279" spans="1:5" x14ac:dyDescent="0.3">
      <c r="A279" s="185">
        <v>36678</v>
      </c>
      <c r="B279" s="30">
        <v>77.099999999999994</v>
      </c>
      <c r="C279" s="30">
        <v>35</v>
      </c>
      <c r="D279" s="44">
        <f t="shared" si="11"/>
        <v>-3.9000000000000057</v>
      </c>
      <c r="E279" s="44">
        <f t="shared" si="12"/>
        <v>4.1999999999999993</v>
      </c>
    </row>
    <row r="280" spans="1:5" x14ac:dyDescent="0.3">
      <c r="A280" s="185">
        <v>36647</v>
      </c>
      <c r="B280" s="30">
        <v>81</v>
      </c>
      <c r="C280" s="30">
        <v>30.8</v>
      </c>
      <c r="D280" s="44">
        <f t="shared" si="11"/>
        <v>-2</v>
      </c>
      <c r="E280" s="44">
        <f t="shared" si="12"/>
        <v>7.6999999999999993</v>
      </c>
    </row>
    <row r="281" spans="1:5" x14ac:dyDescent="0.3">
      <c r="A281" s="185">
        <v>36617</v>
      </c>
      <c r="B281" s="30">
        <v>83</v>
      </c>
      <c r="C281" s="30">
        <v>23.1</v>
      </c>
      <c r="D281" s="44">
        <f t="shared" si="11"/>
        <v>-0.70000000000000284</v>
      </c>
      <c r="E281" s="44">
        <f t="shared" si="12"/>
        <v>1.5</v>
      </c>
    </row>
    <row r="282" spans="1:5" x14ac:dyDescent="0.3">
      <c r="A282" s="185">
        <v>36586</v>
      </c>
      <c r="B282" s="30">
        <v>83.7</v>
      </c>
      <c r="C282" s="30">
        <v>21.6</v>
      </c>
      <c r="D282" s="44">
        <f t="shared" si="11"/>
        <v>-1.7999999999999972</v>
      </c>
      <c r="E282" s="44">
        <f t="shared" si="12"/>
        <v>6.6000000000000014</v>
      </c>
    </row>
    <row r="283" spans="1:5" x14ac:dyDescent="0.3">
      <c r="A283" s="185">
        <v>36557</v>
      </c>
      <c r="B283" s="30">
        <v>85.5</v>
      </c>
      <c r="C283" s="30">
        <v>15</v>
      </c>
      <c r="D283" s="44">
        <f t="shared" si="11"/>
        <v>-4.0999999999999943</v>
      </c>
      <c r="E283" s="44">
        <f t="shared" si="12"/>
        <v>7.5</v>
      </c>
    </row>
    <row r="284" spans="1:5" x14ac:dyDescent="0.3">
      <c r="A284" s="185">
        <v>36526</v>
      </c>
      <c r="B284" s="30">
        <v>89.6</v>
      </c>
      <c r="C284" s="30">
        <v>7.5</v>
      </c>
      <c r="D284" s="44">
        <f t="shared" si="11"/>
        <v>5.1999999999999886</v>
      </c>
      <c r="E284" s="44">
        <f t="shared" si="12"/>
        <v>9.1</v>
      </c>
    </row>
    <row r="285" spans="1:5" x14ac:dyDescent="0.3">
      <c r="A285" s="185">
        <v>36495</v>
      </c>
      <c r="B285" s="30">
        <v>84.4</v>
      </c>
      <c r="C285" s="30">
        <v>-1.6</v>
      </c>
      <c r="D285" s="44">
        <f t="shared" si="11"/>
        <v>-9.9999999999994316E-2</v>
      </c>
      <c r="E285" s="44">
        <f t="shared" si="12"/>
        <v>-1.7000000000000002</v>
      </c>
    </row>
    <row r="286" spans="1:5" x14ac:dyDescent="0.3">
      <c r="A286" s="185">
        <v>36465</v>
      </c>
      <c r="B286" s="30">
        <v>84.5</v>
      </c>
      <c r="C286" s="30">
        <v>0.1</v>
      </c>
      <c r="D286" s="44">
        <f t="shared" si="11"/>
        <v>2.0999999999999943</v>
      </c>
      <c r="E286" s="44">
        <f t="shared" si="12"/>
        <v>4.8999999999999995</v>
      </c>
    </row>
    <row r="287" spans="1:5" x14ac:dyDescent="0.3">
      <c r="A287" s="185">
        <v>36434</v>
      </c>
      <c r="B287" s="30">
        <v>82.4</v>
      </c>
      <c r="C287" s="30">
        <v>-4.8</v>
      </c>
      <c r="D287" s="44">
        <f t="shared" si="11"/>
        <v>1.7000000000000028</v>
      </c>
      <c r="E287" s="44">
        <f t="shared" si="12"/>
        <v>4.0000000000000009</v>
      </c>
    </row>
    <row r="288" spans="1:5" x14ac:dyDescent="0.3">
      <c r="A288" s="185">
        <v>36404</v>
      </c>
      <c r="B288" s="30">
        <v>80.7</v>
      </c>
      <c r="C288" s="30">
        <v>-8.8000000000000007</v>
      </c>
      <c r="D288" s="44">
        <f t="shared" si="11"/>
        <v>6.7000000000000028</v>
      </c>
      <c r="E288" s="44">
        <f t="shared" si="12"/>
        <v>0.89999999999999858</v>
      </c>
    </row>
    <row r="289" spans="1:5" x14ac:dyDescent="0.3">
      <c r="A289" s="185">
        <v>36373</v>
      </c>
      <c r="B289" s="30">
        <v>74</v>
      </c>
      <c r="C289" s="30">
        <v>-9.6999999999999993</v>
      </c>
      <c r="D289" s="44">
        <f t="shared" si="11"/>
        <v>-0.29999999999999716</v>
      </c>
      <c r="E289" s="44">
        <f t="shared" si="12"/>
        <v>7.1999999999999993</v>
      </c>
    </row>
    <row r="290" spans="1:5" x14ac:dyDescent="0.3">
      <c r="A290" s="185">
        <v>36342</v>
      </c>
      <c r="B290" s="30">
        <v>74.3</v>
      </c>
      <c r="C290" s="30">
        <v>-16.899999999999999</v>
      </c>
      <c r="D290" s="44">
        <f t="shared" si="11"/>
        <v>17.899999999999999</v>
      </c>
      <c r="E290" s="44">
        <f t="shared" si="12"/>
        <v>10.200000000000003</v>
      </c>
    </row>
    <row r="291" spans="1:5" x14ac:dyDescent="0.3">
      <c r="A291" s="185">
        <v>36312</v>
      </c>
      <c r="B291" s="30">
        <v>56.4</v>
      </c>
      <c r="C291" s="30">
        <v>-27.1</v>
      </c>
      <c r="D291" s="44">
        <f t="shared" si="11"/>
        <v>11.299999999999997</v>
      </c>
      <c r="E291" s="44">
        <f t="shared" si="12"/>
        <v>1.1999999999999993</v>
      </c>
    </row>
    <row r="292" spans="1:5" x14ac:dyDescent="0.3">
      <c r="A292" s="185">
        <v>36281</v>
      </c>
      <c r="B292" s="30">
        <v>45.1</v>
      </c>
      <c r="C292" s="30">
        <v>-28.3</v>
      </c>
      <c r="D292" s="44">
        <f t="shared" si="11"/>
        <v>14.8</v>
      </c>
      <c r="E292" s="44">
        <f t="shared" si="12"/>
        <v>3.5999999999999979</v>
      </c>
    </row>
    <row r="293" spans="1:5" x14ac:dyDescent="0.3">
      <c r="A293" s="185">
        <v>36251</v>
      </c>
      <c r="B293" s="30">
        <v>30.3</v>
      </c>
      <c r="C293" s="30">
        <v>-31.9</v>
      </c>
      <c r="D293" s="44">
        <f t="shared" si="11"/>
        <v>21.1</v>
      </c>
      <c r="E293" s="44">
        <f t="shared" si="12"/>
        <v>-4.5999999999999979</v>
      </c>
    </row>
    <row r="294" spans="1:5" x14ac:dyDescent="0.3">
      <c r="A294" s="185">
        <v>36220</v>
      </c>
      <c r="B294" s="30">
        <v>9.1999999999999993</v>
      </c>
      <c r="C294" s="30">
        <v>-27.3</v>
      </c>
      <c r="D294" s="44">
        <f t="shared" si="11"/>
        <v>15.799999999999999</v>
      </c>
      <c r="E294" s="44">
        <f t="shared" si="12"/>
        <v>-11.4</v>
      </c>
    </row>
    <row r="295" spans="1:5" x14ac:dyDescent="0.3">
      <c r="A295" s="185">
        <v>36192</v>
      </c>
      <c r="B295" s="30">
        <v>-6.6</v>
      </c>
      <c r="C295" s="30">
        <v>-15.9</v>
      </c>
      <c r="D295" s="44">
        <f t="shared" si="11"/>
        <v>18.5</v>
      </c>
      <c r="E295" s="44">
        <f t="shared" si="12"/>
        <v>-9</v>
      </c>
    </row>
    <row r="296" spans="1:5" x14ac:dyDescent="0.3">
      <c r="A296" s="185">
        <v>36161</v>
      </c>
      <c r="B296" s="30">
        <v>-25.1</v>
      </c>
      <c r="C296" s="30">
        <v>-6.9</v>
      </c>
      <c r="D296" s="44">
        <f t="shared" si="11"/>
        <v>-0.20000000000000284</v>
      </c>
      <c r="E296" s="44">
        <f t="shared" si="12"/>
        <v>-2.6000000000000005</v>
      </c>
    </row>
    <row r="297" spans="1:5" x14ac:dyDescent="0.3">
      <c r="A297" s="185">
        <v>36130</v>
      </c>
      <c r="B297" s="30">
        <v>-24.9</v>
      </c>
      <c r="C297" s="30">
        <v>-4.3</v>
      </c>
      <c r="D297" s="44">
        <f t="shared" si="11"/>
        <v>-7</v>
      </c>
      <c r="E297" s="44">
        <f t="shared" si="12"/>
        <v>-2.0999999999999996</v>
      </c>
    </row>
    <row r="298" spans="1:5" x14ac:dyDescent="0.3">
      <c r="A298" s="185">
        <v>36100</v>
      </c>
      <c r="B298" s="30">
        <v>-17.899999999999999</v>
      </c>
      <c r="C298" s="30">
        <v>-2.2000000000000002</v>
      </c>
      <c r="D298" s="44">
        <f t="shared" si="11"/>
        <v>-11.7</v>
      </c>
      <c r="E298" s="44">
        <f t="shared" si="12"/>
        <v>-2.9000000000000004</v>
      </c>
    </row>
    <row r="299" spans="1:5" x14ac:dyDescent="0.3">
      <c r="A299" s="185">
        <v>36069</v>
      </c>
      <c r="B299" s="30">
        <v>-6.2</v>
      </c>
      <c r="C299" s="30">
        <v>0.7</v>
      </c>
      <c r="D299" s="44">
        <f t="shared" si="11"/>
        <v>-29</v>
      </c>
      <c r="E299" s="44">
        <f t="shared" si="12"/>
        <v>-2.7</v>
      </c>
    </row>
    <row r="300" spans="1:5" x14ac:dyDescent="0.3">
      <c r="A300" s="185">
        <v>36039</v>
      </c>
      <c r="B300" s="30">
        <v>22.8</v>
      </c>
      <c r="C300" s="30">
        <v>3.4</v>
      </c>
      <c r="D300" s="44">
        <f t="shared" si="11"/>
        <v>-35.299999999999997</v>
      </c>
      <c r="E300" s="44">
        <f t="shared" si="12"/>
        <v>1</v>
      </c>
    </row>
    <row r="301" spans="1:5" x14ac:dyDescent="0.3">
      <c r="A301" s="185">
        <v>36008</v>
      </c>
      <c r="B301" s="30">
        <v>58.1</v>
      </c>
      <c r="C301" s="30">
        <v>2.4</v>
      </c>
      <c r="D301" s="44">
        <f t="shared" si="11"/>
        <v>-10.300000000000004</v>
      </c>
      <c r="E301" s="44">
        <f t="shared" si="12"/>
        <v>-4.5</v>
      </c>
    </row>
    <row r="302" spans="1:5" x14ac:dyDescent="0.3">
      <c r="A302" s="185">
        <v>35977</v>
      </c>
      <c r="B302" s="30">
        <v>68.400000000000006</v>
      </c>
      <c r="C302" s="30">
        <v>6.9</v>
      </c>
      <c r="D302" s="44">
        <f t="shared" si="11"/>
        <v>-0.29999999999999716</v>
      </c>
      <c r="E302" s="44">
        <f t="shared" si="12"/>
        <v>7.6000000000000005</v>
      </c>
    </row>
    <row r="303" spans="1:5" x14ac:dyDescent="0.3">
      <c r="A303" s="185">
        <v>35947</v>
      </c>
      <c r="B303" s="30">
        <v>68.7</v>
      </c>
      <c r="C303" s="30">
        <v>-0.7</v>
      </c>
      <c r="D303" s="44">
        <f t="shared" si="11"/>
        <v>4.5</v>
      </c>
      <c r="E303" s="44">
        <f t="shared" si="12"/>
        <v>7</v>
      </c>
    </row>
    <row r="304" spans="1:5" x14ac:dyDescent="0.3">
      <c r="A304" s="185">
        <v>35916</v>
      </c>
      <c r="B304" s="30">
        <v>64.2</v>
      </c>
      <c r="C304" s="30">
        <v>-7.7</v>
      </c>
      <c r="D304" s="44">
        <f t="shared" si="11"/>
        <v>0.60000000000000142</v>
      </c>
      <c r="E304" s="44">
        <f t="shared" si="12"/>
        <v>4.1000000000000005</v>
      </c>
    </row>
    <row r="305" spans="1:5" x14ac:dyDescent="0.3">
      <c r="A305" s="185">
        <v>35886</v>
      </c>
      <c r="B305" s="30">
        <v>63.6</v>
      </c>
      <c r="C305" s="30">
        <v>-11.8</v>
      </c>
      <c r="D305" s="44">
        <f t="shared" si="11"/>
        <v>12.600000000000001</v>
      </c>
      <c r="E305" s="44">
        <f t="shared" si="12"/>
        <v>7.0999999999999979</v>
      </c>
    </row>
    <row r="306" spans="1:5" x14ac:dyDescent="0.3">
      <c r="A306" s="185">
        <v>35855</v>
      </c>
      <c r="B306" s="30">
        <v>51</v>
      </c>
      <c r="C306" s="30">
        <v>-18.899999999999999</v>
      </c>
      <c r="D306" s="44">
        <f t="shared" si="11"/>
        <v>10.299999999999997</v>
      </c>
      <c r="E306" s="44">
        <f t="shared" si="12"/>
        <v>1.7000000000000028</v>
      </c>
    </row>
    <row r="307" spans="1:5" x14ac:dyDescent="0.3">
      <c r="A307" s="185">
        <v>35827</v>
      </c>
      <c r="B307" s="30">
        <v>40.700000000000003</v>
      </c>
      <c r="C307" s="30">
        <v>-20.6</v>
      </c>
      <c r="D307" s="44">
        <f t="shared" si="11"/>
        <v>-9.1999999999999957</v>
      </c>
      <c r="E307" s="44">
        <f t="shared" si="12"/>
        <v>1.1999999999999993</v>
      </c>
    </row>
    <row r="308" spans="1:5" x14ac:dyDescent="0.3">
      <c r="A308" s="185">
        <v>35796</v>
      </c>
      <c r="B308" s="30">
        <v>49.9</v>
      </c>
      <c r="C308" s="30">
        <v>-21.8</v>
      </c>
      <c r="D308" s="44">
        <f t="shared" si="11"/>
        <v>-12</v>
      </c>
      <c r="E308" s="44">
        <f t="shared" si="12"/>
        <v>0.19999999999999929</v>
      </c>
    </row>
    <row r="309" spans="1:5" x14ac:dyDescent="0.3">
      <c r="A309" s="185">
        <v>35765</v>
      </c>
      <c r="B309" s="30">
        <v>61.9</v>
      </c>
      <c r="C309" s="30">
        <v>-22</v>
      </c>
      <c r="D309" s="44">
        <f t="shared" si="11"/>
        <v>-6.3999999999999986</v>
      </c>
      <c r="E309" s="44">
        <f t="shared" si="12"/>
        <v>-1.1999999999999993</v>
      </c>
    </row>
    <row r="310" spans="1:5" x14ac:dyDescent="0.3">
      <c r="A310" s="185">
        <v>35735</v>
      </c>
      <c r="B310" s="30">
        <v>68.3</v>
      </c>
      <c r="C310" s="30">
        <v>-20.8</v>
      </c>
      <c r="D310" s="44">
        <f t="shared" si="11"/>
        <v>-9.7999999999999972</v>
      </c>
      <c r="E310" s="44">
        <f t="shared" si="12"/>
        <v>3.8999999999999986</v>
      </c>
    </row>
    <row r="311" spans="1:5" x14ac:dyDescent="0.3">
      <c r="A311" s="185">
        <v>35704</v>
      </c>
      <c r="B311" s="30">
        <v>78.099999999999994</v>
      </c>
      <c r="C311" s="30">
        <v>-24.7</v>
      </c>
      <c r="D311" s="44">
        <f t="shared" si="11"/>
        <v>6.1999999999999886</v>
      </c>
      <c r="E311" s="44">
        <f t="shared" si="12"/>
        <v>7.8000000000000007</v>
      </c>
    </row>
    <row r="312" spans="1:5" x14ac:dyDescent="0.3">
      <c r="A312" s="185">
        <v>35674</v>
      </c>
      <c r="B312" s="30">
        <v>71.900000000000006</v>
      </c>
      <c r="C312" s="30">
        <v>-32.5</v>
      </c>
      <c r="D312" s="44">
        <f t="shared" si="11"/>
        <v>5.6000000000000085</v>
      </c>
      <c r="E312" s="44">
        <f t="shared" si="12"/>
        <v>6.6000000000000014</v>
      </c>
    </row>
    <row r="313" spans="1:5" x14ac:dyDescent="0.3">
      <c r="A313" s="185">
        <v>35643</v>
      </c>
      <c r="B313" s="30">
        <v>66.3</v>
      </c>
      <c r="C313" s="30">
        <v>-39.1</v>
      </c>
      <c r="D313" s="44">
        <f t="shared" si="11"/>
        <v>-0.60000000000000853</v>
      </c>
      <c r="E313" s="44">
        <f t="shared" si="12"/>
        <v>3</v>
      </c>
    </row>
    <row r="314" spans="1:5" x14ac:dyDescent="0.3">
      <c r="A314" s="185">
        <v>35612</v>
      </c>
      <c r="B314" s="30">
        <v>66.900000000000006</v>
      </c>
      <c r="C314" s="30">
        <v>-42.1</v>
      </c>
      <c r="D314" s="44">
        <f t="shared" si="11"/>
        <v>-1.1999999999999886</v>
      </c>
      <c r="E314" s="44">
        <f t="shared" si="12"/>
        <v>5.6000000000000014</v>
      </c>
    </row>
    <row r="315" spans="1:5" x14ac:dyDescent="0.3">
      <c r="A315" s="185">
        <v>35582</v>
      </c>
      <c r="B315" s="30">
        <v>68.099999999999994</v>
      </c>
      <c r="C315" s="30">
        <v>-47.7</v>
      </c>
      <c r="D315" s="44">
        <f t="shared" si="11"/>
        <v>-2</v>
      </c>
      <c r="E315" s="44">
        <f t="shared" si="12"/>
        <v>4.6999999999999957</v>
      </c>
    </row>
    <row r="316" spans="1:5" x14ac:dyDescent="0.3">
      <c r="A316" s="185">
        <v>35551</v>
      </c>
      <c r="B316" s="30">
        <v>70.099999999999994</v>
      </c>
      <c r="C316" s="30">
        <v>-52.4</v>
      </c>
      <c r="D316" s="44">
        <f t="shared" si="11"/>
        <v>-2.9000000000000057</v>
      </c>
      <c r="E316" s="44">
        <f t="shared" si="12"/>
        <v>0</v>
      </c>
    </row>
    <row r="317" spans="1:5" x14ac:dyDescent="0.3">
      <c r="A317" s="185">
        <v>35521</v>
      </c>
      <c r="B317" s="30">
        <v>73</v>
      </c>
      <c r="C317" s="30">
        <v>-52.4</v>
      </c>
      <c r="D317" s="44">
        <f t="shared" si="11"/>
        <v>7.2999999999999972</v>
      </c>
      <c r="E317" s="44">
        <f t="shared" si="12"/>
        <v>4.5</v>
      </c>
    </row>
    <row r="318" spans="1:5" x14ac:dyDescent="0.3">
      <c r="A318" s="185">
        <v>35490</v>
      </c>
      <c r="B318" s="30">
        <v>65.7</v>
      </c>
      <c r="C318" s="30">
        <v>-56.9</v>
      </c>
      <c r="D318" s="44">
        <f t="shared" si="11"/>
        <v>3.4000000000000057</v>
      </c>
      <c r="E318" s="44">
        <f t="shared" si="12"/>
        <v>2</v>
      </c>
    </row>
    <row r="319" spans="1:5" x14ac:dyDescent="0.3">
      <c r="A319" s="185">
        <v>35462</v>
      </c>
      <c r="B319" s="30">
        <v>62.3</v>
      </c>
      <c r="C319" s="30">
        <v>-58.9</v>
      </c>
      <c r="D319" s="44">
        <f t="shared" si="11"/>
        <v>-8.5</v>
      </c>
      <c r="E319" s="44">
        <f t="shared" si="12"/>
        <v>-11.199999999999996</v>
      </c>
    </row>
    <row r="320" spans="1:5" x14ac:dyDescent="0.3">
      <c r="A320" s="185">
        <v>35431</v>
      </c>
      <c r="B320" s="30">
        <v>70.8</v>
      </c>
      <c r="C320" s="30">
        <v>-47.7</v>
      </c>
      <c r="D320" s="44">
        <f t="shared" si="11"/>
        <v>1.5</v>
      </c>
      <c r="E320" s="44">
        <f t="shared" si="12"/>
        <v>-1.1000000000000014</v>
      </c>
    </row>
    <row r="321" spans="1:5" x14ac:dyDescent="0.3">
      <c r="A321" s="185">
        <v>35400</v>
      </c>
      <c r="B321" s="30">
        <v>69.3</v>
      </c>
      <c r="C321" s="30">
        <v>-46.6</v>
      </c>
      <c r="D321" s="44">
        <f t="shared" si="11"/>
        <v>-5.2999999999999972</v>
      </c>
      <c r="E321" s="44">
        <f t="shared" si="12"/>
        <v>8.7999999999999972</v>
      </c>
    </row>
    <row r="322" spans="1:5" x14ac:dyDescent="0.3">
      <c r="A322" s="185">
        <v>35370</v>
      </c>
      <c r="B322" s="30">
        <v>74.599999999999994</v>
      </c>
      <c r="C322" s="30">
        <v>-55.4</v>
      </c>
      <c r="D322" s="44">
        <f t="shared" si="11"/>
        <v>-1.6000000000000085</v>
      </c>
      <c r="E322" s="44">
        <f t="shared" si="12"/>
        <v>1.1000000000000014</v>
      </c>
    </row>
    <row r="323" spans="1:5" x14ac:dyDescent="0.3">
      <c r="A323" s="185">
        <v>35339</v>
      </c>
      <c r="B323" s="30">
        <v>76.2</v>
      </c>
      <c r="C323" s="30">
        <v>-56.5</v>
      </c>
      <c r="D323" s="44">
        <f t="shared" si="11"/>
        <v>5.2000000000000028</v>
      </c>
      <c r="E323" s="44">
        <f t="shared" si="12"/>
        <v>9.7999999999999972</v>
      </c>
    </row>
    <row r="324" spans="1:5" x14ac:dyDescent="0.3">
      <c r="A324" s="185">
        <v>35309</v>
      </c>
      <c r="B324" s="30">
        <v>71</v>
      </c>
      <c r="C324" s="30">
        <v>-66.3</v>
      </c>
      <c r="D324" s="44">
        <f t="shared" si="11"/>
        <v>8.7999999999999972</v>
      </c>
      <c r="E324" s="44">
        <f t="shared" si="12"/>
        <v>6.5</v>
      </c>
    </row>
    <row r="325" spans="1:5" x14ac:dyDescent="0.3">
      <c r="A325" s="185">
        <v>35278</v>
      </c>
      <c r="B325" s="30">
        <v>62.2</v>
      </c>
      <c r="C325" s="30">
        <v>-72.8</v>
      </c>
      <c r="D325" s="44">
        <f t="shared" si="11"/>
        <v>-4.2000000000000028</v>
      </c>
      <c r="E325" s="44">
        <f t="shared" si="12"/>
        <v>4.7999999999999972</v>
      </c>
    </row>
    <row r="326" spans="1:5" x14ac:dyDescent="0.3">
      <c r="A326" s="185">
        <v>35247</v>
      </c>
      <c r="B326" s="30">
        <v>66.400000000000006</v>
      </c>
      <c r="C326" s="30">
        <v>-77.599999999999994</v>
      </c>
      <c r="D326" s="44">
        <f t="shared" si="11"/>
        <v>1.3000000000000114</v>
      </c>
      <c r="E326" s="44">
        <f t="shared" si="12"/>
        <v>2.5</v>
      </c>
    </row>
    <row r="327" spans="1:5" x14ac:dyDescent="0.3">
      <c r="A327" s="185">
        <v>35217</v>
      </c>
      <c r="B327" s="30">
        <v>65.099999999999994</v>
      </c>
      <c r="C327" s="30">
        <v>-80.099999999999994</v>
      </c>
      <c r="D327" s="44">
        <f t="shared" si="11"/>
        <v>10.299999999999997</v>
      </c>
      <c r="E327" s="44">
        <f t="shared" si="12"/>
        <v>1.4000000000000057</v>
      </c>
    </row>
    <row r="328" spans="1:5" x14ac:dyDescent="0.3">
      <c r="A328" s="185">
        <v>35186</v>
      </c>
      <c r="B328" s="30">
        <v>54.8</v>
      </c>
      <c r="C328" s="30">
        <v>-81.5</v>
      </c>
      <c r="D328" s="44">
        <f t="shared" si="11"/>
        <v>9.8999999999999986</v>
      </c>
      <c r="E328" s="44">
        <f t="shared" si="12"/>
        <v>-1.2999999999999972</v>
      </c>
    </row>
    <row r="329" spans="1:5" x14ac:dyDescent="0.3">
      <c r="A329" s="185">
        <v>35156</v>
      </c>
      <c r="B329" s="30">
        <v>44.9</v>
      </c>
      <c r="C329" s="30">
        <v>-80.2</v>
      </c>
      <c r="D329" s="44">
        <f t="shared" si="11"/>
        <v>13.399999999999999</v>
      </c>
      <c r="E329" s="44">
        <f t="shared" si="12"/>
        <v>-2.6000000000000085</v>
      </c>
    </row>
    <row r="330" spans="1:5" x14ac:dyDescent="0.3">
      <c r="A330" s="185">
        <v>35125</v>
      </c>
      <c r="B330" s="30">
        <v>31.5</v>
      </c>
      <c r="C330" s="30">
        <v>-77.599999999999994</v>
      </c>
      <c r="D330" s="44">
        <f t="shared" si="11"/>
        <v>12</v>
      </c>
      <c r="E330" s="44">
        <f t="shared" si="12"/>
        <v>-20.499999999999993</v>
      </c>
    </row>
    <row r="331" spans="1:5" x14ac:dyDescent="0.3">
      <c r="A331" s="185">
        <v>35096</v>
      </c>
      <c r="B331" s="30">
        <v>19.5</v>
      </c>
      <c r="C331" s="30">
        <v>-57.1</v>
      </c>
      <c r="D331" s="44">
        <f t="shared" si="11"/>
        <v>11.1</v>
      </c>
      <c r="E331" s="44">
        <f t="shared" si="12"/>
        <v>-16.800000000000004</v>
      </c>
    </row>
    <row r="332" spans="1:5" x14ac:dyDescent="0.3">
      <c r="A332" s="185">
        <v>35065</v>
      </c>
      <c r="B332" s="30">
        <v>8.4</v>
      </c>
      <c r="C332" s="30">
        <v>-40.299999999999997</v>
      </c>
      <c r="D332" s="44">
        <f t="shared" si="11"/>
        <v>17.5</v>
      </c>
      <c r="E332" s="44">
        <f t="shared" si="12"/>
        <v>-19.899999999999999</v>
      </c>
    </row>
    <row r="333" spans="1:5" x14ac:dyDescent="0.3">
      <c r="A333" s="185">
        <v>35034</v>
      </c>
      <c r="B333" s="30">
        <v>-9.1</v>
      </c>
      <c r="C333" s="30">
        <v>-20.399999999999999</v>
      </c>
      <c r="D333" s="44">
        <f t="shared" si="11"/>
        <v>-2.5999999999999996</v>
      </c>
      <c r="E333" s="44">
        <f t="shared" si="12"/>
        <v>-12.2</v>
      </c>
    </row>
    <row r="334" spans="1:5" x14ac:dyDescent="0.3">
      <c r="A334" s="185">
        <v>35004</v>
      </c>
      <c r="B334" s="30">
        <v>-6.5</v>
      </c>
      <c r="C334" s="30">
        <v>-8.1999999999999993</v>
      </c>
      <c r="D334" s="44">
        <f t="shared" si="11"/>
        <v>-16.3</v>
      </c>
      <c r="E334" s="44">
        <f t="shared" si="12"/>
        <v>-8.5</v>
      </c>
    </row>
    <row r="335" spans="1:5" ht="13.5" customHeight="1" x14ac:dyDescent="0.3">
      <c r="A335" s="185">
        <v>34973</v>
      </c>
      <c r="B335" s="30">
        <v>9.8000000000000007</v>
      </c>
      <c r="C335" s="30">
        <v>0.3</v>
      </c>
      <c r="D335" s="44">
        <f t="shared" si="11"/>
        <v>-7.5999999999999979</v>
      </c>
      <c r="E335" s="44">
        <f t="shared" si="12"/>
        <v>-4.5</v>
      </c>
    </row>
    <row r="336" spans="1:5" ht="13.5" customHeight="1" x14ac:dyDescent="0.3">
      <c r="A336" s="185">
        <v>34943</v>
      </c>
      <c r="B336" s="30">
        <v>17.399999999999999</v>
      </c>
      <c r="C336" s="30">
        <v>4.8</v>
      </c>
      <c r="D336" s="44">
        <f t="shared" si="11"/>
        <v>3.2999999999999989</v>
      </c>
      <c r="E336" s="44">
        <f t="shared" si="12"/>
        <v>-2.6000000000000005</v>
      </c>
    </row>
    <row r="337" spans="1:5" ht="13.5" customHeight="1" x14ac:dyDescent="0.3">
      <c r="A337" s="185">
        <v>34912</v>
      </c>
      <c r="B337" s="30">
        <v>14.1</v>
      </c>
      <c r="C337" s="30">
        <v>7.4</v>
      </c>
      <c r="D337" s="44">
        <f t="shared" ref="D337:D380" si="13">B337-B338</f>
        <v>4.2999999999999989</v>
      </c>
      <c r="E337" s="44">
        <f t="shared" ref="E337:E380" si="14">C337-C338</f>
        <v>-0.90000000000000036</v>
      </c>
    </row>
    <row r="338" spans="1:5" ht="13.5" customHeight="1" x14ac:dyDescent="0.3">
      <c r="A338" s="185">
        <v>34881</v>
      </c>
      <c r="B338" s="30">
        <v>9.8000000000000007</v>
      </c>
      <c r="C338" s="30">
        <v>8.3000000000000007</v>
      </c>
      <c r="D338" s="44">
        <f t="shared" si="13"/>
        <v>3.8000000000000007</v>
      </c>
      <c r="E338" s="44">
        <f t="shared" si="14"/>
        <v>-0.39999999999999858</v>
      </c>
    </row>
    <row r="339" spans="1:5" ht="13.5" customHeight="1" x14ac:dyDescent="0.3">
      <c r="A339" s="185">
        <v>34851</v>
      </c>
      <c r="B339" s="30">
        <v>6</v>
      </c>
      <c r="C339" s="30">
        <v>8.6999999999999993</v>
      </c>
      <c r="D339" s="44">
        <f t="shared" si="13"/>
        <v>-5.5</v>
      </c>
      <c r="E339" s="44">
        <f t="shared" si="14"/>
        <v>-4.5</v>
      </c>
    </row>
    <row r="340" spans="1:5" x14ac:dyDescent="0.3">
      <c r="A340" s="185">
        <v>34820</v>
      </c>
      <c r="B340" s="30">
        <v>11.5</v>
      </c>
      <c r="C340" s="30">
        <v>13.2</v>
      </c>
      <c r="D340" s="44">
        <f t="shared" si="13"/>
        <v>0.40000000000000036</v>
      </c>
      <c r="E340" s="44">
        <f t="shared" si="14"/>
        <v>-4.4000000000000021</v>
      </c>
    </row>
    <row r="341" spans="1:5" x14ac:dyDescent="0.3">
      <c r="A341" s="185">
        <v>34790</v>
      </c>
      <c r="B341" s="30">
        <v>11.1</v>
      </c>
      <c r="C341" s="30">
        <v>17.600000000000001</v>
      </c>
      <c r="D341" s="44">
        <f t="shared" si="13"/>
        <v>-19.700000000000003</v>
      </c>
      <c r="E341" s="44">
        <f t="shared" si="14"/>
        <v>-0.79999999999999716</v>
      </c>
    </row>
    <row r="342" spans="1:5" x14ac:dyDescent="0.3">
      <c r="A342" s="185">
        <v>34759</v>
      </c>
      <c r="B342" s="30">
        <v>30.8</v>
      </c>
      <c r="C342" s="30">
        <v>18.399999999999999</v>
      </c>
      <c r="D342" s="44">
        <f t="shared" si="13"/>
        <v>-36.5</v>
      </c>
      <c r="E342" s="44">
        <f t="shared" si="14"/>
        <v>-0.20000000000000284</v>
      </c>
    </row>
    <row r="343" spans="1:5" x14ac:dyDescent="0.3">
      <c r="A343" s="185">
        <v>34731</v>
      </c>
      <c r="B343" s="30">
        <v>67.3</v>
      </c>
      <c r="C343" s="30">
        <v>18.600000000000001</v>
      </c>
      <c r="D343" s="44">
        <f t="shared" si="13"/>
        <v>-9.2999999999999972</v>
      </c>
      <c r="E343" s="44">
        <f t="shared" si="14"/>
        <v>2.6000000000000014</v>
      </c>
    </row>
    <row r="344" spans="1:5" x14ac:dyDescent="0.3">
      <c r="A344" s="185">
        <v>34700</v>
      </c>
      <c r="B344" s="30">
        <v>76.599999999999994</v>
      </c>
      <c r="C344" s="30">
        <v>16</v>
      </c>
      <c r="D344" s="44">
        <f t="shared" si="13"/>
        <v>1.5999999999999943</v>
      </c>
      <c r="E344" s="44">
        <f t="shared" si="14"/>
        <v>8.9</v>
      </c>
    </row>
    <row r="345" spans="1:5" x14ac:dyDescent="0.3">
      <c r="A345" s="185">
        <v>34669</v>
      </c>
      <c r="B345" s="30">
        <v>75</v>
      </c>
      <c r="C345" s="30">
        <v>7.1</v>
      </c>
      <c r="D345" s="44">
        <f t="shared" si="13"/>
        <v>0.5</v>
      </c>
      <c r="E345" s="44">
        <f t="shared" si="14"/>
        <v>7.3999999999999995</v>
      </c>
    </row>
    <row r="346" spans="1:5" x14ac:dyDescent="0.3">
      <c r="A346" s="185">
        <v>34639</v>
      </c>
      <c r="B346" s="30">
        <v>74.5</v>
      </c>
      <c r="C346" s="30">
        <v>-0.3</v>
      </c>
      <c r="D346" s="44">
        <f t="shared" si="13"/>
        <v>-9.9999999999994316E-2</v>
      </c>
      <c r="E346" s="44">
        <f t="shared" si="14"/>
        <v>3.8</v>
      </c>
    </row>
    <row r="347" spans="1:5" x14ac:dyDescent="0.3">
      <c r="A347" s="185">
        <v>34608</v>
      </c>
      <c r="B347" s="30">
        <v>74.599999999999994</v>
      </c>
      <c r="C347" s="30">
        <v>-4.0999999999999996</v>
      </c>
      <c r="D347" s="44">
        <f t="shared" si="13"/>
        <v>-5.1000000000000085</v>
      </c>
      <c r="E347" s="44">
        <f t="shared" si="14"/>
        <v>7.1</v>
      </c>
    </row>
    <row r="348" spans="1:5" x14ac:dyDescent="0.3">
      <c r="A348" s="185">
        <v>34578</v>
      </c>
      <c r="B348" s="30">
        <v>79.7</v>
      </c>
      <c r="C348" s="30">
        <v>-11.2</v>
      </c>
      <c r="D348" s="44">
        <f t="shared" si="13"/>
        <v>-8.2000000000000028</v>
      </c>
      <c r="E348" s="44">
        <f t="shared" si="14"/>
        <v>22.8</v>
      </c>
    </row>
    <row r="349" spans="1:5" x14ac:dyDescent="0.3">
      <c r="A349" s="185">
        <v>34547</v>
      </c>
      <c r="B349" s="30">
        <v>87.9</v>
      </c>
      <c r="C349" s="30">
        <v>-34</v>
      </c>
      <c r="D349" s="44">
        <f t="shared" si="13"/>
        <v>7.3000000000000114</v>
      </c>
      <c r="E349" s="44">
        <f t="shared" si="14"/>
        <v>15.100000000000001</v>
      </c>
    </row>
    <row r="350" spans="1:5" x14ac:dyDescent="0.3">
      <c r="A350" s="185">
        <v>34516</v>
      </c>
      <c r="B350" s="30">
        <v>80.599999999999994</v>
      </c>
      <c r="C350" s="30">
        <v>-49.1</v>
      </c>
      <c r="D350" s="44">
        <f t="shared" si="13"/>
        <v>-2.8000000000000114</v>
      </c>
      <c r="E350" s="44">
        <f t="shared" si="14"/>
        <v>18.800000000000004</v>
      </c>
    </row>
    <row r="351" spans="1:5" x14ac:dyDescent="0.3">
      <c r="A351" s="185">
        <v>34486</v>
      </c>
      <c r="B351" s="30">
        <v>83.4</v>
      </c>
      <c r="C351" s="30">
        <v>-67.900000000000006</v>
      </c>
      <c r="D351" s="44">
        <f t="shared" si="13"/>
        <v>-3</v>
      </c>
      <c r="E351" s="44">
        <f t="shared" si="14"/>
        <v>13.299999999999997</v>
      </c>
    </row>
    <row r="352" spans="1:5" x14ac:dyDescent="0.3">
      <c r="A352" s="185">
        <v>34455</v>
      </c>
      <c r="B352" s="30">
        <v>86.4</v>
      </c>
      <c r="C352" s="30">
        <v>-81.2</v>
      </c>
      <c r="D352" s="44">
        <f t="shared" si="13"/>
        <v>7.9000000000000057</v>
      </c>
      <c r="E352" s="44">
        <f t="shared" si="14"/>
        <v>9.8999999999999915</v>
      </c>
    </row>
    <row r="353" spans="1:5" x14ac:dyDescent="0.3">
      <c r="A353" s="185">
        <v>34425</v>
      </c>
      <c r="B353" s="30">
        <v>78.5</v>
      </c>
      <c r="C353" s="30">
        <v>-91.1</v>
      </c>
      <c r="D353" s="44">
        <f t="shared" si="13"/>
        <v>16.799999999999997</v>
      </c>
      <c r="E353" s="44">
        <f t="shared" si="14"/>
        <v>5</v>
      </c>
    </row>
    <row r="354" spans="1:5" x14ac:dyDescent="0.3">
      <c r="A354" s="185">
        <v>34394</v>
      </c>
      <c r="B354" s="30">
        <v>61.7</v>
      </c>
      <c r="C354" s="30">
        <v>-96.1</v>
      </c>
      <c r="D354" s="44">
        <f t="shared" si="13"/>
        <v>17.700000000000003</v>
      </c>
      <c r="E354" s="44">
        <f t="shared" si="14"/>
        <v>0.30000000000001137</v>
      </c>
    </row>
    <row r="355" spans="1:5" x14ac:dyDescent="0.3">
      <c r="A355" s="185">
        <v>34366</v>
      </c>
      <c r="B355" s="30">
        <v>44</v>
      </c>
      <c r="C355" s="30">
        <v>-96.4</v>
      </c>
      <c r="D355" s="44">
        <f t="shared" si="13"/>
        <v>6.7999999999999972</v>
      </c>
      <c r="E355" s="44">
        <f t="shared" si="14"/>
        <v>0.5</v>
      </c>
    </row>
    <row r="356" spans="1:5" x14ac:dyDescent="0.3">
      <c r="A356" s="185">
        <v>34335</v>
      </c>
      <c r="B356" s="30">
        <v>37.200000000000003</v>
      </c>
      <c r="C356" s="30">
        <v>-96.9</v>
      </c>
      <c r="D356" s="44">
        <f t="shared" si="13"/>
        <v>7.6000000000000014</v>
      </c>
      <c r="E356" s="44">
        <f t="shared" si="14"/>
        <v>0.59999999999999432</v>
      </c>
    </row>
    <row r="357" spans="1:5" x14ac:dyDescent="0.3">
      <c r="A357" s="185">
        <v>34304</v>
      </c>
      <c r="B357" s="30">
        <v>29.6</v>
      </c>
      <c r="C357" s="30">
        <v>-97.5</v>
      </c>
      <c r="D357" s="44">
        <f t="shared" si="13"/>
        <v>10</v>
      </c>
      <c r="E357" s="44">
        <f t="shared" si="14"/>
        <v>1</v>
      </c>
    </row>
    <row r="358" spans="1:5" x14ac:dyDescent="0.3">
      <c r="A358" s="185">
        <v>34274</v>
      </c>
      <c r="B358" s="30">
        <v>19.600000000000001</v>
      </c>
      <c r="C358" s="30">
        <v>-98.5</v>
      </c>
      <c r="D358" s="44">
        <f t="shared" si="13"/>
        <v>-11.5</v>
      </c>
      <c r="E358" s="44">
        <f t="shared" si="14"/>
        <v>-2</v>
      </c>
    </row>
    <row r="359" spans="1:5" x14ac:dyDescent="0.3">
      <c r="A359" s="185">
        <v>34243</v>
      </c>
      <c r="B359" s="30">
        <v>31.1</v>
      </c>
      <c r="C359" s="30">
        <v>-96.5</v>
      </c>
      <c r="D359" s="44">
        <f t="shared" si="13"/>
        <v>1.5</v>
      </c>
      <c r="E359" s="44">
        <f t="shared" si="14"/>
        <v>-0.5</v>
      </c>
    </row>
    <row r="360" spans="1:5" x14ac:dyDescent="0.3">
      <c r="A360" s="185">
        <v>34213</v>
      </c>
      <c r="B360" s="30">
        <v>29.6</v>
      </c>
      <c r="C360" s="30">
        <v>-96</v>
      </c>
      <c r="D360" s="44">
        <f t="shared" si="13"/>
        <v>2.8000000000000007</v>
      </c>
      <c r="E360" s="44">
        <f t="shared" si="14"/>
        <v>1.0999999999999943</v>
      </c>
    </row>
    <row r="361" spans="1:5" x14ac:dyDescent="0.3">
      <c r="A361" s="185">
        <v>34182</v>
      </c>
      <c r="B361" s="30">
        <v>26.8</v>
      </c>
      <c r="C361" s="30">
        <v>-97.1</v>
      </c>
      <c r="D361" s="44">
        <f t="shared" si="13"/>
        <v>2.5</v>
      </c>
      <c r="E361" s="44">
        <f t="shared" si="14"/>
        <v>-0.19999999999998863</v>
      </c>
    </row>
    <row r="362" spans="1:5" x14ac:dyDescent="0.3">
      <c r="A362" s="185">
        <v>34151</v>
      </c>
      <c r="B362" s="30">
        <v>24.3</v>
      </c>
      <c r="C362" s="30">
        <v>-96.9</v>
      </c>
      <c r="D362" s="44">
        <f t="shared" si="13"/>
        <v>31.9</v>
      </c>
      <c r="E362" s="44">
        <f t="shared" si="14"/>
        <v>1.1999999999999886</v>
      </c>
    </row>
    <row r="363" spans="1:5" x14ac:dyDescent="0.3">
      <c r="A363" s="185">
        <v>34121</v>
      </c>
      <c r="B363" s="30">
        <v>-7.6</v>
      </c>
      <c r="C363" s="30">
        <v>-98.1</v>
      </c>
      <c r="D363" s="44">
        <f t="shared" si="13"/>
        <v>6.4</v>
      </c>
      <c r="E363" s="44">
        <f t="shared" si="14"/>
        <v>-0.89999999999999147</v>
      </c>
    </row>
    <row r="364" spans="1:5" x14ac:dyDescent="0.3">
      <c r="A364" s="185">
        <v>34090</v>
      </c>
      <c r="B364" s="30">
        <v>-14</v>
      </c>
      <c r="C364" s="30">
        <v>-97.2</v>
      </c>
      <c r="D364" s="44">
        <f t="shared" si="13"/>
        <v>10.100000000000001</v>
      </c>
      <c r="E364" s="44">
        <f t="shared" si="14"/>
        <v>-0.90000000000000568</v>
      </c>
    </row>
    <row r="365" spans="1:5" x14ac:dyDescent="0.3">
      <c r="A365" s="185">
        <v>34060</v>
      </c>
      <c r="B365" s="30">
        <v>-24.1</v>
      </c>
      <c r="C365" s="30">
        <v>-96.3</v>
      </c>
      <c r="D365" s="44">
        <f t="shared" si="13"/>
        <v>5.2999999999999972</v>
      </c>
      <c r="E365" s="44">
        <f t="shared" si="14"/>
        <v>-9.9999999999994316E-2</v>
      </c>
    </row>
    <row r="366" spans="1:5" x14ac:dyDescent="0.3">
      <c r="A366" s="185">
        <v>34029</v>
      </c>
      <c r="B366" s="30">
        <v>-29.4</v>
      </c>
      <c r="C366" s="30">
        <v>-96.2</v>
      </c>
      <c r="D366" s="44">
        <f t="shared" si="13"/>
        <v>7.3999999999999986</v>
      </c>
      <c r="E366" s="44">
        <f t="shared" si="14"/>
        <v>0</v>
      </c>
    </row>
    <row r="367" spans="1:5" x14ac:dyDescent="0.3">
      <c r="A367" s="185">
        <v>34001</v>
      </c>
      <c r="B367" s="30">
        <v>-36.799999999999997</v>
      </c>
      <c r="C367" s="30">
        <v>-96.2</v>
      </c>
      <c r="D367" s="44">
        <f t="shared" si="13"/>
        <v>12.900000000000006</v>
      </c>
      <c r="E367" s="44">
        <f t="shared" si="14"/>
        <v>-2.9000000000000057</v>
      </c>
    </row>
    <row r="368" spans="1:5" x14ac:dyDescent="0.3">
      <c r="A368" s="185">
        <v>33970</v>
      </c>
      <c r="B368" s="30">
        <v>-49.7</v>
      </c>
      <c r="C368" s="30">
        <v>-93.3</v>
      </c>
      <c r="D368" s="44">
        <f t="shared" si="13"/>
        <v>12.5</v>
      </c>
      <c r="E368" s="44">
        <f t="shared" si="14"/>
        <v>-3.5</v>
      </c>
    </row>
    <row r="369" spans="1:5" x14ac:dyDescent="0.3">
      <c r="A369" s="185">
        <v>33939</v>
      </c>
      <c r="B369" s="30">
        <v>-62.2</v>
      </c>
      <c r="C369" s="30">
        <v>-89.8</v>
      </c>
      <c r="D369" s="44">
        <f t="shared" si="13"/>
        <v>-2.9000000000000057</v>
      </c>
      <c r="E369" s="44">
        <f t="shared" si="14"/>
        <v>-8.5999999999999943</v>
      </c>
    </row>
    <row r="370" spans="1:5" x14ac:dyDescent="0.3">
      <c r="A370" s="185">
        <v>33909</v>
      </c>
      <c r="B370" s="30">
        <v>-59.3</v>
      </c>
      <c r="C370" s="30">
        <v>-81.2</v>
      </c>
      <c r="D370" s="44">
        <f t="shared" si="13"/>
        <v>-5.3999999999999986</v>
      </c>
      <c r="E370" s="44">
        <f t="shared" si="14"/>
        <v>-17.900000000000006</v>
      </c>
    </row>
    <row r="371" spans="1:5" x14ac:dyDescent="0.3">
      <c r="A371" s="185">
        <v>33878</v>
      </c>
      <c r="B371" s="30">
        <v>-53.9</v>
      </c>
      <c r="C371" s="30">
        <v>-63.3</v>
      </c>
      <c r="D371" s="44">
        <f t="shared" si="13"/>
        <v>-21.799999999999997</v>
      </c>
      <c r="E371" s="44">
        <f t="shared" si="14"/>
        <v>-14.799999999999997</v>
      </c>
    </row>
    <row r="372" spans="1:5" x14ac:dyDescent="0.3">
      <c r="A372" s="185">
        <v>33848</v>
      </c>
      <c r="B372" s="30">
        <v>-32.1</v>
      </c>
      <c r="C372" s="30">
        <v>-48.5</v>
      </c>
      <c r="D372" s="44">
        <f t="shared" si="13"/>
        <v>4.6999999999999957</v>
      </c>
      <c r="E372" s="44">
        <f t="shared" si="14"/>
        <v>-17.2</v>
      </c>
    </row>
    <row r="373" spans="1:5" x14ac:dyDescent="0.3">
      <c r="A373" s="185">
        <v>33817</v>
      </c>
      <c r="B373" s="30">
        <v>-36.799999999999997</v>
      </c>
      <c r="C373" s="30">
        <v>-31.3</v>
      </c>
      <c r="D373" s="44">
        <f t="shared" si="13"/>
        <v>-31.199999999999996</v>
      </c>
      <c r="E373" s="44">
        <f t="shared" si="14"/>
        <v>-21.5</v>
      </c>
    </row>
    <row r="374" spans="1:5" x14ac:dyDescent="0.3">
      <c r="A374" s="185">
        <v>33786</v>
      </c>
      <c r="B374" s="30">
        <v>-5.6</v>
      </c>
      <c r="C374" s="30">
        <v>-9.8000000000000007</v>
      </c>
      <c r="D374" s="44">
        <f t="shared" si="13"/>
        <v>-8.8000000000000007</v>
      </c>
      <c r="E374" s="44">
        <f t="shared" si="14"/>
        <v>-3.6000000000000005</v>
      </c>
    </row>
    <row r="375" spans="1:5" x14ac:dyDescent="0.3">
      <c r="A375" s="185">
        <v>33756</v>
      </c>
      <c r="B375" s="30">
        <v>3.2</v>
      </c>
      <c r="C375" s="30">
        <v>-6.2</v>
      </c>
      <c r="D375" s="44">
        <f t="shared" si="13"/>
        <v>7.2</v>
      </c>
      <c r="E375" s="44">
        <f t="shared" si="14"/>
        <v>5.4999999999999991</v>
      </c>
    </row>
    <row r="376" spans="1:5" x14ac:dyDescent="0.3">
      <c r="A376" s="185">
        <v>33725</v>
      </c>
      <c r="B376" s="30">
        <v>-4</v>
      </c>
      <c r="C376" s="30">
        <v>-11.7</v>
      </c>
      <c r="D376" s="44">
        <f t="shared" si="13"/>
        <v>22.5</v>
      </c>
      <c r="E376" s="44">
        <f t="shared" si="14"/>
        <v>2.6000000000000014</v>
      </c>
    </row>
    <row r="377" spans="1:5" x14ac:dyDescent="0.3">
      <c r="A377" s="185">
        <v>33695</v>
      </c>
      <c r="B377" s="30">
        <v>-26.5</v>
      </c>
      <c r="C377" s="30">
        <v>-14.3</v>
      </c>
      <c r="D377" s="44">
        <f t="shared" si="13"/>
        <v>15.200000000000003</v>
      </c>
      <c r="E377" s="44">
        <f t="shared" si="14"/>
        <v>-8.5</v>
      </c>
    </row>
    <row r="378" spans="1:5" x14ac:dyDescent="0.3">
      <c r="A378" s="185">
        <v>33664</v>
      </c>
      <c r="B378" s="30">
        <v>-41.7</v>
      </c>
      <c r="C378" s="30">
        <v>-5.8</v>
      </c>
      <c r="D378" s="44">
        <f t="shared" si="13"/>
        <v>-0.60000000000000142</v>
      </c>
      <c r="E378" s="44">
        <f t="shared" si="14"/>
        <v>-5.8999999999999995</v>
      </c>
    </row>
    <row r="379" spans="1:5" x14ac:dyDescent="0.3">
      <c r="A379" s="185">
        <v>33635</v>
      </c>
      <c r="B379" s="30">
        <v>-41.1</v>
      </c>
      <c r="C379" s="30">
        <v>0.1</v>
      </c>
      <c r="D379" s="44">
        <f t="shared" si="13"/>
        <v>8.1000000000000014</v>
      </c>
      <c r="E379" s="44">
        <f t="shared" si="14"/>
        <v>-3.1</v>
      </c>
    </row>
    <row r="380" spans="1:5" x14ac:dyDescent="0.3">
      <c r="A380" s="185">
        <v>33604</v>
      </c>
      <c r="B380" s="30">
        <v>-49.2</v>
      </c>
      <c r="C380" s="30">
        <v>3.2</v>
      </c>
      <c r="D380" s="44">
        <f t="shared" si="13"/>
        <v>9.7999999999999972</v>
      </c>
      <c r="E380" s="44">
        <f t="shared" si="14"/>
        <v>-5.9999999999999991</v>
      </c>
    </row>
    <row r="381" spans="1:5" x14ac:dyDescent="0.3">
      <c r="A381" s="185">
        <v>33573</v>
      </c>
      <c r="B381" s="30">
        <v>-59</v>
      </c>
      <c r="C381" s="30">
        <v>9.1999999999999993</v>
      </c>
    </row>
    <row r="382" spans="1:5" x14ac:dyDescent="0.3">
      <c r="A382" s="185"/>
      <c r="B382" s="29">
        <f>AVERAGE(B40:B381)</f>
        <v>21.138011695906435</v>
      </c>
      <c r="C382" s="29">
        <f>AVERAGE(C40:C381)</f>
        <v>-6.011988304093582</v>
      </c>
    </row>
  </sheetData>
  <mergeCells count="1">
    <mergeCell ref="L1:O1"/>
  </mergeCells>
  <phoneticPr fontId="10" type="noConversion"/>
  <conditionalFormatting sqref="D9:E380">
    <cfRule type="cellIs" dxfId="36" priority="1" stopIfTrue="1" operator="lessThan">
      <formula>0</formula>
    </cfRule>
    <cfRule type="cellIs" dxfId="35" priority="2" stopIfTrue="1" operator="greaterThan">
      <formula>0</formula>
    </cfRule>
  </conditionalFormatting>
  <hyperlinks>
    <hyperlink ref="L1:M1" location="Übersicht!A1" display="zurück zur Überischt" xr:uid="{00000000-0004-0000-0C00-000000000000}"/>
    <hyperlink ref="A2" r:id="rId1" xr:uid="{00000000-0004-0000-0C00-000001000000}"/>
  </hyperlinks>
  <pageMargins left="0.78740157499999996" right="0.78740157499999996" top="0.984251969" bottom="0.984251969" header="0.4921259845" footer="0.4921259845"/>
  <pageSetup paperSize="9" orientation="portrait" r:id="rId2"/>
  <headerFooter alignWithMargins="0"/>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1"/>
  <dimension ref="A1:S220"/>
  <sheetViews>
    <sheetView zoomScaleNormal="100" workbookViewId="0">
      <pane xSplit="1" ySplit="8" topLeftCell="B21" activePane="bottomRight" state="frozen"/>
      <selection pane="topRight" activeCell="H12" sqref="H12"/>
      <selection pane="bottomLeft" activeCell="H12" sqref="H12"/>
      <selection pane="bottomRight" activeCell="F16" sqref="F15:I16"/>
    </sheetView>
  </sheetViews>
  <sheetFormatPr baseColWidth="10" defaultColWidth="0" defaultRowHeight="13.8" x14ac:dyDescent="0.3"/>
  <cols>
    <col min="1" max="1" width="11.44140625" style="137" customWidth="1"/>
    <col min="2" max="2" width="12.88671875" style="30" customWidth="1"/>
    <col min="3" max="3" width="13.33203125" style="30" customWidth="1"/>
    <col min="4" max="4" width="13.6640625" style="30" customWidth="1"/>
    <col min="5" max="5" width="9.44140625" style="30" customWidth="1"/>
    <col min="6" max="6" width="13.109375" style="30" customWidth="1"/>
    <col min="7" max="8" width="13.88671875" style="30" customWidth="1"/>
    <col min="9" max="9" width="8.88671875" style="30" customWidth="1"/>
    <col min="10" max="18" width="11.44140625" style="30" customWidth="1"/>
    <col min="19" max="16384" width="0" style="30" hidden="1"/>
  </cols>
  <sheetData>
    <row r="1" spans="1:19" ht="25.8" x14ac:dyDescent="0.5">
      <c r="A1" s="28" t="s">
        <v>527</v>
      </c>
      <c r="B1" s="29"/>
      <c r="K1" s="552"/>
      <c r="L1" s="552"/>
      <c r="M1" s="552"/>
      <c r="N1" s="552"/>
      <c r="P1" s="552" t="s">
        <v>268</v>
      </c>
      <c r="Q1" s="552"/>
      <c r="R1" s="552"/>
      <c r="S1" s="63"/>
    </row>
    <row r="2" spans="1:19" ht="14.25" customHeight="1" x14ac:dyDescent="0.35">
      <c r="A2" s="32" t="s">
        <v>269</v>
      </c>
      <c r="B2" s="29"/>
      <c r="E2" s="31"/>
      <c r="F2" s="31"/>
      <c r="G2" s="31"/>
    </row>
    <row r="4" spans="1:19" x14ac:dyDescent="0.3">
      <c r="A4" s="460"/>
      <c r="B4" s="461"/>
      <c r="C4" s="462"/>
      <c r="D4" s="462"/>
      <c r="E4" s="463"/>
      <c r="F4" s="579" t="s">
        <v>528</v>
      </c>
      <c r="G4" s="580"/>
      <c r="H4" s="580"/>
      <c r="I4" s="581"/>
    </row>
    <row r="5" spans="1:19" s="133" customFormat="1" ht="27.6" x14ac:dyDescent="0.3">
      <c r="A5" s="83"/>
      <c r="B5" s="186" t="s">
        <v>529</v>
      </c>
      <c r="C5" s="187" t="s">
        <v>530</v>
      </c>
      <c r="D5" s="187" t="s">
        <v>531</v>
      </c>
      <c r="E5" s="188" t="s">
        <v>532</v>
      </c>
      <c r="F5" s="186" t="s">
        <v>533</v>
      </c>
      <c r="G5" s="187" t="s">
        <v>534</v>
      </c>
      <c r="H5" s="187" t="s">
        <v>535</v>
      </c>
      <c r="I5" s="188" t="s">
        <v>532</v>
      </c>
    </row>
    <row r="6" spans="1:19" s="133" customFormat="1" x14ac:dyDescent="0.3">
      <c r="A6" s="189" t="s">
        <v>510</v>
      </c>
      <c r="B6" s="190">
        <f>MAX(B9:B220)</f>
        <v>65.8</v>
      </c>
      <c r="C6" s="29">
        <f t="shared" ref="C6:I6" si="0">MAX(C9:C220)</f>
        <v>61.4</v>
      </c>
      <c r="D6" s="29">
        <f t="shared" si="0"/>
        <v>63</v>
      </c>
      <c r="E6" s="171">
        <f t="shared" si="0"/>
        <v>11</v>
      </c>
      <c r="F6" s="190">
        <f t="shared" si="0"/>
        <v>64.899999999999991</v>
      </c>
      <c r="G6" s="29">
        <f t="shared" si="0"/>
        <v>38.699999999999996</v>
      </c>
      <c r="H6" s="29">
        <f t="shared" si="0"/>
        <v>59</v>
      </c>
      <c r="I6" s="171">
        <f t="shared" si="0"/>
        <v>14.500000000000002</v>
      </c>
    </row>
    <row r="7" spans="1:19" s="133" customFormat="1" x14ac:dyDescent="0.3">
      <c r="A7" s="189" t="s">
        <v>511</v>
      </c>
      <c r="B7" s="190">
        <f>MIN(B9:B220)</f>
        <v>-32.9</v>
      </c>
      <c r="C7" s="29">
        <f t="shared" ref="C7:I7" si="1">MIN(C9:C220)</f>
        <v>-33.5</v>
      </c>
      <c r="D7" s="29">
        <f t="shared" si="1"/>
        <v>-27.9</v>
      </c>
      <c r="E7" s="171">
        <f t="shared" si="1"/>
        <v>-27.4</v>
      </c>
      <c r="F7" s="190">
        <f t="shared" si="1"/>
        <v>-73</v>
      </c>
      <c r="G7" s="29">
        <f t="shared" si="1"/>
        <v>-76.099999999999994</v>
      </c>
      <c r="H7" s="29">
        <f t="shared" si="1"/>
        <v>-57.7</v>
      </c>
      <c r="I7" s="171">
        <f t="shared" si="1"/>
        <v>-33.299999999999997</v>
      </c>
    </row>
    <row r="8" spans="1:19" s="133" customFormat="1" x14ac:dyDescent="0.3">
      <c r="A8" s="191" t="s">
        <v>512</v>
      </c>
      <c r="B8" s="192">
        <f>AVERAGE(B9:B220)</f>
        <v>12.977514792899408</v>
      </c>
      <c r="C8" s="178">
        <f t="shared" ref="C8:I8" si="2">AVERAGE(C9:C220)</f>
        <v>32.613609467455625</v>
      </c>
      <c r="D8" s="178">
        <f t="shared" si="2"/>
        <v>36.043786982248527</v>
      </c>
      <c r="E8" s="193">
        <f t="shared" si="2"/>
        <v>4.9676328502415448</v>
      </c>
      <c r="F8" s="192">
        <f t="shared" si="2"/>
        <v>2.284883720930234</v>
      </c>
      <c r="G8" s="178">
        <f t="shared" si="2"/>
        <v>7.2093023255812599E-2</v>
      </c>
      <c r="H8" s="178">
        <f t="shared" si="2"/>
        <v>-0.45639534883721189</v>
      </c>
      <c r="I8" s="193">
        <f t="shared" si="2"/>
        <v>-1.3151162790697672</v>
      </c>
    </row>
    <row r="9" spans="1:19" s="133" customFormat="1" x14ac:dyDescent="0.3">
      <c r="A9" s="185">
        <v>44896</v>
      </c>
      <c r="B9" s="190"/>
      <c r="C9" s="29"/>
      <c r="D9" s="29"/>
      <c r="E9" s="171"/>
      <c r="F9" s="56"/>
      <c r="G9" s="56"/>
      <c r="H9" s="56"/>
      <c r="I9" s="56"/>
    </row>
    <row r="10" spans="1:19" s="133" customFormat="1" x14ac:dyDescent="0.3">
      <c r="A10" s="185">
        <v>44866</v>
      </c>
      <c r="B10" s="190"/>
      <c r="C10" s="29"/>
      <c r="D10" s="29"/>
      <c r="E10" s="171"/>
      <c r="F10" s="56"/>
      <c r="G10" s="56"/>
      <c r="H10" s="56"/>
      <c r="I10" s="56"/>
    </row>
    <row r="11" spans="1:19" s="133" customFormat="1" x14ac:dyDescent="0.3">
      <c r="A11" s="185">
        <v>44835</v>
      </c>
      <c r="B11" s="190"/>
      <c r="C11" s="29"/>
      <c r="D11" s="29"/>
      <c r="E11" s="171"/>
      <c r="F11" s="56"/>
      <c r="G11" s="56"/>
      <c r="H11" s="56"/>
      <c r="I11" s="56"/>
    </row>
    <row r="12" spans="1:19" s="133" customFormat="1" x14ac:dyDescent="0.3">
      <c r="A12" s="185">
        <v>44805</v>
      </c>
      <c r="B12" s="190"/>
      <c r="C12" s="29"/>
      <c r="D12" s="29"/>
      <c r="E12" s="171"/>
      <c r="F12" s="56"/>
      <c r="G12" s="56"/>
      <c r="H12" s="56"/>
      <c r="I12" s="56"/>
    </row>
    <row r="13" spans="1:19" s="133" customFormat="1" x14ac:dyDescent="0.3">
      <c r="A13" s="185">
        <v>44774</v>
      </c>
      <c r="B13" s="190"/>
      <c r="C13" s="29"/>
      <c r="D13" s="29"/>
      <c r="E13" s="171"/>
      <c r="F13" s="56"/>
      <c r="G13" s="56"/>
      <c r="H13" s="56"/>
      <c r="I13" s="56"/>
    </row>
    <row r="14" spans="1:19" s="133" customFormat="1" x14ac:dyDescent="0.3">
      <c r="A14" s="185">
        <v>44743</v>
      </c>
      <c r="B14" s="190"/>
      <c r="C14" s="29"/>
      <c r="D14" s="29"/>
      <c r="E14" s="171">
        <v>-27.4</v>
      </c>
      <c r="F14" s="56"/>
      <c r="G14" s="56"/>
      <c r="H14" s="56"/>
      <c r="I14" s="56"/>
    </row>
    <row r="15" spans="1:19" s="133" customFormat="1" x14ac:dyDescent="0.3">
      <c r="A15" s="185">
        <v>44713</v>
      </c>
      <c r="B15" s="190">
        <v>-11.7</v>
      </c>
      <c r="C15" s="29">
        <v>-33.5</v>
      </c>
      <c r="D15" s="29">
        <v>-13.7</v>
      </c>
      <c r="E15" s="171">
        <v>-26.2</v>
      </c>
      <c r="F15" s="56">
        <f t="shared" ref="F15" si="3">B15-B39</f>
        <v>-20.2</v>
      </c>
      <c r="G15" s="56">
        <f t="shared" ref="G15" si="4">C15-C39</f>
        <v>-40.1</v>
      </c>
      <c r="H15" s="56">
        <f t="shared" ref="H15" si="5">D15-D39</f>
        <v>-33.099999999999994</v>
      </c>
      <c r="I15" s="56">
        <f t="shared" ref="I15" si="6">E15-E39</f>
        <v>-7.5999999999999979</v>
      </c>
    </row>
    <row r="16" spans="1:19" s="133" customFormat="1" x14ac:dyDescent="0.3">
      <c r="A16" s="185">
        <v>44682</v>
      </c>
      <c r="B16" s="190">
        <v>-9.3000000000000007</v>
      </c>
      <c r="C16" s="29">
        <v>-23.7</v>
      </c>
      <c r="D16" s="29">
        <v>-11.1</v>
      </c>
      <c r="E16" s="171">
        <v>-26.6</v>
      </c>
      <c r="F16" s="56">
        <f t="shared" ref="F16:F17" si="7">B16-B40</f>
        <v>1.0999999999999996</v>
      </c>
      <c r="G16" s="56">
        <f t="shared" ref="G16:G17" si="8">C16-C40</f>
        <v>-18</v>
      </c>
      <c r="H16" s="56">
        <f t="shared" ref="H16:H17" si="9">D16-D40</f>
        <v>-16.600000000000001</v>
      </c>
      <c r="I16" s="56">
        <f t="shared" ref="I16:I17" si="10">E16-E40</f>
        <v>-3.5</v>
      </c>
    </row>
    <row r="17" spans="1:9" s="133" customFormat="1" x14ac:dyDescent="0.3">
      <c r="A17" s="185">
        <v>44652</v>
      </c>
      <c r="B17" s="190">
        <v>-16.399999999999999</v>
      </c>
      <c r="C17" s="29">
        <v>-31.3</v>
      </c>
      <c r="D17" s="29">
        <v>-10.6</v>
      </c>
      <c r="E17" s="171">
        <v>-15.7</v>
      </c>
      <c r="F17" s="56">
        <f t="shared" si="7"/>
        <v>5</v>
      </c>
      <c r="G17" s="56">
        <f t="shared" si="8"/>
        <v>-12</v>
      </c>
      <c r="H17" s="56">
        <f t="shared" si="9"/>
        <v>-6</v>
      </c>
      <c r="I17" s="56">
        <f t="shared" si="10"/>
        <v>-18</v>
      </c>
    </row>
    <row r="18" spans="1:9" s="133" customFormat="1" x14ac:dyDescent="0.3">
      <c r="A18" s="185">
        <v>44621</v>
      </c>
      <c r="B18" s="190">
        <v>-8.5</v>
      </c>
      <c r="C18" s="29">
        <v>-22.1</v>
      </c>
      <c r="D18" s="29">
        <v>-2.1</v>
      </c>
      <c r="E18" s="171">
        <v>-8.5</v>
      </c>
      <c r="F18" s="56">
        <f t="shared" ref="F18:F19" si="11">B18-B42</f>
        <v>10.7</v>
      </c>
      <c r="G18" s="56">
        <f t="shared" ref="G18:G19" si="12">C18-C42</f>
        <v>-49.900000000000006</v>
      </c>
      <c r="H18" s="56">
        <f t="shared" ref="H18:H19" si="13">D18-D42</f>
        <v>-33.5</v>
      </c>
      <c r="I18" s="56">
        <f t="shared" ref="I18:I19" si="14">E18-E42</f>
        <v>-16.8</v>
      </c>
    </row>
    <row r="19" spans="1:9" s="133" customFormat="1" x14ac:dyDescent="0.3">
      <c r="A19" s="185">
        <v>44593</v>
      </c>
      <c r="B19" s="190">
        <v>24.1</v>
      </c>
      <c r="C19" s="29">
        <v>3.9</v>
      </c>
      <c r="D19" s="29">
        <v>1.4</v>
      </c>
      <c r="E19" s="171">
        <v>-6.7</v>
      </c>
      <c r="F19" s="56">
        <f t="shared" si="11"/>
        <v>22.900000000000002</v>
      </c>
      <c r="G19" s="56">
        <f t="shared" si="12"/>
        <v>-37.300000000000004</v>
      </c>
      <c r="H19" s="56">
        <f t="shared" si="13"/>
        <v>-52.2</v>
      </c>
      <c r="I19" s="56">
        <f t="shared" si="14"/>
        <v>-16.600000000000001</v>
      </c>
    </row>
    <row r="20" spans="1:9" s="133" customFormat="1" x14ac:dyDescent="0.3">
      <c r="A20" s="185">
        <v>44562</v>
      </c>
      <c r="B20" s="190">
        <v>22.8</v>
      </c>
      <c r="C20" s="29">
        <v>16.899999999999999</v>
      </c>
      <c r="D20" s="29">
        <v>5.2</v>
      </c>
      <c r="E20" s="171">
        <v>-6.9</v>
      </c>
      <c r="F20" s="56">
        <f t="shared" ref="F20" si="15">B20-B44</f>
        <v>26.5</v>
      </c>
      <c r="G20" s="56">
        <f t="shared" ref="G20" si="16">C20-C44</f>
        <v>-27.700000000000003</v>
      </c>
      <c r="H20" s="56">
        <f t="shared" ref="H20" si="17">D20-D44</f>
        <v>-50.3</v>
      </c>
      <c r="I20" s="56">
        <f t="shared" ref="I20" si="18">E20-E44</f>
        <v>-16.600000000000001</v>
      </c>
    </row>
    <row r="21" spans="1:9" s="133" customFormat="1" x14ac:dyDescent="0.3">
      <c r="A21" s="185">
        <v>44531</v>
      </c>
      <c r="B21" s="190">
        <v>-17.100000000000001</v>
      </c>
      <c r="C21" s="29">
        <v>6.9</v>
      </c>
      <c r="D21" s="29">
        <v>0.8</v>
      </c>
      <c r="E21" s="171">
        <v>-1.8</v>
      </c>
      <c r="F21" s="56">
        <f t="shared" ref="F21" si="19">B21-B45</f>
        <v>-12.700000000000001</v>
      </c>
      <c r="G21" s="56">
        <f t="shared" ref="G21" si="20">C21-C45</f>
        <v>-28.1</v>
      </c>
      <c r="H21" s="56">
        <f t="shared" ref="H21" si="21">D21-D45</f>
        <v>-51.400000000000006</v>
      </c>
      <c r="I21" s="56">
        <f t="shared" ref="I21" si="22">E21-E45</f>
        <v>-11.5</v>
      </c>
    </row>
    <row r="22" spans="1:9" s="133" customFormat="1" x14ac:dyDescent="0.3">
      <c r="A22" s="185">
        <v>44501</v>
      </c>
      <c r="B22" s="190">
        <v>31</v>
      </c>
      <c r="C22" s="29">
        <v>12.9</v>
      </c>
      <c r="D22" s="29">
        <v>9.6999999999999993</v>
      </c>
      <c r="E22" s="171">
        <v>1</v>
      </c>
      <c r="F22" s="56">
        <f t="shared" ref="F22" si="23">B22-B34</f>
        <v>31.2</v>
      </c>
      <c r="G22" s="56">
        <f t="shared" ref="G22" si="24">C22-C34</f>
        <v>8.3000000000000007</v>
      </c>
      <c r="H22" s="56">
        <f t="shared" ref="H22" si="25">D22-D34</f>
        <v>-20.8</v>
      </c>
      <c r="I22" s="56">
        <f t="shared" ref="I22" si="26">E22-E34</f>
        <v>4.2</v>
      </c>
    </row>
    <row r="23" spans="1:9" s="133" customFormat="1" x14ac:dyDescent="0.3">
      <c r="A23" s="185">
        <v>44470</v>
      </c>
      <c r="B23" s="190">
        <v>46.6</v>
      </c>
      <c r="C23" s="29">
        <v>23.3</v>
      </c>
      <c r="D23" s="29">
        <v>19.399999999999999</v>
      </c>
      <c r="E23" s="171">
        <v>0.4</v>
      </c>
      <c r="F23" s="56">
        <f t="shared" ref="F23" si="27">B23-B35</f>
        <v>39.5</v>
      </c>
      <c r="G23" s="56">
        <f t="shared" ref="G23" si="28">C23-C35</f>
        <v>13.5</v>
      </c>
      <c r="H23" s="56">
        <f t="shared" ref="H23" si="29">D23-D35</f>
        <v>-17.600000000000001</v>
      </c>
      <c r="I23" s="56">
        <f t="shared" ref="I23" si="30">E23-E35</f>
        <v>2.1</v>
      </c>
    </row>
    <row r="24" spans="1:9" s="133" customFormat="1" x14ac:dyDescent="0.3">
      <c r="A24" s="185">
        <v>44440</v>
      </c>
      <c r="B24" s="190">
        <v>48.5</v>
      </c>
      <c r="C24" s="29">
        <v>37.4</v>
      </c>
      <c r="D24" s="29">
        <v>13.4</v>
      </c>
      <c r="E24" s="171">
        <v>-1.1000000000000001</v>
      </c>
      <c r="F24" s="56">
        <f t="shared" ref="F24" si="31">B24-B36</f>
        <v>24.4</v>
      </c>
      <c r="G24" s="56">
        <f t="shared" ref="G24" si="32">C24-C36</f>
        <v>21.299999999999997</v>
      </c>
      <c r="H24" s="56">
        <f t="shared" ref="H24" si="33">D24-D36</f>
        <v>-25</v>
      </c>
      <c r="I24" s="56">
        <f t="shared" ref="I24" si="34">E24-E36</f>
        <v>0.59999999999999987</v>
      </c>
    </row>
    <row r="25" spans="1:9" s="133" customFormat="1" x14ac:dyDescent="0.3">
      <c r="A25" s="185">
        <v>44409</v>
      </c>
      <c r="B25" s="190">
        <v>40.799999999999997</v>
      </c>
      <c r="C25" s="29">
        <v>30.5</v>
      </c>
      <c r="D25" s="29">
        <v>10.3</v>
      </c>
      <c r="E25" s="171">
        <v>-0.4</v>
      </c>
      <c r="F25" s="56">
        <f t="shared" ref="F25:F27" si="35">B25-B37</f>
        <v>29.099999999999998</v>
      </c>
      <c r="G25" s="56">
        <f t="shared" ref="G25:G27" si="36">C25-C37</f>
        <v>17.7</v>
      </c>
      <c r="H25" s="56">
        <f t="shared" ref="H25:H27" si="37">D25-D37</f>
        <v>-33.400000000000006</v>
      </c>
      <c r="I25" s="56">
        <f t="shared" ref="I25:I27" si="38">E25-E37</f>
        <v>-0.2</v>
      </c>
    </row>
    <row r="26" spans="1:9" s="133" customFormat="1" x14ac:dyDescent="0.3">
      <c r="A26" s="185">
        <v>44378</v>
      </c>
      <c r="B26" s="190">
        <v>54.6</v>
      </c>
      <c r="C26" s="29">
        <v>29</v>
      </c>
      <c r="D26" s="29">
        <v>14.8</v>
      </c>
      <c r="E26" s="171">
        <v>-0.3</v>
      </c>
      <c r="F26" s="56">
        <f t="shared" si="35"/>
        <v>44</v>
      </c>
      <c r="G26" s="56">
        <f t="shared" si="36"/>
        <v>10.399999999999999</v>
      </c>
      <c r="H26" s="56">
        <f t="shared" si="37"/>
        <v>-27.7</v>
      </c>
      <c r="I26" s="56">
        <f t="shared" si="38"/>
        <v>9.1</v>
      </c>
    </row>
    <row r="27" spans="1:9" s="133" customFormat="1" x14ac:dyDescent="0.3">
      <c r="A27" s="185">
        <v>44348</v>
      </c>
      <c r="B27" s="190">
        <v>58.4</v>
      </c>
      <c r="C27" s="29">
        <v>34.1</v>
      </c>
      <c r="D27" s="29">
        <v>13.4</v>
      </c>
      <c r="E27" s="171">
        <v>-6.9</v>
      </c>
      <c r="F27" s="56">
        <f t="shared" si="35"/>
        <v>49.9</v>
      </c>
      <c r="G27" s="56">
        <f t="shared" si="36"/>
        <v>27.5</v>
      </c>
      <c r="H27" s="56">
        <f t="shared" si="37"/>
        <v>-5.9999999999999982</v>
      </c>
      <c r="I27" s="56">
        <f t="shared" si="38"/>
        <v>11.700000000000001</v>
      </c>
    </row>
    <row r="28" spans="1:9" s="133" customFormat="1" x14ac:dyDescent="0.3">
      <c r="A28" s="185">
        <v>44317</v>
      </c>
      <c r="B28" s="190">
        <v>41.1</v>
      </c>
      <c r="C28" s="29">
        <v>19.5</v>
      </c>
      <c r="D28" s="29">
        <v>10</v>
      </c>
      <c r="E28" s="171">
        <v>-8.6</v>
      </c>
      <c r="F28" s="56">
        <f t="shared" ref="F28" si="39">B28-B40</f>
        <v>51.5</v>
      </c>
      <c r="G28" s="56">
        <f t="shared" ref="G28" si="40">C28-C40</f>
        <v>25.2</v>
      </c>
      <c r="H28" s="56">
        <f t="shared" ref="H28" si="41">D28-D40</f>
        <v>4.5</v>
      </c>
      <c r="I28" s="56">
        <f>E28-E40</f>
        <v>14.500000000000002</v>
      </c>
    </row>
    <row r="29" spans="1:9" s="133" customFormat="1" x14ac:dyDescent="0.3">
      <c r="A29" s="185">
        <v>44287</v>
      </c>
      <c r="B29" s="190">
        <v>7.3</v>
      </c>
      <c r="C29" s="29">
        <v>9.3000000000000007</v>
      </c>
      <c r="D29" s="29">
        <v>17.3</v>
      </c>
      <c r="E29" s="171">
        <v>-6.1</v>
      </c>
      <c r="F29" s="56">
        <f t="shared" ref="F29:H29" si="42">B29-B41</f>
        <v>28.7</v>
      </c>
      <c r="G29" s="56">
        <f t="shared" si="42"/>
        <v>28.6</v>
      </c>
      <c r="H29" s="56">
        <f t="shared" si="42"/>
        <v>21.9</v>
      </c>
      <c r="I29" s="56">
        <f>E29-E41</f>
        <v>-8.3999999999999986</v>
      </c>
    </row>
    <row r="30" spans="1:9" s="133" customFormat="1" x14ac:dyDescent="0.3">
      <c r="A30" s="185">
        <v>44256</v>
      </c>
      <c r="B30" s="190">
        <v>17.7</v>
      </c>
      <c r="C30" s="29">
        <v>22.3</v>
      </c>
      <c r="D30" s="29">
        <v>12.3</v>
      </c>
      <c r="E30" s="171">
        <v>-12.7</v>
      </c>
      <c r="F30" s="56">
        <f t="shared" ref="F30:F93" si="43">B30-B42</f>
        <v>36.9</v>
      </c>
      <c r="G30" s="56">
        <f t="shared" ref="G30:G93" si="44">C30-C42</f>
        <v>-5.5</v>
      </c>
      <c r="H30" s="56">
        <f t="shared" ref="H30:I45" si="45">D30-D42</f>
        <v>-19.099999999999998</v>
      </c>
      <c r="I30" s="56">
        <f t="shared" si="45"/>
        <v>-21</v>
      </c>
    </row>
    <row r="31" spans="1:9" s="133" customFormat="1" x14ac:dyDescent="0.3">
      <c r="A31" s="185">
        <v>44228</v>
      </c>
      <c r="B31" s="190">
        <v>8</v>
      </c>
      <c r="C31" s="29">
        <v>6.5</v>
      </c>
      <c r="D31" s="29">
        <v>7.4</v>
      </c>
      <c r="E31" s="171">
        <v>-15.5</v>
      </c>
      <c r="F31" s="56">
        <f t="shared" si="43"/>
        <v>6.8</v>
      </c>
      <c r="G31" s="56">
        <f t="shared" si="44"/>
        <v>-34.700000000000003</v>
      </c>
      <c r="H31" s="56">
        <f t="shared" si="45"/>
        <v>-46.2</v>
      </c>
      <c r="I31" s="56">
        <f t="shared" ref="I31:I94" si="46">E31-E43</f>
        <v>-25.4</v>
      </c>
    </row>
    <row r="32" spans="1:9" s="133" customFormat="1" x14ac:dyDescent="0.3">
      <c r="A32" s="185">
        <v>44197</v>
      </c>
      <c r="B32" s="190">
        <v>1.3</v>
      </c>
      <c r="C32" s="29">
        <v>-2.9</v>
      </c>
      <c r="D32" s="29">
        <v>0</v>
      </c>
      <c r="E32" s="171">
        <v>-7.5</v>
      </c>
      <c r="F32" s="56">
        <f t="shared" si="43"/>
        <v>5</v>
      </c>
      <c r="G32" s="56">
        <f t="shared" si="44"/>
        <v>-47.5</v>
      </c>
      <c r="H32" s="56">
        <f t="shared" si="45"/>
        <v>-55.5</v>
      </c>
      <c r="I32" s="56">
        <f t="shared" si="46"/>
        <v>-17.2</v>
      </c>
    </row>
    <row r="33" spans="1:9" s="133" customFormat="1" x14ac:dyDescent="0.3">
      <c r="A33" s="185">
        <v>44166</v>
      </c>
      <c r="B33" s="190">
        <v>4.4000000000000004</v>
      </c>
      <c r="C33" s="29">
        <v>3.6</v>
      </c>
      <c r="D33" s="29">
        <v>36.6</v>
      </c>
      <c r="E33" s="171">
        <v>-6.8</v>
      </c>
      <c r="F33" s="56">
        <f t="shared" si="43"/>
        <v>8.8000000000000007</v>
      </c>
      <c r="G33" s="56">
        <f t="shared" si="44"/>
        <v>-31.4</v>
      </c>
      <c r="H33" s="56">
        <f t="shared" si="45"/>
        <v>-15.600000000000001</v>
      </c>
      <c r="I33" s="56">
        <f t="shared" si="46"/>
        <v>-16.5</v>
      </c>
    </row>
    <row r="34" spans="1:9" s="133" customFormat="1" x14ac:dyDescent="0.3">
      <c r="A34" s="185">
        <v>44136</v>
      </c>
      <c r="B34" s="190">
        <v>-0.2</v>
      </c>
      <c r="C34" s="29">
        <v>4.5999999999999996</v>
      </c>
      <c r="D34" s="29">
        <v>30.5</v>
      </c>
      <c r="E34" s="171">
        <v>-3.2</v>
      </c>
      <c r="F34" s="56">
        <f t="shared" si="43"/>
        <v>-1.9</v>
      </c>
      <c r="G34" s="56">
        <f t="shared" si="44"/>
        <v>-40.9</v>
      </c>
      <c r="H34" s="56">
        <f t="shared" si="45"/>
        <v>-19.5</v>
      </c>
      <c r="I34" s="56">
        <f t="shared" si="46"/>
        <v>-12.8</v>
      </c>
    </row>
    <row r="35" spans="1:9" s="133" customFormat="1" x14ac:dyDescent="0.3">
      <c r="A35" s="185">
        <v>44105</v>
      </c>
      <c r="B35" s="190">
        <v>7.1</v>
      </c>
      <c r="C35" s="29">
        <v>9.8000000000000007</v>
      </c>
      <c r="D35" s="29">
        <v>37</v>
      </c>
      <c r="E35" s="171">
        <v>-1.7</v>
      </c>
      <c r="F35" s="56">
        <f t="shared" si="43"/>
        <v>20.9</v>
      </c>
      <c r="G35" s="56">
        <f t="shared" si="44"/>
        <v>-29.2</v>
      </c>
      <c r="H35" s="56">
        <f t="shared" si="45"/>
        <v>-14.700000000000003</v>
      </c>
      <c r="I35" s="56">
        <f t="shared" si="46"/>
        <v>-11.5</v>
      </c>
    </row>
    <row r="36" spans="1:9" s="133" customFormat="1" x14ac:dyDescent="0.3">
      <c r="A36" s="185">
        <v>44075</v>
      </c>
      <c r="B36" s="190">
        <v>24.1</v>
      </c>
      <c r="C36" s="29">
        <v>16.100000000000001</v>
      </c>
      <c r="D36" s="29">
        <v>38.4</v>
      </c>
      <c r="E36" s="171">
        <v>-1.7</v>
      </c>
      <c r="F36" s="56">
        <f t="shared" si="43"/>
        <v>33.1</v>
      </c>
      <c r="G36" s="56">
        <f t="shared" si="44"/>
        <v>-30.699999999999996</v>
      </c>
      <c r="H36" s="56">
        <f t="shared" si="45"/>
        <v>-16.700000000000003</v>
      </c>
      <c r="I36" s="56">
        <f t="shared" si="46"/>
        <v>-11.399999999999999</v>
      </c>
    </row>
    <row r="37" spans="1:9" s="133" customFormat="1" x14ac:dyDescent="0.3">
      <c r="A37" s="185">
        <v>44044</v>
      </c>
      <c r="B37" s="190">
        <v>11.7</v>
      </c>
      <c r="C37" s="29">
        <v>12.8</v>
      </c>
      <c r="D37" s="29">
        <v>43.7</v>
      </c>
      <c r="E37" s="171">
        <v>-0.2</v>
      </c>
      <c r="F37" s="56">
        <f t="shared" si="43"/>
        <v>23.7</v>
      </c>
      <c r="G37" s="56">
        <f t="shared" si="44"/>
        <v>-37.299999999999997</v>
      </c>
      <c r="H37" s="56">
        <f t="shared" si="45"/>
        <v>-5.0999999999999943</v>
      </c>
      <c r="I37" s="56">
        <f t="shared" si="46"/>
        <v>-9.8999999999999986</v>
      </c>
    </row>
    <row r="38" spans="1:9" s="133" customFormat="1" x14ac:dyDescent="0.3">
      <c r="A38" s="185">
        <v>44013</v>
      </c>
      <c r="B38" s="190">
        <v>10.6</v>
      </c>
      <c r="C38" s="29">
        <v>18.600000000000001</v>
      </c>
      <c r="D38" s="29">
        <v>42.5</v>
      </c>
      <c r="E38" s="171">
        <v>-9.4</v>
      </c>
      <c r="F38" s="56">
        <f t="shared" si="43"/>
        <v>14.3</v>
      </c>
      <c r="G38" s="56">
        <f t="shared" si="44"/>
        <v>-32.199999999999996</v>
      </c>
      <c r="H38" s="56">
        <f t="shared" si="45"/>
        <v>-3.7999999999999972</v>
      </c>
      <c r="I38" s="56">
        <f t="shared" si="46"/>
        <v>-19.200000000000003</v>
      </c>
    </row>
    <row r="39" spans="1:9" s="133" customFormat="1" x14ac:dyDescent="0.3">
      <c r="A39" s="185">
        <v>43983</v>
      </c>
      <c r="B39" s="190">
        <v>8.5</v>
      </c>
      <c r="C39" s="29">
        <v>6.6</v>
      </c>
      <c r="D39" s="29">
        <v>19.399999999999999</v>
      </c>
      <c r="E39" s="171">
        <v>-18.600000000000001</v>
      </c>
      <c r="F39" s="56">
        <f t="shared" si="43"/>
        <v>6.1</v>
      </c>
      <c r="G39" s="56">
        <f t="shared" si="44"/>
        <v>-38.9</v>
      </c>
      <c r="H39" s="56">
        <f t="shared" si="45"/>
        <v>-34.300000000000004</v>
      </c>
      <c r="I39" s="56">
        <f t="shared" si="46"/>
        <v>-28.700000000000003</v>
      </c>
    </row>
    <row r="40" spans="1:9" s="133" customFormat="1" x14ac:dyDescent="0.3">
      <c r="A40" s="185">
        <v>43952</v>
      </c>
      <c r="B40" s="190">
        <v>-10.4</v>
      </c>
      <c r="C40" s="29">
        <v>-5.7</v>
      </c>
      <c r="D40" s="29">
        <v>5.5</v>
      </c>
      <c r="E40" s="171">
        <v>-23.1</v>
      </c>
      <c r="F40" s="56">
        <f t="shared" si="43"/>
        <v>-12.1</v>
      </c>
      <c r="G40" s="56">
        <f t="shared" si="44"/>
        <v>-63.400000000000006</v>
      </c>
      <c r="H40" s="56">
        <f t="shared" si="45"/>
        <v>-45</v>
      </c>
      <c r="I40" s="56">
        <f t="shared" si="46"/>
        <v>-33.299999999999997</v>
      </c>
    </row>
    <row r="41" spans="1:9" s="133" customFormat="1" x14ac:dyDescent="0.3">
      <c r="A41" s="185">
        <v>43922</v>
      </c>
      <c r="B41" s="190">
        <v>-21.4</v>
      </c>
      <c r="C41" s="29">
        <v>-19.3</v>
      </c>
      <c r="D41" s="29">
        <v>-4.5999999999999996</v>
      </c>
      <c r="E41" s="171">
        <v>2.2999999999999998</v>
      </c>
      <c r="F41" s="56">
        <f t="shared" si="43"/>
        <v>-24.4</v>
      </c>
      <c r="G41" s="56">
        <f t="shared" si="44"/>
        <v>-76.099999999999994</v>
      </c>
      <c r="H41" s="56">
        <f t="shared" si="45"/>
        <v>-57.7</v>
      </c>
      <c r="I41" s="56">
        <f t="shared" si="46"/>
        <v>-7.8999999999999995</v>
      </c>
    </row>
    <row r="42" spans="1:9" s="133" customFormat="1" x14ac:dyDescent="0.3">
      <c r="A42" s="185">
        <v>43891</v>
      </c>
      <c r="B42" s="190">
        <v>-19.2</v>
      </c>
      <c r="C42" s="29">
        <v>27.8</v>
      </c>
      <c r="D42" s="29">
        <v>31.4</v>
      </c>
      <c r="E42" s="171">
        <v>8.3000000000000007</v>
      </c>
      <c r="F42" s="56">
        <f t="shared" si="43"/>
        <v>-30.4</v>
      </c>
      <c r="G42" s="56">
        <f t="shared" si="44"/>
        <v>-28.099999999999998</v>
      </c>
      <c r="H42" s="56">
        <f t="shared" si="45"/>
        <v>-18.800000000000004</v>
      </c>
      <c r="I42" s="56">
        <f t="shared" si="46"/>
        <v>-2.3999999999999986</v>
      </c>
    </row>
    <row r="43" spans="1:9" s="133" customFormat="1" x14ac:dyDescent="0.3">
      <c r="A43" s="185">
        <v>43862</v>
      </c>
      <c r="B43" s="190">
        <v>1.2</v>
      </c>
      <c r="C43" s="29">
        <v>41.2</v>
      </c>
      <c r="D43" s="29">
        <v>53.6</v>
      </c>
      <c r="E43" s="171">
        <v>9.9</v>
      </c>
      <c r="F43" s="56">
        <f t="shared" si="43"/>
        <v>-3</v>
      </c>
      <c r="G43" s="56">
        <f t="shared" si="44"/>
        <v>-18.799999999999997</v>
      </c>
      <c r="H43" s="56">
        <f t="shared" si="45"/>
        <v>0</v>
      </c>
      <c r="I43" s="56">
        <f t="shared" si="46"/>
        <v>-0.90000000000000036</v>
      </c>
    </row>
    <row r="44" spans="1:9" s="133" customFormat="1" x14ac:dyDescent="0.3">
      <c r="A44" s="185">
        <v>43831</v>
      </c>
      <c r="B44" s="190">
        <v>-3.7</v>
      </c>
      <c r="C44" s="29">
        <v>44.6</v>
      </c>
      <c r="D44" s="29">
        <v>55.5</v>
      </c>
      <c r="E44" s="171">
        <v>9.6999999999999993</v>
      </c>
      <c r="F44" s="56">
        <f t="shared" si="43"/>
        <v>-14.399999999999999</v>
      </c>
      <c r="G44" s="56">
        <f t="shared" si="44"/>
        <v>-15.299999999999997</v>
      </c>
      <c r="H44" s="56">
        <f t="shared" si="45"/>
        <v>-2.1000000000000014</v>
      </c>
      <c r="I44" s="56">
        <f t="shared" si="46"/>
        <v>-0.80000000000000071</v>
      </c>
    </row>
    <row r="45" spans="1:9" s="133" customFormat="1" x14ac:dyDescent="0.3">
      <c r="A45" s="185">
        <v>43800</v>
      </c>
      <c r="B45" s="190">
        <v>-4.4000000000000004</v>
      </c>
      <c r="C45" s="29">
        <v>35</v>
      </c>
      <c r="D45" s="29">
        <v>52.2</v>
      </c>
      <c r="E45" s="171">
        <v>9.6999999999999993</v>
      </c>
      <c r="F45" s="56">
        <f t="shared" si="43"/>
        <v>-18.5</v>
      </c>
      <c r="G45" s="56">
        <f t="shared" si="44"/>
        <v>-18.799999999999997</v>
      </c>
      <c r="H45" s="56">
        <f t="shared" si="45"/>
        <v>-0.89999999999999858</v>
      </c>
      <c r="I45" s="56">
        <f t="shared" si="46"/>
        <v>-0.70000000000000107</v>
      </c>
    </row>
    <row r="46" spans="1:9" s="133" customFormat="1" x14ac:dyDescent="0.3">
      <c r="A46" s="185">
        <v>43770</v>
      </c>
      <c r="B46" s="190">
        <v>1.7</v>
      </c>
      <c r="C46" s="29">
        <v>45.5</v>
      </c>
      <c r="D46" s="29">
        <v>50</v>
      </c>
      <c r="E46" s="171">
        <v>9.6</v>
      </c>
      <c r="F46" s="56">
        <f t="shared" si="43"/>
        <v>-15.7</v>
      </c>
      <c r="G46" s="56">
        <f t="shared" si="44"/>
        <v>-4.7000000000000028</v>
      </c>
      <c r="H46" s="56">
        <f t="shared" ref="H46:H109" si="47">D46-D58</f>
        <v>-7.5</v>
      </c>
      <c r="I46" s="56">
        <f t="shared" si="46"/>
        <v>-1</v>
      </c>
    </row>
    <row r="47" spans="1:9" s="133" customFormat="1" x14ac:dyDescent="0.3">
      <c r="A47" s="185">
        <v>43739</v>
      </c>
      <c r="B47" s="190">
        <v>-13.8</v>
      </c>
      <c r="C47" s="29">
        <v>39</v>
      </c>
      <c r="D47" s="29">
        <v>51.7</v>
      </c>
      <c r="E47" s="171">
        <v>9.8000000000000007</v>
      </c>
      <c r="F47" s="56">
        <f t="shared" si="43"/>
        <v>-32.799999999999997</v>
      </c>
      <c r="G47" s="56">
        <f t="shared" si="44"/>
        <v>-15.399999999999999</v>
      </c>
      <c r="H47" s="56">
        <f t="shared" si="47"/>
        <v>-4.1999999999999957</v>
      </c>
      <c r="I47" s="56">
        <f t="shared" si="46"/>
        <v>-0.79999999999999893</v>
      </c>
    </row>
    <row r="48" spans="1:9" s="133" customFormat="1" x14ac:dyDescent="0.3">
      <c r="A48" s="185">
        <v>43709</v>
      </c>
      <c r="B48" s="190">
        <v>-9</v>
      </c>
      <c r="C48" s="29">
        <v>46.8</v>
      </c>
      <c r="D48" s="29">
        <v>55.1</v>
      </c>
      <c r="E48" s="171">
        <v>9.6999999999999993</v>
      </c>
      <c r="F48" s="56">
        <f t="shared" si="43"/>
        <v>-36.200000000000003</v>
      </c>
      <c r="G48" s="56">
        <f t="shared" si="44"/>
        <v>-11.100000000000001</v>
      </c>
      <c r="H48" s="56">
        <f t="shared" si="47"/>
        <v>2.2000000000000028</v>
      </c>
      <c r="I48" s="56">
        <f t="shared" si="46"/>
        <v>-0.80000000000000071</v>
      </c>
    </row>
    <row r="49" spans="1:9" s="133" customFormat="1" x14ac:dyDescent="0.3">
      <c r="A49" s="185">
        <v>43678</v>
      </c>
      <c r="B49" s="190">
        <v>-12</v>
      </c>
      <c r="C49" s="29">
        <v>50.1</v>
      </c>
      <c r="D49" s="29">
        <v>48.8</v>
      </c>
      <c r="E49" s="171">
        <v>9.6999999999999993</v>
      </c>
      <c r="F49" s="56">
        <f t="shared" si="43"/>
        <v>-34.200000000000003</v>
      </c>
      <c r="G49" s="56">
        <f t="shared" si="44"/>
        <v>-2.6000000000000014</v>
      </c>
      <c r="H49" s="56">
        <f t="shared" si="47"/>
        <v>-8.2000000000000028</v>
      </c>
      <c r="I49" s="56">
        <f t="shared" si="46"/>
        <v>-1.2000000000000011</v>
      </c>
    </row>
    <row r="50" spans="1:9" s="133" customFormat="1" x14ac:dyDescent="0.3">
      <c r="A50" s="185">
        <v>43647</v>
      </c>
      <c r="B50" s="190">
        <v>-3.7</v>
      </c>
      <c r="C50" s="29">
        <v>50.8</v>
      </c>
      <c r="D50" s="29">
        <v>46.3</v>
      </c>
      <c r="E50" s="171">
        <v>9.8000000000000007</v>
      </c>
      <c r="F50" s="56">
        <f t="shared" si="43"/>
        <v>-19.399999999999999</v>
      </c>
      <c r="G50" s="56">
        <f t="shared" si="44"/>
        <v>-6.7000000000000028</v>
      </c>
      <c r="H50" s="56">
        <f t="shared" si="47"/>
        <v>-9.9000000000000057</v>
      </c>
      <c r="I50" s="56">
        <f t="shared" si="46"/>
        <v>-0.89999999999999858</v>
      </c>
    </row>
    <row r="51" spans="1:9" s="133" customFormat="1" x14ac:dyDescent="0.3">
      <c r="A51" s="185">
        <v>43617</v>
      </c>
      <c r="B51" s="190">
        <v>2.4</v>
      </c>
      <c r="C51" s="29">
        <v>45.5</v>
      </c>
      <c r="D51" s="29">
        <v>53.7</v>
      </c>
      <c r="E51" s="171">
        <v>10.1</v>
      </c>
      <c r="F51" s="56">
        <f t="shared" si="43"/>
        <v>-20.900000000000002</v>
      </c>
      <c r="G51" s="56">
        <f t="shared" si="44"/>
        <v>-12.100000000000001</v>
      </c>
      <c r="H51" s="56">
        <f t="shared" si="47"/>
        <v>-2.5999999999999943</v>
      </c>
      <c r="I51" s="56">
        <f t="shared" si="46"/>
        <v>-0.59999999999999964</v>
      </c>
    </row>
    <row r="52" spans="1:9" s="133" customFormat="1" x14ac:dyDescent="0.3">
      <c r="A52" s="185">
        <v>43586</v>
      </c>
      <c r="B52" s="190">
        <v>1.7</v>
      </c>
      <c r="C52" s="29">
        <v>57.7</v>
      </c>
      <c r="D52" s="29">
        <v>50.5</v>
      </c>
      <c r="E52" s="171">
        <v>10.199999999999999</v>
      </c>
      <c r="F52" s="56">
        <f t="shared" si="43"/>
        <v>-35.699999999999996</v>
      </c>
      <c r="G52" s="56">
        <f t="shared" si="44"/>
        <v>3.5</v>
      </c>
      <c r="H52" s="56">
        <f t="shared" si="47"/>
        <v>-5.3999999999999986</v>
      </c>
      <c r="I52" s="56">
        <f t="shared" si="46"/>
        <v>-0.60000000000000142</v>
      </c>
    </row>
    <row r="53" spans="1:9" s="133" customFormat="1" x14ac:dyDescent="0.3">
      <c r="A53" s="185">
        <v>43556</v>
      </c>
      <c r="B53" s="190">
        <v>3</v>
      </c>
      <c r="C53" s="29">
        <v>56.8</v>
      </c>
      <c r="D53" s="29">
        <v>53.1</v>
      </c>
      <c r="E53" s="171">
        <v>10.199999999999999</v>
      </c>
      <c r="F53" s="56">
        <f t="shared" si="43"/>
        <v>-34.4</v>
      </c>
      <c r="G53" s="56">
        <f t="shared" si="44"/>
        <v>3.2999999999999972</v>
      </c>
      <c r="H53" s="56">
        <f t="shared" si="47"/>
        <v>-6.8999999999999986</v>
      </c>
      <c r="I53" s="56">
        <f t="shared" si="46"/>
        <v>-0.70000000000000107</v>
      </c>
    </row>
    <row r="54" spans="1:9" s="133" customFormat="1" x14ac:dyDescent="0.3">
      <c r="A54" s="185">
        <v>43525</v>
      </c>
      <c r="B54" s="190">
        <v>11.2</v>
      </c>
      <c r="C54" s="29">
        <v>55.9</v>
      </c>
      <c r="D54" s="29">
        <v>50.2</v>
      </c>
      <c r="E54" s="171">
        <v>10.7</v>
      </c>
      <c r="F54" s="56">
        <f t="shared" si="43"/>
        <v>-34.700000000000003</v>
      </c>
      <c r="G54" s="56">
        <f t="shared" si="44"/>
        <v>1</v>
      </c>
      <c r="H54" s="56">
        <f t="shared" si="47"/>
        <v>-10</v>
      </c>
      <c r="I54" s="56">
        <f t="shared" si="46"/>
        <v>-0.10000000000000142</v>
      </c>
    </row>
    <row r="55" spans="1:9" s="133" customFormat="1" x14ac:dyDescent="0.3">
      <c r="A55" s="185">
        <v>43497</v>
      </c>
      <c r="B55" s="190">
        <v>4.2</v>
      </c>
      <c r="C55" s="29">
        <v>60</v>
      </c>
      <c r="D55" s="29">
        <v>53.6</v>
      </c>
      <c r="E55" s="171">
        <v>10.8</v>
      </c>
      <c r="F55" s="56">
        <f t="shared" si="43"/>
        <v>-41.4</v>
      </c>
      <c r="G55" s="56">
        <f t="shared" si="44"/>
        <v>6.2000000000000028</v>
      </c>
      <c r="H55" s="56">
        <f t="shared" si="47"/>
        <v>-2.6999999999999957</v>
      </c>
      <c r="I55" s="56">
        <f t="shared" si="46"/>
        <v>-0.19999999999999929</v>
      </c>
    </row>
    <row r="56" spans="1:9" s="133" customFormat="1" x14ac:dyDescent="0.3">
      <c r="A56" s="185">
        <v>43466</v>
      </c>
      <c r="B56" s="190">
        <v>10.7</v>
      </c>
      <c r="C56" s="29">
        <v>59.9</v>
      </c>
      <c r="D56" s="29">
        <v>57.6</v>
      </c>
      <c r="E56" s="171">
        <v>10.5</v>
      </c>
      <c r="F56" s="56">
        <f t="shared" si="43"/>
        <v>-43.7</v>
      </c>
      <c r="G56" s="56">
        <f t="shared" si="44"/>
        <v>3.1000000000000014</v>
      </c>
      <c r="H56" s="56">
        <f t="shared" si="47"/>
        <v>-2.7999999999999972</v>
      </c>
      <c r="I56" s="56">
        <f t="shared" si="46"/>
        <v>-0.30000000000000071</v>
      </c>
    </row>
    <row r="57" spans="1:9" s="133" customFormat="1" x14ac:dyDescent="0.3">
      <c r="A57" s="185">
        <v>43435</v>
      </c>
      <c r="B57" s="190">
        <v>14.1</v>
      </c>
      <c r="C57" s="29">
        <v>53.8</v>
      </c>
      <c r="D57" s="29">
        <v>53.1</v>
      </c>
      <c r="E57" s="171">
        <v>10.4</v>
      </c>
      <c r="F57" s="56">
        <f t="shared" si="43"/>
        <v>-31.1</v>
      </c>
      <c r="G57" s="56">
        <f t="shared" si="44"/>
        <v>-0.5</v>
      </c>
      <c r="H57" s="56">
        <f t="shared" si="47"/>
        <v>-4</v>
      </c>
      <c r="I57" s="56">
        <f t="shared" si="46"/>
        <v>-0.29999999999999893</v>
      </c>
    </row>
    <row r="58" spans="1:9" s="133" customFormat="1" x14ac:dyDescent="0.3">
      <c r="A58" s="185">
        <v>43405</v>
      </c>
      <c r="B58" s="190">
        <v>17.399999999999999</v>
      </c>
      <c r="C58" s="29">
        <v>50.2</v>
      </c>
      <c r="D58" s="29">
        <v>57.5</v>
      </c>
      <c r="E58" s="171">
        <v>10.6</v>
      </c>
      <c r="F58" s="56">
        <f t="shared" si="43"/>
        <v>-26.9</v>
      </c>
      <c r="G58" s="56">
        <f t="shared" si="44"/>
        <v>2.3000000000000043</v>
      </c>
      <c r="H58" s="56">
        <f t="shared" si="47"/>
        <v>-1</v>
      </c>
      <c r="I58" s="56">
        <f t="shared" si="46"/>
        <v>-9.9999999999999645E-2</v>
      </c>
    </row>
    <row r="59" spans="1:9" s="133" customFormat="1" x14ac:dyDescent="0.3">
      <c r="A59" s="185">
        <v>43374</v>
      </c>
      <c r="B59" s="190">
        <v>19</v>
      </c>
      <c r="C59" s="29">
        <v>54.4</v>
      </c>
      <c r="D59" s="29">
        <v>55.9</v>
      </c>
      <c r="E59" s="171">
        <v>10.6</v>
      </c>
      <c r="F59" s="56">
        <f t="shared" si="43"/>
        <v>-24.5</v>
      </c>
      <c r="G59" s="56">
        <f t="shared" si="44"/>
        <v>5.6999999999999957</v>
      </c>
      <c r="H59" s="56">
        <f t="shared" si="47"/>
        <v>-3.3000000000000043</v>
      </c>
      <c r="I59" s="56">
        <f t="shared" si="46"/>
        <v>-0.20000000000000107</v>
      </c>
    </row>
    <row r="60" spans="1:9" s="133" customFormat="1" x14ac:dyDescent="0.3">
      <c r="A60" s="185">
        <v>43344</v>
      </c>
      <c r="B60" s="190">
        <v>27.2</v>
      </c>
      <c r="C60" s="29">
        <v>57.9</v>
      </c>
      <c r="D60" s="29">
        <v>52.9</v>
      </c>
      <c r="E60" s="171">
        <v>10.5</v>
      </c>
      <c r="F60" s="56">
        <f t="shared" si="43"/>
        <v>-6.1999999999999993</v>
      </c>
      <c r="G60" s="56">
        <f t="shared" si="44"/>
        <v>5.1999999999999957</v>
      </c>
      <c r="H60" s="56">
        <f t="shared" si="47"/>
        <v>-4.1000000000000014</v>
      </c>
      <c r="I60" s="56">
        <f t="shared" si="46"/>
        <v>-0.40000000000000036</v>
      </c>
    </row>
    <row r="61" spans="1:9" s="133" customFormat="1" x14ac:dyDescent="0.3">
      <c r="A61" s="185">
        <v>43313</v>
      </c>
      <c r="B61" s="190">
        <v>22.2</v>
      </c>
      <c r="C61" s="29">
        <v>52.7</v>
      </c>
      <c r="D61" s="29">
        <v>57</v>
      </c>
      <c r="E61" s="171">
        <v>10.9</v>
      </c>
      <c r="F61" s="56">
        <f t="shared" si="43"/>
        <v>-8.1999999999999993</v>
      </c>
      <c r="G61" s="56">
        <f t="shared" si="44"/>
        <v>-8.6999999999999957</v>
      </c>
      <c r="H61" s="56">
        <f t="shared" si="47"/>
        <v>-1.1000000000000014</v>
      </c>
      <c r="I61" s="56">
        <f t="shared" si="46"/>
        <v>9.9999999999999645E-2</v>
      </c>
    </row>
    <row r="62" spans="1:9" s="133" customFormat="1" x14ac:dyDescent="0.3">
      <c r="A62" s="185">
        <v>43282</v>
      </c>
      <c r="B62" s="190">
        <v>15.7</v>
      </c>
      <c r="C62" s="29">
        <v>57.5</v>
      </c>
      <c r="D62" s="29">
        <v>56.2</v>
      </c>
      <c r="E62" s="171">
        <v>10.7</v>
      </c>
      <c r="F62" s="56">
        <f t="shared" si="43"/>
        <v>-28.900000000000002</v>
      </c>
      <c r="G62" s="56">
        <f t="shared" si="44"/>
        <v>-3.3999999999999986</v>
      </c>
      <c r="H62" s="56">
        <f t="shared" si="47"/>
        <v>1.4000000000000057</v>
      </c>
      <c r="I62" s="56">
        <f t="shared" si="46"/>
        <v>9.9999999999999645E-2</v>
      </c>
    </row>
    <row r="63" spans="1:9" s="133" customFormat="1" x14ac:dyDescent="0.3">
      <c r="A63" s="185">
        <v>43252</v>
      </c>
      <c r="B63" s="190">
        <v>23.3</v>
      </c>
      <c r="C63" s="29">
        <v>57.6</v>
      </c>
      <c r="D63" s="29">
        <v>56.3</v>
      </c>
      <c r="E63" s="171">
        <v>10.7</v>
      </c>
      <c r="F63" s="56">
        <f t="shared" si="43"/>
        <v>-17.999999999999996</v>
      </c>
      <c r="G63" s="56">
        <f t="shared" si="44"/>
        <v>-2.6000000000000014</v>
      </c>
      <c r="H63" s="56">
        <f t="shared" si="47"/>
        <v>-1.6000000000000014</v>
      </c>
      <c r="I63" s="56">
        <f t="shared" si="46"/>
        <v>0.29999999999999893</v>
      </c>
    </row>
    <row r="64" spans="1:9" s="133" customFormat="1" x14ac:dyDescent="0.3">
      <c r="A64" s="185">
        <v>43221</v>
      </c>
      <c r="B64" s="190">
        <v>37.4</v>
      </c>
      <c r="C64" s="29">
        <v>54.2</v>
      </c>
      <c r="D64" s="29">
        <v>55.9</v>
      </c>
      <c r="E64" s="171">
        <v>10.8</v>
      </c>
      <c r="F64" s="56">
        <f t="shared" si="43"/>
        <v>2.6000000000000014</v>
      </c>
      <c r="G64" s="56">
        <f t="shared" si="44"/>
        <v>-4.2999999999999972</v>
      </c>
      <c r="H64" s="56">
        <f t="shared" si="47"/>
        <v>0.19999999999999574</v>
      </c>
      <c r="I64" s="56">
        <f t="shared" si="46"/>
        <v>0.60000000000000142</v>
      </c>
    </row>
    <row r="65" spans="1:9" s="133" customFormat="1" x14ac:dyDescent="0.3">
      <c r="A65" s="185">
        <v>43191</v>
      </c>
      <c r="B65" s="190">
        <v>37.4</v>
      </c>
      <c r="C65" s="29">
        <v>53.5</v>
      </c>
      <c r="D65" s="29">
        <v>60</v>
      </c>
      <c r="E65" s="171">
        <v>10.9</v>
      </c>
      <c r="F65" s="56">
        <f t="shared" si="43"/>
        <v>6.8999999999999986</v>
      </c>
      <c r="G65" s="56">
        <f t="shared" si="44"/>
        <v>-4</v>
      </c>
      <c r="H65" s="56">
        <f t="shared" si="47"/>
        <v>-0.20000000000000284</v>
      </c>
      <c r="I65" s="56">
        <f t="shared" si="46"/>
        <v>1.0999999999999996</v>
      </c>
    </row>
    <row r="66" spans="1:9" s="133" customFormat="1" x14ac:dyDescent="0.3">
      <c r="A66" s="185">
        <v>43160</v>
      </c>
      <c r="B66" s="190">
        <v>45.9</v>
      </c>
      <c r="C66" s="29">
        <v>54.9</v>
      </c>
      <c r="D66" s="29">
        <v>60.2</v>
      </c>
      <c r="E66" s="171">
        <v>10.8</v>
      </c>
      <c r="F66" s="56">
        <f t="shared" si="43"/>
        <v>27.799999999999997</v>
      </c>
      <c r="G66" s="56">
        <f t="shared" si="44"/>
        <v>11.5</v>
      </c>
      <c r="H66" s="56">
        <f t="shared" si="47"/>
        <v>4.7000000000000028</v>
      </c>
      <c r="I66" s="56">
        <f t="shared" si="46"/>
        <v>0.80000000000000071</v>
      </c>
    </row>
    <row r="67" spans="1:9" s="133" customFormat="1" x14ac:dyDescent="0.3">
      <c r="A67" s="185">
        <v>43132</v>
      </c>
      <c r="B67" s="190">
        <v>45.6</v>
      </c>
      <c r="C67" s="29">
        <v>53.8</v>
      </c>
      <c r="D67" s="29">
        <v>56.3</v>
      </c>
      <c r="E67" s="171">
        <v>11</v>
      </c>
      <c r="F67" s="56">
        <f t="shared" si="43"/>
        <v>35.900000000000006</v>
      </c>
      <c r="G67" s="56">
        <f t="shared" si="44"/>
        <v>5.6999999999999957</v>
      </c>
      <c r="H67" s="56">
        <f t="shared" si="47"/>
        <v>4.6999999999999957</v>
      </c>
      <c r="I67" s="56">
        <f t="shared" si="46"/>
        <v>0.80000000000000071</v>
      </c>
    </row>
    <row r="68" spans="1:9" s="133" customFormat="1" x14ac:dyDescent="0.3">
      <c r="A68" s="185">
        <v>43101</v>
      </c>
      <c r="B68" s="190">
        <v>54.4</v>
      </c>
      <c r="C68" s="29">
        <v>56.8</v>
      </c>
      <c r="D68" s="29">
        <v>60.4</v>
      </c>
      <c r="E68" s="171">
        <v>10.8</v>
      </c>
      <c r="F68" s="56">
        <f t="shared" si="43"/>
        <v>32.799999999999997</v>
      </c>
      <c r="G68" s="56">
        <f t="shared" si="44"/>
        <v>-1.5</v>
      </c>
      <c r="H68" s="56">
        <f t="shared" si="47"/>
        <v>2.7999999999999972</v>
      </c>
      <c r="I68" s="56">
        <f t="shared" si="46"/>
        <v>0.90000000000000036</v>
      </c>
    </row>
    <row r="69" spans="1:9" s="133" customFormat="1" x14ac:dyDescent="0.3">
      <c r="A69" s="185">
        <v>43070</v>
      </c>
      <c r="B69" s="190">
        <v>45.2</v>
      </c>
      <c r="C69" s="29">
        <v>54.3</v>
      </c>
      <c r="D69" s="29">
        <v>57.1</v>
      </c>
      <c r="E69" s="171">
        <v>10.7</v>
      </c>
      <c r="F69" s="56">
        <f t="shared" si="43"/>
        <v>28.800000000000004</v>
      </c>
      <c r="G69" s="56">
        <f t="shared" si="44"/>
        <v>-1.3000000000000043</v>
      </c>
      <c r="H69" s="56">
        <f t="shared" si="47"/>
        <v>9.1000000000000014</v>
      </c>
      <c r="I69" s="56">
        <f t="shared" si="46"/>
        <v>0.89999999999999858</v>
      </c>
    </row>
    <row r="70" spans="1:9" s="133" customFormat="1" x14ac:dyDescent="0.3">
      <c r="A70" s="185">
        <v>43040</v>
      </c>
      <c r="B70" s="190">
        <v>44.3</v>
      </c>
      <c r="C70" s="29">
        <v>47.9</v>
      </c>
      <c r="D70" s="29">
        <v>58.5</v>
      </c>
      <c r="E70" s="171">
        <v>10.7</v>
      </c>
      <c r="F70" s="56">
        <f t="shared" si="43"/>
        <v>28.999999999999996</v>
      </c>
      <c r="G70" s="56">
        <f t="shared" si="44"/>
        <v>3.3999999999999986</v>
      </c>
      <c r="H70" s="56">
        <f t="shared" si="47"/>
        <v>7.2999999999999972</v>
      </c>
      <c r="I70" s="56">
        <f t="shared" si="46"/>
        <v>1</v>
      </c>
    </row>
    <row r="71" spans="1:9" s="133" customFormat="1" x14ac:dyDescent="0.3">
      <c r="A71" s="185">
        <v>43009</v>
      </c>
      <c r="B71" s="190">
        <v>43.5</v>
      </c>
      <c r="C71" s="29">
        <v>48.7</v>
      </c>
      <c r="D71" s="29">
        <v>59.2</v>
      </c>
      <c r="E71" s="171">
        <v>10.8</v>
      </c>
      <c r="F71" s="56">
        <f t="shared" si="43"/>
        <v>30.5</v>
      </c>
      <c r="G71" s="56">
        <f t="shared" si="44"/>
        <v>3.9000000000000057</v>
      </c>
      <c r="H71" s="56">
        <f t="shared" si="47"/>
        <v>9.3000000000000043</v>
      </c>
      <c r="I71" s="56">
        <f t="shared" si="46"/>
        <v>0.80000000000000071</v>
      </c>
    </row>
    <row r="72" spans="1:9" s="133" customFormat="1" x14ac:dyDescent="0.3">
      <c r="A72" s="185">
        <v>42979</v>
      </c>
      <c r="B72" s="190">
        <v>33.4</v>
      </c>
      <c r="C72" s="29">
        <v>52.7</v>
      </c>
      <c r="D72" s="29">
        <v>57</v>
      </c>
      <c r="E72" s="171">
        <v>10.9</v>
      </c>
      <c r="F72" s="56">
        <f t="shared" si="43"/>
        <v>26.599999999999998</v>
      </c>
      <c r="G72" s="56">
        <f t="shared" si="44"/>
        <v>0.10000000000000142</v>
      </c>
      <c r="H72" s="56">
        <f t="shared" si="47"/>
        <v>3.7000000000000028</v>
      </c>
      <c r="I72" s="56">
        <f t="shared" si="46"/>
        <v>0.70000000000000107</v>
      </c>
    </row>
    <row r="73" spans="1:9" s="133" customFormat="1" x14ac:dyDescent="0.3">
      <c r="A73" s="185">
        <v>42948</v>
      </c>
      <c r="B73" s="190">
        <v>30.4</v>
      </c>
      <c r="C73" s="29">
        <v>61.4</v>
      </c>
      <c r="D73" s="29">
        <v>58.1</v>
      </c>
      <c r="E73" s="171">
        <v>10.8</v>
      </c>
      <c r="F73" s="56">
        <f t="shared" si="43"/>
        <v>21.799999999999997</v>
      </c>
      <c r="G73" s="56">
        <f t="shared" si="44"/>
        <v>3.1000000000000014</v>
      </c>
      <c r="H73" s="56">
        <f t="shared" si="47"/>
        <v>0.80000000000000426</v>
      </c>
      <c r="I73" s="56">
        <f t="shared" si="46"/>
        <v>0.80000000000000071</v>
      </c>
    </row>
    <row r="74" spans="1:9" s="133" customFormat="1" x14ac:dyDescent="0.3">
      <c r="A74" s="185">
        <v>42917</v>
      </c>
      <c r="B74" s="190">
        <v>44.6</v>
      </c>
      <c r="C74" s="29">
        <v>60.9</v>
      </c>
      <c r="D74" s="29">
        <v>54.8</v>
      </c>
      <c r="E74" s="171">
        <v>10.6</v>
      </c>
      <c r="F74" s="56">
        <f t="shared" si="43"/>
        <v>35.200000000000003</v>
      </c>
      <c r="G74" s="56">
        <f t="shared" si="44"/>
        <v>11.199999999999996</v>
      </c>
      <c r="H74" s="56">
        <f t="shared" si="47"/>
        <v>-0.60000000000000142</v>
      </c>
      <c r="I74" s="56">
        <f t="shared" si="46"/>
        <v>0.5</v>
      </c>
    </row>
    <row r="75" spans="1:9" s="133" customFormat="1" x14ac:dyDescent="0.3">
      <c r="A75" s="185">
        <v>42887</v>
      </c>
      <c r="B75" s="190">
        <v>41.3</v>
      </c>
      <c r="C75" s="29">
        <v>60.2</v>
      </c>
      <c r="D75" s="29">
        <v>57.9</v>
      </c>
      <c r="E75" s="171">
        <v>10.4</v>
      </c>
      <c r="F75" s="56">
        <f t="shared" si="43"/>
        <v>23.299999999999997</v>
      </c>
      <c r="G75" s="56">
        <f t="shared" si="44"/>
        <v>0.60000000000000142</v>
      </c>
      <c r="H75" s="56">
        <f t="shared" si="47"/>
        <v>3.5</v>
      </c>
      <c r="I75" s="56">
        <f t="shared" si="46"/>
        <v>0.59999999999999964</v>
      </c>
    </row>
    <row r="76" spans="1:9" s="133" customFormat="1" x14ac:dyDescent="0.3">
      <c r="A76" s="185">
        <v>42856</v>
      </c>
      <c r="B76" s="190">
        <v>34.799999999999997</v>
      </c>
      <c r="C76" s="29">
        <v>58.5</v>
      </c>
      <c r="D76" s="29">
        <v>55.7</v>
      </c>
      <c r="E76" s="171">
        <v>10.199999999999999</v>
      </c>
      <c r="F76" s="56">
        <f t="shared" si="43"/>
        <v>26.499999999999996</v>
      </c>
      <c r="G76" s="56">
        <f t="shared" si="44"/>
        <v>6.7000000000000028</v>
      </c>
      <c r="H76" s="56">
        <f t="shared" si="47"/>
        <v>-2</v>
      </c>
      <c r="I76" s="56">
        <f t="shared" si="46"/>
        <v>0.5</v>
      </c>
    </row>
    <row r="77" spans="1:9" s="133" customFormat="1" x14ac:dyDescent="0.3">
      <c r="A77" s="185">
        <v>42826</v>
      </c>
      <c r="B77" s="190">
        <v>30.5</v>
      </c>
      <c r="C77" s="29">
        <v>57.5</v>
      </c>
      <c r="D77" s="29">
        <v>60.2</v>
      </c>
      <c r="E77" s="171">
        <v>9.8000000000000007</v>
      </c>
      <c r="F77" s="56">
        <f t="shared" si="43"/>
        <v>24.2</v>
      </c>
      <c r="G77" s="56">
        <f t="shared" si="44"/>
        <v>0</v>
      </c>
      <c r="H77" s="56">
        <f t="shared" si="47"/>
        <v>4.8000000000000043</v>
      </c>
      <c r="I77" s="56">
        <f t="shared" si="46"/>
        <v>0.40000000000000036</v>
      </c>
    </row>
    <row r="78" spans="1:9" s="133" customFormat="1" x14ac:dyDescent="0.3">
      <c r="A78" s="185">
        <v>42795</v>
      </c>
      <c r="B78" s="190">
        <v>18.100000000000001</v>
      </c>
      <c r="C78" s="29">
        <v>43.4</v>
      </c>
      <c r="D78" s="29">
        <v>55.5</v>
      </c>
      <c r="E78" s="171">
        <v>10</v>
      </c>
      <c r="F78" s="56">
        <f t="shared" si="43"/>
        <v>17.600000000000001</v>
      </c>
      <c r="G78" s="56">
        <f t="shared" si="44"/>
        <v>-7.1000000000000014</v>
      </c>
      <c r="H78" s="56">
        <f t="shared" si="47"/>
        <v>5.5</v>
      </c>
      <c r="I78" s="56">
        <f t="shared" si="46"/>
        <v>0.5</v>
      </c>
    </row>
    <row r="79" spans="1:9" s="133" customFormat="1" x14ac:dyDescent="0.3">
      <c r="A79" s="185">
        <v>42767</v>
      </c>
      <c r="B79" s="190">
        <v>9.6999999999999993</v>
      </c>
      <c r="C79" s="29">
        <v>48.1</v>
      </c>
      <c r="D79" s="29">
        <v>51.6</v>
      </c>
      <c r="E79" s="171">
        <v>10.199999999999999</v>
      </c>
      <c r="F79" s="56">
        <f t="shared" si="43"/>
        <v>6.2999999999999989</v>
      </c>
      <c r="G79" s="56">
        <f t="shared" si="44"/>
        <v>-8.6000000000000014</v>
      </c>
      <c r="H79" s="56">
        <f t="shared" si="47"/>
        <v>-1.1000000000000014</v>
      </c>
      <c r="I79" s="56">
        <f t="shared" si="46"/>
        <v>0.79999999999999893</v>
      </c>
    </row>
    <row r="80" spans="1:9" s="133" customFormat="1" x14ac:dyDescent="0.3">
      <c r="A80" s="185">
        <v>42736</v>
      </c>
      <c r="B80" s="190">
        <v>21.6</v>
      </c>
      <c r="C80" s="29">
        <v>58.3</v>
      </c>
      <c r="D80" s="29">
        <v>57.6</v>
      </c>
      <c r="E80" s="171">
        <v>9.9</v>
      </c>
      <c r="F80" s="56">
        <f t="shared" si="43"/>
        <v>17.400000000000002</v>
      </c>
      <c r="G80" s="56">
        <f t="shared" si="44"/>
        <v>11.099999999999994</v>
      </c>
      <c r="H80" s="56">
        <f t="shared" si="47"/>
        <v>4.8999999999999986</v>
      </c>
      <c r="I80" s="56">
        <f t="shared" si="46"/>
        <v>0.5</v>
      </c>
    </row>
    <row r="81" spans="1:9" s="133" customFormat="1" x14ac:dyDescent="0.3">
      <c r="A81" s="185">
        <v>42705</v>
      </c>
      <c r="B81" s="190">
        <v>16.399999999999999</v>
      </c>
      <c r="C81" s="29">
        <v>55.6</v>
      </c>
      <c r="D81" s="29">
        <v>48</v>
      </c>
      <c r="E81" s="171">
        <v>9.8000000000000007</v>
      </c>
      <c r="F81" s="56">
        <f t="shared" si="43"/>
        <v>13.499999999999998</v>
      </c>
      <c r="G81" s="56">
        <f t="shared" si="44"/>
        <v>4.8000000000000043</v>
      </c>
      <c r="H81" s="56">
        <f t="shared" si="47"/>
        <v>-1</v>
      </c>
      <c r="I81" s="56">
        <f t="shared" si="46"/>
        <v>0.5</v>
      </c>
    </row>
    <row r="82" spans="1:9" s="133" customFormat="1" x14ac:dyDescent="0.3">
      <c r="A82" s="185">
        <v>42675</v>
      </c>
      <c r="B82" s="190">
        <v>15.3</v>
      </c>
      <c r="C82" s="29">
        <v>44.5</v>
      </c>
      <c r="D82" s="29">
        <v>51.2</v>
      </c>
      <c r="E82" s="171">
        <v>9.6999999999999993</v>
      </c>
      <c r="F82" s="56">
        <f t="shared" si="43"/>
        <v>20.6</v>
      </c>
      <c r="G82" s="56">
        <f t="shared" si="44"/>
        <v>0.10000000000000142</v>
      </c>
      <c r="H82" s="56">
        <f t="shared" si="47"/>
        <v>2.3000000000000043</v>
      </c>
      <c r="I82" s="56">
        <f t="shared" si="46"/>
        <v>0.29999999999999893</v>
      </c>
    </row>
    <row r="83" spans="1:9" s="133" customFormat="1" x14ac:dyDescent="0.3">
      <c r="A83" s="185">
        <v>42644</v>
      </c>
      <c r="B83" s="190">
        <v>13</v>
      </c>
      <c r="C83" s="29">
        <v>44.8</v>
      </c>
      <c r="D83" s="29">
        <v>49.9</v>
      </c>
      <c r="E83" s="171">
        <v>10</v>
      </c>
      <c r="F83" s="56">
        <f t="shared" si="43"/>
        <v>15.9</v>
      </c>
      <c r="G83" s="56">
        <f t="shared" si="44"/>
        <v>-2.9000000000000057</v>
      </c>
      <c r="H83" s="56">
        <f t="shared" si="47"/>
        <v>4</v>
      </c>
      <c r="I83" s="56">
        <f t="shared" si="46"/>
        <v>0.40000000000000036</v>
      </c>
    </row>
    <row r="84" spans="1:9" s="133" customFormat="1" x14ac:dyDescent="0.3">
      <c r="A84" s="185">
        <v>42614</v>
      </c>
      <c r="B84" s="190">
        <v>6.8</v>
      </c>
      <c r="C84" s="29">
        <v>52.6</v>
      </c>
      <c r="D84" s="29">
        <v>53.3</v>
      </c>
      <c r="E84" s="171">
        <v>10.199999999999999</v>
      </c>
      <c r="F84" s="56">
        <f t="shared" si="43"/>
        <v>0.39999999999999947</v>
      </c>
      <c r="G84" s="56">
        <f t="shared" si="44"/>
        <v>4.8999999999999986</v>
      </c>
      <c r="H84" s="56">
        <f t="shared" si="47"/>
        <v>2.8999999999999986</v>
      </c>
      <c r="I84" s="56">
        <f t="shared" si="46"/>
        <v>0.29999999999999893</v>
      </c>
    </row>
    <row r="85" spans="1:9" s="133" customFormat="1" x14ac:dyDescent="0.3">
      <c r="A85" s="185">
        <v>42583</v>
      </c>
      <c r="B85" s="190">
        <v>8.6</v>
      </c>
      <c r="C85" s="29">
        <v>58.3</v>
      </c>
      <c r="D85" s="29">
        <v>57.3</v>
      </c>
      <c r="E85" s="171">
        <v>10</v>
      </c>
      <c r="F85" s="56">
        <f t="shared" si="43"/>
        <v>-8.0000000000000018</v>
      </c>
      <c r="G85" s="56">
        <f t="shared" si="44"/>
        <v>4.7999999999999972</v>
      </c>
      <c r="H85" s="56">
        <f t="shared" si="47"/>
        <v>5.2999999999999972</v>
      </c>
      <c r="I85" s="56">
        <f t="shared" si="46"/>
        <v>-9.9999999999999645E-2</v>
      </c>
    </row>
    <row r="86" spans="1:9" s="133" customFormat="1" x14ac:dyDescent="0.3">
      <c r="A86" s="185">
        <v>42552</v>
      </c>
      <c r="B86" s="190">
        <v>9.4</v>
      </c>
      <c r="C86" s="29">
        <v>49.7</v>
      </c>
      <c r="D86" s="29">
        <v>55.4</v>
      </c>
      <c r="E86" s="171">
        <v>10.1</v>
      </c>
      <c r="F86" s="56">
        <f t="shared" si="43"/>
        <v>-8.9999999999999982</v>
      </c>
      <c r="G86" s="56">
        <f t="shared" si="44"/>
        <v>-8.8999999999999986</v>
      </c>
      <c r="H86" s="56">
        <f t="shared" si="47"/>
        <v>0</v>
      </c>
      <c r="I86" s="56">
        <f t="shared" si="46"/>
        <v>0</v>
      </c>
    </row>
    <row r="87" spans="1:9" s="133" customFormat="1" x14ac:dyDescent="0.3">
      <c r="A87" s="185">
        <v>42522</v>
      </c>
      <c r="B87" s="190">
        <v>18</v>
      </c>
      <c r="C87" s="29">
        <v>59.6</v>
      </c>
      <c r="D87" s="29">
        <v>54.4</v>
      </c>
      <c r="E87" s="171">
        <v>9.8000000000000007</v>
      </c>
      <c r="F87" s="56">
        <f t="shared" si="43"/>
        <v>-6.8999999999999986</v>
      </c>
      <c r="G87" s="56">
        <f t="shared" si="44"/>
        <v>2.3999999999999986</v>
      </c>
      <c r="H87" s="56">
        <f t="shared" si="47"/>
        <v>-2.6000000000000014</v>
      </c>
      <c r="I87" s="56">
        <f t="shared" si="46"/>
        <v>-0.39999999999999858</v>
      </c>
    </row>
    <row r="88" spans="1:9" s="133" customFormat="1" x14ac:dyDescent="0.3">
      <c r="A88" s="185">
        <v>42491</v>
      </c>
      <c r="B88" s="190">
        <v>8.3000000000000007</v>
      </c>
      <c r="C88" s="29">
        <v>51.8</v>
      </c>
      <c r="D88" s="29">
        <v>57.7</v>
      </c>
      <c r="E88" s="171">
        <v>9.6999999999999993</v>
      </c>
      <c r="F88" s="56">
        <f t="shared" si="43"/>
        <v>-29.999999999999996</v>
      </c>
      <c r="G88" s="56">
        <f t="shared" si="44"/>
        <v>-0.20000000000000284</v>
      </c>
      <c r="H88" s="56">
        <f t="shared" si="47"/>
        <v>-4.8999999999999986</v>
      </c>
      <c r="I88" s="56">
        <f t="shared" si="46"/>
        <v>-0.40000000000000036</v>
      </c>
    </row>
    <row r="89" spans="1:9" s="133" customFormat="1" x14ac:dyDescent="0.3">
      <c r="A89" s="185">
        <v>42461</v>
      </c>
      <c r="B89" s="190">
        <v>6.3</v>
      </c>
      <c r="C89" s="29">
        <v>57.5</v>
      </c>
      <c r="D89" s="29">
        <v>55.4</v>
      </c>
      <c r="E89" s="171">
        <v>9.4</v>
      </c>
      <c r="F89" s="56">
        <f t="shared" si="43"/>
        <v>-28.999999999999996</v>
      </c>
      <c r="G89" s="56">
        <f t="shared" si="44"/>
        <v>2.3999999999999986</v>
      </c>
      <c r="H89" s="56">
        <f t="shared" si="47"/>
        <v>-2.8999999999999986</v>
      </c>
      <c r="I89" s="56">
        <f t="shared" si="46"/>
        <v>-0.59999999999999964</v>
      </c>
    </row>
    <row r="90" spans="1:9" s="133" customFormat="1" x14ac:dyDescent="0.3">
      <c r="A90" s="185">
        <v>42430</v>
      </c>
      <c r="B90" s="190">
        <v>0.5</v>
      </c>
      <c r="C90" s="29">
        <v>50.5</v>
      </c>
      <c r="D90" s="29">
        <v>50</v>
      </c>
      <c r="E90" s="171">
        <v>9.5</v>
      </c>
      <c r="F90" s="56">
        <f t="shared" si="43"/>
        <v>-36.299999999999997</v>
      </c>
      <c r="G90" s="56">
        <f t="shared" si="44"/>
        <v>-2.6000000000000014</v>
      </c>
      <c r="H90" s="56">
        <f t="shared" si="47"/>
        <v>-13</v>
      </c>
      <c r="I90" s="56">
        <f t="shared" si="46"/>
        <v>-0.19999999999999929</v>
      </c>
    </row>
    <row r="91" spans="1:9" s="133" customFormat="1" x14ac:dyDescent="0.3">
      <c r="A91" s="185">
        <v>42401</v>
      </c>
      <c r="B91" s="190">
        <v>3.4</v>
      </c>
      <c r="C91" s="29">
        <v>56.7</v>
      </c>
      <c r="D91" s="29">
        <v>52.7</v>
      </c>
      <c r="E91" s="171">
        <v>9.4</v>
      </c>
      <c r="F91" s="56">
        <f t="shared" si="43"/>
        <v>-23.8</v>
      </c>
      <c r="G91" s="56">
        <f t="shared" si="44"/>
        <v>6.1000000000000014</v>
      </c>
      <c r="H91" s="56">
        <f t="shared" si="47"/>
        <v>-6.3999999999999986</v>
      </c>
      <c r="I91" s="56">
        <f t="shared" si="46"/>
        <v>9.9999999999999645E-2</v>
      </c>
    </row>
    <row r="92" spans="1:9" s="133" customFormat="1" x14ac:dyDescent="0.3">
      <c r="A92" s="185">
        <v>42370</v>
      </c>
      <c r="B92" s="190">
        <v>4.2</v>
      </c>
      <c r="C92" s="29">
        <v>47.2</v>
      </c>
      <c r="D92" s="29">
        <v>52.7</v>
      </c>
      <c r="E92" s="171">
        <v>9.4</v>
      </c>
      <c r="F92" s="56">
        <f t="shared" si="43"/>
        <v>-18.3</v>
      </c>
      <c r="G92" s="56">
        <f t="shared" si="44"/>
        <v>-0.59999999999999432</v>
      </c>
      <c r="H92" s="56">
        <f t="shared" si="47"/>
        <v>-4.6999999999999957</v>
      </c>
      <c r="I92" s="56">
        <f t="shared" si="46"/>
        <v>0.40000000000000036</v>
      </c>
    </row>
    <row r="93" spans="1:9" s="133" customFormat="1" x14ac:dyDescent="0.3">
      <c r="A93" s="185">
        <v>42339</v>
      </c>
      <c r="B93" s="194">
        <v>2.9</v>
      </c>
      <c r="C93" s="46">
        <v>50.8</v>
      </c>
      <c r="D93" s="46">
        <v>49</v>
      </c>
      <c r="E93" s="195">
        <v>9.3000000000000007</v>
      </c>
      <c r="F93" s="56">
        <f t="shared" si="43"/>
        <v>-11.6</v>
      </c>
      <c r="G93" s="56">
        <f t="shared" si="44"/>
        <v>9.7999999999999972</v>
      </c>
      <c r="H93" s="56">
        <f t="shared" si="47"/>
        <v>-0.10000000000000142</v>
      </c>
      <c r="I93" s="56">
        <f t="shared" si="46"/>
        <v>0.60000000000000142</v>
      </c>
    </row>
    <row r="94" spans="1:9" s="133" customFormat="1" x14ac:dyDescent="0.3">
      <c r="A94" s="185">
        <v>42309</v>
      </c>
      <c r="B94" s="194">
        <v>-5.3</v>
      </c>
      <c r="C94" s="46">
        <v>44.4</v>
      </c>
      <c r="D94" s="46">
        <v>48.9</v>
      </c>
      <c r="E94" s="195">
        <v>9.4</v>
      </c>
      <c r="F94" s="56">
        <f t="shared" ref="F94:F157" si="48">B94-B106</f>
        <v>-6.9</v>
      </c>
      <c r="G94" s="56">
        <f t="shared" ref="G94:G157" si="49">C94-C106</f>
        <v>-4.1000000000000014</v>
      </c>
      <c r="H94" s="56">
        <f t="shared" si="47"/>
        <v>1.3999999999999986</v>
      </c>
      <c r="I94" s="56">
        <f t="shared" si="46"/>
        <v>0.90000000000000036</v>
      </c>
    </row>
    <row r="95" spans="1:9" s="133" customFormat="1" x14ac:dyDescent="0.3">
      <c r="A95" s="185">
        <v>42278</v>
      </c>
      <c r="B95" s="194">
        <v>-2.9</v>
      </c>
      <c r="C95" s="46">
        <v>47.7</v>
      </c>
      <c r="D95" s="46">
        <v>45.9</v>
      </c>
      <c r="E95" s="195">
        <v>9.6</v>
      </c>
      <c r="F95" s="56">
        <f t="shared" si="48"/>
        <v>-7.1999999999999993</v>
      </c>
      <c r="G95" s="56">
        <f t="shared" si="49"/>
        <v>0.80000000000000426</v>
      </c>
      <c r="H95" s="56">
        <f t="shared" si="47"/>
        <v>0.29999999999999716</v>
      </c>
      <c r="I95" s="56">
        <f t="shared" ref="I95:I158" si="50">E95-E107</f>
        <v>1.1999999999999993</v>
      </c>
    </row>
    <row r="96" spans="1:9" s="133" customFormat="1" x14ac:dyDescent="0.3">
      <c r="A96" s="185">
        <v>42248</v>
      </c>
      <c r="B96" s="194">
        <v>6.4</v>
      </c>
      <c r="C96" s="46">
        <v>47.7</v>
      </c>
      <c r="D96" s="46">
        <v>50.4</v>
      </c>
      <c r="E96" s="195">
        <v>9.9</v>
      </c>
      <c r="F96" s="56">
        <f t="shared" si="48"/>
        <v>2</v>
      </c>
      <c r="G96" s="56">
        <f t="shared" si="49"/>
        <v>4.3000000000000043</v>
      </c>
      <c r="H96" s="56">
        <f t="shared" si="47"/>
        <v>7.8999999999999986</v>
      </c>
      <c r="I96" s="56">
        <f t="shared" si="50"/>
        <v>1.3000000000000007</v>
      </c>
    </row>
    <row r="97" spans="1:9" s="133" customFormat="1" x14ac:dyDescent="0.3">
      <c r="A97" s="185">
        <v>42217</v>
      </c>
      <c r="B97" s="194">
        <v>16.600000000000001</v>
      </c>
      <c r="C97" s="46">
        <v>53.5</v>
      </c>
      <c r="D97" s="46">
        <v>52</v>
      </c>
      <c r="E97" s="195">
        <v>10.1</v>
      </c>
      <c r="F97" s="56">
        <f t="shared" si="48"/>
        <v>6.2000000000000011</v>
      </c>
      <c r="G97" s="56">
        <f t="shared" si="49"/>
        <v>3.3999999999999986</v>
      </c>
      <c r="H97" s="56">
        <f t="shared" si="47"/>
        <v>2.7000000000000028</v>
      </c>
      <c r="I97" s="56">
        <f t="shared" si="50"/>
        <v>1.1999999999999993</v>
      </c>
    </row>
    <row r="98" spans="1:9" s="133" customFormat="1" x14ac:dyDescent="0.3">
      <c r="A98" s="185">
        <v>42186</v>
      </c>
      <c r="B98" s="194">
        <v>18.399999999999999</v>
      </c>
      <c r="C98" s="46">
        <v>58.6</v>
      </c>
      <c r="D98" s="46">
        <v>55.4</v>
      </c>
      <c r="E98" s="195">
        <v>10.1</v>
      </c>
      <c r="F98" s="56">
        <f t="shared" si="48"/>
        <v>-27.5</v>
      </c>
      <c r="G98" s="56">
        <f t="shared" si="49"/>
        <v>3.8999999999999986</v>
      </c>
      <c r="H98" s="56">
        <f t="shared" si="47"/>
        <v>4.3999999999999986</v>
      </c>
      <c r="I98" s="56">
        <f t="shared" si="50"/>
        <v>1.1999999999999993</v>
      </c>
    </row>
    <row r="99" spans="1:9" s="133" customFormat="1" x14ac:dyDescent="0.3">
      <c r="A99" s="185">
        <v>42156</v>
      </c>
      <c r="B99" s="194">
        <v>24.9</v>
      </c>
      <c r="C99" s="46">
        <v>57.2</v>
      </c>
      <c r="D99" s="46">
        <v>57</v>
      </c>
      <c r="E99" s="195">
        <v>10.199999999999999</v>
      </c>
      <c r="F99" s="56">
        <f t="shared" si="48"/>
        <v>-21.300000000000004</v>
      </c>
      <c r="G99" s="56">
        <f t="shared" si="49"/>
        <v>10</v>
      </c>
      <c r="H99" s="56">
        <f t="shared" si="47"/>
        <v>3.7999999999999972</v>
      </c>
      <c r="I99" s="56">
        <f t="shared" si="50"/>
        <v>1.5999999999999996</v>
      </c>
    </row>
    <row r="100" spans="1:9" s="133" customFormat="1" x14ac:dyDescent="0.3">
      <c r="A100" s="185">
        <v>42125</v>
      </c>
      <c r="B100" s="194">
        <v>38.299999999999997</v>
      </c>
      <c r="C100" s="46">
        <v>52</v>
      </c>
      <c r="D100" s="46">
        <v>62.6</v>
      </c>
      <c r="E100" s="195">
        <v>10.1</v>
      </c>
      <c r="F100" s="56">
        <f t="shared" si="48"/>
        <v>-0.20000000000000284</v>
      </c>
      <c r="G100" s="56">
        <f t="shared" si="49"/>
        <v>4.2000000000000028</v>
      </c>
      <c r="H100" s="56">
        <f t="shared" si="47"/>
        <v>13.100000000000001</v>
      </c>
      <c r="I100" s="56">
        <f t="shared" si="50"/>
        <v>1.5999999999999996</v>
      </c>
    </row>
    <row r="101" spans="1:9" s="133" customFormat="1" x14ac:dyDescent="0.3">
      <c r="A101" s="185">
        <v>42095</v>
      </c>
      <c r="B101" s="194">
        <v>35.299999999999997</v>
      </c>
      <c r="C101" s="46">
        <v>55.1</v>
      </c>
      <c r="D101" s="46">
        <v>58.3</v>
      </c>
      <c r="E101" s="195">
        <v>10</v>
      </c>
      <c r="F101" s="56">
        <f t="shared" si="48"/>
        <v>3.1999999999999957</v>
      </c>
      <c r="G101" s="56">
        <f t="shared" si="49"/>
        <v>2.8000000000000043</v>
      </c>
      <c r="H101" s="56">
        <f t="shared" si="47"/>
        <v>9.6999999999999957</v>
      </c>
      <c r="I101" s="56">
        <f t="shared" si="50"/>
        <v>1.5</v>
      </c>
    </row>
    <row r="102" spans="1:9" s="133" customFormat="1" x14ac:dyDescent="0.3">
      <c r="A102" s="185">
        <v>42064</v>
      </c>
      <c r="B102" s="194">
        <v>36.799999999999997</v>
      </c>
      <c r="C102" s="46">
        <v>53.1</v>
      </c>
      <c r="D102" s="46">
        <v>63</v>
      </c>
      <c r="E102" s="195">
        <v>9.6999999999999993</v>
      </c>
      <c r="F102" s="56">
        <f t="shared" si="48"/>
        <v>3.5999999999999943</v>
      </c>
      <c r="G102" s="56">
        <f t="shared" si="49"/>
        <v>7.5</v>
      </c>
      <c r="H102" s="56">
        <f t="shared" si="47"/>
        <v>7.5</v>
      </c>
      <c r="I102" s="56">
        <f t="shared" si="50"/>
        <v>1.1999999999999993</v>
      </c>
    </row>
    <row r="103" spans="1:9" s="133" customFormat="1" x14ac:dyDescent="0.3">
      <c r="A103" s="185">
        <v>42036</v>
      </c>
      <c r="B103" s="194">
        <v>27.2</v>
      </c>
      <c r="C103" s="46">
        <v>50.6</v>
      </c>
      <c r="D103" s="46">
        <v>59.1</v>
      </c>
      <c r="E103" s="195">
        <v>9.3000000000000007</v>
      </c>
      <c r="F103" s="56">
        <f t="shared" si="48"/>
        <v>-4.6999999999999993</v>
      </c>
      <c r="G103" s="56">
        <f t="shared" si="49"/>
        <v>2</v>
      </c>
      <c r="H103" s="56">
        <f t="shared" si="47"/>
        <v>10.200000000000003</v>
      </c>
      <c r="I103" s="56">
        <f t="shared" si="50"/>
        <v>1</v>
      </c>
    </row>
    <row r="104" spans="1:9" s="133" customFormat="1" x14ac:dyDescent="0.3">
      <c r="A104" s="185">
        <v>42005</v>
      </c>
      <c r="B104" s="194">
        <v>22.5</v>
      </c>
      <c r="C104" s="46">
        <v>47.8</v>
      </c>
      <c r="D104" s="46">
        <v>57.4</v>
      </c>
      <c r="E104" s="195">
        <v>9</v>
      </c>
      <c r="F104" s="56">
        <f t="shared" si="48"/>
        <v>-12.799999999999997</v>
      </c>
      <c r="G104" s="56">
        <f t="shared" si="49"/>
        <v>1.5999999999999943</v>
      </c>
      <c r="H104" s="56">
        <f t="shared" si="47"/>
        <v>7.3999999999999986</v>
      </c>
      <c r="I104" s="56">
        <f t="shared" si="50"/>
        <v>1.2999999999999998</v>
      </c>
    </row>
    <row r="105" spans="1:9" s="133" customFormat="1" x14ac:dyDescent="0.3">
      <c r="A105" s="185">
        <v>41974</v>
      </c>
      <c r="B105" s="194">
        <v>14.5</v>
      </c>
      <c r="C105" s="46">
        <v>41</v>
      </c>
      <c r="D105" s="46">
        <v>49.1</v>
      </c>
      <c r="E105" s="195">
        <v>8.6999999999999993</v>
      </c>
      <c r="F105" s="56">
        <f t="shared" si="48"/>
        <v>-8.8000000000000007</v>
      </c>
      <c r="G105" s="56">
        <f t="shared" si="49"/>
        <v>1.5</v>
      </c>
      <c r="H105" s="56">
        <f t="shared" si="47"/>
        <v>3</v>
      </c>
      <c r="I105" s="56">
        <f t="shared" si="50"/>
        <v>1.2999999999999989</v>
      </c>
    </row>
    <row r="106" spans="1:9" s="133" customFormat="1" x14ac:dyDescent="0.3">
      <c r="A106" s="185">
        <v>41944</v>
      </c>
      <c r="B106" s="194">
        <v>1.6</v>
      </c>
      <c r="C106" s="46">
        <v>48.5</v>
      </c>
      <c r="D106" s="46">
        <v>47.5</v>
      </c>
      <c r="E106" s="195">
        <v>8.5</v>
      </c>
      <c r="F106" s="56">
        <f t="shared" si="48"/>
        <v>-18.7</v>
      </c>
      <c r="G106" s="56">
        <f t="shared" si="49"/>
        <v>3.2999999999999972</v>
      </c>
      <c r="H106" s="56">
        <f t="shared" si="47"/>
        <v>1.7999999999999972</v>
      </c>
      <c r="I106" s="56">
        <f t="shared" si="50"/>
        <v>1.4000000000000004</v>
      </c>
    </row>
    <row r="107" spans="1:9" s="133" customFormat="1" x14ac:dyDescent="0.3">
      <c r="A107" s="185">
        <v>41913</v>
      </c>
      <c r="B107" s="194">
        <v>4.3</v>
      </c>
      <c r="C107" s="46">
        <v>46.9</v>
      </c>
      <c r="D107" s="46">
        <v>45.6</v>
      </c>
      <c r="E107" s="195">
        <v>8.4</v>
      </c>
      <c r="F107" s="56">
        <f t="shared" si="48"/>
        <v>-7.0000000000000009</v>
      </c>
      <c r="G107" s="56">
        <f t="shared" si="49"/>
        <v>14.199999999999996</v>
      </c>
      <c r="H107" s="56">
        <f t="shared" si="47"/>
        <v>1.2000000000000028</v>
      </c>
      <c r="I107" s="56">
        <f t="shared" si="50"/>
        <v>1.3000000000000007</v>
      </c>
    </row>
    <row r="108" spans="1:9" s="133" customFormat="1" x14ac:dyDescent="0.3">
      <c r="A108" s="185">
        <v>41883</v>
      </c>
      <c r="B108" s="194">
        <v>4.4000000000000004</v>
      </c>
      <c r="C108" s="46">
        <v>43.4</v>
      </c>
      <c r="D108" s="46">
        <v>42.5</v>
      </c>
      <c r="E108" s="195">
        <v>8.6</v>
      </c>
      <c r="F108" s="56">
        <f t="shared" si="48"/>
        <v>-6.2999999999999989</v>
      </c>
      <c r="G108" s="56">
        <f t="shared" si="49"/>
        <v>9.6999999999999957</v>
      </c>
      <c r="H108" s="56">
        <f t="shared" si="47"/>
        <v>-2.5</v>
      </c>
      <c r="I108" s="56">
        <f t="shared" si="50"/>
        <v>1.5999999999999996</v>
      </c>
    </row>
    <row r="109" spans="1:9" s="133" customFormat="1" x14ac:dyDescent="0.3">
      <c r="A109" s="185">
        <v>41852</v>
      </c>
      <c r="B109" s="194">
        <v>10.4</v>
      </c>
      <c r="C109" s="46">
        <v>50.1</v>
      </c>
      <c r="D109" s="46">
        <v>49.3</v>
      </c>
      <c r="E109" s="195">
        <v>8.9</v>
      </c>
      <c r="F109" s="56">
        <f t="shared" si="48"/>
        <v>8.6</v>
      </c>
      <c r="G109" s="56">
        <f t="shared" si="49"/>
        <v>12.899999999999999</v>
      </c>
      <c r="H109" s="56">
        <f t="shared" si="47"/>
        <v>4.8999999999999986</v>
      </c>
      <c r="I109" s="56">
        <f t="shared" si="50"/>
        <v>1.9000000000000004</v>
      </c>
    </row>
    <row r="110" spans="1:9" s="133" customFormat="1" x14ac:dyDescent="0.3">
      <c r="A110" s="185">
        <v>41821</v>
      </c>
      <c r="B110" s="194">
        <v>45.9</v>
      </c>
      <c r="C110" s="46">
        <v>54.7</v>
      </c>
      <c r="D110" s="46">
        <v>51</v>
      </c>
      <c r="E110" s="195">
        <v>8.9</v>
      </c>
      <c r="F110" s="56">
        <f t="shared" si="48"/>
        <v>41.6</v>
      </c>
      <c r="G110" s="56">
        <f t="shared" si="49"/>
        <v>11.900000000000006</v>
      </c>
      <c r="H110" s="56">
        <f t="shared" ref="H110:H173" si="51">D110-D122</f>
        <v>10.299999999999997</v>
      </c>
      <c r="I110" s="56">
        <f t="shared" si="50"/>
        <v>2.1000000000000005</v>
      </c>
    </row>
    <row r="111" spans="1:9" s="133" customFormat="1" x14ac:dyDescent="0.3">
      <c r="A111" s="185">
        <v>41791</v>
      </c>
      <c r="B111" s="194">
        <v>46.2</v>
      </c>
      <c r="C111" s="46">
        <v>47.2</v>
      </c>
      <c r="D111" s="46">
        <v>53.2</v>
      </c>
      <c r="E111" s="195">
        <v>8.6</v>
      </c>
      <c r="F111" s="56">
        <f t="shared" si="48"/>
        <v>45.1</v>
      </c>
      <c r="G111" s="56">
        <f t="shared" si="49"/>
        <v>11</v>
      </c>
      <c r="H111" s="56">
        <f t="shared" si="51"/>
        <v>16.700000000000003</v>
      </c>
      <c r="I111" s="56">
        <f t="shared" si="50"/>
        <v>2.0999999999999996</v>
      </c>
    </row>
    <row r="112" spans="1:9" s="133" customFormat="1" x14ac:dyDescent="0.3">
      <c r="A112" s="185">
        <v>41760</v>
      </c>
      <c r="B112" s="194">
        <v>38.5</v>
      </c>
      <c r="C112" s="46">
        <v>47.8</v>
      </c>
      <c r="D112" s="46">
        <v>49.5</v>
      </c>
      <c r="E112" s="195">
        <v>8.5</v>
      </c>
      <c r="F112" s="56">
        <f t="shared" si="48"/>
        <v>38.700000000000003</v>
      </c>
      <c r="G112" s="56">
        <f t="shared" si="49"/>
        <v>13.899999999999999</v>
      </c>
      <c r="H112" s="56">
        <f t="shared" si="51"/>
        <v>13</v>
      </c>
      <c r="I112" s="56">
        <f t="shared" si="50"/>
        <v>2.2999999999999998</v>
      </c>
    </row>
    <row r="113" spans="1:9" s="133" customFormat="1" x14ac:dyDescent="0.3">
      <c r="A113" s="185">
        <v>41730</v>
      </c>
      <c r="B113" s="194">
        <v>32.1</v>
      </c>
      <c r="C113" s="46">
        <v>52.3</v>
      </c>
      <c r="D113" s="46">
        <v>48.6</v>
      </c>
      <c r="E113" s="195">
        <v>8.5</v>
      </c>
      <c r="F113" s="56">
        <f t="shared" si="48"/>
        <v>33.6</v>
      </c>
      <c r="G113" s="56">
        <f t="shared" si="49"/>
        <v>21.499999999999996</v>
      </c>
      <c r="H113" s="56">
        <f t="shared" si="51"/>
        <v>11</v>
      </c>
      <c r="I113" s="56">
        <f t="shared" si="50"/>
        <v>2.5</v>
      </c>
    </row>
    <row r="114" spans="1:9" s="133" customFormat="1" x14ac:dyDescent="0.3">
      <c r="A114" s="185">
        <v>41699</v>
      </c>
      <c r="B114" s="194">
        <v>33.200000000000003</v>
      </c>
      <c r="C114" s="46">
        <v>45.6</v>
      </c>
      <c r="D114" s="46">
        <v>55.5</v>
      </c>
      <c r="E114" s="195">
        <v>8.5</v>
      </c>
      <c r="F114" s="56">
        <f t="shared" si="48"/>
        <v>32.6</v>
      </c>
      <c r="G114" s="56">
        <f t="shared" si="49"/>
        <v>16.200000000000003</v>
      </c>
      <c r="H114" s="56">
        <f t="shared" si="51"/>
        <v>19.299999999999997</v>
      </c>
      <c r="I114" s="56">
        <f t="shared" si="50"/>
        <v>2.5</v>
      </c>
    </row>
    <row r="115" spans="1:9" s="133" customFormat="1" x14ac:dyDescent="0.3">
      <c r="A115" s="185">
        <v>41671</v>
      </c>
      <c r="B115" s="194">
        <v>31.9</v>
      </c>
      <c r="C115" s="46">
        <v>48.6</v>
      </c>
      <c r="D115" s="46">
        <v>48.9</v>
      </c>
      <c r="E115" s="195">
        <v>8.3000000000000007</v>
      </c>
      <c r="F115" s="56">
        <f t="shared" si="48"/>
        <v>34.4</v>
      </c>
      <c r="G115" s="56">
        <f t="shared" si="49"/>
        <v>16.8</v>
      </c>
      <c r="H115" s="56">
        <f t="shared" si="51"/>
        <v>11.899999999999999</v>
      </c>
      <c r="I115" s="56">
        <f t="shared" si="50"/>
        <v>2.5000000000000009</v>
      </c>
    </row>
    <row r="116" spans="1:9" s="133" customFormat="1" x14ac:dyDescent="0.3">
      <c r="A116" s="185">
        <v>41640</v>
      </c>
      <c r="B116" s="194">
        <v>35.299999999999997</v>
      </c>
      <c r="C116" s="46">
        <v>46.2</v>
      </c>
      <c r="D116" s="46">
        <v>50</v>
      </c>
      <c r="E116" s="195">
        <v>7.7</v>
      </c>
      <c r="F116" s="56">
        <f t="shared" si="48"/>
        <v>46.599999999999994</v>
      </c>
      <c r="G116" s="56">
        <f t="shared" si="49"/>
        <v>10.200000000000003</v>
      </c>
      <c r="H116" s="56">
        <f t="shared" si="51"/>
        <v>14.700000000000003</v>
      </c>
      <c r="I116" s="56">
        <f t="shared" si="50"/>
        <v>2</v>
      </c>
    </row>
    <row r="117" spans="1:9" s="133" customFormat="1" x14ac:dyDescent="0.3">
      <c r="A117" s="185">
        <v>41609</v>
      </c>
      <c r="B117" s="194">
        <v>23.3</v>
      </c>
      <c r="C117" s="46">
        <v>39.5</v>
      </c>
      <c r="D117" s="46">
        <v>46.1</v>
      </c>
      <c r="E117" s="195">
        <v>7.4</v>
      </c>
      <c r="F117" s="56">
        <f t="shared" si="48"/>
        <v>41.2</v>
      </c>
      <c r="G117" s="56">
        <f t="shared" si="49"/>
        <v>18.3</v>
      </c>
      <c r="H117" s="56">
        <f t="shared" si="51"/>
        <v>26</v>
      </c>
      <c r="I117" s="56">
        <f t="shared" si="50"/>
        <v>1.6000000000000005</v>
      </c>
    </row>
    <row r="118" spans="1:9" s="133" customFormat="1" x14ac:dyDescent="0.3">
      <c r="A118" s="185">
        <v>41579</v>
      </c>
      <c r="B118" s="194">
        <v>20.3</v>
      </c>
      <c r="C118" s="46">
        <v>45.2</v>
      </c>
      <c r="D118" s="46">
        <v>45.7</v>
      </c>
      <c r="E118" s="195">
        <v>7.1</v>
      </c>
      <c r="F118" s="56">
        <f t="shared" si="48"/>
        <v>34.9</v>
      </c>
      <c r="G118" s="56">
        <f t="shared" si="49"/>
        <v>27.400000000000002</v>
      </c>
      <c r="H118" s="56">
        <f t="shared" si="51"/>
        <v>16.300000000000004</v>
      </c>
      <c r="I118" s="56">
        <f t="shared" si="50"/>
        <v>1.0999999999999996</v>
      </c>
    </row>
    <row r="119" spans="1:9" s="133" customFormat="1" x14ac:dyDescent="0.3">
      <c r="A119" s="185">
        <v>41548</v>
      </c>
      <c r="B119" s="194">
        <v>11.3</v>
      </c>
      <c r="C119" s="46">
        <v>32.700000000000003</v>
      </c>
      <c r="D119" s="46">
        <v>44.4</v>
      </c>
      <c r="E119" s="195">
        <v>7.1</v>
      </c>
      <c r="F119" s="56">
        <f t="shared" si="48"/>
        <v>27.1</v>
      </c>
      <c r="G119" s="56">
        <f t="shared" si="49"/>
        <v>2.8000000000000043</v>
      </c>
      <c r="H119" s="56">
        <f t="shared" si="51"/>
        <v>10.5</v>
      </c>
      <c r="I119" s="56">
        <f t="shared" si="50"/>
        <v>1</v>
      </c>
    </row>
    <row r="120" spans="1:9" s="133" customFormat="1" x14ac:dyDescent="0.3">
      <c r="A120" s="185">
        <v>41518</v>
      </c>
      <c r="B120" s="194">
        <v>10.7</v>
      </c>
      <c r="C120" s="46">
        <v>33.700000000000003</v>
      </c>
      <c r="D120" s="46">
        <v>45</v>
      </c>
      <c r="E120" s="195">
        <v>7</v>
      </c>
      <c r="F120" s="56">
        <f t="shared" si="48"/>
        <v>27.9</v>
      </c>
      <c r="G120" s="56">
        <f t="shared" si="49"/>
        <v>9.8000000000000043</v>
      </c>
      <c r="H120" s="56">
        <f t="shared" si="51"/>
        <v>11.899999999999999</v>
      </c>
      <c r="I120" s="56">
        <f t="shared" si="50"/>
        <v>1.0999999999999996</v>
      </c>
    </row>
    <row r="121" spans="1:9" s="133" customFormat="1" x14ac:dyDescent="0.3">
      <c r="A121" s="185">
        <v>41487</v>
      </c>
      <c r="B121" s="194">
        <v>1.8</v>
      </c>
      <c r="C121" s="46">
        <v>37.200000000000003</v>
      </c>
      <c r="D121" s="46">
        <v>44.4</v>
      </c>
      <c r="E121" s="195">
        <v>7</v>
      </c>
      <c r="F121" s="56">
        <f t="shared" si="48"/>
        <v>20.7</v>
      </c>
      <c r="G121" s="56">
        <f t="shared" si="49"/>
        <v>5.6000000000000014</v>
      </c>
      <c r="H121" s="56">
        <f t="shared" si="51"/>
        <v>11.299999999999997</v>
      </c>
      <c r="I121" s="56">
        <f t="shared" si="50"/>
        <v>1.0999999999999996</v>
      </c>
    </row>
    <row r="122" spans="1:9" s="133" customFormat="1" x14ac:dyDescent="0.3">
      <c r="A122" s="185">
        <v>41456</v>
      </c>
      <c r="B122" s="194">
        <v>4.3</v>
      </c>
      <c r="C122" s="46">
        <v>42.8</v>
      </c>
      <c r="D122" s="46">
        <v>40.700000000000003</v>
      </c>
      <c r="E122" s="195">
        <v>6.8</v>
      </c>
      <c r="F122" s="56">
        <f t="shared" si="48"/>
        <v>9.8999999999999986</v>
      </c>
      <c r="G122" s="56">
        <f t="shared" si="49"/>
        <v>6.5</v>
      </c>
      <c r="H122" s="56">
        <f t="shared" si="51"/>
        <v>4.9000000000000057</v>
      </c>
      <c r="I122" s="56">
        <f t="shared" si="50"/>
        <v>1</v>
      </c>
    </row>
    <row r="123" spans="1:9" s="133" customFormat="1" x14ac:dyDescent="0.3">
      <c r="A123" s="185">
        <v>41426</v>
      </c>
      <c r="B123" s="194">
        <v>1.1000000000000001</v>
      </c>
      <c r="C123" s="46">
        <v>36.200000000000003</v>
      </c>
      <c r="D123" s="46">
        <v>36.5</v>
      </c>
      <c r="E123" s="195">
        <v>6.5</v>
      </c>
      <c r="F123" s="56">
        <f t="shared" si="48"/>
        <v>-1.9</v>
      </c>
      <c r="G123" s="56">
        <f t="shared" si="49"/>
        <v>-3.8999999999999986</v>
      </c>
      <c r="H123" s="56">
        <f t="shared" si="51"/>
        <v>3.7999999999999972</v>
      </c>
      <c r="I123" s="56">
        <f t="shared" si="50"/>
        <v>0.79999999999999982</v>
      </c>
    </row>
    <row r="124" spans="1:9" s="133" customFormat="1" x14ac:dyDescent="0.3">
      <c r="A124" s="185">
        <v>41395</v>
      </c>
      <c r="B124" s="194">
        <v>-0.2</v>
      </c>
      <c r="C124" s="46">
        <v>33.9</v>
      </c>
      <c r="D124" s="46">
        <v>36.5</v>
      </c>
      <c r="E124" s="195">
        <v>6.2</v>
      </c>
      <c r="F124" s="56">
        <f t="shared" si="48"/>
        <v>-19.8</v>
      </c>
      <c r="G124" s="56">
        <f t="shared" si="49"/>
        <v>1.8999999999999986</v>
      </c>
      <c r="H124" s="56">
        <f t="shared" si="51"/>
        <v>4.5</v>
      </c>
      <c r="I124" s="56">
        <f t="shared" si="50"/>
        <v>0.5</v>
      </c>
    </row>
    <row r="125" spans="1:9" s="133" customFormat="1" x14ac:dyDescent="0.3">
      <c r="A125" s="185">
        <v>41365</v>
      </c>
      <c r="B125" s="194">
        <v>-1.5</v>
      </c>
      <c r="C125" s="46">
        <v>30.8</v>
      </c>
      <c r="D125" s="46">
        <v>37.6</v>
      </c>
      <c r="E125" s="195">
        <v>6</v>
      </c>
      <c r="F125" s="56">
        <f t="shared" si="48"/>
        <v>-10</v>
      </c>
      <c r="G125" s="56">
        <f t="shared" si="49"/>
        <v>-2.1999999999999993</v>
      </c>
      <c r="H125" s="56">
        <f t="shared" si="51"/>
        <v>10</v>
      </c>
      <c r="I125" s="56">
        <f t="shared" si="50"/>
        <v>0.20000000000000018</v>
      </c>
    </row>
    <row r="126" spans="1:9" s="133" customFormat="1" x14ac:dyDescent="0.3">
      <c r="A126" s="185">
        <v>41334</v>
      </c>
      <c r="B126" s="194">
        <v>0.6</v>
      </c>
      <c r="C126" s="46">
        <v>29.4</v>
      </c>
      <c r="D126" s="46">
        <v>36.200000000000003</v>
      </c>
      <c r="E126" s="195">
        <v>6</v>
      </c>
      <c r="F126" s="56">
        <f t="shared" si="48"/>
        <v>-6.6000000000000005</v>
      </c>
      <c r="G126" s="56">
        <f t="shared" si="49"/>
        <v>-4.8999999999999986</v>
      </c>
      <c r="H126" s="56">
        <f t="shared" si="51"/>
        <v>-2.3999999999999986</v>
      </c>
      <c r="I126" s="56">
        <f t="shared" si="50"/>
        <v>0</v>
      </c>
    </row>
    <row r="127" spans="1:9" s="133" customFormat="1" x14ac:dyDescent="0.3">
      <c r="A127" s="185">
        <v>41306</v>
      </c>
      <c r="B127" s="194">
        <v>-2.5</v>
      </c>
      <c r="C127" s="46">
        <v>31.8</v>
      </c>
      <c r="D127" s="46">
        <v>37</v>
      </c>
      <c r="E127" s="195">
        <v>5.8</v>
      </c>
      <c r="F127" s="56">
        <f t="shared" si="48"/>
        <v>-8.4</v>
      </c>
      <c r="G127" s="56">
        <f t="shared" si="49"/>
        <v>-9.4999999999999964</v>
      </c>
      <c r="H127" s="56">
        <f t="shared" si="51"/>
        <v>-2.2000000000000028</v>
      </c>
      <c r="I127" s="56">
        <f t="shared" si="50"/>
        <v>-0.10000000000000053</v>
      </c>
    </row>
    <row r="128" spans="1:9" s="133" customFormat="1" x14ac:dyDescent="0.3">
      <c r="A128" s="185">
        <v>41275</v>
      </c>
      <c r="B128" s="194">
        <v>-11.3</v>
      </c>
      <c r="C128" s="46">
        <v>36</v>
      </c>
      <c r="D128" s="46">
        <v>35.299999999999997</v>
      </c>
      <c r="E128" s="195">
        <v>5.7</v>
      </c>
      <c r="F128" s="56">
        <f t="shared" si="48"/>
        <v>-18.8</v>
      </c>
      <c r="G128" s="56">
        <f t="shared" si="49"/>
        <v>1.8999999999999986</v>
      </c>
      <c r="H128" s="56">
        <f t="shared" si="51"/>
        <v>-6.5</v>
      </c>
      <c r="I128" s="56">
        <f t="shared" si="50"/>
        <v>0</v>
      </c>
    </row>
    <row r="129" spans="1:9" s="133" customFormat="1" x14ac:dyDescent="0.3">
      <c r="A129" s="185">
        <v>41244</v>
      </c>
      <c r="B129" s="194">
        <v>-17.899999999999999</v>
      </c>
      <c r="C129" s="46">
        <v>21.2</v>
      </c>
      <c r="D129" s="46">
        <v>20.100000000000001</v>
      </c>
      <c r="E129" s="195">
        <v>5.8</v>
      </c>
      <c r="F129" s="56">
        <f t="shared" si="48"/>
        <v>-17</v>
      </c>
      <c r="G129" s="56">
        <f t="shared" si="49"/>
        <v>-12.8</v>
      </c>
      <c r="H129" s="56">
        <f t="shared" si="51"/>
        <v>-7.2999999999999972</v>
      </c>
      <c r="I129" s="56">
        <f t="shared" si="50"/>
        <v>0.20000000000000018</v>
      </c>
    </row>
    <row r="130" spans="1:9" s="133" customFormat="1" x14ac:dyDescent="0.3">
      <c r="A130" s="185">
        <v>41214</v>
      </c>
      <c r="B130" s="194">
        <v>-14.6</v>
      </c>
      <c r="C130" s="46">
        <v>17.8</v>
      </c>
      <c r="D130" s="46">
        <v>29.4</v>
      </c>
      <c r="E130" s="195">
        <v>6</v>
      </c>
      <c r="F130" s="56">
        <f t="shared" si="48"/>
        <v>-7.3999999999999995</v>
      </c>
      <c r="G130" s="56">
        <f t="shared" si="49"/>
        <v>-13.3</v>
      </c>
      <c r="H130" s="56">
        <f t="shared" si="51"/>
        <v>-10.899999999999999</v>
      </c>
      <c r="I130" s="56">
        <f t="shared" si="50"/>
        <v>0.59999999999999964</v>
      </c>
    </row>
    <row r="131" spans="1:9" s="133" customFormat="1" x14ac:dyDescent="0.3">
      <c r="A131" s="185">
        <v>41183</v>
      </c>
      <c r="B131" s="194">
        <v>-15.8</v>
      </c>
      <c r="C131" s="46">
        <v>29.9</v>
      </c>
      <c r="D131" s="46">
        <v>33.9</v>
      </c>
      <c r="E131" s="195">
        <v>6.1</v>
      </c>
      <c r="F131" s="56">
        <f t="shared" si="48"/>
        <v>-9.6000000000000014</v>
      </c>
      <c r="G131" s="56">
        <f t="shared" si="49"/>
        <v>-6.6000000000000014</v>
      </c>
      <c r="H131" s="56">
        <f t="shared" si="51"/>
        <v>2.6999999999999993</v>
      </c>
      <c r="I131" s="56">
        <f t="shared" si="50"/>
        <v>0.89999999999999947</v>
      </c>
    </row>
    <row r="132" spans="1:9" s="133" customFormat="1" x14ac:dyDescent="0.3">
      <c r="A132" s="185">
        <v>41153</v>
      </c>
      <c r="B132" s="194">
        <v>-17.2</v>
      </c>
      <c r="C132" s="46">
        <v>23.9</v>
      </c>
      <c r="D132" s="46">
        <v>33.1</v>
      </c>
      <c r="E132" s="195">
        <v>5.9</v>
      </c>
      <c r="F132" s="56">
        <f t="shared" si="48"/>
        <v>-22</v>
      </c>
      <c r="G132" s="56">
        <f t="shared" si="49"/>
        <v>-11.200000000000003</v>
      </c>
      <c r="H132" s="56">
        <f t="shared" si="51"/>
        <v>3.4000000000000021</v>
      </c>
      <c r="I132" s="56">
        <f t="shared" si="50"/>
        <v>0.70000000000000018</v>
      </c>
    </row>
    <row r="133" spans="1:9" s="133" customFormat="1" x14ac:dyDescent="0.3">
      <c r="A133" s="185">
        <v>41122</v>
      </c>
      <c r="B133" s="194">
        <v>-18.899999999999999</v>
      </c>
      <c r="C133" s="46">
        <v>31.6</v>
      </c>
      <c r="D133" s="46">
        <v>33.1</v>
      </c>
      <c r="E133" s="195">
        <v>5.9</v>
      </c>
      <c r="F133" s="56">
        <f t="shared" si="48"/>
        <v>-32.299999999999997</v>
      </c>
      <c r="G133" s="56">
        <f t="shared" si="49"/>
        <v>4</v>
      </c>
      <c r="H133" s="56">
        <f t="shared" si="51"/>
        <v>-3.7999999999999972</v>
      </c>
      <c r="I133" s="56">
        <f t="shared" si="50"/>
        <v>0.60000000000000053</v>
      </c>
    </row>
    <row r="134" spans="1:9" s="133" customFormat="1" x14ac:dyDescent="0.3">
      <c r="A134" s="185">
        <v>41091</v>
      </c>
      <c r="B134" s="194">
        <v>-5.6</v>
      </c>
      <c r="C134" s="46">
        <v>36.299999999999997</v>
      </c>
      <c r="D134" s="46">
        <v>35.799999999999997</v>
      </c>
      <c r="E134" s="195">
        <v>5.8</v>
      </c>
      <c r="F134" s="56">
        <f t="shared" si="48"/>
        <v>-50.2</v>
      </c>
      <c r="G134" s="56">
        <f t="shared" si="49"/>
        <v>1.6999999999999957</v>
      </c>
      <c r="H134" s="56">
        <f t="shared" si="51"/>
        <v>1.6999999999999957</v>
      </c>
      <c r="I134" s="56">
        <f t="shared" si="50"/>
        <v>0.39999999999999947</v>
      </c>
    </row>
    <row r="135" spans="1:9" s="133" customFormat="1" x14ac:dyDescent="0.3">
      <c r="A135" s="185">
        <v>41061</v>
      </c>
      <c r="B135" s="194">
        <v>3</v>
      </c>
      <c r="C135" s="46">
        <v>40.1</v>
      </c>
      <c r="D135" s="46">
        <v>32.700000000000003</v>
      </c>
      <c r="E135" s="195">
        <v>5.7</v>
      </c>
      <c r="F135" s="56">
        <f t="shared" si="48"/>
        <v>-47.3</v>
      </c>
      <c r="G135" s="56">
        <f t="shared" si="49"/>
        <v>-4.5</v>
      </c>
      <c r="H135" s="56">
        <f t="shared" si="51"/>
        <v>-2.3999999999999986</v>
      </c>
      <c r="I135" s="56">
        <f t="shared" si="50"/>
        <v>0.10000000000000053</v>
      </c>
    </row>
    <row r="136" spans="1:9" s="133" customFormat="1" x14ac:dyDescent="0.3">
      <c r="A136" s="185">
        <v>41030</v>
      </c>
      <c r="B136" s="194">
        <v>19.600000000000001</v>
      </c>
      <c r="C136" s="46">
        <v>32</v>
      </c>
      <c r="D136" s="46">
        <v>32</v>
      </c>
      <c r="E136" s="195">
        <v>5.7</v>
      </c>
      <c r="F136" s="56">
        <f t="shared" si="48"/>
        <v>-26.5</v>
      </c>
      <c r="G136" s="56">
        <f t="shared" si="49"/>
        <v>6.1000000000000014</v>
      </c>
      <c r="H136" s="56">
        <f t="shared" si="51"/>
        <v>0.5</v>
      </c>
      <c r="I136" s="56">
        <f t="shared" si="50"/>
        <v>0.10000000000000053</v>
      </c>
    </row>
    <row r="137" spans="1:9" s="133" customFormat="1" x14ac:dyDescent="0.3">
      <c r="A137" s="185">
        <v>41000</v>
      </c>
      <c r="B137" s="194">
        <v>8.5</v>
      </c>
      <c r="C137" s="46">
        <v>33</v>
      </c>
      <c r="D137" s="46">
        <v>27.6</v>
      </c>
      <c r="E137" s="195">
        <v>5.8</v>
      </c>
      <c r="F137" s="56">
        <f t="shared" si="48"/>
        <v>-38.799999999999997</v>
      </c>
      <c r="G137" s="56">
        <f t="shared" si="49"/>
        <v>-2</v>
      </c>
      <c r="H137" s="56">
        <f t="shared" si="51"/>
        <v>-6.6000000000000014</v>
      </c>
      <c r="I137" s="56">
        <f t="shared" si="50"/>
        <v>-0.10000000000000053</v>
      </c>
    </row>
    <row r="138" spans="1:9" s="133" customFormat="1" x14ac:dyDescent="0.3">
      <c r="A138" s="185">
        <v>40969</v>
      </c>
      <c r="B138" s="194">
        <v>7.2</v>
      </c>
      <c r="C138" s="46">
        <v>34.299999999999997</v>
      </c>
      <c r="D138" s="46">
        <v>38.6</v>
      </c>
      <c r="E138" s="195">
        <v>6</v>
      </c>
      <c r="F138" s="56">
        <f t="shared" si="48"/>
        <v>-42.3</v>
      </c>
      <c r="G138" s="56">
        <f t="shared" si="49"/>
        <v>-6.2000000000000028</v>
      </c>
      <c r="H138" s="56">
        <f t="shared" si="51"/>
        <v>4.3000000000000043</v>
      </c>
      <c r="I138" s="56">
        <f t="shared" si="50"/>
        <v>0</v>
      </c>
    </row>
    <row r="139" spans="1:9" s="133" customFormat="1" x14ac:dyDescent="0.3">
      <c r="A139" s="185">
        <v>40940</v>
      </c>
      <c r="B139" s="70">
        <v>5.9</v>
      </c>
      <c r="C139" s="30">
        <v>41.3</v>
      </c>
      <c r="D139" s="30">
        <v>39.200000000000003</v>
      </c>
      <c r="E139" s="69">
        <v>5.9</v>
      </c>
      <c r="F139" s="56">
        <f t="shared" si="48"/>
        <v>-51.2</v>
      </c>
      <c r="G139" s="56">
        <f t="shared" si="49"/>
        <v>-1.6000000000000014</v>
      </c>
      <c r="H139" s="56">
        <f t="shared" si="51"/>
        <v>0.30000000000000426</v>
      </c>
      <c r="I139" s="56">
        <f t="shared" si="50"/>
        <v>0.10000000000000053</v>
      </c>
    </row>
    <row r="140" spans="1:9" s="133" customFormat="1" x14ac:dyDescent="0.3">
      <c r="A140" s="185">
        <v>40909</v>
      </c>
      <c r="B140" s="194">
        <v>7.5</v>
      </c>
      <c r="C140" s="46">
        <v>34.1</v>
      </c>
      <c r="D140" s="46">
        <v>41.8</v>
      </c>
      <c r="E140" s="195">
        <v>5.7</v>
      </c>
      <c r="F140" s="56">
        <f t="shared" si="48"/>
        <v>-51.3</v>
      </c>
      <c r="G140" s="56">
        <f t="shared" si="49"/>
        <v>-3.6000000000000014</v>
      </c>
      <c r="H140" s="56">
        <f t="shared" si="51"/>
        <v>0</v>
      </c>
      <c r="I140" s="56">
        <f t="shared" si="50"/>
        <v>0.20000000000000018</v>
      </c>
    </row>
    <row r="141" spans="1:9" s="133" customFormat="1" x14ac:dyDescent="0.3">
      <c r="A141" s="185">
        <v>40878</v>
      </c>
      <c r="B141" s="194">
        <v>-0.9</v>
      </c>
      <c r="C141" s="46">
        <v>34</v>
      </c>
      <c r="D141" s="46">
        <v>27.4</v>
      </c>
      <c r="E141" s="195">
        <v>5.6</v>
      </c>
      <c r="F141" s="56">
        <f t="shared" si="48"/>
        <v>-59.699999999999996</v>
      </c>
      <c r="G141" s="56">
        <f t="shared" si="49"/>
        <v>-6.2999999999999972</v>
      </c>
      <c r="H141" s="56">
        <f t="shared" si="51"/>
        <v>-6.3999999999999986</v>
      </c>
      <c r="I141" s="56">
        <f t="shared" si="50"/>
        <v>9.9999999999999645E-2</v>
      </c>
    </row>
    <row r="142" spans="1:9" s="133" customFormat="1" x14ac:dyDescent="0.3">
      <c r="A142" s="185">
        <v>40848</v>
      </c>
      <c r="B142" s="194">
        <v>-7.2</v>
      </c>
      <c r="C142" s="46">
        <v>31.1</v>
      </c>
      <c r="D142" s="46">
        <v>40.299999999999997</v>
      </c>
      <c r="E142" s="195">
        <v>5.4</v>
      </c>
      <c r="F142" s="56">
        <f t="shared" si="48"/>
        <v>-73</v>
      </c>
      <c r="G142" s="56">
        <f t="shared" si="49"/>
        <v>-13.799999999999997</v>
      </c>
      <c r="H142" s="56">
        <f t="shared" si="51"/>
        <v>1</v>
      </c>
      <c r="I142" s="56">
        <f t="shared" si="50"/>
        <v>0.20000000000000018</v>
      </c>
    </row>
    <row r="143" spans="1:9" s="133" customFormat="1" x14ac:dyDescent="0.3">
      <c r="A143" s="185">
        <v>40817</v>
      </c>
      <c r="B143" s="194">
        <v>-6.2</v>
      </c>
      <c r="C143" s="46">
        <v>36.5</v>
      </c>
      <c r="D143" s="46">
        <v>31.2</v>
      </c>
      <c r="E143" s="195">
        <v>5.2</v>
      </c>
      <c r="F143" s="56">
        <f t="shared" si="48"/>
        <v>-62.2</v>
      </c>
      <c r="G143" s="56">
        <f t="shared" si="49"/>
        <v>0.5</v>
      </c>
      <c r="H143" s="56">
        <f t="shared" si="51"/>
        <v>8.6999999999999993</v>
      </c>
      <c r="I143" s="56">
        <f t="shared" si="50"/>
        <v>0.20000000000000018</v>
      </c>
    </row>
    <row r="144" spans="1:9" s="133" customFormat="1" x14ac:dyDescent="0.3">
      <c r="A144" s="185">
        <v>40787</v>
      </c>
      <c r="B144" s="194">
        <v>4.8</v>
      </c>
      <c r="C144" s="46">
        <v>35.1</v>
      </c>
      <c r="D144" s="46">
        <v>29.7</v>
      </c>
      <c r="E144" s="195">
        <v>5.2</v>
      </c>
      <c r="F144" s="56">
        <f t="shared" si="48"/>
        <v>-48.7</v>
      </c>
      <c r="G144" s="56">
        <f t="shared" si="49"/>
        <v>-10.100000000000001</v>
      </c>
      <c r="H144" s="56">
        <f t="shared" si="51"/>
        <v>-1</v>
      </c>
      <c r="I144" s="56">
        <f t="shared" si="50"/>
        <v>0.90000000000000036</v>
      </c>
    </row>
    <row r="145" spans="1:9" s="133" customFormat="1" x14ac:dyDescent="0.3">
      <c r="A145" s="185">
        <v>40756</v>
      </c>
      <c r="B145" s="194">
        <v>13.4</v>
      </c>
      <c r="C145" s="46">
        <v>27.6</v>
      </c>
      <c r="D145" s="46">
        <v>36.9</v>
      </c>
      <c r="E145" s="195">
        <v>5.3</v>
      </c>
      <c r="F145" s="56">
        <f t="shared" si="48"/>
        <v>-33.200000000000003</v>
      </c>
      <c r="G145" s="56">
        <f t="shared" si="49"/>
        <v>-8.3999999999999986</v>
      </c>
      <c r="H145" s="56">
        <f t="shared" si="51"/>
        <v>9</v>
      </c>
      <c r="I145" s="56">
        <f t="shared" si="50"/>
        <v>1.2000000000000002</v>
      </c>
    </row>
    <row r="146" spans="1:9" s="133" customFormat="1" x14ac:dyDescent="0.3">
      <c r="A146" s="185">
        <v>40725</v>
      </c>
      <c r="B146" s="194">
        <v>44.6</v>
      </c>
      <c r="C146" s="46">
        <v>34.6</v>
      </c>
      <c r="D146" s="46">
        <v>34.1</v>
      </c>
      <c r="E146" s="195">
        <v>5.4</v>
      </c>
      <c r="F146" s="56">
        <f t="shared" si="48"/>
        <v>7.8000000000000043</v>
      </c>
      <c r="G146" s="56">
        <f t="shared" si="49"/>
        <v>5.5</v>
      </c>
      <c r="H146" s="56">
        <f t="shared" si="51"/>
        <v>6.2000000000000028</v>
      </c>
      <c r="I146" s="56">
        <f t="shared" si="50"/>
        <v>1.8000000000000003</v>
      </c>
    </row>
    <row r="147" spans="1:9" s="133" customFormat="1" x14ac:dyDescent="0.3">
      <c r="A147" s="185">
        <v>40695</v>
      </c>
      <c r="B147" s="194">
        <v>50.3</v>
      </c>
      <c r="C147" s="46">
        <v>44.6</v>
      </c>
      <c r="D147" s="46">
        <v>35.1</v>
      </c>
      <c r="E147" s="195">
        <v>5.6</v>
      </c>
      <c r="F147" s="56">
        <f t="shared" si="48"/>
        <v>44.8</v>
      </c>
      <c r="G147" s="56">
        <f t="shared" si="49"/>
        <v>36.400000000000006</v>
      </c>
      <c r="H147" s="56">
        <f t="shared" si="51"/>
        <v>4.7000000000000028</v>
      </c>
      <c r="I147" s="56">
        <f t="shared" si="50"/>
        <v>2.0999999999999996</v>
      </c>
    </row>
    <row r="148" spans="1:9" s="133" customFormat="1" x14ac:dyDescent="0.3">
      <c r="A148" s="185">
        <v>40664</v>
      </c>
      <c r="B148" s="194">
        <v>46.1</v>
      </c>
      <c r="C148" s="46">
        <v>25.9</v>
      </c>
      <c r="D148" s="46">
        <v>31.5</v>
      </c>
      <c r="E148" s="195">
        <v>5.6</v>
      </c>
      <c r="F148" s="56">
        <f t="shared" si="48"/>
        <v>42.2</v>
      </c>
      <c r="G148" s="56">
        <f t="shared" si="49"/>
        <v>2.1999999999999993</v>
      </c>
      <c r="H148" s="56">
        <f t="shared" si="51"/>
        <v>13.399999999999999</v>
      </c>
      <c r="I148" s="56">
        <f t="shared" si="50"/>
        <v>1.8999999999999995</v>
      </c>
    </row>
    <row r="149" spans="1:9" s="133" customFormat="1" x14ac:dyDescent="0.3">
      <c r="A149" s="185">
        <v>40634</v>
      </c>
      <c r="B149" s="194">
        <v>47.3</v>
      </c>
      <c r="C149" s="46">
        <v>35</v>
      </c>
      <c r="D149" s="46">
        <v>34.200000000000003</v>
      </c>
      <c r="E149" s="195">
        <v>5.9</v>
      </c>
      <c r="F149" s="56">
        <f t="shared" si="48"/>
        <v>24.799999999999997</v>
      </c>
      <c r="G149" s="56">
        <f t="shared" si="49"/>
        <v>-0.20000000000000284</v>
      </c>
      <c r="H149" s="56">
        <f t="shared" si="51"/>
        <v>12.600000000000001</v>
      </c>
      <c r="I149" s="56">
        <f t="shared" si="50"/>
        <v>2.5000000000000004</v>
      </c>
    </row>
    <row r="150" spans="1:9" s="133" customFormat="1" x14ac:dyDescent="0.3">
      <c r="A150" s="185">
        <v>40603</v>
      </c>
      <c r="B150" s="194">
        <v>49.5</v>
      </c>
      <c r="C150" s="46">
        <v>40.5</v>
      </c>
      <c r="D150" s="46">
        <v>34.299999999999997</v>
      </c>
      <c r="E150" s="195">
        <v>6</v>
      </c>
      <c r="F150" s="56">
        <f t="shared" si="48"/>
        <v>45</v>
      </c>
      <c r="G150" s="56">
        <f t="shared" si="49"/>
        <v>27</v>
      </c>
      <c r="H150" s="56">
        <f t="shared" si="51"/>
        <v>10.899999999999999</v>
      </c>
      <c r="I150" s="56">
        <f t="shared" si="50"/>
        <v>2.8</v>
      </c>
    </row>
    <row r="151" spans="1:9" s="133" customFormat="1" x14ac:dyDescent="0.3">
      <c r="A151" s="185">
        <v>40575</v>
      </c>
      <c r="B151" s="194">
        <v>57.1</v>
      </c>
      <c r="C151" s="46">
        <v>42.9</v>
      </c>
      <c r="D151" s="46">
        <v>38.9</v>
      </c>
      <c r="E151" s="195">
        <v>5.8</v>
      </c>
      <c r="F151" s="56">
        <f t="shared" si="48"/>
        <v>62.7</v>
      </c>
      <c r="G151" s="56">
        <f t="shared" si="49"/>
        <v>30.9</v>
      </c>
      <c r="H151" s="56">
        <f t="shared" si="51"/>
        <v>14.7</v>
      </c>
      <c r="I151" s="56">
        <f t="shared" si="50"/>
        <v>2.5</v>
      </c>
    </row>
    <row r="152" spans="1:9" s="133" customFormat="1" x14ac:dyDescent="0.3">
      <c r="A152" s="185">
        <v>40544</v>
      </c>
      <c r="B152" s="194">
        <v>58.8</v>
      </c>
      <c r="C152" s="46">
        <v>37.700000000000003</v>
      </c>
      <c r="D152" s="46">
        <v>41.8</v>
      </c>
      <c r="E152" s="195">
        <v>5.5</v>
      </c>
      <c r="F152" s="56">
        <f t="shared" si="48"/>
        <v>57.3</v>
      </c>
      <c r="G152" s="56">
        <f t="shared" si="49"/>
        <v>25.200000000000003</v>
      </c>
      <c r="H152" s="56">
        <f t="shared" si="51"/>
        <v>16.399999999999999</v>
      </c>
      <c r="I152" s="56">
        <f t="shared" si="50"/>
        <v>2.1</v>
      </c>
    </row>
    <row r="153" spans="1:9" s="133" customFormat="1" x14ac:dyDescent="0.3">
      <c r="A153" s="185">
        <v>40513</v>
      </c>
      <c r="B153" s="194">
        <v>58.8</v>
      </c>
      <c r="C153" s="46">
        <v>40.299999999999997</v>
      </c>
      <c r="D153" s="46">
        <v>33.799999999999997</v>
      </c>
      <c r="E153" s="195">
        <v>5.5</v>
      </c>
      <c r="F153" s="56">
        <f t="shared" si="48"/>
        <v>57.099999999999994</v>
      </c>
      <c r="G153" s="56">
        <f t="shared" si="49"/>
        <v>25.299999999999997</v>
      </c>
      <c r="H153" s="56">
        <f t="shared" si="51"/>
        <v>12.599999999999998</v>
      </c>
      <c r="I153" s="56">
        <f t="shared" si="50"/>
        <v>1.9</v>
      </c>
    </row>
    <row r="154" spans="1:9" s="133" customFormat="1" x14ac:dyDescent="0.3">
      <c r="A154" s="37">
        <v>40483</v>
      </c>
      <c r="B154" s="194">
        <v>65.8</v>
      </c>
      <c r="C154" s="46">
        <v>44.9</v>
      </c>
      <c r="D154" s="46">
        <v>39.299999999999997</v>
      </c>
      <c r="E154" s="195">
        <v>5.2</v>
      </c>
      <c r="F154" s="56">
        <f t="shared" si="48"/>
        <v>64.899999999999991</v>
      </c>
      <c r="G154" s="56">
        <f t="shared" si="49"/>
        <v>38.699999999999996</v>
      </c>
      <c r="H154" s="56">
        <f t="shared" si="51"/>
        <v>12.999999999999996</v>
      </c>
      <c r="I154" s="56">
        <f t="shared" si="50"/>
        <v>1.2000000000000002</v>
      </c>
    </row>
    <row r="155" spans="1:9" s="133" customFormat="1" x14ac:dyDescent="0.3">
      <c r="A155" s="37">
        <v>40452</v>
      </c>
      <c r="B155" s="194">
        <v>56</v>
      </c>
      <c r="C155" s="46">
        <v>36</v>
      </c>
      <c r="D155" s="46">
        <v>22.5</v>
      </c>
      <c r="E155" s="195">
        <v>5</v>
      </c>
      <c r="F155" s="56">
        <f t="shared" si="48"/>
        <v>47.3</v>
      </c>
      <c r="G155" s="56">
        <f t="shared" si="49"/>
        <v>23.1</v>
      </c>
      <c r="H155" s="56">
        <f t="shared" si="51"/>
        <v>-3.6000000000000014</v>
      </c>
      <c r="I155" s="56">
        <f t="shared" si="50"/>
        <v>0.79999999999999982</v>
      </c>
    </row>
    <row r="156" spans="1:9" s="133" customFormat="1" x14ac:dyDescent="0.3">
      <c r="A156" s="37">
        <v>40422</v>
      </c>
      <c r="B156" s="194">
        <v>53.5</v>
      </c>
      <c r="C156" s="30">
        <v>45.2</v>
      </c>
      <c r="D156" s="46">
        <v>30.7</v>
      </c>
      <c r="E156" s="195">
        <v>4.3</v>
      </c>
      <c r="F156" s="56">
        <f t="shared" si="48"/>
        <v>50.1</v>
      </c>
      <c r="G156" s="56">
        <f t="shared" si="49"/>
        <v>29.200000000000003</v>
      </c>
      <c r="H156" s="56">
        <f t="shared" si="51"/>
        <v>-5.8000000000000007</v>
      </c>
      <c r="I156" s="56">
        <f t="shared" si="50"/>
        <v>0.5</v>
      </c>
    </row>
    <row r="157" spans="1:9" s="133" customFormat="1" x14ac:dyDescent="0.3">
      <c r="A157" s="37">
        <v>40391</v>
      </c>
      <c r="B157" s="194">
        <v>46.6</v>
      </c>
      <c r="C157" s="30">
        <v>36</v>
      </c>
      <c r="D157" s="46">
        <v>27.9</v>
      </c>
      <c r="E157" s="195">
        <v>4.0999999999999996</v>
      </c>
      <c r="F157" s="56">
        <f t="shared" si="48"/>
        <v>54.1</v>
      </c>
      <c r="G157" s="56">
        <f t="shared" si="49"/>
        <v>27.2</v>
      </c>
      <c r="H157" s="56">
        <f t="shared" si="51"/>
        <v>-3.2000000000000028</v>
      </c>
      <c r="I157" s="56">
        <f t="shared" si="50"/>
        <v>0.69999999999999973</v>
      </c>
    </row>
    <row r="158" spans="1:9" s="133" customFormat="1" x14ac:dyDescent="0.3">
      <c r="A158" s="185">
        <v>40360</v>
      </c>
      <c r="B158" s="194">
        <v>36.799999999999997</v>
      </c>
      <c r="C158" s="46">
        <v>29.1</v>
      </c>
      <c r="D158" s="46">
        <v>27.9</v>
      </c>
      <c r="E158" s="195">
        <v>3.6</v>
      </c>
      <c r="F158" s="56">
        <f t="shared" ref="F158:F186" si="52">B158-B170</f>
        <v>50.8</v>
      </c>
      <c r="G158" s="56">
        <f t="shared" ref="G158:G186" si="53">C158-C170</f>
        <v>27.3</v>
      </c>
      <c r="H158" s="56">
        <f t="shared" si="51"/>
        <v>2.7999999999999972</v>
      </c>
      <c r="I158" s="56">
        <f t="shared" si="50"/>
        <v>0.60000000000000009</v>
      </c>
    </row>
    <row r="159" spans="1:9" s="133" customFormat="1" x14ac:dyDescent="0.3">
      <c r="A159" s="185">
        <v>40330</v>
      </c>
      <c r="B159" s="194">
        <v>5.5</v>
      </c>
      <c r="C159" s="46">
        <v>8.1999999999999993</v>
      </c>
      <c r="D159" s="46">
        <v>30.4</v>
      </c>
      <c r="E159" s="195">
        <v>3.5</v>
      </c>
      <c r="F159" s="56">
        <f t="shared" si="52"/>
        <v>28.1</v>
      </c>
      <c r="G159" s="56">
        <f t="shared" si="53"/>
        <v>11.5</v>
      </c>
      <c r="H159" s="56">
        <f t="shared" si="51"/>
        <v>15.899999999999999</v>
      </c>
      <c r="I159" s="56">
        <f t="shared" ref="I159:I186" si="54">E159-E171</f>
        <v>0.79999999999999982</v>
      </c>
    </row>
    <row r="160" spans="1:9" s="133" customFormat="1" x14ac:dyDescent="0.3">
      <c r="A160" s="185">
        <v>40299</v>
      </c>
      <c r="B160" s="194">
        <v>3.9</v>
      </c>
      <c r="C160" s="46">
        <v>23.7</v>
      </c>
      <c r="D160" s="46">
        <v>18.100000000000001</v>
      </c>
      <c r="E160" s="195">
        <v>3.7</v>
      </c>
      <c r="F160" s="56">
        <f t="shared" si="52"/>
        <v>32.200000000000003</v>
      </c>
      <c r="G160" s="56">
        <f t="shared" si="53"/>
        <v>33</v>
      </c>
      <c r="H160" s="56">
        <f t="shared" si="51"/>
        <v>5.6000000000000014</v>
      </c>
      <c r="I160" s="56">
        <f t="shared" si="54"/>
        <v>1.2000000000000002</v>
      </c>
    </row>
    <row r="161" spans="1:9" x14ac:dyDescent="0.3">
      <c r="A161" s="185">
        <v>40269</v>
      </c>
      <c r="B161" s="194">
        <v>22.5</v>
      </c>
      <c r="C161" s="46">
        <v>35.200000000000003</v>
      </c>
      <c r="D161" s="46">
        <v>21.6</v>
      </c>
      <c r="E161" s="195">
        <v>3.4</v>
      </c>
      <c r="F161" s="56">
        <f t="shared" si="52"/>
        <v>22.5</v>
      </c>
      <c r="G161" s="56">
        <f t="shared" si="53"/>
        <v>35.200000000000003</v>
      </c>
      <c r="H161" s="56">
        <f t="shared" si="51"/>
        <v>21.6</v>
      </c>
      <c r="I161" s="56">
        <f t="shared" si="54"/>
        <v>0.89999999999999991</v>
      </c>
    </row>
    <row r="162" spans="1:9" x14ac:dyDescent="0.3">
      <c r="A162" s="185">
        <v>40238</v>
      </c>
      <c r="B162" s="194">
        <v>4.5</v>
      </c>
      <c r="C162" s="46">
        <v>13.5</v>
      </c>
      <c r="D162" s="46">
        <v>23.4</v>
      </c>
      <c r="E162" s="195">
        <v>3.2</v>
      </c>
      <c r="F162" s="56">
        <f t="shared" si="52"/>
        <v>37.299999999999997</v>
      </c>
      <c r="G162" s="56">
        <f t="shared" si="53"/>
        <v>24.9</v>
      </c>
      <c r="H162" s="56">
        <f t="shared" si="51"/>
        <v>9.4999999999999982</v>
      </c>
      <c r="I162" s="56">
        <f t="shared" si="54"/>
        <v>0.70000000000000018</v>
      </c>
    </row>
    <row r="163" spans="1:9" x14ac:dyDescent="0.3">
      <c r="A163" s="185">
        <v>40210</v>
      </c>
      <c r="B163" s="194">
        <v>-5.6</v>
      </c>
      <c r="C163" s="46">
        <v>12</v>
      </c>
      <c r="D163" s="46">
        <v>24.2</v>
      </c>
      <c r="E163" s="195">
        <v>3.3</v>
      </c>
      <c r="F163" s="56">
        <f t="shared" si="52"/>
        <v>22.299999999999997</v>
      </c>
      <c r="G163" s="56">
        <f t="shared" si="53"/>
        <v>23</v>
      </c>
      <c r="H163" s="56">
        <f t="shared" si="51"/>
        <v>9.6</v>
      </c>
      <c r="I163" s="56">
        <f t="shared" si="54"/>
        <v>1</v>
      </c>
    </row>
    <row r="164" spans="1:9" x14ac:dyDescent="0.3">
      <c r="A164" s="185">
        <v>40179</v>
      </c>
      <c r="B164" s="194">
        <v>1.5</v>
      </c>
      <c r="C164" s="46">
        <v>12.5</v>
      </c>
      <c r="D164" s="46">
        <v>25.4</v>
      </c>
      <c r="E164" s="195">
        <v>3.4</v>
      </c>
      <c r="F164" s="56">
        <f t="shared" si="52"/>
        <v>34.4</v>
      </c>
      <c r="G164" s="56">
        <f t="shared" si="53"/>
        <v>33</v>
      </c>
      <c r="H164" s="56">
        <f t="shared" si="51"/>
        <v>9.8999999999999986</v>
      </c>
      <c r="I164" s="56">
        <f t="shared" si="54"/>
        <v>1.1999999999999997</v>
      </c>
    </row>
    <row r="165" spans="1:9" x14ac:dyDescent="0.3">
      <c r="A165" s="185">
        <v>40148</v>
      </c>
      <c r="B165" s="194">
        <v>1.7</v>
      </c>
      <c r="C165" s="46">
        <v>15</v>
      </c>
      <c r="D165" s="46">
        <v>21.2</v>
      </c>
      <c r="E165" s="195">
        <v>3.6</v>
      </c>
      <c r="F165" s="56">
        <f t="shared" si="52"/>
        <v>34.1</v>
      </c>
      <c r="G165" s="56">
        <f t="shared" si="53"/>
        <v>30.4</v>
      </c>
      <c r="H165" s="56">
        <f t="shared" si="51"/>
        <v>27.5</v>
      </c>
      <c r="I165" s="56">
        <f t="shared" si="54"/>
        <v>1.5</v>
      </c>
    </row>
    <row r="166" spans="1:9" x14ac:dyDescent="0.3">
      <c r="A166" s="185">
        <v>40118</v>
      </c>
      <c r="B166" s="194">
        <v>0.9</v>
      </c>
      <c r="C166" s="46">
        <v>6.2</v>
      </c>
      <c r="D166" s="46">
        <v>26.3</v>
      </c>
      <c r="E166" s="195">
        <v>4</v>
      </c>
      <c r="F166" s="56">
        <f t="shared" si="52"/>
        <v>31</v>
      </c>
      <c r="G166" s="56">
        <f t="shared" si="53"/>
        <v>13.100000000000001</v>
      </c>
      <c r="H166" s="56">
        <f t="shared" si="51"/>
        <v>33</v>
      </c>
      <c r="I166" s="56">
        <f t="shared" si="54"/>
        <v>2.1</v>
      </c>
    </row>
    <row r="167" spans="1:9" x14ac:dyDescent="0.3">
      <c r="A167" s="185">
        <v>40087</v>
      </c>
      <c r="B167" s="194">
        <v>8.6999999999999993</v>
      </c>
      <c r="C167" s="46">
        <v>12.9</v>
      </c>
      <c r="D167" s="46">
        <v>26.1</v>
      </c>
      <c r="E167" s="195">
        <v>4.2</v>
      </c>
      <c r="F167" s="56">
        <f t="shared" si="52"/>
        <v>36.200000000000003</v>
      </c>
      <c r="G167" s="56">
        <f t="shared" si="53"/>
        <v>25.8</v>
      </c>
      <c r="H167" s="56">
        <f t="shared" si="51"/>
        <v>44.3</v>
      </c>
      <c r="I167" s="56">
        <f t="shared" si="54"/>
        <v>2.5</v>
      </c>
    </row>
    <row r="168" spans="1:9" x14ac:dyDescent="0.3">
      <c r="A168" s="185">
        <v>40057</v>
      </c>
      <c r="B168" s="194">
        <v>3.4</v>
      </c>
      <c r="C168" s="46">
        <v>16</v>
      </c>
      <c r="D168" s="46">
        <v>36.5</v>
      </c>
      <c r="E168" s="195">
        <v>3.8</v>
      </c>
      <c r="F168" s="56">
        <f t="shared" si="52"/>
        <v>19.099999999999998</v>
      </c>
      <c r="G168" s="56">
        <f t="shared" si="53"/>
        <v>30.1</v>
      </c>
      <c r="H168" s="56">
        <f t="shared" si="51"/>
        <v>49.3</v>
      </c>
      <c r="I168" s="56">
        <f t="shared" si="54"/>
        <v>2.2999999999999998</v>
      </c>
    </row>
    <row r="169" spans="1:9" x14ac:dyDescent="0.3">
      <c r="A169" s="185">
        <v>40026</v>
      </c>
      <c r="B169" s="194">
        <v>-7.5</v>
      </c>
      <c r="C169" s="46">
        <v>8.8000000000000007</v>
      </c>
      <c r="D169" s="46">
        <v>31.1</v>
      </c>
      <c r="E169" s="195">
        <v>3.4</v>
      </c>
      <c r="F169" s="56">
        <f t="shared" si="52"/>
        <v>14.3</v>
      </c>
      <c r="G169" s="56">
        <f t="shared" si="53"/>
        <v>25.6</v>
      </c>
      <c r="H169" s="56">
        <f t="shared" si="51"/>
        <v>59</v>
      </c>
      <c r="I169" s="56">
        <f t="shared" si="54"/>
        <v>1.5999999999999999</v>
      </c>
    </row>
    <row r="170" spans="1:9" x14ac:dyDescent="0.3">
      <c r="A170" s="185">
        <v>39995</v>
      </c>
      <c r="B170" s="194">
        <v>-14</v>
      </c>
      <c r="C170" s="46">
        <v>1.8</v>
      </c>
      <c r="D170" s="46">
        <v>25.1</v>
      </c>
      <c r="E170" s="195">
        <v>3</v>
      </c>
      <c r="F170" s="56">
        <f t="shared" si="52"/>
        <v>-6</v>
      </c>
      <c r="G170" s="56">
        <f t="shared" si="53"/>
        <v>21.8</v>
      </c>
      <c r="H170" s="56">
        <f t="shared" si="51"/>
        <v>51.3</v>
      </c>
      <c r="I170" s="56">
        <f t="shared" si="54"/>
        <v>-0.39999999999999991</v>
      </c>
    </row>
    <row r="171" spans="1:9" x14ac:dyDescent="0.3">
      <c r="A171" s="37">
        <v>39965</v>
      </c>
      <c r="B171" s="194">
        <v>-22.6</v>
      </c>
      <c r="C171" s="46">
        <v>-3.3</v>
      </c>
      <c r="D171" s="46">
        <v>14.5</v>
      </c>
      <c r="E171" s="195">
        <v>2.7</v>
      </c>
      <c r="F171" s="56">
        <f t="shared" si="52"/>
        <v>-30.1</v>
      </c>
      <c r="G171" s="56">
        <f t="shared" si="53"/>
        <v>3.9000000000000004</v>
      </c>
      <c r="H171" s="56">
        <f t="shared" si="51"/>
        <v>38.200000000000003</v>
      </c>
      <c r="I171" s="56">
        <f t="shared" si="54"/>
        <v>-1.5999999999999996</v>
      </c>
    </row>
    <row r="172" spans="1:9" x14ac:dyDescent="0.3">
      <c r="A172" s="37">
        <v>39934</v>
      </c>
      <c r="B172" s="194">
        <v>-28.3</v>
      </c>
      <c r="C172" s="46">
        <v>-9.3000000000000007</v>
      </c>
      <c r="D172" s="46">
        <v>12.5</v>
      </c>
      <c r="E172" s="195">
        <v>2.5</v>
      </c>
      <c r="F172" s="56">
        <f t="shared" si="52"/>
        <v>-28.3</v>
      </c>
      <c r="G172" s="56">
        <f t="shared" si="53"/>
        <v>-9.3000000000000007</v>
      </c>
      <c r="H172" s="56">
        <f t="shared" si="51"/>
        <v>12.5</v>
      </c>
      <c r="I172" s="56">
        <f t="shared" si="54"/>
        <v>-3.0999999999999996</v>
      </c>
    </row>
    <row r="173" spans="1:9" x14ac:dyDescent="0.3">
      <c r="A173" s="37">
        <v>39904</v>
      </c>
      <c r="B173" s="194"/>
      <c r="C173" s="46"/>
      <c r="D173" s="46"/>
      <c r="E173" s="195">
        <v>2.5</v>
      </c>
      <c r="F173" s="56">
        <f t="shared" si="52"/>
        <v>0</v>
      </c>
      <c r="G173" s="56">
        <f t="shared" si="53"/>
        <v>0</v>
      </c>
      <c r="H173" s="56">
        <f t="shared" si="51"/>
        <v>0</v>
      </c>
      <c r="I173" s="56">
        <f t="shared" si="54"/>
        <v>-2.2999999999999998</v>
      </c>
    </row>
    <row r="174" spans="1:9" x14ac:dyDescent="0.3">
      <c r="A174" s="37">
        <v>39873</v>
      </c>
      <c r="B174" s="70">
        <v>-32.799999999999997</v>
      </c>
      <c r="C174" s="30">
        <v>-11.4</v>
      </c>
      <c r="D174" s="30">
        <v>13.9</v>
      </c>
      <c r="E174" s="69">
        <v>2.5</v>
      </c>
      <c r="F174" s="56">
        <f t="shared" si="52"/>
        <v>-47.8</v>
      </c>
      <c r="G174" s="56">
        <f t="shared" si="53"/>
        <v>-12.9</v>
      </c>
      <c r="H174" s="56">
        <f t="shared" ref="H174:H186" si="55">D174-D186</f>
        <v>24.1</v>
      </c>
      <c r="I174" s="56">
        <f t="shared" si="54"/>
        <v>-2</v>
      </c>
    </row>
    <row r="175" spans="1:9" x14ac:dyDescent="0.3">
      <c r="A175" s="37">
        <v>39845</v>
      </c>
      <c r="B175" s="70">
        <v>-27.9</v>
      </c>
      <c r="C175" s="30">
        <v>-11</v>
      </c>
      <c r="D175" s="30">
        <v>14.6</v>
      </c>
      <c r="E175" s="69">
        <v>2.2999999999999998</v>
      </c>
      <c r="F175" s="56">
        <f t="shared" si="52"/>
        <v>-27.9</v>
      </c>
      <c r="G175" s="56">
        <f t="shared" si="53"/>
        <v>-11</v>
      </c>
      <c r="H175" s="56">
        <f t="shared" si="55"/>
        <v>14.6</v>
      </c>
      <c r="I175" s="56">
        <f t="shared" si="54"/>
        <v>-2.2000000000000002</v>
      </c>
    </row>
    <row r="176" spans="1:9" x14ac:dyDescent="0.3">
      <c r="A176" s="37">
        <v>39814</v>
      </c>
      <c r="B176" s="196">
        <v>-32.9</v>
      </c>
      <c r="C176" s="45">
        <v>-20.5</v>
      </c>
      <c r="D176" s="45">
        <v>15.5</v>
      </c>
      <c r="E176" s="197">
        <v>2.2000000000000002</v>
      </c>
      <c r="F176" s="56">
        <f t="shared" si="52"/>
        <v>-32.9</v>
      </c>
      <c r="G176" s="56">
        <f t="shared" si="53"/>
        <v>-20.5</v>
      </c>
      <c r="H176" s="56">
        <f t="shared" si="55"/>
        <v>15.5</v>
      </c>
      <c r="I176" s="56">
        <f t="shared" si="54"/>
        <v>-2.2999999999999998</v>
      </c>
    </row>
    <row r="177" spans="1:9" x14ac:dyDescent="0.3">
      <c r="A177" s="37">
        <v>39783</v>
      </c>
      <c r="B177" s="196">
        <v>-32.4</v>
      </c>
      <c r="C177" s="45">
        <v>-15.4</v>
      </c>
      <c r="D177" s="45">
        <v>-6.3</v>
      </c>
      <c r="E177" s="197">
        <v>2.1</v>
      </c>
      <c r="F177" s="56">
        <f t="shared" si="52"/>
        <v>-32.4</v>
      </c>
      <c r="G177" s="56">
        <f t="shared" si="53"/>
        <v>-15.4</v>
      </c>
      <c r="H177" s="56">
        <f t="shared" si="55"/>
        <v>-6.3</v>
      </c>
      <c r="I177" s="56">
        <f t="shared" si="54"/>
        <v>-2.3000000000000003</v>
      </c>
    </row>
    <row r="178" spans="1:9" x14ac:dyDescent="0.3">
      <c r="A178" s="37">
        <v>39753</v>
      </c>
      <c r="B178" s="196">
        <v>-30.1</v>
      </c>
      <c r="C178" s="45">
        <v>-6.9</v>
      </c>
      <c r="D178" s="45">
        <v>-6.7</v>
      </c>
      <c r="E178" s="197">
        <v>1.9</v>
      </c>
      <c r="F178" s="56">
        <f t="shared" si="52"/>
        <v>-30.1</v>
      </c>
      <c r="G178" s="56">
        <f t="shared" si="53"/>
        <v>-6.9</v>
      </c>
      <c r="H178" s="56">
        <f t="shared" si="55"/>
        <v>-6.7</v>
      </c>
      <c r="I178" s="56">
        <f t="shared" si="54"/>
        <v>-2.9</v>
      </c>
    </row>
    <row r="179" spans="1:9" x14ac:dyDescent="0.3">
      <c r="A179" s="37">
        <v>39722</v>
      </c>
      <c r="B179" s="196">
        <v>-27.5</v>
      </c>
      <c r="C179" s="45">
        <v>-12.9</v>
      </c>
      <c r="D179" s="45">
        <v>-18.2</v>
      </c>
      <c r="E179" s="197">
        <v>1.7</v>
      </c>
      <c r="F179" s="56">
        <f t="shared" si="52"/>
        <v>-27.5</v>
      </c>
      <c r="G179" s="56">
        <f t="shared" si="53"/>
        <v>-12.9</v>
      </c>
      <c r="H179" s="56">
        <f t="shared" si="55"/>
        <v>-18.2</v>
      </c>
      <c r="I179" s="56">
        <f t="shared" si="54"/>
        <v>-5</v>
      </c>
    </row>
    <row r="180" spans="1:9" x14ac:dyDescent="0.3">
      <c r="A180" s="37">
        <v>39692</v>
      </c>
      <c r="B180" s="196">
        <v>-15.7</v>
      </c>
      <c r="C180" s="45">
        <v>-14.1</v>
      </c>
      <c r="D180" s="45">
        <v>-12.8</v>
      </c>
      <c r="E180" s="197">
        <v>1.5</v>
      </c>
      <c r="F180" s="56">
        <f t="shared" si="52"/>
        <v>-15.7</v>
      </c>
      <c r="G180" s="56">
        <f t="shared" si="53"/>
        <v>-14.1</v>
      </c>
      <c r="H180" s="56">
        <f t="shared" si="55"/>
        <v>-12.8</v>
      </c>
      <c r="I180" s="56">
        <f t="shared" si="54"/>
        <v>-5.9</v>
      </c>
    </row>
    <row r="181" spans="1:9" x14ac:dyDescent="0.3">
      <c r="A181" s="37">
        <v>39661</v>
      </c>
      <c r="B181" s="196">
        <v>-21.8</v>
      </c>
      <c r="C181" s="45">
        <v>-16.8</v>
      </c>
      <c r="D181" s="45">
        <v>-27.9</v>
      </c>
      <c r="E181" s="197">
        <v>1.8</v>
      </c>
      <c r="F181" s="56">
        <f t="shared" si="52"/>
        <v>-21.8</v>
      </c>
      <c r="G181" s="56">
        <f t="shared" si="53"/>
        <v>-16.8</v>
      </c>
      <c r="H181" s="56">
        <f t="shared" si="55"/>
        <v>-27.9</v>
      </c>
      <c r="I181" s="56">
        <f t="shared" si="54"/>
        <v>-6.7</v>
      </c>
    </row>
    <row r="182" spans="1:9" x14ac:dyDescent="0.3">
      <c r="A182" s="37">
        <v>39630</v>
      </c>
      <c r="B182" s="196">
        <v>-8</v>
      </c>
      <c r="C182" s="45">
        <v>-20</v>
      </c>
      <c r="D182" s="45">
        <v>-26.2</v>
      </c>
      <c r="E182" s="197">
        <v>3.4</v>
      </c>
      <c r="F182" s="56">
        <f t="shared" si="52"/>
        <v>-8</v>
      </c>
      <c r="G182" s="56">
        <f t="shared" si="53"/>
        <v>-20</v>
      </c>
      <c r="H182" s="56">
        <f t="shared" si="55"/>
        <v>-26.2</v>
      </c>
      <c r="I182" s="56">
        <f t="shared" si="54"/>
        <v>-5.0999999999999996</v>
      </c>
    </row>
    <row r="183" spans="1:9" x14ac:dyDescent="0.3">
      <c r="A183" s="37">
        <v>39600</v>
      </c>
      <c r="B183" s="196">
        <v>7.5</v>
      </c>
      <c r="C183" s="45">
        <v>-7.2</v>
      </c>
      <c r="D183" s="45">
        <v>-23.7</v>
      </c>
      <c r="E183" s="197">
        <v>4.3</v>
      </c>
      <c r="F183" s="56">
        <f t="shared" si="52"/>
        <v>7.5</v>
      </c>
      <c r="G183" s="56">
        <f t="shared" si="53"/>
        <v>-7.2</v>
      </c>
      <c r="H183" s="56">
        <f t="shared" si="55"/>
        <v>-23.7</v>
      </c>
      <c r="I183" s="56">
        <f t="shared" si="54"/>
        <v>-3.1000000000000005</v>
      </c>
    </row>
    <row r="184" spans="1:9" x14ac:dyDescent="0.3">
      <c r="A184" s="37">
        <v>39569</v>
      </c>
      <c r="B184" s="196"/>
      <c r="C184" s="45"/>
      <c r="D184" s="45"/>
      <c r="E184" s="197">
        <v>5.6</v>
      </c>
      <c r="F184" s="56">
        <f t="shared" si="52"/>
        <v>0</v>
      </c>
      <c r="G184" s="56">
        <f t="shared" si="53"/>
        <v>0</v>
      </c>
      <c r="H184" s="56">
        <f t="shared" si="55"/>
        <v>0</v>
      </c>
      <c r="I184" s="56">
        <f t="shared" si="54"/>
        <v>-0.10000000000000053</v>
      </c>
    </row>
    <row r="185" spans="1:9" x14ac:dyDescent="0.3">
      <c r="A185" s="37">
        <v>39539</v>
      </c>
      <c r="B185" s="196"/>
      <c r="C185" s="45"/>
      <c r="D185" s="45"/>
      <c r="E185" s="197">
        <v>4.8</v>
      </c>
      <c r="F185" s="56">
        <f t="shared" si="52"/>
        <v>0</v>
      </c>
      <c r="G185" s="56">
        <f t="shared" si="53"/>
        <v>0</v>
      </c>
      <c r="H185" s="56">
        <f t="shared" si="55"/>
        <v>0</v>
      </c>
      <c r="I185" s="56">
        <f t="shared" si="54"/>
        <v>0.39999999999999947</v>
      </c>
    </row>
    <row r="186" spans="1:9" x14ac:dyDescent="0.3">
      <c r="A186" s="37">
        <v>39508</v>
      </c>
      <c r="B186" s="196">
        <v>15</v>
      </c>
      <c r="C186" s="45">
        <v>1.5</v>
      </c>
      <c r="D186" s="45">
        <v>-10.199999999999999</v>
      </c>
      <c r="E186" s="197">
        <v>4.5</v>
      </c>
      <c r="F186" s="56">
        <f t="shared" si="52"/>
        <v>15</v>
      </c>
      <c r="G186" s="56">
        <f t="shared" si="53"/>
        <v>1.5</v>
      </c>
      <c r="H186" s="56">
        <f t="shared" si="55"/>
        <v>-10.199999999999999</v>
      </c>
      <c r="I186" s="56">
        <f t="shared" si="54"/>
        <v>0.20000000000000018</v>
      </c>
    </row>
    <row r="187" spans="1:9" x14ac:dyDescent="0.3">
      <c r="A187" s="37">
        <v>39479</v>
      </c>
      <c r="B187" s="196"/>
      <c r="C187" s="45"/>
      <c r="D187" s="45"/>
      <c r="E187" s="197">
        <v>4.5</v>
      </c>
      <c r="F187" s="70"/>
      <c r="I187" s="69"/>
    </row>
    <row r="188" spans="1:9" x14ac:dyDescent="0.3">
      <c r="A188" s="37">
        <v>39448</v>
      </c>
      <c r="B188" s="196"/>
      <c r="C188" s="45"/>
      <c r="D188" s="45"/>
      <c r="E188" s="197">
        <v>4.5</v>
      </c>
      <c r="F188" s="70"/>
      <c r="I188" s="69"/>
    </row>
    <row r="189" spans="1:9" x14ac:dyDescent="0.3">
      <c r="A189" s="37">
        <v>39417</v>
      </c>
      <c r="B189" s="196"/>
      <c r="C189" s="45"/>
      <c r="D189" s="45"/>
      <c r="E189" s="197">
        <v>4.4000000000000004</v>
      </c>
      <c r="F189" s="70"/>
      <c r="I189" s="69"/>
    </row>
    <row r="190" spans="1:9" x14ac:dyDescent="0.3">
      <c r="A190" s="37">
        <v>39387</v>
      </c>
      <c r="B190" s="196"/>
      <c r="C190" s="45"/>
      <c r="D190" s="45"/>
      <c r="E190" s="197">
        <v>4.8</v>
      </c>
      <c r="F190" s="70"/>
      <c r="I190" s="69"/>
    </row>
    <row r="191" spans="1:9" x14ac:dyDescent="0.3">
      <c r="A191" s="37">
        <v>39356</v>
      </c>
      <c r="B191" s="196"/>
      <c r="C191" s="45"/>
      <c r="D191" s="45"/>
      <c r="E191" s="197">
        <v>6.7</v>
      </c>
      <c r="F191" s="70"/>
      <c r="I191" s="69"/>
    </row>
    <row r="192" spans="1:9" x14ac:dyDescent="0.3">
      <c r="A192" s="37">
        <v>39326</v>
      </c>
      <c r="B192" s="196"/>
      <c r="C192" s="45"/>
      <c r="D192" s="45"/>
      <c r="E192" s="197">
        <v>7.4</v>
      </c>
      <c r="F192" s="70"/>
      <c r="I192" s="69"/>
    </row>
    <row r="193" spans="1:9" x14ac:dyDescent="0.3">
      <c r="A193" s="37">
        <v>39295</v>
      </c>
      <c r="B193" s="196"/>
      <c r="C193" s="45"/>
      <c r="D193" s="45"/>
      <c r="E193" s="197">
        <v>8.5</v>
      </c>
      <c r="F193" s="70"/>
      <c r="I193" s="69"/>
    </row>
    <row r="194" spans="1:9" x14ac:dyDescent="0.3">
      <c r="A194" s="37">
        <v>39264</v>
      </c>
      <c r="B194" s="196"/>
      <c r="C194" s="45"/>
      <c r="D194" s="45"/>
      <c r="E194" s="197">
        <v>8.5</v>
      </c>
      <c r="F194" s="70"/>
      <c r="I194" s="69"/>
    </row>
    <row r="195" spans="1:9" x14ac:dyDescent="0.3">
      <c r="A195" s="37">
        <v>39234</v>
      </c>
      <c r="B195" s="196"/>
      <c r="C195" s="45"/>
      <c r="D195" s="45"/>
      <c r="E195" s="197">
        <v>7.4</v>
      </c>
      <c r="F195" s="70"/>
      <c r="I195" s="69"/>
    </row>
    <row r="196" spans="1:9" x14ac:dyDescent="0.3">
      <c r="A196" s="37">
        <v>39203</v>
      </c>
      <c r="B196" s="196"/>
      <c r="C196" s="45"/>
      <c r="D196" s="45"/>
      <c r="E196" s="197">
        <v>5.7</v>
      </c>
      <c r="F196" s="70"/>
      <c r="I196" s="69"/>
    </row>
    <row r="197" spans="1:9" x14ac:dyDescent="0.3">
      <c r="A197" s="37">
        <v>39173</v>
      </c>
      <c r="B197" s="196"/>
      <c r="C197" s="45"/>
      <c r="D197" s="45"/>
      <c r="E197" s="197">
        <v>4.4000000000000004</v>
      </c>
      <c r="F197" s="70"/>
      <c r="I197" s="69"/>
    </row>
    <row r="198" spans="1:9" x14ac:dyDescent="0.3">
      <c r="A198" s="37">
        <v>39142</v>
      </c>
      <c r="B198" s="196"/>
      <c r="C198" s="45"/>
      <c r="D198" s="45"/>
      <c r="E198" s="197">
        <v>4.3</v>
      </c>
      <c r="F198" s="70"/>
      <c r="I198" s="69"/>
    </row>
    <row r="199" spans="1:9" x14ac:dyDescent="0.3">
      <c r="A199" s="37">
        <v>39114</v>
      </c>
      <c r="B199" s="196"/>
      <c r="C199" s="45"/>
      <c r="D199" s="45"/>
      <c r="E199" s="197">
        <v>4.9000000000000004</v>
      </c>
      <c r="F199" s="70"/>
      <c r="I199" s="69"/>
    </row>
    <row r="200" spans="1:9" x14ac:dyDescent="0.3">
      <c r="A200" s="37">
        <v>39083</v>
      </c>
      <c r="B200" s="196"/>
      <c r="C200" s="45"/>
      <c r="D200" s="45"/>
      <c r="E200" s="197">
        <v>8.6999999999999993</v>
      </c>
      <c r="F200" s="70"/>
      <c r="I200" s="69"/>
    </row>
    <row r="201" spans="1:9" x14ac:dyDescent="0.3">
      <c r="A201" s="37">
        <v>39052</v>
      </c>
      <c r="B201" s="196"/>
      <c r="C201" s="45"/>
      <c r="D201" s="45"/>
      <c r="E201" s="197">
        <v>9.1999999999999993</v>
      </c>
      <c r="F201" s="70"/>
      <c r="I201" s="69"/>
    </row>
    <row r="202" spans="1:9" x14ac:dyDescent="0.3">
      <c r="A202" s="37">
        <v>39022</v>
      </c>
      <c r="B202" s="196"/>
      <c r="C202" s="45"/>
      <c r="D202" s="45"/>
      <c r="E202" s="197">
        <v>9.3000000000000007</v>
      </c>
      <c r="F202" s="70"/>
      <c r="I202" s="69"/>
    </row>
    <row r="203" spans="1:9" x14ac:dyDescent="0.3">
      <c r="A203" s="37">
        <v>38991</v>
      </c>
      <c r="B203" s="196"/>
      <c r="C203" s="45"/>
      <c r="D203" s="45"/>
      <c r="E203" s="197">
        <v>8.9</v>
      </c>
      <c r="F203" s="70"/>
      <c r="I203" s="69"/>
    </row>
    <row r="204" spans="1:9" x14ac:dyDescent="0.3">
      <c r="A204" s="37">
        <v>38961</v>
      </c>
      <c r="B204" s="196"/>
      <c r="C204" s="45"/>
      <c r="D204" s="45"/>
      <c r="E204" s="197">
        <v>8.6</v>
      </c>
      <c r="F204" s="70"/>
      <c r="I204" s="69"/>
    </row>
    <row r="205" spans="1:9" x14ac:dyDescent="0.3">
      <c r="A205" s="37">
        <v>38930</v>
      </c>
      <c r="B205" s="196"/>
      <c r="C205" s="45"/>
      <c r="D205" s="45"/>
      <c r="E205" s="197">
        <v>8.5</v>
      </c>
      <c r="F205" s="70"/>
      <c r="I205" s="69"/>
    </row>
    <row r="206" spans="1:9" x14ac:dyDescent="0.3">
      <c r="A206" s="37">
        <v>38899</v>
      </c>
      <c r="B206" s="196"/>
      <c r="C206" s="45"/>
      <c r="D206" s="45"/>
      <c r="E206" s="197">
        <v>8</v>
      </c>
      <c r="F206" s="70"/>
      <c r="I206" s="69"/>
    </row>
    <row r="207" spans="1:9" x14ac:dyDescent="0.3">
      <c r="A207" s="37">
        <v>38869</v>
      </c>
      <c r="B207" s="196"/>
      <c r="C207" s="45"/>
      <c r="D207" s="45"/>
      <c r="E207" s="197">
        <v>7</v>
      </c>
      <c r="F207" s="70"/>
      <c r="I207" s="69"/>
    </row>
    <row r="208" spans="1:9" x14ac:dyDescent="0.3">
      <c r="A208" s="37">
        <v>38838</v>
      </c>
      <c r="B208" s="196"/>
      <c r="C208" s="45"/>
      <c r="D208" s="45"/>
      <c r="E208" s="197">
        <v>5.8</v>
      </c>
      <c r="F208" s="70"/>
      <c r="I208" s="69"/>
    </row>
    <row r="209" spans="1:9" x14ac:dyDescent="0.3">
      <c r="A209" s="37">
        <v>38808</v>
      </c>
      <c r="B209" s="196"/>
      <c r="C209" s="45"/>
      <c r="D209" s="45"/>
      <c r="E209" s="197">
        <v>5.3</v>
      </c>
      <c r="F209" s="70"/>
      <c r="I209" s="69"/>
    </row>
    <row r="210" spans="1:9" x14ac:dyDescent="0.3">
      <c r="A210" s="37">
        <v>38777</v>
      </c>
      <c r="B210" s="196"/>
      <c r="C210" s="45"/>
      <c r="D210" s="45"/>
      <c r="E210" s="197">
        <v>5</v>
      </c>
      <c r="F210" s="70"/>
      <c r="I210" s="69"/>
    </row>
    <row r="211" spans="1:9" x14ac:dyDescent="0.3">
      <c r="A211" s="37">
        <v>38749</v>
      </c>
      <c r="B211" s="196"/>
      <c r="C211" s="45"/>
      <c r="D211" s="45"/>
      <c r="E211" s="197">
        <v>4.5999999999999996</v>
      </c>
      <c r="F211" s="70"/>
      <c r="I211" s="69"/>
    </row>
    <row r="212" spans="1:9" x14ac:dyDescent="0.3">
      <c r="A212" s="37">
        <v>38718</v>
      </c>
      <c r="B212" s="196"/>
      <c r="C212" s="45"/>
      <c r="D212" s="45"/>
      <c r="E212" s="197">
        <v>4</v>
      </c>
      <c r="F212" s="70"/>
      <c r="I212" s="69"/>
    </row>
    <row r="213" spans="1:9" x14ac:dyDescent="0.3">
      <c r="A213" s="37">
        <v>38687</v>
      </c>
      <c r="B213" s="196"/>
      <c r="C213" s="45"/>
      <c r="D213" s="45"/>
      <c r="E213" s="197">
        <v>3.4</v>
      </c>
      <c r="F213" s="70"/>
      <c r="I213" s="69"/>
    </row>
    <row r="214" spans="1:9" x14ac:dyDescent="0.3">
      <c r="A214" s="37">
        <v>38657</v>
      </c>
      <c r="B214" s="196"/>
      <c r="C214" s="45"/>
      <c r="D214" s="45"/>
      <c r="E214" s="197">
        <v>3.4</v>
      </c>
      <c r="F214" s="70"/>
      <c r="I214" s="69"/>
    </row>
    <row r="215" spans="1:9" x14ac:dyDescent="0.3">
      <c r="A215" s="37">
        <v>38626</v>
      </c>
      <c r="B215" s="196"/>
      <c r="C215" s="45"/>
      <c r="D215" s="45"/>
      <c r="E215" s="197">
        <v>3.1</v>
      </c>
      <c r="F215" s="70"/>
      <c r="I215" s="69"/>
    </row>
    <row r="216" spans="1:9" x14ac:dyDescent="0.3">
      <c r="A216" s="37">
        <v>38596</v>
      </c>
      <c r="B216" s="196"/>
      <c r="C216" s="45"/>
      <c r="D216" s="45"/>
      <c r="E216" s="197">
        <v>3.4</v>
      </c>
      <c r="F216" s="70"/>
      <c r="I216" s="69"/>
    </row>
    <row r="217" spans="1:9" x14ac:dyDescent="0.3">
      <c r="A217" s="37">
        <v>38565</v>
      </c>
      <c r="B217" s="196"/>
      <c r="C217" s="45"/>
      <c r="D217" s="45"/>
      <c r="E217" s="197">
        <v>3.2</v>
      </c>
      <c r="F217" s="70"/>
      <c r="I217" s="69"/>
    </row>
    <row r="218" spans="1:9" x14ac:dyDescent="0.3">
      <c r="A218" s="37">
        <v>38534</v>
      </c>
      <c r="B218" s="196"/>
      <c r="C218" s="45"/>
      <c r="D218" s="45"/>
      <c r="E218" s="197">
        <v>3.4</v>
      </c>
      <c r="F218" s="70"/>
      <c r="I218" s="69"/>
    </row>
    <row r="219" spans="1:9" x14ac:dyDescent="0.3">
      <c r="A219" s="37">
        <v>38504</v>
      </c>
      <c r="B219" s="196"/>
      <c r="C219" s="45"/>
      <c r="D219" s="45"/>
      <c r="E219" s="197">
        <v>4.4000000000000004</v>
      </c>
      <c r="F219" s="70"/>
      <c r="I219" s="69"/>
    </row>
    <row r="220" spans="1:9" x14ac:dyDescent="0.3">
      <c r="A220" s="37">
        <v>38473</v>
      </c>
      <c r="B220" s="198"/>
      <c r="C220" s="199"/>
      <c r="D220" s="199"/>
      <c r="E220" s="200">
        <v>4.9000000000000004</v>
      </c>
      <c r="F220" s="75"/>
      <c r="G220" s="73"/>
      <c r="H220" s="73"/>
      <c r="I220" s="74"/>
    </row>
  </sheetData>
  <autoFilter ref="A5:I220" xr:uid="{00000000-0009-0000-0000-00000D000000}"/>
  <mergeCells count="3">
    <mergeCell ref="K1:N1"/>
    <mergeCell ref="F4:I4"/>
    <mergeCell ref="P1:R1"/>
  </mergeCells>
  <phoneticPr fontId="10" type="noConversion"/>
  <conditionalFormatting sqref="F28:I186">
    <cfRule type="cellIs" dxfId="34" priority="13" stopIfTrue="1" operator="lessThan">
      <formula>0</formula>
    </cfRule>
    <cfRule type="cellIs" dxfId="33" priority="14" stopIfTrue="1" operator="greaterThan">
      <formula>0</formula>
    </cfRule>
  </conditionalFormatting>
  <conditionalFormatting sqref="F24:I27">
    <cfRule type="cellIs" dxfId="32" priority="11" stopIfTrue="1" operator="lessThan">
      <formula>0</formula>
    </cfRule>
    <cfRule type="cellIs" dxfId="31" priority="12" stopIfTrue="1" operator="greaterThan">
      <formula>0</formula>
    </cfRule>
  </conditionalFormatting>
  <conditionalFormatting sqref="F23:I23">
    <cfRule type="cellIs" dxfId="30" priority="9" stopIfTrue="1" operator="lessThan">
      <formula>0</formula>
    </cfRule>
    <cfRule type="cellIs" dxfId="29" priority="10" stopIfTrue="1" operator="greaterThan">
      <formula>0</formula>
    </cfRule>
  </conditionalFormatting>
  <conditionalFormatting sqref="F22:I22">
    <cfRule type="cellIs" dxfId="28" priority="7" stopIfTrue="1" operator="lessThan">
      <formula>0</formula>
    </cfRule>
    <cfRule type="cellIs" dxfId="27" priority="8" stopIfTrue="1" operator="greaterThan">
      <formula>0</formula>
    </cfRule>
  </conditionalFormatting>
  <conditionalFormatting sqref="F9:I14">
    <cfRule type="cellIs" dxfId="26" priority="5" stopIfTrue="1" operator="lessThan">
      <formula>0</formula>
    </cfRule>
    <cfRule type="cellIs" dxfId="25" priority="6" stopIfTrue="1" operator="greaterThan">
      <formula>0</formula>
    </cfRule>
  </conditionalFormatting>
  <conditionalFormatting sqref="F21:I21">
    <cfRule type="cellIs" dxfId="24" priority="3" stopIfTrue="1" operator="lessThan">
      <formula>0</formula>
    </cfRule>
    <cfRule type="cellIs" dxfId="23" priority="4" stopIfTrue="1" operator="greaterThan">
      <formula>0</formula>
    </cfRule>
  </conditionalFormatting>
  <conditionalFormatting sqref="F15:I20">
    <cfRule type="cellIs" dxfId="22" priority="1" stopIfTrue="1" operator="lessThan">
      <formula>0</formula>
    </cfRule>
    <cfRule type="cellIs" dxfId="21" priority="2" stopIfTrue="1" operator="greaterThan">
      <formula>0</formula>
    </cfRule>
  </conditionalFormatting>
  <hyperlinks>
    <hyperlink ref="A2" r:id="rId1" xr:uid="{00000000-0004-0000-0D00-000000000000}"/>
    <hyperlink ref="P1:Q1" location="Übersicht!A1" display="zurück zur Überischt" xr:uid="{00000000-0004-0000-0D00-000001000000}"/>
  </hyperlinks>
  <pageMargins left="0.78740157499999996" right="0.78740157499999996" top="0.984251969" bottom="0.984251969" header="0.4921259845" footer="0.4921259845"/>
  <pageSetup paperSize="9" orientation="portrait"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41E3A-6C86-45EC-8321-3001470234E0}">
  <dimension ref="A1:Z203"/>
  <sheetViews>
    <sheetView workbookViewId="0">
      <pane xSplit="2" ySplit="7" topLeftCell="C8" activePane="bottomRight" state="frozen"/>
      <selection pane="topRight" activeCell="H12" sqref="H12"/>
      <selection pane="bottomLeft" activeCell="H12" sqref="H12"/>
      <selection pane="bottomRight" activeCell="A2" sqref="A2"/>
    </sheetView>
  </sheetViews>
  <sheetFormatPr baseColWidth="10" defaultColWidth="0" defaultRowHeight="13.8" x14ac:dyDescent="0.3"/>
  <cols>
    <col min="1" max="1" width="11.44140625" style="30" customWidth="1"/>
    <col min="2" max="8" width="14.88671875" style="30" customWidth="1"/>
    <col min="9" max="26" width="11.44140625" style="30" customWidth="1"/>
    <col min="27" max="16384" width="11.44140625" style="30" hidden="1"/>
  </cols>
  <sheetData>
    <row r="1" spans="1:22" ht="25.8" x14ac:dyDescent="0.5">
      <c r="A1" s="28" t="s">
        <v>44</v>
      </c>
      <c r="T1" s="552" t="s">
        <v>268</v>
      </c>
      <c r="U1" s="552"/>
      <c r="V1" s="552"/>
    </row>
    <row r="2" spans="1:22" x14ac:dyDescent="0.3">
      <c r="A2" s="1" t="s">
        <v>269</v>
      </c>
    </row>
    <row r="3" spans="1:22" ht="11.25" customHeight="1" x14ac:dyDescent="0.5">
      <c r="A3" s="28"/>
    </row>
    <row r="4" spans="1:22" x14ac:dyDescent="0.3">
      <c r="A4" s="133"/>
      <c r="B4" s="578" t="s">
        <v>536</v>
      </c>
      <c r="C4" s="578"/>
      <c r="D4" s="578"/>
      <c r="E4" s="582" t="s">
        <v>537</v>
      </c>
      <c r="F4" s="582"/>
      <c r="G4" s="582"/>
      <c r="H4" s="34"/>
    </row>
    <row r="5" spans="1:22" ht="41.4" x14ac:dyDescent="0.3">
      <c r="B5" s="201" t="s">
        <v>272</v>
      </c>
      <c r="C5" s="201" t="s">
        <v>538</v>
      </c>
      <c r="D5" s="201" t="s">
        <v>539</v>
      </c>
      <c r="E5" s="202" t="s">
        <v>272</v>
      </c>
      <c r="F5" s="202" t="s">
        <v>538</v>
      </c>
      <c r="G5" s="202" t="s">
        <v>539</v>
      </c>
      <c r="H5" s="201" t="s">
        <v>538</v>
      </c>
      <c r="I5" s="201" t="s">
        <v>538</v>
      </c>
      <c r="J5" s="201" t="s">
        <v>538</v>
      </c>
    </row>
    <row r="6" spans="1:22" ht="41.4" x14ac:dyDescent="0.3">
      <c r="B6" s="201" t="s">
        <v>540</v>
      </c>
      <c r="C6" s="201" t="s">
        <v>541</v>
      </c>
      <c r="D6" s="201" t="s">
        <v>542</v>
      </c>
      <c r="E6" s="202" t="s">
        <v>540</v>
      </c>
      <c r="F6" s="202" t="s">
        <v>541</v>
      </c>
      <c r="G6" s="202" t="s">
        <v>542</v>
      </c>
      <c r="H6" s="201" t="s">
        <v>543</v>
      </c>
      <c r="I6" s="201" t="s">
        <v>544</v>
      </c>
      <c r="J6" s="201" t="s">
        <v>545</v>
      </c>
    </row>
    <row r="7" spans="1:22" x14ac:dyDescent="0.3">
      <c r="B7" s="583" t="s">
        <v>271</v>
      </c>
      <c r="C7" s="583"/>
      <c r="D7" s="583"/>
      <c r="E7" s="584" t="s">
        <v>271</v>
      </c>
      <c r="F7" s="584"/>
      <c r="G7" s="584"/>
      <c r="H7" s="48"/>
    </row>
    <row r="8" spans="1:22" x14ac:dyDescent="0.3">
      <c r="B8" s="48"/>
      <c r="C8" s="48"/>
      <c r="D8" s="48"/>
      <c r="E8" s="471"/>
      <c r="F8" s="471"/>
      <c r="G8" s="471"/>
      <c r="H8" s="48"/>
    </row>
    <row r="9" spans="1:22" x14ac:dyDescent="0.3">
      <c r="A9" s="203">
        <v>44896</v>
      </c>
      <c r="B9" s="48"/>
      <c r="C9" s="48"/>
      <c r="D9" s="48"/>
      <c r="E9" s="471"/>
      <c r="F9" s="471"/>
      <c r="G9" s="471"/>
      <c r="H9" s="48"/>
    </row>
    <row r="10" spans="1:22" x14ac:dyDescent="0.3">
      <c r="A10" s="203">
        <v>44866</v>
      </c>
      <c r="B10" s="48"/>
      <c r="C10" s="48"/>
      <c r="D10" s="48"/>
      <c r="E10" s="471"/>
      <c r="F10" s="471"/>
      <c r="G10" s="471"/>
      <c r="H10" s="48"/>
    </row>
    <row r="11" spans="1:22" x14ac:dyDescent="0.3">
      <c r="A11" s="203">
        <v>44835</v>
      </c>
      <c r="B11" s="48"/>
      <c r="C11" s="48"/>
      <c r="D11" s="48"/>
      <c r="E11" s="471"/>
      <c r="F11" s="471"/>
      <c r="G11" s="471"/>
      <c r="H11" s="48"/>
    </row>
    <row r="12" spans="1:22" x14ac:dyDescent="0.3">
      <c r="A12" s="203">
        <v>44805</v>
      </c>
      <c r="B12" s="48"/>
      <c r="C12" s="48"/>
      <c r="D12" s="48"/>
      <c r="E12" s="471"/>
      <c r="F12" s="471"/>
      <c r="G12" s="471"/>
      <c r="H12" s="48"/>
    </row>
    <row r="13" spans="1:22" x14ac:dyDescent="0.3">
      <c r="A13" s="203">
        <v>44774</v>
      </c>
      <c r="B13" s="48"/>
      <c r="C13" s="48"/>
      <c r="D13" s="48"/>
      <c r="E13" s="471"/>
      <c r="F13" s="471"/>
      <c r="G13" s="471"/>
      <c r="H13" s="48"/>
    </row>
    <row r="14" spans="1:22" x14ac:dyDescent="0.3">
      <c r="A14" s="203">
        <v>44743</v>
      </c>
      <c r="B14" s="48"/>
      <c r="C14" s="48"/>
      <c r="D14" s="48"/>
      <c r="E14" s="471"/>
      <c r="F14" s="471"/>
      <c r="G14" s="471"/>
      <c r="H14" s="48"/>
    </row>
    <row r="15" spans="1:22" x14ac:dyDescent="0.3">
      <c r="A15" s="203">
        <v>44713</v>
      </c>
      <c r="B15" s="48"/>
      <c r="C15" s="48"/>
      <c r="D15" s="48"/>
      <c r="E15" s="471"/>
      <c r="F15" s="471"/>
      <c r="G15" s="471"/>
      <c r="H15" s="48"/>
    </row>
    <row r="16" spans="1:22" x14ac:dyDescent="0.3">
      <c r="A16" s="203">
        <v>44682</v>
      </c>
      <c r="B16" s="673">
        <v>127.340325296874</v>
      </c>
      <c r="C16" s="673">
        <v>123.6499104463719</v>
      </c>
      <c r="D16" s="673">
        <v>123.3325095237854</v>
      </c>
      <c r="E16" s="674">
        <v>112.4622447308529</v>
      </c>
      <c r="F16" s="674">
        <v>111.52103853235189</v>
      </c>
      <c r="G16" s="674">
        <v>111.031214701556</v>
      </c>
      <c r="H16" s="29">
        <f t="shared" ref="H16:H29" si="0">C16/C17*100-100</f>
        <v>1.2835697749201955</v>
      </c>
    </row>
    <row r="17" spans="1:10" x14ac:dyDescent="0.3">
      <c r="A17" s="203">
        <v>44652</v>
      </c>
      <c r="B17" s="673">
        <v>121.6198208234534</v>
      </c>
      <c r="C17" s="673">
        <v>122.082891352621</v>
      </c>
      <c r="D17" s="673">
        <v>123.4530875870756</v>
      </c>
      <c r="E17" s="674">
        <v>108.3577287916327</v>
      </c>
      <c r="F17" s="674">
        <v>109.70823718584541</v>
      </c>
      <c r="G17" s="674">
        <v>111.2916452475195</v>
      </c>
      <c r="H17" s="29">
        <f t="shared" si="0"/>
        <v>-1.276529005872888</v>
      </c>
    </row>
    <row r="18" spans="1:10" x14ac:dyDescent="0.3">
      <c r="A18" s="203">
        <v>44621</v>
      </c>
      <c r="B18" s="673">
        <v>126.43040945240951</v>
      </c>
      <c r="C18" s="673">
        <v>123.66146583306769</v>
      </c>
      <c r="D18" s="673">
        <v>123.56393145690841</v>
      </c>
      <c r="E18" s="674">
        <v>118.8304695147572</v>
      </c>
      <c r="F18" s="674">
        <v>112.4325484671035</v>
      </c>
      <c r="G18" s="674">
        <v>111.8155734721564</v>
      </c>
      <c r="H18" s="29">
        <f t="shared" si="0"/>
        <v>-0.63626297182163682</v>
      </c>
    </row>
    <row r="19" spans="1:10" x14ac:dyDescent="0.3">
      <c r="A19" s="203">
        <v>44593</v>
      </c>
      <c r="B19" s="673">
        <v>109.7577793618841</v>
      </c>
      <c r="C19" s="673">
        <v>124.45331620126041</v>
      </c>
      <c r="D19" s="673">
        <v>123.6133618209801</v>
      </c>
      <c r="E19" s="674">
        <v>97.566850890079664</v>
      </c>
      <c r="F19" s="674">
        <v>106.8218034265814</v>
      </c>
      <c r="G19" s="674">
        <v>112.5270697974991</v>
      </c>
      <c r="H19" s="29">
        <f t="shared" si="0"/>
        <v>0.55445986762438793</v>
      </c>
    </row>
    <row r="20" spans="1:10" x14ac:dyDescent="0.3">
      <c r="A20" s="203">
        <v>44562</v>
      </c>
      <c r="B20" s="673">
        <v>125.2980619220388</v>
      </c>
      <c r="C20" s="673">
        <v>123.7670774275928</v>
      </c>
      <c r="D20" s="673">
        <v>123.5904458527272</v>
      </c>
      <c r="E20" s="674">
        <v>116.528620597231</v>
      </c>
      <c r="F20" s="674">
        <v>114.1984640303729</v>
      </c>
      <c r="G20" s="674">
        <v>113.22436299769031</v>
      </c>
      <c r="H20" s="29">
        <f t="shared" si="0"/>
        <v>0.38341235715205357</v>
      </c>
    </row>
    <row r="21" spans="1:10" x14ac:dyDescent="0.3">
      <c r="A21" s="203">
        <v>44531</v>
      </c>
      <c r="B21" s="673">
        <v>120.4225590083439</v>
      </c>
      <c r="C21" s="673">
        <v>123.294351647705</v>
      </c>
      <c r="D21" s="673">
        <v>123.4754524574001</v>
      </c>
      <c r="E21" s="674">
        <v>109.0798590228901</v>
      </c>
      <c r="F21" s="674">
        <v>113.2901742375366</v>
      </c>
      <c r="G21" s="674">
        <v>113.714801295575</v>
      </c>
      <c r="H21" s="29">
        <f t="shared" si="0"/>
        <v>0.41218252424863522</v>
      </c>
      <c r="I21" s="29">
        <f>AVERAGE(C21:C23)/AVERAGE(C24:C26)*100-100</f>
        <v>0.21114790342639367</v>
      </c>
      <c r="J21" s="29">
        <f>AVERAGE(C21:C32)</f>
        <v>123.07584052842533</v>
      </c>
    </row>
    <row r="22" spans="1:10" x14ac:dyDescent="0.3">
      <c r="A22" s="203">
        <v>44501</v>
      </c>
      <c r="B22" s="673">
        <v>122.3897258518635</v>
      </c>
      <c r="C22" s="673">
        <v>122.7882399806722</v>
      </c>
      <c r="D22" s="673">
        <v>123.2623820539953</v>
      </c>
      <c r="E22" s="674">
        <v>115.57209206778209</v>
      </c>
      <c r="F22" s="674">
        <v>115.2712742611796</v>
      </c>
      <c r="G22" s="674">
        <v>114.0232040324762</v>
      </c>
      <c r="H22" s="29">
        <f t="shared" si="0"/>
        <v>-0.11789489747394555</v>
      </c>
      <c r="J22" s="29">
        <f>J21/J33*100-100</f>
        <v>7.3614260105545384</v>
      </c>
    </row>
    <row r="23" spans="1:10" x14ac:dyDescent="0.3">
      <c r="A23" s="203">
        <v>44470</v>
      </c>
      <c r="B23" s="673">
        <v>125.2609339601064</v>
      </c>
      <c r="C23" s="673">
        <v>122.933171917666</v>
      </c>
      <c r="D23" s="673">
        <v>122.9879219746682</v>
      </c>
      <c r="E23" s="674">
        <v>119.73180918247689</v>
      </c>
      <c r="F23" s="674">
        <v>113.07486082697849</v>
      </c>
      <c r="G23" s="674">
        <v>114.3329968080903</v>
      </c>
      <c r="H23" s="29">
        <f t="shared" si="0"/>
        <v>-0.3557594757101441</v>
      </c>
    </row>
    <row r="24" spans="1:10" x14ac:dyDescent="0.3">
      <c r="A24" s="203">
        <v>44440</v>
      </c>
      <c r="B24" s="673">
        <v>123.9053758089012</v>
      </c>
      <c r="C24" s="673">
        <v>123.3720797818707</v>
      </c>
      <c r="D24" s="673">
        <v>122.76294079185649</v>
      </c>
      <c r="E24" s="674">
        <v>113.9963133428727</v>
      </c>
      <c r="F24" s="674">
        <v>114.86736930247299</v>
      </c>
      <c r="G24" s="674">
        <v>114.7683082677864</v>
      </c>
      <c r="H24" s="29">
        <f t="shared" si="0"/>
        <v>0.32179037785778064</v>
      </c>
      <c r="I24" s="29">
        <f>AVERAGE(C24:C26)/AVERAGE(C27:C29)*100-100</f>
        <v>-0.65104641698937371</v>
      </c>
    </row>
    <row r="25" spans="1:10" x14ac:dyDescent="0.3">
      <c r="A25" s="203">
        <v>44409</v>
      </c>
      <c r="B25" s="673">
        <v>126.49306522568661</v>
      </c>
      <c r="C25" s="673">
        <v>122.97635370859609</v>
      </c>
      <c r="D25" s="673">
        <v>122.7284882315424</v>
      </c>
      <c r="E25" s="674">
        <v>114.5811623831797</v>
      </c>
      <c r="F25" s="674">
        <v>114.158585988939</v>
      </c>
      <c r="G25" s="674">
        <v>115.3618987855952</v>
      </c>
      <c r="H25" s="29">
        <f t="shared" si="0"/>
        <v>0.89142072922314242</v>
      </c>
    </row>
    <row r="26" spans="1:10" x14ac:dyDescent="0.3">
      <c r="A26" s="203">
        <v>44378</v>
      </c>
      <c r="B26" s="673">
        <v>124.7676399559206</v>
      </c>
      <c r="C26" s="673">
        <v>121.8898027401611</v>
      </c>
      <c r="D26" s="673">
        <v>122.8596426559312</v>
      </c>
      <c r="E26" s="674">
        <v>117.8896420253528</v>
      </c>
      <c r="F26" s="674">
        <v>115.82068609970911</v>
      </c>
      <c r="G26" s="674">
        <v>115.87647049126539</v>
      </c>
      <c r="H26" s="29">
        <f t="shared" si="0"/>
        <v>-0.68199800246384257</v>
      </c>
    </row>
    <row r="27" spans="1:10" x14ac:dyDescent="0.3">
      <c r="A27" s="203">
        <v>44348</v>
      </c>
      <c r="B27" s="673">
        <v>124.2205167577595</v>
      </c>
      <c r="C27" s="673">
        <v>122.7267970444924</v>
      </c>
      <c r="D27" s="673">
        <v>123.1106657137036</v>
      </c>
      <c r="E27" s="674">
        <v>116.47007982807651</v>
      </c>
      <c r="F27" s="674">
        <v>118.8814852798285</v>
      </c>
      <c r="G27" s="674">
        <v>116.17985739092509</v>
      </c>
      <c r="H27" s="29">
        <f t="shared" si="0"/>
        <v>-0.58297423913396074</v>
      </c>
      <c r="I27" s="29">
        <f>AVERAGE(C27:C29)/AVERAGE(C30:C32)*100-100</f>
        <v>0.44623019050760604</v>
      </c>
    </row>
    <row r="28" spans="1:10" x14ac:dyDescent="0.3">
      <c r="A28" s="203">
        <v>44317</v>
      </c>
      <c r="B28" s="673">
        <v>127.4162030756243</v>
      </c>
      <c r="C28" s="673">
        <v>123.4464580943055</v>
      </c>
      <c r="D28" s="673">
        <v>123.3703467594661</v>
      </c>
      <c r="E28" s="674">
        <v>116.9646625894764</v>
      </c>
      <c r="F28" s="674">
        <v>116.58551012267969</v>
      </c>
      <c r="G28" s="674">
        <v>116.13267409050199</v>
      </c>
      <c r="H28" s="29">
        <f t="shared" si="0"/>
        <v>-0.82876857566049011</v>
      </c>
    </row>
    <row r="29" spans="1:10" x14ac:dyDescent="0.3">
      <c r="A29" s="203">
        <v>44287</v>
      </c>
      <c r="B29" s="673">
        <v>123.4848178437541</v>
      </c>
      <c r="C29" s="673">
        <v>124.47809341611961</v>
      </c>
      <c r="D29" s="673">
        <v>123.5257803587827</v>
      </c>
      <c r="E29" s="674">
        <v>114.6784559066012</v>
      </c>
      <c r="F29" s="674">
        <v>115.4807306946072</v>
      </c>
      <c r="G29" s="674">
        <v>115.7798211687121</v>
      </c>
      <c r="H29" s="29">
        <f t="shared" si="0"/>
        <v>0.37474393858931876</v>
      </c>
    </row>
    <row r="30" spans="1:10" x14ac:dyDescent="0.3">
      <c r="A30" s="203">
        <v>44256</v>
      </c>
      <c r="B30" s="673">
        <v>127.23154425556029</v>
      </c>
      <c r="C30" s="673">
        <v>124.0133608632437</v>
      </c>
      <c r="D30" s="673">
        <v>123.55220502659949</v>
      </c>
      <c r="E30" s="674">
        <v>120.65728846419741</v>
      </c>
      <c r="F30" s="674">
        <v>114.32806664334839</v>
      </c>
      <c r="G30" s="674">
        <v>115.27331524591141</v>
      </c>
      <c r="H30" s="29">
        <f>C30/C31*100-100</f>
        <v>1.9580404781405889</v>
      </c>
      <c r="I30" s="29">
        <f>AVERAGE(C30:C32)/AVERAGE(C33:C35)*100-100</f>
        <v>0.14920103380036664</v>
      </c>
    </row>
    <row r="31" spans="1:10" x14ac:dyDescent="0.3">
      <c r="A31" s="203">
        <v>44228</v>
      </c>
      <c r="B31" s="673">
        <v>106.881547022498</v>
      </c>
      <c r="C31" s="673">
        <v>121.6317617342123</v>
      </c>
      <c r="D31" s="673">
        <v>123.4170117511967</v>
      </c>
      <c r="E31" s="674">
        <v>104.31294681838681</v>
      </c>
      <c r="F31" s="674">
        <v>113.7050317045292</v>
      </c>
      <c r="G31" s="674">
        <v>114.841964284482</v>
      </c>
      <c r="H31" s="29">
        <f t="shared" ref="H31:H32" si="1">C31/C32*100-100</f>
        <v>-1.4006639628987472</v>
      </c>
    </row>
    <row r="32" spans="1:10" x14ac:dyDescent="0.3">
      <c r="A32" s="203">
        <v>44197</v>
      </c>
      <c r="B32" s="673">
        <v>123.8558694417452</v>
      </c>
      <c r="C32" s="673">
        <v>123.3596154120595</v>
      </c>
      <c r="D32" s="673">
        <v>123.1482280513262</v>
      </c>
      <c r="E32" s="674">
        <v>117.7542720096888</v>
      </c>
      <c r="F32" s="674">
        <v>115.6749352592491</v>
      </c>
      <c r="G32" s="674">
        <v>114.48313921141749</v>
      </c>
      <c r="H32" s="29">
        <f t="shared" si="1"/>
        <v>1.5899688078265797</v>
      </c>
    </row>
    <row r="33" spans="1:10" x14ac:dyDescent="0.3">
      <c r="A33" s="203">
        <v>44166</v>
      </c>
      <c r="B33" s="673">
        <v>119.2813262812242</v>
      </c>
      <c r="C33" s="673">
        <v>121.4289332497125</v>
      </c>
      <c r="D33" s="673">
        <v>122.8317394938053</v>
      </c>
      <c r="E33" s="674">
        <v>109.5787345780099</v>
      </c>
      <c r="F33" s="674">
        <v>113.2971924056546</v>
      </c>
      <c r="G33" s="674">
        <v>114.0563801825342</v>
      </c>
      <c r="H33" s="29">
        <f t="shared" ref="H33:H35" si="2">C33/C34*100-100</f>
        <v>-1.4378853271012417</v>
      </c>
      <c r="I33" s="29">
        <f>AVERAGE(C33:C35)/AVERAGE(C36:C38)*100-100</f>
        <v>4.2852645873389292</v>
      </c>
      <c r="J33" s="29">
        <f>AVERAGE(C33:C44)</f>
        <v>114.6369279002739</v>
      </c>
    </row>
    <row r="34" spans="1:10" x14ac:dyDescent="0.3">
      <c r="A34" s="203">
        <v>44136</v>
      </c>
      <c r="B34" s="673">
        <v>122.3111973914371</v>
      </c>
      <c r="C34" s="673">
        <v>123.20041392446031</v>
      </c>
      <c r="D34" s="673">
        <v>122.5939947117582</v>
      </c>
      <c r="E34" s="674">
        <v>112.7483305822618</v>
      </c>
      <c r="F34" s="674">
        <v>114.1214676374648</v>
      </c>
      <c r="G34" s="674">
        <v>113.3012500667552</v>
      </c>
      <c r="H34" s="29">
        <f t="shared" si="2"/>
        <v>-0.50493434262833148</v>
      </c>
      <c r="I34" s="29"/>
      <c r="J34" s="29">
        <f>J33/J45*100-100</f>
        <v>-1.0743882510235352</v>
      </c>
    </row>
    <row r="35" spans="1:10" x14ac:dyDescent="0.3">
      <c r="A35" s="203">
        <v>44105</v>
      </c>
      <c r="B35" s="673">
        <v>126.4685182503178</v>
      </c>
      <c r="C35" s="673">
        <v>123.8256521672362</v>
      </c>
      <c r="D35" s="673">
        <v>122.4593932886672</v>
      </c>
      <c r="E35" s="674">
        <v>119.7135795105152</v>
      </c>
      <c r="F35" s="674">
        <v>112.9264699192117</v>
      </c>
      <c r="G35" s="674">
        <v>111.99104714307001</v>
      </c>
      <c r="H35" s="29">
        <f t="shared" si="2"/>
        <v>2.3796129292785508</v>
      </c>
      <c r="I35" s="29"/>
      <c r="J35" s="29"/>
    </row>
    <row r="36" spans="1:10" x14ac:dyDescent="0.3">
      <c r="A36" s="203">
        <v>44075</v>
      </c>
      <c r="B36" s="673">
        <v>121.691865045951</v>
      </c>
      <c r="C36" s="673">
        <v>120.94756819677769</v>
      </c>
      <c r="D36" s="673">
        <v>122.3665712794825</v>
      </c>
      <c r="E36" s="674">
        <v>110.02911038490259</v>
      </c>
      <c r="F36" s="674">
        <v>110.3398803544663</v>
      </c>
      <c r="G36" s="674">
        <v>110.18138777964469</v>
      </c>
      <c r="H36" s="29">
        <f t="shared" ref="H36:H37" si="3">C36/C37*100-100</f>
        <v>4.027880633723143</v>
      </c>
      <c r="I36" s="29">
        <f>AVERAGE(C36:C38)/AVERAGE(C39:C41)*100-100</f>
        <v>9.4034855977535443</v>
      </c>
      <c r="J36" s="29"/>
    </row>
    <row r="37" spans="1:10" x14ac:dyDescent="0.3">
      <c r="A37" s="203">
        <v>44044</v>
      </c>
      <c r="B37" s="673">
        <v>120.1468114825697</v>
      </c>
      <c r="C37" s="673">
        <v>116.2645700940769</v>
      </c>
      <c r="D37" s="673">
        <v>116.29960071701881</v>
      </c>
      <c r="E37" s="674">
        <v>107.53590871717179</v>
      </c>
      <c r="F37" s="674">
        <v>107.6118770247314</v>
      </c>
      <c r="G37" s="674">
        <v>108.1865520509824</v>
      </c>
      <c r="H37" s="29">
        <f t="shared" si="3"/>
        <v>0.13967994255230565</v>
      </c>
      <c r="I37" s="29"/>
      <c r="J37" s="29"/>
    </row>
    <row r="38" spans="1:10" x14ac:dyDescent="0.3">
      <c r="A38" s="203">
        <v>44013</v>
      </c>
      <c r="B38" s="673">
        <v>118.9193391120432</v>
      </c>
      <c r="C38" s="673">
        <v>116.1023983307866</v>
      </c>
      <c r="D38" s="673">
        <v>116.2356194250757</v>
      </c>
      <c r="E38" s="674">
        <v>112.04785543713319</v>
      </c>
      <c r="F38" s="674">
        <v>110.09641228756389</v>
      </c>
      <c r="G38" s="674">
        <v>106.4297416861049</v>
      </c>
      <c r="H38" s="29">
        <f>C38/C39*100-100</f>
        <v>6.3330451967782579</v>
      </c>
      <c r="I38" s="29"/>
      <c r="J38" s="29"/>
    </row>
    <row r="39" spans="1:10" x14ac:dyDescent="0.3">
      <c r="A39" s="203">
        <v>43983</v>
      </c>
      <c r="B39" s="673">
        <v>111.0684035987977</v>
      </c>
      <c r="C39" s="673">
        <v>109.18750433219449</v>
      </c>
      <c r="D39" s="673">
        <v>108.1780430718692</v>
      </c>
      <c r="E39" s="674">
        <v>98.343302603513223</v>
      </c>
      <c r="F39" s="674">
        <v>100.35061449018509</v>
      </c>
      <c r="G39" s="674">
        <v>105.2622429172625</v>
      </c>
      <c r="H39" s="29">
        <f t="shared" ref="H39:H102" si="4">C39/C40*100-100</f>
        <v>3.0357485963237849</v>
      </c>
      <c r="I39" s="29">
        <f>AVERAGE(C39:C41)/AVERAGE(C42:C44)*100-100</f>
        <v>-2.4116924282493102</v>
      </c>
      <c r="J39" s="29"/>
    </row>
    <row r="40" spans="1:10" x14ac:dyDescent="0.3">
      <c r="A40" s="203">
        <v>43952</v>
      </c>
      <c r="B40" s="673">
        <v>108.86938355770199</v>
      </c>
      <c r="C40" s="673">
        <v>105.9705061783675</v>
      </c>
      <c r="D40" s="673">
        <v>108.127687281495</v>
      </c>
      <c r="E40" s="674">
        <v>102.85344840830091</v>
      </c>
      <c r="F40" s="674">
        <v>101.8455381397054</v>
      </c>
      <c r="G40" s="674">
        <v>104.8102135799483</v>
      </c>
      <c r="H40" s="29">
        <f t="shared" si="4"/>
        <v>-1.6864617789620127</v>
      </c>
      <c r="I40" s="29"/>
      <c r="J40" s="29"/>
    </row>
    <row r="41" spans="1:10" x14ac:dyDescent="0.3">
      <c r="A41" s="203">
        <v>43922</v>
      </c>
      <c r="B41" s="673">
        <v>107.35940463794429</v>
      </c>
      <c r="C41" s="673">
        <v>107.7883149115378</v>
      </c>
      <c r="D41" s="673">
        <v>108.0475220796914</v>
      </c>
      <c r="E41" s="674">
        <v>104.85341983868059</v>
      </c>
      <c r="F41" s="674">
        <v>105.0958594058894</v>
      </c>
      <c r="G41" s="674">
        <v>104.9790177173002</v>
      </c>
      <c r="H41" s="29">
        <f t="shared" si="4"/>
        <v>-0.88464279515726219</v>
      </c>
      <c r="I41" s="29"/>
      <c r="J41" s="29"/>
    </row>
    <row r="42" spans="1:10" x14ac:dyDescent="0.3">
      <c r="A42" s="203">
        <v>43891</v>
      </c>
      <c r="B42" s="673">
        <v>110.9232623629856</v>
      </c>
      <c r="C42" s="673">
        <v>108.7503671996768</v>
      </c>
      <c r="D42" s="673">
        <v>107.912328474452</v>
      </c>
      <c r="E42" s="674">
        <v>112.038931718681</v>
      </c>
      <c r="F42" s="674">
        <v>106.4575364280328</v>
      </c>
      <c r="G42" s="674">
        <v>105.5458336442107</v>
      </c>
      <c r="H42" s="29">
        <f t="shared" si="4"/>
        <v>1.4728456351092092</v>
      </c>
      <c r="I42" s="29">
        <f>AVERAGE(C42:C44)/AVERAGE(C45:C47)*100-100</f>
        <v>-4.3103026886687417</v>
      </c>
      <c r="J42" s="29"/>
    </row>
    <row r="43" spans="1:10" x14ac:dyDescent="0.3">
      <c r="A43" s="203">
        <v>43862</v>
      </c>
      <c r="B43" s="673">
        <v>94.784874184079399</v>
      </c>
      <c r="C43" s="673">
        <v>107.1718906856492</v>
      </c>
      <c r="D43" s="673">
        <v>107.83688866824561</v>
      </c>
      <c r="E43" s="674">
        <v>101.79791364834711</v>
      </c>
      <c r="F43" s="674">
        <v>106.6967807301115</v>
      </c>
      <c r="G43" s="674">
        <v>106.32327821464941</v>
      </c>
      <c r="H43" s="29">
        <f t="shared" si="4"/>
        <v>-6.8111158551401729</v>
      </c>
      <c r="J43" s="29"/>
    </row>
    <row r="44" spans="1:10" x14ac:dyDescent="0.3">
      <c r="A44" s="203">
        <v>43831</v>
      </c>
      <c r="B44" s="673">
        <v>115.5126636440031</v>
      </c>
      <c r="C44" s="673">
        <v>115.0050155328109</v>
      </c>
      <c r="D44" s="673">
        <v>114.6469417624067</v>
      </c>
      <c r="E44" s="674">
        <v>108.9537802593872</v>
      </c>
      <c r="F44" s="674">
        <v>107.533801980638</v>
      </c>
      <c r="G44" s="674">
        <v>107.2585585851286</v>
      </c>
      <c r="H44" s="29">
        <f t="shared" si="4"/>
        <v>0.68909300328769518</v>
      </c>
      <c r="J44" s="29"/>
    </row>
    <row r="45" spans="1:10" x14ac:dyDescent="0.3">
      <c r="A45" s="203">
        <v>43800</v>
      </c>
      <c r="B45" s="673">
        <v>112.5712777373621</v>
      </c>
      <c r="C45" s="673">
        <v>114.2179476470761</v>
      </c>
      <c r="D45" s="673">
        <v>114.9914965940892</v>
      </c>
      <c r="E45" s="674">
        <v>103.5393618678827</v>
      </c>
      <c r="F45" s="674">
        <v>107.5152556094036</v>
      </c>
      <c r="G45" s="674">
        <v>108.3541753070831</v>
      </c>
      <c r="H45" s="29">
        <f t="shared" si="4"/>
        <v>-0.93311720383408669</v>
      </c>
      <c r="I45" s="29">
        <f>AVERAGE(C45:C47)/AVERAGE(C48:C50)*100-100</f>
        <v>-1.5935792462511102</v>
      </c>
      <c r="J45" s="29">
        <f>AVERAGE(C45:C56)</f>
        <v>115.88194995565443</v>
      </c>
    </row>
    <row r="46" spans="1:10" x14ac:dyDescent="0.3">
      <c r="A46" s="203">
        <v>43770</v>
      </c>
      <c r="B46" s="673">
        <v>114.550980549344</v>
      </c>
      <c r="C46" s="673">
        <v>115.2937736842736</v>
      </c>
      <c r="D46" s="673">
        <v>115.53357201150899</v>
      </c>
      <c r="E46" s="674">
        <v>106.7798036698633</v>
      </c>
      <c r="F46" s="674">
        <v>108.3485177331235</v>
      </c>
      <c r="G46" s="674">
        <v>109.5693933397244</v>
      </c>
      <c r="H46" s="29">
        <f t="shared" si="4"/>
        <v>-0.88397701816025176</v>
      </c>
      <c r="J46" s="29">
        <f>J45/J57*100-100</f>
        <v>1.9353026536611253</v>
      </c>
    </row>
    <row r="47" spans="1:10" x14ac:dyDescent="0.3">
      <c r="A47" s="203">
        <v>43739</v>
      </c>
      <c r="B47" s="673">
        <v>118.8595002755853</v>
      </c>
      <c r="C47" s="673">
        <v>116.322033729499</v>
      </c>
      <c r="D47" s="673">
        <v>116.1202716111132</v>
      </c>
      <c r="E47" s="674">
        <v>118.8624890514771</v>
      </c>
      <c r="F47" s="674">
        <v>112.10162701717201</v>
      </c>
      <c r="G47" s="674">
        <v>110.8606382789892</v>
      </c>
      <c r="H47" s="29">
        <f t="shared" si="4"/>
        <v>-0.74992598389604836</v>
      </c>
      <c r="J47" s="29"/>
    </row>
    <row r="48" spans="1:10" x14ac:dyDescent="0.3">
      <c r="A48" s="203">
        <v>43709</v>
      </c>
      <c r="B48" s="673">
        <v>117.7908472949257</v>
      </c>
      <c r="C48" s="673">
        <v>117.2009541379536</v>
      </c>
      <c r="D48" s="673">
        <v>116.61833642443899</v>
      </c>
      <c r="E48" s="674">
        <v>110.51453420627649</v>
      </c>
      <c r="F48" s="674">
        <v>111.9858892124206</v>
      </c>
      <c r="G48" s="674">
        <v>112.17979315947819</v>
      </c>
      <c r="H48" s="29">
        <f t="shared" si="4"/>
        <v>0.4213530893911468</v>
      </c>
      <c r="I48" s="29">
        <f>AVERAGE(C48:C50)/AVERAGE(C51:C53)*100-100</f>
        <v>1.1643981525638196</v>
      </c>
      <c r="J48" s="29"/>
    </row>
    <row r="49" spans="1:10" x14ac:dyDescent="0.3">
      <c r="A49" s="203">
        <v>43678</v>
      </c>
      <c r="B49" s="673">
        <v>120.040516407521</v>
      </c>
      <c r="C49" s="673">
        <v>116.7091963335984</v>
      </c>
      <c r="D49" s="673">
        <v>116.8570382495749</v>
      </c>
      <c r="E49" s="674">
        <v>115.2102918847356</v>
      </c>
      <c r="F49" s="674">
        <v>114.0767082343298</v>
      </c>
      <c r="G49" s="674">
        <v>113.3561806827307</v>
      </c>
      <c r="H49" s="29">
        <f t="shared" si="4"/>
        <v>-0.69329653201999974</v>
      </c>
      <c r="J49" s="29"/>
    </row>
    <row r="50" spans="1:10" x14ac:dyDescent="0.3">
      <c r="A50" s="203">
        <v>43647</v>
      </c>
      <c r="B50" s="673">
        <v>121.5467096957077</v>
      </c>
      <c r="C50" s="673">
        <v>117.52398605319689</v>
      </c>
      <c r="D50" s="673">
        <v>116.7328636950856</v>
      </c>
      <c r="E50" s="674">
        <v>116.21492322600611</v>
      </c>
      <c r="F50" s="674">
        <v>113.8840307373947</v>
      </c>
      <c r="G50" s="674">
        <v>114.2434824314908</v>
      </c>
      <c r="H50" s="29">
        <f t="shared" si="4"/>
        <v>1.3057130589984638</v>
      </c>
      <c r="J50" s="29"/>
    </row>
    <row r="51" spans="1:10" x14ac:dyDescent="0.3">
      <c r="A51" s="203">
        <v>43617</v>
      </c>
      <c r="B51" s="673">
        <v>117.20977776076479</v>
      </c>
      <c r="C51" s="673">
        <v>116.0092382793389</v>
      </c>
      <c r="D51" s="673">
        <v>116.33325741898641</v>
      </c>
      <c r="E51" s="674">
        <v>111.2218454783908</v>
      </c>
      <c r="F51" s="674">
        <v>114.05151936113811</v>
      </c>
      <c r="G51" s="674">
        <v>114.74402748460879</v>
      </c>
      <c r="H51" s="29">
        <f t="shared" si="4"/>
        <v>0.34858014150702843</v>
      </c>
      <c r="I51" s="29">
        <f>AVERAGE(C51:C53)/AVERAGE(C54:C56)*100-100</f>
        <v>0.42285867016693146</v>
      </c>
      <c r="J51" s="29"/>
    </row>
    <row r="52" spans="1:10" x14ac:dyDescent="0.3">
      <c r="A52" s="203">
        <v>43586</v>
      </c>
      <c r="B52" s="673">
        <v>118.6268864054899</v>
      </c>
      <c r="C52" s="673">
        <v>115.6062578222312</v>
      </c>
      <c r="D52" s="673">
        <v>115.8618845452211</v>
      </c>
      <c r="E52" s="674">
        <v>117.2266700198809</v>
      </c>
      <c r="F52" s="674">
        <v>115.3030238265205</v>
      </c>
      <c r="G52" s="674">
        <v>114.86519931102259</v>
      </c>
      <c r="H52" s="29">
        <f t="shared" si="4"/>
        <v>-0.14458370473782622</v>
      </c>
      <c r="J52" s="29"/>
    </row>
    <row r="53" spans="1:10" x14ac:dyDescent="0.3">
      <c r="A53" s="203">
        <v>43556</v>
      </c>
      <c r="B53" s="673">
        <v>115.9344580333163</v>
      </c>
      <c r="C53" s="673">
        <v>115.7736476511153</v>
      </c>
      <c r="D53" s="673">
        <v>115.53845383650059</v>
      </c>
      <c r="E53" s="674">
        <v>116.72003215282891</v>
      </c>
      <c r="F53" s="674">
        <v>115.57576888857319</v>
      </c>
      <c r="G53" s="674">
        <v>114.70205646452359</v>
      </c>
      <c r="H53" s="29">
        <f t="shared" si="4"/>
        <v>1.1072115789109205</v>
      </c>
      <c r="J53" s="29"/>
    </row>
    <row r="54" spans="1:10" x14ac:dyDescent="0.3">
      <c r="A54" s="203">
        <v>43525</v>
      </c>
      <c r="B54" s="673">
        <v>115.72619037129191</v>
      </c>
      <c r="C54" s="673">
        <v>114.50582588835189</v>
      </c>
      <c r="D54" s="673">
        <v>115.467175526193</v>
      </c>
      <c r="E54" s="674">
        <v>115.7177824299922</v>
      </c>
      <c r="F54" s="674">
        <v>110.3929750675774</v>
      </c>
      <c r="G54" s="674">
        <v>114.3574373525917</v>
      </c>
      <c r="H54" s="29">
        <f t="shared" si="4"/>
        <v>-0.56215699473146685</v>
      </c>
      <c r="I54" s="29">
        <f>AVERAGE(C54:C56)/AVERAGE(C57:C59)*100-100</f>
        <v>-0.42530436177348463</v>
      </c>
      <c r="J54" s="29"/>
    </row>
    <row r="55" spans="1:10" x14ac:dyDescent="0.3">
      <c r="A55" s="203">
        <v>43497</v>
      </c>
      <c r="B55" s="673">
        <v>100.6435289850686</v>
      </c>
      <c r="C55" s="673">
        <v>115.1531674739616</v>
      </c>
      <c r="D55" s="673">
        <v>115.57941437848289</v>
      </c>
      <c r="E55" s="674">
        <v>108.7838914777827</v>
      </c>
      <c r="F55" s="674">
        <v>117.0948437389865</v>
      </c>
      <c r="G55" s="674">
        <v>113.8121313792135</v>
      </c>
      <c r="H55" s="29">
        <f t="shared" si="4"/>
        <v>-0.95831124927182998</v>
      </c>
      <c r="J55" s="29"/>
    </row>
    <row r="56" spans="1:10" x14ac:dyDescent="0.3">
      <c r="A56" s="203">
        <v>43466</v>
      </c>
      <c r="B56" s="673">
        <v>116.80322399303149</v>
      </c>
      <c r="C56" s="673">
        <v>116.26737076725681</v>
      </c>
      <c r="D56" s="673">
        <v>115.7202517384579</v>
      </c>
      <c r="E56" s="674">
        <v>108.1771080257282</v>
      </c>
      <c r="F56" s="674">
        <v>107.40362451358349</v>
      </c>
      <c r="G56" s="674">
        <v>113.12402275027</v>
      </c>
      <c r="H56" s="29">
        <f t="shared" si="4"/>
        <v>-0.37940550858448319</v>
      </c>
      <c r="J56" s="29"/>
    </row>
    <row r="57" spans="1:10" x14ac:dyDescent="0.3">
      <c r="A57" s="203">
        <v>43435</v>
      </c>
      <c r="B57" s="673">
        <v>115.97392480561599</v>
      </c>
      <c r="C57" s="673">
        <v>116.7101756025716</v>
      </c>
      <c r="D57" s="673">
        <v>115.7556930220881</v>
      </c>
      <c r="E57" s="674">
        <v>107.92162799399389</v>
      </c>
      <c r="F57" s="674">
        <v>112.9393589375111</v>
      </c>
      <c r="G57" s="674">
        <v>112.3717470616895</v>
      </c>
      <c r="H57" s="29">
        <f t="shared" si="4"/>
        <v>1.2690333762946437</v>
      </c>
      <c r="I57" s="29">
        <f>AVERAGE(C57:C59)/AVERAGE(C60:C62)*100-100</f>
        <v>1.5860999240633618</v>
      </c>
      <c r="J57" s="29">
        <f>AVERAGE(C57:C68)</f>
        <v>113.68186186622597</v>
      </c>
    </row>
    <row r="58" spans="1:10" x14ac:dyDescent="0.3">
      <c r="A58" s="203">
        <v>43405</v>
      </c>
      <c r="B58" s="673">
        <v>114.1562937718641</v>
      </c>
      <c r="C58" s="673">
        <v>115.2476445281164</v>
      </c>
      <c r="D58" s="673">
        <v>115.5498398754967</v>
      </c>
      <c r="E58" s="674">
        <v>109.31017034623861</v>
      </c>
      <c r="F58" s="674">
        <v>111.9728568112381</v>
      </c>
      <c r="G58" s="674">
        <v>111.6001197734878</v>
      </c>
      <c r="H58" s="29">
        <f t="shared" si="4"/>
        <v>-0.17187537272511122</v>
      </c>
    </row>
    <row r="59" spans="1:10" x14ac:dyDescent="0.3">
      <c r="A59" s="203">
        <v>43374</v>
      </c>
      <c r="B59" s="673">
        <v>118.255536004992</v>
      </c>
      <c r="C59" s="673">
        <v>115.44606788759469</v>
      </c>
      <c r="D59" s="673">
        <v>115.1573768887273</v>
      </c>
      <c r="E59" s="674">
        <v>116.87107380584069</v>
      </c>
      <c r="F59" s="674">
        <v>111.1897192497904</v>
      </c>
      <c r="G59" s="674">
        <v>110.87919775941219</v>
      </c>
      <c r="H59" s="29">
        <f t="shared" si="4"/>
        <v>1.423347421036155</v>
      </c>
    </row>
    <row r="60" spans="1:10" x14ac:dyDescent="0.3">
      <c r="A60" s="203">
        <v>43344</v>
      </c>
      <c r="B60" s="673">
        <v>114.2941446217137</v>
      </c>
      <c r="C60" s="673">
        <v>113.82592945620929</v>
      </c>
      <c r="D60" s="673">
        <v>114.643367798962</v>
      </c>
      <c r="E60" s="674">
        <v>107.6660597541694</v>
      </c>
      <c r="F60" s="674">
        <v>108.88953734456889</v>
      </c>
      <c r="G60" s="674">
        <v>110.22412308257179</v>
      </c>
      <c r="H60" s="29">
        <f t="shared" si="4"/>
        <v>-0.38900804009141154</v>
      </c>
    </row>
    <row r="61" spans="1:10" x14ac:dyDescent="0.3">
      <c r="A61" s="203">
        <v>43313</v>
      </c>
      <c r="B61" s="673">
        <v>117.25680521038301</v>
      </c>
      <c r="C61" s="673">
        <v>114.27045069686881</v>
      </c>
      <c r="D61" s="673">
        <v>114.103785269882</v>
      </c>
      <c r="E61" s="674">
        <v>116.68680710554391</v>
      </c>
      <c r="F61" s="674">
        <v>114.96783604535899</v>
      </c>
      <c r="G61" s="674">
        <v>109.67747036752441</v>
      </c>
      <c r="H61" s="29">
        <f t="shared" si="4"/>
        <v>0.33989453958611193</v>
      </c>
    </row>
    <row r="62" spans="1:10" x14ac:dyDescent="0.3">
      <c r="A62" s="203">
        <v>43282</v>
      </c>
      <c r="B62" s="673">
        <v>117.3725068480521</v>
      </c>
      <c r="C62" s="673">
        <v>113.8833673497502</v>
      </c>
      <c r="D62" s="673">
        <v>113.6507247276284</v>
      </c>
      <c r="E62" s="674">
        <v>112.01368950355339</v>
      </c>
      <c r="F62" s="674">
        <v>109.7135500573601</v>
      </c>
      <c r="G62" s="674">
        <v>109.3538218857995</v>
      </c>
      <c r="H62" s="29">
        <f t="shared" si="4"/>
        <v>0.97217211017508021</v>
      </c>
    </row>
    <row r="63" spans="1:10" x14ac:dyDescent="0.3">
      <c r="A63" s="203">
        <v>43252</v>
      </c>
      <c r="B63" s="673">
        <v>114.23913983677041</v>
      </c>
      <c r="C63" s="673">
        <v>112.7868847126386</v>
      </c>
      <c r="D63" s="673">
        <v>113.2553503593592</v>
      </c>
      <c r="E63" s="674">
        <v>106.5281459887016</v>
      </c>
      <c r="F63" s="674">
        <v>108.0549515386716</v>
      </c>
      <c r="G63" s="674">
        <v>109.16344673527171</v>
      </c>
      <c r="H63" s="29">
        <f t="shared" si="4"/>
        <v>-1.3427464328875374</v>
      </c>
    </row>
    <row r="64" spans="1:10" x14ac:dyDescent="0.3">
      <c r="A64" s="203">
        <v>43221</v>
      </c>
      <c r="B64" s="673">
        <v>117.5901613971799</v>
      </c>
      <c r="C64" s="673">
        <v>114.3219384633633</v>
      </c>
      <c r="D64" s="673">
        <v>112.8775603612313</v>
      </c>
      <c r="E64" s="674">
        <v>112.8911541815425</v>
      </c>
      <c r="F64" s="674">
        <v>110.2782087259987</v>
      </c>
      <c r="G64" s="674">
        <v>109.0541210907589</v>
      </c>
      <c r="H64" s="29">
        <f t="shared" si="4"/>
        <v>2.5001932111008642</v>
      </c>
    </row>
    <row r="65" spans="1:8" x14ac:dyDescent="0.3">
      <c r="A65" s="203">
        <v>43191</v>
      </c>
      <c r="B65" s="673">
        <v>111.32668696133941</v>
      </c>
      <c r="C65" s="673">
        <v>111.5333882619278</v>
      </c>
      <c r="D65" s="673">
        <v>112.5325410884426</v>
      </c>
      <c r="E65" s="674">
        <v>109.1734478065257</v>
      </c>
      <c r="F65" s="674">
        <v>108.3997965361674</v>
      </c>
      <c r="G65" s="674">
        <v>108.9428534555653</v>
      </c>
      <c r="H65" s="29">
        <f t="shared" si="4"/>
        <v>1.7893924332195184</v>
      </c>
    </row>
    <row r="66" spans="1:8" x14ac:dyDescent="0.3">
      <c r="A66" s="203">
        <v>43160</v>
      </c>
      <c r="B66" s="673">
        <v>110.7942263988038</v>
      </c>
      <c r="C66" s="673">
        <v>109.57270261250549</v>
      </c>
      <c r="D66" s="673">
        <v>112.2157999741443</v>
      </c>
      <c r="E66" s="674">
        <v>114.48848508314209</v>
      </c>
      <c r="F66" s="674">
        <v>109.0595954235357</v>
      </c>
      <c r="G66" s="674">
        <v>108.80569390036349</v>
      </c>
      <c r="H66" s="29">
        <f t="shared" si="4"/>
        <v>-5.0698559135256431</v>
      </c>
    </row>
    <row r="67" spans="1:8" x14ac:dyDescent="0.3">
      <c r="A67" s="203">
        <v>43132</v>
      </c>
      <c r="B67" s="673">
        <v>101.3652956513844</v>
      </c>
      <c r="C67" s="673">
        <v>115.4245615730793</v>
      </c>
      <c r="D67" s="673">
        <v>111.92611807774369</v>
      </c>
      <c r="E67" s="674">
        <v>102.1988047166728</v>
      </c>
      <c r="F67" s="674">
        <v>109.2068204157421</v>
      </c>
      <c r="G67" s="674">
        <v>108.7006546831188</v>
      </c>
      <c r="H67" s="29">
        <f t="shared" si="4"/>
        <v>3.8371354992522839</v>
      </c>
    </row>
    <row r="68" spans="1:8" x14ac:dyDescent="0.3">
      <c r="A68" s="203">
        <v>43101</v>
      </c>
      <c r="B68" s="673">
        <v>111.95828361831499</v>
      </c>
      <c r="C68" s="673">
        <v>111.15923125008629</v>
      </c>
      <c r="D68" s="673">
        <v>111.6963503654037</v>
      </c>
      <c r="E68" s="674">
        <v>105.6789961076465</v>
      </c>
      <c r="F68" s="674">
        <v>106.220040192078</v>
      </c>
      <c r="G68" s="674">
        <v>108.7083044958399</v>
      </c>
      <c r="H68" s="29">
        <f t="shared" si="4"/>
        <v>-0.86052154875993381</v>
      </c>
    </row>
    <row r="69" spans="1:8" x14ac:dyDescent="0.3">
      <c r="A69" s="203">
        <v>43070</v>
      </c>
      <c r="B69" s="673">
        <v>110.93205311297621</v>
      </c>
      <c r="C69" s="673">
        <v>112.124083146915</v>
      </c>
      <c r="D69" s="673">
        <v>111.45544906658699</v>
      </c>
      <c r="E69" s="674">
        <v>105.4838798122628</v>
      </c>
      <c r="F69" s="674">
        <v>110.28782265662019</v>
      </c>
      <c r="G69" s="674">
        <v>108.7631724033499</v>
      </c>
      <c r="H69" s="29">
        <f t="shared" si="4"/>
        <v>0.80188124321117016</v>
      </c>
    </row>
    <row r="70" spans="1:8" x14ac:dyDescent="0.3">
      <c r="A70" s="203">
        <v>43040</v>
      </c>
      <c r="B70" s="673">
        <v>110.7666738941876</v>
      </c>
      <c r="C70" s="673">
        <v>111.2321335317007</v>
      </c>
      <c r="D70" s="673">
        <v>111.1636502965988</v>
      </c>
      <c r="E70" s="674">
        <v>104.34149683689461</v>
      </c>
      <c r="F70" s="674">
        <v>108.134293941129</v>
      </c>
      <c r="G70" s="674">
        <v>108.7954085104718</v>
      </c>
      <c r="H70" s="29">
        <f t="shared" si="4"/>
        <v>1.1396535592154606</v>
      </c>
    </row>
    <row r="71" spans="1:8" x14ac:dyDescent="0.3">
      <c r="A71" s="203">
        <v>43009</v>
      </c>
      <c r="B71" s="673">
        <v>111.7021308291509</v>
      </c>
      <c r="C71" s="673">
        <v>109.97875671640131</v>
      </c>
      <c r="D71" s="673">
        <v>110.7721375987375</v>
      </c>
      <c r="E71" s="674">
        <v>112.9311124463747</v>
      </c>
      <c r="F71" s="674">
        <v>108.6442798314617</v>
      </c>
      <c r="G71" s="674">
        <v>108.671204360236</v>
      </c>
      <c r="H71" s="29">
        <f t="shared" si="4"/>
        <v>-1.1353217371147366</v>
      </c>
    </row>
    <row r="72" spans="1:8" x14ac:dyDescent="0.3">
      <c r="A72" s="203">
        <v>42979</v>
      </c>
      <c r="B72" s="673">
        <v>111.8368114366265</v>
      </c>
      <c r="C72" s="673">
        <v>111.2417080081556</v>
      </c>
      <c r="D72" s="673">
        <v>110.2520006010372</v>
      </c>
      <c r="E72" s="674">
        <v>108.6771596887166</v>
      </c>
      <c r="F72" s="674">
        <v>109.13749170702989</v>
      </c>
      <c r="G72" s="674">
        <v>108.2981654451942</v>
      </c>
      <c r="H72" s="29">
        <f t="shared" si="4"/>
        <v>1.2611113271387495</v>
      </c>
    </row>
    <row r="73" spans="1:8" x14ac:dyDescent="0.3">
      <c r="A73" s="203">
        <v>42948</v>
      </c>
      <c r="B73" s="673">
        <v>113.0792307074212</v>
      </c>
      <c r="C73" s="673">
        <v>109.85629779311139</v>
      </c>
      <c r="D73" s="673">
        <v>109.6901913431349</v>
      </c>
      <c r="E73" s="674">
        <v>110.6100047625018</v>
      </c>
      <c r="F73" s="674">
        <v>107.9362816454309</v>
      </c>
      <c r="G73" s="674">
        <v>107.7375280824504</v>
      </c>
      <c r="H73" s="29">
        <f t="shared" si="4"/>
        <v>1.2880497554951944</v>
      </c>
    </row>
    <row r="74" spans="1:8" x14ac:dyDescent="0.3">
      <c r="A74" s="203">
        <v>42917</v>
      </c>
      <c r="B74" s="673">
        <v>112.40207040847901</v>
      </c>
      <c r="C74" s="673">
        <v>108.45928819668219</v>
      </c>
      <c r="D74" s="673">
        <v>109.1249443863865</v>
      </c>
      <c r="E74" s="674">
        <v>108.3473790423899</v>
      </c>
      <c r="F74" s="674">
        <v>106.32866175256621</v>
      </c>
      <c r="G74" s="674">
        <v>106.9913569561146</v>
      </c>
      <c r="H74" s="29">
        <f t="shared" si="4"/>
        <v>-0.30705409437132403</v>
      </c>
    </row>
    <row r="75" spans="1:8" x14ac:dyDescent="0.3">
      <c r="A75" s="203">
        <v>42887</v>
      </c>
      <c r="B75" s="673">
        <v>109.8578538666077</v>
      </c>
      <c r="C75" s="673">
        <v>108.7933426095683</v>
      </c>
      <c r="D75" s="673">
        <v>108.56849258034489</v>
      </c>
      <c r="E75" s="674">
        <v>105.2959965802704</v>
      </c>
      <c r="F75" s="674">
        <v>106.01240551566219</v>
      </c>
      <c r="G75" s="674">
        <v>106.18687720040759</v>
      </c>
      <c r="H75" s="29">
        <f t="shared" si="4"/>
        <v>1.1382945083155676</v>
      </c>
    </row>
    <row r="76" spans="1:8" x14ac:dyDescent="0.3">
      <c r="A76" s="203">
        <v>42856</v>
      </c>
      <c r="B76" s="673">
        <v>111.5045365563978</v>
      </c>
      <c r="C76" s="673">
        <v>107.5688918213104</v>
      </c>
      <c r="D76" s="673">
        <v>108.02656050449809</v>
      </c>
      <c r="E76" s="674">
        <v>107.5192226867876</v>
      </c>
      <c r="F76" s="674">
        <v>104.92747755418689</v>
      </c>
      <c r="G76" s="674">
        <v>105.4410115541862</v>
      </c>
      <c r="H76" s="29">
        <f t="shared" si="4"/>
        <v>-0.23568521693184152</v>
      </c>
    </row>
    <row r="77" spans="1:8" x14ac:dyDescent="0.3">
      <c r="A77" s="203">
        <v>42826</v>
      </c>
      <c r="B77" s="673">
        <v>107.5776449359636</v>
      </c>
      <c r="C77" s="673">
        <v>107.82301472747331</v>
      </c>
      <c r="D77" s="673">
        <v>107.4908453352802</v>
      </c>
      <c r="E77" s="674">
        <v>106.9943551477739</v>
      </c>
      <c r="F77" s="674">
        <v>105.8635012368659</v>
      </c>
      <c r="G77" s="674">
        <v>104.73182339776361</v>
      </c>
      <c r="H77" s="29">
        <f t="shared" si="4"/>
        <v>0.43915122117881822</v>
      </c>
    </row>
    <row r="78" spans="1:8" x14ac:dyDescent="0.3">
      <c r="A78" s="203">
        <v>42795</v>
      </c>
      <c r="B78" s="673">
        <v>108.0177660672212</v>
      </c>
      <c r="C78" s="673">
        <v>107.3515789575266</v>
      </c>
      <c r="D78" s="673">
        <v>106.9361032779407</v>
      </c>
      <c r="E78" s="674">
        <v>108.71311918679589</v>
      </c>
      <c r="F78" s="674">
        <v>103.68596481992159</v>
      </c>
      <c r="G78" s="674">
        <v>104.0616705922875</v>
      </c>
      <c r="H78" s="29">
        <f t="shared" si="4"/>
        <v>1.2753564874195007</v>
      </c>
    </row>
    <row r="79" spans="1:8" x14ac:dyDescent="0.3">
      <c r="A79" s="203">
        <v>42767</v>
      </c>
      <c r="B79" s="673">
        <v>92.534069988933382</v>
      </c>
      <c r="C79" s="673">
        <v>105.9997048451386</v>
      </c>
      <c r="D79" s="673">
        <v>106.3044242488082</v>
      </c>
      <c r="E79" s="674">
        <v>96.499709415598616</v>
      </c>
      <c r="F79" s="674">
        <v>102.4672261527207</v>
      </c>
      <c r="G79" s="674">
        <v>103.34439653569299</v>
      </c>
      <c r="H79" s="29">
        <f t="shared" si="4"/>
        <v>0.84640157728594545</v>
      </c>
    </row>
    <row r="80" spans="1:8" x14ac:dyDescent="0.3">
      <c r="A80" s="203">
        <v>42736</v>
      </c>
      <c r="B80" s="673">
        <v>104.8291657583562</v>
      </c>
      <c r="C80" s="673">
        <v>105.11005170958261</v>
      </c>
      <c r="D80" s="673">
        <v>105.5013569487578</v>
      </c>
      <c r="E80" s="674">
        <v>102.043470269941</v>
      </c>
      <c r="F80" s="674">
        <v>103.7692195176603</v>
      </c>
      <c r="G80" s="674">
        <v>102.55611698972029</v>
      </c>
      <c r="H80" s="29">
        <f t="shared" si="4"/>
        <v>-0.13722330654331927</v>
      </c>
    </row>
    <row r="81" spans="1:8" x14ac:dyDescent="0.3">
      <c r="A81" s="203">
        <v>42705</v>
      </c>
      <c r="B81" s="673">
        <v>104.6741088523932</v>
      </c>
      <c r="C81" s="673">
        <v>105.2544853947264</v>
      </c>
      <c r="D81" s="673">
        <v>104.5623956324003</v>
      </c>
      <c r="E81" s="674">
        <v>96.977738458749357</v>
      </c>
      <c r="F81" s="674">
        <v>101.5441918319368</v>
      </c>
      <c r="G81" s="674">
        <v>101.7506363648935</v>
      </c>
      <c r="H81" s="29">
        <f t="shared" si="4"/>
        <v>1.1342912028682548</v>
      </c>
    </row>
    <row r="82" spans="1:8" x14ac:dyDescent="0.3">
      <c r="A82" s="203">
        <v>42675</v>
      </c>
      <c r="B82" s="673">
        <v>103.7468725914616</v>
      </c>
      <c r="C82" s="673">
        <v>104.073983357033</v>
      </c>
      <c r="D82" s="673">
        <v>103.60360716988851</v>
      </c>
      <c r="E82" s="674">
        <v>97.396668081508096</v>
      </c>
      <c r="F82" s="674">
        <v>101.0964060623764</v>
      </c>
      <c r="G82" s="674">
        <v>101.0690550270953</v>
      </c>
      <c r="H82" s="29">
        <f t="shared" si="4"/>
        <v>2.0524426704467942</v>
      </c>
    </row>
    <row r="83" spans="1:8" x14ac:dyDescent="0.3">
      <c r="A83" s="203">
        <v>42644</v>
      </c>
      <c r="B83" s="673">
        <v>103.7047833578596</v>
      </c>
      <c r="C83" s="673">
        <v>101.9808841745359</v>
      </c>
      <c r="D83" s="673">
        <v>102.710932258561</v>
      </c>
      <c r="E83" s="674">
        <v>102.243467412979</v>
      </c>
      <c r="F83" s="674">
        <v>99.915930872350572</v>
      </c>
      <c r="G83" s="674">
        <v>100.6236240225569</v>
      </c>
      <c r="H83" s="29">
        <f t="shared" si="4"/>
        <v>0.135154578533772</v>
      </c>
    </row>
    <row r="84" spans="1:8" x14ac:dyDescent="0.3">
      <c r="A84" s="203">
        <v>42614</v>
      </c>
      <c r="B84" s="673">
        <v>102.0063215952145</v>
      </c>
      <c r="C84" s="673">
        <v>101.8432383749451</v>
      </c>
      <c r="D84" s="673">
        <v>102.0075420178193</v>
      </c>
      <c r="E84" s="674">
        <v>100.54940163919539</v>
      </c>
      <c r="F84" s="674">
        <v>100.3851918909896</v>
      </c>
      <c r="G84" s="674">
        <v>100.48243648953989</v>
      </c>
      <c r="H84" s="29">
        <f t="shared" si="4"/>
        <v>0.84980882849330897</v>
      </c>
    </row>
    <row r="85" spans="1:8" x14ac:dyDescent="0.3">
      <c r="A85" s="203">
        <v>42583</v>
      </c>
      <c r="B85" s="673">
        <v>104.82946921862531</v>
      </c>
      <c r="C85" s="673">
        <v>100.985058432923</v>
      </c>
      <c r="D85" s="673">
        <v>101.47520942464079</v>
      </c>
      <c r="E85" s="674">
        <v>103.179325846639</v>
      </c>
      <c r="F85" s="674">
        <v>100.4658983025796</v>
      </c>
      <c r="G85" s="674">
        <v>100.5477035211768</v>
      </c>
      <c r="H85" s="29">
        <f t="shared" si="4"/>
        <v>-0.43168468235444379</v>
      </c>
    </row>
    <row r="86" spans="1:8" x14ac:dyDescent="0.3">
      <c r="A86" s="203">
        <v>42552</v>
      </c>
      <c r="B86" s="673">
        <v>104.4319945587104</v>
      </c>
      <c r="C86" s="673">
        <v>101.4228854940025</v>
      </c>
      <c r="D86" s="673">
        <v>101.09466608430419</v>
      </c>
      <c r="E86" s="674">
        <v>103.1694759432404</v>
      </c>
      <c r="F86" s="674">
        <v>100.3301749235391</v>
      </c>
      <c r="G86" s="674">
        <v>100.7262869416306</v>
      </c>
      <c r="H86" s="29">
        <f t="shared" si="4"/>
        <v>0.10994329305904671</v>
      </c>
    </row>
    <row r="87" spans="1:8" x14ac:dyDescent="0.3">
      <c r="A87" s="203">
        <v>42522</v>
      </c>
      <c r="B87" s="673">
        <v>102.95254077799331</v>
      </c>
      <c r="C87" s="673">
        <v>101.3115002943314</v>
      </c>
      <c r="D87" s="673">
        <v>100.8215764350813</v>
      </c>
      <c r="E87" s="674">
        <v>101.67931787115749</v>
      </c>
      <c r="F87" s="674">
        <v>101.8294150507581</v>
      </c>
      <c r="G87" s="674">
        <v>100.83441287913909</v>
      </c>
      <c r="H87" s="29">
        <f t="shared" si="4"/>
        <v>0.96194796435970886</v>
      </c>
    </row>
    <row r="88" spans="1:8" x14ac:dyDescent="0.3">
      <c r="A88" s="203">
        <v>42491</v>
      </c>
      <c r="B88" s="673">
        <v>103.60547478507129</v>
      </c>
      <c r="C88" s="673">
        <v>100.34622185587691</v>
      </c>
      <c r="D88" s="673">
        <v>100.57975164945969</v>
      </c>
      <c r="E88" s="674">
        <v>103.4779690371472</v>
      </c>
      <c r="F88" s="674">
        <v>100.98481967688571</v>
      </c>
      <c r="G88" s="674">
        <v>100.74462248172151</v>
      </c>
      <c r="H88" s="29">
        <f t="shared" si="4"/>
        <v>-0.41181474628513115</v>
      </c>
    </row>
    <row r="89" spans="1:8" x14ac:dyDescent="0.3">
      <c r="A89" s="203">
        <v>42461</v>
      </c>
      <c r="B89" s="673">
        <v>100.8975426983217</v>
      </c>
      <c r="C89" s="673">
        <v>100.7611712174801</v>
      </c>
      <c r="D89" s="673">
        <v>100.28277939241011</v>
      </c>
      <c r="E89" s="674">
        <v>102.3080945403529</v>
      </c>
      <c r="F89" s="674">
        <v>100.62684906592099</v>
      </c>
      <c r="G89" s="674">
        <v>100.4752335168902</v>
      </c>
      <c r="H89" s="29">
        <f t="shared" si="4"/>
        <v>1.7890491926037839</v>
      </c>
    </row>
    <row r="90" spans="1:8" x14ac:dyDescent="0.3">
      <c r="A90" s="203">
        <v>42430</v>
      </c>
      <c r="B90" s="673">
        <v>99.799242637381667</v>
      </c>
      <c r="C90" s="673">
        <v>98.990188057284286</v>
      </c>
      <c r="D90" s="673">
        <v>99.954851501369035</v>
      </c>
      <c r="E90" s="674">
        <v>103.9445604312768</v>
      </c>
      <c r="F90" s="674">
        <v>99.109675895742484</v>
      </c>
      <c r="G90" s="674">
        <v>100.08915926276021</v>
      </c>
      <c r="H90" s="29">
        <f t="shared" si="4"/>
        <v>-1.9217809555612746</v>
      </c>
    </row>
    <row r="91" spans="1:8" x14ac:dyDescent="0.3">
      <c r="A91" s="203">
        <v>42401</v>
      </c>
      <c r="B91" s="673">
        <v>90.485160451414373</v>
      </c>
      <c r="C91" s="673">
        <v>100.9298384715085</v>
      </c>
      <c r="D91" s="673">
        <v>99.668764311946205</v>
      </c>
      <c r="E91" s="674">
        <v>100.4865386736243</v>
      </c>
      <c r="F91" s="674">
        <v>102.8212216074009</v>
      </c>
      <c r="G91" s="674">
        <v>99.697912548632758</v>
      </c>
      <c r="H91" s="29">
        <f t="shared" si="4"/>
        <v>1.5701896622693567</v>
      </c>
    </row>
    <row r="92" spans="1:8" x14ac:dyDescent="0.3">
      <c r="A92" s="203">
        <v>42370</v>
      </c>
      <c r="B92" s="673">
        <v>98.267604135059088</v>
      </c>
      <c r="C92" s="673">
        <v>99.369548099801648</v>
      </c>
      <c r="D92" s="673">
        <v>99.432553409952405</v>
      </c>
      <c r="E92" s="674">
        <v>96.508324405735351</v>
      </c>
      <c r="F92" s="674">
        <v>99.137560568658685</v>
      </c>
      <c r="G92" s="674">
        <v>99.348942146155039</v>
      </c>
      <c r="H92" s="29">
        <f t="shared" si="4"/>
        <v>3.4217792952475179E-2</v>
      </c>
    </row>
    <row r="93" spans="1:8" x14ac:dyDescent="0.3">
      <c r="A93" s="203">
        <v>42339</v>
      </c>
      <c r="B93" s="673">
        <v>98.861509474025539</v>
      </c>
      <c r="C93" s="673">
        <v>99.335557664351882</v>
      </c>
      <c r="D93" s="673">
        <v>99.27755685261242</v>
      </c>
      <c r="E93" s="674">
        <v>95.15374216819356</v>
      </c>
      <c r="F93" s="674">
        <v>99.76653793615921</v>
      </c>
      <c r="G93" s="674">
        <v>99.112773341651447</v>
      </c>
      <c r="H93" s="29">
        <f t="shared" si="4"/>
        <v>0.46049218304216311</v>
      </c>
    </row>
    <row r="94" spans="1:8" x14ac:dyDescent="0.3">
      <c r="A94" s="203">
        <v>42309</v>
      </c>
      <c r="B94" s="673">
        <v>98.412811708697461</v>
      </c>
      <c r="C94" s="673">
        <v>98.880221971597933</v>
      </c>
      <c r="D94" s="673">
        <v>99.201283672583713</v>
      </c>
      <c r="E94" s="674">
        <v>93.53800517845194</v>
      </c>
      <c r="F94" s="674">
        <v>98.561464153873928</v>
      </c>
      <c r="G94" s="674">
        <v>99.068933062172761</v>
      </c>
      <c r="H94" s="29">
        <f t="shared" si="4"/>
        <v>-0.64577724044742979</v>
      </c>
    </row>
    <row r="95" spans="1:8" x14ac:dyDescent="0.3">
      <c r="A95" s="203">
        <v>42278</v>
      </c>
      <c r="B95" s="673">
        <v>100.5541431057723</v>
      </c>
      <c r="C95" s="673">
        <v>99.522918327183973</v>
      </c>
      <c r="D95" s="673">
        <v>99.212915286307151</v>
      </c>
      <c r="E95" s="674">
        <v>101.41975086458019</v>
      </c>
      <c r="F95" s="674">
        <v>99.001420894384808</v>
      </c>
      <c r="G95" s="674">
        <v>99.174837868595432</v>
      </c>
      <c r="H95" s="29">
        <f t="shared" si="4"/>
        <v>0.36127951514031054</v>
      </c>
    </row>
    <row r="96" spans="1:8" x14ac:dyDescent="0.3">
      <c r="A96" s="203">
        <v>42248</v>
      </c>
      <c r="B96" s="673">
        <v>99.946839219631528</v>
      </c>
      <c r="C96" s="673">
        <v>99.164656736137104</v>
      </c>
      <c r="D96" s="673">
        <v>99.320518836788125</v>
      </c>
      <c r="E96" s="674">
        <v>100.0441162961923</v>
      </c>
      <c r="F96" s="674">
        <v>99.061187851940531</v>
      </c>
      <c r="G96" s="674">
        <v>99.305773548765487</v>
      </c>
      <c r="H96" s="29">
        <f t="shared" si="4"/>
        <v>3.685632358005364E-2</v>
      </c>
    </row>
    <row r="97" spans="1:8" x14ac:dyDescent="0.3">
      <c r="A97" s="203">
        <v>42217</v>
      </c>
      <c r="B97" s="673">
        <v>102.60235515423091</v>
      </c>
      <c r="C97" s="673">
        <v>99.128121754824321</v>
      </c>
      <c r="D97" s="673">
        <v>99.50484214297137</v>
      </c>
      <c r="E97" s="674">
        <v>101.1591841663146</v>
      </c>
      <c r="F97" s="674">
        <v>99.139121435256158</v>
      </c>
      <c r="G97" s="674">
        <v>99.385309559211365</v>
      </c>
      <c r="H97" s="29">
        <f t="shared" si="4"/>
        <v>-1.1772859300488818</v>
      </c>
    </row>
    <row r="98" spans="1:8" x14ac:dyDescent="0.3">
      <c r="A98" s="203">
        <v>42186</v>
      </c>
      <c r="B98" s="673">
        <v>103.55790350642199</v>
      </c>
      <c r="C98" s="673">
        <v>100.30904604042451</v>
      </c>
      <c r="D98" s="673">
        <v>99.794130140347207</v>
      </c>
      <c r="E98" s="674">
        <v>104.42408901195989</v>
      </c>
      <c r="F98" s="674">
        <v>100.69164935408151</v>
      </c>
      <c r="G98" s="674">
        <v>99.486597342427288</v>
      </c>
      <c r="H98" s="29">
        <f t="shared" si="4"/>
        <v>0.33993828909946444</v>
      </c>
    </row>
    <row r="99" spans="1:8" x14ac:dyDescent="0.3">
      <c r="A99" s="203">
        <v>42156</v>
      </c>
      <c r="B99" s="673">
        <v>102.23904598130549</v>
      </c>
      <c r="C99" s="673">
        <v>99.969212410131306</v>
      </c>
      <c r="D99" s="673">
        <v>100.12604853150469</v>
      </c>
      <c r="E99" s="674">
        <v>101.4459486673509</v>
      </c>
      <c r="F99" s="674">
        <v>100.42356759760921</v>
      </c>
      <c r="G99" s="674">
        <v>99.674928108327109</v>
      </c>
      <c r="H99" s="29">
        <f t="shared" si="4"/>
        <v>-0.33644874672046399</v>
      </c>
    </row>
    <row r="100" spans="1:8" x14ac:dyDescent="0.3">
      <c r="A100" s="203">
        <v>42125</v>
      </c>
      <c r="B100" s="673">
        <v>103.1221975910172</v>
      </c>
      <c r="C100" s="673">
        <v>100.30669302167949</v>
      </c>
      <c r="D100" s="673">
        <v>100.432702922308</v>
      </c>
      <c r="E100" s="674">
        <v>100.8441342710409</v>
      </c>
      <c r="F100" s="674">
        <v>98.426248213701257</v>
      </c>
      <c r="G100" s="674">
        <v>99.961785065628405</v>
      </c>
      <c r="H100" s="29">
        <f t="shared" si="4"/>
        <v>-0.2780223030917881</v>
      </c>
    </row>
    <row r="101" spans="1:8" x14ac:dyDescent="0.3">
      <c r="A101" s="203">
        <v>42095</v>
      </c>
      <c r="B101" s="673">
        <v>100.8758255288778</v>
      </c>
      <c r="C101" s="673">
        <v>100.5863454960234</v>
      </c>
      <c r="D101" s="673">
        <v>100.6469260935376</v>
      </c>
      <c r="E101" s="674">
        <v>99.806983547206514</v>
      </c>
      <c r="F101" s="674">
        <v>98.349640581417489</v>
      </c>
      <c r="G101" s="674">
        <v>100.38579905537171</v>
      </c>
      <c r="H101" s="29">
        <f t="shared" si="4"/>
        <v>-0.42977814308066797</v>
      </c>
    </row>
    <row r="102" spans="1:8" x14ac:dyDescent="0.3">
      <c r="A102" s="203">
        <v>42064</v>
      </c>
      <c r="B102" s="673">
        <v>101.6005432743269</v>
      </c>
      <c r="C102" s="673">
        <v>101.0205095661675</v>
      </c>
      <c r="D102" s="673">
        <v>100.7772523561584</v>
      </c>
      <c r="E102" s="674">
        <v>105.947031090877</v>
      </c>
      <c r="F102" s="674">
        <v>102.04964347322409</v>
      </c>
      <c r="G102" s="674">
        <v>100.9280461803323</v>
      </c>
      <c r="H102" s="29">
        <f t="shared" si="4"/>
        <v>-0.8635698264441487</v>
      </c>
    </row>
    <row r="103" spans="1:8" x14ac:dyDescent="0.3">
      <c r="A103" s="203">
        <v>42036</v>
      </c>
      <c r="B103" s="673">
        <v>89.188255806741537</v>
      </c>
      <c r="C103" s="673">
        <v>101.9004914634441</v>
      </c>
      <c r="D103" s="673">
        <v>100.8287390956837</v>
      </c>
      <c r="E103" s="674">
        <v>97.546886459011915</v>
      </c>
      <c r="F103" s="674">
        <v>102.9333905911364</v>
      </c>
      <c r="G103" s="674">
        <v>101.4900054586118</v>
      </c>
      <c r="H103" s="29">
        <f t="shared" ref="H103:H166" si="5">C103/C104*100-100</f>
        <v>2.0267745444947423</v>
      </c>
    </row>
    <row r="104" spans="1:8" x14ac:dyDescent="0.3">
      <c r="A104" s="203">
        <v>42005</v>
      </c>
      <c r="B104" s="673">
        <v>99.038569648951309</v>
      </c>
      <c r="C104" s="673">
        <v>99.876225548034384</v>
      </c>
      <c r="D104" s="673">
        <v>100.87708406919749</v>
      </c>
      <c r="E104" s="674">
        <v>98.670128278820286</v>
      </c>
      <c r="F104" s="674">
        <v>101.5961279172154</v>
      </c>
      <c r="G104" s="674">
        <v>102.0252114089047</v>
      </c>
      <c r="H104" s="29">
        <f t="shared" si="5"/>
        <v>-0.35426102965362816</v>
      </c>
    </row>
    <row r="105" spans="1:8" x14ac:dyDescent="0.3">
      <c r="A105" s="203">
        <v>41974</v>
      </c>
      <c r="B105" s="673">
        <v>100.27979526230619</v>
      </c>
      <c r="C105" s="673">
        <v>100.231306004722</v>
      </c>
      <c r="D105" s="673">
        <v>100.9390576742571</v>
      </c>
      <c r="E105" s="674">
        <v>96.026649428192286</v>
      </c>
      <c r="F105" s="674">
        <v>101.3396120920325</v>
      </c>
      <c r="G105" s="674">
        <v>102.50045841084579</v>
      </c>
      <c r="H105" s="29">
        <f t="shared" si="5"/>
        <v>-1.0033660933727901</v>
      </c>
    </row>
    <row r="106" spans="1:8" x14ac:dyDescent="0.3">
      <c r="A106" s="203">
        <v>41944</v>
      </c>
      <c r="B106" s="673">
        <v>100.4618403720151</v>
      </c>
      <c r="C106" s="673">
        <v>101.2471859389273</v>
      </c>
      <c r="D106" s="673">
        <v>100.9842731231751</v>
      </c>
      <c r="E106" s="674">
        <v>100.1306778353137</v>
      </c>
      <c r="F106" s="674">
        <v>105.9209105989501</v>
      </c>
      <c r="G106" s="674">
        <v>102.81502989138779</v>
      </c>
      <c r="H106" s="29">
        <f t="shared" si="5"/>
        <v>-1.0343582516150889</v>
      </c>
    </row>
    <row r="107" spans="1:8" x14ac:dyDescent="0.3">
      <c r="A107" s="203">
        <v>41913</v>
      </c>
      <c r="B107" s="673">
        <v>103.08910904948701</v>
      </c>
      <c r="C107" s="673">
        <v>102.305390184144</v>
      </c>
      <c r="D107" s="673">
        <v>100.9745889352519</v>
      </c>
      <c r="E107" s="674">
        <v>103.8289490278035</v>
      </c>
      <c r="F107" s="674">
        <v>101.3599363257363</v>
      </c>
      <c r="G107" s="674">
        <v>102.9455509739047</v>
      </c>
      <c r="H107" s="29">
        <f t="shared" si="5"/>
        <v>1.7073245363285992</v>
      </c>
    </row>
    <row r="108" spans="1:8" x14ac:dyDescent="0.3">
      <c r="A108" s="203">
        <v>41883</v>
      </c>
      <c r="B108" s="673">
        <v>101.8876519749693</v>
      </c>
      <c r="C108" s="673">
        <v>100.5880261333605</v>
      </c>
      <c r="D108" s="673">
        <v>100.86201310959331</v>
      </c>
      <c r="E108" s="674">
        <v>104.76224942684961</v>
      </c>
      <c r="F108" s="674">
        <v>103.4319340016787</v>
      </c>
      <c r="G108" s="674">
        <v>102.908479922209</v>
      </c>
      <c r="H108" s="29">
        <f t="shared" si="5"/>
        <v>-0.63915437102468786</v>
      </c>
    </row>
    <row r="109" spans="1:8" x14ac:dyDescent="0.3">
      <c r="A109" s="203">
        <v>41852</v>
      </c>
      <c r="B109" s="673">
        <v>103.80319905173511</v>
      </c>
      <c r="C109" s="673">
        <v>101.23507453727559</v>
      </c>
      <c r="D109" s="673">
        <v>100.6189748482774</v>
      </c>
      <c r="E109" s="674">
        <v>106.766748872523</v>
      </c>
      <c r="F109" s="674">
        <v>104.0225458872651</v>
      </c>
      <c r="G109" s="674">
        <v>102.7207864023856</v>
      </c>
      <c r="H109" s="29">
        <f t="shared" si="5"/>
        <v>1.5345344393876417</v>
      </c>
    </row>
    <row r="110" spans="1:8" x14ac:dyDescent="0.3">
      <c r="A110" s="203">
        <v>41821</v>
      </c>
      <c r="B110" s="673">
        <v>103.4685734130032</v>
      </c>
      <c r="C110" s="673">
        <v>99.705065962270382</v>
      </c>
      <c r="D110" s="673">
        <v>100.2318037631439</v>
      </c>
      <c r="E110" s="674">
        <v>106.900384129081</v>
      </c>
      <c r="F110" s="674">
        <v>102.29448759200839</v>
      </c>
      <c r="G110" s="674">
        <v>102.3281536407284</v>
      </c>
      <c r="H110" s="29">
        <f t="shared" si="5"/>
        <v>-5.350620469648959E-2</v>
      </c>
    </row>
    <row r="111" spans="1:8" x14ac:dyDescent="0.3">
      <c r="A111" s="203">
        <v>41791</v>
      </c>
      <c r="B111" s="673">
        <v>101.476972841308</v>
      </c>
      <c r="C111" s="673">
        <v>99.758442918940631</v>
      </c>
      <c r="D111" s="673">
        <v>99.774125348451292</v>
      </c>
      <c r="E111" s="674">
        <v>100.39021543919429</v>
      </c>
      <c r="F111" s="674">
        <v>99.786430508142999</v>
      </c>
      <c r="G111" s="674">
        <v>101.81470804724449</v>
      </c>
      <c r="H111" s="29">
        <f t="shared" si="5"/>
        <v>0.66026066668129602</v>
      </c>
    </row>
    <row r="112" spans="1:8" x14ac:dyDescent="0.3">
      <c r="A112" s="203">
        <v>41760</v>
      </c>
      <c r="B112" s="673">
        <v>102.4653871159223</v>
      </c>
      <c r="C112" s="673">
        <v>99.104097543789521</v>
      </c>
      <c r="D112" s="673">
        <v>99.317183284794666</v>
      </c>
      <c r="E112" s="674">
        <v>104.2488195368571</v>
      </c>
      <c r="F112" s="674">
        <v>101.0018165195149</v>
      </c>
      <c r="G112" s="674">
        <v>101.2535431390821</v>
      </c>
      <c r="H112" s="29">
        <f t="shared" si="5"/>
        <v>-0.97423092468245898</v>
      </c>
    </row>
    <row r="113" spans="1:8" x14ac:dyDescent="0.3">
      <c r="A113" s="203">
        <v>41730</v>
      </c>
      <c r="B113" s="673">
        <v>100.4871800102062</v>
      </c>
      <c r="C113" s="673">
        <v>100.07909907613281</v>
      </c>
      <c r="D113" s="673">
        <v>98.880520696349834</v>
      </c>
      <c r="E113" s="674">
        <v>102.9260804198548</v>
      </c>
      <c r="F113" s="674">
        <v>101.0358743167625</v>
      </c>
      <c r="G113" s="674">
        <v>100.6737743972416</v>
      </c>
      <c r="H113" s="29">
        <f t="shared" si="5"/>
        <v>1.6501448872109847</v>
      </c>
    </row>
    <row r="114" spans="1:8" x14ac:dyDescent="0.3">
      <c r="A114" s="203">
        <v>41699</v>
      </c>
      <c r="B114" s="673">
        <v>99.116383636874389</v>
      </c>
      <c r="C114" s="673">
        <v>98.454457873305174</v>
      </c>
      <c r="D114" s="673">
        <v>98.420572284179002</v>
      </c>
      <c r="E114" s="674">
        <v>103.7045168153165</v>
      </c>
      <c r="F114" s="674">
        <v>101.3626554121051</v>
      </c>
      <c r="G114" s="674">
        <v>100.04600847866411</v>
      </c>
      <c r="H114" s="29">
        <f t="shared" si="5"/>
        <v>2.2366735367818791</v>
      </c>
    </row>
    <row r="115" spans="1:8" x14ac:dyDescent="0.3">
      <c r="A115" s="203">
        <v>41671</v>
      </c>
      <c r="B115" s="673">
        <v>83.743591701117765</v>
      </c>
      <c r="C115" s="673">
        <v>96.30052941607498</v>
      </c>
      <c r="D115" s="673">
        <v>97.918871844931004</v>
      </c>
      <c r="E115" s="674">
        <v>93.627271765670898</v>
      </c>
      <c r="F115" s="674">
        <v>98.641656971101156</v>
      </c>
      <c r="G115" s="674">
        <v>99.442223750974307</v>
      </c>
      <c r="H115" s="29">
        <f t="shared" si="5"/>
        <v>-1.6538578536986535</v>
      </c>
    </row>
    <row r="116" spans="1:8" x14ac:dyDescent="0.3">
      <c r="A116" s="203">
        <v>41640</v>
      </c>
      <c r="B116" s="673">
        <v>96.783081862126508</v>
      </c>
      <c r="C116" s="673">
        <v>97.919986808243806</v>
      </c>
      <c r="D116" s="673">
        <v>97.415967596670981</v>
      </c>
      <c r="E116" s="674">
        <v>95.824976331441704</v>
      </c>
      <c r="F116" s="674">
        <v>99.056632530979101</v>
      </c>
      <c r="G116" s="674">
        <v>98.839103018662271</v>
      </c>
      <c r="H116" s="29">
        <f t="shared" si="5"/>
        <v>1.6736739857434486</v>
      </c>
    </row>
    <row r="117" spans="1:8" x14ac:dyDescent="0.3">
      <c r="A117" s="203">
        <v>41609</v>
      </c>
      <c r="B117" s="673">
        <v>95.547363652746867</v>
      </c>
      <c r="C117" s="673">
        <v>96.308103139829498</v>
      </c>
      <c r="D117" s="673">
        <v>96.940930018366259</v>
      </c>
      <c r="E117" s="674">
        <v>91.626241838209552</v>
      </c>
      <c r="F117" s="674">
        <v>97.132420476556845</v>
      </c>
      <c r="G117" s="674">
        <v>98.25514470730667</v>
      </c>
      <c r="H117" s="29">
        <f t="shared" si="5"/>
        <v>-0.50814851605483113</v>
      </c>
    </row>
    <row r="118" spans="1:8" x14ac:dyDescent="0.3">
      <c r="A118" s="203">
        <v>41579</v>
      </c>
      <c r="B118" s="673">
        <v>96.129238603395677</v>
      </c>
      <c r="C118" s="673">
        <v>96.7999908569101</v>
      </c>
      <c r="D118" s="673">
        <v>96.542102457056117</v>
      </c>
      <c r="E118" s="674">
        <v>96.451753617260636</v>
      </c>
      <c r="F118" s="674">
        <v>101.8652188019414</v>
      </c>
      <c r="G118" s="674">
        <v>97.821780919924933</v>
      </c>
      <c r="H118" s="29">
        <f t="shared" si="5"/>
        <v>0.97724578497677328</v>
      </c>
    </row>
    <row r="119" spans="1:8" x14ac:dyDescent="0.3">
      <c r="A119" s="203">
        <v>41548</v>
      </c>
      <c r="B119" s="673">
        <v>97.060927967345918</v>
      </c>
      <c r="C119" s="673">
        <v>95.863172048718965</v>
      </c>
      <c r="D119" s="673">
        <v>96.233048053362808</v>
      </c>
      <c r="E119" s="674">
        <v>100.5185288076474</v>
      </c>
      <c r="F119" s="674">
        <v>97.481925499805698</v>
      </c>
      <c r="G119" s="674">
        <v>97.577112546385948</v>
      </c>
      <c r="H119" s="29">
        <f t="shared" si="5"/>
        <v>-0.2565820432283914</v>
      </c>
    </row>
    <row r="120" spans="1:8" x14ac:dyDescent="0.3">
      <c r="A120" s="203">
        <v>41518</v>
      </c>
      <c r="B120" s="673">
        <v>96.934740718797215</v>
      </c>
      <c r="C120" s="673">
        <v>96.109772466656068</v>
      </c>
      <c r="D120" s="673">
        <v>95.981720008676263</v>
      </c>
      <c r="E120" s="674">
        <v>98.817494594742996</v>
      </c>
      <c r="F120" s="674">
        <v>98.100697820406552</v>
      </c>
      <c r="G120" s="674">
        <v>97.487118903644742</v>
      </c>
      <c r="H120" s="29">
        <f t="shared" si="5"/>
        <v>-4.8689888472992493E-2</v>
      </c>
    </row>
    <row r="121" spans="1:8" x14ac:dyDescent="0.3">
      <c r="A121" s="203">
        <v>41487</v>
      </c>
      <c r="B121" s="673">
        <v>99.297536008815001</v>
      </c>
      <c r="C121" s="673">
        <v>96.156591003575144</v>
      </c>
      <c r="D121" s="673">
        <v>95.757917306334633</v>
      </c>
      <c r="E121" s="674">
        <v>99.891310481377758</v>
      </c>
      <c r="F121" s="674">
        <v>96.780869167247545</v>
      </c>
      <c r="G121" s="674">
        <v>97.441461322323875</v>
      </c>
      <c r="H121" s="29">
        <f t="shared" si="5"/>
        <v>0.87799840343060964</v>
      </c>
    </row>
    <row r="122" spans="1:8" x14ac:dyDescent="0.3">
      <c r="A122" s="203">
        <v>41456</v>
      </c>
      <c r="B122" s="673">
        <v>99.924278854072455</v>
      </c>
      <c r="C122" s="673">
        <v>95.319685685104844</v>
      </c>
      <c r="D122" s="673">
        <v>95.520893043518868</v>
      </c>
      <c r="E122" s="674">
        <v>101.36344470037589</v>
      </c>
      <c r="F122" s="674">
        <v>97.051483665132423</v>
      </c>
      <c r="G122" s="674">
        <v>97.374382297264944</v>
      </c>
      <c r="H122" s="29">
        <f t="shared" si="5"/>
        <v>0.15968514539640921</v>
      </c>
    </row>
    <row r="123" spans="1:8" x14ac:dyDescent="0.3">
      <c r="A123" s="203">
        <v>41426</v>
      </c>
      <c r="B123" s="673">
        <v>96.629963573277905</v>
      </c>
      <c r="C123" s="673">
        <v>95.167716977878271</v>
      </c>
      <c r="D123" s="673">
        <v>95.261780648704956</v>
      </c>
      <c r="E123" s="674">
        <v>98.681477719751271</v>
      </c>
      <c r="F123" s="674">
        <v>97.92585321988679</v>
      </c>
      <c r="G123" s="674">
        <v>97.254152657655212</v>
      </c>
      <c r="H123" s="29">
        <f t="shared" si="5"/>
        <v>-0.15658351453686237</v>
      </c>
    </row>
    <row r="124" spans="1:8" x14ac:dyDescent="0.3">
      <c r="A124" s="203">
        <v>41395</v>
      </c>
      <c r="B124" s="673">
        <v>98.51444196426074</v>
      </c>
      <c r="C124" s="673">
        <v>95.316967635752292</v>
      </c>
      <c r="D124" s="673">
        <v>95.015260904761448</v>
      </c>
      <c r="E124" s="674">
        <v>100.4267335885112</v>
      </c>
      <c r="F124" s="674">
        <v>96.714251415787885</v>
      </c>
      <c r="G124" s="674">
        <v>97.084948592140364</v>
      </c>
      <c r="H124" s="29">
        <f t="shared" si="5"/>
        <v>1.0013130736499676</v>
      </c>
    </row>
    <row r="125" spans="1:8" x14ac:dyDescent="0.3">
      <c r="A125" s="203">
        <v>41365</v>
      </c>
      <c r="B125" s="673">
        <v>95.059895427054286</v>
      </c>
      <c r="C125" s="673">
        <v>94.372008377997361</v>
      </c>
      <c r="D125" s="673">
        <v>94.843229501573006</v>
      </c>
      <c r="E125" s="674">
        <v>99.146628381741976</v>
      </c>
      <c r="F125" s="674">
        <v>97.778874508605867</v>
      </c>
      <c r="G125" s="674">
        <v>96.879965766285238</v>
      </c>
      <c r="H125" s="29">
        <f t="shared" si="5"/>
        <v>-0.69555316044188942</v>
      </c>
    </row>
    <row r="126" spans="1:8" x14ac:dyDescent="0.3">
      <c r="A126" s="203">
        <v>41334</v>
      </c>
      <c r="B126" s="673">
        <v>94.401371117242277</v>
      </c>
      <c r="C126" s="673">
        <v>95.033013506907821</v>
      </c>
      <c r="D126" s="673">
        <v>94.720069246687984</v>
      </c>
      <c r="E126" s="674">
        <v>97.51824823241401</v>
      </c>
      <c r="F126" s="674">
        <v>95.694875870303548</v>
      </c>
      <c r="G126" s="674">
        <v>96.630096536573788</v>
      </c>
      <c r="H126" s="29">
        <f t="shared" si="5"/>
        <v>1.0627454327711234</v>
      </c>
    </row>
    <row r="127" spans="1:8" x14ac:dyDescent="0.3">
      <c r="A127" s="203">
        <v>41306</v>
      </c>
      <c r="B127" s="673">
        <v>81.662416009479529</v>
      </c>
      <c r="C127" s="673">
        <v>94.033674921413649</v>
      </c>
      <c r="D127" s="673">
        <v>94.634492645595358</v>
      </c>
      <c r="E127" s="674">
        <v>95.438066245402794</v>
      </c>
      <c r="F127" s="674">
        <v>100.5856879210052</v>
      </c>
      <c r="G127" s="674">
        <v>96.41204689130376</v>
      </c>
      <c r="H127" s="29">
        <f t="shared" si="5"/>
        <v>-1.0018345819630952</v>
      </c>
    </row>
    <row r="128" spans="1:8" x14ac:dyDescent="0.3">
      <c r="A128" s="203">
        <v>41275</v>
      </c>
      <c r="B128" s="673">
        <v>94.107968932907468</v>
      </c>
      <c r="C128" s="673">
        <v>94.985270206109533</v>
      </c>
      <c r="D128" s="673">
        <v>94.509932503126421</v>
      </c>
      <c r="E128" s="674">
        <v>92.570097805375369</v>
      </c>
      <c r="F128" s="674">
        <v>95.631439973254345</v>
      </c>
      <c r="G128" s="674">
        <v>96.233544692866587</v>
      </c>
      <c r="H128" s="29">
        <f t="shared" si="5"/>
        <v>0.36570018717870312</v>
      </c>
    </row>
    <row r="129" spans="1:8" x14ac:dyDescent="0.3">
      <c r="A129" s="203">
        <v>41244</v>
      </c>
      <c r="B129" s="673">
        <v>94.251781718462496</v>
      </c>
      <c r="C129" s="673">
        <v>94.639174567571558</v>
      </c>
      <c r="D129" s="673">
        <v>94.274259438921618</v>
      </c>
      <c r="E129" s="674">
        <v>91.078146168793083</v>
      </c>
      <c r="F129" s="674">
        <v>97.080283457328306</v>
      </c>
      <c r="G129" s="674">
        <v>96.143414638955235</v>
      </c>
      <c r="H129" s="29">
        <f t="shared" si="5"/>
        <v>0.81688120132452013</v>
      </c>
    </row>
    <row r="130" spans="1:8" x14ac:dyDescent="0.3">
      <c r="A130" s="203">
        <v>41214</v>
      </c>
      <c r="B130" s="673">
        <v>92.704320374276321</v>
      </c>
      <c r="C130" s="673">
        <v>93.872348995386488</v>
      </c>
      <c r="D130" s="673">
        <v>93.926626559003935</v>
      </c>
      <c r="E130" s="674">
        <v>90.341108770302526</v>
      </c>
      <c r="F130" s="674">
        <v>95.368714465061018</v>
      </c>
      <c r="G130" s="674">
        <v>96.163840236794812</v>
      </c>
      <c r="H130" s="29">
        <f t="shared" si="5"/>
        <v>0.59059098830367418</v>
      </c>
    </row>
    <row r="131" spans="1:8" x14ac:dyDescent="0.3">
      <c r="A131" s="203">
        <v>41183</v>
      </c>
      <c r="B131" s="673">
        <v>95.297099733583096</v>
      </c>
      <c r="C131" s="673">
        <v>93.321202383930355</v>
      </c>
      <c r="D131" s="673">
        <v>93.542714631796571</v>
      </c>
      <c r="E131" s="674">
        <v>100.0949241561114</v>
      </c>
      <c r="F131" s="674">
        <v>96.753194843138985</v>
      </c>
      <c r="G131" s="674">
        <v>96.320450587879719</v>
      </c>
      <c r="H131" s="29">
        <f t="shared" si="5"/>
        <v>-3.7580322853897741</v>
      </c>
    </row>
    <row r="132" spans="1:8" x14ac:dyDescent="0.3">
      <c r="A132" s="203">
        <v>41153</v>
      </c>
      <c r="B132" s="673">
        <v>97.794537522112435</v>
      </c>
      <c r="C132" s="673">
        <v>96.965185355165517</v>
      </c>
      <c r="D132" s="673">
        <v>93.203533817715282</v>
      </c>
      <c r="E132" s="674">
        <v>97.621187073604233</v>
      </c>
      <c r="F132" s="674">
        <v>96.549458762345623</v>
      </c>
      <c r="G132" s="674">
        <v>96.624059524025057</v>
      </c>
      <c r="H132" s="29">
        <f t="shared" si="5"/>
        <v>5.0525699221212648</v>
      </c>
    </row>
    <row r="133" spans="1:8" x14ac:dyDescent="0.3">
      <c r="A133" s="203">
        <v>41122</v>
      </c>
      <c r="B133" s="673">
        <v>95.360986588886433</v>
      </c>
      <c r="C133" s="673">
        <v>92.301583318760137</v>
      </c>
      <c r="D133" s="673">
        <v>93.000149751923715</v>
      </c>
      <c r="E133" s="674">
        <v>99.094203373503703</v>
      </c>
      <c r="F133" s="674">
        <v>95.84619852741541</v>
      </c>
      <c r="G133" s="674">
        <v>96.966866104533253</v>
      </c>
      <c r="H133" s="29">
        <f t="shared" si="5"/>
        <v>-0.28873138156437506</v>
      </c>
    </row>
    <row r="134" spans="1:8" x14ac:dyDescent="0.3">
      <c r="A134" s="203">
        <v>41091</v>
      </c>
      <c r="B134" s="673">
        <v>96.608643019348477</v>
      </c>
      <c r="C134" s="673">
        <v>92.568858663276998</v>
      </c>
      <c r="D134" s="673">
        <v>92.927770777752301</v>
      </c>
      <c r="E134" s="674">
        <v>101.81998037222979</v>
      </c>
      <c r="F134" s="674">
        <v>97.852783168170035</v>
      </c>
      <c r="G134" s="674">
        <v>97.25343512684168</v>
      </c>
      <c r="H134" s="29">
        <f t="shared" si="5"/>
        <v>-0.73633372494367677</v>
      </c>
    </row>
    <row r="135" spans="1:8" x14ac:dyDescent="0.3">
      <c r="A135" s="203">
        <v>41061</v>
      </c>
      <c r="B135" s="673">
        <v>94.748657400689467</v>
      </c>
      <c r="C135" s="673">
        <v>93.255530585352119</v>
      </c>
      <c r="D135" s="673">
        <v>92.89222286637046</v>
      </c>
      <c r="E135" s="674">
        <v>99.254536278676596</v>
      </c>
      <c r="F135" s="674">
        <v>98.098496910744672</v>
      </c>
      <c r="G135" s="674">
        <v>97.383222779119805</v>
      </c>
      <c r="H135" s="29">
        <f t="shared" si="5"/>
        <v>-0.21209732599925246</v>
      </c>
    </row>
    <row r="136" spans="1:8" x14ac:dyDescent="0.3">
      <c r="A136" s="203">
        <v>41030</v>
      </c>
      <c r="B136" s="673">
        <v>96.903947970142681</v>
      </c>
      <c r="C136" s="673">
        <v>93.453743476311573</v>
      </c>
      <c r="D136" s="673">
        <v>92.808227732293332</v>
      </c>
      <c r="E136" s="674">
        <v>102.3449067166369</v>
      </c>
      <c r="F136" s="674">
        <v>97.818948625786476</v>
      </c>
      <c r="G136" s="674">
        <v>97.366819541768677</v>
      </c>
      <c r="H136" s="29">
        <f t="shared" si="5"/>
        <v>1.2171748849693529</v>
      </c>
    </row>
    <row r="137" spans="1:8" x14ac:dyDescent="0.3">
      <c r="A137" s="203">
        <v>41000</v>
      </c>
      <c r="B137" s="673">
        <v>92.259909867401163</v>
      </c>
      <c r="C137" s="673">
        <v>92.329926796039601</v>
      </c>
      <c r="D137" s="673">
        <v>92.614518495320823</v>
      </c>
      <c r="E137" s="674">
        <v>96.975974296946603</v>
      </c>
      <c r="F137" s="674">
        <v>96.853112815648998</v>
      </c>
      <c r="G137" s="674">
        <v>97.21011184539249</v>
      </c>
      <c r="H137" s="29">
        <f t="shared" si="5"/>
        <v>-0.3558794307100186</v>
      </c>
    </row>
    <row r="138" spans="1:8" x14ac:dyDescent="0.3">
      <c r="A138" s="203">
        <v>40969</v>
      </c>
      <c r="B138" s="673">
        <v>92.149572419279508</v>
      </c>
      <c r="C138" s="673">
        <v>92.659683550356306</v>
      </c>
      <c r="D138" s="673">
        <v>92.31956130743157</v>
      </c>
      <c r="E138" s="674">
        <v>97.553943106222903</v>
      </c>
      <c r="F138" s="674">
        <v>96.182142068256297</v>
      </c>
      <c r="G138" s="674">
        <v>97.078550723488775</v>
      </c>
      <c r="H138" s="29">
        <f t="shared" si="5"/>
        <v>1.2236869920182443</v>
      </c>
    </row>
    <row r="139" spans="1:8" x14ac:dyDescent="0.3">
      <c r="A139" s="203">
        <v>40940</v>
      </c>
      <c r="B139" s="673">
        <v>81.580553720422373</v>
      </c>
      <c r="C139" s="673">
        <v>91.539526274776733</v>
      </c>
      <c r="D139" s="673">
        <v>91.98688888222523</v>
      </c>
      <c r="E139" s="674">
        <v>95.119929066974265</v>
      </c>
      <c r="F139" s="674">
        <v>96.892725924345612</v>
      </c>
      <c r="G139" s="674">
        <v>97.012553959079767</v>
      </c>
      <c r="H139" s="29">
        <f t="shared" si="5"/>
        <v>0.45407849686378654</v>
      </c>
    </row>
    <row r="140" spans="1:8" x14ac:dyDescent="0.3">
      <c r="A140" s="203">
        <v>40909</v>
      </c>
      <c r="B140" s="673">
        <v>90.030561583579015</v>
      </c>
      <c r="C140" s="673">
        <v>91.125743866770563</v>
      </c>
      <c r="D140" s="673">
        <v>91.657927181601877</v>
      </c>
      <c r="E140" s="674">
        <v>97.715628535444566</v>
      </c>
      <c r="F140" s="674">
        <v>101.5157352935102</v>
      </c>
      <c r="G140" s="674">
        <v>97.097146819616214</v>
      </c>
      <c r="H140" s="29">
        <f t="shared" si="5"/>
        <v>-1.5013268378237541</v>
      </c>
    </row>
    <row r="141" spans="1:8" x14ac:dyDescent="0.3">
      <c r="A141" s="203">
        <v>40878</v>
      </c>
      <c r="B141" s="673">
        <v>91.769709707847355</v>
      </c>
      <c r="C141" s="673">
        <v>92.514691763140519</v>
      </c>
      <c r="D141" s="673">
        <v>91.419787118260757</v>
      </c>
      <c r="E141" s="674">
        <v>92.330965673013139</v>
      </c>
      <c r="F141" s="674">
        <v>97.392038412415985</v>
      </c>
      <c r="G141" s="674">
        <v>97.320614878551424</v>
      </c>
      <c r="H141" s="29">
        <f t="shared" si="5"/>
        <v>2.7995745954470692</v>
      </c>
    </row>
    <row r="142" spans="1:8" x14ac:dyDescent="0.3">
      <c r="A142" s="203">
        <v>40848</v>
      </c>
      <c r="B142" s="673">
        <v>89.559277025836437</v>
      </c>
      <c r="C142" s="673">
        <v>89.995208761533092</v>
      </c>
      <c r="D142" s="673">
        <v>91.263071447802375</v>
      </c>
      <c r="E142" s="674">
        <v>92.398003821517491</v>
      </c>
      <c r="F142" s="674">
        <v>97.028714884022477</v>
      </c>
      <c r="G142" s="674">
        <v>97.514263315981836</v>
      </c>
      <c r="H142" s="29">
        <f t="shared" si="5"/>
        <v>-1.6302521398522174</v>
      </c>
    </row>
    <row r="143" spans="1:8" x14ac:dyDescent="0.3">
      <c r="A143" s="203">
        <v>40817</v>
      </c>
      <c r="B143" s="673">
        <v>93.29618402211149</v>
      </c>
      <c r="C143" s="673">
        <v>91.48667219263308</v>
      </c>
      <c r="D143" s="673">
        <v>91.116291101183648</v>
      </c>
      <c r="E143" s="674">
        <v>101.5689989530925</v>
      </c>
      <c r="F143" s="674">
        <v>98.563231278434728</v>
      </c>
      <c r="G143" s="674">
        <v>97.647443634598119</v>
      </c>
      <c r="H143" s="29">
        <f t="shared" si="5"/>
        <v>0.48542702505460511</v>
      </c>
    </row>
    <row r="144" spans="1:8" x14ac:dyDescent="0.3">
      <c r="A144" s="203">
        <v>40787</v>
      </c>
      <c r="B144" s="673">
        <v>91.760352692680641</v>
      </c>
      <c r="C144" s="673">
        <v>91.044716533694171</v>
      </c>
      <c r="D144" s="673">
        <v>90.969532331949011</v>
      </c>
      <c r="E144" s="674">
        <v>98.57859768395447</v>
      </c>
      <c r="F144" s="674">
        <v>96.661820505250589</v>
      </c>
      <c r="G144" s="674">
        <v>97.775242140543838</v>
      </c>
      <c r="H144" s="29">
        <f t="shared" si="5"/>
        <v>0.87323111062028147</v>
      </c>
    </row>
    <row r="145" spans="1:8" x14ac:dyDescent="0.3">
      <c r="A145" s="203">
        <v>40756</v>
      </c>
      <c r="B145" s="673">
        <v>94.475721385098652</v>
      </c>
      <c r="C145" s="673">
        <v>90.256568101652363</v>
      </c>
      <c r="D145" s="673">
        <v>90.799003639513359</v>
      </c>
      <c r="E145" s="674">
        <v>102.38018995269179</v>
      </c>
      <c r="F145" s="674">
        <v>98.776166711681682</v>
      </c>
      <c r="G145" s="674">
        <v>97.93498926371791</v>
      </c>
      <c r="H145" s="29">
        <f t="shared" si="5"/>
        <v>-1.0849523819782405</v>
      </c>
    </row>
    <row r="146" spans="1:8" x14ac:dyDescent="0.3">
      <c r="A146" s="203">
        <v>40725</v>
      </c>
      <c r="B146" s="673">
        <v>94.753127543500042</v>
      </c>
      <c r="C146" s="673">
        <v>91.246549716272014</v>
      </c>
      <c r="D146" s="673">
        <v>90.537908265674432</v>
      </c>
      <c r="E146" s="674">
        <v>100.81631931995091</v>
      </c>
      <c r="F146" s="674">
        <v>97.409356807042329</v>
      </c>
      <c r="G146" s="674">
        <v>98.118727841794083</v>
      </c>
      <c r="H146" s="29">
        <f t="shared" si="5"/>
        <v>1.5821336217332771</v>
      </c>
    </row>
    <row r="147" spans="1:8" x14ac:dyDescent="0.3">
      <c r="A147" s="203">
        <v>40695</v>
      </c>
      <c r="B147" s="673">
        <v>91.208660512021453</v>
      </c>
      <c r="C147" s="673">
        <v>89.825391988764068</v>
      </c>
      <c r="D147" s="673">
        <v>90.210961449465088</v>
      </c>
      <c r="E147" s="674">
        <v>98.387362544536813</v>
      </c>
      <c r="F147" s="674">
        <v>97.58925250341369</v>
      </c>
      <c r="G147" s="674">
        <v>98.247694059463484</v>
      </c>
      <c r="H147" s="29">
        <f t="shared" si="5"/>
        <v>2.9215854058236346E-2</v>
      </c>
    </row>
    <row r="148" spans="1:8" x14ac:dyDescent="0.3">
      <c r="A148" s="203">
        <v>40664</v>
      </c>
      <c r="B148" s="673">
        <v>92.914870668118439</v>
      </c>
      <c r="C148" s="673">
        <v>89.799156398285206</v>
      </c>
      <c r="D148" s="673">
        <v>89.783501870724862</v>
      </c>
      <c r="E148" s="674">
        <v>103.8060149243678</v>
      </c>
      <c r="F148" s="674">
        <v>99.599252846328483</v>
      </c>
      <c r="G148" s="674">
        <v>98.233327948105341</v>
      </c>
      <c r="H148" s="29">
        <f t="shared" si="5"/>
        <v>-0.21634706986168339</v>
      </c>
    </row>
    <row r="149" spans="1:8" x14ac:dyDescent="0.3">
      <c r="A149" s="203">
        <v>40634</v>
      </c>
      <c r="B149" s="673">
        <v>89.743248755393395</v>
      </c>
      <c r="C149" s="673">
        <v>89.993855467645005</v>
      </c>
      <c r="D149" s="673">
        <v>89.268515966531865</v>
      </c>
      <c r="E149" s="674">
        <v>98.290010215721949</v>
      </c>
      <c r="F149" s="674">
        <v>97.931594481061737</v>
      </c>
      <c r="G149" s="674">
        <v>97.977860522119826</v>
      </c>
      <c r="H149" s="29">
        <f t="shared" si="5"/>
        <v>2.3680698640384747</v>
      </c>
    </row>
    <row r="150" spans="1:8" x14ac:dyDescent="0.3">
      <c r="A150" s="203">
        <v>40603</v>
      </c>
      <c r="B150" s="673">
        <v>87.230176264566865</v>
      </c>
      <c r="C150" s="673">
        <v>87.912037012294505</v>
      </c>
      <c r="D150" s="673">
        <v>88.726019884967684</v>
      </c>
      <c r="E150" s="674">
        <v>97.964639973902152</v>
      </c>
      <c r="F150" s="674">
        <v>96.887251792485941</v>
      </c>
      <c r="G150" s="674">
        <v>97.38870533295767</v>
      </c>
      <c r="H150" s="29">
        <f t="shared" si="5"/>
        <v>1.7768414502476588</v>
      </c>
    </row>
    <row r="151" spans="1:8" x14ac:dyDescent="0.3">
      <c r="A151" s="203">
        <v>40575</v>
      </c>
      <c r="B151" s="673">
        <v>74.652870084079112</v>
      </c>
      <c r="C151" s="673">
        <v>86.377250226682662</v>
      </c>
      <c r="D151" s="673">
        <v>88.118715486926519</v>
      </c>
      <c r="E151" s="674">
        <v>92.068928839911948</v>
      </c>
      <c r="F151" s="674">
        <v>97.045509669537154</v>
      </c>
      <c r="G151" s="674">
        <v>96.510658225472639</v>
      </c>
      <c r="H151" s="29">
        <f t="shared" si="5"/>
        <v>-2.5509109627620035</v>
      </c>
    </row>
    <row r="152" spans="1:8" x14ac:dyDescent="0.3">
      <c r="A152" s="203">
        <v>40544</v>
      </c>
      <c r="B152" s="673">
        <v>87.649248544694089</v>
      </c>
      <c r="C152" s="673">
        <v>88.638335237464887</v>
      </c>
      <c r="D152" s="673">
        <v>87.497842943925392</v>
      </c>
      <c r="E152" s="674">
        <v>94.316118144249771</v>
      </c>
      <c r="F152" s="674">
        <v>98.643155529660689</v>
      </c>
      <c r="G152" s="674">
        <v>95.555858184742235</v>
      </c>
      <c r="H152" s="29">
        <f t="shared" si="5"/>
        <v>2.7336659457564849</v>
      </c>
    </row>
    <row r="153" spans="1:8" x14ac:dyDescent="0.3">
      <c r="A153" s="203">
        <v>40513</v>
      </c>
      <c r="B153" s="673">
        <v>85.533098255613567</v>
      </c>
      <c r="C153" s="673">
        <v>86.27973549027837</v>
      </c>
      <c r="D153" s="673">
        <v>86.941684239172972</v>
      </c>
      <c r="E153" s="674">
        <v>87.8073019784119</v>
      </c>
      <c r="F153" s="674">
        <v>92.233100122172289</v>
      </c>
      <c r="G153" s="674">
        <v>94.692670387201773</v>
      </c>
      <c r="H153" s="29">
        <f t="shared" si="5"/>
        <v>-1.0077878592575047</v>
      </c>
    </row>
    <row r="154" spans="1:8" x14ac:dyDescent="0.3">
      <c r="A154" s="203">
        <v>40483</v>
      </c>
      <c r="B154" s="673">
        <v>87.25411712589765</v>
      </c>
      <c r="C154" s="673">
        <v>87.158104283607557</v>
      </c>
      <c r="D154" s="673">
        <v>86.499031825465352</v>
      </c>
      <c r="E154" s="674">
        <v>88.914401717725141</v>
      </c>
      <c r="F154" s="674">
        <v>92.996832708301199</v>
      </c>
      <c r="G154" s="674">
        <v>94.053965599142217</v>
      </c>
      <c r="H154" s="29">
        <f t="shared" si="5"/>
        <v>2.0911655476717499</v>
      </c>
    </row>
    <row r="155" spans="1:8" x14ac:dyDescent="0.3">
      <c r="A155" s="203">
        <v>40452</v>
      </c>
      <c r="B155" s="673">
        <v>86.539756420461558</v>
      </c>
      <c r="C155" s="673">
        <v>85.372817340310249</v>
      </c>
      <c r="D155" s="673">
        <v>86.193116071377887</v>
      </c>
      <c r="E155" s="674">
        <v>96.825961738319762</v>
      </c>
      <c r="F155" s="674">
        <v>93.128095928333536</v>
      </c>
      <c r="G155" s="674">
        <v>93.642394515169087</v>
      </c>
      <c r="H155" s="29">
        <f t="shared" si="5"/>
        <v>0.11478791037724534</v>
      </c>
    </row>
    <row r="156" spans="1:8" x14ac:dyDescent="0.3">
      <c r="A156" s="203">
        <v>40422</v>
      </c>
      <c r="B156" s="673">
        <v>86.710640391016597</v>
      </c>
      <c r="C156" s="673">
        <v>85.274932027759959</v>
      </c>
      <c r="D156" s="673">
        <v>85.944084896087276</v>
      </c>
      <c r="E156" s="674">
        <v>96.131558250062227</v>
      </c>
      <c r="F156" s="674">
        <v>94.343698913858503</v>
      </c>
      <c r="G156" s="674">
        <v>93.296447401493594</v>
      </c>
      <c r="H156" s="29">
        <f t="shared" si="5"/>
        <v>-1.3983284932523361</v>
      </c>
    </row>
    <row r="157" spans="1:8" x14ac:dyDescent="0.3">
      <c r="A157" s="203">
        <v>40391</v>
      </c>
      <c r="B157" s="673">
        <v>90.037736590834285</v>
      </c>
      <c r="C157" s="673">
        <v>86.484266163707275</v>
      </c>
      <c r="D157" s="673">
        <v>85.617489514210988</v>
      </c>
      <c r="E157" s="674">
        <v>96.52158502195266</v>
      </c>
      <c r="F157" s="674">
        <v>93.302140966179223</v>
      </c>
      <c r="G157" s="674">
        <v>92.956033280160938</v>
      </c>
      <c r="H157" s="29">
        <f t="shared" si="5"/>
        <v>0.97071523009373095</v>
      </c>
    </row>
    <row r="158" spans="1:8" x14ac:dyDescent="0.3">
      <c r="A158" s="203">
        <v>40360</v>
      </c>
      <c r="B158" s="673">
        <v>89.531217646976984</v>
      </c>
      <c r="C158" s="673">
        <v>85.65282118347433</v>
      </c>
      <c r="D158" s="673">
        <v>85.164400620581603</v>
      </c>
      <c r="E158" s="674">
        <v>95.758320417994611</v>
      </c>
      <c r="F158" s="674">
        <v>92.426621010128457</v>
      </c>
      <c r="G158" s="674">
        <v>92.532844724308532</v>
      </c>
      <c r="H158" s="29">
        <f t="shared" si="5"/>
        <v>1.0674341192168413</v>
      </c>
    </row>
    <row r="159" spans="1:8" x14ac:dyDescent="0.3">
      <c r="A159" s="203">
        <v>40330</v>
      </c>
      <c r="B159" s="673">
        <v>86.037648507017224</v>
      </c>
      <c r="C159" s="673">
        <v>84.748190087066249</v>
      </c>
      <c r="D159" s="673">
        <v>84.535721732988861</v>
      </c>
      <c r="E159" s="674">
        <v>92.457485476966738</v>
      </c>
      <c r="F159" s="674">
        <v>91.461991672343132</v>
      </c>
      <c r="G159" s="674">
        <v>91.92108630348163</v>
      </c>
      <c r="H159" s="29">
        <f t="shared" si="5"/>
        <v>1.656717760878351</v>
      </c>
    </row>
    <row r="160" spans="1:8" x14ac:dyDescent="0.3">
      <c r="A160" s="203">
        <v>40299</v>
      </c>
      <c r="B160" s="673">
        <v>86.428717202824572</v>
      </c>
      <c r="C160" s="673">
        <v>83.367033634132156</v>
      </c>
      <c r="D160" s="673">
        <v>83.752514836853308</v>
      </c>
      <c r="E160" s="674">
        <v>94.5086764050195</v>
      </c>
      <c r="F160" s="674">
        <v>91.61261020955159</v>
      </c>
      <c r="G160" s="674">
        <v>91.162248224407108</v>
      </c>
      <c r="H160" s="29">
        <f t="shared" si="5"/>
        <v>1.0346215476174194</v>
      </c>
    </row>
    <row r="161" spans="1:8" x14ac:dyDescent="0.3">
      <c r="A161" s="203">
        <v>40269</v>
      </c>
      <c r="B161" s="673">
        <v>81.728547548502419</v>
      </c>
      <c r="C161" s="673">
        <v>82.513332912165595</v>
      </c>
      <c r="D161" s="673">
        <v>82.88471474253808</v>
      </c>
      <c r="E161" s="674">
        <v>89.712655530770974</v>
      </c>
      <c r="F161" s="674">
        <v>89.516707347567049</v>
      </c>
      <c r="G161" s="674">
        <v>90.373983400030042</v>
      </c>
      <c r="H161" s="29">
        <f t="shared" si="5"/>
        <v>1.3096589265736469</v>
      </c>
    </row>
    <row r="162" spans="1:8" x14ac:dyDescent="0.3">
      <c r="A162" s="203">
        <v>40238</v>
      </c>
      <c r="B162" s="673">
        <v>81.176630677700686</v>
      </c>
      <c r="C162" s="673">
        <v>81.446659466072148</v>
      </c>
      <c r="D162" s="673">
        <v>81.9593713845385</v>
      </c>
      <c r="E162" s="674">
        <v>91.014224706140254</v>
      </c>
      <c r="F162" s="674">
        <v>90.670474572951875</v>
      </c>
      <c r="G162" s="674">
        <v>89.64634206422862</v>
      </c>
      <c r="H162" s="29">
        <f t="shared" si="5"/>
        <v>-0.51506502523736231</v>
      </c>
    </row>
    <row r="163" spans="1:8" x14ac:dyDescent="0.3">
      <c r="A163" s="203">
        <v>40210</v>
      </c>
      <c r="B163" s="673">
        <v>70.600503634239843</v>
      </c>
      <c r="C163" s="673">
        <v>81.868334624467067</v>
      </c>
      <c r="D163" s="673">
        <v>81.044088232478131</v>
      </c>
      <c r="E163" s="674">
        <v>82.008031689638457</v>
      </c>
      <c r="F163" s="674">
        <v>86.318006915364307</v>
      </c>
      <c r="G163" s="674">
        <v>88.921128810827511</v>
      </c>
      <c r="H163" s="29">
        <f t="shared" si="5"/>
        <v>2.1476092838516081</v>
      </c>
    </row>
    <row r="164" spans="1:8" x14ac:dyDescent="0.3">
      <c r="A164" s="203">
        <v>40179</v>
      </c>
      <c r="B164" s="673">
        <v>77.959335165790066</v>
      </c>
      <c r="C164" s="673">
        <v>80.147088315075763</v>
      </c>
      <c r="D164" s="673">
        <v>80.065927027785818</v>
      </c>
      <c r="E164" s="674">
        <v>83.913679268964671</v>
      </c>
      <c r="F164" s="674">
        <v>87.382507153655325</v>
      </c>
      <c r="G164" s="674">
        <v>88.061232178668064</v>
      </c>
      <c r="H164" s="29">
        <f t="shared" si="5"/>
        <v>1.5777902991717383</v>
      </c>
    </row>
    <row r="165" spans="1:8" x14ac:dyDescent="0.3">
      <c r="A165" s="203">
        <v>40148</v>
      </c>
      <c r="B165" s="673">
        <v>78.612776219304976</v>
      </c>
      <c r="C165" s="673">
        <v>78.902177414002367</v>
      </c>
      <c r="D165" s="673">
        <v>78.918284506475914</v>
      </c>
      <c r="E165" s="674">
        <v>84.158339108308823</v>
      </c>
      <c r="F165" s="674">
        <v>87.823500737879684</v>
      </c>
      <c r="G165" s="674">
        <v>86.956094598488761</v>
      </c>
      <c r="H165" s="29">
        <f t="shared" si="5"/>
        <v>2.0503000914298752</v>
      </c>
    </row>
    <row r="166" spans="1:8" x14ac:dyDescent="0.3">
      <c r="A166" s="203">
        <v>40118</v>
      </c>
      <c r="B166" s="673">
        <v>77.085876751306714</v>
      </c>
      <c r="C166" s="673">
        <v>77.316947959301999</v>
      </c>
      <c r="D166" s="673">
        <v>77.562701863585033</v>
      </c>
      <c r="E166" s="674">
        <v>82.143813343056465</v>
      </c>
      <c r="F166" s="674">
        <v>86.159079661563823</v>
      </c>
      <c r="G166" s="674">
        <v>85.593950906783917</v>
      </c>
      <c r="H166" s="29">
        <f t="shared" si="5"/>
        <v>1.2660672281847241</v>
      </c>
    </row>
    <row r="167" spans="1:8" x14ac:dyDescent="0.3">
      <c r="A167" s="203">
        <v>40087</v>
      </c>
      <c r="B167" s="673">
        <v>78.209638426191503</v>
      </c>
      <c r="C167" s="673">
        <v>76.350301809472143</v>
      </c>
      <c r="D167" s="673">
        <v>76.072687417503886</v>
      </c>
      <c r="E167" s="674">
        <v>88.156811834232599</v>
      </c>
      <c r="F167" s="674">
        <v>84.291475306494718</v>
      </c>
      <c r="G167" s="674">
        <v>84.048756878668414</v>
      </c>
      <c r="H167" s="29">
        <f t="shared" ref="H167:H199" si="6">C167/C168*100-100</f>
        <v>1.8003088798454598</v>
      </c>
    </row>
    <row r="168" spans="1:8" x14ac:dyDescent="0.3">
      <c r="A168" s="203">
        <v>40057</v>
      </c>
      <c r="B168" s="673">
        <v>76.663152362126993</v>
      </c>
      <c r="C168" s="673">
        <v>75.000068909012967</v>
      </c>
      <c r="D168" s="673">
        <v>74.547067094194063</v>
      </c>
      <c r="E168" s="674">
        <v>84.266746851087561</v>
      </c>
      <c r="F168" s="674">
        <v>82.014849163271137</v>
      </c>
      <c r="G168" s="674">
        <v>82.443317503191992</v>
      </c>
      <c r="H168" s="29">
        <f t="shared" si="6"/>
        <v>3.3600226118007441</v>
      </c>
    </row>
    <row r="169" spans="1:8" x14ac:dyDescent="0.3">
      <c r="A169" s="203">
        <v>40026</v>
      </c>
      <c r="B169" s="673">
        <v>76.609294825213908</v>
      </c>
      <c r="C169" s="673">
        <v>72.561970299385465</v>
      </c>
      <c r="D169" s="673">
        <v>73.12716632866065</v>
      </c>
      <c r="E169" s="674">
        <v>82.776912208668591</v>
      </c>
      <c r="F169" s="674">
        <v>80.521200683142681</v>
      </c>
      <c r="G169" s="674">
        <v>80.969981080846068</v>
      </c>
      <c r="H169" s="29">
        <f t="shared" si="6"/>
        <v>0.88040646877803397</v>
      </c>
    </row>
    <row r="170" spans="1:8" x14ac:dyDescent="0.3">
      <c r="A170" s="203">
        <v>39995</v>
      </c>
      <c r="B170" s="673">
        <v>75.41045075532962</v>
      </c>
      <c r="C170" s="673">
        <v>71.928705324797662</v>
      </c>
      <c r="D170" s="673">
        <v>71.951115294471208</v>
      </c>
      <c r="E170" s="674">
        <v>82.137462360566587</v>
      </c>
      <c r="F170" s="674">
        <v>79.338599518792989</v>
      </c>
      <c r="G170" s="674">
        <v>79.792222286201351</v>
      </c>
      <c r="H170" s="29">
        <f t="shared" si="6"/>
        <v>1.8193921013316583</v>
      </c>
    </row>
    <row r="171" spans="1:8" x14ac:dyDescent="0.3">
      <c r="A171" s="203">
        <v>39965</v>
      </c>
      <c r="B171" s="673">
        <v>72.191485338004313</v>
      </c>
      <c r="C171" s="673">
        <v>70.643424440418485</v>
      </c>
      <c r="D171" s="673">
        <v>71.045176672903267</v>
      </c>
      <c r="E171" s="674">
        <v>80.221582642784455</v>
      </c>
      <c r="F171" s="674">
        <v>79.76530119227678</v>
      </c>
      <c r="G171" s="674">
        <v>79.104064446636301</v>
      </c>
      <c r="H171" s="29">
        <f t="shared" si="6"/>
        <v>-0.19545483133678943</v>
      </c>
    </row>
    <row r="172" spans="1:8" x14ac:dyDescent="0.3">
      <c r="A172" s="203">
        <v>39934</v>
      </c>
      <c r="B172" s="673">
        <v>72.473653591390288</v>
      </c>
      <c r="C172" s="673">
        <v>70.781770831213834</v>
      </c>
      <c r="D172" s="673">
        <v>70.431941079585144</v>
      </c>
      <c r="E172" s="674">
        <v>81.013838305700958</v>
      </c>
      <c r="F172" s="674">
        <v>78.640168732668968</v>
      </c>
      <c r="G172" s="674">
        <v>78.923941941626353</v>
      </c>
      <c r="H172" s="29">
        <f t="shared" si="6"/>
        <v>1.9161496815521986</v>
      </c>
    </row>
    <row r="173" spans="1:8" x14ac:dyDescent="0.3">
      <c r="A173" s="203">
        <v>39904</v>
      </c>
      <c r="B173" s="673">
        <v>69.16786649734496</v>
      </c>
      <c r="C173" s="673">
        <v>69.450985984438162</v>
      </c>
      <c r="D173" s="673">
        <v>70.058226562163853</v>
      </c>
      <c r="E173" s="674">
        <v>78.538631088358215</v>
      </c>
      <c r="F173" s="674">
        <v>78.662201022698468</v>
      </c>
      <c r="G173" s="674">
        <v>79.174345327970514</v>
      </c>
      <c r="H173" s="29">
        <f t="shared" si="6"/>
        <v>-2.8359374924851721</v>
      </c>
    </row>
    <row r="174" spans="1:8" x14ac:dyDescent="0.3">
      <c r="A174" s="203">
        <v>39873</v>
      </c>
      <c r="B174" s="673">
        <v>70.316021437814143</v>
      </c>
      <c r="C174" s="673">
        <v>71.478059060227864</v>
      </c>
      <c r="D174" s="673">
        <v>69.901822933479068</v>
      </c>
      <c r="E174" s="674">
        <v>77.146442801721221</v>
      </c>
      <c r="F174" s="674">
        <v>77.21339773810935</v>
      </c>
      <c r="G174" s="674">
        <v>79.759240260047733</v>
      </c>
      <c r="H174" s="29">
        <f t="shared" si="6"/>
        <v>2.0342593203898787</v>
      </c>
    </row>
    <row r="175" spans="1:8" x14ac:dyDescent="0.3">
      <c r="A175" s="203">
        <v>39845</v>
      </c>
      <c r="B175" s="673">
        <v>59.202387311711149</v>
      </c>
      <c r="C175" s="673">
        <v>70.052999390905697</v>
      </c>
      <c r="D175" s="673">
        <v>69.905410508001182</v>
      </c>
      <c r="E175" s="674">
        <v>76.768000692335491</v>
      </c>
      <c r="F175" s="674">
        <v>80.773342650530125</v>
      </c>
      <c r="G175" s="674">
        <v>80.552658349097854</v>
      </c>
      <c r="H175" s="29">
        <f t="shared" si="6"/>
        <v>1.3064205498732377</v>
      </c>
    </row>
    <row r="176" spans="1:8" x14ac:dyDescent="0.3">
      <c r="A176" s="203">
        <v>39814</v>
      </c>
      <c r="B176" s="673">
        <v>67.192636011076686</v>
      </c>
      <c r="C176" s="673">
        <v>69.149614615411807</v>
      </c>
      <c r="D176" s="673">
        <v>70.066434416396746</v>
      </c>
      <c r="E176" s="674">
        <v>78.709725380527857</v>
      </c>
      <c r="F176" s="674">
        <v>81.638397503721933</v>
      </c>
      <c r="G176" s="674">
        <v>81.411978994247718</v>
      </c>
      <c r="H176" s="29">
        <f t="shared" si="6"/>
        <v>-6.6723292062466015</v>
      </c>
    </row>
    <row r="177" spans="1:8" x14ac:dyDescent="0.3">
      <c r="A177" s="203">
        <v>39783</v>
      </c>
      <c r="B177" s="673">
        <v>74.527771401033732</v>
      </c>
      <c r="C177" s="673">
        <v>74.09336805182555</v>
      </c>
      <c r="D177" s="673">
        <v>70.383287229859533</v>
      </c>
      <c r="E177" s="674">
        <v>82.279242164113938</v>
      </c>
      <c r="F177" s="674">
        <v>85.935285584789341</v>
      </c>
      <c r="G177" s="674">
        <v>82.225992320314958</v>
      </c>
      <c r="H177" s="29">
        <f t="shared" si="6"/>
        <v>-5.6557159135041246</v>
      </c>
    </row>
    <row r="178" spans="1:8" x14ac:dyDescent="0.3">
      <c r="A178" s="203">
        <v>39753</v>
      </c>
      <c r="B178" s="673">
        <v>78.311561141408603</v>
      </c>
      <c r="C178" s="673">
        <v>78.535089612737892</v>
      </c>
      <c r="D178" s="673">
        <v>81.261204685285534</v>
      </c>
      <c r="E178" s="674">
        <v>92.306649642831957</v>
      </c>
      <c r="F178" s="674">
        <v>96.16351821692804</v>
      </c>
      <c r="G178" s="674">
        <v>95.601630136722434</v>
      </c>
      <c r="H178" s="29">
        <f t="shared" si="6"/>
        <v>-4.8218791678759487</v>
      </c>
    </row>
    <row r="179" spans="1:8" x14ac:dyDescent="0.3">
      <c r="A179" s="203">
        <v>39722</v>
      </c>
      <c r="B179" s="673">
        <v>84.3415499873919</v>
      </c>
      <c r="C179" s="673">
        <v>82.513805616375564</v>
      </c>
      <c r="D179" s="673">
        <v>81.668245864791018</v>
      </c>
      <c r="E179" s="674">
        <v>100.5558996351689</v>
      </c>
      <c r="F179" s="674">
        <v>95.953547194410092</v>
      </c>
      <c r="G179" s="674">
        <v>96.153815173773822</v>
      </c>
      <c r="H179" s="29">
        <f t="shared" si="6"/>
        <v>1.1648829426010252</v>
      </c>
    </row>
    <row r="180" spans="1:8" x14ac:dyDescent="0.3">
      <c r="A180" s="203">
        <v>39692</v>
      </c>
      <c r="B180" s="673">
        <v>83.775952213383249</v>
      </c>
      <c r="C180" s="673">
        <v>81.563684172097823</v>
      </c>
      <c r="D180" s="673">
        <v>81.985758965572003</v>
      </c>
      <c r="E180" s="674">
        <v>99.137601753851257</v>
      </c>
      <c r="F180" s="674">
        <v>96.417639354218281</v>
      </c>
      <c r="G180" s="674">
        <v>96.587621137284671</v>
      </c>
      <c r="H180" s="29">
        <f t="shared" si="6"/>
        <v>-1.3778882200783187</v>
      </c>
    </row>
    <row r="181" spans="1:8" x14ac:dyDescent="0.3">
      <c r="A181" s="203">
        <v>39661</v>
      </c>
      <c r="B181" s="673">
        <v>85.894004999142609</v>
      </c>
      <c r="C181" s="673">
        <v>82.703242406844552</v>
      </c>
      <c r="D181" s="673">
        <v>82.175089360287572</v>
      </c>
      <c r="E181" s="674">
        <v>99.839267708196758</v>
      </c>
      <c r="F181" s="674">
        <v>96.764308343099486</v>
      </c>
      <c r="G181" s="674">
        <v>96.959130635484541</v>
      </c>
      <c r="H181" s="29">
        <f t="shared" si="6"/>
        <v>0.85958235215650802</v>
      </c>
    </row>
    <row r="182" spans="1:8" x14ac:dyDescent="0.3">
      <c r="A182" s="203">
        <v>39630</v>
      </c>
      <c r="B182" s="673">
        <v>85.6328663486388</v>
      </c>
      <c r="C182" s="673">
        <v>81.998398643057882</v>
      </c>
      <c r="D182" s="673">
        <v>82.212259819734925</v>
      </c>
      <c r="E182" s="674">
        <v>101.5228955246474</v>
      </c>
      <c r="F182" s="674">
        <v>97.743373626513147</v>
      </c>
      <c r="G182" s="674">
        <v>97.287953900960304</v>
      </c>
      <c r="H182" s="29">
        <f t="shared" si="6"/>
        <v>-7.4608786789625015E-2</v>
      </c>
    </row>
    <row r="183" spans="1:8" x14ac:dyDescent="0.3">
      <c r="A183" s="203">
        <v>39600</v>
      </c>
      <c r="B183" s="673">
        <v>82.956442075367292</v>
      </c>
      <c r="C183" s="673">
        <v>82.05962233172373</v>
      </c>
      <c r="D183" s="673">
        <v>82.179639093470286</v>
      </c>
      <c r="E183" s="674">
        <v>96.603794961960617</v>
      </c>
      <c r="F183" s="674">
        <v>97.125639429177937</v>
      </c>
      <c r="G183" s="674">
        <v>97.589676861752878</v>
      </c>
      <c r="H183" s="29">
        <f t="shared" si="6"/>
        <v>0.35220357151155213</v>
      </c>
    </row>
    <row r="184" spans="1:8" x14ac:dyDescent="0.3">
      <c r="A184" s="203">
        <v>39569</v>
      </c>
      <c r="B184" s="673">
        <v>83.613390359336066</v>
      </c>
      <c r="C184" s="673">
        <v>81.771619766423541</v>
      </c>
      <c r="D184" s="673">
        <v>82.145811425518218</v>
      </c>
      <c r="E184" s="674">
        <v>99.91536188728854</v>
      </c>
      <c r="F184" s="674">
        <v>97.161768074379012</v>
      </c>
      <c r="G184" s="674">
        <v>97.803583737661512</v>
      </c>
      <c r="H184" s="29">
        <f t="shared" si="6"/>
        <v>-0.88304312165118404</v>
      </c>
    </row>
    <row r="185" spans="1:8" x14ac:dyDescent="0.3">
      <c r="A185" s="203">
        <v>39539</v>
      </c>
      <c r="B185" s="673">
        <v>82.334674613990671</v>
      </c>
      <c r="C185" s="673">
        <v>82.500131503014089</v>
      </c>
      <c r="D185" s="673">
        <v>82.123938628079387</v>
      </c>
      <c r="E185" s="674">
        <v>99.894338959139134</v>
      </c>
      <c r="F185" s="674">
        <v>99.487335452958234</v>
      </c>
      <c r="G185" s="674">
        <v>97.876764071513463</v>
      </c>
      <c r="H185" s="29">
        <f t="shared" si="6"/>
        <v>0.76530258194569001</v>
      </c>
    </row>
    <row r="186" spans="1:8" x14ac:dyDescent="0.3">
      <c r="A186" s="203">
        <v>39508</v>
      </c>
      <c r="B186" s="673">
        <v>81.039086659554599</v>
      </c>
      <c r="C186" s="673">
        <v>81.873551102496052</v>
      </c>
      <c r="D186" s="673">
        <v>82.05823298398785</v>
      </c>
      <c r="E186" s="674">
        <v>95.75637984001159</v>
      </c>
      <c r="F186" s="674">
        <v>96.64406237407573</v>
      </c>
      <c r="G186" s="674">
        <v>97.770115822015171</v>
      </c>
      <c r="H186" s="29">
        <f t="shared" si="6"/>
        <v>-8.1152185958274003E-2</v>
      </c>
    </row>
    <row r="187" spans="1:8" x14ac:dyDescent="0.3">
      <c r="A187" s="203">
        <v>39479</v>
      </c>
      <c r="B187" s="673">
        <v>72.999309839325576</v>
      </c>
      <c r="C187" s="673">
        <v>81.940047242008191</v>
      </c>
      <c r="D187" s="673">
        <v>81.878249370524543</v>
      </c>
      <c r="E187" s="674">
        <v>96.719729795097749</v>
      </c>
      <c r="F187" s="674">
        <v>98.047426717789136</v>
      </c>
      <c r="G187" s="674">
        <v>97.525960035066973</v>
      </c>
      <c r="H187" s="29">
        <f t="shared" si="6"/>
        <v>0.2709808149604811</v>
      </c>
    </row>
    <row r="188" spans="1:8" x14ac:dyDescent="0.3">
      <c r="A188" s="203">
        <v>39448</v>
      </c>
      <c r="B188" s="673">
        <v>79.778020689765157</v>
      </c>
      <c r="C188" s="673">
        <v>81.718605498853051</v>
      </c>
      <c r="D188" s="673">
        <v>81.559066818100135</v>
      </c>
      <c r="E188" s="674">
        <v>94.372483113847508</v>
      </c>
      <c r="F188" s="674">
        <v>97.40575749038095</v>
      </c>
      <c r="G188" s="674">
        <v>97.202422345974782</v>
      </c>
      <c r="H188" s="29">
        <f t="shared" si="6"/>
        <v>0.79000949473450532</v>
      </c>
    </row>
    <row r="189" spans="1:8" x14ac:dyDescent="0.3">
      <c r="A189" s="203">
        <v>39417</v>
      </c>
      <c r="B189" s="673">
        <v>81.189436853702844</v>
      </c>
      <c r="C189" s="673">
        <v>81.078080961111738</v>
      </c>
      <c r="D189" s="673">
        <v>81.030832531546551</v>
      </c>
      <c r="E189" s="674">
        <v>91.124220194541465</v>
      </c>
      <c r="F189" s="674">
        <v>95.919730170862252</v>
      </c>
      <c r="G189" s="674">
        <v>96.871414555790949</v>
      </c>
      <c r="H189" s="29">
        <f t="shared" si="6"/>
        <v>0.53914014762072782</v>
      </c>
    </row>
    <row r="190" spans="1:8" x14ac:dyDescent="0.3">
      <c r="A190" s="203">
        <v>39387</v>
      </c>
      <c r="B190" s="673">
        <v>80.253987522107892</v>
      </c>
      <c r="C190" s="673">
        <v>80.643300551472294</v>
      </c>
      <c r="D190" s="673">
        <v>80.340030570764227</v>
      </c>
      <c r="E190" s="674">
        <v>95.492578845107644</v>
      </c>
      <c r="F190" s="674">
        <v>98.567829612761102</v>
      </c>
      <c r="G190" s="674">
        <v>96.572815552745794</v>
      </c>
      <c r="H190" s="29">
        <f t="shared" si="6"/>
        <v>2.0573332749241047</v>
      </c>
    </row>
    <row r="191" spans="1:8" x14ac:dyDescent="0.3">
      <c r="A191" s="203">
        <v>39356</v>
      </c>
      <c r="B191" s="673">
        <v>81.984586660579524</v>
      </c>
      <c r="C191" s="673">
        <v>79.017644262988668</v>
      </c>
      <c r="D191" s="673">
        <v>79.538590383355114</v>
      </c>
      <c r="E191" s="674">
        <v>101.03022393853389</v>
      </c>
      <c r="F191" s="674">
        <v>96.136007121630001</v>
      </c>
      <c r="G191" s="674">
        <v>96.299030841194352</v>
      </c>
      <c r="H191" s="29">
        <f t="shared" si="6"/>
        <v>-0.2717069688622189</v>
      </c>
    </row>
    <row r="192" spans="1:8" x14ac:dyDescent="0.3">
      <c r="A192" s="203">
        <v>39326</v>
      </c>
      <c r="B192" s="673">
        <v>80.766209573783385</v>
      </c>
      <c r="C192" s="673">
        <v>79.232925643595735</v>
      </c>
      <c r="D192" s="673">
        <v>78.733596187312656</v>
      </c>
      <c r="E192" s="674">
        <v>98.072165635779527</v>
      </c>
      <c r="F192" s="674">
        <v>96.064420074343644</v>
      </c>
      <c r="G192" s="674">
        <v>95.955054027283495</v>
      </c>
      <c r="H192" s="29">
        <f t="shared" si="6"/>
        <v>1.9006803160482804</v>
      </c>
    </row>
    <row r="193" spans="1:8" x14ac:dyDescent="0.3">
      <c r="A193" s="203">
        <v>39295</v>
      </c>
      <c r="B193" s="673">
        <v>81.2035415075472</v>
      </c>
      <c r="C193" s="673">
        <v>77.755050700203597</v>
      </c>
      <c r="D193" s="673">
        <v>77.995159178508501</v>
      </c>
      <c r="E193" s="674">
        <v>98.917257944688274</v>
      </c>
      <c r="F193" s="674">
        <v>95.625381348366091</v>
      </c>
      <c r="G193" s="674">
        <v>95.451266918433802</v>
      </c>
      <c r="H193" s="29">
        <f t="shared" si="6"/>
        <v>1.282738408423171</v>
      </c>
    </row>
    <row r="194" spans="1:8" x14ac:dyDescent="0.3">
      <c r="A194" s="203">
        <v>39264</v>
      </c>
      <c r="B194" s="673">
        <v>80.211455368235136</v>
      </c>
      <c r="C194" s="673">
        <v>76.770288720528029</v>
      </c>
      <c r="D194" s="673">
        <v>77.389126214020237</v>
      </c>
      <c r="E194" s="674">
        <v>98.307681236446115</v>
      </c>
      <c r="F194" s="674">
        <v>95.053594812625434</v>
      </c>
      <c r="G194" s="674">
        <v>94.800869684369005</v>
      </c>
      <c r="H194" s="29">
        <f t="shared" si="6"/>
        <v>-0.76206150976202025</v>
      </c>
    </row>
    <row r="195" spans="1:8" x14ac:dyDescent="0.3">
      <c r="A195" s="203">
        <v>39234</v>
      </c>
      <c r="B195" s="673">
        <v>78.196783795839963</v>
      </c>
      <c r="C195" s="673">
        <v>77.359818118430496</v>
      </c>
      <c r="D195" s="673">
        <v>76.90315700803319</v>
      </c>
      <c r="E195" s="674">
        <v>93.800071414249857</v>
      </c>
      <c r="F195" s="674">
        <v>93.820535062231556</v>
      </c>
      <c r="G195" s="674">
        <v>93.94487152031725</v>
      </c>
      <c r="H195" s="29">
        <f t="shared" si="6"/>
        <v>1.6151702600064795</v>
      </c>
    </row>
    <row r="196" spans="1:8" x14ac:dyDescent="0.3">
      <c r="A196" s="203">
        <v>39203</v>
      </c>
      <c r="B196" s="673">
        <v>78.022082343019747</v>
      </c>
      <c r="C196" s="673">
        <v>76.130185995346039</v>
      </c>
      <c r="D196" s="673">
        <v>76.478301501361628</v>
      </c>
      <c r="E196" s="674">
        <v>95.46205884592014</v>
      </c>
      <c r="F196" s="674">
        <v>92.693535604207682</v>
      </c>
      <c r="G196" s="674">
        <v>92.968390485891533</v>
      </c>
      <c r="H196" s="29">
        <f t="shared" si="6"/>
        <v>-0.71494890790758348</v>
      </c>
    </row>
    <row r="197" spans="1:8" x14ac:dyDescent="0.3">
      <c r="A197" s="203">
        <v>39173</v>
      </c>
      <c r="B197" s="673">
        <v>76.320807488963112</v>
      </c>
      <c r="C197" s="673">
        <v>76.678397359871482</v>
      </c>
      <c r="D197" s="673">
        <v>76.050623193691195</v>
      </c>
      <c r="E197" s="674">
        <v>91.56264380522056</v>
      </c>
      <c r="F197" s="674">
        <v>92.068749646066166</v>
      </c>
      <c r="G197" s="674">
        <v>91.968983761636224</v>
      </c>
      <c r="H197" s="29">
        <f t="shared" si="6"/>
        <v>1.7872823497907149</v>
      </c>
    </row>
    <row r="198" spans="1:8" x14ac:dyDescent="0.3">
      <c r="A198" s="203">
        <v>39142</v>
      </c>
      <c r="B198" s="673">
        <v>74.080772665892241</v>
      </c>
      <c r="C198" s="673">
        <v>75.332001788167545</v>
      </c>
      <c r="D198" s="673">
        <v>75.613808066931583</v>
      </c>
      <c r="E198" s="674">
        <v>95.205726135981152</v>
      </c>
      <c r="F198" s="674">
        <v>95.519842816881635</v>
      </c>
      <c r="G198" s="674">
        <v>91.006400548671735</v>
      </c>
      <c r="H198" s="29">
        <f t="shared" si="6"/>
        <v>-3.4509641137413922</v>
      </c>
    </row>
    <row r="199" spans="1:8" x14ac:dyDescent="0.3">
      <c r="A199" s="203">
        <v>39114</v>
      </c>
      <c r="B199" s="673">
        <v>67.560644100267623</v>
      </c>
      <c r="C199" s="673">
        <v>78.024602831781579</v>
      </c>
      <c r="D199" s="673">
        <v>75.201244383908545</v>
      </c>
      <c r="E199" s="674">
        <v>85.375610752203542</v>
      </c>
      <c r="F199" s="674">
        <v>89.733220046927357</v>
      </c>
      <c r="G199" s="674">
        <v>90.130854325274896</v>
      </c>
      <c r="H199" s="29">
        <f t="shared" si="6"/>
        <v>4.9008039115160358</v>
      </c>
    </row>
    <row r="200" spans="1:8" x14ac:dyDescent="0.3">
      <c r="A200" s="203">
        <v>39083</v>
      </c>
      <c r="B200" s="673">
        <v>72.989763309701289</v>
      </c>
      <c r="C200" s="673">
        <v>74.379413619742536</v>
      </c>
      <c r="D200" s="673">
        <v>74.841922965555497</v>
      </c>
      <c r="E200" s="674">
        <v>86.100416628861737</v>
      </c>
      <c r="F200" s="674">
        <v>88.979935047164318</v>
      </c>
      <c r="G200" s="674">
        <v>89.403065129237376</v>
      </c>
      <c r="H200" s="29"/>
    </row>
    <row r="201" spans="1:8" x14ac:dyDescent="0.3">
      <c r="A201" s="203"/>
    </row>
    <row r="202" spans="1:8" x14ac:dyDescent="0.3">
      <c r="A202" s="30" t="s">
        <v>546</v>
      </c>
    </row>
    <row r="203" spans="1:8" x14ac:dyDescent="0.3">
      <c r="A203" s="30" t="s">
        <v>547</v>
      </c>
    </row>
  </sheetData>
  <mergeCells count="5">
    <mergeCell ref="B4:D4"/>
    <mergeCell ref="E4:G4"/>
    <mergeCell ref="B7:D7"/>
    <mergeCell ref="E7:G7"/>
    <mergeCell ref="T1:V1"/>
  </mergeCells>
  <hyperlinks>
    <hyperlink ref="A2" r:id="rId1" xr:uid="{7CFF5204-33C3-48B7-8782-14FEDB111C89}"/>
    <hyperlink ref="T1:U1" location="Übersicht!A1" display="zurück zur Überischt" xr:uid="{32DCB765-F244-4B38-8072-C96648B15CA1}"/>
  </hyperlinks>
  <pageMargins left="0.7" right="0.7" top="0.78740157499999996" bottom="0.78740157499999996" header="0.3" footer="0.3"/>
  <pageSetup paperSize="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30"/>
  <dimension ref="A1:R179"/>
  <sheetViews>
    <sheetView zoomScaleNormal="100" workbookViewId="0">
      <pane xSplit="1" ySplit="7" topLeftCell="E8" activePane="bottomRight" state="frozen"/>
      <selection pane="topRight" activeCell="H12" sqref="H12"/>
      <selection pane="bottomLeft" activeCell="H12" sqref="H12"/>
      <selection pane="bottomRight" activeCell="A2" sqref="A2"/>
    </sheetView>
  </sheetViews>
  <sheetFormatPr baseColWidth="10" defaultColWidth="0" defaultRowHeight="13.8" x14ac:dyDescent="0.3"/>
  <cols>
    <col min="1" max="1" width="14.6640625" style="30" customWidth="1"/>
    <col min="2" max="2" width="12.109375" style="30" customWidth="1"/>
    <col min="3" max="3" width="18.6640625" style="30" bestFit="1" customWidth="1"/>
    <col min="4" max="4" width="7" style="30" customWidth="1"/>
    <col min="5" max="8" width="11" style="30" customWidth="1"/>
    <col min="9" max="18" width="11.44140625" style="30" customWidth="1"/>
    <col min="19" max="16384" width="0" style="30" hidden="1"/>
  </cols>
  <sheetData>
    <row r="1" spans="1:18" ht="23.4" x14ac:dyDescent="0.35">
      <c r="A1" s="204" t="s">
        <v>548</v>
      </c>
      <c r="P1" s="552" t="s">
        <v>268</v>
      </c>
      <c r="Q1" s="552"/>
      <c r="R1" s="552"/>
    </row>
    <row r="2" spans="1:18" x14ac:dyDescent="0.3">
      <c r="A2" s="205" t="s">
        <v>549</v>
      </c>
      <c r="B2" s="30" t="s">
        <v>550</v>
      </c>
    </row>
    <row r="3" spans="1:18" x14ac:dyDescent="0.3">
      <c r="A3" s="30" t="s">
        <v>551</v>
      </c>
    </row>
    <row r="4" spans="1:18" x14ac:dyDescent="0.3">
      <c r="A4" s="30" t="s">
        <v>47</v>
      </c>
    </row>
    <row r="6" spans="1:18" ht="14.25" customHeight="1" x14ac:dyDescent="0.3">
      <c r="B6" s="578" t="s">
        <v>552</v>
      </c>
      <c r="C6" s="578"/>
      <c r="D6" s="133"/>
      <c r="E6" s="578" t="s">
        <v>553</v>
      </c>
      <c r="F6" s="578"/>
      <c r="G6" s="578"/>
      <c r="H6" s="578"/>
    </row>
    <row r="7" spans="1:18" ht="14.25" customHeight="1" x14ac:dyDescent="0.3">
      <c r="A7" s="30" t="s">
        <v>552</v>
      </c>
      <c r="B7" s="30" t="s">
        <v>460</v>
      </c>
      <c r="C7" s="30" t="s">
        <v>554</v>
      </c>
      <c r="E7" s="30" t="s">
        <v>555</v>
      </c>
      <c r="F7" s="30" t="s">
        <v>556</v>
      </c>
      <c r="G7" s="30" t="s">
        <v>557</v>
      </c>
      <c r="H7" s="30" t="s">
        <v>558</v>
      </c>
    </row>
    <row r="8" spans="1:18" ht="14.25" customHeight="1" x14ac:dyDescent="0.3">
      <c r="A8" s="30" t="s">
        <v>559</v>
      </c>
      <c r="B8" s="66"/>
      <c r="C8" s="29"/>
    </row>
    <row r="9" spans="1:18" ht="14.25" customHeight="1" x14ac:dyDescent="0.3">
      <c r="A9" s="30" t="s">
        <v>560</v>
      </c>
      <c r="B9" s="66"/>
      <c r="C9" s="29"/>
    </row>
    <row r="10" spans="1:18" ht="14.25" customHeight="1" x14ac:dyDescent="0.3">
      <c r="A10" s="30" t="s">
        <v>561</v>
      </c>
      <c r="B10" s="66"/>
      <c r="C10" s="29"/>
    </row>
    <row r="11" spans="1:18" ht="14.25" customHeight="1" x14ac:dyDescent="0.3">
      <c r="A11" s="30" t="s">
        <v>562</v>
      </c>
      <c r="B11" s="66">
        <v>85.5</v>
      </c>
      <c r="C11" s="29">
        <f t="shared" ref="C11:C22" si="0">AVERAGE($B$8:$B$159)</f>
        <v>84.308724832214764</v>
      </c>
      <c r="E11" s="30">
        <v>13.3</v>
      </c>
      <c r="F11" s="30">
        <v>34.9</v>
      </c>
      <c r="G11" s="30">
        <v>88.7</v>
      </c>
      <c r="H11" s="30">
        <v>8.6999999999999993</v>
      </c>
    </row>
    <row r="12" spans="1:18" ht="14.25" customHeight="1" x14ac:dyDescent="0.3">
      <c r="A12" s="30" t="s">
        <v>563</v>
      </c>
      <c r="B12" s="66">
        <v>85.1</v>
      </c>
      <c r="C12" s="29">
        <f t="shared" si="0"/>
        <v>84.308724832214764</v>
      </c>
      <c r="E12" s="30">
        <v>13.9</v>
      </c>
      <c r="F12" s="30">
        <v>34.200000000000003</v>
      </c>
      <c r="G12" s="30">
        <v>85.6</v>
      </c>
      <c r="H12" s="30">
        <v>9.1</v>
      </c>
    </row>
    <row r="13" spans="1:18" ht="14.25" customHeight="1" x14ac:dyDescent="0.3">
      <c r="A13" s="30" t="s">
        <v>564</v>
      </c>
      <c r="B13" s="66">
        <v>87</v>
      </c>
      <c r="C13" s="29">
        <f t="shared" si="0"/>
        <v>84.308724832214764</v>
      </c>
      <c r="E13" s="30">
        <v>12</v>
      </c>
      <c r="F13" s="30">
        <v>26.2</v>
      </c>
      <c r="G13" s="30">
        <v>70.5</v>
      </c>
      <c r="H13" s="30">
        <v>1.5</v>
      </c>
    </row>
    <row r="14" spans="1:18" ht="14.25" customHeight="1" x14ac:dyDescent="0.3">
      <c r="A14" s="30" t="s">
        <v>565</v>
      </c>
      <c r="B14" s="66">
        <v>86.7</v>
      </c>
      <c r="C14" s="29">
        <f t="shared" si="0"/>
        <v>84.308724832214764</v>
      </c>
      <c r="E14" s="30">
        <v>20.2</v>
      </c>
      <c r="F14" s="30">
        <v>17.899999999999999</v>
      </c>
      <c r="G14" s="30">
        <v>41.9</v>
      </c>
      <c r="H14" s="30">
        <v>1.6</v>
      </c>
    </row>
    <row r="15" spans="1:18" ht="14.25" customHeight="1" x14ac:dyDescent="0.3">
      <c r="A15" s="30" t="s">
        <v>566</v>
      </c>
      <c r="B15" s="66">
        <v>80.400000000000006</v>
      </c>
      <c r="C15" s="29">
        <f t="shared" si="0"/>
        <v>84.308724832214764</v>
      </c>
      <c r="E15" s="30">
        <v>33.6</v>
      </c>
      <c r="F15" s="30">
        <v>13.4</v>
      </c>
      <c r="G15" s="30">
        <v>22.2</v>
      </c>
      <c r="H15" s="30">
        <v>2.2999999999999998</v>
      </c>
    </row>
    <row r="16" spans="1:18" ht="14.25" customHeight="1" x14ac:dyDescent="0.3">
      <c r="A16" s="30" t="s">
        <v>567</v>
      </c>
      <c r="B16" s="66">
        <v>79.099999999999994</v>
      </c>
      <c r="C16" s="29">
        <f t="shared" si="0"/>
        <v>84.308724832214764</v>
      </c>
      <c r="E16" s="30">
        <v>38.9</v>
      </c>
      <c r="F16" s="30">
        <v>8.6</v>
      </c>
      <c r="G16" s="30">
        <v>9.4</v>
      </c>
      <c r="H16" s="30">
        <v>3.1</v>
      </c>
    </row>
    <row r="17" spans="1:8" ht="14.25" customHeight="1" x14ac:dyDescent="0.3">
      <c r="A17" s="30" t="s">
        <v>568</v>
      </c>
      <c r="B17" s="66">
        <v>74.400000000000006</v>
      </c>
      <c r="C17" s="29">
        <f t="shared" si="0"/>
        <v>84.308724832214764</v>
      </c>
      <c r="E17" s="30">
        <v>50.8</v>
      </c>
      <c r="F17" s="30">
        <v>7.4</v>
      </c>
      <c r="G17" s="30">
        <v>9.3000000000000007</v>
      </c>
      <c r="H17" s="30">
        <v>3.8</v>
      </c>
    </row>
    <row r="18" spans="1:8" ht="14.25" customHeight="1" x14ac:dyDescent="0.3">
      <c r="A18" s="30" t="s">
        <v>569</v>
      </c>
      <c r="B18" s="66">
        <v>71.400000000000006</v>
      </c>
      <c r="C18" s="29">
        <f t="shared" si="0"/>
        <v>84.308724832214764</v>
      </c>
      <c r="E18" s="30">
        <v>48.4</v>
      </c>
      <c r="F18" s="30">
        <v>7.9</v>
      </c>
      <c r="G18" s="30">
        <v>25.1</v>
      </c>
      <c r="H18" s="30">
        <v>3.7</v>
      </c>
    </row>
    <row r="19" spans="1:8" ht="14.25" customHeight="1" x14ac:dyDescent="0.3">
      <c r="A19" s="30" t="s">
        <v>570</v>
      </c>
      <c r="B19" s="30">
        <v>82.9</v>
      </c>
      <c r="C19" s="29">
        <f t="shared" si="0"/>
        <v>84.308724832214764</v>
      </c>
      <c r="E19" s="30">
        <v>32.799999999999997</v>
      </c>
      <c r="F19" s="30">
        <v>14.4</v>
      </c>
      <c r="G19" s="30">
        <v>8.8000000000000007</v>
      </c>
      <c r="H19" s="30">
        <v>2.8</v>
      </c>
    </row>
    <row r="20" spans="1:8" ht="14.25" customHeight="1" x14ac:dyDescent="0.3">
      <c r="A20" s="30" t="s">
        <v>571</v>
      </c>
      <c r="B20" s="30">
        <v>82.6</v>
      </c>
      <c r="C20" s="29">
        <f t="shared" si="0"/>
        <v>84.308724832214764</v>
      </c>
      <c r="E20" s="30">
        <v>31.1</v>
      </c>
      <c r="F20" s="30">
        <v>15.9</v>
      </c>
      <c r="G20" s="30">
        <v>9.5</v>
      </c>
      <c r="H20" s="30">
        <v>2.6</v>
      </c>
    </row>
    <row r="21" spans="1:8" ht="14.25" customHeight="1" x14ac:dyDescent="0.3">
      <c r="A21" s="30" t="s">
        <v>572</v>
      </c>
      <c r="B21" s="30">
        <v>83.9</v>
      </c>
      <c r="C21" s="29">
        <f t="shared" si="0"/>
        <v>84.308724832214764</v>
      </c>
      <c r="E21" s="30">
        <v>27.8</v>
      </c>
      <c r="F21" s="30">
        <v>17.8</v>
      </c>
      <c r="G21" s="30">
        <v>12.3</v>
      </c>
      <c r="H21" s="30">
        <v>2.6</v>
      </c>
    </row>
    <row r="22" spans="1:8" ht="14.25" customHeight="1" x14ac:dyDescent="0.3">
      <c r="A22" s="30" t="s">
        <v>573</v>
      </c>
      <c r="B22" s="30">
        <v>85.3</v>
      </c>
      <c r="C22" s="29">
        <f t="shared" si="0"/>
        <v>84.308724832214764</v>
      </c>
      <c r="E22" s="30">
        <v>20.399999999999999</v>
      </c>
      <c r="F22" s="30">
        <v>19.7</v>
      </c>
      <c r="G22" s="30">
        <v>17.399999999999999</v>
      </c>
      <c r="H22" s="30">
        <v>2</v>
      </c>
    </row>
    <row r="23" spans="1:8" ht="14.25" customHeight="1" x14ac:dyDescent="0.3">
      <c r="A23" s="30" t="s">
        <v>574</v>
      </c>
      <c r="B23" s="30">
        <v>86.3</v>
      </c>
      <c r="C23" s="29">
        <f t="shared" ref="C23:C86" si="1">AVERAGE($B$8:$B$159)</f>
        <v>84.308724832214764</v>
      </c>
      <c r="E23" s="30">
        <v>15.8</v>
      </c>
      <c r="F23" s="30">
        <v>22</v>
      </c>
      <c r="G23" s="30">
        <v>24.7</v>
      </c>
      <c r="H23" s="30">
        <v>2.2000000000000002</v>
      </c>
    </row>
    <row r="24" spans="1:8" ht="14.25" customHeight="1" x14ac:dyDescent="0.3">
      <c r="A24" s="30" t="s">
        <v>575</v>
      </c>
      <c r="B24" s="30">
        <v>87.1</v>
      </c>
      <c r="C24" s="29">
        <f t="shared" si="1"/>
        <v>84.308724832214764</v>
      </c>
      <c r="E24" s="30">
        <v>12</v>
      </c>
      <c r="F24" s="30">
        <v>23.8</v>
      </c>
      <c r="G24" s="30">
        <v>25</v>
      </c>
      <c r="H24" s="30">
        <v>2</v>
      </c>
    </row>
    <row r="25" spans="1:8" ht="14.25" customHeight="1" x14ac:dyDescent="0.3">
      <c r="A25" s="30" t="s">
        <v>576</v>
      </c>
      <c r="B25" s="30">
        <v>87.8</v>
      </c>
      <c r="C25" s="29">
        <f t="shared" si="1"/>
        <v>84.308724832214764</v>
      </c>
      <c r="E25" s="206">
        <v>10.9</v>
      </c>
      <c r="F25" s="206">
        <v>23.9</v>
      </c>
      <c r="G25" s="206">
        <v>27.9</v>
      </c>
      <c r="H25" s="206">
        <v>1.6</v>
      </c>
    </row>
    <row r="26" spans="1:8" ht="14.25" customHeight="1" x14ac:dyDescent="0.3">
      <c r="A26" s="30" t="s">
        <v>577</v>
      </c>
      <c r="B26" s="30">
        <v>87.8</v>
      </c>
      <c r="C26" s="29">
        <f t="shared" si="1"/>
        <v>84.308724832214764</v>
      </c>
      <c r="E26" s="206">
        <v>8.8000000000000007</v>
      </c>
      <c r="F26" s="206">
        <v>27.6</v>
      </c>
      <c r="G26" s="206">
        <v>16.5</v>
      </c>
      <c r="H26" s="206">
        <v>5.3</v>
      </c>
    </row>
    <row r="27" spans="1:8" ht="14.25" customHeight="1" x14ac:dyDescent="0.3">
      <c r="A27" s="30" t="s">
        <v>578</v>
      </c>
      <c r="B27" s="30">
        <v>88.2</v>
      </c>
      <c r="C27" s="29">
        <f t="shared" si="1"/>
        <v>84.308724832214764</v>
      </c>
      <c r="E27" s="206">
        <v>8.3000000000000007</v>
      </c>
      <c r="F27" s="206">
        <v>25.8</v>
      </c>
      <c r="G27" s="206">
        <v>13.8</v>
      </c>
      <c r="H27" s="206">
        <v>4.7</v>
      </c>
    </row>
    <row r="28" spans="1:8" ht="14.25" customHeight="1" x14ac:dyDescent="0.3">
      <c r="A28" s="30" t="s">
        <v>579</v>
      </c>
      <c r="B28" s="30">
        <v>87.7</v>
      </c>
      <c r="C28" s="29">
        <f t="shared" si="1"/>
        <v>84.308724832214764</v>
      </c>
      <c r="D28" s="29"/>
      <c r="E28" s="206">
        <v>8.4</v>
      </c>
      <c r="F28" s="206">
        <v>21.5</v>
      </c>
      <c r="G28" s="206">
        <v>10</v>
      </c>
      <c r="H28" s="206">
        <v>4.4000000000000004</v>
      </c>
    </row>
    <row r="29" spans="1:8" ht="14.25" customHeight="1" x14ac:dyDescent="0.3">
      <c r="A29" s="30" t="s">
        <v>580</v>
      </c>
      <c r="B29" s="30">
        <v>86.9</v>
      </c>
      <c r="C29" s="29">
        <f t="shared" si="1"/>
        <v>84.308724832214764</v>
      </c>
      <c r="D29" s="29"/>
      <c r="E29" s="206">
        <v>11.2</v>
      </c>
      <c r="F29" s="206">
        <v>19.2</v>
      </c>
      <c r="G29" s="206">
        <v>7.8</v>
      </c>
      <c r="H29" s="206">
        <v>4.4000000000000004</v>
      </c>
    </row>
    <row r="30" spans="1:8" ht="14.25" customHeight="1" x14ac:dyDescent="0.3">
      <c r="A30" s="30" t="s">
        <v>581</v>
      </c>
      <c r="B30" s="30">
        <v>86.1</v>
      </c>
      <c r="C30" s="29">
        <f t="shared" si="1"/>
        <v>84.308724832214764</v>
      </c>
      <c r="D30" s="29"/>
      <c r="E30" s="206">
        <v>12.5</v>
      </c>
      <c r="F30" s="206">
        <v>15.2</v>
      </c>
      <c r="G30" s="206">
        <v>4.5999999999999996</v>
      </c>
      <c r="H30" s="206">
        <v>3.4</v>
      </c>
    </row>
    <row r="31" spans="1:8" ht="14.25" customHeight="1" x14ac:dyDescent="0.3">
      <c r="A31" s="30" t="s">
        <v>582</v>
      </c>
      <c r="B31" s="30">
        <v>85.5</v>
      </c>
      <c r="C31" s="29">
        <f t="shared" si="1"/>
        <v>84.308724832214764</v>
      </c>
      <c r="D31" s="29"/>
      <c r="E31" s="206">
        <v>14.5</v>
      </c>
      <c r="F31" s="206">
        <v>13.1</v>
      </c>
      <c r="G31" s="206">
        <v>3.4</v>
      </c>
      <c r="H31" s="206">
        <v>3.8</v>
      </c>
    </row>
    <row r="32" spans="1:8" ht="14.25" customHeight="1" x14ac:dyDescent="0.3">
      <c r="A32" s="30" t="s">
        <v>583</v>
      </c>
      <c r="B32" s="30">
        <v>85.3</v>
      </c>
      <c r="C32" s="29">
        <f t="shared" si="1"/>
        <v>84.308724832214764</v>
      </c>
      <c r="D32" s="29"/>
      <c r="E32" s="206">
        <v>16.3</v>
      </c>
      <c r="F32" s="206">
        <v>13.1</v>
      </c>
      <c r="G32" s="206">
        <v>3.6</v>
      </c>
      <c r="H32" s="206">
        <v>4.0999999999999996</v>
      </c>
    </row>
    <row r="33" spans="1:8" ht="14.25" customHeight="1" x14ac:dyDescent="0.3">
      <c r="A33" s="30" t="s">
        <v>584</v>
      </c>
      <c r="B33" s="30">
        <v>84.5</v>
      </c>
      <c r="C33" s="29">
        <f t="shared" si="1"/>
        <v>84.308724832214764</v>
      </c>
      <c r="D33" s="29"/>
      <c r="E33" s="206">
        <v>17.899999999999999</v>
      </c>
      <c r="F33" s="206">
        <v>11.2</v>
      </c>
      <c r="G33" s="206">
        <v>1.6</v>
      </c>
      <c r="H33" s="206">
        <v>5</v>
      </c>
    </row>
    <row r="34" spans="1:8" ht="14.25" customHeight="1" x14ac:dyDescent="0.3">
      <c r="A34" s="30" t="s">
        <v>585</v>
      </c>
      <c r="B34" s="30">
        <v>84.1</v>
      </c>
      <c r="C34" s="29">
        <f t="shared" si="1"/>
        <v>84.308724832214764</v>
      </c>
      <c r="D34" s="29"/>
      <c r="E34" s="206">
        <v>19.8</v>
      </c>
      <c r="F34" s="206">
        <v>10.8</v>
      </c>
      <c r="G34" s="206">
        <v>1.3</v>
      </c>
      <c r="H34" s="206">
        <v>3.8</v>
      </c>
    </row>
    <row r="35" spans="1:8" ht="14.25" customHeight="1" x14ac:dyDescent="0.3">
      <c r="A35" s="30" t="s">
        <v>586</v>
      </c>
      <c r="B35" s="30">
        <v>84.6</v>
      </c>
      <c r="C35" s="29">
        <f t="shared" si="1"/>
        <v>84.308724832214764</v>
      </c>
      <c r="D35" s="29"/>
      <c r="E35" s="206">
        <v>18.399999999999999</v>
      </c>
      <c r="F35" s="206">
        <v>9.5</v>
      </c>
      <c r="G35" s="206">
        <v>2.6</v>
      </c>
      <c r="H35" s="206">
        <v>3.9</v>
      </c>
    </row>
    <row r="36" spans="1:8" ht="14.25" customHeight="1" x14ac:dyDescent="0.3">
      <c r="A36" s="30" t="s">
        <v>587</v>
      </c>
      <c r="B36" s="30">
        <v>84.6</v>
      </c>
      <c r="C36" s="29">
        <f t="shared" si="1"/>
        <v>84.308724832214764</v>
      </c>
      <c r="D36" s="29"/>
      <c r="E36" s="206">
        <v>17.8</v>
      </c>
      <c r="F36" s="206">
        <v>9.8000000000000007</v>
      </c>
      <c r="G36" s="206">
        <v>3</v>
      </c>
      <c r="H36" s="206">
        <v>3.9</v>
      </c>
    </row>
    <row r="37" spans="1:8" ht="14.25" customHeight="1" x14ac:dyDescent="0.3">
      <c r="A37" s="30" t="s">
        <v>588</v>
      </c>
      <c r="B37" s="30">
        <v>84</v>
      </c>
      <c r="C37" s="29">
        <f t="shared" si="1"/>
        <v>84.308724832214764</v>
      </c>
      <c r="D37" s="29"/>
      <c r="E37" s="206">
        <v>18.5</v>
      </c>
      <c r="F37" s="206">
        <v>10.199999999999999</v>
      </c>
      <c r="G37" s="206">
        <v>3.1</v>
      </c>
      <c r="H37" s="206">
        <v>3.2</v>
      </c>
    </row>
    <row r="38" spans="1:8" ht="14.25" customHeight="1" x14ac:dyDescent="0.3">
      <c r="A38" s="30" t="s">
        <v>589</v>
      </c>
      <c r="B38" s="30">
        <v>84.4</v>
      </c>
      <c r="C38" s="29">
        <f t="shared" si="1"/>
        <v>84.308724832214764</v>
      </c>
      <c r="D38" s="29"/>
      <c r="E38" s="206">
        <v>16.8</v>
      </c>
      <c r="F38" s="206">
        <v>9.3000000000000007</v>
      </c>
      <c r="G38" s="206">
        <v>2.7</v>
      </c>
      <c r="H38" s="206">
        <v>3.3</v>
      </c>
    </row>
    <row r="39" spans="1:8" ht="14.25" customHeight="1" x14ac:dyDescent="0.3">
      <c r="A39" s="30" t="s">
        <v>590</v>
      </c>
      <c r="B39" s="30">
        <v>84.8</v>
      </c>
      <c r="C39" s="29">
        <f t="shared" si="1"/>
        <v>84.308724832214764</v>
      </c>
      <c r="D39" s="29"/>
      <c r="E39" s="206">
        <v>18.600000000000001</v>
      </c>
      <c r="F39" s="206">
        <v>9.5</v>
      </c>
      <c r="G39" s="206">
        <v>3.4</v>
      </c>
      <c r="H39" s="206">
        <v>3.2</v>
      </c>
    </row>
    <row r="40" spans="1:8" ht="14.25" customHeight="1" x14ac:dyDescent="0.3">
      <c r="A40" s="185" t="s">
        <v>591</v>
      </c>
      <c r="B40" s="30">
        <v>84.4</v>
      </c>
      <c r="C40" s="29">
        <f t="shared" si="1"/>
        <v>84.308724832214764</v>
      </c>
      <c r="D40" s="29"/>
      <c r="E40" s="206">
        <v>19.2</v>
      </c>
      <c r="F40" s="206">
        <v>9.4</v>
      </c>
      <c r="G40" s="206">
        <v>3.5</v>
      </c>
      <c r="H40" s="206">
        <v>4</v>
      </c>
    </row>
    <row r="41" spans="1:8" ht="14.25" customHeight="1" x14ac:dyDescent="0.3">
      <c r="A41" s="38" t="s">
        <v>592</v>
      </c>
      <c r="B41" s="30">
        <v>84</v>
      </c>
      <c r="C41" s="29">
        <f t="shared" si="1"/>
        <v>84.308724832214764</v>
      </c>
      <c r="D41" s="29"/>
      <c r="E41" s="206">
        <v>17.2</v>
      </c>
      <c r="F41" s="206">
        <v>8.1</v>
      </c>
      <c r="G41" s="206">
        <v>3.7</v>
      </c>
      <c r="H41" s="206">
        <v>3.4</v>
      </c>
    </row>
    <row r="42" spans="1:8" ht="14.25" customHeight="1" x14ac:dyDescent="0.3">
      <c r="A42" s="38" t="s">
        <v>593</v>
      </c>
      <c r="B42" s="30">
        <v>83.9</v>
      </c>
      <c r="C42" s="29">
        <f t="shared" si="1"/>
        <v>84.308724832214764</v>
      </c>
      <c r="D42" s="29"/>
      <c r="E42" s="206">
        <v>17.899999999999999</v>
      </c>
      <c r="F42" s="206">
        <v>8.3000000000000007</v>
      </c>
      <c r="G42" s="206">
        <v>3.4</v>
      </c>
      <c r="H42" s="206">
        <v>3.4</v>
      </c>
    </row>
    <row r="43" spans="1:8" ht="14.25" customHeight="1" x14ac:dyDescent="0.3">
      <c r="A43" s="38" t="s">
        <v>594</v>
      </c>
      <c r="B43" s="30">
        <v>83.3</v>
      </c>
      <c r="C43" s="29">
        <f t="shared" si="1"/>
        <v>84.308724832214764</v>
      </c>
      <c r="D43" s="29"/>
      <c r="E43" s="206">
        <v>17.2</v>
      </c>
      <c r="F43" s="206">
        <v>7.4</v>
      </c>
      <c r="G43" s="206">
        <v>4.7</v>
      </c>
      <c r="H43" s="206">
        <v>3.4</v>
      </c>
    </row>
    <row r="44" spans="1:8" ht="14.25" customHeight="1" x14ac:dyDescent="0.3">
      <c r="A44" s="38" t="s">
        <v>595</v>
      </c>
      <c r="B44" s="30">
        <v>82.3</v>
      </c>
      <c r="C44" s="29">
        <f t="shared" si="1"/>
        <v>84.308724832214764</v>
      </c>
      <c r="D44" s="29"/>
      <c r="E44" s="206">
        <v>22.6</v>
      </c>
      <c r="F44" s="206">
        <v>5.8</v>
      </c>
      <c r="G44" s="206">
        <v>2.2000000000000002</v>
      </c>
      <c r="H44" s="206">
        <v>4.4000000000000004</v>
      </c>
    </row>
    <row r="45" spans="1:8" ht="14.25" customHeight="1" x14ac:dyDescent="0.3">
      <c r="A45" s="38" t="s">
        <v>596</v>
      </c>
      <c r="B45" s="30">
        <v>82.5</v>
      </c>
      <c r="C45" s="29">
        <f t="shared" si="1"/>
        <v>84.308724832214764</v>
      </c>
      <c r="D45" s="29"/>
      <c r="E45" s="206">
        <v>23.8</v>
      </c>
      <c r="F45" s="206">
        <v>4.8</v>
      </c>
      <c r="G45" s="206">
        <v>1.1000000000000001</v>
      </c>
      <c r="H45" s="206">
        <v>3.9</v>
      </c>
    </row>
    <row r="46" spans="1:8" ht="14.25" customHeight="1" x14ac:dyDescent="0.3">
      <c r="A46" s="38" t="s">
        <v>597</v>
      </c>
      <c r="B46" s="30">
        <v>81.5</v>
      </c>
      <c r="C46" s="29">
        <f t="shared" si="1"/>
        <v>84.308724832214764</v>
      </c>
      <c r="D46" s="29"/>
      <c r="E46" s="206">
        <v>27</v>
      </c>
      <c r="F46" s="206">
        <v>6.2</v>
      </c>
      <c r="G46" s="206">
        <v>1.4</v>
      </c>
      <c r="H46" s="206">
        <v>3.9</v>
      </c>
    </row>
    <row r="47" spans="1:8" ht="14.25" customHeight="1" x14ac:dyDescent="0.3">
      <c r="A47" s="38" t="s">
        <v>598</v>
      </c>
      <c r="B47" s="30">
        <v>82.2</v>
      </c>
      <c r="C47" s="29">
        <f t="shared" si="1"/>
        <v>84.308724832214764</v>
      </c>
      <c r="D47" s="29"/>
      <c r="E47" s="206">
        <v>25.4</v>
      </c>
      <c r="F47" s="206">
        <v>7.2</v>
      </c>
      <c r="G47" s="206">
        <v>3.6</v>
      </c>
      <c r="H47" s="206">
        <v>3.4</v>
      </c>
    </row>
    <row r="48" spans="1:8" ht="14.25" customHeight="1" x14ac:dyDescent="0.3">
      <c r="A48" s="38" t="s">
        <v>599</v>
      </c>
      <c r="B48" s="30">
        <v>80.7</v>
      </c>
      <c r="C48" s="29">
        <f t="shared" si="1"/>
        <v>84.308724832214764</v>
      </c>
      <c r="D48" s="29"/>
      <c r="E48" s="206">
        <v>29</v>
      </c>
      <c r="F48" s="206">
        <v>5.6</v>
      </c>
      <c r="G48" s="206">
        <v>2.4</v>
      </c>
      <c r="H48" s="206">
        <v>2.9</v>
      </c>
    </row>
    <row r="49" spans="1:8" ht="14.25" customHeight="1" x14ac:dyDescent="0.3">
      <c r="A49" s="38" t="s">
        <v>600</v>
      </c>
      <c r="B49" s="30">
        <v>82.6</v>
      </c>
      <c r="C49" s="29">
        <f t="shared" si="1"/>
        <v>84.308724832214764</v>
      </c>
      <c r="D49" s="29"/>
      <c r="E49" s="206">
        <v>23.5</v>
      </c>
      <c r="F49" s="206">
        <v>7.9</v>
      </c>
      <c r="G49" s="206">
        <v>1.8</v>
      </c>
      <c r="H49" s="206">
        <v>2.5</v>
      </c>
    </row>
    <row r="50" spans="1:8" ht="14.25" customHeight="1" x14ac:dyDescent="0.3">
      <c r="A50" s="38" t="s">
        <v>601</v>
      </c>
      <c r="B50" s="30">
        <v>85.2</v>
      </c>
      <c r="C50" s="29">
        <f t="shared" si="1"/>
        <v>84.308724832214764</v>
      </c>
      <c r="D50" s="29"/>
      <c r="E50" s="206">
        <v>18.600000000000001</v>
      </c>
      <c r="F50" s="206">
        <v>9.6999999999999993</v>
      </c>
      <c r="G50" s="206">
        <v>6.1</v>
      </c>
      <c r="H50" s="206">
        <v>3.7</v>
      </c>
    </row>
    <row r="51" spans="1:8" ht="14.25" customHeight="1" x14ac:dyDescent="0.3">
      <c r="A51" s="38" t="s">
        <v>602</v>
      </c>
      <c r="B51" s="30">
        <v>85.3</v>
      </c>
      <c r="C51" s="29">
        <f t="shared" si="1"/>
        <v>84.308724832214764</v>
      </c>
      <c r="D51" s="29"/>
      <c r="E51" s="206">
        <v>14.5</v>
      </c>
      <c r="F51" s="206">
        <v>10</v>
      </c>
      <c r="G51" s="206">
        <v>7.6</v>
      </c>
      <c r="H51" s="206">
        <v>2.8</v>
      </c>
    </row>
    <row r="52" spans="1:8" ht="14.25" customHeight="1" x14ac:dyDescent="0.3">
      <c r="A52" s="38" t="s">
        <v>603</v>
      </c>
      <c r="B52" s="30">
        <v>85.1</v>
      </c>
      <c r="C52" s="29">
        <f t="shared" si="1"/>
        <v>84.308724832214764</v>
      </c>
      <c r="D52" s="29"/>
      <c r="E52" s="206">
        <v>16.8</v>
      </c>
      <c r="F52" s="206">
        <v>10.8</v>
      </c>
      <c r="G52" s="206">
        <v>10</v>
      </c>
      <c r="H52" s="206">
        <v>3.2</v>
      </c>
    </row>
    <row r="53" spans="1:8" ht="14.25" customHeight="1" x14ac:dyDescent="0.3">
      <c r="A53" s="38" t="s">
        <v>604</v>
      </c>
      <c r="B53" s="30">
        <v>86.7</v>
      </c>
      <c r="C53" s="29">
        <f t="shared" si="1"/>
        <v>84.308724832214764</v>
      </c>
      <c r="D53" s="29"/>
      <c r="E53" s="206">
        <v>12</v>
      </c>
      <c r="F53" s="206">
        <v>12.1</v>
      </c>
      <c r="G53" s="206">
        <v>15.4</v>
      </c>
      <c r="H53" s="206">
        <v>3.9</v>
      </c>
    </row>
    <row r="54" spans="1:8" ht="14.25" customHeight="1" x14ac:dyDescent="0.3">
      <c r="A54" s="38" t="s">
        <v>605</v>
      </c>
      <c r="B54" s="30">
        <v>86.8</v>
      </c>
      <c r="C54" s="29">
        <f t="shared" si="1"/>
        <v>84.308724832214764</v>
      </c>
      <c r="D54" s="29"/>
      <c r="E54" s="206">
        <v>9.9</v>
      </c>
      <c r="F54" s="206">
        <v>10.5</v>
      </c>
      <c r="G54" s="206">
        <v>19.899999999999999</v>
      </c>
      <c r="H54" s="206">
        <v>4.8</v>
      </c>
    </row>
    <row r="55" spans="1:8" ht="14.25" customHeight="1" x14ac:dyDescent="0.3">
      <c r="A55" s="38" t="s">
        <v>606</v>
      </c>
      <c r="B55" s="30">
        <v>85.6</v>
      </c>
      <c r="C55" s="29">
        <f t="shared" si="1"/>
        <v>84.308724832214764</v>
      </c>
      <c r="D55" s="29"/>
      <c r="E55" s="206">
        <v>10.9</v>
      </c>
      <c r="F55" s="206">
        <v>7.9</v>
      </c>
      <c r="G55" s="206">
        <v>17.2</v>
      </c>
      <c r="H55" s="206">
        <v>5.0999999999999996</v>
      </c>
    </row>
    <row r="56" spans="1:8" ht="14.25" customHeight="1" x14ac:dyDescent="0.3">
      <c r="A56" s="38" t="s">
        <v>607</v>
      </c>
      <c r="B56" s="30">
        <v>83.1</v>
      </c>
      <c r="C56" s="29">
        <f t="shared" si="1"/>
        <v>84.308724832214764</v>
      </c>
      <c r="D56" s="29"/>
      <c r="E56" s="206">
        <v>19.5</v>
      </c>
      <c r="F56" s="206">
        <v>7.1</v>
      </c>
      <c r="G56" s="206">
        <v>17.100000000000001</v>
      </c>
      <c r="H56" s="206">
        <v>4.4000000000000004</v>
      </c>
    </row>
    <row r="57" spans="1:8" ht="14.25" customHeight="1" x14ac:dyDescent="0.3">
      <c r="A57" s="38" t="s">
        <v>608</v>
      </c>
      <c r="B57" s="30">
        <v>81.900000000000006</v>
      </c>
      <c r="C57" s="29">
        <f t="shared" si="1"/>
        <v>84.308724832214764</v>
      </c>
      <c r="D57" s="29"/>
      <c r="E57" s="206">
        <v>20.100000000000001</v>
      </c>
      <c r="F57" s="206">
        <v>4</v>
      </c>
      <c r="G57" s="206">
        <v>13.5</v>
      </c>
      <c r="H57" s="206">
        <v>3.4</v>
      </c>
    </row>
    <row r="58" spans="1:8" ht="14.25" customHeight="1" x14ac:dyDescent="0.3">
      <c r="A58" s="38" t="s">
        <v>609</v>
      </c>
      <c r="B58" s="30">
        <v>79.400000000000006</v>
      </c>
      <c r="C58" s="29">
        <f t="shared" si="1"/>
        <v>84.308724832214764</v>
      </c>
      <c r="D58" s="29"/>
      <c r="E58" s="206">
        <v>33.700000000000003</v>
      </c>
      <c r="F58" s="206">
        <v>2.1</v>
      </c>
      <c r="G58" s="206">
        <v>8.8000000000000007</v>
      </c>
      <c r="H58" s="206">
        <v>3.1</v>
      </c>
    </row>
    <row r="59" spans="1:8" ht="14.25" customHeight="1" x14ac:dyDescent="0.3">
      <c r="A59" s="38" t="s">
        <v>610</v>
      </c>
      <c r="B59" s="30">
        <v>74.400000000000006</v>
      </c>
      <c r="C59" s="29">
        <f t="shared" si="1"/>
        <v>84.308724832214764</v>
      </c>
      <c r="D59" s="29"/>
      <c r="E59" s="206">
        <v>49</v>
      </c>
      <c r="F59" s="206">
        <v>1.5</v>
      </c>
      <c r="G59" s="206">
        <v>4.4000000000000004</v>
      </c>
      <c r="H59" s="206">
        <v>4</v>
      </c>
    </row>
    <row r="60" spans="1:8" ht="14.25" customHeight="1" x14ac:dyDescent="0.3">
      <c r="A60" s="38" t="s">
        <v>611</v>
      </c>
      <c r="B60" s="30">
        <v>71.2</v>
      </c>
      <c r="C60" s="29">
        <f t="shared" si="1"/>
        <v>84.308724832214764</v>
      </c>
      <c r="D60" s="29"/>
      <c r="E60" s="206">
        <v>56.8</v>
      </c>
      <c r="F60" s="206">
        <v>0.9</v>
      </c>
      <c r="G60" s="206">
        <v>3.2</v>
      </c>
      <c r="H60" s="206">
        <v>3.5</v>
      </c>
    </row>
    <row r="61" spans="1:8" ht="14.25" customHeight="1" x14ac:dyDescent="0.3">
      <c r="A61" s="38" t="s">
        <v>612</v>
      </c>
      <c r="B61" s="30">
        <v>70</v>
      </c>
      <c r="C61" s="29">
        <f t="shared" si="1"/>
        <v>84.308724832214764</v>
      </c>
      <c r="D61" s="29"/>
      <c r="E61" s="206">
        <v>60.5</v>
      </c>
      <c r="F61" s="206">
        <v>-0.3</v>
      </c>
      <c r="G61" s="206">
        <v>0.4</v>
      </c>
      <c r="H61" s="206">
        <v>4.7</v>
      </c>
    </row>
    <row r="62" spans="1:8" ht="14.25" customHeight="1" x14ac:dyDescent="0.3">
      <c r="A62" s="38" t="s">
        <v>613</v>
      </c>
      <c r="B62" s="30">
        <v>70.599999999999994</v>
      </c>
      <c r="C62" s="29">
        <f t="shared" si="1"/>
        <v>84.308724832214764</v>
      </c>
      <c r="D62" s="29"/>
      <c r="E62" s="206">
        <v>58.8</v>
      </c>
      <c r="F62" s="206">
        <v>1.1000000000000001</v>
      </c>
      <c r="G62" s="206">
        <v>2.1</v>
      </c>
      <c r="H62" s="206">
        <v>3.9</v>
      </c>
    </row>
    <row r="63" spans="1:8" ht="14.25" customHeight="1" x14ac:dyDescent="0.3">
      <c r="A63" s="38" t="s">
        <v>614</v>
      </c>
      <c r="B63" s="30">
        <v>76</v>
      </c>
      <c r="C63" s="29">
        <f t="shared" si="1"/>
        <v>84.308724832214764</v>
      </c>
      <c r="D63" s="29"/>
      <c r="E63" s="206">
        <v>47.5</v>
      </c>
      <c r="F63" s="206">
        <v>3.1</v>
      </c>
      <c r="G63" s="206">
        <v>2.9</v>
      </c>
      <c r="H63" s="206">
        <v>3</v>
      </c>
    </row>
    <row r="64" spans="1:8" ht="14.25" customHeight="1" x14ac:dyDescent="0.3">
      <c r="A64" s="38" t="s">
        <v>615</v>
      </c>
      <c r="B64" s="30">
        <v>84.8</v>
      </c>
      <c r="C64" s="29">
        <f t="shared" si="1"/>
        <v>84.308724832214764</v>
      </c>
      <c r="D64" s="29"/>
      <c r="E64" s="206">
        <v>23.6</v>
      </c>
      <c r="F64" s="206">
        <v>7</v>
      </c>
      <c r="G64" s="206">
        <v>6</v>
      </c>
      <c r="H64" s="206">
        <v>4.3</v>
      </c>
    </row>
    <row r="65" spans="1:8" ht="14.25" customHeight="1" x14ac:dyDescent="0.3">
      <c r="A65" s="38" t="s">
        <v>616</v>
      </c>
      <c r="B65" s="30">
        <v>86.7</v>
      </c>
      <c r="C65" s="29">
        <f t="shared" si="1"/>
        <v>84.308724832214764</v>
      </c>
      <c r="D65" s="29"/>
      <c r="E65" s="206">
        <v>15.3</v>
      </c>
      <c r="F65" s="206">
        <v>9.5</v>
      </c>
      <c r="G65" s="206">
        <v>10</v>
      </c>
      <c r="H65" s="206">
        <v>4.9000000000000004</v>
      </c>
    </row>
    <row r="66" spans="1:8" ht="14.25" customHeight="1" x14ac:dyDescent="0.3">
      <c r="A66" s="38" t="s">
        <v>617</v>
      </c>
      <c r="B66" s="30">
        <v>87.8</v>
      </c>
      <c r="C66" s="29">
        <f t="shared" si="1"/>
        <v>84.308724832214764</v>
      </c>
      <c r="D66" s="29"/>
      <c r="E66" s="206">
        <v>12</v>
      </c>
      <c r="F66" s="206">
        <v>10.4</v>
      </c>
      <c r="G66" s="206">
        <v>9.3000000000000007</v>
      </c>
      <c r="H66" s="206">
        <v>3.9</v>
      </c>
    </row>
    <row r="67" spans="1:8" ht="14.25" customHeight="1" x14ac:dyDescent="0.3">
      <c r="A67" s="38" t="s">
        <v>618</v>
      </c>
      <c r="B67" s="30">
        <v>88.3</v>
      </c>
      <c r="C67" s="29">
        <f t="shared" si="1"/>
        <v>84.308724832214764</v>
      </c>
      <c r="D67" s="29"/>
      <c r="E67" s="206">
        <v>11.1</v>
      </c>
      <c r="F67" s="206">
        <v>9.8000000000000007</v>
      </c>
      <c r="G67" s="206">
        <v>11</v>
      </c>
      <c r="H67" s="206">
        <v>4.8</v>
      </c>
    </row>
    <row r="68" spans="1:8" ht="14.25" customHeight="1" x14ac:dyDescent="0.3">
      <c r="A68" s="38" t="s">
        <v>619</v>
      </c>
      <c r="B68" s="30">
        <v>88.2</v>
      </c>
      <c r="C68" s="29">
        <f t="shared" si="1"/>
        <v>84.308724832214764</v>
      </c>
      <c r="D68" s="29"/>
      <c r="E68" s="206">
        <v>10.3</v>
      </c>
      <c r="F68" s="206">
        <v>9.9</v>
      </c>
      <c r="G68" s="206">
        <v>11.3</v>
      </c>
      <c r="H68" s="206">
        <v>4.0999999999999996</v>
      </c>
    </row>
    <row r="69" spans="1:8" ht="14.25" customHeight="1" x14ac:dyDescent="0.3">
      <c r="A69" s="38" t="s">
        <v>620</v>
      </c>
      <c r="B69" s="30">
        <v>88.3</v>
      </c>
      <c r="C69" s="29">
        <f t="shared" si="1"/>
        <v>84.308724832214764</v>
      </c>
      <c r="D69" s="29"/>
      <c r="E69" s="206">
        <v>11.5</v>
      </c>
      <c r="F69" s="206">
        <v>9.5</v>
      </c>
      <c r="G69" s="206">
        <v>12.6</v>
      </c>
      <c r="H69" s="206">
        <v>3.9</v>
      </c>
    </row>
    <row r="70" spans="1:8" ht="14.25" customHeight="1" x14ac:dyDescent="0.3">
      <c r="A70" s="38" t="s">
        <v>621</v>
      </c>
      <c r="B70" s="30">
        <v>88.9</v>
      </c>
      <c r="C70" s="29">
        <f t="shared" si="1"/>
        <v>84.308724832214764</v>
      </c>
      <c r="D70" s="29"/>
      <c r="E70" s="206">
        <v>9.3000000000000007</v>
      </c>
      <c r="F70" s="206">
        <v>7.3</v>
      </c>
      <c r="G70" s="206">
        <v>12.3</v>
      </c>
      <c r="H70" s="206">
        <v>3.9</v>
      </c>
    </row>
    <row r="71" spans="1:8" ht="14.25" customHeight="1" x14ac:dyDescent="0.3">
      <c r="A71" s="38" t="s">
        <v>622</v>
      </c>
      <c r="B71" s="30">
        <v>87.8</v>
      </c>
      <c r="C71" s="29">
        <f t="shared" si="1"/>
        <v>84.308724832214764</v>
      </c>
      <c r="D71" s="29"/>
      <c r="E71" s="206">
        <v>9.6999999999999993</v>
      </c>
      <c r="F71" s="206">
        <v>6.5</v>
      </c>
      <c r="G71" s="206">
        <v>11.7</v>
      </c>
      <c r="H71" s="206">
        <v>5.0999999999999996</v>
      </c>
    </row>
    <row r="72" spans="1:8" ht="14.25" customHeight="1" x14ac:dyDescent="0.3">
      <c r="A72" s="38" t="s">
        <v>623</v>
      </c>
      <c r="B72" s="30">
        <v>87.9</v>
      </c>
      <c r="C72" s="29">
        <f t="shared" si="1"/>
        <v>84.308724832214764</v>
      </c>
      <c r="D72" s="29"/>
      <c r="E72" s="206">
        <v>10.199999999999999</v>
      </c>
      <c r="F72" s="206">
        <v>5.7</v>
      </c>
      <c r="G72" s="206">
        <v>10.5</v>
      </c>
      <c r="H72" s="206">
        <v>4.2</v>
      </c>
    </row>
    <row r="73" spans="1:8" ht="14.25" customHeight="1" x14ac:dyDescent="0.3">
      <c r="A73" s="38" t="s">
        <v>624</v>
      </c>
      <c r="B73" s="30">
        <v>87.4</v>
      </c>
      <c r="C73" s="29">
        <f t="shared" si="1"/>
        <v>84.308724832214764</v>
      </c>
      <c r="D73" s="29"/>
      <c r="E73" s="206">
        <v>12.4</v>
      </c>
      <c r="F73" s="206">
        <v>4.5999999999999996</v>
      </c>
      <c r="G73" s="206">
        <v>7.9</v>
      </c>
      <c r="H73" s="206">
        <v>5.0999999999999996</v>
      </c>
    </row>
    <row r="74" spans="1:8" ht="14.25" customHeight="1" x14ac:dyDescent="0.3">
      <c r="A74" s="38" t="s">
        <v>625</v>
      </c>
      <c r="B74" s="30">
        <v>86.3</v>
      </c>
      <c r="C74" s="29">
        <f t="shared" si="1"/>
        <v>84.308724832214764</v>
      </c>
      <c r="D74" s="29"/>
      <c r="E74" s="206">
        <v>13</v>
      </c>
      <c r="F74" s="206">
        <v>3</v>
      </c>
      <c r="G74" s="206">
        <v>4.4000000000000004</v>
      </c>
      <c r="H74" s="206">
        <v>5.9</v>
      </c>
    </row>
    <row r="75" spans="1:8" ht="14.25" customHeight="1" x14ac:dyDescent="0.3">
      <c r="A75" s="38" t="s">
        <v>626</v>
      </c>
      <c r="B75" s="30">
        <v>84.7</v>
      </c>
      <c r="C75" s="29">
        <f t="shared" si="1"/>
        <v>84.308724832214764</v>
      </c>
      <c r="D75" s="29"/>
      <c r="E75" s="206">
        <v>17.2</v>
      </c>
      <c r="F75" s="206">
        <v>2.2000000000000002</v>
      </c>
      <c r="G75" s="206">
        <v>3.2</v>
      </c>
      <c r="H75" s="206">
        <v>5.2</v>
      </c>
    </row>
    <row r="76" spans="1:8" ht="14.25" customHeight="1" x14ac:dyDescent="0.3">
      <c r="A76" s="38" t="s">
        <v>627</v>
      </c>
      <c r="B76" s="30">
        <v>84.2</v>
      </c>
      <c r="C76" s="29">
        <f t="shared" si="1"/>
        <v>84.308724832214764</v>
      </c>
      <c r="D76" s="29"/>
      <c r="E76" s="206">
        <v>20.9</v>
      </c>
      <c r="F76" s="206">
        <v>1.9</v>
      </c>
      <c r="G76" s="206">
        <v>4.0999999999999996</v>
      </c>
      <c r="H76" s="206">
        <v>4</v>
      </c>
    </row>
    <row r="77" spans="1:8" ht="14.25" customHeight="1" x14ac:dyDescent="0.3">
      <c r="A77" s="38" t="s">
        <v>628</v>
      </c>
      <c r="B77" s="30">
        <v>84.1</v>
      </c>
      <c r="C77" s="29">
        <f t="shared" si="1"/>
        <v>84.308724832214764</v>
      </c>
      <c r="D77" s="29"/>
      <c r="E77" s="206">
        <v>21.6</v>
      </c>
      <c r="F77" s="206">
        <v>1.9</v>
      </c>
      <c r="G77" s="206">
        <v>5.2</v>
      </c>
      <c r="H77" s="206">
        <v>4.9000000000000004</v>
      </c>
    </row>
    <row r="78" spans="1:8" ht="14.25" customHeight="1" x14ac:dyDescent="0.3">
      <c r="A78" s="38" t="s">
        <v>629</v>
      </c>
      <c r="B78" s="30">
        <v>83.5</v>
      </c>
      <c r="C78" s="29">
        <f t="shared" si="1"/>
        <v>84.308724832214764</v>
      </c>
      <c r="D78" s="29"/>
      <c r="E78" s="206">
        <v>22.8</v>
      </c>
      <c r="F78" s="206">
        <v>2.2999999999999998</v>
      </c>
      <c r="G78" s="206">
        <v>7.5</v>
      </c>
      <c r="H78" s="206">
        <v>4.9000000000000004</v>
      </c>
    </row>
    <row r="79" spans="1:8" ht="14.25" customHeight="1" x14ac:dyDescent="0.3">
      <c r="A79" s="38" t="s">
        <v>630</v>
      </c>
      <c r="B79" s="30">
        <v>84.3</v>
      </c>
      <c r="C79" s="29">
        <f t="shared" si="1"/>
        <v>84.308724832214764</v>
      </c>
      <c r="D79" s="29"/>
      <c r="E79" s="206">
        <v>19.8</v>
      </c>
      <c r="F79" s="206">
        <v>1.2</v>
      </c>
      <c r="G79" s="206">
        <v>8.6999999999999993</v>
      </c>
      <c r="H79" s="206">
        <v>4.0999999999999996</v>
      </c>
    </row>
    <row r="80" spans="1:8" ht="14.25" customHeight="1" x14ac:dyDescent="0.3">
      <c r="A80" s="38" t="s">
        <v>631</v>
      </c>
      <c r="B80" s="30">
        <v>84.6</v>
      </c>
      <c r="C80" s="29">
        <f t="shared" si="1"/>
        <v>84.308724832214764</v>
      </c>
      <c r="D80" s="29"/>
      <c r="E80" s="206">
        <v>19.899999999999999</v>
      </c>
      <c r="F80" s="206">
        <v>2</v>
      </c>
      <c r="G80" s="206">
        <v>8.1</v>
      </c>
      <c r="H80" s="206">
        <v>4.7</v>
      </c>
    </row>
    <row r="81" spans="1:8" ht="14.25" customHeight="1" x14ac:dyDescent="0.3">
      <c r="A81" s="38" t="s">
        <v>632</v>
      </c>
      <c r="B81" s="30">
        <v>84.5</v>
      </c>
      <c r="C81" s="29">
        <f t="shared" si="1"/>
        <v>84.308724832214764</v>
      </c>
      <c r="D81" s="29"/>
      <c r="E81" s="206">
        <v>20.5</v>
      </c>
      <c r="F81" s="206">
        <v>1.8</v>
      </c>
      <c r="G81" s="206">
        <v>7.7</v>
      </c>
      <c r="H81" s="206">
        <v>4.0999999999999996</v>
      </c>
    </row>
    <row r="82" spans="1:8" ht="14.25" customHeight="1" x14ac:dyDescent="0.3">
      <c r="A82" s="38" t="s">
        <v>633</v>
      </c>
      <c r="B82" s="30">
        <v>84</v>
      </c>
      <c r="C82" s="29">
        <f t="shared" si="1"/>
        <v>84.308724832214764</v>
      </c>
      <c r="D82" s="29"/>
      <c r="E82" s="206">
        <v>21.7</v>
      </c>
      <c r="F82" s="206">
        <v>1.2</v>
      </c>
      <c r="G82" s="206">
        <v>4.9000000000000004</v>
      </c>
      <c r="H82" s="206">
        <v>3</v>
      </c>
    </row>
    <row r="83" spans="1:8" ht="14.25" customHeight="1" x14ac:dyDescent="0.3">
      <c r="A83" s="38" t="s">
        <v>634</v>
      </c>
      <c r="B83" s="30">
        <v>83.6</v>
      </c>
      <c r="C83" s="29">
        <f t="shared" si="1"/>
        <v>84.308724832214764</v>
      </c>
      <c r="D83" s="29"/>
      <c r="E83" s="206">
        <v>23.4</v>
      </c>
      <c r="F83" s="206">
        <v>1.1000000000000001</v>
      </c>
      <c r="G83" s="206">
        <v>2.1</v>
      </c>
      <c r="H83" s="206">
        <v>4.2</v>
      </c>
    </row>
    <row r="84" spans="1:8" ht="14.25" customHeight="1" x14ac:dyDescent="0.3">
      <c r="A84" s="38" t="s">
        <v>635</v>
      </c>
      <c r="B84" s="30">
        <v>83.7</v>
      </c>
      <c r="C84" s="29">
        <f t="shared" si="1"/>
        <v>84.308724832214764</v>
      </c>
      <c r="D84" s="29"/>
      <c r="E84" s="206">
        <v>25.8</v>
      </c>
      <c r="F84" s="206">
        <v>2.2999999999999998</v>
      </c>
      <c r="G84" s="206">
        <v>1.9</v>
      </c>
      <c r="H84" s="206">
        <v>5.2</v>
      </c>
    </row>
    <row r="85" spans="1:8" ht="14.25" customHeight="1" x14ac:dyDescent="0.3">
      <c r="A85" s="38" t="s">
        <v>636</v>
      </c>
      <c r="B85" s="30">
        <v>81.900000000000006</v>
      </c>
      <c r="C85" s="29">
        <f t="shared" si="1"/>
        <v>84.308724832214764</v>
      </c>
      <c r="D85" s="29"/>
      <c r="E85" s="206">
        <v>31.1</v>
      </c>
      <c r="F85" s="206">
        <v>1.5</v>
      </c>
      <c r="G85" s="206">
        <v>1.7</v>
      </c>
      <c r="H85" s="206">
        <v>5.3</v>
      </c>
    </row>
    <row r="86" spans="1:8" ht="14.25" customHeight="1" x14ac:dyDescent="0.3">
      <c r="A86" s="38" t="s">
        <v>637</v>
      </c>
      <c r="B86" s="30">
        <v>82.8</v>
      </c>
      <c r="C86" s="29">
        <f t="shared" si="1"/>
        <v>84.308724832214764</v>
      </c>
      <c r="D86" s="29"/>
      <c r="E86" s="206">
        <v>28.3</v>
      </c>
      <c r="F86" s="206">
        <v>2</v>
      </c>
      <c r="G86" s="206">
        <v>2.1</v>
      </c>
      <c r="H86" s="206">
        <v>4.9000000000000004</v>
      </c>
    </row>
    <row r="87" spans="1:8" ht="14.25" customHeight="1" x14ac:dyDescent="0.3">
      <c r="A87" s="38" t="s">
        <v>638</v>
      </c>
      <c r="B87" s="30">
        <v>82.5</v>
      </c>
      <c r="C87" s="29">
        <f t="shared" ref="C87:C150" si="2">AVERAGE($B$8:$B$159)</f>
        <v>84.308724832214764</v>
      </c>
      <c r="D87" s="29"/>
      <c r="E87" s="206">
        <v>28.4</v>
      </c>
      <c r="F87" s="206">
        <v>1.9</v>
      </c>
      <c r="G87" s="206">
        <v>2.1</v>
      </c>
      <c r="H87" s="206">
        <v>3.7</v>
      </c>
    </row>
    <row r="88" spans="1:8" ht="14.25" customHeight="1" x14ac:dyDescent="0.3">
      <c r="A88" s="38" t="s">
        <v>639</v>
      </c>
      <c r="B88" s="30">
        <v>83.3</v>
      </c>
      <c r="C88" s="29">
        <f t="shared" si="2"/>
        <v>84.308724832214764</v>
      </c>
      <c r="D88" s="29"/>
      <c r="E88" s="206">
        <v>26.7</v>
      </c>
      <c r="F88" s="206">
        <v>1.9</v>
      </c>
      <c r="G88" s="206">
        <v>1.6</v>
      </c>
      <c r="H88" s="206">
        <v>3</v>
      </c>
    </row>
    <row r="89" spans="1:8" ht="14.25" customHeight="1" x14ac:dyDescent="0.3">
      <c r="A89" s="38" t="s">
        <v>640</v>
      </c>
      <c r="B89" s="30">
        <v>82.5</v>
      </c>
      <c r="C89" s="29">
        <f t="shared" si="2"/>
        <v>84.308724832214764</v>
      </c>
      <c r="D89" s="29"/>
      <c r="E89" s="206">
        <v>24.9</v>
      </c>
      <c r="F89" s="206">
        <v>1.1000000000000001</v>
      </c>
      <c r="G89" s="206">
        <v>0.3</v>
      </c>
      <c r="H89" s="206">
        <v>3.3</v>
      </c>
    </row>
    <row r="90" spans="1:8" ht="14.25" customHeight="1" x14ac:dyDescent="0.3">
      <c r="A90" s="38" t="s">
        <v>641</v>
      </c>
      <c r="B90" s="30">
        <v>82</v>
      </c>
      <c r="C90" s="29">
        <f t="shared" si="2"/>
        <v>84.308724832214764</v>
      </c>
      <c r="D90" s="29"/>
      <c r="E90" s="206">
        <v>27.6</v>
      </c>
      <c r="F90" s="206">
        <v>1.9</v>
      </c>
      <c r="G90" s="206">
        <v>0.7</v>
      </c>
      <c r="H90" s="206">
        <v>3.9</v>
      </c>
    </row>
    <row r="91" spans="1:8" ht="14.25" customHeight="1" x14ac:dyDescent="0.3">
      <c r="A91" s="38" t="s">
        <v>642</v>
      </c>
      <c r="B91" s="30">
        <v>82.1</v>
      </c>
      <c r="C91" s="29">
        <f t="shared" si="2"/>
        <v>84.308724832214764</v>
      </c>
      <c r="D91" s="29"/>
      <c r="E91" s="206">
        <v>28.3</v>
      </c>
      <c r="F91" s="206">
        <v>4.3</v>
      </c>
      <c r="G91" s="206">
        <v>1.4</v>
      </c>
      <c r="H91" s="206">
        <v>2.6</v>
      </c>
    </row>
    <row r="92" spans="1:8" ht="14.25" customHeight="1" x14ac:dyDescent="0.3">
      <c r="A92" s="38" t="s">
        <v>643</v>
      </c>
      <c r="B92" s="30">
        <v>83.5</v>
      </c>
      <c r="C92" s="29">
        <f t="shared" si="2"/>
        <v>84.308724832214764</v>
      </c>
      <c r="D92" s="29"/>
      <c r="E92" s="206">
        <v>22.9</v>
      </c>
      <c r="F92" s="206">
        <v>4.4000000000000004</v>
      </c>
      <c r="G92" s="206">
        <v>2.2000000000000002</v>
      </c>
      <c r="H92" s="206">
        <v>3.9</v>
      </c>
    </row>
    <row r="93" spans="1:8" ht="14.25" customHeight="1" x14ac:dyDescent="0.3">
      <c r="A93" s="38" t="s">
        <v>644</v>
      </c>
      <c r="B93" s="30">
        <v>84.4</v>
      </c>
      <c r="C93" s="29">
        <f t="shared" si="2"/>
        <v>84.308724832214764</v>
      </c>
      <c r="D93" s="29"/>
      <c r="E93" s="206">
        <v>15.6</v>
      </c>
      <c r="F93" s="206">
        <v>5.7</v>
      </c>
      <c r="G93" s="206">
        <v>3.1</v>
      </c>
      <c r="H93" s="206">
        <v>3.2</v>
      </c>
    </row>
    <row r="94" spans="1:8" ht="14.25" customHeight="1" x14ac:dyDescent="0.3">
      <c r="A94" s="38" t="s">
        <v>645</v>
      </c>
      <c r="B94" s="30">
        <v>85.3</v>
      </c>
      <c r="C94" s="29">
        <f t="shared" si="2"/>
        <v>84.308724832214764</v>
      </c>
      <c r="D94" s="29"/>
      <c r="E94" s="206">
        <v>11.9</v>
      </c>
      <c r="F94" s="206">
        <v>7.4</v>
      </c>
      <c r="G94" s="206">
        <v>4.2</v>
      </c>
      <c r="H94" s="206">
        <v>3</v>
      </c>
    </row>
    <row r="95" spans="1:8" ht="14.25" customHeight="1" x14ac:dyDescent="0.3">
      <c r="A95" s="38" t="s">
        <v>646</v>
      </c>
      <c r="B95" s="30">
        <v>87.1</v>
      </c>
      <c r="C95" s="29">
        <f t="shared" si="2"/>
        <v>84.308724832214764</v>
      </c>
      <c r="D95" s="29"/>
      <c r="E95" s="206">
        <v>8.6999999999999993</v>
      </c>
      <c r="F95" s="206">
        <v>8.9</v>
      </c>
      <c r="G95" s="206">
        <v>6.7</v>
      </c>
      <c r="H95" s="206">
        <v>3.6</v>
      </c>
    </row>
    <row r="96" spans="1:8" ht="14.25" customHeight="1" x14ac:dyDescent="0.3">
      <c r="A96" s="38" t="s">
        <v>647</v>
      </c>
      <c r="B96" s="30">
        <v>87.6</v>
      </c>
      <c r="C96" s="29">
        <f t="shared" si="2"/>
        <v>84.308724832214764</v>
      </c>
      <c r="D96" s="29"/>
      <c r="E96" s="206">
        <v>8.9</v>
      </c>
      <c r="F96" s="206">
        <v>8.1999999999999993</v>
      </c>
      <c r="G96" s="206">
        <v>7.3</v>
      </c>
      <c r="H96" s="206">
        <v>4.2</v>
      </c>
    </row>
    <row r="97" spans="1:8" ht="14.25" customHeight="1" x14ac:dyDescent="0.3">
      <c r="A97" s="38" t="s">
        <v>648</v>
      </c>
      <c r="B97" s="30">
        <v>87.2</v>
      </c>
      <c r="C97" s="29">
        <f t="shared" si="2"/>
        <v>84.308724832214764</v>
      </c>
      <c r="D97" s="29"/>
      <c r="E97" s="206">
        <v>10.5</v>
      </c>
      <c r="F97" s="206">
        <v>7.2</v>
      </c>
      <c r="G97" s="206">
        <v>6.8</v>
      </c>
      <c r="H97" s="206">
        <v>4.4000000000000004</v>
      </c>
    </row>
    <row r="98" spans="1:8" ht="14.25" customHeight="1" x14ac:dyDescent="0.3">
      <c r="A98" s="38" t="s">
        <v>649</v>
      </c>
      <c r="B98" s="30">
        <v>86.6</v>
      </c>
      <c r="C98" s="29">
        <f t="shared" si="2"/>
        <v>84.308724832214764</v>
      </c>
      <c r="D98" s="29"/>
      <c r="E98" s="206">
        <v>9.8000000000000007</v>
      </c>
      <c r="F98" s="206">
        <v>5.6</v>
      </c>
      <c r="G98" s="206">
        <v>4.3</v>
      </c>
      <c r="H98" s="206">
        <v>3.9</v>
      </c>
    </row>
    <row r="99" spans="1:8" ht="14.25" customHeight="1" x14ac:dyDescent="0.3">
      <c r="A99" s="38" t="s">
        <v>650</v>
      </c>
      <c r="B99" s="30">
        <v>86.5</v>
      </c>
      <c r="C99" s="29">
        <f t="shared" si="2"/>
        <v>84.308724832214764</v>
      </c>
      <c r="D99" s="29"/>
      <c r="E99" s="206">
        <v>13.3</v>
      </c>
      <c r="F99" s="206">
        <v>3.4</v>
      </c>
      <c r="G99" s="206">
        <v>2</v>
      </c>
      <c r="H99" s="206">
        <v>4.5999999999999996</v>
      </c>
    </row>
    <row r="100" spans="1:8" ht="14.25" customHeight="1" x14ac:dyDescent="0.3">
      <c r="A100" s="38" t="s">
        <v>651</v>
      </c>
      <c r="B100" s="30">
        <v>85.4</v>
      </c>
      <c r="C100" s="29">
        <f t="shared" si="2"/>
        <v>84.308724832214764</v>
      </c>
      <c r="D100" s="29"/>
      <c r="E100" s="206">
        <v>15.7</v>
      </c>
      <c r="F100" s="206">
        <v>1.8</v>
      </c>
      <c r="G100" s="206">
        <v>1.4</v>
      </c>
      <c r="H100" s="206">
        <v>4.0999999999999996</v>
      </c>
    </row>
    <row r="101" spans="1:8" ht="14.25" customHeight="1" x14ac:dyDescent="0.3">
      <c r="A101" s="38" t="s">
        <v>652</v>
      </c>
      <c r="B101" s="30">
        <v>84.8</v>
      </c>
      <c r="C101" s="29">
        <f t="shared" si="2"/>
        <v>84.308724832214764</v>
      </c>
      <c r="D101" s="29"/>
      <c r="E101" s="206">
        <v>17.8</v>
      </c>
      <c r="F101" s="206">
        <v>2.4</v>
      </c>
      <c r="G101" s="206">
        <v>1.1000000000000001</v>
      </c>
      <c r="H101" s="206">
        <v>4.4000000000000004</v>
      </c>
    </row>
    <row r="102" spans="1:8" ht="14.25" customHeight="1" x14ac:dyDescent="0.3">
      <c r="A102" s="38" t="s">
        <v>653</v>
      </c>
      <c r="B102" s="30">
        <v>84.7</v>
      </c>
      <c r="C102" s="29">
        <f t="shared" si="2"/>
        <v>84.308724832214764</v>
      </c>
      <c r="D102" s="29"/>
      <c r="E102" s="206">
        <v>19</v>
      </c>
      <c r="F102" s="206">
        <v>2</v>
      </c>
      <c r="G102" s="206">
        <v>0.7</v>
      </c>
      <c r="H102" s="206">
        <v>3.9</v>
      </c>
    </row>
    <row r="103" spans="1:8" ht="14.25" customHeight="1" x14ac:dyDescent="0.3">
      <c r="A103" s="38" t="s">
        <v>654</v>
      </c>
      <c r="B103" s="30">
        <v>85</v>
      </c>
      <c r="C103" s="29">
        <f t="shared" si="2"/>
        <v>84.308724832214764</v>
      </c>
      <c r="D103" s="29"/>
      <c r="E103" s="206">
        <v>16.399999999999999</v>
      </c>
      <c r="F103" s="206">
        <v>2.8</v>
      </c>
      <c r="G103" s="206">
        <v>1</v>
      </c>
      <c r="H103" s="206">
        <v>3.6</v>
      </c>
    </row>
    <row r="104" spans="1:8" ht="14.25" customHeight="1" x14ac:dyDescent="0.3">
      <c r="A104" s="38" t="s">
        <v>655</v>
      </c>
      <c r="B104" s="30">
        <v>85.4</v>
      </c>
      <c r="C104" s="29">
        <f t="shared" si="2"/>
        <v>84.308724832214764</v>
      </c>
      <c r="D104" s="29"/>
      <c r="E104" s="206">
        <v>15</v>
      </c>
      <c r="F104" s="206">
        <v>3</v>
      </c>
      <c r="G104" s="206">
        <v>2.5</v>
      </c>
      <c r="H104" s="206">
        <v>3.1</v>
      </c>
    </row>
    <row r="105" spans="1:8" ht="14.25" customHeight="1" x14ac:dyDescent="0.3">
      <c r="A105" s="38" t="s">
        <v>656</v>
      </c>
      <c r="B105" s="30">
        <v>86.7</v>
      </c>
      <c r="C105" s="29">
        <f t="shared" si="2"/>
        <v>84.308724832214764</v>
      </c>
      <c r="D105" s="29"/>
      <c r="E105" s="206">
        <v>10.8</v>
      </c>
      <c r="F105" s="206">
        <v>3.7</v>
      </c>
      <c r="G105" s="206">
        <v>3.4</v>
      </c>
      <c r="H105" s="206">
        <v>3.4</v>
      </c>
    </row>
    <row r="106" spans="1:8" ht="14.25" customHeight="1" x14ac:dyDescent="0.3">
      <c r="A106" s="38" t="s">
        <v>657</v>
      </c>
      <c r="B106" s="30">
        <v>87.1</v>
      </c>
      <c r="C106" s="29">
        <f t="shared" si="2"/>
        <v>84.308724832214764</v>
      </c>
      <c r="D106" s="29"/>
      <c r="E106" s="206">
        <v>11.1</v>
      </c>
      <c r="F106" s="206">
        <v>2.8</v>
      </c>
      <c r="G106" s="206">
        <v>3.9</v>
      </c>
      <c r="H106" s="206">
        <v>3.9</v>
      </c>
    </row>
    <row r="107" spans="1:8" ht="14.25" customHeight="1" x14ac:dyDescent="0.3">
      <c r="A107" s="38" t="s">
        <v>658</v>
      </c>
      <c r="B107" s="30">
        <v>86.6</v>
      </c>
      <c r="C107" s="29">
        <f t="shared" si="2"/>
        <v>84.308724832214764</v>
      </c>
      <c r="D107" s="29"/>
      <c r="E107" s="206">
        <v>12.3</v>
      </c>
      <c r="F107" s="206">
        <v>2.7</v>
      </c>
      <c r="G107" s="206">
        <v>2.7</v>
      </c>
      <c r="H107" s="206">
        <v>3.6</v>
      </c>
    </row>
    <row r="108" spans="1:8" ht="14.25" customHeight="1" x14ac:dyDescent="0.3">
      <c r="A108" s="38" t="s">
        <v>659</v>
      </c>
      <c r="B108" s="30">
        <v>86.2</v>
      </c>
      <c r="C108" s="29">
        <f t="shared" si="2"/>
        <v>84.308724832214764</v>
      </c>
      <c r="D108" s="29"/>
      <c r="E108" s="206">
        <v>13.7</v>
      </c>
      <c r="F108" s="206">
        <v>2.9</v>
      </c>
      <c r="G108" s="206">
        <v>3.5</v>
      </c>
      <c r="H108" s="206">
        <v>4.0999999999999996</v>
      </c>
    </row>
    <row r="109" spans="1:8" ht="14.25" customHeight="1" x14ac:dyDescent="0.3">
      <c r="A109" s="38" t="s">
        <v>660</v>
      </c>
      <c r="B109" s="30">
        <v>84.8</v>
      </c>
      <c r="C109" s="29">
        <f t="shared" si="2"/>
        <v>84.308724832214764</v>
      </c>
      <c r="D109" s="29"/>
      <c r="E109" s="206">
        <v>17</v>
      </c>
      <c r="F109" s="206">
        <v>1.6</v>
      </c>
      <c r="G109" s="206">
        <v>1.7</v>
      </c>
      <c r="H109" s="206">
        <v>2.4</v>
      </c>
    </row>
    <row r="110" spans="1:8" ht="14.25" customHeight="1" x14ac:dyDescent="0.3">
      <c r="A110" s="38" t="s">
        <v>661</v>
      </c>
      <c r="B110" s="30">
        <v>84</v>
      </c>
      <c r="C110" s="29">
        <f t="shared" si="2"/>
        <v>84.308724832214764</v>
      </c>
      <c r="D110" s="29"/>
      <c r="E110" s="206">
        <v>19</v>
      </c>
      <c r="F110" s="206">
        <v>1.6</v>
      </c>
      <c r="G110" s="206">
        <v>1.5</v>
      </c>
      <c r="H110" s="206">
        <v>2.9</v>
      </c>
    </row>
    <row r="111" spans="1:8" ht="14.25" customHeight="1" x14ac:dyDescent="0.3">
      <c r="A111" s="38" t="s">
        <v>662</v>
      </c>
      <c r="B111" s="30">
        <v>83.7</v>
      </c>
      <c r="C111" s="29">
        <f t="shared" si="2"/>
        <v>84.308724832214764</v>
      </c>
      <c r="D111" s="29"/>
      <c r="E111" s="206">
        <v>21.3</v>
      </c>
      <c r="F111" s="206">
        <v>1.3</v>
      </c>
      <c r="G111" s="206">
        <v>1.3</v>
      </c>
      <c r="H111" s="206">
        <v>3.6</v>
      </c>
    </row>
    <row r="112" spans="1:8" ht="14.25" customHeight="1" x14ac:dyDescent="0.3">
      <c r="A112" s="38" t="s">
        <v>663</v>
      </c>
      <c r="B112" s="30">
        <v>82.2</v>
      </c>
      <c r="C112" s="29">
        <f t="shared" si="2"/>
        <v>84.308724832214764</v>
      </c>
      <c r="D112" s="29"/>
      <c r="E112" s="206">
        <v>23.3</v>
      </c>
      <c r="F112" s="206">
        <v>0.9</v>
      </c>
      <c r="G112" s="206">
        <v>0.9</v>
      </c>
      <c r="H112" s="206">
        <v>3.1</v>
      </c>
    </row>
    <row r="113" spans="1:8" ht="14.25" customHeight="1" x14ac:dyDescent="0.3">
      <c r="A113" s="38" t="s">
        <v>664</v>
      </c>
      <c r="B113" s="30">
        <v>81.900000000000006</v>
      </c>
      <c r="C113" s="29">
        <f t="shared" si="2"/>
        <v>84.308724832214764</v>
      </c>
      <c r="D113" s="29"/>
      <c r="E113" s="206">
        <v>27.8</v>
      </c>
      <c r="F113" s="206">
        <v>1.7</v>
      </c>
      <c r="G113" s="206">
        <v>0.7</v>
      </c>
      <c r="H113" s="206">
        <v>4.4000000000000004</v>
      </c>
    </row>
    <row r="114" spans="1:8" ht="14.25" customHeight="1" x14ac:dyDescent="0.3">
      <c r="A114" s="38" t="s">
        <v>665</v>
      </c>
      <c r="B114" s="30">
        <v>82</v>
      </c>
      <c r="C114" s="29">
        <f t="shared" si="2"/>
        <v>84.308724832214764</v>
      </c>
      <c r="D114" s="29"/>
      <c r="E114" s="206">
        <v>26.4</v>
      </c>
      <c r="F114" s="206">
        <v>0.6</v>
      </c>
      <c r="G114" s="206">
        <v>1.8</v>
      </c>
      <c r="H114" s="206">
        <v>3.9</v>
      </c>
    </row>
    <row r="115" spans="1:8" ht="14.25" customHeight="1" x14ac:dyDescent="0.3">
      <c r="A115" s="38" t="s">
        <v>666</v>
      </c>
      <c r="B115" s="30">
        <v>83.1</v>
      </c>
      <c r="C115" s="29">
        <f t="shared" si="2"/>
        <v>84.308724832214764</v>
      </c>
      <c r="D115" s="29"/>
      <c r="E115" s="206">
        <v>20.6</v>
      </c>
      <c r="F115" s="206">
        <v>1.5</v>
      </c>
      <c r="G115" s="206">
        <v>2.9</v>
      </c>
      <c r="H115" s="206">
        <v>3.6</v>
      </c>
    </row>
    <row r="116" spans="1:8" ht="14.25" customHeight="1" x14ac:dyDescent="0.3">
      <c r="A116" s="38" t="s">
        <v>667</v>
      </c>
      <c r="B116" s="30">
        <v>85.1</v>
      </c>
      <c r="C116" s="29">
        <f t="shared" si="2"/>
        <v>84.308724832214764</v>
      </c>
      <c r="D116" s="29"/>
      <c r="E116" s="206">
        <v>16.399999999999999</v>
      </c>
      <c r="F116" s="206">
        <v>2</v>
      </c>
      <c r="G116" s="206">
        <v>4.5</v>
      </c>
      <c r="H116" s="206" t="s">
        <v>668</v>
      </c>
    </row>
    <row r="117" spans="1:8" ht="14.25" customHeight="1" x14ac:dyDescent="0.3">
      <c r="A117" s="38" t="s">
        <v>669</v>
      </c>
      <c r="B117" s="30">
        <v>84.9</v>
      </c>
      <c r="C117" s="29">
        <f t="shared" si="2"/>
        <v>84.308724832214764</v>
      </c>
      <c r="D117" s="29"/>
      <c r="E117" s="206">
        <v>13.4</v>
      </c>
      <c r="F117" s="206">
        <v>3</v>
      </c>
      <c r="G117" s="206">
        <v>7.4</v>
      </c>
      <c r="H117" s="206" t="s">
        <v>668</v>
      </c>
    </row>
    <row r="118" spans="1:8" ht="14.25" customHeight="1" x14ac:dyDescent="0.3">
      <c r="A118" s="38" t="s">
        <v>670</v>
      </c>
      <c r="B118" s="30">
        <v>85.7</v>
      </c>
      <c r="C118" s="29">
        <f t="shared" si="2"/>
        <v>84.308724832214764</v>
      </c>
      <c r="D118" s="29"/>
      <c r="E118" s="206">
        <v>12.5</v>
      </c>
      <c r="F118" s="206">
        <v>4.2</v>
      </c>
      <c r="G118" s="206">
        <v>9.6</v>
      </c>
      <c r="H118" s="206" t="s">
        <v>668</v>
      </c>
    </row>
    <row r="119" spans="1:8" ht="14.25" customHeight="1" x14ac:dyDescent="0.3">
      <c r="A119" s="38" t="s">
        <v>671</v>
      </c>
      <c r="B119" s="30">
        <v>85.3</v>
      </c>
      <c r="C119" s="29">
        <f t="shared" si="2"/>
        <v>84.308724832214764</v>
      </c>
      <c r="D119" s="29"/>
      <c r="E119" s="206">
        <v>10.9</v>
      </c>
      <c r="F119" s="206">
        <v>2.4</v>
      </c>
      <c r="G119" s="206">
        <v>9.1</v>
      </c>
      <c r="H119" s="206" t="s">
        <v>668</v>
      </c>
    </row>
    <row r="120" spans="1:8" ht="14.25" customHeight="1" x14ac:dyDescent="0.3">
      <c r="A120" s="38" t="s">
        <v>672</v>
      </c>
      <c r="B120" s="30">
        <v>85.4</v>
      </c>
      <c r="C120" s="29">
        <f t="shared" si="2"/>
        <v>84.308724832214764</v>
      </c>
      <c r="D120" s="29"/>
      <c r="E120" s="206">
        <v>17.8</v>
      </c>
      <c r="F120" s="206">
        <v>2.8</v>
      </c>
      <c r="G120" s="206">
        <v>5.4</v>
      </c>
      <c r="H120" s="206" t="s">
        <v>668</v>
      </c>
    </row>
    <row r="121" spans="1:8" ht="14.25" customHeight="1" x14ac:dyDescent="0.3">
      <c r="A121" s="38" t="s">
        <v>673</v>
      </c>
      <c r="B121" s="30">
        <v>83.9</v>
      </c>
      <c r="C121" s="29">
        <f t="shared" si="2"/>
        <v>84.308724832214764</v>
      </c>
      <c r="D121" s="29"/>
      <c r="E121" s="206">
        <v>23.9</v>
      </c>
      <c r="F121" s="206">
        <v>1.9</v>
      </c>
      <c r="G121" s="206">
        <v>3.7</v>
      </c>
      <c r="H121" s="206" t="s">
        <v>668</v>
      </c>
    </row>
    <row r="122" spans="1:8" ht="14.25" customHeight="1" x14ac:dyDescent="0.3">
      <c r="A122" s="38" t="s">
        <v>674</v>
      </c>
      <c r="B122" s="30">
        <v>82.1</v>
      </c>
      <c r="C122" s="29">
        <f t="shared" si="2"/>
        <v>84.308724832214764</v>
      </c>
      <c r="D122" s="29"/>
      <c r="E122" s="206">
        <v>31.6</v>
      </c>
      <c r="F122" s="206">
        <v>2.5</v>
      </c>
      <c r="G122" s="206">
        <v>2.5</v>
      </c>
      <c r="H122" s="206" t="s">
        <v>668</v>
      </c>
    </row>
    <row r="123" spans="1:8" ht="14.25" customHeight="1" x14ac:dyDescent="0.3">
      <c r="A123" s="38" t="s">
        <v>675</v>
      </c>
      <c r="B123" s="30">
        <v>80.599999999999994</v>
      </c>
      <c r="C123" s="29">
        <f t="shared" si="2"/>
        <v>84.308724832214764</v>
      </c>
      <c r="D123" s="29"/>
      <c r="E123" s="206">
        <v>39.6</v>
      </c>
      <c r="F123" s="206">
        <v>1.3</v>
      </c>
      <c r="G123" s="206">
        <v>1.6</v>
      </c>
      <c r="H123" s="206" t="s">
        <v>668</v>
      </c>
    </row>
    <row r="124" spans="1:8" ht="14.25" customHeight="1" x14ac:dyDescent="0.3">
      <c r="A124" s="38" t="s">
        <v>676</v>
      </c>
      <c r="B124" s="30">
        <v>79</v>
      </c>
      <c r="C124" s="29">
        <f t="shared" si="2"/>
        <v>84.308724832214764</v>
      </c>
      <c r="D124" s="29"/>
      <c r="E124" s="206">
        <v>44.4</v>
      </c>
      <c r="F124" s="206">
        <v>0.4</v>
      </c>
      <c r="G124" s="206">
        <v>0.2</v>
      </c>
      <c r="H124" s="206" t="s">
        <v>668</v>
      </c>
    </row>
    <row r="125" spans="1:8" ht="14.25" customHeight="1" x14ac:dyDescent="0.3">
      <c r="A125" s="38" t="s">
        <v>677</v>
      </c>
      <c r="B125" s="30">
        <v>78.8</v>
      </c>
      <c r="C125" s="29">
        <f t="shared" si="2"/>
        <v>84.308724832214764</v>
      </c>
      <c r="D125" s="29"/>
      <c r="E125" s="206">
        <v>44.8</v>
      </c>
      <c r="F125" s="206">
        <v>0.6</v>
      </c>
      <c r="G125" s="206">
        <v>0.7</v>
      </c>
      <c r="H125" s="206" t="s">
        <v>668</v>
      </c>
    </row>
    <row r="126" spans="1:8" ht="14.25" customHeight="1" x14ac:dyDescent="0.3">
      <c r="A126" s="38" t="s">
        <v>678</v>
      </c>
      <c r="B126" s="30">
        <v>79.900000000000006</v>
      </c>
      <c r="C126" s="29">
        <f t="shared" si="2"/>
        <v>84.308724832214764</v>
      </c>
      <c r="D126" s="29"/>
      <c r="E126" s="206">
        <v>44.4</v>
      </c>
      <c r="F126" s="206">
        <v>1.6</v>
      </c>
      <c r="G126" s="206">
        <v>0.6</v>
      </c>
      <c r="H126" s="206" t="s">
        <v>668</v>
      </c>
    </row>
    <row r="127" spans="1:8" ht="14.25" customHeight="1" x14ac:dyDescent="0.3">
      <c r="A127" s="38" t="s">
        <v>679</v>
      </c>
      <c r="B127" s="30">
        <v>79.3</v>
      </c>
      <c r="C127" s="29">
        <f t="shared" si="2"/>
        <v>84.308724832214764</v>
      </c>
      <c r="D127" s="29"/>
      <c r="E127" s="206">
        <v>40</v>
      </c>
      <c r="F127" s="206">
        <v>1.5</v>
      </c>
      <c r="G127" s="206">
        <v>1</v>
      </c>
      <c r="H127" s="206" t="s">
        <v>668</v>
      </c>
    </row>
    <row r="128" spans="1:8" ht="14.25" customHeight="1" x14ac:dyDescent="0.3">
      <c r="A128" s="38" t="s">
        <v>680</v>
      </c>
      <c r="B128" s="30">
        <v>80.3</v>
      </c>
      <c r="C128" s="29">
        <f t="shared" si="2"/>
        <v>84.308724832214764</v>
      </c>
      <c r="D128" s="29"/>
      <c r="E128" s="206">
        <v>32.700000000000003</v>
      </c>
      <c r="F128" s="206">
        <v>0</v>
      </c>
      <c r="G128" s="206">
        <v>-1.1000000000000001</v>
      </c>
      <c r="H128" s="206" t="s">
        <v>668</v>
      </c>
    </row>
    <row r="129" spans="1:8" ht="14.25" customHeight="1" x14ac:dyDescent="0.3">
      <c r="A129" s="38" t="s">
        <v>681</v>
      </c>
      <c r="B129" s="30">
        <v>84.3</v>
      </c>
      <c r="C129" s="29">
        <f t="shared" si="2"/>
        <v>84.308724832214764</v>
      </c>
      <c r="D129" s="29"/>
      <c r="E129" s="206">
        <v>24.7</v>
      </c>
      <c r="F129" s="206">
        <v>1.1000000000000001</v>
      </c>
      <c r="G129" s="206">
        <v>0.5</v>
      </c>
      <c r="H129" s="206" t="s">
        <v>668</v>
      </c>
    </row>
    <row r="130" spans="1:8" ht="14.25" customHeight="1" x14ac:dyDescent="0.3">
      <c r="A130" s="38" t="s">
        <v>682</v>
      </c>
      <c r="B130" s="30">
        <v>85.9</v>
      </c>
      <c r="C130" s="29">
        <f t="shared" si="2"/>
        <v>84.308724832214764</v>
      </c>
      <c r="D130" s="29"/>
      <c r="E130" s="206">
        <v>24</v>
      </c>
      <c r="F130" s="206">
        <v>2.4</v>
      </c>
      <c r="G130" s="206">
        <v>1.1000000000000001</v>
      </c>
      <c r="H130" s="206" t="s">
        <v>668</v>
      </c>
    </row>
    <row r="131" spans="1:8" ht="14.25" customHeight="1" x14ac:dyDescent="0.3">
      <c r="A131" s="38" t="s">
        <v>683</v>
      </c>
      <c r="B131" s="30">
        <v>86.4</v>
      </c>
      <c r="C131" s="29">
        <f t="shared" si="2"/>
        <v>84.308724832214764</v>
      </c>
      <c r="D131" s="29"/>
      <c r="E131" s="206">
        <v>22.9</v>
      </c>
      <c r="F131" s="206">
        <v>3.7</v>
      </c>
      <c r="G131" s="206">
        <v>2.7</v>
      </c>
      <c r="H131" s="206" t="s">
        <v>668</v>
      </c>
    </row>
    <row r="132" spans="1:8" ht="14.25" customHeight="1" x14ac:dyDescent="0.3">
      <c r="A132" s="38" t="s">
        <v>684</v>
      </c>
      <c r="B132" s="30">
        <v>87.1</v>
      </c>
      <c r="C132" s="29">
        <f t="shared" si="2"/>
        <v>84.308724832214764</v>
      </c>
      <c r="D132" s="29"/>
      <c r="E132" s="206">
        <v>25.6</v>
      </c>
      <c r="F132" s="206">
        <v>4</v>
      </c>
      <c r="G132" s="206">
        <v>0.3</v>
      </c>
      <c r="H132" s="206" t="s">
        <v>668</v>
      </c>
    </row>
    <row r="133" spans="1:8" ht="14.25" customHeight="1" x14ac:dyDescent="0.3">
      <c r="A133" s="38" t="s">
        <v>685</v>
      </c>
      <c r="B133" s="30">
        <v>88.7</v>
      </c>
      <c r="C133" s="29">
        <f t="shared" si="2"/>
        <v>84.308724832214764</v>
      </c>
      <c r="D133" s="29"/>
      <c r="E133" s="206">
        <v>24.9</v>
      </c>
      <c r="F133" s="206">
        <v>5.2</v>
      </c>
      <c r="G133" s="206">
        <v>1.4</v>
      </c>
      <c r="H133" s="206" t="s">
        <v>668</v>
      </c>
    </row>
    <row r="134" spans="1:8" ht="14.25" customHeight="1" x14ac:dyDescent="0.3">
      <c r="A134" s="38" t="s">
        <v>686</v>
      </c>
      <c r="B134" s="30">
        <v>89.1</v>
      </c>
      <c r="C134" s="29">
        <f t="shared" si="2"/>
        <v>84.308724832214764</v>
      </c>
      <c r="D134" s="29"/>
      <c r="E134" s="206">
        <v>20.5</v>
      </c>
      <c r="F134" s="206">
        <v>5.5</v>
      </c>
      <c r="G134" s="206">
        <v>2.2999999999999998</v>
      </c>
      <c r="H134" s="206" t="s">
        <v>668</v>
      </c>
    </row>
    <row r="135" spans="1:8" ht="14.25" customHeight="1" x14ac:dyDescent="0.3">
      <c r="A135" s="38" t="s">
        <v>687</v>
      </c>
      <c r="B135" s="30">
        <v>90</v>
      </c>
      <c r="C135" s="29">
        <f t="shared" si="2"/>
        <v>84.308724832214764</v>
      </c>
      <c r="D135" s="29"/>
      <c r="E135" s="206">
        <v>17.600000000000001</v>
      </c>
      <c r="F135" s="206">
        <v>8.1999999999999993</v>
      </c>
      <c r="G135" s="206">
        <v>4.5999999999999996</v>
      </c>
      <c r="H135" s="206" t="s">
        <v>668</v>
      </c>
    </row>
    <row r="136" spans="1:8" ht="14.25" customHeight="1" x14ac:dyDescent="0.3">
      <c r="A136" s="38" t="s">
        <v>688</v>
      </c>
      <c r="B136" s="30">
        <v>90</v>
      </c>
      <c r="C136" s="29">
        <f t="shared" si="2"/>
        <v>84.308724832214764</v>
      </c>
      <c r="D136" s="29"/>
      <c r="E136" s="206">
        <v>10</v>
      </c>
      <c r="F136" s="206">
        <v>8.4</v>
      </c>
      <c r="G136" s="206">
        <v>10</v>
      </c>
      <c r="H136" s="206" t="s">
        <v>668</v>
      </c>
    </row>
    <row r="137" spans="1:8" ht="14.25" customHeight="1" x14ac:dyDescent="0.3">
      <c r="A137" s="38" t="s">
        <v>689</v>
      </c>
      <c r="B137" s="30">
        <v>89.5</v>
      </c>
      <c r="C137" s="29">
        <f t="shared" si="2"/>
        <v>84.308724832214764</v>
      </c>
      <c r="D137" s="29"/>
      <c r="E137" s="206">
        <v>10.4</v>
      </c>
      <c r="F137" s="206">
        <v>8.8000000000000007</v>
      </c>
      <c r="G137" s="206">
        <v>10.5</v>
      </c>
      <c r="H137" s="206" t="s">
        <v>668</v>
      </c>
    </row>
    <row r="138" spans="1:8" ht="14.25" customHeight="1" x14ac:dyDescent="0.3">
      <c r="A138" s="38" t="s">
        <v>690</v>
      </c>
      <c r="B138" s="30">
        <v>89.9</v>
      </c>
      <c r="C138" s="29">
        <f t="shared" si="2"/>
        <v>84.308724832214764</v>
      </c>
      <c r="D138" s="29"/>
      <c r="E138" s="206">
        <v>7</v>
      </c>
      <c r="F138" s="206">
        <v>8.9</v>
      </c>
      <c r="G138" s="206">
        <v>9.4</v>
      </c>
      <c r="H138" s="206" t="s">
        <v>668</v>
      </c>
    </row>
    <row r="139" spans="1:8" ht="14.25" customHeight="1" x14ac:dyDescent="0.3">
      <c r="A139" s="38" t="s">
        <v>691</v>
      </c>
      <c r="B139" s="30">
        <v>89.3</v>
      </c>
      <c r="C139" s="29">
        <f t="shared" si="2"/>
        <v>84.308724832214764</v>
      </c>
      <c r="D139" s="29"/>
      <c r="E139" s="206">
        <v>6.8</v>
      </c>
      <c r="F139" s="206">
        <v>8.5</v>
      </c>
      <c r="G139" s="206">
        <v>8</v>
      </c>
      <c r="H139" s="206" t="s">
        <v>668</v>
      </c>
    </row>
    <row r="140" spans="1:8" ht="14.25" customHeight="1" x14ac:dyDescent="0.3">
      <c r="A140" s="38" t="s">
        <v>692</v>
      </c>
      <c r="B140" s="30">
        <v>89.1</v>
      </c>
      <c r="C140" s="29">
        <f t="shared" si="2"/>
        <v>84.308724832214764</v>
      </c>
      <c r="D140" s="29"/>
      <c r="E140" s="206">
        <v>6</v>
      </c>
      <c r="F140" s="206">
        <v>10.3</v>
      </c>
      <c r="G140" s="206">
        <v>8.8000000000000007</v>
      </c>
      <c r="H140" s="206" t="s">
        <v>668</v>
      </c>
    </row>
    <row r="141" spans="1:8" ht="14.25" customHeight="1" x14ac:dyDescent="0.3">
      <c r="A141" s="38" t="s">
        <v>693</v>
      </c>
      <c r="B141" s="30">
        <v>88.9</v>
      </c>
      <c r="C141" s="29">
        <f t="shared" si="2"/>
        <v>84.308724832214764</v>
      </c>
      <c r="D141" s="29"/>
      <c r="E141" s="206">
        <v>6.3</v>
      </c>
      <c r="F141" s="206">
        <v>8</v>
      </c>
      <c r="G141" s="206">
        <v>8.5</v>
      </c>
      <c r="H141" s="206" t="s">
        <v>668</v>
      </c>
    </row>
    <row r="142" spans="1:8" ht="14.25" customHeight="1" x14ac:dyDescent="0.3">
      <c r="A142" s="38" t="s">
        <v>694</v>
      </c>
      <c r="B142" s="30">
        <v>88.2</v>
      </c>
      <c r="C142" s="29">
        <f t="shared" si="2"/>
        <v>84.308724832214764</v>
      </c>
      <c r="D142" s="29"/>
      <c r="E142" s="206">
        <v>5.4</v>
      </c>
      <c r="F142" s="206">
        <v>5.7</v>
      </c>
      <c r="G142" s="206">
        <v>8.1999999999999993</v>
      </c>
      <c r="H142" s="206" t="s">
        <v>668</v>
      </c>
    </row>
    <row r="143" spans="1:8" ht="14.25" customHeight="1" x14ac:dyDescent="0.3">
      <c r="A143" s="38" t="s">
        <v>695</v>
      </c>
      <c r="B143" s="30">
        <v>88.2</v>
      </c>
      <c r="C143" s="29">
        <f t="shared" si="2"/>
        <v>84.308724832214764</v>
      </c>
      <c r="D143" s="29"/>
      <c r="E143" s="206">
        <v>7.8</v>
      </c>
      <c r="F143" s="206">
        <v>4</v>
      </c>
      <c r="G143" s="206">
        <v>7.7</v>
      </c>
      <c r="H143" s="206" t="s">
        <v>668</v>
      </c>
    </row>
    <row r="144" spans="1:8" ht="14.25" customHeight="1" x14ac:dyDescent="0.3">
      <c r="A144" s="38" t="s">
        <v>696</v>
      </c>
      <c r="B144" s="30">
        <v>87</v>
      </c>
      <c r="C144" s="29">
        <f t="shared" si="2"/>
        <v>84.308724832214764</v>
      </c>
      <c r="D144" s="29"/>
      <c r="E144" s="206">
        <v>8.1999999999999993</v>
      </c>
      <c r="F144" s="206">
        <v>3.4</v>
      </c>
      <c r="G144" s="206">
        <v>7.5</v>
      </c>
      <c r="H144" s="206" t="s">
        <v>668</v>
      </c>
    </row>
    <row r="145" spans="1:8" ht="14.25" customHeight="1" x14ac:dyDescent="0.3">
      <c r="A145" s="38" t="s">
        <v>697</v>
      </c>
      <c r="B145" s="30">
        <v>85.8</v>
      </c>
      <c r="C145" s="29">
        <f t="shared" si="2"/>
        <v>84.308724832214764</v>
      </c>
      <c r="D145" s="29"/>
      <c r="E145" s="206">
        <v>11.6</v>
      </c>
      <c r="F145" s="206">
        <v>3.2</v>
      </c>
      <c r="G145" s="206">
        <v>6.1</v>
      </c>
      <c r="H145" s="206" t="s">
        <v>668</v>
      </c>
    </row>
    <row r="146" spans="1:8" ht="14.25" customHeight="1" x14ac:dyDescent="0.3">
      <c r="A146" s="38" t="s">
        <v>698</v>
      </c>
      <c r="B146" s="30">
        <v>84.7</v>
      </c>
      <c r="C146" s="29">
        <f t="shared" si="2"/>
        <v>84.308724832214764</v>
      </c>
      <c r="D146" s="29"/>
      <c r="E146" s="206">
        <v>12.1</v>
      </c>
      <c r="F146" s="206">
        <v>2.7</v>
      </c>
      <c r="G146" s="206">
        <v>4.7</v>
      </c>
      <c r="H146" s="206" t="s">
        <v>668</v>
      </c>
    </row>
    <row r="147" spans="1:8" ht="14.25" customHeight="1" x14ac:dyDescent="0.3">
      <c r="A147" s="38" t="s">
        <v>699</v>
      </c>
      <c r="B147" s="30">
        <v>84.6</v>
      </c>
      <c r="C147" s="29">
        <f t="shared" si="2"/>
        <v>84.308724832214764</v>
      </c>
      <c r="D147" s="29"/>
      <c r="E147" s="206">
        <v>13.8</v>
      </c>
      <c r="F147" s="206">
        <v>0.9</v>
      </c>
      <c r="G147" s="206">
        <v>4.4000000000000004</v>
      </c>
      <c r="H147" s="206" t="s">
        <v>668</v>
      </c>
    </row>
    <row r="148" spans="1:8" ht="14.25" customHeight="1" x14ac:dyDescent="0.3">
      <c r="A148" s="38" t="s">
        <v>700</v>
      </c>
      <c r="B148" s="30">
        <v>84.1</v>
      </c>
      <c r="C148" s="29">
        <f t="shared" si="2"/>
        <v>84.308724832214764</v>
      </c>
      <c r="D148" s="29"/>
      <c r="E148" s="206">
        <v>16.100000000000001</v>
      </c>
      <c r="F148" s="206">
        <v>1.3</v>
      </c>
      <c r="G148" s="206">
        <v>4.5</v>
      </c>
      <c r="H148" s="206" t="s">
        <v>668</v>
      </c>
    </row>
    <row r="149" spans="1:8" ht="14.25" customHeight="1" x14ac:dyDescent="0.3">
      <c r="A149" s="38" t="s">
        <v>701</v>
      </c>
      <c r="B149" s="30">
        <v>84.4</v>
      </c>
      <c r="C149" s="29">
        <f t="shared" si="2"/>
        <v>84.308724832214764</v>
      </c>
      <c r="D149" s="29"/>
      <c r="E149" s="206">
        <v>18.3</v>
      </c>
      <c r="F149" s="206">
        <v>1.3</v>
      </c>
      <c r="G149" s="206">
        <v>3.9</v>
      </c>
      <c r="H149" s="206" t="s">
        <v>668</v>
      </c>
    </row>
    <row r="150" spans="1:8" ht="14.25" customHeight="1" x14ac:dyDescent="0.3">
      <c r="A150" s="38" t="s">
        <v>702</v>
      </c>
      <c r="B150" s="30">
        <v>83.3</v>
      </c>
      <c r="C150" s="29">
        <f t="shared" si="2"/>
        <v>84.308724832214764</v>
      </c>
      <c r="D150" s="29"/>
      <c r="E150" s="206">
        <v>17.899999999999999</v>
      </c>
      <c r="F150" s="206">
        <v>2.1</v>
      </c>
      <c r="G150" s="206">
        <v>3.4</v>
      </c>
      <c r="H150" s="206" t="s">
        <v>668</v>
      </c>
    </row>
    <row r="151" spans="1:8" ht="14.25" customHeight="1" x14ac:dyDescent="0.3">
      <c r="A151" s="38" t="s">
        <v>703</v>
      </c>
      <c r="B151" s="30">
        <v>84.3</v>
      </c>
      <c r="C151" s="29">
        <f t="shared" ref="C151:C159" si="3">AVERAGE($B$8:$B$159)</f>
        <v>84.308724832214764</v>
      </c>
      <c r="D151" s="29"/>
      <c r="E151" s="206">
        <v>15.8</v>
      </c>
      <c r="F151" s="206">
        <v>3.2</v>
      </c>
      <c r="G151" s="206">
        <v>4.3</v>
      </c>
      <c r="H151" s="206" t="s">
        <v>668</v>
      </c>
    </row>
    <row r="152" spans="1:8" ht="14.25" customHeight="1" x14ac:dyDescent="0.3">
      <c r="A152" s="38" t="s">
        <v>704</v>
      </c>
      <c r="B152" s="30">
        <v>84.9</v>
      </c>
      <c r="C152" s="29">
        <f t="shared" si="3"/>
        <v>84.308724832214764</v>
      </c>
      <c r="D152" s="29"/>
      <c r="E152" s="206">
        <v>13.9</v>
      </c>
      <c r="F152" s="206">
        <v>2.8</v>
      </c>
      <c r="G152" s="206">
        <v>4.7</v>
      </c>
      <c r="H152" s="206" t="s">
        <v>668</v>
      </c>
    </row>
    <row r="153" spans="1:8" ht="14.25" customHeight="1" x14ac:dyDescent="0.3">
      <c r="A153" s="38" t="s">
        <v>705</v>
      </c>
      <c r="B153" s="30">
        <v>85.3</v>
      </c>
      <c r="C153" s="29">
        <f t="shared" si="3"/>
        <v>84.308724832214764</v>
      </c>
      <c r="D153" s="29"/>
      <c r="E153" s="206">
        <v>13.2</v>
      </c>
      <c r="F153" s="206">
        <v>3.4</v>
      </c>
      <c r="G153" s="206">
        <v>5</v>
      </c>
      <c r="H153" s="206" t="s">
        <v>668</v>
      </c>
    </row>
    <row r="154" spans="1:8" ht="14.25" customHeight="1" x14ac:dyDescent="0.3">
      <c r="A154" s="38" t="s">
        <v>706</v>
      </c>
      <c r="B154" s="30">
        <v>84.1</v>
      </c>
      <c r="C154" s="29">
        <f t="shared" si="3"/>
        <v>84.308724832214764</v>
      </c>
      <c r="D154" s="29"/>
      <c r="E154" s="206">
        <v>11.6</v>
      </c>
      <c r="F154" s="206">
        <v>3.1</v>
      </c>
      <c r="G154" s="206">
        <v>5.5</v>
      </c>
      <c r="H154" s="206" t="s">
        <v>668</v>
      </c>
    </row>
    <row r="155" spans="1:8" ht="14.25" customHeight="1" x14ac:dyDescent="0.3">
      <c r="A155" s="38" t="s">
        <v>707</v>
      </c>
      <c r="B155" s="30">
        <v>85.1</v>
      </c>
      <c r="C155" s="29">
        <f t="shared" si="3"/>
        <v>84.308724832214764</v>
      </c>
      <c r="D155" s="29"/>
      <c r="E155" s="206">
        <v>10.4</v>
      </c>
      <c r="F155" s="206">
        <v>4.4000000000000004</v>
      </c>
      <c r="G155" s="206">
        <v>6.4</v>
      </c>
      <c r="H155" s="206" t="s">
        <v>668</v>
      </c>
    </row>
    <row r="156" spans="1:8" ht="14.25" customHeight="1" x14ac:dyDescent="0.3">
      <c r="A156" s="38" t="s">
        <v>708</v>
      </c>
      <c r="B156" s="30">
        <v>84.5</v>
      </c>
      <c r="C156" s="29">
        <f t="shared" si="3"/>
        <v>84.308724832214764</v>
      </c>
      <c r="D156" s="29"/>
      <c r="E156" s="206">
        <v>10.9</v>
      </c>
      <c r="F156" s="206">
        <v>4.9000000000000004</v>
      </c>
      <c r="G156" s="206">
        <v>6.8</v>
      </c>
      <c r="H156" s="206" t="s">
        <v>668</v>
      </c>
    </row>
    <row r="157" spans="1:8" ht="14.25" customHeight="1" x14ac:dyDescent="0.3">
      <c r="A157" s="38" t="s">
        <v>709</v>
      </c>
      <c r="B157" s="30">
        <v>84.7</v>
      </c>
      <c r="C157" s="29">
        <f t="shared" si="3"/>
        <v>84.308724832214764</v>
      </c>
      <c r="D157" s="29"/>
      <c r="E157" s="206">
        <v>14.1</v>
      </c>
      <c r="F157" s="206">
        <v>2.4</v>
      </c>
      <c r="G157" s="206">
        <v>5.8</v>
      </c>
      <c r="H157" s="206" t="s">
        <v>668</v>
      </c>
    </row>
    <row r="158" spans="1:8" ht="14.4" x14ac:dyDescent="0.3">
      <c r="A158" s="38" t="s">
        <v>710</v>
      </c>
      <c r="B158" s="30">
        <v>82.7</v>
      </c>
      <c r="C158" s="29">
        <f t="shared" si="3"/>
        <v>84.308724832214764</v>
      </c>
      <c r="D158" s="29"/>
      <c r="E158" s="206">
        <v>15.1</v>
      </c>
      <c r="F158" s="206">
        <v>1.6</v>
      </c>
      <c r="G158" s="206">
        <v>6.4</v>
      </c>
      <c r="H158" s="206" t="s">
        <v>668</v>
      </c>
    </row>
    <row r="159" spans="1:8" ht="14.4" x14ac:dyDescent="0.3">
      <c r="A159" s="38" t="s">
        <v>711</v>
      </c>
      <c r="B159" s="30">
        <v>82.4</v>
      </c>
      <c r="C159" s="29">
        <f t="shared" si="3"/>
        <v>84.308724832214764</v>
      </c>
      <c r="D159" s="29"/>
      <c r="E159" s="206">
        <v>16.2</v>
      </c>
      <c r="F159" s="206">
        <v>1.4</v>
      </c>
      <c r="G159" s="206">
        <v>5.4</v>
      </c>
      <c r="H159" s="206" t="s">
        <v>668</v>
      </c>
    </row>
    <row r="160" spans="1:8" ht="14.4" x14ac:dyDescent="0.3">
      <c r="C160" s="29"/>
      <c r="D160" s="29"/>
      <c r="E160" s="206">
        <v>16.399999999999999</v>
      </c>
      <c r="F160" s="206">
        <v>1.3</v>
      </c>
      <c r="G160" s="206">
        <v>4.8</v>
      </c>
      <c r="H160" s="206" t="s">
        <v>668</v>
      </c>
    </row>
    <row r="161" spans="5:8" ht="14.4" x14ac:dyDescent="0.3">
      <c r="E161" s="206">
        <v>17.399999999999999</v>
      </c>
      <c r="F161" s="206">
        <v>1.4</v>
      </c>
      <c r="G161" s="206">
        <v>4.8</v>
      </c>
      <c r="H161" s="206" t="s">
        <v>668</v>
      </c>
    </row>
    <row r="162" spans="5:8" ht="14.4" x14ac:dyDescent="0.3">
      <c r="E162" s="206">
        <v>19.3</v>
      </c>
      <c r="F162" s="206">
        <v>0.6</v>
      </c>
      <c r="G162" s="206">
        <v>5.4</v>
      </c>
      <c r="H162" s="206" t="s">
        <v>668</v>
      </c>
    </row>
    <row r="163" spans="5:8" ht="14.4" x14ac:dyDescent="0.3">
      <c r="E163" s="206">
        <v>18.600000000000001</v>
      </c>
      <c r="F163" s="206">
        <v>0.4</v>
      </c>
      <c r="G163" s="206">
        <v>4.4000000000000004</v>
      </c>
      <c r="H163" s="206" t="s">
        <v>668</v>
      </c>
    </row>
    <row r="164" spans="5:8" ht="14.4" x14ac:dyDescent="0.3">
      <c r="E164" s="206">
        <v>24.6</v>
      </c>
      <c r="F164" s="206">
        <v>0.3</v>
      </c>
      <c r="G164" s="206">
        <v>4.8</v>
      </c>
      <c r="H164" s="206" t="s">
        <v>668</v>
      </c>
    </row>
    <row r="165" spans="5:8" ht="14.4" x14ac:dyDescent="0.3">
      <c r="E165" s="206">
        <v>32.4</v>
      </c>
      <c r="F165" s="206">
        <v>0.3</v>
      </c>
      <c r="G165" s="206">
        <v>4.8</v>
      </c>
      <c r="H165" s="206" t="s">
        <v>668</v>
      </c>
    </row>
    <row r="166" spans="5:8" ht="14.4" x14ac:dyDescent="0.3">
      <c r="E166" s="206">
        <v>38.6</v>
      </c>
      <c r="F166" s="206">
        <v>0.6</v>
      </c>
      <c r="G166" s="206">
        <v>3.5</v>
      </c>
      <c r="H166" s="206" t="s">
        <v>668</v>
      </c>
    </row>
    <row r="167" spans="5:8" ht="14.4" x14ac:dyDescent="0.3">
      <c r="E167" s="206">
        <v>45.2</v>
      </c>
      <c r="F167" s="206">
        <v>0.4</v>
      </c>
      <c r="G167" s="206">
        <v>4.4000000000000004</v>
      </c>
      <c r="H167" s="206" t="s">
        <v>668</v>
      </c>
    </row>
    <row r="168" spans="5:8" ht="14.4" x14ac:dyDescent="0.3">
      <c r="E168" s="206">
        <v>47.5</v>
      </c>
      <c r="F168" s="206">
        <v>0.3</v>
      </c>
      <c r="G168" s="206">
        <v>3.8</v>
      </c>
      <c r="H168" s="206" t="s">
        <v>668</v>
      </c>
    </row>
    <row r="169" spans="5:8" ht="14.4" x14ac:dyDescent="0.3">
      <c r="E169" s="206">
        <v>44.5</v>
      </c>
      <c r="F169" s="206">
        <v>0.4</v>
      </c>
      <c r="G169" s="206">
        <v>3.7</v>
      </c>
      <c r="H169" s="206" t="s">
        <v>668</v>
      </c>
    </row>
    <row r="170" spans="5:8" ht="14.4" x14ac:dyDescent="0.3">
      <c r="E170" s="206">
        <v>44</v>
      </c>
      <c r="F170" s="206">
        <v>0.8</v>
      </c>
      <c r="G170" s="206">
        <v>3.4</v>
      </c>
      <c r="H170" s="206" t="s">
        <v>668</v>
      </c>
    </row>
    <row r="171" spans="5:8" ht="14.4" x14ac:dyDescent="0.3">
      <c r="E171" s="206" t="s">
        <v>668</v>
      </c>
      <c r="F171" s="206" t="s">
        <v>668</v>
      </c>
      <c r="G171" s="206" t="s">
        <v>668</v>
      </c>
      <c r="H171" s="206" t="s">
        <v>668</v>
      </c>
    </row>
    <row r="172" spans="5:8" ht="14.4" x14ac:dyDescent="0.3">
      <c r="E172" s="206" t="s">
        <v>668</v>
      </c>
      <c r="F172" s="206" t="s">
        <v>668</v>
      </c>
      <c r="G172" s="206" t="s">
        <v>668</v>
      </c>
      <c r="H172" s="206" t="s">
        <v>668</v>
      </c>
    </row>
    <row r="173" spans="5:8" ht="14.4" x14ac:dyDescent="0.3">
      <c r="E173" s="206" t="s">
        <v>668</v>
      </c>
      <c r="F173" s="206" t="s">
        <v>668</v>
      </c>
      <c r="G173" s="206" t="s">
        <v>668</v>
      </c>
      <c r="H173" s="206" t="s">
        <v>668</v>
      </c>
    </row>
    <row r="174" spans="5:8" ht="14.4" x14ac:dyDescent="0.3">
      <c r="E174" s="206" t="s">
        <v>668</v>
      </c>
      <c r="F174" s="206" t="s">
        <v>668</v>
      </c>
      <c r="G174" s="206" t="s">
        <v>668</v>
      </c>
      <c r="H174" s="206" t="s">
        <v>668</v>
      </c>
    </row>
    <row r="175" spans="5:8" ht="14.4" x14ac:dyDescent="0.3">
      <c r="E175" s="206" t="s">
        <v>668</v>
      </c>
      <c r="F175" s="206" t="s">
        <v>668</v>
      </c>
      <c r="G175" s="206" t="s">
        <v>668</v>
      </c>
      <c r="H175" s="206" t="s">
        <v>668</v>
      </c>
    </row>
    <row r="176" spans="5:8" ht="14.4" x14ac:dyDescent="0.3">
      <c r="E176" s="206" t="s">
        <v>668</v>
      </c>
      <c r="F176" s="206" t="s">
        <v>668</v>
      </c>
      <c r="G176" s="206" t="s">
        <v>668</v>
      </c>
      <c r="H176" s="206" t="s">
        <v>668</v>
      </c>
    </row>
    <row r="177" spans="5:8" ht="14.4" x14ac:dyDescent="0.3">
      <c r="E177" s="206" t="s">
        <v>668</v>
      </c>
      <c r="F177" s="206" t="s">
        <v>668</v>
      </c>
      <c r="G177" s="206" t="s">
        <v>668</v>
      </c>
      <c r="H177" s="206" t="s">
        <v>668</v>
      </c>
    </row>
    <row r="178" spans="5:8" ht="14.4" x14ac:dyDescent="0.3">
      <c r="E178" s="206" t="s">
        <v>668</v>
      </c>
      <c r="F178" s="206" t="s">
        <v>668</v>
      </c>
      <c r="G178" s="206" t="s">
        <v>668</v>
      </c>
      <c r="H178" s="206" t="s">
        <v>668</v>
      </c>
    </row>
    <row r="179" spans="5:8" ht="14.4" x14ac:dyDescent="0.3">
      <c r="E179" s="206" t="s">
        <v>668</v>
      </c>
      <c r="F179" s="206" t="s">
        <v>668</v>
      </c>
      <c r="G179" s="206" t="s">
        <v>668</v>
      </c>
      <c r="H179" s="206" t="s">
        <v>668</v>
      </c>
    </row>
  </sheetData>
  <mergeCells count="3">
    <mergeCell ref="P1:R1"/>
    <mergeCell ref="E6:H6"/>
    <mergeCell ref="B6:C6"/>
  </mergeCells>
  <phoneticPr fontId="0" type="noConversion"/>
  <hyperlinks>
    <hyperlink ref="A2" r:id="rId1" xr:uid="{00000000-0004-0000-0E00-000000000000}"/>
    <hyperlink ref="P1:Q1" location="Übersicht!A1" display="zurück zur Überischt" xr:uid="{00000000-0004-0000-0E00-000001000000}"/>
  </hyperlinks>
  <pageMargins left="0.78740157499999996" right="0.78740157499999996" top="0.984251969" bottom="0.984251969" header="0.4921259845" footer="0.4921259845"/>
  <pageSetup paperSize="9" orientation="portrait" r:id="rId2"/>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0"/>
  <dimension ref="A1:S281"/>
  <sheetViews>
    <sheetView zoomScale="85" zoomScaleNormal="85" workbookViewId="0">
      <pane xSplit="1" ySplit="5" topLeftCell="B6" activePane="bottomRight" state="frozen"/>
      <selection pane="topRight" activeCell="H12" sqref="H12"/>
      <selection pane="bottomLeft" activeCell="H12" sqref="H12"/>
      <selection pane="bottomRight" activeCell="P11" sqref="P11"/>
    </sheetView>
  </sheetViews>
  <sheetFormatPr baseColWidth="10" defaultColWidth="11.44140625" defaultRowHeight="13.8" x14ac:dyDescent="0.3"/>
  <cols>
    <col min="1" max="1" width="12.33203125" style="30" customWidth="1"/>
    <col min="2" max="2" width="7.5546875" style="30" customWidth="1"/>
    <col min="3" max="4" width="13.44140625" style="30" bestFit="1" customWidth="1"/>
    <col min="5" max="5" width="7" style="30" customWidth="1"/>
    <col min="6" max="6" width="14.33203125" style="30" customWidth="1"/>
    <col min="7" max="7" width="7" style="30" customWidth="1"/>
    <col min="8" max="8" width="14.44140625" style="30" customWidth="1"/>
    <col min="9" max="9" width="13.109375" style="30" bestFit="1" customWidth="1"/>
    <col min="10" max="10" width="6.6640625" style="29" bestFit="1" customWidth="1"/>
    <col min="11" max="11" width="7.6640625" style="30" customWidth="1"/>
    <col min="12" max="19" width="11.44140625" style="30" customWidth="1"/>
    <col min="20" max="16384" width="11.44140625" style="30"/>
  </cols>
  <sheetData>
    <row r="1" spans="1:19" ht="25.8" x14ac:dyDescent="0.5">
      <c r="A1" s="28" t="s">
        <v>712</v>
      </c>
      <c r="J1" s="63"/>
      <c r="K1" s="31"/>
      <c r="Q1" s="552" t="s">
        <v>268</v>
      </c>
      <c r="R1" s="552"/>
      <c r="S1" s="552"/>
    </row>
    <row r="2" spans="1:19" x14ac:dyDescent="0.3">
      <c r="A2" s="32" t="s">
        <v>269</v>
      </c>
      <c r="B2" s="585"/>
      <c r="C2" s="585"/>
      <c r="D2" s="585"/>
      <c r="E2" s="585"/>
      <c r="F2" s="585"/>
      <c r="J2" s="30"/>
    </row>
    <row r="3" spans="1:19" x14ac:dyDescent="0.3">
      <c r="A3" s="32"/>
      <c r="B3" s="182"/>
      <c r="C3" s="182"/>
      <c r="D3" s="182"/>
      <c r="E3" s="182"/>
      <c r="F3" s="182"/>
      <c r="J3" s="30"/>
      <c r="K3" s="33"/>
    </row>
    <row r="4" spans="1:19" ht="27.6" x14ac:dyDescent="0.3">
      <c r="A4" s="35"/>
      <c r="B4" s="551" t="s">
        <v>272</v>
      </c>
      <c r="C4" s="551"/>
      <c r="D4" s="551"/>
      <c r="E4" s="551" t="s">
        <v>713</v>
      </c>
      <c r="F4" s="551"/>
      <c r="G4" s="551" t="s">
        <v>714</v>
      </c>
      <c r="H4" s="551"/>
      <c r="I4" s="35" t="s">
        <v>715</v>
      </c>
      <c r="K4" s="33"/>
    </row>
    <row r="5" spans="1:19" ht="55.2" x14ac:dyDescent="0.3">
      <c r="A5" s="35"/>
      <c r="B5" s="33" t="s">
        <v>716</v>
      </c>
      <c r="C5" s="33" t="s">
        <v>275</v>
      </c>
      <c r="D5" s="33" t="s">
        <v>717</v>
      </c>
      <c r="E5" s="33" t="s">
        <v>716</v>
      </c>
      <c r="F5" s="33" t="s">
        <v>276</v>
      </c>
      <c r="G5" s="33" t="s">
        <v>716</v>
      </c>
      <c r="H5" s="33" t="s">
        <v>276</v>
      </c>
      <c r="I5" s="35"/>
      <c r="J5" s="29" t="s">
        <v>351</v>
      </c>
      <c r="K5" s="29" t="s">
        <v>277</v>
      </c>
    </row>
    <row r="6" spans="1:19" x14ac:dyDescent="0.3">
      <c r="A6" s="37">
        <v>44896</v>
      </c>
      <c r="J6" s="30"/>
    </row>
    <row r="7" spans="1:19" x14ac:dyDescent="0.3">
      <c r="A7" s="37">
        <v>44866</v>
      </c>
      <c r="B7" s="38"/>
      <c r="C7" s="38"/>
      <c r="D7" s="38"/>
      <c r="E7" s="38"/>
      <c r="F7" s="38"/>
      <c r="G7" s="38"/>
      <c r="H7" s="38"/>
      <c r="I7" s="38"/>
      <c r="K7" s="40"/>
    </row>
    <row r="8" spans="1:19" x14ac:dyDescent="0.3">
      <c r="A8" s="37">
        <v>44835</v>
      </c>
      <c r="B8" s="45"/>
      <c r="C8" s="38"/>
      <c r="D8" s="38"/>
      <c r="E8" s="45"/>
      <c r="F8" s="45"/>
      <c r="G8" s="45"/>
      <c r="H8" s="38"/>
      <c r="I8" s="38"/>
      <c r="K8" s="40"/>
    </row>
    <row r="9" spans="1:19" x14ac:dyDescent="0.3">
      <c r="A9" s="37">
        <v>44805</v>
      </c>
      <c r="B9" s="38"/>
      <c r="C9" s="38"/>
      <c r="D9" s="38"/>
      <c r="E9" s="38"/>
      <c r="F9" s="38"/>
      <c r="G9" s="38"/>
      <c r="H9" s="38"/>
      <c r="I9" s="38"/>
      <c r="K9" s="40"/>
    </row>
    <row r="10" spans="1:19" x14ac:dyDescent="0.3">
      <c r="A10" s="37">
        <v>44774</v>
      </c>
      <c r="B10" s="38"/>
      <c r="C10" s="38"/>
      <c r="D10" s="38"/>
      <c r="E10" s="38"/>
      <c r="F10" s="38"/>
      <c r="G10" s="38"/>
      <c r="H10" s="38"/>
      <c r="I10" s="38"/>
      <c r="K10" s="40"/>
    </row>
    <row r="11" spans="1:19" x14ac:dyDescent="0.3">
      <c r="A11" s="37">
        <v>44743</v>
      </c>
      <c r="B11" s="38"/>
      <c r="C11" s="38"/>
      <c r="D11" s="38"/>
      <c r="E11" s="38"/>
      <c r="F11" s="38"/>
      <c r="G11" s="38"/>
      <c r="H11" s="38"/>
      <c r="I11" s="38"/>
      <c r="K11" s="40"/>
    </row>
    <row r="12" spans="1:19" x14ac:dyDescent="0.3">
      <c r="A12" s="37">
        <v>44713</v>
      </c>
      <c r="B12" s="38">
        <v>2362.9</v>
      </c>
      <c r="C12" s="38">
        <v>-9.6</v>
      </c>
      <c r="D12" s="38">
        <v>-250.9</v>
      </c>
      <c r="E12" s="38">
        <v>2266.3000000000002</v>
      </c>
      <c r="F12" s="38">
        <v>-0.7</v>
      </c>
      <c r="G12" s="38">
        <v>2326.1</v>
      </c>
      <c r="H12" s="38">
        <v>2.6</v>
      </c>
      <c r="I12" s="38">
        <v>59.8</v>
      </c>
      <c r="K12" s="40">
        <f>AVERAGE(G12:G14)/AVERAGE(G15:G17)-1</f>
        <v>-2.4629913221031141E-2</v>
      </c>
    </row>
    <row r="13" spans="1:19" x14ac:dyDescent="0.3">
      <c r="A13" s="37">
        <v>44682</v>
      </c>
      <c r="B13" s="38">
        <v>2259.6</v>
      </c>
      <c r="C13" s="38">
        <v>-15.9</v>
      </c>
      <c r="D13" s="38">
        <v>-427.5</v>
      </c>
      <c r="E13" s="38">
        <v>2281.3000000000002</v>
      </c>
      <c r="F13" s="38">
        <v>-0.7</v>
      </c>
      <c r="G13" s="38">
        <v>2267.6</v>
      </c>
      <c r="H13" s="38">
        <v>-0.8</v>
      </c>
      <c r="I13" s="38">
        <v>-13.7</v>
      </c>
      <c r="K13" s="40"/>
    </row>
    <row r="14" spans="1:19" x14ac:dyDescent="0.3">
      <c r="A14" s="37">
        <v>44652</v>
      </c>
      <c r="B14" s="38">
        <v>2309.1999999999998</v>
      </c>
      <c r="C14" s="38">
        <v>-16.7</v>
      </c>
      <c r="D14" s="38">
        <v>-462</v>
      </c>
      <c r="E14" s="38">
        <v>2298</v>
      </c>
      <c r="F14" s="38">
        <v>-0.8</v>
      </c>
      <c r="G14" s="38">
        <v>2285</v>
      </c>
      <c r="H14" s="38">
        <v>-1.2</v>
      </c>
      <c r="I14" s="38">
        <v>-13</v>
      </c>
      <c r="K14" s="40"/>
    </row>
    <row r="15" spans="1:19" x14ac:dyDescent="0.3">
      <c r="A15" s="37">
        <v>44621</v>
      </c>
      <c r="B15" s="45">
        <v>2362.1999999999998</v>
      </c>
      <c r="C15" s="38">
        <v>-16.5</v>
      </c>
      <c r="D15" s="38">
        <v>-465.3</v>
      </c>
      <c r="E15" s="45">
        <v>2317.1999999999998</v>
      </c>
      <c r="F15" s="45">
        <v>-0.9</v>
      </c>
      <c r="G15" s="45">
        <v>2311.9</v>
      </c>
      <c r="H15" s="38">
        <v>-1.7</v>
      </c>
      <c r="I15" s="38">
        <v>-5.4</v>
      </c>
      <c r="K15" s="40">
        <f>AVERAGE(G15:G17)/AVERAGE(G18:G20)-1</f>
        <v>-4.28598572242882E-2</v>
      </c>
    </row>
    <row r="16" spans="1:19" x14ac:dyDescent="0.3">
      <c r="A16" s="37">
        <v>44593</v>
      </c>
      <c r="B16" s="45">
        <v>2428</v>
      </c>
      <c r="C16" s="38">
        <v>-16.399999999999999</v>
      </c>
      <c r="D16" s="38">
        <v>-476.5</v>
      </c>
      <c r="E16" s="45">
        <v>2339</v>
      </c>
      <c r="F16" s="45">
        <v>-1.1000000000000001</v>
      </c>
      <c r="G16" s="45">
        <v>2350.6999999999998</v>
      </c>
      <c r="H16" s="38">
        <v>-1.6</v>
      </c>
      <c r="I16" s="38">
        <v>11.7</v>
      </c>
      <c r="K16" s="40"/>
    </row>
    <row r="17" spans="1:11" x14ac:dyDescent="0.3">
      <c r="A17" s="37">
        <v>44562</v>
      </c>
      <c r="B17" s="38">
        <v>2462.1999999999998</v>
      </c>
      <c r="C17" s="38">
        <v>-15.1</v>
      </c>
      <c r="D17" s="38">
        <v>-438.5</v>
      </c>
      <c r="E17" s="38">
        <v>2364.3000000000002</v>
      </c>
      <c r="F17" s="38">
        <v>-1.2</v>
      </c>
      <c r="G17" s="38">
        <v>2389.8000000000002</v>
      </c>
      <c r="H17" s="38">
        <v>-2.1</v>
      </c>
      <c r="I17" s="38">
        <v>25.5</v>
      </c>
      <c r="K17" s="40"/>
    </row>
    <row r="18" spans="1:11" x14ac:dyDescent="0.3">
      <c r="A18" s="37">
        <v>44531</v>
      </c>
      <c r="B18" s="38">
        <v>2329.5</v>
      </c>
      <c r="C18" s="38">
        <v>-14</v>
      </c>
      <c r="D18" s="38">
        <v>-377.7</v>
      </c>
      <c r="E18" s="38">
        <v>2392.1</v>
      </c>
      <c r="F18" s="38">
        <v>-1.3</v>
      </c>
      <c r="G18" s="38">
        <v>2441.1</v>
      </c>
      <c r="H18" s="38">
        <v>-0.6</v>
      </c>
      <c r="I18" s="38">
        <v>49</v>
      </c>
      <c r="J18" s="29">
        <f>AVERAGE(G18:G29)</f>
        <v>2614.125</v>
      </c>
      <c r="K18" s="40">
        <f>AVERAGE(G18:G20)/AVERAGE(G21:G23)-1</f>
        <v>-1.9586449157729446E-2</v>
      </c>
    </row>
    <row r="19" spans="1:11" x14ac:dyDescent="0.3">
      <c r="A19" s="37">
        <v>44501</v>
      </c>
      <c r="B19" s="38">
        <v>2317.1</v>
      </c>
      <c r="C19" s="38">
        <v>-14.2</v>
      </c>
      <c r="D19" s="38">
        <v>-382.1</v>
      </c>
      <c r="E19" s="38">
        <v>2423.1999999999998</v>
      </c>
      <c r="F19" s="38">
        <v>-1.5</v>
      </c>
      <c r="G19" s="38">
        <v>2456.5</v>
      </c>
      <c r="H19" s="38">
        <v>-0.6</v>
      </c>
      <c r="I19" s="38">
        <v>33.299999999999997</v>
      </c>
      <c r="J19" s="29">
        <f>J18/J30*100-100</f>
        <v>-3.036906528189931</v>
      </c>
      <c r="K19" s="40"/>
    </row>
    <row r="20" spans="1:11" x14ac:dyDescent="0.3">
      <c r="A20" s="37">
        <v>44470</v>
      </c>
      <c r="B20" s="38">
        <v>2376.9</v>
      </c>
      <c r="C20" s="38">
        <v>-13.9</v>
      </c>
      <c r="D20" s="38">
        <v>-382.9</v>
      </c>
      <c r="E20" s="38">
        <v>2459.4</v>
      </c>
      <c r="F20" s="38">
        <v>-1.6</v>
      </c>
      <c r="G20" s="38">
        <v>2470.6</v>
      </c>
      <c r="H20" s="38">
        <v>-0.5</v>
      </c>
      <c r="I20" s="38">
        <v>11.3</v>
      </c>
      <c r="K20" s="40"/>
    </row>
    <row r="21" spans="1:11" x14ac:dyDescent="0.3">
      <c r="A21" s="37">
        <v>44440</v>
      </c>
      <c r="B21" s="38">
        <v>2464.8000000000002</v>
      </c>
      <c r="C21" s="38">
        <v>-13.4</v>
      </c>
      <c r="D21" s="38">
        <v>-382.4</v>
      </c>
      <c r="E21" s="38">
        <v>2500.3000000000002</v>
      </c>
      <c r="F21" s="38">
        <v>-1.7</v>
      </c>
      <c r="G21" s="38">
        <v>2483.9</v>
      </c>
      <c r="H21" s="38">
        <v>-0.6</v>
      </c>
      <c r="I21" s="38">
        <v>-16.5</v>
      </c>
      <c r="K21" s="40">
        <f>AVERAGE(G21:G23)/AVERAGE(G24:G26)-1</f>
        <v>-6.0234334946418056E-2</v>
      </c>
    </row>
    <row r="22" spans="1:11" x14ac:dyDescent="0.3">
      <c r="A22" s="37">
        <v>44409</v>
      </c>
      <c r="B22" s="38">
        <v>2578.5</v>
      </c>
      <c r="C22" s="38">
        <v>-12.8</v>
      </c>
      <c r="D22" s="38">
        <v>-377</v>
      </c>
      <c r="E22" s="38">
        <v>2544.5</v>
      </c>
      <c r="F22" s="38">
        <v>-1.8</v>
      </c>
      <c r="G22" s="38">
        <v>2498.8000000000002</v>
      </c>
      <c r="H22" s="38">
        <v>-1.3</v>
      </c>
      <c r="I22" s="38">
        <v>-45.7</v>
      </c>
      <c r="K22" s="40"/>
    </row>
    <row r="23" spans="1:11" x14ac:dyDescent="0.3">
      <c r="A23" s="37">
        <v>44378</v>
      </c>
      <c r="B23" s="38">
        <v>2590.3000000000002</v>
      </c>
      <c r="C23" s="38">
        <v>-11</v>
      </c>
      <c r="D23" s="38">
        <v>-319.7</v>
      </c>
      <c r="E23" s="38">
        <v>2590</v>
      </c>
      <c r="F23" s="38">
        <v>-1.7</v>
      </c>
      <c r="G23" s="38">
        <v>2532.6999999999998</v>
      </c>
      <c r="H23" s="38">
        <v>-1.5</v>
      </c>
      <c r="I23" s="38">
        <v>-57.3</v>
      </c>
      <c r="K23" s="40"/>
    </row>
    <row r="24" spans="1:11" x14ac:dyDescent="0.3">
      <c r="A24" s="37">
        <v>44348</v>
      </c>
      <c r="B24" s="38">
        <v>2613.8000000000002</v>
      </c>
      <c r="C24" s="38">
        <v>-8.4</v>
      </c>
      <c r="D24" s="38">
        <v>-239.5</v>
      </c>
      <c r="E24" s="38">
        <v>2634.4</v>
      </c>
      <c r="F24" s="38">
        <v>-1.6</v>
      </c>
      <c r="G24" s="38">
        <v>2571.5</v>
      </c>
      <c r="H24" s="38">
        <v>-4.0999999999999996</v>
      </c>
      <c r="I24" s="38">
        <v>-62.9</v>
      </c>
      <c r="K24" s="40">
        <f>AVERAGE(G24:G26)/AVERAGE(G27:G29)-1</f>
        <v>-5.7923381396663753E-2</v>
      </c>
    </row>
    <row r="25" spans="1:11" x14ac:dyDescent="0.3">
      <c r="A25" s="37">
        <v>44317</v>
      </c>
      <c r="B25" s="38">
        <v>2687.2</v>
      </c>
      <c r="C25" s="38">
        <v>-4.5</v>
      </c>
      <c r="D25" s="38">
        <v>-125.8</v>
      </c>
      <c r="E25" s="38">
        <v>2676.6</v>
      </c>
      <c r="F25" s="38">
        <v>-1.6</v>
      </c>
      <c r="G25" s="38">
        <v>2682.5</v>
      </c>
      <c r="H25" s="38">
        <v>-2.2000000000000002</v>
      </c>
      <c r="I25" s="38">
        <v>5.9</v>
      </c>
      <c r="K25" s="40"/>
    </row>
    <row r="26" spans="1:11" x14ac:dyDescent="0.3">
      <c r="A26" s="37">
        <v>44287</v>
      </c>
      <c r="B26" s="38">
        <v>2771.2</v>
      </c>
      <c r="C26" s="38">
        <v>4.8</v>
      </c>
      <c r="D26" s="38">
        <v>127.5</v>
      </c>
      <c r="E26" s="38">
        <v>2719.4</v>
      </c>
      <c r="F26" s="38">
        <v>-1.5</v>
      </c>
      <c r="G26" s="38">
        <v>2743.1</v>
      </c>
      <c r="H26" s="38">
        <v>-1.2</v>
      </c>
      <c r="I26" s="38">
        <v>23.8</v>
      </c>
      <c r="K26" s="40"/>
    </row>
    <row r="27" spans="1:11" x14ac:dyDescent="0.3">
      <c r="A27" s="37">
        <v>44256</v>
      </c>
      <c r="B27" s="38">
        <v>2827.4</v>
      </c>
      <c r="C27" s="38">
        <v>21.1</v>
      </c>
      <c r="D27" s="38">
        <v>492.1</v>
      </c>
      <c r="E27" s="38">
        <v>2760</v>
      </c>
      <c r="F27" s="38">
        <v>-1.3</v>
      </c>
      <c r="G27" s="38">
        <v>2775.7</v>
      </c>
      <c r="H27" s="38">
        <v>-3.1</v>
      </c>
      <c r="I27" s="38">
        <v>15.7</v>
      </c>
      <c r="K27" s="40">
        <f>AVERAGE(G27:G29)/AVERAGE(G30:G32)-1</f>
        <v>-5.3197722106349543E-3</v>
      </c>
    </row>
    <row r="28" spans="1:11" x14ac:dyDescent="0.3">
      <c r="A28" s="37">
        <v>44228</v>
      </c>
      <c r="B28" s="38">
        <v>2904.4</v>
      </c>
      <c r="C28" s="38">
        <v>21.2</v>
      </c>
      <c r="D28" s="38">
        <v>508.8</v>
      </c>
      <c r="E28" s="38">
        <v>2796</v>
      </c>
      <c r="F28" s="38">
        <v>-1</v>
      </c>
      <c r="G28" s="38">
        <v>2864.5</v>
      </c>
      <c r="H28" s="38">
        <v>0.6</v>
      </c>
      <c r="I28" s="38">
        <v>68.5</v>
      </c>
      <c r="K28" s="40"/>
    </row>
    <row r="29" spans="1:11" x14ac:dyDescent="0.3">
      <c r="A29" s="37">
        <v>44197</v>
      </c>
      <c r="B29" s="38">
        <v>2900.7</v>
      </c>
      <c r="C29" s="38">
        <v>19.600000000000001</v>
      </c>
      <c r="D29" s="38">
        <v>475.1</v>
      </c>
      <c r="E29" s="38">
        <v>2824.4</v>
      </c>
      <c r="F29" s="38">
        <v>-0.7</v>
      </c>
      <c r="G29" s="38">
        <v>2848.6</v>
      </c>
      <c r="H29" s="38">
        <v>0.5</v>
      </c>
      <c r="I29" s="38">
        <v>24.2</v>
      </c>
      <c r="K29" s="40"/>
    </row>
    <row r="30" spans="1:11" x14ac:dyDescent="0.3">
      <c r="A30" s="37">
        <v>44166</v>
      </c>
      <c r="B30" s="38">
        <v>2707.2</v>
      </c>
      <c r="C30" s="38">
        <v>21.6</v>
      </c>
      <c r="D30" s="38">
        <v>480.1</v>
      </c>
      <c r="E30" s="38">
        <v>2843.9</v>
      </c>
      <c r="F30" s="38">
        <v>-0.3</v>
      </c>
      <c r="G30" s="38">
        <v>2835.3</v>
      </c>
      <c r="H30" s="38">
        <v>-0.4</v>
      </c>
      <c r="I30" s="38">
        <v>-8.6999999999999993</v>
      </c>
      <c r="J30" s="29">
        <f>AVERAGE(G30:G41)</f>
        <v>2696.0000000000005</v>
      </c>
      <c r="K30" s="40">
        <f>AVERAGE(G30:G32)/AVERAGE(G33:G35)-1</f>
        <v>-2.9790763694989009E-3</v>
      </c>
    </row>
    <row r="31" spans="1:11" x14ac:dyDescent="0.3">
      <c r="A31" s="37">
        <v>44136</v>
      </c>
      <c r="B31" s="38">
        <v>2699.1</v>
      </c>
      <c r="C31" s="38">
        <v>23.8</v>
      </c>
      <c r="D31" s="38">
        <v>519.1</v>
      </c>
      <c r="E31" s="38">
        <v>2853</v>
      </c>
      <c r="F31" s="38">
        <v>0.1</v>
      </c>
      <c r="G31" s="38">
        <v>2845.9</v>
      </c>
      <c r="H31" s="38">
        <v>-0.2</v>
      </c>
      <c r="I31" s="38">
        <v>-7</v>
      </c>
      <c r="J31" s="29">
        <f>J30/J42*100-100</f>
        <v>19.078203962648217</v>
      </c>
      <c r="K31" s="40"/>
    </row>
    <row r="32" spans="1:11" x14ac:dyDescent="0.3">
      <c r="A32" s="37">
        <v>44105</v>
      </c>
      <c r="B32" s="38">
        <v>2759.8</v>
      </c>
      <c r="C32" s="38">
        <v>25.2</v>
      </c>
      <c r="D32" s="38">
        <v>555.70000000000005</v>
      </c>
      <c r="E32" s="38">
        <v>2850.8</v>
      </c>
      <c r="F32" s="38">
        <v>0.5</v>
      </c>
      <c r="G32" s="38">
        <v>2853</v>
      </c>
      <c r="H32" s="38">
        <v>-0.4</v>
      </c>
      <c r="I32" s="38">
        <v>2.2000000000000002</v>
      </c>
      <c r="K32" s="40"/>
    </row>
    <row r="33" spans="1:11" x14ac:dyDescent="0.3">
      <c r="A33" s="37">
        <v>44075</v>
      </c>
      <c r="B33" s="38">
        <v>2847.1</v>
      </c>
      <c r="C33" s="38">
        <v>27.4</v>
      </c>
      <c r="D33" s="38">
        <v>613.1</v>
      </c>
      <c r="E33" s="38">
        <v>2836.4</v>
      </c>
      <c r="F33" s="38">
        <v>0.9</v>
      </c>
      <c r="G33" s="38">
        <v>2863.1</v>
      </c>
      <c r="H33" s="38">
        <v>0.1</v>
      </c>
      <c r="I33" s="38">
        <v>26.7</v>
      </c>
      <c r="K33" s="40">
        <f>AVERAGE(G33:G35)/AVERAGE(G36:G38)-1</f>
        <v>4.0591796542585712E-2</v>
      </c>
    </row>
    <row r="34" spans="1:11" x14ac:dyDescent="0.3">
      <c r="A34" s="37">
        <v>44044</v>
      </c>
      <c r="B34" s="38">
        <v>2955.5</v>
      </c>
      <c r="C34" s="38">
        <v>27.4</v>
      </c>
      <c r="D34" s="38">
        <v>636.1</v>
      </c>
      <c r="E34" s="38">
        <v>2809.9</v>
      </c>
      <c r="F34" s="38">
        <v>1.3</v>
      </c>
      <c r="G34" s="38">
        <v>2860.6</v>
      </c>
      <c r="H34" s="38">
        <v>0.9</v>
      </c>
      <c r="I34" s="38">
        <v>50.8</v>
      </c>
      <c r="K34" s="40"/>
    </row>
    <row r="35" spans="1:11" x14ac:dyDescent="0.3">
      <c r="A35" s="37">
        <v>44013</v>
      </c>
      <c r="B35" s="38">
        <v>2910</v>
      </c>
      <c r="C35" s="38">
        <v>27.9</v>
      </c>
      <c r="D35" s="38">
        <v>634.5</v>
      </c>
      <c r="E35" s="38">
        <v>2772.5</v>
      </c>
      <c r="F35" s="38">
        <v>1.8</v>
      </c>
      <c r="G35" s="38">
        <v>2836</v>
      </c>
      <c r="H35" s="38">
        <v>1.2</v>
      </c>
      <c r="I35" s="38">
        <v>63.5</v>
      </c>
      <c r="K35" s="40"/>
    </row>
    <row r="36" spans="1:11" x14ac:dyDescent="0.3">
      <c r="A36" s="37">
        <v>43983</v>
      </c>
      <c r="B36" s="38">
        <v>2853.3</v>
      </c>
      <c r="C36" s="38">
        <v>28.7</v>
      </c>
      <c r="D36" s="38">
        <v>637.1</v>
      </c>
      <c r="E36" s="38">
        <v>2724.7</v>
      </c>
      <c r="F36" s="38">
        <v>2.1</v>
      </c>
      <c r="G36" s="38">
        <v>2802.7</v>
      </c>
      <c r="H36" s="38">
        <v>0.1</v>
      </c>
      <c r="I36" s="38">
        <v>78</v>
      </c>
      <c r="K36" s="40">
        <f>AVERAGE(G36:G38)/AVERAGE(G39:G41)-1</f>
        <v>0.16971687783513212</v>
      </c>
    </row>
    <row r="37" spans="1:11" ht="11.1" customHeight="1" x14ac:dyDescent="0.3">
      <c r="A37" s="37">
        <v>43952</v>
      </c>
      <c r="B37" s="38">
        <v>2813</v>
      </c>
      <c r="C37" s="38">
        <v>25.8</v>
      </c>
      <c r="D37" s="38">
        <v>577</v>
      </c>
      <c r="E37" s="38">
        <v>2669.5</v>
      </c>
      <c r="F37" s="38">
        <v>2.2999999999999998</v>
      </c>
      <c r="G37" s="38">
        <v>2799.9</v>
      </c>
      <c r="H37" s="38">
        <v>6.7</v>
      </c>
      <c r="I37" s="38">
        <v>130.4</v>
      </c>
      <c r="K37" s="40"/>
    </row>
    <row r="38" spans="1:11" ht="14.25" customHeight="1" x14ac:dyDescent="0.3">
      <c r="A38" s="37">
        <v>43922</v>
      </c>
      <c r="B38" s="38">
        <v>2643.7</v>
      </c>
      <c r="C38" s="38">
        <v>18.600000000000001</v>
      </c>
      <c r="D38" s="38">
        <v>414.9</v>
      </c>
      <c r="E38" s="38">
        <v>2609.9</v>
      </c>
      <c r="F38" s="38">
        <v>2.5</v>
      </c>
      <c r="G38" s="38">
        <v>2623.2</v>
      </c>
      <c r="H38" s="38">
        <v>15.1</v>
      </c>
      <c r="I38" s="38">
        <v>13.3</v>
      </c>
      <c r="K38" s="40"/>
    </row>
    <row r="39" spans="1:11" ht="14.25" customHeight="1" x14ac:dyDescent="0.3">
      <c r="A39" s="37">
        <v>43891</v>
      </c>
      <c r="B39" s="38">
        <v>2335.4</v>
      </c>
      <c r="C39" s="38">
        <v>1.5</v>
      </c>
      <c r="D39" s="38">
        <v>34.200000000000003</v>
      </c>
      <c r="E39" s="38">
        <v>2547.5</v>
      </c>
      <c r="F39" s="38">
        <v>2.5</v>
      </c>
      <c r="G39" s="38">
        <v>2279.1</v>
      </c>
      <c r="H39" s="38">
        <v>-4.4000000000000004</v>
      </c>
      <c r="I39" s="38">
        <v>-268.3</v>
      </c>
      <c r="K39" s="40">
        <f>AVERAGE(G39:G41)/AVERAGE(G42:G44)-1</f>
        <v>1.2118420863257651E-2</v>
      </c>
    </row>
    <row r="40" spans="1:11" ht="14.25" customHeight="1" x14ac:dyDescent="0.3">
      <c r="A40" s="37">
        <v>43862</v>
      </c>
      <c r="B40" s="38">
        <v>2395.6</v>
      </c>
      <c r="C40" s="38">
        <v>1</v>
      </c>
      <c r="D40" s="38">
        <v>22.9</v>
      </c>
      <c r="E40" s="38">
        <v>2485.1</v>
      </c>
      <c r="F40" s="38">
        <v>2.4</v>
      </c>
      <c r="G40" s="38">
        <v>2383.5</v>
      </c>
      <c r="H40" s="38">
        <v>0.6</v>
      </c>
      <c r="I40" s="38">
        <v>-101.6</v>
      </c>
      <c r="K40" s="40"/>
    </row>
    <row r="41" spans="1:11" ht="14.25" customHeight="1" x14ac:dyDescent="0.3">
      <c r="A41" s="37">
        <v>43831</v>
      </c>
      <c r="B41" s="38">
        <v>2425.5</v>
      </c>
      <c r="C41" s="38">
        <v>0.8</v>
      </c>
      <c r="D41" s="38">
        <v>19.899999999999999</v>
      </c>
      <c r="E41" s="38">
        <v>2426.4</v>
      </c>
      <c r="F41" s="38">
        <v>2.2000000000000002</v>
      </c>
      <c r="G41" s="38">
        <v>2369.6999999999998</v>
      </c>
      <c r="H41" s="38">
        <v>0.9</v>
      </c>
      <c r="I41" s="38">
        <v>-56.7</v>
      </c>
      <c r="K41" s="40"/>
    </row>
    <row r="42" spans="1:11" ht="14.25" customHeight="1" x14ac:dyDescent="0.3">
      <c r="A42" s="37">
        <v>43800</v>
      </c>
      <c r="B42" s="38">
        <v>2227.1999999999998</v>
      </c>
      <c r="C42" s="38">
        <v>0.8</v>
      </c>
      <c r="D42" s="38">
        <v>17.600000000000001</v>
      </c>
      <c r="E42" s="38">
        <v>2374.1</v>
      </c>
      <c r="F42" s="38">
        <v>2</v>
      </c>
      <c r="G42" s="38">
        <v>2347.5</v>
      </c>
      <c r="H42" s="38">
        <v>1.5</v>
      </c>
      <c r="I42" s="38">
        <v>-26.6</v>
      </c>
      <c r="J42" s="29">
        <f>AVERAGE(G42:G53)</f>
        <v>2264.0583333333334</v>
      </c>
      <c r="K42" s="40">
        <f>AVERAGE(G42:G44)/AVERAGE(G45:G47)-1</f>
        <v>3.6163803388213012E-2</v>
      </c>
    </row>
    <row r="43" spans="1:11" ht="14.25" customHeight="1" x14ac:dyDescent="0.3">
      <c r="A43" s="37">
        <v>43770</v>
      </c>
      <c r="B43" s="38">
        <v>2180</v>
      </c>
      <c r="C43" s="38">
        <v>-0.3</v>
      </c>
      <c r="D43" s="38">
        <v>-6.1</v>
      </c>
      <c r="E43" s="38">
        <v>2328</v>
      </c>
      <c r="F43" s="38">
        <v>1.6</v>
      </c>
      <c r="G43" s="38">
        <v>2312.6</v>
      </c>
      <c r="H43" s="38">
        <v>1.1000000000000001</v>
      </c>
      <c r="I43" s="38">
        <v>-15.4</v>
      </c>
      <c r="K43" s="40"/>
    </row>
    <row r="44" spans="1:11" ht="14.25" customHeight="1" x14ac:dyDescent="0.3">
      <c r="A44" s="37">
        <v>43739</v>
      </c>
      <c r="B44" s="38">
        <v>2204.1</v>
      </c>
      <c r="C44" s="38">
        <v>0</v>
      </c>
      <c r="D44" s="38">
        <v>0.2</v>
      </c>
      <c r="E44" s="38">
        <v>2290.4</v>
      </c>
      <c r="F44" s="38">
        <v>1.2</v>
      </c>
      <c r="G44" s="38">
        <v>2288</v>
      </c>
      <c r="H44" s="38">
        <v>1.5</v>
      </c>
      <c r="I44" s="38">
        <v>-2.4</v>
      </c>
      <c r="K44" s="40"/>
    </row>
    <row r="45" spans="1:11" ht="14.25" customHeight="1" x14ac:dyDescent="0.3">
      <c r="A45" s="37">
        <v>43709</v>
      </c>
      <c r="B45" s="38">
        <v>2234</v>
      </c>
      <c r="C45" s="38">
        <v>-1</v>
      </c>
      <c r="D45" s="38">
        <v>-22.4</v>
      </c>
      <c r="E45" s="38">
        <v>2262.5</v>
      </c>
      <c r="F45" s="38">
        <v>0.8</v>
      </c>
      <c r="G45" s="38">
        <v>2253.3000000000002</v>
      </c>
      <c r="H45" s="38">
        <v>0.9</v>
      </c>
      <c r="I45" s="38">
        <v>-9.1999999999999993</v>
      </c>
      <c r="K45" s="40">
        <f>AVERAGE(G45:G47)/AVERAGE(G48:G50)-1</f>
        <v>4.9606594230049428E-3</v>
      </c>
    </row>
    <row r="46" spans="1:11" ht="14.25" customHeight="1" x14ac:dyDescent="0.3">
      <c r="A46" s="37">
        <v>43678</v>
      </c>
      <c r="B46" s="38">
        <v>2319.4</v>
      </c>
      <c r="C46" s="38">
        <v>-1.3</v>
      </c>
      <c r="D46" s="38">
        <v>-31.5</v>
      </c>
      <c r="E46" s="38">
        <v>2244.5</v>
      </c>
      <c r="F46" s="38">
        <v>0.4</v>
      </c>
      <c r="G46" s="38">
        <v>2233.1</v>
      </c>
      <c r="H46" s="38">
        <v>0.6</v>
      </c>
      <c r="I46" s="38">
        <v>-11.4</v>
      </c>
      <c r="K46" s="40"/>
    </row>
    <row r="47" spans="1:11" ht="14.25" customHeight="1" x14ac:dyDescent="0.3">
      <c r="A47" s="37">
        <v>43647</v>
      </c>
      <c r="B47" s="38">
        <v>2275.5</v>
      </c>
      <c r="C47" s="38">
        <v>-2.1</v>
      </c>
      <c r="D47" s="38">
        <v>-49.3</v>
      </c>
      <c r="E47" s="38">
        <v>2235.8000000000002</v>
      </c>
      <c r="F47" s="38">
        <v>0.1</v>
      </c>
      <c r="G47" s="38">
        <v>2219.1999999999998</v>
      </c>
      <c r="H47" s="38">
        <v>0.5</v>
      </c>
      <c r="I47" s="38">
        <v>-16.600000000000001</v>
      </c>
      <c r="K47" s="40"/>
    </row>
    <row r="48" spans="1:11" ht="14.25" customHeight="1" x14ac:dyDescent="0.3">
      <c r="A48" s="37">
        <v>43617</v>
      </c>
      <c r="B48" s="38">
        <v>2216.1999999999998</v>
      </c>
      <c r="C48" s="38">
        <v>-2.6</v>
      </c>
      <c r="D48" s="38">
        <v>-59.5</v>
      </c>
      <c r="E48" s="38">
        <v>2234.4</v>
      </c>
      <c r="F48" s="38">
        <v>-0.2</v>
      </c>
      <c r="G48" s="38">
        <v>2207.5</v>
      </c>
      <c r="H48" s="38">
        <v>-1.4</v>
      </c>
      <c r="I48" s="38">
        <v>-26.9</v>
      </c>
      <c r="K48" s="40">
        <f>AVERAGE(G48:G50)/AVERAGE(G51:G53)-1</f>
        <v>-2.4844720496894568E-2</v>
      </c>
    </row>
    <row r="49" spans="1:11" ht="14.25" customHeight="1" x14ac:dyDescent="0.3">
      <c r="A49" s="37">
        <v>43586</v>
      </c>
      <c r="B49" s="38">
        <v>2236</v>
      </c>
      <c r="C49" s="38">
        <v>-3.4</v>
      </c>
      <c r="D49" s="38">
        <v>-79.5</v>
      </c>
      <c r="E49" s="38">
        <v>2237.9</v>
      </c>
      <c r="F49" s="38">
        <v>-0.3</v>
      </c>
      <c r="G49" s="38">
        <v>2238.9</v>
      </c>
      <c r="H49" s="38">
        <v>0.6</v>
      </c>
      <c r="I49" s="38">
        <v>1</v>
      </c>
      <c r="K49" s="40"/>
    </row>
    <row r="50" spans="1:11" ht="14.25" customHeight="1" x14ac:dyDescent="0.3">
      <c r="A50" s="37">
        <v>43556</v>
      </c>
      <c r="B50" s="38">
        <v>2228.9</v>
      </c>
      <c r="C50" s="38">
        <v>-6.5</v>
      </c>
      <c r="D50" s="38">
        <v>-154.9</v>
      </c>
      <c r="E50" s="38">
        <v>2244.1</v>
      </c>
      <c r="F50" s="38">
        <v>-0.3</v>
      </c>
      <c r="G50" s="38">
        <v>2226.1</v>
      </c>
      <c r="H50" s="38">
        <v>-0.8</v>
      </c>
      <c r="I50" s="38">
        <v>-18</v>
      </c>
      <c r="K50" s="40"/>
    </row>
    <row r="51" spans="1:11" ht="14.25" customHeight="1" x14ac:dyDescent="0.3">
      <c r="A51" s="37">
        <v>43525</v>
      </c>
      <c r="B51" s="38">
        <v>2301.1</v>
      </c>
      <c r="C51" s="38">
        <v>-6.4</v>
      </c>
      <c r="D51" s="38">
        <v>-157</v>
      </c>
      <c r="E51" s="38">
        <v>2250.4</v>
      </c>
      <c r="F51" s="38">
        <v>-0.3</v>
      </c>
      <c r="G51" s="38">
        <v>2244.1</v>
      </c>
      <c r="H51" s="38">
        <v>-2.5</v>
      </c>
      <c r="I51" s="38">
        <v>-6.3</v>
      </c>
      <c r="K51" s="40">
        <f>AVERAGE(G51:G53)/AVERAGE(G54:G56)-1</f>
        <v>-3.2629754257161858E-3</v>
      </c>
    </row>
    <row r="52" spans="1:11" ht="14.25" customHeight="1" x14ac:dyDescent="0.3">
      <c r="A52" s="37">
        <v>43497</v>
      </c>
      <c r="B52" s="38">
        <v>2372.6999999999998</v>
      </c>
      <c r="C52" s="38">
        <v>-6.8</v>
      </c>
      <c r="D52" s="38">
        <v>-173.2</v>
      </c>
      <c r="E52" s="38">
        <v>2257.3000000000002</v>
      </c>
      <c r="F52" s="38">
        <v>-0.3</v>
      </c>
      <c r="G52" s="38">
        <v>2301.5</v>
      </c>
      <c r="H52" s="38">
        <v>0.2</v>
      </c>
      <c r="I52" s="38">
        <v>44.2</v>
      </c>
      <c r="K52" s="40"/>
    </row>
    <row r="53" spans="1:11" ht="14.25" customHeight="1" x14ac:dyDescent="0.3">
      <c r="A53" s="37">
        <v>43466</v>
      </c>
      <c r="B53" s="38">
        <v>2405.6</v>
      </c>
      <c r="C53" s="38">
        <v>-6.4</v>
      </c>
      <c r="D53" s="38">
        <v>-164.7</v>
      </c>
      <c r="E53" s="38">
        <v>2263.5</v>
      </c>
      <c r="F53" s="38">
        <v>-0.2</v>
      </c>
      <c r="G53" s="38">
        <v>2296.9</v>
      </c>
      <c r="H53" s="38">
        <v>0.4</v>
      </c>
      <c r="I53" s="38">
        <v>33.4</v>
      </c>
      <c r="K53" s="40"/>
    </row>
    <row r="54" spans="1:11" ht="14.25" customHeight="1" x14ac:dyDescent="0.3">
      <c r="A54" s="37">
        <v>43435</v>
      </c>
      <c r="B54" s="38">
        <v>2209.5</v>
      </c>
      <c r="C54" s="38">
        <v>-7.4</v>
      </c>
      <c r="D54" s="38">
        <v>-175.4</v>
      </c>
      <c r="E54" s="38">
        <v>2268.9</v>
      </c>
      <c r="F54" s="38">
        <v>-0.3</v>
      </c>
      <c r="G54" s="38">
        <v>2288.6</v>
      </c>
      <c r="H54" s="38">
        <v>0</v>
      </c>
      <c r="I54" s="38">
        <v>19.7</v>
      </c>
      <c r="J54" s="29">
        <f>AVERAGE(G54:G65)</f>
        <v>2338.708333333333</v>
      </c>
      <c r="K54" s="40">
        <f>AVERAGE(G54:G56)/AVERAGE(G57:G59)-1</f>
        <v>-6.9291748640205597E-3</v>
      </c>
    </row>
    <row r="55" spans="1:11" ht="14.25" customHeight="1" x14ac:dyDescent="0.3">
      <c r="A55" s="37">
        <v>43405</v>
      </c>
      <c r="B55" s="38">
        <v>2186.1</v>
      </c>
      <c r="C55" s="38">
        <v>-7.7</v>
      </c>
      <c r="D55" s="38">
        <v>-182.3</v>
      </c>
      <c r="E55" s="38">
        <v>2276.6</v>
      </c>
      <c r="F55" s="38">
        <v>-0.4</v>
      </c>
      <c r="G55" s="38">
        <v>2289.4</v>
      </c>
      <c r="H55" s="38">
        <v>0.1</v>
      </c>
      <c r="I55" s="38">
        <v>12.8</v>
      </c>
      <c r="K55" s="40"/>
    </row>
    <row r="56" spans="1:11" ht="14.25" customHeight="1" x14ac:dyDescent="0.3">
      <c r="A56" s="37">
        <v>43374</v>
      </c>
      <c r="B56" s="38">
        <v>2203.9</v>
      </c>
      <c r="C56" s="38">
        <v>-7.7</v>
      </c>
      <c r="D56" s="38">
        <v>-184.9</v>
      </c>
      <c r="E56" s="38">
        <v>2286.3000000000002</v>
      </c>
      <c r="F56" s="38">
        <v>-0.5</v>
      </c>
      <c r="G56" s="38">
        <v>2286.9</v>
      </c>
      <c r="H56" s="38">
        <v>-0.3</v>
      </c>
      <c r="I56" s="38">
        <v>0.6</v>
      </c>
      <c r="K56" s="40"/>
    </row>
    <row r="57" spans="1:11" ht="14.25" customHeight="1" x14ac:dyDescent="0.3">
      <c r="A57" s="37">
        <v>43344</v>
      </c>
      <c r="B57" s="38">
        <v>2256.5</v>
      </c>
      <c r="C57" s="38">
        <v>-7.9</v>
      </c>
      <c r="D57" s="38">
        <v>-192.4</v>
      </c>
      <c r="E57" s="38">
        <v>2297.8000000000002</v>
      </c>
      <c r="F57" s="38">
        <v>-0.6</v>
      </c>
      <c r="G57" s="38">
        <v>2293.8000000000002</v>
      </c>
      <c r="H57" s="38">
        <v>-0.4</v>
      </c>
      <c r="I57" s="38">
        <v>-4</v>
      </c>
      <c r="K57" s="40">
        <f>AVERAGE(G57:G59)/AVERAGE(G60:G62)-1</f>
        <v>-2.1764356267511831E-2</v>
      </c>
    </row>
    <row r="58" spans="1:11" ht="14.25" customHeight="1" x14ac:dyDescent="0.3">
      <c r="A58" s="37">
        <v>43313</v>
      </c>
      <c r="B58" s="38">
        <v>2350.9</v>
      </c>
      <c r="C58" s="38">
        <v>-7.6</v>
      </c>
      <c r="D58" s="38">
        <v>-194</v>
      </c>
      <c r="E58" s="38">
        <v>2311.1999999999998</v>
      </c>
      <c r="F58" s="38">
        <v>-0.6</v>
      </c>
      <c r="G58" s="38">
        <v>2302.3000000000002</v>
      </c>
      <c r="H58" s="38">
        <v>-0.6</v>
      </c>
      <c r="I58" s="38">
        <v>-8.9</v>
      </c>
      <c r="K58" s="40"/>
    </row>
    <row r="59" spans="1:11" ht="14.25" customHeight="1" x14ac:dyDescent="0.3">
      <c r="A59" s="37">
        <v>43282</v>
      </c>
      <c r="B59" s="38">
        <v>2324.6999999999998</v>
      </c>
      <c r="C59" s="38">
        <v>-7.7</v>
      </c>
      <c r="D59" s="38">
        <v>-192.9</v>
      </c>
      <c r="E59" s="38">
        <v>2326</v>
      </c>
      <c r="F59" s="38">
        <v>-0.7</v>
      </c>
      <c r="G59" s="38">
        <v>2316.6999999999998</v>
      </c>
      <c r="H59" s="38">
        <v>-0.6</v>
      </c>
      <c r="I59" s="38">
        <v>-9.3000000000000007</v>
      </c>
      <c r="K59" s="40"/>
    </row>
    <row r="60" spans="1:11" ht="14.25" customHeight="1" x14ac:dyDescent="0.3">
      <c r="A60" s="37">
        <v>43252</v>
      </c>
      <c r="B60" s="38">
        <v>2275.8000000000002</v>
      </c>
      <c r="C60" s="38">
        <v>-8</v>
      </c>
      <c r="D60" s="38">
        <v>-196.9</v>
      </c>
      <c r="E60" s="38">
        <v>2342.1</v>
      </c>
      <c r="F60" s="38">
        <v>-0.7</v>
      </c>
      <c r="G60" s="38">
        <v>2330.3000000000002</v>
      </c>
      <c r="H60" s="38">
        <v>-0.9</v>
      </c>
      <c r="I60" s="38">
        <v>-11.8</v>
      </c>
      <c r="K60" s="40">
        <f>AVERAGE(G60:G62)/AVERAGE(G63:G65)-1</f>
        <v>-2.127364892939243E-2</v>
      </c>
    </row>
    <row r="61" spans="1:11" ht="14.25" customHeight="1" x14ac:dyDescent="0.3">
      <c r="A61" s="37">
        <v>43221</v>
      </c>
      <c r="B61" s="38">
        <v>2315.5</v>
      </c>
      <c r="C61" s="38">
        <v>-7.3</v>
      </c>
      <c r="D61" s="38">
        <v>-182.2</v>
      </c>
      <c r="E61" s="38">
        <v>2358.6999999999998</v>
      </c>
      <c r="F61" s="38">
        <v>-0.7</v>
      </c>
      <c r="G61" s="38">
        <v>2352.1999999999998</v>
      </c>
      <c r="H61" s="38">
        <v>-1.3</v>
      </c>
      <c r="I61" s="38">
        <v>-6.5</v>
      </c>
      <c r="K61" s="40"/>
    </row>
    <row r="62" spans="1:11" ht="14.25" customHeight="1" x14ac:dyDescent="0.3">
      <c r="A62" s="37">
        <v>43191</v>
      </c>
      <c r="B62" s="38">
        <v>2383.8000000000002</v>
      </c>
      <c r="C62" s="38">
        <v>-7.2</v>
      </c>
      <c r="D62" s="38">
        <v>-184.9</v>
      </c>
      <c r="E62" s="38">
        <v>2375.5</v>
      </c>
      <c r="F62" s="38">
        <v>-0.7</v>
      </c>
      <c r="G62" s="38">
        <v>2384.1</v>
      </c>
      <c r="H62" s="38">
        <v>-0.4</v>
      </c>
      <c r="I62" s="38">
        <v>8.6</v>
      </c>
      <c r="K62" s="40"/>
    </row>
    <row r="63" spans="1:11" ht="14.25" customHeight="1" x14ac:dyDescent="0.3">
      <c r="A63" s="37">
        <v>43160</v>
      </c>
      <c r="B63" s="38">
        <v>2458.1</v>
      </c>
      <c r="C63" s="38">
        <v>-7.7</v>
      </c>
      <c r="D63" s="38">
        <v>-204</v>
      </c>
      <c r="E63" s="38">
        <v>2391.8000000000002</v>
      </c>
      <c r="F63" s="38">
        <v>-0.7</v>
      </c>
      <c r="G63" s="38">
        <v>2393.1</v>
      </c>
      <c r="H63" s="38">
        <v>-0.6</v>
      </c>
      <c r="I63" s="38">
        <v>1.3</v>
      </c>
      <c r="K63" s="40">
        <f>AVERAGE(G63:G65)/AVERAGE(G66:G68)-1</f>
        <v>-2.2063902696699333E-2</v>
      </c>
    </row>
    <row r="64" spans="1:11" ht="14.25" customHeight="1" x14ac:dyDescent="0.3">
      <c r="A64" s="37">
        <v>43132</v>
      </c>
      <c r="B64" s="38">
        <v>2545.9</v>
      </c>
      <c r="C64" s="38">
        <v>-7.8</v>
      </c>
      <c r="D64" s="38">
        <v>-216.2</v>
      </c>
      <c r="E64" s="38">
        <v>2407.6</v>
      </c>
      <c r="F64" s="38">
        <v>-0.7</v>
      </c>
      <c r="G64" s="38">
        <v>2407.1</v>
      </c>
      <c r="H64" s="38">
        <v>-0.5</v>
      </c>
      <c r="I64" s="38">
        <v>-0.6</v>
      </c>
      <c r="K64" s="40"/>
    </row>
    <row r="65" spans="1:11" ht="14.25" customHeight="1" x14ac:dyDescent="0.3">
      <c r="A65" s="37">
        <v>43101</v>
      </c>
      <c r="B65" s="38">
        <v>2570.3000000000002</v>
      </c>
      <c r="C65" s="38">
        <v>-7.5</v>
      </c>
      <c r="D65" s="38">
        <v>-207.1</v>
      </c>
      <c r="E65" s="38">
        <v>2423.8000000000002</v>
      </c>
      <c r="F65" s="38">
        <v>-0.7</v>
      </c>
      <c r="G65" s="38">
        <v>2420</v>
      </c>
      <c r="H65" s="38">
        <v>-0.9</v>
      </c>
      <c r="I65" s="38">
        <v>-3.8</v>
      </c>
      <c r="K65" s="40"/>
    </row>
    <row r="66" spans="1:11" ht="14.25" customHeight="1" x14ac:dyDescent="0.3">
      <c r="A66" s="37">
        <v>43070</v>
      </c>
      <c r="B66" s="38">
        <v>2385</v>
      </c>
      <c r="C66" s="38">
        <v>-7.1</v>
      </c>
      <c r="D66" s="38">
        <v>-183.3</v>
      </c>
      <c r="E66" s="38">
        <v>2440.5</v>
      </c>
      <c r="F66" s="38">
        <v>-0.7</v>
      </c>
      <c r="G66" s="38">
        <v>2441.4</v>
      </c>
      <c r="H66" s="38">
        <v>-0.8</v>
      </c>
      <c r="I66" s="38">
        <v>0.9</v>
      </c>
      <c r="J66" s="29">
        <f>AVERAGE(G66:G77)</f>
        <v>2530.2166666666667</v>
      </c>
      <c r="K66" s="40">
        <f>AVERAGE(G66:G68)/AVERAGE(G69:G71)-1</f>
        <v>-2.0549217299018263E-2</v>
      </c>
    </row>
    <row r="67" spans="1:11" ht="14.25" customHeight="1" x14ac:dyDescent="0.3">
      <c r="A67" s="37">
        <v>43040</v>
      </c>
      <c r="B67" s="38">
        <v>2368.4</v>
      </c>
      <c r="C67" s="38">
        <v>-6.5</v>
      </c>
      <c r="D67" s="38">
        <v>-163.6</v>
      </c>
      <c r="E67" s="38">
        <v>2457.6999999999998</v>
      </c>
      <c r="F67" s="38">
        <v>-0.7</v>
      </c>
      <c r="G67" s="38">
        <v>2461.8000000000002</v>
      </c>
      <c r="H67" s="38">
        <v>-0.7</v>
      </c>
      <c r="I67" s="38">
        <v>4.0999999999999996</v>
      </c>
      <c r="K67" s="40"/>
    </row>
    <row r="68" spans="1:11" ht="14.25" customHeight="1" x14ac:dyDescent="0.3">
      <c r="A68" s="37">
        <v>43009</v>
      </c>
      <c r="B68" s="38">
        <v>2388.6999999999998</v>
      </c>
      <c r="C68" s="38">
        <v>-6</v>
      </c>
      <c r="D68" s="38">
        <v>-151.19999999999999</v>
      </c>
      <c r="E68" s="38">
        <v>2475</v>
      </c>
      <c r="F68" s="38">
        <v>-0.7</v>
      </c>
      <c r="G68" s="38">
        <v>2479.9</v>
      </c>
      <c r="H68" s="38">
        <v>-0.6</v>
      </c>
      <c r="I68" s="38">
        <v>4.9000000000000004</v>
      </c>
      <c r="K68" s="40"/>
    </row>
    <row r="69" spans="1:11" ht="14.25" customHeight="1" x14ac:dyDescent="0.3">
      <c r="A69" s="37">
        <v>42979</v>
      </c>
      <c r="B69" s="38">
        <v>2448.9</v>
      </c>
      <c r="C69" s="38">
        <v>-6.1</v>
      </c>
      <c r="D69" s="38">
        <v>-158.69999999999999</v>
      </c>
      <c r="E69" s="38">
        <v>2492.1999999999998</v>
      </c>
      <c r="F69" s="38">
        <v>-0.7</v>
      </c>
      <c r="G69" s="38">
        <v>2494.6999999999998</v>
      </c>
      <c r="H69" s="38">
        <v>-0.8</v>
      </c>
      <c r="I69" s="38">
        <v>2.5</v>
      </c>
      <c r="K69" s="40">
        <f>AVERAGE(G69:G71)/AVERAGE(G72:G74)-1</f>
        <v>-1.5155474261823954E-2</v>
      </c>
    </row>
    <row r="70" spans="1:11" ht="14.25" customHeight="1" x14ac:dyDescent="0.3">
      <c r="A70" s="37">
        <v>42948</v>
      </c>
      <c r="B70" s="38">
        <v>2544.8000000000002</v>
      </c>
      <c r="C70" s="38">
        <v>-5.2</v>
      </c>
      <c r="D70" s="38">
        <v>-139.4</v>
      </c>
      <c r="E70" s="38">
        <v>2509.1</v>
      </c>
      <c r="F70" s="38">
        <v>-0.6</v>
      </c>
      <c r="G70" s="38">
        <v>2514.8000000000002</v>
      </c>
      <c r="H70" s="38">
        <v>-0.5</v>
      </c>
      <c r="I70" s="38">
        <v>5.7</v>
      </c>
      <c r="K70" s="40"/>
    </row>
    <row r="71" spans="1:11" ht="14.25" customHeight="1" x14ac:dyDescent="0.3">
      <c r="A71" s="37">
        <v>42917</v>
      </c>
      <c r="B71" s="38">
        <v>2517.6</v>
      </c>
      <c r="C71" s="38">
        <v>-5.4</v>
      </c>
      <c r="D71" s="38">
        <v>-143.4</v>
      </c>
      <c r="E71" s="38">
        <v>2525.5</v>
      </c>
      <c r="F71" s="38">
        <v>-0.6</v>
      </c>
      <c r="G71" s="38">
        <v>2528.5</v>
      </c>
      <c r="H71" s="38">
        <v>-0.6</v>
      </c>
      <c r="I71" s="38">
        <v>3</v>
      </c>
      <c r="K71" s="40"/>
    </row>
    <row r="72" spans="1:11" ht="14.25" customHeight="1" x14ac:dyDescent="0.3">
      <c r="A72" s="37">
        <v>42887</v>
      </c>
      <c r="B72" s="38">
        <v>2472.6</v>
      </c>
      <c r="C72" s="38">
        <v>-5.4</v>
      </c>
      <c r="D72" s="38">
        <v>-141.6</v>
      </c>
      <c r="E72" s="38">
        <v>2541</v>
      </c>
      <c r="F72" s="38">
        <v>-0.6</v>
      </c>
      <c r="G72" s="38">
        <v>2544.6</v>
      </c>
      <c r="H72" s="38">
        <v>-0.2</v>
      </c>
      <c r="I72" s="38">
        <v>3.6</v>
      </c>
      <c r="K72" s="40">
        <f>AVERAGE(G72:G74)/AVERAGE(G75:G77)-1</f>
        <v>-1.7142857142857126E-2</v>
      </c>
    </row>
    <row r="73" spans="1:11" ht="14.25" customHeight="1" x14ac:dyDescent="0.3">
      <c r="A73" s="37">
        <v>42856</v>
      </c>
      <c r="B73" s="38">
        <v>2497.6999999999998</v>
      </c>
      <c r="C73" s="38">
        <v>-6.2</v>
      </c>
      <c r="D73" s="38">
        <v>-166.3</v>
      </c>
      <c r="E73" s="38">
        <v>2555.6</v>
      </c>
      <c r="F73" s="38">
        <v>-0.5</v>
      </c>
      <c r="G73" s="38">
        <v>2548.8000000000002</v>
      </c>
      <c r="H73" s="38">
        <v>-0.5</v>
      </c>
      <c r="I73" s="38">
        <v>-6.8</v>
      </c>
      <c r="K73" s="40"/>
    </row>
    <row r="74" spans="1:11" ht="14.25" customHeight="1" x14ac:dyDescent="0.3">
      <c r="A74" s="37">
        <v>42826</v>
      </c>
      <c r="B74" s="38">
        <v>2568.6</v>
      </c>
      <c r="C74" s="38">
        <v>-6.4</v>
      </c>
      <c r="D74" s="38">
        <v>-175.3</v>
      </c>
      <c r="E74" s="38">
        <v>2569.1999999999998</v>
      </c>
      <c r="F74" s="38">
        <v>-0.5</v>
      </c>
      <c r="G74" s="38">
        <v>2560.6</v>
      </c>
      <c r="H74" s="38">
        <v>-0.6</v>
      </c>
      <c r="I74" s="38">
        <v>-8.6</v>
      </c>
      <c r="K74" s="40"/>
    </row>
    <row r="75" spans="1:11" ht="14.25" customHeight="1" x14ac:dyDescent="0.3">
      <c r="A75" s="37">
        <v>42795</v>
      </c>
      <c r="B75" s="38">
        <v>2662.1</v>
      </c>
      <c r="C75" s="38">
        <v>-6.4</v>
      </c>
      <c r="D75" s="38">
        <v>-182.8</v>
      </c>
      <c r="E75" s="38">
        <v>2582.4</v>
      </c>
      <c r="F75" s="38">
        <v>-0.5</v>
      </c>
      <c r="G75" s="38">
        <v>2576.1999999999998</v>
      </c>
      <c r="H75" s="38">
        <v>-0.9</v>
      </c>
      <c r="I75" s="38">
        <v>-6.1</v>
      </c>
      <c r="K75" s="40">
        <f>AVERAGE(G75:G77)/AVERAGE(G78:G80)-1</f>
        <v>-1.5050907481186315E-2</v>
      </c>
    </row>
    <row r="76" spans="1:11" ht="14.25" customHeight="1" x14ac:dyDescent="0.3">
      <c r="A76" s="37">
        <v>42767</v>
      </c>
      <c r="B76" s="38">
        <v>2762.1</v>
      </c>
      <c r="C76" s="38">
        <v>-5.0999999999999996</v>
      </c>
      <c r="D76" s="38">
        <v>-149.1</v>
      </c>
      <c r="E76" s="38">
        <v>2595.1</v>
      </c>
      <c r="F76" s="38">
        <v>-0.5</v>
      </c>
      <c r="G76" s="38">
        <v>2599.9</v>
      </c>
      <c r="H76" s="38">
        <v>-0.4</v>
      </c>
      <c r="I76" s="38">
        <v>4.8</v>
      </c>
      <c r="K76" s="40"/>
    </row>
    <row r="77" spans="1:11" ht="14.25" customHeight="1" x14ac:dyDescent="0.3">
      <c r="A77" s="37">
        <v>42736</v>
      </c>
      <c r="B77" s="38">
        <v>2777.4</v>
      </c>
      <c r="C77" s="38">
        <v>-4.9000000000000004</v>
      </c>
      <c r="D77" s="38">
        <v>-143</v>
      </c>
      <c r="E77" s="38">
        <v>2607.6999999999998</v>
      </c>
      <c r="F77" s="38">
        <v>-0.5</v>
      </c>
      <c r="G77" s="38">
        <v>2611.4</v>
      </c>
      <c r="H77" s="38">
        <v>-0.5</v>
      </c>
      <c r="I77" s="38">
        <v>3.7</v>
      </c>
      <c r="K77" s="40"/>
    </row>
    <row r="78" spans="1:11" ht="14.25" customHeight="1" x14ac:dyDescent="0.3">
      <c r="A78" s="37">
        <v>42705</v>
      </c>
      <c r="B78" s="38">
        <v>2568.3000000000002</v>
      </c>
      <c r="C78" s="38">
        <v>-4.2</v>
      </c>
      <c r="D78" s="38">
        <v>-113.1</v>
      </c>
      <c r="E78" s="38">
        <v>2620.6</v>
      </c>
      <c r="F78" s="38">
        <v>-0.5</v>
      </c>
      <c r="G78" s="38">
        <v>2625.5</v>
      </c>
      <c r="H78" s="38">
        <v>-0.4</v>
      </c>
      <c r="I78" s="38">
        <v>5</v>
      </c>
      <c r="J78" s="29">
        <f>AVERAGE(G78:G89)</f>
        <v>2687.8</v>
      </c>
      <c r="K78" s="40">
        <f>AVERAGE(G78:G80)/AVERAGE(G81:G83)-1</f>
        <v>-1.2662495785411787E-2</v>
      </c>
    </row>
    <row r="79" spans="1:11" ht="14.25" customHeight="1" x14ac:dyDescent="0.3">
      <c r="A79" s="37">
        <v>42675</v>
      </c>
      <c r="B79" s="38">
        <v>2532</v>
      </c>
      <c r="C79" s="38">
        <v>-3.8</v>
      </c>
      <c r="D79" s="38">
        <v>-101.2</v>
      </c>
      <c r="E79" s="38">
        <v>2633.7</v>
      </c>
      <c r="F79" s="38">
        <v>-0.5</v>
      </c>
      <c r="G79" s="38">
        <v>2636.5</v>
      </c>
      <c r="H79" s="38">
        <v>-0.3</v>
      </c>
      <c r="I79" s="38">
        <v>2.8</v>
      </c>
      <c r="K79" s="40"/>
    </row>
    <row r="80" spans="1:11" ht="14.25" customHeight="1" x14ac:dyDescent="0.3">
      <c r="A80" s="37">
        <v>42644</v>
      </c>
      <c r="B80" s="38">
        <v>2539.9</v>
      </c>
      <c r="C80" s="38">
        <v>-4.0999999999999996</v>
      </c>
      <c r="D80" s="38">
        <v>-109.3</v>
      </c>
      <c r="E80" s="38">
        <v>2647.1</v>
      </c>
      <c r="F80" s="38">
        <v>-0.5</v>
      </c>
      <c r="G80" s="38">
        <v>2644.5</v>
      </c>
      <c r="H80" s="38">
        <v>-0.6</v>
      </c>
      <c r="I80" s="38">
        <v>-2.7</v>
      </c>
      <c r="K80" s="40"/>
    </row>
    <row r="81" spans="1:11" ht="14.25" customHeight="1" x14ac:dyDescent="0.3">
      <c r="A81" s="37">
        <v>42614</v>
      </c>
      <c r="B81" s="38">
        <v>2607.6</v>
      </c>
      <c r="C81" s="38">
        <v>-3.7</v>
      </c>
      <c r="D81" s="38">
        <v>-100.4</v>
      </c>
      <c r="E81" s="38">
        <v>2660.5</v>
      </c>
      <c r="F81" s="38">
        <v>-0.5</v>
      </c>
      <c r="G81" s="38">
        <v>2661.6</v>
      </c>
      <c r="H81" s="38">
        <v>-0.2</v>
      </c>
      <c r="I81" s="38">
        <v>1.1000000000000001</v>
      </c>
      <c r="K81" s="40">
        <f>AVERAGE(G81:G83)/AVERAGE(G84:G86)-1</f>
        <v>-1.487304399173317E-2</v>
      </c>
    </row>
    <row r="82" spans="1:11" ht="14.25" customHeight="1" x14ac:dyDescent="0.3">
      <c r="A82" s="37">
        <v>42583</v>
      </c>
      <c r="B82" s="38">
        <v>2684.3</v>
      </c>
      <c r="C82" s="38">
        <v>-4</v>
      </c>
      <c r="D82" s="38">
        <v>-111.3</v>
      </c>
      <c r="E82" s="38">
        <v>2673.3</v>
      </c>
      <c r="F82" s="38">
        <v>-0.5</v>
      </c>
      <c r="G82" s="38">
        <v>2666.6</v>
      </c>
      <c r="H82" s="38">
        <v>-0.5</v>
      </c>
      <c r="I82" s="38">
        <v>-6.6</v>
      </c>
      <c r="K82" s="40"/>
    </row>
    <row r="83" spans="1:11" ht="14.25" customHeight="1" x14ac:dyDescent="0.3">
      <c r="A83" s="37">
        <v>42552</v>
      </c>
      <c r="B83" s="38">
        <v>2661</v>
      </c>
      <c r="C83" s="38">
        <v>-4</v>
      </c>
      <c r="D83" s="38">
        <v>-111.6</v>
      </c>
      <c r="E83" s="38">
        <v>2685.5</v>
      </c>
      <c r="F83" s="38">
        <v>-0.4</v>
      </c>
      <c r="G83" s="38">
        <v>2679.7</v>
      </c>
      <c r="H83" s="38">
        <v>-0.5</v>
      </c>
      <c r="I83" s="38">
        <v>-5.9</v>
      </c>
      <c r="K83" s="40"/>
    </row>
    <row r="84" spans="1:11" ht="14.25" customHeight="1" x14ac:dyDescent="0.3">
      <c r="A84" s="37">
        <v>42522</v>
      </c>
      <c r="B84" s="38">
        <v>2614.1999999999998</v>
      </c>
      <c r="C84" s="38">
        <v>-3.6</v>
      </c>
      <c r="D84" s="38">
        <v>-97</v>
      </c>
      <c r="E84" s="38">
        <v>2697.1</v>
      </c>
      <c r="F84" s="38">
        <v>-0.4</v>
      </c>
      <c r="G84" s="38">
        <v>2694.4</v>
      </c>
      <c r="H84" s="38">
        <v>-0.6</v>
      </c>
      <c r="I84" s="38">
        <v>-2.8</v>
      </c>
      <c r="K84" s="40">
        <f>AVERAGE(G84:G86)/AVERAGE(G87:G89)-1</f>
        <v>-9.9386144402220378E-3</v>
      </c>
    </row>
    <row r="85" spans="1:11" ht="14.25" customHeight="1" x14ac:dyDescent="0.3">
      <c r="A85" s="37">
        <v>42491</v>
      </c>
      <c r="B85" s="38">
        <v>2664</v>
      </c>
      <c r="C85" s="38">
        <v>-3.5</v>
      </c>
      <c r="D85" s="38">
        <v>-97.7</v>
      </c>
      <c r="E85" s="38">
        <v>2707.7</v>
      </c>
      <c r="F85" s="38">
        <v>-0.4</v>
      </c>
      <c r="G85" s="38">
        <v>2711.2</v>
      </c>
      <c r="H85" s="38">
        <v>-0.4</v>
      </c>
      <c r="I85" s="38">
        <v>3.4</v>
      </c>
      <c r="K85" s="40"/>
    </row>
    <row r="86" spans="1:11" ht="14.25" customHeight="1" x14ac:dyDescent="0.3">
      <c r="A86" s="37">
        <v>42461</v>
      </c>
      <c r="B86" s="38">
        <v>2743.9</v>
      </c>
      <c r="C86" s="38">
        <v>-3.5</v>
      </c>
      <c r="D86" s="38">
        <v>-99</v>
      </c>
      <c r="E86" s="38">
        <v>2717.4</v>
      </c>
      <c r="F86" s="38">
        <v>-0.3</v>
      </c>
      <c r="G86" s="38">
        <v>2723.2</v>
      </c>
      <c r="H86" s="38">
        <v>-0.5</v>
      </c>
      <c r="I86" s="38">
        <v>5.8</v>
      </c>
      <c r="K86" s="40"/>
    </row>
    <row r="87" spans="1:11" ht="14.25" customHeight="1" x14ac:dyDescent="0.3">
      <c r="A87" s="37">
        <v>42430</v>
      </c>
      <c r="B87" s="38">
        <v>2844.9</v>
      </c>
      <c r="C87" s="38">
        <v>-3</v>
      </c>
      <c r="D87" s="38">
        <v>-86.6</v>
      </c>
      <c r="E87" s="38">
        <v>2725.9</v>
      </c>
      <c r="F87" s="38">
        <v>-0.3</v>
      </c>
      <c r="G87" s="38">
        <v>2737.6</v>
      </c>
      <c r="H87" s="38">
        <v>0.2</v>
      </c>
      <c r="I87" s="38">
        <v>11.7</v>
      </c>
      <c r="K87" s="40">
        <f>AVERAGE(G87:G89)/AVERAGE(G90:G92)-1</f>
        <v>-7.4108103533737646E-3</v>
      </c>
    </row>
    <row r="88" spans="1:11" ht="14.25" customHeight="1" x14ac:dyDescent="0.3">
      <c r="A88" s="37">
        <v>42401</v>
      </c>
      <c r="B88" s="38">
        <v>2911.2</v>
      </c>
      <c r="C88" s="38">
        <v>-3.5</v>
      </c>
      <c r="D88" s="38">
        <v>-105.8</v>
      </c>
      <c r="E88" s="38">
        <v>2733.6</v>
      </c>
      <c r="F88" s="38">
        <v>-0.3</v>
      </c>
      <c r="G88" s="38">
        <v>2733.3</v>
      </c>
      <c r="H88" s="38">
        <v>-0.2</v>
      </c>
      <c r="I88" s="38">
        <v>-0.3</v>
      </c>
      <c r="K88" s="40"/>
    </row>
    <row r="89" spans="1:11" ht="14.25" customHeight="1" x14ac:dyDescent="0.3">
      <c r="A89" s="37">
        <v>42370</v>
      </c>
      <c r="B89" s="38">
        <v>2920.4</v>
      </c>
      <c r="C89" s="38">
        <v>-3.7</v>
      </c>
      <c r="D89" s="38">
        <v>-111.2</v>
      </c>
      <c r="E89" s="38">
        <v>2741.4</v>
      </c>
      <c r="F89" s="38">
        <v>-0.3</v>
      </c>
      <c r="G89" s="38">
        <v>2739.5</v>
      </c>
      <c r="H89" s="38">
        <v>-0.3</v>
      </c>
      <c r="I89" s="38">
        <v>-1.8</v>
      </c>
      <c r="K89" s="40"/>
    </row>
    <row r="90" spans="1:11" ht="14.25" customHeight="1" x14ac:dyDescent="0.3">
      <c r="A90" s="37">
        <v>42339</v>
      </c>
      <c r="B90" s="38">
        <v>2681.4</v>
      </c>
      <c r="C90" s="38">
        <v>-3</v>
      </c>
      <c r="D90" s="38">
        <v>-82.1</v>
      </c>
      <c r="E90" s="38">
        <v>2749.5</v>
      </c>
      <c r="F90" s="38">
        <v>-0.3</v>
      </c>
      <c r="G90" s="38">
        <v>2748.8</v>
      </c>
      <c r="H90" s="38">
        <v>-0.2</v>
      </c>
      <c r="I90" s="38">
        <v>-0.7</v>
      </c>
      <c r="J90" s="29">
        <f>AVERAGE(G90:G101)</f>
        <v>2792.0500000000006</v>
      </c>
      <c r="K90" s="40">
        <f>AVERAGE(G90:G92)/AVERAGE(G93:G95)-1</f>
        <v>-9.0568207683919821E-3</v>
      </c>
    </row>
    <row r="91" spans="1:11" ht="14.25" customHeight="1" x14ac:dyDescent="0.3">
      <c r="A91" s="37">
        <v>42309</v>
      </c>
      <c r="B91" s="38">
        <v>2633.2</v>
      </c>
      <c r="C91" s="38">
        <v>-3.1</v>
      </c>
      <c r="D91" s="38">
        <v>-83.7</v>
      </c>
      <c r="E91" s="38">
        <v>2757.7</v>
      </c>
      <c r="F91" s="38">
        <v>-0.3</v>
      </c>
      <c r="G91" s="38">
        <v>2755.3</v>
      </c>
      <c r="H91" s="38">
        <v>-0.4</v>
      </c>
      <c r="I91" s="38">
        <v>-2.5</v>
      </c>
      <c r="K91" s="40"/>
    </row>
    <row r="92" spans="1:11" ht="14.25" customHeight="1" x14ac:dyDescent="0.3">
      <c r="A92" s="37">
        <v>42278</v>
      </c>
      <c r="B92" s="38">
        <v>2649.3</v>
      </c>
      <c r="C92" s="38">
        <v>-3.1</v>
      </c>
      <c r="D92" s="38">
        <v>-83.5</v>
      </c>
      <c r="E92" s="38">
        <v>2766.1</v>
      </c>
      <c r="F92" s="38">
        <v>-0.3</v>
      </c>
      <c r="G92" s="38">
        <v>2767.6</v>
      </c>
      <c r="H92" s="38">
        <v>-0.1</v>
      </c>
      <c r="I92" s="38">
        <v>1.5</v>
      </c>
      <c r="K92" s="40"/>
    </row>
    <row r="93" spans="1:11" ht="14.25" customHeight="1" x14ac:dyDescent="0.3">
      <c r="A93" s="37">
        <v>42248</v>
      </c>
      <c r="B93" s="38">
        <v>2708</v>
      </c>
      <c r="C93" s="38">
        <v>-3.6</v>
      </c>
      <c r="D93" s="38">
        <v>-99.8</v>
      </c>
      <c r="E93" s="38">
        <v>2774.1</v>
      </c>
      <c r="F93" s="38">
        <v>-0.3</v>
      </c>
      <c r="G93" s="38">
        <v>2771.5</v>
      </c>
      <c r="H93" s="38">
        <v>-0.4</v>
      </c>
      <c r="I93" s="38">
        <v>-2.7</v>
      </c>
      <c r="K93" s="40">
        <f>AVERAGE(G93:G95)/AVERAGE(G96:G98)-1</f>
        <v>-7.2901553171754729E-3</v>
      </c>
    </row>
    <row r="94" spans="1:11" ht="14.25" customHeight="1" x14ac:dyDescent="0.3">
      <c r="A94" s="37">
        <v>42217</v>
      </c>
      <c r="B94" s="38">
        <v>2795.6</v>
      </c>
      <c r="C94" s="38">
        <v>-3.7</v>
      </c>
      <c r="D94" s="38">
        <v>-106.2</v>
      </c>
      <c r="E94" s="38">
        <v>2781.9</v>
      </c>
      <c r="F94" s="38">
        <v>-0.3</v>
      </c>
      <c r="G94" s="38">
        <v>2782.3</v>
      </c>
      <c r="H94" s="38">
        <v>-0.4</v>
      </c>
      <c r="I94" s="38">
        <v>0.4</v>
      </c>
      <c r="K94" s="40"/>
    </row>
    <row r="95" spans="1:11" ht="14.25" customHeight="1" x14ac:dyDescent="0.3">
      <c r="A95" s="37">
        <v>42186</v>
      </c>
      <c r="B95" s="38">
        <v>2772.6</v>
      </c>
      <c r="C95" s="38">
        <v>-3.4</v>
      </c>
      <c r="D95" s="38">
        <v>-98.7</v>
      </c>
      <c r="E95" s="38">
        <v>2789.3</v>
      </c>
      <c r="F95" s="38">
        <v>-0.3</v>
      </c>
      <c r="G95" s="38">
        <v>2793.5</v>
      </c>
      <c r="H95" s="38">
        <v>0</v>
      </c>
      <c r="I95" s="38">
        <v>4.2</v>
      </c>
      <c r="K95" s="40"/>
    </row>
    <row r="96" spans="1:11" ht="14.25" customHeight="1" x14ac:dyDescent="0.3">
      <c r="A96" s="37">
        <v>42156</v>
      </c>
      <c r="B96" s="38">
        <v>2711.2</v>
      </c>
      <c r="C96" s="38">
        <v>-4.3</v>
      </c>
      <c r="D96" s="38">
        <v>-121.6</v>
      </c>
      <c r="E96" s="38">
        <v>2796.5</v>
      </c>
      <c r="F96" s="38">
        <v>-0.3</v>
      </c>
      <c r="G96" s="38">
        <v>2792.8</v>
      </c>
      <c r="H96" s="38">
        <v>-0.3</v>
      </c>
      <c r="I96" s="38">
        <v>-3.7</v>
      </c>
      <c r="K96" s="40">
        <f>AVERAGE(G96:G98)/AVERAGE(G99:G101)-1</f>
        <v>-8.0688922968029653E-3</v>
      </c>
    </row>
    <row r="97" spans="1:11" ht="14.25" customHeight="1" x14ac:dyDescent="0.3">
      <c r="A97" s="37">
        <v>42125</v>
      </c>
      <c r="B97" s="38">
        <v>2761.7</v>
      </c>
      <c r="C97" s="38">
        <v>-4.2</v>
      </c>
      <c r="D97" s="38">
        <v>-120.3</v>
      </c>
      <c r="E97" s="38">
        <v>2804</v>
      </c>
      <c r="F97" s="38">
        <v>-0.3</v>
      </c>
      <c r="G97" s="38">
        <v>2801.4</v>
      </c>
      <c r="H97" s="38">
        <v>-0.5</v>
      </c>
      <c r="I97" s="38">
        <v>-2.6</v>
      </c>
      <c r="K97" s="40"/>
    </row>
    <row r="98" spans="1:11" ht="14.25" customHeight="1" x14ac:dyDescent="0.3">
      <c r="A98" s="37">
        <v>42095</v>
      </c>
      <c r="B98" s="38">
        <v>2842.8</v>
      </c>
      <c r="C98" s="38">
        <v>-3.4</v>
      </c>
      <c r="D98" s="38">
        <v>-100.5</v>
      </c>
      <c r="E98" s="38">
        <v>2811.7</v>
      </c>
      <c r="F98" s="38">
        <v>-0.3</v>
      </c>
      <c r="G98" s="38">
        <v>2814.4</v>
      </c>
      <c r="H98" s="38">
        <v>0.1</v>
      </c>
      <c r="I98" s="38">
        <v>2.8</v>
      </c>
      <c r="K98" s="40"/>
    </row>
    <row r="99" spans="1:11" ht="14.25" customHeight="1" x14ac:dyDescent="0.3">
      <c r="A99" s="37">
        <v>42064</v>
      </c>
      <c r="B99" s="38">
        <v>2931.5</v>
      </c>
      <c r="C99" s="38">
        <v>-4</v>
      </c>
      <c r="D99" s="38">
        <v>-123.2</v>
      </c>
      <c r="E99" s="38">
        <v>2819.4</v>
      </c>
      <c r="F99" s="38">
        <v>-0.3</v>
      </c>
      <c r="G99" s="38">
        <v>2812.9</v>
      </c>
      <c r="H99" s="38">
        <v>-0.4</v>
      </c>
      <c r="I99" s="38">
        <v>-6.5</v>
      </c>
      <c r="K99" s="40">
        <f>AVERAGE(G99:G101)/AVERAGE(G102:G104)-1</f>
        <v>-8.9668798297813934E-3</v>
      </c>
    </row>
    <row r="100" spans="1:11" ht="14.25" customHeight="1" x14ac:dyDescent="0.3">
      <c r="A100" s="37">
        <v>42036</v>
      </c>
      <c r="B100" s="38">
        <v>3017</v>
      </c>
      <c r="C100" s="38">
        <v>-3.9</v>
      </c>
      <c r="D100" s="38">
        <v>-120.9</v>
      </c>
      <c r="E100" s="38">
        <v>2827.7</v>
      </c>
      <c r="F100" s="38">
        <v>-0.3</v>
      </c>
      <c r="G100" s="38">
        <v>2825.6</v>
      </c>
      <c r="H100" s="38">
        <v>-0.5</v>
      </c>
      <c r="I100" s="38">
        <v>-2.1</v>
      </c>
      <c r="K100" s="40"/>
    </row>
    <row r="101" spans="1:11" ht="14.25" customHeight="1" x14ac:dyDescent="0.3">
      <c r="A101" s="37">
        <v>42005</v>
      </c>
      <c r="B101" s="38">
        <v>3031.6</v>
      </c>
      <c r="C101" s="38">
        <v>-3.3</v>
      </c>
      <c r="D101" s="38">
        <v>-104.2</v>
      </c>
      <c r="E101" s="38">
        <v>2836.3</v>
      </c>
      <c r="F101" s="38">
        <v>-0.3</v>
      </c>
      <c r="G101" s="38">
        <v>2838.5</v>
      </c>
      <c r="H101" s="38">
        <v>0</v>
      </c>
      <c r="I101" s="38">
        <v>2.2000000000000002</v>
      </c>
      <c r="K101" s="40"/>
    </row>
    <row r="102" spans="1:11" ht="14.25" customHeight="1" x14ac:dyDescent="0.3">
      <c r="A102" s="37">
        <v>41974</v>
      </c>
      <c r="B102" s="38">
        <v>2763.5</v>
      </c>
      <c r="C102" s="38">
        <v>-3.8</v>
      </c>
      <c r="D102" s="38">
        <v>-110.3</v>
      </c>
      <c r="E102" s="38">
        <v>2845.4</v>
      </c>
      <c r="F102" s="38">
        <v>-0.3</v>
      </c>
      <c r="G102" s="38">
        <v>2837.4</v>
      </c>
      <c r="H102" s="38">
        <v>-0.5</v>
      </c>
      <c r="I102" s="38">
        <v>-7.9</v>
      </c>
      <c r="J102" s="29">
        <f>AVERAGE(G102:G113)</f>
        <v>2895.7750000000001</v>
      </c>
      <c r="K102" s="40">
        <f>AVERAGE(G102:G104)/AVERAGE(G105:G107)-1</f>
        <v>-1.4050901378579006E-2</v>
      </c>
    </row>
    <row r="103" spans="1:11" ht="14.25" customHeight="1" x14ac:dyDescent="0.3">
      <c r="A103" s="37">
        <v>41944</v>
      </c>
      <c r="B103" s="38">
        <v>2716.9</v>
      </c>
      <c r="C103" s="38">
        <v>-3.2</v>
      </c>
      <c r="D103" s="38">
        <v>-89.3</v>
      </c>
      <c r="E103" s="38">
        <v>2855.3</v>
      </c>
      <c r="F103" s="38">
        <v>-0.4</v>
      </c>
      <c r="G103" s="38">
        <v>2851.3</v>
      </c>
      <c r="H103" s="38">
        <v>-0.5</v>
      </c>
      <c r="I103" s="38">
        <v>-4</v>
      </c>
      <c r="K103" s="33"/>
    </row>
    <row r="104" spans="1:11" ht="14.25" customHeight="1" x14ac:dyDescent="0.3">
      <c r="A104" s="37">
        <v>41913</v>
      </c>
      <c r="B104" s="38">
        <v>2732.8</v>
      </c>
      <c r="C104" s="38">
        <v>-2.4</v>
      </c>
      <c r="D104" s="38">
        <v>-68.400000000000006</v>
      </c>
      <c r="E104" s="38">
        <v>2866</v>
      </c>
      <c r="F104" s="38">
        <v>-0.4</v>
      </c>
      <c r="G104" s="38">
        <v>2865</v>
      </c>
      <c r="H104" s="38">
        <v>-0.7</v>
      </c>
      <c r="I104" s="38">
        <v>-1</v>
      </c>
      <c r="K104" s="33"/>
    </row>
    <row r="105" spans="1:11" ht="14.25" customHeight="1" x14ac:dyDescent="0.3">
      <c r="A105" s="37">
        <v>41883</v>
      </c>
      <c r="B105" s="38">
        <v>2807.8</v>
      </c>
      <c r="C105" s="38">
        <v>-1.4</v>
      </c>
      <c r="D105" s="38">
        <v>-41.1</v>
      </c>
      <c r="E105" s="38">
        <v>2876.9</v>
      </c>
      <c r="F105" s="38">
        <v>-0.4</v>
      </c>
      <c r="G105" s="38">
        <v>2884.2</v>
      </c>
      <c r="H105" s="38">
        <v>-0.3</v>
      </c>
      <c r="I105" s="38">
        <v>7.3</v>
      </c>
      <c r="K105" s="40">
        <f>AVERAGE(G105:G107)/AVERAGE(G108:G110)-1</f>
        <v>-6.2655349758885537E-3</v>
      </c>
    </row>
    <row r="106" spans="1:11" ht="14.25" customHeight="1" x14ac:dyDescent="0.3">
      <c r="A106" s="37">
        <v>41852</v>
      </c>
      <c r="B106" s="38">
        <v>2901.8</v>
      </c>
      <c r="C106" s="38">
        <v>-1.5</v>
      </c>
      <c r="D106" s="38">
        <v>-43.9</v>
      </c>
      <c r="E106" s="38">
        <v>2887.5</v>
      </c>
      <c r="F106" s="38">
        <v>-0.3</v>
      </c>
      <c r="G106" s="38">
        <v>2893</v>
      </c>
      <c r="H106" s="38">
        <v>-0.2</v>
      </c>
      <c r="I106" s="38">
        <v>5.5</v>
      </c>
      <c r="K106" s="33"/>
    </row>
    <row r="107" spans="1:11" ht="14.25" customHeight="1" x14ac:dyDescent="0.3">
      <c r="A107" s="37">
        <v>41821</v>
      </c>
      <c r="B107" s="38">
        <v>2871.4</v>
      </c>
      <c r="C107" s="38">
        <v>-1.5</v>
      </c>
      <c r="D107" s="38">
        <v>-42.7</v>
      </c>
      <c r="E107" s="38">
        <v>2897.3</v>
      </c>
      <c r="F107" s="38">
        <v>-0.3</v>
      </c>
      <c r="G107" s="38">
        <v>2898.4</v>
      </c>
      <c r="H107" s="38">
        <v>-0.5</v>
      </c>
      <c r="I107" s="38">
        <v>1.2</v>
      </c>
      <c r="K107" s="33"/>
    </row>
    <row r="108" spans="1:11" ht="14.25" customHeight="1" x14ac:dyDescent="0.3">
      <c r="A108" s="37">
        <v>41791</v>
      </c>
      <c r="B108" s="38">
        <v>2832.8</v>
      </c>
      <c r="C108" s="38">
        <v>-1.1000000000000001</v>
      </c>
      <c r="D108" s="38">
        <v>-31.9</v>
      </c>
      <c r="E108" s="38">
        <v>2906</v>
      </c>
      <c r="F108" s="38">
        <v>-0.2</v>
      </c>
      <c r="G108" s="38">
        <v>2912.9</v>
      </c>
      <c r="H108" s="38">
        <v>0</v>
      </c>
      <c r="I108" s="38">
        <v>7</v>
      </c>
      <c r="K108" s="40">
        <f>AVERAGE(G108:G110)/AVERAGE(G111:G113)-1</f>
        <v>-6.7579098262740001E-3</v>
      </c>
    </row>
    <row r="109" spans="1:11" ht="14.25" customHeight="1" x14ac:dyDescent="0.3">
      <c r="A109" s="37">
        <v>41760</v>
      </c>
      <c r="B109" s="38">
        <v>2882</v>
      </c>
      <c r="C109" s="38">
        <v>-1.9</v>
      </c>
      <c r="D109" s="38">
        <v>-54.9</v>
      </c>
      <c r="E109" s="38">
        <v>2913.2</v>
      </c>
      <c r="F109" s="38">
        <v>-0.2</v>
      </c>
      <c r="G109" s="38">
        <v>2911.9</v>
      </c>
      <c r="H109" s="38">
        <v>0.2</v>
      </c>
      <c r="I109" s="38">
        <v>-1.4</v>
      </c>
      <c r="K109" s="33"/>
    </row>
    <row r="110" spans="1:11" ht="14.25" customHeight="1" x14ac:dyDescent="0.3">
      <c r="A110" s="37">
        <v>41730</v>
      </c>
      <c r="B110" s="38">
        <v>2943.3</v>
      </c>
      <c r="C110" s="38">
        <v>-2.5</v>
      </c>
      <c r="D110" s="38">
        <v>-76.900000000000006</v>
      </c>
      <c r="E110" s="38">
        <v>2919.3</v>
      </c>
      <c r="F110" s="38">
        <v>-0.2</v>
      </c>
      <c r="G110" s="38">
        <v>2905.5</v>
      </c>
      <c r="H110" s="38">
        <v>-0.6</v>
      </c>
      <c r="I110" s="38">
        <v>-13.9</v>
      </c>
      <c r="K110" s="33"/>
    </row>
    <row r="111" spans="1:11" ht="14.25" customHeight="1" x14ac:dyDescent="0.3">
      <c r="A111" s="37">
        <v>41699</v>
      </c>
      <c r="B111" s="38">
        <v>3054.7</v>
      </c>
      <c r="C111" s="38">
        <v>-1.4</v>
      </c>
      <c r="D111" s="38">
        <v>-43.1</v>
      </c>
      <c r="E111" s="38">
        <v>2924.9</v>
      </c>
      <c r="F111" s="38">
        <v>-0.2</v>
      </c>
      <c r="G111" s="38">
        <v>2923.1</v>
      </c>
      <c r="H111" s="38">
        <v>-0.3</v>
      </c>
      <c r="I111" s="38">
        <v>-1.8</v>
      </c>
      <c r="K111" s="40">
        <f>AVERAGE(G111:G113)/AVERAGE(G114:G116)-1</f>
        <v>-6.6115142062790344E-3</v>
      </c>
    </row>
    <row r="112" spans="1:11" ht="14.25" customHeight="1" x14ac:dyDescent="0.3">
      <c r="A112" s="37">
        <v>41671</v>
      </c>
      <c r="B112" s="38">
        <v>3137.9</v>
      </c>
      <c r="C112" s="38">
        <v>-0.6</v>
      </c>
      <c r="D112" s="38">
        <v>-18.399999999999999</v>
      </c>
      <c r="E112" s="38">
        <v>2930</v>
      </c>
      <c r="F112" s="38">
        <v>-0.2</v>
      </c>
      <c r="G112" s="38">
        <v>2931.8</v>
      </c>
      <c r="H112" s="38">
        <v>-0.1</v>
      </c>
      <c r="I112" s="38">
        <v>1.9</v>
      </c>
      <c r="K112" s="33"/>
    </row>
    <row r="113" spans="1:11" ht="14.25" customHeight="1" x14ac:dyDescent="0.3">
      <c r="A113" s="37">
        <v>41640</v>
      </c>
      <c r="B113" s="38">
        <v>3135.8</v>
      </c>
      <c r="C113" s="38">
        <v>-0.1</v>
      </c>
      <c r="D113" s="38">
        <v>-2.4</v>
      </c>
      <c r="E113" s="38">
        <v>2934.7</v>
      </c>
      <c r="F113" s="38">
        <v>-0.2</v>
      </c>
      <c r="G113" s="38">
        <v>2934.8</v>
      </c>
      <c r="H113" s="38">
        <v>-0.5</v>
      </c>
      <c r="I113" s="38">
        <v>0.1</v>
      </c>
      <c r="K113" s="33"/>
    </row>
    <row r="114" spans="1:11" ht="14.25" customHeight="1" x14ac:dyDescent="0.3">
      <c r="A114" s="37">
        <v>41609</v>
      </c>
      <c r="B114" s="38">
        <v>2873.8</v>
      </c>
      <c r="C114" s="38">
        <v>1.2</v>
      </c>
      <c r="D114" s="38">
        <v>34</v>
      </c>
      <c r="E114" s="38">
        <v>2939.3</v>
      </c>
      <c r="F114" s="38">
        <v>-0.1</v>
      </c>
      <c r="G114" s="38">
        <v>2948.6</v>
      </c>
      <c r="H114" s="38">
        <v>-0.1</v>
      </c>
      <c r="I114" s="38">
        <v>9.3000000000000007</v>
      </c>
      <c r="J114" s="29">
        <f>AVERAGE(G114:G125)</f>
        <v>2947.5</v>
      </c>
      <c r="K114" s="40">
        <f>AVERAGE(G114:G116)/AVERAGE(G117:G119)-1</f>
        <v>1.3013907906795907E-3</v>
      </c>
    </row>
    <row r="115" spans="1:11" ht="14.25" customHeight="1" x14ac:dyDescent="0.3">
      <c r="A115" s="37">
        <v>41579</v>
      </c>
      <c r="B115" s="38">
        <v>2806.1</v>
      </c>
      <c r="C115" s="38">
        <v>2</v>
      </c>
      <c r="D115" s="38">
        <v>54.7</v>
      </c>
      <c r="E115" s="38">
        <v>2943.6</v>
      </c>
      <c r="F115" s="38">
        <v>-0.1</v>
      </c>
      <c r="G115" s="38">
        <v>2951.7</v>
      </c>
      <c r="H115" s="38">
        <v>0.1</v>
      </c>
      <c r="I115" s="38">
        <v>8.1</v>
      </c>
      <c r="K115" s="33"/>
    </row>
    <row r="116" spans="1:11" ht="14.25" customHeight="1" x14ac:dyDescent="0.3">
      <c r="A116" s="37">
        <v>41548</v>
      </c>
      <c r="B116" s="38">
        <v>2801.2</v>
      </c>
      <c r="C116" s="38">
        <v>1.7</v>
      </c>
      <c r="D116" s="38">
        <v>47.8</v>
      </c>
      <c r="E116" s="38">
        <v>2947.3</v>
      </c>
      <c r="F116" s="38">
        <v>-0.1</v>
      </c>
      <c r="G116" s="38">
        <v>2947.9</v>
      </c>
      <c r="H116" s="38">
        <v>0</v>
      </c>
      <c r="I116" s="38">
        <v>0.6</v>
      </c>
      <c r="K116" s="33"/>
    </row>
    <row r="117" spans="1:11" ht="14.25" customHeight="1" x14ac:dyDescent="0.3">
      <c r="A117" s="37">
        <v>41518</v>
      </c>
      <c r="B117" s="38">
        <v>2849</v>
      </c>
      <c r="C117" s="38">
        <v>2.2000000000000002</v>
      </c>
      <c r="D117" s="38">
        <v>60.7</v>
      </c>
      <c r="E117" s="38">
        <v>2950.2</v>
      </c>
      <c r="F117" s="38">
        <v>-0.1</v>
      </c>
      <c r="G117" s="38">
        <v>2947</v>
      </c>
      <c r="H117" s="38">
        <v>0.1</v>
      </c>
      <c r="I117" s="38">
        <v>-3.2</v>
      </c>
      <c r="K117" s="40">
        <f>AVERAGE(G117:G119)/AVERAGE(G120:G122)-1</f>
        <v>-3.1023668238532309E-3</v>
      </c>
    </row>
    <row r="118" spans="1:11" ht="14.25" customHeight="1" x14ac:dyDescent="0.3">
      <c r="A118" s="37">
        <v>41487</v>
      </c>
      <c r="B118" s="38">
        <v>2945.7</v>
      </c>
      <c r="C118" s="38">
        <v>1.4</v>
      </c>
      <c r="D118" s="38">
        <v>40.6</v>
      </c>
      <c r="E118" s="38">
        <v>2952.1</v>
      </c>
      <c r="F118" s="38">
        <v>0</v>
      </c>
      <c r="G118" s="38">
        <v>2944.6</v>
      </c>
      <c r="H118" s="38">
        <v>0</v>
      </c>
      <c r="I118" s="38">
        <v>-7.4</v>
      </c>
      <c r="K118" s="33"/>
    </row>
    <row r="119" spans="1:11" ht="14.25" customHeight="1" x14ac:dyDescent="0.3">
      <c r="A119" s="37">
        <v>41456</v>
      </c>
      <c r="B119" s="38">
        <v>2914.1</v>
      </c>
      <c r="C119" s="38">
        <v>1.3</v>
      </c>
      <c r="D119" s="38">
        <v>38.1</v>
      </c>
      <c r="E119" s="38">
        <v>2952.9</v>
      </c>
      <c r="F119" s="38">
        <v>0</v>
      </c>
      <c r="G119" s="38">
        <v>2945.1</v>
      </c>
      <c r="H119" s="38">
        <v>-0.1</v>
      </c>
      <c r="I119" s="38">
        <v>-7.8</v>
      </c>
      <c r="K119" s="33"/>
    </row>
    <row r="120" spans="1:11" ht="14.25" customHeight="1" x14ac:dyDescent="0.3">
      <c r="A120" s="37">
        <v>41426</v>
      </c>
      <c r="B120" s="38">
        <v>2864.7</v>
      </c>
      <c r="C120" s="38">
        <v>2</v>
      </c>
      <c r="D120" s="38">
        <v>55.6</v>
      </c>
      <c r="E120" s="38">
        <v>2952.5</v>
      </c>
      <c r="F120" s="38">
        <v>0.1</v>
      </c>
      <c r="G120" s="38">
        <v>2947.3</v>
      </c>
      <c r="H120" s="38">
        <v>-0.4</v>
      </c>
      <c r="I120" s="38">
        <v>-5.2</v>
      </c>
      <c r="K120" s="40">
        <f>AVERAGE(G120:G122)/AVERAGE(G123:G125)-1</f>
        <v>4.9087961545875025E-3</v>
      </c>
    </row>
    <row r="121" spans="1:11" ht="14.25" customHeight="1" x14ac:dyDescent="0.3">
      <c r="A121" s="37">
        <v>41395</v>
      </c>
      <c r="B121" s="38">
        <v>2936.9</v>
      </c>
      <c r="C121" s="38">
        <v>2.9</v>
      </c>
      <c r="D121" s="38">
        <v>81.599999999999994</v>
      </c>
      <c r="E121" s="38">
        <v>2950.4</v>
      </c>
      <c r="F121" s="38">
        <v>0.1</v>
      </c>
      <c r="G121" s="38">
        <v>2959.3</v>
      </c>
      <c r="H121" s="38">
        <v>0.1</v>
      </c>
      <c r="I121" s="38">
        <v>8.8000000000000007</v>
      </c>
      <c r="K121" s="33"/>
    </row>
    <row r="122" spans="1:11" ht="14.25" customHeight="1" x14ac:dyDescent="0.3">
      <c r="A122" s="37">
        <v>41365</v>
      </c>
      <c r="B122" s="38">
        <v>3020.3</v>
      </c>
      <c r="C122" s="38">
        <v>1.9</v>
      </c>
      <c r="D122" s="38">
        <v>56.7</v>
      </c>
      <c r="E122" s="38">
        <v>2947.1</v>
      </c>
      <c r="F122" s="38">
        <v>0.2</v>
      </c>
      <c r="G122" s="38">
        <v>2957.6</v>
      </c>
      <c r="H122" s="38">
        <v>0.2</v>
      </c>
      <c r="I122" s="38">
        <v>10.5</v>
      </c>
      <c r="K122" s="33"/>
    </row>
    <row r="123" spans="1:11" ht="14.25" customHeight="1" x14ac:dyDescent="0.3">
      <c r="A123" s="37">
        <v>41334</v>
      </c>
      <c r="B123" s="38">
        <v>3097.8</v>
      </c>
      <c r="C123" s="38">
        <v>2.2999999999999998</v>
      </c>
      <c r="D123" s="38">
        <v>69.400000000000006</v>
      </c>
      <c r="E123" s="38">
        <v>2942.1</v>
      </c>
      <c r="F123" s="38">
        <v>0.2</v>
      </c>
      <c r="G123" s="38">
        <v>2950.7</v>
      </c>
      <c r="H123" s="38">
        <v>0.5</v>
      </c>
      <c r="I123" s="38">
        <v>8.6</v>
      </c>
      <c r="K123" s="40">
        <f>AVERAGE(G123:G125)/AVERAGE(G126:G128)-1</f>
        <v>7.803395562461457E-3</v>
      </c>
    </row>
    <row r="124" spans="1:11" ht="14.25" customHeight="1" x14ac:dyDescent="0.3">
      <c r="A124" s="37">
        <v>41306</v>
      </c>
      <c r="B124" s="38">
        <v>3156.2</v>
      </c>
      <c r="C124" s="38">
        <v>1.5</v>
      </c>
      <c r="D124" s="38">
        <v>45.8</v>
      </c>
      <c r="E124" s="38">
        <v>2936.2</v>
      </c>
      <c r="F124" s="38">
        <v>0.2</v>
      </c>
      <c r="G124" s="38">
        <v>2936.7</v>
      </c>
      <c r="H124" s="38">
        <v>0.1</v>
      </c>
      <c r="I124" s="38">
        <v>0.5</v>
      </c>
      <c r="K124" s="33"/>
    </row>
    <row r="125" spans="1:11" ht="14.25" customHeight="1" x14ac:dyDescent="0.3">
      <c r="A125" s="37">
        <v>41275</v>
      </c>
      <c r="B125" s="38">
        <v>3138.2</v>
      </c>
      <c r="C125" s="38">
        <v>1.7</v>
      </c>
      <c r="D125" s="38">
        <v>53.5</v>
      </c>
      <c r="E125" s="38">
        <v>2930.4</v>
      </c>
      <c r="F125" s="38">
        <v>0.2</v>
      </c>
      <c r="G125" s="38">
        <v>2933.5</v>
      </c>
      <c r="H125" s="38">
        <v>0.3</v>
      </c>
      <c r="I125" s="38">
        <v>3</v>
      </c>
      <c r="K125" s="33"/>
    </row>
    <row r="126" spans="1:11" ht="14.25" customHeight="1" x14ac:dyDescent="0.3">
      <c r="A126" s="37">
        <v>41244</v>
      </c>
      <c r="B126" s="38">
        <v>2839.8</v>
      </c>
      <c r="C126" s="38">
        <v>2.1</v>
      </c>
      <c r="D126" s="38">
        <v>58.8</v>
      </c>
      <c r="E126" s="38">
        <v>2924.5</v>
      </c>
      <c r="F126" s="38">
        <v>0.2</v>
      </c>
      <c r="G126" s="38">
        <v>2925.2</v>
      </c>
      <c r="H126" s="38">
        <v>0.3</v>
      </c>
      <c r="I126" s="38">
        <v>0.7</v>
      </c>
      <c r="J126" s="29">
        <f>AVERAGE(G126:G137)</f>
        <v>2893.7416666666668</v>
      </c>
      <c r="K126" s="40">
        <f>AVERAGE(G126:G128)/AVERAGE(G129:G131)-1</f>
        <v>5.364178315854673E-3</v>
      </c>
    </row>
    <row r="127" spans="1:11" ht="14.25" customHeight="1" x14ac:dyDescent="0.3">
      <c r="A127" s="37">
        <v>41214</v>
      </c>
      <c r="B127" s="38">
        <v>2751.5</v>
      </c>
      <c r="C127" s="38">
        <v>1.4</v>
      </c>
      <c r="D127" s="38">
        <v>37.700000000000003</v>
      </c>
      <c r="E127" s="38">
        <v>2918.6</v>
      </c>
      <c r="F127" s="38">
        <v>0.2</v>
      </c>
      <c r="G127" s="38">
        <v>2915.1</v>
      </c>
      <c r="H127" s="38">
        <v>0.1</v>
      </c>
      <c r="I127" s="38">
        <v>-3.5</v>
      </c>
      <c r="K127" s="33"/>
    </row>
    <row r="128" spans="1:11" ht="14.25" customHeight="1" x14ac:dyDescent="0.3">
      <c r="A128" s="37">
        <v>41183</v>
      </c>
      <c r="B128" s="38">
        <v>2753.4</v>
      </c>
      <c r="C128" s="38">
        <v>0.6</v>
      </c>
      <c r="D128" s="38">
        <v>15.7</v>
      </c>
      <c r="E128" s="38">
        <v>2912.7</v>
      </c>
      <c r="F128" s="38">
        <v>0.2</v>
      </c>
      <c r="G128" s="38">
        <v>2912.3</v>
      </c>
      <c r="H128" s="38">
        <v>0.3</v>
      </c>
      <c r="I128" s="38">
        <v>-0.4</v>
      </c>
      <c r="K128" s="33"/>
    </row>
    <row r="129" spans="1:11" ht="14.25" customHeight="1" x14ac:dyDescent="0.3">
      <c r="A129" s="37">
        <v>41153</v>
      </c>
      <c r="B129" s="38">
        <v>2788.2</v>
      </c>
      <c r="C129" s="38">
        <v>-0.3</v>
      </c>
      <c r="D129" s="38">
        <v>-8.1</v>
      </c>
      <c r="E129" s="38">
        <v>2906.5</v>
      </c>
      <c r="F129" s="38">
        <v>0.2</v>
      </c>
      <c r="G129" s="38">
        <v>2904.4</v>
      </c>
      <c r="H129" s="38">
        <v>0.1</v>
      </c>
      <c r="I129" s="38">
        <v>-2.1</v>
      </c>
      <c r="K129" s="40">
        <f>AVERAGE(G129:G131)/AVERAGE(G132:G134)-1</f>
        <v>5.3698870591494252E-3</v>
      </c>
    </row>
    <row r="130" spans="1:11" ht="14.25" customHeight="1" x14ac:dyDescent="0.3">
      <c r="A130" s="37">
        <v>41122</v>
      </c>
      <c r="B130" s="38">
        <v>2905.1</v>
      </c>
      <c r="C130" s="38">
        <v>-1.4</v>
      </c>
      <c r="D130" s="38">
        <v>-40.4</v>
      </c>
      <c r="E130" s="38">
        <v>2900</v>
      </c>
      <c r="F130" s="38">
        <v>0.2</v>
      </c>
      <c r="G130" s="38">
        <v>2902.6</v>
      </c>
      <c r="H130" s="38">
        <v>0.1</v>
      </c>
      <c r="I130" s="38">
        <v>2.6</v>
      </c>
      <c r="K130" s="33"/>
    </row>
    <row r="131" spans="1:11" ht="14.25" customHeight="1" x14ac:dyDescent="0.3">
      <c r="A131" s="37">
        <v>41091</v>
      </c>
      <c r="B131" s="38">
        <v>2876</v>
      </c>
      <c r="C131" s="38">
        <v>-2.2000000000000002</v>
      </c>
      <c r="D131" s="38">
        <v>-64</v>
      </c>
      <c r="E131" s="38">
        <v>2893.8</v>
      </c>
      <c r="F131" s="38">
        <v>0.2</v>
      </c>
      <c r="G131" s="38">
        <v>2898.9</v>
      </c>
      <c r="H131" s="38">
        <v>0.3</v>
      </c>
      <c r="I131" s="38">
        <v>5.0999999999999996</v>
      </c>
      <c r="K131" s="33"/>
    </row>
    <row r="132" spans="1:11" ht="14.25" customHeight="1" x14ac:dyDescent="0.3">
      <c r="A132" s="37">
        <v>41061</v>
      </c>
      <c r="B132" s="38">
        <v>2809.1</v>
      </c>
      <c r="C132" s="38">
        <v>-2.9</v>
      </c>
      <c r="D132" s="38">
        <v>-84.9</v>
      </c>
      <c r="E132" s="38">
        <v>2888.1</v>
      </c>
      <c r="F132" s="38">
        <v>0.2</v>
      </c>
      <c r="G132" s="38">
        <v>2890.9</v>
      </c>
      <c r="H132" s="38">
        <v>0.3</v>
      </c>
      <c r="I132" s="38">
        <v>2.8</v>
      </c>
      <c r="K132" s="40">
        <f>AVERAGE(G132:G134)/AVERAGE(G135:G137)-1</f>
        <v>6.0880678517487574E-3</v>
      </c>
    </row>
    <row r="133" spans="1:11" ht="14.25" customHeight="1" x14ac:dyDescent="0.3">
      <c r="A133" s="37">
        <v>41030</v>
      </c>
      <c r="B133" s="38">
        <v>2855.3</v>
      </c>
      <c r="C133" s="38">
        <v>-3.6</v>
      </c>
      <c r="D133" s="38">
        <v>-105.4</v>
      </c>
      <c r="E133" s="38">
        <v>2883.7</v>
      </c>
      <c r="F133" s="38">
        <v>0.1</v>
      </c>
      <c r="G133" s="38">
        <v>2881.2</v>
      </c>
      <c r="H133" s="38">
        <v>-0.2</v>
      </c>
      <c r="I133" s="38">
        <v>-2.5</v>
      </c>
      <c r="K133" s="33"/>
    </row>
    <row r="134" spans="1:11" ht="14.25" customHeight="1" x14ac:dyDescent="0.3">
      <c r="A134" s="37">
        <v>41000</v>
      </c>
      <c r="B134" s="38">
        <v>2963.6</v>
      </c>
      <c r="C134" s="38">
        <v>-3.7</v>
      </c>
      <c r="D134" s="38">
        <v>-115</v>
      </c>
      <c r="E134" s="38">
        <v>2880.7</v>
      </c>
      <c r="F134" s="38">
        <v>0</v>
      </c>
      <c r="G134" s="38">
        <v>2887.3</v>
      </c>
      <c r="H134" s="38">
        <v>0.6</v>
      </c>
      <c r="I134" s="38">
        <v>6.6</v>
      </c>
      <c r="K134" s="33"/>
    </row>
    <row r="135" spans="1:11" ht="14.25" customHeight="1" x14ac:dyDescent="0.3">
      <c r="A135" s="37">
        <v>40969</v>
      </c>
      <c r="B135" s="38">
        <v>3028.4</v>
      </c>
      <c r="C135" s="38">
        <v>-5.7</v>
      </c>
      <c r="D135" s="38">
        <v>-182.8</v>
      </c>
      <c r="E135" s="38">
        <v>2879.2</v>
      </c>
      <c r="F135" s="38">
        <v>0</v>
      </c>
      <c r="G135" s="38">
        <v>2869.9</v>
      </c>
      <c r="H135" s="38">
        <v>-0.2</v>
      </c>
      <c r="I135" s="38">
        <v>-9.3000000000000007</v>
      </c>
      <c r="K135" s="40">
        <f>AVERAGE(G135:G137)/AVERAGE(G138:G140)-1</f>
        <v>-8.9125328174657348E-3</v>
      </c>
    </row>
    <row r="136" spans="1:11" ht="14.25" customHeight="1" x14ac:dyDescent="0.3">
      <c r="A136" s="37">
        <v>40940</v>
      </c>
      <c r="B136" s="38">
        <v>3110.4</v>
      </c>
      <c r="C136" s="38">
        <v>-6.1</v>
      </c>
      <c r="D136" s="38">
        <v>-202.8</v>
      </c>
      <c r="E136" s="38">
        <v>2879.2</v>
      </c>
      <c r="F136" s="38">
        <v>-0.1</v>
      </c>
      <c r="G136" s="38">
        <v>2874.3</v>
      </c>
      <c r="H136" s="38">
        <v>0.4</v>
      </c>
      <c r="I136" s="38">
        <v>-4.9000000000000004</v>
      </c>
      <c r="K136" s="33"/>
    </row>
    <row r="137" spans="1:11" ht="14.25" customHeight="1" x14ac:dyDescent="0.3">
      <c r="A137" s="37">
        <v>40909</v>
      </c>
      <c r="B137" s="38">
        <v>3084.7</v>
      </c>
      <c r="C137" s="38">
        <v>-7.8</v>
      </c>
      <c r="D137" s="38">
        <v>-261.3</v>
      </c>
      <c r="E137" s="38">
        <v>2881.8</v>
      </c>
      <c r="F137" s="38">
        <v>-0.2</v>
      </c>
      <c r="G137" s="38">
        <v>2862.8</v>
      </c>
      <c r="H137" s="38">
        <v>-0.5</v>
      </c>
      <c r="I137" s="38">
        <v>-19</v>
      </c>
      <c r="K137" s="33"/>
    </row>
    <row r="138" spans="1:11" ht="14.25" customHeight="1" x14ac:dyDescent="0.3">
      <c r="A138" s="37">
        <v>40878</v>
      </c>
      <c r="B138" s="38">
        <v>2781</v>
      </c>
      <c r="C138" s="38">
        <v>-7.7</v>
      </c>
      <c r="D138" s="38">
        <v>-230.6</v>
      </c>
      <c r="E138" s="38">
        <v>2887.5</v>
      </c>
      <c r="F138" s="38">
        <v>-0.3</v>
      </c>
      <c r="G138" s="38">
        <v>2876.1</v>
      </c>
      <c r="H138" s="38">
        <v>-0.6</v>
      </c>
      <c r="I138" s="38">
        <v>-11.4</v>
      </c>
      <c r="J138" s="29">
        <f>AVERAGE(G138:G149)</f>
        <v>2973.1583333333333</v>
      </c>
      <c r="K138" s="40">
        <f>AVERAGE(G138:G140)/AVERAGE(G141:G143)-1</f>
        <v>-1.6522654949435389E-2</v>
      </c>
    </row>
    <row r="139" spans="1:11" ht="14.25" customHeight="1" x14ac:dyDescent="0.3">
      <c r="A139" s="37">
        <v>40848</v>
      </c>
      <c r="B139" s="38">
        <v>2713.8</v>
      </c>
      <c r="C139" s="38">
        <v>-7.3</v>
      </c>
      <c r="D139" s="38">
        <v>-213.2</v>
      </c>
      <c r="E139" s="38">
        <v>2896.8</v>
      </c>
      <c r="F139" s="38">
        <v>-0.4</v>
      </c>
      <c r="G139" s="38">
        <v>2894.8</v>
      </c>
      <c r="H139" s="38">
        <v>-0.6</v>
      </c>
      <c r="I139" s="38">
        <v>-2</v>
      </c>
      <c r="K139" s="33"/>
    </row>
    <row r="140" spans="1:11" ht="14.25" customHeight="1" x14ac:dyDescent="0.3">
      <c r="A140" s="37">
        <v>40817</v>
      </c>
      <c r="B140" s="38">
        <v>2737.7</v>
      </c>
      <c r="C140" s="38">
        <v>-6.9</v>
      </c>
      <c r="D140" s="38">
        <v>-203.4</v>
      </c>
      <c r="E140" s="38">
        <v>2908.9</v>
      </c>
      <c r="F140" s="38">
        <v>-0.5</v>
      </c>
      <c r="G140" s="38">
        <v>2913.5</v>
      </c>
      <c r="H140" s="38">
        <v>-0.4</v>
      </c>
      <c r="I140" s="38">
        <v>4.5999999999999996</v>
      </c>
      <c r="K140" s="33"/>
    </row>
    <row r="141" spans="1:11" ht="14.25" customHeight="1" x14ac:dyDescent="0.3">
      <c r="A141" s="37">
        <v>40787</v>
      </c>
      <c r="B141" s="38">
        <v>2796.3</v>
      </c>
      <c r="C141" s="38">
        <v>-7.6</v>
      </c>
      <c r="D141" s="38">
        <v>-230.5</v>
      </c>
      <c r="E141" s="38">
        <v>2923.3</v>
      </c>
      <c r="F141" s="38">
        <v>-0.6</v>
      </c>
      <c r="G141" s="38">
        <v>2924.7</v>
      </c>
      <c r="H141" s="38">
        <v>-0.7</v>
      </c>
      <c r="I141" s="38">
        <v>1.4</v>
      </c>
      <c r="K141" s="40">
        <f>AVERAGE(G141:G143)/AVERAGE(G144:G146)-1</f>
        <v>-1.6056783740417302E-2</v>
      </c>
    </row>
    <row r="142" spans="1:11" ht="14.25" customHeight="1" x14ac:dyDescent="0.3">
      <c r="A142" s="37">
        <v>40756</v>
      </c>
      <c r="B142" s="38">
        <v>2945.5</v>
      </c>
      <c r="C142" s="38">
        <v>-7.5</v>
      </c>
      <c r="D142" s="38">
        <v>-237.7</v>
      </c>
      <c r="E142" s="38">
        <v>2939.7</v>
      </c>
      <c r="F142" s="38">
        <v>-0.6</v>
      </c>
      <c r="G142" s="38">
        <v>2944.1</v>
      </c>
      <c r="H142" s="38">
        <v>-0.6</v>
      </c>
      <c r="I142" s="38">
        <v>4.4000000000000004</v>
      </c>
      <c r="K142" s="33"/>
    </row>
    <row r="143" spans="1:11" ht="14.25" customHeight="1" x14ac:dyDescent="0.3">
      <c r="A143" s="37">
        <v>40725</v>
      </c>
      <c r="B143" s="38">
        <v>2939.9</v>
      </c>
      <c r="C143" s="38">
        <v>-7.7</v>
      </c>
      <c r="D143" s="38">
        <v>-247</v>
      </c>
      <c r="E143" s="38">
        <v>2957.4</v>
      </c>
      <c r="F143" s="38">
        <v>-0.6</v>
      </c>
      <c r="G143" s="38">
        <v>2961.5</v>
      </c>
      <c r="H143" s="38">
        <v>-0.6</v>
      </c>
      <c r="I143" s="38">
        <v>4.0999999999999996</v>
      </c>
      <c r="K143" s="33"/>
    </row>
    <row r="144" spans="1:11" ht="14.25" customHeight="1" x14ac:dyDescent="0.3">
      <c r="A144" s="37">
        <v>40695</v>
      </c>
      <c r="B144" s="38">
        <v>2894</v>
      </c>
      <c r="C144" s="38">
        <v>-8.1</v>
      </c>
      <c r="D144" s="38">
        <v>-254.6</v>
      </c>
      <c r="E144" s="38">
        <v>2976.2</v>
      </c>
      <c r="F144" s="38">
        <v>-0.6</v>
      </c>
      <c r="G144" s="38">
        <v>2979.3</v>
      </c>
      <c r="H144" s="38">
        <v>-0.5</v>
      </c>
      <c r="I144" s="38">
        <v>3.2</v>
      </c>
      <c r="K144" s="40">
        <f>AVERAGE(G144:G146)/AVERAGE(G147:G149)-1</f>
        <v>-2.333275291659398E-2</v>
      </c>
    </row>
    <row r="145" spans="1:11" ht="14.25" customHeight="1" x14ac:dyDescent="0.3">
      <c r="A145" s="37">
        <v>40664</v>
      </c>
      <c r="B145" s="38">
        <v>2960.6</v>
      </c>
      <c r="C145" s="38">
        <v>-8.5</v>
      </c>
      <c r="D145" s="38">
        <v>-275.7</v>
      </c>
      <c r="E145" s="38">
        <v>2995.3</v>
      </c>
      <c r="F145" s="38">
        <v>-0.6</v>
      </c>
      <c r="G145" s="38">
        <v>2994.2</v>
      </c>
      <c r="H145" s="38">
        <v>-0.2</v>
      </c>
      <c r="I145" s="38">
        <v>-1.1000000000000001</v>
      </c>
      <c r="K145" s="42"/>
    </row>
    <row r="146" spans="1:11" ht="14.25" customHeight="1" x14ac:dyDescent="0.3">
      <c r="A146" s="37">
        <v>40634</v>
      </c>
      <c r="B146" s="38">
        <v>3078.6</v>
      </c>
      <c r="C146" s="38">
        <v>-9.5</v>
      </c>
      <c r="D146" s="38">
        <v>-321.60000000000002</v>
      </c>
      <c r="E146" s="38">
        <v>3014.5</v>
      </c>
      <c r="F146" s="38">
        <v>-0.7</v>
      </c>
      <c r="G146" s="38">
        <v>3000.9</v>
      </c>
      <c r="H146" s="38">
        <v>-0.9</v>
      </c>
      <c r="I146" s="38">
        <v>-13.7</v>
      </c>
      <c r="K146" s="42"/>
    </row>
    <row r="147" spans="1:11" ht="14.25" customHeight="1" x14ac:dyDescent="0.3">
      <c r="A147" s="37">
        <v>40603</v>
      </c>
      <c r="B147" s="38">
        <v>3211.2</v>
      </c>
      <c r="C147" s="38">
        <v>-9.8000000000000007</v>
      </c>
      <c r="D147" s="38">
        <v>-349.3</v>
      </c>
      <c r="E147" s="38">
        <v>3034.3</v>
      </c>
      <c r="F147" s="38">
        <v>-0.7</v>
      </c>
      <c r="G147" s="38">
        <v>3027.6</v>
      </c>
      <c r="H147" s="38">
        <v>-1</v>
      </c>
      <c r="I147" s="38">
        <v>-6.7</v>
      </c>
      <c r="K147" s="40">
        <f>AVERAGE(G147:G149)/AVERAGE(G150:G152)-1</f>
        <v>-2.1020445126303744E-2</v>
      </c>
    </row>
    <row r="148" spans="1:11" ht="14.25" customHeight="1" x14ac:dyDescent="0.3">
      <c r="A148" s="37">
        <v>40575</v>
      </c>
      <c r="B148" s="38">
        <v>3313.2</v>
      </c>
      <c r="C148" s="38">
        <v>-8.9</v>
      </c>
      <c r="D148" s="38">
        <v>-322.10000000000002</v>
      </c>
      <c r="E148" s="38">
        <v>3055.2</v>
      </c>
      <c r="F148" s="38">
        <v>-0.7</v>
      </c>
      <c r="G148" s="38">
        <v>3056.9</v>
      </c>
      <c r="H148" s="38">
        <v>-1.5</v>
      </c>
      <c r="I148" s="38">
        <v>1.7</v>
      </c>
      <c r="K148" s="42"/>
    </row>
    <row r="149" spans="1:11" ht="14.25" customHeight="1" x14ac:dyDescent="0.3">
      <c r="A149" s="37">
        <v>40544</v>
      </c>
      <c r="B149" s="38">
        <v>3346</v>
      </c>
      <c r="C149" s="38">
        <v>-7.3</v>
      </c>
      <c r="D149" s="38">
        <v>-264.10000000000002</v>
      </c>
      <c r="E149" s="38">
        <v>3076.8</v>
      </c>
      <c r="F149" s="38">
        <v>-0.7</v>
      </c>
      <c r="G149" s="38">
        <v>3104.3</v>
      </c>
      <c r="H149" s="38">
        <v>-0.4</v>
      </c>
      <c r="I149" s="38">
        <v>27.5</v>
      </c>
      <c r="K149" s="42"/>
    </row>
    <row r="150" spans="1:11" ht="14.25" customHeight="1" x14ac:dyDescent="0.3">
      <c r="A150" s="37">
        <v>40513</v>
      </c>
      <c r="B150" s="38">
        <v>3011.6</v>
      </c>
      <c r="C150" s="38">
        <v>-7.9</v>
      </c>
      <c r="D150" s="38">
        <v>-256.60000000000002</v>
      </c>
      <c r="E150" s="38">
        <v>3099.2</v>
      </c>
      <c r="F150" s="38">
        <v>-0.7</v>
      </c>
      <c r="G150" s="38">
        <v>3117.4</v>
      </c>
      <c r="H150" s="38">
        <v>-0.3</v>
      </c>
      <c r="I150" s="38">
        <v>18.100000000000001</v>
      </c>
      <c r="K150" s="40">
        <f>AVERAGE(G150:G152)/AVERAGE(G153:G155)-1</f>
        <v>-1.7656047222338822E-2</v>
      </c>
    </row>
    <row r="151" spans="1:11" ht="14.25" customHeight="1" x14ac:dyDescent="0.3">
      <c r="A151" s="37">
        <v>40483</v>
      </c>
      <c r="B151" s="38">
        <v>2927</v>
      </c>
      <c r="C151" s="38">
        <v>-8.8000000000000007</v>
      </c>
      <c r="D151" s="38">
        <v>-281.10000000000002</v>
      </c>
      <c r="E151" s="38">
        <v>3122.6</v>
      </c>
      <c r="F151" s="38">
        <v>-0.8</v>
      </c>
      <c r="G151" s="38">
        <v>3126</v>
      </c>
      <c r="H151" s="38">
        <v>-0.5</v>
      </c>
      <c r="I151" s="38">
        <v>3.5</v>
      </c>
      <c r="K151" s="42"/>
    </row>
    <row r="152" spans="1:11" ht="14.25" customHeight="1" x14ac:dyDescent="0.3">
      <c r="A152" s="37">
        <v>40452</v>
      </c>
      <c r="B152" s="38">
        <v>2941</v>
      </c>
      <c r="C152" s="38">
        <v>-8.6999999999999993</v>
      </c>
      <c r="D152" s="38">
        <v>-280.2</v>
      </c>
      <c r="E152" s="38">
        <v>3146.9</v>
      </c>
      <c r="F152" s="38">
        <v>-0.8</v>
      </c>
      <c r="G152" s="38">
        <v>3142.7</v>
      </c>
      <c r="H152" s="38">
        <v>-0.5</v>
      </c>
      <c r="I152" s="38">
        <v>-4.2</v>
      </c>
      <c r="K152" s="42"/>
    </row>
    <row r="153" spans="1:11" ht="14.25" customHeight="1" x14ac:dyDescent="0.3">
      <c r="A153" s="37">
        <v>40422</v>
      </c>
      <c r="B153" s="38">
        <v>3026.8</v>
      </c>
      <c r="C153" s="38">
        <v>-9.3000000000000007</v>
      </c>
      <c r="D153" s="38">
        <v>-312.10000000000002</v>
      </c>
      <c r="E153" s="38">
        <v>3172.3</v>
      </c>
      <c r="F153" s="38">
        <v>-0.8</v>
      </c>
      <c r="G153" s="38">
        <v>3159.9</v>
      </c>
      <c r="H153" s="38">
        <v>-0.8</v>
      </c>
      <c r="I153" s="38">
        <v>-12.4</v>
      </c>
      <c r="K153" s="40">
        <f>AVERAGE(G153:G155)/AVERAGE(G156:G158)-1</f>
        <v>-2.2426846736238848E-2</v>
      </c>
    </row>
    <row r="154" spans="1:11" ht="14.25" customHeight="1" x14ac:dyDescent="0.3">
      <c r="A154" s="37">
        <v>40391</v>
      </c>
      <c r="B154" s="38">
        <v>3183.2</v>
      </c>
      <c r="C154" s="38">
        <v>-8.1</v>
      </c>
      <c r="D154" s="38">
        <v>-280.2</v>
      </c>
      <c r="E154" s="38">
        <v>3198.2</v>
      </c>
      <c r="F154" s="38">
        <v>-0.8</v>
      </c>
      <c r="G154" s="38">
        <v>3186.8</v>
      </c>
      <c r="H154" s="38">
        <v>-0.7</v>
      </c>
      <c r="I154" s="38">
        <v>-11.4</v>
      </c>
      <c r="K154" s="42"/>
    </row>
    <row r="155" spans="1:11" ht="14.25" customHeight="1" x14ac:dyDescent="0.3">
      <c r="A155" s="37">
        <v>40360</v>
      </c>
      <c r="B155" s="38">
        <v>3186.9</v>
      </c>
      <c r="C155" s="38">
        <v>-7.7</v>
      </c>
      <c r="D155" s="38">
        <v>-267.60000000000002</v>
      </c>
      <c r="E155" s="38">
        <v>3224.3</v>
      </c>
      <c r="F155" s="38">
        <v>-0.8</v>
      </c>
      <c r="G155" s="38">
        <v>3208.1</v>
      </c>
      <c r="H155" s="38">
        <v>-0.6</v>
      </c>
      <c r="I155" s="38">
        <v>-16.2</v>
      </c>
      <c r="K155" s="42"/>
    </row>
    <row r="156" spans="1:11" ht="14.25" customHeight="1" x14ac:dyDescent="0.3">
      <c r="A156" s="37">
        <v>40330</v>
      </c>
      <c r="B156" s="38">
        <v>3148.6</v>
      </c>
      <c r="C156" s="38">
        <v>-7.4</v>
      </c>
      <c r="D156" s="38">
        <v>-253.4</v>
      </c>
      <c r="E156" s="38">
        <v>3250.7</v>
      </c>
      <c r="F156" s="38">
        <v>-0.8</v>
      </c>
      <c r="G156" s="38">
        <v>3227.9</v>
      </c>
      <c r="H156" s="38">
        <v>-0.9</v>
      </c>
      <c r="I156" s="38">
        <v>-22.8</v>
      </c>
      <c r="K156" s="40">
        <f>AVERAGE(G156:G158)/AVERAGE(G159:G161)-1</f>
        <v>-3.370275534113043E-2</v>
      </c>
    </row>
    <row r="157" spans="1:11" ht="14.25" customHeight="1" x14ac:dyDescent="0.3">
      <c r="A157" s="37">
        <v>40299</v>
      </c>
      <c r="B157" s="38">
        <v>3236.4</v>
      </c>
      <c r="C157" s="38">
        <v>-6.2</v>
      </c>
      <c r="D157" s="38">
        <v>-212.9</v>
      </c>
      <c r="E157" s="38">
        <v>3277.1</v>
      </c>
      <c r="F157" s="38">
        <v>-0.8</v>
      </c>
      <c r="G157" s="38">
        <v>3256.4</v>
      </c>
      <c r="H157" s="38">
        <v>-1</v>
      </c>
      <c r="I157" s="38">
        <v>-20.8</v>
      </c>
      <c r="K157" s="42"/>
    </row>
    <row r="158" spans="1:11" ht="14.25" customHeight="1" x14ac:dyDescent="0.3">
      <c r="A158" s="37">
        <v>40269</v>
      </c>
      <c r="B158" s="38">
        <v>3400.2</v>
      </c>
      <c r="C158" s="38">
        <v>-4.9000000000000004</v>
      </c>
      <c r="D158" s="38">
        <v>-175.1</v>
      </c>
      <c r="E158" s="38">
        <v>3304.5</v>
      </c>
      <c r="F158" s="38">
        <v>-0.8</v>
      </c>
      <c r="G158" s="38">
        <v>3289.7</v>
      </c>
      <c r="H158" s="38">
        <v>-1.8</v>
      </c>
      <c r="I158" s="38">
        <v>-14.8</v>
      </c>
      <c r="K158" s="42"/>
    </row>
    <row r="159" spans="1:11" ht="14.25" customHeight="1" x14ac:dyDescent="0.3">
      <c r="A159" s="37">
        <v>40238</v>
      </c>
      <c r="B159" s="38">
        <v>3560.5</v>
      </c>
      <c r="C159" s="38">
        <v>-0.4</v>
      </c>
      <c r="D159" s="38">
        <v>-15.9</v>
      </c>
      <c r="E159" s="38">
        <v>3332.6</v>
      </c>
      <c r="F159" s="38">
        <v>-0.8</v>
      </c>
      <c r="G159" s="38">
        <v>3348.5</v>
      </c>
      <c r="H159" s="38">
        <v>-0.9</v>
      </c>
      <c r="I159" s="38">
        <v>15.8</v>
      </c>
      <c r="K159" s="40">
        <f>AVERAGE(G159:G161)/AVERAGE(G162:G164)-1</f>
        <v>-1.6682059009381356E-2</v>
      </c>
    </row>
    <row r="160" spans="1:11" ht="14.25" customHeight="1" x14ac:dyDescent="0.3">
      <c r="A160" s="37">
        <v>40210</v>
      </c>
      <c r="B160" s="38">
        <v>3635.3</v>
      </c>
      <c r="C160" s="38">
        <v>2.6</v>
      </c>
      <c r="D160" s="38">
        <v>92.7</v>
      </c>
      <c r="E160" s="38">
        <v>3360</v>
      </c>
      <c r="F160" s="38">
        <v>-0.8</v>
      </c>
      <c r="G160" s="38">
        <v>3380.3</v>
      </c>
      <c r="H160" s="38">
        <v>-0.2</v>
      </c>
      <c r="I160" s="38">
        <v>20.2</v>
      </c>
      <c r="K160" s="42"/>
    </row>
    <row r="161" spans="1:11" ht="14.25" customHeight="1" x14ac:dyDescent="0.3">
      <c r="A161" s="37">
        <v>40179</v>
      </c>
      <c r="B161" s="38">
        <v>3610</v>
      </c>
      <c r="C161" s="38">
        <v>3.7</v>
      </c>
      <c r="D161" s="38">
        <v>129.9</v>
      </c>
      <c r="E161" s="38">
        <v>3386.2</v>
      </c>
      <c r="F161" s="38">
        <v>-0.7</v>
      </c>
      <c r="G161" s="38">
        <v>3386.1</v>
      </c>
      <c r="H161" s="38">
        <v>-0.6</v>
      </c>
      <c r="I161" s="38">
        <v>-0.1</v>
      </c>
      <c r="K161" s="42"/>
    </row>
    <row r="162" spans="1:11" ht="14.25" customHeight="1" x14ac:dyDescent="0.3">
      <c r="A162" s="37">
        <v>40148</v>
      </c>
      <c r="B162" s="38">
        <v>3268.2</v>
      </c>
      <c r="C162" s="38">
        <v>5.6</v>
      </c>
      <c r="D162" s="38">
        <v>174</v>
      </c>
      <c r="E162" s="38">
        <v>3410.2</v>
      </c>
      <c r="F162" s="38">
        <v>-0.6</v>
      </c>
      <c r="G162" s="38">
        <v>3406</v>
      </c>
      <c r="H162" s="38">
        <v>-0.9</v>
      </c>
      <c r="I162" s="38">
        <v>-4.2</v>
      </c>
      <c r="K162" s="40">
        <f>AVERAGE(G162:G164)/AVERAGE(G165:G167)-1</f>
        <v>-1.1464760037671273E-2</v>
      </c>
    </row>
    <row r="163" spans="1:11" ht="14.25" customHeight="1" x14ac:dyDescent="0.3">
      <c r="A163" s="37">
        <v>40118</v>
      </c>
      <c r="B163" s="38">
        <v>3208</v>
      </c>
      <c r="C163" s="38">
        <v>7.6</v>
      </c>
      <c r="D163" s="38">
        <v>227.1</v>
      </c>
      <c r="E163" s="38">
        <v>3430.3</v>
      </c>
      <c r="F163" s="38">
        <v>-0.4</v>
      </c>
      <c r="G163" s="38">
        <v>3435.3</v>
      </c>
      <c r="H163" s="38">
        <v>-0.3</v>
      </c>
      <c r="I163" s="38">
        <v>5</v>
      </c>
      <c r="K163" s="42"/>
    </row>
    <row r="164" spans="1:11" ht="14.25" customHeight="1" x14ac:dyDescent="0.3">
      <c r="A164" s="37">
        <v>40087</v>
      </c>
      <c r="B164" s="38">
        <v>3221.2</v>
      </c>
      <c r="C164" s="38">
        <v>7.8</v>
      </c>
      <c r="D164" s="38">
        <v>232</v>
      </c>
      <c r="E164" s="38">
        <v>3444.6</v>
      </c>
      <c r="F164" s="38">
        <v>-0.2</v>
      </c>
      <c r="G164" s="38">
        <v>3445.2</v>
      </c>
      <c r="H164" s="38">
        <v>-0.7</v>
      </c>
      <c r="I164" s="38">
        <v>0.6</v>
      </c>
      <c r="K164" s="42"/>
    </row>
    <row r="165" spans="1:11" ht="14.25" customHeight="1" x14ac:dyDescent="0.3">
      <c r="A165" s="37">
        <v>40057</v>
      </c>
      <c r="B165" s="38">
        <v>3338.9</v>
      </c>
      <c r="C165" s="38">
        <v>8.6</v>
      </c>
      <c r="D165" s="38">
        <v>265.60000000000002</v>
      </c>
      <c r="E165" s="38">
        <v>3452</v>
      </c>
      <c r="F165" s="38">
        <v>0</v>
      </c>
      <c r="G165" s="38">
        <v>3469.3</v>
      </c>
      <c r="H165" s="38">
        <v>0</v>
      </c>
      <c r="I165" s="38">
        <v>17.3</v>
      </c>
      <c r="K165" s="40">
        <f>AVERAGE(G165:G167)/AVERAGE(G168:G170)-1</f>
        <v>6.5778018533924065E-3</v>
      </c>
    </row>
    <row r="166" spans="1:11" ht="14.25" customHeight="1" x14ac:dyDescent="0.3">
      <c r="A166" s="37">
        <v>40026</v>
      </c>
      <c r="B166" s="38">
        <v>3463.4</v>
      </c>
      <c r="C166" s="38">
        <v>8.6</v>
      </c>
      <c r="D166" s="38">
        <v>275.7</v>
      </c>
      <c r="E166" s="38">
        <v>3451.9</v>
      </c>
      <c r="F166" s="38">
        <v>0.2</v>
      </c>
      <c r="G166" s="38">
        <v>3470.2</v>
      </c>
      <c r="H166" s="38">
        <v>0.1</v>
      </c>
      <c r="I166" s="38">
        <v>18.3</v>
      </c>
      <c r="K166" s="42"/>
    </row>
    <row r="167" spans="1:11" ht="14.25" customHeight="1" x14ac:dyDescent="0.3">
      <c r="A167" s="37">
        <v>39995</v>
      </c>
      <c r="B167" s="38">
        <v>3454.5</v>
      </c>
      <c r="C167" s="38">
        <v>7.9</v>
      </c>
      <c r="D167" s="38">
        <v>252.7</v>
      </c>
      <c r="E167" s="38">
        <v>3444.3</v>
      </c>
      <c r="F167" s="38">
        <v>0.4</v>
      </c>
      <c r="G167" s="38">
        <v>3466.3</v>
      </c>
      <c r="H167" s="38">
        <v>0</v>
      </c>
      <c r="I167" s="38">
        <v>22</v>
      </c>
      <c r="K167" s="42"/>
    </row>
    <row r="168" spans="1:11" ht="14.25" customHeight="1" x14ac:dyDescent="0.3">
      <c r="A168" s="37">
        <v>39965</v>
      </c>
      <c r="B168" s="38">
        <v>3402</v>
      </c>
      <c r="C168" s="38">
        <v>7.9</v>
      </c>
      <c r="D168" s="38">
        <v>250.4</v>
      </c>
      <c r="E168" s="38">
        <v>3429.6</v>
      </c>
      <c r="F168" s="38">
        <v>0.6</v>
      </c>
      <c r="G168" s="38">
        <v>3466</v>
      </c>
      <c r="H168" s="38">
        <v>0.8</v>
      </c>
      <c r="I168" s="38">
        <v>36.4</v>
      </c>
      <c r="K168" s="40">
        <f>AVERAGE(G168:G170)/AVERAGE(G171:G173)-1</f>
        <v>3.8213170236911509E-2</v>
      </c>
    </row>
    <row r="169" spans="1:11" ht="14.25" customHeight="1" x14ac:dyDescent="0.3">
      <c r="A169" s="37">
        <v>39934</v>
      </c>
      <c r="B169" s="38">
        <v>3449.2</v>
      </c>
      <c r="C169" s="38">
        <v>5.4</v>
      </c>
      <c r="D169" s="38">
        <v>175.2</v>
      </c>
      <c r="E169" s="38">
        <v>3408.9</v>
      </c>
      <c r="F169" s="38">
        <v>0.8</v>
      </c>
      <c r="G169" s="38">
        <v>3439.9</v>
      </c>
      <c r="H169" s="38">
        <v>0.2</v>
      </c>
      <c r="I169" s="38">
        <v>31</v>
      </c>
      <c r="K169" s="42"/>
    </row>
    <row r="170" spans="1:11" ht="14.25" customHeight="1" x14ac:dyDescent="0.3">
      <c r="A170" s="37">
        <v>39904</v>
      </c>
      <c r="B170" s="38">
        <v>3575.3</v>
      </c>
      <c r="C170" s="38">
        <v>5</v>
      </c>
      <c r="D170" s="38">
        <v>171.6</v>
      </c>
      <c r="E170" s="38">
        <v>3383.5</v>
      </c>
      <c r="F170" s="38">
        <v>0.9</v>
      </c>
      <c r="G170" s="38">
        <v>3431.9</v>
      </c>
      <c r="H170" s="38">
        <v>1.8</v>
      </c>
      <c r="I170" s="38">
        <v>48.4</v>
      </c>
      <c r="K170" s="42"/>
    </row>
    <row r="171" spans="1:11" ht="14.25" customHeight="1" x14ac:dyDescent="0.3">
      <c r="A171" s="37">
        <v>39873</v>
      </c>
      <c r="B171" s="38">
        <v>3576.4</v>
      </c>
      <c r="C171" s="38">
        <v>2.2999999999999998</v>
      </c>
      <c r="D171" s="38">
        <v>79.5</v>
      </c>
      <c r="E171" s="38">
        <v>3354.4</v>
      </c>
      <c r="F171" s="38">
        <v>0.9</v>
      </c>
      <c r="G171" s="38">
        <v>3370.8</v>
      </c>
      <c r="H171" s="38">
        <v>1.8</v>
      </c>
      <c r="I171" s="38">
        <v>16.399999999999999</v>
      </c>
      <c r="K171" s="40">
        <f>AVERAGE(G171:G173)/AVERAGE(G174:G176)-1</f>
        <v>3.2947083415458822E-2</v>
      </c>
    </row>
    <row r="172" spans="1:11" ht="14.25" customHeight="1" x14ac:dyDescent="0.3">
      <c r="A172" s="37">
        <v>39845</v>
      </c>
      <c r="B172" s="38">
        <v>3542.6</v>
      </c>
      <c r="C172" s="38">
        <v>-1.8</v>
      </c>
      <c r="D172" s="38">
        <v>-63.5</v>
      </c>
      <c r="E172" s="38">
        <v>3323.7</v>
      </c>
      <c r="F172" s="38">
        <v>0.9</v>
      </c>
      <c r="G172" s="38">
        <v>3309.7</v>
      </c>
      <c r="H172" s="38">
        <v>1</v>
      </c>
      <c r="I172" s="38">
        <v>-14</v>
      </c>
      <c r="K172" s="42"/>
    </row>
    <row r="173" spans="1:11" ht="14.25" customHeight="1" x14ac:dyDescent="0.3">
      <c r="A173" s="37">
        <v>39814</v>
      </c>
      <c r="B173" s="38">
        <v>3480.2</v>
      </c>
      <c r="C173" s="38">
        <v>-4.5999999999999996</v>
      </c>
      <c r="D173" s="38">
        <v>-167.7</v>
      </c>
      <c r="E173" s="38">
        <v>3293.7</v>
      </c>
      <c r="F173" s="38">
        <v>0.9</v>
      </c>
      <c r="G173" s="38">
        <v>3276.8</v>
      </c>
      <c r="H173" s="38">
        <v>1.3</v>
      </c>
      <c r="I173" s="38">
        <v>-17</v>
      </c>
      <c r="K173" s="42"/>
    </row>
    <row r="174" spans="1:11" ht="14.25" customHeight="1" x14ac:dyDescent="0.3">
      <c r="A174" s="37">
        <v>39783</v>
      </c>
      <c r="B174" s="38">
        <v>3094.2</v>
      </c>
      <c r="C174" s="38">
        <v>-8.9</v>
      </c>
      <c r="D174" s="38">
        <v>-301.10000000000002</v>
      </c>
      <c r="E174" s="38">
        <v>3265.7</v>
      </c>
      <c r="F174" s="38">
        <v>0.7</v>
      </c>
      <c r="G174" s="38">
        <v>3235.4</v>
      </c>
      <c r="H174" s="38">
        <v>0.9</v>
      </c>
      <c r="I174" s="38">
        <v>-30.3</v>
      </c>
      <c r="K174" s="40">
        <f>AVERAGE(G174:G176)/AVERAGE(G177:G179)-1</f>
        <v>4.3865132949905128E-3</v>
      </c>
    </row>
    <row r="175" spans="1:11" ht="14.25" customHeight="1" x14ac:dyDescent="0.3">
      <c r="A175" s="37">
        <v>39753</v>
      </c>
      <c r="B175" s="38">
        <v>2981</v>
      </c>
      <c r="C175" s="38">
        <v>-11.5</v>
      </c>
      <c r="D175" s="38">
        <v>-385.9</v>
      </c>
      <c r="E175" s="38">
        <v>3241.5</v>
      </c>
      <c r="F175" s="38">
        <v>0.6</v>
      </c>
      <c r="G175" s="38">
        <v>3205.4</v>
      </c>
      <c r="H175" s="38">
        <v>0.2</v>
      </c>
      <c r="I175" s="38">
        <v>-36.1</v>
      </c>
      <c r="K175" s="42"/>
    </row>
    <row r="176" spans="1:11" ht="14.25" customHeight="1" x14ac:dyDescent="0.3">
      <c r="A176" s="37">
        <v>39722</v>
      </c>
      <c r="B176" s="38">
        <v>2989.2</v>
      </c>
      <c r="C176" s="38">
        <v>-12.6</v>
      </c>
      <c r="D176" s="38">
        <v>-432.2</v>
      </c>
      <c r="E176" s="38">
        <v>3223.7</v>
      </c>
      <c r="F176" s="38">
        <v>0.3</v>
      </c>
      <c r="G176" s="38">
        <v>3198.9</v>
      </c>
      <c r="H176" s="38">
        <v>0.2</v>
      </c>
      <c r="I176" s="38">
        <v>-24.8</v>
      </c>
      <c r="K176" s="42"/>
    </row>
    <row r="177" spans="1:11" ht="14.25" customHeight="1" x14ac:dyDescent="0.3">
      <c r="A177" s="37">
        <v>39692</v>
      </c>
      <c r="B177" s="38">
        <v>3073.3</v>
      </c>
      <c r="C177" s="38">
        <v>-13</v>
      </c>
      <c r="D177" s="38">
        <v>-457.4</v>
      </c>
      <c r="E177" s="38">
        <v>3213.8</v>
      </c>
      <c r="F177" s="38">
        <v>0</v>
      </c>
      <c r="G177" s="38">
        <v>3193.1</v>
      </c>
      <c r="H177" s="38">
        <v>0.1</v>
      </c>
      <c r="I177" s="38">
        <v>-20.7</v>
      </c>
      <c r="K177" s="40">
        <f>AVERAGE(G177:G179)/AVERAGE(G180:G182)-1</f>
        <v>-1.8700475435815989E-2</v>
      </c>
    </row>
    <row r="178" spans="1:11" ht="14.25" customHeight="1" x14ac:dyDescent="0.3">
      <c r="A178" s="37">
        <v>39661</v>
      </c>
      <c r="B178" s="38">
        <v>3187.8</v>
      </c>
      <c r="C178" s="38">
        <v>-13.7</v>
      </c>
      <c r="D178" s="38">
        <v>-504.1</v>
      </c>
      <c r="E178" s="38">
        <v>3213.1</v>
      </c>
      <c r="F178" s="38">
        <v>-0.3</v>
      </c>
      <c r="G178" s="38">
        <v>3191</v>
      </c>
      <c r="H178" s="38">
        <v>-0.7</v>
      </c>
      <c r="I178" s="38">
        <v>-22.1</v>
      </c>
      <c r="K178" s="42"/>
    </row>
    <row r="179" spans="1:11" ht="14.25" customHeight="1" x14ac:dyDescent="0.3">
      <c r="A179" s="37">
        <v>39630</v>
      </c>
      <c r="B179" s="38">
        <v>3201.8</v>
      </c>
      <c r="C179" s="38">
        <v>-13.5</v>
      </c>
      <c r="D179" s="38">
        <v>-499.2</v>
      </c>
      <c r="E179" s="38">
        <v>3222.3</v>
      </c>
      <c r="F179" s="38">
        <v>-0.6</v>
      </c>
      <c r="G179" s="38">
        <v>3213.5</v>
      </c>
      <c r="H179" s="38">
        <v>-0.4</v>
      </c>
      <c r="I179" s="38">
        <v>-8.8000000000000007</v>
      </c>
      <c r="K179" s="42"/>
    </row>
    <row r="180" spans="1:11" ht="14.25" customHeight="1" x14ac:dyDescent="0.3">
      <c r="A180" s="37">
        <v>39600</v>
      </c>
      <c r="B180" s="38">
        <v>3151.7</v>
      </c>
      <c r="C180" s="38">
        <v>-14.2</v>
      </c>
      <c r="D180" s="38">
        <v>-521.20000000000005</v>
      </c>
      <c r="E180" s="38">
        <v>3241.1</v>
      </c>
      <c r="F180" s="38">
        <v>-0.8</v>
      </c>
      <c r="G180" s="38">
        <v>3227.5</v>
      </c>
      <c r="H180" s="38">
        <v>-1.2</v>
      </c>
      <c r="I180" s="38">
        <v>-13.6</v>
      </c>
      <c r="K180" s="40">
        <f>AVERAGE(G180:G182)/AVERAGE(G183:G185)-1</f>
        <v>-3.4930188958508079E-2</v>
      </c>
    </row>
    <row r="181" spans="1:11" ht="14.25" customHeight="1" x14ac:dyDescent="0.3">
      <c r="A181" s="37">
        <v>39569</v>
      </c>
      <c r="B181" s="38">
        <v>3274</v>
      </c>
      <c r="C181" s="38">
        <v>-13.7</v>
      </c>
      <c r="D181" s="38">
        <v>-521.9</v>
      </c>
      <c r="E181" s="38">
        <v>3268.5</v>
      </c>
      <c r="F181" s="38">
        <v>-1</v>
      </c>
      <c r="G181" s="38">
        <v>3268</v>
      </c>
      <c r="H181" s="38">
        <v>-0.5</v>
      </c>
      <c r="I181" s="38">
        <v>-0.5</v>
      </c>
      <c r="K181" s="42"/>
    </row>
    <row r="182" spans="1:11" ht="14.25" customHeight="1" x14ac:dyDescent="0.3">
      <c r="A182" s="37">
        <v>39539</v>
      </c>
      <c r="B182" s="38">
        <v>3403.7</v>
      </c>
      <c r="C182" s="38">
        <v>-14</v>
      </c>
      <c r="D182" s="38">
        <v>-554.5</v>
      </c>
      <c r="E182" s="38">
        <v>3302.9</v>
      </c>
      <c r="F182" s="38">
        <v>-1.2</v>
      </c>
      <c r="G182" s="38">
        <v>3285</v>
      </c>
      <c r="H182" s="38">
        <v>-1.1000000000000001</v>
      </c>
      <c r="I182" s="38">
        <v>-17.899999999999999</v>
      </c>
      <c r="K182" s="42"/>
    </row>
    <row r="183" spans="1:11" ht="14.25" customHeight="1" x14ac:dyDescent="0.3">
      <c r="A183" s="37">
        <v>39508</v>
      </c>
      <c r="B183" s="38">
        <v>3496.9</v>
      </c>
      <c r="C183" s="38">
        <v>-14.8</v>
      </c>
      <c r="D183" s="38">
        <v>-607.9</v>
      </c>
      <c r="E183" s="38">
        <v>3342.2</v>
      </c>
      <c r="F183" s="38">
        <v>-1.3</v>
      </c>
      <c r="G183" s="38">
        <v>3321</v>
      </c>
      <c r="H183" s="38">
        <v>-1.5</v>
      </c>
      <c r="I183" s="38">
        <v>-21.2</v>
      </c>
      <c r="K183" s="40">
        <f>AVERAGE(G183:G185)/AVERAGE(G186:G188)-1</f>
        <v>-5.0409932068400165E-2</v>
      </c>
    </row>
    <row r="184" spans="1:11" ht="14.25" customHeight="1" x14ac:dyDescent="0.3">
      <c r="A184" s="37">
        <v>39479</v>
      </c>
      <c r="B184" s="38">
        <v>3606.1</v>
      </c>
      <c r="C184" s="38">
        <v>-14.7</v>
      </c>
      <c r="D184" s="38">
        <v>-619.9</v>
      </c>
      <c r="E184" s="38">
        <v>3386.3</v>
      </c>
      <c r="F184" s="38">
        <v>-1.4</v>
      </c>
      <c r="G184" s="38">
        <v>3371.5</v>
      </c>
      <c r="H184" s="38">
        <v>-2</v>
      </c>
      <c r="I184" s="38">
        <v>-14.7</v>
      </c>
      <c r="K184" s="42"/>
    </row>
    <row r="185" spans="1:11" ht="14.25" customHeight="1" x14ac:dyDescent="0.3">
      <c r="A185" s="37">
        <v>39448</v>
      </c>
      <c r="B185" s="38">
        <v>3647.9</v>
      </c>
      <c r="C185" s="38">
        <v>-14.4</v>
      </c>
      <c r="D185" s="38">
        <v>-614.29999999999995</v>
      </c>
      <c r="E185" s="38">
        <v>3432.8</v>
      </c>
      <c r="F185" s="38">
        <v>-1.4</v>
      </c>
      <c r="G185" s="38">
        <v>3442</v>
      </c>
      <c r="H185" s="38">
        <v>-1.9</v>
      </c>
      <c r="I185" s="38">
        <v>9.1999999999999993</v>
      </c>
      <c r="K185" s="42"/>
    </row>
    <row r="186" spans="1:11" ht="14.25" customHeight="1" x14ac:dyDescent="0.3">
      <c r="A186" s="37">
        <v>39417</v>
      </c>
      <c r="B186" s="38">
        <v>3395.2</v>
      </c>
      <c r="C186" s="38">
        <v>-15.3</v>
      </c>
      <c r="D186" s="38">
        <v>-612.79999999999995</v>
      </c>
      <c r="E186" s="38">
        <v>3480.3</v>
      </c>
      <c r="F186" s="38">
        <v>-1.4</v>
      </c>
      <c r="G186" s="38">
        <v>3509</v>
      </c>
      <c r="H186" s="38">
        <v>-1.5</v>
      </c>
      <c r="I186" s="38">
        <v>28.7</v>
      </c>
      <c r="K186" s="40">
        <f>AVERAGE(G186:G188)/AVERAGE(G189:G191)-1</f>
        <v>-3.5890440658367662E-2</v>
      </c>
    </row>
    <row r="187" spans="1:11" ht="14.25" customHeight="1" x14ac:dyDescent="0.3">
      <c r="A187" s="37">
        <v>39387</v>
      </c>
      <c r="B187" s="38">
        <v>3366.9</v>
      </c>
      <c r="C187" s="38">
        <v>-15.7</v>
      </c>
      <c r="D187" s="38">
        <v>-628.70000000000005</v>
      </c>
      <c r="E187" s="38">
        <v>3528.5</v>
      </c>
      <c r="F187" s="38">
        <v>-1.3</v>
      </c>
      <c r="G187" s="38">
        <v>3561.7</v>
      </c>
      <c r="H187" s="38">
        <v>-1.1000000000000001</v>
      </c>
      <c r="I187" s="38">
        <v>33.200000000000003</v>
      </c>
      <c r="K187" s="45"/>
    </row>
    <row r="188" spans="1:11" ht="14.25" customHeight="1" x14ac:dyDescent="0.3">
      <c r="A188" s="37">
        <v>39356</v>
      </c>
      <c r="B188" s="38">
        <v>3421.4</v>
      </c>
      <c r="C188" s="38">
        <v>-16.2</v>
      </c>
      <c r="D188" s="38">
        <v>-663</v>
      </c>
      <c r="E188" s="38">
        <v>3576.5</v>
      </c>
      <c r="F188" s="38">
        <v>-1.4</v>
      </c>
      <c r="G188" s="38">
        <v>3601.8</v>
      </c>
      <c r="H188" s="38">
        <v>-1</v>
      </c>
      <c r="I188" s="38">
        <v>25.3</v>
      </c>
      <c r="K188" s="45"/>
    </row>
    <row r="189" spans="1:11" ht="14.25" customHeight="1" x14ac:dyDescent="0.3">
      <c r="A189" s="37">
        <v>39326</v>
      </c>
      <c r="B189" s="38">
        <v>3530.6</v>
      </c>
      <c r="C189" s="38">
        <v>-16.7</v>
      </c>
      <c r="D189" s="38">
        <v>-707</v>
      </c>
      <c r="E189" s="38">
        <v>3625.5</v>
      </c>
      <c r="F189" s="38">
        <v>-1.4</v>
      </c>
      <c r="G189" s="38">
        <v>3636.3</v>
      </c>
      <c r="H189" s="38">
        <v>-1.6</v>
      </c>
      <c r="I189" s="38">
        <v>10.8</v>
      </c>
      <c r="K189" s="40">
        <f>AVERAGE(G189:G191)/AVERAGE(G192:G194)-1</f>
        <v>-3.3441603799944208E-2</v>
      </c>
    </row>
    <row r="190" spans="1:11" ht="14.25" customHeight="1" x14ac:dyDescent="0.3">
      <c r="A190" s="37">
        <v>39295</v>
      </c>
      <c r="B190" s="38">
        <v>3691.9</v>
      </c>
      <c r="C190" s="38">
        <v>-15.6</v>
      </c>
      <c r="D190" s="38">
        <v>-680</v>
      </c>
      <c r="E190" s="38">
        <v>3676</v>
      </c>
      <c r="F190" s="38">
        <v>-1.4</v>
      </c>
      <c r="G190" s="38">
        <v>3696.3</v>
      </c>
      <c r="H190" s="38">
        <v>-1.1000000000000001</v>
      </c>
      <c r="I190" s="38">
        <v>20.3</v>
      </c>
      <c r="K190" s="42"/>
    </row>
    <row r="191" spans="1:11" ht="14.25" customHeight="1" x14ac:dyDescent="0.3">
      <c r="A191" s="37">
        <v>39264</v>
      </c>
      <c r="B191" s="38">
        <v>3701</v>
      </c>
      <c r="C191" s="38">
        <v>-15.6</v>
      </c>
      <c r="D191" s="38">
        <v>-685.3</v>
      </c>
      <c r="E191" s="38">
        <v>3727.5</v>
      </c>
      <c r="F191" s="38">
        <v>-1.4</v>
      </c>
      <c r="G191" s="38">
        <v>3737.2</v>
      </c>
      <c r="H191" s="38">
        <v>-1.1000000000000001</v>
      </c>
      <c r="I191" s="38">
        <v>9.6999999999999993</v>
      </c>
      <c r="K191" s="42"/>
    </row>
    <row r="192" spans="1:11" ht="14.25" customHeight="1" x14ac:dyDescent="0.3">
      <c r="A192" s="37">
        <v>39234</v>
      </c>
      <c r="B192" s="38">
        <v>3672.9</v>
      </c>
      <c r="C192" s="38">
        <v>-16.5</v>
      </c>
      <c r="D192" s="38">
        <v>-725.7</v>
      </c>
      <c r="E192" s="38">
        <v>3780.3</v>
      </c>
      <c r="F192" s="38">
        <v>-1.4</v>
      </c>
      <c r="G192" s="38">
        <v>3778.2</v>
      </c>
      <c r="H192" s="38">
        <v>-1.1000000000000001</v>
      </c>
      <c r="I192" s="38">
        <v>-2.1</v>
      </c>
      <c r="K192" s="40">
        <f>AVERAGE(G192:G194)/AVERAGE(G195:G197)-1</f>
        <v>-3.9041457950512282E-2</v>
      </c>
    </row>
    <row r="193" spans="1:11" ht="14.25" customHeight="1" x14ac:dyDescent="0.3">
      <c r="A193" s="37">
        <v>39203</v>
      </c>
      <c r="B193" s="38">
        <v>3795.9</v>
      </c>
      <c r="C193" s="38">
        <v>-16.399999999999999</v>
      </c>
      <c r="D193" s="38">
        <v>-742.4</v>
      </c>
      <c r="E193" s="38">
        <v>3833.6</v>
      </c>
      <c r="F193" s="38">
        <v>-1.4</v>
      </c>
      <c r="G193" s="38">
        <v>3820.9</v>
      </c>
      <c r="H193" s="38">
        <v>-0.9</v>
      </c>
      <c r="I193" s="38">
        <v>-12.7</v>
      </c>
      <c r="K193" s="42"/>
    </row>
    <row r="194" spans="1:11" ht="14.25" customHeight="1" x14ac:dyDescent="0.3">
      <c r="A194" s="37">
        <v>39173</v>
      </c>
      <c r="B194" s="38">
        <v>3958.2</v>
      </c>
      <c r="C194" s="38">
        <v>-17.399999999999999</v>
      </c>
      <c r="D194" s="38">
        <v>-832.3</v>
      </c>
      <c r="E194" s="38">
        <v>3887.2</v>
      </c>
      <c r="F194" s="38">
        <v>-1.4</v>
      </c>
      <c r="G194" s="38">
        <v>3853.7</v>
      </c>
      <c r="H194" s="38">
        <v>-1.3</v>
      </c>
      <c r="I194" s="38">
        <v>-33.5</v>
      </c>
      <c r="K194" s="42"/>
    </row>
    <row r="195" spans="1:11" ht="14.25" customHeight="1" x14ac:dyDescent="0.3">
      <c r="A195" s="37">
        <v>39142</v>
      </c>
      <c r="B195" s="38">
        <v>4104.8</v>
      </c>
      <c r="C195" s="38">
        <v>-17.5</v>
      </c>
      <c r="D195" s="38">
        <v>-872.6</v>
      </c>
      <c r="E195" s="38">
        <v>3942.8</v>
      </c>
      <c r="F195" s="38">
        <v>-1.5</v>
      </c>
      <c r="G195" s="38">
        <v>3904.8</v>
      </c>
      <c r="H195" s="38">
        <v>-1.1000000000000001</v>
      </c>
      <c r="I195" s="38">
        <v>-37.9</v>
      </c>
      <c r="K195" s="40">
        <f>AVERAGE(G195:G197)/AVERAGE(G198:G200)-1</f>
        <v>-5.2652915225944841E-2</v>
      </c>
    </row>
    <row r="196" spans="1:11" ht="14.25" customHeight="1" x14ac:dyDescent="0.3">
      <c r="A196" s="37">
        <v>39114</v>
      </c>
      <c r="B196" s="38">
        <v>4226</v>
      </c>
      <c r="C196" s="38">
        <v>-16.3</v>
      </c>
      <c r="D196" s="38">
        <v>-821.7</v>
      </c>
      <c r="E196" s="38">
        <v>4001.7</v>
      </c>
      <c r="F196" s="38">
        <v>-1.5</v>
      </c>
      <c r="G196" s="38">
        <v>3947</v>
      </c>
      <c r="H196" s="38">
        <v>-2.9</v>
      </c>
      <c r="I196" s="38">
        <v>-54.7</v>
      </c>
      <c r="K196" s="42"/>
    </row>
    <row r="197" spans="1:11" ht="14.25" customHeight="1" x14ac:dyDescent="0.3">
      <c r="A197" s="37">
        <v>39083</v>
      </c>
      <c r="B197" s="38">
        <v>4262.2</v>
      </c>
      <c r="C197" s="38">
        <v>-14.9</v>
      </c>
      <c r="D197" s="38">
        <v>-748.3</v>
      </c>
      <c r="E197" s="38">
        <v>4062.8</v>
      </c>
      <c r="F197" s="38">
        <v>-1.6</v>
      </c>
      <c r="G197" s="38">
        <v>4066.3</v>
      </c>
      <c r="H197" s="38">
        <v>-1</v>
      </c>
      <c r="I197" s="38">
        <v>3.5</v>
      </c>
      <c r="K197" s="42"/>
    </row>
    <row r="198" spans="1:11" ht="14.25" customHeight="1" x14ac:dyDescent="0.3">
      <c r="A198" s="37">
        <v>39052</v>
      </c>
      <c r="B198" s="38">
        <v>4008.1</v>
      </c>
      <c r="C198" s="38">
        <v>-13</v>
      </c>
      <c r="D198" s="38">
        <v>-596.9</v>
      </c>
      <c r="E198" s="38">
        <v>4122.8</v>
      </c>
      <c r="F198" s="38">
        <v>-1.6</v>
      </c>
      <c r="G198" s="38">
        <v>4105.5</v>
      </c>
      <c r="H198" s="38">
        <v>-2.2000000000000002</v>
      </c>
      <c r="I198" s="38">
        <v>-17.3</v>
      </c>
      <c r="K198" s="40">
        <f>AVERAGE(G198:G200)/AVERAGE(G201:G203)-1</f>
        <v>-4.6686267675007276E-2</v>
      </c>
    </row>
    <row r="199" spans="1:11" ht="14.25" customHeight="1" x14ac:dyDescent="0.3">
      <c r="A199" s="37">
        <v>39022</v>
      </c>
      <c r="B199" s="38">
        <v>3995.5</v>
      </c>
      <c r="C199" s="38">
        <v>-11.8</v>
      </c>
      <c r="D199" s="38">
        <v>-535.79999999999995</v>
      </c>
      <c r="E199" s="38">
        <v>4191.5</v>
      </c>
      <c r="F199" s="38">
        <v>-1.6</v>
      </c>
      <c r="G199" s="38">
        <v>4198.1000000000004</v>
      </c>
      <c r="H199" s="38">
        <v>-1.8</v>
      </c>
      <c r="I199" s="38">
        <v>6.6</v>
      </c>
      <c r="K199" s="42"/>
    </row>
    <row r="200" spans="1:11" ht="14.25" customHeight="1" x14ac:dyDescent="0.3">
      <c r="A200" s="37">
        <v>38991</v>
      </c>
      <c r="B200" s="38">
        <v>4084.4</v>
      </c>
      <c r="C200" s="38">
        <v>-10.3</v>
      </c>
      <c r="D200" s="38">
        <v>-470.7</v>
      </c>
      <c r="E200" s="38">
        <v>4261.6000000000004</v>
      </c>
      <c r="F200" s="38">
        <v>-1.6</v>
      </c>
      <c r="G200" s="38">
        <v>4276.8999999999996</v>
      </c>
      <c r="H200" s="38">
        <v>-1.8</v>
      </c>
      <c r="I200" s="38">
        <v>15.3</v>
      </c>
      <c r="K200" s="42"/>
    </row>
    <row r="201" spans="1:11" ht="14.25" customHeight="1" x14ac:dyDescent="0.3">
      <c r="A201" s="37">
        <v>38961</v>
      </c>
      <c r="B201" s="38">
        <v>4237.7</v>
      </c>
      <c r="C201" s="38">
        <v>-8.8000000000000007</v>
      </c>
      <c r="D201" s="38">
        <v>-408.9</v>
      </c>
      <c r="E201" s="38">
        <v>4331.1000000000004</v>
      </c>
      <c r="F201" s="38">
        <v>-1.5</v>
      </c>
      <c r="G201" s="38">
        <v>4356.8999999999996</v>
      </c>
      <c r="H201" s="38">
        <v>-0.9</v>
      </c>
      <c r="I201" s="38">
        <v>25.9</v>
      </c>
      <c r="K201" s="40">
        <f>AVERAGE(G201:G203)/AVERAGE(G204:G206)-1</f>
        <v>-3.9821302541491188E-2</v>
      </c>
    </row>
    <row r="202" spans="1:11" ht="14.25" customHeight="1" x14ac:dyDescent="0.3">
      <c r="A202" s="37">
        <v>38930</v>
      </c>
      <c r="B202" s="38">
        <v>4371.8999999999996</v>
      </c>
      <c r="C202" s="38">
        <v>-8.9</v>
      </c>
      <c r="D202" s="38">
        <v>-425.7</v>
      </c>
      <c r="E202" s="38">
        <v>4397.3999999999996</v>
      </c>
      <c r="F202" s="38">
        <v>-1.4</v>
      </c>
      <c r="G202" s="38">
        <v>4397.6000000000004</v>
      </c>
      <c r="H202" s="38">
        <v>-1</v>
      </c>
      <c r="I202" s="38">
        <v>0.1</v>
      </c>
      <c r="K202" s="45"/>
    </row>
    <row r="203" spans="1:11" ht="14.25" customHeight="1" x14ac:dyDescent="0.3">
      <c r="A203" s="37">
        <v>38899</v>
      </c>
      <c r="B203" s="38">
        <v>4386.3</v>
      </c>
      <c r="C203" s="38">
        <v>-9.3000000000000007</v>
      </c>
      <c r="D203" s="38">
        <v>-450.4</v>
      </c>
      <c r="E203" s="38">
        <v>4460.3</v>
      </c>
      <c r="F203" s="38">
        <v>-1.3</v>
      </c>
      <c r="G203" s="38">
        <v>4442.1000000000004</v>
      </c>
      <c r="H203" s="38">
        <v>-1.6</v>
      </c>
      <c r="I203" s="38">
        <v>-18.2</v>
      </c>
      <c r="K203" s="45"/>
    </row>
    <row r="204" spans="1:11" ht="14.25" customHeight="1" x14ac:dyDescent="0.3">
      <c r="A204" s="37">
        <v>38869</v>
      </c>
      <c r="B204" s="38">
        <v>4398.6000000000004</v>
      </c>
      <c r="C204" s="38">
        <v>-8</v>
      </c>
      <c r="D204" s="38">
        <v>-382</v>
      </c>
      <c r="E204" s="38">
        <v>4519.2</v>
      </c>
      <c r="F204" s="38">
        <v>-1.2</v>
      </c>
      <c r="G204" s="38">
        <v>4516</v>
      </c>
      <c r="H204" s="38">
        <v>-1.2</v>
      </c>
      <c r="I204" s="38">
        <v>-3.2</v>
      </c>
      <c r="K204" s="40">
        <f>AVERAGE(G204:G206)/AVERAGE(G207:G209)-1</f>
        <v>-3.5502252663195288E-2</v>
      </c>
    </row>
    <row r="205" spans="1:11" ht="14.25" customHeight="1" x14ac:dyDescent="0.3">
      <c r="A205" s="37">
        <v>38838</v>
      </c>
      <c r="B205" s="38">
        <v>4538.3</v>
      </c>
      <c r="C205" s="38">
        <v>-7.1</v>
      </c>
      <c r="D205" s="38">
        <v>-345.9</v>
      </c>
      <c r="E205" s="38">
        <v>4573</v>
      </c>
      <c r="F205" s="38">
        <v>-1</v>
      </c>
      <c r="G205" s="38">
        <v>4572.5</v>
      </c>
      <c r="H205" s="38">
        <v>-1.8</v>
      </c>
      <c r="I205" s="38">
        <v>-0.5</v>
      </c>
      <c r="K205" s="42"/>
    </row>
    <row r="206" spans="1:11" ht="14.25" customHeight="1" x14ac:dyDescent="0.3">
      <c r="A206" s="37">
        <v>38808</v>
      </c>
      <c r="B206" s="38">
        <v>4790.5</v>
      </c>
      <c r="C206" s="38">
        <v>-5.2</v>
      </c>
      <c r="D206" s="38">
        <v>-262</v>
      </c>
      <c r="E206" s="38">
        <v>4620.3999999999996</v>
      </c>
      <c r="F206" s="38">
        <v>-0.9</v>
      </c>
      <c r="G206" s="38">
        <v>4655.3999999999996</v>
      </c>
      <c r="H206" s="38">
        <v>-0.8</v>
      </c>
      <c r="I206" s="38">
        <v>34.9</v>
      </c>
      <c r="K206" s="42"/>
    </row>
    <row r="207" spans="1:11" ht="14.25" customHeight="1" x14ac:dyDescent="0.3">
      <c r="A207" s="37">
        <v>38777</v>
      </c>
      <c r="B207" s="38">
        <v>4977.3999999999996</v>
      </c>
      <c r="C207" s="38">
        <v>-5.5</v>
      </c>
      <c r="D207" s="38">
        <v>-288.7</v>
      </c>
      <c r="E207" s="38">
        <v>4661.6000000000004</v>
      </c>
      <c r="F207" s="38">
        <v>-0.8</v>
      </c>
      <c r="G207" s="38">
        <v>4694.2</v>
      </c>
      <c r="H207" s="38">
        <v>-0.7</v>
      </c>
      <c r="I207" s="38">
        <v>32.5</v>
      </c>
      <c r="K207" s="40">
        <f>AVERAGE(G207:G209)/AVERAGE(G210:G212)-1</f>
        <v>1.3914265635981415E-3</v>
      </c>
    </row>
    <row r="208" spans="1:11" ht="14.25" customHeight="1" x14ac:dyDescent="0.3">
      <c r="A208" s="37">
        <v>38749</v>
      </c>
      <c r="B208" s="38">
        <v>5047.7</v>
      </c>
      <c r="C208" s="38">
        <v>-4.5</v>
      </c>
      <c r="D208" s="38">
        <v>-240.6</v>
      </c>
      <c r="E208" s="38">
        <v>4697.6000000000004</v>
      </c>
      <c r="F208" s="38">
        <v>-0.7</v>
      </c>
      <c r="G208" s="38">
        <v>4725.2</v>
      </c>
      <c r="H208" s="38">
        <v>-2.2000000000000002</v>
      </c>
      <c r="I208" s="38">
        <v>27.6</v>
      </c>
      <c r="K208" s="42"/>
    </row>
    <row r="209" spans="1:11" ht="14.25" customHeight="1" x14ac:dyDescent="0.3">
      <c r="A209" s="37">
        <v>38718</v>
      </c>
      <c r="B209" s="38">
        <v>5010.5</v>
      </c>
      <c r="C209" s="38">
        <v>-1.5</v>
      </c>
      <c r="D209" s="38">
        <v>-76.400000000000006</v>
      </c>
      <c r="E209" s="38">
        <v>4728.8999999999996</v>
      </c>
      <c r="F209" s="38">
        <v>-0.6</v>
      </c>
      <c r="G209" s="38">
        <v>4830.3999999999996</v>
      </c>
      <c r="H209" s="38">
        <v>3.3</v>
      </c>
      <c r="I209" s="38">
        <v>101.5</v>
      </c>
      <c r="K209" s="42"/>
    </row>
    <row r="210" spans="1:11" ht="14.25" customHeight="1" x14ac:dyDescent="0.3">
      <c r="A210" s="37">
        <v>38687</v>
      </c>
      <c r="B210" s="38">
        <v>4604.8999999999996</v>
      </c>
      <c r="C210" s="38">
        <v>3.1</v>
      </c>
      <c r="D210" s="38">
        <v>140.5</v>
      </c>
      <c r="E210" s="38">
        <v>4758.3999999999996</v>
      </c>
      <c r="F210" s="38">
        <v>-0.6</v>
      </c>
      <c r="G210" s="38">
        <v>4678.1000000000004</v>
      </c>
      <c r="H210" s="38">
        <v>-1.8</v>
      </c>
      <c r="I210" s="38">
        <v>-80.3</v>
      </c>
      <c r="K210" s="40">
        <f>AVERAGE(G210:G212)/AVERAGE(G213:G215)-1</f>
        <v>-2.1878844950956489E-2</v>
      </c>
    </row>
    <row r="211" spans="1:11" ht="14.25" customHeight="1" x14ac:dyDescent="0.3">
      <c r="A211" s="37">
        <v>38657</v>
      </c>
      <c r="B211" s="38">
        <v>4531.3</v>
      </c>
      <c r="C211" s="38">
        <v>6.4</v>
      </c>
      <c r="D211" s="38">
        <v>273.8</v>
      </c>
      <c r="E211" s="38">
        <v>4787</v>
      </c>
      <c r="F211" s="38">
        <v>-0.5</v>
      </c>
      <c r="G211" s="38">
        <v>4762</v>
      </c>
      <c r="H211" s="38">
        <v>-0.6</v>
      </c>
      <c r="I211" s="38">
        <v>-25</v>
      </c>
      <c r="K211" s="42"/>
    </row>
    <row r="212" spans="1:11" ht="14.25" customHeight="1" x14ac:dyDescent="0.3">
      <c r="A212" s="37">
        <v>38626</v>
      </c>
      <c r="B212" s="38">
        <v>4555.1000000000004</v>
      </c>
      <c r="C212" s="38">
        <v>8.3000000000000007</v>
      </c>
      <c r="D212" s="38">
        <v>348.3</v>
      </c>
      <c r="E212" s="38">
        <v>4813.5</v>
      </c>
      <c r="F212" s="38">
        <v>-0.5</v>
      </c>
      <c r="G212" s="38">
        <v>4789.8999999999996</v>
      </c>
      <c r="H212" s="38">
        <v>-0.4</v>
      </c>
      <c r="I212" s="38">
        <v>-23.6</v>
      </c>
      <c r="K212" s="42"/>
    </row>
    <row r="213" spans="1:11" ht="14.25" customHeight="1" x14ac:dyDescent="0.3">
      <c r="A213" s="37">
        <v>38596</v>
      </c>
      <c r="B213" s="38">
        <v>4646.5</v>
      </c>
      <c r="C213" s="38">
        <v>9.1999999999999993</v>
      </c>
      <c r="D213" s="38">
        <v>389.6</v>
      </c>
      <c r="E213" s="38">
        <v>4839</v>
      </c>
      <c r="F213" s="38">
        <v>-0.5</v>
      </c>
      <c r="G213" s="38">
        <v>4809.7</v>
      </c>
      <c r="H213" s="38">
        <v>-0.9</v>
      </c>
      <c r="I213" s="38">
        <v>-29.3</v>
      </c>
      <c r="K213" s="40">
        <f>AVERAGE(G213:G215)/AVERAGE(G216:G218)-1</f>
        <v>-1.3714696351334821E-2</v>
      </c>
    </row>
    <row r="214" spans="1:11" ht="14.25" customHeight="1" x14ac:dyDescent="0.3">
      <c r="A214" s="37">
        <v>38565</v>
      </c>
      <c r="B214" s="38">
        <v>4797.6000000000004</v>
      </c>
      <c r="C214" s="38">
        <v>10.4</v>
      </c>
      <c r="D214" s="38">
        <v>450.8</v>
      </c>
      <c r="E214" s="38">
        <v>4861.8999999999996</v>
      </c>
      <c r="F214" s="38">
        <v>-0.4</v>
      </c>
      <c r="G214" s="38">
        <v>4852.3999999999996</v>
      </c>
      <c r="H214" s="38">
        <v>-0.7</v>
      </c>
      <c r="I214" s="38">
        <v>-9.5</v>
      </c>
      <c r="K214" s="42"/>
    </row>
    <row r="215" spans="1:11" ht="14.25" customHeight="1" x14ac:dyDescent="0.3">
      <c r="A215" s="37">
        <v>38534</v>
      </c>
      <c r="B215" s="38">
        <v>4836.7</v>
      </c>
      <c r="C215" s="38">
        <v>10.9</v>
      </c>
      <c r="D215" s="38">
        <v>476.5</v>
      </c>
      <c r="E215" s="38">
        <v>4881.8</v>
      </c>
      <c r="F215" s="38">
        <v>-0.3</v>
      </c>
      <c r="G215" s="38">
        <v>4886.2</v>
      </c>
      <c r="H215" s="38">
        <v>-0.4</v>
      </c>
      <c r="I215" s="38">
        <v>4.4000000000000004</v>
      </c>
      <c r="K215" s="42"/>
    </row>
    <row r="216" spans="1:11" ht="14.25" customHeight="1" x14ac:dyDescent="0.3">
      <c r="A216" s="37">
        <v>38504</v>
      </c>
      <c r="B216" s="38">
        <v>4780.6000000000004</v>
      </c>
      <c r="C216" s="38">
        <v>12.9</v>
      </c>
      <c r="D216" s="38">
        <v>547</v>
      </c>
      <c r="E216" s="38">
        <v>4897.7</v>
      </c>
      <c r="F216" s="38">
        <v>-0.2</v>
      </c>
      <c r="G216" s="38">
        <v>4905.5</v>
      </c>
      <c r="H216" s="38">
        <v>-0.4</v>
      </c>
      <c r="I216" s="38">
        <v>7.8</v>
      </c>
      <c r="K216" s="40">
        <f>AVERAGE(G216:G218)/AVERAGE(G219:G221)-1</f>
        <v>-4.0040783529935453E-3</v>
      </c>
    </row>
    <row r="217" spans="1:11" ht="14.25" customHeight="1" x14ac:dyDescent="0.3">
      <c r="A217" s="37">
        <v>38473</v>
      </c>
      <c r="B217" s="38">
        <v>4884.2</v>
      </c>
      <c r="C217" s="38">
        <v>13.8</v>
      </c>
      <c r="D217" s="38">
        <v>590.79999999999995</v>
      </c>
      <c r="E217" s="38">
        <v>4909.5</v>
      </c>
      <c r="F217" s="38">
        <v>-0.2</v>
      </c>
      <c r="G217" s="38">
        <v>4923.7</v>
      </c>
      <c r="H217" s="38">
        <v>0</v>
      </c>
      <c r="I217" s="38">
        <v>14.2</v>
      </c>
      <c r="K217" s="45"/>
    </row>
    <row r="218" spans="1:11" ht="14.25" customHeight="1" x14ac:dyDescent="0.3">
      <c r="A218" s="37">
        <v>38443</v>
      </c>
      <c r="B218" s="38">
        <v>5052.3999999999996</v>
      </c>
      <c r="C218" s="38">
        <v>13.7</v>
      </c>
      <c r="D218" s="38">
        <v>608.79999999999995</v>
      </c>
      <c r="E218" s="38">
        <v>4918.3999999999996</v>
      </c>
      <c r="F218" s="38">
        <v>-0.1</v>
      </c>
      <c r="G218" s="38">
        <v>4921.3999999999996</v>
      </c>
      <c r="H218" s="38">
        <v>-0.9</v>
      </c>
      <c r="I218" s="38">
        <v>3</v>
      </c>
      <c r="K218" s="45"/>
    </row>
    <row r="219" spans="1:11" ht="14.25" customHeight="1" x14ac:dyDescent="0.3">
      <c r="A219" s="37">
        <v>38412</v>
      </c>
      <c r="B219" s="38">
        <v>5266.1</v>
      </c>
      <c r="C219" s="38">
        <v>15.8</v>
      </c>
      <c r="D219" s="38">
        <v>718.4</v>
      </c>
      <c r="E219" s="38">
        <v>4922.8</v>
      </c>
      <c r="F219" s="38">
        <v>0</v>
      </c>
      <c r="G219" s="38">
        <v>4966.7</v>
      </c>
      <c r="H219" s="38">
        <v>0.4</v>
      </c>
      <c r="I219" s="38">
        <v>43.8</v>
      </c>
      <c r="K219" s="40">
        <f>AVERAGE(G219:G221)/AVERAGE(G222:G224)-1</f>
        <v>0.10319937427837167</v>
      </c>
    </row>
    <row r="220" spans="1:11" ht="14.25" customHeight="1" x14ac:dyDescent="0.3">
      <c r="A220" s="37">
        <v>38384</v>
      </c>
      <c r="B220" s="38">
        <v>5288.2</v>
      </c>
      <c r="C220" s="38">
        <v>14.4</v>
      </c>
      <c r="D220" s="38">
        <v>665.6</v>
      </c>
      <c r="E220" s="38">
        <v>4920.3999999999996</v>
      </c>
      <c r="F220" s="38">
        <v>0.2</v>
      </c>
      <c r="G220" s="38">
        <v>4948.6000000000004</v>
      </c>
      <c r="H220" s="38">
        <v>1.1000000000000001</v>
      </c>
      <c r="I220" s="38">
        <v>28.2</v>
      </c>
      <c r="K220" s="42"/>
    </row>
    <row r="221" spans="1:11" ht="14.25" customHeight="1" x14ac:dyDescent="0.3">
      <c r="A221" s="37">
        <v>38353</v>
      </c>
      <c r="B221" s="38">
        <v>5086.8</v>
      </c>
      <c r="C221" s="38">
        <v>10.6</v>
      </c>
      <c r="D221" s="38">
        <v>489.2</v>
      </c>
      <c r="E221" s="38">
        <v>4912</v>
      </c>
      <c r="F221" s="38">
        <v>9.5</v>
      </c>
      <c r="G221" s="38">
        <v>4894.6000000000004</v>
      </c>
      <c r="H221" s="38">
        <v>8.6</v>
      </c>
      <c r="I221" s="38">
        <v>-17.399999999999999</v>
      </c>
      <c r="K221" s="42"/>
    </row>
    <row r="222" spans="1:11" ht="14.25" customHeight="1" x14ac:dyDescent="0.3">
      <c r="A222" s="37">
        <v>38322</v>
      </c>
      <c r="B222" s="154">
        <v>4464.3999999999996</v>
      </c>
      <c r="C222" s="154">
        <v>3.5</v>
      </c>
      <c r="D222" s="154">
        <v>149.4</v>
      </c>
      <c r="E222" s="154">
        <v>4487.8999999999996</v>
      </c>
      <c r="F222" s="154">
        <v>0.4</v>
      </c>
      <c r="G222" s="154">
        <v>4505.1000000000004</v>
      </c>
      <c r="H222" s="38">
        <v>0.7</v>
      </c>
      <c r="I222" s="154">
        <v>17.2</v>
      </c>
      <c r="K222" s="40">
        <f>AVERAGE(G222:G224)/AVERAGE(G225:G227)-1</f>
        <v>1.4157179442627177E-2</v>
      </c>
    </row>
    <row r="223" spans="1:11" ht="14.25" customHeight="1" x14ac:dyDescent="0.3">
      <c r="A223" s="37">
        <v>38292</v>
      </c>
      <c r="B223" s="154">
        <v>4257.5</v>
      </c>
      <c r="C223" s="154">
        <v>1.8</v>
      </c>
      <c r="D223" s="154">
        <v>73.900000000000006</v>
      </c>
      <c r="E223" s="154">
        <v>4470.1000000000004</v>
      </c>
      <c r="F223" s="154">
        <v>0.5</v>
      </c>
      <c r="G223" s="154">
        <v>4472.1000000000004</v>
      </c>
      <c r="H223" s="38">
        <v>0.6</v>
      </c>
      <c r="I223" s="154">
        <v>2.1</v>
      </c>
      <c r="K223" s="42"/>
    </row>
    <row r="224" spans="1:11" ht="14.25" customHeight="1" x14ac:dyDescent="0.3">
      <c r="A224" s="37">
        <v>38261</v>
      </c>
      <c r="B224" s="154">
        <v>4206.8</v>
      </c>
      <c r="C224" s="154">
        <v>1.3</v>
      </c>
      <c r="D224" s="154">
        <v>55.6</v>
      </c>
      <c r="E224" s="154">
        <v>4449.7</v>
      </c>
      <c r="F224" s="154">
        <v>0.5</v>
      </c>
      <c r="G224" s="154">
        <v>4447.3</v>
      </c>
      <c r="H224" s="38">
        <v>0.3</v>
      </c>
      <c r="I224" s="154">
        <v>-2.4</v>
      </c>
      <c r="K224" s="42"/>
    </row>
    <row r="225" spans="1:11" ht="14.25" customHeight="1" x14ac:dyDescent="0.3">
      <c r="A225" s="37">
        <v>38231</v>
      </c>
      <c r="B225" s="154">
        <v>4256.8999999999996</v>
      </c>
      <c r="C225" s="154">
        <v>1.2</v>
      </c>
      <c r="D225" s="154">
        <v>49.1</v>
      </c>
      <c r="E225" s="154">
        <v>4428.7</v>
      </c>
      <c r="F225" s="154">
        <v>0.5</v>
      </c>
      <c r="G225" s="154">
        <v>4433.1000000000004</v>
      </c>
      <c r="H225" s="38">
        <v>0.5</v>
      </c>
      <c r="I225" s="154">
        <v>4.4000000000000004</v>
      </c>
      <c r="K225" s="40">
        <f>AVERAGE(G225:G227)/AVERAGE(G228:G230)-1</f>
        <v>1.5410932633742602E-2</v>
      </c>
    </row>
    <row r="226" spans="1:11" ht="14.25" customHeight="1" x14ac:dyDescent="0.3">
      <c r="A226" s="37">
        <v>38200</v>
      </c>
      <c r="B226" s="154">
        <v>4346.8</v>
      </c>
      <c r="C226" s="154">
        <v>0.7</v>
      </c>
      <c r="D226" s="154">
        <v>31.1</v>
      </c>
      <c r="E226" s="154">
        <v>4408.3</v>
      </c>
      <c r="F226" s="154">
        <v>0.4</v>
      </c>
      <c r="G226" s="154">
        <v>4410.2</v>
      </c>
      <c r="H226" s="38">
        <v>0.4</v>
      </c>
      <c r="I226" s="154">
        <v>1.9</v>
      </c>
      <c r="K226" s="42"/>
    </row>
    <row r="227" spans="1:11" ht="14.25" customHeight="1" x14ac:dyDescent="0.3">
      <c r="A227" s="37">
        <v>38169</v>
      </c>
      <c r="B227" s="154">
        <v>4360.2</v>
      </c>
      <c r="C227" s="154">
        <v>0.2</v>
      </c>
      <c r="D227" s="154">
        <v>7</v>
      </c>
      <c r="E227" s="154">
        <v>4389.3999999999996</v>
      </c>
      <c r="F227" s="154">
        <v>0.4</v>
      </c>
      <c r="G227" s="154">
        <v>4393.8</v>
      </c>
      <c r="H227" s="38">
        <v>0.7</v>
      </c>
      <c r="I227" s="154">
        <v>4.4000000000000004</v>
      </c>
      <c r="K227" s="42"/>
    </row>
    <row r="228" spans="1:11" ht="14.25" customHeight="1" x14ac:dyDescent="0.3">
      <c r="A228" s="37">
        <v>38139</v>
      </c>
      <c r="B228" s="154">
        <v>4233.7</v>
      </c>
      <c r="C228" s="154">
        <v>-0.6</v>
      </c>
      <c r="D228" s="154">
        <v>-25.1</v>
      </c>
      <c r="E228" s="154">
        <v>4373</v>
      </c>
      <c r="F228" s="154">
        <v>0.3</v>
      </c>
      <c r="G228" s="154">
        <v>4363.6000000000004</v>
      </c>
      <c r="H228" s="38">
        <v>0.5</v>
      </c>
      <c r="I228" s="154">
        <v>-9.5</v>
      </c>
      <c r="K228" s="40">
        <f>AVERAGE(G228:G230)/AVERAGE(G231:G233)-1</f>
        <v>7.3953865770257643E-3</v>
      </c>
    </row>
    <row r="229" spans="1:11" ht="14.25" customHeight="1" x14ac:dyDescent="0.3">
      <c r="A229" s="37">
        <v>38108</v>
      </c>
      <c r="B229" s="154">
        <v>4293.3999999999996</v>
      </c>
      <c r="C229" s="154">
        <v>-1.1000000000000001</v>
      </c>
      <c r="D229" s="154">
        <v>-49.8</v>
      </c>
      <c r="E229" s="154">
        <v>4360</v>
      </c>
      <c r="F229" s="154">
        <v>0.2</v>
      </c>
      <c r="G229" s="154">
        <v>4341.3999999999996</v>
      </c>
      <c r="H229" s="38">
        <v>0.2</v>
      </c>
      <c r="I229" s="154">
        <v>-18.600000000000001</v>
      </c>
      <c r="K229" s="42"/>
    </row>
    <row r="230" spans="1:11" ht="14.25" customHeight="1" x14ac:dyDescent="0.3">
      <c r="A230" s="37">
        <v>38078</v>
      </c>
      <c r="B230" s="154">
        <v>4443.7</v>
      </c>
      <c r="C230" s="154">
        <v>-1.2</v>
      </c>
      <c r="D230" s="154">
        <v>-53</v>
      </c>
      <c r="E230" s="154">
        <v>4351.3999999999996</v>
      </c>
      <c r="F230" s="154">
        <v>0.1</v>
      </c>
      <c r="G230" s="154">
        <v>4331.2</v>
      </c>
      <c r="H230" s="38">
        <v>0.8</v>
      </c>
      <c r="I230" s="154">
        <v>-20.100000000000001</v>
      </c>
      <c r="K230" s="42"/>
    </row>
    <row r="231" spans="1:11" ht="14.25" customHeight="1" x14ac:dyDescent="0.3">
      <c r="A231" s="37">
        <v>38047</v>
      </c>
      <c r="B231" s="154">
        <v>4547.7</v>
      </c>
      <c r="C231" s="154">
        <v>-1.3</v>
      </c>
      <c r="D231" s="154">
        <v>-61.9</v>
      </c>
      <c r="E231" s="154">
        <v>4346.5</v>
      </c>
      <c r="F231" s="154">
        <v>0</v>
      </c>
      <c r="G231" s="154">
        <v>4295.8999999999996</v>
      </c>
      <c r="H231" s="38">
        <v>0</v>
      </c>
      <c r="I231" s="154">
        <v>-50.5</v>
      </c>
      <c r="K231" s="40">
        <f>AVERAGE(G231:G233)/AVERAGE(G234:G236)-1</f>
        <v>-1.3057040658343344E-2</v>
      </c>
    </row>
    <row r="232" spans="1:11" ht="14.25" customHeight="1" x14ac:dyDescent="0.3">
      <c r="A232" s="37">
        <v>38018</v>
      </c>
      <c r="B232" s="154">
        <v>4622.7</v>
      </c>
      <c r="C232" s="154">
        <v>-1.8</v>
      </c>
      <c r="D232" s="154">
        <v>-84.2</v>
      </c>
      <c r="E232" s="154">
        <v>4345.5</v>
      </c>
      <c r="F232" s="154">
        <v>-0.1</v>
      </c>
      <c r="G232" s="154">
        <v>4296.6000000000004</v>
      </c>
      <c r="H232" s="38">
        <v>-1.2</v>
      </c>
      <c r="I232" s="154">
        <v>-48.9</v>
      </c>
      <c r="K232" s="45"/>
    </row>
    <row r="233" spans="1:11" ht="14.25" customHeight="1" x14ac:dyDescent="0.3">
      <c r="A233" s="37">
        <v>37987</v>
      </c>
      <c r="B233" s="154">
        <v>4597.6000000000004</v>
      </c>
      <c r="C233" s="154">
        <v>-0.6</v>
      </c>
      <c r="D233" s="154">
        <v>-26.2</v>
      </c>
      <c r="E233" s="154">
        <v>4349.3999999999996</v>
      </c>
      <c r="F233" s="154">
        <v>-0.1</v>
      </c>
      <c r="G233" s="154">
        <v>4348</v>
      </c>
      <c r="H233" s="38">
        <v>0</v>
      </c>
      <c r="I233" s="154">
        <v>-1.4</v>
      </c>
      <c r="K233" s="45"/>
    </row>
    <row r="234" spans="1:11" ht="14.25" customHeight="1" x14ac:dyDescent="0.3">
      <c r="A234" s="37">
        <v>37956</v>
      </c>
      <c r="B234" s="207">
        <v>4315.1000000000004</v>
      </c>
      <c r="C234" s="207">
        <v>2.1</v>
      </c>
      <c r="D234" s="207">
        <v>88.6</v>
      </c>
      <c r="E234" s="207">
        <v>4355.3</v>
      </c>
      <c r="F234" s="207">
        <v>-0.2</v>
      </c>
      <c r="G234" s="207">
        <v>4349.6000000000004</v>
      </c>
      <c r="H234" s="38">
        <v>-0.6</v>
      </c>
      <c r="I234" s="207">
        <v>-5.7</v>
      </c>
      <c r="K234" s="40">
        <f>AVERAGE(G234:G236)/AVERAGE(G237:G239)-1</f>
        <v>-4.3964888834890914E-3</v>
      </c>
    </row>
    <row r="235" spans="1:11" ht="14.25" customHeight="1" x14ac:dyDescent="0.3">
      <c r="A235" s="37">
        <v>37926</v>
      </c>
      <c r="B235" s="207">
        <v>4183.6000000000004</v>
      </c>
      <c r="C235" s="207">
        <v>3.9</v>
      </c>
      <c r="D235" s="207">
        <v>157</v>
      </c>
      <c r="E235" s="207">
        <v>4362.6000000000004</v>
      </c>
      <c r="F235" s="207">
        <v>-0.2</v>
      </c>
      <c r="G235" s="207">
        <v>4375.6000000000004</v>
      </c>
      <c r="H235" s="38">
        <v>-0.2</v>
      </c>
      <c r="I235" s="207">
        <v>13.1</v>
      </c>
      <c r="K235" s="42"/>
    </row>
    <row r="236" spans="1:11" ht="14.25" customHeight="1" x14ac:dyDescent="0.3">
      <c r="A236" s="37">
        <v>37895</v>
      </c>
      <c r="B236" s="207">
        <v>4151.3</v>
      </c>
      <c r="C236" s="207">
        <v>5.6</v>
      </c>
      <c r="D236" s="207">
        <v>220.5</v>
      </c>
      <c r="E236" s="207">
        <v>4371.8</v>
      </c>
      <c r="F236" s="207">
        <v>-0.2</v>
      </c>
      <c r="G236" s="207">
        <v>4386.5</v>
      </c>
      <c r="H236" s="38">
        <v>-0.1</v>
      </c>
      <c r="I236" s="207">
        <v>14.7</v>
      </c>
      <c r="K236" s="42"/>
    </row>
    <row r="237" spans="1:11" ht="14.25" customHeight="1" x14ac:dyDescent="0.3">
      <c r="A237" s="37">
        <v>37865</v>
      </c>
      <c r="B237" s="207">
        <v>4207.8</v>
      </c>
      <c r="C237" s="207">
        <v>6.7</v>
      </c>
      <c r="D237" s="207">
        <v>264.5</v>
      </c>
      <c r="E237" s="207">
        <v>4380.1000000000004</v>
      </c>
      <c r="F237" s="207">
        <v>-0.1</v>
      </c>
      <c r="G237" s="207">
        <v>4389.2</v>
      </c>
      <c r="H237" s="38">
        <v>-0.1</v>
      </c>
      <c r="I237" s="207">
        <v>9</v>
      </c>
      <c r="K237" s="40">
        <f>AVERAGE(G237:G239)/AVERAGE(G240:G242)-1</f>
        <v>-2.0384192778388766E-3</v>
      </c>
    </row>
    <row r="238" spans="1:11" ht="14.25" customHeight="1" x14ac:dyDescent="0.3">
      <c r="A238" s="37">
        <v>37834</v>
      </c>
      <c r="B238" s="207">
        <v>4315.7</v>
      </c>
      <c r="C238" s="207">
        <v>7.4</v>
      </c>
      <c r="D238" s="207">
        <v>296.10000000000002</v>
      </c>
      <c r="E238" s="207">
        <v>4386.5</v>
      </c>
      <c r="F238" s="207">
        <v>-0.1</v>
      </c>
      <c r="G238" s="207">
        <v>4391.3999999999996</v>
      </c>
      <c r="H238" s="38">
        <v>0.1</v>
      </c>
      <c r="I238" s="207">
        <v>4.9000000000000004</v>
      </c>
      <c r="K238" s="42"/>
    </row>
    <row r="239" spans="1:11" ht="14.25" customHeight="1" x14ac:dyDescent="0.3">
      <c r="A239" s="37">
        <v>37803</v>
      </c>
      <c r="B239" s="207">
        <v>4353.2</v>
      </c>
      <c r="C239" s="207">
        <v>7.5</v>
      </c>
      <c r="D239" s="207">
        <v>305.39999999999998</v>
      </c>
      <c r="E239" s="207">
        <v>4389.3999999999996</v>
      </c>
      <c r="F239" s="207">
        <v>0</v>
      </c>
      <c r="G239" s="207">
        <v>4389</v>
      </c>
      <c r="H239" s="38">
        <v>0.1</v>
      </c>
      <c r="I239" s="207">
        <v>-0.3</v>
      </c>
      <c r="K239" s="42"/>
    </row>
    <row r="240" spans="1:11" ht="14.25" customHeight="1" x14ac:dyDescent="0.3">
      <c r="A240" s="37">
        <v>37773</v>
      </c>
      <c r="B240" s="207">
        <v>4258.7</v>
      </c>
      <c r="C240" s="207">
        <v>7.7</v>
      </c>
      <c r="D240" s="207">
        <v>303.10000000000002</v>
      </c>
      <c r="E240" s="207">
        <v>4388.3</v>
      </c>
      <c r="F240" s="207">
        <v>0.1</v>
      </c>
      <c r="G240" s="207">
        <v>4385.1000000000004</v>
      </c>
      <c r="H240" s="38">
        <v>-0.4</v>
      </c>
      <c r="I240" s="207">
        <v>-3.2</v>
      </c>
      <c r="K240" s="40">
        <f>AVERAGE(G240:G242)/AVERAGE(G243:G245)-1</f>
        <v>8.8218880675172695E-3</v>
      </c>
    </row>
    <row r="241" spans="1:11" ht="14.25" customHeight="1" x14ac:dyDescent="0.3">
      <c r="A241" s="37">
        <v>37742</v>
      </c>
      <c r="B241" s="207">
        <v>4343.2</v>
      </c>
      <c r="C241" s="207">
        <v>10</v>
      </c>
      <c r="D241" s="207">
        <v>395.5</v>
      </c>
      <c r="E241" s="207">
        <v>4382.8999999999996</v>
      </c>
      <c r="F241" s="207">
        <v>0.3</v>
      </c>
      <c r="G241" s="207">
        <v>4402.3999999999996</v>
      </c>
      <c r="H241" s="38">
        <v>-0.2</v>
      </c>
      <c r="I241" s="207">
        <v>19.5</v>
      </c>
      <c r="K241" s="42"/>
    </row>
    <row r="242" spans="1:11" ht="14.25" customHeight="1" x14ac:dyDescent="0.3">
      <c r="A242" s="37">
        <v>37712</v>
      </c>
      <c r="B242" s="207">
        <v>4496.7</v>
      </c>
      <c r="C242" s="207">
        <v>11.7</v>
      </c>
      <c r="D242" s="207">
        <v>471.4</v>
      </c>
      <c r="E242" s="207">
        <v>4371.7</v>
      </c>
      <c r="F242" s="207">
        <v>0.4</v>
      </c>
      <c r="G242" s="207">
        <v>4409</v>
      </c>
      <c r="H242" s="38">
        <v>0.4</v>
      </c>
      <c r="I242" s="207">
        <v>37.299999999999997</v>
      </c>
      <c r="K242" s="42"/>
    </row>
    <row r="243" spans="1:11" ht="14.25" customHeight="1" x14ac:dyDescent="0.3">
      <c r="A243" s="37">
        <v>37681</v>
      </c>
      <c r="B243" s="207">
        <v>4609.6000000000004</v>
      </c>
      <c r="C243" s="207">
        <v>10.9</v>
      </c>
      <c r="D243" s="207">
        <v>452.6</v>
      </c>
      <c r="E243" s="207">
        <v>4354.1000000000004</v>
      </c>
      <c r="F243" s="207">
        <v>0.6</v>
      </c>
      <c r="G243" s="207">
        <v>4392</v>
      </c>
      <c r="H243" s="38">
        <v>0.5</v>
      </c>
      <c r="I243" s="207">
        <v>37.9</v>
      </c>
      <c r="K243" s="40"/>
    </row>
    <row r="244" spans="1:11" ht="14.25" customHeight="1" x14ac:dyDescent="0.3">
      <c r="A244" s="37">
        <v>37653</v>
      </c>
      <c r="B244" s="207">
        <v>4706.8999999999996</v>
      </c>
      <c r="C244" s="207">
        <v>9.5</v>
      </c>
      <c r="D244" s="207">
        <v>410.2</v>
      </c>
      <c r="E244" s="207">
        <v>4329.7</v>
      </c>
      <c r="F244" s="207">
        <v>0.7</v>
      </c>
      <c r="G244" s="207">
        <v>4370.3999999999996</v>
      </c>
      <c r="H244" s="38">
        <v>1.2</v>
      </c>
      <c r="I244" s="207">
        <v>40.700000000000003</v>
      </c>
      <c r="K244" s="42"/>
    </row>
    <row r="245" spans="1:11" ht="14.25" customHeight="1" x14ac:dyDescent="0.3">
      <c r="A245" s="37">
        <v>37622</v>
      </c>
      <c r="B245" s="207">
        <v>4623.8</v>
      </c>
      <c r="C245" s="207">
        <v>7.8</v>
      </c>
      <c r="D245" s="207">
        <v>333.3</v>
      </c>
      <c r="E245" s="207">
        <v>4298.8</v>
      </c>
      <c r="F245" s="207">
        <v>0.8</v>
      </c>
      <c r="G245" s="207">
        <v>4318.7</v>
      </c>
      <c r="H245" s="38">
        <v>1.6</v>
      </c>
      <c r="I245" s="207">
        <v>19.8</v>
      </c>
      <c r="K245" s="42"/>
    </row>
    <row r="246" spans="1:11" ht="14.25" customHeight="1" x14ac:dyDescent="0.3">
      <c r="A246" s="37"/>
      <c r="K246" s="40"/>
    </row>
    <row r="247" spans="1:11" ht="14.25" customHeight="1" x14ac:dyDescent="0.3">
      <c r="A247" s="37"/>
      <c r="K247" s="45"/>
    </row>
    <row r="248" spans="1:11" ht="14.25" customHeight="1" x14ac:dyDescent="0.3">
      <c r="A248" s="37"/>
      <c r="K248" s="45"/>
    </row>
    <row r="249" spans="1:11" ht="14.25" customHeight="1" x14ac:dyDescent="0.3">
      <c r="A249" s="37"/>
      <c r="K249" s="40"/>
    </row>
    <row r="250" spans="1:11" ht="14.25" customHeight="1" x14ac:dyDescent="0.3">
      <c r="A250" s="37"/>
      <c r="K250" s="42"/>
    </row>
    <row r="251" spans="1:11" ht="14.25" customHeight="1" x14ac:dyDescent="0.3">
      <c r="A251" s="37"/>
      <c r="K251" s="42"/>
    </row>
    <row r="252" spans="1:11" ht="14.25" customHeight="1" x14ac:dyDescent="0.3">
      <c r="A252" s="37"/>
      <c r="K252" s="40"/>
    </row>
    <row r="253" spans="1:11" ht="14.25" customHeight="1" x14ac:dyDescent="0.3">
      <c r="A253" s="37"/>
      <c r="K253" s="42"/>
    </row>
    <row r="254" spans="1:11" ht="14.25" customHeight="1" x14ac:dyDescent="0.3">
      <c r="A254" s="37"/>
      <c r="K254" s="42"/>
    </row>
    <row r="255" spans="1:11" ht="14.25" customHeight="1" x14ac:dyDescent="0.3">
      <c r="A255" s="37"/>
      <c r="K255" s="40"/>
    </row>
    <row r="256" spans="1:11" ht="14.25" customHeight="1" x14ac:dyDescent="0.3">
      <c r="A256" s="37"/>
      <c r="K256" s="42"/>
    </row>
    <row r="257" spans="1:11" ht="14.25" customHeight="1" x14ac:dyDescent="0.3">
      <c r="A257" s="37"/>
      <c r="K257" s="42"/>
    </row>
    <row r="258" spans="1:11" ht="14.25" customHeight="1" x14ac:dyDescent="0.3">
      <c r="A258" s="37"/>
      <c r="K258" s="40"/>
    </row>
    <row r="259" spans="1:11" ht="14.25" customHeight="1" x14ac:dyDescent="0.3">
      <c r="A259" s="37"/>
      <c r="K259" s="42"/>
    </row>
    <row r="260" spans="1:11" ht="14.25" customHeight="1" x14ac:dyDescent="0.3">
      <c r="A260" s="37"/>
      <c r="K260" s="42"/>
    </row>
    <row r="261" spans="1:11" ht="14.25" customHeight="1" x14ac:dyDescent="0.3">
      <c r="A261" s="37"/>
      <c r="K261" s="40"/>
    </row>
    <row r="262" spans="1:11" ht="14.25" customHeight="1" x14ac:dyDescent="0.3">
      <c r="A262" s="37"/>
      <c r="K262" s="45"/>
    </row>
    <row r="263" spans="1:11" ht="14.25" customHeight="1" x14ac:dyDescent="0.3">
      <c r="A263" s="37"/>
      <c r="K263" s="45"/>
    </row>
    <row r="264" spans="1:11" ht="14.25" customHeight="1" x14ac:dyDescent="0.3">
      <c r="A264" s="37"/>
      <c r="K264" s="40"/>
    </row>
    <row r="265" spans="1:11" ht="14.25" customHeight="1" x14ac:dyDescent="0.3">
      <c r="A265" s="37"/>
      <c r="K265" s="42"/>
    </row>
    <row r="266" spans="1:11" ht="14.25" customHeight="1" x14ac:dyDescent="0.3">
      <c r="A266" s="37"/>
      <c r="K266" s="42"/>
    </row>
    <row r="267" spans="1:11" ht="14.25" customHeight="1" x14ac:dyDescent="0.3">
      <c r="A267" s="37"/>
      <c r="K267" s="40"/>
    </row>
    <row r="268" spans="1:11" ht="14.25" customHeight="1" x14ac:dyDescent="0.3">
      <c r="A268" s="37"/>
      <c r="K268" s="42"/>
    </row>
    <row r="269" spans="1:11" ht="14.25" customHeight="1" x14ac:dyDescent="0.3">
      <c r="A269" s="37"/>
      <c r="K269" s="42"/>
    </row>
    <row r="270" spans="1:11" ht="14.25" customHeight="1" x14ac:dyDescent="0.3">
      <c r="A270" s="37"/>
      <c r="K270" s="40"/>
    </row>
    <row r="271" spans="1:11" ht="14.25" customHeight="1" x14ac:dyDescent="0.3">
      <c r="A271" s="37"/>
      <c r="K271" s="42"/>
    </row>
    <row r="272" spans="1:11" ht="14.25" customHeight="1" x14ac:dyDescent="0.3">
      <c r="A272" s="37"/>
      <c r="K272" s="42"/>
    </row>
    <row r="273" spans="1:11" ht="14.25" customHeight="1" x14ac:dyDescent="0.3">
      <c r="A273" s="37"/>
      <c r="K273" s="40"/>
    </row>
    <row r="274" spans="1:11" ht="14.25" customHeight="1" x14ac:dyDescent="0.3">
      <c r="A274" s="37"/>
      <c r="K274" s="42"/>
    </row>
    <row r="275" spans="1:11" ht="14.25" customHeight="1" x14ac:dyDescent="0.3">
      <c r="A275" s="37"/>
      <c r="K275" s="42"/>
    </row>
    <row r="276" spans="1:11" ht="14.25" customHeight="1" x14ac:dyDescent="0.3">
      <c r="A276" s="37"/>
      <c r="K276" s="40"/>
    </row>
    <row r="277" spans="1:11" ht="14.25" customHeight="1" x14ac:dyDescent="0.3">
      <c r="A277" s="37"/>
    </row>
    <row r="278" spans="1:11" ht="14.25" customHeight="1" x14ac:dyDescent="0.3">
      <c r="A278" s="37"/>
    </row>
    <row r="279" spans="1:11" ht="14.25" customHeight="1" x14ac:dyDescent="0.3">
      <c r="A279" s="37"/>
    </row>
    <row r="280" spans="1:11" ht="14.25" customHeight="1" x14ac:dyDescent="0.3">
      <c r="A280" s="37"/>
    </row>
    <row r="281" spans="1:11" ht="14.25" customHeight="1" x14ac:dyDescent="0.3">
      <c r="A281" s="37"/>
    </row>
  </sheetData>
  <mergeCells count="5">
    <mergeCell ref="E4:F4"/>
    <mergeCell ref="G4:H4"/>
    <mergeCell ref="B4:D4"/>
    <mergeCell ref="Q1:S1"/>
    <mergeCell ref="B2:F2"/>
  </mergeCells>
  <phoneticPr fontId="10" type="noConversion"/>
  <conditionalFormatting sqref="H102:H245 H7:H29">
    <cfRule type="cellIs" dxfId="20" priority="33" stopIfTrue="1" operator="lessThan">
      <formula>0</formula>
    </cfRule>
    <cfRule type="cellIs" dxfId="19" priority="34" stopIfTrue="1" operator="greaterThan">
      <formula>0</formula>
    </cfRule>
  </conditionalFormatting>
  <conditionalFormatting sqref="H31:H37">
    <cfRule type="cellIs" dxfId="18" priority="15" stopIfTrue="1" operator="lessThan">
      <formula>0</formula>
    </cfRule>
    <cfRule type="cellIs" dxfId="17" priority="16" stopIfTrue="1" operator="greaterThan">
      <formula>0</formula>
    </cfRule>
  </conditionalFormatting>
  <conditionalFormatting sqref="H38">
    <cfRule type="cellIs" dxfId="16" priority="7" stopIfTrue="1" operator="lessThan">
      <formula>0</formula>
    </cfRule>
    <cfRule type="cellIs" dxfId="15" priority="8" stopIfTrue="1" operator="greaterThan">
      <formula>0</formula>
    </cfRule>
  </conditionalFormatting>
  <conditionalFormatting sqref="H39">
    <cfRule type="cellIs" dxfId="14" priority="5" stopIfTrue="1" operator="lessThan">
      <formula>0</formula>
    </cfRule>
    <cfRule type="cellIs" dxfId="13" priority="6" stopIfTrue="1" operator="greaterThan">
      <formula>0</formula>
    </cfRule>
  </conditionalFormatting>
  <conditionalFormatting sqref="H40:H101">
    <cfRule type="cellIs" dxfId="12" priority="3" stopIfTrue="1" operator="lessThan">
      <formula>0</formula>
    </cfRule>
    <cfRule type="cellIs" dxfId="11" priority="4" stopIfTrue="1" operator="greaterThan">
      <formula>0</formula>
    </cfRule>
  </conditionalFormatting>
  <conditionalFormatting sqref="H30">
    <cfRule type="cellIs" dxfId="10" priority="1" stopIfTrue="1" operator="lessThan">
      <formula>0</formula>
    </cfRule>
    <cfRule type="cellIs" dxfId="9" priority="2" stopIfTrue="1" operator="greaterThan">
      <formula>0</formula>
    </cfRule>
  </conditionalFormatting>
  <hyperlinks>
    <hyperlink ref="A2" r:id="rId1" xr:uid="{00000000-0004-0000-1100-000000000000}"/>
    <hyperlink ref="Q1:R1" location="Übersicht!A1" display="zurück zur Überischt" xr:uid="{00000000-0004-0000-1100-000001000000}"/>
  </hyperlinks>
  <pageMargins left="0.78740157499999996" right="0.78740157499999996" top="0.984251969" bottom="0.984251969" header="0.4921259845" footer="0.4921259845"/>
  <pageSetup paperSize="9" orientation="portrait" horizontalDpi="1200" verticalDpi="1200" r:id="rId2"/>
  <headerFooter alignWithMargins="0"/>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3A0CC-74E9-4B03-9619-0BC381DDBD55}">
  <dimension ref="A1:T309"/>
  <sheetViews>
    <sheetView workbookViewId="0">
      <pane xSplit="1" ySplit="8" topLeftCell="B9" activePane="bottomRight" state="frozen"/>
      <selection pane="topRight" activeCell="H12" sqref="H12"/>
      <selection pane="bottomLeft" activeCell="H12" sqref="H12"/>
      <selection pane="bottomRight" activeCell="V37" sqref="V37"/>
    </sheetView>
  </sheetViews>
  <sheetFormatPr baseColWidth="10" defaultColWidth="11.44140625" defaultRowHeight="13.8" x14ac:dyDescent="0.3"/>
  <cols>
    <col min="1" max="1" width="11.44140625" style="30"/>
    <col min="2" max="2" width="7.5546875" style="30" bestFit="1" customWidth="1"/>
    <col min="3" max="3" width="5.88671875" style="30" bestFit="1" customWidth="1"/>
    <col min="4" max="4" width="3.44140625" style="30" bestFit="1" customWidth="1"/>
    <col min="5" max="5" width="10.33203125" style="30" bestFit="1" customWidth="1"/>
    <col min="6" max="6" width="7.5546875" style="30" bestFit="1" customWidth="1"/>
    <col min="7" max="7" width="5.88671875" style="30" bestFit="1" customWidth="1"/>
    <col min="8" max="8" width="4" style="30" bestFit="1" customWidth="1"/>
    <col min="9" max="9" width="7.5546875" style="30" bestFit="1" customWidth="1"/>
    <col min="10" max="10" width="5.88671875" style="30" bestFit="1" customWidth="1"/>
    <col min="11" max="11" width="3.6640625" style="30" bestFit="1" customWidth="1"/>
    <col min="12" max="12" width="7.5546875" style="30" bestFit="1" customWidth="1"/>
    <col min="13" max="13" width="5.88671875" style="30" bestFit="1" customWidth="1"/>
    <col min="14" max="14" width="3.6640625" style="30" bestFit="1" customWidth="1"/>
    <col min="15" max="15" width="6" style="30" customWidth="1"/>
    <col min="16" max="16" width="12.5546875" style="30" bestFit="1" customWidth="1"/>
    <col min="17" max="17" width="22.44140625" style="30" bestFit="1" customWidth="1"/>
    <col min="18" max="18" width="22.6640625" style="30" bestFit="1" customWidth="1"/>
    <col min="19" max="16384" width="11.44140625" style="30"/>
  </cols>
  <sheetData>
    <row r="1" spans="1:20" ht="25.8" x14ac:dyDescent="0.5">
      <c r="A1" s="28" t="s">
        <v>718</v>
      </c>
      <c r="R1" s="552" t="s">
        <v>268</v>
      </c>
      <c r="S1" s="552"/>
      <c r="T1" s="552"/>
    </row>
    <row r="2" spans="1:20" x14ac:dyDescent="0.3">
      <c r="A2" s="32" t="s">
        <v>1199</v>
      </c>
    </row>
    <row r="4" spans="1:20" s="133" customFormat="1" x14ac:dyDescent="0.3">
      <c r="A4" s="586" t="s">
        <v>504</v>
      </c>
      <c r="B4" s="586" t="s">
        <v>719</v>
      </c>
      <c r="C4" s="586"/>
      <c r="D4" s="586"/>
      <c r="E4" s="586"/>
      <c r="F4" s="586"/>
      <c r="G4" s="586"/>
      <c r="H4" s="586"/>
      <c r="I4" s="586"/>
      <c r="J4" s="586"/>
      <c r="K4" s="586"/>
      <c r="L4" s="586"/>
      <c r="M4" s="586"/>
      <c r="N4" s="586"/>
    </row>
    <row r="5" spans="1:20" s="133" customFormat="1" x14ac:dyDescent="0.3">
      <c r="A5" s="586"/>
      <c r="B5" s="443" t="s">
        <v>287</v>
      </c>
      <c r="C5" s="443"/>
      <c r="D5" s="443"/>
      <c r="E5" s="443"/>
      <c r="F5" s="586" t="s">
        <v>720</v>
      </c>
      <c r="G5" s="586"/>
      <c r="H5" s="586"/>
      <c r="I5" s="586" t="s">
        <v>721</v>
      </c>
      <c r="J5" s="586"/>
      <c r="K5" s="586"/>
      <c r="L5" s="588" t="s">
        <v>722</v>
      </c>
      <c r="M5" s="588"/>
      <c r="N5" s="588"/>
      <c r="P5" s="578" t="s">
        <v>287</v>
      </c>
      <c r="Q5" s="578"/>
      <c r="R5" s="578"/>
    </row>
    <row r="6" spans="1:20" s="133" customFormat="1" ht="20.399999999999999" x14ac:dyDescent="0.3">
      <c r="A6" s="586"/>
      <c r="B6" s="589" t="s">
        <v>287</v>
      </c>
      <c r="C6" s="589" t="s">
        <v>723</v>
      </c>
      <c r="D6" s="589"/>
      <c r="E6" s="420" t="s">
        <v>724</v>
      </c>
      <c r="F6" s="589" t="s">
        <v>287</v>
      </c>
      <c r="G6" s="589" t="s">
        <v>723</v>
      </c>
      <c r="H6" s="589"/>
      <c r="I6" s="589" t="s">
        <v>287</v>
      </c>
      <c r="J6" s="589" t="s">
        <v>723</v>
      </c>
      <c r="K6" s="589"/>
      <c r="L6" s="589" t="s">
        <v>287</v>
      </c>
      <c r="M6" s="589" t="s">
        <v>723</v>
      </c>
      <c r="N6" s="589"/>
      <c r="P6" s="134" t="s">
        <v>725</v>
      </c>
      <c r="Q6" s="134" t="s">
        <v>726</v>
      </c>
      <c r="R6" s="134" t="s">
        <v>727</v>
      </c>
    </row>
    <row r="7" spans="1:20" s="133" customFormat="1" x14ac:dyDescent="0.3">
      <c r="A7" s="586"/>
      <c r="B7" s="589"/>
      <c r="C7" s="420" t="s">
        <v>728</v>
      </c>
      <c r="D7" s="443" t="s">
        <v>729</v>
      </c>
      <c r="E7" s="443"/>
      <c r="F7" s="589"/>
      <c r="G7" s="420" t="s">
        <v>728</v>
      </c>
      <c r="H7" s="443" t="s">
        <v>729</v>
      </c>
      <c r="I7" s="589"/>
      <c r="J7" s="420" t="s">
        <v>728</v>
      </c>
      <c r="K7" s="443" t="s">
        <v>729</v>
      </c>
      <c r="L7" s="589"/>
      <c r="M7" s="420" t="s">
        <v>728</v>
      </c>
      <c r="N7" s="420" t="s">
        <v>729</v>
      </c>
      <c r="P7" s="134" t="s">
        <v>730</v>
      </c>
      <c r="Q7" s="134" t="s">
        <v>729</v>
      </c>
      <c r="R7" s="134"/>
    </row>
    <row r="8" spans="1:20" s="133" customFormat="1" x14ac:dyDescent="0.3">
      <c r="A8" s="587"/>
      <c r="B8" s="444">
        <v>1</v>
      </c>
      <c r="C8" s="444">
        <v>2</v>
      </c>
      <c r="D8" s="444">
        <v>3</v>
      </c>
      <c r="E8" s="444">
        <v>4</v>
      </c>
      <c r="F8" s="445">
        <v>5</v>
      </c>
      <c r="G8" s="444">
        <v>6</v>
      </c>
      <c r="H8" s="446">
        <v>7</v>
      </c>
      <c r="I8" s="444">
        <v>8</v>
      </c>
      <c r="J8" s="444">
        <v>9</v>
      </c>
      <c r="K8" s="444">
        <v>10</v>
      </c>
      <c r="L8" s="445">
        <v>11</v>
      </c>
      <c r="M8" s="444">
        <v>12</v>
      </c>
      <c r="N8" s="444">
        <v>13</v>
      </c>
    </row>
    <row r="9" spans="1:20" x14ac:dyDescent="0.3">
      <c r="A9" s="37">
        <v>44896</v>
      </c>
      <c r="B9" s="421"/>
      <c r="C9" s="422"/>
      <c r="D9" s="423"/>
      <c r="E9" s="424"/>
      <c r="F9" s="425"/>
      <c r="G9" s="422"/>
      <c r="H9" s="423"/>
      <c r="I9" s="421"/>
      <c r="J9" s="422"/>
      <c r="K9" s="426"/>
      <c r="L9" s="425"/>
      <c r="M9" s="422"/>
      <c r="N9" s="426"/>
      <c r="P9" s="427">
        <f>AVERAGE(B9:B20)/1000000</f>
        <v>2.3271905684795002</v>
      </c>
      <c r="Q9" s="428">
        <f>AVERAGE(E9:E20)</f>
        <v>5.083333333333333</v>
      </c>
      <c r="R9" s="429"/>
    </row>
    <row r="10" spans="1:20" x14ac:dyDescent="0.3">
      <c r="A10" s="37">
        <v>44866</v>
      </c>
      <c r="B10" s="421"/>
      <c r="C10" s="422"/>
      <c r="D10" s="423"/>
      <c r="E10" s="424"/>
      <c r="F10" s="425"/>
      <c r="G10" s="422"/>
      <c r="H10" s="423"/>
      <c r="I10" s="421"/>
      <c r="J10" s="422"/>
      <c r="K10" s="426"/>
      <c r="L10" s="425"/>
      <c r="M10" s="422"/>
      <c r="N10" s="426"/>
      <c r="P10" s="427"/>
      <c r="Q10" s="428"/>
      <c r="R10" s="429"/>
    </row>
    <row r="11" spans="1:20" x14ac:dyDescent="0.3">
      <c r="A11" s="37">
        <v>44835</v>
      </c>
      <c r="B11" s="421"/>
      <c r="C11" s="422"/>
      <c r="D11" s="423"/>
      <c r="E11" s="424"/>
      <c r="F11" s="425"/>
      <c r="G11" s="422"/>
      <c r="H11" s="423"/>
      <c r="I11" s="421"/>
      <c r="J11" s="422"/>
      <c r="K11" s="426"/>
      <c r="L11" s="425"/>
      <c r="M11" s="422"/>
      <c r="N11" s="426"/>
      <c r="P11" s="427"/>
      <c r="Q11" s="428"/>
      <c r="R11" s="429"/>
    </row>
    <row r="12" spans="1:20" x14ac:dyDescent="0.3">
      <c r="A12" s="37">
        <v>44805</v>
      </c>
      <c r="B12" s="421"/>
      <c r="C12" s="422"/>
      <c r="D12" s="423"/>
      <c r="E12" s="424"/>
      <c r="F12" s="425"/>
      <c r="G12" s="422"/>
      <c r="H12" s="423"/>
      <c r="I12" s="421"/>
      <c r="J12" s="422"/>
      <c r="K12" s="426"/>
      <c r="L12" s="425"/>
      <c r="M12" s="422"/>
      <c r="N12" s="426"/>
      <c r="P12" s="427"/>
      <c r="Q12" s="428"/>
      <c r="R12" s="429"/>
    </row>
    <row r="13" spans="1:20" x14ac:dyDescent="0.3">
      <c r="A13" s="37">
        <v>44774</v>
      </c>
      <c r="B13" s="421"/>
      <c r="C13" s="422"/>
      <c r="D13" s="423"/>
      <c r="E13" s="424"/>
      <c r="F13" s="425"/>
      <c r="G13" s="422"/>
      <c r="H13" s="423"/>
      <c r="I13" s="421"/>
      <c r="J13" s="422"/>
      <c r="K13" s="426"/>
      <c r="L13" s="425"/>
      <c r="M13" s="422"/>
      <c r="N13" s="426"/>
      <c r="P13" s="427"/>
      <c r="Q13" s="428"/>
      <c r="R13" s="429"/>
    </row>
    <row r="14" spans="1:20" x14ac:dyDescent="0.3">
      <c r="A14" s="37">
        <v>44743</v>
      </c>
      <c r="B14" s="421"/>
      <c r="C14" s="422"/>
      <c r="D14" s="423"/>
      <c r="E14" s="424"/>
      <c r="F14" s="425"/>
      <c r="G14" s="422"/>
      <c r="H14" s="423"/>
      <c r="I14" s="421"/>
      <c r="J14" s="422"/>
      <c r="K14" s="426"/>
      <c r="L14" s="425"/>
      <c r="M14" s="422"/>
      <c r="N14" s="426"/>
      <c r="P14" s="427"/>
      <c r="Q14" s="428"/>
      <c r="R14" s="429"/>
    </row>
    <row r="15" spans="1:20" x14ac:dyDescent="0.3">
      <c r="A15" s="37">
        <v>44713</v>
      </c>
      <c r="B15" s="421">
        <v>2416581.255804</v>
      </c>
      <c r="C15" s="422">
        <v>132780.50215099985</v>
      </c>
      <c r="D15" s="423">
        <v>5.8140142890580053</v>
      </c>
      <c r="E15" s="424">
        <v>5.3</v>
      </c>
      <c r="F15" s="425">
        <v>1302569.3790970002</v>
      </c>
      <c r="G15" s="422">
        <v>34666.68021300016</v>
      </c>
      <c r="H15" s="423">
        <v>2.7341751258604901</v>
      </c>
      <c r="I15" s="421">
        <v>1114011.876707</v>
      </c>
      <c r="J15" s="422">
        <v>98113.821938000037</v>
      </c>
      <c r="K15" s="426">
        <v>9.6578413038018525</v>
      </c>
      <c r="L15" s="425">
        <v>203825.43382000001</v>
      </c>
      <c r="M15" s="422">
        <v>17063.707693000004</v>
      </c>
      <c r="N15" s="426">
        <v>9.136619181489305</v>
      </c>
      <c r="P15" s="427"/>
      <c r="Q15" s="428"/>
      <c r="R15" s="429"/>
    </row>
    <row r="16" spans="1:20" x14ac:dyDescent="0.3">
      <c r="A16" s="37">
        <v>44682</v>
      </c>
      <c r="B16" s="421">
        <v>2284649.867844</v>
      </c>
      <c r="C16" s="422">
        <v>-4430.3637259998359</v>
      </c>
      <c r="D16" s="423">
        <v>-0.19354340074664858</v>
      </c>
      <c r="E16" s="424">
        <v>5</v>
      </c>
      <c r="F16" s="425">
        <v>1268481.4498910001</v>
      </c>
      <c r="G16" s="422">
        <v>-1948.4874549999367</v>
      </c>
      <c r="H16" s="423">
        <v>-0.15337228742188155</v>
      </c>
      <c r="I16" s="421">
        <v>1016168.4179530001</v>
      </c>
      <c r="J16" s="422">
        <v>-2481.8762709998991</v>
      </c>
      <c r="K16" s="426">
        <v>-0.24364360223255752</v>
      </c>
      <c r="L16" s="425">
        <v>186889.482441</v>
      </c>
      <c r="M16" s="422">
        <v>-496.68474799999967</v>
      </c>
      <c r="N16" s="426">
        <v>-0.26505945206672449</v>
      </c>
      <c r="P16" s="427"/>
      <c r="Q16" s="428"/>
      <c r="R16" s="429"/>
    </row>
    <row r="17" spans="1:18" x14ac:dyDescent="0.3">
      <c r="A17" s="37">
        <v>44652</v>
      </c>
      <c r="B17" s="421">
        <v>2289080.2315699998</v>
      </c>
      <c r="C17" s="422">
        <v>-13342.513371000066</v>
      </c>
      <c r="D17" s="423">
        <v>-0.57949885182106164</v>
      </c>
      <c r="E17" s="424">
        <v>5</v>
      </c>
      <c r="F17" s="425">
        <v>1270429.937346</v>
      </c>
      <c r="G17" s="422">
        <v>-4063.9815030000173</v>
      </c>
      <c r="H17" s="423">
        <v>-0.3188702152984938</v>
      </c>
      <c r="I17" s="421">
        <v>1018650.294224</v>
      </c>
      <c r="J17" s="422">
        <v>-9278.5318680000491</v>
      </c>
      <c r="K17" s="426">
        <v>-0.90264341581657492</v>
      </c>
      <c r="L17" s="425">
        <v>187386.167189</v>
      </c>
      <c r="M17" s="422">
        <v>-178.48453200000222</v>
      </c>
      <c r="N17" s="426">
        <v>-9.5158938724496794E-2</v>
      </c>
      <c r="P17" s="427"/>
      <c r="Q17" s="428"/>
      <c r="R17" s="429"/>
    </row>
    <row r="18" spans="1:18" x14ac:dyDescent="0.3">
      <c r="A18" s="37">
        <v>44621</v>
      </c>
      <c r="B18" s="421">
        <v>2302422.7449409999</v>
      </c>
      <c r="C18" s="422">
        <v>-17222.643024000339</v>
      </c>
      <c r="D18" s="423">
        <v>-0.74246878912425396</v>
      </c>
      <c r="E18" s="424">
        <v>5</v>
      </c>
      <c r="F18" s="425">
        <v>1274493.918849</v>
      </c>
      <c r="G18" s="422">
        <v>-8582.9385850001127</v>
      </c>
      <c r="H18" s="423">
        <v>-0.66893409660314196</v>
      </c>
      <c r="I18" s="421">
        <v>1027928.826092</v>
      </c>
      <c r="J18" s="422">
        <v>-8639.7044390001101</v>
      </c>
      <c r="K18" s="426">
        <v>-0.83349090624758526</v>
      </c>
      <c r="L18" s="425">
        <v>187564.651721</v>
      </c>
      <c r="M18" s="422">
        <v>-1799.4299849999952</v>
      </c>
      <c r="N18" s="426">
        <v>-0.95024883747157862</v>
      </c>
      <c r="P18" s="427"/>
      <c r="Q18" s="428"/>
      <c r="R18" s="429"/>
    </row>
    <row r="19" spans="1:18" x14ac:dyDescent="0.3">
      <c r="A19" s="37">
        <v>44593</v>
      </c>
      <c r="B19" s="421">
        <v>2319645.3879650002</v>
      </c>
      <c r="C19" s="422">
        <v>-31118.534787999466</v>
      </c>
      <c r="D19" s="423">
        <v>-1.3237626495286809</v>
      </c>
      <c r="E19" s="424">
        <v>5.0999999999999996</v>
      </c>
      <c r="F19" s="425">
        <v>1283076.8574340001</v>
      </c>
      <c r="G19" s="422">
        <v>-18035.324690999696</v>
      </c>
      <c r="H19" s="423">
        <v>-1.3861467857094443</v>
      </c>
      <c r="I19" s="421">
        <v>1036568.5305310001</v>
      </c>
      <c r="J19" s="422">
        <v>-13083.21009699977</v>
      </c>
      <c r="K19" s="426">
        <v>-1.2464334207812744</v>
      </c>
      <c r="L19" s="425">
        <v>189364.081706</v>
      </c>
      <c r="M19" s="422">
        <v>-4375.7494240000087</v>
      </c>
      <c r="N19" s="426">
        <v>-2.2585698555006317</v>
      </c>
      <c r="P19" s="427"/>
      <c r="Q19" s="428"/>
      <c r="R19" s="429">
        <f>B19-$B$44</f>
        <v>27014.991642000154</v>
      </c>
    </row>
    <row r="20" spans="1:18" x14ac:dyDescent="0.3">
      <c r="A20" s="37">
        <v>44562</v>
      </c>
      <c r="B20" s="421">
        <v>2350763.9227529997</v>
      </c>
      <c r="C20" s="422">
        <v>-45614.267226000316</v>
      </c>
      <c r="D20" s="423">
        <v>-1.9034669659716792</v>
      </c>
      <c r="E20" s="424">
        <v>5.0999999999999996</v>
      </c>
      <c r="F20" s="425">
        <v>1301112.1821249998</v>
      </c>
      <c r="G20" s="422">
        <v>-26235.770725000184</v>
      </c>
      <c r="H20" s="423">
        <v>-1.9765556325052787</v>
      </c>
      <c r="I20" s="421">
        <v>1049651.7406279999</v>
      </c>
      <c r="J20" s="422">
        <v>-19378.496501000132</v>
      </c>
      <c r="K20" s="426">
        <v>-1.812717342125256</v>
      </c>
      <c r="L20" s="425">
        <v>193739.83113000001</v>
      </c>
      <c r="M20" s="422">
        <v>-4317.2020680000132</v>
      </c>
      <c r="N20" s="426">
        <v>-2.1797772077520992</v>
      </c>
      <c r="P20" s="427"/>
      <c r="Q20" s="428"/>
      <c r="R20" s="429">
        <f t="shared" ref="R20" si="0">B20-$B$44</f>
        <v>58133.52642999962</v>
      </c>
    </row>
    <row r="21" spans="1:18" x14ac:dyDescent="0.3">
      <c r="A21" s="37">
        <v>44531</v>
      </c>
      <c r="B21" s="421">
        <v>2396378.189979</v>
      </c>
      <c r="C21" s="422">
        <v>-26290.555885000154</v>
      </c>
      <c r="D21" s="423">
        <v>-1.0851898729400626</v>
      </c>
      <c r="E21" s="424">
        <v>5.2</v>
      </c>
      <c r="F21" s="425">
        <v>1327347.95285</v>
      </c>
      <c r="G21" s="422">
        <v>-15539.193884999957</v>
      </c>
      <c r="H21" s="423">
        <v>-1.1571481581889322</v>
      </c>
      <c r="I21" s="421">
        <v>1069030.237129</v>
      </c>
      <c r="J21" s="422">
        <v>-10751.361999999965</v>
      </c>
      <c r="K21" s="426">
        <v>-0.99569783451324734</v>
      </c>
      <c r="L21" s="425">
        <v>198057.03319800002</v>
      </c>
      <c r="M21" s="422">
        <v>-3605.4162049999868</v>
      </c>
      <c r="N21" s="426">
        <v>-1.7878470759794072</v>
      </c>
      <c r="P21" s="427">
        <f>AVERAGE(B21:B32)/1000000</f>
        <v>2.6099011795237499</v>
      </c>
      <c r="Q21" s="428">
        <f>AVERAGE(E21:E32)</f>
        <v>5.6749999999999998</v>
      </c>
      <c r="R21" s="429">
        <f>B21-$B$44</f>
        <v>103747.79365599994</v>
      </c>
    </row>
    <row r="22" spans="1:18" x14ac:dyDescent="0.3">
      <c r="A22" s="37">
        <v>44501</v>
      </c>
      <c r="B22" s="421">
        <v>2422668.7458640002</v>
      </c>
      <c r="C22" s="422">
        <v>-34566.023168999702</v>
      </c>
      <c r="D22" s="423">
        <v>-1.4067041377003848</v>
      </c>
      <c r="E22" s="424">
        <v>5.3</v>
      </c>
      <c r="F22" s="425">
        <v>1342887.146735</v>
      </c>
      <c r="G22" s="422">
        <v>-19507.204776000232</v>
      </c>
      <c r="H22" s="423">
        <v>-1.4318324759909082</v>
      </c>
      <c r="I22" s="421">
        <v>1079781.599129</v>
      </c>
      <c r="J22" s="422">
        <v>-15058.818392999936</v>
      </c>
      <c r="K22" s="426">
        <v>-1.3754350087918035</v>
      </c>
      <c r="L22" s="425">
        <v>201662.44940300001</v>
      </c>
      <c r="M22" s="422">
        <v>-2329.5669469999848</v>
      </c>
      <c r="N22" s="426">
        <v>-1.1419892742287632</v>
      </c>
      <c r="P22" s="427"/>
      <c r="Q22" s="428"/>
      <c r="R22" s="429">
        <f>B22-$B$44</f>
        <v>130038.34954100009</v>
      </c>
    </row>
    <row r="23" spans="1:18" x14ac:dyDescent="0.3">
      <c r="A23" s="37">
        <v>44470</v>
      </c>
      <c r="B23" s="430">
        <v>2457234.7690329999</v>
      </c>
      <c r="C23" s="431">
        <v>-39751.804284000304</v>
      </c>
      <c r="D23" s="432">
        <v>-1.5919911107569136</v>
      </c>
      <c r="E23" s="433">
        <v>5.4</v>
      </c>
      <c r="F23" s="434">
        <v>1362394.3515110002</v>
      </c>
      <c r="G23" s="431">
        <v>-21468.231192999985</v>
      </c>
      <c r="H23" s="432">
        <v>-1.5513268052274458</v>
      </c>
      <c r="I23" s="430">
        <v>1094840.4175219999</v>
      </c>
      <c r="J23" s="431">
        <v>-18283.573091000086</v>
      </c>
      <c r="K23" s="435">
        <v>-1.6425459558131776</v>
      </c>
      <c r="L23" s="434">
        <v>203992.01634999999</v>
      </c>
      <c r="M23" s="431">
        <v>-3186.5886070000124</v>
      </c>
      <c r="N23" s="435">
        <v>-1.5380876841319546</v>
      </c>
      <c r="P23" s="427"/>
      <c r="Q23" s="428"/>
      <c r="R23" s="429">
        <f t="shared" ref="R23:R27" si="1">B23-$B$44</f>
        <v>164604.37270999979</v>
      </c>
    </row>
    <row r="24" spans="1:18" x14ac:dyDescent="0.3">
      <c r="A24" s="37">
        <v>44440</v>
      </c>
      <c r="B24" s="436">
        <v>2496986.5733170002</v>
      </c>
      <c r="C24" s="437">
        <v>-32610.2482219995</v>
      </c>
      <c r="D24" s="438">
        <v>-1.2891480549125418</v>
      </c>
      <c r="E24" s="439">
        <v>5.4</v>
      </c>
      <c r="F24" s="440">
        <v>1383862.5827040002</v>
      </c>
      <c r="G24" s="437">
        <v>-20926.779879999813</v>
      </c>
      <c r="H24" s="55">
        <v>-1.4896738569764394</v>
      </c>
      <c r="I24" s="436">
        <v>1113123.990613</v>
      </c>
      <c r="J24" s="437">
        <v>-11683.468342000153</v>
      </c>
      <c r="K24" s="441">
        <v>-1.038708291715513</v>
      </c>
      <c r="L24" s="440">
        <v>207178.604957</v>
      </c>
      <c r="M24" s="437">
        <v>-4906.3523539999733</v>
      </c>
      <c r="N24" s="441">
        <v>-2.3133900754711849</v>
      </c>
      <c r="P24" s="427"/>
      <c r="Q24" s="428"/>
      <c r="R24" s="429">
        <f t="shared" si="1"/>
        <v>204356.1769940001</v>
      </c>
    </row>
    <row r="25" spans="1:18" x14ac:dyDescent="0.3">
      <c r="A25" s="37">
        <v>44409</v>
      </c>
      <c r="B25" s="436">
        <v>2529596.8215389997</v>
      </c>
      <c r="C25" s="437">
        <v>-55109.707532000262</v>
      </c>
      <c r="D25" s="438">
        <v>-2.1321456386697757</v>
      </c>
      <c r="E25" s="439">
        <v>5.5</v>
      </c>
      <c r="F25" s="440">
        <v>1404789.362584</v>
      </c>
      <c r="G25" s="437">
        <v>-34705.976629000157</v>
      </c>
      <c r="H25" s="438">
        <v>-2.4109822160295833</v>
      </c>
      <c r="I25" s="436">
        <v>1124807.4589550002</v>
      </c>
      <c r="J25" s="437">
        <v>-20403.730902999872</v>
      </c>
      <c r="K25" s="441">
        <v>-1.7816566135308041</v>
      </c>
      <c r="L25" s="440">
        <v>212084.95731099998</v>
      </c>
      <c r="M25" s="437">
        <v>-687.66589900004328</v>
      </c>
      <c r="N25" s="441">
        <v>-0.3231928471931928</v>
      </c>
      <c r="P25" s="427"/>
      <c r="Q25" s="428"/>
      <c r="R25" s="429">
        <f t="shared" si="1"/>
        <v>236966.4252159996</v>
      </c>
    </row>
    <row r="26" spans="1:18" x14ac:dyDescent="0.3">
      <c r="A26" s="37">
        <v>44378</v>
      </c>
      <c r="B26" s="436">
        <v>2584706.5290709999</v>
      </c>
      <c r="C26" s="437">
        <v>-91641.25930700032</v>
      </c>
      <c r="D26" s="438">
        <v>-3.4241162417287883</v>
      </c>
      <c r="E26" s="439">
        <v>5.6</v>
      </c>
      <c r="F26" s="440">
        <v>1439495.3392130001</v>
      </c>
      <c r="G26" s="437">
        <v>-49476.278910999885</v>
      </c>
      <c r="H26" s="438">
        <v>-3.3228490260503776</v>
      </c>
      <c r="I26" s="436">
        <v>1145211.189858</v>
      </c>
      <c r="J26" s="437">
        <v>-42164.98039599997</v>
      </c>
      <c r="K26" s="441">
        <v>-3.551105492287264</v>
      </c>
      <c r="L26" s="440">
        <v>212772.62321000002</v>
      </c>
      <c r="M26" s="437">
        <v>-18827.139958999993</v>
      </c>
      <c r="N26" s="441">
        <v>-8.1291706439534188</v>
      </c>
      <c r="P26" s="427"/>
      <c r="Q26" s="428"/>
      <c r="R26" s="429">
        <f t="shared" si="1"/>
        <v>292076.13274799986</v>
      </c>
    </row>
    <row r="27" spans="1:18" x14ac:dyDescent="0.3">
      <c r="A27" s="37">
        <v>44348</v>
      </c>
      <c r="B27" s="436">
        <v>2676347.7883780003</v>
      </c>
      <c r="C27" s="437">
        <v>-44920.011827999726</v>
      </c>
      <c r="D27" s="438">
        <v>-1.6507016260802883</v>
      </c>
      <c r="E27" s="439">
        <v>5.8</v>
      </c>
      <c r="F27" s="440">
        <v>1488971.618124</v>
      </c>
      <c r="G27" s="437">
        <v>-26623.502424000064</v>
      </c>
      <c r="H27" s="438">
        <v>-1.7566368526162643</v>
      </c>
      <c r="I27" s="436">
        <v>1187376.170254</v>
      </c>
      <c r="J27" s="437">
        <v>-18296.509403999895</v>
      </c>
      <c r="K27" s="441">
        <v>-1.5175353736297539</v>
      </c>
      <c r="L27" s="440">
        <v>231599.76316900001</v>
      </c>
      <c r="M27" s="437">
        <v>-9590.9236889999884</v>
      </c>
      <c r="N27" s="441">
        <v>-3.9764900601848709</v>
      </c>
      <c r="P27" s="427"/>
      <c r="Q27" s="428"/>
      <c r="R27" s="429">
        <f t="shared" si="1"/>
        <v>383717.39205500018</v>
      </c>
    </row>
    <row r="28" spans="1:18" x14ac:dyDescent="0.3">
      <c r="A28" s="37">
        <v>44317</v>
      </c>
      <c r="B28" s="436">
        <v>2721267.800206</v>
      </c>
      <c r="C28" s="437">
        <v>-28762.747307999991</v>
      </c>
      <c r="D28" s="438">
        <v>-1.0459064658027608</v>
      </c>
      <c r="E28" s="439">
        <v>5.9</v>
      </c>
      <c r="F28" s="440">
        <v>1515595.1205480001</v>
      </c>
      <c r="G28" s="437">
        <v>-15937.589035000186</v>
      </c>
      <c r="H28" s="438">
        <v>-1.0406300130109274</v>
      </c>
      <c r="I28" s="436">
        <v>1205672.6796579999</v>
      </c>
      <c r="J28" s="437">
        <v>-12825.158273000037</v>
      </c>
      <c r="K28" s="441">
        <v>-1.0525384513424381</v>
      </c>
      <c r="L28" s="440">
        <v>241190.686858</v>
      </c>
      <c r="M28" s="437">
        <v>-5393.4334619999863</v>
      </c>
      <c r="N28" s="441">
        <v>-2.1872590396335165</v>
      </c>
      <c r="P28" s="427"/>
      <c r="Q28" s="428"/>
      <c r="R28" s="429">
        <f t="shared" ref="R28:R35" si="2">B28-$B$44</f>
        <v>428637.4038829999</v>
      </c>
    </row>
    <row r="29" spans="1:18" x14ac:dyDescent="0.3">
      <c r="A29" s="37">
        <v>44287</v>
      </c>
      <c r="B29" s="436">
        <v>2750030.547514</v>
      </c>
      <c r="C29" s="437">
        <v>-3814.6769560002722</v>
      </c>
      <c r="D29" s="438">
        <v>-0.13852183565379705</v>
      </c>
      <c r="E29" s="439">
        <v>6</v>
      </c>
      <c r="F29" s="440">
        <v>1531532.7095830003</v>
      </c>
      <c r="G29" s="437">
        <v>-4005.38869599998</v>
      </c>
      <c r="H29" s="438">
        <v>-0.2608459341053887</v>
      </c>
      <c r="I29" s="436">
        <v>1218497.8379309999</v>
      </c>
      <c r="J29" s="437">
        <v>190.71173999994062</v>
      </c>
      <c r="K29" s="441">
        <v>1.5653831115327629E-2</v>
      </c>
      <c r="L29" s="440">
        <v>246584.12031999999</v>
      </c>
      <c r="M29" s="437">
        <v>-5075.0832450000162</v>
      </c>
      <c r="N29" s="441">
        <v>-2.016649172017742</v>
      </c>
      <c r="P29" s="427"/>
      <c r="Q29" s="428"/>
      <c r="R29" s="429">
        <f t="shared" si="2"/>
        <v>457400.1511909999</v>
      </c>
    </row>
    <row r="30" spans="1:18" x14ac:dyDescent="0.3">
      <c r="A30" s="37">
        <v>44256</v>
      </c>
      <c r="B30" s="436">
        <v>2753845.2244700002</v>
      </c>
      <c r="C30" s="437">
        <v>-15407.313778999727</v>
      </c>
      <c r="D30" s="438">
        <v>-0.55637084614687327</v>
      </c>
      <c r="E30" s="439">
        <v>6</v>
      </c>
      <c r="F30" s="440">
        <v>1535538.0982790003</v>
      </c>
      <c r="G30" s="437">
        <v>-10245.942340999842</v>
      </c>
      <c r="H30" s="438">
        <v>-0.66283142222701996</v>
      </c>
      <c r="I30" s="436">
        <v>1218307.126191</v>
      </c>
      <c r="J30" s="437">
        <v>-5161.3714379998855</v>
      </c>
      <c r="K30" s="441">
        <v>-0.42186386065536452</v>
      </c>
      <c r="L30" s="440">
        <v>251659.203565</v>
      </c>
      <c r="M30" s="437">
        <v>-4465.7065650000004</v>
      </c>
      <c r="N30" s="441">
        <v>-1.7435658885086049</v>
      </c>
      <c r="P30" s="427"/>
      <c r="Q30" s="428"/>
      <c r="R30" s="429">
        <f t="shared" si="2"/>
        <v>461214.82814700017</v>
      </c>
    </row>
    <row r="31" spans="1:18" x14ac:dyDescent="0.3">
      <c r="A31" s="37">
        <v>44228</v>
      </c>
      <c r="B31" s="436">
        <v>2769252.538249</v>
      </c>
      <c r="C31" s="437">
        <v>8753.9115840001032</v>
      </c>
      <c r="D31" s="438">
        <v>0.31711341927294623</v>
      </c>
      <c r="E31" s="439">
        <v>6</v>
      </c>
      <c r="F31" s="440">
        <v>1545784.0406200001</v>
      </c>
      <c r="G31" s="437">
        <v>3235.2676520003006</v>
      </c>
      <c r="H31" s="438">
        <v>0.20973519338227214</v>
      </c>
      <c r="I31" s="436">
        <v>1223468.4976289999</v>
      </c>
      <c r="J31" s="437">
        <v>5518.6439319998026</v>
      </c>
      <c r="K31" s="441">
        <v>0.45310928978301951</v>
      </c>
      <c r="L31" s="440">
        <v>256124.91013</v>
      </c>
      <c r="M31" s="437">
        <v>-196.16475399999763</v>
      </c>
      <c r="N31" s="441">
        <v>-7.6530872105921632E-2</v>
      </c>
      <c r="P31" s="427"/>
      <c r="Q31" s="428"/>
      <c r="R31" s="429">
        <f t="shared" si="2"/>
        <v>476622.14192599989</v>
      </c>
    </row>
    <row r="32" spans="1:18" x14ac:dyDescent="0.3">
      <c r="A32" s="37">
        <v>44197</v>
      </c>
      <c r="B32" s="436">
        <v>2760498.6266649999</v>
      </c>
      <c r="C32" s="437">
        <v>-24981.758351000026</v>
      </c>
      <c r="D32" s="438">
        <v>-0.8968563729755552</v>
      </c>
      <c r="E32" s="439">
        <v>6</v>
      </c>
      <c r="F32" s="440">
        <v>1542548.7729679998</v>
      </c>
      <c r="G32" s="437">
        <v>-21069.821420000168</v>
      </c>
      <c r="H32" s="438">
        <v>-1.3475038922933051</v>
      </c>
      <c r="I32" s="436">
        <v>1217949.8536970001</v>
      </c>
      <c r="J32" s="437">
        <v>-3911.9369309998583</v>
      </c>
      <c r="K32" s="441">
        <v>-0.32016198239485344</v>
      </c>
      <c r="L32" s="440">
        <v>256321.074884</v>
      </c>
      <c r="M32" s="437">
        <v>-4075.1183660000097</v>
      </c>
      <c r="N32" s="441">
        <v>-1.5649684871113259</v>
      </c>
      <c r="P32" s="427"/>
      <c r="Q32" s="428"/>
      <c r="R32" s="429">
        <f t="shared" si="2"/>
        <v>467868.23034199979</v>
      </c>
    </row>
    <row r="33" spans="1:18" x14ac:dyDescent="0.3">
      <c r="A33" s="37">
        <v>44166</v>
      </c>
      <c r="B33" s="436">
        <v>2791275.5395139996</v>
      </c>
      <c r="C33" s="437">
        <v>-34321.133627000265</v>
      </c>
      <c r="D33" s="438">
        <v>-1.2146508365204183</v>
      </c>
      <c r="E33" s="439">
        <v>6.1</v>
      </c>
      <c r="F33" s="440">
        <v>1567450.9099849998</v>
      </c>
      <c r="G33" s="437">
        <v>-24752.961405999959</v>
      </c>
      <c r="H33" s="438">
        <v>-1.5546351727166061</v>
      </c>
      <c r="I33" s="436">
        <v>1223824.629529</v>
      </c>
      <c r="J33" s="437">
        <v>-9568.1722210000735</v>
      </c>
      <c r="K33" s="441">
        <v>-0.77576034231951629</v>
      </c>
      <c r="L33" s="440">
        <v>260983.57433900001</v>
      </c>
      <c r="M33" s="437">
        <v>-4077.1406159999606</v>
      </c>
      <c r="N33" s="441">
        <v>-1.5381912090187138</v>
      </c>
      <c r="P33" s="427">
        <f>AVERAGE(B33:B44)/1000000</f>
        <v>2.7021234945141663</v>
      </c>
      <c r="Q33" s="428">
        <f>AVERAGE(E33:E44)</f>
        <v>5.8999999999999995</v>
      </c>
      <c r="R33" s="429">
        <f t="shared" si="2"/>
        <v>498645.14319099952</v>
      </c>
    </row>
    <row r="34" spans="1:18" x14ac:dyDescent="0.3">
      <c r="A34" s="37">
        <v>44136</v>
      </c>
      <c r="B34" s="421">
        <v>2825596.6731409999</v>
      </c>
      <c r="C34" s="422">
        <v>-33976.239496000111</v>
      </c>
      <c r="D34" s="423">
        <v>-1.1881578310471681</v>
      </c>
      <c r="E34" s="424">
        <v>6.2</v>
      </c>
      <c r="F34" s="425">
        <v>1592203.8713909998</v>
      </c>
      <c r="G34" s="422">
        <v>-25137.804763000226</v>
      </c>
      <c r="H34" s="423">
        <v>-1.5542668029662925</v>
      </c>
      <c r="I34" s="421">
        <v>1233392.8017500001</v>
      </c>
      <c r="J34" s="422">
        <v>-8838.4347329998855</v>
      </c>
      <c r="K34" s="426">
        <v>-0.7114967385640073</v>
      </c>
      <c r="L34" s="425">
        <v>265060.71495499997</v>
      </c>
      <c r="M34" s="422">
        <v>-8716.271807000041</v>
      </c>
      <c r="N34" s="426">
        <v>-3.1837123748378735</v>
      </c>
      <c r="R34" s="429">
        <f t="shared" si="2"/>
        <v>532966.27681799978</v>
      </c>
    </row>
    <row r="35" spans="1:18" x14ac:dyDescent="0.3">
      <c r="A35" s="37">
        <v>44105</v>
      </c>
      <c r="B35" s="430">
        <v>2859572.912637</v>
      </c>
      <c r="C35" s="431">
        <v>-32945.533506000414</v>
      </c>
      <c r="D35" s="432">
        <v>-1.1389913018508595</v>
      </c>
      <c r="E35" s="433">
        <v>6.2</v>
      </c>
      <c r="F35" s="434">
        <v>1617341.676154</v>
      </c>
      <c r="G35" s="431">
        <v>-23032.892905000364</v>
      </c>
      <c r="H35" s="432">
        <v>-1.4041239933519067</v>
      </c>
      <c r="I35" s="430">
        <v>1242231.236483</v>
      </c>
      <c r="J35" s="431">
        <v>-9912.6406010000501</v>
      </c>
      <c r="K35" s="435">
        <v>-0.79165348187339823</v>
      </c>
      <c r="L35" s="434">
        <v>273776.98676200002</v>
      </c>
      <c r="M35" s="431">
        <v>-4533.8516139999847</v>
      </c>
      <c r="N35" s="435">
        <v>-1.6290603845886584</v>
      </c>
      <c r="R35" s="429">
        <f t="shared" si="2"/>
        <v>566942.51631399989</v>
      </c>
    </row>
    <row r="36" spans="1:18" x14ac:dyDescent="0.3">
      <c r="A36" s="37">
        <v>44075</v>
      </c>
      <c r="B36" s="436">
        <v>2892518.4461430004</v>
      </c>
      <c r="C36" s="437">
        <v>-12883.116593999788</v>
      </c>
      <c r="D36" s="438">
        <v>-0.44341948318715013</v>
      </c>
      <c r="E36" s="439">
        <v>6.3</v>
      </c>
      <c r="F36" s="440">
        <v>1640374.5690590004</v>
      </c>
      <c r="G36" s="437">
        <v>-8533.9350549997762</v>
      </c>
      <c r="H36" s="438">
        <v>-0.51755055139249662</v>
      </c>
      <c r="I36" s="436">
        <v>1252143.877084</v>
      </c>
      <c r="J36" s="437">
        <v>-4349.181539000012</v>
      </c>
      <c r="K36" s="441">
        <v>-0.3461365352679554</v>
      </c>
      <c r="L36" s="440">
        <v>278310.838376</v>
      </c>
      <c r="M36" s="437">
        <v>3497.9099230000284</v>
      </c>
      <c r="N36" s="441">
        <v>1.2728331023910544</v>
      </c>
      <c r="R36" s="429">
        <f>B36-$B$44</f>
        <v>599888.04982000031</v>
      </c>
    </row>
    <row r="37" spans="1:18" x14ac:dyDescent="0.3">
      <c r="A37" s="37">
        <v>44044</v>
      </c>
      <c r="B37" s="436">
        <v>2905401.5627370002</v>
      </c>
      <c r="C37" s="437">
        <v>-4638.5479539996013</v>
      </c>
      <c r="D37" s="438">
        <v>-0.15939807623126409</v>
      </c>
      <c r="E37" s="439">
        <v>6.3</v>
      </c>
      <c r="F37" s="440">
        <v>1648908.5041140001</v>
      </c>
      <c r="G37" s="437">
        <v>-2005.8205999997444</v>
      </c>
      <c r="H37" s="438">
        <v>-0.12149755865418561</v>
      </c>
      <c r="I37" s="436">
        <v>1256493.058623</v>
      </c>
      <c r="J37" s="437">
        <v>-2632.7273539998569</v>
      </c>
      <c r="K37" s="441">
        <v>-0.20909168752802815</v>
      </c>
      <c r="L37" s="440">
        <v>274812.92845299997</v>
      </c>
      <c r="M37" s="437">
        <v>8210.5719669999671</v>
      </c>
      <c r="N37" s="441">
        <v>3.0797071995990124</v>
      </c>
      <c r="R37" s="429">
        <f>B37-$B$44</f>
        <v>612771.16641400009</v>
      </c>
    </row>
    <row r="38" spans="1:18" x14ac:dyDescent="0.3">
      <c r="A38" s="37">
        <v>44013</v>
      </c>
      <c r="B38" s="436">
        <v>2910040.1106909998</v>
      </c>
      <c r="C38" s="437">
        <v>-17950.037137000356</v>
      </c>
      <c r="D38" s="438">
        <v>-0.6130497792253774</v>
      </c>
      <c r="E38" s="439">
        <v>6.3</v>
      </c>
      <c r="F38" s="440">
        <v>1650914.3247139999</v>
      </c>
      <c r="G38" s="437">
        <v>-5603.248681000201</v>
      </c>
      <c r="H38" s="438">
        <v>-0.33825470800870849</v>
      </c>
      <c r="I38" s="436">
        <v>1259125.7859769999</v>
      </c>
      <c r="J38" s="437">
        <v>-12346.788456000155</v>
      </c>
      <c r="K38" s="441">
        <v>-0.97106211366816753</v>
      </c>
      <c r="L38" s="440">
        <v>266602.356486</v>
      </c>
      <c r="M38" s="437">
        <v>-26772.905507999996</v>
      </c>
      <c r="N38" s="441">
        <v>-9.1258224452979082</v>
      </c>
      <c r="R38" s="429">
        <f>B38-$B$44</f>
        <v>617409.7143679997</v>
      </c>
    </row>
    <row r="39" spans="1:18" x14ac:dyDescent="0.3">
      <c r="A39" s="37">
        <v>43983</v>
      </c>
      <c r="B39" s="436">
        <v>2927990.1478280001</v>
      </c>
      <c r="C39" s="437">
        <v>72226.701527000405</v>
      </c>
      <c r="D39" s="438">
        <v>2.5291556140811968</v>
      </c>
      <c r="E39" s="439">
        <v>6.4</v>
      </c>
      <c r="F39" s="440">
        <v>1656517.5733950001</v>
      </c>
      <c r="G39" s="437">
        <v>44122.955332000274</v>
      </c>
      <c r="H39" s="438">
        <v>2.7364861453709151</v>
      </c>
      <c r="I39" s="436">
        <v>1271472.5744330001</v>
      </c>
      <c r="J39" s="437">
        <v>28103.746195000131</v>
      </c>
      <c r="K39" s="441">
        <v>2.2602903946712618</v>
      </c>
      <c r="L39" s="440">
        <v>293375.261994</v>
      </c>
      <c r="M39" s="437">
        <v>1494.2076559999841</v>
      </c>
      <c r="N39" s="441">
        <v>0.5119234817720244</v>
      </c>
      <c r="R39" s="429">
        <f t="shared" ref="R39:R42" si="3">B39-$B$44</f>
        <v>635359.75150500005</v>
      </c>
    </row>
    <row r="40" spans="1:18" x14ac:dyDescent="0.3">
      <c r="A40" s="37">
        <v>43952</v>
      </c>
      <c r="B40" s="436">
        <v>2855763.4463009997</v>
      </c>
      <c r="C40" s="437">
        <v>231859.11853299988</v>
      </c>
      <c r="D40" s="438">
        <v>8.8364166360527605</v>
      </c>
      <c r="E40" s="439">
        <v>6.2</v>
      </c>
      <c r="F40" s="440">
        <v>1612394.6180629998</v>
      </c>
      <c r="G40" s="437">
        <v>132254.82317099976</v>
      </c>
      <c r="H40" s="438">
        <v>8.9352927086626899</v>
      </c>
      <c r="I40" s="436">
        <v>1243368.8282379999</v>
      </c>
      <c r="J40" s="437">
        <v>99604.295361999888</v>
      </c>
      <c r="K40" s="441">
        <v>8.7084616194160631</v>
      </c>
      <c r="L40" s="440">
        <v>291881.05433800002</v>
      </c>
      <c r="M40" s="437">
        <v>34283.276286999986</v>
      </c>
      <c r="N40" s="441">
        <v>13.308840063136133</v>
      </c>
      <c r="R40" s="429">
        <f t="shared" si="3"/>
        <v>563133.04997799965</v>
      </c>
    </row>
    <row r="41" spans="1:18" x14ac:dyDescent="0.3">
      <c r="A41" s="37">
        <v>43922</v>
      </c>
      <c r="B41" s="436">
        <v>2623904.3277679998</v>
      </c>
      <c r="C41" s="437">
        <v>356130.50767499954</v>
      </c>
      <c r="D41" s="438">
        <v>15.703969439967993</v>
      </c>
      <c r="E41" s="439">
        <v>5.8</v>
      </c>
      <c r="F41" s="440">
        <v>1480139.794892</v>
      </c>
      <c r="G41" s="437">
        <v>203039.41388100013</v>
      </c>
      <c r="H41" s="438">
        <v>15.898469446878297</v>
      </c>
      <c r="I41" s="436">
        <v>1143764.532876</v>
      </c>
      <c r="J41" s="437">
        <v>153091.09379399999</v>
      </c>
      <c r="K41" s="441">
        <v>15.453234916226346</v>
      </c>
      <c r="L41" s="440">
        <v>257597.77805100003</v>
      </c>
      <c r="M41" s="437">
        <v>48740.245771000045</v>
      </c>
      <c r="N41" s="441">
        <v>23.336599469947565</v>
      </c>
      <c r="R41" s="429">
        <f t="shared" si="3"/>
        <v>331273.93144499976</v>
      </c>
    </row>
    <row r="42" spans="1:18" x14ac:dyDescent="0.3">
      <c r="A42" s="37">
        <v>43891</v>
      </c>
      <c r="B42" s="436">
        <v>2267773.8200930003</v>
      </c>
      <c r="C42" s="437">
        <v>-5240.7309009996243</v>
      </c>
      <c r="D42" s="438">
        <v>-0.23056301591680653</v>
      </c>
      <c r="E42" s="439">
        <v>5</v>
      </c>
      <c r="F42" s="440">
        <v>1277100.3810109999</v>
      </c>
      <c r="G42" s="437">
        <v>-419.35316100018099</v>
      </c>
      <c r="H42" s="438">
        <v>-3.2825572066170608E-2</v>
      </c>
      <c r="I42" s="436">
        <v>990673.43908200006</v>
      </c>
      <c r="J42" s="437">
        <v>-4821.3777400000254</v>
      </c>
      <c r="K42" s="441">
        <v>-0.48431972306914722</v>
      </c>
      <c r="L42" s="440">
        <v>208857.53227999998</v>
      </c>
      <c r="M42" s="437">
        <v>-100.26636300003156</v>
      </c>
      <c r="N42" s="441">
        <v>-4.7984025315721532E-2</v>
      </c>
      <c r="R42" s="429">
        <f t="shared" si="3"/>
        <v>-24856.576229999773</v>
      </c>
    </row>
    <row r="43" spans="1:18" x14ac:dyDescent="0.3">
      <c r="A43" s="37">
        <v>43862</v>
      </c>
      <c r="B43" s="436">
        <v>2273014.5509939999</v>
      </c>
      <c r="C43" s="437">
        <v>-19615.845329000149</v>
      </c>
      <c r="D43" s="438">
        <v>-0.85560434688734477</v>
      </c>
      <c r="E43" s="439">
        <v>5</v>
      </c>
      <c r="F43" s="440">
        <v>1277519.7341720001</v>
      </c>
      <c r="G43" s="437">
        <v>-10984.470369999995</v>
      </c>
      <c r="H43" s="438">
        <v>-0.85249782897716153</v>
      </c>
      <c r="I43" s="436">
        <v>995494.81682200008</v>
      </c>
      <c r="J43" s="437">
        <v>-8631.3749589999206</v>
      </c>
      <c r="K43" s="441">
        <v>-0.85959065998374284</v>
      </c>
      <c r="L43" s="440">
        <v>208957.79864300002</v>
      </c>
      <c r="M43" s="437">
        <v>-2187.9844929999963</v>
      </c>
      <c r="N43" s="441">
        <v>-1.0362435188159571</v>
      </c>
      <c r="R43" s="429">
        <f>B43-$B$44</f>
        <v>-19615.845329000149</v>
      </c>
    </row>
    <row r="44" spans="1:18" x14ac:dyDescent="0.3">
      <c r="A44" s="37">
        <v>43831</v>
      </c>
      <c r="B44" s="436">
        <v>2292630.3963230001</v>
      </c>
      <c r="C44" s="437">
        <v>2149.0719630001113</v>
      </c>
      <c r="D44" s="438">
        <v>9.3826216356538039E-2</v>
      </c>
      <c r="E44" s="439">
        <v>5</v>
      </c>
      <c r="F44" s="440">
        <v>1288504.2045420001</v>
      </c>
      <c r="G44" s="437">
        <v>2750.1465419998858</v>
      </c>
      <c r="H44" s="438">
        <v>0.21389367001320289</v>
      </c>
      <c r="I44" s="436">
        <v>1004126.191781</v>
      </c>
      <c r="J44" s="437">
        <v>-601.07457900000736</v>
      </c>
      <c r="K44" s="441">
        <v>-5.9824650840583304E-2</v>
      </c>
      <c r="L44" s="440">
        <v>211145.78313600001</v>
      </c>
      <c r="M44" s="437">
        <v>82.748809999990044</v>
      </c>
      <c r="N44" s="441">
        <v>3.9205733142346162E-2</v>
      </c>
    </row>
    <row r="45" spans="1:18" x14ac:dyDescent="0.3">
      <c r="A45" s="37">
        <v>43800</v>
      </c>
      <c r="B45" s="436">
        <v>2280139.6612229999</v>
      </c>
      <c r="C45" s="437">
        <v>7766.015185999684</v>
      </c>
      <c r="D45" s="438">
        <v>0.34175784424993427</v>
      </c>
      <c r="E45" s="439">
        <v>5</v>
      </c>
      <c r="F45" s="440">
        <v>1280398.0252169999</v>
      </c>
      <c r="G45" s="437">
        <v>5873.2334329998121</v>
      </c>
      <c r="H45" s="438">
        <v>0.46081751181778319</v>
      </c>
      <c r="I45" s="436">
        <v>999741.63600599999</v>
      </c>
      <c r="J45" s="437">
        <v>1892.7817529999884</v>
      </c>
      <c r="K45" s="441">
        <v>0.18968621800111646</v>
      </c>
      <c r="L45" s="440">
        <v>209604.388851</v>
      </c>
      <c r="M45" s="437">
        <v>730.52385500000673</v>
      </c>
      <c r="N45" s="441">
        <v>0.34974402135661947</v>
      </c>
      <c r="P45" s="427">
        <f>AVERAGE(B45:B56)/1000000</f>
        <v>2.2669612023359171</v>
      </c>
      <c r="Q45" s="428">
        <f>AVERAGE(E45:E56)</f>
        <v>4.9833333333333334</v>
      </c>
    </row>
    <row r="46" spans="1:18" x14ac:dyDescent="0.3">
      <c r="A46" s="37">
        <v>43770</v>
      </c>
      <c r="B46" s="421">
        <v>2272373.6460370002</v>
      </c>
      <c r="C46" s="422">
        <v>-15193.545792999677</v>
      </c>
      <c r="D46" s="423">
        <v>-0.66417921393798263</v>
      </c>
      <c r="E46" s="424">
        <v>5</v>
      </c>
      <c r="F46" s="425">
        <v>1274524.7917840001</v>
      </c>
      <c r="G46" s="422">
        <v>-4392.5032219998538</v>
      </c>
      <c r="H46" s="423">
        <v>-0.34345483004663308</v>
      </c>
      <c r="I46" s="421">
        <v>997848.854253</v>
      </c>
      <c r="J46" s="422">
        <v>-10801.04257099994</v>
      </c>
      <c r="K46" s="426">
        <v>-1.0708415878502413</v>
      </c>
      <c r="L46" s="425">
        <v>208873.86499599999</v>
      </c>
      <c r="M46" s="422">
        <v>594.39510899997549</v>
      </c>
      <c r="N46" s="426">
        <v>0.28538343665002541</v>
      </c>
    </row>
    <row r="47" spans="1:18" x14ac:dyDescent="0.3">
      <c r="A47" s="37">
        <v>43739</v>
      </c>
      <c r="B47" s="430">
        <v>2287567.1918299999</v>
      </c>
      <c r="C47" s="431">
        <v>12159.688058000058</v>
      </c>
      <c r="D47" s="432">
        <v>0.53439606039105692</v>
      </c>
      <c r="E47" s="433">
        <v>5</v>
      </c>
      <c r="F47" s="434">
        <v>1278917.295006</v>
      </c>
      <c r="G47" s="431">
        <v>8670.6578550001141</v>
      </c>
      <c r="H47" s="432">
        <v>0.68259640304557601</v>
      </c>
      <c r="I47" s="430">
        <v>1008649.8968239999</v>
      </c>
      <c r="J47" s="431">
        <v>3489.0302029999439</v>
      </c>
      <c r="K47" s="435">
        <v>0.34711162350846841</v>
      </c>
      <c r="L47" s="434">
        <v>208279.46988700001</v>
      </c>
      <c r="M47" s="431">
        <v>1276.5289940000221</v>
      </c>
      <c r="N47" s="435">
        <v>0.61667191224102513</v>
      </c>
    </row>
    <row r="48" spans="1:18" x14ac:dyDescent="0.3">
      <c r="A48" s="37">
        <v>43709</v>
      </c>
      <c r="B48" s="436">
        <v>2275407.5037719999</v>
      </c>
      <c r="C48" s="437">
        <v>-10142.472089000046</v>
      </c>
      <c r="D48" s="438">
        <v>-0.44376505419354173</v>
      </c>
      <c r="E48" s="439">
        <v>5</v>
      </c>
      <c r="F48" s="440">
        <v>1270246.6371509999</v>
      </c>
      <c r="G48" s="437">
        <v>-2560.3915130002424</v>
      </c>
      <c r="H48" s="438">
        <v>-0.20116101304749656</v>
      </c>
      <c r="I48" s="436">
        <v>1005160.866621</v>
      </c>
      <c r="J48" s="437">
        <v>-7582.0805760000367</v>
      </c>
      <c r="K48" s="441">
        <v>-0.74866782306262369</v>
      </c>
      <c r="L48" s="440">
        <v>207002.94089299999</v>
      </c>
      <c r="M48" s="437">
        <v>315.02603800001089</v>
      </c>
      <c r="N48" s="441">
        <v>0.15241628337148522</v>
      </c>
    </row>
    <row r="49" spans="1:17" x14ac:dyDescent="0.3">
      <c r="A49" s="37">
        <v>43678</v>
      </c>
      <c r="B49" s="436">
        <v>2285549.9758609999</v>
      </c>
      <c r="C49" s="437">
        <v>1227.8319659996778</v>
      </c>
      <c r="D49" s="438">
        <v>5.3750385832450939E-2</v>
      </c>
      <c r="E49" s="439">
        <v>5</v>
      </c>
      <c r="F49" s="440">
        <v>1272807.0286640001</v>
      </c>
      <c r="G49" s="437">
        <v>1062.6019550000783</v>
      </c>
      <c r="H49" s="438">
        <v>8.3554677550257708E-2</v>
      </c>
      <c r="I49" s="436">
        <v>1012742.947197</v>
      </c>
      <c r="J49" s="437">
        <v>165.23001100006513</v>
      </c>
      <c r="K49" s="441">
        <v>1.6317760918070263E-2</v>
      </c>
      <c r="L49" s="440">
        <v>206687.91485499998</v>
      </c>
      <c r="M49" s="437">
        <v>1450.5484869999636</v>
      </c>
      <c r="N49" s="441">
        <v>0.70676627393428137</v>
      </c>
    </row>
    <row r="50" spans="1:17" x14ac:dyDescent="0.3">
      <c r="A50" s="37">
        <v>43647</v>
      </c>
      <c r="B50" s="436">
        <v>2284322.1438950002</v>
      </c>
      <c r="C50" s="437">
        <v>1459.5726130004041</v>
      </c>
      <c r="D50" s="438">
        <v>6.3936070062279027E-2</v>
      </c>
      <c r="E50" s="439">
        <v>5</v>
      </c>
      <c r="F50" s="440">
        <v>1271744.426709</v>
      </c>
      <c r="G50" s="437">
        <v>933.99215200007893</v>
      </c>
      <c r="H50" s="438">
        <v>7.3495788718926064E-2</v>
      </c>
      <c r="I50" s="436">
        <v>1012577.717186</v>
      </c>
      <c r="J50" s="437">
        <v>525.58046099997591</v>
      </c>
      <c r="K50" s="441">
        <v>5.1932152695290376E-2</v>
      </c>
      <c r="L50" s="440">
        <v>205237.36636800002</v>
      </c>
      <c r="M50" s="437">
        <v>-357.12900300000911</v>
      </c>
      <c r="N50" s="441">
        <v>-0.17370552764827751</v>
      </c>
    </row>
    <row r="51" spans="1:17" x14ac:dyDescent="0.3">
      <c r="A51" s="37">
        <v>43617</v>
      </c>
      <c r="B51" s="436">
        <v>2282862.5712819998</v>
      </c>
      <c r="C51" s="437">
        <v>151.55915899993852</v>
      </c>
      <c r="D51" s="438">
        <v>6.6394369762549695E-3</v>
      </c>
      <c r="E51" s="439">
        <v>5</v>
      </c>
      <c r="F51" s="440">
        <v>1270810.4345569999</v>
      </c>
      <c r="G51" s="437">
        <v>1701.7692069998011</v>
      </c>
      <c r="H51" s="438">
        <v>0.13409168603623708</v>
      </c>
      <c r="I51" s="436">
        <v>1012052.136725</v>
      </c>
      <c r="J51" s="437">
        <v>-1550.210047999979</v>
      </c>
      <c r="K51" s="441">
        <v>-0.15294065300217327</v>
      </c>
      <c r="L51" s="440">
        <v>205594.49537100003</v>
      </c>
      <c r="M51" s="437">
        <v>-129.89195099996869</v>
      </c>
      <c r="N51" s="441">
        <v>-6.3138820190851597E-2</v>
      </c>
    </row>
    <row r="52" spans="1:17" x14ac:dyDescent="0.3">
      <c r="A52" s="37">
        <v>43586</v>
      </c>
      <c r="B52" s="436">
        <v>2282711.0121229999</v>
      </c>
      <c r="C52" s="437">
        <v>60904.102454999927</v>
      </c>
      <c r="D52" s="438">
        <v>2.7411969145464896</v>
      </c>
      <c r="E52" s="439">
        <v>5</v>
      </c>
      <c r="F52" s="440">
        <v>1269108.6653500001</v>
      </c>
      <c r="G52" s="437">
        <v>33626.677336000139</v>
      </c>
      <c r="H52" s="438">
        <v>2.7217456557221049</v>
      </c>
      <c r="I52" s="436">
        <v>1013602.346773</v>
      </c>
      <c r="J52" s="437">
        <v>27277.425118999905</v>
      </c>
      <c r="K52" s="441">
        <v>2.7655617859941644</v>
      </c>
      <c r="L52" s="440">
        <v>205724.387322</v>
      </c>
      <c r="M52" s="437">
        <v>4770.3964010000054</v>
      </c>
      <c r="N52" s="441">
        <v>2.3738749248704232</v>
      </c>
    </row>
    <row r="53" spans="1:17" x14ac:dyDescent="0.3">
      <c r="A53" s="37">
        <v>43556</v>
      </c>
      <c r="B53" s="436">
        <v>2221806.9096679999</v>
      </c>
      <c r="C53" s="437">
        <v>-10365.4194070003</v>
      </c>
      <c r="D53" s="438">
        <v>-0.4643646582293971</v>
      </c>
      <c r="E53" s="439">
        <v>4.9000000000000004</v>
      </c>
      <c r="F53" s="440">
        <v>1235481.988014</v>
      </c>
      <c r="G53" s="437">
        <v>-2963.1933290001471</v>
      </c>
      <c r="H53" s="438">
        <v>-0.23926721776952514</v>
      </c>
      <c r="I53" s="436">
        <v>986324.92165400006</v>
      </c>
      <c r="J53" s="437">
        <v>-7402.2260779999197</v>
      </c>
      <c r="K53" s="441">
        <v>-0.74489522550472165</v>
      </c>
      <c r="L53" s="440">
        <v>200953.99092099999</v>
      </c>
      <c r="M53" s="437">
        <v>-659.41837100000703</v>
      </c>
      <c r="N53" s="441">
        <v>-0.32707069103968206</v>
      </c>
    </row>
    <row r="54" spans="1:17" x14ac:dyDescent="0.3">
      <c r="A54" s="37">
        <v>43525</v>
      </c>
      <c r="B54" s="436">
        <v>2232172.3290750002</v>
      </c>
      <c r="C54" s="437">
        <v>-8995.8730199998245</v>
      </c>
      <c r="D54" s="438">
        <v>-0.40139214056270556</v>
      </c>
      <c r="E54" s="439">
        <v>4.9000000000000004</v>
      </c>
      <c r="F54" s="440">
        <v>1238445.1813430001</v>
      </c>
      <c r="G54" s="437">
        <v>-5769.0701649996918</v>
      </c>
      <c r="H54" s="438">
        <v>-0.46367176376637076</v>
      </c>
      <c r="I54" s="436">
        <v>993727.14773199998</v>
      </c>
      <c r="J54" s="437">
        <v>-3226.8028550000163</v>
      </c>
      <c r="K54" s="441">
        <v>-0.32366618870411173</v>
      </c>
      <c r="L54" s="440">
        <v>201613.409292</v>
      </c>
      <c r="M54" s="437">
        <v>-586.8011739999929</v>
      </c>
      <c r="N54" s="441">
        <v>-0.29020799367499356</v>
      </c>
    </row>
    <row r="55" spans="1:17" x14ac:dyDescent="0.3">
      <c r="A55" s="37">
        <v>43497</v>
      </c>
      <c r="B55" s="436">
        <v>2241168.2020950001</v>
      </c>
      <c r="C55" s="437">
        <v>-16285.079074999783</v>
      </c>
      <c r="D55" s="438">
        <v>-0.72139163236899873</v>
      </c>
      <c r="E55" s="439">
        <v>5</v>
      </c>
      <c r="F55" s="440">
        <v>1244214.2515079998</v>
      </c>
      <c r="G55" s="437">
        <v>-6464.917756000068</v>
      </c>
      <c r="H55" s="438">
        <v>-0.51691256357971838</v>
      </c>
      <c r="I55" s="436">
        <v>996953.950587</v>
      </c>
      <c r="J55" s="437">
        <v>-9820.161318999948</v>
      </c>
      <c r="K55" s="441">
        <v>-0.97540860485662073</v>
      </c>
      <c r="L55" s="440">
        <v>202200.21046599999</v>
      </c>
      <c r="M55" s="437">
        <v>-949.81460000001243</v>
      </c>
      <c r="N55" s="441">
        <v>-0.46754343234337964</v>
      </c>
    </row>
    <row r="56" spans="1:17" x14ac:dyDescent="0.3">
      <c r="A56" s="37">
        <v>43466</v>
      </c>
      <c r="B56" s="436">
        <v>2257453.2811699999</v>
      </c>
      <c r="C56" s="437">
        <v>-3626.8803460001945</v>
      </c>
      <c r="D56" s="438">
        <v>-0.16040476617018559</v>
      </c>
      <c r="E56" s="439">
        <v>5</v>
      </c>
      <c r="F56" s="440">
        <v>1250679.1692639999</v>
      </c>
      <c r="G56" s="437">
        <v>-1360.0728130000643</v>
      </c>
      <c r="H56" s="438">
        <v>-0.10862860901578837</v>
      </c>
      <c r="I56" s="436">
        <v>1006774.1119059999</v>
      </c>
      <c r="J56" s="437">
        <v>-2266.8075330001302</v>
      </c>
      <c r="K56" s="441">
        <v>-0.2246497133397142</v>
      </c>
      <c r="L56" s="440">
        <v>203150.025066</v>
      </c>
      <c r="M56" s="437">
        <v>-1332.8417279999994</v>
      </c>
      <c r="N56" s="441">
        <v>-0.65181095555684376</v>
      </c>
    </row>
    <row r="57" spans="1:17" x14ac:dyDescent="0.3">
      <c r="A57" s="37">
        <v>43435</v>
      </c>
      <c r="B57" s="436">
        <v>2259351.3794920002</v>
      </c>
      <c r="C57" s="437">
        <v>-17744.245644999668</v>
      </c>
      <c r="D57" s="438">
        <v>-0.77924903324743333</v>
      </c>
      <c r="E57" s="439">
        <v>5</v>
      </c>
      <c r="F57" s="440">
        <v>1250459.2415340003</v>
      </c>
      <c r="G57" s="437">
        <v>-9407.8947699996643</v>
      </c>
      <c r="H57" s="438">
        <v>-0.74673705654384048</v>
      </c>
      <c r="I57" s="436">
        <v>1008892.1379579999</v>
      </c>
      <c r="J57" s="437">
        <v>-8336.3508750001201</v>
      </c>
      <c r="K57" s="441">
        <v>-0.81951606414050315</v>
      </c>
      <c r="L57" s="440">
        <v>204023.88990499999</v>
      </c>
      <c r="M57" s="437">
        <v>-1842.9920160000329</v>
      </c>
      <c r="N57" s="441">
        <v>-0.89523482300920465</v>
      </c>
      <c r="P57" s="427">
        <f>AVERAGE(B57:B68)/1000000</f>
        <v>2.338441929803333</v>
      </c>
      <c r="Q57" s="428">
        <f>AVERAGE(E57:E68)</f>
        <v>5.1916666666666655</v>
      </c>
    </row>
    <row r="58" spans="1:17" x14ac:dyDescent="0.3">
      <c r="A58" s="37">
        <v>43405</v>
      </c>
      <c r="B58" s="436">
        <v>2277095.6251369999</v>
      </c>
      <c r="C58" s="437">
        <v>-10768.191145999823</v>
      </c>
      <c r="D58" s="438">
        <v>-0.47066573933996075</v>
      </c>
      <c r="E58" s="439">
        <v>5</v>
      </c>
      <c r="F58" s="440">
        <v>1259867.1363039999</v>
      </c>
      <c r="G58" s="437">
        <v>-5811.3798849999439</v>
      </c>
      <c r="H58" s="438">
        <v>-0.45915134140841724</v>
      </c>
      <c r="I58" s="436">
        <v>1017228.4888330001</v>
      </c>
      <c r="J58" s="437">
        <v>-4956.8112609999953</v>
      </c>
      <c r="K58" s="441">
        <v>-0.4849229646077054</v>
      </c>
      <c r="L58" s="440">
        <v>205866.88192100002</v>
      </c>
      <c r="M58" s="437">
        <v>-1414.9430969999521</v>
      </c>
      <c r="N58" s="441">
        <v>-0.68261802349389822</v>
      </c>
    </row>
    <row r="59" spans="1:17" x14ac:dyDescent="0.3">
      <c r="A59" s="37">
        <v>43374</v>
      </c>
      <c r="B59" s="436">
        <v>2287863.8162829997</v>
      </c>
      <c r="C59" s="437">
        <v>-15489.550575000234</v>
      </c>
      <c r="D59" s="438">
        <v>-0.67247825704353392</v>
      </c>
      <c r="E59" s="439">
        <v>5.0999999999999996</v>
      </c>
      <c r="F59" s="440">
        <v>1265678.5161889999</v>
      </c>
      <c r="G59" s="437">
        <v>-7791.9515000001993</v>
      </c>
      <c r="H59" s="438">
        <v>-0.61186746749930188</v>
      </c>
      <c r="I59" s="436">
        <v>1022185.3000940001</v>
      </c>
      <c r="J59" s="437">
        <v>-7697.5990750000346</v>
      </c>
      <c r="K59" s="441">
        <v>-0.74742469082758178</v>
      </c>
      <c r="L59" s="440">
        <v>207281.82501799997</v>
      </c>
      <c r="M59" s="437">
        <v>-322.5230150000134</v>
      </c>
      <c r="N59" s="441">
        <v>-0.15535465324105177</v>
      </c>
    </row>
    <row r="60" spans="1:17" x14ac:dyDescent="0.3">
      <c r="A60" s="37">
        <v>43344</v>
      </c>
      <c r="B60" s="436">
        <v>2303353.3668579999</v>
      </c>
      <c r="C60" s="437">
        <v>-20076.529618999921</v>
      </c>
      <c r="D60" s="438">
        <v>-0.86409018190916009</v>
      </c>
      <c r="E60" s="439">
        <v>5.0999999999999996</v>
      </c>
      <c r="F60" s="440">
        <v>1273470.4676890001</v>
      </c>
      <c r="G60" s="437">
        <v>-10818.225466999691</v>
      </c>
      <c r="H60" s="438">
        <v>-0.84235153082404535</v>
      </c>
      <c r="I60" s="436">
        <v>1029882.8991690001</v>
      </c>
      <c r="J60" s="437">
        <v>-9258.304151999997</v>
      </c>
      <c r="K60" s="441">
        <v>-0.89095727533575853</v>
      </c>
      <c r="L60" s="440">
        <v>207604.34803299999</v>
      </c>
      <c r="M60" s="437">
        <v>-1255.2707300000184</v>
      </c>
      <c r="N60" s="441">
        <v>-0.60101169265487175</v>
      </c>
    </row>
    <row r="61" spans="1:17" x14ac:dyDescent="0.3">
      <c r="A61" s="37">
        <v>43313</v>
      </c>
      <c r="B61" s="436">
        <v>2323429.8964769999</v>
      </c>
      <c r="C61" s="437">
        <v>-13298.354919000063</v>
      </c>
      <c r="D61" s="438">
        <v>-0.56910147386866261</v>
      </c>
      <c r="E61" s="439">
        <v>5.0999999999999996</v>
      </c>
      <c r="F61" s="440">
        <v>1284288.6931559998</v>
      </c>
      <c r="G61" s="437">
        <v>-4805.6936350001488</v>
      </c>
      <c r="H61" s="438">
        <v>-0.37279610277127773</v>
      </c>
      <c r="I61" s="436">
        <v>1039141.2033210001</v>
      </c>
      <c r="J61" s="437">
        <v>-8492.6612839999143</v>
      </c>
      <c r="K61" s="441">
        <v>-0.81065165712278575</v>
      </c>
      <c r="L61" s="440">
        <v>208859.61876300001</v>
      </c>
      <c r="M61" s="437">
        <v>-1754.3524749999633</v>
      </c>
      <c r="N61" s="441">
        <v>-0.83297060716712545</v>
      </c>
    </row>
    <row r="62" spans="1:17" x14ac:dyDescent="0.3">
      <c r="A62" s="37">
        <v>43282</v>
      </c>
      <c r="B62" s="436">
        <v>2336728.2513959999</v>
      </c>
      <c r="C62" s="437">
        <v>-8361.2741530002095</v>
      </c>
      <c r="D62" s="438">
        <v>-0.35654392132610729</v>
      </c>
      <c r="E62" s="439">
        <v>5.2</v>
      </c>
      <c r="F62" s="440">
        <v>1289094.3867909999</v>
      </c>
      <c r="G62" s="437">
        <v>-5270.9622400000226</v>
      </c>
      <c r="H62" s="438">
        <v>-0.40722368255191782</v>
      </c>
      <c r="I62" s="436">
        <v>1047633.864605</v>
      </c>
      <c r="J62" s="437">
        <v>-3090.3119129999541</v>
      </c>
      <c r="K62" s="441">
        <v>-0.29411257321982959</v>
      </c>
      <c r="L62" s="440">
        <v>210613.97123799997</v>
      </c>
      <c r="M62" s="437">
        <v>909.03898199996911</v>
      </c>
      <c r="N62" s="441">
        <v>0.43348478846947103</v>
      </c>
    </row>
    <row r="63" spans="1:17" x14ac:dyDescent="0.3">
      <c r="A63" s="37">
        <v>43252</v>
      </c>
      <c r="B63" s="436">
        <v>2345089.5255490001</v>
      </c>
      <c r="C63" s="437">
        <v>-17512.32136700023</v>
      </c>
      <c r="D63" s="438">
        <v>-0.74123032578933135</v>
      </c>
      <c r="E63" s="439">
        <v>5.2</v>
      </c>
      <c r="F63" s="440">
        <v>1294365.3490309999</v>
      </c>
      <c r="G63" s="437">
        <v>-7917.8093180002179</v>
      </c>
      <c r="H63" s="438">
        <v>-0.60799444938213021</v>
      </c>
      <c r="I63" s="436">
        <v>1050724.176518</v>
      </c>
      <c r="J63" s="437">
        <v>-9594.5120490000118</v>
      </c>
      <c r="K63" s="441">
        <v>-0.90487059715667251</v>
      </c>
      <c r="L63" s="440">
        <v>209704.932256</v>
      </c>
      <c r="M63" s="437">
        <v>-528.77005300001474</v>
      </c>
      <c r="N63" s="441">
        <v>-0.25151535990306267</v>
      </c>
    </row>
    <row r="64" spans="1:17" x14ac:dyDescent="0.3">
      <c r="A64" s="37">
        <v>43221</v>
      </c>
      <c r="B64" s="436">
        <v>2362601.8469160004</v>
      </c>
      <c r="C64" s="437">
        <v>-10860.008672999684</v>
      </c>
      <c r="D64" s="438">
        <v>-0.45755985702600033</v>
      </c>
      <c r="E64" s="439">
        <v>5.2</v>
      </c>
      <c r="F64" s="440">
        <v>1302283.1583490002</v>
      </c>
      <c r="G64" s="437">
        <v>-5789.0895769998897</v>
      </c>
      <c r="H64" s="438">
        <v>-0.44256650090839544</v>
      </c>
      <c r="I64" s="436">
        <v>1060318.688567</v>
      </c>
      <c r="J64" s="437">
        <v>-5070.9190960000269</v>
      </c>
      <c r="K64" s="441">
        <v>-0.47596851513536081</v>
      </c>
      <c r="L64" s="440">
        <v>210233.70230900001</v>
      </c>
      <c r="M64" s="437">
        <v>-1151.3276539999642</v>
      </c>
      <c r="N64" s="441">
        <v>-0.54465903011272288</v>
      </c>
    </row>
    <row r="65" spans="1:17" x14ac:dyDescent="0.3">
      <c r="A65" s="37">
        <v>43191</v>
      </c>
      <c r="B65" s="436">
        <v>2373461.855589</v>
      </c>
      <c r="C65" s="437">
        <v>-6957.0086209997535</v>
      </c>
      <c r="D65" s="438">
        <v>-0.29225985080187167</v>
      </c>
      <c r="E65" s="439">
        <v>5.3</v>
      </c>
      <c r="F65" s="440">
        <v>1308072.247926</v>
      </c>
      <c r="G65" s="437">
        <v>-4829.5094979996793</v>
      </c>
      <c r="H65" s="438">
        <v>-0.36785002919605325</v>
      </c>
      <c r="I65" s="436">
        <v>1065389.607663</v>
      </c>
      <c r="J65" s="437">
        <v>-2127.4991230000742</v>
      </c>
      <c r="K65" s="441">
        <v>-0.19929414802591669</v>
      </c>
      <c r="L65" s="440">
        <v>211385.02996299998</v>
      </c>
      <c r="M65" s="437">
        <v>-1481.4569300000148</v>
      </c>
      <c r="N65" s="441">
        <v>-0.69595592600007894</v>
      </c>
    </row>
    <row r="66" spans="1:17" x14ac:dyDescent="0.3">
      <c r="A66" s="37">
        <v>43160</v>
      </c>
      <c r="B66" s="436">
        <v>2380418.8642099998</v>
      </c>
      <c r="C66" s="437">
        <v>-18870.213201000355</v>
      </c>
      <c r="D66" s="438">
        <v>-0.78649185621945272</v>
      </c>
      <c r="E66" s="439">
        <v>5.3</v>
      </c>
      <c r="F66" s="440">
        <v>1312901.7574239997</v>
      </c>
      <c r="G66" s="437">
        <v>-7522.218157000374</v>
      </c>
      <c r="H66" s="438">
        <v>-0.56968203365820591</v>
      </c>
      <c r="I66" s="436">
        <v>1067517.1067860001</v>
      </c>
      <c r="J66" s="437">
        <v>-11347.995043999981</v>
      </c>
      <c r="K66" s="441">
        <v>-1.0518455944817575</v>
      </c>
      <c r="L66" s="440">
        <v>212866.48689299999</v>
      </c>
      <c r="M66" s="437">
        <v>-3050.2520399999921</v>
      </c>
      <c r="N66" s="441">
        <v>-1.4126982720624082</v>
      </c>
    </row>
    <row r="67" spans="1:17" x14ac:dyDescent="0.3">
      <c r="A67" s="37">
        <v>43132</v>
      </c>
      <c r="B67" s="436">
        <v>2399289.0774110002</v>
      </c>
      <c r="C67" s="437">
        <v>-13330.574910999741</v>
      </c>
      <c r="D67" s="438">
        <v>-0.55253528661966556</v>
      </c>
      <c r="E67" s="439">
        <v>5.4</v>
      </c>
      <c r="F67" s="440">
        <v>1320423.9755810001</v>
      </c>
      <c r="G67" s="437">
        <v>-8014.3050809998531</v>
      </c>
      <c r="H67" s="438">
        <v>-0.60328772496725169</v>
      </c>
      <c r="I67" s="436">
        <v>1078865.1018300001</v>
      </c>
      <c r="J67" s="437">
        <v>-5316.2698299998883</v>
      </c>
      <c r="K67" s="441">
        <v>-0.49034875242876563</v>
      </c>
      <c r="L67" s="440">
        <v>215916.73893299999</v>
      </c>
      <c r="M67" s="437">
        <v>-1963.8996660000121</v>
      </c>
      <c r="N67" s="441">
        <v>-0.90136493018752595</v>
      </c>
    </row>
    <row r="68" spans="1:17" x14ac:dyDescent="0.3">
      <c r="A68" s="37">
        <v>43101</v>
      </c>
      <c r="B68" s="436">
        <v>2412619.6523219999</v>
      </c>
      <c r="C68" s="437">
        <v>-26215.820776999928</v>
      </c>
      <c r="D68" s="438">
        <v>-1.0749319118147724</v>
      </c>
      <c r="E68" s="439">
        <v>5.4</v>
      </c>
      <c r="F68" s="440">
        <v>1328438.2806619999</v>
      </c>
      <c r="G68" s="437">
        <v>-14313.645651000086</v>
      </c>
      <c r="H68" s="438">
        <v>-1.065993306023642</v>
      </c>
      <c r="I68" s="436">
        <v>1084181.3716599999</v>
      </c>
      <c r="J68" s="437">
        <v>-11902.175126000075</v>
      </c>
      <c r="K68" s="441">
        <v>-1.0858821082480734</v>
      </c>
      <c r="L68" s="440">
        <v>217880.638599</v>
      </c>
      <c r="M68" s="437">
        <v>-2352.0017280000029</v>
      </c>
      <c r="N68" s="441">
        <v>-1.0679623712941759</v>
      </c>
    </row>
    <row r="69" spans="1:17" x14ac:dyDescent="0.3">
      <c r="A69" s="37">
        <v>43070</v>
      </c>
      <c r="B69" s="436">
        <v>2438835.4730989998</v>
      </c>
      <c r="C69" s="437">
        <v>-29456.484058000147</v>
      </c>
      <c r="D69" s="438">
        <v>-1.1933954560192459</v>
      </c>
      <c r="E69" s="439">
        <v>5.5</v>
      </c>
      <c r="F69" s="440">
        <v>1342751.926313</v>
      </c>
      <c r="G69" s="437">
        <v>-18196.259311999893</v>
      </c>
      <c r="H69" s="438">
        <v>-1.3370280738236533</v>
      </c>
      <c r="I69" s="436">
        <v>1096083.546786</v>
      </c>
      <c r="J69" s="437">
        <v>-11260.224746000022</v>
      </c>
      <c r="K69" s="441">
        <v>-1.016868025583564</v>
      </c>
      <c r="L69" s="440">
        <v>220232.640327</v>
      </c>
      <c r="M69" s="437">
        <v>-3058.426701999997</v>
      </c>
      <c r="N69" s="441">
        <v>-1.3697040113130827</v>
      </c>
      <c r="P69" s="427">
        <f>AVERAGE(B69:B80)/1000000</f>
        <v>2.5304794174827498</v>
      </c>
      <c r="Q69" s="428">
        <f>AVERAGE(E69:E80)</f>
        <v>5.7</v>
      </c>
    </row>
    <row r="70" spans="1:17" x14ac:dyDescent="0.3">
      <c r="A70" s="37">
        <v>43040</v>
      </c>
      <c r="B70" s="436">
        <v>2468291.957157</v>
      </c>
      <c r="C70" s="437">
        <v>-15484.149300999939</v>
      </c>
      <c r="D70" s="438">
        <v>-0.62341163765687313</v>
      </c>
      <c r="E70" s="439">
        <v>5.5</v>
      </c>
      <c r="F70" s="440">
        <v>1360948.1856249999</v>
      </c>
      <c r="G70" s="437">
        <v>-9882.4881899999455</v>
      </c>
      <c r="H70" s="438">
        <v>-0.7209123912070875</v>
      </c>
      <c r="I70" s="436">
        <v>1107343.771532</v>
      </c>
      <c r="J70" s="437">
        <v>-5601.661110999994</v>
      </c>
      <c r="K70" s="441">
        <v>-0.50331857669762692</v>
      </c>
      <c r="L70" s="440">
        <v>223291.067029</v>
      </c>
      <c r="M70" s="437">
        <v>-3210.9593219999806</v>
      </c>
      <c r="N70" s="441">
        <v>-1.4176294021423463</v>
      </c>
    </row>
    <row r="71" spans="1:17" x14ac:dyDescent="0.3">
      <c r="A71" s="37">
        <v>43009</v>
      </c>
      <c r="B71" s="436">
        <v>2483776.1064579999</v>
      </c>
      <c r="C71" s="437">
        <v>-17054.471315000206</v>
      </c>
      <c r="D71" s="438">
        <v>-0.68195228683533138</v>
      </c>
      <c r="E71" s="439">
        <v>5.6</v>
      </c>
      <c r="F71" s="440">
        <v>1370830.6738149999</v>
      </c>
      <c r="G71" s="437">
        <v>-9910.2048220001161</v>
      </c>
      <c r="H71" s="438">
        <v>-0.71774544922454875</v>
      </c>
      <c r="I71" s="436">
        <v>1112945.432643</v>
      </c>
      <c r="J71" s="437">
        <v>-7144.2664930000901</v>
      </c>
      <c r="K71" s="441">
        <v>-0.63782985402963166</v>
      </c>
      <c r="L71" s="440">
        <v>226502.02635099998</v>
      </c>
      <c r="M71" s="437">
        <v>99.795572999981232</v>
      </c>
      <c r="N71" s="441">
        <v>4.4078882375428688E-2</v>
      </c>
    </row>
    <row r="72" spans="1:17" x14ac:dyDescent="0.3">
      <c r="A72" s="37">
        <v>42979</v>
      </c>
      <c r="B72" s="436">
        <v>2500830.5777730001</v>
      </c>
      <c r="C72" s="437">
        <v>-18721.234348999802</v>
      </c>
      <c r="D72" s="438">
        <v>-0.74303827605087147</v>
      </c>
      <c r="E72" s="439">
        <v>5.6</v>
      </c>
      <c r="F72" s="440">
        <v>1380740.878637</v>
      </c>
      <c r="G72" s="437">
        <v>-11006.566815000027</v>
      </c>
      <c r="H72" s="438">
        <v>-0.79084512430525122</v>
      </c>
      <c r="I72" s="436">
        <v>1120089.6991360001</v>
      </c>
      <c r="J72" s="437">
        <v>-7714.6675339997746</v>
      </c>
      <c r="K72" s="441">
        <v>-0.68404306296298623</v>
      </c>
      <c r="L72" s="440">
        <v>226402.230778</v>
      </c>
      <c r="M72" s="437">
        <v>-2578.2327769999974</v>
      </c>
      <c r="N72" s="441">
        <v>-1.1259618995315372</v>
      </c>
    </row>
    <row r="73" spans="1:17" x14ac:dyDescent="0.3">
      <c r="A73" s="37">
        <v>42948</v>
      </c>
      <c r="B73" s="436">
        <v>2519551.8121219999</v>
      </c>
      <c r="C73" s="437">
        <v>-12765.1265420001</v>
      </c>
      <c r="D73" s="438">
        <v>-0.50408881870587363</v>
      </c>
      <c r="E73" s="439">
        <v>5.7</v>
      </c>
      <c r="F73" s="440">
        <v>1391747.445452</v>
      </c>
      <c r="G73" s="437">
        <v>-6517.7818489999045</v>
      </c>
      <c r="H73" s="438">
        <v>-0.46613344319380995</v>
      </c>
      <c r="I73" s="436">
        <v>1127804.3666699999</v>
      </c>
      <c r="J73" s="437">
        <v>-6247.3446930001955</v>
      </c>
      <c r="K73" s="441">
        <v>-0.55088710950328745</v>
      </c>
      <c r="L73" s="440">
        <v>228980.46355499999</v>
      </c>
      <c r="M73" s="437">
        <v>-1997.475460000016</v>
      </c>
      <c r="N73" s="441">
        <v>-0.86479058065813708</v>
      </c>
    </row>
    <row r="74" spans="1:17" x14ac:dyDescent="0.3">
      <c r="A74" s="37">
        <v>42917</v>
      </c>
      <c r="B74" s="436">
        <v>2532316.938664</v>
      </c>
      <c r="C74" s="437">
        <v>-15390.709733000025</v>
      </c>
      <c r="D74" s="438">
        <v>-0.60410030729717956</v>
      </c>
      <c r="E74" s="439">
        <v>5.7</v>
      </c>
      <c r="F74" s="440">
        <v>1398265.2273009999</v>
      </c>
      <c r="G74" s="437">
        <v>-7899.1775810001418</v>
      </c>
      <c r="H74" s="438">
        <v>-0.56175348725763052</v>
      </c>
      <c r="I74" s="436">
        <v>1134051.7113630001</v>
      </c>
      <c r="J74" s="437">
        <v>-7491.5321519998834</v>
      </c>
      <c r="K74" s="441">
        <v>-0.65626354450946767</v>
      </c>
      <c r="L74" s="440">
        <v>230977.93901500001</v>
      </c>
      <c r="M74" s="437">
        <v>-1532.4268830000074</v>
      </c>
      <c r="N74" s="441">
        <v>-0.6590789520636976</v>
      </c>
    </row>
    <row r="75" spans="1:17" x14ac:dyDescent="0.3">
      <c r="A75" s="37">
        <v>42887</v>
      </c>
      <c r="B75" s="436">
        <v>2547707.648397</v>
      </c>
      <c r="C75" s="437">
        <v>2747.1800859998912</v>
      </c>
      <c r="D75" s="438">
        <v>0.10794588443344651</v>
      </c>
      <c r="E75" s="439">
        <v>5.7</v>
      </c>
      <c r="F75" s="440">
        <v>1406164.4048820001</v>
      </c>
      <c r="G75" s="437">
        <v>3041.676691000117</v>
      </c>
      <c r="H75" s="438">
        <v>0.2167790906588514</v>
      </c>
      <c r="I75" s="436">
        <v>1141543.243515</v>
      </c>
      <c r="J75" s="437">
        <v>-294.496604999993</v>
      </c>
      <c r="K75" s="441">
        <v>-2.5791458335318578E-2</v>
      </c>
      <c r="L75" s="440">
        <v>232510.36589800002</v>
      </c>
      <c r="M75" s="437">
        <v>594.66159100004006</v>
      </c>
      <c r="N75" s="441">
        <v>0.25641281722468123</v>
      </c>
    </row>
    <row r="76" spans="1:17" x14ac:dyDescent="0.3">
      <c r="A76" s="37">
        <v>42856</v>
      </c>
      <c r="B76" s="436">
        <v>2544960.4683110001</v>
      </c>
      <c r="C76" s="437">
        <v>-9257.1583839999512</v>
      </c>
      <c r="D76" s="438">
        <v>-0.36242637617289258</v>
      </c>
      <c r="E76" s="439">
        <v>5.7</v>
      </c>
      <c r="F76" s="440">
        <v>1403122.7281909999</v>
      </c>
      <c r="G76" s="437">
        <v>-4725.1148210000247</v>
      </c>
      <c r="H76" s="438">
        <v>-0.33562681112547965</v>
      </c>
      <c r="I76" s="436">
        <v>1141837.74012</v>
      </c>
      <c r="J76" s="437">
        <v>-4532.0435630001593</v>
      </c>
      <c r="K76" s="441">
        <v>-0.39533871421835931</v>
      </c>
      <c r="L76" s="440">
        <v>231915.70430699998</v>
      </c>
      <c r="M76" s="437">
        <v>-902.18271800002549</v>
      </c>
      <c r="N76" s="441">
        <v>-0.38750575805335308</v>
      </c>
    </row>
    <row r="77" spans="1:17" x14ac:dyDescent="0.3">
      <c r="A77" s="37">
        <v>42826</v>
      </c>
      <c r="B77" s="436">
        <v>2554217.6266950001</v>
      </c>
      <c r="C77" s="437">
        <v>-17746.726282999851</v>
      </c>
      <c r="D77" s="438">
        <v>-0.6900066971166009</v>
      </c>
      <c r="E77" s="439">
        <v>5.8</v>
      </c>
      <c r="F77" s="440">
        <v>1407847.843012</v>
      </c>
      <c r="G77" s="437">
        <v>-9295.6861400001217</v>
      </c>
      <c r="H77" s="438">
        <v>-0.65594528350720671</v>
      </c>
      <c r="I77" s="436">
        <v>1146369.7836830001</v>
      </c>
      <c r="J77" s="437">
        <v>-8451.040142999962</v>
      </c>
      <c r="K77" s="441">
        <v>-0.73180531287971495</v>
      </c>
      <c r="L77" s="440">
        <v>232817.887025</v>
      </c>
      <c r="M77" s="437">
        <v>-1943.6418539999868</v>
      </c>
      <c r="N77" s="441">
        <v>-0.82792179079808781</v>
      </c>
    </row>
    <row r="78" spans="1:17" x14ac:dyDescent="0.3">
      <c r="A78" s="37">
        <v>42795</v>
      </c>
      <c r="B78" s="436">
        <v>2571964.352978</v>
      </c>
      <c r="C78" s="437">
        <v>-24890.337330000009</v>
      </c>
      <c r="D78" s="438">
        <v>-0.95848017306843958</v>
      </c>
      <c r="E78" s="439">
        <v>5.8</v>
      </c>
      <c r="F78" s="440">
        <v>1417143.5291520001</v>
      </c>
      <c r="G78" s="437">
        <v>-17638.57940100017</v>
      </c>
      <c r="H78" s="438">
        <v>-1.2293559625432566</v>
      </c>
      <c r="I78" s="436">
        <v>1154820.8238260001</v>
      </c>
      <c r="J78" s="437">
        <v>-7251.7579289998394</v>
      </c>
      <c r="K78" s="441">
        <v>-0.62403657420847136</v>
      </c>
      <c r="L78" s="440">
        <v>234761.52887899999</v>
      </c>
      <c r="M78" s="437">
        <v>-2629.3247059999849</v>
      </c>
      <c r="N78" s="441">
        <v>-1.1075930964874057</v>
      </c>
    </row>
    <row r="79" spans="1:17" x14ac:dyDescent="0.3">
      <c r="A79" s="37">
        <v>42767</v>
      </c>
      <c r="B79" s="436">
        <v>2596854.690308</v>
      </c>
      <c r="C79" s="437">
        <v>-9590.6675229999237</v>
      </c>
      <c r="D79" s="438">
        <v>-0.36795966177403272</v>
      </c>
      <c r="E79" s="439">
        <v>5.9</v>
      </c>
      <c r="F79" s="440">
        <v>1434782.1085530003</v>
      </c>
      <c r="G79" s="437">
        <v>-5402.0592349995859</v>
      </c>
      <c r="H79" s="438">
        <v>-0.37509502991528426</v>
      </c>
      <c r="I79" s="436">
        <v>1162072.5817549999</v>
      </c>
      <c r="J79" s="437">
        <v>-4188.6082880001049</v>
      </c>
      <c r="K79" s="441">
        <v>-0.3591483900656654</v>
      </c>
      <c r="L79" s="440">
        <v>237390.85358499998</v>
      </c>
      <c r="M79" s="437">
        <v>-1891.227428000042</v>
      </c>
      <c r="N79" s="441">
        <v>-0.79037570218109776</v>
      </c>
    </row>
    <row r="80" spans="1:17" x14ac:dyDescent="0.3">
      <c r="A80" s="37">
        <v>42736</v>
      </c>
      <c r="B80" s="436">
        <v>2606445.3578309999</v>
      </c>
      <c r="C80" s="437">
        <v>-21630.646534000058</v>
      </c>
      <c r="D80" s="438">
        <v>-0.82306015876532812</v>
      </c>
      <c r="E80" s="439">
        <v>5.9</v>
      </c>
      <c r="F80" s="440">
        <v>1440184.1677879998</v>
      </c>
      <c r="G80" s="437">
        <v>-13230.908648000099</v>
      </c>
      <c r="H80" s="438">
        <v>-0.91033242069047116</v>
      </c>
      <c r="I80" s="436">
        <v>1166261.190043</v>
      </c>
      <c r="J80" s="437">
        <v>-8399.737885999959</v>
      </c>
      <c r="K80" s="441">
        <v>-0.71507766081989443</v>
      </c>
      <c r="L80" s="440">
        <v>239282.08101300002</v>
      </c>
      <c r="M80" s="437">
        <v>-1546.1295349999855</v>
      </c>
      <c r="N80" s="441">
        <v>-0.64200515856584961</v>
      </c>
    </row>
    <row r="81" spans="1:17" x14ac:dyDescent="0.3">
      <c r="A81" s="37">
        <v>42705</v>
      </c>
      <c r="B81" s="436">
        <v>2628076.0043649999</v>
      </c>
      <c r="C81" s="437">
        <v>-14060.876432999969</v>
      </c>
      <c r="D81" s="438">
        <v>-0.53217819770008234</v>
      </c>
      <c r="E81" s="439">
        <v>5.9</v>
      </c>
      <c r="F81" s="440">
        <v>1453415.0764359999</v>
      </c>
      <c r="G81" s="437">
        <v>-7831.9162949998863</v>
      </c>
      <c r="H81" s="438">
        <v>-0.53597484435963927</v>
      </c>
      <c r="I81" s="436">
        <v>1174660.927929</v>
      </c>
      <c r="J81" s="437">
        <v>-6228.9601380000822</v>
      </c>
      <c r="K81" s="441">
        <v>-0.52748018261010543</v>
      </c>
      <c r="L81" s="440">
        <v>240828.210548</v>
      </c>
      <c r="M81" s="437">
        <v>-1183.2928919999977</v>
      </c>
      <c r="N81" s="441">
        <v>-0.48894076322010954</v>
      </c>
      <c r="P81" s="427">
        <f>AVERAGE(B81:B92)/1000000</f>
        <v>2.6884337121076669</v>
      </c>
      <c r="Q81" s="428">
        <f>AVERAGE(E81:E92)</f>
        <v>6.0833333333333348</v>
      </c>
    </row>
    <row r="82" spans="1:17" x14ac:dyDescent="0.3">
      <c r="A82" s="37">
        <v>42675</v>
      </c>
      <c r="B82" s="436">
        <v>2642136.8807979999</v>
      </c>
      <c r="C82" s="437">
        <v>-5068.8062440003268</v>
      </c>
      <c r="D82" s="438">
        <v>-0.19147761236733493</v>
      </c>
      <c r="E82" s="439">
        <v>6</v>
      </c>
      <c r="F82" s="440">
        <v>1461246.9927309998</v>
      </c>
      <c r="G82" s="437">
        <v>-3420.0407960000448</v>
      </c>
      <c r="H82" s="438">
        <v>-0.23350295444039565</v>
      </c>
      <c r="I82" s="436">
        <v>1180889.8880670001</v>
      </c>
      <c r="J82" s="437">
        <v>-1648.7654479998164</v>
      </c>
      <c r="K82" s="441">
        <v>-0.13942592431114156</v>
      </c>
      <c r="L82" s="440">
        <v>242011.50344</v>
      </c>
      <c r="M82" s="437">
        <v>-1319.7231089999841</v>
      </c>
      <c r="N82" s="441">
        <v>-0.5423566583363395</v>
      </c>
    </row>
    <row r="83" spans="1:17" x14ac:dyDescent="0.3">
      <c r="A83" s="37">
        <v>42644</v>
      </c>
      <c r="B83" s="436">
        <v>2647205.6870420002</v>
      </c>
      <c r="C83" s="437">
        <v>-20198.911386999767</v>
      </c>
      <c r="D83" s="438">
        <v>-0.75724962755542069</v>
      </c>
      <c r="E83" s="439">
        <v>6</v>
      </c>
      <c r="F83" s="440">
        <v>1464667.0335269999</v>
      </c>
      <c r="G83" s="437">
        <v>-11384.583972000051</v>
      </c>
      <c r="H83" s="438">
        <v>-0.77128630442409074</v>
      </c>
      <c r="I83" s="436">
        <v>1182538.6535149999</v>
      </c>
      <c r="J83" s="437">
        <v>-8814.3274150001816</v>
      </c>
      <c r="K83" s="441">
        <v>-0.73985859405996501</v>
      </c>
      <c r="L83" s="440">
        <v>243331.22654899998</v>
      </c>
      <c r="M83" s="437">
        <v>-724.63059100002283</v>
      </c>
      <c r="N83" s="441">
        <v>-0.29691178056191714</v>
      </c>
    </row>
    <row r="84" spans="1:17" x14ac:dyDescent="0.3">
      <c r="A84" s="37">
        <v>42614</v>
      </c>
      <c r="B84" s="436">
        <v>2667404.598429</v>
      </c>
      <c r="C84" s="437">
        <v>2568.3611599998549</v>
      </c>
      <c r="D84" s="438">
        <v>9.6379699588293816E-2</v>
      </c>
      <c r="E84" s="439">
        <v>6</v>
      </c>
      <c r="F84" s="440">
        <v>1476051.6174989999</v>
      </c>
      <c r="G84" s="437">
        <v>1668.8459389996715</v>
      </c>
      <c r="H84" s="438">
        <v>0.11318946281730596</v>
      </c>
      <c r="I84" s="436">
        <v>1191352.9809300001</v>
      </c>
      <c r="J84" s="437">
        <v>899.51522100018337</v>
      </c>
      <c r="K84" s="441">
        <v>7.5560720927840552E-2</v>
      </c>
      <c r="L84" s="440">
        <v>244055.85714000001</v>
      </c>
      <c r="M84" s="437">
        <v>3152.5351329999976</v>
      </c>
      <c r="N84" s="441">
        <v>1.308630826148754</v>
      </c>
    </row>
    <row r="85" spans="1:17" x14ac:dyDescent="0.3">
      <c r="A85" s="37">
        <v>42583</v>
      </c>
      <c r="B85" s="436">
        <v>2664836.2372690002</v>
      </c>
      <c r="C85" s="437">
        <v>-15324.108765999787</v>
      </c>
      <c r="D85" s="438">
        <v>-0.57176089440581812</v>
      </c>
      <c r="E85" s="439">
        <v>6</v>
      </c>
      <c r="F85" s="440">
        <v>1474382.7715600003</v>
      </c>
      <c r="G85" s="437">
        <v>-6602.0800409996882</v>
      </c>
      <c r="H85" s="438">
        <v>-0.44578984274299588</v>
      </c>
      <c r="I85" s="436">
        <v>1190453.4657089999</v>
      </c>
      <c r="J85" s="437">
        <v>-8722.0287250000983</v>
      </c>
      <c r="K85" s="441">
        <v>-0.72733547053651371</v>
      </c>
      <c r="L85" s="440">
        <v>240903.32200700001</v>
      </c>
      <c r="M85" s="437">
        <v>-1287.6596800000116</v>
      </c>
      <c r="N85" s="441">
        <v>-0.531671192308945</v>
      </c>
    </row>
    <row r="86" spans="1:17" x14ac:dyDescent="0.3">
      <c r="A86" s="37">
        <v>42552</v>
      </c>
      <c r="B86" s="436">
        <v>2680160.3460349999</v>
      </c>
      <c r="C86" s="437">
        <v>-13453.656038000248</v>
      </c>
      <c r="D86" s="438">
        <v>-0.49946488352252177</v>
      </c>
      <c r="E86" s="439">
        <v>6.1</v>
      </c>
      <c r="F86" s="440">
        <v>1480984.8516009999</v>
      </c>
      <c r="G86" s="437">
        <v>-5097.0592820001766</v>
      </c>
      <c r="H86" s="438">
        <v>-0.34298642925890982</v>
      </c>
      <c r="I86" s="436">
        <v>1199175.494434</v>
      </c>
      <c r="J86" s="437">
        <v>-8356.5967560000718</v>
      </c>
      <c r="K86" s="441">
        <v>-0.69203931033955413</v>
      </c>
      <c r="L86" s="440">
        <v>242190.98168700002</v>
      </c>
      <c r="M86" s="437">
        <v>-991.23924899997655</v>
      </c>
      <c r="N86" s="441">
        <v>-0.40761172637733578</v>
      </c>
    </row>
    <row r="87" spans="1:17" x14ac:dyDescent="0.3">
      <c r="A87" s="37">
        <v>42522</v>
      </c>
      <c r="B87" s="436">
        <v>2693614.0020730002</v>
      </c>
      <c r="C87" s="437">
        <v>-15497.767707999796</v>
      </c>
      <c r="D87" s="438">
        <v>-0.57206084595219964</v>
      </c>
      <c r="E87" s="439">
        <v>6.1</v>
      </c>
      <c r="F87" s="440">
        <v>1486081.9108830001</v>
      </c>
      <c r="G87" s="437">
        <v>-6732.9955479996279</v>
      </c>
      <c r="H87" s="438">
        <v>-0.45102681645220005</v>
      </c>
      <c r="I87" s="436">
        <v>1207532.0911900001</v>
      </c>
      <c r="J87" s="437">
        <v>-8764.772159999935</v>
      </c>
      <c r="K87" s="441">
        <v>-0.72061126063085112</v>
      </c>
      <c r="L87" s="440">
        <v>243182.220936</v>
      </c>
      <c r="M87" s="437">
        <v>-243.52638100000331</v>
      </c>
      <c r="N87" s="441">
        <v>-0.10004134060760313</v>
      </c>
    </row>
    <row r="88" spans="1:17" x14ac:dyDescent="0.3">
      <c r="A88" s="37">
        <v>42491</v>
      </c>
      <c r="B88" s="436">
        <v>2709111.769781</v>
      </c>
      <c r="C88" s="437">
        <v>-13336.313496999908</v>
      </c>
      <c r="D88" s="438">
        <v>-0.48986474999891066</v>
      </c>
      <c r="E88" s="439">
        <v>6.1</v>
      </c>
      <c r="F88" s="440">
        <v>1492814.9064309997</v>
      </c>
      <c r="G88" s="437">
        <v>-2949.5791330002248</v>
      </c>
      <c r="H88" s="438">
        <v>-0.19719542491263542</v>
      </c>
      <c r="I88" s="436">
        <v>1216296.86335</v>
      </c>
      <c r="J88" s="437">
        <v>-10386.734363999916</v>
      </c>
      <c r="K88" s="441">
        <v>-0.84673296222075778</v>
      </c>
      <c r="L88" s="440">
        <v>243425.747317</v>
      </c>
      <c r="M88" s="437">
        <v>1977.551931999973</v>
      </c>
      <c r="N88" s="441">
        <v>0.81903777696357483</v>
      </c>
    </row>
    <row r="89" spans="1:17" x14ac:dyDescent="0.3">
      <c r="A89" s="37">
        <v>42461</v>
      </c>
      <c r="B89" s="436">
        <v>2722448.0832779999</v>
      </c>
      <c r="C89" s="437">
        <v>-15290.517833000049</v>
      </c>
      <c r="D89" s="438">
        <v>-0.55850904928596956</v>
      </c>
      <c r="E89" s="439">
        <v>6.2</v>
      </c>
      <c r="F89" s="440">
        <v>1495764.485564</v>
      </c>
      <c r="G89" s="437">
        <v>-4193.3518759999424</v>
      </c>
      <c r="H89" s="438">
        <v>-0.27956464984087803</v>
      </c>
      <c r="I89" s="436">
        <v>1226683.5977139999</v>
      </c>
      <c r="J89" s="437">
        <v>-11097.165957000107</v>
      </c>
      <c r="K89" s="441">
        <v>-0.89653727725483645</v>
      </c>
      <c r="L89" s="440">
        <v>241448.19538500003</v>
      </c>
      <c r="M89" s="437">
        <v>2222.2519540000358</v>
      </c>
      <c r="N89" s="441">
        <v>0.92893434638747718</v>
      </c>
    </row>
    <row r="90" spans="1:17" x14ac:dyDescent="0.3">
      <c r="A90" s="37">
        <v>42430</v>
      </c>
      <c r="B90" s="436">
        <v>2737738.6011109999</v>
      </c>
      <c r="C90" s="437">
        <v>7050.1046110000461</v>
      </c>
      <c r="D90" s="438">
        <v>0.25818047792841853</v>
      </c>
      <c r="E90" s="439">
        <v>6.2</v>
      </c>
      <c r="F90" s="440">
        <v>1499957.8374399999</v>
      </c>
      <c r="G90" s="437">
        <v>8757.0152730001137</v>
      </c>
      <c r="H90" s="438">
        <v>0.58724587210691692</v>
      </c>
      <c r="I90" s="436">
        <v>1237780.763671</v>
      </c>
      <c r="J90" s="437">
        <v>-1706.9106620000675</v>
      </c>
      <c r="K90" s="441">
        <v>-0.13771098312200641</v>
      </c>
      <c r="L90" s="440">
        <v>239225.94343099999</v>
      </c>
      <c r="M90" s="437">
        <v>3352.7055099999707</v>
      </c>
      <c r="N90" s="441">
        <v>1.4214014016812189</v>
      </c>
    </row>
    <row r="91" spans="1:17" x14ac:dyDescent="0.3">
      <c r="A91" s="37">
        <v>42401</v>
      </c>
      <c r="B91" s="436">
        <v>2730688.4964999999</v>
      </c>
      <c r="C91" s="437">
        <v>-7095.3421110003255</v>
      </c>
      <c r="D91" s="438">
        <v>-0.25916370792078708</v>
      </c>
      <c r="E91" s="439">
        <v>6.2</v>
      </c>
      <c r="F91" s="440">
        <v>1491200.8221669998</v>
      </c>
      <c r="G91" s="437">
        <v>-1807.7641390003264</v>
      </c>
      <c r="H91" s="438">
        <v>-0.12108196534040665</v>
      </c>
      <c r="I91" s="436">
        <v>1239487.6743330001</v>
      </c>
      <c r="J91" s="437">
        <v>-5287.5779719999991</v>
      </c>
      <c r="K91" s="441">
        <v>-0.42478173969226812</v>
      </c>
      <c r="L91" s="440">
        <v>235873.23792100002</v>
      </c>
      <c r="M91" s="437">
        <v>564.08200300001772</v>
      </c>
      <c r="N91" s="441">
        <v>0.23971953016421838</v>
      </c>
    </row>
    <row r="92" spans="1:17" x14ac:dyDescent="0.3">
      <c r="A92" s="37">
        <v>42370</v>
      </c>
      <c r="B92" s="436">
        <v>2737783.8386110002</v>
      </c>
      <c r="C92" s="437">
        <v>-8354.0769799998961</v>
      </c>
      <c r="D92" s="438">
        <v>-0.3042118508531646</v>
      </c>
      <c r="E92" s="439">
        <v>6.2</v>
      </c>
      <c r="F92" s="440">
        <v>1493008.5863060001</v>
      </c>
      <c r="G92" s="437">
        <v>-1906.4244559998624</v>
      </c>
      <c r="H92" s="438">
        <v>-0.12752728029857061</v>
      </c>
      <c r="I92" s="436">
        <v>1244775.2523050001</v>
      </c>
      <c r="J92" s="437">
        <v>-6447.6525240000337</v>
      </c>
      <c r="K92" s="441">
        <v>-0.51530806374434213</v>
      </c>
      <c r="L92" s="440">
        <v>235309.155918</v>
      </c>
      <c r="M92" s="437">
        <v>151.76774000001024</v>
      </c>
      <c r="N92" s="441">
        <v>6.4538793008336703E-2</v>
      </c>
    </row>
    <row r="93" spans="1:17" x14ac:dyDescent="0.3">
      <c r="A93" s="37">
        <v>42339</v>
      </c>
      <c r="B93" s="436">
        <v>2746137.9155910001</v>
      </c>
      <c r="C93" s="437">
        <v>-7812.0818669996224</v>
      </c>
      <c r="D93" s="438">
        <v>-0.28366825375226384</v>
      </c>
      <c r="E93" s="439">
        <v>6.3</v>
      </c>
      <c r="F93" s="440">
        <v>1494915.010762</v>
      </c>
      <c r="G93" s="437">
        <v>-3000.8411890000571</v>
      </c>
      <c r="H93" s="438">
        <v>-0.20033443034143286</v>
      </c>
      <c r="I93" s="436">
        <v>1251222.9048290001</v>
      </c>
      <c r="J93" s="437">
        <v>-4811.2406779997982</v>
      </c>
      <c r="K93" s="441">
        <v>-0.38305014996688119</v>
      </c>
      <c r="L93" s="440">
        <v>235157.38817799999</v>
      </c>
      <c r="M93" s="437">
        <v>337.42147800000384</v>
      </c>
      <c r="N93" s="441">
        <v>0.14369369127416876</v>
      </c>
      <c r="P93" s="427">
        <f>AVERAGE(B93:B104)/1000000</f>
        <v>2.7920599543128333</v>
      </c>
      <c r="Q93" s="428">
        <f>AVERAGE(E93:E104)</f>
        <v>6.3999999999999995</v>
      </c>
    </row>
    <row r="94" spans="1:17" x14ac:dyDescent="0.3">
      <c r="A94" s="37">
        <v>42309</v>
      </c>
      <c r="B94" s="436">
        <v>2753949.9974579997</v>
      </c>
      <c r="C94" s="437">
        <v>-15848.252972000279</v>
      </c>
      <c r="D94" s="438">
        <v>-0.57218077055034244</v>
      </c>
      <c r="E94" s="439">
        <v>6.3</v>
      </c>
      <c r="F94" s="440">
        <v>1497915.851951</v>
      </c>
      <c r="G94" s="437">
        <v>-7141.2629329999909</v>
      </c>
      <c r="H94" s="438">
        <v>-0.47448451373557293</v>
      </c>
      <c r="I94" s="436">
        <v>1256034.1455069999</v>
      </c>
      <c r="J94" s="437">
        <v>-8706.9900390000548</v>
      </c>
      <c r="K94" s="441">
        <v>-0.68844048748688569</v>
      </c>
      <c r="L94" s="440">
        <v>234819.96669999999</v>
      </c>
      <c r="M94" s="437">
        <v>314.58849900000496</v>
      </c>
      <c r="N94" s="441">
        <v>0.13414980134500962</v>
      </c>
    </row>
    <row r="95" spans="1:17" x14ac:dyDescent="0.3">
      <c r="A95" s="37">
        <v>42278</v>
      </c>
      <c r="B95" s="436">
        <v>2769798.25043</v>
      </c>
      <c r="C95" s="437">
        <v>-8118.1566249998286</v>
      </c>
      <c r="D95" s="438">
        <v>-0.29223905386002125</v>
      </c>
      <c r="E95" s="439">
        <v>6.3</v>
      </c>
      <c r="F95" s="440">
        <v>1505057.114884</v>
      </c>
      <c r="G95" s="437">
        <v>-4136.4324569997843</v>
      </c>
      <c r="H95" s="438">
        <v>-0.27408230470423317</v>
      </c>
      <c r="I95" s="436">
        <v>1264741.135546</v>
      </c>
      <c r="J95" s="437">
        <v>-3981.7241680000443</v>
      </c>
      <c r="K95" s="441">
        <v>-0.31383718969938151</v>
      </c>
      <c r="L95" s="440">
        <v>234505.37820099998</v>
      </c>
      <c r="M95" s="437">
        <v>-581.50603600000613</v>
      </c>
      <c r="N95" s="441">
        <v>-0.24735792381074218</v>
      </c>
    </row>
    <row r="96" spans="1:17" x14ac:dyDescent="0.3">
      <c r="A96" s="37">
        <v>42248</v>
      </c>
      <c r="B96" s="436">
        <v>2777916.4070549998</v>
      </c>
      <c r="C96" s="437">
        <v>-5028.289921999909</v>
      </c>
      <c r="D96" s="438">
        <v>-0.18068235159189247</v>
      </c>
      <c r="E96" s="439">
        <v>6.3</v>
      </c>
      <c r="F96" s="440">
        <v>1509193.5473409998</v>
      </c>
      <c r="G96" s="437">
        <v>-1700.8219530000351</v>
      </c>
      <c r="H96" s="438">
        <v>-0.11257054017580219</v>
      </c>
      <c r="I96" s="436">
        <v>1268722.859714</v>
      </c>
      <c r="J96" s="437">
        <v>-3327.4679689998738</v>
      </c>
      <c r="K96" s="441">
        <v>-0.26158304404989646</v>
      </c>
      <c r="L96" s="440">
        <v>235086.88423699999</v>
      </c>
      <c r="M96" s="437">
        <v>-1780.7556000000041</v>
      </c>
      <c r="N96" s="441">
        <v>-0.75179353381721015</v>
      </c>
    </row>
    <row r="97" spans="1:17" x14ac:dyDescent="0.3">
      <c r="A97" s="37">
        <v>42217</v>
      </c>
      <c r="B97" s="436">
        <v>2782944.6969769998</v>
      </c>
      <c r="C97" s="437">
        <v>-13641.121781000402</v>
      </c>
      <c r="D97" s="438">
        <v>-0.48777769269596744</v>
      </c>
      <c r="E97" s="439">
        <v>6.4</v>
      </c>
      <c r="F97" s="440">
        <v>1510894.3692939999</v>
      </c>
      <c r="G97" s="437">
        <v>-8463.8318820002023</v>
      </c>
      <c r="H97" s="438">
        <v>-0.55706625833520385</v>
      </c>
      <c r="I97" s="436">
        <v>1272050.3276829999</v>
      </c>
      <c r="J97" s="437">
        <v>-5177.2898990001995</v>
      </c>
      <c r="K97" s="441">
        <v>-0.40535373865479457</v>
      </c>
      <c r="L97" s="440">
        <v>236867.639837</v>
      </c>
      <c r="M97" s="437">
        <v>-302.83788100001402</v>
      </c>
      <c r="N97" s="441">
        <v>-0.12768784880557255</v>
      </c>
    </row>
    <row r="98" spans="1:17" x14ac:dyDescent="0.3">
      <c r="A98" s="37">
        <v>42186</v>
      </c>
      <c r="B98" s="436">
        <v>2796585.8187580002</v>
      </c>
      <c r="C98" s="437">
        <v>3065.3818810000084</v>
      </c>
      <c r="D98" s="438">
        <v>0.10973185807177893</v>
      </c>
      <c r="E98" s="439">
        <v>6.4</v>
      </c>
      <c r="F98" s="440">
        <v>1519358.2011760001</v>
      </c>
      <c r="G98" s="437">
        <v>3298.0948480002116</v>
      </c>
      <c r="H98" s="438">
        <v>0.21754380543581617</v>
      </c>
      <c r="I98" s="436">
        <v>1277227.6175820001</v>
      </c>
      <c r="J98" s="437">
        <v>-232.71296699997038</v>
      </c>
      <c r="K98" s="441">
        <v>-1.8216844894115805E-2</v>
      </c>
      <c r="L98" s="440">
        <v>237170.47771800001</v>
      </c>
      <c r="M98" s="437">
        <v>-246.81446899997536</v>
      </c>
      <c r="N98" s="441">
        <v>-0.10395808440337774</v>
      </c>
    </row>
    <row r="99" spans="1:17" x14ac:dyDescent="0.3">
      <c r="A99" s="37">
        <v>42156</v>
      </c>
      <c r="B99" s="436">
        <v>2793520.4368770001</v>
      </c>
      <c r="C99" s="437">
        <v>-8490.1302519999444</v>
      </c>
      <c r="D99" s="438">
        <v>-0.30300136450588455</v>
      </c>
      <c r="E99" s="439">
        <v>6.4</v>
      </c>
      <c r="F99" s="440">
        <v>1516060.1063279998</v>
      </c>
      <c r="G99" s="437">
        <v>-4424.6926060002297</v>
      </c>
      <c r="H99" s="438">
        <v>-0.29100538256629377</v>
      </c>
      <c r="I99" s="436">
        <v>1277460.3305490001</v>
      </c>
      <c r="J99" s="437">
        <v>-4065.4376459999476</v>
      </c>
      <c r="K99" s="441">
        <v>-0.31723417093095396</v>
      </c>
      <c r="L99" s="440">
        <v>237417.29218699998</v>
      </c>
      <c r="M99" s="437">
        <v>-1070.3182399999932</v>
      </c>
      <c r="N99" s="441">
        <v>-0.44879406443112191</v>
      </c>
    </row>
    <row r="100" spans="1:17" x14ac:dyDescent="0.3">
      <c r="A100" s="37">
        <v>42125</v>
      </c>
      <c r="B100" s="436">
        <v>2802010.5671290001</v>
      </c>
      <c r="C100" s="437">
        <v>-9174.9369629998691</v>
      </c>
      <c r="D100" s="438">
        <v>-0.32637251969479442</v>
      </c>
      <c r="E100" s="439">
        <v>6.4</v>
      </c>
      <c r="F100" s="440">
        <v>1520484.7989340001</v>
      </c>
      <c r="G100" s="437">
        <v>-2468.738735999912</v>
      </c>
      <c r="H100" s="438">
        <v>-0.16210203889587396</v>
      </c>
      <c r="I100" s="436">
        <v>1281525.768195</v>
      </c>
      <c r="J100" s="437">
        <v>-6706.1982269999571</v>
      </c>
      <c r="K100" s="441">
        <v>-0.52057380982604307</v>
      </c>
      <c r="L100" s="440">
        <v>238487.61042699998</v>
      </c>
      <c r="M100" s="437">
        <v>-1191.7964520000387</v>
      </c>
      <c r="N100" s="441">
        <v>-0.49724607863440945</v>
      </c>
    </row>
    <row r="101" spans="1:17" x14ac:dyDescent="0.3">
      <c r="A101" s="37">
        <v>42095</v>
      </c>
      <c r="B101" s="436">
        <v>2811185.504092</v>
      </c>
      <c r="C101" s="437">
        <v>-106.3911120002158</v>
      </c>
      <c r="D101" s="438">
        <v>-3.7844206850849113E-3</v>
      </c>
      <c r="E101" s="439">
        <v>6.5</v>
      </c>
      <c r="F101" s="440">
        <v>1522953.53767</v>
      </c>
      <c r="G101" s="437">
        <v>-1976.9577190000564</v>
      </c>
      <c r="H101" s="438">
        <v>-0.12964248042634541</v>
      </c>
      <c r="I101" s="436">
        <v>1288231.966422</v>
      </c>
      <c r="J101" s="437">
        <v>1870.5666070000734</v>
      </c>
      <c r="K101" s="441">
        <v>0.14541532475003463</v>
      </c>
      <c r="L101" s="440">
        <v>239679.40687900002</v>
      </c>
      <c r="M101" s="437">
        <v>-2043.1419149999856</v>
      </c>
      <c r="N101" s="441">
        <v>-0.8452425829504161</v>
      </c>
    </row>
    <row r="102" spans="1:17" x14ac:dyDescent="0.3">
      <c r="A102" s="37">
        <v>42064</v>
      </c>
      <c r="B102" s="436">
        <v>2811291.8952040002</v>
      </c>
      <c r="C102" s="437">
        <v>-11251.25617399998</v>
      </c>
      <c r="D102" s="438">
        <v>-0.39862122811149864</v>
      </c>
      <c r="E102" s="439">
        <v>6.5</v>
      </c>
      <c r="F102" s="440">
        <v>1524930.495389</v>
      </c>
      <c r="G102" s="437">
        <v>-3111.9697859999724</v>
      </c>
      <c r="H102" s="438">
        <v>-0.20365728420012019</v>
      </c>
      <c r="I102" s="436">
        <v>1286361.3998149999</v>
      </c>
      <c r="J102" s="437">
        <v>-8139.2863880002405</v>
      </c>
      <c r="K102" s="441">
        <v>-0.62875875422470495</v>
      </c>
      <c r="L102" s="440">
        <v>241722.548794</v>
      </c>
      <c r="M102" s="437">
        <v>-1680.1597230000189</v>
      </c>
      <c r="N102" s="441">
        <v>-0.69027979731074818</v>
      </c>
    </row>
    <row r="103" spans="1:17" x14ac:dyDescent="0.3">
      <c r="A103" s="37">
        <v>42036</v>
      </c>
      <c r="B103" s="436">
        <v>2822543.1513780002</v>
      </c>
      <c r="C103" s="437">
        <v>-14291.65942700021</v>
      </c>
      <c r="D103" s="438">
        <v>-0.50378891899400757</v>
      </c>
      <c r="E103" s="439">
        <v>6.5</v>
      </c>
      <c r="F103" s="440">
        <v>1528042.465175</v>
      </c>
      <c r="G103" s="437">
        <v>-5125.7617370001972</v>
      </c>
      <c r="H103" s="438">
        <v>-0.33432480839523698</v>
      </c>
      <c r="I103" s="436">
        <v>1294500.6862030001</v>
      </c>
      <c r="J103" s="437">
        <v>-9165.8976899997797</v>
      </c>
      <c r="K103" s="441">
        <v>-0.70308603466912845</v>
      </c>
      <c r="L103" s="440">
        <v>243402.70851700002</v>
      </c>
      <c r="M103" s="437">
        <v>-668.38115099997958</v>
      </c>
      <c r="N103" s="441">
        <v>-0.27384691562984842</v>
      </c>
    </row>
    <row r="104" spans="1:17" x14ac:dyDescent="0.3">
      <c r="A104" s="37">
        <v>42005</v>
      </c>
      <c r="B104" s="436">
        <v>2836834.8108050004</v>
      </c>
      <c r="C104" s="437">
        <v>2733.4093820000999</v>
      </c>
      <c r="D104" s="438">
        <v>9.6447127143286307E-2</v>
      </c>
      <c r="E104" s="439">
        <v>6.5</v>
      </c>
      <c r="F104" s="440">
        <v>1533168.2269120002</v>
      </c>
      <c r="G104" s="437">
        <v>2701.5735319999512</v>
      </c>
      <c r="H104" s="438">
        <v>0.17651959459773844</v>
      </c>
      <c r="I104" s="436">
        <v>1303666.5838929999</v>
      </c>
      <c r="J104" s="437">
        <v>31.835849999915808</v>
      </c>
      <c r="K104" s="441">
        <v>2.4420835703948046E-3</v>
      </c>
      <c r="L104" s="440">
        <v>244071.089668</v>
      </c>
      <c r="M104" s="437">
        <v>-654.53089900000487</v>
      </c>
      <c r="N104" s="441">
        <v>-0.26745499612322365</v>
      </c>
    </row>
    <row r="105" spans="1:17" x14ac:dyDescent="0.3">
      <c r="A105" s="37">
        <v>41974</v>
      </c>
      <c r="B105" s="436">
        <v>2834101.4014230003</v>
      </c>
      <c r="C105" s="437">
        <v>-17119.85504299961</v>
      </c>
      <c r="D105" s="438">
        <v>-0.60043937327470476</v>
      </c>
      <c r="E105" s="439">
        <v>6.5</v>
      </c>
      <c r="F105" s="440">
        <v>1530466.6533800003</v>
      </c>
      <c r="G105" s="437">
        <v>-9542.8565139996354</v>
      </c>
      <c r="H105" s="438">
        <v>-0.61966218083007019</v>
      </c>
      <c r="I105" s="436">
        <v>1303634.748043</v>
      </c>
      <c r="J105" s="437">
        <v>-7576.998528999975</v>
      </c>
      <c r="K105" s="441">
        <v>-0.57786231314729253</v>
      </c>
      <c r="L105" s="440">
        <v>244725.62056700001</v>
      </c>
      <c r="M105" s="437">
        <v>-2491.8776599999983</v>
      </c>
      <c r="N105" s="441">
        <v>-1.0079697747413927</v>
      </c>
      <c r="P105" s="427">
        <f>AVERAGE(B105:B116)/1000000</f>
        <v>2.8955456382906664</v>
      </c>
      <c r="Q105" s="428">
        <f>AVERAGE(E105:E116)</f>
        <v>6.6916666666666673</v>
      </c>
    </row>
    <row r="106" spans="1:17" x14ac:dyDescent="0.3">
      <c r="A106" s="37">
        <v>41944</v>
      </c>
      <c r="B106" s="436">
        <v>2851221.2564659999</v>
      </c>
      <c r="C106" s="437">
        <v>-14975.820754999761</v>
      </c>
      <c r="D106" s="438">
        <v>-0.52249794244853465</v>
      </c>
      <c r="E106" s="439">
        <v>6.6</v>
      </c>
      <c r="F106" s="440">
        <v>1540009.5098939999</v>
      </c>
      <c r="G106" s="437">
        <v>-7108.7810039999895</v>
      </c>
      <c r="H106" s="438">
        <v>-0.45948529248360265</v>
      </c>
      <c r="I106" s="436">
        <v>1311211.746572</v>
      </c>
      <c r="J106" s="437">
        <v>-7867.0397510000039</v>
      </c>
      <c r="K106" s="441">
        <v>-0.59640408386293453</v>
      </c>
      <c r="L106" s="440">
        <v>247217.498227</v>
      </c>
      <c r="M106" s="437">
        <v>-2015.0225329999812</v>
      </c>
      <c r="N106" s="441">
        <v>-0.80849101347426489</v>
      </c>
    </row>
    <row r="107" spans="1:17" x14ac:dyDescent="0.3">
      <c r="A107" s="37">
        <v>41913</v>
      </c>
      <c r="B107" s="436">
        <v>2866197.0772209996</v>
      </c>
      <c r="C107" s="437">
        <v>-25125.270822000224</v>
      </c>
      <c r="D107" s="438">
        <v>-0.86898891917071586</v>
      </c>
      <c r="E107" s="439">
        <v>6.6</v>
      </c>
      <c r="F107" s="440">
        <v>1547118.2908979999</v>
      </c>
      <c r="G107" s="437">
        <v>-12734.790578000015</v>
      </c>
      <c r="H107" s="438">
        <v>-0.81640961762564268</v>
      </c>
      <c r="I107" s="436">
        <v>1319078.786323</v>
      </c>
      <c r="J107" s="437">
        <v>-12390.480243999977</v>
      </c>
      <c r="K107" s="441">
        <v>-0.93058702556064465</v>
      </c>
      <c r="L107" s="440">
        <v>249232.52075999998</v>
      </c>
      <c r="M107" s="437">
        <v>-9750.6122550000437</v>
      </c>
      <c r="N107" s="441">
        <v>-3.7649603437438137</v>
      </c>
    </row>
    <row r="108" spans="1:17" x14ac:dyDescent="0.3">
      <c r="A108" s="37">
        <v>41883</v>
      </c>
      <c r="B108" s="436">
        <v>2891322.3480429999</v>
      </c>
      <c r="C108" s="437">
        <v>-2482.3030100003816</v>
      </c>
      <c r="D108" s="438">
        <v>-8.5779909473057164E-2</v>
      </c>
      <c r="E108" s="439">
        <v>6.7</v>
      </c>
      <c r="F108" s="440">
        <v>1559853.0814759999</v>
      </c>
      <c r="G108" s="437">
        <v>-2680.5760760002304</v>
      </c>
      <c r="H108" s="438">
        <v>-0.17155317346570645</v>
      </c>
      <c r="I108" s="436">
        <v>1331469.266567</v>
      </c>
      <c r="J108" s="437">
        <v>198.27306599984877</v>
      </c>
      <c r="K108" s="441">
        <v>1.4893516569337002E-2</v>
      </c>
      <c r="L108" s="440">
        <v>258983.13301500003</v>
      </c>
      <c r="M108" s="437">
        <v>872.4184430000314</v>
      </c>
      <c r="N108" s="441">
        <v>0.33800163795860955</v>
      </c>
    </row>
    <row r="109" spans="1:17" x14ac:dyDescent="0.3">
      <c r="A109" s="37">
        <v>41852</v>
      </c>
      <c r="B109" s="436">
        <v>2893804.6510530002</v>
      </c>
      <c r="C109" s="437">
        <v>-3792.5461449995637</v>
      </c>
      <c r="D109" s="438">
        <v>-0.13088589913970744</v>
      </c>
      <c r="E109" s="439">
        <v>6.7</v>
      </c>
      <c r="F109" s="440">
        <v>1562533.6575520001</v>
      </c>
      <c r="G109" s="437">
        <v>-5022.8230960001238</v>
      </c>
      <c r="H109" s="438">
        <v>-0.32042373962332621</v>
      </c>
      <c r="I109" s="436">
        <v>1331270.9935010001</v>
      </c>
      <c r="J109" s="437">
        <v>1230.2769510000944</v>
      </c>
      <c r="K109" s="441">
        <v>9.2499194625508652E-2</v>
      </c>
      <c r="L109" s="440">
        <v>258110.714572</v>
      </c>
      <c r="M109" s="437">
        <v>3486.7086720000079</v>
      </c>
      <c r="N109" s="441">
        <v>1.3693558310324296</v>
      </c>
    </row>
    <row r="110" spans="1:17" x14ac:dyDescent="0.3">
      <c r="A110" s="37">
        <v>41821</v>
      </c>
      <c r="B110" s="436">
        <v>2897597.1971979998</v>
      </c>
      <c r="C110" s="437">
        <v>-20548.208891000133</v>
      </c>
      <c r="D110" s="438">
        <v>-0.70415301609454606</v>
      </c>
      <c r="E110" s="439">
        <v>6.7</v>
      </c>
      <c r="F110" s="440">
        <v>1567556.4806480003</v>
      </c>
      <c r="G110" s="437">
        <v>-10058.112254999578</v>
      </c>
      <c r="H110" s="438">
        <v>-0.63755192809743522</v>
      </c>
      <c r="I110" s="436">
        <v>1330040.71655</v>
      </c>
      <c r="J110" s="437">
        <v>-10490.096636000089</v>
      </c>
      <c r="K110" s="441">
        <v>-0.78253304831304737</v>
      </c>
      <c r="L110" s="440">
        <v>254624.00589999999</v>
      </c>
      <c r="M110" s="437">
        <v>-2372.9163359999948</v>
      </c>
      <c r="N110" s="441">
        <v>-0.92332480690992413</v>
      </c>
    </row>
    <row r="111" spans="1:17" x14ac:dyDescent="0.3">
      <c r="A111" s="37">
        <v>41791</v>
      </c>
      <c r="B111" s="436">
        <v>2918145.4060889999</v>
      </c>
      <c r="C111" s="437">
        <v>87.256440999917686</v>
      </c>
      <c r="D111" s="438">
        <v>2.990222830564335E-3</v>
      </c>
      <c r="E111" s="439">
        <v>6.7</v>
      </c>
      <c r="F111" s="440">
        <v>1577614.5929029998</v>
      </c>
      <c r="G111" s="437">
        <v>2232.6300409997348</v>
      </c>
      <c r="H111" s="438">
        <v>0.14171991895500127</v>
      </c>
      <c r="I111" s="436">
        <v>1340530.8131860001</v>
      </c>
      <c r="J111" s="437">
        <v>-2145.3735999998171</v>
      </c>
      <c r="K111" s="441">
        <v>-0.15978339536468994</v>
      </c>
      <c r="L111" s="440">
        <v>256996.92223599998</v>
      </c>
      <c r="M111" s="437">
        <v>-4185.3416220000363</v>
      </c>
      <c r="N111" s="441">
        <v>-1.6024601212108067</v>
      </c>
    </row>
    <row r="112" spans="1:17" x14ac:dyDescent="0.3">
      <c r="A112" s="37">
        <v>41760</v>
      </c>
      <c r="B112" s="436">
        <v>2918058.149648</v>
      </c>
      <c r="C112" s="437">
        <v>18737.339651999529</v>
      </c>
      <c r="D112" s="438">
        <v>0.6462665182617503</v>
      </c>
      <c r="E112" s="439">
        <v>6.7</v>
      </c>
      <c r="F112" s="440">
        <v>1575381.9628620001</v>
      </c>
      <c r="G112" s="437">
        <v>11668.750863999827</v>
      </c>
      <c r="H112" s="438">
        <v>0.746220648036243</v>
      </c>
      <c r="I112" s="436">
        <v>1342676.1867859999</v>
      </c>
      <c r="J112" s="437">
        <v>7068.5887879999354</v>
      </c>
      <c r="K112" s="441">
        <v>0.5292414327827536</v>
      </c>
      <c r="L112" s="440">
        <v>261182.26385800002</v>
      </c>
      <c r="M112" s="437">
        <v>-739.12659699996584</v>
      </c>
      <c r="N112" s="441">
        <v>-0.28219405666562131</v>
      </c>
    </row>
    <row r="113" spans="1:17" x14ac:dyDescent="0.3">
      <c r="A113" s="37">
        <v>41730</v>
      </c>
      <c r="B113" s="436">
        <v>2899320.8099960005</v>
      </c>
      <c r="C113" s="437">
        <v>-19929.394867999479</v>
      </c>
      <c r="D113" s="438">
        <v>-0.68268882313662238</v>
      </c>
      <c r="E113" s="439">
        <v>6.7</v>
      </c>
      <c r="F113" s="440">
        <v>1563713.2119980003</v>
      </c>
      <c r="G113" s="437">
        <v>-7819.1537559996359</v>
      </c>
      <c r="H113" s="438">
        <v>-0.49754964812628033</v>
      </c>
      <c r="I113" s="436">
        <v>1335607.597998</v>
      </c>
      <c r="J113" s="437">
        <v>-12110.241112000076</v>
      </c>
      <c r="K113" s="441">
        <v>-0.89857392701705152</v>
      </c>
      <c r="L113" s="440">
        <v>261921.39045499999</v>
      </c>
      <c r="M113" s="437">
        <v>-2621.374988000025</v>
      </c>
      <c r="N113" s="441">
        <v>-0.99090783435725538</v>
      </c>
    </row>
    <row r="114" spans="1:17" x14ac:dyDescent="0.3">
      <c r="A114" s="37">
        <v>41699</v>
      </c>
      <c r="B114" s="436">
        <v>2919250.204864</v>
      </c>
      <c r="C114" s="437">
        <v>-7375.923093999736</v>
      </c>
      <c r="D114" s="438">
        <v>-0.25202819805159576</v>
      </c>
      <c r="E114" s="439">
        <v>6.8</v>
      </c>
      <c r="F114" s="440">
        <v>1571532.3657539999</v>
      </c>
      <c r="G114" s="437">
        <v>-5674.8233620000537</v>
      </c>
      <c r="H114" s="438">
        <v>-0.35980202228096003</v>
      </c>
      <c r="I114" s="436">
        <v>1347717.8391100001</v>
      </c>
      <c r="J114" s="437">
        <v>-1701.0997319999151</v>
      </c>
      <c r="K114" s="441">
        <v>-0.12606164646390014</v>
      </c>
      <c r="L114" s="440">
        <v>264542.76544300001</v>
      </c>
      <c r="M114" s="437">
        <v>-1886.6915100000333</v>
      </c>
      <c r="N114" s="441">
        <v>-0.70813923189163674</v>
      </c>
    </row>
    <row r="115" spans="1:17" x14ac:dyDescent="0.3">
      <c r="A115" s="37">
        <v>41671</v>
      </c>
      <c r="B115" s="436">
        <v>2926626.1279579997</v>
      </c>
      <c r="C115" s="437">
        <v>-4276.9015710004605</v>
      </c>
      <c r="D115" s="438">
        <v>-0.14592436282983284</v>
      </c>
      <c r="E115" s="439">
        <v>6.8</v>
      </c>
      <c r="F115" s="440">
        <v>1577207.189116</v>
      </c>
      <c r="G115" s="437">
        <v>-4611.3671450000256</v>
      </c>
      <c r="H115" s="438">
        <v>-0.29152314130769053</v>
      </c>
      <c r="I115" s="436">
        <v>1349418.938842</v>
      </c>
      <c r="J115" s="437">
        <v>334.46557400003076</v>
      </c>
      <c r="K115" s="441">
        <v>2.4792040871230759E-2</v>
      </c>
      <c r="L115" s="440">
        <v>266429.45695300004</v>
      </c>
      <c r="M115" s="437">
        <v>-1851.8526029999484</v>
      </c>
      <c r="N115" s="441">
        <v>-0.69026523169456944</v>
      </c>
    </row>
    <row r="116" spans="1:17" x14ac:dyDescent="0.3">
      <c r="A116" s="37">
        <v>41640</v>
      </c>
      <c r="B116" s="436">
        <v>2930903.0295290002</v>
      </c>
      <c r="C116" s="437">
        <v>-20708.457402999979</v>
      </c>
      <c r="D116" s="438">
        <v>-0.70159834702788115</v>
      </c>
      <c r="E116" s="439">
        <v>6.8</v>
      </c>
      <c r="F116" s="440">
        <v>1581818.556261</v>
      </c>
      <c r="G116" s="437">
        <v>-9969.1207540000323</v>
      </c>
      <c r="H116" s="438">
        <v>-0.62628457915283187</v>
      </c>
      <c r="I116" s="436">
        <v>1349084.4732679999</v>
      </c>
      <c r="J116" s="437">
        <v>-10739.336649000179</v>
      </c>
      <c r="K116" s="441">
        <v>-0.78975942108674202</v>
      </c>
      <c r="L116" s="440">
        <v>268281.30955599999</v>
      </c>
      <c r="M116" s="437">
        <v>-3159.8452699999907</v>
      </c>
      <c r="N116" s="441">
        <v>-1.1640995530046003</v>
      </c>
    </row>
    <row r="117" spans="1:17" x14ac:dyDescent="0.3">
      <c r="A117" s="37">
        <v>41609</v>
      </c>
      <c r="B117" s="436">
        <v>2951611.4869320001</v>
      </c>
      <c r="C117" s="437">
        <v>-5651.3708299994469</v>
      </c>
      <c r="D117" s="438">
        <v>-0.19110140362281822</v>
      </c>
      <c r="E117" s="439">
        <v>6.8</v>
      </c>
      <c r="F117" s="440">
        <v>1591787.677015</v>
      </c>
      <c r="G117" s="437">
        <v>-4581.9082129998133</v>
      </c>
      <c r="H117" s="438">
        <v>-0.28702051551210223</v>
      </c>
      <c r="I117" s="436">
        <v>1359823.8099170001</v>
      </c>
      <c r="J117" s="437">
        <v>-1069.4626169998664</v>
      </c>
      <c r="K117" s="441">
        <v>-7.8585340862807995E-2</v>
      </c>
      <c r="L117" s="440">
        <v>271441.15482599998</v>
      </c>
      <c r="M117" s="437">
        <v>-2103.0674600000493</v>
      </c>
      <c r="N117" s="441">
        <v>-0.7688217438572762</v>
      </c>
      <c r="P117" s="427">
        <f>AVERAGE(B117:B128)/1000000</f>
        <v>2.9483346186495831</v>
      </c>
      <c r="Q117" s="428">
        <f>AVERAGE(E117:E128)</f>
        <v>6.8583333333333343</v>
      </c>
    </row>
    <row r="118" spans="1:17" x14ac:dyDescent="0.3">
      <c r="A118" s="37">
        <v>41579</v>
      </c>
      <c r="B118" s="436">
        <v>2957262.8577619996</v>
      </c>
      <c r="C118" s="437">
        <v>7875.9150299998</v>
      </c>
      <c r="D118" s="438">
        <v>0.26703566479833896</v>
      </c>
      <c r="E118" s="439">
        <v>6.9</v>
      </c>
      <c r="F118" s="440">
        <v>1596369.5852279998</v>
      </c>
      <c r="G118" s="437">
        <v>2987.8853969997726</v>
      </c>
      <c r="H118" s="438">
        <v>0.187518495870555</v>
      </c>
      <c r="I118" s="436">
        <v>1360893.272534</v>
      </c>
      <c r="J118" s="437">
        <v>4888.0296330000274</v>
      </c>
      <c r="K118" s="441">
        <v>0.36047276797711431</v>
      </c>
      <c r="L118" s="440">
        <v>273544.22228600003</v>
      </c>
      <c r="M118" s="437">
        <v>1504.4825290000299</v>
      </c>
      <c r="N118" s="441">
        <v>0.55303777688653566</v>
      </c>
    </row>
    <row r="119" spans="1:17" x14ac:dyDescent="0.3">
      <c r="A119" s="37">
        <v>41548</v>
      </c>
      <c r="B119" s="436">
        <v>2949386.9427319998</v>
      </c>
      <c r="C119" s="437">
        <v>3159.7786209997721</v>
      </c>
      <c r="D119" s="438">
        <v>0.10724830248971008</v>
      </c>
      <c r="E119" s="439">
        <v>6.8</v>
      </c>
      <c r="F119" s="440">
        <v>1593381.6998310001</v>
      </c>
      <c r="G119" s="437">
        <v>1799.1169759999029</v>
      </c>
      <c r="H119" s="438">
        <v>0.11303949888497931</v>
      </c>
      <c r="I119" s="436">
        <v>1356005.242901</v>
      </c>
      <c r="J119" s="437">
        <v>1360.661645000102</v>
      </c>
      <c r="K119" s="441">
        <v>0.10044418025416846</v>
      </c>
      <c r="L119" s="440">
        <v>272039.739757</v>
      </c>
      <c r="M119" s="437">
        <v>1343.8471559999743</v>
      </c>
      <c r="N119" s="441">
        <v>0.49644165010688818</v>
      </c>
    </row>
    <row r="120" spans="1:17" x14ac:dyDescent="0.3">
      <c r="A120" s="37">
        <v>41518</v>
      </c>
      <c r="B120" s="436">
        <v>2946227.164111</v>
      </c>
      <c r="C120" s="437">
        <v>5505.7376529998146</v>
      </c>
      <c r="D120" s="438">
        <v>0.18722404657116026</v>
      </c>
      <c r="E120" s="439">
        <v>6.8</v>
      </c>
      <c r="F120" s="440">
        <v>1591582.5828550002</v>
      </c>
      <c r="G120" s="437">
        <v>1666.7417599996552</v>
      </c>
      <c r="H120" s="438">
        <v>0.10483207456136441</v>
      </c>
      <c r="I120" s="436">
        <v>1354644.5812559999</v>
      </c>
      <c r="J120" s="437">
        <v>3838.9958929999266</v>
      </c>
      <c r="K120" s="441">
        <v>0.28420047522740133</v>
      </c>
      <c r="L120" s="440">
        <v>270695.89260100003</v>
      </c>
      <c r="M120" s="437">
        <v>-928.68471999996109</v>
      </c>
      <c r="N120" s="441">
        <v>-0.34190010681635108</v>
      </c>
    </row>
    <row r="121" spans="1:17" x14ac:dyDescent="0.3">
      <c r="A121" s="37">
        <v>41487</v>
      </c>
      <c r="B121" s="436">
        <v>2940721.4264580002</v>
      </c>
      <c r="C121" s="437">
        <v>119.51466500014067</v>
      </c>
      <c r="D121" s="438">
        <v>4.064292569519139E-3</v>
      </c>
      <c r="E121" s="439">
        <v>6.8</v>
      </c>
      <c r="F121" s="440">
        <v>1589915.8410950005</v>
      </c>
      <c r="G121" s="437">
        <v>-1185.6859459993429</v>
      </c>
      <c r="H121" s="438">
        <v>-7.4519816985179094E-2</v>
      </c>
      <c r="I121" s="436">
        <v>1350805.5853629999</v>
      </c>
      <c r="J121" s="437">
        <v>1305.2006110001821</v>
      </c>
      <c r="K121" s="441">
        <v>9.6717320405954627E-2</v>
      </c>
      <c r="L121" s="440">
        <v>271624.57732099999</v>
      </c>
      <c r="M121" s="437">
        <v>-4360.5427170000621</v>
      </c>
      <c r="N121" s="441">
        <v>-1.5799919634796484</v>
      </c>
    </row>
    <row r="122" spans="1:17" x14ac:dyDescent="0.3">
      <c r="A122" s="37">
        <v>41456</v>
      </c>
      <c r="B122" s="436">
        <v>2940601.9117930001</v>
      </c>
      <c r="C122" s="437">
        <v>-9056.804449999705</v>
      </c>
      <c r="D122" s="438">
        <v>-0.30704584229105047</v>
      </c>
      <c r="E122" s="439">
        <v>6.8</v>
      </c>
      <c r="F122" s="440">
        <v>1591101.5270409998</v>
      </c>
      <c r="G122" s="437">
        <v>-6159.7279180001933</v>
      </c>
      <c r="H122" s="438">
        <v>-0.38564310621547676</v>
      </c>
      <c r="I122" s="436">
        <v>1349500.3847519998</v>
      </c>
      <c r="J122" s="437">
        <v>-2897.0765320002101</v>
      </c>
      <c r="K122" s="441">
        <v>-0.21421783277008324</v>
      </c>
      <c r="L122" s="440">
        <v>275985.12003800005</v>
      </c>
      <c r="M122" s="437">
        <v>-2558.1302639999194</v>
      </c>
      <c r="N122" s="441">
        <v>-0.91839606999141554</v>
      </c>
    </row>
    <row r="123" spans="1:17" x14ac:dyDescent="0.3">
      <c r="A123" s="37">
        <v>41426</v>
      </c>
      <c r="B123" s="436">
        <v>2949658.7162429998</v>
      </c>
      <c r="C123" s="437">
        <v>-19345.397893000394</v>
      </c>
      <c r="D123" s="438">
        <v>-0.65157868259236251</v>
      </c>
      <c r="E123" s="439">
        <v>6.8</v>
      </c>
      <c r="F123" s="440">
        <v>1597261.254959</v>
      </c>
      <c r="G123" s="437">
        <v>-12327.843992999988</v>
      </c>
      <c r="H123" s="438">
        <v>-0.76590006735424709</v>
      </c>
      <c r="I123" s="436">
        <v>1352397.461284</v>
      </c>
      <c r="J123" s="437">
        <v>-7017.5539000001736</v>
      </c>
      <c r="K123" s="441">
        <v>-0.51621865446662951</v>
      </c>
      <c r="L123" s="440">
        <v>278543.25030199997</v>
      </c>
      <c r="M123" s="437">
        <v>-2196.1856770000304</v>
      </c>
      <c r="N123" s="441">
        <v>-0.78228613281260229</v>
      </c>
    </row>
    <row r="124" spans="1:17" x14ac:dyDescent="0.3">
      <c r="A124" s="37">
        <v>41395</v>
      </c>
      <c r="B124" s="436">
        <v>2969004.1141360002</v>
      </c>
      <c r="C124" s="437">
        <v>5586.0679480000399</v>
      </c>
      <c r="D124" s="438">
        <v>0.1885008412898643</v>
      </c>
      <c r="E124" s="439">
        <v>6.9</v>
      </c>
      <c r="F124" s="440">
        <v>1609589.098952</v>
      </c>
      <c r="G124" s="437">
        <v>-3442.740707000019</v>
      </c>
      <c r="H124" s="438">
        <v>-0.2134329045685685</v>
      </c>
      <c r="I124" s="436">
        <v>1359415.0151840001</v>
      </c>
      <c r="J124" s="437">
        <v>9028.8086550000589</v>
      </c>
      <c r="K124" s="441">
        <v>0.66860936607220611</v>
      </c>
      <c r="L124" s="440">
        <v>280739.435979</v>
      </c>
      <c r="M124" s="437">
        <v>-254.38848399999551</v>
      </c>
      <c r="N124" s="441">
        <v>-9.0531699223693168E-2</v>
      </c>
    </row>
    <row r="125" spans="1:17" x14ac:dyDescent="0.3">
      <c r="A125" s="37">
        <v>41365</v>
      </c>
      <c r="B125" s="436">
        <v>2963418.0461880001</v>
      </c>
      <c r="C125" s="437">
        <v>12456.945261999965</v>
      </c>
      <c r="D125" s="438">
        <v>0.4221318016727168</v>
      </c>
      <c r="E125" s="439">
        <v>7</v>
      </c>
      <c r="F125" s="440">
        <v>1613031.839659</v>
      </c>
      <c r="G125" s="437">
        <v>10811.599697000114</v>
      </c>
      <c r="H125" s="438">
        <v>0.67478861066294693</v>
      </c>
      <c r="I125" s="436">
        <v>1350386.2065290001</v>
      </c>
      <c r="J125" s="437">
        <v>1645.3455649998505</v>
      </c>
      <c r="K125" s="441">
        <v>0.1219912299404835</v>
      </c>
      <c r="L125" s="440">
        <v>280993.824463</v>
      </c>
      <c r="M125" s="437">
        <v>2019.4321019999334</v>
      </c>
      <c r="N125" s="441">
        <v>0.72387722934323517</v>
      </c>
    </row>
    <row r="126" spans="1:17" x14ac:dyDescent="0.3">
      <c r="A126" s="37">
        <v>41334</v>
      </c>
      <c r="B126" s="436">
        <v>2950961.1009260002</v>
      </c>
      <c r="C126" s="437">
        <v>16451.884714000393</v>
      </c>
      <c r="D126" s="438">
        <v>0.56063496488987841</v>
      </c>
      <c r="E126" s="439">
        <v>6.9</v>
      </c>
      <c r="F126" s="440">
        <v>1602220.2399619999</v>
      </c>
      <c r="G126" s="437">
        <v>13051.029698000289</v>
      </c>
      <c r="H126" s="438">
        <v>0.82124858786008037</v>
      </c>
      <c r="I126" s="436">
        <v>1348740.8609640002</v>
      </c>
      <c r="J126" s="437">
        <v>3400.8550160001032</v>
      </c>
      <c r="K126" s="441">
        <v>0.25278777119273094</v>
      </c>
      <c r="L126" s="440">
        <v>278974.39236100006</v>
      </c>
      <c r="M126" s="437">
        <v>704.17478900001151</v>
      </c>
      <c r="N126" s="441">
        <v>0.25305431358920483</v>
      </c>
    </row>
    <row r="127" spans="1:17" x14ac:dyDescent="0.3">
      <c r="A127" s="37">
        <v>41306</v>
      </c>
      <c r="B127" s="436">
        <v>2934509.2162119998</v>
      </c>
      <c r="C127" s="437">
        <v>7856.7759099998511</v>
      </c>
      <c r="D127" s="438">
        <v>0.26845606269493055</v>
      </c>
      <c r="E127" s="439">
        <v>6.9</v>
      </c>
      <c r="F127" s="440">
        <v>1589169.2102639996</v>
      </c>
      <c r="G127" s="437">
        <v>7652.4601729998831</v>
      </c>
      <c r="H127" s="438">
        <v>0.4838684239392067</v>
      </c>
      <c r="I127" s="436">
        <v>1345340.0059480001</v>
      </c>
      <c r="J127" s="437">
        <v>204.31573699996807</v>
      </c>
      <c r="K127" s="441">
        <v>1.5189228751184112E-2</v>
      </c>
      <c r="L127" s="440">
        <v>278270.21757200005</v>
      </c>
      <c r="M127" s="437">
        <v>-494.96858799993061</v>
      </c>
      <c r="N127" s="441">
        <v>-0.17755753321214168</v>
      </c>
    </row>
    <row r="128" spans="1:17" x14ac:dyDescent="0.3">
      <c r="A128" s="37">
        <v>41275</v>
      </c>
      <c r="B128" s="436">
        <v>2926652.4403019999</v>
      </c>
      <c r="C128" s="437">
        <v>3118.5262380000204</v>
      </c>
      <c r="D128" s="438">
        <v>0.10666974728762293</v>
      </c>
      <c r="E128" s="439">
        <v>6.9</v>
      </c>
      <c r="F128" s="440">
        <v>1581516.7500909998</v>
      </c>
      <c r="G128" s="437">
        <v>2468.8699329996016</v>
      </c>
      <c r="H128" s="438">
        <v>0.15635180946840987</v>
      </c>
      <c r="I128" s="436">
        <v>1345135.6902110002</v>
      </c>
      <c r="J128" s="437">
        <v>649.65630500018597</v>
      </c>
      <c r="K128" s="441">
        <v>4.8320048599746694E-2</v>
      </c>
      <c r="L128" s="440">
        <v>278765.18615999998</v>
      </c>
      <c r="M128" s="437">
        <v>-807.28901300003054</v>
      </c>
      <c r="N128" s="441">
        <v>-0.28875840245019774</v>
      </c>
    </row>
    <row r="129" spans="1:17" x14ac:dyDescent="0.3">
      <c r="A129" s="37">
        <v>41244</v>
      </c>
      <c r="B129" s="436">
        <v>2923533.9140639999</v>
      </c>
      <c r="C129" s="437">
        <v>11565.153462999966</v>
      </c>
      <c r="D129" s="438">
        <v>0.39715925594658646</v>
      </c>
      <c r="E129" s="439">
        <v>6.9</v>
      </c>
      <c r="F129" s="440">
        <v>1579047.8801580002</v>
      </c>
      <c r="G129" s="437">
        <v>10825.50240600016</v>
      </c>
      <c r="H129" s="438">
        <v>0.69030403848197819</v>
      </c>
      <c r="I129" s="436">
        <v>1344486.033906</v>
      </c>
      <c r="J129" s="437">
        <v>739.65105700003915</v>
      </c>
      <c r="K129" s="441">
        <v>5.5043947759832262E-2</v>
      </c>
      <c r="L129" s="440">
        <v>279572.47517300001</v>
      </c>
      <c r="M129" s="437">
        <v>789.20594400004484</v>
      </c>
      <c r="N129" s="441">
        <v>0.28308942146444599</v>
      </c>
      <c r="P129" s="427">
        <f>AVERAGE(B129:B140)/1000000</f>
        <v>2.8955341804136672</v>
      </c>
      <c r="Q129" s="428">
        <f>AVERAGE(E129:E140)</f>
        <v>6.8166666666666655</v>
      </c>
    </row>
    <row r="130" spans="1:17" x14ac:dyDescent="0.3">
      <c r="A130" s="37">
        <v>41214</v>
      </c>
      <c r="B130" s="436">
        <v>2911968.7606009999</v>
      </c>
      <c r="C130" s="437">
        <v>450.91193399997428</v>
      </c>
      <c r="D130" s="438">
        <v>1.5487177391216005E-2</v>
      </c>
      <c r="E130" s="439">
        <v>6.8</v>
      </c>
      <c r="F130" s="440">
        <v>1568222.377752</v>
      </c>
      <c r="G130" s="437">
        <v>3699.13546699984</v>
      </c>
      <c r="H130" s="438">
        <v>0.23643851155558546</v>
      </c>
      <c r="I130" s="436">
        <v>1343746.3828489999</v>
      </c>
      <c r="J130" s="437">
        <v>-3248.2235330000985</v>
      </c>
      <c r="K130" s="441">
        <v>-0.24114599402329909</v>
      </c>
      <c r="L130" s="440">
        <v>278783.26922899997</v>
      </c>
      <c r="M130" s="437">
        <v>2013.7508699999889</v>
      </c>
      <c r="N130" s="441">
        <v>0.72759127592509532</v>
      </c>
    </row>
    <row r="131" spans="1:17" x14ac:dyDescent="0.3">
      <c r="A131" s="37">
        <v>41183</v>
      </c>
      <c r="B131" s="436">
        <v>2911517.848667</v>
      </c>
      <c r="C131" s="437">
        <v>16695.509858000092</v>
      </c>
      <c r="D131" s="438">
        <v>0.5767369428573994</v>
      </c>
      <c r="E131" s="439">
        <v>6.8</v>
      </c>
      <c r="F131" s="440">
        <v>1564523.2422850002</v>
      </c>
      <c r="G131" s="437">
        <v>13568.387522000121</v>
      </c>
      <c r="H131" s="438">
        <v>0.87484090722121588</v>
      </c>
      <c r="I131" s="436">
        <v>1346994.606382</v>
      </c>
      <c r="J131" s="437">
        <v>3127.1223359999713</v>
      </c>
      <c r="K131" s="441">
        <v>0.23269573623324091</v>
      </c>
      <c r="L131" s="440">
        <v>276769.51835899998</v>
      </c>
      <c r="M131" s="437">
        <v>3666.4354869999806</v>
      </c>
      <c r="N131" s="441">
        <v>1.3425097397082086</v>
      </c>
    </row>
    <row r="132" spans="1:17" x14ac:dyDescent="0.3">
      <c r="A132" s="37">
        <v>41153</v>
      </c>
      <c r="B132" s="436">
        <v>2894822.3388089999</v>
      </c>
      <c r="C132" s="437">
        <v>-8855.7026260006242</v>
      </c>
      <c r="D132" s="438">
        <v>-0.30498225008527902</v>
      </c>
      <c r="E132" s="439">
        <v>6.8</v>
      </c>
      <c r="F132" s="440">
        <v>1550954.854763</v>
      </c>
      <c r="G132" s="437">
        <v>-2803.6642670005094</v>
      </c>
      <c r="H132" s="438">
        <v>-0.18044401576319694</v>
      </c>
      <c r="I132" s="436">
        <v>1343867.4840460001</v>
      </c>
      <c r="J132" s="437">
        <v>-6052.0383589998819</v>
      </c>
      <c r="K132" s="441">
        <v>-0.44832586376835598</v>
      </c>
      <c r="L132" s="440">
        <v>273103.082872</v>
      </c>
      <c r="M132" s="437">
        <v>-790.19257299997844</v>
      </c>
      <c r="N132" s="441">
        <v>-0.28850382387670398</v>
      </c>
    </row>
    <row r="133" spans="1:17" x14ac:dyDescent="0.3">
      <c r="A133" s="37">
        <v>41122</v>
      </c>
      <c r="B133" s="436">
        <v>2903678.0414350005</v>
      </c>
      <c r="C133" s="437">
        <v>2315.5824440005235</v>
      </c>
      <c r="D133" s="438">
        <v>7.9810174589692875E-2</v>
      </c>
      <c r="E133" s="439">
        <v>6.8</v>
      </c>
      <c r="F133" s="440">
        <v>1553758.5190300005</v>
      </c>
      <c r="G133" s="437">
        <v>3200.9146400005557</v>
      </c>
      <c r="H133" s="438">
        <v>0.20643635753602443</v>
      </c>
      <c r="I133" s="436">
        <v>1349919.5224049999</v>
      </c>
      <c r="J133" s="437">
        <v>-885.33219600003213</v>
      </c>
      <c r="K133" s="441">
        <v>-6.5541087817717475E-2</v>
      </c>
      <c r="L133" s="440">
        <v>273893.27544499998</v>
      </c>
      <c r="M133" s="437">
        <v>779.11663399997633</v>
      </c>
      <c r="N133" s="441">
        <v>0.28527141814684875</v>
      </c>
    </row>
    <row r="134" spans="1:17" x14ac:dyDescent="0.3">
      <c r="A134" s="37">
        <v>41091</v>
      </c>
      <c r="B134" s="436">
        <v>2901362.458991</v>
      </c>
      <c r="C134" s="437">
        <v>11643.450486999936</v>
      </c>
      <c r="D134" s="438">
        <v>0.40292673622366215</v>
      </c>
      <c r="E134" s="439">
        <v>6.8</v>
      </c>
      <c r="F134" s="440">
        <v>1550557.60439</v>
      </c>
      <c r="G134" s="437">
        <v>5618.7615949998144</v>
      </c>
      <c r="H134" s="438">
        <v>0.36368828586345375</v>
      </c>
      <c r="I134" s="436">
        <v>1350804.854601</v>
      </c>
      <c r="J134" s="437">
        <v>6024.6888919998892</v>
      </c>
      <c r="K134" s="441">
        <v>0.44800548413974639</v>
      </c>
      <c r="L134" s="440">
        <v>273114.158811</v>
      </c>
      <c r="M134" s="437">
        <v>-2721.1150180000113</v>
      </c>
      <c r="N134" s="441">
        <v>-0.98650001510935337</v>
      </c>
    </row>
    <row r="135" spans="1:17" x14ac:dyDescent="0.3">
      <c r="A135" s="37">
        <v>41061</v>
      </c>
      <c r="B135" s="436">
        <v>2889719.008504</v>
      </c>
      <c r="C135" s="437">
        <v>7776.7433110000566</v>
      </c>
      <c r="D135" s="438">
        <v>0.2698438273703328</v>
      </c>
      <c r="E135" s="439">
        <v>6.8</v>
      </c>
      <c r="F135" s="440">
        <v>1544938.8427950002</v>
      </c>
      <c r="G135" s="437">
        <v>6007.550946000265</v>
      </c>
      <c r="H135" s="438">
        <v>0.39037161553731836</v>
      </c>
      <c r="I135" s="436">
        <v>1344780.1657090001</v>
      </c>
      <c r="J135" s="437">
        <v>1769.1923650000244</v>
      </c>
      <c r="K135" s="441">
        <v>0.13173327695118259</v>
      </c>
      <c r="L135" s="440">
        <v>275835.27382900001</v>
      </c>
      <c r="M135" s="437">
        <v>3809.0578000000096</v>
      </c>
      <c r="N135" s="441">
        <v>1.4002539371403584</v>
      </c>
    </row>
    <row r="136" spans="1:17" x14ac:dyDescent="0.3">
      <c r="A136" s="37">
        <v>41030</v>
      </c>
      <c r="B136" s="436">
        <v>2881942.265193</v>
      </c>
      <c r="C136" s="437">
        <v>-14249.389750000089</v>
      </c>
      <c r="D136" s="438">
        <v>-0.49200437842848949</v>
      </c>
      <c r="E136" s="439">
        <v>6.8</v>
      </c>
      <c r="F136" s="440">
        <v>1538931.2918489999</v>
      </c>
      <c r="G136" s="437">
        <v>-3300.7781879999675</v>
      </c>
      <c r="H136" s="438">
        <v>-0.21402603746404897</v>
      </c>
      <c r="I136" s="436">
        <v>1343010.9733440001</v>
      </c>
      <c r="J136" s="437">
        <v>-10948.611562000122</v>
      </c>
      <c r="K136" s="441">
        <v>-0.80863651205366205</v>
      </c>
      <c r="L136" s="440">
        <v>272026.216029</v>
      </c>
      <c r="M136" s="437">
        <v>-488.17305899999337</v>
      </c>
      <c r="N136" s="441">
        <v>-0.17913661756860594</v>
      </c>
    </row>
    <row r="137" spans="1:17" x14ac:dyDescent="0.3">
      <c r="A137" s="37">
        <v>41000</v>
      </c>
      <c r="B137" s="436">
        <v>2896191.6549430001</v>
      </c>
      <c r="C137" s="437">
        <v>21709.854765999597</v>
      </c>
      <c r="D137" s="438">
        <v>0.75526151408099995</v>
      </c>
      <c r="E137" s="439">
        <v>6.9</v>
      </c>
      <c r="F137" s="440">
        <v>1542232.0700369999</v>
      </c>
      <c r="G137" s="437">
        <v>8973.1534699995536</v>
      </c>
      <c r="H137" s="438">
        <v>0.58523406406079392</v>
      </c>
      <c r="I137" s="436">
        <v>1353959.5849060002</v>
      </c>
      <c r="J137" s="437">
        <v>12736.701296000276</v>
      </c>
      <c r="K137" s="441">
        <v>0.94963346149586325</v>
      </c>
      <c r="L137" s="440">
        <v>272514.389088</v>
      </c>
      <c r="M137" s="437">
        <v>1042.7752009999822</v>
      </c>
      <c r="N137" s="441">
        <v>0.38411942452076669</v>
      </c>
    </row>
    <row r="138" spans="1:17" x14ac:dyDescent="0.3">
      <c r="A138" s="37">
        <v>40969</v>
      </c>
      <c r="B138" s="436">
        <v>2874481.8001770005</v>
      </c>
      <c r="C138" s="437">
        <v>-9616.1054499996826</v>
      </c>
      <c r="D138" s="438">
        <v>-0.33341813505145729</v>
      </c>
      <c r="E138" s="439">
        <v>6.8</v>
      </c>
      <c r="F138" s="440">
        <v>1533258.9165670003</v>
      </c>
      <c r="G138" s="437">
        <v>-5668.6789089993108</v>
      </c>
      <c r="H138" s="438">
        <v>-0.36835254144922613</v>
      </c>
      <c r="I138" s="436">
        <v>1341222.8836099999</v>
      </c>
      <c r="J138" s="437">
        <v>-3947.426541000139</v>
      </c>
      <c r="K138" s="441">
        <v>-0.2934518039248894</v>
      </c>
      <c r="L138" s="440">
        <v>271471.61388700001</v>
      </c>
      <c r="M138" s="437">
        <v>131.00248500006273</v>
      </c>
      <c r="N138" s="441">
        <v>4.8279719104037208E-2</v>
      </c>
    </row>
    <row r="139" spans="1:17" x14ac:dyDescent="0.3">
      <c r="A139" s="37">
        <v>40940</v>
      </c>
      <c r="B139" s="436">
        <v>2884097.9056270001</v>
      </c>
      <c r="C139" s="437">
        <v>11003.737674000207</v>
      </c>
      <c r="D139" s="438">
        <v>0.38299258676370029</v>
      </c>
      <c r="E139" s="439">
        <v>6.8</v>
      </c>
      <c r="F139" s="440">
        <v>1538927.5954759996</v>
      </c>
      <c r="G139" s="437">
        <v>11237.217839999823</v>
      </c>
      <c r="H139" s="438">
        <v>0.7355690658593188</v>
      </c>
      <c r="I139" s="436">
        <v>1345170.310151</v>
      </c>
      <c r="J139" s="437">
        <v>-233.48016600008123</v>
      </c>
      <c r="K139" s="441">
        <v>-1.7353910229810584E-2</v>
      </c>
      <c r="L139" s="440">
        <v>271340.61140199995</v>
      </c>
      <c r="M139" s="437">
        <v>1276.8207989999792</v>
      </c>
      <c r="N139" s="441">
        <v>0.47278489135810708</v>
      </c>
    </row>
    <row r="140" spans="1:17" x14ac:dyDescent="0.3">
      <c r="A140" s="37">
        <v>40909</v>
      </c>
      <c r="B140" s="436">
        <v>2873094.1679529999</v>
      </c>
      <c r="C140" s="437">
        <v>283.48718200018629</v>
      </c>
      <c r="D140" s="438">
        <v>9.8679381797656274E-3</v>
      </c>
      <c r="E140" s="439">
        <v>6.8</v>
      </c>
      <c r="F140" s="440">
        <v>1527690.3776359998</v>
      </c>
      <c r="G140" s="437">
        <v>684.46687999973074</v>
      </c>
      <c r="H140" s="438">
        <v>4.4824114640188942E-2</v>
      </c>
      <c r="I140" s="436">
        <v>1345403.7903170001</v>
      </c>
      <c r="J140" s="437">
        <v>-400.97969799977727</v>
      </c>
      <c r="K140" s="441">
        <v>-2.9794789477177144E-2</v>
      </c>
      <c r="L140" s="440">
        <v>270063.79060299997</v>
      </c>
      <c r="M140" s="437">
        <v>1878.7212600000203</v>
      </c>
      <c r="N140" s="441">
        <v>0.70053163832069898</v>
      </c>
    </row>
    <row r="141" spans="1:17" x14ac:dyDescent="0.3">
      <c r="A141" s="37">
        <v>40878</v>
      </c>
      <c r="B141" s="436">
        <v>2872810.6807709998</v>
      </c>
      <c r="C141" s="437">
        <v>-11687.480169000104</v>
      </c>
      <c r="D141" s="438">
        <v>-0.40518244481013604</v>
      </c>
      <c r="E141" s="439">
        <v>6.8</v>
      </c>
      <c r="F141" s="440">
        <v>1527005.9107560001</v>
      </c>
      <c r="G141" s="437">
        <v>-7446.450616999995</v>
      </c>
      <c r="H141" s="438">
        <v>-0.4852839230757901</v>
      </c>
      <c r="I141" s="436">
        <v>1345804.7700149999</v>
      </c>
      <c r="J141" s="437">
        <v>-4241.0295520001091</v>
      </c>
      <c r="K141" s="441">
        <v>-0.31413967980644319</v>
      </c>
      <c r="L141" s="440">
        <v>268185.06934299995</v>
      </c>
      <c r="M141" s="437">
        <v>1339.6236089999438</v>
      </c>
      <c r="N141" s="441">
        <v>0.50202228683914774</v>
      </c>
      <c r="P141" s="427">
        <f>AVERAGE(B141:B152)/1000000</f>
        <v>2.9723325246478338</v>
      </c>
      <c r="Q141" s="428">
        <f>AVERAGE(E141:E152)</f>
        <v>7.041666666666667</v>
      </c>
    </row>
    <row r="142" spans="1:17" x14ac:dyDescent="0.3">
      <c r="A142" s="37">
        <v>40848</v>
      </c>
      <c r="B142" s="436">
        <v>2884498.1609399999</v>
      </c>
      <c r="C142" s="437">
        <v>-22201.630572000518</v>
      </c>
      <c r="D142" s="438">
        <v>-0.76380886106066448</v>
      </c>
      <c r="E142" s="439">
        <v>6.8</v>
      </c>
      <c r="F142" s="440">
        <v>1534452.3613730001</v>
      </c>
      <c r="G142" s="437">
        <v>-12100.102182000177</v>
      </c>
      <c r="H142" s="438">
        <v>-0.78239196323066462</v>
      </c>
      <c r="I142" s="436">
        <v>1350045.799567</v>
      </c>
      <c r="J142" s="437">
        <v>-10101.528390000109</v>
      </c>
      <c r="K142" s="441">
        <v>-0.74267898648692998</v>
      </c>
      <c r="L142" s="440">
        <v>266845.44573400001</v>
      </c>
      <c r="M142" s="437">
        <v>-3997.5903050000197</v>
      </c>
      <c r="N142" s="441">
        <v>-1.4759804658312821</v>
      </c>
    </row>
    <row r="143" spans="1:17" x14ac:dyDescent="0.3">
      <c r="A143" s="37">
        <v>40817</v>
      </c>
      <c r="B143" s="436">
        <v>2906699.7915120004</v>
      </c>
      <c r="C143" s="437">
        <v>-3209.5965149998665</v>
      </c>
      <c r="D143" s="438">
        <v>-0.1102988473869993</v>
      </c>
      <c r="E143" s="439">
        <v>6.9</v>
      </c>
      <c r="F143" s="440">
        <v>1546552.4635550003</v>
      </c>
      <c r="G143" s="437">
        <v>-3632.9695479997899</v>
      </c>
      <c r="H143" s="438">
        <v>-0.23435709499138366</v>
      </c>
      <c r="I143" s="436">
        <v>1360147.3279570001</v>
      </c>
      <c r="J143" s="437">
        <v>423.37303300015628</v>
      </c>
      <c r="K143" s="441">
        <v>3.1136690022043497E-2</v>
      </c>
      <c r="L143" s="440">
        <v>270843.03603900003</v>
      </c>
      <c r="M143" s="437">
        <v>446.39835700002732</v>
      </c>
      <c r="N143" s="441">
        <v>0.16509020261006874</v>
      </c>
    </row>
    <row r="144" spans="1:17" x14ac:dyDescent="0.3">
      <c r="A144" s="37">
        <v>40787</v>
      </c>
      <c r="B144" s="436">
        <v>2909909.3880270002</v>
      </c>
      <c r="C144" s="437">
        <v>-36656.798049999867</v>
      </c>
      <c r="D144" s="438">
        <v>-1.2440514054362377</v>
      </c>
      <c r="E144" s="439">
        <v>6.9</v>
      </c>
      <c r="F144" s="440">
        <v>1550185.433103</v>
      </c>
      <c r="G144" s="437">
        <v>-18798.592139000073</v>
      </c>
      <c r="H144" s="438">
        <v>-1.1981378928380471</v>
      </c>
      <c r="I144" s="436">
        <v>1359723.954924</v>
      </c>
      <c r="J144" s="437">
        <v>-17858.205911000026</v>
      </c>
      <c r="K144" s="441">
        <v>-1.2963441614382951</v>
      </c>
      <c r="L144" s="440">
        <v>270396.637682</v>
      </c>
      <c r="M144" s="437">
        <v>-7976.9908799999976</v>
      </c>
      <c r="N144" s="441">
        <v>-2.8655698893630452</v>
      </c>
    </row>
    <row r="145" spans="1:17" x14ac:dyDescent="0.3">
      <c r="A145" s="37">
        <v>40756</v>
      </c>
      <c r="B145" s="436">
        <v>2946566.1860770001</v>
      </c>
      <c r="C145" s="437">
        <v>-16109.283239000011</v>
      </c>
      <c r="D145" s="438">
        <v>-0.54374106802589484</v>
      </c>
      <c r="E145" s="439">
        <v>7</v>
      </c>
      <c r="F145" s="440">
        <v>1568984.0252420001</v>
      </c>
      <c r="G145" s="437">
        <v>-6339.1288989996538</v>
      </c>
      <c r="H145" s="438">
        <v>-0.40240181084980531</v>
      </c>
      <c r="I145" s="436">
        <v>1377582.160835</v>
      </c>
      <c r="J145" s="437">
        <v>-9770.1543400001246</v>
      </c>
      <c r="K145" s="441">
        <v>-0.70423022567037852</v>
      </c>
      <c r="L145" s="440">
        <v>278373.628562</v>
      </c>
      <c r="M145" s="437">
        <v>-469.24400299997069</v>
      </c>
      <c r="N145" s="441">
        <v>-0.16828258821303999</v>
      </c>
    </row>
    <row r="146" spans="1:17" x14ac:dyDescent="0.3">
      <c r="A146" s="37">
        <v>40725</v>
      </c>
      <c r="B146" s="436">
        <v>2962675.4693160001</v>
      </c>
      <c r="C146" s="437">
        <v>-10570.50043899985</v>
      </c>
      <c r="D146" s="438">
        <v>-0.35552055048680942</v>
      </c>
      <c r="E146" s="439">
        <v>7</v>
      </c>
      <c r="F146" s="440">
        <v>1575323.1541409998</v>
      </c>
      <c r="G146" s="437">
        <v>-4077.3578360001557</v>
      </c>
      <c r="H146" s="438">
        <v>-0.2581585737803998</v>
      </c>
      <c r="I146" s="436">
        <v>1387352.3151750001</v>
      </c>
      <c r="J146" s="437">
        <v>-6493.1426029999275</v>
      </c>
      <c r="K146" s="441">
        <v>-0.46584379686905725</v>
      </c>
      <c r="L146" s="440">
        <v>278842.87256499997</v>
      </c>
      <c r="M146" s="437">
        <v>3053.2349239999894</v>
      </c>
      <c r="N146" s="441">
        <v>1.107088340996494</v>
      </c>
    </row>
    <row r="147" spans="1:17" x14ac:dyDescent="0.3">
      <c r="A147" s="37">
        <v>40695</v>
      </c>
      <c r="B147" s="436">
        <v>2973245.969755</v>
      </c>
      <c r="C147" s="437">
        <v>-9308.7023450001143</v>
      </c>
      <c r="D147" s="438">
        <v>-0.31210500287144471</v>
      </c>
      <c r="E147" s="439">
        <v>7</v>
      </c>
      <c r="F147" s="440">
        <v>1579400.5119769999</v>
      </c>
      <c r="G147" s="437">
        <v>-4646.357966999989</v>
      </c>
      <c r="H147" s="438">
        <v>-0.29332200045092416</v>
      </c>
      <c r="I147" s="436">
        <v>1393845.457778</v>
      </c>
      <c r="J147" s="437">
        <v>-4662.3443779998925</v>
      </c>
      <c r="K147" s="441">
        <v>-0.33337993329834992</v>
      </c>
      <c r="L147" s="440">
        <v>275789.63764099998</v>
      </c>
      <c r="M147" s="437">
        <v>-1448.2903070000466</v>
      </c>
      <c r="N147" s="441">
        <v>-0.52239977326323628</v>
      </c>
    </row>
    <row r="148" spans="1:17" x14ac:dyDescent="0.3">
      <c r="A148" s="37">
        <v>40664</v>
      </c>
      <c r="B148" s="436">
        <v>2982554.6721000001</v>
      </c>
      <c r="C148" s="437">
        <v>-15071.598776000086</v>
      </c>
      <c r="D148" s="438">
        <v>-0.5027844505644693</v>
      </c>
      <c r="E148" s="439">
        <v>7.1</v>
      </c>
      <c r="F148" s="440">
        <v>1584046.8699439999</v>
      </c>
      <c r="G148" s="437">
        <v>-10418.642944000429</v>
      </c>
      <c r="H148" s="438">
        <v>-0.65342541809697097</v>
      </c>
      <c r="I148" s="436">
        <v>1398507.8021559999</v>
      </c>
      <c r="J148" s="437">
        <v>-4652.9558320001233</v>
      </c>
      <c r="K148" s="441">
        <v>-0.33160532786507102</v>
      </c>
      <c r="L148" s="440">
        <v>277237.92794800003</v>
      </c>
      <c r="M148" s="437">
        <v>-3244.3659909999697</v>
      </c>
      <c r="N148" s="441">
        <v>-1.1567097321678219</v>
      </c>
    </row>
    <row r="149" spans="1:17" x14ac:dyDescent="0.3">
      <c r="A149" s="37">
        <v>40634</v>
      </c>
      <c r="B149" s="436">
        <v>2997626.2708760002</v>
      </c>
      <c r="C149" s="437">
        <v>-41977.994915999938</v>
      </c>
      <c r="D149" s="438">
        <v>-1.3810348731387287</v>
      </c>
      <c r="E149" s="439">
        <v>7.1</v>
      </c>
      <c r="F149" s="440">
        <v>1594465.5128880003</v>
      </c>
      <c r="G149" s="437">
        <v>-23454.22275799932</v>
      </c>
      <c r="H149" s="438">
        <v>-1.449653047753606</v>
      </c>
      <c r="I149" s="436">
        <v>1403160.7579880001</v>
      </c>
      <c r="J149" s="437">
        <v>-18523.772158000153</v>
      </c>
      <c r="K149" s="441">
        <v>-1.302945327547304</v>
      </c>
      <c r="L149" s="440">
        <v>280482.293939</v>
      </c>
      <c r="M149" s="437">
        <v>-5284.845008000033</v>
      </c>
      <c r="N149" s="441">
        <v>-1.8493536476845189</v>
      </c>
    </row>
    <row r="150" spans="1:17" x14ac:dyDescent="0.3">
      <c r="A150" s="37">
        <v>40603</v>
      </c>
      <c r="B150" s="436">
        <v>3039604.2657920001</v>
      </c>
      <c r="C150" s="437">
        <v>-34727.424494999927</v>
      </c>
      <c r="D150" s="438">
        <v>-1.1295926397505274</v>
      </c>
      <c r="E150" s="439">
        <v>7.2</v>
      </c>
      <c r="F150" s="440">
        <v>1617919.7356459997</v>
      </c>
      <c r="G150" s="437">
        <v>-25824.432957000332</v>
      </c>
      <c r="H150" s="438">
        <v>-1.5710737382538205</v>
      </c>
      <c r="I150" s="436">
        <v>1421684.5301460002</v>
      </c>
      <c r="J150" s="437">
        <v>-8902.9915379998274</v>
      </c>
      <c r="K150" s="441">
        <v>-0.62233113340173485</v>
      </c>
      <c r="L150" s="440">
        <v>285767.13894700003</v>
      </c>
      <c r="M150" s="437">
        <v>-5211.6580919999979</v>
      </c>
      <c r="N150" s="441">
        <v>-1.791078300217688</v>
      </c>
    </row>
    <row r="151" spans="1:17" x14ac:dyDescent="0.3">
      <c r="A151" s="37">
        <v>40575</v>
      </c>
      <c r="B151" s="436">
        <v>3074331.690287</v>
      </c>
      <c r="C151" s="437">
        <v>-43136.060033999849</v>
      </c>
      <c r="D151" s="438">
        <v>-1.3836890543473372</v>
      </c>
      <c r="E151" s="439">
        <v>7.3</v>
      </c>
      <c r="F151" s="440">
        <v>1643744.168603</v>
      </c>
      <c r="G151" s="437">
        <v>-32048.808704000199</v>
      </c>
      <c r="H151" s="438">
        <v>-1.9124563199627822</v>
      </c>
      <c r="I151" s="436">
        <v>1430587.521684</v>
      </c>
      <c r="J151" s="437">
        <v>-11087.251329999883</v>
      </c>
      <c r="K151" s="441">
        <v>-0.76905357141129749</v>
      </c>
      <c r="L151" s="440">
        <v>290978.79703900003</v>
      </c>
      <c r="M151" s="437">
        <v>-8025.989355000027</v>
      </c>
      <c r="N151" s="441">
        <v>-2.6842344070118469</v>
      </c>
    </row>
    <row r="152" spans="1:17" x14ac:dyDescent="0.3">
      <c r="A152" s="37">
        <v>40544</v>
      </c>
      <c r="B152" s="436">
        <v>3117467.7503209999</v>
      </c>
      <c r="C152" s="437">
        <v>-4799.403818000108</v>
      </c>
      <c r="D152" s="438">
        <v>-0.15371534788872343</v>
      </c>
      <c r="E152" s="439">
        <v>7.4</v>
      </c>
      <c r="F152" s="440">
        <v>1675792.9773070002</v>
      </c>
      <c r="G152" s="437">
        <v>-3801.5436369997915</v>
      </c>
      <c r="H152" s="438">
        <v>-0.22633698726661541</v>
      </c>
      <c r="I152" s="436">
        <v>1441674.7730139999</v>
      </c>
      <c r="J152" s="437">
        <v>-997.86018100008368</v>
      </c>
      <c r="K152" s="441">
        <v>-6.9167471402724459E-2</v>
      </c>
      <c r="L152" s="440">
        <v>299004.78639400005</v>
      </c>
      <c r="M152" s="437">
        <v>603.20751900004689</v>
      </c>
      <c r="N152" s="441">
        <v>0.20214622230693013</v>
      </c>
    </row>
    <row r="153" spans="1:17" x14ac:dyDescent="0.3">
      <c r="A153" s="37">
        <v>40513</v>
      </c>
      <c r="B153" s="436">
        <v>3122267.154139</v>
      </c>
      <c r="C153" s="437">
        <v>2913.9551249998622</v>
      </c>
      <c r="D153" s="438">
        <v>9.341536334907305E-2</v>
      </c>
      <c r="E153" s="439">
        <v>7.4</v>
      </c>
      <c r="F153" s="440">
        <v>1679594.520944</v>
      </c>
      <c r="G153" s="437">
        <v>8098.6495289998129</v>
      </c>
      <c r="H153" s="438">
        <v>0.48451507823013185</v>
      </c>
      <c r="I153" s="436">
        <v>1442672.633195</v>
      </c>
      <c r="J153" s="437">
        <v>-5184.6944039999507</v>
      </c>
      <c r="K153" s="441">
        <v>-0.35809428906906143</v>
      </c>
      <c r="L153" s="440">
        <v>298401.57887500001</v>
      </c>
      <c r="M153" s="437">
        <v>-1347.5381879999768</v>
      </c>
      <c r="N153" s="441">
        <v>-0.44955534855395651</v>
      </c>
      <c r="P153" s="427">
        <f>AVERAGE(B153:B164)/1000000</f>
        <v>3.2348734100629164</v>
      </c>
      <c r="Q153" s="428">
        <f>AVERAGE(E153:E164)</f>
        <v>7.6750000000000007</v>
      </c>
    </row>
    <row r="154" spans="1:17" x14ac:dyDescent="0.3">
      <c r="A154" s="37">
        <v>40483</v>
      </c>
      <c r="B154" s="436">
        <v>3119353.1990140001</v>
      </c>
      <c r="C154" s="437">
        <v>-9482.7828330001794</v>
      </c>
      <c r="D154" s="438">
        <v>-0.30307701931381992</v>
      </c>
      <c r="E154" s="439">
        <v>7.4</v>
      </c>
      <c r="F154" s="440">
        <v>1671495.8714150002</v>
      </c>
      <c r="G154" s="437">
        <v>-7817.4076419998892</v>
      </c>
      <c r="H154" s="438">
        <v>-0.46551216735388817</v>
      </c>
      <c r="I154" s="436">
        <v>1447857.327599</v>
      </c>
      <c r="J154" s="437">
        <v>-1665.3751910000574</v>
      </c>
      <c r="K154" s="441">
        <v>-0.1148912802672625</v>
      </c>
      <c r="L154" s="440">
        <v>299749.11706299998</v>
      </c>
      <c r="M154" s="437">
        <v>-4499.7511800000211</v>
      </c>
      <c r="N154" s="441">
        <v>-1.4789705565662523</v>
      </c>
    </row>
    <row r="155" spans="1:17" x14ac:dyDescent="0.3">
      <c r="A155" s="37">
        <v>40452</v>
      </c>
      <c r="B155" s="436">
        <v>3128835.9818470003</v>
      </c>
      <c r="C155" s="437">
        <v>-20821.869486999698</v>
      </c>
      <c r="D155" s="438">
        <v>-0.66108353573010614</v>
      </c>
      <c r="E155" s="439">
        <v>7.4</v>
      </c>
      <c r="F155" s="440">
        <v>1679313.2790570001</v>
      </c>
      <c r="G155" s="437">
        <v>-14760.612608999712</v>
      </c>
      <c r="H155" s="438">
        <v>-0.87130866496524018</v>
      </c>
      <c r="I155" s="436">
        <v>1449522.70279</v>
      </c>
      <c r="J155" s="437">
        <v>-6061.2568779999856</v>
      </c>
      <c r="K155" s="441">
        <v>-0.41641410223993397</v>
      </c>
      <c r="L155" s="440">
        <v>304248.868243</v>
      </c>
      <c r="M155" s="437">
        <v>-1870.1788589999778</v>
      </c>
      <c r="N155" s="441">
        <v>-0.61093188310390478</v>
      </c>
    </row>
    <row r="156" spans="1:17" x14ac:dyDescent="0.3">
      <c r="A156" s="37">
        <v>40422</v>
      </c>
      <c r="B156" s="436">
        <v>3149657.851334</v>
      </c>
      <c r="C156" s="437">
        <v>-33822.755340999924</v>
      </c>
      <c r="D156" s="438">
        <v>-1.0624457793171935</v>
      </c>
      <c r="E156" s="439">
        <v>7.5</v>
      </c>
      <c r="F156" s="440">
        <v>1694073.8916659998</v>
      </c>
      <c r="G156" s="437">
        <v>-20889.327483000234</v>
      </c>
      <c r="H156" s="438">
        <v>-1.218062711185488</v>
      </c>
      <c r="I156" s="436">
        <v>1455583.959668</v>
      </c>
      <c r="J156" s="437">
        <v>-12933.427857999923</v>
      </c>
      <c r="K156" s="441">
        <v>-0.88071329409240229</v>
      </c>
      <c r="L156" s="440">
        <v>306119.04710199998</v>
      </c>
      <c r="M156" s="437">
        <v>-8015.003338999988</v>
      </c>
      <c r="N156" s="441">
        <v>-2.5514595847690029</v>
      </c>
    </row>
    <row r="157" spans="1:17" x14ac:dyDescent="0.3">
      <c r="A157" s="37">
        <v>40391</v>
      </c>
      <c r="B157" s="436">
        <v>3183480.6066749999</v>
      </c>
      <c r="C157" s="437">
        <v>-21634.897346000187</v>
      </c>
      <c r="D157" s="438">
        <v>-0.67501147209384427</v>
      </c>
      <c r="E157" s="439">
        <v>7.6</v>
      </c>
      <c r="F157" s="440">
        <v>1714963.219149</v>
      </c>
      <c r="G157" s="437">
        <v>-15315.028742000228</v>
      </c>
      <c r="H157" s="438">
        <v>-0.88511941710342801</v>
      </c>
      <c r="I157" s="436">
        <v>1468517.3875259999</v>
      </c>
      <c r="J157" s="437">
        <v>-6319.8686039999593</v>
      </c>
      <c r="K157" s="441">
        <v>-0.42851294796982625</v>
      </c>
      <c r="L157" s="440">
        <v>314134.05044099997</v>
      </c>
      <c r="M157" s="437">
        <v>-9256.7179010000546</v>
      </c>
      <c r="N157" s="441">
        <v>-2.8623939849793936</v>
      </c>
    </row>
    <row r="158" spans="1:17" x14ac:dyDescent="0.3">
      <c r="A158" s="37">
        <v>40360</v>
      </c>
      <c r="B158" s="436">
        <v>3205115.5040210001</v>
      </c>
      <c r="C158" s="437">
        <v>-22800.721730999649</v>
      </c>
      <c r="D158" s="438">
        <v>-0.70636039278521912</v>
      </c>
      <c r="E158" s="439">
        <v>7.6</v>
      </c>
      <c r="F158" s="440">
        <v>1730278.2478910002</v>
      </c>
      <c r="G158" s="437">
        <v>-19142.877065999666</v>
      </c>
      <c r="H158" s="438">
        <v>-1.0942406486871588</v>
      </c>
      <c r="I158" s="436">
        <v>1474837.2561299999</v>
      </c>
      <c r="J158" s="437">
        <v>-3657.8446649999823</v>
      </c>
      <c r="K158" s="441">
        <v>-0.24740323204541748</v>
      </c>
      <c r="L158" s="440">
        <v>323390.76834200002</v>
      </c>
      <c r="M158" s="437">
        <v>375.69129000004614</v>
      </c>
      <c r="N158" s="441">
        <v>0.11630766384925313</v>
      </c>
    </row>
    <row r="159" spans="1:17" x14ac:dyDescent="0.3">
      <c r="A159" s="37">
        <v>40330</v>
      </c>
      <c r="B159" s="436">
        <v>3227916.2257519998</v>
      </c>
      <c r="C159" s="437">
        <v>-23642.607859999873</v>
      </c>
      <c r="D159" s="438">
        <v>-0.72711610245527802</v>
      </c>
      <c r="E159" s="439">
        <v>7.7</v>
      </c>
      <c r="F159" s="440">
        <v>1749421.1249569999</v>
      </c>
      <c r="G159" s="437">
        <v>-19840.620131999953</v>
      </c>
      <c r="H159" s="438">
        <v>-1.1214067215929038</v>
      </c>
      <c r="I159" s="436">
        <v>1478495.1007949999</v>
      </c>
      <c r="J159" s="437">
        <v>-3801.9877280001529</v>
      </c>
      <c r="K159" s="441">
        <v>-0.25649296334977989</v>
      </c>
      <c r="L159" s="440">
        <v>323015.07705199998</v>
      </c>
      <c r="M159" s="437">
        <v>-5363.5454020000179</v>
      </c>
      <c r="N159" s="441">
        <v>-1.6333418302074016</v>
      </c>
    </row>
    <row r="160" spans="1:17" x14ac:dyDescent="0.3">
      <c r="A160" s="37">
        <v>40299</v>
      </c>
      <c r="B160" s="436">
        <v>3251558.8336119996</v>
      </c>
      <c r="C160" s="437">
        <v>-50201.143019000068</v>
      </c>
      <c r="D160" s="438">
        <v>-1.5204358697879534</v>
      </c>
      <c r="E160" s="439">
        <v>7.7</v>
      </c>
      <c r="F160" s="440">
        <v>1769261.7450889999</v>
      </c>
      <c r="G160" s="437">
        <v>-37889.016678000102</v>
      </c>
      <c r="H160" s="438">
        <v>-2.0966162580123031</v>
      </c>
      <c r="I160" s="436">
        <v>1482297.088523</v>
      </c>
      <c r="J160" s="437">
        <v>-12312.126341000199</v>
      </c>
      <c r="K160" s="441">
        <v>-0.82376893026987819</v>
      </c>
      <c r="L160" s="440">
        <v>328378.622454</v>
      </c>
      <c r="M160" s="437">
        <v>-9629.4974829999846</v>
      </c>
      <c r="N160" s="441">
        <v>-2.8488953119809044</v>
      </c>
    </row>
    <row r="161" spans="1:17" x14ac:dyDescent="0.3">
      <c r="A161" s="37">
        <v>40269</v>
      </c>
      <c r="B161" s="436">
        <v>3301759.9766309997</v>
      </c>
      <c r="C161" s="437">
        <v>-65820.945400999859</v>
      </c>
      <c r="D161" s="438">
        <v>-1.9545468074835</v>
      </c>
      <c r="E161" s="439">
        <v>7.8</v>
      </c>
      <c r="F161" s="440">
        <v>1807150.761767</v>
      </c>
      <c r="G161" s="437">
        <v>-52084.090964999981</v>
      </c>
      <c r="H161" s="438">
        <v>-2.8013723434920821</v>
      </c>
      <c r="I161" s="436">
        <v>1494609.2148640002</v>
      </c>
      <c r="J161" s="437">
        <v>-13736.854435999645</v>
      </c>
      <c r="K161" s="441">
        <v>-0.9107229909363378</v>
      </c>
      <c r="L161" s="440">
        <v>338008.11993699998</v>
      </c>
      <c r="M161" s="437">
        <v>-16054.059876999992</v>
      </c>
      <c r="N161" s="441">
        <v>-4.5342487258689124</v>
      </c>
    </row>
    <row r="162" spans="1:17" x14ac:dyDescent="0.3">
      <c r="A162" s="37">
        <v>40238</v>
      </c>
      <c r="B162" s="436">
        <v>3367580.9220319996</v>
      </c>
      <c r="C162" s="437">
        <v>-16452.636778000742</v>
      </c>
      <c r="D162" s="438">
        <v>-0.48618420863965461</v>
      </c>
      <c r="E162" s="439">
        <v>8</v>
      </c>
      <c r="F162" s="440">
        <v>1859234.8527319999</v>
      </c>
      <c r="G162" s="437">
        <v>-7452.5609290001448</v>
      </c>
      <c r="H162" s="438">
        <v>-0.39923989814577321</v>
      </c>
      <c r="I162" s="436">
        <v>1508346.0692999999</v>
      </c>
      <c r="J162" s="437">
        <v>-9000.0758490001317</v>
      </c>
      <c r="K162" s="441">
        <v>-0.59314586047314499</v>
      </c>
      <c r="L162" s="440">
        <v>354062.17981399997</v>
      </c>
      <c r="M162" s="437">
        <v>-12.868574000021908</v>
      </c>
      <c r="N162" s="441">
        <v>-3.6344198944852951E-3</v>
      </c>
    </row>
    <row r="163" spans="1:17" x14ac:dyDescent="0.3">
      <c r="A163" s="37">
        <v>40210</v>
      </c>
      <c r="B163" s="436">
        <v>3384033.5588100003</v>
      </c>
      <c r="C163" s="437">
        <v>7112.4519220003858</v>
      </c>
      <c r="D163" s="438">
        <v>0.2106194280788177</v>
      </c>
      <c r="E163" s="439">
        <v>8</v>
      </c>
      <c r="F163" s="440">
        <v>1866687.4136610001</v>
      </c>
      <c r="G163" s="437">
        <v>11505.816071000183</v>
      </c>
      <c r="H163" s="438">
        <v>0.62019891130587856</v>
      </c>
      <c r="I163" s="436">
        <v>1517346.145149</v>
      </c>
      <c r="J163" s="437">
        <v>-4393.36414900003</v>
      </c>
      <c r="K163" s="441">
        <v>-0.28870671505576873</v>
      </c>
      <c r="L163" s="440">
        <v>354075.048388</v>
      </c>
      <c r="M163" s="437">
        <v>-590.93819899996743</v>
      </c>
      <c r="N163" s="441">
        <v>-0.16661823274530713</v>
      </c>
    </row>
    <row r="164" spans="1:17" x14ac:dyDescent="0.3">
      <c r="A164" s="37">
        <v>40179</v>
      </c>
      <c r="B164" s="436">
        <v>3376921.1068879999</v>
      </c>
      <c r="C164" s="437">
        <v>-12593.239049438387</v>
      </c>
      <c r="D164" s="438">
        <v>-0.37153520428471509</v>
      </c>
      <c r="E164" s="439">
        <v>8</v>
      </c>
      <c r="F164" s="440">
        <v>1855181.5975899999</v>
      </c>
      <c r="G164" s="437">
        <v>-6763.4879573700018</v>
      </c>
      <c r="H164" s="438">
        <v>-0.36324851951161002</v>
      </c>
      <c r="I164" s="436">
        <v>1521739.509298</v>
      </c>
      <c r="J164" s="437">
        <v>-5829.7510920683853</v>
      </c>
      <c r="K164" s="441">
        <v>-0.38163579506566819</v>
      </c>
      <c r="L164" s="440">
        <v>354665.98658699996</v>
      </c>
      <c r="M164" s="437">
        <v>-6234.1638253896963</v>
      </c>
      <c r="N164" s="441">
        <v>-1.7273929695695904</v>
      </c>
    </row>
    <row r="165" spans="1:17" x14ac:dyDescent="0.3">
      <c r="A165" s="37">
        <v>40148</v>
      </c>
      <c r="B165" s="436">
        <v>3389514.3459374383</v>
      </c>
      <c r="C165" s="437">
        <v>-22468.384833043441</v>
      </c>
      <c r="D165" s="438">
        <v>-0.65851402559618788</v>
      </c>
      <c r="E165" s="439">
        <v>8.1</v>
      </c>
      <c r="F165" s="440">
        <v>1861945.0855473699</v>
      </c>
      <c r="G165" s="437">
        <v>-17859.882580441423</v>
      </c>
      <c r="H165" s="438">
        <v>-0.9500923171954877</v>
      </c>
      <c r="I165" s="436">
        <v>1527569.2603900684</v>
      </c>
      <c r="J165" s="437">
        <v>-4608.5022526017856</v>
      </c>
      <c r="K165" s="441">
        <v>-0.30078117337071458</v>
      </c>
      <c r="L165" s="440">
        <v>360900.15041238966</v>
      </c>
      <c r="M165" s="437">
        <v>-5126.2588213392883</v>
      </c>
      <c r="N165" s="441">
        <v>-1.4005161081330273</v>
      </c>
      <c r="P165" s="427">
        <f>AVERAGE(B165:B176)/1000000</f>
        <v>3.4163092268587301</v>
      </c>
      <c r="Q165" s="428">
        <f>AVERAGE(E165:E176)</f>
        <v>8.1333333333333329</v>
      </c>
    </row>
    <row r="166" spans="1:17" x14ac:dyDescent="0.3">
      <c r="A166" s="37">
        <v>40118</v>
      </c>
      <c r="B166" s="436">
        <v>3411982.7307704818</v>
      </c>
      <c r="C166" s="437">
        <v>-6578.0388468536548</v>
      </c>
      <c r="D166" s="438">
        <v>-0.19242129335000774</v>
      </c>
      <c r="E166" s="439">
        <v>8.1</v>
      </c>
      <c r="F166" s="440">
        <v>1879804.9681278113</v>
      </c>
      <c r="G166" s="437">
        <v>-4664.9891176379751</v>
      </c>
      <c r="H166" s="438">
        <v>-0.24754913707708248</v>
      </c>
      <c r="I166" s="436">
        <v>1532177.7626426702</v>
      </c>
      <c r="J166" s="437">
        <v>-1913.0497292159125</v>
      </c>
      <c r="K166" s="441">
        <v>-0.12470250872946113</v>
      </c>
      <c r="L166" s="440">
        <v>366026.40923372895</v>
      </c>
      <c r="M166" s="437">
        <v>-2788.4723485273425</v>
      </c>
      <c r="N166" s="441">
        <v>-0.7560628618250137</v>
      </c>
    </row>
    <row r="167" spans="1:17" x14ac:dyDescent="0.3">
      <c r="A167" s="37">
        <v>40087</v>
      </c>
      <c r="B167" s="436">
        <v>3418560.7696173354</v>
      </c>
      <c r="C167" s="437">
        <v>-45071.817345655058</v>
      </c>
      <c r="D167" s="438">
        <v>-1.3012874839930779</v>
      </c>
      <c r="E167" s="439">
        <v>8.1</v>
      </c>
      <c r="F167" s="440">
        <v>1884469.9572454493</v>
      </c>
      <c r="G167" s="437">
        <v>-26914.469795399578</v>
      </c>
      <c r="H167" s="438">
        <v>-1.4081138997803702</v>
      </c>
      <c r="I167" s="436">
        <v>1534090.8123718861</v>
      </c>
      <c r="J167" s="437">
        <v>-18157.347550255479</v>
      </c>
      <c r="K167" s="441">
        <v>-1.1697451489435957</v>
      </c>
      <c r="L167" s="440">
        <v>368814.88158225629</v>
      </c>
      <c r="M167" s="437">
        <v>-13343.968465872516</v>
      </c>
      <c r="N167" s="441">
        <v>-3.4917334674290514</v>
      </c>
    </row>
    <row r="168" spans="1:17" x14ac:dyDescent="0.3">
      <c r="A168" s="37">
        <v>40057</v>
      </c>
      <c r="B168" s="436">
        <v>3463632.5869629905</v>
      </c>
      <c r="C168" s="437">
        <v>-3637.3013278152794</v>
      </c>
      <c r="D168" s="438">
        <v>-0.10490389975405955</v>
      </c>
      <c r="E168" s="439">
        <v>8.1999999999999993</v>
      </c>
      <c r="F168" s="440">
        <v>1911384.4270408489</v>
      </c>
      <c r="G168" s="437">
        <v>-2059.1593230096623</v>
      </c>
      <c r="H168" s="438">
        <v>-0.10761536622685119</v>
      </c>
      <c r="I168" s="436">
        <v>1552248.1599221416</v>
      </c>
      <c r="J168" s="437">
        <v>-1578.142004805617</v>
      </c>
      <c r="K168" s="441">
        <v>-0.10156489196047945</v>
      </c>
      <c r="L168" s="440">
        <v>382158.85004812881</v>
      </c>
      <c r="M168" s="437">
        <v>-3557.1856018018443</v>
      </c>
      <c r="N168" s="441">
        <v>-0.9222291201370445</v>
      </c>
    </row>
    <row r="169" spans="1:17" x14ac:dyDescent="0.3">
      <c r="A169" s="37">
        <v>40026</v>
      </c>
      <c r="B169" s="436">
        <v>3467269.8882908057</v>
      </c>
      <c r="C169" s="437">
        <v>-8405.4482455430552</v>
      </c>
      <c r="D169" s="438">
        <v>-0.24183640391220845</v>
      </c>
      <c r="E169" s="439">
        <v>8.1999999999999993</v>
      </c>
      <c r="F169" s="440">
        <v>1913443.5863638585</v>
      </c>
      <c r="G169" s="437">
        <v>-2630.0391009966843</v>
      </c>
      <c r="H169" s="438">
        <v>-0.13726190194589286</v>
      </c>
      <c r="I169" s="436">
        <v>1553826.3019269472</v>
      </c>
      <c r="J169" s="437">
        <v>-5775.409144546371</v>
      </c>
      <c r="K169" s="441">
        <v>-0.37031308080436059</v>
      </c>
      <c r="L169" s="440">
        <v>385716.03564993065</v>
      </c>
      <c r="M169" s="437">
        <v>-4908.0877453950816</v>
      </c>
      <c r="N169" s="441">
        <v>-1.2564732824828433</v>
      </c>
    </row>
    <row r="170" spans="1:17" x14ac:dyDescent="0.3">
      <c r="A170" s="37">
        <v>39995</v>
      </c>
      <c r="B170" s="436">
        <v>3475675.3365363488</v>
      </c>
      <c r="C170" s="437">
        <v>-10613.303668566979</v>
      </c>
      <c r="D170" s="438">
        <v>-0.30442986120458326</v>
      </c>
      <c r="E170" s="439">
        <v>8.3000000000000007</v>
      </c>
      <c r="F170" s="440">
        <v>1916073.6254648552</v>
      </c>
      <c r="G170" s="437">
        <v>493.18565405160189</v>
      </c>
      <c r="H170" s="438">
        <v>2.5746016392833516E-2</v>
      </c>
      <c r="I170" s="436">
        <v>1559601.7110714936</v>
      </c>
      <c r="J170" s="437">
        <v>-11106.489322618581</v>
      </c>
      <c r="K170" s="441">
        <v>-0.70710074091621922</v>
      </c>
      <c r="L170" s="440">
        <v>390624.12339532573</v>
      </c>
      <c r="M170" s="437">
        <v>-1714.4653527773917</v>
      </c>
      <c r="N170" s="441">
        <v>-0.43698616499794418</v>
      </c>
    </row>
    <row r="171" spans="1:17" x14ac:dyDescent="0.3">
      <c r="A171" s="37">
        <v>39965</v>
      </c>
      <c r="B171" s="436">
        <v>3486288.6402049158</v>
      </c>
      <c r="C171" s="437">
        <v>20039.517579789739</v>
      </c>
      <c r="D171" s="438">
        <v>0.57813264052449376</v>
      </c>
      <c r="E171" s="439">
        <v>8.3000000000000007</v>
      </c>
      <c r="F171" s="440">
        <v>1915580.4398108036</v>
      </c>
      <c r="G171" s="437">
        <v>18200.057490954408</v>
      </c>
      <c r="H171" s="438">
        <v>0.95922028395286474</v>
      </c>
      <c r="I171" s="436">
        <v>1570708.2003941122</v>
      </c>
      <c r="J171" s="437">
        <v>1839.4600888353307</v>
      </c>
      <c r="K171" s="441">
        <v>0.11724754541781494</v>
      </c>
      <c r="L171" s="440">
        <v>392338.58874810312</v>
      </c>
      <c r="M171" s="437">
        <v>620.17505639011506</v>
      </c>
      <c r="N171" s="441">
        <v>0.15832165012242702</v>
      </c>
    </row>
    <row r="172" spans="1:17" x14ac:dyDescent="0.3">
      <c r="A172" s="37">
        <v>39934</v>
      </c>
      <c r="B172" s="436">
        <v>3466249.122625126</v>
      </c>
      <c r="C172" s="437">
        <v>-2241.8954491144978</v>
      </c>
      <c r="D172" s="438">
        <v>-6.4636045975959677E-2</v>
      </c>
      <c r="E172" s="439">
        <v>8.1999999999999993</v>
      </c>
      <c r="F172" s="440">
        <v>1897380.3823198492</v>
      </c>
      <c r="G172" s="437">
        <v>12136.729918005411</v>
      </c>
      <c r="H172" s="438">
        <v>0.64377513763501804</v>
      </c>
      <c r="I172" s="436">
        <v>1568868.7403052768</v>
      </c>
      <c r="J172" s="437">
        <v>-14378.625367119676</v>
      </c>
      <c r="K172" s="441">
        <v>-0.9081730169822928</v>
      </c>
      <c r="L172" s="440">
        <v>391718.41369171301</v>
      </c>
      <c r="M172" s="437">
        <v>2223.5900818402879</v>
      </c>
      <c r="N172" s="441">
        <v>0.5708907916238416</v>
      </c>
    </row>
    <row r="173" spans="1:17" x14ac:dyDescent="0.3">
      <c r="A173" s="37">
        <v>39904</v>
      </c>
      <c r="B173" s="436">
        <v>3468491.0180742405</v>
      </c>
      <c r="C173" s="437">
        <v>86269.571901392657</v>
      </c>
      <c r="D173" s="438">
        <v>2.5506778096688785</v>
      </c>
      <c r="E173" s="439">
        <v>8.3000000000000007</v>
      </c>
      <c r="F173" s="440">
        <v>1885243.6524018438</v>
      </c>
      <c r="G173" s="437">
        <v>62591.004465054721</v>
      </c>
      <c r="H173" s="438">
        <v>3.434061039326755</v>
      </c>
      <c r="I173" s="436">
        <v>1583247.3656723965</v>
      </c>
      <c r="J173" s="437">
        <v>23678.567436337471</v>
      </c>
      <c r="K173" s="441">
        <v>1.5182765558735833</v>
      </c>
      <c r="L173" s="440">
        <v>389494.82360987272</v>
      </c>
      <c r="M173" s="437">
        <v>11127.189160748676</v>
      </c>
      <c r="N173" s="441">
        <v>2.9408406395407103</v>
      </c>
    </row>
    <row r="174" spans="1:17" x14ac:dyDescent="0.3">
      <c r="A174" s="37">
        <v>39873</v>
      </c>
      <c r="B174" s="436">
        <v>3382221.4461728479</v>
      </c>
      <c r="C174" s="437">
        <v>78913.441074559465</v>
      </c>
      <c r="D174" s="438">
        <v>2.388921679503254</v>
      </c>
      <c r="E174" s="439">
        <v>8.1</v>
      </c>
      <c r="F174" s="440">
        <v>1822652.6479367891</v>
      </c>
      <c r="G174" s="437">
        <v>64232.633240348892</v>
      </c>
      <c r="H174" s="438">
        <v>3.652860676260985</v>
      </c>
      <c r="I174" s="436">
        <v>1559568.798236059</v>
      </c>
      <c r="J174" s="437">
        <v>14680.807834210806</v>
      </c>
      <c r="K174" s="441">
        <v>0.95028299303382568</v>
      </c>
      <c r="L174" s="440">
        <v>378367.63444912405</v>
      </c>
      <c r="M174" s="437">
        <v>14369.345856266038</v>
      </c>
      <c r="N174" s="441">
        <v>3.9476410484826601</v>
      </c>
    </row>
    <row r="175" spans="1:17" x14ac:dyDescent="0.3">
      <c r="A175" s="37">
        <v>39845</v>
      </c>
      <c r="B175" s="436">
        <v>3303308.0050982884</v>
      </c>
      <c r="C175" s="437">
        <v>40791.173084342387</v>
      </c>
      <c r="D175" s="438">
        <v>1.2502977052584912</v>
      </c>
      <c r="E175" s="439">
        <v>7.9</v>
      </c>
      <c r="F175" s="440">
        <v>1758420.0146964402</v>
      </c>
      <c r="G175" s="437">
        <v>35304.479194324929</v>
      </c>
      <c r="H175" s="438">
        <v>2.0488747543000487</v>
      </c>
      <c r="I175" s="436">
        <v>1544887.9904018482</v>
      </c>
      <c r="J175" s="437">
        <v>5486.6938900172245</v>
      </c>
      <c r="K175" s="441">
        <v>0.35641738787992872</v>
      </c>
      <c r="L175" s="440">
        <v>363998.28859285801</v>
      </c>
      <c r="M175" s="437">
        <v>8989.0780673105037</v>
      </c>
      <c r="N175" s="441">
        <v>2.5320689719580174</v>
      </c>
    </row>
    <row r="176" spans="1:17" x14ac:dyDescent="0.3">
      <c r="A176" s="37">
        <v>39814</v>
      </c>
      <c r="B176" s="436">
        <v>3262516.832013946</v>
      </c>
      <c r="C176" s="437">
        <v>52632.950897952542</v>
      </c>
      <c r="D176" s="438">
        <v>1.6397151064434587</v>
      </c>
      <c r="E176" s="439">
        <v>7.8</v>
      </c>
      <c r="F176" s="440">
        <v>1723115.5355021153</v>
      </c>
      <c r="G176" s="437">
        <v>42885.703857206274</v>
      </c>
      <c r="H176" s="438">
        <v>2.5523712916834769</v>
      </c>
      <c r="I176" s="436">
        <v>1539401.296511831</v>
      </c>
      <c r="J176" s="437">
        <v>9747.2470407465007</v>
      </c>
      <c r="K176" s="441">
        <v>0.6372190525117003</v>
      </c>
      <c r="L176" s="440">
        <v>355009.2105255475</v>
      </c>
      <c r="M176" s="437">
        <v>11634.691824872745</v>
      </c>
      <c r="N176" s="441">
        <v>3.3883387354711947</v>
      </c>
    </row>
    <row r="177" spans="1:17" x14ac:dyDescent="0.3">
      <c r="A177" s="37">
        <v>39783</v>
      </c>
      <c r="B177" s="436">
        <v>3209883.8811159935</v>
      </c>
      <c r="C177" s="437">
        <v>34178.902997259982</v>
      </c>
      <c r="D177" s="438">
        <v>1.0762619082301321</v>
      </c>
      <c r="E177" s="439">
        <v>7.7</v>
      </c>
      <c r="F177" s="440">
        <v>1680229.831644909</v>
      </c>
      <c r="G177" s="437">
        <v>34010.61897382047</v>
      </c>
      <c r="H177" s="438">
        <v>2.0659836012140946</v>
      </c>
      <c r="I177" s="436">
        <v>1529654.0494710845</v>
      </c>
      <c r="J177" s="437">
        <v>168.28402343951166</v>
      </c>
      <c r="K177" s="441">
        <v>1.1002653783460275E-2</v>
      </c>
      <c r="L177" s="440">
        <v>343374.51870067476</v>
      </c>
      <c r="M177" s="437">
        <v>12540.4963022109</v>
      </c>
      <c r="N177" s="441">
        <v>3.7905703323060433</v>
      </c>
      <c r="P177" s="427">
        <f>AVERAGE(B177:B188)/1000000</f>
        <v>3.2578483846172674</v>
      </c>
      <c r="Q177" s="428">
        <f>AVERAGE(E177:E188)</f>
        <v>7.783333333333335</v>
      </c>
    </row>
    <row r="178" spans="1:17" x14ac:dyDescent="0.3">
      <c r="A178" s="37">
        <v>39753</v>
      </c>
      <c r="B178" s="436">
        <v>3175704.9781187335</v>
      </c>
      <c r="C178" s="437">
        <v>-2485.6325874859467</v>
      </c>
      <c r="D178" s="438">
        <v>-7.8209046968822915E-2</v>
      </c>
      <c r="E178" s="439">
        <v>7.6</v>
      </c>
      <c r="F178" s="440">
        <v>1646219.2126710885</v>
      </c>
      <c r="G178" s="437">
        <v>7462.3759105496574</v>
      </c>
      <c r="H178" s="438">
        <v>0.45536810240261949</v>
      </c>
      <c r="I178" s="436">
        <v>1529485.765447645</v>
      </c>
      <c r="J178" s="437">
        <v>-9948.0084980353713</v>
      </c>
      <c r="K178" s="441">
        <v>-0.64621217660685104</v>
      </c>
      <c r="L178" s="440">
        <v>330834.02239846386</v>
      </c>
      <c r="M178" s="437">
        <v>860.59976231073961</v>
      </c>
      <c r="N178" s="441">
        <v>0.26080881164168312</v>
      </c>
    </row>
    <row r="179" spans="1:17" x14ac:dyDescent="0.3">
      <c r="A179" s="37">
        <v>39722</v>
      </c>
      <c r="B179" s="436">
        <v>3178190.6107062194</v>
      </c>
      <c r="C179" s="437">
        <v>-11056.47337127896</v>
      </c>
      <c r="D179" s="438">
        <v>-0.34667973599408608</v>
      </c>
      <c r="E179" s="439">
        <v>7.6</v>
      </c>
      <c r="F179" s="440">
        <v>1638756.8367605389</v>
      </c>
      <c r="G179" s="437">
        <v>2169.6659329247195</v>
      </c>
      <c r="H179" s="438">
        <v>0.13257258590311019</v>
      </c>
      <c r="I179" s="436">
        <v>1539433.7739456804</v>
      </c>
      <c r="J179" s="437">
        <v>-13226.139304203913</v>
      </c>
      <c r="K179" s="441">
        <v>-0.85183749456892843</v>
      </c>
      <c r="L179" s="440">
        <v>329973.42263615312</v>
      </c>
      <c r="M179" s="437">
        <v>-4364.8428052709787</v>
      </c>
      <c r="N179" s="441">
        <v>-1.305516973807384</v>
      </c>
    </row>
    <row r="180" spans="1:17" x14ac:dyDescent="0.3">
      <c r="A180" s="37">
        <v>39692</v>
      </c>
      <c r="B180" s="436">
        <v>3189247.0840774984</v>
      </c>
      <c r="C180" s="437">
        <v>-6204.481949578505</v>
      </c>
      <c r="D180" s="438">
        <v>-0.19416604574897603</v>
      </c>
      <c r="E180" s="439">
        <v>7.6</v>
      </c>
      <c r="F180" s="440">
        <v>1636587.1708276141</v>
      </c>
      <c r="G180" s="437">
        <v>2348.9129629717208</v>
      </c>
      <c r="H180" s="438">
        <v>0.14373136546447637</v>
      </c>
      <c r="I180" s="436">
        <v>1552659.9132498843</v>
      </c>
      <c r="J180" s="437">
        <v>-8553.394912549993</v>
      </c>
      <c r="K180" s="441">
        <v>-0.54786843462264845</v>
      </c>
      <c r="L180" s="440">
        <v>334338.2654414241</v>
      </c>
      <c r="M180" s="437">
        <v>8773.7975763261784</v>
      </c>
      <c r="N180" s="441">
        <v>2.6949493702002272</v>
      </c>
    </row>
    <row r="181" spans="1:17" x14ac:dyDescent="0.3">
      <c r="A181" s="37">
        <v>39661</v>
      </c>
      <c r="B181" s="436">
        <v>3195451.5660270769</v>
      </c>
      <c r="C181" s="437">
        <v>-29040.880852865987</v>
      </c>
      <c r="D181" s="438">
        <v>-0.90063417208392871</v>
      </c>
      <c r="E181" s="439">
        <v>7.6</v>
      </c>
      <c r="F181" s="440">
        <v>1634238.2578646424</v>
      </c>
      <c r="G181" s="437">
        <v>-8354.7669185537379</v>
      </c>
      <c r="H181" s="438">
        <v>-0.50863280146075585</v>
      </c>
      <c r="I181" s="436">
        <v>1561213.3081624343</v>
      </c>
      <c r="J181" s="437">
        <v>-20686.113934312714</v>
      </c>
      <c r="K181" s="441">
        <v>-1.3076756742785876</v>
      </c>
      <c r="L181" s="440">
        <v>325564.46786509792</v>
      </c>
      <c r="M181" s="437">
        <v>-6353.2360965067055</v>
      </c>
      <c r="N181" s="441">
        <v>-1.9140997966295981</v>
      </c>
    </row>
    <row r="182" spans="1:17" x14ac:dyDescent="0.3">
      <c r="A182" s="37">
        <v>39630</v>
      </c>
      <c r="B182" s="436">
        <v>3224492.4468799429</v>
      </c>
      <c r="C182" s="437">
        <v>-10400.16537123546</v>
      </c>
      <c r="D182" s="438">
        <v>-0.3214995555601437</v>
      </c>
      <c r="E182" s="439">
        <v>7.7</v>
      </c>
      <c r="F182" s="440">
        <v>1642593.0247831962</v>
      </c>
      <c r="G182" s="437">
        <v>-1676.9344295545015</v>
      </c>
      <c r="H182" s="438">
        <v>-0.10198656371228663</v>
      </c>
      <c r="I182" s="436">
        <v>1581899.422096747</v>
      </c>
      <c r="J182" s="437">
        <v>-8723.2309416807257</v>
      </c>
      <c r="K182" s="441">
        <v>-0.54841611396753953</v>
      </c>
      <c r="L182" s="440">
        <v>331917.70396160462</v>
      </c>
      <c r="M182" s="437">
        <v>-1944.5820818434004</v>
      </c>
      <c r="N182" s="441">
        <v>-0.58245035846616633</v>
      </c>
    </row>
    <row r="183" spans="1:17" x14ac:dyDescent="0.3">
      <c r="A183" s="37">
        <v>39600</v>
      </c>
      <c r="B183" s="436">
        <v>3234892.6122511784</v>
      </c>
      <c r="C183" s="437">
        <v>-55288.83722444484</v>
      </c>
      <c r="D183" s="438">
        <v>-1.6804190915749213</v>
      </c>
      <c r="E183" s="439">
        <v>7.7</v>
      </c>
      <c r="F183" s="440">
        <v>1644269.9592127507</v>
      </c>
      <c r="G183" s="437">
        <v>-28408.629037737846</v>
      </c>
      <c r="H183" s="438">
        <v>-1.6983913847699457</v>
      </c>
      <c r="I183" s="436">
        <v>1590622.6530384277</v>
      </c>
      <c r="J183" s="437">
        <v>-26880.208186706994</v>
      </c>
      <c r="K183" s="441">
        <v>-1.6618337334097382</v>
      </c>
      <c r="L183" s="440">
        <v>333862.28604344802</v>
      </c>
      <c r="M183" s="437">
        <v>-5949.6333226092393</v>
      </c>
      <c r="N183" s="441">
        <v>-1.7508606919111884</v>
      </c>
    </row>
    <row r="184" spans="1:17" x14ac:dyDescent="0.3">
      <c r="A184" s="37">
        <v>39569</v>
      </c>
      <c r="B184" s="436">
        <v>3290181.4494756232</v>
      </c>
      <c r="C184" s="437">
        <v>-5901.3205671939068</v>
      </c>
      <c r="D184" s="438">
        <v>-0.17904042400965697</v>
      </c>
      <c r="E184" s="439">
        <v>7.9</v>
      </c>
      <c r="F184" s="440">
        <v>1672678.5882504885</v>
      </c>
      <c r="G184" s="437">
        <v>5857.5383523693308</v>
      </c>
      <c r="H184" s="438">
        <v>0.35141974915227764</v>
      </c>
      <c r="I184" s="436">
        <v>1617502.8612251347</v>
      </c>
      <c r="J184" s="437">
        <v>-11758.85891956347</v>
      </c>
      <c r="K184" s="441">
        <v>-0.72172928229843525</v>
      </c>
      <c r="L184" s="440">
        <v>339811.91936605726</v>
      </c>
      <c r="M184" s="437">
        <v>-282.8012761984719</v>
      </c>
      <c r="N184" s="441">
        <v>-8.3153680146640513E-2</v>
      </c>
    </row>
    <row r="185" spans="1:17" x14ac:dyDescent="0.3">
      <c r="A185" s="37">
        <v>39539</v>
      </c>
      <c r="B185" s="436">
        <v>3296082.7700428171</v>
      </c>
      <c r="C185" s="437">
        <v>-7935.2179787564091</v>
      </c>
      <c r="D185" s="438">
        <v>-0.24016872812208781</v>
      </c>
      <c r="E185" s="439">
        <v>7.9</v>
      </c>
      <c r="F185" s="440">
        <v>1666821.0498981192</v>
      </c>
      <c r="G185" s="437">
        <v>7903.4567358312197</v>
      </c>
      <c r="H185" s="438">
        <v>0.47642250395122809</v>
      </c>
      <c r="I185" s="436">
        <v>1629261.7201446982</v>
      </c>
      <c r="J185" s="437">
        <v>-15838.674714587396</v>
      </c>
      <c r="K185" s="441">
        <v>-0.9627786099912865</v>
      </c>
      <c r="L185" s="440">
        <v>340094.72064225574</v>
      </c>
      <c r="M185" s="437">
        <v>-4172.469093334279</v>
      </c>
      <c r="N185" s="441">
        <v>-1.2119856953370696</v>
      </c>
    </row>
    <row r="186" spans="1:17" x14ac:dyDescent="0.3">
      <c r="A186" s="37">
        <v>39508</v>
      </c>
      <c r="B186" s="436">
        <v>3304017.9880215735</v>
      </c>
      <c r="C186" s="437">
        <v>-61316.128085152712</v>
      </c>
      <c r="D186" s="438">
        <v>-1.8219922887207367</v>
      </c>
      <c r="E186" s="439">
        <v>7.9</v>
      </c>
      <c r="F186" s="440">
        <v>1658917.593162288</v>
      </c>
      <c r="G186" s="437">
        <v>-33860.389353746083</v>
      </c>
      <c r="H186" s="438">
        <v>-2.0002853122781183</v>
      </c>
      <c r="I186" s="436">
        <v>1645100.3948592856</v>
      </c>
      <c r="J186" s="437">
        <v>-27455.738731406396</v>
      </c>
      <c r="K186" s="441">
        <v>-1.6415436337232894</v>
      </c>
      <c r="L186" s="440">
        <v>344267.18973559001</v>
      </c>
      <c r="M186" s="437">
        <v>-11002.236332192086</v>
      </c>
      <c r="N186" s="441">
        <v>-3.0968711419859027</v>
      </c>
    </row>
    <row r="187" spans="1:17" x14ac:dyDescent="0.3">
      <c r="A187" s="37">
        <v>39479</v>
      </c>
      <c r="B187" s="436">
        <v>3365334.1161067262</v>
      </c>
      <c r="C187" s="437">
        <v>-65366.996477102861</v>
      </c>
      <c r="D187" s="438">
        <v>-1.9053538717592269</v>
      </c>
      <c r="E187" s="439">
        <v>8</v>
      </c>
      <c r="F187" s="440">
        <v>1692777.982516034</v>
      </c>
      <c r="G187" s="437">
        <v>-39733.412766494323</v>
      </c>
      <c r="H187" s="438">
        <v>-2.2933997937724859</v>
      </c>
      <c r="I187" s="436">
        <v>1672556.133590692</v>
      </c>
      <c r="J187" s="437">
        <v>-25633.583710608538</v>
      </c>
      <c r="K187" s="441">
        <v>-1.509465252877898</v>
      </c>
      <c r="L187" s="440">
        <v>355269.4260677821</v>
      </c>
      <c r="M187" s="437">
        <v>-10901.508073504432</v>
      </c>
      <c r="N187" s="441">
        <v>-2.9771636842420981</v>
      </c>
    </row>
    <row r="188" spans="1:17" x14ac:dyDescent="0.3">
      <c r="A188" s="37">
        <v>39448</v>
      </c>
      <c r="B188" s="436">
        <v>3430701.1125838291</v>
      </c>
      <c r="C188" s="437">
        <v>-77867.780156547204</v>
      </c>
      <c r="D188" s="438">
        <v>-2.2193601589999954</v>
      </c>
      <c r="E188" s="439">
        <v>8.1999999999999993</v>
      </c>
      <c r="F188" s="440">
        <v>1732511.3952825284</v>
      </c>
      <c r="G188" s="437">
        <v>-45613.343824327923</v>
      </c>
      <c r="H188" s="438">
        <v>-2.5652499411958742</v>
      </c>
      <c r="I188" s="436">
        <v>1698189.7173013005</v>
      </c>
      <c r="J188" s="437">
        <v>-32254.436332219513</v>
      </c>
      <c r="K188" s="441">
        <v>-1.8639397442843149</v>
      </c>
      <c r="L188" s="440">
        <v>366170.93414128653</v>
      </c>
      <c r="M188" s="437">
        <v>-11396.491400152212</v>
      </c>
      <c r="N188" s="441">
        <v>-3.0183990008696937</v>
      </c>
    </row>
    <row r="189" spans="1:17" x14ac:dyDescent="0.3">
      <c r="A189" s="37">
        <v>39417</v>
      </c>
      <c r="B189" s="436">
        <v>3508568.8927403763</v>
      </c>
      <c r="C189" s="437">
        <v>-60865.810065403581</v>
      </c>
      <c r="D189" s="438">
        <v>-1.7051946633891237</v>
      </c>
      <c r="E189" s="439">
        <v>8.4</v>
      </c>
      <c r="F189" s="440">
        <v>1778124.7391068563</v>
      </c>
      <c r="G189" s="437">
        <v>-31480.365312690381</v>
      </c>
      <c r="H189" s="438">
        <v>-1.7396262441903367</v>
      </c>
      <c r="I189" s="436">
        <v>1730444.15363352</v>
      </c>
      <c r="J189" s="437">
        <v>-29385.4447527132</v>
      </c>
      <c r="K189" s="441">
        <v>-1.6697892102542033</v>
      </c>
      <c r="L189" s="440">
        <v>377567.42554143874</v>
      </c>
      <c r="M189" s="437">
        <v>-8446.3154200519784</v>
      </c>
      <c r="N189" s="441">
        <v>-2.1880867243258564</v>
      </c>
      <c r="P189" s="427">
        <f>AVERAGE(B189:B200)/1000000</f>
        <v>3.7579525617079081</v>
      </c>
      <c r="Q189" s="428">
        <f>AVERAGE(E189:E200)</f>
        <v>8.9666666666666668</v>
      </c>
    </row>
    <row r="190" spans="1:17" x14ac:dyDescent="0.3">
      <c r="A190" s="37">
        <v>39387</v>
      </c>
      <c r="B190" s="436">
        <v>3569434.7028057799</v>
      </c>
      <c r="C190" s="437">
        <v>-50982.754687935114</v>
      </c>
      <c r="D190" s="438">
        <v>-1.4082009957831947</v>
      </c>
      <c r="E190" s="439">
        <v>8.5</v>
      </c>
      <c r="F190" s="440">
        <v>1809605.1044195467</v>
      </c>
      <c r="G190" s="437">
        <v>-23281.322830628837</v>
      </c>
      <c r="H190" s="438">
        <v>-1.2701999689941021</v>
      </c>
      <c r="I190" s="436">
        <v>1759829.5983862332</v>
      </c>
      <c r="J190" s="437">
        <v>-27701.431857306045</v>
      </c>
      <c r="K190" s="441">
        <v>-1.5497035513577579</v>
      </c>
      <c r="L190" s="440">
        <v>386013.74096149072</v>
      </c>
      <c r="M190" s="437">
        <v>-6584.6280842292472</v>
      </c>
      <c r="N190" s="441">
        <v>-1.677191909949691</v>
      </c>
    </row>
    <row r="191" spans="1:17" x14ac:dyDescent="0.3">
      <c r="A191" s="37">
        <v>39356</v>
      </c>
      <c r="B191" s="436">
        <v>3620417.457493715</v>
      </c>
      <c r="C191" s="437">
        <v>-33078.301818622742</v>
      </c>
      <c r="D191" s="438">
        <v>-0.90538771625257763</v>
      </c>
      <c r="E191" s="439">
        <v>8.6</v>
      </c>
      <c r="F191" s="440">
        <v>1832886.4272501755</v>
      </c>
      <c r="G191" s="437">
        <v>-12586.412810301641</v>
      </c>
      <c r="H191" s="438">
        <v>-0.68201560798311056</v>
      </c>
      <c r="I191" s="436">
        <v>1787531.0302435393</v>
      </c>
      <c r="J191" s="437">
        <v>-20491.889008321334</v>
      </c>
      <c r="K191" s="441">
        <v>-1.1333865732631667</v>
      </c>
      <c r="L191" s="440">
        <v>392598.36904571997</v>
      </c>
      <c r="M191" s="437">
        <v>-8864.0740871578455</v>
      </c>
      <c r="N191" s="441">
        <v>-2.2079460330051282</v>
      </c>
    </row>
    <row r="192" spans="1:17" x14ac:dyDescent="0.3">
      <c r="A192" s="37">
        <v>39326</v>
      </c>
      <c r="B192" s="436">
        <v>3653495.7593123377</v>
      </c>
      <c r="C192" s="437">
        <v>-53373.82092093816</v>
      </c>
      <c r="D192" s="438">
        <v>-1.4398623896980833</v>
      </c>
      <c r="E192" s="439">
        <v>8.6999999999999993</v>
      </c>
      <c r="F192" s="440">
        <v>1845472.8400604771</v>
      </c>
      <c r="G192" s="437">
        <v>-20639.532733909786</v>
      </c>
      <c r="H192" s="438">
        <v>-1.106017677970988</v>
      </c>
      <c r="I192" s="436">
        <v>1808022.9192518606</v>
      </c>
      <c r="J192" s="437">
        <v>-32734.288187028375</v>
      </c>
      <c r="K192" s="441">
        <v>-1.7783055828732977</v>
      </c>
      <c r="L192" s="440">
        <v>401462.44313287782</v>
      </c>
      <c r="M192" s="437">
        <v>-2379.2676859386265</v>
      </c>
      <c r="N192" s="441">
        <v>-0.589158480216048</v>
      </c>
    </row>
    <row r="193" spans="1:17" x14ac:dyDescent="0.3">
      <c r="A193" s="37">
        <v>39295</v>
      </c>
      <c r="B193" s="436">
        <v>3706869.5802332759</v>
      </c>
      <c r="C193" s="437">
        <v>-21159.37117434945</v>
      </c>
      <c r="D193" s="438">
        <v>-0.56757529112964944</v>
      </c>
      <c r="E193" s="439">
        <v>8.8000000000000007</v>
      </c>
      <c r="F193" s="440">
        <v>1866112.3727943869</v>
      </c>
      <c r="G193" s="437">
        <v>-10524.151160952868</v>
      </c>
      <c r="H193" s="438">
        <v>-0.56079858974349373</v>
      </c>
      <c r="I193" s="436">
        <v>1840757.207438889</v>
      </c>
      <c r="J193" s="437">
        <v>-10635.220013396814</v>
      </c>
      <c r="K193" s="441">
        <v>-0.57444439415969828</v>
      </c>
      <c r="L193" s="440">
        <v>403841.71081881644</v>
      </c>
      <c r="M193" s="437">
        <v>5470.9366876478307</v>
      </c>
      <c r="N193" s="441">
        <v>1.3733278249589804</v>
      </c>
    </row>
    <row r="194" spans="1:17" x14ac:dyDescent="0.3">
      <c r="A194" s="37">
        <v>39264</v>
      </c>
      <c r="B194" s="436">
        <v>3728028.9514076253</v>
      </c>
      <c r="C194" s="437">
        <v>-41336.298101246357</v>
      </c>
      <c r="D194" s="438">
        <v>-1.0966381702232826</v>
      </c>
      <c r="E194" s="439">
        <v>8.9</v>
      </c>
      <c r="F194" s="440">
        <v>1876636.5239553398</v>
      </c>
      <c r="G194" s="437">
        <v>-18212.183841607766</v>
      </c>
      <c r="H194" s="438">
        <v>-0.96114184560846683</v>
      </c>
      <c r="I194" s="436">
        <v>1851392.4274522858</v>
      </c>
      <c r="J194" s="437">
        <v>-23124.114259638591</v>
      </c>
      <c r="K194" s="441">
        <v>-1.2336041717999575</v>
      </c>
      <c r="L194" s="440">
        <v>398370.77413116861</v>
      </c>
      <c r="M194" s="437">
        <v>-1447.1919798302697</v>
      </c>
      <c r="N194" s="441">
        <v>-0.36196271866094559</v>
      </c>
    </row>
    <row r="195" spans="1:17" x14ac:dyDescent="0.3">
      <c r="A195" s="37">
        <v>39234</v>
      </c>
      <c r="B195" s="436">
        <v>3769365.2495088717</v>
      </c>
      <c r="C195" s="437">
        <v>-50131.151294817217</v>
      </c>
      <c r="D195" s="438">
        <v>-1.3125068342587978</v>
      </c>
      <c r="E195" s="439">
        <v>9</v>
      </c>
      <c r="F195" s="440">
        <v>1894848.7077969476</v>
      </c>
      <c r="G195" s="437">
        <v>-24997.044842219912</v>
      </c>
      <c r="H195" s="438">
        <v>-1.3020340205903027</v>
      </c>
      <c r="I195" s="436">
        <v>1874516.5417119244</v>
      </c>
      <c r="J195" s="437">
        <v>-25134.106452597072</v>
      </c>
      <c r="K195" s="441">
        <v>-1.3230909839597151</v>
      </c>
      <c r="L195" s="440">
        <v>399817.96611099888</v>
      </c>
      <c r="M195" s="437">
        <v>-3473.7594105411554</v>
      </c>
      <c r="N195" s="441">
        <v>-0.86135152067622067</v>
      </c>
    </row>
    <row r="196" spans="1:17" x14ac:dyDescent="0.3">
      <c r="A196" s="37">
        <v>39203</v>
      </c>
      <c r="B196" s="436">
        <v>3819496.4008036889</v>
      </c>
      <c r="C196" s="437">
        <v>-24140.668604259379</v>
      </c>
      <c r="D196" s="438">
        <v>-0.6280683677550718</v>
      </c>
      <c r="E196" s="439">
        <v>9.1</v>
      </c>
      <c r="F196" s="440">
        <v>1919845.7526391675</v>
      </c>
      <c r="G196" s="437">
        <v>-4088.349874059204</v>
      </c>
      <c r="H196" s="438">
        <v>-0.2124994753572178</v>
      </c>
      <c r="I196" s="436">
        <v>1899650.6481645214</v>
      </c>
      <c r="J196" s="437">
        <v>-20052.318730200641</v>
      </c>
      <c r="K196" s="441">
        <v>-1.0445531978646112</v>
      </c>
      <c r="L196" s="440">
        <v>403291.72552154004</v>
      </c>
      <c r="M196" s="437">
        <v>499.70755808707327</v>
      </c>
      <c r="N196" s="441">
        <v>0.12406093859894061</v>
      </c>
    </row>
    <row r="197" spans="1:17" x14ac:dyDescent="0.3">
      <c r="A197" s="37">
        <v>39173</v>
      </c>
      <c r="B197" s="436">
        <v>3843637.0694079483</v>
      </c>
      <c r="C197" s="437">
        <v>-46878.903985456564</v>
      </c>
      <c r="D197" s="438">
        <v>-1.2049533868014841</v>
      </c>
      <c r="E197" s="439">
        <v>9.1999999999999993</v>
      </c>
      <c r="F197" s="440">
        <v>1923934.1025132267</v>
      </c>
      <c r="G197" s="437">
        <v>-20275.451401907252</v>
      </c>
      <c r="H197" s="438">
        <v>-1.0428634794576412</v>
      </c>
      <c r="I197" s="436">
        <v>1919702.9668947221</v>
      </c>
      <c r="J197" s="437">
        <v>-26603.452583549079</v>
      </c>
      <c r="K197" s="441">
        <v>-1.3668686655557776</v>
      </c>
      <c r="L197" s="440">
        <v>402792.01796345296</v>
      </c>
      <c r="M197" s="437">
        <v>-9015.1917297664913</v>
      </c>
      <c r="N197" s="441">
        <v>-2.1891777311238583</v>
      </c>
    </row>
    <row r="198" spans="1:17" x14ac:dyDescent="0.3">
      <c r="A198" s="37">
        <v>39142</v>
      </c>
      <c r="B198" s="436">
        <v>3890515.9733934049</v>
      </c>
      <c r="C198" s="437">
        <v>-69119.468109538779</v>
      </c>
      <c r="D198" s="438">
        <v>-1.7456018143757035</v>
      </c>
      <c r="E198" s="439">
        <v>9.3000000000000007</v>
      </c>
      <c r="F198" s="440">
        <v>1944209.5539151339</v>
      </c>
      <c r="G198" s="437">
        <v>-41161.021324554225</v>
      </c>
      <c r="H198" s="438">
        <v>-2.0732160453010127</v>
      </c>
      <c r="I198" s="436">
        <v>1946306.4194782712</v>
      </c>
      <c r="J198" s="437">
        <v>-27958.446784984786</v>
      </c>
      <c r="K198" s="441">
        <v>-1.4161446755572615</v>
      </c>
      <c r="L198" s="440">
        <v>411807.20969321945</v>
      </c>
      <c r="M198" s="437">
        <v>-11176.981731613341</v>
      </c>
      <c r="N198" s="441">
        <v>-2.6424112196636473</v>
      </c>
    </row>
    <row r="199" spans="1:17" x14ac:dyDescent="0.3">
      <c r="A199" s="37">
        <v>39114</v>
      </c>
      <c r="B199" s="436">
        <v>3959635.4415029436</v>
      </c>
      <c r="C199" s="437">
        <v>-66329.820381981786</v>
      </c>
      <c r="D199" s="438">
        <v>-1.647550737954621</v>
      </c>
      <c r="E199" s="439">
        <v>9.5</v>
      </c>
      <c r="F199" s="440">
        <v>1985370.5752396882</v>
      </c>
      <c r="G199" s="437">
        <v>-36313.842652923893</v>
      </c>
      <c r="H199" s="438">
        <v>-1.7962171707677876</v>
      </c>
      <c r="I199" s="436">
        <v>1974264.8662632559</v>
      </c>
      <c r="J199" s="437">
        <v>-30015.977729057427</v>
      </c>
      <c r="K199" s="441">
        <v>-1.4975934045883912</v>
      </c>
      <c r="L199" s="440">
        <v>422984.1914248328</v>
      </c>
      <c r="M199" s="437">
        <v>-13855.237588406657</v>
      </c>
      <c r="N199" s="441">
        <v>-3.1717003246945326</v>
      </c>
    </row>
    <row r="200" spans="1:17" x14ac:dyDescent="0.3">
      <c r="A200" s="37">
        <v>39083</v>
      </c>
      <c r="B200" s="436">
        <v>4025965.2618849254</v>
      </c>
      <c r="C200" s="437">
        <v>-89078.01231830474</v>
      </c>
      <c r="D200" s="438">
        <v>-2.1646919942914176</v>
      </c>
      <c r="E200" s="439">
        <v>9.6</v>
      </c>
      <c r="F200" s="440">
        <v>2021684.4178926121</v>
      </c>
      <c r="G200" s="437">
        <v>-49593.374300933443</v>
      </c>
      <c r="H200" s="438">
        <v>-2.3943371810312595</v>
      </c>
      <c r="I200" s="436">
        <v>2004280.8439923134</v>
      </c>
      <c r="J200" s="437">
        <v>-39484.638017371297</v>
      </c>
      <c r="K200" s="441">
        <v>-1.9319554207631047</v>
      </c>
      <c r="L200" s="440">
        <v>436839.42901323945</v>
      </c>
      <c r="M200" s="437">
        <v>-18110.142624206026</v>
      </c>
      <c r="N200" s="441">
        <v>-3.9806923125621063</v>
      </c>
    </row>
    <row r="201" spans="1:17" x14ac:dyDescent="0.3">
      <c r="A201" s="37">
        <v>39052</v>
      </c>
      <c r="B201" s="436">
        <v>4115043.2742032302</v>
      </c>
      <c r="C201" s="437">
        <v>-96109.070205850061</v>
      </c>
      <c r="D201" s="438">
        <v>-2.2822510881955838</v>
      </c>
      <c r="E201" s="439">
        <v>9.8000000000000007</v>
      </c>
      <c r="F201" s="440">
        <v>2071277.7921935455</v>
      </c>
      <c r="G201" s="437">
        <v>-70032.599678744096</v>
      </c>
      <c r="H201" s="438">
        <v>-3.270548723088667</v>
      </c>
      <c r="I201" s="436">
        <v>2043765.4820096847</v>
      </c>
      <c r="J201" s="437">
        <v>-26076.470527106198</v>
      </c>
      <c r="K201" s="441">
        <v>-1.2598290654582089</v>
      </c>
      <c r="L201" s="440">
        <v>454949.57163744548</v>
      </c>
      <c r="M201" s="437">
        <v>-18204.677761878003</v>
      </c>
      <c r="N201" s="441">
        <v>-3.8475143750667185</v>
      </c>
      <c r="P201" s="427">
        <f>AVERAGE(B201:B212)/1000000</f>
        <v>4.483343690694948</v>
      </c>
      <c r="Q201" s="428">
        <f>AVERAGE(E201:E212)</f>
        <v>10.750000000000002</v>
      </c>
    </row>
    <row r="202" spans="1:17" x14ac:dyDescent="0.3">
      <c r="A202" s="37">
        <v>39022</v>
      </c>
      <c r="B202" s="436">
        <v>4211152.3444090802</v>
      </c>
      <c r="C202" s="437">
        <v>-90796.784640779719</v>
      </c>
      <c r="D202" s="438">
        <v>-2.1105964277367764</v>
      </c>
      <c r="E202" s="439">
        <v>10.1</v>
      </c>
      <c r="F202" s="440">
        <v>2141310.3918722896</v>
      </c>
      <c r="G202" s="437">
        <v>-58748.949671622831</v>
      </c>
      <c r="H202" s="438">
        <v>-2.6703347751699824</v>
      </c>
      <c r="I202" s="436">
        <v>2069841.9525367909</v>
      </c>
      <c r="J202" s="437">
        <v>-32047.834969156655</v>
      </c>
      <c r="K202" s="441">
        <v>-1.5247152900049938</v>
      </c>
      <c r="L202" s="440">
        <v>473154.24939932348</v>
      </c>
      <c r="M202" s="437">
        <v>-19443.485631536983</v>
      </c>
      <c r="N202" s="441">
        <v>-3.9471325685894358</v>
      </c>
    </row>
    <row r="203" spans="1:17" x14ac:dyDescent="0.3">
      <c r="A203" s="37">
        <v>38991</v>
      </c>
      <c r="B203" s="436">
        <v>4301949.1290498599</v>
      </c>
      <c r="C203" s="437">
        <v>-76844.999812150374</v>
      </c>
      <c r="D203" s="438">
        <v>-1.7549352070617066</v>
      </c>
      <c r="E203" s="439">
        <v>10.3</v>
      </c>
      <c r="F203" s="440">
        <v>2200059.3415439124</v>
      </c>
      <c r="G203" s="437">
        <v>-49124.655890813563</v>
      </c>
      <c r="H203" s="438">
        <v>-2.184110146028158</v>
      </c>
      <c r="I203" s="436">
        <v>2101889.7875059475</v>
      </c>
      <c r="J203" s="437">
        <v>-27720.343921336811</v>
      </c>
      <c r="K203" s="441">
        <v>-1.3016628495638485</v>
      </c>
      <c r="L203" s="440">
        <v>492597.73503086047</v>
      </c>
      <c r="M203" s="437">
        <v>-13464.212568313524</v>
      </c>
      <c r="N203" s="441">
        <v>-2.6605858496552766</v>
      </c>
    </row>
    <row r="204" spans="1:17" x14ac:dyDescent="0.3">
      <c r="A204" s="37">
        <v>38961</v>
      </c>
      <c r="B204" s="436">
        <v>4378794.1288620103</v>
      </c>
      <c r="C204" s="437">
        <v>-19230.594043780118</v>
      </c>
      <c r="D204" s="438">
        <v>-0.43725525105903446</v>
      </c>
      <c r="E204" s="439">
        <v>10.5</v>
      </c>
      <c r="F204" s="440">
        <v>2249183.997434726</v>
      </c>
      <c r="G204" s="437">
        <v>-16472.114687382244</v>
      </c>
      <c r="H204" s="438">
        <v>-0.72703507823849634</v>
      </c>
      <c r="I204" s="436">
        <v>2129610.1314272843</v>
      </c>
      <c r="J204" s="437">
        <v>-2758.4793563978747</v>
      </c>
      <c r="K204" s="441">
        <v>-0.1293622191983067</v>
      </c>
      <c r="L204" s="440">
        <v>506061.94759917399</v>
      </c>
      <c r="M204" s="437">
        <v>-3227.9934706289787</v>
      </c>
      <c r="N204" s="441">
        <v>-0.63382234957327621</v>
      </c>
    </row>
    <row r="205" spans="1:17" x14ac:dyDescent="0.3">
      <c r="A205" s="37">
        <v>38930</v>
      </c>
      <c r="B205" s="436">
        <v>4398024.7229057904</v>
      </c>
      <c r="C205" s="437">
        <v>-21279.937432864681</v>
      </c>
      <c r="D205" s="438">
        <v>-0.48152229973739757</v>
      </c>
      <c r="E205" s="439">
        <v>10.5</v>
      </c>
      <c r="F205" s="440">
        <v>2265656.1121221082</v>
      </c>
      <c r="G205" s="437">
        <v>-21892.042535384186</v>
      </c>
      <c r="H205" s="438">
        <v>-0.95700903567042128</v>
      </c>
      <c r="I205" s="436">
        <v>2132368.6107836822</v>
      </c>
      <c r="J205" s="437">
        <v>612.10510251950473</v>
      </c>
      <c r="K205" s="441">
        <v>2.8713650029364778E-2</v>
      </c>
      <c r="L205" s="440">
        <v>509289.94106980297</v>
      </c>
      <c r="M205" s="437">
        <v>-10994.427812661044</v>
      </c>
      <c r="N205" s="441">
        <v>-2.1131574327855245</v>
      </c>
    </row>
    <row r="206" spans="1:17" x14ac:dyDescent="0.3">
      <c r="A206" s="37">
        <v>38899</v>
      </c>
      <c r="B206" s="436">
        <v>4419304.6603386551</v>
      </c>
      <c r="C206" s="437">
        <v>-96038.664466004819</v>
      </c>
      <c r="D206" s="438">
        <v>-2.1269404684783209</v>
      </c>
      <c r="E206" s="439">
        <v>10.6</v>
      </c>
      <c r="F206" s="440">
        <v>2287548.1546574924</v>
      </c>
      <c r="G206" s="437">
        <v>-62948.511149416212</v>
      </c>
      <c r="H206" s="438">
        <v>-2.6780940413632299</v>
      </c>
      <c r="I206" s="436">
        <v>2131756.5056811627</v>
      </c>
      <c r="J206" s="437">
        <v>-33090.153316588607</v>
      </c>
      <c r="K206" s="441">
        <v>-1.5285218091108677</v>
      </c>
      <c r="L206" s="440">
        <v>520284.36888246401</v>
      </c>
      <c r="M206" s="437">
        <v>-13186.610095282434</v>
      </c>
      <c r="N206" s="441">
        <v>-2.4718514436438555</v>
      </c>
    </row>
    <row r="207" spans="1:17" x14ac:dyDescent="0.3">
      <c r="A207" s="37">
        <v>38869</v>
      </c>
      <c r="B207" s="436">
        <v>4515343.3248046599</v>
      </c>
      <c r="C207" s="437">
        <v>-60137.965836394578</v>
      </c>
      <c r="D207" s="438">
        <v>-1.3143527864359132</v>
      </c>
      <c r="E207" s="439">
        <v>10.8</v>
      </c>
      <c r="F207" s="440">
        <v>2350496.6658069086</v>
      </c>
      <c r="G207" s="437">
        <v>-46084.206302725244</v>
      </c>
      <c r="H207" s="438">
        <v>-1.9229147173389056</v>
      </c>
      <c r="I207" s="436">
        <v>2164846.6589977513</v>
      </c>
      <c r="J207" s="437">
        <v>-14053.7595336698</v>
      </c>
      <c r="K207" s="441">
        <v>-0.6449931999711136</v>
      </c>
      <c r="L207" s="440">
        <v>533470.97897774645</v>
      </c>
      <c r="M207" s="437">
        <v>-12005.35309635906</v>
      </c>
      <c r="N207" s="441">
        <v>-2.2008934926122654</v>
      </c>
    </row>
    <row r="208" spans="1:17" x14ac:dyDescent="0.3">
      <c r="A208" s="37">
        <v>38838</v>
      </c>
      <c r="B208" s="436">
        <v>4575481.2906410545</v>
      </c>
      <c r="C208" s="437">
        <v>-96492.813284905627</v>
      </c>
      <c r="D208" s="438">
        <v>-2.0653541979999557</v>
      </c>
      <c r="E208" s="439">
        <v>10.9</v>
      </c>
      <c r="F208" s="440">
        <v>2396580.8721096339</v>
      </c>
      <c r="G208" s="437">
        <v>-78933.396428200416</v>
      </c>
      <c r="H208" s="438">
        <v>-3.1885656015556938</v>
      </c>
      <c r="I208" s="436">
        <v>2178900.4185314211</v>
      </c>
      <c r="J208" s="437">
        <v>-17559.416856704745</v>
      </c>
      <c r="K208" s="441">
        <v>-0.79944174593121597</v>
      </c>
      <c r="L208" s="440">
        <v>545476.33207410551</v>
      </c>
      <c r="M208" s="437">
        <v>-13935.036174815497</v>
      </c>
      <c r="N208" s="441">
        <v>-2.4910176956959571</v>
      </c>
    </row>
    <row r="209" spans="1:17" x14ac:dyDescent="0.3">
      <c r="A209" s="37">
        <v>38808</v>
      </c>
      <c r="B209" s="436">
        <v>4671974.1039259601</v>
      </c>
      <c r="C209" s="437">
        <v>-59711.529811894521</v>
      </c>
      <c r="D209" s="438">
        <v>-1.2619504851746595</v>
      </c>
      <c r="E209" s="439">
        <v>11.3</v>
      </c>
      <c r="F209" s="440">
        <v>2475514.2685378343</v>
      </c>
      <c r="G209" s="437">
        <v>-45576.869512726553</v>
      </c>
      <c r="H209" s="438">
        <v>-1.8078231613621458</v>
      </c>
      <c r="I209" s="436">
        <v>2196459.8353881259</v>
      </c>
      <c r="J209" s="437">
        <v>-14134.660299167968</v>
      </c>
      <c r="K209" s="441">
        <v>-0.63940538740794128</v>
      </c>
      <c r="L209" s="440">
        <v>559411.368248921</v>
      </c>
      <c r="M209" s="437">
        <v>-4690.2552485020133</v>
      </c>
      <c r="N209" s="441">
        <v>-0.83145572590670613</v>
      </c>
    </row>
    <row r="210" spans="1:17" x14ac:dyDescent="0.3">
      <c r="A210" s="37">
        <v>38777</v>
      </c>
      <c r="B210" s="436">
        <v>4731685.6337378547</v>
      </c>
      <c r="C210" s="437">
        <v>-8039.7074398407713</v>
      </c>
      <c r="D210" s="438">
        <v>-0.16962390984966058</v>
      </c>
      <c r="E210" s="439">
        <v>11.4</v>
      </c>
      <c r="F210" s="440">
        <v>2521091.1380505608</v>
      </c>
      <c r="G210" s="437">
        <v>-5458.8665781165473</v>
      </c>
      <c r="H210" s="438">
        <v>-0.21606010441573778</v>
      </c>
      <c r="I210" s="436">
        <v>2210594.4956872938</v>
      </c>
      <c r="J210" s="437">
        <v>-2580.8408617237583</v>
      </c>
      <c r="K210" s="441">
        <v>-0.11661258008360233</v>
      </c>
      <c r="L210" s="440">
        <v>564101.62349742302</v>
      </c>
      <c r="M210" s="437">
        <v>129.28357154992409</v>
      </c>
      <c r="N210" s="441">
        <v>2.2923743311049041E-2</v>
      </c>
    </row>
    <row r="211" spans="1:17" x14ac:dyDescent="0.3">
      <c r="A211" s="37">
        <v>38749</v>
      </c>
      <c r="B211" s="436">
        <v>4739725.3411776954</v>
      </c>
      <c r="C211" s="437">
        <v>-1920.9931058296934</v>
      </c>
      <c r="D211" s="438">
        <v>-4.0513209345461661E-2</v>
      </c>
      <c r="E211" s="439">
        <v>11.4</v>
      </c>
      <c r="F211" s="440">
        <v>2526550.0046286774</v>
      </c>
      <c r="G211" s="437">
        <v>4132.107259881217</v>
      </c>
      <c r="H211" s="438">
        <v>0.16381533227271866</v>
      </c>
      <c r="I211" s="436">
        <v>2213175.3365490176</v>
      </c>
      <c r="J211" s="437">
        <v>-6053.1003657113761</v>
      </c>
      <c r="K211" s="441">
        <v>-0.27275697557871365</v>
      </c>
      <c r="L211" s="440">
        <v>563972.33992587309</v>
      </c>
      <c r="M211" s="437">
        <v>-919.63428254099563</v>
      </c>
      <c r="N211" s="441">
        <v>-0.16279825604349996</v>
      </c>
    </row>
    <row r="212" spans="1:17" x14ac:dyDescent="0.3">
      <c r="A212" s="37">
        <v>38718</v>
      </c>
      <c r="B212" s="436">
        <v>4741646.3342835251</v>
      </c>
      <c r="C212" s="437">
        <v>42662.579549925402</v>
      </c>
      <c r="D212" s="438">
        <v>0.90791076915191593</v>
      </c>
      <c r="E212" s="439">
        <v>11.4</v>
      </c>
      <c r="F212" s="440">
        <v>2522417.8973687962</v>
      </c>
      <c r="G212" s="437">
        <v>39314.281088643707</v>
      </c>
      <c r="H212" s="438">
        <v>1.5832718711730205</v>
      </c>
      <c r="I212" s="436">
        <v>2219228.436914729</v>
      </c>
      <c r="J212" s="437">
        <v>3348.2984612807631</v>
      </c>
      <c r="K212" s="441">
        <v>0.15110467408303391</v>
      </c>
      <c r="L212" s="440">
        <v>564891.97420841409</v>
      </c>
      <c r="M212" s="437">
        <v>-5702.8385596324224</v>
      </c>
      <c r="N212" s="441">
        <v>-0.99945503043868245</v>
      </c>
    </row>
    <row r="213" spans="1:17" x14ac:dyDescent="0.3">
      <c r="A213" s="37">
        <v>38687</v>
      </c>
      <c r="B213" s="436">
        <v>4698983.7547335997</v>
      </c>
      <c r="C213" s="437">
        <v>-58222.583648554981</v>
      </c>
      <c r="D213" s="438">
        <v>-1.2238818228001329</v>
      </c>
      <c r="E213" s="439">
        <v>11.3</v>
      </c>
      <c r="F213" s="440">
        <v>2483103.6162801525</v>
      </c>
      <c r="G213" s="437">
        <v>-40528.587142089382</v>
      </c>
      <c r="H213" s="438">
        <v>-1.6059625125693615</v>
      </c>
      <c r="I213" s="436">
        <v>2215880.1384534482</v>
      </c>
      <c r="J213" s="437">
        <v>-17693.996506464668</v>
      </c>
      <c r="K213" s="441">
        <v>-0.79218308582276953</v>
      </c>
      <c r="L213" s="440">
        <v>570594.81276804651</v>
      </c>
      <c r="M213" s="437">
        <v>-16532.911854963517</v>
      </c>
      <c r="N213" s="441">
        <v>-2.8158969780517804</v>
      </c>
      <c r="P213" s="427">
        <f>AVERAGE(B213:B224)/1000000</f>
        <v>4.8595893945044608</v>
      </c>
      <c r="Q213" s="428">
        <f>AVERAGE(E213:E224)</f>
        <v>11.708333333333334</v>
      </c>
    </row>
    <row r="214" spans="1:17" x14ac:dyDescent="0.3">
      <c r="A214" s="37">
        <v>38657</v>
      </c>
      <c r="B214" s="436">
        <v>4757206.3383821547</v>
      </c>
      <c r="C214" s="437">
        <v>-33186.988012945279</v>
      </c>
      <c r="D214" s="438">
        <v>-0.69278211102384324</v>
      </c>
      <c r="E214" s="439">
        <v>11.5</v>
      </c>
      <c r="F214" s="440">
        <v>2523632.2034222418</v>
      </c>
      <c r="G214" s="437">
        <v>-25794.524360306095</v>
      </c>
      <c r="H214" s="438">
        <v>-1.0117774352645066</v>
      </c>
      <c r="I214" s="436">
        <v>2233574.1349599129</v>
      </c>
      <c r="J214" s="437">
        <v>-7392.4636526396498</v>
      </c>
      <c r="K214" s="441">
        <v>-0.3298783505839194</v>
      </c>
      <c r="L214" s="440">
        <v>587127.72462301003</v>
      </c>
      <c r="M214" s="437">
        <v>-10832.632635112968</v>
      </c>
      <c r="N214" s="441">
        <v>-1.8115971240609885</v>
      </c>
    </row>
    <row r="215" spans="1:17" x14ac:dyDescent="0.3">
      <c r="A215" s="37">
        <v>38626</v>
      </c>
      <c r="B215" s="436">
        <v>4790393.3263951</v>
      </c>
      <c r="C215" s="437">
        <v>-15388.798718550242</v>
      </c>
      <c r="D215" s="438">
        <v>-0.32021424021977107</v>
      </c>
      <c r="E215" s="439">
        <v>11.5</v>
      </c>
      <c r="F215" s="440">
        <v>2549426.7277825479</v>
      </c>
      <c r="G215" s="437">
        <v>-14191.245791297872</v>
      </c>
      <c r="H215" s="438">
        <v>-0.55356320394003067</v>
      </c>
      <c r="I215" s="436">
        <v>2240966.5986125525</v>
      </c>
      <c r="J215" s="437">
        <v>-1197.5529272519052</v>
      </c>
      <c r="K215" s="441">
        <v>-5.3410582201552315E-2</v>
      </c>
      <c r="L215" s="440">
        <v>597960.357258123</v>
      </c>
      <c r="M215" s="437">
        <v>-3494.0436331030214</v>
      </c>
      <c r="N215" s="441">
        <v>-0.58093242445738202</v>
      </c>
    </row>
    <row r="216" spans="1:17" x14ac:dyDescent="0.3">
      <c r="A216" s="37">
        <v>38596</v>
      </c>
      <c r="B216" s="436">
        <v>4805782.1251136502</v>
      </c>
      <c r="C216" s="437">
        <v>-31466.938497304916</v>
      </c>
      <c r="D216" s="438">
        <v>-0.65051309294823001</v>
      </c>
      <c r="E216" s="439">
        <v>11.6</v>
      </c>
      <c r="F216" s="440">
        <v>2563617.9735738458</v>
      </c>
      <c r="G216" s="437">
        <v>-19176.2650011722</v>
      </c>
      <c r="H216" s="438">
        <v>-0.74246197063503394</v>
      </c>
      <c r="I216" s="436">
        <v>2242164.1515398044</v>
      </c>
      <c r="J216" s="437">
        <v>-12290.673496132717</v>
      </c>
      <c r="K216" s="441">
        <v>-0.54517275572096668</v>
      </c>
      <c r="L216" s="440">
        <v>601454.40089122602</v>
      </c>
      <c r="M216" s="437">
        <v>-7026.9158066405216</v>
      </c>
      <c r="N216" s="441">
        <v>-1.1548285237046392</v>
      </c>
    </row>
    <row r="217" spans="1:17" x14ac:dyDescent="0.3">
      <c r="A217" s="37">
        <v>38565</v>
      </c>
      <c r="B217" s="436">
        <v>4837249.0636109551</v>
      </c>
      <c r="C217" s="437">
        <v>-35772.328585700132</v>
      </c>
      <c r="D217" s="438">
        <v>-0.73408929915603593</v>
      </c>
      <c r="E217" s="439">
        <v>11.7</v>
      </c>
      <c r="F217" s="440">
        <v>2582794.238575018</v>
      </c>
      <c r="G217" s="437">
        <v>-26067.715869560372</v>
      </c>
      <c r="H217" s="438">
        <v>-0.99919874354218707</v>
      </c>
      <c r="I217" s="436">
        <v>2254454.8250359371</v>
      </c>
      <c r="J217" s="437">
        <v>-9704.6127161392942</v>
      </c>
      <c r="K217" s="441">
        <v>-0.42861878692493127</v>
      </c>
      <c r="L217" s="440">
        <v>608481.31669786654</v>
      </c>
      <c r="M217" s="437">
        <v>-3952.670368947438</v>
      </c>
      <c r="N217" s="441">
        <v>-0.64540349693496324</v>
      </c>
    </row>
    <row r="218" spans="1:17" x14ac:dyDescent="0.3">
      <c r="A218" s="37">
        <v>38534</v>
      </c>
      <c r="B218" s="436">
        <v>4873021.3921966553</v>
      </c>
      <c r="C218" s="437">
        <v>-41242.336817834526</v>
      </c>
      <c r="D218" s="438">
        <v>-0.83923735257296217</v>
      </c>
      <c r="E218" s="439">
        <v>11.7</v>
      </c>
      <c r="F218" s="440">
        <v>2608861.9544445784</v>
      </c>
      <c r="G218" s="437">
        <v>-26508.010457727592</v>
      </c>
      <c r="H218" s="438">
        <v>-1.0058553755548418</v>
      </c>
      <c r="I218" s="436">
        <v>2264159.4377520764</v>
      </c>
      <c r="J218" s="437">
        <v>-14734.326360108331</v>
      </c>
      <c r="K218" s="441">
        <v>-0.64655608752558746</v>
      </c>
      <c r="L218" s="440">
        <v>612433.98706681398</v>
      </c>
      <c r="M218" s="437">
        <v>-13384.345499800518</v>
      </c>
      <c r="N218" s="441">
        <v>-2.1386950179149373</v>
      </c>
    </row>
    <row r="219" spans="1:17" x14ac:dyDescent="0.3">
      <c r="A219" s="37">
        <v>38504</v>
      </c>
      <c r="B219" s="436">
        <v>4914263.7290144898</v>
      </c>
      <c r="C219" s="437">
        <v>-24350.140368615277</v>
      </c>
      <c r="D219" s="438">
        <v>-0.49305616945624692</v>
      </c>
      <c r="E219" s="439">
        <v>11.8</v>
      </c>
      <c r="F219" s="440">
        <v>2635369.964902306</v>
      </c>
      <c r="G219" s="437">
        <v>-17805.756977242418</v>
      </c>
      <c r="H219" s="438">
        <v>-0.67111110773426497</v>
      </c>
      <c r="I219" s="436">
        <v>2278893.7641121848</v>
      </c>
      <c r="J219" s="437">
        <v>-6544.3833913719282</v>
      </c>
      <c r="K219" s="441">
        <v>-0.28635136761502505</v>
      </c>
      <c r="L219" s="440">
        <v>625818.3325666145</v>
      </c>
      <c r="M219" s="437">
        <v>-10252.095317468047</v>
      </c>
      <c r="N219" s="441">
        <v>-1.6117861903393487</v>
      </c>
    </row>
    <row r="220" spans="1:17" x14ac:dyDescent="0.3">
      <c r="A220" s="37">
        <v>38473</v>
      </c>
      <c r="B220" s="436">
        <v>4938613.8693831051</v>
      </c>
      <c r="C220" s="437">
        <v>-1380.2806669548154</v>
      </c>
      <c r="D220" s="438">
        <v>-2.7940937277037631E-2</v>
      </c>
      <c r="E220" s="439">
        <v>11.9</v>
      </c>
      <c r="F220" s="440">
        <v>2653175.7218795484</v>
      </c>
      <c r="G220" s="437">
        <v>2161.9178632791154</v>
      </c>
      <c r="H220" s="438">
        <v>8.1550607545076648E-2</v>
      </c>
      <c r="I220" s="436">
        <v>2285438.1475035567</v>
      </c>
      <c r="J220" s="437">
        <v>-3542.1985302339308</v>
      </c>
      <c r="K220" s="441">
        <v>-0.15475006311747683</v>
      </c>
      <c r="L220" s="440">
        <v>636070.42788408254</v>
      </c>
      <c r="M220" s="437">
        <v>-5274.0845232169377</v>
      </c>
      <c r="N220" s="441">
        <v>-0.82234811730446644</v>
      </c>
    </row>
    <row r="221" spans="1:17" x14ac:dyDescent="0.3">
      <c r="A221" s="37">
        <v>38443</v>
      </c>
      <c r="B221" s="436">
        <v>4939994.1500500599</v>
      </c>
      <c r="C221" s="437">
        <v>-71058.232484765351</v>
      </c>
      <c r="D221" s="438">
        <v>-1.4180301274124931</v>
      </c>
      <c r="E221" s="439">
        <v>11.9</v>
      </c>
      <c r="F221" s="440">
        <v>2651013.8040162693</v>
      </c>
      <c r="G221" s="437">
        <v>-58726.849539902527</v>
      </c>
      <c r="H221" s="438">
        <v>-2.1672498238099429</v>
      </c>
      <c r="I221" s="436">
        <v>2288980.3460337906</v>
      </c>
      <c r="J221" s="437">
        <v>-12331.382944862824</v>
      </c>
      <c r="K221" s="441">
        <v>-0.53584148507927787</v>
      </c>
      <c r="L221" s="440">
        <v>641344.51240729948</v>
      </c>
      <c r="M221" s="437">
        <v>-14336.170158794965</v>
      </c>
      <c r="N221" s="441">
        <v>-2.1864560814401965</v>
      </c>
    </row>
    <row r="222" spans="1:17" x14ac:dyDescent="0.3">
      <c r="A222" s="37">
        <v>38412</v>
      </c>
      <c r="B222" s="436">
        <v>5011052.3825348252</v>
      </c>
      <c r="C222" s="437">
        <v>57930.221422285773</v>
      </c>
      <c r="D222" s="438">
        <v>1.1695698094648619</v>
      </c>
      <c r="E222" s="439">
        <v>12.1</v>
      </c>
      <c r="F222" s="440">
        <v>2709740.6535561718</v>
      </c>
      <c r="G222" s="437">
        <v>45714.742426631972</v>
      </c>
      <c r="H222" s="438">
        <v>1.7160021693350964</v>
      </c>
      <c r="I222" s="436">
        <v>2301311.7289786534</v>
      </c>
      <c r="J222" s="437">
        <v>12215.478995653335</v>
      </c>
      <c r="K222" s="441">
        <v>0.53363763082238469</v>
      </c>
      <c r="L222" s="440">
        <v>655680.68256609445</v>
      </c>
      <c r="M222" s="437">
        <v>-978.42788791807834</v>
      </c>
      <c r="N222" s="441">
        <v>-0.14900088529063363</v>
      </c>
    </row>
    <row r="223" spans="1:17" x14ac:dyDescent="0.3">
      <c r="A223" s="37">
        <v>38384</v>
      </c>
      <c r="B223" s="436">
        <v>4953122.1611125395</v>
      </c>
      <c r="C223" s="437">
        <v>157731.71958614886</v>
      </c>
      <c r="D223" s="438">
        <v>3.2892362261109707</v>
      </c>
      <c r="E223" s="439">
        <v>11.9</v>
      </c>
      <c r="F223" s="440">
        <v>2664025.9111295398</v>
      </c>
      <c r="G223" s="437">
        <v>66317.888820122927</v>
      </c>
      <c r="H223" s="438">
        <v>2.5529385231356732</v>
      </c>
      <c r="I223" s="436">
        <v>2289096.2499830001</v>
      </c>
      <c r="J223" s="437">
        <v>91413.830766026396</v>
      </c>
      <c r="K223" s="441">
        <v>4.1595559925622378</v>
      </c>
      <c r="L223" s="440">
        <v>656659.11045401252</v>
      </c>
      <c r="M223" s="437">
        <v>18556.23564530001</v>
      </c>
      <c r="N223" s="441">
        <v>2.9080319769539842</v>
      </c>
    </row>
    <row r="224" spans="1:17" x14ac:dyDescent="0.3">
      <c r="A224" s="37">
        <v>38353</v>
      </c>
      <c r="B224" s="436">
        <v>4795390.4415263906</v>
      </c>
      <c r="C224" s="437">
        <v>264468.01086569577</v>
      </c>
      <c r="D224" s="438">
        <v>5.8369573726542763</v>
      </c>
      <c r="E224" s="439">
        <v>11.6</v>
      </c>
      <c r="F224" s="440">
        <v>2597708.0223094169</v>
      </c>
      <c r="G224" s="437">
        <v>69794.634625687264</v>
      </c>
      <c r="H224" s="438">
        <v>2.760958305206751</v>
      </c>
      <c r="I224" s="436">
        <v>2197682.4192169737</v>
      </c>
      <c r="J224" s="437">
        <v>194673.37624000828</v>
      </c>
      <c r="K224" s="441">
        <v>9.719046297997517</v>
      </c>
      <c r="L224" s="440">
        <v>638102.87480871251</v>
      </c>
      <c r="M224" s="437">
        <v>84790.957302306546</v>
      </c>
      <c r="N224" s="441">
        <v>15.324260081805463</v>
      </c>
    </row>
    <row r="225" spans="1:17" x14ac:dyDescent="0.3">
      <c r="A225" s="37">
        <v>38322</v>
      </c>
      <c r="B225" s="436">
        <v>4530922.4306606948</v>
      </c>
      <c r="C225" s="437">
        <v>57535.944219094701</v>
      </c>
      <c r="D225" s="438">
        <v>1.2861831722673764</v>
      </c>
      <c r="E225" s="439">
        <v>10.9</v>
      </c>
      <c r="F225" s="440">
        <v>2527913.3876837296</v>
      </c>
      <c r="G225" s="437">
        <v>30534.94192932779</v>
      </c>
      <c r="H225" s="438">
        <v>1.2226798057474173</v>
      </c>
      <c r="I225" s="436">
        <v>2003009.0429769654</v>
      </c>
      <c r="J225" s="437">
        <v>27001.002289767377</v>
      </c>
      <c r="K225" s="441">
        <v>1.3664419240104517</v>
      </c>
      <c r="L225" s="440">
        <v>553311.91750640597</v>
      </c>
      <c r="M225" s="437">
        <v>17744.391564546386</v>
      </c>
      <c r="N225" s="441">
        <v>3.3131940801191688</v>
      </c>
      <c r="P225" s="427">
        <f>AVERAGE(B225:B236)/1000000</f>
        <v>4.3885730695516711</v>
      </c>
      <c r="Q225" s="428">
        <f>AVERAGE(E225:E236)</f>
        <v>10.558333333333335</v>
      </c>
    </row>
    <row r="226" spans="1:17" x14ac:dyDescent="0.3">
      <c r="A226" s="37">
        <v>38292</v>
      </c>
      <c r="B226" s="436">
        <v>4473386.4864416001</v>
      </c>
      <c r="C226" s="437">
        <v>31603.174529580399</v>
      </c>
      <c r="D226" s="438">
        <v>0.71149743943669386</v>
      </c>
      <c r="E226" s="439">
        <v>10.8</v>
      </c>
      <c r="F226" s="440">
        <v>2497378.4457544019</v>
      </c>
      <c r="G226" s="437">
        <v>16279.572811248247</v>
      </c>
      <c r="H226" s="438">
        <v>0.65614365428077159</v>
      </c>
      <c r="I226" s="436">
        <v>1976008.0406871981</v>
      </c>
      <c r="J226" s="437">
        <v>15323.60171833192</v>
      </c>
      <c r="K226" s="441">
        <v>0.78154349643284149</v>
      </c>
      <c r="L226" s="440">
        <v>535567.52594185958</v>
      </c>
      <c r="M226" s="437">
        <v>10317.800899410504</v>
      </c>
      <c r="N226" s="441">
        <v>1.9643610281902861</v>
      </c>
    </row>
    <row r="227" spans="1:17" x14ac:dyDescent="0.3">
      <c r="A227" s="37">
        <v>38261</v>
      </c>
      <c r="B227" s="436">
        <v>4441783.3119120197</v>
      </c>
      <c r="C227" s="437">
        <v>19957.300707989372</v>
      </c>
      <c r="D227" s="438">
        <v>0.45133618232425998</v>
      </c>
      <c r="E227" s="439">
        <v>10.7</v>
      </c>
      <c r="F227" s="440">
        <v>2481098.8729431536</v>
      </c>
      <c r="G227" s="437">
        <v>14076.877627052367</v>
      </c>
      <c r="H227" s="438">
        <v>0.57060203167133439</v>
      </c>
      <c r="I227" s="436">
        <v>1960684.4389688661</v>
      </c>
      <c r="J227" s="437">
        <v>5880.4230809372384</v>
      </c>
      <c r="K227" s="441">
        <v>0.30081906079296539</v>
      </c>
      <c r="L227" s="440">
        <v>525249.72504244908</v>
      </c>
      <c r="M227" s="437">
        <v>13871.557575681596</v>
      </c>
      <c r="N227" s="441">
        <v>2.7125830663435697</v>
      </c>
    </row>
    <row r="228" spans="1:17" x14ac:dyDescent="0.3">
      <c r="A228" s="37">
        <v>38231</v>
      </c>
      <c r="B228" s="436">
        <v>4421826.0112040304</v>
      </c>
      <c r="C228" s="437">
        <v>25126.329085370526</v>
      </c>
      <c r="D228" s="438">
        <v>0.5714815862352185</v>
      </c>
      <c r="E228" s="439">
        <v>10.7</v>
      </c>
      <c r="F228" s="440">
        <v>2467021.9953161012</v>
      </c>
      <c r="G228" s="437">
        <v>17959.351105061825</v>
      </c>
      <c r="H228" s="438">
        <v>0.7333153011628003</v>
      </c>
      <c r="I228" s="436">
        <v>1954804.0158879289</v>
      </c>
      <c r="J228" s="437">
        <v>7166.9779803080019</v>
      </c>
      <c r="K228" s="441">
        <v>0.36798324537962196</v>
      </c>
      <c r="L228" s="440">
        <v>511378.16746676748</v>
      </c>
      <c r="M228" s="437">
        <v>4375.1479811255122</v>
      </c>
      <c r="N228" s="441">
        <v>0.86294318041027251</v>
      </c>
    </row>
    <row r="229" spans="1:17" x14ac:dyDescent="0.3">
      <c r="A229" s="37">
        <v>38200</v>
      </c>
      <c r="B229" s="436">
        <v>4396699.6821186598</v>
      </c>
      <c r="C229" s="437">
        <v>2880.8985651098192</v>
      </c>
      <c r="D229" s="438">
        <v>6.5567077456477621E-2</v>
      </c>
      <c r="E229" s="439">
        <v>10.6</v>
      </c>
      <c r="F229" s="440">
        <v>2449062.6442110394</v>
      </c>
      <c r="G229" s="437">
        <v>-1746.1737928795628</v>
      </c>
      <c r="H229" s="438">
        <v>-7.1248878331592921E-2</v>
      </c>
      <c r="I229" s="436">
        <v>1947637.0379076209</v>
      </c>
      <c r="J229" s="437">
        <v>4627.0723579898477</v>
      </c>
      <c r="K229" s="441">
        <v>0.23813940432780845</v>
      </c>
      <c r="L229" s="440">
        <v>507003.01948564197</v>
      </c>
      <c r="M229" s="437">
        <v>-563.95437180402223</v>
      </c>
      <c r="N229" s="441">
        <v>-0.11110935124837595</v>
      </c>
    </row>
    <row r="230" spans="1:17" x14ac:dyDescent="0.3">
      <c r="A230" s="37">
        <v>38169</v>
      </c>
      <c r="B230" s="436">
        <v>4393818.78355355</v>
      </c>
      <c r="C230" s="437">
        <v>27015.062136924826</v>
      </c>
      <c r="D230" s="438">
        <v>0.61864612793178009</v>
      </c>
      <c r="E230" s="439">
        <v>10.6</v>
      </c>
      <c r="F230" s="440">
        <v>2450808.818003919</v>
      </c>
      <c r="G230" s="437">
        <v>10610.045449031051</v>
      </c>
      <c r="H230" s="438">
        <v>0.4348025074171451</v>
      </c>
      <c r="I230" s="436">
        <v>1943009.965549631</v>
      </c>
      <c r="J230" s="437">
        <v>16405.016687893774</v>
      </c>
      <c r="K230" s="441">
        <v>0.85149873084184002</v>
      </c>
      <c r="L230" s="440">
        <v>507566.97385744599</v>
      </c>
      <c r="M230" s="437">
        <v>6759.24652072147</v>
      </c>
      <c r="N230" s="441">
        <v>1.3496689750908741</v>
      </c>
    </row>
    <row r="231" spans="1:17" x14ac:dyDescent="0.3">
      <c r="A231" s="37">
        <v>38139</v>
      </c>
      <c r="B231" s="436">
        <v>4366803.7214166252</v>
      </c>
      <c r="C231" s="437">
        <v>8736.5308112204075</v>
      </c>
      <c r="D231" s="438">
        <v>0.20046801550131135</v>
      </c>
      <c r="E231" s="439">
        <v>10.5</v>
      </c>
      <c r="F231" s="440">
        <v>2440198.7725548879</v>
      </c>
      <c r="G231" s="437">
        <v>1732.398741287645</v>
      </c>
      <c r="H231" s="438">
        <v>7.1044602455529779E-2</v>
      </c>
      <c r="I231" s="436">
        <v>1926604.9488617373</v>
      </c>
      <c r="J231" s="437">
        <v>7004.1320699327625</v>
      </c>
      <c r="K231" s="441">
        <v>0.36487440558806633</v>
      </c>
      <c r="L231" s="440">
        <v>500807.72733672452</v>
      </c>
      <c r="M231" s="437">
        <v>4316.6629527505138</v>
      </c>
      <c r="N231" s="441">
        <v>0.86943416758294612</v>
      </c>
    </row>
    <row r="232" spans="1:17" x14ac:dyDescent="0.3">
      <c r="A232" s="37">
        <v>38108</v>
      </c>
      <c r="B232" s="436">
        <v>4358067.1906054048</v>
      </c>
      <c r="C232" s="437">
        <v>9447.1367498897016</v>
      </c>
      <c r="D232" s="438">
        <v>0.21724447371560565</v>
      </c>
      <c r="E232" s="439">
        <v>10.5</v>
      </c>
      <c r="F232" s="440">
        <v>2438466.3738136003</v>
      </c>
      <c r="G232" s="437">
        <v>10186.353206409607</v>
      </c>
      <c r="H232" s="438">
        <v>0.41948840825460121</v>
      </c>
      <c r="I232" s="436">
        <v>1919600.8167918045</v>
      </c>
      <c r="J232" s="437">
        <v>-739.21645651990548</v>
      </c>
      <c r="K232" s="441">
        <v>-3.8494039790937136E-2</v>
      </c>
      <c r="L232" s="440">
        <v>496491.06438397401</v>
      </c>
      <c r="M232" s="437">
        <v>-1502.4038488974911</v>
      </c>
      <c r="N232" s="441">
        <v>-0.30169147684381625</v>
      </c>
    </row>
    <row r="233" spans="1:17" x14ac:dyDescent="0.3">
      <c r="A233" s="37">
        <v>38078</v>
      </c>
      <c r="B233" s="436">
        <v>4348620.0538555151</v>
      </c>
      <c r="C233" s="437">
        <v>26603.437743549235</v>
      </c>
      <c r="D233" s="438">
        <v>0.61553298162655756</v>
      </c>
      <c r="E233" s="439">
        <v>10.4</v>
      </c>
      <c r="F233" s="440">
        <v>2428280.0206071907</v>
      </c>
      <c r="G233" s="437">
        <v>10570.928092398215</v>
      </c>
      <c r="H233" s="438">
        <v>0.43722911598941833</v>
      </c>
      <c r="I233" s="436">
        <v>1920340.0332483244</v>
      </c>
      <c r="J233" s="437">
        <v>16032.509651151253</v>
      </c>
      <c r="K233" s="441">
        <v>0.8419075938358096</v>
      </c>
      <c r="L233" s="440">
        <v>497993.4682328715</v>
      </c>
      <c r="M233" s="437">
        <v>10011.906095182057</v>
      </c>
      <c r="N233" s="441">
        <v>2.0516976197467658</v>
      </c>
    </row>
    <row r="234" spans="1:17" x14ac:dyDescent="0.3">
      <c r="A234" s="37">
        <v>38047</v>
      </c>
      <c r="B234" s="436">
        <v>4322016.6161119658</v>
      </c>
      <c r="C234" s="437">
        <v>9776.6919319853187</v>
      </c>
      <c r="D234" s="438">
        <v>0.2267195727483661</v>
      </c>
      <c r="E234" s="439">
        <v>10.4</v>
      </c>
      <c r="F234" s="440">
        <v>2417709.0925147925</v>
      </c>
      <c r="G234" s="437">
        <v>-2932.4624309474602</v>
      </c>
      <c r="H234" s="438">
        <v>-0.12114401758310693</v>
      </c>
      <c r="I234" s="436">
        <v>1904307.5235971732</v>
      </c>
      <c r="J234" s="437">
        <v>12709.154362933245</v>
      </c>
      <c r="K234" s="441">
        <v>0.67187382742765778</v>
      </c>
      <c r="L234" s="440">
        <v>487981.56213768944</v>
      </c>
      <c r="M234" s="437">
        <v>5150.7114567199023</v>
      </c>
      <c r="N234" s="441">
        <v>1.0667734775968643</v>
      </c>
    </row>
    <row r="235" spans="1:17" x14ac:dyDescent="0.3">
      <c r="A235" s="37">
        <v>38018</v>
      </c>
      <c r="B235" s="436">
        <v>4312239.9241799805</v>
      </c>
      <c r="C235" s="437">
        <v>15547.301619971171</v>
      </c>
      <c r="D235" s="438">
        <v>0.36184346858649491</v>
      </c>
      <c r="E235" s="439">
        <v>10.3</v>
      </c>
      <c r="F235" s="440">
        <v>2420641.5549457399</v>
      </c>
      <c r="G235" s="437">
        <v>9828.8882384588942</v>
      </c>
      <c r="H235" s="438">
        <v>0.40770020724519068</v>
      </c>
      <c r="I235" s="436">
        <v>1891598.3692342399</v>
      </c>
      <c r="J235" s="437">
        <v>5718.4133815111127</v>
      </c>
      <c r="K235" s="441">
        <v>0.30322255474238002</v>
      </c>
      <c r="L235" s="440">
        <v>482830.85068096954</v>
      </c>
      <c r="M235" s="437">
        <v>4672.8141207080334</v>
      </c>
      <c r="N235" s="441">
        <v>0.97725307605890799</v>
      </c>
    </row>
    <row r="236" spans="1:17" x14ac:dyDescent="0.3">
      <c r="A236" s="37">
        <v>37987</v>
      </c>
      <c r="B236" s="436">
        <v>4296692.6225600094</v>
      </c>
      <c r="C236" s="437">
        <v>-93895.789303941652</v>
      </c>
      <c r="D236" s="438">
        <v>-2.1385696060742747</v>
      </c>
      <c r="E236" s="439">
        <v>10.3</v>
      </c>
      <c r="F236" s="440">
        <v>2410812.666707281</v>
      </c>
      <c r="G236" s="437">
        <v>-55990.750895086676</v>
      </c>
      <c r="H236" s="438">
        <v>-2.2697694715174102</v>
      </c>
      <c r="I236" s="436">
        <v>1885879.9558527288</v>
      </c>
      <c r="J236" s="437">
        <v>-37905.038408853812</v>
      </c>
      <c r="K236" s="441">
        <v>-1.970336525231247</v>
      </c>
      <c r="L236" s="440">
        <v>478158.03656026151</v>
      </c>
      <c r="M236" s="437">
        <v>-11455.499726438429</v>
      </c>
      <c r="N236" s="441">
        <v>-2.3397024137278963</v>
      </c>
    </row>
    <row r="237" spans="1:17" x14ac:dyDescent="0.3">
      <c r="A237" s="37">
        <v>37956</v>
      </c>
      <c r="B237" s="436">
        <v>4390588.411863951</v>
      </c>
      <c r="C237" s="437">
        <v>14958.189731430262</v>
      </c>
      <c r="D237" s="438">
        <v>0.34185223549672333</v>
      </c>
      <c r="E237" s="439">
        <v>10.5</v>
      </c>
      <c r="F237" s="440">
        <v>2466803.4176023677</v>
      </c>
      <c r="G237" s="437">
        <v>24375.90179741336</v>
      </c>
      <c r="H237" s="438">
        <v>0.99801945563079519</v>
      </c>
      <c r="I237" s="436">
        <v>1923784.9942615826</v>
      </c>
      <c r="J237" s="437">
        <v>-9417.7120659837965</v>
      </c>
      <c r="K237" s="441">
        <v>-0.48715595292509573</v>
      </c>
      <c r="L237" s="440">
        <v>489613.53628669993</v>
      </c>
      <c r="M237" s="437">
        <v>-1476.036904816574</v>
      </c>
      <c r="N237" s="441">
        <v>-0.30056368234903347</v>
      </c>
      <c r="P237" s="427">
        <f>AVERAGE(B237:B248)/1000000</f>
        <v>4.382490444116816</v>
      </c>
      <c r="Q237" s="428">
        <f>AVERAGE(E237:E248)</f>
        <v>10.525</v>
      </c>
    </row>
    <row r="238" spans="1:17" x14ac:dyDescent="0.3">
      <c r="A238" s="37">
        <v>37926</v>
      </c>
      <c r="B238" s="436">
        <v>4375630.2221325208</v>
      </c>
      <c r="C238" s="437">
        <v>5586.7285970393568</v>
      </c>
      <c r="D238" s="438">
        <v>0.12784148728276259</v>
      </c>
      <c r="E238" s="439">
        <v>10.5</v>
      </c>
      <c r="F238" s="440">
        <v>2442427.5158049543</v>
      </c>
      <c r="G238" s="437">
        <v>7140.6161150843836</v>
      </c>
      <c r="H238" s="438">
        <v>0.29321457426612568</v>
      </c>
      <c r="I238" s="436">
        <v>1933202.7063275664</v>
      </c>
      <c r="J238" s="437">
        <v>-1553.8875180454925</v>
      </c>
      <c r="K238" s="441">
        <v>-8.0314367346691062E-2</v>
      </c>
      <c r="L238" s="440">
        <v>491089.57319151651</v>
      </c>
      <c r="M238" s="437">
        <v>-6308.2303846970317</v>
      </c>
      <c r="N238" s="441">
        <v>-1.2682465301096684</v>
      </c>
    </row>
    <row r="239" spans="1:17" x14ac:dyDescent="0.3">
      <c r="A239" s="37">
        <v>37895</v>
      </c>
      <c r="B239" s="436">
        <v>4370043.4935354814</v>
      </c>
      <c r="C239" s="437">
        <v>-3932.83486409951</v>
      </c>
      <c r="D239" s="438">
        <v>-8.9914406682180592E-2</v>
      </c>
      <c r="E239" s="439">
        <v>10.5</v>
      </c>
      <c r="F239" s="440">
        <v>2435286.89968987</v>
      </c>
      <c r="G239" s="437">
        <v>-7496.5091373003088</v>
      </c>
      <c r="H239" s="438">
        <v>-0.30688390588421161</v>
      </c>
      <c r="I239" s="436">
        <v>1934756.5938456119</v>
      </c>
      <c r="J239" s="437">
        <v>3563.6742732014973</v>
      </c>
      <c r="K239" s="441">
        <v>0.18453227728229959</v>
      </c>
      <c r="L239" s="440">
        <v>497397.80357621354</v>
      </c>
      <c r="M239" s="437">
        <v>-6156.7060610080371</v>
      </c>
      <c r="N239" s="441">
        <v>-1.2226493742342901</v>
      </c>
    </row>
    <row r="240" spans="1:17" x14ac:dyDescent="0.3">
      <c r="A240" s="37">
        <v>37865</v>
      </c>
      <c r="B240" s="436">
        <v>4373976.3283995809</v>
      </c>
      <c r="C240" s="437">
        <v>-20721.386413764209</v>
      </c>
      <c r="D240" s="438">
        <v>-0.47150879897650255</v>
      </c>
      <c r="E240" s="439">
        <v>10.5</v>
      </c>
      <c r="F240" s="440">
        <v>2442783.4088271703</v>
      </c>
      <c r="G240" s="437">
        <v>-20452.524227818009</v>
      </c>
      <c r="H240" s="438">
        <v>-0.83031121596428226</v>
      </c>
      <c r="I240" s="436">
        <v>1931192.9195724104</v>
      </c>
      <c r="J240" s="437">
        <v>-268.86218594620004</v>
      </c>
      <c r="K240" s="441">
        <v>-1.3920140097280846E-2</v>
      </c>
      <c r="L240" s="440">
        <v>503554.50963722158</v>
      </c>
      <c r="M240" s="437">
        <v>-9854.5682045489084</v>
      </c>
      <c r="N240" s="441">
        <v>-1.9194378576192657</v>
      </c>
    </row>
    <row r="241" spans="1:17" x14ac:dyDescent="0.3">
      <c r="A241" s="37">
        <v>37834</v>
      </c>
      <c r="B241" s="436">
        <v>4394697.7148133451</v>
      </c>
      <c r="C241" s="437">
        <v>-12621.355042492971</v>
      </c>
      <c r="D241" s="438">
        <v>-0.28637261887430832</v>
      </c>
      <c r="E241" s="439">
        <v>10.5</v>
      </c>
      <c r="F241" s="440">
        <v>2463235.9330549883</v>
      </c>
      <c r="G241" s="437">
        <v>-10526.272616286296</v>
      </c>
      <c r="H241" s="438">
        <v>-0.42551675307166031</v>
      </c>
      <c r="I241" s="436">
        <v>1931461.7817583566</v>
      </c>
      <c r="J241" s="437">
        <v>-2095.0824262069073</v>
      </c>
      <c r="K241" s="441">
        <v>-0.10835380458750893</v>
      </c>
      <c r="L241" s="440">
        <v>513409.07784177049</v>
      </c>
      <c r="M241" s="437">
        <v>-4408.667068591516</v>
      </c>
      <c r="N241" s="441">
        <v>-0.85139358624233485</v>
      </c>
    </row>
    <row r="242" spans="1:17" x14ac:dyDescent="0.3">
      <c r="A242" s="37">
        <v>37803</v>
      </c>
      <c r="B242" s="436">
        <v>4407319.0698558381</v>
      </c>
      <c r="C242" s="437">
        <v>8639.5423027081415</v>
      </c>
      <c r="D242" s="438">
        <v>0.19641217889574447</v>
      </c>
      <c r="E242" s="439">
        <v>10.6</v>
      </c>
      <c r="F242" s="440">
        <v>2473762.2056712746</v>
      </c>
      <c r="G242" s="437">
        <v>11968.115752364974</v>
      </c>
      <c r="H242" s="438">
        <v>0.48615421579630158</v>
      </c>
      <c r="I242" s="436">
        <v>1933556.8641845635</v>
      </c>
      <c r="J242" s="437">
        <v>-3328.573449656833</v>
      </c>
      <c r="K242" s="441">
        <v>-0.17185184962320069</v>
      </c>
      <c r="L242" s="440">
        <v>517817.744910362</v>
      </c>
      <c r="M242" s="437">
        <v>607.11603327555349</v>
      </c>
      <c r="N242" s="441">
        <v>0.11738274493578375</v>
      </c>
    </row>
    <row r="243" spans="1:17" x14ac:dyDescent="0.3">
      <c r="A243" s="37">
        <v>37773</v>
      </c>
      <c r="B243" s="436">
        <v>4398679.5275531299</v>
      </c>
      <c r="C243" s="437">
        <v>-12949.787055637687</v>
      </c>
      <c r="D243" s="438">
        <v>-0.29353751487586399</v>
      </c>
      <c r="E243" s="439">
        <v>10.6</v>
      </c>
      <c r="F243" s="440">
        <v>2461794.0899189096</v>
      </c>
      <c r="G243" s="437">
        <v>-1276.8406573496759</v>
      </c>
      <c r="H243" s="438">
        <v>-5.1839378293947337E-2</v>
      </c>
      <c r="I243" s="436">
        <v>1936885.4376342203</v>
      </c>
      <c r="J243" s="437">
        <v>-11672.946398288244</v>
      </c>
      <c r="K243" s="441">
        <v>-0.59905551170251714</v>
      </c>
      <c r="L243" s="440">
        <v>517210.62887708645</v>
      </c>
      <c r="M243" s="437">
        <v>-11484.66955183004</v>
      </c>
      <c r="N243" s="441">
        <v>-2.1722662535411525</v>
      </c>
    </row>
    <row r="244" spans="1:17" x14ac:dyDescent="0.3">
      <c r="A244" s="37">
        <v>37742</v>
      </c>
      <c r="B244" s="436">
        <v>4411629.3146087676</v>
      </c>
      <c r="C244" s="437">
        <v>11996.568319656886</v>
      </c>
      <c r="D244" s="438">
        <v>0.27267203904179149</v>
      </c>
      <c r="E244" s="439">
        <v>10.6</v>
      </c>
      <c r="F244" s="440">
        <v>2463070.9305762593</v>
      </c>
      <c r="G244" s="437">
        <v>12034.742661694996</v>
      </c>
      <c r="H244" s="438">
        <v>0.49100632300066599</v>
      </c>
      <c r="I244" s="436">
        <v>1948558.3840325086</v>
      </c>
      <c r="J244" s="437">
        <v>-38.174342038342729</v>
      </c>
      <c r="K244" s="441">
        <v>-1.9590685344423714E-3</v>
      </c>
      <c r="L244" s="440">
        <v>528695.29842891649</v>
      </c>
      <c r="M244" s="437">
        <v>-806.15391537244432</v>
      </c>
      <c r="N244" s="441">
        <v>-0.15224772506351356</v>
      </c>
    </row>
    <row r="245" spans="1:17" x14ac:dyDescent="0.3">
      <c r="A245" s="37">
        <v>37712</v>
      </c>
      <c r="B245" s="436">
        <v>4399632.7462891107</v>
      </c>
      <c r="C245" s="437">
        <v>14331.71490998473</v>
      </c>
      <c r="D245" s="438">
        <v>0.32681256788151603</v>
      </c>
      <c r="E245" s="439">
        <v>10.6</v>
      </c>
      <c r="F245" s="440">
        <v>2451036.1879145643</v>
      </c>
      <c r="G245" s="437">
        <v>4331.6426393794827</v>
      </c>
      <c r="H245" s="438">
        <v>0.17703987380676139</v>
      </c>
      <c r="I245" s="436">
        <v>1948596.5583745469</v>
      </c>
      <c r="J245" s="437">
        <v>10000.072270605247</v>
      </c>
      <c r="K245" s="441">
        <v>0.51584083342184872</v>
      </c>
      <c r="L245" s="440">
        <v>529501.45234428893</v>
      </c>
      <c r="M245" s="437">
        <v>-2442.7854267110815</v>
      </c>
      <c r="N245" s="441">
        <v>-0.45921832651991079</v>
      </c>
    </row>
    <row r="246" spans="1:17" x14ac:dyDescent="0.3">
      <c r="A246" s="37">
        <v>37681</v>
      </c>
      <c r="B246" s="436">
        <v>4385301.031379126</v>
      </c>
      <c r="C246" s="437">
        <v>20964.542295733467</v>
      </c>
      <c r="D246" s="438">
        <v>0.48036035599391846</v>
      </c>
      <c r="E246" s="439">
        <v>10.5</v>
      </c>
      <c r="F246" s="440">
        <v>2446704.5452751848</v>
      </c>
      <c r="G246" s="437">
        <v>5613.6449547242373</v>
      </c>
      <c r="H246" s="438">
        <v>0.22996460123575455</v>
      </c>
      <c r="I246" s="436">
        <v>1938596.4861039417</v>
      </c>
      <c r="J246" s="437">
        <v>15350.897341009462</v>
      </c>
      <c r="K246" s="441">
        <v>0.79817665672554317</v>
      </c>
      <c r="L246" s="440">
        <v>531944.23777100001</v>
      </c>
      <c r="M246" s="437">
        <v>428.49119735998102</v>
      </c>
      <c r="N246" s="441">
        <v>8.0616839693311848E-2</v>
      </c>
    </row>
    <row r="247" spans="1:17" x14ac:dyDescent="0.3">
      <c r="A247" s="37">
        <v>37653</v>
      </c>
      <c r="B247" s="436">
        <v>4364336.4890833925</v>
      </c>
      <c r="C247" s="437">
        <v>46285.509195847437</v>
      </c>
      <c r="D247" s="438">
        <v>1.0719074279445595</v>
      </c>
      <c r="E247" s="439">
        <v>10.5</v>
      </c>
      <c r="F247" s="440">
        <v>2441090.9003204606</v>
      </c>
      <c r="G247" s="437">
        <v>28960.882009232417</v>
      </c>
      <c r="H247" s="438">
        <v>1.2006351974968748</v>
      </c>
      <c r="I247" s="436">
        <v>1923245.5887629322</v>
      </c>
      <c r="J247" s="437">
        <v>17324.627186615719</v>
      </c>
      <c r="K247" s="441">
        <v>0.90898980261422613</v>
      </c>
      <c r="L247" s="440">
        <v>531515.74657364003</v>
      </c>
      <c r="M247" s="437">
        <v>7038.0807141860714</v>
      </c>
      <c r="N247" s="441">
        <v>1.3419219105646509</v>
      </c>
    </row>
    <row r="248" spans="1:17" x14ac:dyDescent="0.3">
      <c r="A248" s="37">
        <v>37622</v>
      </c>
      <c r="B248" s="436">
        <v>4318050.9798875451</v>
      </c>
      <c r="C248" s="437">
        <v>52468.987488713115</v>
      </c>
      <c r="D248" s="438">
        <v>1.2300545994007765</v>
      </c>
      <c r="E248" s="439">
        <v>10.4</v>
      </c>
      <c r="F248" s="440">
        <v>2412130.0183112281</v>
      </c>
      <c r="G248" s="437">
        <v>31405.978334859945</v>
      </c>
      <c r="H248" s="438">
        <v>1.3191776034307483</v>
      </c>
      <c r="I248" s="436">
        <v>1905920.9615763165</v>
      </c>
      <c r="J248" s="437">
        <v>21063.009153852239</v>
      </c>
      <c r="K248" s="441">
        <v>1.1174852262358317</v>
      </c>
      <c r="L248" s="440">
        <v>524477.66585945396</v>
      </c>
      <c r="M248" s="437">
        <v>3862.1135057039792</v>
      </c>
      <c r="N248" s="441">
        <v>0.74183598400835604</v>
      </c>
    </row>
    <row r="249" spans="1:17" x14ac:dyDescent="0.3">
      <c r="A249" s="37">
        <v>37591</v>
      </c>
      <c r="B249" s="436">
        <v>4265581.992398832</v>
      </c>
      <c r="C249" s="437">
        <v>54089.868014661595</v>
      </c>
      <c r="D249" s="438">
        <v>1.2843397640823306</v>
      </c>
      <c r="E249" s="439">
        <v>10.199999999999999</v>
      </c>
      <c r="F249" s="440">
        <v>2380724.0399763682</v>
      </c>
      <c r="G249" s="437">
        <v>36412.80197964469</v>
      </c>
      <c r="H249" s="438">
        <v>1.5532409429884575</v>
      </c>
      <c r="I249" s="436">
        <v>1884857.9524224643</v>
      </c>
      <c r="J249" s="437">
        <v>17677.066035017371</v>
      </c>
      <c r="K249" s="441">
        <v>0.94672488155222656</v>
      </c>
      <c r="L249" s="440">
        <v>520615.55235374998</v>
      </c>
      <c r="M249" s="437">
        <v>4129.8545323014841</v>
      </c>
      <c r="N249" s="441">
        <v>0.79960675575748363</v>
      </c>
      <c r="P249" s="427">
        <f>AVERAGE(B249:B260)/1000000</f>
        <v>4.0754355369028987</v>
      </c>
      <c r="Q249" s="428">
        <f>AVERAGE(E249:E260)</f>
        <v>9.7999999999999989</v>
      </c>
    </row>
    <row r="250" spans="1:17" x14ac:dyDescent="0.3">
      <c r="A250" s="37">
        <v>37561</v>
      </c>
      <c r="B250" s="436">
        <v>4211492.1243841704</v>
      </c>
      <c r="C250" s="437">
        <v>62856.465596219525</v>
      </c>
      <c r="D250" s="438">
        <v>1.5151117322889576</v>
      </c>
      <c r="E250" s="439">
        <v>10.1</v>
      </c>
      <c r="F250" s="440">
        <v>2344311.2379967235</v>
      </c>
      <c r="G250" s="437">
        <v>41069.423018225469</v>
      </c>
      <c r="H250" s="438">
        <v>1.7831138159763251</v>
      </c>
      <c r="I250" s="436">
        <v>1867180.8863874469</v>
      </c>
      <c r="J250" s="437">
        <v>21787.042577993823</v>
      </c>
      <c r="K250" s="441">
        <v>1.1806174953428237</v>
      </c>
      <c r="L250" s="440">
        <v>516485.6978214485</v>
      </c>
      <c r="M250" s="437">
        <v>13301.950252672541</v>
      </c>
      <c r="N250" s="441">
        <v>2.643557212835935</v>
      </c>
    </row>
    <row r="251" spans="1:17" x14ac:dyDescent="0.3">
      <c r="A251" s="37">
        <v>37530</v>
      </c>
      <c r="B251" s="436">
        <v>4148635.6587879509</v>
      </c>
      <c r="C251" s="437">
        <v>40721.382755164523</v>
      </c>
      <c r="D251" s="438">
        <v>0.99129095737828188</v>
      </c>
      <c r="E251" s="439">
        <v>10</v>
      </c>
      <c r="F251" s="440">
        <v>2303241.814978498</v>
      </c>
      <c r="G251" s="437">
        <v>24385.4132398488</v>
      </c>
      <c r="H251" s="438">
        <v>1.070072393383102</v>
      </c>
      <c r="I251" s="436">
        <v>1845393.8438094531</v>
      </c>
      <c r="J251" s="437">
        <v>16335.969515315956</v>
      </c>
      <c r="K251" s="441">
        <v>0.89313573643044353</v>
      </c>
      <c r="L251" s="440">
        <v>503183.74756877596</v>
      </c>
      <c r="M251" s="437">
        <v>3472.1831724664662</v>
      </c>
      <c r="N251" s="441">
        <v>0.69483746622136588</v>
      </c>
    </row>
    <row r="252" spans="1:17" x14ac:dyDescent="0.3">
      <c r="A252" s="37">
        <v>37500</v>
      </c>
      <c r="B252" s="436">
        <v>4107914.2760327864</v>
      </c>
      <c r="C252" s="437">
        <v>10146.837957682554</v>
      </c>
      <c r="D252" s="438">
        <v>0.24761868776157184</v>
      </c>
      <c r="E252" s="439">
        <v>9.9</v>
      </c>
      <c r="F252" s="440">
        <v>2278856.4017386492</v>
      </c>
      <c r="G252" s="437">
        <v>2528.8228430841118</v>
      </c>
      <c r="H252" s="438">
        <v>0.1110922200534535</v>
      </c>
      <c r="I252" s="436">
        <v>1829057.8742941371</v>
      </c>
      <c r="J252" s="437">
        <v>7618.0151145986747</v>
      </c>
      <c r="K252" s="441">
        <v>0.41824137515197374</v>
      </c>
      <c r="L252" s="440">
        <v>499711.56439630949</v>
      </c>
      <c r="M252" s="437">
        <v>-2098.8395372044761</v>
      </c>
      <c r="N252" s="441">
        <v>-0.41825349190698652</v>
      </c>
    </row>
    <row r="253" spans="1:17" x14ac:dyDescent="0.3">
      <c r="A253" s="37">
        <v>37469</v>
      </c>
      <c r="B253" s="436">
        <v>4097767.4380751038</v>
      </c>
      <c r="C253" s="437">
        <v>-626.71377977542579</v>
      </c>
      <c r="D253" s="438">
        <v>-1.5291691246723632E-2</v>
      </c>
      <c r="E253" s="439">
        <v>9.8000000000000007</v>
      </c>
      <c r="F253" s="440">
        <v>2276327.5788955651</v>
      </c>
      <c r="G253" s="437">
        <v>7195.6982697499916</v>
      </c>
      <c r="H253" s="438">
        <v>0.3171123869523817</v>
      </c>
      <c r="I253" s="436">
        <v>1821439.8591795384</v>
      </c>
      <c r="J253" s="437">
        <v>-7822.4120495256502</v>
      </c>
      <c r="K253" s="441">
        <v>-0.42762659967123495</v>
      </c>
      <c r="L253" s="440">
        <v>501810.40393351397</v>
      </c>
      <c r="M253" s="437">
        <v>-3548.138940528559</v>
      </c>
      <c r="N253" s="441">
        <v>-0.70210328697518631</v>
      </c>
    </row>
    <row r="254" spans="1:17" x14ac:dyDescent="0.3">
      <c r="A254" s="37">
        <v>37438</v>
      </c>
      <c r="B254" s="436">
        <v>4098394.1518548792</v>
      </c>
      <c r="C254" s="437">
        <v>2078.3966304445639</v>
      </c>
      <c r="D254" s="438">
        <v>5.0738193895179584E-2</v>
      </c>
      <c r="E254" s="439">
        <v>9.8000000000000007</v>
      </c>
      <c r="F254" s="440">
        <v>2269131.8806258151</v>
      </c>
      <c r="G254" s="437">
        <v>5436.734427599702</v>
      </c>
      <c r="H254" s="438">
        <v>0.24017078610299969</v>
      </c>
      <c r="I254" s="436">
        <v>1829262.2712290641</v>
      </c>
      <c r="J254" s="437">
        <v>-3358.3377971549053</v>
      </c>
      <c r="K254" s="441">
        <v>-0.18325330298120959</v>
      </c>
      <c r="L254" s="440">
        <v>505358.54287404253</v>
      </c>
      <c r="M254" s="437">
        <v>-32149.859520965489</v>
      </c>
      <c r="N254" s="441">
        <v>-5.9812757117309161</v>
      </c>
    </row>
    <row r="255" spans="1:17" x14ac:dyDescent="0.3">
      <c r="A255" s="37">
        <v>37408</v>
      </c>
      <c r="B255" s="436">
        <v>4096315.7552244347</v>
      </c>
      <c r="C255" s="437">
        <v>71650.068221408874</v>
      </c>
      <c r="D255" s="438">
        <v>1.7802737865356271</v>
      </c>
      <c r="E255" s="439">
        <v>9.8000000000000007</v>
      </c>
      <c r="F255" s="440">
        <v>2263695.1461982154</v>
      </c>
      <c r="G255" s="437">
        <v>44517.976403234992</v>
      </c>
      <c r="H255" s="438">
        <v>2.0060577861544875</v>
      </c>
      <c r="I255" s="436">
        <v>1832620.609026219</v>
      </c>
      <c r="J255" s="437">
        <v>27132.091818173649</v>
      </c>
      <c r="K255" s="441">
        <v>1.5027562656632081</v>
      </c>
      <c r="L255" s="440">
        <v>537508.40239500802</v>
      </c>
      <c r="M255" s="437">
        <v>40244.425648347999</v>
      </c>
      <c r="N255" s="441">
        <v>8.0931713396265668</v>
      </c>
    </row>
    <row r="256" spans="1:17" x14ac:dyDescent="0.3">
      <c r="A256" s="37">
        <v>37377</v>
      </c>
      <c r="B256" s="436">
        <v>4024665.6870030258</v>
      </c>
      <c r="C256" s="437">
        <v>82579.802124473732</v>
      </c>
      <c r="D256" s="438">
        <v>2.0948250377101525</v>
      </c>
      <c r="E256" s="439">
        <v>9.6999999999999993</v>
      </c>
      <c r="F256" s="440">
        <v>2219177.1697949804</v>
      </c>
      <c r="G256" s="437">
        <v>60918.538665291853</v>
      </c>
      <c r="H256" s="438">
        <v>2.8225782483448478</v>
      </c>
      <c r="I256" s="436">
        <v>1805488.5172080453</v>
      </c>
      <c r="J256" s="437">
        <v>21661.263459181879</v>
      </c>
      <c r="K256" s="441">
        <v>1.2143139653045947</v>
      </c>
      <c r="L256" s="440">
        <v>497263.97674666002</v>
      </c>
      <c r="M256" s="437">
        <v>13899.506303692993</v>
      </c>
      <c r="N256" s="441">
        <v>2.8755746757628144</v>
      </c>
    </row>
    <row r="257" spans="1:17" x14ac:dyDescent="0.3">
      <c r="A257" s="37">
        <v>37347</v>
      </c>
      <c r="B257" s="436">
        <v>3942085.8848785521</v>
      </c>
      <c r="C257" s="437">
        <v>-13773.042798830662</v>
      </c>
      <c r="D257" s="438">
        <v>-0.34816819938817378</v>
      </c>
      <c r="E257" s="439">
        <v>9.5</v>
      </c>
      <c r="F257" s="440">
        <v>2158258.6311296886</v>
      </c>
      <c r="G257" s="437">
        <v>-11063.9792422764</v>
      </c>
      <c r="H257" s="438">
        <v>-0.51002000298974914</v>
      </c>
      <c r="I257" s="436">
        <v>1783827.2537488635</v>
      </c>
      <c r="J257" s="437">
        <v>-2709.0635565540288</v>
      </c>
      <c r="K257" s="441">
        <v>-0.15163775459320264</v>
      </c>
      <c r="L257" s="440">
        <v>483364.47044296702</v>
      </c>
      <c r="M257" s="437">
        <v>3326.3354383859551</v>
      </c>
      <c r="N257" s="441">
        <v>0.69293149769324303</v>
      </c>
    </row>
    <row r="258" spans="1:17" x14ac:dyDescent="0.3">
      <c r="A258" s="37">
        <v>37316</v>
      </c>
      <c r="B258" s="436">
        <v>3955858.9276773827</v>
      </c>
      <c r="C258" s="437">
        <v>-14973.027147466317</v>
      </c>
      <c r="D258" s="438">
        <v>-0.37707531615063694</v>
      </c>
      <c r="E258" s="439">
        <v>9.6</v>
      </c>
      <c r="F258" s="440">
        <v>2169322.610371965</v>
      </c>
      <c r="G258" s="437">
        <v>895.717026068829</v>
      </c>
      <c r="H258" s="438">
        <v>4.1307227318451677E-2</v>
      </c>
      <c r="I258" s="436">
        <v>1786536.3173054175</v>
      </c>
      <c r="J258" s="437">
        <v>-15868.744173535146</v>
      </c>
      <c r="K258" s="441">
        <v>-0.88042052880799959</v>
      </c>
      <c r="L258" s="440">
        <v>480038.13500458107</v>
      </c>
      <c r="M258" s="437">
        <v>1167.1088772951043</v>
      </c>
      <c r="N258" s="441">
        <v>0.24372092142089255</v>
      </c>
    </row>
    <row r="259" spans="1:17" x14ac:dyDescent="0.3">
      <c r="A259" s="37">
        <v>37288</v>
      </c>
      <c r="B259" s="436">
        <v>3970831.954824849</v>
      </c>
      <c r="C259" s="437">
        <v>-14850.636867958587</v>
      </c>
      <c r="D259" s="438">
        <v>-0.37259958680380495</v>
      </c>
      <c r="E259" s="439">
        <v>9.6</v>
      </c>
      <c r="F259" s="440">
        <v>2168426.8933458962</v>
      </c>
      <c r="G259" s="437">
        <v>-7877.4128059232607</v>
      </c>
      <c r="H259" s="438">
        <v>-0.36196283689077674</v>
      </c>
      <c r="I259" s="436">
        <v>1802405.0614789526</v>
      </c>
      <c r="J259" s="437">
        <v>-6973.2240620353259</v>
      </c>
      <c r="K259" s="441">
        <v>-0.38539337615353297</v>
      </c>
      <c r="L259" s="440">
        <v>478871.02612728596</v>
      </c>
      <c r="M259" s="437">
        <v>1680.0620292954845</v>
      </c>
      <c r="N259" s="441">
        <v>0.3520733114616324</v>
      </c>
    </row>
    <row r="260" spans="1:17" x14ac:dyDescent="0.3">
      <c r="A260" s="37">
        <v>37257</v>
      </c>
      <c r="B260" s="436">
        <v>3985682.5916928076</v>
      </c>
      <c r="C260" s="437">
        <v>9426.205787404906</v>
      </c>
      <c r="D260" s="438">
        <v>0.23706232376810221</v>
      </c>
      <c r="E260" s="439">
        <v>9.6</v>
      </c>
      <c r="F260" s="440">
        <v>2176304.3061518194</v>
      </c>
      <c r="G260" s="437">
        <v>14212.393624797463</v>
      </c>
      <c r="H260" s="438">
        <v>0.65734456257163565</v>
      </c>
      <c r="I260" s="436">
        <v>1809378.285540988</v>
      </c>
      <c r="J260" s="437">
        <v>-4786.1878373927902</v>
      </c>
      <c r="K260" s="441">
        <v>-0.26382325900582959</v>
      </c>
      <c r="L260" s="440">
        <v>477190.96409799048</v>
      </c>
      <c r="M260" s="437">
        <v>2715.3285424194764</v>
      </c>
      <c r="N260" s="441">
        <v>0.57227986833086919</v>
      </c>
    </row>
    <row r="261" spans="1:17" x14ac:dyDescent="0.3">
      <c r="A261" s="37">
        <v>37226</v>
      </c>
      <c r="B261" s="436">
        <v>3976256.3859054027</v>
      </c>
      <c r="C261" s="437">
        <v>15119.884923942387</v>
      </c>
      <c r="D261" s="438">
        <v>0.38170572814635639</v>
      </c>
      <c r="E261" s="439">
        <v>9.6</v>
      </c>
      <c r="F261" s="440">
        <v>2162091.912527022</v>
      </c>
      <c r="G261" s="437">
        <v>15710.396385865286</v>
      </c>
      <c r="H261" s="438">
        <v>0.73194799096621055</v>
      </c>
      <c r="I261" s="436">
        <v>1814164.4733783808</v>
      </c>
      <c r="J261" s="437">
        <v>-590.51146192313172</v>
      </c>
      <c r="K261" s="441">
        <v>-3.2539459423228743E-2</v>
      </c>
      <c r="L261" s="440">
        <v>474475.635555571</v>
      </c>
      <c r="M261" s="437">
        <v>4950.9747266419581</v>
      </c>
      <c r="N261" s="441">
        <v>1.0544653219920734</v>
      </c>
      <c r="P261" s="427">
        <f>AVERAGE(B261:B272)/1000000</f>
        <v>3.8612927277828608</v>
      </c>
      <c r="Q261" s="428">
        <f>AVERAGE(E261:E272)</f>
        <v>9.3666666666666654</v>
      </c>
    </row>
    <row r="262" spans="1:17" x14ac:dyDescent="0.3">
      <c r="A262" s="37">
        <v>37196</v>
      </c>
      <c r="B262" s="436">
        <v>3961136.5009814603</v>
      </c>
      <c r="C262" s="437">
        <v>23066.992781786248</v>
      </c>
      <c r="D262" s="438">
        <v>0.58574366790015198</v>
      </c>
      <c r="E262" s="439">
        <v>9.6</v>
      </c>
      <c r="F262" s="440">
        <v>2146381.5161411567</v>
      </c>
      <c r="G262" s="437">
        <v>19670.378100795671</v>
      </c>
      <c r="H262" s="438">
        <v>0.92492006784338221</v>
      </c>
      <c r="I262" s="436">
        <v>1814754.9848403039</v>
      </c>
      <c r="J262" s="437">
        <v>3396.6146809912752</v>
      </c>
      <c r="K262" s="441">
        <v>0.18751754136275839</v>
      </c>
      <c r="L262" s="440">
        <v>469524.66082892905</v>
      </c>
      <c r="M262" s="437">
        <v>5488.3200388420373</v>
      </c>
      <c r="N262" s="441">
        <v>1.1827349619853915</v>
      </c>
    </row>
    <row r="263" spans="1:17" x14ac:dyDescent="0.3">
      <c r="A263" s="37">
        <v>37165</v>
      </c>
      <c r="B263" s="436">
        <v>3938069.5081996741</v>
      </c>
      <c r="C263" s="437">
        <v>33950.398398060352</v>
      </c>
      <c r="D263" s="438">
        <v>0.86960457514795253</v>
      </c>
      <c r="E263" s="439">
        <v>9.5</v>
      </c>
      <c r="F263" s="440">
        <v>2126711.138040361</v>
      </c>
      <c r="G263" s="437">
        <v>23699.920628082007</v>
      </c>
      <c r="H263" s="438">
        <v>1.1269516982056031</v>
      </c>
      <c r="I263" s="436">
        <v>1811358.3701593126</v>
      </c>
      <c r="J263" s="437">
        <v>10250.477769978112</v>
      </c>
      <c r="K263" s="441">
        <v>0.56912069583904357</v>
      </c>
      <c r="L263" s="440">
        <v>464036.34079008701</v>
      </c>
      <c r="M263" s="437">
        <v>7158.7218144150102</v>
      </c>
      <c r="N263" s="441">
        <v>1.5668795137010643</v>
      </c>
    </row>
    <row r="264" spans="1:17" x14ac:dyDescent="0.3">
      <c r="A264" s="37">
        <v>37135</v>
      </c>
      <c r="B264" s="436">
        <v>3904119.1098016137</v>
      </c>
      <c r="C264" s="437">
        <v>39443.338799936697</v>
      </c>
      <c r="D264" s="438">
        <v>1.0206118478527233</v>
      </c>
      <c r="E264" s="439">
        <v>9.4</v>
      </c>
      <c r="F264" s="440">
        <v>2103011.217412279</v>
      </c>
      <c r="G264" s="437">
        <v>24822.759881067555</v>
      </c>
      <c r="H264" s="438">
        <v>1.1944421975356272</v>
      </c>
      <c r="I264" s="436">
        <v>1801107.8923893345</v>
      </c>
      <c r="J264" s="437">
        <v>14620.578918868909</v>
      </c>
      <c r="K264" s="441">
        <v>0.81839813854970422</v>
      </c>
      <c r="L264" s="440">
        <v>456877.618975672</v>
      </c>
      <c r="M264" s="437">
        <v>8709.5008554040105</v>
      </c>
      <c r="N264" s="441">
        <v>1.9433557415761502</v>
      </c>
    </row>
    <row r="265" spans="1:17" x14ac:dyDescent="0.3">
      <c r="A265" s="37">
        <v>37104</v>
      </c>
      <c r="B265" s="436">
        <v>3864675.771001677</v>
      </c>
      <c r="C265" s="437">
        <v>13703.381299586967</v>
      </c>
      <c r="D265" s="438">
        <v>0.35584210720988979</v>
      </c>
      <c r="E265" s="439">
        <v>9.3000000000000007</v>
      </c>
      <c r="F265" s="440">
        <v>2078188.4575312114</v>
      </c>
      <c r="G265" s="437">
        <v>12746.805132476147</v>
      </c>
      <c r="H265" s="438">
        <v>0.61714670650087999</v>
      </c>
      <c r="I265" s="436">
        <v>1786487.3134704656</v>
      </c>
      <c r="J265" s="437">
        <v>956.5761671110522</v>
      </c>
      <c r="K265" s="441">
        <v>5.357377205142639E-2</v>
      </c>
      <c r="L265" s="440">
        <v>448168.11812026799</v>
      </c>
      <c r="M265" s="437">
        <v>1596.8964987840154</v>
      </c>
      <c r="N265" s="441">
        <v>0.35759055251830651</v>
      </c>
    </row>
    <row r="266" spans="1:17" x14ac:dyDescent="0.3">
      <c r="A266" s="37">
        <v>37073</v>
      </c>
      <c r="B266" s="436">
        <v>3850972.3897020901</v>
      </c>
      <c r="C266" s="437">
        <v>13482.42470634263</v>
      </c>
      <c r="D266" s="438">
        <v>0.3513344615705743</v>
      </c>
      <c r="E266" s="439">
        <v>9.3000000000000007</v>
      </c>
      <c r="F266" s="440">
        <v>2065441.6523987353</v>
      </c>
      <c r="G266" s="437">
        <v>12367.132459252607</v>
      </c>
      <c r="H266" s="438">
        <v>0.60237133816346555</v>
      </c>
      <c r="I266" s="436">
        <v>1785530.7373033545</v>
      </c>
      <c r="J266" s="437">
        <v>1115.2922470902558</v>
      </c>
      <c r="K266" s="441">
        <v>6.2501826588655746E-2</v>
      </c>
      <c r="L266" s="440">
        <v>446571.22162148397</v>
      </c>
      <c r="M266" s="437">
        <v>-60.13462700357195</v>
      </c>
      <c r="N266" s="441">
        <v>-1.3464040569985302E-2</v>
      </c>
    </row>
    <row r="267" spans="1:17" x14ac:dyDescent="0.3">
      <c r="A267" s="37">
        <v>37043</v>
      </c>
      <c r="B267" s="436">
        <v>3837489.9649957474</v>
      </c>
      <c r="C267" s="437">
        <v>31141.186328590848</v>
      </c>
      <c r="D267" s="438">
        <v>0.81813801465391056</v>
      </c>
      <c r="E267" s="439">
        <v>9.3000000000000007</v>
      </c>
      <c r="F267" s="440">
        <v>2053074.5199394827</v>
      </c>
      <c r="G267" s="437">
        <v>19787.796300737187</v>
      </c>
      <c r="H267" s="438">
        <v>0.97319261817266889</v>
      </c>
      <c r="I267" s="436">
        <v>1784415.4450562643</v>
      </c>
      <c r="J267" s="437">
        <v>11353.390027852729</v>
      </c>
      <c r="K267" s="441">
        <v>0.6403267159011421</v>
      </c>
      <c r="L267" s="440">
        <v>446631.35624848754</v>
      </c>
      <c r="M267" s="437">
        <v>10820.825638441544</v>
      </c>
      <c r="N267" s="441">
        <v>2.4829197273628498</v>
      </c>
    </row>
    <row r="268" spans="1:17" x14ac:dyDescent="0.3">
      <c r="A268" s="37">
        <v>37012</v>
      </c>
      <c r="B268" s="436">
        <v>3806348.7786671566</v>
      </c>
      <c r="C268" s="437">
        <v>8539.1084630284458</v>
      </c>
      <c r="D268" s="438">
        <v>0.22484298067968947</v>
      </c>
      <c r="E268" s="439">
        <v>9.1999999999999993</v>
      </c>
      <c r="F268" s="440">
        <v>2033286.7236387455</v>
      </c>
      <c r="G268" s="437">
        <v>8103.7345074876212</v>
      </c>
      <c r="H268" s="438">
        <v>0.40014826072402854</v>
      </c>
      <c r="I268" s="436">
        <v>1773062.0550284116</v>
      </c>
      <c r="J268" s="437">
        <v>435.37395554152317</v>
      </c>
      <c r="K268" s="441">
        <v>2.4560950153250324E-2</v>
      </c>
      <c r="L268" s="440">
        <v>435810.530610046</v>
      </c>
      <c r="M268" s="437">
        <v>1786.9675048970385</v>
      </c>
      <c r="N268" s="441">
        <v>0.41172131119160404</v>
      </c>
    </row>
    <row r="269" spans="1:17" x14ac:dyDescent="0.3">
      <c r="A269" s="37">
        <v>36982</v>
      </c>
      <c r="B269" s="436">
        <v>3797809.6702041281</v>
      </c>
      <c r="C269" s="437">
        <v>-9940.7583674998023</v>
      </c>
      <c r="D269" s="438">
        <v>-0.26106643683653397</v>
      </c>
      <c r="E269" s="439">
        <v>9.3000000000000007</v>
      </c>
      <c r="F269" s="440">
        <v>2025182.9891312579</v>
      </c>
      <c r="G269" s="437">
        <v>-4537.8461307471152</v>
      </c>
      <c r="H269" s="438">
        <v>-0.22356996350985139</v>
      </c>
      <c r="I269" s="436">
        <v>1772626.68107287</v>
      </c>
      <c r="J269" s="437">
        <v>-5402.9122367529199</v>
      </c>
      <c r="K269" s="441">
        <v>-0.30387077116618416</v>
      </c>
      <c r="L269" s="440">
        <v>434023.56310514896</v>
      </c>
      <c r="M269" s="437">
        <v>3876.0950579469791</v>
      </c>
      <c r="N269" s="441">
        <v>0.90110842115235656</v>
      </c>
    </row>
    <row r="270" spans="1:17" x14ac:dyDescent="0.3">
      <c r="A270" s="37">
        <v>36951</v>
      </c>
      <c r="B270" s="436">
        <v>3807750.4285716279</v>
      </c>
      <c r="C270" s="437">
        <v>10805.704321794678</v>
      </c>
      <c r="D270" s="438">
        <v>0.28458945564264365</v>
      </c>
      <c r="E270" s="439">
        <v>9.3000000000000007</v>
      </c>
      <c r="F270" s="440">
        <v>2029720.835262005</v>
      </c>
      <c r="G270" s="437">
        <v>12641.41179165896</v>
      </c>
      <c r="H270" s="438">
        <v>0.62671859345576275</v>
      </c>
      <c r="I270" s="436">
        <v>1778029.593309623</v>
      </c>
      <c r="J270" s="437">
        <v>-1835.7074698640499</v>
      </c>
      <c r="K270" s="441">
        <v>-0.10313743793196636</v>
      </c>
      <c r="L270" s="440">
        <v>430147.46804720198</v>
      </c>
      <c r="M270" s="437">
        <v>2494.6596489839721</v>
      </c>
      <c r="N270" s="441">
        <v>0.58333760470971041</v>
      </c>
    </row>
    <row r="271" spans="1:17" x14ac:dyDescent="0.3">
      <c r="A271" s="37">
        <v>36923</v>
      </c>
      <c r="B271" s="436">
        <v>3796944.7242498333</v>
      </c>
      <c r="C271" s="437">
        <v>3005.2231359127909</v>
      </c>
      <c r="D271" s="438">
        <v>7.9211150705762221E-2</v>
      </c>
      <c r="E271" s="439">
        <v>9.3000000000000007</v>
      </c>
      <c r="F271" s="440">
        <v>2017079.423470346</v>
      </c>
      <c r="G271" s="437">
        <v>3711.785787852481</v>
      </c>
      <c r="H271" s="438">
        <v>0.18435708006735266</v>
      </c>
      <c r="I271" s="436">
        <v>1779865.300779487</v>
      </c>
      <c r="J271" s="437">
        <v>-706.56265193969011</v>
      </c>
      <c r="K271" s="441">
        <v>-3.9681782378501639E-2</v>
      </c>
      <c r="L271" s="440">
        <v>427652.80839821801</v>
      </c>
      <c r="M271" s="437">
        <v>2367.9754259430338</v>
      </c>
      <c r="N271" s="441">
        <v>0.55679752541219973</v>
      </c>
    </row>
    <row r="272" spans="1:17" x14ac:dyDescent="0.3">
      <c r="A272" s="37">
        <v>36892</v>
      </c>
      <c r="B272" s="436">
        <v>3793939.5011139205</v>
      </c>
      <c r="C272" s="437">
        <v>-5697.7098652399145</v>
      </c>
      <c r="D272" s="438">
        <v>-0.14995404952810282</v>
      </c>
      <c r="E272" s="439">
        <v>9.3000000000000007</v>
      </c>
      <c r="F272" s="440">
        <v>2013367.6376824935</v>
      </c>
      <c r="G272" s="437">
        <v>-432.41640645684674</v>
      </c>
      <c r="H272" s="438">
        <v>-2.1472658399171278E-2</v>
      </c>
      <c r="I272" s="436">
        <v>1780571.8634314267</v>
      </c>
      <c r="J272" s="437">
        <v>-5265.2934587833006</v>
      </c>
      <c r="K272" s="441">
        <v>-0.2948361466480004</v>
      </c>
      <c r="L272" s="440">
        <v>425284.83297227498</v>
      </c>
      <c r="M272" s="437">
        <v>448.25061729497975</v>
      </c>
      <c r="N272" s="441">
        <v>0.10551130385481627</v>
      </c>
    </row>
    <row r="273" spans="1:17" x14ac:dyDescent="0.3">
      <c r="A273" s="37">
        <v>36861</v>
      </c>
      <c r="B273" s="436">
        <v>3799637.2109791604</v>
      </c>
      <c r="C273" s="437">
        <v>-6112.6359917190857</v>
      </c>
      <c r="D273" s="438">
        <v>-0.16061581127262825</v>
      </c>
      <c r="E273" s="439">
        <v>9.3000000000000007</v>
      </c>
      <c r="F273" s="440">
        <v>2013800.0540889504</v>
      </c>
      <c r="G273" s="437">
        <v>-4664.5617904749233</v>
      </c>
      <c r="H273" s="438">
        <v>-0.23109455344316848</v>
      </c>
      <c r="I273" s="436">
        <v>1785837.15689021</v>
      </c>
      <c r="J273" s="437">
        <v>-1448.0742012441624</v>
      </c>
      <c r="K273" s="441">
        <v>-8.1020878819653017E-2</v>
      </c>
      <c r="L273" s="440">
        <v>424836.58235498</v>
      </c>
      <c r="M273" s="437">
        <v>370.99063691153424</v>
      </c>
      <c r="N273" s="441">
        <v>8.7401816342736097E-2</v>
      </c>
      <c r="P273" s="427">
        <f>AVERAGE(B273:B284)/1000000</f>
        <v>3.8794611824005099</v>
      </c>
      <c r="Q273" s="428">
        <f>AVERAGE(E273:E284)</f>
        <v>9.6166666666666654</v>
      </c>
    </row>
    <row r="274" spans="1:17" x14ac:dyDescent="0.3">
      <c r="A274" s="37">
        <v>36831</v>
      </c>
      <c r="B274" s="436">
        <v>3805749.8469708795</v>
      </c>
      <c r="C274" s="437">
        <v>-9742.2142638908699</v>
      </c>
      <c r="D274" s="438">
        <v>-0.2553331027175062</v>
      </c>
      <c r="E274" s="439">
        <v>9.3000000000000007</v>
      </c>
      <c r="F274" s="440">
        <v>2018464.6158794253</v>
      </c>
      <c r="G274" s="437">
        <v>-7267.5414884877391</v>
      </c>
      <c r="H274" s="438">
        <v>-0.35876122428399648</v>
      </c>
      <c r="I274" s="436">
        <v>1787285.2310914542</v>
      </c>
      <c r="J274" s="437">
        <v>-2474.6727754033636</v>
      </c>
      <c r="K274" s="441">
        <v>-0.13826842192948455</v>
      </c>
      <c r="L274" s="440">
        <v>424465.59171806846</v>
      </c>
      <c r="M274" s="437">
        <v>-1168.1796245825244</v>
      </c>
      <c r="N274" s="441">
        <v>-0.27445651713620639</v>
      </c>
    </row>
    <row r="275" spans="1:17" x14ac:dyDescent="0.3">
      <c r="A275" s="37">
        <v>36800</v>
      </c>
      <c r="B275" s="436">
        <v>3815492.0612347703</v>
      </c>
      <c r="C275" s="437">
        <v>-27237.664539799094</v>
      </c>
      <c r="D275" s="438">
        <v>-0.70881031151127516</v>
      </c>
      <c r="E275" s="439">
        <v>9.4</v>
      </c>
      <c r="F275" s="440">
        <v>2025732.1573679131</v>
      </c>
      <c r="G275" s="437">
        <v>-12593.759947179351</v>
      </c>
      <c r="H275" s="438">
        <v>-0.61784819788623424</v>
      </c>
      <c r="I275" s="436">
        <v>1789759.9038668575</v>
      </c>
      <c r="J275" s="437">
        <v>-14643.90459261951</v>
      </c>
      <c r="K275" s="441">
        <v>-0.81156471317370205</v>
      </c>
      <c r="L275" s="440">
        <v>425633.77134265099</v>
      </c>
      <c r="M275" s="437">
        <v>-4792.3717198909726</v>
      </c>
      <c r="N275" s="441">
        <v>-1.1134016362929493</v>
      </c>
    </row>
    <row r="276" spans="1:17" x14ac:dyDescent="0.3">
      <c r="A276" s="37">
        <v>36770</v>
      </c>
      <c r="B276" s="436">
        <v>3842729.7257745694</v>
      </c>
      <c r="C276" s="437">
        <v>-15807.647395901382</v>
      </c>
      <c r="D276" s="438">
        <v>-0.4096797793333955</v>
      </c>
      <c r="E276" s="439">
        <v>9.4</v>
      </c>
      <c r="F276" s="440">
        <v>2038325.9173150924</v>
      </c>
      <c r="G276" s="437">
        <v>-5604.5408080054913</v>
      </c>
      <c r="H276" s="438">
        <v>-0.274204084866568</v>
      </c>
      <c r="I276" s="436">
        <v>1804403.808459477</v>
      </c>
      <c r="J276" s="437">
        <v>-10203.106587896124</v>
      </c>
      <c r="K276" s="441">
        <v>-0.56227640836636816</v>
      </c>
      <c r="L276" s="440">
        <v>430426.14306254196</v>
      </c>
      <c r="M276" s="437">
        <v>958.10816751047969</v>
      </c>
      <c r="N276" s="441">
        <v>0.2230918461125182</v>
      </c>
    </row>
    <row r="277" spans="1:17" x14ac:dyDescent="0.3">
      <c r="A277" s="37">
        <v>36739</v>
      </c>
      <c r="B277" s="436">
        <v>3858537.3731704708</v>
      </c>
      <c r="C277" s="437">
        <v>-5869.5883764848113</v>
      </c>
      <c r="D277" s="438">
        <v>-0.15188846399694828</v>
      </c>
      <c r="E277" s="439">
        <v>9.5</v>
      </c>
      <c r="F277" s="440">
        <v>2043930.4581230979</v>
      </c>
      <c r="G277" s="437">
        <v>-759.41484758583829</v>
      </c>
      <c r="H277" s="438">
        <v>-3.7140832828721437E-2</v>
      </c>
      <c r="I277" s="436">
        <v>1814606.9150473732</v>
      </c>
      <c r="J277" s="437">
        <v>-5110.1735288987402</v>
      </c>
      <c r="K277" s="441">
        <v>-0.28082241799998087</v>
      </c>
      <c r="L277" s="440">
        <v>429468.03489503148</v>
      </c>
      <c r="M277" s="437">
        <v>-1566.0362101885257</v>
      </c>
      <c r="N277" s="441">
        <v>-0.36332074774809148</v>
      </c>
    </row>
    <row r="278" spans="1:17" x14ac:dyDescent="0.3">
      <c r="A278" s="37">
        <v>36708</v>
      </c>
      <c r="B278" s="436">
        <v>3864406.9615469556</v>
      </c>
      <c r="C278" s="437">
        <v>-10230.282605637796</v>
      </c>
      <c r="D278" s="438">
        <v>-0.26403201025016781</v>
      </c>
      <c r="E278" s="439">
        <v>9.5</v>
      </c>
      <c r="F278" s="440">
        <v>2044689.8729706837</v>
      </c>
      <c r="G278" s="437">
        <v>-2104.7835444246884</v>
      </c>
      <c r="H278" s="438">
        <v>-0.10283315611192344</v>
      </c>
      <c r="I278" s="436">
        <v>1819717.0885762719</v>
      </c>
      <c r="J278" s="437">
        <v>-8125.4990612131078</v>
      </c>
      <c r="K278" s="441">
        <v>-0.44454041700141372</v>
      </c>
      <c r="L278" s="440">
        <v>431034.07110522001</v>
      </c>
      <c r="M278" s="437">
        <v>5935.5763336694799</v>
      </c>
      <c r="N278" s="441">
        <v>1.396282604307804</v>
      </c>
    </row>
    <row r="279" spans="1:17" x14ac:dyDescent="0.3">
      <c r="A279" s="37">
        <v>36678</v>
      </c>
      <c r="B279" s="436">
        <v>3874637.2441525934</v>
      </c>
      <c r="C279" s="437">
        <v>-9523.1865813503973</v>
      </c>
      <c r="D279" s="438">
        <v>-0.24518005245089511</v>
      </c>
      <c r="E279" s="439">
        <v>9.5</v>
      </c>
      <c r="F279" s="440">
        <v>2046794.6565151084</v>
      </c>
      <c r="G279" s="437">
        <v>1876.5311848875135</v>
      </c>
      <c r="H279" s="438">
        <v>9.1765590105691131E-2</v>
      </c>
      <c r="I279" s="436">
        <v>1827842.587637485</v>
      </c>
      <c r="J279" s="437">
        <v>-11399.717766237911</v>
      </c>
      <c r="K279" s="441">
        <v>-0.61980510848110437</v>
      </c>
      <c r="L279" s="440">
        <v>425098.49477155053</v>
      </c>
      <c r="M279" s="437">
        <v>-3751.0700009704451</v>
      </c>
      <c r="N279" s="441">
        <v>-0.87468201185190975</v>
      </c>
    </row>
    <row r="280" spans="1:17" x14ac:dyDescent="0.3">
      <c r="A280" s="37">
        <v>36647</v>
      </c>
      <c r="B280" s="436">
        <v>3884160.4307339438</v>
      </c>
      <c r="C280" s="437">
        <v>-44491.188076312654</v>
      </c>
      <c r="D280" s="438">
        <v>-1.1324798529676261</v>
      </c>
      <c r="E280" s="439">
        <v>9.5</v>
      </c>
      <c r="F280" s="440">
        <v>2044918.1253302209</v>
      </c>
      <c r="G280" s="437">
        <v>-24810.736909648636</v>
      </c>
      <c r="H280" s="438">
        <v>-1.1987433408450587</v>
      </c>
      <c r="I280" s="436">
        <v>1839242.3054037229</v>
      </c>
      <c r="J280" s="437">
        <v>-19680.451166664017</v>
      </c>
      <c r="K280" s="441">
        <v>-1.0587019335312995</v>
      </c>
      <c r="L280" s="440">
        <v>428849.56477252097</v>
      </c>
      <c r="M280" s="437">
        <v>-5590.6427474105149</v>
      </c>
      <c r="N280" s="441">
        <v>-1.2868612643672086</v>
      </c>
    </row>
    <row r="281" spans="1:17" x14ac:dyDescent="0.3">
      <c r="A281" s="37">
        <v>36617</v>
      </c>
      <c r="B281" s="436">
        <v>3928651.6188102565</v>
      </c>
      <c r="C281" s="437">
        <v>-19688.058688651305</v>
      </c>
      <c r="D281" s="438">
        <v>-0.49864146189982284</v>
      </c>
      <c r="E281" s="439">
        <v>9.6</v>
      </c>
      <c r="F281" s="440">
        <v>2069728.8622398695</v>
      </c>
      <c r="G281" s="437">
        <v>-6921.8850253499113</v>
      </c>
      <c r="H281" s="438">
        <v>-0.33331965109999706</v>
      </c>
      <c r="I281" s="436">
        <v>1858922.7565703869</v>
      </c>
      <c r="J281" s="437">
        <v>-12766.173663301161</v>
      </c>
      <c r="K281" s="441">
        <v>-0.68206706024100128</v>
      </c>
      <c r="L281" s="440">
        <v>434440.20751993149</v>
      </c>
      <c r="M281" s="437">
        <v>1823.6583663609927</v>
      </c>
      <c r="N281" s="441">
        <v>0.42154151752378505</v>
      </c>
    </row>
    <row r="282" spans="1:17" x14ac:dyDescent="0.3">
      <c r="A282" s="37">
        <v>36586</v>
      </c>
      <c r="B282" s="436">
        <v>3948339.6774989078</v>
      </c>
      <c r="C282" s="437">
        <v>-2610.5195046728477</v>
      </c>
      <c r="D282" s="438">
        <v>-6.6073207064282366E-2</v>
      </c>
      <c r="E282" s="439">
        <v>10.1</v>
      </c>
      <c r="F282" s="440">
        <v>2076650.7472652195</v>
      </c>
      <c r="G282" s="437">
        <v>5743.826243127929</v>
      </c>
      <c r="H282" s="438">
        <v>0.27735801087057432</v>
      </c>
      <c r="I282" s="436">
        <v>1871688.9302336881</v>
      </c>
      <c r="J282" s="437">
        <v>-8354.3457478010096</v>
      </c>
      <c r="K282" s="441">
        <v>-0.44436986395643296</v>
      </c>
      <c r="L282" s="440">
        <v>432616.54915357049</v>
      </c>
      <c r="M282" s="437">
        <v>6221.0365185774281</v>
      </c>
      <c r="N282" s="441">
        <v>1.4589826426955894</v>
      </c>
    </row>
    <row r="283" spans="1:17" x14ac:dyDescent="0.3">
      <c r="A283" s="37">
        <v>36557</v>
      </c>
      <c r="B283" s="436">
        <v>3950950.1970035806</v>
      </c>
      <c r="C283" s="437">
        <v>-29291.643926442135</v>
      </c>
      <c r="D283" s="438">
        <v>-0.7359262350650998</v>
      </c>
      <c r="E283" s="439">
        <v>10.1</v>
      </c>
      <c r="F283" s="440">
        <v>2070906.9210220915</v>
      </c>
      <c r="G283" s="437">
        <v>-16883.325048169587</v>
      </c>
      <c r="H283" s="438">
        <v>-0.80866960078715722</v>
      </c>
      <c r="I283" s="436">
        <v>1880043.2759814891</v>
      </c>
      <c r="J283" s="437">
        <v>-12408.318878272548</v>
      </c>
      <c r="K283" s="441">
        <v>-0.65567430691362305</v>
      </c>
      <c r="L283" s="440">
        <v>426395.51263499307</v>
      </c>
      <c r="M283" s="437">
        <v>-756.39283948892262</v>
      </c>
      <c r="N283" s="441">
        <v>-0.17707818455093124</v>
      </c>
    </row>
    <row r="284" spans="1:17" x14ac:dyDescent="0.3">
      <c r="A284" s="37">
        <v>36526</v>
      </c>
      <c r="B284" s="436">
        <v>3980241.8409300228</v>
      </c>
      <c r="C284" s="437">
        <v>-37350.966646000743</v>
      </c>
      <c r="D284" s="438">
        <v>-0.92968522284208532</v>
      </c>
      <c r="E284" s="439">
        <v>10.199999999999999</v>
      </c>
      <c r="F284" s="440">
        <v>2087790.2460702611</v>
      </c>
      <c r="G284" s="437">
        <v>-20073.819539518561</v>
      </c>
      <c r="H284" s="438">
        <v>-0.95232989010187663</v>
      </c>
      <c r="I284" s="436">
        <v>1892451.5948597617</v>
      </c>
      <c r="J284" s="437">
        <v>-17277.147106482182</v>
      </c>
      <c r="K284" s="441">
        <v>-0.90469115989183602</v>
      </c>
      <c r="L284" s="440">
        <v>427151.90547448199</v>
      </c>
      <c r="M284" s="437">
        <v>208.19444012199529</v>
      </c>
      <c r="N284" s="441">
        <v>4.8763908389141256E-2</v>
      </c>
    </row>
    <row r="285" spans="1:17" x14ac:dyDescent="0.3">
      <c r="A285" s="37">
        <v>36495</v>
      </c>
      <c r="B285" s="436">
        <v>4017592.8075760235</v>
      </c>
      <c r="C285" s="437">
        <v>-45475.168250238057</v>
      </c>
      <c r="D285" s="438">
        <v>-1.1192322776975021</v>
      </c>
      <c r="E285" s="439">
        <v>10.3</v>
      </c>
      <c r="F285" s="440">
        <v>2107864.0656097797</v>
      </c>
      <c r="G285" s="437">
        <v>-26132.880179338157</v>
      </c>
      <c r="H285" s="438">
        <v>-1.224597824795604</v>
      </c>
      <c r="I285" s="436">
        <v>1909728.7419662438</v>
      </c>
      <c r="J285" s="437">
        <v>-19342.2880708999</v>
      </c>
      <c r="K285" s="441">
        <v>-1.0026737102846581</v>
      </c>
      <c r="L285" s="440">
        <v>426943.71103435999</v>
      </c>
      <c r="M285" s="437">
        <v>-373.40508052543737</v>
      </c>
      <c r="N285" s="441">
        <v>-8.7383600245267576E-2</v>
      </c>
      <c r="P285" s="427">
        <f>AVERAGE(B285:B296)/1000000</f>
        <v>4.0937742436468643</v>
      </c>
      <c r="Q285" s="428">
        <f>AVERAGE(E285:E296)</f>
        <v>10.525</v>
      </c>
    </row>
    <row r="286" spans="1:17" x14ac:dyDescent="0.3">
      <c r="A286" s="37">
        <v>36465</v>
      </c>
      <c r="B286" s="436">
        <v>4063067.9758262616</v>
      </c>
      <c r="C286" s="437">
        <v>-29016.196074128151</v>
      </c>
      <c r="D286" s="438">
        <v>-0.70908111503123961</v>
      </c>
      <c r="E286" s="439">
        <v>10.4</v>
      </c>
      <c r="F286" s="440">
        <v>2133996.9457891178</v>
      </c>
      <c r="G286" s="437">
        <v>-13584.949453147594</v>
      </c>
      <c r="H286" s="438">
        <v>-0.63256956501838535</v>
      </c>
      <c r="I286" s="436">
        <v>1929071.0300371437</v>
      </c>
      <c r="J286" s="437">
        <v>-15431.24662098079</v>
      </c>
      <c r="K286" s="441">
        <v>-0.7935833660992857</v>
      </c>
      <c r="L286" s="440">
        <v>427317.11611488543</v>
      </c>
      <c r="M286" s="437">
        <v>-2160.4059585780487</v>
      </c>
      <c r="N286" s="441">
        <v>-0.5030312059517994</v>
      </c>
    </row>
    <row r="287" spans="1:17" x14ac:dyDescent="0.3">
      <c r="A287" s="37">
        <v>36434</v>
      </c>
      <c r="B287" s="436">
        <v>4092084.1719003897</v>
      </c>
      <c r="C287" s="437">
        <v>-15248.571773279924</v>
      </c>
      <c r="D287" s="438">
        <v>-0.37125240940770082</v>
      </c>
      <c r="E287" s="439">
        <v>10.5</v>
      </c>
      <c r="F287" s="440">
        <v>2147581.8952422654</v>
      </c>
      <c r="G287" s="437">
        <v>-9678.6361476676539</v>
      </c>
      <c r="H287" s="438">
        <v>-0.44865402239717717</v>
      </c>
      <c r="I287" s="436">
        <v>1944502.2766581245</v>
      </c>
      <c r="J287" s="437">
        <v>-5569.9356256120373</v>
      </c>
      <c r="K287" s="441">
        <v>-0.28562714706288062</v>
      </c>
      <c r="L287" s="440">
        <v>429477.52207346348</v>
      </c>
      <c r="M287" s="437">
        <v>-1958.0477719130577</v>
      </c>
      <c r="N287" s="441">
        <v>-0.45384477052154237</v>
      </c>
    </row>
    <row r="288" spans="1:17" x14ac:dyDescent="0.3">
      <c r="A288" s="37">
        <v>36404</v>
      </c>
      <c r="B288" s="436">
        <v>4107332.7436736696</v>
      </c>
      <c r="C288" s="437">
        <v>-330.94219587231055</v>
      </c>
      <c r="D288" s="438">
        <v>-8.0567013558281164E-3</v>
      </c>
      <c r="E288" s="439">
        <v>10.5</v>
      </c>
      <c r="F288" s="440">
        <v>2157260.5313899331</v>
      </c>
      <c r="G288" s="437">
        <v>-1502.1932545322925</v>
      </c>
      <c r="H288" s="438">
        <v>-6.9585843658649157E-2</v>
      </c>
      <c r="I288" s="436">
        <v>1950072.2122837366</v>
      </c>
      <c r="J288" s="437">
        <v>1171.2510586595163</v>
      </c>
      <c r="K288" s="441">
        <v>6.0098028681933077E-2</v>
      </c>
      <c r="L288" s="440">
        <v>431435.56984537654</v>
      </c>
      <c r="M288" s="437">
        <v>4654.20308249956</v>
      </c>
      <c r="N288" s="441">
        <v>1.0905356805526778</v>
      </c>
    </row>
    <row r="289" spans="1:17" x14ac:dyDescent="0.3">
      <c r="A289" s="37">
        <v>36373</v>
      </c>
      <c r="B289" s="421">
        <v>4107663.685869542</v>
      </c>
      <c r="C289" s="422">
        <v>9143.4436677591875</v>
      </c>
      <c r="D289" s="423">
        <v>0.22309133851800134</v>
      </c>
      <c r="E289" s="424">
        <v>10.5</v>
      </c>
      <c r="F289" s="425">
        <v>2158762.7246444654</v>
      </c>
      <c r="G289" s="422">
        <v>2819.2943391469307</v>
      </c>
      <c r="H289" s="423">
        <v>0.13076847469730088</v>
      </c>
      <c r="I289" s="421">
        <v>1948900.961225077</v>
      </c>
      <c r="J289" s="422">
        <v>6324.1493286127225</v>
      </c>
      <c r="K289" s="426">
        <v>0.32555465966046893</v>
      </c>
      <c r="L289" s="425">
        <v>426781.36676287698</v>
      </c>
      <c r="M289" s="422">
        <v>5945.0557325774571</v>
      </c>
      <c r="N289" s="426">
        <v>1.4126765150142719</v>
      </c>
    </row>
    <row r="290" spans="1:17" x14ac:dyDescent="0.3">
      <c r="A290" s="37">
        <v>36342</v>
      </c>
      <c r="B290" s="430">
        <v>4098520.2422017828</v>
      </c>
      <c r="C290" s="431">
        <v>-478.09470983035862</v>
      </c>
      <c r="D290" s="432">
        <v>-1.1663696116319448E-2</v>
      </c>
      <c r="E290" s="433">
        <v>10.5</v>
      </c>
      <c r="F290" s="434">
        <v>2155943.4303053184</v>
      </c>
      <c r="G290" s="431">
        <v>-1692.1574268569238</v>
      </c>
      <c r="H290" s="432">
        <v>-7.8426469996979359E-2</v>
      </c>
      <c r="I290" s="430">
        <v>1942576.8118964643</v>
      </c>
      <c r="J290" s="431">
        <v>1214.0627170267981</v>
      </c>
      <c r="K290" s="435">
        <v>6.253662369590382E-2</v>
      </c>
      <c r="L290" s="434">
        <v>420836.31103029952</v>
      </c>
      <c r="M290" s="431">
        <v>8613.6902052905061</v>
      </c>
      <c r="N290" s="435">
        <v>2.0895724227970183</v>
      </c>
    </row>
    <row r="291" spans="1:17" x14ac:dyDescent="0.3">
      <c r="A291" s="37">
        <v>36312</v>
      </c>
      <c r="B291" s="436">
        <v>4098998.3369116131</v>
      </c>
      <c r="C291" s="437">
        <v>-4915.7730304338038</v>
      </c>
      <c r="D291" s="438">
        <v>-0.11978255145557179</v>
      </c>
      <c r="E291" s="439">
        <v>10.5</v>
      </c>
      <c r="F291" s="440">
        <v>2157635.5877321754</v>
      </c>
      <c r="G291" s="437">
        <v>-1958.2428066139109</v>
      </c>
      <c r="H291" s="438">
        <v>-9.0676440121398014E-2</v>
      </c>
      <c r="I291" s="436">
        <v>1941362.7491794375</v>
      </c>
      <c r="J291" s="437">
        <v>-2957.5302238201257</v>
      </c>
      <c r="K291" s="441">
        <v>-0.15211126763168042</v>
      </c>
      <c r="L291" s="440">
        <v>412222.62082500901</v>
      </c>
      <c r="M291" s="437">
        <v>-2417.7679159959662</v>
      </c>
      <c r="N291" s="441">
        <v>-0.58309995399559744</v>
      </c>
    </row>
    <row r="292" spans="1:17" x14ac:dyDescent="0.3">
      <c r="A292" s="37">
        <v>36281</v>
      </c>
      <c r="B292" s="436">
        <v>4103914.1099420469</v>
      </c>
      <c r="C292" s="437">
        <v>9665.2026306493208</v>
      </c>
      <c r="D292" s="438">
        <v>0.23606778311375909</v>
      </c>
      <c r="E292" s="439">
        <v>10.5</v>
      </c>
      <c r="F292" s="440">
        <v>2159593.8305387893</v>
      </c>
      <c r="G292" s="437">
        <v>6119.4108165432699</v>
      </c>
      <c r="H292" s="438">
        <v>0.28416454639533389</v>
      </c>
      <c r="I292" s="436">
        <v>1944320.2794032576</v>
      </c>
      <c r="J292" s="437">
        <v>3545.7918141065165</v>
      </c>
      <c r="K292" s="441">
        <v>0.18269983642000229</v>
      </c>
      <c r="L292" s="440">
        <v>414640.38874100498</v>
      </c>
      <c r="M292" s="437">
        <v>-3909.6830401784973</v>
      </c>
      <c r="N292" s="441">
        <v>-0.93410162935594154</v>
      </c>
    </row>
    <row r="293" spans="1:17" x14ac:dyDescent="0.3">
      <c r="A293" s="37">
        <v>36251</v>
      </c>
      <c r="B293" s="436">
        <v>4094248.9073113976</v>
      </c>
      <c r="C293" s="437">
        <v>1943.8471098681912</v>
      </c>
      <c r="D293" s="438">
        <v>4.7500053912707688E-2</v>
      </c>
      <c r="E293" s="439">
        <v>10.6</v>
      </c>
      <c r="F293" s="440">
        <v>2153474.419722246</v>
      </c>
      <c r="G293" s="437">
        <v>-1524.0963971689343</v>
      </c>
      <c r="H293" s="438">
        <v>-7.0723779425771058E-2</v>
      </c>
      <c r="I293" s="436">
        <v>1940774.4875891511</v>
      </c>
      <c r="J293" s="437">
        <v>3467.9435070366599</v>
      </c>
      <c r="K293" s="441">
        <v>0.17900850630119319</v>
      </c>
      <c r="L293" s="440">
        <v>418550.07178118348</v>
      </c>
      <c r="M293" s="437">
        <v>-11717.766980984015</v>
      </c>
      <c r="N293" s="441">
        <v>-2.7233657562449292</v>
      </c>
    </row>
    <row r="294" spans="1:17" x14ac:dyDescent="0.3">
      <c r="A294" s="37">
        <v>36220</v>
      </c>
      <c r="B294" s="436">
        <v>4092305.0602015294</v>
      </c>
      <c r="C294" s="437">
        <v>-27131.465371903032</v>
      </c>
      <c r="D294" s="438">
        <v>-0.6586207896024393</v>
      </c>
      <c r="E294" s="439">
        <v>10.6</v>
      </c>
      <c r="F294" s="440">
        <v>2154998.5161194149</v>
      </c>
      <c r="G294" s="437">
        <v>-26890.480719038751</v>
      </c>
      <c r="H294" s="438">
        <v>-1.2324403651149496</v>
      </c>
      <c r="I294" s="436">
        <v>1937306.5440821145</v>
      </c>
      <c r="J294" s="437">
        <v>-240.98465286428109</v>
      </c>
      <c r="K294" s="441">
        <v>-1.2437612460615071E-2</v>
      </c>
      <c r="L294" s="440">
        <v>430267.83876216749</v>
      </c>
      <c r="M294" s="437">
        <v>-12576.503575301031</v>
      </c>
      <c r="N294" s="441">
        <v>-2.8399377327298301</v>
      </c>
    </row>
    <row r="295" spans="1:17" x14ac:dyDescent="0.3">
      <c r="A295" s="37">
        <v>36192</v>
      </c>
      <c r="B295" s="436">
        <v>4119436.5255734324</v>
      </c>
      <c r="C295" s="437">
        <v>-10689.831201239489</v>
      </c>
      <c r="D295" s="438">
        <v>-0.25882576652176492</v>
      </c>
      <c r="E295" s="439">
        <v>10.7</v>
      </c>
      <c r="F295" s="440">
        <v>2181888.9968384537</v>
      </c>
      <c r="G295" s="437">
        <v>-8694.9676032955758</v>
      </c>
      <c r="H295" s="438">
        <v>-0.39692464404172745</v>
      </c>
      <c r="I295" s="436">
        <v>1937547.5287349788</v>
      </c>
      <c r="J295" s="437">
        <v>-1994.8635979439132</v>
      </c>
      <c r="K295" s="441">
        <v>-0.10285228133345665</v>
      </c>
      <c r="L295" s="440">
        <v>442844.34233746852</v>
      </c>
      <c r="M295" s="437">
        <v>-7037.1626647624653</v>
      </c>
      <c r="N295" s="441">
        <v>-1.5642258209142355</v>
      </c>
    </row>
    <row r="296" spans="1:17" x14ac:dyDescent="0.3">
      <c r="A296" s="37">
        <v>36161</v>
      </c>
      <c r="B296" s="436">
        <v>4130126.3567746719</v>
      </c>
      <c r="C296" s="437">
        <v>-33112.482239607722</v>
      </c>
      <c r="D296" s="438">
        <v>-0.79535389440802984</v>
      </c>
      <c r="E296" s="439">
        <v>10.7</v>
      </c>
      <c r="F296" s="440">
        <v>2190583.9644417493</v>
      </c>
      <c r="G296" s="437">
        <v>-33022.296383098699</v>
      </c>
      <c r="H296" s="438">
        <v>-1.4850784046114829</v>
      </c>
      <c r="I296" s="436">
        <v>1939542.3923329227</v>
      </c>
      <c r="J296" s="437">
        <v>-90.185856509022415</v>
      </c>
      <c r="K296" s="441">
        <v>-4.6496360972245196E-3</v>
      </c>
      <c r="L296" s="440">
        <v>449881.50500223099</v>
      </c>
      <c r="M296" s="437">
        <v>-14139.309434000577</v>
      </c>
      <c r="N296" s="441">
        <v>-3.0471282740148897</v>
      </c>
    </row>
    <row r="297" spans="1:17" x14ac:dyDescent="0.3">
      <c r="A297" s="37">
        <v>36130</v>
      </c>
      <c r="B297" s="436">
        <v>4163238.8390142797</v>
      </c>
      <c r="C297" s="437">
        <v>49410.966831574682</v>
      </c>
      <c r="D297" s="438">
        <v>1.2010946584733582</v>
      </c>
      <c r="E297" s="439">
        <v>10.8</v>
      </c>
      <c r="F297" s="440">
        <v>2223606.260824848</v>
      </c>
      <c r="G297" s="437">
        <v>36441.968287571333</v>
      </c>
      <c r="H297" s="438">
        <v>1.6661742518343643</v>
      </c>
      <c r="I297" s="436">
        <v>1939632.5781894317</v>
      </c>
      <c r="J297" s="437">
        <v>12968.998544003349</v>
      </c>
      <c r="K297" s="441">
        <v>0.67313249085188431</v>
      </c>
      <c r="L297" s="440">
        <v>464020.81443623157</v>
      </c>
      <c r="M297" s="437">
        <v>4402.0736567960703</v>
      </c>
      <c r="N297" s="441">
        <v>0.95776635420281153</v>
      </c>
      <c r="P297" s="427">
        <f>AVERAGE(B297:B308)/1000000</f>
        <v>4.2642085762237674</v>
      </c>
      <c r="Q297" s="428">
        <f>AVERAGE(E297:E308)</f>
        <v>11.058333333333332</v>
      </c>
    </row>
    <row r="298" spans="1:17" x14ac:dyDescent="0.3">
      <c r="A298" s="37">
        <v>36100</v>
      </c>
      <c r="B298" s="436">
        <v>4113827.872182705</v>
      </c>
      <c r="C298" s="437">
        <v>10388.063325874507</v>
      </c>
      <c r="D298" s="438">
        <v>0.25315500676902825</v>
      </c>
      <c r="E298" s="439">
        <v>10.6</v>
      </c>
      <c r="F298" s="440">
        <v>2187164.2925372766</v>
      </c>
      <c r="G298" s="437">
        <v>6715.4967849766836</v>
      </c>
      <c r="H298" s="438">
        <v>0.30798690609286689</v>
      </c>
      <c r="I298" s="436">
        <v>1926663.5796454283</v>
      </c>
      <c r="J298" s="437">
        <v>3672.5665408978239</v>
      </c>
      <c r="K298" s="441">
        <v>0.1909819919006657</v>
      </c>
      <c r="L298" s="440">
        <v>459618.74077943549</v>
      </c>
      <c r="M298" s="437">
        <v>3599.533266718965</v>
      </c>
      <c r="N298" s="441">
        <v>0.78933808212861056</v>
      </c>
    </row>
    <row r="299" spans="1:17" x14ac:dyDescent="0.3">
      <c r="A299" s="37">
        <v>36069</v>
      </c>
      <c r="B299" s="436">
        <v>4103439.8088568305</v>
      </c>
      <c r="C299" s="437">
        <v>-30960.772220204119</v>
      </c>
      <c r="D299" s="438">
        <v>-0.74885758196509022</v>
      </c>
      <c r="E299" s="439">
        <v>10.6</v>
      </c>
      <c r="F299" s="440">
        <v>2180448.7957522999</v>
      </c>
      <c r="G299" s="437">
        <v>-14624.702931976877</v>
      </c>
      <c r="H299" s="438">
        <v>-0.66625117294445479</v>
      </c>
      <c r="I299" s="436">
        <v>1922991.0131045305</v>
      </c>
      <c r="J299" s="437">
        <v>-16336.069288227474</v>
      </c>
      <c r="K299" s="441">
        <v>-0.84235761138713627</v>
      </c>
      <c r="L299" s="440">
        <v>456019.20751271653</v>
      </c>
      <c r="M299" s="437">
        <v>-4846.4346703449264</v>
      </c>
      <c r="N299" s="441">
        <v>-1.0515938327248668</v>
      </c>
    </row>
    <row r="300" spans="1:17" x14ac:dyDescent="0.3">
      <c r="A300" s="37">
        <v>36039</v>
      </c>
      <c r="B300" s="436">
        <v>4134400.5810770346</v>
      </c>
      <c r="C300" s="437">
        <v>-41038.806409505196</v>
      </c>
      <c r="D300" s="438">
        <v>-0.9828619841182521</v>
      </c>
      <c r="E300" s="439">
        <v>10.7</v>
      </c>
      <c r="F300" s="440">
        <v>2195073.4986842768</v>
      </c>
      <c r="G300" s="437">
        <v>-17420.840833453927</v>
      </c>
      <c r="H300" s="438">
        <v>-0.78738465099310684</v>
      </c>
      <c r="I300" s="436">
        <v>1939327.082392758</v>
      </c>
      <c r="J300" s="437">
        <v>-23617.965576051036</v>
      </c>
      <c r="K300" s="441">
        <v>-1.203190359327182</v>
      </c>
      <c r="L300" s="440">
        <v>460865.64218306146</v>
      </c>
      <c r="M300" s="437">
        <v>-2453.7221442080336</v>
      </c>
      <c r="N300" s="441">
        <v>-0.52959628565725703</v>
      </c>
    </row>
    <row r="301" spans="1:17" x14ac:dyDescent="0.3">
      <c r="A301" s="37">
        <v>36008</v>
      </c>
      <c r="B301" s="421">
        <v>4175439.3874865398</v>
      </c>
      <c r="C301" s="422">
        <v>-26279.974268794991</v>
      </c>
      <c r="D301" s="423">
        <v>-0.62545762832232843</v>
      </c>
      <c r="E301" s="424">
        <v>10.8</v>
      </c>
      <c r="F301" s="425">
        <v>2212494.3395177308</v>
      </c>
      <c r="G301" s="422">
        <v>-18792.164372072089</v>
      </c>
      <c r="H301" s="423">
        <v>-0.8422120753794593</v>
      </c>
      <c r="I301" s="421">
        <v>1962945.047968809</v>
      </c>
      <c r="J301" s="422">
        <v>-7487.8098967229016</v>
      </c>
      <c r="K301" s="426">
        <v>-0.38000837566391676</v>
      </c>
      <c r="L301" s="425">
        <v>463319.36432726949</v>
      </c>
      <c r="M301" s="422">
        <v>-835.79670077201445</v>
      </c>
      <c r="N301" s="426">
        <v>-0.1800683846584484</v>
      </c>
    </row>
    <row r="302" spans="1:17" x14ac:dyDescent="0.3">
      <c r="A302" s="37">
        <v>35977</v>
      </c>
      <c r="B302" s="430">
        <v>4201719.3617553348</v>
      </c>
      <c r="C302" s="431">
        <v>-40897.584262334742</v>
      </c>
      <c r="D302" s="432">
        <v>-0.9639706997522659</v>
      </c>
      <c r="E302" s="433">
        <v>10.9</v>
      </c>
      <c r="F302" s="434">
        <v>2231286.5038898028</v>
      </c>
      <c r="G302" s="431">
        <v>-26116.451874002814</v>
      </c>
      <c r="H302" s="432">
        <v>-1.1569246778613418</v>
      </c>
      <c r="I302" s="430">
        <v>1970432.8578655319</v>
      </c>
      <c r="J302" s="431">
        <v>-14781.13238833216</v>
      </c>
      <c r="K302" s="435">
        <v>-0.74456116372834891</v>
      </c>
      <c r="L302" s="434">
        <v>464155.1610280415</v>
      </c>
      <c r="M302" s="431">
        <v>1559.3962158915238</v>
      </c>
      <c r="N302" s="435">
        <v>0.33709695040653054</v>
      </c>
    </row>
    <row r="303" spans="1:17" x14ac:dyDescent="0.3">
      <c r="A303" s="37">
        <v>35947</v>
      </c>
      <c r="B303" s="436">
        <v>4242616.9460176695</v>
      </c>
      <c r="C303" s="437">
        <v>-74555.881099546328</v>
      </c>
      <c r="D303" s="438">
        <v>-1.7269607700493863</v>
      </c>
      <c r="E303" s="439">
        <v>11</v>
      </c>
      <c r="F303" s="440">
        <v>2257402.9557638057</v>
      </c>
      <c r="G303" s="437">
        <v>-38595.18778778892</v>
      </c>
      <c r="H303" s="438">
        <v>-1.6809764370317586</v>
      </c>
      <c r="I303" s="436">
        <v>1985213.9902538641</v>
      </c>
      <c r="J303" s="437">
        <v>-35960.693311756942</v>
      </c>
      <c r="K303" s="441">
        <v>-1.7791976915284482</v>
      </c>
      <c r="L303" s="440">
        <v>462595.76481214998</v>
      </c>
      <c r="M303" s="437">
        <v>-9709.4301149650128</v>
      </c>
      <c r="N303" s="441">
        <v>-2.0557534025140987</v>
      </c>
    </row>
    <row r="304" spans="1:17" x14ac:dyDescent="0.3">
      <c r="A304" s="37">
        <v>35916</v>
      </c>
      <c r="B304" s="436">
        <v>4317172.8271172158</v>
      </c>
      <c r="C304" s="437">
        <v>-59269.704196329229</v>
      </c>
      <c r="D304" s="438">
        <v>-1.3542895576087919</v>
      </c>
      <c r="E304" s="439">
        <v>11.2</v>
      </c>
      <c r="F304" s="440">
        <v>2295998.1435515946</v>
      </c>
      <c r="G304" s="437">
        <v>-27844.984484074637</v>
      </c>
      <c r="H304" s="438">
        <v>-1.198229955720455</v>
      </c>
      <c r="I304" s="436">
        <v>2021174.683565621</v>
      </c>
      <c r="J304" s="437">
        <v>-31424.719712254591</v>
      </c>
      <c r="K304" s="441">
        <v>-1.5309718819011269</v>
      </c>
      <c r="L304" s="440">
        <v>472305.19492711499</v>
      </c>
      <c r="M304" s="437">
        <v>-8547.9156336894957</v>
      </c>
      <c r="N304" s="441">
        <v>-1.7776563041716251</v>
      </c>
    </row>
    <row r="305" spans="1:14" x14ac:dyDescent="0.3">
      <c r="A305" s="37">
        <v>35886</v>
      </c>
      <c r="B305" s="436">
        <v>4376442.5313135451</v>
      </c>
      <c r="C305" s="437">
        <v>-46316.621146575548</v>
      </c>
      <c r="D305" s="438">
        <v>-1.0472336283745485</v>
      </c>
      <c r="E305" s="439">
        <v>11.3</v>
      </c>
      <c r="F305" s="440">
        <v>2323843.1280356692</v>
      </c>
      <c r="G305" s="437">
        <v>-21526.882832798176</v>
      </c>
      <c r="H305" s="438">
        <v>-0.9178459148468</v>
      </c>
      <c r="I305" s="436">
        <v>2052599.4032778756</v>
      </c>
      <c r="J305" s="437">
        <v>-24789.738313776907</v>
      </c>
      <c r="K305" s="441">
        <v>-1.1933122118267896</v>
      </c>
      <c r="L305" s="440">
        <v>480853.11056080449</v>
      </c>
      <c r="M305" s="437">
        <v>-3266.4095363150118</v>
      </c>
      <c r="N305" s="441">
        <v>-0.67471138855539958</v>
      </c>
    </row>
    <row r="306" spans="1:14" x14ac:dyDescent="0.3">
      <c r="A306" s="37">
        <v>35855</v>
      </c>
      <c r="B306" s="436">
        <v>4422759.1524601206</v>
      </c>
      <c r="C306" s="437">
        <v>-22435.275800239295</v>
      </c>
      <c r="D306" s="438">
        <v>-0.50470853777748947</v>
      </c>
      <c r="E306" s="439">
        <v>11.5</v>
      </c>
      <c r="F306" s="440">
        <v>2345370.0108684674</v>
      </c>
      <c r="G306" s="437">
        <v>-7466.9122343892232</v>
      </c>
      <c r="H306" s="438">
        <v>-0.31735783135118706</v>
      </c>
      <c r="I306" s="436">
        <v>2077389.1415916525</v>
      </c>
      <c r="J306" s="437">
        <v>-14968.363565851236</v>
      </c>
      <c r="K306" s="441">
        <v>-0.71538269769651441</v>
      </c>
      <c r="L306" s="440">
        <v>484119.5200971195</v>
      </c>
      <c r="M306" s="437">
        <v>350.03673341847025</v>
      </c>
      <c r="N306" s="441">
        <v>7.2356100468476708E-2</v>
      </c>
    </row>
    <row r="307" spans="1:14" x14ac:dyDescent="0.3">
      <c r="A307" s="37">
        <v>35827</v>
      </c>
      <c r="B307" s="436">
        <v>4445194.4282603599</v>
      </c>
      <c r="C307" s="437">
        <v>-29056.750883216038</v>
      </c>
      <c r="D307" s="438">
        <v>-0.64942153937763147</v>
      </c>
      <c r="E307" s="439">
        <v>11.6</v>
      </c>
      <c r="F307" s="440">
        <v>2352836.9231028566</v>
      </c>
      <c r="G307" s="437">
        <v>-18263.97770731058</v>
      </c>
      <c r="H307" s="438">
        <v>-0.77027416678345795</v>
      </c>
      <c r="I307" s="436">
        <v>2092357.5051575038</v>
      </c>
      <c r="J307" s="437">
        <v>-10792.773175904993</v>
      </c>
      <c r="K307" s="441">
        <v>-0.51317175415812266</v>
      </c>
      <c r="L307" s="440">
        <v>483769.48336370103</v>
      </c>
      <c r="M307" s="437">
        <v>-5317.4063042065245</v>
      </c>
      <c r="N307" s="441">
        <v>-1.08721096732261</v>
      </c>
    </row>
    <row r="308" spans="1:14" x14ac:dyDescent="0.3">
      <c r="A308" s="37">
        <v>35796</v>
      </c>
      <c r="B308" s="436">
        <v>4474251.179143576</v>
      </c>
      <c r="C308" s="437">
        <v>-16343.034155674279</v>
      </c>
      <c r="D308" s="438">
        <v>-0.36393923341532597</v>
      </c>
      <c r="E308" s="439">
        <v>11.7</v>
      </c>
      <c r="F308" s="440">
        <v>2371100.9008101672</v>
      </c>
      <c r="G308" s="437">
        <v>-6501.9476716141216</v>
      </c>
      <c r="H308" s="438">
        <v>-0.27346651589713317</v>
      </c>
      <c r="I308" s="436">
        <v>2103150.2783334088</v>
      </c>
      <c r="J308" s="437">
        <v>-9841.0864840601571</v>
      </c>
      <c r="K308" s="441">
        <v>-0.46574191678773286</v>
      </c>
      <c r="L308" s="440">
        <v>489086.88966790756</v>
      </c>
      <c r="M308" s="437">
        <v>-9713.5089982584468</v>
      </c>
      <c r="N308" s="441">
        <v>-1.947373944414075</v>
      </c>
    </row>
    <row r="309" spans="1:14" x14ac:dyDescent="0.3">
      <c r="A309" s="442"/>
      <c r="B309" s="436">
        <v>4490594.2132992502</v>
      </c>
      <c r="C309" s="437"/>
      <c r="D309" s="438"/>
      <c r="E309" s="439">
        <v>11.7</v>
      </c>
      <c r="F309" s="440">
        <v>2377602.8484817813</v>
      </c>
      <c r="G309" s="437"/>
      <c r="H309" s="438"/>
      <c r="I309" s="436">
        <v>2112991.3648174689</v>
      </c>
      <c r="J309" s="437"/>
      <c r="K309" s="441"/>
      <c r="L309" s="440">
        <v>498800.398666166</v>
      </c>
      <c r="M309" s="437"/>
      <c r="N309" s="441"/>
    </row>
  </sheetData>
  <sortState xmlns:xlrd2="http://schemas.microsoft.com/office/spreadsheetml/2017/richdata2" ref="A33:O309">
    <sortCondition descending="1" ref="O33:O309"/>
  </sortState>
  <mergeCells count="15">
    <mergeCell ref="P5:R5"/>
    <mergeCell ref="R1:T1"/>
    <mergeCell ref="A4:A8"/>
    <mergeCell ref="B4:N4"/>
    <mergeCell ref="F5:H5"/>
    <mergeCell ref="I5:K5"/>
    <mergeCell ref="L5:N5"/>
    <mergeCell ref="B6:B7"/>
    <mergeCell ref="C6:D6"/>
    <mergeCell ref="F6:F7"/>
    <mergeCell ref="G6:H6"/>
    <mergeCell ref="I6:I7"/>
    <mergeCell ref="J6:K6"/>
    <mergeCell ref="L6:L7"/>
    <mergeCell ref="M6:N6"/>
  </mergeCells>
  <conditionalFormatting sqref="B57:N309">
    <cfRule type="expression" dxfId="8" priority="33">
      <formula>ISNA(B57)</formula>
    </cfRule>
  </conditionalFormatting>
  <conditionalFormatting sqref="B45:N56">
    <cfRule type="expression" dxfId="7" priority="28">
      <formula>ISNA(B45)</formula>
    </cfRule>
  </conditionalFormatting>
  <conditionalFormatting sqref="B21:N22">
    <cfRule type="expression" dxfId="6" priority="22">
      <formula>ISNA(B21)</formula>
    </cfRule>
  </conditionalFormatting>
  <conditionalFormatting sqref="B23:N44">
    <cfRule type="expression" dxfId="5" priority="4">
      <formula>ISNA(B23)</formula>
    </cfRule>
  </conditionalFormatting>
  <conditionalFormatting sqref="B9:N14 B16:N20">
    <cfRule type="expression" dxfId="4" priority="3">
      <formula>ISNA(B9)</formula>
    </cfRule>
  </conditionalFormatting>
  <conditionalFormatting sqref="B15:N15">
    <cfRule type="expression" dxfId="0" priority="1">
      <formula>ISNA(B15)</formula>
    </cfRule>
  </conditionalFormatting>
  <hyperlinks>
    <hyperlink ref="A2" r:id="rId1" display="Quelle" xr:uid="{685CAF26-10E2-4D09-9D8A-57E1C6C5A626}"/>
    <hyperlink ref="R1:S1" location="Übersicht!A1" display="zurück zur Überischt" xr:uid="{5CEBAE53-84B3-4CCC-A852-A2010E92EF49}"/>
  </hyperlinks>
  <pageMargins left="0.7" right="0.7" top="0.78740157499999996" bottom="0.78740157499999996" header="0.3" footer="0.3"/>
  <ignoredErrors>
    <ignoredError sqref="P34:Q44 Q33 P46:Q56 Q45 P58:Q68 Q57 P70:Q80 Q69 P82:Q92 Q81 P94:Q104 Q93 P106:Q116 Q105 P118:Q128 Q117 P130:Q140 Q129 P142:Q152 Q141 P154:Q164 Q153 P166:Q176 Q165 P178:Q188 Q177 P190:Q200 Q189 P202:Q212 Q201 P214:Q224 Q213 P226:Q236 Q225 P238:Q248 Q237 P250:Q260 Q249 P262:Q272 Q261 P274:Q284 Q273 P286:Q296 Q285 Q297"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2"/>
  <dimension ref="A1:N78"/>
  <sheetViews>
    <sheetView zoomScale="85" zoomScaleNormal="85" workbookViewId="0">
      <pane xSplit="1" ySplit="5" topLeftCell="B6" activePane="bottomRight" state="frozen"/>
      <selection pane="topRight" activeCell="H12" sqref="H12"/>
      <selection pane="bottomLeft" activeCell="H12" sqref="H12"/>
      <selection pane="bottomRight" activeCell="J40" sqref="J40"/>
    </sheetView>
  </sheetViews>
  <sheetFormatPr baseColWidth="10" defaultColWidth="0" defaultRowHeight="13.8" x14ac:dyDescent="0.3"/>
  <cols>
    <col min="1" max="1" width="11.44140625" style="30" customWidth="1"/>
    <col min="2" max="2" width="8.88671875" style="30" bestFit="1" customWidth="1"/>
    <col min="3" max="3" width="12.33203125" style="30" customWidth="1"/>
    <col min="4" max="4" width="18.88671875" style="30" customWidth="1"/>
    <col min="5" max="14" width="11.44140625" style="30" customWidth="1"/>
    <col min="15" max="16384" width="0" style="30" hidden="1"/>
  </cols>
  <sheetData>
    <row r="1" spans="1:14" ht="25.8" x14ac:dyDescent="0.5">
      <c r="A1" s="28" t="s">
        <v>731</v>
      </c>
      <c r="L1" s="552" t="s">
        <v>268</v>
      </c>
      <c r="M1" s="552"/>
      <c r="N1" s="552"/>
    </row>
    <row r="2" spans="1:14" x14ac:dyDescent="0.3">
      <c r="A2" s="32" t="s">
        <v>269</v>
      </c>
    </row>
    <row r="3" spans="1:14" ht="18" x14ac:dyDescent="0.35">
      <c r="A3" s="32"/>
      <c r="J3" s="31"/>
      <c r="K3" s="31"/>
      <c r="L3" s="31"/>
      <c r="M3" s="31"/>
    </row>
    <row r="4" spans="1:14" ht="18" x14ac:dyDescent="0.35">
      <c r="A4" s="208"/>
      <c r="B4" s="578" t="s">
        <v>732</v>
      </c>
      <c r="C4" s="578"/>
      <c r="D4" s="134" t="s">
        <v>733</v>
      </c>
      <c r="E4" s="133"/>
      <c r="F4" s="133"/>
      <c r="J4" s="31"/>
      <c r="K4" s="31"/>
      <c r="L4" s="31"/>
      <c r="M4" s="31"/>
    </row>
    <row r="5" spans="1:14" ht="18" x14ac:dyDescent="0.35">
      <c r="A5" s="208"/>
      <c r="B5" s="134" t="s">
        <v>734</v>
      </c>
      <c r="C5" s="134" t="s">
        <v>730</v>
      </c>
      <c r="D5" s="134" t="s">
        <v>729</v>
      </c>
      <c r="J5" s="31"/>
      <c r="K5" s="31"/>
      <c r="L5" s="31"/>
      <c r="M5" s="31"/>
    </row>
    <row r="6" spans="1:14" ht="14.25" customHeight="1" x14ac:dyDescent="0.3">
      <c r="A6" s="41">
        <v>1950</v>
      </c>
      <c r="B6" s="209">
        <v>1868504</v>
      </c>
      <c r="C6" s="47">
        <f t="shared" ref="C6:C37" si="0">B6/1000000</f>
        <v>1.8685039999999999</v>
      </c>
      <c r="D6" s="45">
        <v>11</v>
      </c>
    </row>
    <row r="7" spans="1:14" ht="14.25" customHeight="1" x14ac:dyDescent="0.3">
      <c r="A7" s="41">
        <v>1951</v>
      </c>
      <c r="B7" s="209">
        <v>1713887</v>
      </c>
      <c r="C7" s="47">
        <f t="shared" si="0"/>
        <v>1.7138869999999999</v>
      </c>
      <c r="D7" s="45">
        <v>10.4</v>
      </c>
    </row>
    <row r="8" spans="1:14" ht="14.25" customHeight="1" x14ac:dyDescent="0.3">
      <c r="A8" s="41">
        <v>1952</v>
      </c>
      <c r="B8" s="209">
        <v>1651915</v>
      </c>
      <c r="C8" s="47">
        <f t="shared" si="0"/>
        <v>1.651915</v>
      </c>
      <c r="D8" s="45">
        <v>9.5</v>
      </c>
    </row>
    <row r="9" spans="1:14" ht="14.25" customHeight="1" x14ac:dyDescent="0.3">
      <c r="A9" s="41">
        <v>1953</v>
      </c>
      <c r="B9" s="209">
        <v>1491000</v>
      </c>
      <c r="C9" s="47">
        <f t="shared" si="0"/>
        <v>1.4910000000000001</v>
      </c>
      <c r="D9" s="45">
        <v>8.4</v>
      </c>
    </row>
    <row r="10" spans="1:14" ht="14.25" customHeight="1" x14ac:dyDescent="0.3">
      <c r="A10" s="41">
        <v>1954</v>
      </c>
      <c r="B10" s="209">
        <v>1410717</v>
      </c>
      <c r="C10" s="47">
        <f t="shared" si="0"/>
        <v>1.410717</v>
      </c>
      <c r="D10" s="45">
        <v>7.6</v>
      </c>
    </row>
    <row r="11" spans="1:14" ht="14.25" customHeight="1" x14ac:dyDescent="0.3">
      <c r="A11" s="41">
        <v>1955</v>
      </c>
      <c r="B11" s="209">
        <v>1073576</v>
      </c>
      <c r="C11" s="47">
        <f t="shared" si="0"/>
        <v>1.0735760000000001</v>
      </c>
      <c r="D11" s="45">
        <v>5.6</v>
      </c>
    </row>
    <row r="12" spans="1:14" ht="14.25" customHeight="1" x14ac:dyDescent="0.3">
      <c r="A12" s="41">
        <v>1956</v>
      </c>
      <c r="B12" s="209">
        <v>876287</v>
      </c>
      <c r="C12" s="47">
        <f t="shared" si="0"/>
        <v>0.87628700000000004</v>
      </c>
      <c r="D12" s="45">
        <v>4.4000000000000004</v>
      </c>
    </row>
    <row r="13" spans="1:14" ht="14.25" customHeight="1" x14ac:dyDescent="0.3">
      <c r="A13" s="41">
        <v>1957</v>
      </c>
      <c r="B13" s="209">
        <v>753711</v>
      </c>
      <c r="C13" s="47">
        <f t="shared" si="0"/>
        <v>0.75371100000000002</v>
      </c>
      <c r="D13" s="45">
        <v>3.7</v>
      </c>
    </row>
    <row r="14" spans="1:14" ht="14.25" customHeight="1" x14ac:dyDescent="0.3">
      <c r="A14" s="41">
        <v>1958</v>
      </c>
      <c r="B14" s="209">
        <v>769077</v>
      </c>
      <c r="C14" s="47">
        <f t="shared" si="0"/>
        <v>0.76907700000000001</v>
      </c>
      <c r="D14" s="45">
        <v>3.7</v>
      </c>
    </row>
    <row r="15" spans="1:14" ht="14.25" customHeight="1" x14ac:dyDescent="0.3">
      <c r="A15" s="41">
        <v>1959</v>
      </c>
      <c r="B15" s="209">
        <v>539942</v>
      </c>
      <c r="C15" s="47">
        <f t="shared" si="0"/>
        <v>0.53994200000000003</v>
      </c>
      <c r="D15" s="45">
        <v>2.6</v>
      </c>
    </row>
    <row r="16" spans="1:14" ht="14.25" customHeight="1" x14ac:dyDescent="0.3">
      <c r="A16" s="41">
        <v>1960</v>
      </c>
      <c r="B16" s="209">
        <v>270678</v>
      </c>
      <c r="C16" s="47">
        <f t="shared" si="0"/>
        <v>0.27067799999999997</v>
      </c>
      <c r="D16" s="45">
        <v>1.3</v>
      </c>
    </row>
    <row r="17" spans="1:4" ht="14.25" customHeight="1" x14ac:dyDescent="0.3">
      <c r="A17" s="41">
        <v>1961</v>
      </c>
      <c r="B17" s="209">
        <v>180855</v>
      </c>
      <c r="C17" s="47">
        <f t="shared" si="0"/>
        <v>0.18085499999999999</v>
      </c>
      <c r="D17" s="45">
        <v>0.8</v>
      </c>
    </row>
    <row r="18" spans="1:4" ht="14.25" customHeight="1" x14ac:dyDescent="0.3">
      <c r="A18" s="41">
        <v>1962</v>
      </c>
      <c r="B18" s="209">
        <v>154523</v>
      </c>
      <c r="C18" s="47">
        <f t="shared" si="0"/>
        <v>0.15452299999999999</v>
      </c>
      <c r="D18" s="45">
        <v>0.7</v>
      </c>
    </row>
    <row r="19" spans="1:4" ht="14.25" customHeight="1" x14ac:dyDescent="0.3">
      <c r="A19" s="41">
        <v>1963</v>
      </c>
      <c r="B19" s="209">
        <v>185646</v>
      </c>
      <c r="C19" s="47">
        <f t="shared" si="0"/>
        <v>0.18564600000000001</v>
      </c>
      <c r="D19" s="45">
        <v>0.8</v>
      </c>
    </row>
    <row r="20" spans="1:4" ht="14.25" customHeight="1" x14ac:dyDescent="0.3">
      <c r="A20" s="41">
        <v>1964</v>
      </c>
      <c r="B20" s="209">
        <v>169070</v>
      </c>
      <c r="C20" s="47">
        <f t="shared" si="0"/>
        <v>0.16907</v>
      </c>
      <c r="D20" s="45">
        <v>0.8</v>
      </c>
    </row>
    <row r="21" spans="1:4" ht="14.25" customHeight="1" x14ac:dyDescent="0.3">
      <c r="A21" s="41">
        <v>1965</v>
      </c>
      <c r="B21" s="209">
        <v>147352</v>
      </c>
      <c r="C21" s="47">
        <f t="shared" si="0"/>
        <v>0.14735200000000001</v>
      </c>
      <c r="D21" s="45">
        <v>0.7</v>
      </c>
    </row>
    <row r="22" spans="1:4" ht="14.25" customHeight="1" x14ac:dyDescent="0.3">
      <c r="A22" s="41">
        <v>1966</v>
      </c>
      <c r="B22" s="209">
        <v>161059</v>
      </c>
      <c r="C22" s="47">
        <f t="shared" si="0"/>
        <v>0.16105900000000001</v>
      </c>
      <c r="D22" s="45">
        <v>0.7</v>
      </c>
    </row>
    <row r="23" spans="1:4" ht="14.25" customHeight="1" x14ac:dyDescent="0.3">
      <c r="A23" s="41">
        <v>1967</v>
      </c>
      <c r="B23" s="209">
        <v>459489</v>
      </c>
      <c r="C23" s="47">
        <f t="shared" si="0"/>
        <v>0.45948899999999998</v>
      </c>
      <c r="D23" s="45">
        <v>2.1</v>
      </c>
    </row>
    <row r="24" spans="1:4" ht="14.25" customHeight="1" x14ac:dyDescent="0.3">
      <c r="A24" s="41">
        <v>1968</v>
      </c>
      <c r="B24" s="209">
        <v>323480</v>
      </c>
      <c r="C24" s="47">
        <f t="shared" si="0"/>
        <v>0.32347999999999999</v>
      </c>
      <c r="D24" s="45">
        <v>1.5</v>
      </c>
    </row>
    <row r="25" spans="1:4" ht="14.25" customHeight="1" x14ac:dyDescent="0.3">
      <c r="A25" s="41">
        <v>1969</v>
      </c>
      <c r="B25" s="209">
        <v>178579</v>
      </c>
      <c r="C25" s="47">
        <f t="shared" si="0"/>
        <v>0.17857899999999999</v>
      </c>
      <c r="D25" s="45">
        <v>0.9</v>
      </c>
    </row>
    <row r="26" spans="1:4" ht="14.25" customHeight="1" x14ac:dyDescent="0.3">
      <c r="A26" s="41">
        <v>1970</v>
      </c>
      <c r="B26" s="209">
        <v>148846</v>
      </c>
      <c r="C26" s="47">
        <f t="shared" si="0"/>
        <v>0.14884600000000001</v>
      </c>
      <c r="D26" s="45">
        <v>0.7</v>
      </c>
    </row>
    <row r="27" spans="1:4" ht="14.25" customHeight="1" x14ac:dyDescent="0.3">
      <c r="A27" s="41">
        <v>1971</v>
      </c>
      <c r="B27" s="209">
        <v>185072</v>
      </c>
      <c r="C27" s="47">
        <f t="shared" si="0"/>
        <v>0.18507199999999999</v>
      </c>
      <c r="D27" s="45">
        <v>0.8</v>
      </c>
    </row>
    <row r="28" spans="1:4" ht="14.25" customHeight="1" x14ac:dyDescent="0.3">
      <c r="A28" s="41">
        <v>1972</v>
      </c>
      <c r="B28" s="209">
        <v>246433</v>
      </c>
      <c r="C28" s="47">
        <f t="shared" si="0"/>
        <v>0.24643300000000001</v>
      </c>
      <c r="D28" s="45">
        <v>1.1000000000000001</v>
      </c>
    </row>
    <row r="29" spans="1:4" ht="14.25" customHeight="1" x14ac:dyDescent="0.3">
      <c r="A29" s="41">
        <v>1973</v>
      </c>
      <c r="B29" s="209">
        <v>273498</v>
      </c>
      <c r="C29" s="47">
        <f t="shared" si="0"/>
        <v>0.27349800000000002</v>
      </c>
      <c r="D29" s="45">
        <v>1.2</v>
      </c>
    </row>
    <row r="30" spans="1:4" ht="14.25" customHeight="1" x14ac:dyDescent="0.3">
      <c r="A30" s="41">
        <v>1974</v>
      </c>
      <c r="B30" s="209">
        <v>582481</v>
      </c>
      <c r="C30" s="47">
        <f t="shared" si="0"/>
        <v>0.58248100000000003</v>
      </c>
      <c r="D30" s="45">
        <v>2.6</v>
      </c>
    </row>
    <row r="31" spans="1:4" ht="14.25" customHeight="1" x14ac:dyDescent="0.3">
      <c r="A31" s="41">
        <v>1975</v>
      </c>
      <c r="B31" s="209">
        <v>1074217</v>
      </c>
      <c r="C31" s="47">
        <f t="shared" si="0"/>
        <v>1.074217</v>
      </c>
      <c r="D31" s="45">
        <v>4.7</v>
      </c>
    </row>
    <row r="32" spans="1:4" ht="14.25" customHeight="1" x14ac:dyDescent="0.3">
      <c r="A32" s="41">
        <v>1976</v>
      </c>
      <c r="B32" s="209">
        <v>1060336</v>
      </c>
      <c r="C32" s="47">
        <f t="shared" si="0"/>
        <v>1.0603359999999999</v>
      </c>
      <c r="D32" s="45">
        <v>4.5999999999999996</v>
      </c>
    </row>
    <row r="33" spans="1:4" ht="14.25" customHeight="1" x14ac:dyDescent="0.3">
      <c r="A33" s="41">
        <v>1977</v>
      </c>
      <c r="B33" s="209">
        <v>1029995</v>
      </c>
      <c r="C33" s="47">
        <f t="shared" si="0"/>
        <v>1.029995</v>
      </c>
      <c r="D33" s="45">
        <v>4.5</v>
      </c>
    </row>
    <row r="34" spans="1:4" ht="14.25" customHeight="1" x14ac:dyDescent="0.3">
      <c r="A34" s="41">
        <v>1978</v>
      </c>
      <c r="B34" s="209">
        <v>992948</v>
      </c>
      <c r="C34" s="47">
        <f t="shared" si="0"/>
        <v>0.99294800000000005</v>
      </c>
      <c r="D34" s="45">
        <v>4.3</v>
      </c>
    </row>
    <row r="35" spans="1:4" ht="14.25" customHeight="1" x14ac:dyDescent="0.3">
      <c r="A35" s="41">
        <v>1979</v>
      </c>
      <c r="B35" s="209">
        <v>876137</v>
      </c>
      <c r="C35" s="47">
        <f t="shared" si="0"/>
        <v>0.87613700000000005</v>
      </c>
      <c r="D35" s="45">
        <v>3.8</v>
      </c>
    </row>
    <row r="36" spans="1:4" ht="14.25" customHeight="1" x14ac:dyDescent="0.3">
      <c r="A36" s="41">
        <v>1980</v>
      </c>
      <c r="B36" s="209">
        <v>888900</v>
      </c>
      <c r="C36" s="47">
        <f t="shared" si="0"/>
        <v>0.88890000000000002</v>
      </c>
      <c r="D36" s="45">
        <v>3.8</v>
      </c>
    </row>
    <row r="37" spans="1:4" ht="14.25" customHeight="1" x14ac:dyDescent="0.3">
      <c r="A37" s="41">
        <v>1981</v>
      </c>
      <c r="B37" s="209">
        <v>1271574</v>
      </c>
      <c r="C37" s="47">
        <f t="shared" si="0"/>
        <v>1.271574</v>
      </c>
      <c r="D37" s="45">
        <v>5.5</v>
      </c>
    </row>
    <row r="38" spans="1:4" ht="14.25" customHeight="1" x14ac:dyDescent="0.3">
      <c r="A38" s="41">
        <v>1982</v>
      </c>
      <c r="B38" s="209">
        <v>1833244</v>
      </c>
      <c r="C38" s="47">
        <f t="shared" ref="C38:C69" si="1">B38/1000000</f>
        <v>1.8332440000000001</v>
      </c>
      <c r="D38" s="45">
        <v>7.5</v>
      </c>
    </row>
    <row r="39" spans="1:4" ht="14.25" customHeight="1" x14ac:dyDescent="0.3">
      <c r="A39" s="41">
        <v>1983</v>
      </c>
      <c r="B39" s="209">
        <v>2258235</v>
      </c>
      <c r="C39" s="47">
        <f t="shared" si="1"/>
        <v>2.258235</v>
      </c>
      <c r="D39" s="45">
        <v>9.1</v>
      </c>
    </row>
    <row r="40" spans="1:4" ht="14.25" customHeight="1" x14ac:dyDescent="0.3">
      <c r="A40" s="41">
        <v>1984</v>
      </c>
      <c r="B40" s="209">
        <v>2265559</v>
      </c>
      <c r="C40" s="47">
        <f t="shared" si="1"/>
        <v>2.2655590000000001</v>
      </c>
      <c r="D40" s="45">
        <v>9.1</v>
      </c>
    </row>
    <row r="41" spans="1:4" ht="14.25" customHeight="1" x14ac:dyDescent="0.3">
      <c r="A41" s="41">
        <v>1985</v>
      </c>
      <c r="B41" s="209">
        <v>2304014</v>
      </c>
      <c r="C41" s="47">
        <f t="shared" si="1"/>
        <v>2.304014</v>
      </c>
      <c r="D41" s="45">
        <v>9.3000000000000007</v>
      </c>
    </row>
    <row r="42" spans="1:4" ht="14.25" customHeight="1" x14ac:dyDescent="0.3">
      <c r="A42" s="41">
        <v>1986</v>
      </c>
      <c r="B42" s="209">
        <v>2228004</v>
      </c>
      <c r="C42" s="47">
        <f t="shared" si="1"/>
        <v>2.2280039999999999</v>
      </c>
      <c r="D42" s="45">
        <v>9</v>
      </c>
    </row>
    <row r="43" spans="1:4" ht="14.25" customHeight="1" x14ac:dyDescent="0.3">
      <c r="A43" s="41">
        <v>1987</v>
      </c>
      <c r="B43" s="209">
        <v>2228788</v>
      </c>
      <c r="C43" s="47">
        <f t="shared" si="1"/>
        <v>2.2287880000000002</v>
      </c>
      <c r="D43" s="45">
        <v>8.9</v>
      </c>
    </row>
    <row r="44" spans="1:4" ht="14.25" customHeight="1" x14ac:dyDescent="0.3">
      <c r="A44" s="41">
        <v>1988</v>
      </c>
      <c r="B44" s="209">
        <v>2241556</v>
      </c>
      <c r="C44" s="47">
        <f t="shared" si="1"/>
        <v>2.2415560000000001</v>
      </c>
      <c r="D44" s="45">
        <v>8.6999999999999993</v>
      </c>
    </row>
    <row r="45" spans="1:4" ht="14.25" customHeight="1" x14ac:dyDescent="0.3">
      <c r="A45" s="41">
        <v>1989</v>
      </c>
      <c r="B45" s="209">
        <v>2037781</v>
      </c>
      <c r="C45" s="47">
        <f t="shared" si="1"/>
        <v>2.0377809999999998</v>
      </c>
      <c r="D45" s="45">
        <v>7.9</v>
      </c>
    </row>
    <row r="46" spans="1:4" ht="14.25" customHeight="1" x14ac:dyDescent="0.3">
      <c r="A46" s="210">
        <v>1990</v>
      </c>
      <c r="B46" s="211">
        <v>1883147</v>
      </c>
      <c r="C46" s="212">
        <f t="shared" si="1"/>
        <v>1.8831469999999999</v>
      </c>
      <c r="D46" s="199">
        <v>7.2</v>
      </c>
    </row>
    <row r="47" spans="1:4" ht="14.25" customHeight="1" x14ac:dyDescent="0.3">
      <c r="A47" s="41">
        <v>1991</v>
      </c>
      <c r="B47" s="209">
        <v>2602203</v>
      </c>
      <c r="C47" s="47">
        <f t="shared" si="1"/>
        <v>2.6022029999999998</v>
      </c>
      <c r="D47" s="207">
        <v>7.3</v>
      </c>
    </row>
    <row r="48" spans="1:4" ht="14.25" customHeight="1" x14ac:dyDescent="0.3">
      <c r="A48" s="41">
        <v>1992</v>
      </c>
      <c r="B48" s="209">
        <v>2978570</v>
      </c>
      <c r="C48" s="47">
        <f t="shared" si="1"/>
        <v>2.9785699999999999</v>
      </c>
      <c r="D48" s="207">
        <v>8.5</v>
      </c>
    </row>
    <row r="49" spans="1:4" ht="14.25" customHeight="1" x14ac:dyDescent="0.3">
      <c r="A49" s="41">
        <v>1993</v>
      </c>
      <c r="B49" s="209">
        <v>3419141</v>
      </c>
      <c r="C49" s="47">
        <f t="shared" si="1"/>
        <v>3.4191410000000002</v>
      </c>
      <c r="D49" s="207">
        <v>9.8000000000000007</v>
      </c>
    </row>
    <row r="50" spans="1:4" ht="14.25" customHeight="1" x14ac:dyDescent="0.3">
      <c r="A50" s="41">
        <v>1994</v>
      </c>
      <c r="B50" s="209">
        <v>3698057</v>
      </c>
      <c r="C50" s="47">
        <f t="shared" si="1"/>
        <v>3.6980569999999999</v>
      </c>
      <c r="D50" s="207">
        <v>10.6</v>
      </c>
    </row>
    <row r="51" spans="1:4" ht="14.25" customHeight="1" x14ac:dyDescent="0.3">
      <c r="A51" s="41">
        <v>1995</v>
      </c>
      <c r="B51" s="209">
        <v>3611921</v>
      </c>
      <c r="C51" s="47">
        <f t="shared" si="1"/>
        <v>3.6119210000000002</v>
      </c>
      <c r="D51" s="207">
        <v>10.4</v>
      </c>
    </row>
    <row r="52" spans="1:4" ht="14.25" customHeight="1" x14ac:dyDescent="0.3">
      <c r="A52" s="41">
        <v>1996</v>
      </c>
      <c r="B52" s="209">
        <v>3965064</v>
      </c>
      <c r="C52" s="47">
        <f t="shared" si="1"/>
        <v>3.9650639999999999</v>
      </c>
      <c r="D52" s="207">
        <v>11.5</v>
      </c>
    </row>
    <row r="53" spans="1:4" ht="14.25" customHeight="1" x14ac:dyDescent="0.3">
      <c r="A53" s="41">
        <v>1997</v>
      </c>
      <c r="B53" s="209">
        <v>4384456</v>
      </c>
      <c r="C53" s="47">
        <f t="shared" si="1"/>
        <v>4.3844560000000001</v>
      </c>
      <c r="D53" s="207">
        <v>12.7</v>
      </c>
    </row>
    <row r="54" spans="1:4" ht="14.25" customHeight="1" x14ac:dyDescent="0.3">
      <c r="A54" s="41">
        <v>1998</v>
      </c>
      <c r="B54" s="209">
        <v>4280630</v>
      </c>
      <c r="C54" s="47">
        <f t="shared" si="1"/>
        <v>4.2806300000000004</v>
      </c>
      <c r="D54" s="207">
        <v>12.3</v>
      </c>
    </row>
    <row r="55" spans="1:4" ht="14.25" customHeight="1" x14ac:dyDescent="0.3">
      <c r="A55" s="41">
        <v>1999</v>
      </c>
      <c r="B55" s="209">
        <v>4100499</v>
      </c>
      <c r="C55" s="47">
        <f t="shared" si="1"/>
        <v>4.1004990000000001</v>
      </c>
      <c r="D55" s="207">
        <v>11.7</v>
      </c>
    </row>
    <row r="56" spans="1:4" ht="14.25" customHeight="1" x14ac:dyDescent="0.3">
      <c r="A56" s="41">
        <v>2000</v>
      </c>
      <c r="B56" s="209">
        <v>3889695</v>
      </c>
      <c r="C56" s="47">
        <f t="shared" si="1"/>
        <v>3.8896950000000001</v>
      </c>
      <c r="D56" s="207">
        <v>10.7</v>
      </c>
    </row>
    <row r="57" spans="1:4" ht="14.25" customHeight="1" x14ac:dyDescent="0.3">
      <c r="A57" s="41">
        <v>2001</v>
      </c>
      <c r="B57" s="209">
        <v>3852564</v>
      </c>
      <c r="C57" s="47">
        <f t="shared" si="1"/>
        <v>3.8525640000000001</v>
      </c>
      <c r="D57" s="207">
        <v>10.3</v>
      </c>
    </row>
    <row r="58" spans="1:4" ht="14.25" customHeight="1" x14ac:dyDescent="0.3">
      <c r="A58" s="41">
        <v>2002</v>
      </c>
      <c r="B58" s="209">
        <v>4061345</v>
      </c>
      <c r="C58" s="47">
        <f t="shared" si="1"/>
        <v>4.0613450000000002</v>
      </c>
      <c r="D58" s="207">
        <v>10.8</v>
      </c>
    </row>
    <row r="59" spans="1:4" ht="14.25" customHeight="1" x14ac:dyDescent="0.3">
      <c r="A59" s="41">
        <v>2003</v>
      </c>
      <c r="B59" s="209">
        <v>4376795</v>
      </c>
      <c r="C59" s="47">
        <f t="shared" si="1"/>
        <v>4.3767950000000004</v>
      </c>
      <c r="D59" s="207">
        <v>11.6</v>
      </c>
    </row>
    <row r="60" spans="1:4" ht="14.25" customHeight="1" x14ac:dyDescent="0.3">
      <c r="A60" s="41">
        <v>2004</v>
      </c>
      <c r="B60" s="209">
        <v>4381281</v>
      </c>
      <c r="C60" s="47">
        <f t="shared" si="1"/>
        <v>4.3812810000000004</v>
      </c>
      <c r="D60" s="207">
        <v>11.7</v>
      </c>
    </row>
    <row r="61" spans="1:4" ht="14.25" customHeight="1" x14ac:dyDescent="0.3">
      <c r="A61" s="41">
        <v>2005</v>
      </c>
      <c r="B61" s="209">
        <v>4860909</v>
      </c>
      <c r="C61" s="47">
        <f t="shared" si="1"/>
        <v>4.8609090000000004</v>
      </c>
      <c r="D61" s="207">
        <v>13</v>
      </c>
    </row>
    <row r="62" spans="1:4" ht="14.25" customHeight="1" x14ac:dyDescent="0.3">
      <c r="A62" s="41">
        <v>2006</v>
      </c>
      <c r="B62" s="209">
        <v>4487305</v>
      </c>
      <c r="C62" s="47">
        <f t="shared" si="1"/>
        <v>4.4873050000000001</v>
      </c>
      <c r="D62" s="207">
        <v>12</v>
      </c>
    </row>
    <row r="63" spans="1:4" ht="14.25" customHeight="1" x14ac:dyDescent="0.3">
      <c r="A63" s="41">
        <v>2007</v>
      </c>
      <c r="B63" s="209">
        <v>3760586</v>
      </c>
      <c r="C63" s="47">
        <f t="shared" si="1"/>
        <v>3.760586</v>
      </c>
      <c r="D63" s="207">
        <v>10.1</v>
      </c>
    </row>
    <row r="64" spans="1:4" ht="14.25" customHeight="1" x14ac:dyDescent="0.3">
      <c r="A64" s="41">
        <v>2008</v>
      </c>
      <c r="B64" s="209">
        <v>3258954</v>
      </c>
      <c r="C64" s="47">
        <f t="shared" si="1"/>
        <v>3.2589540000000001</v>
      </c>
      <c r="D64" s="207">
        <v>8.6999999999999993</v>
      </c>
    </row>
    <row r="65" spans="1:6" ht="14.25" customHeight="1" x14ac:dyDescent="0.3">
      <c r="A65" s="41">
        <v>2009</v>
      </c>
      <c r="B65" s="209">
        <v>3414992</v>
      </c>
      <c r="C65" s="47">
        <f t="shared" si="1"/>
        <v>3.4149919999999998</v>
      </c>
      <c r="D65" s="207">
        <v>9.1</v>
      </c>
    </row>
    <row r="66" spans="1:6" ht="14.25" customHeight="1" x14ac:dyDescent="0.3">
      <c r="A66" s="41">
        <v>2010</v>
      </c>
      <c r="B66" s="209">
        <v>3238965</v>
      </c>
      <c r="C66" s="47">
        <f t="shared" si="1"/>
        <v>3.2389649999999999</v>
      </c>
      <c r="D66" s="207">
        <v>8.6</v>
      </c>
    </row>
    <row r="67" spans="1:6" ht="14.25" customHeight="1" x14ac:dyDescent="0.3">
      <c r="A67" s="41">
        <v>2011</v>
      </c>
      <c r="B67" s="209">
        <v>2976488</v>
      </c>
      <c r="C67" s="47">
        <f t="shared" si="1"/>
        <v>2.9764879999999998</v>
      </c>
      <c r="D67" s="207">
        <v>7.9</v>
      </c>
      <c r="E67" s="213"/>
      <c r="F67" s="213"/>
    </row>
    <row r="68" spans="1:6" ht="14.25" customHeight="1" x14ac:dyDescent="0.3">
      <c r="A68" s="41">
        <v>2012</v>
      </c>
      <c r="B68" s="209">
        <v>2897126</v>
      </c>
      <c r="C68" s="47">
        <f t="shared" si="1"/>
        <v>2.8971260000000001</v>
      </c>
      <c r="D68" s="207">
        <v>7.6</v>
      </c>
    </row>
    <row r="69" spans="1:6" ht="14.25" customHeight="1" x14ac:dyDescent="0.3">
      <c r="A69" s="41">
        <v>2013</v>
      </c>
      <c r="B69" s="209">
        <v>2950338</v>
      </c>
      <c r="C69" s="47">
        <f t="shared" si="1"/>
        <v>2.9503379999999999</v>
      </c>
      <c r="D69" s="207">
        <v>7.7</v>
      </c>
    </row>
    <row r="70" spans="1:6" ht="14.25" customHeight="1" x14ac:dyDescent="0.3">
      <c r="A70" s="41">
        <v>2014</v>
      </c>
      <c r="B70" s="209">
        <v>2898388</v>
      </c>
      <c r="C70" s="47">
        <v>2.8969999999999998</v>
      </c>
      <c r="D70" s="214">
        <f>'Arbeitslosenstatistik BA'!Q105</f>
        <v>6.6916666666666673</v>
      </c>
    </row>
    <row r="71" spans="1:6" ht="14.25" customHeight="1" x14ac:dyDescent="0.3">
      <c r="A71" s="41">
        <v>2015</v>
      </c>
      <c r="B71" s="209">
        <v>2794664</v>
      </c>
      <c r="C71" s="47">
        <f>'Arbeitslosenstatistik BA'!P93</f>
        <v>2.7920599543128333</v>
      </c>
      <c r="D71" s="214">
        <f>'Arbeitslosenstatistik BA'!Q93</f>
        <v>6.3999999999999995</v>
      </c>
    </row>
    <row r="72" spans="1:6" ht="14.25" customHeight="1" x14ac:dyDescent="0.3">
      <c r="A72" s="41">
        <v>2016</v>
      </c>
      <c r="B72" s="209">
        <v>2690975</v>
      </c>
      <c r="C72" s="47">
        <f>'Arbeitslosenstatistik BA'!P81</f>
        <v>2.6884337121076669</v>
      </c>
      <c r="D72" s="214">
        <f>'Arbeitslosenstatistik BA'!Q81</f>
        <v>6.0833333333333348</v>
      </c>
    </row>
    <row r="73" spans="1:6" ht="14.25" customHeight="1" x14ac:dyDescent="0.3">
      <c r="A73" s="41">
        <v>2017</v>
      </c>
      <c r="B73" s="209">
        <f>C73*1000000</f>
        <v>2530479.41748275</v>
      </c>
      <c r="C73" s="47">
        <f>'Arbeitslosenstatistik BA'!P69</f>
        <v>2.5304794174827498</v>
      </c>
      <c r="D73" s="214">
        <f>'Arbeitslosenstatistik BA'!Q69</f>
        <v>5.7</v>
      </c>
    </row>
    <row r="74" spans="1:6" ht="14.25" customHeight="1" x14ac:dyDescent="0.3">
      <c r="A74" s="41">
        <v>2018</v>
      </c>
      <c r="B74" s="209">
        <f>C74*1000000</f>
        <v>2338441.9298033328</v>
      </c>
      <c r="C74" s="47">
        <f>'Arbeitslosenstatistik BA'!P57</f>
        <v>2.338441929803333</v>
      </c>
      <c r="D74" s="214">
        <f>'Arbeitslosenstatistik BA'!Q57</f>
        <v>5.1916666666666655</v>
      </c>
    </row>
    <row r="75" spans="1:6" ht="14.25" customHeight="1" x14ac:dyDescent="0.3">
      <c r="A75" s="41">
        <v>2019</v>
      </c>
      <c r="B75" s="209">
        <f>C75*1000000</f>
        <v>2266961.2023359169</v>
      </c>
      <c r="C75" s="47">
        <f>'Arbeitslosenstatistik BA'!P45</f>
        <v>2.2669612023359171</v>
      </c>
      <c r="D75" s="214">
        <f>'Arbeitslosenstatistik BA'!Q45</f>
        <v>4.9833333333333334</v>
      </c>
    </row>
    <row r="76" spans="1:6" ht="14.25" customHeight="1" x14ac:dyDescent="0.3">
      <c r="A76" s="41">
        <v>2020</v>
      </c>
      <c r="B76" s="209">
        <f t="shared" ref="B76:B78" si="2">C76*1000000</f>
        <v>2702123.4945141664</v>
      </c>
      <c r="C76" s="47">
        <f>'Arbeitslosenstatistik BA'!P33</f>
        <v>2.7021234945141663</v>
      </c>
      <c r="D76" s="214">
        <f>'Arbeitslosenstatistik BA'!Q33</f>
        <v>5.8999999999999995</v>
      </c>
    </row>
    <row r="77" spans="1:6" ht="14.25" customHeight="1" x14ac:dyDescent="0.3">
      <c r="A77" s="41">
        <v>2021</v>
      </c>
      <c r="B77" s="209">
        <f t="shared" si="2"/>
        <v>2609901.1795237497</v>
      </c>
      <c r="C77" s="47">
        <f>'Arbeitslosenstatistik BA'!P21</f>
        <v>2.6099011795237499</v>
      </c>
      <c r="D77" s="214">
        <f>'Arbeitslosenstatistik BA'!Q21</f>
        <v>5.6749999999999998</v>
      </c>
    </row>
    <row r="78" spans="1:6" x14ac:dyDescent="0.3">
      <c r="A78" s="41">
        <v>2022</v>
      </c>
      <c r="B78" s="209">
        <f t="shared" si="2"/>
        <v>2327190.5684795002</v>
      </c>
      <c r="C78" s="47">
        <f>'Arbeitslosenstatistik BA'!P9</f>
        <v>2.3271905684795002</v>
      </c>
      <c r="D78" s="29">
        <f>'Arbeitslosenstatistik BA'!Q9</f>
        <v>5.083333333333333</v>
      </c>
    </row>
  </sheetData>
  <mergeCells count="2">
    <mergeCell ref="B4:C4"/>
    <mergeCell ref="L1:N1"/>
  </mergeCells>
  <phoneticPr fontId="10" type="noConversion"/>
  <hyperlinks>
    <hyperlink ref="A2" r:id="rId1" xr:uid="{00000000-0004-0000-1300-000000000000}"/>
    <hyperlink ref="L1:M1" location="Übersicht!A1" display="zurück zur Überischt" xr:uid="{00000000-0004-0000-1300-000001000000}"/>
  </hyperlinks>
  <pageMargins left="0.78740157499999996" right="0.78740157499999996" top="0.984251969" bottom="0.984251969" header="0.4921259845" footer="0.4921259845"/>
  <pageSetup paperSize="9" orientation="portrait" r:id="rId2"/>
  <headerFooter alignWithMargins="0"/>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23"/>
  <dimension ref="A1:U389"/>
  <sheetViews>
    <sheetView zoomScale="115" zoomScaleNormal="115" workbookViewId="0">
      <pane xSplit="1" ySplit="5" topLeftCell="B6" activePane="bottomRight" state="frozen"/>
      <selection pane="topRight" activeCell="H12" sqref="H12"/>
      <selection pane="bottomLeft" activeCell="H12" sqref="H12"/>
      <selection pane="bottomRight" activeCell="A2" sqref="A2"/>
    </sheetView>
  </sheetViews>
  <sheetFormatPr baseColWidth="10" defaultColWidth="11.44140625" defaultRowHeight="13.8" x14ac:dyDescent="0.3"/>
  <cols>
    <col min="1" max="1" width="13.109375" style="30" customWidth="1"/>
    <col min="2" max="2" width="7.44140625" style="30" bestFit="1" customWidth="1"/>
    <col min="3" max="3" width="18" style="30" customWidth="1"/>
    <col min="4" max="4" width="20.6640625" style="30" customWidth="1"/>
    <col min="5" max="5" width="9.33203125" style="30" customWidth="1"/>
    <col min="6" max="6" width="14.6640625" style="30" bestFit="1" customWidth="1"/>
    <col min="7" max="7" width="12.33203125" style="30" bestFit="1" customWidth="1"/>
    <col min="8" max="8" width="10.6640625" style="30" bestFit="1" customWidth="1"/>
    <col min="9" max="9" width="10.5546875" style="30" customWidth="1"/>
    <col min="10" max="10" width="10" style="30" customWidth="1"/>
    <col min="11" max="11" width="12.88671875" style="30" customWidth="1"/>
    <col min="12" max="12" width="8.33203125" style="30" bestFit="1" customWidth="1"/>
    <col min="13" max="21" width="11.44140625" style="30" customWidth="1"/>
    <col min="22" max="16384" width="11.44140625" style="30"/>
  </cols>
  <sheetData>
    <row r="1" spans="1:21" ht="25.8" x14ac:dyDescent="0.5">
      <c r="A1" s="28" t="s">
        <v>735</v>
      </c>
      <c r="G1" s="31"/>
      <c r="H1" s="31"/>
      <c r="I1" s="31"/>
      <c r="J1" s="31"/>
      <c r="Q1" s="63"/>
      <c r="R1" s="63"/>
      <c r="S1" s="552" t="s">
        <v>268</v>
      </c>
      <c r="T1" s="552"/>
      <c r="U1" s="552"/>
    </row>
    <row r="2" spans="1:21" x14ac:dyDescent="0.3">
      <c r="A2" s="32" t="s">
        <v>269</v>
      </c>
      <c r="B2" s="32" t="s">
        <v>736</v>
      </c>
      <c r="C2" s="476"/>
    </row>
    <row r="3" spans="1:21" x14ac:dyDescent="0.3">
      <c r="F3" s="33"/>
      <c r="G3" s="33"/>
      <c r="H3" s="33"/>
      <c r="I3" s="33"/>
      <c r="J3" s="33"/>
    </row>
    <row r="4" spans="1:21" ht="27" customHeight="1" x14ac:dyDescent="0.3">
      <c r="A4" s="34" t="s">
        <v>737</v>
      </c>
      <c r="B4" s="551" t="s">
        <v>272</v>
      </c>
      <c r="C4" s="551"/>
      <c r="D4" s="551"/>
      <c r="E4" s="551" t="s">
        <v>369</v>
      </c>
      <c r="F4" s="551"/>
      <c r="G4" s="551"/>
      <c r="H4" s="551"/>
      <c r="I4" s="551"/>
      <c r="J4" s="551"/>
      <c r="K4" s="551"/>
    </row>
    <row r="5" spans="1:21" ht="41.4" x14ac:dyDescent="0.3">
      <c r="A5" s="35"/>
      <c r="B5" s="33" t="s">
        <v>274</v>
      </c>
      <c r="C5" s="475" t="s">
        <v>276</v>
      </c>
      <c r="D5" s="33" t="s">
        <v>275</v>
      </c>
      <c r="E5" s="33" t="s">
        <v>274</v>
      </c>
      <c r="F5" s="33" t="s">
        <v>276</v>
      </c>
      <c r="G5" s="215" t="s">
        <v>349</v>
      </c>
      <c r="H5" s="215" t="s">
        <v>448</v>
      </c>
      <c r="I5" s="35" t="s">
        <v>738</v>
      </c>
      <c r="J5" s="33" t="s">
        <v>739</v>
      </c>
      <c r="K5" s="33" t="s">
        <v>740</v>
      </c>
      <c r="L5" s="33" t="s">
        <v>741</v>
      </c>
    </row>
    <row r="6" spans="1:21" x14ac:dyDescent="0.3">
      <c r="A6" s="37">
        <v>44896</v>
      </c>
      <c r="B6" s="38"/>
      <c r="C6" s="38"/>
      <c r="D6" s="38"/>
      <c r="E6" s="38"/>
      <c r="F6" s="38"/>
      <c r="G6" s="216"/>
      <c r="H6" s="40"/>
      <c r="I6" s="40"/>
      <c r="J6" s="216"/>
      <c r="K6" s="216"/>
      <c r="L6" s="216"/>
      <c r="M6" s="216"/>
    </row>
    <row r="7" spans="1:21" x14ac:dyDescent="0.3">
      <c r="A7" s="37">
        <v>44866</v>
      </c>
      <c r="B7" s="38"/>
      <c r="C7" s="38"/>
      <c r="D7" s="38"/>
      <c r="E7" s="38"/>
      <c r="F7" s="38"/>
      <c r="G7" s="216"/>
      <c r="H7" s="40"/>
      <c r="I7" s="40"/>
      <c r="J7" s="216"/>
      <c r="K7" s="216"/>
      <c r="L7" s="216"/>
      <c r="M7" s="216"/>
    </row>
    <row r="8" spans="1:21" x14ac:dyDescent="0.3">
      <c r="A8" s="37">
        <v>44835</v>
      </c>
      <c r="B8" s="38"/>
      <c r="C8" s="38"/>
      <c r="D8" s="38"/>
      <c r="E8" s="38"/>
      <c r="F8" s="38"/>
      <c r="G8" s="216"/>
      <c r="H8" s="40"/>
      <c r="I8" s="40"/>
      <c r="J8" s="216"/>
      <c r="K8" s="216"/>
      <c r="L8" s="216"/>
      <c r="M8" s="216"/>
    </row>
    <row r="9" spans="1:21" x14ac:dyDescent="0.3">
      <c r="A9" s="37">
        <v>44805</v>
      </c>
      <c r="B9" s="38"/>
      <c r="C9" s="38"/>
      <c r="D9" s="38"/>
      <c r="E9" s="38"/>
      <c r="F9" s="38"/>
      <c r="G9" s="216"/>
      <c r="H9" s="40"/>
      <c r="I9" s="40"/>
      <c r="J9" s="216"/>
      <c r="K9" s="216"/>
      <c r="L9" s="216"/>
      <c r="M9" s="216"/>
    </row>
    <row r="10" spans="1:21" x14ac:dyDescent="0.3">
      <c r="A10" s="37">
        <v>44774</v>
      </c>
      <c r="B10" s="38"/>
      <c r="C10" s="38"/>
      <c r="D10" s="38"/>
      <c r="E10" s="38"/>
      <c r="F10" s="38"/>
      <c r="G10" s="216"/>
      <c r="H10" s="40"/>
      <c r="I10" s="40"/>
      <c r="J10" s="216"/>
      <c r="K10" s="216"/>
      <c r="L10" s="216"/>
      <c r="M10" s="216"/>
    </row>
    <row r="11" spans="1:21" x14ac:dyDescent="0.3">
      <c r="A11" s="37">
        <v>44743</v>
      </c>
      <c r="B11" s="38"/>
      <c r="C11" s="38"/>
      <c r="D11" s="38"/>
      <c r="E11" s="38"/>
      <c r="F11" s="38"/>
      <c r="G11" s="216"/>
      <c r="H11" s="40"/>
      <c r="I11" s="40"/>
      <c r="J11" s="216"/>
      <c r="K11" s="216"/>
      <c r="L11" s="216"/>
      <c r="M11" s="216"/>
    </row>
    <row r="12" spans="1:21" x14ac:dyDescent="0.3">
      <c r="A12" s="37">
        <v>44713</v>
      </c>
      <c r="B12" s="38"/>
      <c r="C12" s="38"/>
      <c r="D12" s="38"/>
      <c r="E12" s="38"/>
      <c r="F12" s="38"/>
      <c r="G12" s="216"/>
      <c r="H12" s="40"/>
      <c r="I12" s="40"/>
      <c r="J12" s="216"/>
      <c r="K12" s="216"/>
      <c r="L12" s="216"/>
      <c r="M12" s="216"/>
    </row>
    <row r="13" spans="1:21" x14ac:dyDescent="0.3">
      <c r="A13" s="37">
        <v>44682</v>
      </c>
      <c r="B13" s="38">
        <v>45498</v>
      </c>
      <c r="C13" s="38">
        <v>0.3</v>
      </c>
      <c r="D13" s="38">
        <v>1.7</v>
      </c>
      <c r="E13" s="38">
        <v>45555</v>
      </c>
      <c r="F13" s="38">
        <v>0.1</v>
      </c>
      <c r="G13" s="216"/>
      <c r="H13" s="40"/>
      <c r="I13" s="40"/>
      <c r="J13" s="216"/>
      <c r="K13" s="216"/>
      <c r="L13" s="216"/>
      <c r="M13" s="216"/>
    </row>
    <row r="14" spans="1:21" x14ac:dyDescent="0.3">
      <c r="A14" s="37">
        <v>44652</v>
      </c>
      <c r="B14" s="38">
        <v>45379</v>
      </c>
      <c r="C14" s="38">
        <v>0.3</v>
      </c>
      <c r="D14" s="38">
        <v>1.7</v>
      </c>
      <c r="E14" s="38">
        <v>45520</v>
      </c>
      <c r="F14" s="38">
        <v>0.1</v>
      </c>
      <c r="G14" s="216"/>
      <c r="H14" s="40"/>
      <c r="I14" s="40"/>
      <c r="J14" s="216"/>
      <c r="K14" s="216"/>
      <c r="L14" s="216"/>
      <c r="M14" s="216"/>
    </row>
    <row r="15" spans="1:21" x14ac:dyDescent="0.3">
      <c r="A15" s="37">
        <v>44621</v>
      </c>
      <c r="B15" s="38">
        <v>45236</v>
      </c>
      <c r="C15" s="38">
        <v>0.3</v>
      </c>
      <c r="D15" s="38">
        <v>1.7</v>
      </c>
      <c r="E15" s="38">
        <v>45464</v>
      </c>
      <c r="F15" s="38">
        <v>0.2</v>
      </c>
      <c r="G15" s="216"/>
      <c r="H15" s="40">
        <f>AVERAGE(E15:E17)/AVERAGE(E18:E20)-1</f>
        <v>4.8043925875085325E-3</v>
      </c>
      <c r="I15" s="40">
        <f>AVERAGE(E15:E17)/AVERAGE(E27:E29)-1</f>
        <v>1.5423167566600116E-2</v>
      </c>
      <c r="J15" s="216"/>
      <c r="K15" s="216">
        <f t="shared" ref="K15:K16" si="0">E15-E27</f>
        <v>735</v>
      </c>
      <c r="L15" s="216"/>
      <c r="M15" s="216"/>
    </row>
    <row r="16" spans="1:21" x14ac:dyDescent="0.3">
      <c r="A16" s="37">
        <v>44593</v>
      </c>
      <c r="B16" s="38">
        <v>45121</v>
      </c>
      <c r="C16" s="38">
        <v>0.1</v>
      </c>
      <c r="D16" s="38">
        <v>1.6</v>
      </c>
      <c r="E16" s="38">
        <v>45375</v>
      </c>
      <c r="F16" s="38">
        <v>0.1</v>
      </c>
      <c r="G16" s="216"/>
      <c r="H16" s="40"/>
      <c r="I16" s="40"/>
      <c r="J16" s="216"/>
      <c r="K16" s="216">
        <f t="shared" si="0"/>
        <v>702</v>
      </c>
      <c r="L16" s="216"/>
      <c r="M16" s="216"/>
    </row>
    <row r="17" spans="1:14" x14ac:dyDescent="0.3">
      <c r="A17" s="37">
        <v>44562</v>
      </c>
      <c r="B17" s="38">
        <v>45058</v>
      </c>
      <c r="C17" s="38">
        <v>-0.6</v>
      </c>
      <c r="D17" s="38">
        <v>1.4</v>
      </c>
      <c r="E17" s="38">
        <v>45313</v>
      </c>
      <c r="F17" s="38">
        <v>0.2</v>
      </c>
      <c r="G17" s="216"/>
      <c r="H17" s="40"/>
      <c r="I17" s="40"/>
      <c r="J17" s="216"/>
      <c r="K17" s="216">
        <f>E17-E29</f>
        <v>631</v>
      </c>
      <c r="L17" s="216"/>
      <c r="M17" s="216"/>
    </row>
    <row r="18" spans="1:14" x14ac:dyDescent="0.3">
      <c r="A18" s="37">
        <v>44531</v>
      </c>
      <c r="B18" s="38">
        <v>45350</v>
      </c>
      <c r="C18" s="38">
        <v>-0.2</v>
      </c>
      <c r="D18" s="38">
        <v>1.1000000000000001</v>
      </c>
      <c r="E18" s="38">
        <v>45237</v>
      </c>
      <c r="F18" s="38">
        <v>0.1</v>
      </c>
      <c r="G18" s="216">
        <f>AVERAGE(E18:E29)</f>
        <v>44917.166666666664</v>
      </c>
      <c r="H18" s="40">
        <f>AVERAGE(E18:E20)/AVERAGE(E21:E23)-1</f>
        <v>3.607033344690258E-3</v>
      </c>
      <c r="I18" s="40">
        <f>AVERAGE(E18:E20)/AVERAGE(E30:E32)-1</f>
        <v>9.3936233611442432E-3</v>
      </c>
      <c r="J18" s="216">
        <f>G18-G30</f>
        <v>17.666666666664241</v>
      </c>
      <c r="K18" s="216">
        <f>E18-E30</f>
        <v>506</v>
      </c>
      <c r="L18" s="216">
        <f>E18-G18</f>
        <v>319.83333333333576</v>
      </c>
      <c r="M18" s="216"/>
    </row>
    <row r="19" spans="1:14" x14ac:dyDescent="0.3">
      <c r="A19" s="37">
        <v>44501</v>
      </c>
      <c r="B19" s="38">
        <v>45448</v>
      </c>
      <c r="C19" s="38">
        <v>0.2</v>
      </c>
      <c r="D19" s="38">
        <v>1</v>
      </c>
      <c r="E19" s="38">
        <v>45170</v>
      </c>
      <c r="F19" s="38">
        <v>0.2</v>
      </c>
      <c r="G19" s="216"/>
      <c r="H19" s="40"/>
      <c r="I19" s="40"/>
      <c r="J19" s="216"/>
      <c r="K19" s="216">
        <f>E19-E31</f>
        <v>441</v>
      </c>
      <c r="L19" s="216"/>
      <c r="M19" s="216"/>
    </row>
    <row r="20" spans="1:14" x14ac:dyDescent="0.3">
      <c r="A20" s="37">
        <v>44470</v>
      </c>
      <c r="B20" s="38">
        <v>45376</v>
      </c>
      <c r="C20" s="38">
        <v>0.2</v>
      </c>
      <c r="D20" s="38">
        <v>0.7</v>
      </c>
      <c r="E20" s="38">
        <v>45094</v>
      </c>
      <c r="F20" s="38">
        <v>0.1</v>
      </c>
      <c r="G20" s="216"/>
      <c r="H20" s="40"/>
      <c r="I20" s="40"/>
      <c r="J20" s="216"/>
      <c r="K20" s="216">
        <f t="shared" ref="K20:K22" si="1">E20-E32</f>
        <v>314</v>
      </c>
      <c r="L20" s="216"/>
      <c r="M20" s="216"/>
    </row>
    <row r="21" spans="1:14" x14ac:dyDescent="0.3">
      <c r="A21" s="37">
        <v>44440</v>
      </c>
      <c r="B21" s="38">
        <v>45280</v>
      </c>
      <c r="C21" s="38">
        <v>0.6</v>
      </c>
      <c r="D21" s="38">
        <v>0.7</v>
      </c>
      <c r="E21" s="38">
        <v>45055</v>
      </c>
      <c r="F21" s="38">
        <v>0.1</v>
      </c>
      <c r="G21" s="216"/>
      <c r="H21" s="40">
        <f>AVERAGE(E21:E23)/AVERAGE(E24:E26)-1</f>
        <v>4.5161338323151945E-3</v>
      </c>
      <c r="I21" s="40">
        <f>AVERAGE(E21:E23)/AVERAGE(E33:E35)-1</f>
        <v>6.6131353120548741E-3</v>
      </c>
      <c r="J21" s="216"/>
      <c r="K21" s="216">
        <f t="shared" si="1"/>
        <v>303</v>
      </c>
      <c r="L21" s="216"/>
      <c r="M21" s="216"/>
    </row>
    <row r="22" spans="1:14" x14ac:dyDescent="0.3">
      <c r="A22" s="37">
        <v>44409</v>
      </c>
      <c r="B22" s="38">
        <v>45028</v>
      </c>
      <c r="C22" s="38">
        <v>0.2</v>
      </c>
      <c r="D22" s="38">
        <v>0.7</v>
      </c>
      <c r="E22" s="38">
        <v>45010</v>
      </c>
      <c r="F22" s="38">
        <v>0.1</v>
      </c>
      <c r="G22" s="216"/>
      <c r="H22" s="40"/>
      <c r="I22" s="40"/>
      <c r="J22" s="216"/>
      <c r="K22" s="216">
        <f t="shared" si="1"/>
        <v>309</v>
      </c>
      <c r="L22" s="216"/>
      <c r="M22" s="216"/>
    </row>
    <row r="23" spans="1:14" x14ac:dyDescent="0.3">
      <c r="A23" s="37">
        <v>44378</v>
      </c>
      <c r="B23" s="38">
        <v>44956</v>
      </c>
      <c r="C23" s="38">
        <v>0.1</v>
      </c>
      <c r="D23" s="38">
        <v>0.6</v>
      </c>
      <c r="E23" s="38">
        <v>44949</v>
      </c>
      <c r="F23" s="38">
        <v>0.1</v>
      </c>
      <c r="G23" s="216"/>
      <c r="H23" s="40"/>
      <c r="I23" s="40"/>
      <c r="J23" s="216"/>
      <c r="K23" s="216">
        <f>E23-E35</f>
        <v>275</v>
      </c>
      <c r="L23" s="216"/>
      <c r="M23" s="216"/>
    </row>
    <row r="24" spans="1:14" x14ac:dyDescent="0.3">
      <c r="A24" s="37">
        <v>44348</v>
      </c>
      <c r="B24" s="38">
        <v>44892</v>
      </c>
      <c r="C24" s="38">
        <v>0.4</v>
      </c>
      <c r="D24" s="38">
        <v>0.5</v>
      </c>
      <c r="E24" s="38">
        <v>44887</v>
      </c>
      <c r="F24" s="38">
        <v>0.3</v>
      </c>
      <c r="G24" s="216"/>
      <c r="H24" s="40">
        <f>AVERAGE(E24:E26)/AVERAGE(E27:E29)-1</f>
        <v>2.4089376808569263E-3</v>
      </c>
      <c r="I24" s="40">
        <f>AVERAGE(E24:E26)/AVERAGE(E36:E38)-1</f>
        <v>8.2653243581343183E-4</v>
      </c>
      <c r="J24" s="216"/>
      <c r="K24" s="216">
        <f>E24-E36</f>
        <v>223</v>
      </c>
      <c r="L24" s="216"/>
      <c r="M24" s="216"/>
    </row>
    <row r="25" spans="1:14" x14ac:dyDescent="0.3">
      <c r="A25" s="37">
        <v>44317</v>
      </c>
      <c r="B25" s="38">
        <v>44726</v>
      </c>
      <c r="C25" s="38">
        <v>0.3</v>
      </c>
      <c r="D25" s="38">
        <v>0.1</v>
      </c>
      <c r="E25" s="38">
        <v>44775</v>
      </c>
      <c r="F25" s="38">
        <v>0.1</v>
      </c>
      <c r="G25" s="216"/>
      <c r="H25" s="40"/>
      <c r="I25" s="40"/>
      <c r="J25" s="216"/>
      <c r="K25" s="216">
        <f t="shared" ref="K25:K29" si="2">E25-E37</f>
        <v>75</v>
      </c>
      <c r="L25" s="216"/>
      <c r="M25" s="216"/>
    </row>
    <row r="26" spans="1:14" x14ac:dyDescent="0.3">
      <c r="A26" s="37">
        <v>44287</v>
      </c>
      <c r="B26" s="38">
        <v>44608</v>
      </c>
      <c r="C26" s="38">
        <v>0.2</v>
      </c>
      <c r="D26" s="38">
        <v>-0.4</v>
      </c>
      <c r="E26" s="38">
        <v>44745</v>
      </c>
      <c r="F26" s="38">
        <v>0</v>
      </c>
      <c r="G26" s="216"/>
      <c r="H26" s="40"/>
      <c r="I26" s="40"/>
      <c r="J26" s="216"/>
      <c r="K26" s="216">
        <f t="shared" si="2"/>
        <v>-187</v>
      </c>
      <c r="L26" s="216"/>
      <c r="M26" s="216"/>
    </row>
    <row r="27" spans="1:14" x14ac:dyDescent="0.3">
      <c r="A27" s="37">
        <v>44256</v>
      </c>
      <c r="B27" s="38">
        <v>44501</v>
      </c>
      <c r="C27" s="38">
        <v>0.2</v>
      </c>
      <c r="D27" s="38">
        <v>-1.3</v>
      </c>
      <c r="E27" s="38">
        <v>44729</v>
      </c>
      <c r="F27" s="38">
        <v>0.1</v>
      </c>
      <c r="G27" s="216"/>
      <c r="H27" s="40">
        <f>AVERAGE(E27:E29)/AVERAGE(E30:E32)-1</f>
        <v>-1.1620977353993256E-3</v>
      </c>
      <c r="I27" s="40">
        <f>AVERAGE(E27:E29)/AVERAGE(E39:E41)-1</f>
        <v>-1.503698643218665E-2</v>
      </c>
      <c r="J27" s="216"/>
      <c r="K27" s="216">
        <f t="shared" si="2"/>
        <v>-573</v>
      </c>
      <c r="L27" s="216"/>
      <c r="M27" s="216"/>
    </row>
    <row r="28" spans="1:14" x14ac:dyDescent="0.3">
      <c r="A28" s="37">
        <v>44228</v>
      </c>
      <c r="B28" s="38">
        <v>44423</v>
      </c>
      <c r="C28" s="38">
        <v>0</v>
      </c>
      <c r="D28" s="38">
        <v>-1.6</v>
      </c>
      <c r="E28" s="38">
        <v>44673</v>
      </c>
      <c r="F28" s="38">
        <v>0</v>
      </c>
      <c r="G28" s="216"/>
      <c r="H28" s="40"/>
      <c r="I28" s="40"/>
      <c r="J28" s="216"/>
      <c r="K28" s="216">
        <f t="shared" si="2"/>
        <v>-751</v>
      </c>
      <c r="L28" s="216"/>
      <c r="M28" s="216"/>
    </row>
    <row r="29" spans="1:14" x14ac:dyDescent="0.3">
      <c r="A29" s="37">
        <v>44197</v>
      </c>
      <c r="B29" s="38">
        <v>44430</v>
      </c>
      <c r="C29" s="38">
        <v>-0.9</v>
      </c>
      <c r="D29" s="38">
        <v>-1.6</v>
      </c>
      <c r="E29" s="38">
        <v>44682</v>
      </c>
      <c r="F29" s="38">
        <v>-0.1</v>
      </c>
      <c r="G29" s="216"/>
      <c r="H29" s="40"/>
      <c r="I29" s="40"/>
      <c r="J29" s="216"/>
      <c r="K29" s="216">
        <f t="shared" si="2"/>
        <v>-723</v>
      </c>
      <c r="L29" s="216"/>
      <c r="M29" s="216"/>
      <c r="N29" s="216"/>
    </row>
    <row r="30" spans="1:14" x14ac:dyDescent="0.3">
      <c r="A30" s="37">
        <v>44166</v>
      </c>
      <c r="B30" s="38">
        <v>44838</v>
      </c>
      <c r="C30" s="38">
        <v>-0.4</v>
      </c>
      <c r="D30" s="38">
        <v>-1.4</v>
      </c>
      <c r="E30" s="38">
        <v>44731</v>
      </c>
      <c r="F30" s="38">
        <v>0</v>
      </c>
      <c r="G30" s="216">
        <f>AVERAGE(E30:E41)</f>
        <v>44899.5</v>
      </c>
      <c r="H30" s="40">
        <f>AVERAGE(E30:E32)/AVERAGE(E33:E35)-1</f>
        <v>8.4248510739826088E-4</v>
      </c>
      <c r="I30" s="40">
        <f>AVERAGE(E30:E32)/AVERAGE(E42:E44)-1</f>
        <v>-1.3108077310454935E-2</v>
      </c>
      <c r="J30" s="216">
        <f>G30-G42</f>
        <v>-369.08333333333576</v>
      </c>
      <c r="K30" s="216">
        <f t="shared" ref="K30:K34" si="3">E30-E42</f>
        <v>-628</v>
      </c>
      <c r="L30" s="216">
        <f>E30-G30</f>
        <v>-168.5</v>
      </c>
      <c r="M30" s="216"/>
    </row>
    <row r="31" spans="1:14" x14ac:dyDescent="0.3">
      <c r="A31" s="37">
        <v>44136</v>
      </c>
      <c r="B31" s="38">
        <v>45002</v>
      </c>
      <c r="C31" s="38">
        <v>-0.1</v>
      </c>
      <c r="D31" s="38">
        <v>-1.4</v>
      </c>
      <c r="E31" s="38">
        <v>44729</v>
      </c>
      <c r="F31" s="38">
        <v>-0.1</v>
      </c>
      <c r="G31" s="216"/>
      <c r="H31" s="40"/>
      <c r="I31" s="40"/>
      <c r="J31" s="216"/>
      <c r="K31" s="216">
        <f t="shared" si="3"/>
        <v>-617</v>
      </c>
      <c r="L31" s="216"/>
      <c r="M31" s="216"/>
    </row>
    <row r="32" spans="1:14" x14ac:dyDescent="0.3">
      <c r="A32" s="37">
        <v>44105</v>
      </c>
      <c r="B32" s="38">
        <v>45054</v>
      </c>
      <c r="C32" s="38">
        <v>0.2</v>
      </c>
      <c r="D32" s="38">
        <v>-1.2</v>
      </c>
      <c r="E32" s="38">
        <v>44780</v>
      </c>
      <c r="F32" s="38">
        <v>0.1</v>
      </c>
      <c r="G32" s="216"/>
      <c r="H32" s="40"/>
      <c r="I32" s="40"/>
      <c r="J32" s="216"/>
      <c r="K32" s="216">
        <f t="shared" si="3"/>
        <v>-538</v>
      </c>
      <c r="L32" s="216"/>
      <c r="M32" s="216"/>
    </row>
    <row r="33" spans="1:13" x14ac:dyDescent="0.3">
      <c r="A33" s="37">
        <v>44075</v>
      </c>
      <c r="B33" s="38">
        <v>44972</v>
      </c>
      <c r="C33" s="38">
        <v>0.6</v>
      </c>
      <c r="D33" s="38">
        <v>-1.2</v>
      </c>
      <c r="E33" s="38">
        <v>44752</v>
      </c>
      <c r="F33" s="38">
        <v>0.1</v>
      </c>
      <c r="G33" s="216"/>
      <c r="H33" s="40">
        <f>AVERAGE(E33:E35)/AVERAGE(E36:E38)-1</f>
        <v>-1.2584142491214312E-3</v>
      </c>
      <c r="I33" s="40">
        <f>AVERAGE(E33:E35)/AVERAGE(E45:E47)-1</f>
        <v>-1.2813907616215814E-2</v>
      </c>
      <c r="J33" s="216"/>
      <c r="K33" s="216">
        <f t="shared" si="3"/>
        <v>-541</v>
      </c>
      <c r="L33" s="216"/>
      <c r="M33" s="216"/>
    </row>
    <row r="34" spans="1:13" x14ac:dyDescent="0.3">
      <c r="A34" s="37">
        <v>44044</v>
      </c>
      <c r="B34" s="38">
        <v>44722</v>
      </c>
      <c r="C34" s="38">
        <v>0.1</v>
      </c>
      <c r="D34" s="38">
        <v>-1.3</v>
      </c>
      <c r="E34" s="38">
        <v>44701</v>
      </c>
      <c r="F34" s="38">
        <v>0.1</v>
      </c>
      <c r="G34" s="216"/>
      <c r="H34" s="40"/>
      <c r="I34" s="40"/>
      <c r="J34" s="216"/>
      <c r="K34" s="216">
        <f t="shared" si="3"/>
        <v>-581</v>
      </c>
      <c r="L34" s="216"/>
      <c r="M34" s="216"/>
    </row>
    <row r="35" spans="1:13" x14ac:dyDescent="0.3">
      <c r="A35" s="37">
        <v>44013</v>
      </c>
      <c r="B35" s="38">
        <v>44687</v>
      </c>
      <c r="C35" s="38">
        <v>0</v>
      </c>
      <c r="D35" s="38">
        <v>-1.4</v>
      </c>
      <c r="E35" s="38">
        <v>44674</v>
      </c>
      <c r="F35" s="38">
        <v>0</v>
      </c>
      <c r="G35" s="216"/>
      <c r="H35" s="40"/>
      <c r="I35" s="40"/>
      <c r="J35" s="216"/>
      <c r="K35" s="216">
        <f>E35-E47</f>
        <v>-619</v>
      </c>
      <c r="L35" s="216"/>
      <c r="M35" s="216"/>
    </row>
    <row r="36" spans="1:13" x14ac:dyDescent="0.3">
      <c r="A36" s="37">
        <v>43983</v>
      </c>
      <c r="B36" s="38">
        <v>44676</v>
      </c>
      <c r="C36" s="38">
        <v>0</v>
      </c>
      <c r="D36" s="38">
        <v>-1.4</v>
      </c>
      <c r="E36" s="38">
        <v>44664</v>
      </c>
      <c r="F36" s="38">
        <v>-0.1</v>
      </c>
      <c r="G36" s="216"/>
      <c r="H36" s="40">
        <f>AVERAGE(E36:E38)/AVERAGE(E39:E41)-1</f>
        <v>-1.3479662971696338E-2</v>
      </c>
      <c r="I36" s="40">
        <f>AVERAGE(E36:E38)/AVERAGE(E48:E50)-1</f>
        <v>-1.1235293251461442E-2</v>
      </c>
      <c r="J36" s="216"/>
      <c r="K36" s="216">
        <f>E36-E48</f>
        <v>-609</v>
      </c>
      <c r="L36" s="216"/>
      <c r="M36" s="216"/>
    </row>
    <row r="37" spans="1:13" x14ac:dyDescent="0.3">
      <c r="A37" s="37">
        <v>43952</v>
      </c>
      <c r="B37" s="38">
        <v>44662</v>
      </c>
      <c r="C37" s="38">
        <v>-0.3</v>
      </c>
      <c r="D37" s="38">
        <v>-1.3</v>
      </c>
      <c r="E37" s="38">
        <v>44700</v>
      </c>
      <c r="F37" s="38">
        <v>-0.5</v>
      </c>
      <c r="G37" s="216"/>
      <c r="H37" s="40"/>
      <c r="I37" s="40"/>
      <c r="J37" s="216"/>
      <c r="K37" s="216">
        <f t="shared" ref="K37:K100" si="4">E37-E49</f>
        <v>-583</v>
      </c>
      <c r="L37" s="216"/>
      <c r="M37" s="216"/>
    </row>
    <row r="38" spans="1:13" x14ac:dyDescent="0.3">
      <c r="A38" s="37">
        <v>43922</v>
      </c>
      <c r="B38" s="38">
        <v>44798</v>
      </c>
      <c r="C38" s="38">
        <v>-0.6</v>
      </c>
      <c r="D38" s="38">
        <v>-0.7</v>
      </c>
      <c r="E38" s="54">
        <v>44932</v>
      </c>
      <c r="F38" s="38">
        <v>-0.8</v>
      </c>
      <c r="G38" s="216"/>
      <c r="H38" s="40"/>
      <c r="I38" s="40"/>
      <c r="J38" s="216"/>
      <c r="K38" s="216">
        <f t="shared" si="4"/>
        <v>-334</v>
      </c>
      <c r="L38" s="216"/>
      <c r="M38" s="216"/>
    </row>
    <row r="39" spans="1:13" x14ac:dyDescent="0.3">
      <c r="A39" s="37">
        <v>43891</v>
      </c>
      <c r="B39" s="54">
        <v>45066</v>
      </c>
      <c r="C39" s="54">
        <v>-0.2</v>
      </c>
      <c r="D39" s="44">
        <v>0.2</v>
      </c>
      <c r="E39" s="54">
        <v>45302</v>
      </c>
      <c r="F39" s="44">
        <v>-0.3</v>
      </c>
      <c r="G39" s="216"/>
      <c r="H39" s="40">
        <f>AVERAGE(E39:E41)/AVERAGE(E42:E44)-1</f>
        <v>7.9398337045932799E-4</v>
      </c>
      <c r="I39" s="40">
        <f>AVERAGE(E39:E41)/AVERAGE(E51:E53)-1</f>
        <v>4.5826876245296244E-3</v>
      </c>
      <c r="J39" s="216"/>
      <c r="K39" s="216">
        <f t="shared" si="4"/>
        <v>90</v>
      </c>
      <c r="L39" s="216"/>
      <c r="M39" s="216"/>
    </row>
    <row r="40" spans="1:13" x14ac:dyDescent="0.3">
      <c r="A40" s="37">
        <v>43862</v>
      </c>
      <c r="B40" s="54">
        <v>45160</v>
      </c>
      <c r="C40" s="54">
        <v>0</v>
      </c>
      <c r="D40" s="44">
        <v>0.6</v>
      </c>
      <c r="E40" s="54">
        <v>45424</v>
      </c>
      <c r="F40" s="44">
        <v>0</v>
      </c>
      <c r="G40" s="216"/>
      <c r="H40" s="40"/>
      <c r="I40" s="40"/>
      <c r="J40" s="216"/>
      <c r="K40" s="216">
        <f t="shared" si="4"/>
        <v>256</v>
      </c>
      <c r="L40" s="216"/>
      <c r="M40" s="216"/>
    </row>
    <row r="41" spans="1:13" x14ac:dyDescent="0.3">
      <c r="A41" s="37">
        <v>43831</v>
      </c>
      <c r="B41" s="54">
        <v>45140</v>
      </c>
      <c r="C41" s="54">
        <v>-0.7</v>
      </c>
      <c r="D41" s="44">
        <v>0.6</v>
      </c>
      <c r="E41" s="54">
        <v>45405</v>
      </c>
      <c r="F41" s="44">
        <v>0.1</v>
      </c>
      <c r="G41" s="216"/>
      <c r="H41" s="40"/>
      <c r="I41" s="40"/>
      <c r="J41" s="216"/>
      <c r="K41" s="216">
        <f t="shared" si="4"/>
        <v>275</v>
      </c>
      <c r="L41" s="216"/>
      <c r="M41" s="216"/>
    </row>
    <row r="42" spans="1:13" x14ac:dyDescent="0.3">
      <c r="A42" s="37">
        <v>43800</v>
      </c>
      <c r="B42" s="54">
        <v>45463</v>
      </c>
      <c r="C42" s="54">
        <v>-0.3</v>
      </c>
      <c r="D42" s="44">
        <v>0.6</v>
      </c>
      <c r="E42" s="54">
        <v>45359</v>
      </c>
      <c r="F42" s="44">
        <v>0</v>
      </c>
      <c r="G42" s="216">
        <f>AVERAGE(E42:E53)</f>
        <v>45268.583333333336</v>
      </c>
      <c r="H42" s="40">
        <f>AVERAGE(E42:E44)/AVERAGE(E45:E47)-1</f>
        <v>1.1408131421672962E-3</v>
      </c>
      <c r="I42" s="40">
        <f>AVERAGE(E42:E44)/AVERAGE(E54:E56)-1</f>
        <v>6.8468815230426916E-3</v>
      </c>
      <c r="J42" s="216">
        <f>G42-G54</f>
        <v>409.16666666667152</v>
      </c>
      <c r="K42" s="216">
        <f t="shared" si="4"/>
        <v>284</v>
      </c>
      <c r="L42" s="216">
        <f>E42-G42</f>
        <v>90.416666666664241</v>
      </c>
    </row>
    <row r="43" spans="1:13" x14ac:dyDescent="0.3">
      <c r="A43" s="37">
        <v>43770</v>
      </c>
      <c r="B43" s="54">
        <v>45622</v>
      </c>
      <c r="C43" s="54">
        <v>0.1</v>
      </c>
      <c r="D43" s="44">
        <v>0.7</v>
      </c>
      <c r="E43" s="54">
        <v>45346</v>
      </c>
      <c r="F43" s="44">
        <v>0.1</v>
      </c>
      <c r="G43" s="215"/>
      <c r="H43" s="40"/>
      <c r="I43" s="40"/>
      <c r="J43" s="33"/>
      <c r="K43" s="216">
        <f t="shared" si="4"/>
        <v>306</v>
      </c>
      <c r="L43" s="33"/>
    </row>
    <row r="44" spans="1:13" x14ac:dyDescent="0.3">
      <c r="A44" s="37">
        <v>43739</v>
      </c>
      <c r="B44" s="54">
        <v>45592</v>
      </c>
      <c r="C44" s="54">
        <v>0.2</v>
      </c>
      <c r="D44" s="44">
        <v>0.8</v>
      </c>
      <c r="E44" s="54">
        <v>45318</v>
      </c>
      <c r="F44" s="44">
        <v>0.1</v>
      </c>
      <c r="G44" s="215"/>
      <c r="H44" s="40"/>
      <c r="I44" s="40"/>
      <c r="J44" s="33"/>
      <c r="K44" s="216">
        <f t="shared" si="4"/>
        <v>335</v>
      </c>
      <c r="L44" s="33"/>
    </row>
    <row r="45" spans="1:13" x14ac:dyDescent="0.3">
      <c r="A45" s="37">
        <v>43709</v>
      </c>
      <c r="B45" s="54">
        <v>45516</v>
      </c>
      <c r="C45" s="54">
        <v>0.5</v>
      </c>
      <c r="D45" s="44">
        <v>0.8</v>
      </c>
      <c r="E45" s="54">
        <v>45293</v>
      </c>
      <c r="F45" s="44">
        <v>0</v>
      </c>
      <c r="G45" s="215"/>
      <c r="H45" s="40">
        <f>AVERAGE(E45:E47)/AVERAGE(E48:E50)-1</f>
        <v>3.3867856459202095E-4</v>
      </c>
      <c r="I45" s="40">
        <f>AVERAGE(E45:E47)/AVERAGE(E57:E59)-1</f>
        <v>8.094852979366074E-3</v>
      </c>
      <c r="J45" s="33"/>
      <c r="K45" s="216">
        <f t="shared" si="4"/>
        <v>351</v>
      </c>
      <c r="L45" s="33"/>
    </row>
    <row r="46" spans="1:13" x14ac:dyDescent="0.3">
      <c r="A46" s="37">
        <v>43678</v>
      </c>
      <c r="B46" s="54">
        <v>45307</v>
      </c>
      <c r="C46" s="54">
        <v>0</v>
      </c>
      <c r="D46" s="44">
        <v>0.7</v>
      </c>
      <c r="E46" s="54">
        <v>45282</v>
      </c>
      <c r="F46" s="44">
        <v>0</v>
      </c>
      <c r="G46" s="215"/>
      <c r="H46" s="215"/>
      <c r="I46" s="215"/>
      <c r="J46" s="33"/>
      <c r="K46" s="216">
        <f t="shared" si="4"/>
        <v>340</v>
      </c>
      <c r="L46" s="33"/>
    </row>
    <row r="47" spans="1:13" x14ac:dyDescent="0.3">
      <c r="A47" s="37">
        <v>43647</v>
      </c>
      <c r="B47" s="54">
        <v>45312</v>
      </c>
      <c r="C47" s="54">
        <v>0</v>
      </c>
      <c r="D47" s="44">
        <v>0.9</v>
      </c>
      <c r="E47" s="54">
        <v>45293</v>
      </c>
      <c r="F47" s="44">
        <v>0</v>
      </c>
      <c r="G47" s="215"/>
      <c r="H47" s="215"/>
      <c r="I47" s="215"/>
      <c r="J47" s="33"/>
      <c r="K47" s="216">
        <f t="shared" si="4"/>
        <v>400</v>
      </c>
      <c r="L47" s="33"/>
    </row>
    <row r="48" spans="1:13" x14ac:dyDescent="0.3">
      <c r="A48" s="37">
        <v>43617</v>
      </c>
      <c r="B48" s="54">
        <v>45297</v>
      </c>
      <c r="C48" s="54">
        <v>0.1</v>
      </c>
      <c r="D48" s="44">
        <v>0.9</v>
      </c>
      <c r="E48" s="54">
        <v>45273</v>
      </c>
      <c r="F48" s="44">
        <v>0</v>
      </c>
      <c r="G48" s="215"/>
      <c r="H48" s="40">
        <f>AVERAGE(E48:E50)/AVERAGE(E51:E53)-1</f>
        <v>2.3024131060438435E-3</v>
      </c>
      <c r="I48" s="40">
        <f>AVERAGE(E48:E50)/AVERAGE(E60:E62)-1</f>
        <v>1.0272163997590011E-2</v>
      </c>
      <c r="J48" s="33"/>
      <c r="K48" s="216">
        <f t="shared" si="4"/>
        <v>422</v>
      </c>
      <c r="L48" s="33"/>
    </row>
    <row r="49" spans="1:12" x14ac:dyDescent="0.3">
      <c r="A49" s="37">
        <v>43586</v>
      </c>
      <c r="B49" s="54">
        <v>45259</v>
      </c>
      <c r="C49" s="54">
        <v>0.3</v>
      </c>
      <c r="D49" s="44">
        <v>1</v>
      </c>
      <c r="E49" s="54">
        <v>45283</v>
      </c>
      <c r="F49" s="44">
        <v>0</v>
      </c>
      <c r="G49" s="215"/>
      <c r="H49" s="215"/>
      <c r="I49" s="215"/>
      <c r="J49" s="33"/>
      <c r="K49" s="216">
        <f t="shared" si="4"/>
        <v>456</v>
      </c>
      <c r="L49" s="33"/>
    </row>
    <row r="50" spans="1:12" x14ac:dyDescent="0.3">
      <c r="A50" s="37">
        <v>43556</v>
      </c>
      <c r="B50" s="54">
        <v>45134</v>
      </c>
      <c r="C50" s="54">
        <v>0.4</v>
      </c>
      <c r="D50" s="44">
        <v>1.1000000000000001</v>
      </c>
      <c r="E50" s="54">
        <v>45266</v>
      </c>
      <c r="F50" s="44">
        <v>0.1</v>
      </c>
      <c r="G50" s="215"/>
      <c r="H50" s="215"/>
      <c r="I50" s="215"/>
      <c r="J50" s="33"/>
      <c r="K50" s="216">
        <f t="shared" si="4"/>
        <v>503</v>
      </c>
      <c r="L50" s="33"/>
    </row>
    <row r="51" spans="1:12" x14ac:dyDescent="0.3">
      <c r="A51" s="37">
        <v>43525</v>
      </c>
      <c r="B51" s="54">
        <v>44971</v>
      </c>
      <c r="C51" s="54">
        <v>0.2</v>
      </c>
      <c r="D51" s="44">
        <v>1.1000000000000001</v>
      </c>
      <c r="E51" s="54">
        <v>45212</v>
      </c>
      <c r="F51" s="44">
        <v>0.1</v>
      </c>
      <c r="G51" s="215"/>
      <c r="H51" s="40">
        <f>AVERAGE(E51:E53)/AVERAGE(E54:E56)-1</f>
        <v>3.0496380405335977E-3</v>
      </c>
      <c r="I51" s="40">
        <f>AVERAGE(E51:E53)/AVERAGE(E63:E65)-1</f>
        <v>1.129129756636349E-2</v>
      </c>
      <c r="J51" s="33"/>
      <c r="K51" s="216">
        <f t="shared" si="4"/>
        <v>506</v>
      </c>
      <c r="L51" s="33"/>
    </row>
    <row r="52" spans="1:12" x14ac:dyDescent="0.3">
      <c r="A52" s="37">
        <v>43497</v>
      </c>
      <c r="B52" s="54">
        <v>44894</v>
      </c>
      <c r="C52" s="54">
        <v>0.1</v>
      </c>
      <c r="D52" s="44">
        <v>1.2</v>
      </c>
      <c r="E52" s="54">
        <v>45168</v>
      </c>
      <c r="F52" s="44">
        <v>0.1</v>
      </c>
      <c r="G52" s="215"/>
      <c r="H52" s="215"/>
      <c r="I52" s="215"/>
      <c r="J52" s="33"/>
      <c r="K52" s="216">
        <f t="shared" si="4"/>
        <v>509</v>
      </c>
      <c r="L52" s="33"/>
    </row>
    <row r="53" spans="1:12" x14ac:dyDescent="0.3">
      <c r="A53" s="37">
        <v>43466</v>
      </c>
      <c r="B53" s="54">
        <v>44852</v>
      </c>
      <c r="C53" s="54">
        <v>-0.7</v>
      </c>
      <c r="D53" s="44">
        <v>1.2</v>
      </c>
      <c r="E53" s="54">
        <v>45130</v>
      </c>
      <c r="F53" s="44">
        <v>0.1</v>
      </c>
      <c r="G53" s="215"/>
      <c r="H53" s="215"/>
      <c r="I53" s="215"/>
      <c r="J53" s="33"/>
      <c r="K53" s="216">
        <f t="shared" si="4"/>
        <v>498</v>
      </c>
      <c r="L53" s="33"/>
    </row>
    <row r="54" spans="1:12" x14ac:dyDescent="0.3">
      <c r="A54" s="37">
        <v>43435</v>
      </c>
      <c r="B54" s="54">
        <v>45171</v>
      </c>
      <c r="C54" s="54">
        <v>-0.3</v>
      </c>
      <c r="D54" s="44">
        <v>1.2</v>
      </c>
      <c r="E54" s="54">
        <v>45075</v>
      </c>
      <c r="F54" s="44">
        <v>0.1</v>
      </c>
      <c r="G54" s="216">
        <f>AVERAGE(E54:E65)</f>
        <v>44859.416666666664</v>
      </c>
      <c r="H54" s="40">
        <f>AVERAGE(E54:E56)/AVERAGE(E57:E59)-1</f>
        <v>2.3817120131772729E-3</v>
      </c>
      <c r="I54" s="40">
        <f>AVERAGE(E54:E56)/AVERAGE(E66:E68)-1</f>
        <v>1.2493348622134137E-2</v>
      </c>
      <c r="J54" s="216">
        <f>G54-G66</f>
        <v>607.58333333332848</v>
      </c>
      <c r="K54" s="216">
        <f t="shared" si="4"/>
        <v>535</v>
      </c>
      <c r="L54" s="216">
        <f>E54-G54</f>
        <v>215.58333333333576</v>
      </c>
    </row>
    <row r="55" spans="1:12" x14ac:dyDescent="0.3">
      <c r="A55" s="37">
        <v>43405</v>
      </c>
      <c r="B55" s="54">
        <v>45314</v>
      </c>
      <c r="C55" s="54">
        <v>0.1</v>
      </c>
      <c r="D55" s="44">
        <v>1.3</v>
      </c>
      <c r="E55" s="54">
        <v>45040</v>
      </c>
      <c r="F55" s="44">
        <v>0.1</v>
      </c>
      <c r="G55" s="217"/>
      <c r="H55" s="215"/>
      <c r="I55" s="215"/>
      <c r="J55" s="33"/>
      <c r="K55" s="216">
        <f t="shared" si="4"/>
        <v>561</v>
      </c>
      <c r="L55" s="33"/>
    </row>
    <row r="56" spans="1:12" x14ac:dyDescent="0.3">
      <c r="A56" s="37">
        <v>43374</v>
      </c>
      <c r="B56" s="54">
        <v>45251</v>
      </c>
      <c r="C56" s="54">
        <v>0.2</v>
      </c>
      <c r="D56" s="44">
        <v>1.3</v>
      </c>
      <c r="E56" s="54">
        <v>44983</v>
      </c>
      <c r="F56" s="44">
        <v>0.1</v>
      </c>
      <c r="G56" s="217"/>
      <c r="H56" s="215"/>
      <c r="I56" s="215"/>
      <c r="J56" s="33"/>
      <c r="K56" s="216">
        <f t="shared" si="4"/>
        <v>571</v>
      </c>
      <c r="L56" s="33"/>
    </row>
    <row r="57" spans="1:12" x14ac:dyDescent="0.3">
      <c r="A57" s="37">
        <v>43344</v>
      </c>
      <c r="B57" s="54">
        <v>45164</v>
      </c>
      <c r="C57" s="54">
        <v>0.4</v>
      </c>
      <c r="D57" s="44">
        <v>1.2</v>
      </c>
      <c r="E57" s="54">
        <v>44942</v>
      </c>
      <c r="F57" s="44">
        <v>0</v>
      </c>
      <c r="G57" s="217"/>
      <c r="H57" s="40">
        <f>AVERAGE(E57:E59)/AVERAGE(E60:E62)-1</f>
        <v>2.4992375837729064E-3</v>
      </c>
      <c r="I57" s="40">
        <f>AVERAGE(E57:E59)/AVERAGE(E69:E71)-1</f>
        <v>1.3277097382923264E-2</v>
      </c>
      <c r="J57" s="33"/>
      <c r="K57" s="216">
        <f t="shared" si="4"/>
        <v>560</v>
      </c>
      <c r="L57" s="33"/>
    </row>
    <row r="58" spans="1:12" x14ac:dyDescent="0.3">
      <c r="A58" s="37">
        <v>43313</v>
      </c>
      <c r="B58" s="54">
        <v>44972</v>
      </c>
      <c r="C58" s="54">
        <v>0.1</v>
      </c>
      <c r="D58" s="44">
        <v>1.3</v>
      </c>
      <c r="E58" s="54">
        <v>44942</v>
      </c>
      <c r="F58" s="44">
        <v>0.1</v>
      </c>
      <c r="G58" s="217"/>
      <c r="H58" s="215"/>
      <c r="I58" s="215"/>
      <c r="J58" s="33"/>
      <c r="K58" s="216">
        <f t="shared" si="4"/>
        <v>606</v>
      </c>
      <c r="L58" s="33"/>
    </row>
    <row r="59" spans="1:12" x14ac:dyDescent="0.3">
      <c r="A59" s="37">
        <v>43282</v>
      </c>
      <c r="B59" s="54">
        <v>44922</v>
      </c>
      <c r="C59" s="54">
        <v>0.1</v>
      </c>
      <c r="D59" s="44">
        <v>1.3</v>
      </c>
      <c r="E59" s="54">
        <v>44893</v>
      </c>
      <c r="F59" s="44">
        <v>0.1</v>
      </c>
      <c r="G59" s="217"/>
      <c r="H59" s="215"/>
      <c r="I59" s="215"/>
      <c r="J59" s="33"/>
      <c r="K59" s="216">
        <f t="shared" si="4"/>
        <v>600</v>
      </c>
      <c r="L59" s="33"/>
    </row>
    <row r="60" spans="1:12" x14ac:dyDescent="0.3">
      <c r="A60" s="37">
        <v>43252</v>
      </c>
      <c r="B60" s="54">
        <v>44889</v>
      </c>
      <c r="C60" s="54">
        <v>0.2</v>
      </c>
      <c r="D60" s="44">
        <v>1.3</v>
      </c>
      <c r="E60" s="54">
        <v>44851</v>
      </c>
      <c r="F60" s="44">
        <v>0.1</v>
      </c>
      <c r="G60" s="217"/>
      <c r="H60" s="40">
        <f>AVERAGE(E60:E62)/AVERAGE(E63:E65)-1</f>
        <v>3.3135070188139437E-3</v>
      </c>
      <c r="I60" s="40">
        <f>AVERAGE(E60:E62)/AVERAGE(E72:E74)-1</f>
        <v>1.439641447790363E-2</v>
      </c>
      <c r="J60" s="33"/>
      <c r="K60" s="216">
        <f t="shared" si="4"/>
        <v>609</v>
      </c>
      <c r="L60" s="33"/>
    </row>
    <row r="61" spans="1:12" x14ac:dyDescent="0.3">
      <c r="A61" s="37">
        <v>43221</v>
      </c>
      <c r="B61" s="54">
        <v>44817</v>
      </c>
      <c r="C61" s="54">
        <v>0.4</v>
      </c>
      <c r="D61" s="44">
        <v>1.5</v>
      </c>
      <c r="E61" s="54">
        <v>44827</v>
      </c>
      <c r="F61" s="44">
        <v>0.1</v>
      </c>
      <c r="G61" s="217"/>
      <c r="H61" s="215"/>
      <c r="I61" s="215"/>
      <c r="J61" s="33"/>
      <c r="K61" s="216">
        <f t="shared" si="4"/>
        <v>657</v>
      </c>
      <c r="L61" s="33"/>
    </row>
    <row r="62" spans="1:12" x14ac:dyDescent="0.3">
      <c r="A62" s="37">
        <v>43191</v>
      </c>
      <c r="B62" s="54">
        <v>44638</v>
      </c>
      <c r="C62" s="54">
        <v>0.4</v>
      </c>
      <c r="D62" s="44">
        <v>1.4</v>
      </c>
      <c r="E62" s="54">
        <v>44763</v>
      </c>
      <c r="F62" s="44">
        <v>0.1</v>
      </c>
      <c r="G62" s="217"/>
      <c r="H62" s="215"/>
      <c r="I62" s="215"/>
      <c r="J62" s="33"/>
      <c r="K62" s="216">
        <f t="shared" si="4"/>
        <v>642</v>
      </c>
      <c r="L62" s="33"/>
    </row>
    <row r="63" spans="1:12" x14ac:dyDescent="0.3">
      <c r="A63" s="37">
        <v>43160</v>
      </c>
      <c r="B63" s="54">
        <v>44463</v>
      </c>
      <c r="C63" s="54">
        <v>0.2</v>
      </c>
      <c r="D63" s="44">
        <v>1.4</v>
      </c>
      <c r="E63" s="54">
        <v>44706</v>
      </c>
      <c r="F63" s="44">
        <v>0.1</v>
      </c>
      <c r="G63" s="217"/>
      <c r="H63" s="40">
        <f>AVERAGE(E63:E65)/AVERAGE(E66:E68)-1</f>
        <v>4.2418928135139478E-3</v>
      </c>
      <c r="I63" s="40">
        <f>AVERAGE(E63:E65)/AVERAGE(E75:E77)-1</f>
        <v>1.4767469158708746E-2</v>
      </c>
      <c r="J63" s="33"/>
      <c r="K63" s="216">
        <f t="shared" si="4"/>
        <v>626</v>
      </c>
      <c r="L63" s="33"/>
    </row>
    <row r="64" spans="1:12" x14ac:dyDescent="0.3">
      <c r="A64" s="37">
        <v>43132</v>
      </c>
      <c r="B64" s="54">
        <v>44366</v>
      </c>
      <c r="C64" s="54">
        <v>0.1</v>
      </c>
      <c r="D64" s="44">
        <v>1.5</v>
      </c>
      <c r="E64" s="54">
        <v>44659</v>
      </c>
      <c r="F64" s="44">
        <v>0.1</v>
      </c>
      <c r="G64" s="217"/>
      <c r="H64" s="215"/>
      <c r="I64" s="215"/>
      <c r="J64" s="33"/>
      <c r="K64" s="216">
        <f t="shared" si="4"/>
        <v>652</v>
      </c>
      <c r="L64" s="33"/>
    </row>
    <row r="65" spans="1:12" x14ac:dyDescent="0.3">
      <c r="A65" s="37">
        <v>43101</v>
      </c>
      <c r="B65" s="54">
        <v>44334</v>
      </c>
      <c r="C65" s="54">
        <v>-0.7</v>
      </c>
      <c r="D65" s="44">
        <v>1.6</v>
      </c>
      <c r="E65" s="54">
        <v>44632</v>
      </c>
      <c r="F65" s="44">
        <v>0.2</v>
      </c>
      <c r="G65" s="217"/>
      <c r="H65" s="215"/>
      <c r="I65" s="215"/>
      <c r="J65" s="33"/>
      <c r="K65" s="216">
        <f t="shared" si="4"/>
        <v>672</v>
      </c>
      <c r="L65" s="33"/>
    </row>
    <row r="66" spans="1:12" x14ac:dyDescent="0.3">
      <c r="A66" s="37">
        <v>43070</v>
      </c>
      <c r="B66" s="54">
        <v>44628</v>
      </c>
      <c r="C66" s="54">
        <v>-0.3</v>
      </c>
      <c r="D66" s="44">
        <v>1.4</v>
      </c>
      <c r="E66" s="54">
        <v>44540</v>
      </c>
      <c r="F66" s="44">
        <v>0.1</v>
      </c>
      <c r="G66" s="216">
        <f>AVERAGE(E66:E77)</f>
        <v>44251.833333333336</v>
      </c>
      <c r="H66" s="40">
        <f>AVERAGE(E66:E68)/AVERAGE(E69:E71)-1</f>
        <v>3.1576335791776433E-3</v>
      </c>
      <c r="I66" s="40">
        <f>AVERAGE(E66:E68)/AVERAGE(E78:E80)-1</f>
        <v>1.3335864818682319E-2</v>
      </c>
      <c r="J66" s="216">
        <f>G66-G78</f>
        <v>589</v>
      </c>
      <c r="K66" s="216">
        <f t="shared" si="4"/>
        <v>592</v>
      </c>
      <c r="L66" s="216">
        <f>E66-G66</f>
        <v>288.16666666666424</v>
      </c>
    </row>
    <row r="67" spans="1:12" x14ac:dyDescent="0.3">
      <c r="A67" s="37">
        <v>43040</v>
      </c>
      <c r="B67" s="54">
        <v>44751</v>
      </c>
      <c r="C67" s="54">
        <v>0.2</v>
      </c>
      <c r="D67" s="44">
        <v>1.3</v>
      </c>
      <c r="E67" s="54">
        <v>44479</v>
      </c>
      <c r="F67" s="44">
        <v>0.2</v>
      </c>
      <c r="G67" s="215"/>
      <c r="H67" s="215"/>
      <c r="I67" s="215"/>
      <c r="J67" s="33"/>
      <c r="K67" s="216">
        <f t="shared" si="4"/>
        <v>588</v>
      </c>
      <c r="L67" s="33"/>
    </row>
    <row r="68" spans="1:12" x14ac:dyDescent="0.3">
      <c r="A68" s="37">
        <v>43009</v>
      </c>
      <c r="B68" s="54">
        <v>44681</v>
      </c>
      <c r="C68" s="54">
        <v>0.2</v>
      </c>
      <c r="D68" s="44">
        <v>1.3</v>
      </c>
      <c r="E68" s="54">
        <v>44412</v>
      </c>
      <c r="F68" s="44">
        <v>0.1</v>
      </c>
      <c r="G68" s="215"/>
      <c r="H68" s="215"/>
      <c r="I68" s="215"/>
      <c r="J68" s="33"/>
      <c r="K68" s="216">
        <f t="shared" si="4"/>
        <v>576</v>
      </c>
      <c r="L68" s="33"/>
    </row>
    <row r="69" spans="1:12" x14ac:dyDescent="0.3">
      <c r="A69" s="37">
        <v>42979</v>
      </c>
      <c r="B69" s="54">
        <v>44608</v>
      </c>
      <c r="C69" s="54">
        <v>0.5</v>
      </c>
      <c r="D69" s="44">
        <v>1.3</v>
      </c>
      <c r="E69" s="54">
        <v>44382</v>
      </c>
      <c r="F69" s="44">
        <v>0.1</v>
      </c>
      <c r="G69" s="215"/>
      <c r="H69" s="40">
        <f>AVERAGE(E69:E71)/AVERAGE(E72:E74)-1</f>
        <v>3.606648910082777E-3</v>
      </c>
      <c r="I69" s="40">
        <f>AVERAGE(E69:E71)/AVERAGE(E81:E83)-1</f>
        <v>1.3950190957531916E-2</v>
      </c>
      <c r="J69" s="33"/>
      <c r="K69" s="216">
        <f t="shared" si="4"/>
        <v>583</v>
      </c>
      <c r="L69" s="33"/>
    </row>
    <row r="70" spans="1:12" x14ac:dyDescent="0.3">
      <c r="A70" s="37">
        <v>42948</v>
      </c>
      <c r="B70" s="54">
        <v>44373</v>
      </c>
      <c r="C70" s="54">
        <v>0.1</v>
      </c>
      <c r="D70" s="44">
        <v>1.4</v>
      </c>
      <c r="E70" s="54">
        <v>44336</v>
      </c>
      <c r="F70" s="44">
        <v>0.1</v>
      </c>
      <c r="G70" s="215"/>
      <c r="H70" s="215"/>
      <c r="I70" s="215"/>
      <c r="J70" s="33"/>
      <c r="K70" s="216">
        <f t="shared" si="4"/>
        <v>606</v>
      </c>
      <c r="L70" s="33"/>
    </row>
    <row r="71" spans="1:12" x14ac:dyDescent="0.3">
      <c r="A71" s="37">
        <v>42917</v>
      </c>
      <c r="B71" s="54">
        <v>44332</v>
      </c>
      <c r="C71" s="54">
        <v>0.1</v>
      </c>
      <c r="D71" s="44">
        <v>1.4</v>
      </c>
      <c r="E71" s="54">
        <v>44293</v>
      </c>
      <c r="F71" s="44">
        <v>0.1</v>
      </c>
      <c r="G71" s="215"/>
      <c r="H71" s="215"/>
      <c r="I71" s="215"/>
      <c r="J71" s="33"/>
      <c r="K71" s="216">
        <f t="shared" si="4"/>
        <v>641</v>
      </c>
      <c r="L71" s="33"/>
    </row>
    <row r="72" spans="1:12" x14ac:dyDescent="0.3">
      <c r="A72" s="37">
        <v>42887</v>
      </c>
      <c r="B72" s="54">
        <v>44293</v>
      </c>
      <c r="C72" s="54">
        <v>0.3</v>
      </c>
      <c r="D72" s="44">
        <v>1.3</v>
      </c>
      <c r="E72" s="54">
        <v>44242</v>
      </c>
      <c r="F72" s="44">
        <v>0.2</v>
      </c>
      <c r="G72" s="215"/>
      <c r="H72" s="40">
        <f>AVERAGE(E72:E74)/AVERAGE(E75:E77)-1</f>
        <v>3.680507698016644E-3</v>
      </c>
      <c r="I72" s="40">
        <f>AVERAGE(E72:E74)/AVERAGE(E84:E86)-1</f>
        <v>1.3427437546357446E-2</v>
      </c>
      <c r="J72" s="33"/>
      <c r="K72" s="216">
        <f t="shared" si="4"/>
        <v>592</v>
      </c>
      <c r="L72" s="33"/>
    </row>
    <row r="73" spans="1:12" x14ac:dyDescent="0.3">
      <c r="A73" s="37">
        <v>42856</v>
      </c>
      <c r="B73" s="54">
        <v>44171</v>
      </c>
      <c r="C73" s="54">
        <v>0.4</v>
      </c>
      <c r="D73" s="44">
        <v>1.3</v>
      </c>
      <c r="E73" s="54">
        <v>44170</v>
      </c>
      <c r="F73" s="44">
        <v>0.1</v>
      </c>
      <c r="G73" s="215"/>
      <c r="H73" s="215"/>
      <c r="I73" s="215"/>
      <c r="J73" s="33"/>
      <c r="K73" s="216">
        <f t="shared" si="4"/>
        <v>579</v>
      </c>
      <c r="L73" s="33"/>
    </row>
    <row r="74" spans="1:12" x14ac:dyDescent="0.3">
      <c r="A74" s="37">
        <v>42826</v>
      </c>
      <c r="B74" s="54">
        <v>44001</v>
      </c>
      <c r="C74" s="54">
        <v>0.4</v>
      </c>
      <c r="D74" s="44">
        <v>1.3</v>
      </c>
      <c r="E74" s="54">
        <v>44121</v>
      </c>
      <c r="F74" s="44">
        <v>0.1</v>
      </c>
      <c r="G74" s="215"/>
      <c r="H74" s="215"/>
      <c r="I74" s="215"/>
      <c r="J74" s="33"/>
      <c r="K74" s="216">
        <f t="shared" si="4"/>
        <v>585</v>
      </c>
      <c r="L74" s="33"/>
    </row>
    <row r="75" spans="1:12" x14ac:dyDescent="0.3">
      <c r="A75" s="37">
        <v>42795</v>
      </c>
      <c r="B75" s="54">
        <v>43832</v>
      </c>
      <c r="C75" s="54">
        <v>0.3</v>
      </c>
      <c r="D75" s="44">
        <v>1.3</v>
      </c>
      <c r="E75" s="54">
        <v>44080</v>
      </c>
      <c r="F75" s="44">
        <v>0.2</v>
      </c>
      <c r="G75" s="215"/>
      <c r="H75" s="40">
        <f>AVERAGE(E75:E77)/AVERAGE(E78:E80)-1</f>
        <v>2.8251376495158631E-3</v>
      </c>
      <c r="I75" s="40">
        <f>AVERAGE(E75:E77)/AVERAGE(E87:E89)-1</f>
        <v>1.3244220041282562E-2</v>
      </c>
      <c r="J75" s="33"/>
      <c r="K75" s="216">
        <f t="shared" si="4"/>
        <v>576</v>
      </c>
      <c r="L75" s="33"/>
    </row>
    <row r="76" spans="1:12" x14ac:dyDescent="0.3">
      <c r="A76" s="37">
        <v>42767</v>
      </c>
      <c r="B76" s="54">
        <v>43696</v>
      </c>
      <c r="C76" s="54">
        <v>0.1</v>
      </c>
      <c r="D76" s="44">
        <v>1.4</v>
      </c>
      <c r="E76" s="54">
        <v>44007</v>
      </c>
      <c r="F76" s="44">
        <v>0.1</v>
      </c>
      <c r="G76" s="215"/>
      <c r="H76" s="215"/>
      <c r="I76" s="215"/>
      <c r="J76" s="33"/>
      <c r="K76" s="216">
        <f t="shared" si="4"/>
        <v>566</v>
      </c>
      <c r="L76" s="33"/>
    </row>
    <row r="77" spans="1:12" x14ac:dyDescent="0.3">
      <c r="A77" s="37">
        <v>42736</v>
      </c>
      <c r="B77" s="54">
        <v>43644</v>
      </c>
      <c r="C77" s="54">
        <v>-0.9</v>
      </c>
      <c r="D77" s="44">
        <v>1.4</v>
      </c>
      <c r="E77" s="54">
        <v>43960</v>
      </c>
      <c r="F77" s="44">
        <v>0</v>
      </c>
      <c r="G77" s="215"/>
      <c r="H77" s="215"/>
      <c r="I77" s="215"/>
      <c r="J77" s="33"/>
      <c r="K77" s="216">
        <f t="shared" si="4"/>
        <v>584</v>
      </c>
      <c r="L77" s="33"/>
    </row>
    <row r="78" spans="1:12" x14ac:dyDescent="0.3">
      <c r="A78" s="37">
        <v>42705</v>
      </c>
      <c r="B78" s="54">
        <v>44026</v>
      </c>
      <c r="C78" s="54"/>
      <c r="D78" s="44">
        <v>1.3</v>
      </c>
      <c r="E78" s="54">
        <v>43948</v>
      </c>
      <c r="F78" s="44">
        <v>0.1</v>
      </c>
      <c r="G78" s="30">
        <f>AVERAGE(E78:E89)</f>
        <v>43662.833333333336</v>
      </c>
      <c r="H78" s="40">
        <f>AVERAGE(E78:E80)/AVERAGE(E81:E83)-1</f>
        <v>3.7657892530167381E-3</v>
      </c>
      <c r="I78" s="40">
        <f>AVERAGE(E78:E80)/AVERAGE(E90:E92)-1</f>
        <v>1.2915782024062183E-2</v>
      </c>
      <c r="J78" s="216">
        <f>G78-G90</f>
        <v>539.25</v>
      </c>
      <c r="K78" s="216">
        <f t="shared" si="4"/>
        <v>569</v>
      </c>
      <c r="L78" s="216">
        <f>E78-G78</f>
        <v>285.16666666666424</v>
      </c>
    </row>
    <row r="79" spans="1:12" x14ac:dyDescent="0.3">
      <c r="A79" s="37">
        <v>42675</v>
      </c>
      <c r="B79" s="54">
        <v>44163</v>
      </c>
      <c r="C79" s="54"/>
      <c r="D79" s="44">
        <v>1.3</v>
      </c>
      <c r="E79" s="54">
        <v>43891</v>
      </c>
      <c r="F79" s="44">
        <v>0.1</v>
      </c>
      <c r="G79" s="215"/>
      <c r="H79" s="215"/>
      <c r="I79" s="215"/>
      <c r="J79" s="33"/>
      <c r="K79" s="216">
        <f t="shared" si="4"/>
        <v>555</v>
      </c>
      <c r="L79" s="33"/>
    </row>
    <row r="80" spans="1:12" x14ac:dyDescent="0.3">
      <c r="A80" s="37">
        <v>42644</v>
      </c>
      <c r="B80" s="54">
        <v>44111</v>
      </c>
      <c r="C80" s="54"/>
      <c r="D80" s="44">
        <v>1.2</v>
      </c>
      <c r="E80" s="54">
        <v>43836</v>
      </c>
      <c r="F80" s="44">
        <v>0.1</v>
      </c>
      <c r="G80" s="215"/>
      <c r="H80" s="215"/>
      <c r="I80" s="215"/>
      <c r="J80" s="33"/>
      <c r="K80" s="216">
        <f t="shared" si="4"/>
        <v>555</v>
      </c>
      <c r="L80" s="33"/>
    </row>
    <row r="81" spans="1:12" x14ac:dyDescent="0.3">
      <c r="A81" s="37">
        <v>42614</v>
      </c>
      <c r="B81" s="54">
        <v>44032</v>
      </c>
      <c r="C81" s="54"/>
      <c r="D81" s="44">
        <v>1.3</v>
      </c>
      <c r="E81" s="54">
        <v>43799</v>
      </c>
      <c r="F81" s="44">
        <v>0.2</v>
      </c>
      <c r="G81" s="215"/>
      <c r="H81" s="40">
        <f>AVERAGE(E81:E83)/AVERAGE(E84:E86)-1</f>
        <v>3.0892282282051209E-3</v>
      </c>
      <c r="I81" s="40">
        <f>AVERAGE(E81:E83)/AVERAGE(E93:E95)-1</f>
        <v>1.2183453959043966E-2</v>
      </c>
      <c r="J81" s="33"/>
      <c r="K81" s="216">
        <f t="shared" si="4"/>
        <v>558</v>
      </c>
      <c r="L81" s="33"/>
    </row>
    <row r="82" spans="1:12" x14ac:dyDescent="0.3">
      <c r="A82" s="37">
        <v>42583</v>
      </c>
      <c r="B82" s="54">
        <v>43775</v>
      </c>
      <c r="C82" s="54"/>
      <c r="D82" s="44">
        <v>1.2</v>
      </c>
      <c r="E82" s="54">
        <v>43730</v>
      </c>
      <c r="F82" s="44">
        <v>0.2</v>
      </c>
      <c r="G82" s="215"/>
      <c r="H82" s="215"/>
      <c r="I82" s="215"/>
      <c r="J82" s="33"/>
      <c r="K82" s="216">
        <f t="shared" si="4"/>
        <v>533</v>
      </c>
      <c r="L82" s="33"/>
    </row>
    <row r="83" spans="1:12" x14ac:dyDescent="0.3">
      <c r="A83" s="37">
        <v>42552</v>
      </c>
      <c r="B83" s="54">
        <v>43704</v>
      </c>
      <c r="C83" s="54"/>
      <c r="D83" s="44">
        <v>1.1000000000000001</v>
      </c>
      <c r="E83" s="54">
        <v>43652</v>
      </c>
      <c r="F83" s="44">
        <v>0</v>
      </c>
      <c r="G83" s="215"/>
      <c r="H83" s="215"/>
      <c r="I83" s="215"/>
      <c r="J83" s="33"/>
      <c r="K83" s="216">
        <f t="shared" si="4"/>
        <v>488</v>
      </c>
      <c r="L83" s="33"/>
    </row>
    <row r="84" spans="1:12" x14ac:dyDescent="0.3">
      <c r="A84" s="37">
        <v>42522</v>
      </c>
      <c r="B84" s="54">
        <v>43709</v>
      </c>
      <c r="C84" s="54"/>
      <c r="D84" s="44">
        <v>1.2</v>
      </c>
      <c r="E84" s="54">
        <v>43650</v>
      </c>
      <c r="F84" s="44">
        <v>0.1</v>
      </c>
      <c r="G84" s="215"/>
      <c r="H84" s="40">
        <f>AVERAGE(E84:E86)/AVERAGE(E87:E89)-1</f>
        <v>3.4990523399911488E-3</v>
      </c>
      <c r="I84" s="40">
        <f>AVERAGE(E84:E86)/AVERAGE(E96:E98)-1</f>
        <v>1.2346921397718091E-2</v>
      </c>
      <c r="J84" s="33"/>
      <c r="K84" s="216">
        <f t="shared" si="4"/>
        <v>543</v>
      </c>
      <c r="L84" s="33"/>
    </row>
    <row r="85" spans="1:12" x14ac:dyDescent="0.3">
      <c r="A85" s="37">
        <v>42491</v>
      </c>
      <c r="B85" s="54">
        <v>43596</v>
      </c>
      <c r="C85" s="54"/>
      <c r="D85" s="44">
        <v>1.2</v>
      </c>
      <c r="E85" s="54">
        <v>43591</v>
      </c>
      <c r="F85" s="44">
        <v>0.1</v>
      </c>
      <c r="G85" s="215"/>
      <c r="H85" s="215"/>
      <c r="I85" s="215"/>
      <c r="J85" s="33"/>
      <c r="K85" s="216">
        <f t="shared" si="4"/>
        <v>536</v>
      </c>
      <c r="L85" s="33"/>
    </row>
    <row r="86" spans="1:12" x14ac:dyDescent="0.3">
      <c r="A86" s="37">
        <v>42461</v>
      </c>
      <c r="B86" s="54">
        <v>43416</v>
      </c>
      <c r="C86" s="54"/>
      <c r="D86" s="44">
        <v>1.2</v>
      </c>
      <c r="E86" s="54">
        <v>43536</v>
      </c>
      <c r="F86" s="44">
        <v>0.1</v>
      </c>
      <c r="G86" s="215"/>
      <c r="H86" s="215"/>
      <c r="I86" s="215"/>
      <c r="J86" s="33"/>
      <c r="K86" s="216">
        <f t="shared" si="4"/>
        <v>516</v>
      </c>
      <c r="L86" s="33"/>
    </row>
    <row r="87" spans="1:12" x14ac:dyDescent="0.3">
      <c r="A87" s="37">
        <v>42430</v>
      </c>
      <c r="B87" s="54">
        <v>43249</v>
      </c>
      <c r="C87" s="54"/>
      <c r="D87" s="44">
        <v>1.3</v>
      </c>
      <c r="E87" s="54">
        <v>43504</v>
      </c>
      <c r="F87" s="44">
        <v>0.1</v>
      </c>
      <c r="G87" s="215"/>
      <c r="H87" s="40">
        <f>AVERAGE(E87:E89)/AVERAGE(E90:E92)-1</f>
        <v>2.5000769254439614E-3</v>
      </c>
      <c r="I87" s="40">
        <f>AVERAGE(E87:E89)/AVERAGE(E99:E101)-1</f>
        <v>1.2571579528060761E-2</v>
      </c>
      <c r="J87" s="33"/>
      <c r="K87" s="216">
        <f t="shared" si="4"/>
        <v>541</v>
      </c>
      <c r="L87" s="216"/>
    </row>
    <row r="88" spans="1:12" x14ac:dyDescent="0.3">
      <c r="A88" s="37">
        <v>42401</v>
      </c>
      <c r="B88" s="54">
        <v>43112</v>
      </c>
      <c r="C88" s="54"/>
      <c r="D88" s="44">
        <v>1.3</v>
      </c>
      <c r="E88" s="54">
        <v>43441</v>
      </c>
      <c r="F88" s="44">
        <v>0.1</v>
      </c>
      <c r="G88" s="215"/>
      <c r="H88" s="215"/>
      <c r="I88" s="215"/>
      <c r="J88" s="33"/>
      <c r="K88" s="216">
        <f t="shared" si="4"/>
        <v>552</v>
      </c>
      <c r="L88" s="33"/>
    </row>
    <row r="89" spans="1:12" x14ac:dyDescent="0.3">
      <c r="A89" s="37">
        <v>42370</v>
      </c>
      <c r="B89" s="54">
        <v>43041</v>
      </c>
      <c r="C89" s="54"/>
      <c r="D89" s="44">
        <v>1.3</v>
      </c>
      <c r="E89" s="54">
        <v>43376</v>
      </c>
      <c r="F89" s="44">
        <v>0</v>
      </c>
      <c r="G89" s="215"/>
      <c r="H89" s="215"/>
      <c r="I89" s="215"/>
      <c r="J89" s="33"/>
      <c r="K89" s="216">
        <f t="shared" si="4"/>
        <v>525</v>
      </c>
      <c r="L89" s="33"/>
    </row>
    <row r="90" spans="1:12" x14ac:dyDescent="0.3">
      <c r="A90" s="37">
        <v>42339</v>
      </c>
      <c r="B90" s="54">
        <v>43449</v>
      </c>
      <c r="C90" s="54"/>
      <c r="D90" s="44">
        <v>1.3</v>
      </c>
      <c r="E90" s="54">
        <v>43379</v>
      </c>
      <c r="F90" s="44">
        <v>0.1</v>
      </c>
      <c r="G90" s="30">
        <f>AVERAGE(E90:E101)</f>
        <v>43123.583333333336</v>
      </c>
      <c r="H90" s="40">
        <f>AVERAGE(E90:E92)/AVERAGE(E93:E95)-1</f>
        <v>3.0400765420286469E-3</v>
      </c>
      <c r="I90" s="40">
        <f>AVERAGE(E90:E92)/AVERAGE(E102:E104)-1</f>
        <v>1.2177650429799458E-2</v>
      </c>
      <c r="J90" s="216">
        <f>G90-G102</f>
        <v>400.83333333333576</v>
      </c>
      <c r="K90" s="216">
        <f t="shared" si="4"/>
        <v>564</v>
      </c>
      <c r="L90" s="216">
        <f>E90-G90</f>
        <v>255.41666666666424</v>
      </c>
    </row>
    <row r="91" spans="1:12" x14ac:dyDescent="0.3">
      <c r="A91" s="37">
        <v>42309</v>
      </c>
      <c r="B91" s="54">
        <v>43609</v>
      </c>
      <c r="C91" s="54"/>
      <c r="D91" s="44">
        <v>1.2</v>
      </c>
      <c r="E91" s="54">
        <v>43336</v>
      </c>
      <c r="F91" s="44">
        <v>0.1</v>
      </c>
      <c r="G91" s="149"/>
      <c r="H91" s="149"/>
      <c r="I91" s="149"/>
      <c r="J91" s="149"/>
      <c r="K91" s="216">
        <f t="shared" si="4"/>
        <v>540</v>
      </c>
      <c r="L91" s="33"/>
    </row>
    <row r="92" spans="1:12" x14ac:dyDescent="0.3">
      <c r="A92" s="37">
        <v>42278</v>
      </c>
      <c r="B92" s="54">
        <v>43567</v>
      </c>
      <c r="C92" s="54"/>
      <c r="D92" s="44">
        <v>1</v>
      </c>
      <c r="E92" s="54">
        <v>43281</v>
      </c>
      <c r="F92" s="44">
        <v>0.1</v>
      </c>
      <c r="G92" s="149"/>
      <c r="H92" s="149"/>
      <c r="I92" s="149"/>
      <c r="J92" s="149"/>
      <c r="K92" s="216">
        <f t="shared" si="4"/>
        <v>460</v>
      </c>
      <c r="L92" s="33"/>
    </row>
    <row r="93" spans="1:12" x14ac:dyDescent="0.3">
      <c r="A93" s="37">
        <v>42248</v>
      </c>
      <c r="B93" s="54">
        <v>43482</v>
      </c>
      <c r="C93" s="54"/>
      <c r="D93" s="44">
        <v>1</v>
      </c>
      <c r="E93" s="54">
        <v>43241</v>
      </c>
      <c r="F93" s="44">
        <v>0.1</v>
      </c>
      <c r="G93" s="149"/>
      <c r="H93" s="40">
        <f>AVERAGE(E93:E95)/AVERAGE(E96:E98)-1</f>
        <v>3.2512269511231207E-3</v>
      </c>
      <c r="I93" s="40">
        <f>AVERAGE(E93:E95)/AVERAGE(E105:E107)-1</f>
        <v>1.021108097153367E-2</v>
      </c>
      <c r="J93" s="149"/>
      <c r="K93" s="216">
        <f t="shared" si="4"/>
        <v>459</v>
      </c>
      <c r="L93" s="33"/>
    </row>
    <row r="94" spans="1:12" x14ac:dyDescent="0.3">
      <c r="A94" s="37">
        <v>42217</v>
      </c>
      <c r="B94" s="54">
        <v>43252</v>
      </c>
      <c r="C94" s="54"/>
      <c r="D94" s="44">
        <v>1</v>
      </c>
      <c r="E94" s="54">
        <v>43197</v>
      </c>
      <c r="F94" s="44">
        <v>0.1</v>
      </c>
      <c r="G94" s="149"/>
      <c r="H94" s="33"/>
      <c r="I94" s="33"/>
      <c r="J94" s="149"/>
      <c r="K94" s="216">
        <f t="shared" si="4"/>
        <v>449</v>
      </c>
      <c r="L94" s="33"/>
    </row>
    <row r="95" spans="1:12" x14ac:dyDescent="0.3">
      <c r="A95" s="37">
        <v>42186</v>
      </c>
      <c r="B95" s="54">
        <v>43224</v>
      </c>
      <c r="C95" s="54"/>
      <c r="D95" s="44">
        <v>0.9</v>
      </c>
      <c r="E95" s="54">
        <v>43164</v>
      </c>
      <c r="F95" s="44">
        <v>0.1</v>
      </c>
      <c r="G95" s="149"/>
      <c r="H95" s="33"/>
      <c r="I95" s="33"/>
      <c r="J95" s="149"/>
      <c r="K95" s="216">
        <f t="shared" si="4"/>
        <v>402</v>
      </c>
      <c r="L95" s="33"/>
    </row>
    <row r="96" spans="1:12" x14ac:dyDescent="0.3">
      <c r="A96" s="37">
        <v>42156</v>
      </c>
      <c r="B96" s="54">
        <v>43170</v>
      </c>
      <c r="C96" s="54"/>
      <c r="D96" s="44">
        <v>0.9</v>
      </c>
      <c r="E96" s="54">
        <v>43107</v>
      </c>
      <c r="F96" s="44">
        <v>0.1</v>
      </c>
      <c r="G96" s="149"/>
      <c r="H96" s="40">
        <f>AVERAGE(E96:E98)/AVERAGE(E99:E101)-1</f>
        <v>3.7217469678250126E-3</v>
      </c>
      <c r="I96" s="40">
        <f>AVERAGE(E96:E98)/AVERAGE(E108:E110)-1</f>
        <v>8.391422795007264E-3</v>
      </c>
      <c r="J96" s="149"/>
      <c r="K96" s="216">
        <f t="shared" si="4"/>
        <v>387</v>
      </c>
      <c r="L96" s="33"/>
    </row>
    <row r="97" spans="1:12" x14ac:dyDescent="0.3">
      <c r="A97" s="37">
        <v>42125</v>
      </c>
      <c r="B97" s="54">
        <v>43062</v>
      </c>
      <c r="C97" s="54"/>
      <c r="D97" s="44">
        <v>0.8</v>
      </c>
      <c r="E97" s="54">
        <v>43055</v>
      </c>
      <c r="F97" s="44">
        <v>0.1</v>
      </c>
      <c r="G97" s="149"/>
      <c r="H97" s="33"/>
      <c r="I97" s="33"/>
      <c r="J97" s="149"/>
      <c r="K97" s="216">
        <f t="shared" si="4"/>
        <v>358</v>
      </c>
      <c r="L97" s="33"/>
    </row>
    <row r="98" spans="1:12" x14ac:dyDescent="0.3">
      <c r="A98" s="37">
        <v>42095</v>
      </c>
      <c r="B98" s="54">
        <v>42894</v>
      </c>
      <c r="C98" s="54"/>
      <c r="D98" s="44">
        <v>0.8</v>
      </c>
      <c r="E98" s="54">
        <v>43020</v>
      </c>
      <c r="F98" s="44">
        <v>0.1</v>
      </c>
      <c r="G98" s="149"/>
      <c r="H98" s="33"/>
      <c r="I98" s="33"/>
      <c r="J98" s="149"/>
      <c r="K98" s="216">
        <f t="shared" si="4"/>
        <v>330</v>
      </c>
      <c r="L98" s="33"/>
    </row>
    <row r="99" spans="1:12" x14ac:dyDescent="0.3">
      <c r="A99" s="37">
        <v>42064</v>
      </c>
      <c r="B99" s="54">
        <v>42697</v>
      </c>
      <c r="C99" s="54"/>
      <c r="D99" s="44">
        <v>0.8</v>
      </c>
      <c r="E99" s="54">
        <v>42963</v>
      </c>
      <c r="F99" s="44">
        <v>0.2</v>
      </c>
      <c r="H99" s="40">
        <f>AVERAGE(E99:E101)/AVERAGE(E102:E104)-1</f>
        <v>2.1100660271584637E-3</v>
      </c>
      <c r="I99" s="40">
        <f>AVERAGE(E99:E101)/AVERAGE(E111:E113)-1</f>
        <v>6.7348758623926308E-3</v>
      </c>
      <c r="K99" s="216">
        <f t="shared" si="4"/>
        <v>324</v>
      </c>
      <c r="L99" s="216"/>
    </row>
    <row r="100" spans="1:12" x14ac:dyDescent="0.3">
      <c r="A100" s="37">
        <v>42036</v>
      </c>
      <c r="B100" s="54">
        <v>42549</v>
      </c>
      <c r="C100" s="54"/>
      <c r="D100" s="44">
        <v>0.7</v>
      </c>
      <c r="E100" s="54">
        <v>42889</v>
      </c>
      <c r="F100" s="44">
        <v>0.1</v>
      </c>
      <c r="G100" s="149"/>
      <c r="H100" s="33"/>
      <c r="I100" s="33"/>
      <c r="J100" s="149"/>
      <c r="K100" s="216">
        <f t="shared" si="4"/>
        <v>271</v>
      </c>
      <c r="L100" s="33"/>
    </row>
    <row r="101" spans="1:12" x14ac:dyDescent="0.3">
      <c r="A101" s="37">
        <v>42005</v>
      </c>
      <c r="B101" s="44">
        <v>42507</v>
      </c>
      <c r="C101" s="44"/>
      <c r="D101" s="44">
        <v>0.6</v>
      </c>
      <c r="E101" s="54">
        <v>42851</v>
      </c>
      <c r="F101" s="44">
        <v>0.1</v>
      </c>
      <c r="G101" s="149"/>
      <c r="H101" s="33"/>
      <c r="I101" s="33"/>
      <c r="J101" s="149"/>
      <c r="K101" s="216">
        <f t="shared" ref="K101:K164" si="5">E101-E113</f>
        <v>266</v>
      </c>
      <c r="L101" s="33"/>
    </row>
    <row r="102" spans="1:12" x14ac:dyDescent="0.3">
      <c r="A102" s="37">
        <v>41974</v>
      </c>
      <c r="B102" s="38">
        <v>42882</v>
      </c>
      <c r="C102" s="38"/>
      <c r="D102" s="38">
        <v>0.7</v>
      </c>
      <c r="E102" s="38">
        <v>42815</v>
      </c>
      <c r="F102" s="38">
        <v>0</v>
      </c>
      <c r="G102" s="30">
        <f>AVERAGE(E102:E113)</f>
        <v>42722.75</v>
      </c>
      <c r="H102" s="40">
        <f>AVERAGE(E102:E104)/AVERAGE(E105:E107)-1</f>
        <v>1.0912605618431659E-3</v>
      </c>
      <c r="I102" s="40">
        <f>AVERAGE(E102:E104)/AVERAGE(E114:E116)-1</f>
        <v>7.7207959324587794E-3</v>
      </c>
      <c r="J102" s="29">
        <f>G102-G114</f>
        <v>370.66666666666424</v>
      </c>
      <c r="K102" s="216">
        <f t="shared" si="5"/>
        <v>316</v>
      </c>
      <c r="L102" s="216">
        <f>E102-G102</f>
        <v>92.25</v>
      </c>
    </row>
    <row r="103" spans="1:12" x14ac:dyDescent="0.3">
      <c r="A103" s="37">
        <v>41944</v>
      </c>
      <c r="B103" s="38">
        <v>43075</v>
      </c>
      <c r="C103" s="38"/>
      <c r="D103" s="38">
        <v>0.7</v>
      </c>
      <c r="E103" s="38">
        <v>42796</v>
      </c>
      <c r="F103" s="38">
        <v>-0.1</v>
      </c>
      <c r="H103" s="33"/>
      <c r="I103" s="33"/>
      <c r="K103" s="216">
        <f t="shared" si="5"/>
        <v>312</v>
      </c>
    </row>
    <row r="104" spans="1:12" x14ac:dyDescent="0.3">
      <c r="A104" s="37">
        <v>41913</v>
      </c>
      <c r="B104" s="38">
        <v>43119</v>
      </c>
      <c r="C104" s="38"/>
      <c r="D104" s="38">
        <v>0.8</v>
      </c>
      <c r="E104" s="38">
        <v>42821</v>
      </c>
      <c r="F104" s="38">
        <v>0.1</v>
      </c>
      <c r="H104" s="33"/>
      <c r="I104" s="33"/>
      <c r="K104" s="216">
        <f t="shared" si="5"/>
        <v>356</v>
      </c>
    </row>
    <row r="105" spans="1:12" x14ac:dyDescent="0.3">
      <c r="A105" s="37">
        <v>41883</v>
      </c>
      <c r="B105" s="38">
        <v>43034</v>
      </c>
      <c r="C105" s="38"/>
      <c r="D105" s="38">
        <v>0.8</v>
      </c>
      <c r="E105" s="38">
        <v>42782</v>
      </c>
      <c r="F105" s="38">
        <v>0.1</v>
      </c>
      <c r="H105" s="40">
        <f>AVERAGE(E105:E107)/AVERAGE(E108:E110)-1</f>
        <v>1.4441053182105978E-3</v>
      </c>
      <c r="I105" s="40">
        <f>AVERAGE(E105:E107)/AVERAGE(E117:E119)-1</f>
        <v>8.8069700877553281E-3</v>
      </c>
      <c r="K105" s="216">
        <f t="shared" si="5"/>
        <v>367</v>
      </c>
    </row>
    <row r="106" spans="1:12" x14ac:dyDescent="0.3">
      <c r="A106" s="37">
        <v>41852</v>
      </c>
      <c r="B106" s="38">
        <v>42815</v>
      </c>
      <c r="C106" s="38"/>
      <c r="D106" s="38">
        <v>0.8</v>
      </c>
      <c r="E106" s="38">
        <v>42748</v>
      </c>
      <c r="F106" s="38">
        <v>0</v>
      </c>
      <c r="H106" s="33"/>
      <c r="I106" s="33"/>
      <c r="K106" s="216">
        <f t="shared" si="5"/>
        <v>365</v>
      </c>
    </row>
    <row r="107" spans="1:12" x14ac:dyDescent="0.3">
      <c r="A107" s="37">
        <v>41821</v>
      </c>
      <c r="B107" s="38">
        <v>42826</v>
      </c>
      <c r="C107" s="38"/>
      <c r="D107" s="38">
        <v>0.9</v>
      </c>
      <c r="E107" s="38">
        <v>42762</v>
      </c>
      <c r="F107" s="38">
        <v>0.1</v>
      </c>
      <c r="H107" s="33"/>
      <c r="I107" s="33"/>
      <c r="K107" s="216">
        <f t="shared" si="5"/>
        <v>388</v>
      </c>
    </row>
    <row r="108" spans="1:12" x14ac:dyDescent="0.3">
      <c r="A108" s="37">
        <v>41791</v>
      </c>
      <c r="B108" s="38">
        <v>42780</v>
      </c>
      <c r="C108" s="38"/>
      <c r="D108" s="38">
        <v>1</v>
      </c>
      <c r="E108" s="38">
        <v>42720</v>
      </c>
      <c r="F108" s="38">
        <v>0.1</v>
      </c>
      <c r="H108" s="40">
        <f>AVERAGE(E108:E110)/AVERAGE(E111:E113)-1</f>
        <v>2.0728712003881267E-3</v>
      </c>
      <c r="I108" s="40">
        <f>AVERAGE(E108:E110)/AVERAGE(E120:E122)-1</f>
        <v>9.7978938075420352E-3</v>
      </c>
      <c r="K108" s="216">
        <f t="shared" si="5"/>
        <v>405</v>
      </c>
    </row>
    <row r="109" spans="1:12" x14ac:dyDescent="0.3">
      <c r="A109" s="37">
        <v>41760</v>
      </c>
      <c r="B109" s="38">
        <v>42702</v>
      </c>
      <c r="C109" s="38"/>
      <c r="D109" s="38">
        <v>1</v>
      </c>
      <c r="E109" s="38">
        <v>42697</v>
      </c>
      <c r="F109" s="38">
        <v>0</v>
      </c>
      <c r="H109" s="33"/>
      <c r="I109" s="33"/>
      <c r="K109" s="216">
        <f t="shared" si="5"/>
        <v>398</v>
      </c>
    </row>
    <row r="110" spans="1:12" x14ac:dyDescent="0.3">
      <c r="A110" s="37">
        <v>41730</v>
      </c>
      <c r="B110" s="38">
        <v>42555</v>
      </c>
      <c r="C110" s="38"/>
      <c r="D110" s="38">
        <v>1.1000000000000001</v>
      </c>
      <c r="E110" s="38">
        <v>42690</v>
      </c>
      <c r="F110" s="38">
        <v>0.1</v>
      </c>
      <c r="H110" s="33"/>
      <c r="I110" s="33"/>
      <c r="K110" s="216">
        <f t="shared" si="5"/>
        <v>440</v>
      </c>
    </row>
    <row r="111" spans="1:12" x14ac:dyDescent="0.3">
      <c r="A111" s="37">
        <v>41699</v>
      </c>
      <c r="B111" s="38">
        <v>42358</v>
      </c>
      <c r="C111" s="38"/>
      <c r="D111" s="38">
        <v>1</v>
      </c>
      <c r="E111" s="38">
        <v>42639</v>
      </c>
      <c r="F111" s="38">
        <v>0</v>
      </c>
      <c r="H111" s="40">
        <f>AVERAGE(E111:E113)/AVERAGE(E114:E116)-1</f>
        <v>3.0914569079154575E-3</v>
      </c>
      <c r="I111" s="40">
        <f>AVERAGE(E111:E113)/AVERAGE(E123:E125)-1</f>
        <v>8.6870073614695453E-3</v>
      </c>
      <c r="K111" s="216">
        <f t="shared" si="5"/>
        <v>389</v>
      </c>
    </row>
    <row r="112" spans="1:12" x14ac:dyDescent="0.3">
      <c r="A112" s="37">
        <v>41671</v>
      </c>
      <c r="B112" s="38">
        <v>42268</v>
      </c>
      <c r="C112" s="38"/>
      <c r="D112" s="38">
        <v>0.9</v>
      </c>
      <c r="E112" s="38">
        <v>42618</v>
      </c>
      <c r="F112" s="38">
        <v>0.1</v>
      </c>
      <c r="H112" s="33"/>
      <c r="I112" s="33"/>
      <c r="K112" s="216">
        <f t="shared" si="5"/>
        <v>351</v>
      </c>
    </row>
    <row r="113" spans="1:12" x14ac:dyDescent="0.3">
      <c r="A113" s="37">
        <v>41640</v>
      </c>
      <c r="B113" s="38">
        <v>42234</v>
      </c>
      <c r="C113" s="38"/>
      <c r="D113" s="38">
        <v>0.9</v>
      </c>
      <c r="E113" s="38">
        <v>42585</v>
      </c>
      <c r="F113" s="38">
        <v>0.2</v>
      </c>
      <c r="H113" s="33"/>
      <c r="I113" s="33"/>
      <c r="K113" s="216">
        <f t="shared" si="5"/>
        <v>361</v>
      </c>
    </row>
    <row r="114" spans="1:12" x14ac:dyDescent="0.3">
      <c r="A114" s="37">
        <v>41609</v>
      </c>
      <c r="B114" s="66">
        <v>42569</v>
      </c>
      <c r="C114" s="66"/>
      <c r="D114" s="66">
        <v>0.6</v>
      </c>
      <c r="E114" s="66">
        <v>42499</v>
      </c>
      <c r="F114" s="66">
        <v>0</v>
      </c>
      <c r="G114" s="216">
        <f>AVERAGE(E114:E125)</f>
        <v>42352.083333333336</v>
      </c>
      <c r="H114" s="40">
        <f>AVERAGE(E114:E116)/AVERAGE(E117:E119)-1</f>
        <v>2.170289057339625E-3</v>
      </c>
      <c r="I114" s="40">
        <f>AVERAGE(E114:E116)/AVERAGE(E126:E128)-1</f>
        <v>6.9846085774785127E-3</v>
      </c>
      <c r="J114" s="30">
        <f>G114-G126</f>
        <v>331.08333333333576</v>
      </c>
      <c r="K114" s="216">
        <f t="shared" si="5"/>
        <v>270</v>
      </c>
      <c r="L114" s="216">
        <f>E114-G114</f>
        <v>146.91666666666424</v>
      </c>
    </row>
    <row r="115" spans="1:12" x14ac:dyDescent="0.3">
      <c r="A115" s="37">
        <v>41579</v>
      </c>
      <c r="B115" s="66">
        <v>42773</v>
      </c>
      <c r="C115" s="66"/>
      <c r="D115" s="66">
        <v>0.6</v>
      </c>
      <c r="E115" s="66">
        <v>42484</v>
      </c>
      <c r="F115" s="66">
        <v>0</v>
      </c>
      <c r="H115" s="33"/>
      <c r="I115" s="33"/>
      <c r="K115" s="216">
        <f t="shared" si="5"/>
        <v>285</v>
      </c>
      <c r="L115" s="218"/>
    </row>
    <row r="116" spans="1:12" x14ac:dyDescent="0.3">
      <c r="A116" s="37">
        <v>41548</v>
      </c>
      <c r="B116" s="66">
        <v>42774</v>
      </c>
      <c r="C116" s="66"/>
      <c r="D116" s="66">
        <v>0.8</v>
      </c>
      <c r="E116" s="66">
        <v>42465</v>
      </c>
      <c r="F116" s="66">
        <v>0.1</v>
      </c>
      <c r="H116" s="33"/>
      <c r="I116" s="33"/>
      <c r="K116" s="216">
        <f t="shared" si="5"/>
        <v>329</v>
      </c>
    </row>
    <row r="117" spans="1:12" x14ac:dyDescent="0.3">
      <c r="A117" s="37">
        <v>41518</v>
      </c>
      <c r="B117" s="66">
        <v>42678</v>
      </c>
      <c r="C117" s="66"/>
      <c r="D117" s="66">
        <v>0.7</v>
      </c>
      <c r="E117" s="66">
        <v>42415</v>
      </c>
      <c r="F117" s="66">
        <v>0.1</v>
      </c>
      <c r="H117" s="40">
        <f>AVERAGE(E117:E119)/AVERAGE(E120:E122)-1</f>
        <v>2.427796695674056E-3</v>
      </c>
      <c r="I117" s="40">
        <f>AVERAGE(E117:E119)/AVERAGE(E129:E131)-1</f>
        <v>7.6621369993263855E-3</v>
      </c>
      <c r="K117" s="216">
        <f t="shared" si="5"/>
        <v>328</v>
      </c>
    </row>
    <row r="118" spans="1:12" x14ac:dyDescent="0.3">
      <c r="A118" s="37">
        <v>41487</v>
      </c>
      <c r="B118" s="66">
        <v>42460</v>
      </c>
      <c r="C118" s="66"/>
      <c r="D118" s="66">
        <v>0.7</v>
      </c>
      <c r="E118" s="66">
        <v>42383</v>
      </c>
      <c r="F118" s="66">
        <v>0</v>
      </c>
      <c r="H118" s="33"/>
      <c r="I118" s="33"/>
      <c r="K118" s="216">
        <f t="shared" si="5"/>
        <v>298</v>
      </c>
    </row>
    <row r="119" spans="1:12" x14ac:dyDescent="0.3">
      <c r="A119" s="37">
        <v>41456</v>
      </c>
      <c r="B119" s="66">
        <v>42434</v>
      </c>
      <c r="C119" s="66"/>
      <c r="D119" s="66">
        <v>0.8</v>
      </c>
      <c r="E119" s="66">
        <v>42374</v>
      </c>
      <c r="F119" s="66">
        <v>0.1</v>
      </c>
      <c r="H119" s="33"/>
      <c r="I119" s="33"/>
      <c r="K119" s="216">
        <f t="shared" si="5"/>
        <v>341</v>
      </c>
    </row>
    <row r="120" spans="1:12" x14ac:dyDescent="0.3">
      <c r="A120" s="37">
        <v>41426</v>
      </c>
      <c r="B120" s="66">
        <v>42369</v>
      </c>
      <c r="C120" s="66"/>
      <c r="D120" s="66">
        <v>0.8</v>
      </c>
      <c r="E120" s="66">
        <v>42315</v>
      </c>
      <c r="F120" s="66">
        <v>0</v>
      </c>
      <c r="H120" s="40">
        <f>AVERAGE(E120:E122)/AVERAGE(E123:E125)-1</f>
        <v>9.7048311122693853E-4</v>
      </c>
      <c r="I120" s="40">
        <f>AVERAGE(E120:E122)/AVERAGE(E132:E134)-1</f>
        <v>7.7529232333504172E-3</v>
      </c>
      <c r="K120" s="216">
        <f t="shared" si="5"/>
        <v>319</v>
      </c>
      <c r="L120" s="137"/>
    </row>
    <row r="121" spans="1:12" x14ac:dyDescent="0.3">
      <c r="A121" s="37">
        <v>41395</v>
      </c>
      <c r="B121" s="66">
        <v>42300</v>
      </c>
      <c r="C121" s="66"/>
      <c r="D121" s="66">
        <v>0.8</v>
      </c>
      <c r="E121" s="66">
        <v>42299</v>
      </c>
      <c r="F121" s="66">
        <v>0.1</v>
      </c>
      <c r="H121" s="33"/>
      <c r="I121" s="33"/>
      <c r="K121" s="216">
        <f t="shared" si="5"/>
        <v>328</v>
      </c>
      <c r="L121" s="137"/>
    </row>
    <row r="122" spans="1:12" x14ac:dyDescent="0.3">
      <c r="A122" s="37">
        <v>41365</v>
      </c>
      <c r="B122" s="66">
        <v>42108</v>
      </c>
      <c r="C122" s="66"/>
      <c r="D122" s="66">
        <v>0.8</v>
      </c>
      <c r="E122" s="66">
        <v>42250</v>
      </c>
      <c r="F122" s="66">
        <v>0</v>
      </c>
      <c r="H122" s="33"/>
      <c r="I122" s="33"/>
      <c r="K122" s="216">
        <f t="shared" si="5"/>
        <v>329</v>
      </c>
      <c r="L122" s="137"/>
    </row>
    <row r="123" spans="1:12" x14ac:dyDescent="0.3">
      <c r="A123" s="37">
        <v>41334</v>
      </c>
      <c r="B123" s="66">
        <v>41956</v>
      </c>
      <c r="C123" s="66"/>
      <c r="D123" s="66">
        <v>0.9</v>
      </c>
      <c r="E123" s="66">
        <v>42250</v>
      </c>
      <c r="F123" s="66">
        <v>0</v>
      </c>
      <c r="H123" s="40">
        <f>AVERAGE(E123:E125)/AVERAGE(E126:E128)-1</f>
        <v>1.3985019436806301E-3</v>
      </c>
      <c r="I123" s="40">
        <f>AVERAGE(E123:E125)/AVERAGE(E135:E137)-1</f>
        <v>9.1245670607906781E-3</v>
      </c>
      <c r="K123" s="216">
        <f t="shared" si="5"/>
        <v>360</v>
      </c>
      <c r="L123" s="137"/>
    </row>
    <row r="124" spans="1:12" x14ac:dyDescent="0.3">
      <c r="A124" s="37">
        <v>41306</v>
      </c>
      <c r="B124" s="66">
        <v>41910</v>
      </c>
      <c r="C124" s="66"/>
      <c r="D124" s="66">
        <v>1</v>
      </c>
      <c r="E124" s="66">
        <v>42267</v>
      </c>
      <c r="F124" s="66">
        <v>0.1</v>
      </c>
      <c r="H124" s="33"/>
      <c r="I124" s="33"/>
      <c r="K124" s="216">
        <f t="shared" si="5"/>
        <v>418</v>
      </c>
      <c r="L124" s="137"/>
    </row>
    <row r="125" spans="1:12" x14ac:dyDescent="0.3">
      <c r="A125" s="37">
        <v>41275</v>
      </c>
      <c r="B125" s="66">
        <v>41873</v>
      </c>
      <c r="C125" s="66"/>
      <c r="D125" s="66">
        <v>0.9</v>
      </c>
      <c r="E125" s="66">
        <v>42224</v>
      </c>
      <c r="F125" s="66">
        <v>0</v>
      </c>
      <c r="H125" s="33"/>
      <c r="I125" s="33"/>
      <c r="K125" s="216">
        <f t="shared" si="5"/>
        <v>368</v>
      </c>
      <c r="L125" s="137"/>
    </row>
    <row r="126" spans="1:12" x14ac:dyDescent="0.3">
      <c r="A126" s="37">
        <v>41244</v>
      </c>
      <c r="B126" s="66">
        <v>42306</v>
      </c>
      <c r="C126" s="66"/>
      <c r="D126" s="66">
        <v>1</v>
      </c>
      <c r="E126" s="66">
        <v>42229</v>
      </c>
      <c r="F126" s="66">
        <v>0.1</v>
      </c>
      <c r="G126" s="30">
        <f>AVERAGE(E126:E137)</f>
        <v>42021</v>
      </c>
      <c r="H126" s="40">
        <f>AVERAGE(E126:E128)/AVERAGE(E129:E131)-1</f>
        <v>2.8445782655204255E-3</v>
      </c>
      <c r="I126" s="40">
        <f>AVERAGE(E126:E128)/AVERAGE(E138:E140)-1</f>
        <v>1.0854199113453866E-2</v>
      </c>
      <c r="J126" s="29">
        <f>G126-G138</f>
        <v>476.08333333333576</v>
      </c>
      <c r="K126" s="216">
        <f t="shared" si="5"/>
        <v>448</v>
      </c>
      <c r="L126" s="216">
        <f>E126-G126</f>
        <v>208</v>
      </c>
    </row>
    <row r="127" spans="1:12" x14ac:dyDescent="0.3">
      <c r="A127" s="37">
        <v>41214</v>
      </c>
      <c r="B127" s="66">
        <v>42497</v>
      </c>
      <c r="C127" s="66"/>
      <c r="D127" s="66">
        <v>1.1000000000000001</v>
      </c>
      <c r="E127" s="66">
        <v>42199</v>
      </c>
      <c r="F127" s="66">
        <v>0.1</v>
      </c>
      <c r="G127" s="213"/>
      <c r="H127" s="33"/>
      <c r="I127" s="33"/>
      <c r="J127" s="213"/>
      <c r="K127" s="216">
        <f t="shared" si="5"/>
        <v>468</v>
      </c>
    </row>
    <row r="128" spans="1:12" x14ac:dyDescent="0.3">
      <c r="A128" s="37">
        <v>41183</v>
      </c>
      <c r="B128" s="66">
        <v>42451</v>
      </c>
      <c r="C128" s="66"/>
      <c r="D128" s="66">
        <v>1</v>
      </c>
      <c r="E128" s="66">
        <v>42136</v>
      </c>
      <c r="F128" s="66">
        <v>0.1</v>
      </c>
      <c r="G128" s="213"/>
      <c r="H128" s="33"/>
      <c r="I128" s="33"/>
      <c r="J128" s="213"/>
      <c r="K128" s="216">
        <f t="shared" si="5"/>
        <v>443</v>
      </c>
    </row>
    <row r="129" spans="1:13" x14ac:dyDescent="0.3">
      <c r="A129" s="37">
        <v>41153</v>
      </c>
      <c r="B129" s="66">
        <v>42362</v>
      </c>
      <c r="C129" s="66"/>
      <c r="D129" s="66">
        <v>1</v>
      </c>
      <c r="E129" s="66">
        <v>42087</v>
      </c>
      <c r="F129" s="66">
        <v>0</v>
      </c>
      <c r="G129" s="213"/>
      <c r="H129" s="40">
        <f>AVERAGE(E129:E131)/AVERAGE(E132:E134)-1</f>
        <v>2.5181113370615904E-3</v>
      </c>
      <c r="I129" s="40">
        <f>AVERAGE(E129:E131)/AVERAGE(E141:E143)-1</f>
        <v>1.0877313832130753E-2</v>
      </c>
      <c r="J129" s="213"/>
      <c r="K129" s="216">
        <f t="shared" si="5"/>
        <v>420</v>
      </c>
    </row>
    <row r="130" spans="1:13" x14ac:dyDescent="0.3">
      <c r="A130" s="37">
        <v>41122</v>
      </c>
      <c r="B130" s="66">
        <v>42171</v>
      </c>
      <c r="C130" s="66"/>
      <c r="D130" s="66">
        <v>1.1000000000000001</v>
      </c>
      <c r="E130" s="66">
        <v>42085</v>
      </c>
      <c r="F130" s="66">
        <v>0.1</v>
      </c>
      <c r="H130" s="33"/>
      <c r="I130" s="33"/>
      <c r="K130" s="216">
        <f t="shared" si="5"/>
        <v>458</v>
      </c>
    </row>
    <row r="131" spans="1:13" x14ac:dyDescent="0.3">
      <c r="A131" s="37">
        <v>41091</v>
      </c>
      <c r="B131" s="66">
        <v>42085</v>
      </c>
      <c r="C131" s="66"/>
      <c r="D131" s="66">
        <v>1.2</v>
      </c>
      <c r="E131" s="66">
        <v>42033</v>
      </c>
      <c r="F131" s="66">
        <v>0.1</v>
      </c>
      <c r="H131" s="33"/>
      <c r="I131" s="33"/>
      <c r="K131" s="216">
        <f t="shared" si="5"/>
        <v>480</v>
      </c>
    </row>
    <row r="132" spans="1:13" x14ac:dyDescent="0.3">
      <c r="A132" s="37">
        <v>41061</v>
      </c>
      <c r="B132" s="66">
        <v>42043</v>
      </c>
      <c r="C132" s="66"/>
      <c r="D132" s="66">
        <v>1.1000000000000001</v>
      </c>
      <c r="E132" s="66">
        <v>41996</v>
      </c>
      <c r="F132" s="66">
        <v>0.1</v>
      </c>
      <c r="H132" s="40">
        <f>AVERAGE(E132:E134)/AVERAGE(E135:E137)-1</f>
        <v>2.3328954178112316E-3</v>
      </c>
      <c r="I132" s="40">
        <f>AVERAGE(E132:E134)/AVERAGE(E144:E146)-1</f>
        <v>1.1400429022487613E-2</v>
      </c>
      <c r="K132" s="216">
        <f t="shared" si="5"/>
        <v>451</v>
      </c>
    </row>
    <row r="133" spans="1:13" x14ac:dyDescent="0.3">
      <c r="A133" s="37">
        <v>41030</v>
      </c>
      <c r="B133" s="66">
        <v>41966</v>
      </c>
      <c r="C133" s="66"/>
      <c r="D133" s="66">
        <v>1.2</v>
      </c>
      <c r="E133" s="66">
        <v>41971</v>
      </c>
      <c r="F133" s="66">
        <v>0.1</v>
      </c>
      <c r="H133" s="33"/>
      <c r="I133" s="33"/>
      <c r="K133" s="216">
        <f t="shared" si="5"/>
        <v>485</v>
      </c>
    </row>
    <row r="134" spans="1:13" x14ac:dyDescent="0.3">
      <c r="A134" s="37">
        <v>41000</v>
      </c>
      <c r="B134" s="66">
        <v>41772</v>
      </c>
      <c r="C134" s="66"/>
      <c r="D134" s="66">
        <v>1.2</v>
      </c>
      <c r="E134" s="66">
        <v>41921</v>
      </c>
      <c r="F134" s="66">
        <v>0.1</v>
      </c>
      <c r="H134" s="33"/>
      <c r="I134" s="33"/>
      <c r="K134" s="216">
        <f t="shared" si="5"/>
        <v>483</v>
      </c>
    </row>
    <row r="135" spans="1:13" x14ac:dyDescent="0.3">
      <c r="A135" s="37">
        <v>40969</v>
      </c>
      <c r="B135" s="66">
        <v>41587</v>
      </c>
      <c r="C135" s="66"/>
      <c r="D135" s="66">
        <v>1.2</v>
      </c>
      <c r="E135" s="66">
        <v>41890</v>
      </c>
      <c r="F135" s="66">
        <v>0.1</v>
      </c>
      <c r="H135" s="40">
        <f>AVERAGE(E135:E137)/AVERAGE(E138:E140)-1</f>
        <v>3.1148915778123065E-3</v>
      </c>
      <c r="I135" s="40">
        <f>AVERAGE(E135:E137)/AVERAGE(E147:E149)-1</f>
        <v>1.2715896079601219E-2</v>
      </c>
      <c r="K135" s="216">
        <f t="shared" si="5"/>
        <v>501</v>
      </c>
    </row>
    <row r="136" spans="1:13" x14ac:dyDescent="0.3">
      <c r="A136" s="37">
        <v>40940</v>
      </c>
      <c r="B136" s="66">
        <v>41488</v>
      </c>
      <c r="C136" s="66"/>
      <c r="D136" s="66">
        <v>1.2</v>
      </c>
      <c r="E136" s="66">
        <v>41849</v>
      </c>
      <c r="F136" s="66">
        <v>0</v>
      </c>
      <c r="H136" s="33"/>
      <c r="I136" s="33"/>
      <c r="K136" s="216">
        <f t="shared" si="5"/>
        <v>505</v>
      </c>
    </row>
    <row r="137" spans="1:13" x14ac:dyDescent="0.3">
      <c r="A137" s="37">
        <v>40909</v>
      </c>
      <c r="B137" s="66">
        <v>41503</v>
      </c>
      <c r="C137" s="66"/>
      <c r="D137" s="66">
        <v>1.4</v>
      </c>
      <c r="E137" s="66">
        <v>41856</v>
      </c>
      <c r="F137" s="66">
        <v>0.2</v>
      </c>
      <c r="H137" s="33"/>
      <c r="I137" s="33"/>
      <c r="K137" s="216">
        <f t="shared" si="5"/>
        <v>571</v>
      </c>
    </row>
    <row r="138" spans="1:13" x14ac:dyDescent="0.3">
      <c r="A138" s="37">
        <v>40878</v>
      </c>
      <c r="B138" s="66">
        <v>41868</v>
      </c>
      <c r="C138" s="66"/>
      <c r="D138" s="66">
        <v>1.2</v>
      </c>
      <c r="E138" s="66">
        <v>41781</v>
      </c>
      <c r="F138" s="66">
        <v>0.1</v>
      </c>
      <c r="G138" s="30">
        <f>AVERAGE(E138:E149)</f>
        <v>41544.916666666664</v>
      </c>
      <c r="H138" s="40">
        <f>AVERAGE(E138:E140)/AVERAGE(E141:E143)-1</f>
        <v>2.8675098320345427E-3</v>
      </c>
      <c r="I138" s="40">
        <f>AVERAGE(E138:E140)/AVERAGE(E150:E152)-1</f>
        <v>1.2461185146849463E-2</v>
      </c>
      <c r="J138" s="30">
        <f>G138-G150</f>
        <v>496.08333333332848</v>
      </c>
      <c r="K138" s="216">
        <f t="shared" si="5"/>
        <v>517</v>
      </c>
      <c r="L138" s="216">
        <f>E138-G138</f>
        <v>236.08333333333576</v>
      </c>
      <c r="M138" s="30">
        <f>E180-E170</f>
        <v>-172</v>
      </c>
    </row>
    <row r="139" spans="1:13" x14ac:dyDescent="0.3">
      <c r="A139" s="37">
        <v>40848</v>
      </c>
      <c r="B139" s="66">
        <v>42039</v>
      </c>
      <c r="C139" s="66"/>
      <c r="D139" s="66">
        <v>1.2</v>
      </c>
      <c r="E139" s="66">
        <v>41731</v>
      </c>
      <c r="F139" s="66">
        <v>0.1</v>
      </c>
      <c r="H139" s="33"/>
      <c r="I139" s="33"/>
      <c r="K139" s="216">
        <f t="shared" si="5"/>
        <v>506</v>
      </c>
    </row>
    <row r="140" spans="1:13" x14ac:dyDescent="0.3">
      <c r="A140" s="37">
        <v>40817</v>
      </c>
      <c r="B140" s="66">
        <v>42013</v>
      </c>
      <c r="C140" s="66"/>
      <c r="D140" s="66">
        <v>1.2</v>
      </c>
      <c r="E140" s="66">
        <v>41693</v>
      </c>
      <c r="F140" s="66">
        <v>0.1</v>
      </c>
      <c r="H140" s="33"/>
      <c r="I140" s="33"/>
      <c r="K140" s="216">
        <f t="shared" si="5"/>
        <v>518</v>
      </c>
    </row>
    <row r="141" spans="1:13" x14ac:dyDescent="0.3">
      <c r="A141" s="37">
        <v>40787</v>
      </c>
      <c r="B141" s="66">
        <v>41954</v>
      </c>
      <c r="C141" s="66"/>
      <c r="D141" s="66">
        <v>1.2</v>
      </c>
      <c r="E141" s="66">
        <v>41667</v>
      </c>
      <c r="F141" s="66">
        <v>0.1</v>
      </c>
      <c r="H141" s="40">
        <f>AVERAGE(E141:E143)/AVERAGE(E144:E146)-1</f>
        <v>3.0369007544046589E-3</v>
      </c>
      <c r="I141" s="40">
        <f>AVERAGE(E141:E143)/AVERAGE(E153:E155)-1</f>
        <v>1.2283916582882082E-2</v>
      </c>
      <c r="K141" s="216">
        <f t="shared" si="5"/>
        <v>511</v>
      </c>
    </row>
    <row r="142" spans="1:13" ht="12" customHeight="1" x14ac:dyDescent="0.3">
      <c r="A142" s="37">
        <v>40756</v>
      </c>
      <c r="B142" s="66">
        <v>41719</v>
      </c>
      <c r="C142" s="66"/>
      <c r="D142" s="66">
        <v>1.2</v>
      </c>
      <c r="E142" s="66">
        <v>41627</v>
      </c>
      <c r="F142" s="66">
        <v>0.2</v>
      </c>
      <c r="H142" s="33"/>
      <c r="I142" s="33"/>
      <c r="K142" s="216">
        <f t="shared" si="5"/>
        <v>516</v>
      </c>
    </row>
    <row r="143" spans="1:13" ht="12" customHeight="1" x14ac:dyDescent="0.3">
      <c r="A143" s="37">
        <v>40725</v>
      </c>
      <c r="B143" s="66">
        <v>41596</v>
      </c>
      <c r="C143" s="66"/>
      <c r="D143" s="66">
        <v>1.2</v>
      </c>
      <c r="E143" s="66">
        <v>41553</v>
      </c>
      <c r="F143" s="66">
        <v>0</v>
      </c>
      <c r="H143" s="33"/>
      <c r="I143" s="33"/>
      <c r="K143" s="216">
        <f t="shared" si="5"/>
        <v>488</v>
      </c>
    </row>
    <row r="144" spans="1:13" ht="12" customHeight="1" x14ac:dyDescent="0.3">
      <c r="A144" s="37">
        <v>40695</v>
      </c>
      <c r="B144" s="66">
        <v>41582</v>
      </c>
      <c r="C144" s="66"/>
      <c r="D144" s="66">
        <v>1.2</v>
      </c>
      <c r="E144" s="66">
        <v>41545</v>
      </c>
      <c r="F144" s="66">
        <v>0.1</v>
      </c>
      <c r="H144" s="40">
        <f>AVERAGE(E144:E146)/AVERAGE(E147:E149)-1</f>
        <v>3.6365688851616174E-3</v>
      </c>
      <c r="I144" s="40">
        <f>AVERAGE(E144:E146)/AVERAGE(E156:E158)-1</f>
        <v>1.1836147399055363E-2</v>
      </c>
      <c r="K144" s="216">
        <f t="shared" si="5"/>
        <v>497</v>
      </c>
    </row>
    <row r="145" spans="1:12" ht="12" customHeight="1" x14ac:dyDescent="0.3">
      <c r="A145" s="37">
        <v>40664</v>
      </c>
      <c r="B145" s="66">
        <v>41473</v>
      </c>
      <c r="C145" s="66"/>
      <c r="D145" s="66">
        <v>1.2</v>
      </c>
      <c r="E145" s="66">
        <v>41486</v>
      </c>
      <c r="F145" s="66">
        <v>0.1</v>
      </c>
      <c r="H145" s="42"/>
      <c r="I145" s="42"/>
      <c r="K145" s="216">
        <f t="shared" si="5"/>
        <v>483</v>
      </c>
    </row>
    <row r="146" spans="1:12" ht="12" customHeight="1" x14ac:dyDescent="0.3">
      <c r="A146" s="37">
        <v>40634</v>
      </c>
      <c r="B146" s="66">
        <v>41284</v>
      </c>
      <c r="C146" s="66"/>
      <c r="D146" s="66">
        <v>1.2</v>
      </c>
      <c r="E146" s="66">
        <v>41438</v>
      </c>
      <c r="F146" s="66">
        <v>0.1</v>
      </c>
      <c r="H146" s="42"/>
      <c r="I146" s="42"/>
      <c r="K146" s="216">
        <f t="shared" si="5"/>
        <v>476</v>
      </c>
      <c r="L146" s="45"/>
    </row>
    <row r="147" spans="1:12" ht="12" customHeight="1" x14ac:dyDescent="0.3">
      <c r="A147" s="37">
        <v>40603</v>
      </c>
      <c r="B147" s="66">
        <v>41083</v>
      </c>
      <c r="C147" s="66"/>
      <c r="D147" s="66">
        <v>1.2</v>
      </c>
      <c r="E147" s="66">
        <v>41389</v>
      </c>
      <c r="F147" s="66">
        <v>0.1</v>
      </c>
      <c r="H147" s="40">
        <f>AVERAGE(E147:E149)/AVERAGE(E150:E152)-1</f>
        <v>2.8625954198473469E-3</v>
      </c>
      <c r="I147" s="40">
        <f>AVERAGE(E147:E149)/AVERAGE(E159:E161)-1</f>
        <v>1.1755875898414869E-2</v>
      </c>
      <c r="K147" s="216">
        <f t="shared" si="5"/>
        <v>492</v>
      </c>
    </row>
    <row r="148" spans="1:12" ht="12" customHeight="1" x14ac:dyDescent="0.3">
      <c r="A148" s="37">
        <v>40575</v>
      </c>
      <c r="B148" s="66">
        <v>40981</v>
      </c>
      <c r="C148" s="66"/>
      <c r="D148" s="66">
        <v>1.2</v>
      </c>
      <c r="E148" s="66">
        <v>41344</v>
      </c>
      <c r="F148" s="66">
        <v>0.1</v>
      </c>
      <c r="H148" s="42"/>
      <c r="I148" s="42"/>
      <c r="K148" s="216">
        <f t="shared" si="5"/>
        <v>506</v>
      </c>
    </row>
    <row r="149" spans="1:12" x14ac:dyDescent="0.3">
      <c r="A149" s="37">
        <v>40544</v>
      </c>
      <c r="B149" s="66">
        <v>40933</v>
      </c>
      <c r="C149" s="66"/>
      <c r="D149" s="66">
        <v>1.1000000000000001</v>
      </c>
      <c r="E149" s="66">
        <v>41285</v>
      </c>
      <c r="F149" s="66">
        <v>0.1</v>
      </c>
      <c r="H149" s="42"/>
      <c r="I149" s="42"/>
      <c r="K149" s="216">
        <f t="shared" si="5"/>
        <v>443</v>
      </c>
    </row>
    <row r="150" spans="1:12" x14ac:dyDescent="0.3">
      <c r="A150" s="37">
        <v>40513</v>
      </c>
      <c r="B150" s="66">
        <v>41356</v>
      </c>
      <c r="C150" s="66"/>
      <c r="D150" s="66">
        <v>0.9</v>
      </c>
      <c r="E150" s="66">
        <v>41264</v>
      </c>
      <c r="F150" s="66">
        <v>0.1</v>
      </c>
      <c r="G150" s="30">
        <f>AVERAGE(E150:E161)</f>
        <v>41048.833333333336</v>
      </c>
      <c r="H150" s="40">
        <f>AVERAGE(E150:E152)/AVERAGE(E153:E155)-1</f>
        <v>2.6919209937406041E-3</v>
      </c>
      <c r="I150" s="40">
        <f>AVERAGE(E150:E152)/AVERAGE(E162:E164)-1</f>
        <v>9.0572319140949098E-3</v>
      </c>
      <c r="J150" s="30">
        <f>G150-G162</f>
        <v>144.08333333333576</v>
      </c>
      <c r="K150" s="216">
        <f t="shared" si="5"/>
        <v>386</v>
      </c>
      <c r="L150" s="216">
        <f>E150-G150</f>
        <v>215.16666666666424</v>
      </c>
    </row>
    <row r="151" spans="1:12" ht="15" customHeight="1" x14ac:dyDescent="0.3">
      <c r="A151" s="37">
        <v>40483</v>
      </c>
      <c r="B151" s="66">
        <v>41541</v>
      </c>
      <c r="C151" s="66"/>
      <c r="D151" s="66">
        <v>0.9</v>
      </c>
      <c r="E151" s="66">
        <v>41225</v>
      </c>
      <c r="F151" s="66">
        <v>0.1</v>
      </c>
      <c r="H151" s="42"/>
      <c r="I151" s="42"/>
      <c r="K151" s="216">
        <f t="shared" si="5"/>
        <v>382</v>
      </c>
    </row>
    <row r="152" spans="1:12" ht="15" customHeight="1" x14ac:dyDescent="0.3">
      <c r="A152" s="37">
        <v>40452</v>
      </c>
      <c r="B152" s="66">
        <v>41502</v>
      </c>
      <c r="C152" s="66"/>
      <c r="D152" s="66">
        <v>0.8</v>
      </c>
      <c r="E152" s="66">
        <v>41175</v>
      </c>
      <c r="F152" s="66">
        <v>0</v>
      </c>
      <c r="H152" s="42"/>
      <c r="I152" s="42"/>
      <c r="K152" s="216">
        <f t="shared" si="5"/>
        <v>342</v>
      </c>
    </row>
    <row r="153" spans="1:12" ht="15" customHeight="1" x14ac:dyDescent="0.3">
      <c r="A153" s="37">
        <v>40422</v>
      </c>
      <c r="B153" s="66">
        <v>41453</v>
      </c>
      <c r="C153" s="66"/>
      <c r="D153" s="66">
        <v>0.7</v>
      </c>
      <c r="E153" s="66">
        <v>41156</v>
      </c>
      <c r="F153" s="66">
        <v>0.1</v>
      </c>
      <c r="H153" s="40">
        <f>AVERAGE(E153:E155)/AVERAGE(E156:E158)-1</f>
        <v>2.5932218546005359E-3</v>
      </c>
      <c r="I153" s="40">
        <f>AVERAGE(E153:E155)/AVERAGE(E165:E167)-1</f>
        <v>6.5042640878116842E-3</v>
      </c>
      <c r="K153" s="216">
        <f t="shared" si="5"/>
        <v>298</v>
      </c>
    </row>
    <row r="154" spans="1:12" ht="15" customHeight="1" x14ac:dyDescent="0.3">
      <c r="A154" s="37">
        <v>40391</v>
      </c>
      <c r="B154" s="66">
        <v>41206</v>
      </c>
      <c r="C154" s="66"/>
      <c r="D154" s="66">
        <v>0.7</v>
      </c>
      <c r="E154" s="66">
        <v>41111</v>
      </c>
      <c r="F154" s="66">
        <v>0.1</v>
      </c>
      <c r="H154" s="42"/>
      <c r="I154" s="42"/>
      <c r="K154" s="216">
        <f t="shared" si="5"/>
        <v>269</v>
      </c>
    </row>
    <row r="155" spans="1:12" ht="15" customHeight="1" x14ac:dyDescent="0.3">
      <c r="A155" s="37">
        <v>40360</v>
      </c>
      <c r="B155" s="66">
        <v>41102</v>
      </c>
      <c r="C155" s="66"/>
      <c r="D155" s="66">
        <v>0.6</v>
      </c>
      <c r="E155" s="66">
        <v>41065</v>
      </c>
      <c r="F155" s="66">
        <v>0</v>
      </c>
      <c r="H155" s="42"/>
      <c r="I155" s="42"/>
      <c r="K155" s="216">
        <f t="shared" si="5"/>
        <v>230</v>
      </c>
    </row>
    <row r="156" spans="1:12" ht="15" customHeight="1" x14ac:dyDescent="0.3">
      <c r="A156" s="37">
        <v>40330</v>
      </c>
      <c r="B156" s="66">
        <v>41076</v>
      </c>
      <c r="C156" s="66"/>
      <c r="D156" s="66">
        <v>0.5</v>
      </c>
      <c r="E156" s="66">
        <v>41048</v>
      </c>
      <c r="F156" s="66">
        <v>0.1</v>
      </c>
      <c r="H156" s="40">
        <f>AVERAGE(E156:E158)/AVERAGE(E159:E161)-1</f>
        <v>3.5569478776606989E-3</v>
      </c>
      <c r="I156" s="40">
        <f>AVERAGE(E156:E158)/AVERAGE(E168:E170)-1</f>
        <v>2.3875488917863841E-3</v>
      </c>
      <c r="K156" s="216">
        <f t="shared" si="5"/>
        <v>197</v>
      </c>
    </row>
    <row r="157" spans="1:12" ht="15" customHeight="1" x14ac:dyDescent="0.3">
      <c r="A157" s="37">
        <v>40299</v>
      </c>
      <c r="B157" s="66">
        <v>40979</v>
      </c>
      <c r="C157" s="66"/>
      <c r="D157" s="66">
        <v>0.3</v>
      </c>
      <c r="E157" s="66">
        <v>41003</v>
      </c>
      <c r="F157" s="66">
        <v>0.1</v>
      </c>
      <c r="H157" s="42"/>
      <c r="I157" s="42"/>
      <c r="K157" s="216">
        <f t="shared" si="5"/>
        <v>101</v>
      </c>
    </row>
    <row r="158" spans="1:12" ht="15" customHeight="1" x14ac:dyDescent="0.3">
      <c r="A158" s="37">
        <v>40269</v>
      </c>
      <c r="B158" s="66">
        <v>40803</v>
      </c>
      <c r="C158" s="66"/>
      <c r="D158" s="66">
        <v>0</v>
      </c>
      <c r="E158" s="66">
        <v>40962</v>
      </c>
      <c r="F158" s="66">
        <v>0.2</v>
      </c>
      <c r="H158" s="42"/>
      <c r="I158" s="42"/>
      <c r="K158" s="216">
        <f t="shared" si="5"/>
        <v>-5</v>
      </c>
    </row>
    <row r="159" spans="1:12" ht="15" customHeight="1" x14ac:dyDescent="0.3">
      <c r="A159" s="37">
        <v>40238</v>
      </c>
      <c r="B159" s="66">
        <v>40590</v>
      </c>
      <c r="C159" s="66"/>
      <c r="D159" s="66">
        <v>-0.2</v>
      </c>
      <c r="E159" s="66">
        <v>40897</v>
      </c>
      <c r="F159" s="66">
        <v>0.1</v>
      </c>
      <c r="H159" s="40">
        <f>AVERAGE(E159:E161)/AVERAGE(E162:E164)-1</f>
        <v>1.876723729947738E-4</v>
      </c>
      <c r="I159" s="40">
        <f>AVERAGE(E159:E161)/AVERAGE(E171:E173)-1</f>
        <v>-3.827774527013883E-3</v>
      </c>
      <c r="K159" s="216">
        <f t="shared" si="5"/>
        <v>-99</v>
      </c>
    </row>
    <row r="160" spans="1:12" ht="15" customHeight="1" x14ac:dyDescent="0.3">
      <c r="A160" s="37">
        <v>40210</v>
      </c>
      <c r="B160" s="66">
        <v>40477</v>
      </c>
      <c r="C160" s="66"/>
      <c r="D160" s="66">
        <v>-0.5</v>
      </c>
      <c r="E160" s="66">
        <v>40838</v>
      </c>
      <c r="F160" s="66">
        <v>0</v>
      </c>
      <c r="H160" s="42"/>
      <c r="I160" s="42"/>
      <c r="K160" s="216">
        <f t="shared" si="5"/>
        <v>-199</v>
      </c>
    </row>
    <row r="161" spans="1:12" ht="15" customHeight="1" x14ac:dyDescent="0.3">
      <c r="A161" s="37">
        <v>40179</v>
      </c>
      <c r="B161" s="66">
        <v>40488</v>
      </c>
      <c r="C161" s="66"/>
      <c r="D161" s="66">
        <v>-0.4</v>
      </c>
      <c r="E161" s="66">
        <v>40842</v>
      </c>
      <c r="F161" s="66">
        <v>-0.1</v>
      </c>
      <c r="H161" s="42"/>
      <c r="I161" s="42"/>
      <c r="K161" s="216">
        <f t="shared" si="5"/>
        <v>-173</v>
      </c>
    </row>
    <row r="162" spans="1:12" ht="15" customHeight="1" x14ac:dyDescent="0.3">
      <c r="A162" s="37">
        <v>40148</v>
      </c>
      <c r="B162" s="66">
        <v>40974</v>
      </c>
      <c r="C162" s="66"/>
      <c r="D162" s="66">
        <v>-0.3</v>
      </c>
      <c r="E162" s="66">
        <v>40878</v>
      </c>
      <c r="F162" s="66">
        <v>0.1</v>
      </c>
      <c r="G162" s="30">
        <f>AVERAGE(E162:E173)</f>
        <v>40904.75</v>
      </c>
      <c r="H162" s="40">
        <f>AVERAGE(E162:E164)/AVERAGE(E165:E167)-1</f>
        <v>1.5505773860535754E-4</v>
      </c>
      <c r="I162" s="40">
        <f>AVERAGE(E162:E164)/AVERAGE(E174:E176)-1</f>
        <v>-3.3180982742635479E-3</v>
      </c>
      <c r="J162" s="29">
        <f>G162-G174</f>
        <v>64.916666666664241</v>
      </c>
      <c r="K162" s="216">
        <f t="shared" si="5"/>
        <v>-118</v>
      </c>
      <c r="L162" s="216">
        <f>E162-G162</f>
        <v>-26.75</v>
      </c>
    </row>
    <row r="163" spans="1:12" ht="15" customHeight="1" x14ac:dyDescent="0.3">
      <c r="A163" s="37">
        <v>40118</v>
      </c>
      <c r="B163" s="66">
        <v>41168</v>
      </c>
      <c r="C163" s="66"/>
      <c r="D163" s="66">
        <v>-0.4</v>
      </c>
      <c r="E163" s="66">
        <v>40843</v>
      </c>
      <c r="F163" s="66">
        <v>0</v>
      </c>
      <c r="H163" s="42"/>
      <c r="I163" s="42"/>
      <c r="K163" s="216">
        <f t="shared" si="5"/>
        <v>-144</v>
      </c>
    </row>
    <row r="164" spans="1:12" ht="15" customHeight="1" x14ac:dyDescent="0.3">
      <c r="A164" s="37">
        <v>40087</v>
      </c>
      <c r="B164" s="66">
        <v>41169</v>
      </c>
      <c r="C164" s="66"/>
      <c r="D164" s="66">
        <v>-0.4</v>
      </c>
      <c r="E164" s="66">
        <v>40833</v>
      </c>
      <c r="F164" s="66">
        <v>-0.1</v>
      </c>
      <c r="H164" s="42"/>
      <c r="I164" s="42"/>
      <c r="K164" s="216">
        <f t="shared" si="5"/>
        <v>-146</v>
      </c>
    </row>
    <row r="165" spans="1:12" ht="15" customHeight="1" x14ac:dyDescent="0.3">
      <c r="A165" s="37">
        <v>40057</v>
      </c>
      <c r="B165" s="66">
        <v>41162</v>
      </c>
      <c r="C165" s="66"/>
      <c r="D165" s="66">
        <v>-0.2</v>
      </c>
      <c r="E165" s="66">
        <v>40858</v>
      </c>
      <c r="F165" s="66">
        <v>0</v>
      </c>
      <c r="H165" s="40">
        <f>AVERAGE(E165:E167)/AVERAGE(E168:E170)-1</f>
        <v>-1.5074967405475093E-3</v>
      </c>
      <c r="I165" s="40">
        <f>AVERAGE(E165:E167)/AVERAGE(E177:E179)-1</f>
        <v>-1.0923705255605487E-3</v>
      </c>
      <c r="K165" s="216">
        <f t="shared" ref="K165:K170" si="6">E165-E177</f>
        <v>-68</v>
      </c>
    </row>
    <row r="166" spans="1:12" ht="15" customHeight="1" x14ac:dyDescent="0.3">
      <c r="A166" s="37">
        <v>40026</v>
      </c>
      <c r="B166" s="66">
        <v>40939</v>
      </c>
      <c r="C166" s="66"/>
      <c r="D166" s="66">
        <v>-0.1</v>
      </c>
      <c r="E166" s="66">
        <v>40842</v>
      </c>
      <c r="F166" s="66">
        <v>0</v>
      </c>
      <c r="H166" s="42"/>
      <c r="I166" s="42"/>
      <c r="K166" s="216">
        <f t="shared" si="6"/>
        <v>-32</v>
      </c>
    </row>
    <row r="167" spans="1:12" ht="15" customHeight="1" x14ac:dyDescent="0.3">
      <c r="A167" s="37">
        <v>39995</v>
      </c>
      <c r="B167" s="66">
        <v>40875</v>
      </c>
      <c r="C167" s="66"/>
      <c r="D167" s="66">
        <v>-0.1</v>
      </c>
      <c r="E167" s="66">
        <v>40835</v>
      </c>
      <c r="F167" s="66">
        <v>0</v>
      </c>
      <c r="H167" s="42"/>
      <c r="I167" s="42"/>
      <c r="K167" s="216">
        <f t="shared" si="6"/>
        <v>-34</v>
      </c>
    </row>
    <row r="168" spans="1:12" ht="15" customHeight="1" x14ac:dyDescent="0.3">
      <c r="A168" s="37">
        <v>39965</v>
      </c>
      <c r="B168" s="66">
        <v>40875</v>
      </c>
      <c r="C168" s="66"/>
      <c r="D168" s="66">
        <v>0.1</v>
      </c>
      <c r="E168" s="66">
        <v>40851</v>
      </c>
      <c r="F168" s="66">
        <v>-0.1</v>
      </c>
      <c r="H168" s="40">
        <f>AVERAGE(E168:E170)/AVERAGE(E171:E173)-1</f>
        <v>-2.6656264222092441E-3</v>
      </c>
      <c r="I168" s="40">
        <f>AVERAGE(E168:E170)/AVERAGE(E180:E182)-1</f>
        <v>3.1962985064863947E-3</v>
      </c>
      <c r="K168" s="216">
        <f t="shared" si="6"/>
        <v>56</v>
      </c>
    </row>
    <row r="169" spans="1:12" ht="15" customHeight="1" x14ac:dyDescent="0.3">
      <c r="A169" s="37">
        <v>39934</v>
      </c>
      <c r="B169" s="66">
        <v>40869</v>
      </c>
      <c r="C169" s="66"/>
      <c r="D169" s="66">
        <v>0.3</v>
      </c>
      <c r="E169" s="66">
        <v>40902</v>
      </c>
      <c r="F169" s="66">
        <v>-0.2</v>
      </c>
      <c r="H169" s="42"/>
      <c r="I169" s="42"/>
      <c r="K169" s="216">
        <f t="shared" si="6"/>
        <v>132</v>
      </c>
    </row>
    <row r="170" spans="1:12" ht="15" customHeight="1" x14ac:dyDescent="0.3">
      <c r="A170" s="37">
        <v>39904</v>
      </c>
      <c r="B170" s="66">
        <v>40797</v>
      </c>
      <c r="C170" s="66"/>
      <c r="D170" s="66">
        <v>0.5</v>
      </c>
      <c r="E170" s="66">
        <v>40967</v>
      </c>
      <c r="F170" s="66">
        <v>-0.1</v>
      </c>
      <c r="H170" s="42"/>
      <c r="I170" s="42"/>
      <c r="K170" s="216">
        <f t="shared" si="6"/>
        <v>203</v>
      </c>
    </row>
    <row r="171" spans="1:12" ht="15" customHeight="1" x14ac:dyDescent="0.3">
      <c r="A171" s="37">
        <v>39873</v>
      </c>
      <c r="B171" s="66">
        <v>40683</v>
      </c>
      <c r="C171" s="66"/>
      <c r="D171" s="66">
        <v>0.6</v>
      </c>
      <c r="E171" s="66">
        <v>40996</v>
      </c>
      <c r="F171" s="66">
        <v>-0.1</v>
      </c>
      <c r="H171" s="40">
        <f>AVERAGE(E171:E173)/AVERAGE(E174:E176)-1</f>
        <v>6.9940306761440141E-4</v>
      </c>
      <c r="I171" s="40">
        <f>AVERAGE(E171:E173)/AVERAGE(E183:E185)-1</f>
        <v>7.6155849260550745E-3</v>
      </c>
    </row>
    <row r="172" spans="1:12" ht="15" customHeight="1" x14ac:dyDescent="0.3">
      <c r="A172" s="37">
        <v>39845</v>
      </c>
      <c r="B172" s="66">
        <v>40666</v>
      </c>
      <c r="C172" s="66"/>
      <c r="D172" s="66">
        <v>0.8</v>
      </c>
      <c r="E172" s="66">
        <v>41037</v>
      </c>
      <c r="F172" s="66">
        <v>0.1</v>
      </c>
      <c r="H172" s="42"/>
      <c r="I172" s="42"/>
    </row>
    <row r="173" spans="1:12" ht="15" customHeight="1" x14ac:dyDescent="0.3">
      <c r="A173" s="37">
        <v>39814</v>
      </c>
      <c r="B173" s="66">
        <v>40651</v>
      </c>
      <c r="C173" s="66"/>
      <c r="D173" s="66">
        <v>0.9</v>
      </c>
      <c r="E173" s="66">
        <v>41015</v>
      </c>
      <c r="F173" s="66">
        <v>0</v>
      </c>
      <c r="H173" s="42"/>
      <c r="I173" s="42"/>
    </row>
    <row r="174" spans="1:12" x14ac:dyDescent="0.3">
      <c r="A174" s="37">
        <v>39783</v>
      </c>
      <c r="B174" s="66">
        <v>41095</v>
      </c>
      <c r="C174" s="66"/>
      <c r="D174" s="66">
        <v>1.2</v>
      </c>
      <c r="E174" s="66">
        <v>40996</v>
      </c>
      <c r="F174" s="66">
        <v>0</v>
      </c>
      <c r="G174" s="30">
        <f>AVERAGE(E174:E185)</f>
        <v>40839.833333333336</v>
      </c>
      <c r="H174" s="40">
        <f>AVERAGE(E174:E176)/AVERAGE(E177:E179)-1</f>
        <v>2.388541522308163E-3</v>
      </c>
      <c r="I174" s="40">
        <f>AVERAGE(E174:E176)/AVERAGE(E186:E188)-1</f>
        <v>1.2366211098304047E-2</v>
      </c>
      <c r="J174" s="30">
        <f>G174-G186</f>
        <v>567.08333333333576</v>
      </c>
    </row>
    <row r="175" spans="1:12" x14ac:dyDescent="0.3">
      <c r="A175" s="37">
        <v>39753</v>
      </c>
      <c r="B175" s="66">
        <v>41325</v>
      </c>
      <c r="C175" s="66"/>
      <c r="D175" s="66">
        <v>1.2</v>
      </c>
      <c r="E175" s="66">
        <v>40987</v>
      </c>
      <c r="F175" s="66">
        <v>0</v>
      </c>
      <c r="H175" s="42"/>
      <c r="I175" s="42"/>
    </row>
    <row r="176" spans="1:12" x14ac:dyDescent="0.3">
      <c r="A176" s="37">
        <v>39722</v>
      </c>
      <c r="B176" s="66">
        <v>41330</v>
      </c>
      <c r="C176" s="66"/>
      <c r="D176" s="66">
        <v>1.3</v>
      </c>
      <c r="E176" s="66">
        <v>40979</v>
      </c>
      <c r="F176" s="66">
        <v>0.1</v>
      </c>
      <c r="H176" s="42"/>
      <c r="I176" s="42"/>
    </row>
    <row r="177" spans="1:12" x14ac:dyDescent="0.3">
      <c r="A177" s="37">
        <v>39692</v>
      </c>
      <c r="B177" s="66">
        <v>41241</v>
      </c>
      <c r="C177" s="66"/>
      <c r="D177" s="66">
        <v>1.4</v>
      </c>
      <c r="E177" s="66">
        <v>40926</v>
      </c>
      <c r="F177" s="66">
        <v>0.1</v>
      </c>
      <c r="H177" s="40">
        <f>AVERAGE(E177:E179)/AVERAGE(E180:E182)-1</f>
        <v>2.7793900056403142E-3</v>
      </c>
      <c r="I177" s="40">
        <f>AVERAGE(E177:E179)/AVERAGE(E189:E191)-1</f>
        <v>1.3768253679660614E-2</v>
      </c>
    </row>
    <row r="178" spans="1:12" x14ac:dyDescent="0.3">
      <c r="A178" s="37">
        <v>39661</v>
      </c>
      <c r="B178" s="66">
        <v>40974</v>
      </c>
      <c r="C178" s="66"/>
      <c r="D178" s="66">
        <v>1.3</v>
      </c>
      <c r="E178" s="66">
        <v>40874</v>
      </c>
      <c r="F178" s="66">
        <v>0</v>
      </c>
      <c r="H178" s="42"/>
      <c r="I178" s="42"/>
    </row>
    <row r="179" spans="1:12" x14ac:dyDescent="0.3">
      <c r="A179" s="37">
        <v>39630</v>
      </c>
      <c r="B179" s="66">
        <v>40913</v>
      </c>
      <c r="C179" s="66"/>
      <c r="D179" s="66">
        <v>1.4</v>
      </c>
      <c r="E179" s="66">
        <v>40869</v>
      </c>
      <c r="F179" s="66">
        <v>0.2</v>
      </c>
      <c r="H179" s="42"/>
      <c r="I179" s="42"/>
    </row>
    <row r="180" spans="1:12" x14ac:dyDescent="0.3">
      <c r="A180" s="37">
        <v>39600</v>
      </c>
      <c r="B180" s="66">
        <v>40819</v>
      </c>
      <c r="C180" s="66"/>
      <c r="D180" s="66">
        <v>1.4</v>
      </c>
      <c r="E180" s="66">
        <v>40795</v>
      </c>
      <c r="F180" s="66">
        <v>0.1</v>
      </c>
      <c r="H180" s="40">
        <f>AVERAGE(E180:E182)/AVERAGE(E183:E185)-1</f>
        <v>1.7278370101050378E-3</v>
      </c>
      <c r="I180" s="40">
        <f>AVERAGE(E180:E182)/AVERAGE(E192:E194)-1</f>
        <v>1.4059171205225818E-2</v>
      </c>
    </row>
    <row r="181" spans="1:12" x14ac:dyDescent="0.3">
      <c r="A181" s="37">
        <v>39569</v>
      </c>
      <c r="B181" s="66">
        <v>40729</v>
      </c>
      <c r="C181" s="66"/>
      <c r="D181" s="66">
        <v>1.4</v>
      </c>
      <c r="E181" s="66">
        <v>40770</v>
      </c>
      <c r="F181" s="66">
        <v>0</v>
      </c>
      <c r="H181" s="42"/>
      <c r="I181" s="42"/>
    </row>
    <row r="182" spans="1:12" x14ac:dyDescent="0.3">
      <c r="A182" s="37">
        <v>39539</v>
      </c>
      <c r="B182" s="66">
        <v>40578</v>
      </c>
      <c r="C182" s="66"/>
      <c r="D182" s="66">
        <v>1.5</v>
      </c>
      <c r="E182" s="66">
        <v>40764</v>
      </c>
      <c r="F182" s="66">
        <v>0</v>
      </c>
      <c r="H182" s="42"/>
      <c r="I182" s="42"/>
    </row>
    <row r="183" spans="1:12" x14ac:dyDescent="0.3">
      <c r="A183" s="37">
        <v>39508</v>
      </c>
      <c r="B183" s="66">
        <v>40429</v>
      </c>
      <c r="C183" s="66"/>
      <c r="D183" s="66">
        <v>1.6</v>
      </c>
      <c r="E183" s="66">
        <v>40746</v>
      </c>
      <c r="F183" s="66">
        <v>0.1</v>
      </c>
      <c r="H183" s="40">
        <f>AVERAGE(E183:E185)/AVERAGE(E186:E188)-1</f>
        <v>5.4174213732915977E-3</v>
      </c>
      <c r="I183" s="40">
        <f>AVERAGE(E183:E185)/AVERAGE(E195:E197)-1</f>
        <v>1.615117701390445E-2</v>
      </c>
    </row>
    <row r="184" spans="1:12" x14ac:dyDescent="0.3">
      <c r="A184" s="37">
        <v>39479</v>
      </c>
      <c r="B184" s="66">
        <v>40339</v>
      </c>
      <c r="C184" s="66"/>
      <c r="D184" s="66">
        <v>1.6</v>
      </c>
      <c r="E184" s="66">
        <v>40713</v>
      </c>
      <c r="F184" s="66">
        <v>0.1</v>
      </c>
      <c r="H184" s="42"/>
      <c r="I184" s="42"/>
      <c r="K184" s="207">
        <v>2009</v>
      </c>
      <c r="L184" s="216">
        <f>AVERAGE(E162:E173)</f>
        <v>40904.75</v>
      </c>
    </row>
    <row r="185" spans="1:12" x14ac:dyDescent="0.3">
      <c r="A185" s="37">
        <v>39448</v>
      </c>
      <c r="B185" s="66">
        <v>40286</v>
      </c>
      <c r="C185" s="66"/>
      <c r="D185" s="66">
        <v>1.6</v>
      </c>
      <c r="E185" s="66">
        <v>40659</v>
      </c>
      <c r="F185" s="66">
        <v>0.4</v>
      </c>
      <c r="H185" s="42"/>
      <c r="I185" s="42"/>
      <c r="K185" s="207">
        <v>2010</v>
      </c>
      <c r="L185" s="216">
        <f>AVERAGE(E150:E161)</f>
        <v>41048.833333333336</v>
      </c>
    </row>
    <row r="186" spans="1:12" x14ac:dyDescent="0.3">
      <c r="A186" s="37">
        <v>39417</v>
      </c>
      <c r="B186" s="66">
        <v>40618</v>
      </c>
      <c r="C186" s="66"/>
      <c r="D186" s="66">
        <v>1.4</v>
      </c>
      <c r="E186" s="66">
        <v>40515</v>
      </c>
      <c r="F186" s="66">
        <v>0.1</v>
      </c>
      <c r="G186" s="30">
        <f>AVERAGE(E186:E197)</f>
        <v>40272.75</v>
      </c>
      <c r="H186" s="40">
        <f>AVERAGE(E186:E188)/AVERAGE(E189:E191)-1</f>
        <v>3.7767658653089509E-3</v>
      </c>
      <c r="I186" s="40">
        <f>AVERAGE(E186:E188)/AVERAGE(E198:E200)-1</f>
        <v>1.5602789437597187E-2</v>
      </c>
      <c r="J186" s="30">
        <f>G186-G198</f>
        <v>678.33333333333576</v>
      </c>
    </row>
    <row r="187" spans="1:12" x14ac:dyDescent="0.3">
      <c r="A187" s="37">
        <v>39387</v>
      </c>
      <c r="B187" s="66">
        <v>40840</v>
      </c>
      <c r="C187" s="66"/>
      <c r="D187" s="66">
        <v>1.5</v>
      </c>
      <c r="E187" s="66">
        <v>40492</v>
      </c>
      <c r="F187" s="66">
        <v>0.1</v>
      </c>
      <c r="H187" s="45"/>
      <c r="I187" s="45"/>
    </row>
    <row r="188" spans="1:12" x14ac:dyDescent="0.3">
      <c r="A188" s="37">
        <v>39356</v>
      </c>
      <c r="B188" s="66">
        <v>40811</v>
      </c>
      <c r="C188" s="66"/>
      <c r="D188" s="66">
        <v>1.7</v>
      </c>
      <c r="E188" s="66">
        <v>40453</v>
      </c>
      <c r="F188" s="66">
        <v>0.2</v>
      </c>
      <c r="H188" s="45"/>
      <c r="I188" s="45"/>
    </row>
    <row r="189" spans="1:12" x14ac:dyDescent="0.3">
      <c r="A189" s="37">
        <v>39326</v>
      </c>
      <c r="B189" s="66">
        <v>40681</v>
      </c>
      <c r="C189" s="66"/>
      <c r="D189" s="66">
        <v>1.5</v>
      </c>
      <c r="E189" s="66">
        <v>40363</v>
      </c>
      <c r="F189" s="66">
        <v>0</v>
      </c>
      <c r="H189" s="40">
        <f>AVERAGE(E189:E191)/AVERAGE(E192:E194)-1</f>
        <v>3.0671540954796406E-3</v>
      </c>
      <c r="I189" s="40">
        <f>AVERAGE(E189:E191)/AVERAGE(E201:E203)-1</f>
        <v>1.545807772677299E-2</v>
      </c>
    </row>
    <row r="190" spans="1:12" x14ac:dyDescent="0.3">
      <c r="A190" s="37">
        <v>39295</v>
      </c>
      <c r="B190" s="66">
        <v>40444</v>
      </c>
      <c r="C190" s="66"/>
      <c r="D190" s="66">
        <v>1.6</v>
      </c>
      <c r="E190" s="66">
        <v>40343</v>
      </c>
      <c r="F190" s="66">
        <v>0.1</v>
      </c>
      <c r="H190" s="42"/>
      <c r="I190" s="42"/>
    </row>
    <row r="191" spans="1:12" x14ac:dyDescent="0.3">
      <c r="A191" s="37">
        <v>39264</v>
      </c>
      <c r="B191" s="66">
        <v>40344</v>
      </c>
      <c r="C191" s="66"/>
      <c r="D191" s="66">
        <v>1.5</v>
      </c>
      <c r="E191" s="66">
        <v>40297</v>
      </c>
      <c r="F191" s="66">
        <v>0.2</v>
      </c>
      <c r="H191" s="42"/>
      <c r="I191" s="42"/>
    </row>
    <row r="192" spans="1:12" x14ac:dyDescent="0.3">
      <c r="A192" s="37">
        <v>39234</v>
      </c>
      <c r="B192" s="66">
        <v>40263</v>
      </c>
      <c r="C192" s="66"/>
      <c r="D192" s="66">
        <v>1.5</v>
      </c>
      <c r="E192" s="66">
        <v>40236</v>
      </c>
      <c r="F192" s="66">
        <v>0</v>
      </c>
      <c r="H192" s="40">
        <f>AVERAGE(E192:E194)/AVERAGE(E195:E197)-1</f>
        <v>3.7944032551986417E-3</v>
      </c>
      <c r="I192" s="40">
        <f>AVERAGE(E192:E194)/AVERAGE(E204:E206)-1</f>
        <v>1.7622148738021481E-2</v>
      </c>
    </row>
    <row r="193" spans="1:10" x14ac:dyDescent="0.3">
      <c r="A193" s="37">
        <v>39203</v>
      </c>
      <c r="B193" s="66">
        <v>40171</v>
      </c>
      <c r="C193" s="66"/>
      <c r="D193" s="66">
        <v>1.8</v>
      </c>
      <c r="E193" s="66">
        <v>40218</v>
      </c>
      <c r="F193" s="66">
        <v>0.1</v>
      </c>
      <c r="H193" s="42"/>
      <c r="I193" s="42"/>
    </row>
    <row r="194" spans="1:10" x14ac:dyDescent="0.3">
      <c r="A194" s="37">
        <v>39173</v>
      </c>
      <c r="B194" s="66">
        <v>39980</v>
      </c>
      <c r="C194" s="66"/>
      <c r="D194" s="66">
        <v>2</v>
      </c>
      <c r="E194" s="66">
        <v>40179</v>
      </c>
      <c r="F194" s="66">
        <v>0.2</v>
      </c>
      <c r="H194" s="42"/>
      <c r="I194" s="42"/>
    </row>
    <row r="195" spans="1:10" x14ac:dyDescent="0.3">
      <c r="A195" s="37">
        <v>39142</v>
      </c>
      <c r="B195" s="66">
        <v>39786</v>
      </c>
      <c r="C195" s="66"/>
      <c r="D195" s="66">
        <v>2.1</v>
      </c>
      <c r="E195" s="66">
        <v>40102</v>
      </c>
      <c r="F195" s="66">
        <v>0.1</v>
      </c>
      <c r="H195" s="40">
        <f>AVERAGE(E195:E197)/AVERAGE(E198:E200)-1</f>
        <v>4.8748264963125454E-3</v>
      </c>
      <c r="I195" s="40">
        <f>AVERAGE(E195:E197)/AVERAGE(E207:E209)-1</f>
        <v>1.9883904475787917E-2</v>
      </c>
    </row>
    <row r="196" spans="1:10" x14ac:dyDescent="0.3">
      <c r="A196" s="37">
        <v>39114</v>
      </c>
      <c r="B196" s="66">
        <v>39688</v>
      </c>
      <c r="C196" s="66"/>
      <c r="D196" s="66">
        <v>2</v>
      </c>
      <c r="E196" s="66">
        <v>40063</v>
      </c>
      <c r="F196" s="66">
        <v>0.1</v>
      </c>
      <c r="H196" s="42"/>
      <c r="I196" s="42"/>
    </row>
    <row r="197" spans="1:10" x14ac:dyDescent="0.3">
      <c r="A197" s="37">
        <v>39083</v>
      </c>
      <c r="B197" s="66">
        <v>39636</v>
      </c>
      <c r="C197" s="66"/>
      <c r="D197" s="66">
        <v>1.9</v>
      </c>
      <c r="E197" s="66">
        <v>40012</v>
      </c>
      <c r="F197" s="66">
        <v>0.1</v>
      </c>
      <c r="H197" s="42"/>
      <c r="I197" s="42"/>
    </row>
    <row r="198" spans="1:10" x14ac:dyDescent="0.3">
      <c r="A198" s="37">
        <v>39052</v>
      </c>
      <c r="B198" s="66">
        <v>40063</v>
      </c>
      <c r="C198" s="66"/>
      <c r="D198" s="66">
        <v>1.2</v>
      </c>
      <c r="E198" s="66">
        <v>39957</v>
      </c>
      <c r="F198" s="66">
        <v>0.2</v>
      </c>
      <c r="G198" s="30">
        <f>AVERAGE(E198:E209)</f>
        <v>39594.416666666664</v>
      </c>
      <c r="H198" s="40">
        <f>AVERAGE(E198:E200)/AVERAGE(E201:E203)-1</f>
        <v>3.6337392267602464E-3</v>
      </c>
      <c r="I198" s="40">
        <f>AVERAGE(E198:E200)/AVERAGE(E210:E212)-1</f>
        <v>1.0861388398177629E-2</v>
      </c>
      <c r="J198" s="30">
        <f>G198-G210</f>
        <v>283.33333333332848</v>
      </c>
    </row>
    <row r="199" spans="1:10" x14ac:dyDescent="0.3">
      <c r="A199" s="37">
        <v>39022</v>
      </c>
      <c r="B199" s="66">
        <v>40222</v>
      </c>
      <c r="C199" s="66"/>
      <c r="D199" s="66">
        <v>1.1000000000000001</v>
      </c>
      <c r="E199" s="66">
        <v>39868</v>
      </c>
      <c r="F199" s="66">
        <v>0.2</v>
      </c>
      <c r="H199" s="42"/>
      <c r="I199" s="42"/>
    </row>
    <row r="200" spans="1:10" x14ac:dyDescent="0.3">
      <c r="A200" s="37">
        <v>38991</v>
      </c>
      <c r="B200" s="66">
        <v>40133</v>
      </c>
      <c r="C200" s="66"/>
      <c r="D200" s="66">
        <v>0.9</v>
      </c>
      <c r="E200" s="66">
        <v>39769</v>
      </c>
      <c r="F200" s="66">
        <v>0.1</v>
      </c>
      <c r="H200" s="42"/>
      <c r="I200" s="42"/>
    </row>
    <row r="201" spans="1:10" x14ac:dyDescent="0.3">
      <c r="A201" s="37">
        <v>38961</v>
      </c>
      <c r="B201" s="66">
        <v>40064</v>
      </c>
      <c r="C201" s="66"/>
      <c r="D201" s="66">
        <v>0.9</v>
      </c>
      <c r="E201" s="66">
        <v>39745</v>
      </c>
      <c r="F201" s="66">
        <v>0.1</v>
      </c>
      <c r="H201" s="40">
        <f>AVERAGE(E201:E203)/AVERAGE(E204:E206)-1</f>
        <v>5.2048184640303141E-3</v>
      </c>
      <c r="I201" s="40">
        <f>AVERAGE(E201:E203)/AVERAGE(E213:E215)-1</f>
        <v>1.0087224826440533E-2</v>
      </c>
    </row>
    <row r="202" spans="1:10" x14ac:dyDescent="0.3">
      <c r="A202" s="37">
        <v>38930</v>
      </c>
      <c r="B202" s="66">
        <v>39825</v>
      </c>
      <c r="C202" s="66"/>
      <c r="D202" s="66">
        <v>1</v>
      </c>
      <c r="E202" s="66">
        <v>39724</v>
      </c>
      <c r="F202" s="66">
        <v>0.1</v>
      </c>
      <c r="H202" s="45"/>
      <c r="I202" s="45"/>
    </row>
    <row r="203" spans="1:10" x14ac:dyDescent="0.3">
      <c r="A203" s="37">
        <v>38899</v>
      </c>
      <c r="B203" s="66">
        <v>39735</v>
      </c>
      <c r="C203" s="66"/>
      <c r="D203" s="66">
        <v>1.1000000000000001</v>
      </c>
      <c r="E203" s="66">
        <v>39692</v>
      </c>
      <c r="F203" s="66">
        <v>0.2</v>
      </c>
      <c r="H203" s="45"/>
      <c r="I203" s="45"/>
    </row>
    <row r="204" spans="1:10" x14ac:dyDescent="0.3">
      <c r="A204" s="37">
        <v>38869</v>
      </c>
      <c r="B204" s="66">
        <v>39662</v>
      </c>
      <c r="C204" s="66"/>
      <c r="D204" s="66">
        <v>0.9</v>
      </c>
      <c r="E204" s="66">
        <v>39631</v>
      </c>
      <c r="F204" s="66">
        <v>0.3</v>
      </c>
      <c r="H204" s="40">
        <f>AVERAGE(E204:E206)/AVERAGE(E207:E209)-1</f>
        <v>6.0254255987235439E-3</v>
      </c>
      <c r="I204" s="40">
        <f>AVERAGE(E204:E206)/AVERAGE(E216:E218)-1</f>
        <v>7.1707731520813667E-3</v>
      </c>
    </row>
    <row r="205" spans="1:10" x14ac:dyDescent="0.3">
      <c r="A205" s="37">
        <v>38838</v>
      </c>
      <c r="B205" s="66">
        <v>39472</v>
      </c>
      <c r="C205" s="66"/>
      <c r="D205" s="66">
        <v>0.8</v>
      </c>
      <c r="E205" s="66">
        <v>39524</v>
      </c>
      <c r="F205" s="66">
        <v>0.3</v>
      </c>
      <c r="H205" s="42"/>
      <c r="I205" s="42"/>
    </row>
    <row r="206" spans="1:10" x14ac:dyDescent="0.3">
      <c r="A206" s="37">
        <v>38808</v>
      </c>
      <c r="B206" s="66">
        <v>39180</v>
      </c>
      <c r="C206" s="66"/>
      <c r="D206" s="66">
        <v>0.5</v>
      </c>
      <c r="E206" s="66">
        <v>39389</v>
      </c>
      <c r="F206" s="66">
        <v>0.2</v>
      </c>
      <c r="H206" s="42"/>
      <c r="I206" s="42"/>
    </row>
    <row r="207" spans="1:10" x14ac:dyDescent="0.3">
      <c r="A207" s="37">
        <v>38777</v>
      </c>
      <c r="B207" s="66">
        <v>38981</v>
      </c>
      <c r="C207" s="66"/>
      <c r="D207" s="66">
        <v>0.2</v>
      </c>
      <c r="E207" s="66">
        <v>39294</v>
      </c>
      <c r="F207" s="66">
        <v>0</v>
      </c>
      <c r="H207" s="40">
        <f>AVERAGE(E207:E209)/AVERAGE(E210:E212)-1</f>
        <v>-4.0149101082758154E-3</v>
      </c>
      <c r="I207" s="40">
        <f>AVERAGE(E207:E209)/AVERAGE(E219:E221)-1</f>
        <v>6.8788056355262306E-4</v>
      </c>
    </row>
    <row r="208" spans="1:10" x14ac:dyDescent="0.3">
      <c r="A208" s="37">
        <v>38749</v>
      </c>
      <c r="B208" s="66">
        <v>38911</v>
      </c>
      <c r="C208" s="66"/>
      <c r="D208" s="66">
        <v>0</v>
      </c>
      <c r="E208" s="66">
        <v>39278</v>
      </c>
      <c r="F208" s="66">
        <v>0</v>
      </c>
      <c r="H208" s="42"/>
      <c r="I208" s="42"/>
    </row>
    <row r="209" spans="1:10" x14ac:dyDescent="0.3">
      <c r="A209" s="37">
        <v>38718</v>
      </c>
      <c r="B209" s="66">
        <v>38885</v>
      </c>
      <c r="C209" s="66"/>
      <c r="D209" s="66">
        <v>0</v>
      </c>
      <c r="E209" s="66">
        <v>39262</v>
      </c>
      <c r="F209" s="66">
        <v>-0.5</v>
      </c>
      <c r="H209" s="42"/>
      <c r="I209" s="42"/>
    </row>
    <row r="210" spans="1:10" x14ac:dyDescent="0.3">
      <c r="A210" s="37">
        <v>38687</v>
      </c>
      <c r="B210" s="66">
        <v>39570</v>
      </c>
      <c r="C210" s="66"/>
      <c r="D210" s="66">
        <v>0.3</v>
      </c>
      <c r="E210" s="66">
        <v>39458</v>
      </c>
      <c r="F210" s="66">
        <v>0</v>
      </c>
      <c r="G210" s="30">
        <f>AVERAGE(E210:E221)</f>
        <v>39311.083333333336</v>
      </c>
      <c r="H210" s="40">
        <f>AVERAGE(E210:E212)/AVERAGE(E213:E215)-1</f>
        <v>2.8651109170898525E-3</v>
      </c>
      <c r="I210" s="40">
        <f>AVERAGE(E210:E212)/AVERAGE(E222:E224)-1</f>
        <v>2.3553134346063764E-3</v>
      </c>
      <c r="J210" s="30">
        <f>G210-G222</f>
        <v>-50.25</v>
      </c>
    </row>
    <row r="211" spans="1:10" x14ac:dyDescent="0.3">
      <c r="A211" s="37">
        <v>38657</v>
      </c>
      <c r="B211" s="66">
        <v>39804</v>
      </c>
      <c r="C211" s="66"/>
      <c r="D211" s="66">
        <v>0.2</v>
      </c>
      <c r="E211" s="66">
        <v>39446</v>
      </c>
      <c r="F211" s="66">
        <v>0.1</v>
      </c>
      <c r="H211" s="42"/>
      <c r="I211" s="42"/>
    </row>
    <row r="212" spans="1:10" x14ac:dyDescent="0.3">
      <c r="A212" s="37">
        <v>38626</v>
      </c>
      <c r="B212" s="66">
        <v>39769</v>
      </c>
      <c r="C212" s="66"/>
      <c r="D212" s="66">
        <v>0.1</v>
      </c>
      <c r="E212" s="66">
        <v>39405</v>
      </c>
      <c r="F212" s="66">
        <v>0</v>
      </c>
      <c r="H212" s="42"/>
      <c r="I212" s="42"/>
    </row>
    <row r="213" spans="1:10" x14ac:dyDescent="0.3">
      <c r="A213" s="37">
        <v>38596</v>
      </c>
      <c r="B213" s="66">
        <v>39706</v>
      </c>
      <c r="C213" s="66"/>
      <c r="D213" s="66">
        <v>0</v>
      </c>
      <c r="E213" s="66">
        <v>39387</v>
      </c>
      <c r="F213" s="66">
        <v>0.2</v>
      </c>
      <c r="H213" s="40">
        <f>AVERAGE(E213:E215)/AVERAGE(E216:E218)-1</f>
        <v>2.3024638912487738E-3</v>
      </c>
      <c r="I213" s="40">
        <f>AVERAGE(E213:E215)/AVERAGE(E225:E227)-1</f>
        <v>-1.2529736960185112E-3</v>
      </c>
    </row>
    <row r="214" spans="1:10" x14ac:dyDescent="0.3">
      <c r="A214" s="37">
        <v>38565</v>
      </c>
      <c r="B214" s="66">
        <v>39425</v>
      </c>
      <c r="C214" s="66"/>
      <c r="D214" s="66">
        <v>-0.1</v>
      </c>
      <c r="E214" s="66">
        <v>39326</v>
      </c>
      <c r="F214" s="66">
        <v>0.2</v>
      </c>
      <c r="H214" s="42"/>
      <c r="I214" s="42"/>
    </row>
    <row r="215" spans="1:10" x14ac:dyDescent="0.3">
      <c r="A215" s="37">
        <v>38534</v>
      </c>
      <c r="B215" s="66">
        <v>39298</v>
      </c>
      <c r="C215" s="66"/>
      <c r="D215" s="66">
        <v>-0.3</v>
      </c>
      <c r="E215" s="66">
        <v>39258</v>
      </c>
      <c r="F215" s="66">
        <v>0</v>
      </c>
      <c r="H215" s="42"/>
      <c r="I215" s="42"/>
    </row>
    <row r="216" spans="1:10" x14ac:dyDescent="0.3">
      <c r="A216" s="37">
        <v>38504</v>
      </c>
      <c r="B216" s="66">
        <v>39293</v>
      </c>
      <c r="C216" s="66"/>
      <c r="D216" s="66">
        <v>-0.3</v>
      </c>
      <c r="E216" s="66">
        <v>39262</v>
      </c>
      <c r="F216" s="66">
        <v>0.1</v>
      </c>
      <c r="H216" s="40">
        <f>AVERAGE(E216:E218)/AVERAGE(E219:E221)-1</f>
        <v>-4.5009468973178368E-4</v>
      </c>
      <c r="I216" s="40">
        <f>AVERAGE(E216:E218)/AVERAGE(E228:E230)-1</f>
        <v>-4.4070004483128811E-3</v>
      </c>
    </row>
    <row r="217" spans="1:10" x14ac:dyDescent="0.3">
      <c r="A217" s="37">
        <v>38473</v>
      </c>
      <c r="B217" s="66">
        <v>39170</v>
      </c>
      <c r="C217" s="66"/>
      <c r="D217" s="66">
        <v>-0.4</v>
      </c>
      <c r="E217" s="66">
        <v>39223</v>
      </c>
      <c r="F217" s="66">
        <v>0</v>
      </c>
      <c r="H217" s="45"/>
      <c r="I217" s="45"/>
    </row>
    <row r="218" spans="1:10" x14ac:dyDescent="0.3">
      <c r="A218" s="37">
        <v>38443</v>
      </c>
      <c r="B218" s="66">
        <v>38999</v>
      </c>
      <c r="C218" s="66"/>
      <c r="D218" s="66">
        <v>-0.5</v>
      </c>
      <c r="E218" s="66">
        <v>39215</v>
      </c>
      <c r="F218" s="66">
        <v>0</v>
      </c>
      <c r="H218" s="45"/>
      <c r="I218" s="45"/>
    </row>
    <row r="219" spans="1:10" x14ac:dyDescent="0.3">
      <c r="A219" s="37">
        <v>38412</v>
      </c>
      <c r="B219" s="66">
        <v>38916</v>
      </c>
      <c r="C219" s="66"/>
      <c r="D219" s="66">
        <v>-0.4</v>
      </c>
      <c r="E219" s="66">
        <v>39227</v>
      </c>
      <c r="F219" s="66">
        <v>-0.1</v>
      </c>
      <c r="H219" s="40">
        <f>AVERAGE(E219:E221)/AVERAGE(E222:E224)-1</f>
        <v>-2.3553134346061544E-3</v>
      </c>
      <c r="I219" s="40">
        <f>AVERAGE(E219:E221)/AVERAGE(E231:E233)-1</f>
        <v>-1.797143220446662E-3</v>
      </c>
    </row>
    <row r="220" spans="1:10" x14ac:dyDescent="0.3">
      <c r="A220" s="37">
        <v>38384</v>
      </c>
      <c r="B220" s="66">
        <v>38899</v>
      </c>
      <c r="C220" s="66"/>
      <c r="D220" s="66">
        <v>-0.1</v>
      </c>
      <c r="E220" s="66">
        <v>39263</v>
      </c>
      <c r="F220" s="66">
        <v>0</v>
      </c>
      <c r="H220" s="42"/>
      <c r="I220" s="42"/>
    </row>
    <row r="221" spans="1:10" x14ac:dyDescent="0.3">
      <c r="A221" s="37">
        <v>38353</v>
      </c>
      <c r="B221" s="66">
        <v>38883</v>
      </c>
      <c r="C221" s="66"/>
      <c r="D221" s="66">
        <v>-0.1</v>
      </c>
      <c r="E221" s="66">
        <v>39263</v>
      </c>
      <c r="F221" s="66">
        <v>-0.1</v>
      </c>
      <c r="H221" s="42"/>
      <c r="I221" s="42"/>
    </row>
    <row r="222" spans="1:10" x14ac:dyDescent="0.3">
      <c r="A222" s="37">
        <v>38322</v>
      </c>
      <c r="B222" s="66">
        <v>39438</v>
      </c>
      <c r="C222" s="66"/>
      <c r="D222" s="66">
        <v>0.2</v>
      </c>
      <c r="E222" s="66">
        <v>39317</v>
      </c>
      <c r="F222" s="66">
        <v>-0.1</v>
      </c>
      <c r="G222" s="30">
        <f>AVERAGE(E222:E233)</f>
        <v>39361.333333333336</v>
      </c>
      <c r="H222" s="40">
        <f>AVERAGE(E222:E224)/AVERAGE(E225:E227)-1</f>
        <v>-7.4501138682181445E-4</v>
      </c>
      <c r="I222" s="40">
        <f>AVERAGE(E222:E224)/AVERAGE(E234:E236)-1</f>
        <v>3.554028891364025E-3</v>
      </c>
      <c r="J222" s="30">
        <f>G222-G234</f>
        <v>125.16666666667152</v>
      </c>
    </row>
    <row r="223" spans="1:10" x14ac:dyDescent="0.3">
      <c r="A223" s="37">
        <v>38292</v>
      </c>
      <c r="B223" s="66">
        <v>39714</v>
      </c>
      <c r="C223" s="66"/>
      <c r="D223" s="66">
        <v>0.4</v>
      </c>
      <c r="E223" s="66">
        <v>39352</v>
      </c>
      <c r="F223" s="66">
        <v>0</v>
      </c>
      <c r="H223" s="42"/>
      <c r="I223" s="42"/>
    </row>
    <row r="224" spans="1:10" x14ac:dyDescent="0.3">
      <c r="A224" s="37">
        <v>38261</v>
      </c>
      <c r="B224" s="66">
        <v>39725</v>
      </c>
      <c r="C224" s="66"/>
      <c r="D224" s="66">
        <v>0.4</v>
      </c>
      <c r="E224" s="66">
        <v>39362</v>
      </c>
      <c r="F224" s="66">
        <v>0</v>
      </c>
      <c r="H224" s="42"/>
      <c r="I224" s="42"/>
    </row>
    <row r="225" spans="1:10" x14ac:dyDescent="0.3">
      <c r="A225" s="37">
        <v>38231</v>
      </c>
      <c r="B225" s="66">
        <v>39697</v>
      </c>
      <c r="C225" s="66"/>
      <c r="D225" s="66">
        <v>0.5</v>
      </c>
      <c r="E225" s="66">
        <v>39378</v>
      </c>
      <c r="F225" s="66">
        <v>0</v>
      </c>
      <c r="H225" s="40">
        <f>AVERAGE(E225:E227)/AVERAGE(E228:E230)-1</f>
        <v>-8.6279087471774485E-4</v>
      </c>
      <c r="I225" s="40">
        <f>AVERAGE(E225:E227)/AVERAGE(E237:E239)-1</f>
        <v>4.2424757694270454E-3</v>
      </c>
    </row>
    <row r="226" spans="1:10" x14ac:dyDescent="0.3">
      <c r="A226" s="37">
        <v>38200</v>
      </c>
      <c r="B226" s="66">
        <v>39464</v>
      </c>
      <c r="C226" s="66"/>
      <c r="D226" s="66">
        <v>0.5</v>
      </c>
      <c r="E226" s="66">
        <v>39368</v>
      </c>
      <c r="F226" s="66">
        <v>0</v>
      </c>
      <c r="H226" s="42"/>
      <c r="I226" s="42"/>
    </row>
    <row r="227" spans="1:10" x14ac:dyDescent="0.3">
      <c r="A227" s="37">
        <v>38169</v>
      </c>
      <c r="B227" s="66">
        <v>39406</v>
      </c>
      <c r="C227" s="66"/>
      <c r="D227" s="66">
        <v>0.3</v>
      </c>
      <c r="E227" s="66">
        <v>39373</v>
      </c>
      <c r="F227" s="66">
        <v>-0.1</v>
      </c>
      <c r="H227" s="42"/>
      <c r="I227" s="42"/>
    </row>
    <row r="228" spans="1:10" x14ac:dyDescent="0.3">
      <c r="A228" s="37">
        <v>38139</v>
      </c>
      <c r="B228" s="66">
        <v>39426</v>
      </c>
      <c r="C228" s="66"/>
      <c r="D228" s="66">
        <v>0.5</v>
      </c>
      <c r="E228" s="66">
        <v>39401</v>
      </c>
      <c r="F228" s="66">
        <v>0</v>
      </c>
      <c r="H228" s="40">
        <f>AVERAGE(E228:E230)/AVERAGE(E231:E233)-1</f>
        <v>2.1701352095961912E-3</v>
      </c>
      <c r="I228" s="40">
        <f>AVERAGE(E228:E230)/AVERAGE(E240:E242)-1</f>
        <v>5.7424327497319627E-3</v>
      </c>
    </row>
    <row r="229" spans="1:10" x14ac:dyDescent="0.3">
      <c r="A229" s="37">
        <v>38108</v>
      </c>
      <c r="B229" s="66">
        <v>39339</v>
      </c>
      <c r="C229" s="66"/>
      <c r="D229" s="66">
        <v>0.6</v>
      </c>
      <c r="E229" s="66">
        <v>39391</v>
      </c>
      <c r="F229" s="66">
        <v>-0.1</v>
      </c>
      <c r="H229" s="42"/>
      <c r="I229" s="42"/>
    </row>
    <row r="230" spans="1:10" x14ac:dyDescent="0.3">
      <c r="A230" s="37">
        <v>38078</v>
      </c>
      <c r="B230" s="66">
        <v>39211</v>
      </c>
      <c r="C230" s="66"/>
      <c r="D230" s="66">
        <v>0.6</v>
      </c>
      <c r="E230" s="66">
        <v>39429</v>
      </c>
      <c r="F230" s="66">
        <v>0.2</v>
      </c>
      <c r="H230" s="42"/>
      <c r="I230" s="42"/>
    </row>
    <row r="231" spans="1:10" x14ac:dyDescent="0.3">
      <c r="A231" s="37">
        <v>38047</v>
      </c>
      <c r="B231" s="66">
        <v>39053</v>
      </c>
      <c r="C231" s="66"/>
      <c r="D231" s="66">
        <v>0.1</v>
      </c>
      <c r="E231" s="66">
        <v>39362</v>
      </c>
      <c r="F231" s="66">
        <v>0.1</v>
      </c>
      <c r="H231" s="40">
        <f>AVERAGE(E231:E233)/AVERAGE(E234:E236)-1</f>
        <v>2.9928664348326528E-3</v>
      </c>
      <c r="I231" s="40">
        <f>AVERAGE(E231:E233)/AVERAGE(E243:E245)-1</f>
        <v>-7.6235652873657411E-4</v>
      </c>
    </row>
    <row r="232" spans="1:10" x14ac:dyDescent="0.3">
      <c r="A232" s="37">
        <v>38018</v>
      </c>
      <c r="B232" s="66">
        <v>38955</v>
      </c>
      <c r="C232" s="66"/>
      <c r="D232" s="66">
        <v>-0.2</v>
      </c>
      <c r="E232" s="66">
        <v>39309</v>
      </c>
      <c r="F232" s="66">
        <v>0</v>
      </c>
      <c r="H232" s="45"/>
      <c r="I232" s="45"/>
    </row>
    <row r="233" spans="1:10" x14ac:dyDescent="0.3">
      <c r="A233" s="37">
        <v>37987</v>
      </c>
      <c r="B233" s="66">
        <v>38912</v>
      </c>
      <c r="C233" s="66"/>
      <c r="D233" s="66">
        <v>-0.2</v>
      </c>
      <c r="E233" s="66">
        <v>39294</v>
      </c>
      <c r="F233" s="66">
        <v>0.2</v>
      </c>
      <c r="H233" s="45"/>
      <c r="I233" s="45"/>
    </row>
    <row r="234" spans="1:10" x14ac:dyDescent="0.3">
      <c r="A234" s="37">
        <v>37956</v>
      </c>
      <c r="B234" s="66">
        <v>39344</v>
      </c>
      <c r="C234" s="66"/>
      <c r="D234" s="66">
        <v>-0.6</v>
      </c>
      <c r="E234" s="66">
        <v>39213</v>
      </c>
      <c r="F234" s="66">
        <v>0.1</v>
      </c>
      <c r="G234" s="30">
        <f>AVERAGE(E234:E245)</f>
        <v>39236.166666666664</v>
      </c>
      <c r="H234" s="40">
        <f>AVERAGE(E234:E236)/AVERAGE(E237:E239)-1</f>
        <v>-5.9513688148160604E-5</v>
      </c>
      <c r="I234" s="40">
        <f>AVERAGE(E234:E236)/AVERAGE(E246:E248)-1</f>
        <v>-6.6805175500826985E-3</v>
      </c>
      <c r="J234" s="30">
        <f>G234-G246</f>
        <v>-429.91666666667152</v>
      </c>
    </row>
    <row r="235" spans="1:10" x14ac:dyDescent="0.3">
      <c r="A235" s="37">
        <v>37926</v>
      </c>
      <c r="B235" s="66">
        <v>39554</v>
      </c>
      <c r="C235" s="66"/>
      <c r="D235" s="66">
        <v>-0.7</v>
      </c>
      <c r="E235" s="66">
        <v>39192</v>
      </c>
      <c r="F235" s="66">
        <v>0</v>
      </c>
      <c r="H235" s="42"/>
      <c r="I235" s="42"/>
    </row>
    <row r="236" spans="1:10" x14ac:dyDescent="0.3">
      <c r="A236" s="37">
        <v>37895</v>
      </c>
      <c r="B236" s="66">
        <v>39561</v>
      </c>
      <c r="C236" s="66"/>
      <c r="D236" s="66">
        <v>-0.7</v>
      </c>
      <c r="E236" s="66">
        <v>39208</v>
      </c>
      <c r="F236" s="66">
        <v>0.1</v>
      </c>
      <c r="H236" s="42"/>
      <c r="I236" s="42"/>
    </row>
    <row r="237" spans="1:10" x14ac:dyDescent="0.3">
      <c r="A237" s="37">
        <v>37865</v>
      </c>
      <c r="B237" s="66">
        <v>39492</v>
      </c>
      <c r="C237" s="66"/>
      <c r="D237" s="66">
        <v>-1</v>
      </c>
      <c r="E237" s="66">
        <v>39179</v>
      </c>
      <c r="F237" s="66">
        <v>0</v>
      </c>
      <c r="H237" s="40">
        <f>AVERAGE(E237:E239)/AVERAGE(E240:E242)-1</f>
        <v>6.2954077552612731E-4</v>
      </c>
      <c r="I237" s="40">
        <f>AVERAGE(E237:E239)/AVERAGE(E249:E251)-1</f>
        <v>-1.0224260529305362E-2</v>
      </c>
    </row>
    <row r="238" spans="1:10" x14ac:dyDescent="0.3">
      <c r="A238" s="37">
        <v>37834</v>
      </c>
      <c r="B238" s="66">
        <v>39281</v>
      </c>
      <c r="C238" s="66"/>
      <c r="D238" s="66">
        <v>-1</v>
      </c>
      <c r="E238" s="66">
        <v>39190</v>
      </c>
      <c r="F238" s="66">
        <v>-0.2</v>
      </c>
      <c r="H238" s="42"/>
      <c r="I238" s="42"/>
    </row>
    <row r="239" spans="1:10" x14ac:dyDescent="0.3">
      <c r="A239" s="37">
        <v>37803</v>
      </c>
      <c r="B239" s="66">
        <v>39280</v>
      </c>
      <c r="C239" s="66"/>
      <c r="D239" s="66">
        <v>-1.1000000000000001</v>
      </c>
      <c r="E239" s="66">
        <v>39251</v>
      </c>
      <c r="F239" s="66">
        <v>0.1</v>
      </c>
      <c r="H239" s="42"/>
      <c r="I239" s="42"/>
    </row>
    <row r="240" spans="1:10" x14ac:dyDescent="0.3">
      <c r="A240" s="37">
        <v>37773</v>
      </c>
      <c r="B240" s="66">
        <v>39223</v>
      </c>
      <c r="C240" s="66"/>
      <c r="D240" s="66">
        <v>-1.2</v>
      </c>
      <c r="E240" s="66">
        <v>39209</v>
      </c>
      <c r="F240" s="66">
        <v>0.2</v>
      </c>
      <c r="H240" s="40">
        <f>AVERAGE(E240:E242)/AVERAGE(E243:E245)-1</f>
        <v>-4.3115497014103443E-3</v>
      </c>
      <c r="I240" s="40">
        <f>AVERAGE(E240:E242)/AVERAGE(E252:E254)-1</f>
        <v>-1.439675339376012E-2</v>
      </c>
    </row>
    <row r="241" spans="1:10" x14ac:dyDescent="0.3">
      <c r="A241" s="37">
        <v>37742</v>
      </c>
      <c r="B241" s="66">
        <v>39088</v>
      </c>
      <c r="C241" s="66"/>
      <c r="D241" s="66">
        <v>-1.6</v>
      </c>
      <c r="E241" s="66">
        <v>39141</v>
      </c>
      <c r="F241" s="66">
        <v>-0.1</v>
      </c>
      <c r="H241" s="42"/>
      <c r="I241" s="42"/>
    </row>
    <row r="242" spans="1:10" x14ac:dyDescent="0.3">
      <c r="A242" s="37">
        <v>37712</v>
      </c>
      <c r="B242" s="66">
        <v>38985</v>
      </c>
      <c r="C242" s="66"/>
      <c r="D242" s="66">
        <v>-1.6</v>
      </c>
      <c r="E242" s="66">
        <v>39196</v>
      </c>
      <c r="F242" s="66">
        <v>-0.3</v>
      </c>
      <c r="H242" s="42"/>
      <c r="I242" s="42"/>
    </row>
    <row r="243" spans="1:10" x14ac:dyDescent="0.3">
      <c r="A243" s="37">
        <v>37681</v>
      </c>
      <c r="B243" s="66">
        <v>38997</v>
      </c>
      <c r="C243" s="66"/>
      <c r="D243" s="66">
        <v>-1.3</v>
      </c>
      <c r="E243" s="66">
        <v>39298</v>
      </c>
      <c r="F243" s="66">
        <v>-0.2</v>
      </c>
      <c r="H243" s="40">
        <f>AVERAGE(E243:E245)/AVERAGE(E246:E248)-1</f>
        <v>-2.9475355562312844E-3</v>
      </c>
      <c r="I243" s="40">
        <f>AVERAGE(E243:E245)/AVERAGE(E255:E257)-1</f>
        <v>-1.2017641496012366E-2</v>
      </c>
    </row>
    <row r="244" spans="1:10" x14ac:dyDescent="0.3">
      <c r="A244" s="37">
        <v>37653</v>
      </c>
      <c r="B244" s="66">
        <v>39031</v>
      </c>
      <c r="C244" s="66"/>
      <c r="D244" s="66">
        <v>-1.2</v>
      </c>
      <c r="E244" s="66">
        <v>39374</v>
      </c>
      <c r="F244" s="66">
        <v>0</v>
      </c>
      <c r="H244" s="42"/>
      <c r="I244" s="42"/>
    </row>
    <row r="245" spans="1:10" x14ac:dyDescent="0.3">
      <c r="A245" s="37">
        <v>37622</v>
      </c>
      <c r="B245" s="66">
        <v>39005</v>
      </c>
      <c r="C245" s="66"/>
      <c r="D245" s="66">
        <v>-1.2</v>
      </c>
      <c r="E245" s="66">
        <v>39383</v>
      </c>
      <c r="F245" s="66">
        <v>-0.1</v>
      </c>
      <c r="H245" s="42"/>
      <c r="I245" s="42"/>
    </row>
    <row r="246" spans="1:10" x14ac:dyDescent="0.3">
      <c r="A246" s="37">
        <v>37591</v>
      </c>
      <c r="B246" s="66">
        <v>39566</v>
      </c>
      <c r="C246" s="66"/>
      <c r="D246" s="66">
        <v>-1</v>
      </c>
      <c r="E246" s="66">
        <v>39429</v>
      </c>
      <c r="F246" s="66">
        <v>-0.1</v>
      </c>
      <c r="G246" s="30">
        <f>AVERAGE(E246:E257)</f>
        <v>39666.083333333336</v>
      </c>
      <c r="H246" s="40">
        <f>AVERAGE(E246:E248)/AVERAGE(E249:E251)-1</f>
        <v>-3.6268776033996364E-3</v>
      </c>
      <c r="I246" s="40">
        <f>AVERAGE(E246:E248)/AVERAGE(E258:E260)-1</f>
        <v>-8.781696566850461E-3</v>
      </c>
      <c r="J246" s="30">
        <f>G246-G258</f>
        <v>-193.16666666666424</v>
      </c>
    </row>
    <row r="247" spans="1:10" x14ac:dyDescent="0.3">
      <c r="A247" s="37">
        <v>37561</v>
      </c>
      <c r="B247" s="66">
        <v>39825</v>
      </c>
      <c r="C247" s="66"/>
      <c r="D247" s="66">
        <v>-0.9</v>
      </c>
      <c r="E247" s="66">
        <v>39464</v>
      </c>
      <c r="F247" s="66">
        <v>-0.1</v>
      </c>
      <c r="H247" s="45"/>
      <c r="I247" s="45"/>
    </row>
    <row r="248" spans="1:10" x14ac:dyDescent="0.3">
      <c r="A248" s="37">
        <v>37530</v>
      </c>
      <c r="B248" s="66">
        <v>39855</v>
      </c>
      <c r="C248" s="66"/>
      <c r="D248" s="66">
        <v>-0.7</v>
      </c>
      <c r="E248" s="66">
        <v>39511</v>
      </c>
      <c r="F248" s="66">
        <v>-0.1</v>
      </c>
      <c r="H248" s="45"/>
      <c r="I248" s="45"/>
    </row>
    <row r="249" spans="1:10" x14ac:dyDescent="0.3">
      <c r="A249" s="37">
        <v>37500</v>
      </c>
      <c r="B249" s="66">
        <v>39874</v>
      </c>
      <c r="C249" s="66"/>
      <c r="D249" s="66">
        <v>-0.5</v>
      </c>
      <c r="E249" s="66">
        <v>39563</v>
      </c>
      <c r="F249" s="66">
        <v>-0.1</v>
      </c>
      <c r="H249" s="40">
        <f>AVERAGE(E249:E251)/AVERAGE(E252:E254)-1</f>
        <v>-3.5887073107335743E-3</v>
      </c>
      <c r="I249" s="40">
        <f>AVERAGE(E249:E251)/AVERAGE(E261:E263)-1</f>
        <v>-4.7986734557148303E-3</v>
      </c>
    </row>
    <row r="250" spans="1:10" x14ac:dyDescent="0.3">
      <c r="A250" s="37">
        <v>37469</v>
      </c>
      <c r="B250" s="66">
        <v>39689</v>
      </c>
      <c r="C250" s="66"/>
      <c r="D250" s="66">
        <v>-0.5</v>
      </c>
      <c r="E250" s="66">
        <v>39596</v>
      </c>
      <c r="F250" s="66">
        <v>-0.2</v>
      </c>
      <c r="H250" s="42"/>
      <c r="I250" s="42"/>
    </row>
    <row r="251" spans="1:10" x14ac:dyDescent="0.3">
      <c r="A251" s="37">
        <v>37438</v>
      </c>
      <c r="B251" s="66">
        <v>39706</v>
      </c>
      <c r="C251" s="66"/>
      <c r="D251" s="66">
        <v>-0.4</v>
      </c>
      <c r="E251" s="66">
        <v>39676</v>
      </c>
      <c r="F251" s="66">
        <v>0</v>
      </c>
      <c r="H251" s="42"/>
      <c r="I251" s="42"/>
    </row>
    <row r="252" spans="1:10" x14ac:dyDescent="0.3">
      <c r="A252" s="37">
        <v>37408</v>
      </c>
      <c r="B252" s="66">
        <v>39682</v>
      </c>
      <c r="C252" s="66"/>
      <c r="D252" s="66">
        <v>-0.4</v>
      </c>
      <c r="E252" s="66">
        <v>39675</v>
      </c>
      <c r="F252" s="66">
        <v>-0.2</v>
      </c>
      <c r="H252" s="40">
        <f>AVERAGE(E252:E254)/AVERAGE(E255:E257)-1</f>
        <v>-1.9080934965813867E-3</v>
      </c>
      <c r="I252" s="40">
        <f>AVERAGE(E252:E254)/AVERAGE(E264:E266)-1</f>
        <v>-3.5425735459990726E-3</v>
      </c>
    </row>
    <row r="253" spans="1:10" x14ac:dyDescent="0.3">
      <c r="A253" s="37">
        <v>37377</v>
      </c>
      <c r="B253" s="66">
        <v>39712</v>
      </c>
      <c r="C253" s="66"/>
      <c r="D253" s="66">
        <v>-0.4</v>
      </c>
      <c r="E253" s="66">
        <v>39770</v>
      </c>
      <c r="F253" s="66">
        <v>-0.1</v>
      </c>
      <c r="H253" s="42"/>
      <c r="I253" s="42"/>
    </row>
    <row r="254" spans="1:10" x14ac:dyDescent="0.3">
      <c r="A254" s="37">
        <v>37347</v>
      </c>
      <c r="B254" s="66">
        <v>39606</v>
      </c>
      <c r="C254" s="66"/>
      <c r="D254" s="66">
        <v>-0.3</v>
      </c>
      <c r="E254" s="66">
        <v>39818</v>
      </c>
      <c r="F254" s="66">
        <v>0</v>
      </c>
      <c r="H254" s="42"/>
      <c r="I254" s="42"/>
    </row>
    <row r="255" spans="1:10" x14ac:dyDescent="0.3">
      <c r="A255" s="37">
        <v>37316</v>
      </c>
      <c r="B255" s="66">
        <v>39512</v>
      </c>
      <c r="C255" s="66"/>
      <c r="D255" s="66">
        <v>-0.3</v>
      </c>
      <c r="E255" s="66">
        <v>39810</v>
      </c>
      <c r="F255" s="66">
        <v>-0.1</v>
      </c>
      <c r="H255" s="40">
        <f>AVERAGE(E255:E257)/AVERAGE(E258:E260)-1</f>
        <v>3.1811674884685281E-4</v>
      </c>
      <c r="I255" s="40">
        <f>AVERAGE(E255:E257)/AVERAGE(E267:E269)-1</f>
        <v>-2.271152192246273E-3</v>
      </c>
    </row>
    <row r="256" spans="1:10" x14ac:dyDescent="0.3">
      <c r="A256" s="37">
        <v>37288</v>
      </c>
      <c r="B256" s="66">
        <v>39496</v>
      </c>
      <c r="C256" s="66"/>
      <c r="D256" s="66">
        <v>-0.2</v>
      </c>
      <c r="E256" s="66">
        <v>39832</v>
      </c>
      <c r="F256" s="66">
        <v>0</v>
      </c>
      <c r="H256" s="42"/>
      <c r="I256" s="42"/>
    </row>
    <row r="257" spans="1:10" x14ac:dyDescent="0.3">
      <c r="A257" s="37">
        <v>37257</v>
      </c>
      <c r="B257" s="66">
        <v>39470</v>
      </c>
      <c r="C257" s="66"/>
      <c r="D257" s="66">
        <v>-0.2</v>
      </c>
      <c r="E257" s="66">
        <v>39849</v>
      </c>
      <c r="F257" s="66">
        <v>0</v>
      </c>
      <c r="H257" s="42"/>
      <c r="I257" s="42"/>
    </row>
    <row r="258" spans="1:10" x14ac:dyDescent="0.3">
      <c r="A258" s="37">
        <v>37226</v>
      </c>
      <c r="B258" s="66">
        <v>39976</v>
      </c>
      <c r="C258" s="66"/>
      <c r="D258" s="66">
        <v>-0.5</v>
      </c>
      <c r="E258" s="66">
        <v>39834</v>
      </c>
      <c r="F258" s="66">
        <v>0</v>
      </c>
      <c r="G258" s="30">
        <f>AVERAGE(E258:E269)</f>
        <v>39859.25</v>
      </c>
      <c r="H258" s="40">
        <f>AVERAGE(E258:E260)/AVERAGE(E261:E263)-1</f>
        <v>3.7685917191487839E-4</v>
      </c>
      <c r="I258" s="40">
        <f>AVERAGE(E258:E260)/AVERAGE(E270:E272)-1</f>
        <v>-5.4368641033755161E-3</v>
      </c>
      <c r="J258" s="30">
        <f>G258-G270</f>
        <v>-111.83333333333576</v>
      </c>
    </row>
    <row r="259" spans="1:10" x14ac:dyDescent="0.3">
      <c r="A259" s="37">
        <v>37196</v>
      </c>
      <c r="B259" s="66">
        <v>40185</v>
      </c>
      <c r="C259" s="66"/>
      <c r="D259" s="66">
        <v>-0.5</v>
      </c>
      <c r="E259" s="66">
        <v>39826</v>
      </c>
      <c r="F259" s="66">
        <v>0.1</v>
      </c>
      <c r="H259" s="42"/>
      <c r="I259" s="42"/>
    </row>
    <row r="260" spans="1:10" x14ac:dyDescent="0.3">
      <c r="A260" s="37">
        <v>37165</v>
      </c>
      <c r="B260" s="66">
        <v>40127</v>
      </c>
      <c r="C260" s="66"/>
      <c r="D260" s="66">
        <v>-0.6</v>
      </c>
      <c r="E260" s="66">
        <v>39793</v>
      </c>
      <c r="F260" s="66">
        <v>0</v>
      </c>
      <c r="H260" s="42"/>
      <c r="I260" s="42"/>
    </row>
    <row r="261" spans="1:10" x14ac:dyDescent="0.3">
      <c r="A261" s="37">
        <v>37135</v>
      </c>
      <c r="B261" s="66">
        <v>40091</v>
      </c>
      <c r="C261" s="66"/>
      <c r="D261" s="66">
        <v>-0.6</v>
      </c>
      <c r="E261" s="66">
        <v>39779</v>
      </c>
      <c r="F261" s="66">
        <v>-0.1</v>
      </c>
      <c r="H261" s="40">
        <f>AVERAGE(E261:E263)/AVERAGE(E264:E266)-1</f>
        <v>-2.3310802342777492E-3</v>
      </c>
      <c r="I261" s="40">
        <f>AVERAGE(E261:E263)/AVERAGE(E273:E275)-1</f>
        <v>-5.6211120641556089E-3</v>
      </c>
    </row>
    <row r="262" spans="1:10" x14ac:dyDescent="0.3">
      <c r="A262" s="37">
        <v>37104</v>
      </c>
      <c r="B262" s="66">
        <v>39906</v>
      </c>
      <c r="C262" s="66"/>
      <c r="D262" s="66">
        <v>-0.6</v>
      </c>
      <c r="E262" s="66">
        <v>39809</v>
      </c>
      <c r="F262" s="66">
        <v>0</v>
      </c>
      <c r="H262" s="45"/>
      <c r="I262" s="45"/>
    </row>
    <row r="263" spans="1:10" x14ac:dyDescent="0.3">
      <c r="A263" s="37">
        <v>37073</v>
      </c>
      <c r="B263" s="66">
        <v>39854</v>
      </c>
      <c r="C263" s="66"/>
      <c r="D263" s="66">
        <v>-0.5</v>
      </c>
      <c r="E263" s="66">
        <v>39820</v>
      </c>
      <c r="F263" s="66">
        <v>-0.1</v>
      </c>
      <c r="H263" s="45"/>
      <c r="I263" s="45"/>
    </row>
    <row r="264" spans="1:10" x14ac:dyDescent="0.3">
      <c r="A264" s="37">
        <v>37043</v>
      </c>
      <c r="B264" s="66">
        <v>39855</v>
      </c>
      <c r="C264" s="66"/>
      <c r="D264" s="66">
        <v>-0.4</v>
      </c>
      <c r="E264" s="66">
        <v>39854</v>
      </c>
      <c r="F264" s="66">
        <v>-0.2</v>
      </c>
      <c r="H264" s="40">
        <f>AVERAGE(E264:E266)/AVERAGE(E267:E269)-1</f>
        <v>-6.3458664195126246E-4</v>
      </c>
      <c r="I264" s="40">
        <f>AVERAGE(E264:E266)/AVERAGE(E276:E278)-1</f>
        <v>-1.9346392148034131E-3</v>
      </c>
    </row>
    <row r="265" spans="1:10" x14ac:dyDescent="0.3">
      <c r="A265" s="37">
        <v>37012</v>
      </c>
      <c r="B265" s="66">
        <v>39852</v>
      </c>
      <c r="C265" s="66"/>
      <c r="D265" s="66">
        <v>-0.1</v>
      </c>
      <c r="E265" s="66">
        <v>39917</v>
      </c>
      <c r="F265" s="66">
        <v>0</v>
      </c>
      <c r="H265" s="42"/>
      <c r="I265" s="42"/>
    </row>
    <row r="266" spans="1:10" x14ac:dyDescent="0.3">
      <c r="A266" s="37">
        <v>36982</v>
      </c>
      <c r="B266" s="66">
        <v>39707</v>
      </c>
      <c r="C266" s="66"/>
      <c r="D266" s="66">
        <v>-0.1</v>
      </c>
      <c r="E266" s="66">
        <v>39916</v>
      </c>
      <c r="F266" s="66">
        <v>0</v>
      </c>
      <c r="H266" s="42"/>
      <c r="I266" s="42"/>
    </row>
    <row r="267" spans="1:10" x14ac:dyDescent="0.3">
      <c r="A267" s="37">
        <v>36951</v>
      </c>
      <c r="B267" s="66">
        <v>39614</v>
      </c>
      <c r="C267" s="66"/>
      <c r="D267" s="66">
        <v>-0.1</v>
      </c>
      <c r="E267" s="66">
        <v>39905</v>
      </c>
      <c r="F267" s="66">
        <v>0</v>
      </c>
      <c r="H267" s="40">
        <f>AVERAGE(E267:E269)/AVERAGE(E270:E272)-1</f>
        <v>-2.8558107005478561E-3</v>
      </c>
      <c r="I267" s="40">
        <f>AVERAGE(E267:E269)/AVERAGE(E279:E281)-1</f>
        <v>1.8235810782549766E-3</v>
      </c>
    </row>
    <row r="268" spans="1:10" x14ac:dyDescent="0.3">
      <c r="A268" s="37">
        <v>36923</v>
      </c>
      <c r="B268" s="66">
        <v>39588</v>
      </c>
      <c r="C268" s="66"/>
      <c r="D268" s="66">
        <v>0.2</v>
      </c>
      <c r="E268" s="66">
        <v>39922</v>
      </c>
      <c r="F268" s="66">
        <v>0</v>
      </c>
      <c r="H268" s="42"/>
      <c r="I268" s="42"/>
    </row>
    <row r="269" spans="1:10" x14ac:dyDescent="0.3">
      <c r="A269" s="37">
        <v>36892</v>
      </c>
      <c r="B269" s="66">
        <v>39557</v>
      </c>
      <c r="C269" s="66"/>
      <c r="D269" s="66">
        <v>0.4</v>
      </c>
      <c r="E269" s="66">
        <v>39936</v>
      </c>
      <c r="F269" s="66">
        <v>-0.3</v>
      </c>
      <c r="H269" s="42"/>
      <c r="I269" s="42"/>
    </row>
    <row r="270" spans="1:10" x14ac:dyDescent="0.3">
      <c r="A270" s="37">
        <v>36861</v>
      </c>
      <c r="B270" s="66">
        <v>40180</v>
      </c>
      <c r="C270" s="66"/>
      <c r="D270" s="66">
        <v>1.1000000000000001</v>
      </c>
      <c r="E270" s="66">
        <v>40040</v>
      </c>
      <c r="F270" s="66">
        <v>0</v>
      </c>
      <c r="G270" s="30">
        <f>AVERAGE(E270:E281)</f>
        <v>39971.083333333336</v>
      </c>
      <c r="H270" s="40">
        <f>AVERAGE(E270:E272)/AVERAGE(E273:E275)-1</f>
        <v>1.9153418885275997E-4</v>
      </c>
      <c r="I270" s="40"/>
    </row>
    <row r="271" spans="1:10" x14ac:dyDescent="0.3">
      <c r="A271" s="37">
        <v>36831</v>
      </c>
      <c r="B271" s="66">
        <v>40401</v>
      </c>
      <c r="C271" s="66"/>
      <c r="D271" s="66">
        <v>1.5</v>
      </c>
      <c r="E271" s="66">
        <v>40042</v>
      </c>
      <c r="F271" s="66">
        <v>0</v>
      </c>
      <c r="H271" s="42"/>
      <c r="I271" s="42"/>
    </row>
    <row r="272" spans="1:10" x14ac:dyDescent="0.3">
      <c r="A272" s="37">
        <v>36800</v>
      </c>
      <c r="B272" s="66">
        <v>40355</v>
      </c>
      <c r="C272" s="66"/>
      <c r="D272" s="66">
        <v>1.7</v>
      </c>
      <c r="E272" s="66">
        <v>40024</v>
      </c>
      <c r="F272" s="66">
        <v>0</v>
      </c>
      <c r="H272" s="42"/>
      <c r="I272" s="42"/>
    </row>
    <row r="273" spans="1:9" x14ac:dyDescent="0.3">
      <c r="A273" s="37">
        <v>36770</v>
      </c>
      <c r="B273" s="66">
        <v>40347</v>
      </c>
      <c r="C273" s="66"/>
      <c r="D273" s="66">
        <v>1.8</v>
      </c>
      <c r="E273" s="66">
        <v>40028</v>
      </c>
      <c r="F273" s="66">
        <v>0</v>
      </c>
      <c r="H273" s="40">
        <f>AVERAGE(E273:E275)/AVERAGE(E276:E278)-1</f>
        <v>1.3675897897746925E-3</v>
      </c>
      <c r="I273" s="40"/>
    </row>
    <row r="274" spans="1:9" x14ac:dyDescent="0.3">
      <c r="A274" s="37">
        <v>36739</v>
      </c>
      <c r="B274" s="66">
        <v>40140</v>
      </c>
      <c r="C274" s="66"/>
      <c r="D274" s="66">
        <v>2</v>
      </c>
      <c r="E274" s="66">
        <v>40034</v>
      </c>
      <c r="F274" s="66">
        <v>0</v>
      </c>
      <c r="H274" s="42"/>
      <c r="I274" s="42"/>
    </row>
    <row r="275" spans="1:9" x14ac:dyDescent="0.3">
      <c r="A275" s="37">
        <v>36708</v>
      </c>
      <c r="B275" s="66">
        <v>40057</v>
      </c>
      <c r="C275" s="66"/>
      <c r="D275" s="66">
        <v>2.2000000000000002</v>
      </c>
      <c r="E275" s="66">
        <v>40021</v>
      </c>
      <c r="F275" s="66">
        <v>0</v>
      </c>
      <c r="H275" s="42"/>
      <c r="I275" s="42"/>
    </row>
    <row r="276" spans="1:9" x14ac:dyDescent="0.3">
      <c r="A276" s="37">
        <v>36678</v>
      </c>
      <c r="B276" s="66">
        <v>40003</v>
      </c>
      <c r="C276" s="66"/>
      <c r="D276" s="66">
        <v>2.5</v>
      </c>
      <c r="E276" s="66">
        <v>40006</v>
      </c>
      <c r="F276" s="66">
        <v>0.1</v>
      </c>
      <c r="H276" s="40">
        <f>AVERAGE(E276:E278)/AVERAGE(E279:E281)-1</f>
        <v>3.1285290058136184E-3</v>
      </c>
      <c r="I276" s="40"/>
    </row>
    <row r="277" spans="1:9" x14ac:dyDescent="0.3">
      <c r="A277" s="37">
        <v>36647</v>
      </c>
      <c r="B277" s="66">
        <v>39895</v>
      </c>
      <c r="C277" s="66"/>
      <c r="D277" s="66">
        <v>2.9</v>
      </c>
      <c r="E277" s="66">
        <v>39971</v>
      </c>
      <c r="F277" s="66">
        <v>0.1</v>
      </c>
    </row>
    <row r="278" spans="1:9" x14ac:dyDescent="0.3">
      <c r="A278" s="37">
        <v>36617</v>
      </c>
      <c r="B278" s="66">
        <v>39734</v>
      </c>
      <c r="C278" s="66"/>
      <c r="D278" s="66">
        <v>3.1</v>
      </c>
      <c r="E278" s="66">
        <v>39942</v>
      </c>
      <c r="F278" s="66">
        <v>0.1</v>
      </c>
    </row>
    <row r="279" spans="1:9" x14ac:dyDescent="0.3">
      <c r="A279" s="37">
        <v>36586</v>
      </c>
      <c r="B279" s="66">
        <v>39635</v>
      </c>
      <c r="C279" s="66"/>
      <c r="D279" s="66">
        <v>2.6</v>
      </c>
      <c r="E279" s="66">
        <v>39918</v>
      </c>
      <c r="F279" s="66">
        <v>0.2</v>
      </c>
    </row>
    <row r="280" spans="1:9" x14ac:dyDescent="0.3">
      <c r="A280" s="37">
        <v>36557</v>
      </c>
      <c r="B280" s="66">
        <v>39516</v>
      </c>
      <c r="C280" s="66"/>
      <c r="D280" s="66">
        <v>2.5</v>
      </c>
      <c r="E280" s="66">
        <v>39851</v>
      </c>
      <c r="F280" s="66">
        <v>0.2</v>
      </c>
    </row>
    <row r="281" spans="1:9" x14ac:dyDescent="0.3">
      <c r="A281" s="37">
        <v>36526</v>
      </c>
      <c r="B281" s="66">
        <v>39389</v>
      </c>
      <c r="C281" s="66"/>
      <c r="D281" s="66">
        <v>2.4</v>
      </c>
      <c r="E281" s="66">
        <v>39776</v>
      </c>
      <c r="F281" s="66">
        <v>0.4</v>
      </c>
    </row>
    <row r="282" spans="1:9" x14ac:dyDescent="0.3">
      <c r="A282" s="37">
        <v>36495</v>
      </c>
      <c r="B282" s="66">
        <v>39754</v>
      </c>
      <c r="C282" s="66"/>
      <c r="D282" s="66">
        <v>2.1</v>
      </c>
      <c r="E282" s="66">
        <v>39619</v>
      </c>
      <c r="F282" s="66">
        <v>0.4</v>
      </c>
    </row>
    <row r="283" spans="1:9" x14ac:dyDescent="0.3">
      <c r="A283" s="37">
        <v>36465</v>
      </c>
      <c r="B283" s="66">
        <v>39818</v>
      </c>
      <c r="C283" s="66"/>
      <c r="D283" s="66">
        <v>1.7</v>
      </c>
      <c r="E283" s="66">
        <v>39461</v>
      </c>
      <c r="F283" s="66">
        <v>0.3</v>
      </c>
    </row>
    <row r="284" spans="1:9" x14ac:dyDescent="0.3">
      <c r="A284" s="37">
        <v>36434</v>
      </c>
      <c r="B284" s="66">
        <v>39688</v>
      </c>
      <c r="C284" s="66"/>
      <c r="D284" s="66">
        <v>1.5</v>
      </c>
      <c r="E284" s="66">
        <v>39359</v>
      </c>
      <c r="F284" s="66">
        <v>0.1</v>
      </c>
    </row>
    <row r="285" spans="1:9" x14ac:dyDescent="0.3">
      <c r="A285" s="37">
        <v>36404</v>
      </c>
      <c r="B285" s="66">
        <v>39630</v>
      </c>
      <c r="C285" s="66"/>
      <c r="D285" s="66">
        <v>1.5</v>
      </c>
      <c r="E285" s="66">
        <v>39308</v>
      </c>
      <c r="F285" s="66">
        <v>0.1</v>
      </c>
    </row>
    <row r="286" spans="1:9" x14ac:dyDescent="0.3">
      <c r="A286" s="37">
        <v>36373</v>
      </c>
      <c r="B286" s="66">
        <v>39368</v>
      </c>
      <c r="C286" s="66"/>
      <c r="D286" s="66">
        <v>1.6</v>
      </c>
      <c r="E286" s="66">
        <v>39258</v>
      </c>
      <c r="F286" s="66">
        <v>0.3</v>
      </c>
    </row>
    <row r="287" spans="1:9" x14ac:dyDescent="0.3">
      <c r="A287" s="37">
        <v>36342</v>
      </c>
      <c r="B287" s="66">
        <v>39177</v>
      </c>
      <c r="C287" s="66"/>
      <c r="D287" s="66">
        <v>1.6</v>
      </c>
      <c r="E287" s="66">
        <v>39144</v>
      </c>
      <c r="F287" s="66">
        <v>0.2</v>
      </c>
    </row>
    <row r="288" spans="1:9" x14ac:dyDescent="0.3">
      <c r="A288" s="37">
        <v>36312</v>
      </c>
      <c r="B288" s="66">
        <v>39046</v>
      </c>
      <c r="C288" s="66"/>
      <c r="D288" s="66">
        <v>1.6</v>
      </c>
      <c r="E288" s="66">
        <v>39056</v>
      </c>
      <c r="F288" s="66">
        <v>0.5</v>
      </c>
    </row>
    <row r="289" spans="1:6" x14ac:dyDescent="0.3">
      <c r="A289" s="37">
        <v>36281</v>
      </c>
      <c r="B289" s="66">
        <v>38780</v>
      </c>
      <c r="C289" s="66"/>
      <c r="D289" s="66">
        <v>1.3</v>
      </c>
      <c r="E289" s="66">
        <v>38866</v>
      </c>
      <c r="F289" s="66">
        <v>0.3</v>
      </c>
    </row>
    <row r="290" spans="1:6" x14ac:dyDescent="0.3">
      <c r="A290" s="37">
        <v>36251</v>
      </c>
      <c r="B290" s="66">
        <v>38540</v>
      </c>
      <c r="C290" s="66"/>
      <c r="D290" s="66">
        <v>1.1000000000000001</v>
      </c>
      <c r="E290" s="66">
        <v>38740</v>
      </c>
      <c r="F290" s="66">
        <v>-0.4</v>
      </c>
    </row>
    <row r="291" spans="1:6" x14ac:dyDescent="0.3">
      <c r="A291" s="37">
        <v>36220</v>
      </c>
      <c r="B291" s="66">
        <v>38625</v>
      </c>
      <c r="C291" s="66"/>
      <c r="D291" s="66">
        <v>1.6</v>
      </c>
      <c r="E291" s="66">
        <v>38889</v>
      </c>
      <c r="F291" s="66">
        <v>0</v>
      </c>
    </row>
    <row r="292" spans="1:6" x14ac:dyDescent="0.3">
      <c r="A292" s="37">
        <v>36192</v>
      </c>
      <c r="B292" s="66">
        <v>38543</v>
      </c>
      <c r="C292" s="66"/>
      <c r="D292" s="66">
        <v>1.8</v>
      </c>
      <c r="E292" s="66">
        <v>38872</v>
      </c>
      <c r="F292" s="66">
        <v>0</v>
      </c>
    </row>
    <row r="293" spans="1:6" x14ac:dyDescent="0.3">
      <c r="A293" s="37">
        <v>36161</v>
      </c>
      <c r="B293" s="66">
        <v>38473</v>
      </c>
      <c r="C293" s="66"/>
      <c r="D293" s="66">
        <v>2</v>
      </c>
      <c r="E293" s="66">
        <v>38856</v>
      </c>
      <c r="F293" s="66">
        <v>0.1</v>
      </c>
    </row>
    <row r="294" spans="1:6" x14ac:dyDescent="0.3">
      <c r="A294" s="37">
        <v>36130</v>
      </c>
      <c r="B294" s="66">
        <v>38931</v>
      </c>
      <c r="C294" s="66"/>
      <c r="D294" s="66">
        <v>2</v>
      </c>
      <c r="E294" s="66">
        <v>38802</v>
      </c>
      <c r="F294" s="66">
        <v>0</v>
      </c>
    </row>
    <row r="295" spans="1:6" x14ac:dyDescent="0.3">
      <c r="A295" s="37">
        <v>36100</v>
      </c>
      <c r="B295" s="66">
        <v>39146</v>
      </c>
      <c r="C295" s="66"/>
      <c r="D295" s="66">
        <v>1.8</v>
      </c>
      <c r="E295" s="66">
        <v>38794</v>
      </c>
      <c r="F295" s="66">
        <v>0.1</v>
      </c>
    </row>
    <row r="296" spans="1:6" x14ac:dyDescent="0.3">
      <c r="A296" s="37">
        <v>36069</v>
      </c>
      <c r="B296" s="66">
        <v>39100</v>
      </c>
      <c r="C296" s="66"/>
      <c r="D296" s="66">
        <v>1.7</v>
      </c>
      <c r="E296" s="66">
        <v>38768</v>
      </c>
      <c r="F296" s="66">
        <v>0.1</v>
      </c>
    </row>
    <row r="297" spans="1:6" x14ac:dyDescent="0.3">
      <c r="A297" s="37">
        <v>36039</v>
      </c>
      <c r="B297" s="66">
        <v>39036</v>
      </c>
      <c r="C297" s="66"/>
      <c r="D297" s="66">
        <v>1.6</v>
      </c>
      <c r="E297" s="66">
        <v>38712</v>
      </c>
      <c r="F297" s="66">
        <v>0.2</v>
      </c>
    </row>
    <row r="298" spans="1:6" x14ac:dyDescent="0.3">
      <c r="A298" s="37">
        <v>36008</v>
      </c>
      <c r="B298" s="66">
        <v>38738</v>
      </c>
      <c r="C298" s="66"/>
      <c r="D298" s="66">
        <v>1.4</v>
      </c>
      <c r="E298" s="66">
        <v>38627</v>
      </c>
      <c r="F298" s="66">
        <v>0.2</v>
      </c>
    </row>
    <row r="299" spans="1:6" x14ac:dyDescent="0.3">
      <c r="A299" s="37">
        <v>35977</v>
      </c>
      <c r="B299" s="66">
        <v>38562</v>
      </c>
      <c r="C299" s="66"/>
      <c r="D299" s="66">
        <v>1.3</v>
      </c>
      <c r="E299" s="66">
        <v>38534</v>
      </c>
      <c r="F299" s="66">
        <v>0.2</v>
      </c>
    </row>
    <row r="300" spans="1:6" x14ac:dyDescent="0.3">
      <c r="A300" s="37">
        <v>35947</v>
      </c>
      <c r="B300" s="66">
        <v>38428</v>
      </c>
      <c r="C300" s="66"/>
      <c r="D300" s="66">
        <v>1.1000000000000001</v>
      </c>
      <c r="E300" s="66">
        <v>38446</v>
      </c>
      <c r="F300" s="66">
        <v>0.2</v>
      </c>
    </row>
    <row r="301" spans="1:6" x14ac:dyDescent="0.3">
      <c r="A301" s="37">
        <v>35916</v>
      </c>
      <c r="B301" s="66">
        <v>38288</v>
      </c>
      <c r="C301" s="66"/>
      <c r="D301" s="66">
        <v>1</v>
      </c>
      <c r="E301" s="66">
        <v>38387</v>
      </c>
      <c r="F301" s="66">
        <v>0.2</v>
      </c>
    </row>
    <row r="302" spans="1:6" x14ac:dyDescent="0.3">
      <c r="A302" s="37">
        <v>35886</v>
      </c>
      <c r="B302" s="66">
        <v>38125</v>
      </c>
      <c r="C302" s="66"/>
      <c r="D302" s="66">
        <v>0.8</v>
      </c>
      <c r="E302" s="66">
        <v>38322</v>
      </c>
      <c r="F302" s="66">
        <v>0.2</v>
      </c>
    </row>
    <row r="303" spans="1:6" x14ac:dyDescent="0.3">
      <c r="A303" s="37">
        <v>35855</v>
      </c>
      <c r="B303" s="66">
        <v>38001</v>
      </c>
      <c r="C303" s="66"/>
      <c r="D303" s="66">
        <v>0.6</v>
      </c>
      <c r="E303" s="66">
        <v>38247</v>
      </c>
      <c r="F303" s="66">
        <v>0.2</v>
      </c>
    </row>
    <row r="304" spans="1:6" x14ac:dyDescent="0.3">
      <c r="A304" s="37">
        <v>35827</v>
      </c>
      <c r="B304" s="66">
        <v>37851</v>
      </c>
      <c r="C304" s="66"/>
      <c r="D304" s="66">
        <v>0.5</v>
      </c>
      <c r="E304" s="66">
        <v>38171</v>
      </c>
      <c r="F304" s="66">
        <v>0.2</v>
      </c>
    </row>
    <row r="305" spans="1:6" x14ac:dyDescent="0.3">
      <c r="A305" s="37">
        <v>35796</v>
      </c>
      <c r="B305" s="66">
        <v>37733</v>
      </c>
      <c r="C305" s="66"/>
      <c r="D305" s="66">
        <v>0.5</v>
      </c>
      <c r="E305" s="66">
        <v>38111</v>
      </c>
      <c r="F305" s="66">
        <v>0.1</v>
      </c>
    </row>
    <row r="306" spans="1:6" x14ac:dyDescent="0.3">
      <c r="A306" s="37">
        <v>35765</v>
      </c>
      <c r="B306" s="66">
        <v>38186</v>
      </c>
      <c r="C306" s="66"/>
      <c r="D306" s="66">
        <v>0.1</v>
      </c>
      <c r="E306" s="66">
        <v>38060</v>
      </c>
      <c r="F306" s="66">
        <v>-0.1</v>
      </c>
    </row>
    <row r="307" spans="1:6" x14ac:dyDescent="0.3">
      <c r="A307" s="37">
        <v>35735</v>
      </c>
      <c r="B307" s="66">
        <v>38452</v>
      </c>
      <c r="C307" s="66"/>
      <c r="D307" s="66">
        <v>0.3</v>
      </c>
      <c r="E307" s="66">
        <v>38106</v>
      </c>
      <c r="F307" s="66">
        <v>0</v>
      </c>
    </row>
    <row r="308" spans="1:6" x14ac:dyDescent="0.3">
      <c r="A308" s="37">
        <v>35704</v>
      </c>
      <c r="B308" s="66">
        <v>38437</v>
      </c>
      <c r="C308" s="66"/>
      <c r="D308" s="66">
        <v>0.3</v>
      </c>
      <c r="E308" s="66">
        <v>38102</v>
      </c>
      <c r="F308" s="66">
        <v>0</v>
      </c>
    </row>
    <row r="309" spans="1:6" x14ac:dyDescent="0.3">
      <c r="A309" s="37">
        <v>35674</v>
      </c>
      <c r="B309" s="66">
        <v>38409</v>
      </c>
      <c r="C309" s="66"/>
      <c r="D309" s="66">
        <v>0.2</v>
      </c>
      <c r="E309" s="66">
        <v>38084</v>
      </c>
      <c r="F309" s="66">
        <v>0</v>
      </c>
    </row>
    <row r="310" spans="1:6" x14ac:dyDescent="0.3">
      <c r="A310" s="37">
        <v>35643</v>
      </c>
      <c r="B310" s="66">
        <v>38206</v>
      </c>
      <c r="C310" s="66"/>
      <c r="D310" s="66">
        <v>0.2</v>
      </c>
      <c r="E310" s="66">
        <v>38102</v>
      </c>
      <c r="F310" s="66">
        <v>0.1</v>
      </c>
    </row>
    <row r="311" spans="1:6" x14ac:dyDescent="0.3">
      <c r="A311" s="37">
        <v>35612</v>
      </c>
      <c r="B311" s="66">
        <v>38079</v>
      </c>
      <c r="C311" s="66"/>
      <c r="D311" s="66">
        <v>0</v>
      </c>
      <c r="E311" s="66">
        <v>38062</v>
      </c>
      <c r="F311" s="66">
        <v>0.1</v>
      </c>
    </row>
    <row r="312" spans="1:6" x14ac:dyDescent="0.3">
      <c r="A312" s="37">
        <v>35582</v>
      </c>
      <c r="B312" s="66">
        <v>38001</v>
      </c>
      <c r="C312" s="66"/>
      <c r="D312" s="66">
        <v>-0.1</v>
      </c>
      <c r="E312" s="66">
        <v>38032</v>
      </c>
      <c r="F312" s="66">
        <v>0</v>
      </c>
    </row>
    <row r="313" spans="1:6" x14ac:dyDescent="0.3">
      <c r="A313" s="37">
        <v>35551</v>
      </c>
      <c r="B313" s="66">
        <v>37910</v>
      </c>
      <c r="C313" s="66"/>
      <c r="D313" s="66">
        <v>-0.3</v>
      </c>
      <c r="E313" s="66">
        <v>38020</v>
      </c>
      <c r="F313" s="66">
        <v>0</v>
      </c>
    </row>
    <row r="314" spans="1:6" x14ac:dyDescent="0.3">
      <c r="A314" s="37">
        <v>35521</v>
      </c>
      <c r="B314" s="66">
        <v>37819</v>
      </c>
      <c r="C314" s="66"/>
      <c r="D314" s="66">
        <v>-0.2</v>
      </c>
      <c r="E314" s="66">
        <v>38013</v>
      </c>
      <c r="F314" s="66">
        <v>0.1</v>
      </c>
    </row>
    <row r="315" spans="1:6" x14ac:dyDescent="0.3">
      <c r="A315" s="37">
        <v>35490</v>
      </c>
      <c r="B315" s="66">
        <v>37759</v>
      </c>
      <c r="C315" s="66"/>
      <c r="D315" s="66">
        <v>-0.1</v>
      </c>
      <c r="E315" s="66">
        <v>37986</v>
      </c>
      <c r="F315" s="66">
        <v>0.1</v>
      </c>
    </row>
    <row r="316" spans="1:6" x14ac:dyDescent="0.3">
      <c r="A316" s="37">
        <v>35462</v>
      </c>
      <c r="B316" s="66">
        <v>37657</v>
      </c>
      <c r="C316" s="66"/>
      <c r="D316" s="66">
        <v>-0.3</v>
      </c>
      <c r="E316" s="66">
        <v>37962</v>
      </c>
      <c r="F316" s="66">
        <v>0.1</v>
      </c>
    </row>
    <row r="317" spans="1:6" x14ac:dyDescent="0.3">
      <c r="A317" s="37">
        <v>35431</v>
      </c>
      <c r="B317" s="66">
        <v>37561</v>
      </c>
      <c r="C317" s="66"/>
      <c r="D317" s="66">
        <v>-0.5</v>
      </c>
      <c r="E317" s="66">
        <v>37928</v>
      </c>
      <c r="F317" s="66">
        <v>-0.2</v>
      </c>
    </row>
    <row r="318" spans="1:6" x14ac:dyDescent="0.3">
      <c r="A318" s="37">
        <v>35400</v>
      </c>
      <c r="B318" s="66">
        <v>38131</v>
      </c>
      <c r="C318" s="66"/>
      <c r="D318" s="66">
        <v>-0.3</v>
      </c>
      <c r="E318" s="66">
        <v>38005</v>
      </c>
      <c r="F318" s="66">
        <v>0</v>
      </c>
    </row>
    <row r="319" spans="1:6" x14ac:dyDescent="0.3">
      <c r="A319" s="37">
        <v>35370</v>
      </c>
      <c r="B319" s="66">
        <v>38354</v>
      </c>
      <c r="C319" s="66"/>
      <c r="D319" s="66">
        <v>-0.2</v>
      </c>
      <c r="E319" s="66">
        <v>38016</v>
      </c>
      <c r="F319" s="66">
        <v>0.1</v>
      </c>
    </row>
    <row r="320" spans="1:6" x14ac:dyDescent="0.3">
      <c r="A320" s="37">
        <v>35339</v>
      </c>
      <c r="B320" s="66">
        <v>38335</v>
      </c>
      <c r="C320" s="66"/>
      <c r="D320" s="66">
        <v>-0.2</v>
      </c>
      <c r="E320" s="66">
        <v>37996</v>
      </c>
      <c r="F320" s="66">
        <v>-0.1</v>
      </c>
    </row>
    <row r="321" spans="1:6" x14ac:dyDescent="0.3">
      <c r="A321" s="37">
        <v>35309</v>
      </c>
      <c r="B321" s="66">
        <v>38347</v>
      </c>
      <c r="C321" s="66"/>
      <c r="D321" s="66">
        <v>0</v>
      </c>
      <c r="E321" s="66">
        <v>38020</v>
      </c>
      <c r="F321" s="66">
        <v>-0.1</v>
      </c>
    </row>
    <row r="322" spans="1:6" x14ac:dyDescent="0.3">
      <c r="A322" s="37">
        <v>35278</v>
      </c>
      <c r="B322" s="66">
        <v>38138</v>
      </c>
      <c r="C322" s="66"/>
      <c r="D322" s="66">
        <v>0.1</v>
      </c>
      <c r="E322" s="66">
        <v>38043</v>
      </c>
      <c r="F322" s="66">
        <v>-0.1</v>
      </c>
    </row>
    <row r="323" spans="1:6" x14ac:dyDescent="0.3">
      <c r="A323" s="37">
        <v>35247</v>
      </c>
      <c r="B323" s="66">
        <v>38097</v>
      </c>
      <c r="C323" s="66"/>
      <c r="D323" s="66">
        <v>0.2</v>
      </c>
      <c r="E323" s="66">
        <v>38094</v>
      </c>
      <c r="F323" s="66">
        <v>0</v>
      </c>
    </row>
    <row r="324" spans="1:6" x14ac:dyDescent="0.3">
      <c r="A324" s="37">
        <v>35217</v>
      </c>
      <c r="B324" s="66">
        <v>38056</v>
      </c>
      <c r="C324" s="66"/>
      <c r="D324" s="66">
        <v>0.2</v>
      </c>
      <c r="E324" s="66">
        <v>38100</v>
      </c>
      <c r="F324" s="66">
        <v>-0.1</v>
      </c>
    </row>
    <row r="325" spans="1:6" x14ac:dyDescent="0.3">
      <c r="A325" s="37">
        <v>35186</v>
      </c>
      <c r="B325" s="66">
        <v>38020</v>
      </c>
      <c r="C325" s="66"/>
      <c r="D325" s="66">
        <v>0.4</v>
      </c>
      <c r="E325" s="66">
        <v>38143</v>
      </c>
      <c r="F325" s="66">
        <v>0.1</v>
      </c>
    </row>
    <row r="326" spans="1:6" x14ac:dyDescent="0.3">
      <c r="A326" s="37">
        <v>35156</v>
      </c>
      <c r="B326" s="66">
        <v>37896</v>
      </c>
      <c r="C326" s="66"/>
      <c r="D326" s="66">
        <v>0.1</v>
      </c>
      <c r="E326" s="66">
        <v>38086</v>
      </c>
      <c r="F326" s="66">
        <v>0.2</v>
      </c>
    </row>
    <row r="327" spans="1:6" x14ac:dyDescent="0.3">
      <c r="A327" s="37">
        <v>35125</v>
      </c>
      <c r="B327" s="66">
        <v>37795</v>
      </c>
      <c r="C327" s="66"/>
      <c r="D327" s="66">
        <v>-0.1</v>
      </c>
      <c r="E327" s="66">
        <v>38004</v>
      </c>
      <c r="F327" s="66">
        <v>-0.1</v>
      </c>
    </row>
    <row r="328" spans="1:6" x14ac:dyDescent="0.3">
      <c r="A328" s="37">
        <v>35096</v>
      </c>
      <c r="B328" s="66">
        <v>37777</v>
      </c>
      <c r="C328" s="66"/>
      <c r="D328" s="66">
        <v>0.1</v>
      </c>
      <c r="E328" s="66">
        <v>38059</v>
      </c>
      <c r="F328" s="66">
        <v>-0.1</v>
      </c>
    </row>
    <row r="329" spans="1:6" x14ac:dyDescent="0.3">
      <c r="A329" s="37">
        <v>35065</v>
      </c>
      <c r="B329" s="66">
        <v>37734</v>
      </c>
      <c r="C329" s="66"/>
      <c r="D329" s="66">
        <v>0.2</v>
      </c>
      <c r="E329" s="66">
        <v>38087</v>
      </c>
      <c r="F329" s="66">
        <v>-0.1</v>
      </c>
    </row>
    <row r="330" spans="1:6" x14ac:dyDescent="0.3">
      <c r="A330" s="37">
        <v>35034</v>
      </c>
      <c r="B330" s="66">
        <v>38243</v>
      </c>
      <c r="C330" s="66"/>
      <c r="D330" s="66">
        <v>0.3</v>
      </c>
      <c r="E330" s="66">
        <v>38115</v>
      </c>
      <c r="F330" s="66">
        <v>0.1</v>
      </c>
    </row>
    <row r="331" spans="1:6" x14ac:dyDescent="0.3">
      <c r="A331" s="37">
        <v>35004</v>
      </c>
      <c r="B331" s="66">
        <v>38412</v>
      </c>
      <c r="C331" s="66"/>
      <c r="D331" s="66">
        <v>0.4</v>
      </c>
      <c r="E331" s="66">
        <v>38086</v>
      </c>
      <c r="F331" s="66">
        <v>0</v>
      </c>
    </row>
    <row r="332" spans="1:6" x14ac:dyDescent="0.3">
      <c r="A332" s="37">
        <v>34973</v>
      </c>
      <c r="B332" s="66">
        <v>38425</v>
      </c>
      <c r="C332" s="66"/>
      <c r="D332" s="66">
        <v>0.4</v>
      </c>
      <c r="E332" s="66">
        <v>38089</v>
      </c>
      <c r="F332" s="66">
        <v>0.1</v>
      </c>
    </row>
    <row r="333" spans="1:6" x14ac:dyDescent="0.3">
      <c r="A333" s="37">
        <v>34943</v>
      </c>
      <c r="B333" s="66">
        <v>38363</v>
      </c>
      <c r="C333" s="66"/>
      <c r="D333" s="66">
        <v>0.3</v>
      </c>
      <c r="E333" s="66">
        <v>38037</v>
      </c>
      <c r="F333" s="66">
        <v>0</v>
      </c>
    </row>
    <row r="334" spans="1:6" x14ac:dyDescent="0.3">
      <c r="A334" s="37">
        <v>34912</v>
      </c>
      <c r="B334" s="66">
        <v>38105</v>
      </c>
      <c r="C334" s="66"/>
      <c r="D334" s="66">
        <v>0.4</v>
      </c>
      <c r="E334" s="66">
        <v>38022</v>
      </c>
      <c r="F334" s="66">
        <v>0</v>
      </c>
    </row>
    <row r="335" spans="1:6" x14ac:dyDescent="0.3">
      <c r="A335" s="37">
        <v>34881</v>
      </c>
      <c r="B335" s="66">
        <v>38021</v>
      </c>
      <c r="C335" s="66"/>
      <c r="D335" s="66">
        <v>0.6</v>
      </c>
      <c r="E335" s="66">
        <v>38033</v>
      </c>
      <c r="F335" s="66">
        <v>0</v>
      </c>
    </row>
    <row r="336" spans="1:6" x14ac:dyDescent="0.3">
      <c r="A336" s="37">
        <v>34851</v>
      </c>
      <c r="B336" s="66">
        <v>37965</v>
      </c>
      <c r="C336" s="66"/>
      <c r="D336" s="66">
        <v>0.5</v>
      </c>
      <c r="E336" s="66">
        <v>38018</v>
      </c>
      <c r="F336" s="66">
        <v>0</v>
      </c>
    </row>
    <row r="337" spans="1:6" x14ac:dyDescent="0.3">
      <c r="A337" s="37">
        <v>34820</v>
      </c>
      <c r="B337" s="66">
        <v>37871</v>
      </c>
      <c r="C337" s="66"/>
      <c r="D337" s="66">
        <v>0.5</v>
      </c>
      <c r="E337" s="66">
        <v>38005</v>
      </c>
      <c r="F337" s="66">
        <v>-0.1</v>
      </c>
    </row>
    <row r="338" spans="1:6" x14ac:dyDescent="0.3">
      <c r="A338" s="37">
        <v>34790</v>
      </c>
      <c r="B338" s="66">
        <v>37869</v>
      </c>
      <c r="C338" s="66"/>
      <c r="D338" s="66">
        <v>0.7</v>
      </c>
      <c r="E338" s="66">
        <v>38060</v>
      </c>
      <c r="F338" s="66">
        <v>0.1</v>
      </c>
    </row>
    <row r="339" spans="1:6" x14ac:dyDescent="0.3">
      <c r="A339" s="37">
        <v>34759</v>
      </c>
      <c r="B339" s="66">
        <v>37824</v>
      </c>
      <c r="C339" s="66"/>
      <c r="D339" s="66">
        <v>0.5</v>
      </c>
      <c r="E339" s="66">
        <v>38016</v>
      </c>
      <c r="F339" s="66">
        <v>0.1</v>
      </c>
    </row>
    <row r="340" spans="1:6" x14ac:dyDescent="0.3">
      <c r="A340" s="37">
        <v>34731</v>
      </c>
      <c r="B340" s="66">
        <v>37741</v>
      </c>
      <c r="C340" s="66"/>
      <c r="D340" s="66">
        <v>0.3</v>
      </c>
      <c r="E340" s="66">
        <v>37993</v>
      </c>
      <c r="F340" s="66">
        <v>0</v>
      </c>
    </row>
    <row r="341" spans="1:6" x14ac:dyDescent="0.3">
      <c r="A341" s="37">
        <v>34700</v>
      </c>
      <c r="B341" s="66">
        <v>37662</v>
      </c>
      <c r="C341" s="66"/>
      <c r="D341" s="66">
        <v>0.4</v>
      </c>
      <c r="E341" s="66">
        <v>37988</v>
      </c>
      <c r="F341" s="66">
        <v>0</v>
      </c>
    </row>
    <row r="342" spans="1:6" x14ac:dyDescent="0.3">
      <c r="A342" s="37">
        <v>34669</v>
      </c>
      <c r="B342" s="66">
        <v>38118</v>
      </c>
      <c r="C342" s="66"/>
      <c r="D342" s="66">
        <v>0.7</v>
      </c>
      <c r="E342" s="66">
        <v>37992</v>
      </c>
      <c r="F342" s="66">
        <v>0.1</v>
      </c>
    </row>
    <row r="343" spans="1:6" x14ac:dyDescent="0.3">
      <c r="A343" s="37">
        <v>34639</v>
      </c>
      <c r="B343" s="66">
        <v>38272</v>
      </c>
      <c r="C343" s="66"/>
      <c r="D343" s="66">
        <v>0.7</v>
      </c>
      <c r="E343" s="66">
        <v>37965</v>
      </c>
      <c r="F343" s="66">
        <v>0.1</v>
      </c>
    </row>
    <row r="344" spans="1:6" x14ac:dyDescent="0.3">
      <c r="A344" s="37">
        <v>34608</v>
      </c>
      <c r="B344" s="66">
        <v>38272</v>
      </c>
      <c r="C344" s="66"/>
      <c r="D344" s="66">
        <v>0.6</v>
      </c>
      <c r="E344" s="66">
        <v>37946</v>
      </c>
      <c r="F344" s="66">
        <v>0.1</v>
      </c>
    </row>
    <row r="345" spans="1:6" x14ac:dyDescent="0.3">
      <c r="A345" s="37">
        <v>34578</v>
      </c>
      <c r="B345" s="66">
        <v>38247</v>
      </c>
      <c r="C345" s="66"/>
      <c r="D345" s="66">
        <v>0.4</v>
      </c>
      <c r="E345" s="66">
        <v>37925</v>
      </c>
      <c r="F345" s="66">
        <v>0.1</v>
      </c>
    </row>
    <row r="346" spans="1:6" x14ac:dyDescent="0.3">
      <c r="A346" s="37">
        <v>34547</v>
      </c>
      <c r="B346" s="66">
        <v>37956</v>
      </c>
      <c r="C346" s="66"/>
      <c r="D346" s="66">
        <v>0.3</v>
      </c>
      <c r="E346" s="66">
        <v>37883</v>
      </c>
      <c r="F346" s="66">
        <v>0.1</v>
      </c>
    </row>
    <row r="347" spans="1:6" x14ac:dyDescent="0.3">
      <c r="A347" s="37">
        <v>34516</v>
      </c>
      <c r="B347" s="66">
        <v>37806</v>
      </c>
      <c r="C347" s="66"/>
      <c r="D347" s="66">
        <v>0.1</v>
      </c>
      <c r="E347" s="66">
        <v>37829</v>
      </c>
      <c r="F347" s="66">
        <v>0</v>
      </c>
    </row>
    <row r="348" spans="1:6" x14ac:dyDescent="0.3">
      <c r="A348" s="37">
        <v>34486</v>
      </c>
      <c r="B348" s="66">
        <v>37779</v>
      </c>
      <c r="C348" s="66"/>
      <c r="D348" s="66">
        <v>0</v>
      </c>
      <c r="E348" s="66">
        <v>37835</v>
      </c>
      <c r="F348" s="66">
        <v>0</v>
      </c>
    </row>
    <row r="349" spans="1:6" x14ac:dyDescent="0.3">
      <c r="A349" s="37">
        <v>34455</v>
      </c>
      <c r="B349" s="66">
        <v>37672</v>
      </c>
      <c r="C349" s="66"/>
      <c r="D349" s="66">
        <v>-0.1</v>
      </c>
      <c r="E349" s="66">
        <v>37818</v>
      </c>
      <c r="F349" s="66">
        <v>0.1</v>
      </c>
    </row>
    <row r="350" spans="1:6" x14ac:dyDescent="0.3">
      <c r="A350" s="37">
        <v>34425</v>
      </c>
      <c r="B350" s="66">
        <v>37605</v>
      </c>
      <c r="C350" s="66"/>
      <c r="D350" s="66">
        <v>-0.4</v>
      </c>
      <c r="E350" s="66">
        <v>37794</v>
      </c>
      <c r="F350" s="66">
        <v>-0.1</v>
      </c>
    </row>
    <row r="351" spans="1:6" x14ac:dyDescent="0.3">
      <c r="A351" s="37">
        <v>34394</v>
      </c>
      <c r="B351" s="66">
        <v>37654</v>
      </c>
      <c r="C351" s="66"/>
      <c r="D351" s="66">
        <v>-0.5</v>
      </c>
      <c r="E351" s="66">
        <v>37833</v>
      </c>
      <c r="F351" s="66">
        <v>-0.1</v>
      </c>
    </row>
    <row r="352" spans="1:6" x14ac:dyDescent="0.3">
      <c r="A352" s="37">
        <v>34366</v>
      </c>
      <c r="B352" s="66">
        <v>37636</v>
      </c>
      <c r="C352" s="66"/>
      <c r="D352" s="66">
        <v>-0.6</v>
      </c>
      <c r="E352" s="66">
        <v>37860</v>
      </c>
      <c r="F352" s="66">
        <v>0.1</v>
      </c>
    </row>
    <row r="353" spans="1:6" x14ac:dyDescent="0.3">
      <c r="A353" s="37">
        <v>34335</v>
      </c>
      <c r="B353" s="66">
        <v>37525</v>
      </c>
      <c r="C353" s="66"/>
      <c r="D353" s="66">
        <v>-0.7</v>
      </c>
      <c r="E353" s="66">
        <v>37826</v>
      </c>
      <c r="F353" s="66">
        <v>0.2</v>
      </c>
    </row>
    <row r="354" spans="1:6" x14ac:dyDescent="0.3">
      <c r="A354" s="37">
        <v>34304</v>
      </c>
      <c r="B354" s="66">
        <v>37867</v>
      </c>
      <c r="C354" s="66"/>
      <c r="D354" s="66">
        <v>-0.9</v>
      </c>
      <c r="E354" s="66">
        <v>37744</v>
      </c>
      <c r="F354" s="66">
        <v>0.1</v>
      </c>
    </row>
    <row r="355" spans="1:6" x14ac:dyDescent="0.3">
      <c r="A355" s="37">
        <v>34274</v>
      </c>
      <c r="B355" s="66">
        <v>38006</v>
      </c>
      <c r="C355" s="66"/>
      <c r="D355" s="66">
        <v>-1</v>
      </c>
      <c r="E355" s="66">
        <v>37716</v>
      </c>
      <c r="F355" s="66">
        <v>0</v>
      </c>
    </row>
    <row r="356" spans="1:6" x14ac:dyDescent="0.3">
      <c r="A356" s="37">
        <v>34243</v>
      </c>
      <c r="B356" s="66">
        <v>38045</v>
      </c>
      <c r="C356" s="66"/>
      <c r="D356" s="66">
        <v>-1.1000000000000001</v>
      </c>
      <c r="E356" s="66">
        <v>37729</v>
      </c>
      <c r="F356" s="66">
        <v>-0.1</v>
      </c>
    </row>
    <row r="357" spans="1:6" x14ac:dyDescent="0.3">
      <c r="A357" s="37">
        <v>34213</v>
      </c>
      <c r="B357" s="66">
        <v>38090</v>
      </c>
      <c r="C357" s="66"/>
      <c r="D357" s="66">
        <v>-1.2</v>
      </c>
      <c r="E357" s="66">
        <v>37771</v>
      </c>
      <c r="F357" s="66">
        <v>0</v>
      </c>
    </row>
    <row r="358" spans="1:6" x14ac:dyDescent="0.3">
      <c r="A358" s="37">
        <v>34182</v>
      </c>
      <c r="B358" s="66">
        <v>37845</v>
      </c>
      <c r="C358" s="66"/>
      <c r="D358" s="66">
        <v>-1.3</v>
      </c>
      <c r="E358" s="66">
        <v>37779</v>
      </c>
      <c r="F358" s="66">
        <v>-0.1</v>
      </c>
    </row>
    <row r="359" spans="1:6" x14ac:dyDescent="0.3">
      <c r="A359" s="37">
        <v>34151</v>
      </c>
      <c r="B359" s="66">
        <v>37773</v>
      </c>
      <c r="C359" s="66"/>
      <c r="D359" s="66">
        <v>-1.4</v>
      </c>
      <c r="E359" s="66">
        <v>37805</v>
      </c>
      <c r="F359" s="66">
        <v>-0.1</v>
      </c>
    </row>
    <row r="360" spans="1:6" x14ac:dyDescent="0.3">
      <c r="A360" s="37">
        <v>34121</v>
      </c>
      <c r="B360" s="66">
        <v>37783</v>
      </c>
      <c r="C360" s="66"/>
      <c r="D360" s="66">
        <v>-1.5</v>
      </c>
      <c r="E360" s="66">
        <v>37840</v>
      </c>
      <c r="F360" s="66">
        <v>-0.1</v>
      </c>
    </row>
    <row r="361" spans="1:6" x14ac:dyDescent="0.3">
      <c r="A361" s="37">
        <v>34090</v>
      </c>
      <c r="B361" s="66">
        <v>37716</v>
      </c>
      <c r="C361" s="66"/>
      <c r="D361" s="66">
        <v>-1.5</v>
      </c>
      <c r="E361" s="66">
        <v>37870</v>
      </c>
      <c r="F361" s="66">
        <v>-0.2</v>
      </c>
    </row>
    <row r="362" spans="1:6" x14ac:dyDescent="0.3">
      <c r="A362" s="37">
        <v>34060</v>
      </c>
      <c r="B362" s="66">
        <v>37751</v>
      </c>
      <c r="C362" s="66"/>
      <c r="D362" s="66">
        <v>-1.4</v>
      </c>
      <c r="E362" s="66">
        <v>37943</v>
      </c>
      <c r="F362" s="66">
        <v>-0.2</v>
      </c>
    </row>
    <row r="363" spans="1:6" x14ac:dyDescent="0.3">
      <c r="A363" s="37">
        <v>34029</v>
      </c>
      <c r="B363" s="66">
        <v>37827</v>
      </c>
      <c r="C363" s="66"/>
      <c r="D363" s="66">
        <v>-1.4</v>
      </c>
      <c r="E363" s="66">
        <v>38000</v>
      </c>
      <c r="F363" s="66">
        <v>-0.1</v>
      </c>
    </row>
    <row r="364" spans="1:6" x14ac:dyDescent="0.3">
      <c r="A364" s="37">
        <v>34001</v>
      </c>
      <c r="B364" s="66">
        <v>37851</v>
      </c>
      <c r="C364" s="66"/>
      <c r="D364" s="66">
        <v>-1.4</v>
      </c>
      <c r="E364" s="66">
        <v>38055</v>
      </c>
      <c r="F364" s="66">
        <v>-0.1</v>
      </c>
    </row>
    <row r="365" spans="1:6" x14ac:dyDescent="0.3">
      <c r="A365" s="37">
        <v>33970</v>
      </c>
      <c r="B365" s="66">
        <v>37795</v>
      </c>
      <c r="C365" s="66"/>
      <c r="D365" s="66">
        <v>-1.4</v>
      </c>
      <c r="E365" s="66">
        <v>38081</v>
      </c>
      <c r="F365" s="66">
        <v>0</v>
      </c>
    </row>
    <row r="366" spans="1:6" x14ac:dyDescent="0.3">
      <c r="A366" s="37">
        <v>33939</v>
      </c>
      <c r="B366" s="66">
        <v>38201</v>
      </c>
      <c r="C366" s="66"/>
      <c r="D366" s="66">
        <v>-1.4</v>
      </c>
      <c r="E366" s="66">
        <v>38082</v>
      </c>
      <c r="F366" s="66">
        <v>-0.1</v>
      </c>
    </row>
    <row r="367" spans="1:6" x14ac:dyDescent="0.3">
      <c r="A367" s="37">
        <v>33909</v>
      </c>
      <c r="B367" s="66">
        <v>38399</v>
      </c>
      <c r="C367" s="66"/>
      <c r="D367" s="66">
        <v>-1.4</v>
      </c>
      <c r="E367" s="66">
        <v>38116</v>
      </c>
      <c r="F367" s="66">
        <v>-0.1</v>
      </c>
    </row>
    <row r="368" spans="1:6" x14ac:dyDescent="0.3">
      <c r="A368" s="37">
        <v>33878</v>
      </c>
      <c r="B368" s="66">
        <v>38476</v>
      </c>
      <c r="C368" s="66"/>
      <c r="D368" s="66">
        <v>-1.2</v>
      </c>
      <c r="E368" s="66">
        <v>38161</v>
      </c>
      <c r="F368" s="66">
        <v>-0.2</v>
      </c>
    </row>
    <row r="369" spans="1:6" x14ac:dyDescent="0.3">
      <c r="A369" s="37">
        <v>33848</v>
      </c>
      <c r="B369" s="66">
        <v>38541</v>
      </c>
      <c r="C369" s="66"/>
      <c r="D369" s="66">
        <v>-0.9</v>
      </c>
      <c r="E369" s="66">
        <v>38219</v>
      </c>
      <c r="F369" s="66">
        <v>-0.2</v>
      </c>
    </row>
    <row r="370" spans="1:6" x14ac:dyDescent="0.3">
      <c r="A370" s="37">
        <v>33817</v>
      </c>
      <c r="B370" s="66">
        <v>38359</v>
      </c>
      <c r="C370" s="66"/>
      <c r="D370" s="66">
        <v>-0.9</v>
      </c>
      <c r="E370" s="66">
        <v>38294</v>
      </c>
      <c r="F370" s="66">
        <v>-0.2</v>
      </c>
    </row>
    <row r="371" spans="1:6" x14ac:dyDescent="0.3">
      <c r="A371" s="37">
        <v>33786</v>
      </c>
      <c r="B371" s="66">
        <v>38326</v>
      </c>
      <c r="C371" s="66"/>
      <c r="D371" s="66">
        <v>-1.1000000000000001</v>
      </c>
      <c r="E371" s="66">
        <v>38363</v>
      </c>
      <c r="F371" s="66">
        <v>-0.2</v>
      </c>
    </row>
    <row r="372" spans="1:6" x14ac:dyDescent="0.3">
      <c r="A372" s="37">
        <v>33756</v>
      </c>
      <c r="B372" s="66">
        <v>38366</v>
      </c>
      <c r="C372" s="66"/>
      <c r="D372" s="66">
        <v>-1.3</v>
      </c>
      <c r="E372" s="66">
        <v>38424</v>
      </c>
      <c r="F372" s="66">
        <v>-0.1</v>
      </c>
    </row>
    <row r="373" spans="1:6" x14ac:dyDescent="0.3">
      <c r="A373" s="37">
        <v>33725</v>
      </c>
      <c r="B373" s="66">
        <v>38303</v>
      </c>
      <c r="C373" s="66"/>
      <c r="D373" s="66">
        <v>-1.4</v>
      </c>
      <c r="E373" s="66">
        <v>38464</v>
      </c>
      <c r="F373" s="66">
        <v>-0.1</v>
      </c>
    </row>
    <row r="374" spans="1:6" x14ac:dyDescent="0.3">
      <c r="A374" s="37">
        <v>33695</v>
      </c>
      <c r="B374" s="66">
        <v>38296</v>
      </c>
      <c r="C374" s="66"/>
      <c r="D374" s="66">
        <v>-1.4</v>
      </c>
      <c r="E374" s="66">
        <v>38492</v>
      </c>
      <c r="F374" s="66">
        <v>-0.1</v>
      </c>
    </row>
    <row r="375" spans="1:6" x14ac:dyDescent="0.3">
      <c r="A375" s="37">
        <v>33664</v>
      </c>
      <c r="B375" s="66">
        <v>38353</v>
      </c>
      <c r="C375" s="66"/>
      <c r="D375" s="66">
        <v>-1.4</v>
      </c>
      <c r="E375" s="66">
        <v>38526</v>
      </c>
      <c r="F375" s="66">
        <v>-0.1</v>
      </c>
    </row>
    <row r="376" spans="1:6" x14ac:dyDescent="0.3">
      <c r="A376" s="37">
        <v>33635</v>
      </c>
      <c r="B376" s="66">
        <v>38376</v>
      </c>
      <c r="C376" s="66"/>
      <c r="D376" s="66">
        <v>-1.6</v>
      </c>
      <c r="E376" s="66">
        <v>38571</v>
      </c>
      <c r="F376" s="66">
        <v>-0.1</v>
      </c>
    </row>
    <row r="377" spans="1:6" x14ac:dyDescent="0.3">
      <c r="A377" s="37">
        <v>33604</v>
      </c>
      <c r="B377" s="66">
        <v>38323</v>
      </c>
      <c r="C377" s="66"/>
      <c r="D377" s="66">
        <v>-1.8</v>
      </c>
      <c r="E377" s="66">
        <v>38605</v>
      </c>
      <c r="F377" s="66" t="s">
        <v>292</v>
      </c>
    </row>
    <row r="378" spans="1:6" x14ac:dyDescent="0.3">
      <c r="A378" s="37">
        <v>33573</v>
      </c>
      <c r="B378" s="66">
        <v>38738</v>
      </c>
      <c r="C378" s="66"/>
      <c r="D378" s="66" t="s">
        <v>292</v>
      </c>
    </row>
    <row r="379" spans="1:6" x14ac:dyDescent="0.3">
      <c r="A379" s="37">
        <v>33543</v>
      </c>
      <c r="B379" s="66">
        <v>38929</v>
      </c>
      <c r="C379" s="66"/>
      <c r="D379" s="66" t="s">
        <v>292</v>
      </c>
    </row>
    <row r="380" spans="1:6" x14ac:dyDescent="0.3">
      <c r="A380" s="37">
        <v>33512</v>
      </c>
      <c r="B380" s="66">
        <v>38948</v>
      </c>
      <c r="C380" s="66"/>
      <c r="D380" s="66" t="s">
        <v>292</v>
      </c>
    </row>
    <row r="381" spans="1:6" x14ac:dyDescent="0.3">
      <c r="A381" s="37">
        <v>33482</v>
      </c>
      <c r="B381" s="66">
        <v>38896</v>
      </c>
      <c r="C381" s="66"/>
      <c r="D381" s="66" t="s">
        <v>292</v>
      </c>
    </row>
    <row r="382" spans="1:6" x14ac:dyDescent="0.3">
      <c r="A382" s="37">
        <v>33451</v>
      </c>
      <c r="B382" s="66">
        <v>38696</v>
      </c>
      <c r="C382" s="66"/>
      <c r="D382" s="66" t="s">
        <v>292</v>
      </c>
    </row>
    <row r="383" spans="1:6" x14ac:dyDescent="0.3">
      <c r="A383" s="37">
        <v>33420</v>
      </c>
      <c r="B383" s="66">
        <v>38751</v>
      </c>
      <c r="C383" s="66"/>
      <c r="D383" s="66" t="s">
        <v>292</v>
      </c>
    </row>
    <row r="384" spans="1:6" x14ac:dyDescent="0.3">
      <c r="A384" s="37">
        <v>33390</v>
      </c>
      <c r="B384" s="66">
        <v>38864</v>
      </c>
      <c r="C384" s="66"/>
      <c r="D384" s="66" t="s">
        <v>292</v>
      </c>
    </row>
    <row r="385" spans="1:4" x14ac:dyDescent="0.3">
      <c r="A385" s="37">
        <v>33359</v>
      </c>
      <c r="B385" s="66">
        <v>38857</v>
      </c>
      <c r="C385" s="66"/>
      <c r="D385" s="66" t="s">
        <v>292</v>
      </c>
    </row>
    <row r="386" spans="1:4" x14ac:dyDescent="0.3">
      <c r="A386" s="37">
        <v>33329</v>
      </c>
      <c r="B386" s="66">
        <v>38857</v>
      </c>
      <c r="C386" s="66"/>
      <c r="D386" s="66" t="s">
        <v>292</v>
      </c>
    </row>
    <row r="387" spans="1:4" x14ac:dyDescent="0.3">
      <c r="A387" s="37">
        <v>33298</v>
      </c>
      <c r="B387" s="66">
        <v>38893</v>
      </c>
      <c r="C387" s="66"/>
      <c r="D387" s="66" t="s">
        <v>292</v>
      </c>
    </row>
    <row r="388" spans="1:4" x14ac:dyDescent="0.3">
      <c r="A388" s="37">
        <v>33270</v>
      </c>
      <c r="B388" s="66">
        <v>38992</v>
      </c>
      <c r="C388" s="66"/>
      <c r="D388" s="66" t="s">
        <v>292</v>
      </c>
    </row>
    <row r="389" spans="1:4" x14ac:dyDescent="0.3">
      <c r="A389" s="37">
        <v>33239</v>
      </c>
      <c r="B389" s="66">
        <v>39029</v>
      </c>
      <c r="C389" s="66"/>
      <c r="D389" s="66" t="s">
        <v>292</v>
      </c>
    </row>
  </sheetData>
  <mergeCells count="3">
    <mergeCell ref="S1:U1"/>
    <mergeCell ref="B4:D4"/>
    <mergeCell ref="E4:K4"/>
  </mergeCells>
  <hyperlinks>
    <hyperlink ref="P1:Q1" location="Übersicht!A1" display="zurück zur Überischt" xr:uid="{00000000-0004-0000-1400-000000000000}"/>
    <hyperlink ref="A2" r:id="rId1" tooltip="Link zur Fußnote 1" xr:uid="{00000000-0004-0000-1400-000001000000}"/>
    <hyperlink ref="S1:T1" location="Übersicht!A1" display="zurück zur Überischt" xr:uid="{00000000-0004-0000-1400-000002000000}"/>
    <hyperlink ref="B2" r:id="rId2" xr:uid="{A1DF5C41-5846-406E-9712-D76E66D92049}"/>
  </hyperlinks>
  <pageMargins left="0.78740157499999996" right="0.78740157499999996" top="0.984251969" bottom="0.984251969" header="0.4921259845" footer="0.4921259845"/>
  <pageSetup paperSize="9" orientation="portrait" horizontalDpi="300" verticalDpi="300" r:id="rId3"/>
  <headerFooter alignWithMargins="0"/>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B5256-55C3-48ED-AE60-D6817CAF45B1}">
  <dimension ref="A1:U389"/>
  <sheetViews>
    <sheetView zoomScaleNormal="100" workbookViewId="0">
      <pane xSplit="1" ySplit="5" topLeftCell="B6" activePane="bottomRight" state="frozen"/>
      <selection pane="topRight" activeCell="H12" sqref="H12"/>
      <selection pane="bottomLeft" activeCell="H12" sqref="H12"/>
      <selection pane="bottomRight" activeCell="B11" sqref="B11"/>
    </sheetView>
  </sheetViews>
  <sheetFormatPr baseColWidth="10" defaultColWidth="11.44140625" defaultRowHeight="13.8" x14ac:dyDescent="0.3"/>
  <cols>
    <col min="1" max="1" width="13.109375" style="30" customWidth="1"/>
    <col min="2" max="2" width="7.6640625" style="30" bestFit="1" customWidth="1"/>
    <col min="3" max="3" width="17.33203125" style="30" customWidth="1"/>
    <col min="4" max="4" width="20.6640625" style="30" customWidth="1"/>
    <col min="5" max="5" width="9.33203125" style="30" customWidth="1"/>
    <col min="6" max="6" width="14.6640625" style="30" bestFit="1" customWidth="1"/>
    <col min="7" max="7" width="12.33203125" style="30" bestFit="1" customWidth="1"/>
    <col min="8" max="8" width="10.6640625" style="30" bestFit="1" customWidth="1"/>
    <col min="9" max="9" width="10.5546875" style="30" customWidth="1"/>
    <col min="10" max="10" width="10" style="30" customWidth="1"/>
    <col min="11" max="11" width="12.88671875" style="30" customWidth="1"/>
    <col min="12" max="12" width="8.33203125" style="30" bestFit="1" customWidth="1"/>
    <col min="13" max="21" width="11.44140625" style="30" customWidth="1"/>
    <col min="22" max="16384" width="11.44140625" style="30"/>
  </cols>
  <sheetData>
    <row r="1" spans="1:21" ht="25.8" x14ac:dyDescent="0.5">
      <c r="A1" s="28" t="s">
        <v>742</v>
      </c>
      <c r="G1" s="31"/>
      <c r="H1" s="31"/>
      <c r="I1" s="31"/>
      <c r="J1" s="31"/>
      <c r="Q1" s="63"/>
      <c r="R1" s="63"/>
      <c r="S1" s="552" t="s">
        <v>268</v>
      </c>
      <c r="T1" s="552"/>
      <c r="U1" s="552"/>
    </row>
    <row r="2" spans="1:21" x14ac:dyDescent="0.3">
      <c r="A2" s="32" t="s">
        <v>269</v>
      </c>
      <c r="B2" s="32" t="s">
        <v>736</v>
      </c>
      <c r="C2" s="476"/>
    </row>
    <row r="3" spans="1:21" x14ac:dyDescent="0.3">
      <c r="F3" s="33"/>
      <c r="G3" s="33"/>
      <c r="H3" s="33"/>
      <c r="I3" s="33"/>
      <c r="J3" s="33"/>
    </row>
    <row r="4" spans="1:21" ht="27" customHeight="1" x14ac:dyDescent="0.3">
      <c r="A4" s="34" t="s">
        <v>737</v>
      </c>
      <c r="B4" s="551" t="s">
        <v>272</v>
      </c>
      <c r="C4" s="551"/>
      <c r="D4" s="551"/>
      <c r="E4" s="551" t="s">
        <v>369</v>
      </c>
      <c r="F4" s="551"/>
      <c r="G4" s="551"/>
      <c r="H4" s="551"/>
      <c r="I4" s="551"/>
      <c r="J4" s="551"/>
      <c r="K4" s="551"/>
    </row>
    <row r="5" spans="1:21" ht="41.4" x14ac:dyDescent="0.3">
      <c r="A5" s="35"/>
      <c r="B5" s="33" t="s">
        <v>274</v>
      </c>
      <c r="C5" s="475" t="s">
        <v>276</v>
      </c>
      <c r="D5" s="33" t="s">
        <v>275</v>
      </c>
      <c r="E5" s="33" t="s">
        <v>274</v>
      </c>
      <c r="F5" s="33" t="s">
        <v>276</v>
      </c>
      <c r="G5" s="215" t="s">
        <v>349</v>
      </c>
      <c r="H5" s="215" t="s">
        <v>448</v>
      </c>
      <c r="I5" s="35" t="s">
        <v>738</v>
      </c>
      <c r="J5" s="33" t="s">
        <v>739</v>
      </c>
      <c r="K5" s="33" t="s">
        <v>740</v>
      </c>
      <c r="L5" s="33" t="s">
        <v>741</v>
      </c>
    </row>
    <row r="6" spans="1:21" ht="14.4" x14ac:dyDescent="0.3">
      <c r="A6" s="37">
        <v>44896</v>
      </c>
      <c r="B6" s="219"/>
      <c r="C6" s="219"/>
      <c r="D6" s="219"/>
      <c r="E6" s="219"/>
      <c r="F6" s="220"/>
      <c r="G6" s="216"/>
      <c r="H6" s="40"/>
      <c r="I6" s="40"/>
      <c r="J6" s="216"/>
      <c r="K6" s="216"/>
      <c r="L6" s="216"/>
      <c r="M6" s="216"/>
    </row>
    <row r="7" spans="1:21" ht="14.4" x14ac:dyDescent="0.3">
      <c r="A7" s="37">
        <v>44866</v>
      </c>
      <c r="B7" s="219"/>
      <c r="C7" s="219"/>
      <c r="D7" s="219"/>
      <c r="E7" s="219"/>
      <c r="F7" s="220"/>
      <c r="G7" s="216"/>
      <c r="H7" s="40"/>
      <c r="I7" s="40"/>
      <c r="J7" s="216"/>
      <c r="K7" s="216"/>
      <c r="L7" s="216"/>
      <c r="M7" s="216"/>
    </row>
    <row r="8" spans="1:21" ht="14.4" x14ac:dyDescent="0.3">
      <c r="A8" s="37">
        <v>44835</v>
      </c>
      <c r="B8" s="219"/>
      <c r="C8" s="219"/>
      <c r="D8" s="219"/>
      <c r="E8" s="219"/>
      <c r="F8" s="220"/>
      <c r="G8" s="216"/>
      <c r="H8" s="40"/>
      <c r="I8" s="40"/>
      <c r="J8" s="216"/>
      <c r="K8" s="216"/>
      <c r="L8" s="216"/>
      <c r="M8" s="216"/>
    </row>
    <row r="9" spans="1:21" ht="14.4" x14ac:dyDescent="0.3">
      <c r="A9" s="37">
        <v>44805</v>
      </c>
      <c r="B9" s="219"/>
      <c r="C9" s="219"/>
      <c r="D9" s="219"/>
      <c r="E9" s="219"/>
      <c r="F9" s="220"/>
      <c r="G9" s="216"/>
      <c r="H9" s="40"/>
      <c r="I9" s="40"/>
      <c r="J9" s="216"/>
      <c r="K9" s="216"/>
      <c r="L9" s="216"/>
      <c r="M9" s="216"/>
    </row>
    <row r="10" spans="1:21" ht="14.4" x14ac:dyDescent="0.3">
      <c r="A10" s="37">
        <v>44774</v>
      </c>
      <c r="B10" s="219"/>
      <c r="C10" s="219"/>
      <c r="D10" s="219"/>
      <c r="E10" s="219"/>
      <c r="F10" s="220"/>
      <c r="G10" s="216"/>
      <c r="H10" s="40"/>
      <c r="I10" s="40"/>
      <c r="J10" s="216"/>
      <c r="K10" s="216"/>
      <c r="L10" s="216"/>
      <c r="M10" s="216"/>
    </row>
    <row r="11" spans="1:21" ht="14.4" x14ac:dyDescent="0.3">
      <c r="A11" s="37">
        <v>44743</v>
      </c>
      <c r="B11" s="219"/>
      <c r="C11" s="219"/>
      <c r="D11" s="219"/>
      <c r="E11" s="219"/>
      <c r="F11" s="220"/>
      <c r="G11" s="216"/>
      <c r="H11" s="40"/>
      <c r="I11" s="40"/>
      <c r="J11" s="216"/>
      <c r="K11" s="216"/>
      <c r="L11" s="216"/>
      <c r="M11" s="216"/>
    </row>
    <row r="12" spans="1:21" ht="14.4" x14ac:dyDescent="0.3">
      <c r="A12" s="37">
        <v>44713</v>
      </c>
      <c r="B12" s="219"/>
      <c r="C12" s="219"/>
      <c r="D12" s="219"/>
      <c r="E12" s="219"/>
      <c r="F12" s="220"/>
      <c r="G12" s="216"/>
      <c r="H12" s="40"/>
      <c r="I12" s="40"/>
      <c r="J12" s="216"/>
      <c r="K12" s="216"/>
      <c r="L12" s="216"/>
      <c r="M12" s="216"/>
    </row>
    <row r="13" spans="1:21" ht="14.4" x14ac:dyDescent="0.3">
      <c r="A13" s="37">
        <v>44682</v>
      </c>
      <c r="B13" s="219">
        <v>45359</v>
      </c>
      <c r="C13" s="219">
        <v>0.1</v>
      </c>
      <c r="D13" s="219">
        <v>1.7</v>
      </c>
      <c r="E13" s="219">
        <v>45421</v>
      </c>
      <c r="F13" s="220">
        <v>0.1</v>
      </c>
      <c r="G13" s="216"/>
      <c r="H13" s="40"/>
      <c r="I13" s="40"/>
      <c r="J13" s="216"/>
      <c r="K13" s="216"/>
      <c r="L13" s="216"/>
      <c r="M13" s="216"/>
    </row>
    <row r="14" spans="1:21" ht="14.4" x14ac:dyDescent="0.3">
      <c r="A14" s="37">
        <v>44652</v>
      </c>
      <c r="B14" s="219">
        <v>45292</v>
      </c>
      <c r="C14" s="219">
        <v>0.3</v>
      </c>
      <c r="D14" s="219">
        <v>1.7</v>
      </c>
      <c r="E14" s="219">
        <v>45387</v>
      </c>
      <c r="F14" s="220">
        <v>0.1</v>
      </c>
      <c r="G14" s="216"/>
      <c r="H14" s="40"/>
      <c r="I14" s="40"/>
      <c r="J14" s="216"/>
      <c r="K14" s="216">
        <f t="shared" ref="K14:K16" si="0">E14-E26</f>
        <v>766</v>
      </c>
      <c r="L14" s="216"/>
      <c r="M14" s="216">
        <f>E14-$E$40</f>
        <v>96</v>
      </c>
    </row>
    <row r="15" spans="1:21" ht="14.4" x14ac:dyDescent="0.3">
      <c r="A15" s="37">
        <v>44621</v>
      </c>
      <c r="B15" s="219">
        <v>45163</v>
      </c>
      <c r="C15" s="219">
        <v>0.2</v>
      </c>
      <c r="D15" s="219">
        <v>1.6</v>
      </c>
      <c r="E15" s="219">
        <v>45333</v>
      </c>
      <c r="F15" s="220">
        <v>0.2</v>
      </c>
      <c r="G15" s="216"/>
      <c r="H15" s="40">
        <f>AVERAGE(E15:E17)/AVERAGE(E18:E20)-1</f>
        <v>4.6693010108185273E-3</v>
      </c>
      <c r="I15" s="40">
        <f>AVERAGE(E15:E17)/AVERAGE(E27:E29)-1</f>
        <v>1.525473158402435E-2</v>
      </c>
      <c r="J15" s="216"/>
      <c r="K15" s="216">
        <f t="shared" si="0"/>
        <v>727</v>
      </c>
      <c r="L15" s="216"/>
      <c r="M15" s="216">
        <f t="shared" ref="M15:M16" si="1">E15-$E$40</f>
        <v>42</v>
      </c>
    </row>
    <row r="16" spans="1:21" ht="14.4" x14ac:dyDescent="0.3">
      <c r="A16" s="37">
        <v>44593</v>
      </c>
      <c r="B16" s="219">
        <v>45051</v>
      </c>
      <c r="C16" s="219">
        <v>0.1</v>
      </c>
      <c r="D16" s="219">
        <v>1.6</v>
      </c>
      <c r="E16" s="219">
        <v>45246</v>
      </c>
      <c r="F16" s="220">
        <v>0.1</v>
      </c>
      <c r="G16" s="216"/>
      <c r="H16" s="40"/>
      <c r="I16" s="40"/>
      <c r="J16" s="216"/>
      <c r="K16" s="216">
        <f t="shared" si="0"/>
        <v>694</v>
      </c>
      <c r="L16" s="216"/>
      <c r="M16" s="216">
        <f t="shared" si="1"/>
        <v>-45</v>
      </c>
    </row>
    <row r="17" spans="1:14" ht="14.4" x14ac:dyDescent="0.3">
      <c r="A17" s="37">
        <v>44562</v>
      </c>
      <c r="B17" s="219">
        <v>44985</v>
      </c>
      <c r="C17" s="219">
        <v>-0.6</v>
      </c>
      <c r="D17" s="219">
        <v>1.4</v>
      </c>
      <c r="E17" s="219">
        <v>45190</v>
      </c>
      <c r="F17" s="220">
        <v>0.2</v>
      </c>
      <c r="G17" s="216"/>
      <c r="H17" s="40"/>
      <c r="I17" s="40"/>
      <c r="J17" s="216"/>
      <c r="K17" s="216">
        <f t="shared" ref="K17:K18" si="2">E17-E29</f>
        <v>619</v>
      </c>
      <c r="L17" s="216"/>
      <c r="M17" s="216">
        <f>E17-$E$40</f>
        <v>-101</v>
      </c>
    </row>
    <row r="18" spans="1:14" ht="14.4" x14ac:dyDescent="0.3">
      <c r="A18" s="37">
        <v>44531</v>
      </c>
      <c r="B18" s="219">
        <v>45261</v>
      </c>
      <c r="C18" s="219">
        <v>-0.2</v>
      </c>
      <c r="D18" s="219">
        <v>1.1000000000000001</v>
      </c>
      <c r="E18" s="219">
        <v>45113</v>
      </c>
      <c r="F18" s="220">
        <v>0.1</v>
      </c>
      <c r="G18" s="216">
        <f>AVERAGE(E18:E29)</f>
        <v>44800.333333333336</v>
      </c>
      <c r="H18" s="40">
        <f>AVERAGE(E18:E20)/AVERAGE(E21:E23)-1</f>
        <v>3.4006534006534306E-3</v>
      </c>
      <c r="I18" s="40">
        <f>AVERAGE(E18:E20)/AVERAGE(E30:E32)-1</f>
        <v>8.8463864191170583E-3</v>
      </c>
      <c r="J18" s="216">
        <f>G18-G30</f>
        <v>-4</v>
      </c>
      <c r="K18" s="216">
        <f t="shared" si="2"/>
        <v>482</v>
      </c>
      <c r="L18" s="216">
        <f>E18-G18</f>
        <v>312.66666666666424</v>
      </c>
      <c r="M18" s="216">
        <f>E18-$E$40</f>
        <v>-178</v>
      </c>
    </row>
    <row r="19" spans="1:14" ht="14.4" x14ac:dyDescent="0.3">
      <c r="A19" s="37">
        <v>44501</v>
      </c>
      <c r="B19" s="219">
        <v>45342</v>
      </c>
      <c r="C19" s="219">
        <v>0.2</v>
      </c>
      <c r="D19" s="219">
        <v>0.9</v>
      </c>
      <c r="E19" s="219">
        <v>45048</v>
      </c>
      <c r="F19" s="220">
        <v>0.2</v>
      </c>
      <c r="G19" s="216"/>
      <c r="H19" s="40"/>
      <c r="I19" s="40"/>
      <c r="J19" s="216"/>
      <c r="K19" s="216">
        <f t="shared" ref="K19:K22" si="3">E19-E31</f>
        <v>414</v>
      </c>
      <c r="L19" s="216"/>
      <c r="M19" s="216">
        <f t="shared" ref="M19:M22" si="4">E19-$E$40</f>
        <v>-243</v>
      </c>
    </row>
    <row r="20" spans="1:14" ht="14.4" x14ac:dyDescent="0.3">
      <c r="A20" s="37">
        <v>44470</v>
      </c>
      <c r="B20" s="219">
        <v>45240</v>
      </c>
      <c r="C20" s="219">
        <v>0.3</v>
      </c>
      <c r="D20" s="219">
        <v>0.7</v>
      </c>
      <c r="E20" s="219">
        <v>44977</v>
      </c>
      <c r="F20" s="220">
        <v>0.1</v>
      </c>
      <c r="G20" s="216"/>
      <c r="H20" s="40"/>
      <c r="I20" s="40"/>
      <c r="J20" s="216"/>
      <c r="K20" s="216">
        <f t="shared" si="3"/>
        <v>289</v>
      </c>
      <c r="L20" s="216"/>
      <c r="M20" s="216">
        <f t="shared" si="4"/>
        <v>-314</v>
      </c>
    </row>
    <row r="21" spans="1:14" ht="14.4" x14ac:dyDescent="0.3">
      <c r="A21" s="37">
        <v>44440</v>
      </c>
      <c r="B21" s="219">
        <v>45126</v>
      </c>
      <c r="C21" s="219">
        <v>0.6</v>
      </c>
      <c r="D21" s="219">
        <v>0.6</v>
      </c>
      <c r="E21" s="219">
        <v>44939</v>
      </c>
      <c r="F21" s="220">
        <v>0.1</v>
      </c>
      <c r="G21" s="216"/>
      <c r="H21" s="40">
        <f>AVERAGE(E21:E23)/AVERAGE(E24:E26)-1</f>
        <v>4.6472769046004281E-3</v>
      </c>
      <c r="I21" s="40">
        <f>AVERAGE(E21:E23)/AVERAGE(E33:E35)-1</f>
        <v>5.6299747621821883E-3</v>
      </c>
      <c r="J21" s="216"/>
      <c r="K21" s="216">
        <f t="shared" si="3"/>
        <v>271</v>
      </c>
      <c r="L21" s="216"/>
      <c r="M21" s="216">
        <f t="shared" si="4"/>
        <v>-352</v>
      </c>
    </row>
    <row r="22" spans="1:14" ht="14.4" x14ac:dyDescent="0.3">
      <c r="A22" s="37">
        <v>44409</v>
      </c>
      <c r="B22" s="219">
        <v>44844</v>
      </c>
      <c r="C22" s="219">
        <v>0.1</v>
      </c>
      <c r="D22" s="219">
        <v>0.6</v>
      </c>
      <c r="E22" s="219">
        <v>44900</v>
      </c>
      <c r="F22" s="220">
        <v>0.1</v>
      </c>
      <c r="G22" s="216"/>
      <c r="H22" s="40"/>
      <c r="I22" s="40"/>
      <c r="J22" s="216"/>
      <c r="K22" s="216">
        <f t="shared" si="3"/>
        <v>258</v>
      </c>
      <c r="L22" s="216"/>
      <c r="M22" s="216">
        <f t="shared" si="4"/>
        <v>-391</v>
      </c>
    </row>
    <row r="23" spans="1:14" ht="14.4" x14ac:dyDescent="0.3">
      <c r="A23" s="37">
        <v>44378</v>
      </c>
      <c r="B23" s="219">
        <v>44777</v>
      </c>
      <c r="C23" s="219">
        <v>0.1</v>
      </c>
      <c r="D23" s="219">
        <v>0.5</v>
      </c>
      <c r="E23" s="219">
        <v>44841</v>
      </c>
      <c r="F23" s="220">
        <v>0.1</v>
      </c>
      <c r="G23" s="216"/>
      <c r="H23" s="40"/>
      <c r="I23" s="40"/>
      <c r="J23" s="216"/>
      <c r="K23" s="216">
        <f>E23-E35</f>
        <v>225</v>
      </c>
      <c r="L23" s="216"/>
      <c r="M23" s="216">
        <f>E23-$E$40</f>
        <v>-450</v>
      </c>
    </row>
    <row r="24" spans="1:14" ht="14.4" x14ac:dyDescent="0.3">
      <c r="A24" s="37">
        <v>44348</v>
      </c>
      <c r="B24" s="219">
        <v>44721</v>
      </c>
      <c r="C24" s="219">
        <v>0.3</v>
      </c>
      <c r="D24" s="219">
        <v>0.3</v>
      </c>
      <c r="E24" s="219">
        <v>44774</v>
      </c>
      <c r="F24" s="220">
        <v>0.3</v>
      </c>
      <c r="G24" s="216"/>
      <c r="H24" s="40">
        <f>AVERAGE(E24:E26)/AVERAGE(E27:E29)-1</f>
        <v>2.4527215488037157E-3</v>
      </c>
      <c r="I24" s="40">
        <f>AVERAGE(E24:E26)/AVERAGE(E36:E38)-1</f>
        <v>6.7140128908960151E-5</v>
      </c>
      <c r="J24" s="216"/>
      <c r="K24" s="216">
        <f>E24-E36</f>
        <v>159</v>
      </c>
      <c r="L24" s="216"/>
      <c r="M24" s="216">
        <f>E24-$E$40</f>
        <v>-517</v>
      </c>
    </row>
    <row r="25" spans="1:14" ht="14.4" x14ac:dyDescent="0.3">
      <c r="A25" s="37">
        <v>44317</v>
      </c>
      <c r="B25" s="219">
        <v>44607</v>
      </c>
      <c r="C25" s="219">
        <v>0.2</v>
      </c>
      <c r="D25" s="219">
        <v>0.1</v>
      </c>
      <c r="E25" s="219">
        <v>44662</v>
      </c>
      <c r="F25" s="220">
        <v>0.1</v>
      </c>
      <c r="G25" s="216"/>
      <c r="H25" s="40"/>
      <c r="I25" s="40"/>
      <c r="J25" s="216"/>
      <c r="K25" s="216">
        <f>E25-E37</f>
        <v>45</v>
      </c>
      <c r="L25" s="216"/>
      <c r="M25" s="216">
        <f>E25-$E$40</f>
        <v>-629</v>
      </c>
    </row>
    <row r="26" spans="1:14" ht="14.4" x14ac:dyDescent="0.3">
      <c r="A26" s="37">
        <v>44287</v>
      </c>
      <c r="B26" s="219">
        <v>44531</v>
      </c>
      <c r="C26" s="219">
        <v>0.2</v>
      </c>
      <c r="D26" s="219">
        <v>-0.4</v>
      </c>
      <c r="E26" s="219">
        <v>44621</v>
      </c>
      <c r="F26" s="220">
        <v>0</v>
      </c>
      <c r="G26" s="216"/>
      <c r="H26" s="40"/>
      <c r="I26" s="40"/>
      <c r="J26" s="216"/>
      <c r="K26" s="216">
        <f>E26-E38</f>
        <v>-195</v>
      </c>
      <c r="L26" s="216"/>
      <c r="M26" s="216">
        <f t="shared" ref="M26:M40" si="5">E26-$E$40</f>
        <v>-670</v>
      </c>
    </row>
    <row r="27" spans="1:14" ht="14.4" x14ac:dyDescent="0.3">
      <c r="A27" s="37">
        <v>44256</v>
      </c>
      <c r="B27" s="219">
        <v>44438</v>
      </c>
      <c r="C27" s="219">
        <v>0.2</v>
      </c>
      <c r="D27" s="219">
        <v>-1.2</v>
      </c>
      <c r="E27" s="219">
        <v>44606</v>
      </c>
      <c r="F27" s="220">
        <v>0.1</v>
      </c>
      <c r="G27" s="216"/>
      <c r="H27" s="40">
        <f>AVERAGE(E27:E29)/AVERAGE(E30:E32)-1</f>
        <v>-1.6722283188879139E-3</v>
      </c>
      <c r="I27" s="40">
        <f>AVERAGE(E27:E29)/AVERAGE(E39:E41)-1</f>
        <v>-1.4706207404678429E-2</v>
      </c>
      <c r="J27" s="216"/>
      <c r="K27" s="216">
        <f t="shared" ref="K27:K34" si="6">E27-E39</f>
        <v>-564</v>
      </c>
      <c r="L27" s="216"/>
      <c r="M27" s="216">
        <f t="shared" si="5"/>
        <v>-685</v>
      </c>
    </row>
    <row r="28" spans="1:14" ht="14.4" x14ac:dyDescent="0.3">
      <c r="A28" s="37">
        <v>44228</v>
      </c>
      <c r="B28" s="219">
        <v>44363</v>
      </c>
      <c r="C28" s="219">
        <v>0</v>
      </c>
      <c r="D28" s="219">
        <v>-1.6</v>
      </c>
      <c r="E28" s="219">
        <v>44552</v>
      </c>
      <c r="F28" s="220">
        <v>0</v>
      </c>
      <c r="G28" s="216"/>
      <c r="H28" s="40"/>
      <c r="I28" s="40"/>
      <c r="J28" s="216"/>
      <c r="K28" s="216">
        <f t="shared" si="6"/>
        <v>-739</v>
      </c>
      <c r="L28" s="216"/>
      <c r="M28" s="216">
        <f t="shared" si="5"/>
        <v>-739</v>
      </c>
    </row>
    <row r="29" spans="1:14" ht="14.4" x14ac:dyDescent="0.3">
      <c r="A29" s="37">
        <v>44197</v>
      </c>
      <c r="B29" s="219">
        <v>44369</v>
      </c>
      <c r="C29" s="219">
        <v>-0.9</v>
      </c>
      <c r="D29" s="219">
        <v>-1.5</v>
      </c>
      <c r="E29" s="219">
        <v>44571</v>
      </c>
      <c r="F29" s="220">
        <v>-0.1</v>
      </c>
      <c r="G29" s="216"/>
      <c r="H29" s="40"/>
      <c r="I29" s="40"/>
      <c r="J29" s="216"/>
      <c r="K29" s="216">
        <f t="shared" si="6"/>
        <v>-693</v>
      </c>
      <c r="L29" s="216"/>
      <c r="M29" s="216">
        <f t="shared" si="5"/>
        <v>-720</v>
      </c>
      <c r="N29" s="216">
        <f>B29-B41</f>
        <v>-680</v>
      </c>
    </row>
    <row r="30" spans="1:14" ht="14.4" x14ac:dyDescent="0.3">
      <c r="A30" s="37">
        <v>44166</v>
      </c>
      <c r="B30" s="219">
        <v>44773</v>
      </c>
      <c r="C30" s="219">
        <v>-0.3</v>
      </c>
      <c r="D30" s="219">
        <v>-1.3</v>
      </c>
      <c r="E30" s="219">
        <v>44631</v>
      </c>
      <c r="F30" s="220">
        <v>0</v>
      </c>
      <c r="G30" s="216">
        <f>AVERAGE(E30:E41)</f>
        <v>44804.333333333336</v>
      </c>
      <c r="H30" s="40">
        <f>AVERAGE(E30:E32)/AVERAGE(E33:E35)-1</f>
        <v>2.0160387079437569E-4</v>
      </c>
      <c r="I30" s="40">
        <f>AVERAGE(E30:E32)/AVERAGE(E42:E44)-1</f>
        <v>-1.2116876604029603E-2</v>
      </c>
      <c r="J30" s="216">
        <f>G30-G42</f>
        <v>-321.25</v>
      </c>
      <c r="K30" s="216">
        <f t="shared" si="6"/>
        <v>-588</v>
      </c>
      <c r="L30" s="216">
        <f>E30-G30</f>
        <v>-173.33333333333576</v>
      </c>
      <c r="M30" s="216">
        <f t="shared" si="5"/>
        <v>-660</v>
      </c>
    </row>
    <row r="31" spans="1:14" ht="14.4" x14ac:dyDescent="0.3">
      <c r="A31" s="37">
        <v>44136</v>
      </c>
      <c r="B31" s="219">
        <v>44923</v>
      </c>
      <c r="C31" s="219">
        <v>0</v>
      </c>
      <c r="D31" s="219">
        <v>-1.3</v>
      </c>
      <c r="E31" s="219">
        <v>44634</v>
      </c>
      <c r="F31" s="220">
        <v>-0.1</v>
      </c>
      <c r="G31" s="216"/>
      <c r="H31" s="40"/>
      <c r="I31" s="40"/>
      <c r="J31" s="216"/>
      <c r="K31" s="216">
        <f t="shared" si="6"/>
        <v>-570</v>
      </c>
      <c r="L31" s="216"/>
      <c r="M31" s="216">
        <f t="shared" si="5"/>
        <v>-657</v>
      </c>
    </row>
    <row r="32" spans="1:14" ht="14.4" x14ac:dyDescent="0.3">
      <c r="A32" s="37">
        <v>44105</v>
      </c>
      <c r="B32" s="219">
        <v>44942</v>
      </c>
      <c r="C32" s="219">
        <v>0.2</v>
      </c>
      <c r="D32" s="219">
        <v>-1.1000000000000001</v>
      </c>
      <c r="E32" s="219">
        <v>44688</v>
      </c>
      <c r="F32" s="220">
        <v>0</v>
      </c>
      <c r="G32" s="216"/>
      <c r="H32" s="40"/>
      <c r="I32" s="40"/>
      <c r="J32" s="216"/>
      <c r="K32" s="216">
        <f t="shared" si="6"/>
        <v>-485</v>
      </c>
      <c r="L32" s="216"/>
      <c r="M32" s="216">
        <f t="shared" si="5"/>
        <v>-603</v>
      </c>
    </row>
    <row r="33" spans="1:13" ht="14.4" x14ac:dyDescent="0.3">
      <c r="A33" s="37">
        <v>44075</v>
      </c>
      <c r="B33" s="219">
        <v>44849</v>
      </c>
      <c r="C33" s="219">
        <v>0.6</v>
      </c>
      <c r="D33" s="219">
        <v>-1.1000000000000001</v>
      </c>
      <c r="E33" s="219">
        <v>44668</v>
      </c>
      <c r="F33" s="220">
        <v>0.1</v>
      </c>
      <c r="G33" s="216"/>
      <c r="H33" s="40">
        <f>AVERAGE(E33:E35)/AVERAGE(E36:E38)-1</f>
        <v>-9.1012174743365648E-4</v>
      </c>
      <c r="I33" s="40">
        <f>AVERAGE(E33:E35)/AVERAGE(E45:E47)-1</f>
        <v>-1.1112669920476104E-2</v>
      </c>
      <c r="J33" s="216"/>
      <c r="K33" s="216">
        <f t="shared" si="6"/>
        <v>-480</v>
      </c>
      <c r="L33" s="216"/>
      <c r="M33" s="216">
        <f t="shared" si="5"/>
        <v>-623</v>
      </c>
    </row>
    <row r="34" spans="1:13" ht="14.4" x14ac:dyDescent="0.3">
      <c r="A34" s="37">
        <v>44044</v>
      </c>
      <c r="B34" s="219">
        <v>44587</v>
      </c>
      <c r="C34" s="219">
        <v>0.1</v>
      </c>
      <c r="D34" s="219">
        <v>-1.1000000000000001</v>
      </c>
      <c r="E34" s="219">
        <v>44642</v>
      </c>
      <c r="F34" s="220">
        <v>0.1</v>
      </c>
      <c r="G34" s="216"/>
      <c r="H34" s="40"/>
      <c r="I34" s="40"/>
      <c r="J34" s="216"/>
      <c r="K34" s="216">
        <f t="shared" si="6"/>
        <v>-493</v>
      </c>
      <c r="L34" s="216"/>
      <c r="M34" s="216">
        <f t="shared" si="5"/>
        <v>-649</v>
      </c>
    </row>
    <row r="35" spans="1:13" ht="14.4" x14ac:dyDescent="0.3">
      <c r="A35" s="37">
        <v>44013</v>
      </c>
      <c r="B35" s="219">
        <v>44557</v>
      </c>
      <c r="C35" s="219">
        <v>0</v>
      </c>
      <c r="D35" s="219">
        <v>-1.2</v>
      </c>
      <c r="E35" s="219">
        <v>44616</v>
      </c>
      <c r="F35" s="220">
        <v>0</v>
      </c>
      <c r="G35" s="216"/>
      <c r="H35" s="40"/>
      <c r="I35" s="40"/>
      <c r="J35" s="216"/>
      <c r="K35" s="216">
        <f>E35-E47</f>
        <v>-532</v>
      </c>
      <c r="L35" s="216"/>
      <c r="M35" s="216">
        <f t="shared" si="5"/>
        <v>-675</v>
      </c>
    </row>
    <row r="36" spans="1:13" ht="14.4" x14ac:dyDescent="0.3">
      <c r="A36" s="37">
        <v>43983</v>
      </c>
      <c r="B36" s="219">
        <v>44567</v>
      </c>
      <c r="C36" s="219">
        <v>0</v>
      </c>
      <c r="D36" s="219">
        <v>-1.2</v>
      </c>
      <c r="E36" s="219">
        <v>44615</v>
      </c>
      <c r="F36" s="220">
        <v>0</v>
      </c>
      <c r="G36" s="216"/>
      <c r="H36" s="40">
        <f>AVERAGE(E36:E38)/AVERAGE(E39:E41)-1</f>
        <v>-1.2355866642107194E-2</v>
      </c>
      <c r="I36" s="40">
        <f>AVERAGE(E36:E38)/AVERAGE(E48:E50)-1</f>
        <v>-9.8755401263065368E-3</v>
      </c>
      <c r="J36" s="216"/>
      <c r="K36" s="216">
        <f>E36-E48</f>
        <v>-511</v>
      </c>
      <c r="L36" s="216"/>
      <c r="M36" s="216">
        <f t="shared" si="5"/>
        <v>-676</v>
      </c>
    </row>
    <row r="37" spans="1:13" ht="14.4" x14ac:dyDescent="0.3">
      <c r="A37" s="37">
        <v>43952</v>
      </c>
      <c r="B37" s="219">
        <v>44572</v>
      </c>
      <c r="C37" s="219">
        <v>-0.4</v>
      </c>
      <c r="D37" s="219">
        <v>-1.2</v>
      </c>
      <c r="E37" s="219">
        <v>44617</v>
      </c>
      <c r="F37" s="220">
        <v>-0.4</v>
      </c>
      <c r="G37" s="216"/>
      <c r="H37" s="40"/>
      <c r="I37" s="40"/>
      <c r="J37" s="216"/>
      <c r="K37" s="216">
        <f t="shared" ref="K37:K100" si="7">E37-E49</f>
        <v>-519</v>
      </c>
      <c r="L37" s="216"/>
      <c r="M37" s="216">
        <f t="shared" si="5"/>
        <v>-674</v>
      </c>
    </row>
    <row r="38" spans="1:13" ht="14.4" x14ac:dyDescent="0.3">
      <c r="A38" s="37">
        <v>43922</v>
      </c>
      <c r="B38" s="219">
        <v>44729</v>
      </c>
      <c r="C38" s="219">
        <v>-0.6</v>
      </c>
      <c r="D38" s="219">
        <v>-0.7</v>
      </c>
      <c r="E38" s="219">
        <v>44816</v>
      </c>
      <c r="F38" s="220">
        <v>-0.8</v>
      </c>
      <c r="G38" s="216"/>
      <c r="H38" s="40"/>
      <c r="I38" s="40"/>
      <c r="J38" s="216"/>
      <c r="K38" s="216">
        <f t="shared" si="7"/>
        <v>-307</v>
      </c>
      <c r="L38" s="216"/>
      <c r="M38" s="216">
        <f t="shared" si="5"/>
        <v>-475</v>
      </c>
    </row>
    <row r="39" spans="1:13" ht="14.4" x14ac:dyDescent="0.3">
      <c r="A39" s="37">
        <v>43891</v>
      </c>
      <c r="B39" s="219">
        <v>44998</v>
      </c>
      <c r="C39" s="219">
        <v>-0.2</v>
      </c>
      <c r="D39" s="219">
        <v>0.2</v>
      </c>
      <c r="E39" s="219">
        <v>45170</v>
      </c>
      <c r="F39" s="220">
        <v>-0.3</v>
      </c>
      <c r="G39" s="216"/>
      <c r="H39" s="40">
        <f>AVERAGE(E39:E41)/AVERAGE(E42:E44)-1</f>
        <v>9.5135549721225843E-4</v>
      </c>
      <c r="I39" s="40">
        <f>AVERAGE(E39:E41)/AVERAGE(E51:E53)-1</f>
        <v>4.6633850253525733E-3</v>
      </c>
      <c r="J39" s="216"/>
      <c r="K39" s="216">
        <f t="shared" si="7"/>
        <v>94</v>
      </c>
      <c r="L39" s="216"/>
      <c r="M39" s="216">
        <f t="shared" si="5"/>
        <v>-121</v>
      </c>
    </row>
    <row r="40" spans="1:13" ht="14.4" x14ac:dyDescent="0.3">
      <c r="A40" s="37">
        <v>43862</v>
      </c>
      <c r="B40" s="219">
        <v>45091</v>
      </c>
      <c r="C40" s="219">
        <v>0.1</v>
      </c>
      <c r="D40" s="219">
        <v>0.6</v>
      </c>
      <c r="E40" s="219">
        <v>45291</v>
      </c>
      <c r="F40" s="220">
        <v>0.1</v>
      </c>
      <c r="G40" s="216"/>
      <c r="H40" s="40"/>
      <c r="I40" s="40"/>
      <c r="J40" s="216"/>
      <c r="K40" s="216">
        <f t="shared" si="7"/>
        <v>260</v>
      </c>
      <c r="L40" s="216"/>
      <c r="M40" s="216">
        <f t="shared" si="5"/>
        <v>0</v>
      </c>
    </row>
    <row r="41" spans="1:13" ht="14.4" x14ac:dyDescent="0.3">
      <c r="A41" s="37">
        <v>43831</v>
      </c>
      <c r="B41" s="219">
        <v>45049</v>
      </c>
      <c r="C41" s="219">
        <v>-0.7</v>
      </c>
      <c r="D41" s="219">
        <v>0.6</v>
      </c>
      <c r="E41" s="219">
        <v>45264</v>
      </c>
      <c r="F41" s="220">
        <v>0.1</v>
      </c>
      <c r="G41" s="216"/>
      <c r="H41" s="40"/>
      <c r="I41" s="40"/>
      <c r="J41" s="216"/>
      <c r="K41" s="216">
        <f t="shared" si="7"/>
        <v>276</v>
      </c>
      <c r="L41" s="216"/>
      <c r="M41" s="216"/>
    </row>
    <row r="42" spans="1:13" ht="14.4" x14ac:dyDescent="0.3">
      <c r="A42" s="37">
        <v>43800</v>
      </c>
      <c r="B42" s="219">
        <v>45358</v>
      </c>
      <c r="C42" s="219">
        <v>-0.3</v>
      </c>
      <c r="D42" s="219">
        <v>0.7</v>
      </c>
      <c r="E42" s="219">
        <v>45219</v>
      </c>
      <c r="F42" s="220">
        <v>0</v>
      </c>
      <c r="G42" s="216">
        <f>AVERAGE(E42:E53)</f>
        <v>45125.583333333336</v>
      </c>
      <c r="H42" s="40">
        <f>AVERAGE(E42:E44)/AVERAGE(E45:E47)-1</f>
        <v>1.2183325826435887E-3</v>
      </c>
      <c r="I42" s="40">
        <f>AVERAGE(E42:E44)/AVERAGE(E54:E56)-1</f>
        <v>6.9209291273093498E-3</v>
      </c>
      <c r="J42" s="216">
        <f>G42-G54</f>
        <v>406</v>
      </c>
      <c r="K42" s="216">
        <f t="shared" si="7"/>
        <v>289</v>
      </c>
      <c r="L42" s="216">
        <f>E42-G42</f>
        <v>93.416666666664241</v>
      </c>
    </row>
    <row r="43" spans="1:13" ht="14.4" x14ac:dyDescent="0.3">
      <c r="A43" s="37">
        <v>43770</v>
      </c>
      <c r="B43" s="219">
        <v>45496</v>
      </c>
      <c r="C43" s="219">
        <v>0.2</v>
      </c>
      <c r="D43" s="219">
        <v>0.7</v>
      </c>
      <c r="E43" s="219">
        <v>45204</v>
      </c>
      <c r="F43" s="220">
        <v>0.1</v>
      </c>
      <c r="G43" s="215"/>
      <c r="H43" s="40"/>
      <c r="I43" s="40"/>
      <c r="J43" s="33"/>
      <c r="K43" s="216">
        <f t="shared" si="7"/>
        <v>308</v>
      </c>
      <c r="L43" s="33"/>
    </row>
    <row r="44" spans="1:13" ht="14.4" x14ac:dyDescent="0.3">
      <c r="A44" s="37">
        <v>43739</v>
      </c>
      <c r="B44" s="219">
        <v>45427</v>
      </c>
      <c r="C44" s="219">
        <v>0.2</v>
      </c>
      <c r="D44" s="219">
        <v>0.8</v>
      </c>
      <c r="E44" s="219">
        <v>45173</v>
      </c>
      <c r="F44" s="220">
        <v>0.1</v>
      </c>
      <c r="G44" s="215"/>
      <c r="H44" s="40"/>
      <c r="I44" s="40"/>
      <c r="J44" s="33"/>
      <c r="K44" s="216">
        <f t="shared" si="7"/>
        <v>335</v>
      </c>
      <c r="L44" s="33"/>
    </row>
    <row r="45" spans="1:13" ht="14.4" x14ac:dyDescent="0.3">
      <c r="A45" s="37">
        <v>43709</v>
      </c>
      <c r="B45" s="219">
        <v>45331</v>
      </c>
      <c r="C45" s="219">
        <v>0.6</v>
      </c>
      <c r="D45" s="219">
        <v>0.8</v>
      </c>
      <c r="E45" s="219">
        <v>45148</v>
      </c>
      <c r="F45" s="220">
        <v>0</v>
      </c>
      <c r="G45" s="215"/>
      <c r="H45" s="40">
        <f>AVERAGE(E45:E47)/AVERAGE(E48:E50)-1</f>
        <v>3.3977176201194226E-4</v>
      </c>
      <c r="I45" s="40">
        <f>AVERAGE(E45:E47)/AVERAGE(E57:E59)-1</f>
        <v>8.1136808569237662E-3</v>
      </c>
      <c r="J45" s="33"/>
      <c r="K45" s="216">
        <f t="shared" si="7"/>
        <v>354</v>
      </c>
      <c r="L45" s="33"/>
    </row>
    <row r="46" spans="1:13" ht="14.4" x14ac:dyDescent="0.3">
      <c r="A46" s="37">
        <v>43678</v>
      </c>
      <c r="B46" s="219">
        <v>45082</v>
      </c>
      <c r="C46" s="219">
        <v>0</v>
      </c>
      <c r="D46" s="219">
        <v>0.7</v>
      </c>
      <c r="E46" s="219">
        <v>45135</v>
      </c>
      <c r="F46" s="220">
        <v>0</v>
      </c>
      <c r="G46" s="215"/>
      <c r="H46" s="215"/>
      <c r="I46" s="215"/>
      <c r="J46" s="33"/>
      <c r="K46" s="216">
        <f t="shared" si="7"/>
        <v>337</v>
      </c>
      <c r="L46" s="33"/>
    </row>
    <row r="47" spans="1:13" ht="14.4" x14ac:dyDescent="0.3">
      <c r="A47" s="37">
        <v>43647</v>
      </c>
      <c r="B47" s="219">
        <v>45094</v>
      </c>
      <c r="C47" s="219">
        <v>0</v>
      </c>
      <c r="D47" s="219">
        <v>0.9</v>
      </c>
      <c r="E47" s="219">
        <v>45148</v>
      </c>
      <c r="F47" s="220">
        <v>0</v>
      </c>
      <c r="G47" s="215"/>
      <c r="H47" s="215"/>
      <c r="I47" s="215"/>
      <c r="J47" s="33"/>
      <c r="K47" s="216">
        <f t="shared" si="7"/>
        <v>399</v>
      </c>
      <c r="L47" s="33"/>
    </row>
    <row r="48" spans="1:13" ht="14.4" x14ac:dyDescent="0.3">
      <c r="A48" s="37">
        <v>43617</v>
      </c>
      <c r="B48" s="219">
        <v>45088</v>
      </c>
      <c r="C48" s="219">
        <v>0</v>
      </c>
      <c r="D48" s="219">
        <v>0.9</v>
      </c>
      <c r="E48" s="219">
        <v>45126</v>
      </c>
      <c r="F48" s="220">
        <v>0</v>
      </c>
      <c r="G48" s="215"/>
      <c r="H48" s="40">
        <f>AVERAGE(E48:E50)/AVERAGE(E51:E53)-1</f>
        <v>2.1466375513528035E-3</v>
      </c>
      <c r="I48" s="40">
        <f>AVERAGE(E48:E50)/AVERAGE(E60:E62)-1</f>
        <v>1.016997209413395E-2</v>
      </c>
      <c r="J48" s="33"/>
      <c r="K48" s="216">
        <f t="shared" si="7"/>
        <v>417</v>
      </c>
      <c r="L48" s="33"/>
    </row>
    <row r="49" spans="1:12" ht="14.4" x14ac:dyDescent="0.3">
      <c r="A49" s="37">
        <v>43586</v>
      </c>
      <c r="B49" s="219">
        <v>45103</v>
      </c>
      <c r="C49" s="219">
        <v>0.1</v>
      </c>
      <c r="D49" s="219">
        <v>1</v>
      </c>
      <c r="E49" s="219">
        <v>45136</v>
      </c>
      <c r="F49" s="220">
        <v>0</v>
      </c>
      <c r="G49" s="215"/>
      <c r="H49" s="215"/>
      <c r="I49" s="215"/>
      <c r="J49" s="33"/>
      <c r="K49" s="216">
        <f t="shared" si="7"/>
        <v>449</v>
      </c>
      <c r="L49" s="33"/>
    </row>
    <row r="50" spans="1:12" ht="14.4" x14ac:dyDescent="0.3">
      <c r="A50" s="37">
        <v>43556</v>
      </c>
      <c r="B50" s="219">
        <v>45039</v>
      </c>
      <c r="C50" s="219">
        <v>0.3</v>
      </c>
      <c r="D50" s="219">
        <v>1.1000000000000001</v>
      </c>
      <c r="E50" s="219">
        <v>45123</v>
      </c>
      <c r="F50" s="220">
        <v>0.1</v>
      </c>
      <c r="G50" s="215"/>
      <c r="H50" s="215"/>
      <c r="I50" s="215"/>
      <c r="J50" s="33"/>
      <c r="K50" s="216">
        <f t="shared" si="7"/>
        <v>497</v>
      </c>
      <c r="L50" s="33"/>
    </row>
    <row r="51" spans="1:12" ht="14.4" x14ac:dyDescent="0.3">
      <c r="A51" s="37">
        <v>43525</v>
      </c>
      <c r="B51" s="219">
        <v>44903</v>
      </c>
      <c r="C51" s="219">
        <v>0.2</v>
      </c>
      <c r="D51" s="219">
        <v>1.1000000000000001</v>
      </c>
      <c r="E51" s="219">
        <v>45076</v>
      </c>
      <c r="F51" s="220">
        <v>0.1</v>
      </c>
      <c r="G51" s="215"/>
      <c r="H51" s="40">
        <f>AVERAGE(E51:E53)/AVERAGE(E54:E56)-1</f>
        <v>3.2005584268994802E-3</v>
      </c>
      <c r="I51" s="40">
        <f>AVERAGE(E51:E53)/AVERAGE(E63:E65)-1</f>
        <v>1.1129573079456279E-2</v>
      </c>
      <c r="J51" s="33"/>
      <c r="K51" s="216">
        <f t="shared" si="7"/>
        <v>501</v>
      </c>
      <c r="L51" s="33"/>
    </row>
    <row r="52" spans="1:12" ht="14.4" x14ac:dyDescent="0.3">
      <c r="A52" s="37">
        <v>43497</v>
      </c>
      <c r="B52" s="219">
        <v>44825</v>
      </c>
      <c r="C52" s="219">
        <v>0.1</v>
      </c>
      <c r="D52" s="219">
        <v>1.2</v>
      </c>
      <c r="E52" s="219">
        <v>45031</v>
      </c>
      <c r="F52" s="220">
        <v>0.1</v>
      </c>
      <c r="G52" s="215"/>
      <c r="H52" s="215"/>
      <c r="I52" s="215"/>
      <c r="J52" s="33"/>
      <c r="K52" s="216">
        <f t="shared" si="7"/>
        <v>501</v>
      </c>
      <c r="L52" s="33"/>
    </row>
    <row r="53" spans="1:12" ht="14.4" x14ac:dyDescent="0.3">
      <c r="A53" s="37">
        <v>43466</v>
      </c>
      <c r="B53" s="219">
        <v>44761</v>
      </c>
      <c r="C53" s="219">
        <v>-0.7</v>
      </c>
      <c r="D53" s="219">
        <v>1.1000000000000001</v>
      </c>
      <c r="E53" s="219">
        <v>44988</v>
      </c>
      <c r="F53" s="220">
        <v>0.1</v>
      </c>
      <c r="G53" s="215"/>
      <c r="H53" s="215"/>
      <c r="I53" s="215"/>
      <c r="J53" s="33"/>
      <c r="K53" s="216">
        <f t="shared" si="7"/>
        <v>485</v>
      </c>
      <c r="L53" s="33"/>
    </row>
    <row r="54" spans="1:12" ht="14.4" x14ac:dyDescent="0.3">
      <c r="A54" s="37">
        <v>43435</v>
      </c>
      <c r="B54" s="219">
        <v>45061</v>
      </c>
      <c r="C54" s="219">
        <v>-0.3</v>
      </c>
      <c r="D54" s="219">
        <v>1.2</v>
      </c>
      <c r="E54" s="219">
        <v>44930</v>
      </c>
      <c r="F54" s="220">
        <v>0.1</v>
      </c>
      <c r="G54" s="216">
        <f>AVERAGE(E54:E65)</f>
        <v>44719.583333333336</v>
      </c>
      <c r="H54" s="40">
        <f>AVERAGE(E54:E56)/AVERAGE(E57:E59)-1</f>
        <v>2.4043292814552863E-3</v>
      </c>
      <c r="I54" s="40">
        <f>AVERAGE(E54:E56)/AVERAGE(E66:E68)-1</f>
        <v>1.218403072690788E-2</v>
      </c>
      <c r="J54" s="216">
        <f>G54-G66</f>
        <v>588.08333333333576</v>
      </c>
      <c r="K54" s="216">
        <f t="shared" si="7"/>
        <v>521</v>
      </c>
      <c r="L54" s="216">
        <f>E54-G54</f>
        <v>210.41666666666424</v>
      </c>
    </row>
    <row r="55" spans="1:12" ht="14.4" x14ac:dyDescent="0.3">
      <c r="A55" s="37">
        <v>43405</v>
      </c>
      <c r="B55" s="219">
        <v>45186</v>
      </c>
      <c r="C55" s="219">
        <v>0.2</v>
      </c>
      <c r="D55" s="219">
        <v>1.2</v>
      </c>
      <c r="E55" s="219">
        <v>44896</v>
      </c>
      <c r="F55" s="220">
        <v>0.1</v>
      </c>
      <c r="G55" s="217"/>
      <c r="H55" s="215"/>
      <c r="I55" s="215"/>
      <c r="J55" s="33"/>
      <c r="K55" s="216">
        <f t="shared" si="7"/>
        <v>547</v>
      </c>
      <c r="L55" s="33"/>
    </row>
    <row r="56" spans="1:12" ht="14.4" x14ac:dyDescent="0.3">
      <c r="A56" s="37">
        <v>43374</v>
      </c>
      <c r="B56" s="219">
        <v>45085</v>
      </c>
      <c r="C56" s="219">
        <v>0.2</v>
      </c>
      <c r="D56" s="219">
        <v>1.2</v>
      </c>
      <c r="E56" s="219">
        <v>44838</v>
      </c>
      <c r="F56" s="220">
        <v>0.1</v>
      </c>
      <c r="G56" s="217"/>
      <c r="H56" s="215"/>
      <c r="I56" s="215"/>
      <c r="J56" s="33"/>
      <c r="K56" s="216">
        <f t="shared" si="7"/>
        <v>553</v>
      </c>
      <c r="L56" s="33"/>
    </row>
    <row r="57" spans="1:12" ht="14.4" x14ac:dyDescent="0.3">
      <c r="A57" s="37">
        <v>43344</v>
      </c>
      <c r="B57" s="219">
        <v>44975</v>
      </c>
      <c r="C57" s="219">
        <v>0.5</v>
      </c>
      <c r="D57" s="219">
        <v>1.2</v>
      </c>
      <c r="E57" s="219">
        <v>44794</v>
      </c>
      <c r="F57" s="220">
        <v>0</v>
      </c>
      <c r="G57" s="217"/>
      <c r="H57" s="40">
        <f>AVERAGE(E57:E59)/AVERAGE(E60:E62)-1</f>
        <v>2.3802062347972885E-3</v>
      </c>
      <c r="I57" s="40">
        <f>AVERAGE(E57:E59)/AVERAGE(E69:E71)-1</f>
        <v>1.2847093948144206E-2</v>
      </c>
      <c r="J57" s="33"/>
      <c r="K57" s="216">
        <f t="shared" si="7"/>
        <v>538</v>
      </c>
      <c r="L57" s="33"/>
    </row>
    <row r="58" spans="1:12" ht="14.4" x14ac:dyDescent="0.3">
      <c r="A58" s="37">
        <v>43313</v>
      </c>
      <c r="B58" s="219">
        <v>44748</v>
      </c>
      <c r="C58" s="219">
        <v>0.1</v>
      </c>
      <c r="D58" s="219">
        <v>1.3</v>
      </c>
      <c r="E58" s="219">
        <v>44798</v>
      </c>
      <c r="F58" s="220">
        <v>0.1</v>
      </c>
      <c r="G58" s="217"/>
      <c r="H58" s="215"/>
      <c r="I58" s="215"/>
      <c r="J58" s="33"/>
      <c r="K58" s="216">
        <f t="shared" si="7"/>
        <v>587</v>
      </c>
      <c r="L58" s="33"/>
    </row>
    <row r="59" spans="1:12" ht="14.4" x14ac:dyDescent="0.3">
      <c r="A59" s="37">
        <v>43282</v>
      </c>
      <c r="B59" s="219">
        <v>44704</v>
      </c>
      <c r="C59" s="219">
        <v>0</v>
      </c>
      <c r="D59" s="219">
        <v>1.3</v>
      </c>
      <c r="E59" s="219">
        <v>44749</v>
      </c>
      <c r="F59" s="220">
        <v>0.1</v>
      </c>
      <c r="G59" s="217"/>
      <c r="H59" s="215"/>
      <c r="I59" s="215"/>
      <c r="J59" s="33"/>
      <c r="K59" s="216">
        <f t="shared" si="7"/>
        <v>579</v>
      </c>
      <c r="L59" s="33"/>
    </row>
    <row r="60" spans="1:12" ht="14.4" x14ac:dyDescent="0.3">
      <c r="A60" s="37">
        <v>43252</v>
      </c>
      <c r="B60" s="219">
        <v>44684</v>
      </c>
      <c r="C60" s="219">
        <v>0</v>
      </c>
      <c r="D60" s="219">
        <v>1.3</v>
      </c>
      <c r="E60" s="219">
        <v>44709</v>
      </c>
      <c r="F60" s="220">
        <v>0</v>
      </c>
      <c r="G60" s="217"/>
      <c r="H60" s="40">
        <f>AVERAGE(E60:E62)/AVERAGE(E63:E65)-1</f>
        <v>3.0986168492903587E-3</v>
      </c>
      <c r="I60" s="40">
        <f>AVERAGE(E60:E62)/AVERAGE(E72:E74)-1</f>
        <v>1.3943213369748575E-2</v>
      </c>
      <c r="J60" s="33"/>
      <c r="K60" s="216">
        <f t="shared" si="7"/>
        <v>588</v>
      </c>
      <c r="L60" s="33"/>
    </row>
    <row r="61" spans="1:12" ht="14.4" x14ac:dyDescent="0.3">
      <c r="A61" s="37">
        <v>43221</v>
      </c>
      <c r="B61" s="219">
        <v>44667</v>
      </c>
      <c r="C61" s="219">
        <v>0.3</v>
      </c>
      <c r="D61" s="219">
        <v>1.4</v>
      </c>
      <c r="E61" s="219">
        <v>44687</v>
      </c>
      <c r="F61" s="220">
        <v>0.1</v>
      </c>
      <c r="G61" s="217"/>
      <c r="H61" s="215"/>
      <c r="I61" s="215"/>
      <c r="J61" s="33"/>
      <c r="K61" s="216">
        <f t="shared" si="7"/>
        <v>634</v>
      </c>
      <c r="L61" s="33"/>
    </row>
    <row r="62" spans="1:12" ht="14.4" x14ac:dyDescent="0.3">
      <c r="A62" s="37">
        <v>43191</v>
      </c>
      <c r="B62" s="219">
        <v>44549</v>
      </c>
      <c r="C62" s="219">
        <v>0.3</v>
      </c>
      <c r="D62" s="219">
        <v>1.4</v>
      </c>
      <c r="E62" s="219">
        <v>44626</v>
      </c>
      <c r="F62" s="220">
        <v>0.1</v>
      </c>
      <c r="G62" s="217"/>
      <c r="H62" s="215"/>
      <c r="I62" s="215"/>
      <c r="J62" s="33"/>
      <c r="K62" s="216">
        <f t="shared" si="7"/>
        <v>621</v>
      </c>
      <c r="L62" s="33"/>
    </row>
    <row r="63" spans="1:12" ht="14.4" x14ac:dyDescent="0.3">
      <c r="A63" s="37">
        <v>43160</v>
      </c>
      <c r="B63" s="219">
        <v>44404</v>
      </c>
      <c r="C63" s="219">
        <v>0.2</v>
      </c>
      <c r="D63" s="219">
        <v>1.4</v>
      </c>
      <c r="E63" s="219">
        <v>44575</v>
      </c>
      <c r="F63" s="220">
        <v>0.1</v>
      </c>
      <c r="G63" s="217"/>
      <c r="H63" s="40">
        <f>AVERAGE(E63:E65)/AVERAGE(E66:E68)-1</f>
        <v>4.2467472922289584E-3</v>
      </c>
      <c r="I63" s="40">
        <f>AVERAGE(E63:E65)/AVERAGE(E75:E77)-1</f>
        <v>1.4341135295591334E-2</v>
      </c>
      <c r="J63" s="33"/>
      <c r="K63" s="216">
        <f t="shared" si="7"/>
        <v>605</v>
      </c>
      <c r="L63" s="33"/>
    </row>
    <row r="64" spans="1:12" ht="14.4" x14ac:dyDescent="0.3">
      <c r="A64" s="37">
        <v>43132</v>
      </c>
      <c r="B64" s="219">
        <v>44308</v>
      </c>
      <c r="C64" s="219">
        <v>0.1</v>
      </c>
      <c r="D64" s="219">
        <v>1.5</v>
      </c>
      <c r="E64" s="219">
        <v>44530</v>
      </c>
      <c r="F64" s="220">
        <v>0.1</v>
      </c>
      <c r="G64" s="217"/>
      <c r="H64" s="215"/>
      <c r="I64" s="215"/>
      <c r="J64" s="33"/>
      <c r="K64" s="216">
        <f t="shared" si="7"/>
        <v>632</v>
      </c>
      <c r="L64" s="33"/>
    </row>
    <row r="65" spans="1:12" ht="14.4" x14ac:dyDescent="0.3">
      <c r="A65" s="37">
        <v>43101</v>
      </c>
      <c r="B65" s="219">
        <v>44257</v>
      </c>
      <c r="C65" s="219">
        <v>-0.6</v>
      </c>
      <c r="D65" s="219">
        <v>1.5</v>
      </c>
      <c r="E65" s="219">
        <v>44503</v>
      </c>
      <c r="F65" s="220">
        <v>0.2</v>
      </c>
      <c r="G65" s="217"/>
      <c r="H65" s="215"/>
      <c r="I65" s="215"/>
      <c r="J65" s="33"/>
      <c r="K65" s="216">
        <f t="shared" si="7"/>
        <v>652</v>
      </c>
      <c r="L65" s="33"/>
    </row>
    <row r="66" spans="1:12" ht="14.4" x14ac:dyDescent="0.3">
      <c r="A66" s="37">
        <v>43070</v>
      </c>
      <c r="B66" s="219">
        <v>44532</v>
      </c>
      <c r="C66" s="219">
        <v>-0.2</v>
      </c>
      <c r="D66" s="219">
        <v>1.3</v>
      </c>
      <c r="E66" s="219">
        <v>44409</v>
      </c>
      <c r="F66" s="220">
        <v>0.1</v>
      </c>
      <c r="G66" s="216">
        <f>AVERAGE(E66:E77)</f>
        <v>44131.5</v>
      </c>
      <c r="H66" s="40">
        <f>AVERAGE(E66:E68)/AVERAGE(E69:E71)-1</f>
        <v>3.0609859993817601E-3</v>
      </c>
      <c r="I66" s="40">
        <f>AVERAGE(E66:E68)/AVERAGE(E78:E80)-1</f>
        <v>1.2881515938211408E-2</v>
      </c>
      <c r="J66" s="216">
        <f>G66-G78</f>
        <v>570.58333333333576</v>
      </c>
      <c r="K66" s="216">
        <f t="shared" si="7"/>
        <v>569</v>
      </c>
      <c r="L66" s="216">
        <f>E66-G66</f>
        <v>277.5</v>
      </c>
    </row>
    <row r="67" spans="1:12" ht="14.4" x14ac:dyDescent="0.3">
      <c r="A67" s="37">
        <v>43040</v>
      </c>
      <c r="B67" s="219">
        <v>44637</v>
      </c>
      <c r="C67" s="219">
        <v>0.2</v>
      </c>
      <c r="D67" s="219">
        <v>1.3</v>
      </c>
      <c r="E67" s="219">
        <v>44349</v>
      </c>
      <c r="F67" s="220">
        <v>0.1</v>
      </c>
      <c r="G67" s="215"/>
      <c r="H67" s="215"/>
      <c r="I67" s="215"/>
      <c r="J67" s="33"/>
      <c r="K67" s="216">
        <f t="shared" si="7"/>
        <v>566</v>
      </c>
      <c r="L67" s="33"/>
    </row>
    <row r="68" spans="1:12" ht="14.4" x14ac:dyDescent="0.3">
      <c r="A68" s="37">
        <v>43009</v>
      </c>
      <c r="B68" s="219">
        <v>44533</v>
      </c>
      <c r="C68" s="219">
        <v>0.2</v>
      </c>
      <c r="D68" s="219">
        <v>1.3</v>
      </c>
      <c r="E68" s="219">
        <v>44285</v>
      </c>
      <c r="F68" s="220">
        <v>0.1</v>
      </c>
      <c r="G68" s="215"/>
      <c r="H68" s="215"/>
      <c r="I68" s="215"/>
      <c r="J68" s="33"/>
      <c r="K68" s="216">
        <f t="shared" si="7"/>
        <v>557</v>
      </c>
      <c r="L68" s="33"/>
    </row>
    <row r="69" spans="1:12" ht="14.4" x14ac:dyDescent="0.3">
      <c r="A69" s="37">
        <v>42979</v>
      </c>
      <c r="B69" s="219">
        <v>44439</v>
      </c>
      <c r="C69" s="219">
        <v>0.6</v>
      </c>
      <c r="D69" s="219">
        <v>1.3</v>
      </c>
      <c r="E69" s="219">
        <v>44256</v>
      </c>
      <c r="F69" s="220">
        <v>0.1</v>
      </c>
      <c r="G69" s="215"/>
      <c r="H69" s="40">
        <f>AVERAGE(E69:E71)/AVERAGE(E72:E74)-1</f>
        <v>3.4649982221079956E-3</v>
      </c>
      <c r="I69" s="40">
        <f>AVERAGE(E69:E71)/AVERAGE(E81:E83)-1</f>
        <v>1.3548416676855357E-2</v>
      </c>
      <c r="J69" s="33"/>
      <c r="K69" s="216">
        <f t="shared" si="7"/>
        <v>564</v>
      </c>
      <c r="L69" s="33"/>
    </row>
    <row r="70" spans="1:12" ht="14.4" x14ac:dyDescent="0.3">
      <c r="A70" s="37">
        <v>42948</v>
      </c>
      <c r="B70" s="219">
        <v>44167</v>
      </c>
      <c r="C70" s="219">
        <v>0.1</v>
      </c>
      <c r="D70" s="219">
        <v>1.3</v>
      </c>
      <c r="E70" s="219">
        <v>44211</v>
      </c>
      <c r="F70" s="220">
        <v>0.1</v>
      </c>
      <c r="G70" s="215"/>
      <c r="H70" s="215"/>
      <c r="I70" s="215"/>
      <c r="J70" s="33"/>
      <c r="K70" s="216">
        <f t="shared" si="7"/>
        <v>588</v>
      </c>
      <c r="L70" s="33"/>
    </row>
    <row r="71" spans="1:12" ht="14.4" x14ac:dyDescent="0.3">
      <c r="A71" s="37">
        <v>42917</v>
      </c>
      <c r="B71" s="219">
        <v>44134</v>
      </c>
      <c r="C71" s="219">
        <v>0.1</v>
      </c>
      <c r="D71" s="219">
        <v>1.4</v>
      </c>
      <c r="E71" s="219">
        <v>44170</v>
      </c>
      <c r="F71" s="220">
        <v>0.1</v>
      </c>
      <c r="G71" s="215"/>
      <c r="H71" s="215"/>
      <c r="I71" s="215"/>
      <c r="J71" s="33"/>
      <c r="K71" s="216">
        <f t="shared" si="7"/>
        <v>621</v>
      </c>
      <c r="L71" s="33"/>
    </row>
    <row r="72" spans="1:12" ht="14.4" x14ac:dyDescent="0.3">
      <c r="A72" s="37">
        <v>42887</v>
      </c>
      <c r="B72" s="219">
        <v>44107</v>
      </c>
      <c r="C72" s="219">
        <v>0.1</v>
      </c>
      <c r="D72" s="219">
        <v>1.3</v>
      </c>
      <c r="E72" s="219">
        <v>44121</v>
      </c>
      <c r="F72" s="220">
        <v>0.2</v>
      </c>
      <c r="G72" s="215"/>
      <c r="H72" s="40">
        <f>AVERAGE(E72:E74)/AVERAGE(E75:E77)-1</f>
        <v>3.4922828141725759E-3</v>
      </c>
      <c r="I72" s="40">
        <f>AVERAGE(E72:E74)/AVERAGE(E84:E86)-1</f>
        <v>1.3021152667075375E-2</v>
      </c>
      <c r="J72" s="33"/>
      <c r="K72" s="216">
        <f t="shared" si="7"/>
        <v>572</v>
      </c>
      <c r="L72" s="33"/>
    </row>
    <row r="73" spans="1:12" ht="14.4" x14ac:dyDescent="0.3">
      <c r="A73" s="37">
        <v>42856</v>
      </c>
      <c r="B73" s="219">
        <v>44042</v>
      </c>
      <c r="C73" s="219">
        <v>0.2</v>
      </c>
      <c r="D73" s="219">
        <v>1.3</v>
      </c>
      <c r="E73" s="219">
        <v>44053</v>
      </c>
      <c r="F73" s="220">
        <v>0.1</v>
      </c>
      <c r="G73" s="215"/>
      <c r="H73" s="215"/>
      <c r="I73" s="215"/>
      <c r="J73" s="33"/>
      <c r="K73" s="216">
        <f t="shared" si="7"/>
        <v>561</v>
      </c>
      <c r="L73" s="33"/>
    </row>
    <row r="74" spans="1:12" ht="14.4" x14ac:dyDescent="0.3">
      <c r="A74" s="37">
        <v>42826</v>
      </c>
      <c r="B74" s="219">
        <v>43933</v>
      </c>
      <c r="C74" s="219">
        <v>0.3</v>
      </c>
      <c r="D74" s="219">
        <v>1.3</v>
      </c>
      <c r="E74" s="219">
        <v>44005</v>
      </c>
      <c r="F74" s="220">
        <v>0.1</v>
      </c>
      <c r="G74" s="215"/>
      <c r="H74" s="215"/>
      <c r="I74" s="215"/>
      <c r="J74" s="33"/>
      <c r="K74" s="216">
        <f t="shared" si="7"/>
        <v>566</v>
      </c>
      <c r="L74" s="33"/>
    </row>
    <row r="75" spans="1:12" ht="14.4" x14ac:dyDescent="0.3">
      <c r="A75" s="37">
        <v>42795</v>
      </c>
      <c r="B75" s="219">
        <v>43796</v>
      </c>
      <c r="C75" s="219">
        <v>0.3</v>
      </c>
      <c r="D75" s="219">
        <v>1.3</v>
      </c>
      <c r="E75" s="219">
        <v>43970</v>
      </c>
      <c r="F75" s="220">
        <v>0.2</v>
      </c>
      <c r="G75" s="215"/>
      <c r="H75" s="40">
        <f>AVERAGE(E75:E77)/AVERAGE(E78:E80)-1</f>
        <v>2.8016535846702162E-3</v>
      </c>
      <c r="I75" s="40">
        <f>AVERAGE(E75:E77)/AVERAGE(E87:E89)-1</f>
        <v>1.2942569749915478E-2</v>
      </c>
      <c r="J75" s="33"/>
      <c r="K75" s="216">
        <f t="shared" si="7"/>
        <v>563</v>
      </c>
      <c r="L75" s="33"/>
    </row>
    <row r="76" spans="1:12" ht="14.4" x14ac:dyDescent="0.3">
      <c r="A76" s="37">
        <v>42767</v>
      </c>
      <c r="B76" s="219">
        <v>43661</v>
      </c>
      <c r="C76" s="219">
        <v>0.2</v>
      </c>
      <c r="D76" s="219">
        <v>1.3</v>
      </c>
      <c r="E76" s="219">
        <v>43898</v>
      </c>
      <c r="F76" s="220">
        <v>0.1</v>
      </c>
      <c r="G76" s="215"/>
      <c r="H76" s="215"/>
      <c r="I76" s="215"/>
      <c r="J76" s="33"/>
      <c r="K76" s="216">
        <f t="shared" si="7"/>
        <v>553</v>
      </c>
      <c r="L76" s="33"/>
    </row>
    <row r="77" spans="1:12" ht="14.4" x14ac:dyDescent="0.3">
      <c r="A77" s="37">
        <v>42736</v>
      </c>
      <c r="B77" s="219">
        <v>43588</v>
      </c>
      <c r="C77" s="219">
        <v>-0.8</v>
      </c>
      <c r="D77" s="219">
        <v>1.4</v>
      </c>
      <c r="E77" s="219">
        <v>43851</v>
      </c>
      <c r="F77" s="220">
        <v>0</v>
      </c>
      <c r="G77" s="215"/>
      <c r="H77" s="215"/>
      <c r="I77" s="215"/>
      <c r="J77" s="33"/>
      <c r="K77" s="216">
        <f t="shared" si="7"/>
        <v>567</v>
      </c>
      <c r="L77" s="33"/>
    </row>
    <row r="78" spans="1:12" ht="14.4" x14ac:dyDescent="0.3">
      <c r="A78" s="37">
        <v>42705</v>
      </c>
      <c r="B78" s="219">
        <v>43952</v>
      </c>
      <c r="C78" s="219"/>
      <c r="D78" s="219">
        <v>1.3</v>
      </c>
      <c r="E78" s="219">
        <v>43840</v>
      </c>
      <c r="F78" s="220">
        <v>0.1</v>
      </c>
      <c r="G78" s="30">
        <f>AVERAGE(E78:E89)</f>
        <v>43560.916666666664</v>
      </c>
      <c r="H78" s="40">
        <f>AVERAGE(E78:E80)/AVERAGE(E81:E83)-1</f>
        <v>3.7214207115783271E-3</v>
      </c>
      <c r="I78" s="40">
        <f>AVERAGE(E78:E80)/AVERAGE(E90:E92)-1</f>
        <v>1.2596652713214196E-2</v>
      </c>
      <c r="J78" s="216">
        <f>G78-G90</f>
        <v>521.91666666666424</v>
      </c>
      <c r="K78" s="216">
        <f t="shared" si="7"/>
        <v>554</v>
      </c>
      <c r="L78" s="216">
        <f>E78-G78</f>
        <v>279.08333333333576</v>
      </c>
    </row>
    <row r="79" spans="1:12" ht="14.4" x14ac:dyDescent="0.3">
      <c r="A79" s="37">
        <v>42675</v>
      </c>
      <c r="B79" s="219">
        <v>44071</v>
      </c>
      <c r="C79" s="219"/>
      <c r="D79" s="219">
        <v>1.2</v>
      </c>
      <c r="E79" s="219">
        <v>43783</v>
      </c>
      <c r="F79" s="220">
        <v>0.1</v>
      </c>
      <c r="G79" s="215"/>
      <c r="H79" s="215"/>
      <c r="I79" s="215"/>
      <c r="J79" s="33"/>
      <c r="K79" s="216">
        <f t="shared" si="7"/>
        <v>540</v>
      </c>
      <c r="L79" s="33"/>
    </row>
    <row r="80" spans="1:12" ht="14.4" x14ac:dyDescent="0.3">
      <c r="A80" s="37">
        <v>42644</v>
      </c>
      <c r="B80" s="219">
        <v>43981</v>
      </c>
      <c r="C80" s="219"/>
      <c r="D80" s="219">
        <v>1.2</v>
      </c>
      <c r="E80" s="219">
        <v>43728</v>
      </c>
      <c r="F80" s="220">
        <v>0.1</v>
      </c>
      <c r="G80" s="215"/>
      <c r="H80" s="215"/>
      <c r="I80" s="215"/>
      <c r="J80" s="33"/>
      <c r="K80" s="216">
        <f t="shared" si="7"/>
        <v>540</v>
      </c>
      <c r="L80" s="33"/>
    </row>
    <row r="81" spans="1:12" ht="14.4" x14ac:dyDescent="0.3">
      <c r="A81" s="37">
        <v>42614</v>
      </c>
      <c r="B81" s="219">
        <v>43881</v>
      </c>
      <c r="C81" s="219"/>
      <c r="D81" s="219">
        <v>1.2</v>
      </c>
      <c r="E81" s="219">
        <v>43692</v>
      </c>
      <c r="F81" s="220">
        <v>0.2</v>
      </c>
      <c r="G81" s="215"/>
      <c r="H81" s="40">
        <f>AVERAGE(E81:E83)/AVERAGE(E84:E86)-1</f>
        <v>2.9429797670141866E-3</v>
      </c>
      <c r="I81" s="40">
        <f>AVERAGE(E81:E83)/AVERAGE(E93:E95)-1</f>
        <v>1.177507518884191E-2</v>
      </c>
      <c r="J81" s="33"/>
      <c r="K81" s="216">
        <f t="shared" si="7"/>
        <v>541</v>
      </c>
      <c r="L81" s="33"/>
    </row>
    <row r="82" spans="1:12" ht="14.4" x14ac:dyDescent="0.3">
      <c r="A82" s="37">
        <v>42583</v>
      </c>
      <c r="B82" s="219">
        <v>43586</v>
      </c>
      <c r="C82" s="219"/>
      <c r="D82" s="219">
        <v>1.2</v>
      </c>
      <c r="E82" s="219">
        <v>43623</v>
      </c>
      <c r="F82" s="220">
        <v>0.2</v>
      </c>
      <c r="G82" s="215"/>
      <c r="H82" s="215"/>
      <c r="I82" s="215"/>
      <c r="J82" s="33"/>
      <c r="K82" s="216">
        <f t="shared" si="7"/>
        <v>512</v>
      </c>
      <c r="L82" s="33"/>
    </row>
    <row r="83" spans="1:12" ht="14.4" x14ac:dyDescent="0.3">
      <c r="A83" s="37">
        <v>42552</v>
      </c>
      <c r="B83" s="219">
        <v>43525</v>
      </c>
      <c r="C83" s="219"/>
      <c r="D83" s="219">
        <v>1.1000000000000001</v>
      </c>
      <c r="E83" s="219">
        <v>43549</v>
      </c>
      <c r="F83" s="220">
        <v>0</v>
      </c>
      <c r="G83" s="215"/>
      <c r="H83" s="215"/>
      <c r="I83" s="215"/>
      <c r="J83" s="33"/>
      <c r="K83" s="216">
        <f t="shared" si="7"/>
        <v>470</v>
      </c>
      <c r="L83" s="33"/>
    </row>
    <row r="84" spans="1:12" ht="14.4" x14ac:dyDescent="0.3">
      <c r="A84" s="37">
        <v>42522</v>
      </c>
      <c r="B84" s="219">
        <v>43543</v>
      </c>
      <c r="C84" s="219"/>
      <c r="D84" s="219">
        <v>1.2</v>
      </c>
      <c r="E84" s="219">
        <v>43549</v>
      </c>
      <c r="F84" s="220">
        <v>0.1</v>
      </c>
      <c r="G84" s="215"/>
      <c r="H84" s="40">
        <f>AVERAGE(E84:E86)/AVERAGE(E87:E89)-1</f>
        <v>3.4144390784089929E-3</v>
      </c>
      <c r="I84" s="40">
        <f>AVERAGE(E84:E86)/AVERAGE(E96:E98)-1</f>
        <v>1.1982782021949134E-2</v>
      </c>
      <c r="J84" s="33"/>
      <c r="K84" s="216">
        <f t="shared" si="7"/>
        <v>525</v>
      </c>
      <c r="L84" s="33"/>
    </row>
    <row r="85" spans="1:12" ht="14.4" x14ac:dyDescent="0.3">
      <c r="A85" s="37">
        <v>42491</v>
      </c>
      <c r="B85" s="219">
        <v>43485</v>
      </c>
      <c r="C85" s="219"/>
      <c r="D85" s="219">
        <v>1.2</v>
      </c>
      <c r="E85" s="219">
        <v>43492</v>
      </c>
      <c r="F85" s="220">
        <v>0.1</v>
      </c>
      <c r="G85" s="215"/>
      <c r="H85" s="215"/>
      <c r="I85" s="215"/>
      <c r="J85" s="33"/>
      <c r="K85" s="216">
        <f t="shared" si="7"/>
        <v>520</v>
      </c>
      <c r="L85" s="33"/>
    </row>
    <row r="86" spans="1:12" ht="14.4" x14ac:dyDescent="0.3">
      <c r="A86" s="37">
        <v>42461</v>
      </c>
      <c r="B86" s="219">
        <v>43366</v>
      </c>
      <c r="C86" s="219"/>
      <c r="D86" s="219">
        <v>1.2</v>
      </c>
      <c r="E86" s="219">
        <v>43439</v>
      </c>
      <c r="F86" s="220">
        <v>0.1</v>
      </c>
      <c r="G86" s="215"/>
      <c r="H86" s="215"/>
      <c r="I86" s="215"/>
      <c r="J86" s="33"/>
      <c r="K86" s="216">
        <f t="shared" si="7"/>
        <v>500</v>
      </c>
      <c r="L86" s="33"/>
    </row>
    <row r="87" spans="1:12" ht="14.4" x14ac:dyDescent="0.3">
      <c r="A87" s="37">
        <v>42430</v>
      </c>
      <c r="B87" s="219">
        <v>43228</v>
      </c>
      <c r="C87" s="219"/>
      <c r="D87" s="219">
        <v>1.3</v>
      </c>
      <c r="E87" s="219">
        <v>43407</v>
      </c>
      <c r="F87" s="220">
        <v>0.1</v>
      </c>
      <c r="G87" s="215"/>
      <c r="H87" s="40">
        <f>AVERAGE(E87:E89)/AVERAGE(E90:E92)-1</f>
        <v>2.4591996422982376E-3</v>
      </c>
      <c r="I87" s="40">
        <f>AVERAGE(E87:E89)/AVERAGE(E99:E101)-1</f>
        <v>1.2150223778945479E-2</v>
      </c>
      <c r="J87" s="33"/>
      <c r="K87" s="216">
        <f t="shared" si="7"/>
        <v>522</v>
      </c>
      <c r="L87" s="216"/>
    </row>
    <row r="88" spans="1:12" ht="14.4" x14ac:dyDescent="0.3">
      <c r="A88" s="37">
        <v>42401</v>
      </c>
      <c r="B88" s="219">
        <v>43091</v>
      </c>
      <c r="C88" s="219"/>
      <c r="D88" s="219">
        <v>1.3</v>
      </c>
      <c r="E88" s="219">
        <v>43345</v>
      </c>
      <c r="F88" s="220">
        <v>0.1</v>
      </c>
      <c r="G88" s="215"/>
      <c r="H88" s="215"/>
      <c r="I88" s="215"/>
      <c r="J88" s="33"/>
      <c r="K88" s="216">
        <f t="shared" si="7"/>
        <v>531</v>
      </c>
      <c r="L88" s="33"/>
    </row>
    <row r="89" spans="1:12" ht="15" thickBot="1" x14ac:dyDescent="0.35">
      <c r="A89" s="37">
        <v>42370</v>
      </c>
      <c r="B89" s="221">
        <v>43002</v>
      </c>
      <c r="C89" s="221"/>
      <c r="D89" s="221">
        <v>1.2</v>
      </c>
      <c r="E89" s="221">
        <v>43284</v>
      </c>
      <c r="F89" s="222">
        <v>0</v>
      </c>
      <c r="G89" s="215"/>
      <c r="H89" s="215"/>
      <c r="I89" s="215"/>
      <c r="J89" s="33"/>
      <c r="K89" s="216">
        <f t="shared" si="7"/>
        <v>508</v>
      </c>
      <c r="L89" s="33"/>
    </row>
    <row r="90" spans="1:12" x14ac:dyDescent="0.3">
      <c r="A90" s="37">
        <v>42339</v>
      </c>
      <c r="B90" s="66">
        <v>43392</v>
      </c>
      <c r="C90" s="66"/>
      <c r="D90" s="66">
        <v>1.3</v>
      </c>
      <c r="E90" s="66">
        <v>43286</v>
      </c>
      <c r="F90" s="66">
        <v>0.1</v>
      </c>
      <c r="G90" s="30">
        <f>AVERAGE(E90:E101)</f>
        <v>43039</v>
      </c>
      <c r="H90" s="40">
        <f>AVERAGE(E90:E92)/AVERAGE(E93:E95)-1</f>
        <v>2.9070441700620453E-3</v>
      </c>
      <c r="I90" s="40">
        <f>AVERAGE(E90:E92)/AVERAGE(E102:E104)-1</f>
        <v>1.1746262021199438E-2</v>
      </c>
      <c r="J90" s="216">
        <f>G90-G102</f>
        <v>386.33333333333576</v>
      </c>
      <c r="K90" s="216">
        <f t="shared" si="7"/>
        <v>547</v>
      </c>
      <c r="L90" s="216">
        <f>E90-G90</f>
        <v>247</v>
      </c>
    </row>
    <row r="91" spans="1:12" x14ac:dyDescent="0.3">
      <c r="A91" s="37">
        <v>42309</v>
      </c>
      <c r="B91" s="66">
        <v>43534</v>
      </c>
      <c r="C91" s="66"/>
      <c r="D91" s="66">
        <v>1.2</v>
      </c>
      <c r="E91" s="66">
        <v>43243</v>
      </c>
      <c r="F91" s="66">
        <v>0.1</v>
      </c>
      <c r="G91" s="149"/>
      <c r="H91" s="149"/>
      <c r="I91" s="149"/>
      <c r="J91" s="149"/>
      <c r="K91" s="216">
        <f t="shared" si="7"/>
        <v>520</v>
      </c>
      <c r="L91" s="33"/>
    </row>
    <row r="92" spans="1:12" x14ac:dyDescent="0.3">
      <c r="A92" s="37">
        <v>42278</v>
      </c>
      <c r="B92" s="66">
        <v>43453</v>
      </c>
      <c r="C92" s="66"/>
      <c r="D92" s="66">
        <v>1</v>
      </c>
      <c r="E92" s="66">
        <v>43188</v>
      </c>
      <c r="F92" s="66">
        <v>0.1</v>
      </c>
      <c r="G92" s="149"/>
      <c r="H92" s="149"/>
      <c r="I92" s="149"/>
      <c r="J92" s="149"/>
      <c r="K92" s="216">
        <f t="shared" si="7"/>
        <v>439</v>
      </c>
      <c r="L92" s="33"/>
    </row>
    <row r="93" spans="1:12" x14ac:dyDescent="0.3">
      <c r="A93" s="37">
        <v>42248</v>
      </c>
      <c r="B93" s="66">
        <v>43349</v>
      </c>
      <c r="C93" s="66"/>
      <c r="D93" s="66">
        <v>1</v>
      </c>
      <c r="E93" s="66">
        <v>43151</v>
      </c>
      <c r="F93" s="66">
        <v>0.1</v>
      </c>
      <c r="G93" s="149"/>
      <c r="H93" s="40">
        <f>AVERAGE(E93:E95)/AVERAGE(E96:E98)-1</f>
        <v>3.1488734633728921E-3</v>
      </c>
      <c r="I93" s="40">
        <f>AVERAGE(E93:E95)/AVERAGE(E105:E107)-1</f>
        <v>9.8375246914061965E-3</v>
      </c>
      <c r="J93" s="149"/>
      <c r="K93" s="216">
        <f t="shared" si="7"/>
        <v>441</v>
      </c>
      <c r="L93" s="33"/>
    </row>
    <row r="94" spans="1:12" x14ac:dyDescent="0.3">
      <c r="A94" s="37">
        <v>42217</v>
      </c>
      <c r="B94" s="66">
        <v>43083</v>
      </c>
      <c r="C94" s="66"/>
      <c r="D94" s="66">
        <v>1</v>
      </c>
      <c r="E94" s="66">
        <v>43111</v>
      </c>
      <c r="F94" s="66">
        <v>0.1</v>
      </c>
      <c r="G94" s="149"/>
      <c r="H94" s="33"/>
      <c r="I94" s="33"/>
      <c r="J94" s="149"/>
      <c r="K94" s="216">
        <f t="shared" si="7"/>
        <v>432</v>
      </c>
      <c r="L94" s="33"/>
    </row>
    <row r="95" spans="1:12" x14ac:dyDescent="0.3">
      <c r="A95" s="37">
        <v>42186</v>
      </c>
      <c r="B95" s="66">
        <v>43063</v>
      </c>
      <c r="C95" s="66"/>
      <c r="D95" s="66">
        <v>0.9</v>
      </c>
      <c r="E95" s="66">
        <v>43079</v>
      </c>
      <c r="F95" s="66">
        <v>0.1</v>
      </c>
      <c r="G95" s="149"/>
      <c r="H95" s="33"/>
      <c r="I95" s="33"/>
      <c r="J95" s="149"/>
      <c r="K95" s="216">
        <f t="shared" si="7"/>
        <v>387</v>
      </c>
      <c r="L95" s="33"/>
    </row>
    <row r="96" spans="1:12" x14ac:dyDescent="0.3">
      <c r="A96" s="37">
        <v>42156</v>
      </c>
      <c r="B96" s="66">
        <v>43020</v>
      </c>
      <c r="C96" s="66"/>
      <c r="D96" s="66">
        <v>0.9</v>
      </c>
      <c r="E96" s="66">
        <v>43024</v>
      </c>
      <c r="F96" s="66">
        <v>0.1</v>
      </c>
      <c r="G96" s="149"/>
      <c r="H96" s="40">
        <f>AVERAGE(E96:E98)/AVERAGE(E99:E101)-1</f>
        <v>3.5804631251217245E-3</v>
      </c>
      <c r="I96" s="40">
        <f>AVERAGE(E96:E98)/AVERAGE(E108:E110)-1</f>
        <v>8.0922595777952466E-3</v>
      </c>
      <c r="J96" s="149"/>
      <c r="K96" s="216">
        <f t="shared" si="7"/>
        <v>374</v>
      </c>
      <c r="L96" s="33"/>
    </row>
    <row r="97" spans="1:12" x14ac:dyDescent="0.3">
      <c r="A97" s="37">
        <v>42125</v>
      </c>
      <c r="B97" s="66">
        <v>42966</v>
      </c>
      <c r="C97" s="66"/>
      <c r="D97" s="66">
        <v>0.8</v>
      </c>
      <c r="E97" s="66">
        <v>42972</v>
      </c>
      <c r="F97" s="66">
        <v>0.1</v>
      </c>
      <c r="G97" s="149"/>
      <c r="H97" s="33"/>
      <c r="I97" s="33"/>
      <c r="J97" s="149"/>
      <c r="K97" s="216">
        <f t="shared" si="7"/>
        <v>344</v>
      </c>
      <c r="L97" s="33"/>
    </row>
    <row r="98" spans="1:12" x14ac:dyDescent="0.3">
      <c r="A98" s="37">
        <v>42095</v>
      </c>
      <c r="B98" s="66">
        <v>42859</v>
      </c>
      <c r="C98" s="66"/>
      <c r="D98" s="66">
        <v>0.8</v>
      </c>
      <c r="E98" s="66">
        <v>42939</v>
      </c>
      <c r="F98" s="66">
        <v>0.1</v>
      </c>
      <c r="G98" s="149"/>
      <c r="H98" s="33"/>
      <c r="I98" s="33"/>
      <c r="J98" s="149"/>
      <c r="K98" s="216">
        <f t="shared" si="7"/>
        <v>317</v>
      </c>
      <c r="L98" s="33"/>
    </row>
    <row r="99" spans="1:12" x14ac:dyDescent="0.3">
      <c r="A99" s="37">
        <v>42064</v>
      </c>
      <c r="B99" s="66">
        <v>42694</v>
      </c>
      <c r="C99" s="66"/>
      <c r="D99" s="66">
        <v>0.8</v>
      </c>
      <c r="E99" s="66">
        <v>42885</v>
      </c>
      <c r="F99" s="66">
        <v>0.2</v>
      </c>
      <c r="H99" s="40">
        <f>AVERAGE(E99:E101)/AVERAGE(E102:E104)-1</f>
        <v>2.0591056929593066E-3</v>
      </c>
      <c r="I99" s="40">
        <f>AVERAGE(E99:E101)/AVERAGE(E111:E113)-1</f>
        <v>6.5418364149170127E-3</v>
      </c>
      <c r="K99" s="216">
        <f t="shared" si="7"/>
        <v>313</v>
      </c>
      <c r="L99" s="216"/>
    </row>
    <row r="100" spans="1:12" x14ac:dyDescent="0.3">
      <c r="A100" s="37">
        <v>42036</v>
      </c>
      <c r="B100" s="66">
        <v>42549</v>
      </c>
      <c r="C100" s="66"/>
      <c r="D100" s="66">
        <v>0.6</v>
      </c>
      <c r="E100" s="66">
        <v>42814</v>
      </c>
      <c r="F100" s="66">
        <v>0.1</v>
      </c>
      <c r="G100" s="149"/>
      <c r="H100" s="33"/>
      <c r="I100" s="33"/>
      <c r="J100" s="149"/>
      <c r="K100" s="216">
        <f t="shared" si="7"/>
        <v>263</v>
      </c>
      <c r="L100" s="33"/>
    </row>
    <row r="101" spans="1:12" x14ac:dyDescent="0.3">
      <c r="A101" s="37">
        <v>42005</v>
      </c>
      <c r="B101" s="66">
        <v>42485</v>
      </c>
      <c r="C101" s="66"/>
      <c r="D101" s="66">
        <v>0.6</v>
      </c>
      <c r="E101" s="66">
        <v>42776</v>
      </c>
      <c r="F101" s="66">
        <v>0.1</v>
      </c>
      <c r="G101" s="149"/>
      <c r="H101" s="33"/>
      <c r="I101" s="33"/>
      <c r="J101" s="149"/>
      <c r="K101" s="216">
        <f t="shared" ref="K101:K164" si="8">E101-E113</f>
        <v>259</v>
      </c>
      <c r="L101" s="33"/>
    </row>
    <row r="102" spans="1:12" x14ac:dyDescent="0.3">
      <c r="A102" s="37">
        <v>41974</v>
      </c>
      <c r="B102" s="66">
        <v>42843</v>
      </c>
      <c r="C102" s="66"/>
      <c r="D102" s="66">
        <v>0.7</v>
      </c>
      <c r="E102" s="66">
        <v>42739</v>
      </c>
      <c r="F102" s="66">
        <v>0</v>
      </c>
      <c r="G102" s="30">
        <f>AVERAGE(E102:E113)</f>
        <v>42652.666666666664</v>
      </c>
      <c r="H102" s="40">
        <f>AVERAGE(E102:E104)/AVERAGE(E105:E107)-1</f>
        <v>1.0149827062562178E-3</v>
      </c>
      <c r="I102" s="40">
        <f>AVERAGE(E102:E104)/AVERAGE(E114:E116)-1</f>
        <v>7.6074911782966215E-3</v>
      </c>
      <c r="J102" s="29">
        <f>G102-G114</f>
        <v>365.41666666666424</v>
      </c>
      <c r="K102" s="216">
        <f t="shared" si="8"/>
        <v>308</v>
      </c>
      <c r="L102" s="216">
        <f>E102-G102</f>
        <v>86.333333333335759</v>
      </c>
    </row>
    <row r="103" spans="1:12" x14ac:dyDescent="0.3">
      <c r="A103" s="37">
        <v>41944</v>
      </c>
      <c r="B103" s="66">
        <v>43020</v>
      </c>
      <c r="C103" s="66"/>
      <c r="D103" s="66">
        <v>0.7</v>
      </c>
      <c r="E103" s="66">
        <v>42723</v>
      </c>
      <c r="F103" s="66">
        <v>-0.1</v>
      </c>
      <c r="H103" s="33"/>
      <c r="I103" s="33"/>
      <c r="K103" s="216">
        <f t="shared" si="8"/>
        <v>307</v>
      </c>
    </row>
    <row r="104" spans="1:12" x14ac:dyDescent="0.3">
      <c r="A104" s="37">
        <v>41913</v>
      </c>
      <c r="B104" s="66">
        <v>43026</v>
      </c>
      <c r="C104" s="66"/>
      <c r="D104" s="66">
        <v>0.8</v>
      </c>
      <c r="E104" s="66">
        <v>42749</v>
      </c>
      <c r="F104" s="66">
        <v>0.1</v>
      </c>
      <c r="H104" s="33"/>
      <c r="I104" s="33"/>
      <c r="K104" s="216">
        <f t="shared" si="8"/>
        <v>353</v>
      </c>
    </row>
    <row r="105" spans="1:12" x14ac:dyDescent="0.3">
      <c r="A105" s="37">
        <v>41883</v>
      </c>
      <c r="B105" s="66">
        <v>42919</v>
      </c>
      <c r="C105" s="66"/>
      <c r="D105" s="66">
        <v>0.8</v>
      </c>
      <c r="E105" s="66">
        <v>42710</v>
      </c>
      <c r="F105" s="66">
        <v>0.1</v>
      </c>
      <c r="H105" s="40">
        <f>AVERAGE(E105:E107)/AVERAGE(E108:E110)-1</f>
        <v>1.4151681000780236E-3</v>
      </c>
      <c r="I105" s="40">
        <f>AVERAGE(E105:E107)/AVERAGE(E117:E119)-1</f>
        <v>8.7103760582791789E-3</v>
      </c>
      <c r="K105" s="216">
        <f t="shared" si="8"/>
        <v>362</v>
      </c>
    </row>
    <row r="106" spans="1:12" x14ac:dyDescent="0.3">
      <c r="A106" s="37">
        <v>41852</v>
      </c>
      <c r="B106" s="66">
        <v>42662</v>
      </c>
      <c r="C106" s="66"/>
      <c r="D106" s="66">
        <v>0.8</v>
      </c>
      <c r="E106" s="66">
        <v>42679</v>
      </c>
      <c r="F106" s="66">
        <v>0</v>
      </c>
      <c r="H106" s="33"/>
      <c r="I106" s="33"/>
      <c r="K106" s="216">
        <f t="shared" si="8"/>
        <v>362</v>
      </c>
    </row>
    <row r="107" spans="1:12" x14ac:dyDescent="0.3">
      <c r="A107" s="37">
        <v>41821</v>
      </c>
      <c r="B107" s="66">
        <v>42679</v>
      </c>
      <c r="C107" s="66"/>
      <c r="D107" s="66">
        <v>0.9</v>
      </c>
      <c r="E107" s="66">
        <v>42692</v>
      </c>
      <c r="F107" s="66">
        <v>0.1</v>
      </c>
      <c r="H107" s="33"/>
      <c r="I107" s="33"/>
      <c r="K107" s="216">
        <f t="shared" si="8"/>
        <v>382</v>
      </c>
    </row>
    <row r="108" spans="1:12" x14ac:dyDescent="0.3">
      <c r="A108" s="37">
        <v>41791</v>
      </c>
      <c r="B108" s="66">
        <v>42644</v>
      </c>
      <c r="C108" s="66"/>
      <c r="D108" s="66">
        <v>1</v>
      </c>
      <c r="E108" s="66">
        <v>42650</v>
      </c>
      <c r="F108" s="66">
        <v>0.1</v>
      </c>
      <c r="H108" s="40">
        <f>AVERAGE(E108:E110)/AVERAGE(E111:E113)-1</f>
        <v>2.0369790034473478E-3</v>
      </c>
      <c r="I108" s="40">
        <f>AVERAGE(E108:E110)/AVERAGE(E120:E122)-1</f>
        <v>9.6305652036627887E-3</v>
      </c>
      <c r="K108" s="216">
        <f t="shared" si="8"/>
        <v>398</v>
      </c>
    </row>
    <row r="109" spans="1:12" x14ac:dyDescent="0.3">
      <c r="A109" s="37">
        <v>41760</v>
      </c>
      <c r="B109" s="66">
        <v>42620</v>
      </c>
      <c r="C109" s="66"/>
      <c r="D109" s="66">
        <v>0.9</v>
      </c>
      <c r="E109" s="66">
        <v>42628</v>
      </c>
      <c r="F109" s="66">
        <v>0</v>
      </c>
      <c r="H109" s="33"/>
      <c r="I109" s="33"/>
      <c r="K109" s="216">
        <f t="shared" si="8"/>
        <v>390</v>
      </c>
    </row>
    <row r="110" spans="1:12" x14ac:dyDescent="0.3">
      <c r="A110" s="37">
        <v>41730</v>
      </c>
      <c r="B110" s="66">
        <v>42533</v>
      </c>
      <c r="C110" s="66"/>
      <c r="D110" s="66">
        <v>1</v>
      </c>
      <c r="E110" s="66">
        <v>42622</v>
      </c>
      <c r="F110" s="66">
        <v>0.1</v>
      </c>
      <c r="H110" s="33"/>
      <c r="I110" s="33"/>
      <c r="K110" s="216">
        <f t="shared" si="8"/>
        <v>432</v>
      </c>
    </row>
    <row r="111" spans="1:12" x14ac:dyDescent="0.3">
      <c r="A111" s="37">
        <v>41699</v>
      </c>
      <c r="B111" s="66">
        <v>42367</v>
      </c>
      <c r="C111" s="66"/>
      <c r="D111" s="66">
        <v>1</v>
      </c>
      <c r="E111" s="66">
        <v>42572</v>
      </c>
      <c r="F111" s="66">
        <v>0</v>
      </c>
      <c r="H111" s="40">
        <f>AVERAGE(E111:E113)/AVERAGE(E114:E116)-1</f>
        <v>3.1200144605203484E-3</v>
      </c>
      <c r="I111" s="40">
        <f>AVERAGE(E111:E113)/AVERAGE(E123:E125)-1</f>
        <v>8.6211665046740382E-3</v>
      </c>
      <c r="K111" s="216">
        <f t="shared" si="8"/>
        <v>385</v>
      </c>
    </row>
    <row r="112" spans="1:12" x14ac:dyDescent="0.3">
      <c r="A112" s="37">
        <v>41671</v>
      </c>
      <c r="B112" s="66">
        <v>42277</v>
      </c>
      <c r="C112" s="66"/>
      <c r="D112" s="66">
        <v>0.9</v>
      </c>
      <c r="E112" s="66">
        <v>42551</v>
      </c>
      <c r="F112" s="66">
        <v>0.1</v>
      </c>
      <c r="H112" s="33"/>
      <c r="I112" s="33"/>
      <c r="K112" s="216">
        <f t="shared" si="8"/>
        <v>349</v>
      </c>
    </row>
    <row r="113" spans="1:12" x14ac:dyDescent="0.3">
      <c r="A113" s="37">
        <v>41640</v>
      </c>
      <c r="B113" s="66">
        <v>42219</v>
      </c>
      <c r="C113" s="66"/>
      <c r="D113" s="66">
        <v>0.9</v>
      </c>
      <c r="E113" s="66">
        <v>42517</v>
      </c>
      <c r="F113" s="66">
        <v>0.2</v>
      </c>
      <c r="H113" s="33"/>
      <c r="I113" s="33"/>
      <c r="K113" s="216">
        <f t="shared" si="8"/>
        <v>357</v>
      </c>
    </row>
    <row r="114" spans="1:12" x14ac:dyDescent="0.3">
      <c r="A114" s="37">
        <v>41609</v>
      </c>
      <c r="B114" s="66">
        <v>42537</v>
      </c>
      <c r="C114" s="66"/>
      <c r="D114" s="66">
        <v>0.6</v>
      </c>
      <c r="E114" s="66">
        <v>42431</v>
      </c>
      <c r="F114" s="66">
        <v>0</v>
      </c>
      <c r="G114" s="216">
        <f>AVERAGE(E114:E125)</f>
        <v>42287.25</v>
      </c>
      <c r="H114" s="40">
        <f>AVERAGE(E114:E116)/AVERAGE(E117:E119)-1</f>
        <v>2.1106517030913263E-3</v>
      </c>
      <c r="I114" s="40">
        <f>AVERAGE(E114:E116)/AVERAGE(E126:E128)-1</f>
        <v>6.8286121221714513E-3</v>
      </c>
      <c r="J114" s="30">
        <f>G114-G126</f>
        <v>322.25</v>
      </c>
      <c r="K114" s="216">
        <f t="shared" si="8"/>
        <v>263</v>
      </c>
      <c r="L114" s="216">
        <f>E114-G114</f>
        <v>143.75</v>
      </c>
    </row>
    <row r="115" spans="1:12" x14ac:dyDescent="0.3">
      <c r="A115" s="37">
        <v>41579</v>
      </c>
      <c r="B115" s="66">
        <v>42723</v>
      </c>
      <c r="C115" s="66"/>
      <c r="D115" s="66">
        <v>0.6</v>
      </c>
      <c r="E115" s="66">
        <v>42416</v>
      </c>
      <c r="F115" s="66">
        <v>0</v>
      </c>
      <c r="H115" s="33"/>
      <c r="I115" s="33"/>
      <c r="K115" s="216">
        <f t="shared" si="8"/>
        <v>276</v>
      </c>
      <c r="L115" s="218"/>
    </row>
    <row r="116" spans="1:12" x14ac:dyDescent="0.3">
      <c r="A116" s="37">
        <v>41548</v>
      </c>
      <c r="B116" s="66">
        <v>42685</v>
      </c>
      <c r="C116" s="66"/>
      <c r="D116" s="66">
        <v>0.7</v>
      </c>
      <c r="E116" s="66">
        <v>42396</v>
      </c>
      <c r="F116" s="66">
        <v>0.1</v>
      </c>
      <c r="H116" s="33"/>
      <c r="I116" s="33"/>
      <c r="K116" s="216">
        <f t="shared" si="8"/>
        <v>324</v>
      </c>
    </row>
    <row r="117" spans="1:12" x14ac:dyDescent="0.3">
      <c r="A117" s="37">
        <v>41518</v>
      </c>
      <c r="B117" s="66">
        <v>42568</v>
      </c>
      <c r="C117" s="66"/>
      <c r="D117" s="66">
        <v>0.7</v>
      </c>
      <c r="E117" s="66">
        <v>42348</v>
      </c>
      <c r="F117" s="66">
        <v>0.1</v>
      </c>
      <c r="H117" s="40">
        <f>AVERAGE(E117:E119)/AVERAGE(E120:E122)-1</f>
        <v>2.3287022418694292E-3</v>
      </c>
      <c r="I117" s="40">
        <f>AVERAGE(E117:E119)/AVERAGE(E129:E131)-1</f>
        <v>7.4582457253937751E-3</v>
      </c>
      <c r="K117" s="216">
        <f t="shared" si="8"/>
        <v>319</v>
      </c>
    </row>
    <row r="118" spans="1:12" x14ac:dyDescent="0.3">
      <c r="A118" s="37">
        <v>41487</v>
      </c>
      <c r="B118" s="66">
        <v>42311</v>
      </c>
      <c r="C118" s="66"/>
      <c r="D118" s="66">
        <v>0.7</v>
      </c>
      <c r="E118" s="66">
        <v>42317</v>
      </c>
      <c r="F118" s="66">
        <v>0</v>
      </c>
      <c r="H118" s="33"/>
      <c r="I118" s="33"/>
      <c r="K118" s="216">
        <f t="shared" si="8"/>
        <v>290</v>
      </c>
    </row>
    <row r="119" spans="1:12" x14ac:dyDescent="0.3">
      <c r="A119" s="37">
        <v>41456</v>
      </c>
      <c r="B119" s="66">
        <v>42292</v>
      </c>
      <c r="C119" s="66"/>
      <c r="D119" s="66">
        <v>0.8</v>
      </c>
      <c r="E119" s="66">
        <v>42310</v>
      </c>
      <c r="F119" s="66">
        <v>0.1</v>
      </c>
      <c r="H119" s="33"/>
      <c r="I119" s="33"/>
      <c r="K119" s="216">
        <f t="shared" si="8"/>
        <v>331</v>
      </c>
    </row>
    <row r="120" spans="1:12" x14ac:dyDescent="0.3">
      <c r="A120" s="37">
        <v>41426</v>
      </c>
      <c r="B120" s="66">
        <v>42241</v>
      </c>
      <c r="C120" s="66"/>
      <c r="D120" s="66">
        <v>0.8</v>
      </c>
      <c r="E120" s="66">
        <v>42252</v>
      </c>
      <c r="F120" s="66">
        <v>0</v>
      </c>
      <c r="H120" s="40">
        <f>AVERAGE(E120:E122)/AVERAGE(E123:E125)-1</f>
        <v>1.0351721467574126E-3</v>
      </c>
      <c r="I120" s="40">
        <f>AVERAGE(E120:E122)/AVERAGE(E132:E134)-1</f>
        <v>7.5558736976060192E-3</v>
      </c>
      <c r="K120" s="216">
        <f t="shared" si="8"/>
        <v>311</v>
      </c>
      <c r="L120" s="137"/>
    </row>
    <row r="121" spans="1:12" x14ac:dyDescent="0.3">
      <c r="A121" s="37">
        <v>41395</v>
      </c>
      <c r="B121" s="66">
        <v>42226</v>
      </c>
      <c r="C121" s="66"/>
      <c r="D121" s="66">
        <v>0.8</v>
      </c>
      <c r="E121" s="66">
        <v>42238</v>
      </c>
      <c r="F121" s="66">
        <v>0.1</v>
      </c>
      <c r="H121" s="33"/>
      <c r="I121" s="33"/>
      <c r="K121" s="216">
        <f t="shared" si="8"/>
        <v>320</v>
      </c>
      <c r="L121" s="137"/>
    </row>
    <row r="122" spans="1:12" x14ac:dyDescent="0.3">
      <c r="A122" s="37">
        <v>41365</v>
      </c>
      <c r="B122" s="66">
        <v>42092</v>
      </c>
      <c r="C122" s="66"/>
      <c r="D122" s="66">
        <v>0.8</v>
      </c>
      <c r="E122" s="66">
        <v>42190</v>
      </c>
      <c r="F122" s="66">
        <v>0</v>
      </c>
      <c r="H122" s="33"/>
      <c r="I122" s="33"/>
      <c r="K122" s="216">
        <f t="shared" si="8"/>
        <v>319</v>
      </c>
      <c r="L122" s="137"/>
    </row>
    <row r="123" spans="1:12" x14ac:dyDescent="0.3">
      <c r="A123" s="37">
        <v>41334</v>
      </c>
      <c r="B123" s="66">
        <v>41968</v>
      </c>
      <c r="C123" s="66"/>
      <c r="D123" s="66">
        <v>0.9</v>
      </c>
      <c r="E123" s="66">
        <v>42187</v>
      </c>
      <c r="F123" s="66">
        <v>0</v>
      </c>
      <c r="H123" s="40">
        <f>AVERAGE(E123:E125)/AVERAGE(E126:E128)-1</f>
        <v>1.3372369045736576E-3</v>
      </c>
      <c r="I123" s="40">
        <f>AVERAGE(E123:E125)/AVERAGE(E135:E137)-1</f>
        <v>8.8810937935983603E-3</v>
      </c>
      <c r="K123" s="216">
        <f t="shared" si="8"/>
        <v>349</v>
      </c>
      <c r="L123" s="137"/>
    </row>
    <row r="124" spans="1:12" x14ac:dyDescent="0.3">
      <c r="A124" s="37">
        <v>41306</v>
      </c>
      <c r="B124" s="66">
        <v>41920</v>
      </c>
      <c r="C124" s="66"/>
      <c r="D124" s="66">
        <v>1</v>
      </c>
      <c r="E124" s="66">
        <v>42202</v>
      </c>
      <c r="F124" s="66">
        <v>0.1</v>
      </c>
      <c r="H124" s="33"/>
      <c r="I124" s="33"/>
      <c r="K124" s="216">
        <f t="shared" si="8"/>
        <v>408</v>
      </c>
      <c r="L124" s="137"/>
    </row>
    <row r="125" spans="1:12" x14ac:dyDescent="0.3">
      <c r="A125" s="37">
        <v>41275</v>
      </c>
      <c r="B125" s="66">
        <v>41861</v>
      </c>
      <c r="C125" s="66"/>
      <c r="D125" s="66">
        <v>0.9</v>
      </c>
      <c r="E125" s="66">
        <v>42160</v>
      </c>
      <c r="F125" s="66">
        <v>0</v>
      </c>
      <c r="H125" s="33"/>
      <c r="I125" s="33"/>
      <c r="K125" s="216">
        <f t="shared" si="8"/>
        <v>357</v>
      </c>
      <c r="L125" s="137"/>
    </row>
    <row r="126" spans="1:12" x14ac:dyDescent="0.3">
      <c r="A126" s="37">
        <v>41244</v>
      </c>
      <c r="B126" s="66">
        <v>42281</v>
      </c>
      <c r="C126" s="66"/>
      <c r="D126" s="66">
        <v>1</v>
      </c>
      <c r="E126" s="66">
        <v>42168</v>
      </c>
      <c r="F126" s="66">
        <v>0.1</v>
      </c>
      <c r="G126" s="30">
        <f>AVERAGE(E126:E137)</f>
        <v>41965</v>
      </c>
      <c r="H126" s="40">
        <f>AVERAGE(E126:E128)/AVERAGE(E129:E131)-1</f>
        <v>2.7373348672987685E-3</v>
      </c>
      <c r="I126" s="40">
        <f>AVERAGE(E126:E128)/AVERAGE(E138:E140)-1</f>
        <v>1.0773155886845798E-2</v>
      </c>
      <c r="J126" s="29">
        <f>G126-G138</f>
        <v>464.58333333333576</v>
      </c>
      <c r="K126" s="216">
        <f t="shared" si="8"/>
        <v>439</v>
      </c>
      <c r="L126" s="216">
        <f>E126-G126</f>
        <v>203</v>
      </c>
    </row>
    <row r="127" spans="1:12" x14ac:dyDescent="0.3">
      <c r="A127" s="37">
        <v>41214</v>
      </c>
      <c r="B127" s="66">
        <v>42457</v>
      </c>
      <c r="C127" s="66"/>
      <c r="D127" s="66">
        <v>1.1000000000000001</v>
      </c>
      <c r="E127" s="66">
        <v>42140</v>
      </c>
      <c r="F127" s="66">
        <v>0.2</v>
      </c>
      <c r="G127" s="213"/>
      <c r="H127" s="33"/>
      <c r="I127" s="33"/>
      <c r="J127" s="213"/>
      <c r="K127" s="216">
        <f t="shared" si="8"/>
        <v>463</v>
      </c>
    </row>
    <row r="128" spans="1:12" x14ac:dyDescent="0.3">
      <c r="A128" s="37">
        <v>41183</v>
      </c>
      <c r="B128" s="66">
        <v>42373</v>
      </c>
      <c r="C128" s="66"/>
      <c r="D128" s="66">
        <v>1</v>
      </c>
      <c r="E128" s="66">
        <v>42072</v>
      </c>
      <c r="F128" s="66">
        <v>0.1</v>
      </c>
      <c r="G128" s="213"/>
      <c r="H128" s="33"/>
      <c r="I128" s="33"/>
      <c r="J128" s="213"/>
      <c r="K128" s="216">
        <f t="shared" si="8"/>
        <v>445</v>
      </c>
    </row>
    <row r="129" spans="1:13" x14ac:dyDescent="0.3">
      <c r="A129" s="37">
        <v>41153</v>
      </c>
      <c r="B129" s="66">
        <v>42264</v>
      </c>
      <c r="C129" s="66"/>
      <c r="D129" s="66">
        <v>1</v>
      </c>
      <c r="E129" s="66">
        <v>42029</v>
      </c>
      <c r="F129" s="66">
        <v>0</v>
      </c>
      <c r="G129" s="213"/>
      <c r="H129" s="40">
        <f>AVERAGE(E129:E131)/AVERAGE(E132:E134)-1</f>
        <v>2.425833134494404E-3</v>
      </c>
      <c r="I129" s="40">
        <f>AVERAGE(E129:E131)/AVERAGE(E141:E143)-1</f>
        <v>1.0730009543132635E-2</v>
      </c>
      <c r="J129" s="213"/>
      <c r="K129" s="216">
        <f t="shared" si="8"/>
        <v>418</v>
      </c>
    </row>
    <row r="130" spans="1:13" x14ac:dyDescent="0.3">
      <c r="A130" s="37">
        <v>41122</v>
      </c>
      <c r="B130" s="66">
        <v>42031</v>
      </c>
      <c r="C130" s="66"/>
      <c r="D130" s="66">
        <v>1.1000000000000001</v>
      </c>
      <c r="E130" s="66">
        <v>42027</v>
      </c>
      <c r="F130" s="66">
        <v>0.1</v>
      </c>
      <c r="H130" s="33"/>
      <c r="I130" s="33"/>
      <c r="K130" s="216">
        <f t="shared" si="8"/>
        <v>454</v>
      </c>
    </row>
    <row r="131" spans="1:13" x14ac:dyDescent="0.3">
      <c r="A131" s="37">
        <v>41091</v>
      </c>
      <c r="B131" s="66">
        <v>41951</v>
      </c>
      <c r="C131" s="66"/>
      <c r="D131" s="66">
        <v>1.2</v>
      </c>
      <c r="E131" s="66">
        <v>41979</v>
      </c>
      <c r="F131" s="66">
        <v>0.1</v>
      </c>
      <c r="H131" s="33"/>
      <c r="I131" s="33"/>
      <c r="K131" s="216">
        <f t="shared" si="8"/>
        <v>466</v>
      </c>
    </row>
    <row r="132" spans="1:13" x14ac:dyDescent="0.3">
      <c r="A132" s="37">
        <v>41061</v>
      </c>
      <c r="B132" s="66">
        <v>41921</v>
      </c>
      <c r="C132" s="66"/>
      <c r="D132" s="66">
        <v>1.1000000000000001</v>
      </c>
      <c r="E132" s="66">
        <v>41941</v>
      </c>
      <c r="F132" s="66">
        <v>0.1</v>
      </c>
      <c r="H132" s="40">
        <f>AVERAGE(E132:E134)/AVERAGE(E135:E137)-1</f>
        <v>2.3518156814286151E-3</v>
      </c>
      <c r="I132" s="40">
        <f>AVERAGE(E132:E134)/AVERAGE(E144:E146)-1</f>
        <v>1.1179025253337693E-2</v>
      </c>
      <c r="K132" s="216">
        <f t="shared" si="8"/>
        <v>444</v>
      </c>
    </row>
    <row r="133" spans="1:13" x14ac:dyDescent="0.3">
      <c r="A133" s="37">
        <v>41030</v>
      </c>
      <c r="B133" s="66">
        <v>41898</v>
      </c>
      <c r="C133" s="66"/>
      <c r="D133" s="66">
        <v>1.2</v>
      </c>
      <c r="E133" s="66">
        <v>41918</v>
      </c>
      <c r="F133" s="66">
        <v>0.1</v>
      </c>
      <c r="H133" s="33"/>
      <c r="I133" s="33"/>
      <c r="K133" s="216">
        <f t="shared" si="8"/>
        <v>476</v>
      </c>
    </row>
    <row r="134" spans="1:13" x14ac:dyDescent="0.3">
      <c r="A134" s="37">
        <v>41000</v>
      </c>
      <c r="B134" s="66">
        <v>41764</v>
      </c>
      <c r="C134" s="66"/>
      <c r="D134" s="66">
        <v>1.2</v>
      </c>
      <c r="E134" s="66">
        <v>41871</v>
      </c>
      <c r="F134" s="66">
        <v>0.1</v>
      </c>
      <c r="H134" s="33"/>
      <c r="I134" s="33"/>
      <c r="K134" s="216">
        <f t="shared" si="8"/>
        <v>470</v>
      </c>
    </row>
    <row r="135" spans="1:13" x14ac:dyDescent="0.3">
      <c r="A135" s="37">
        <v>40969</v>
      </c>
      <c r="B135" s="66">
        <v>41607</v>
      </c>
      <c r="C135" s="66"/>
      <c r="D135" s="66">
        <v>1.2</v>
      </c>
      <c r="E135" s="66">
        <v>41838</v>
      </c>
      <c r="F135" s="66">
        <v>0.1</v>
      </c>
      <c r="H135" s="40">
        <f>AVERAGE(E135:E137)/AVERAGE(E138:E140)-1</f>
        <v>3.2151512000830884E-3</v>
      </c>
      <c r="I135" s="40">
        <f>AVERAGE(E135:E137)/AVERAGE(E147:E149)-1</f>
        <v>1.2103118570218285E-2</v>
      </c>
      <c r="K135" s="216">
        <f t="shared" si="8"/>
        <v>479</v>
      </c>
    </row>
    <row r="136" spans="1:13" x14ac:dyDescent="0.3">
      <c r="A136" s="37">
        <v>40940</v>
      </c>
      <c r="B136" s="66">
        <v>41508</v>
      </c>
      <c r="C136" s="66"/>
      <c r="D136" s="66">
        <v>1.2</v>
      </c>
      <c r="E136" s="66">
        <v>41794</v>
      </c>
      <c r="F136" s="66">
        <v>0</v>
      </c>
      <c r="H136" s="33"/>
      <c r="I136" s="33"/>
      <c r="K136" s="216">
        <f t="shared" si="8"/>
        <v>474</v>
      </c>
    </row>
    <row r="137" spans="1:13" x14ac:dyDescent="0.3">
      <c r="A137" s="37">
        <v>40909</v>
      </c>
      <c r="B137" s="66">
        <v>41501</v>
      </c>
      <c r="C137" s="66"/>
      <c r="D137" s="66">
        <v>1.3</v>
      </c>
      <c r="E137" s="66">
        <v>41803</v>
      </c>
      <c r="F137" s="66">
        <v>0.2</v>
      </c>
      <c r="H137" s="33"/>
      <c r="I137" s="33"/>
      <c r="K137" s="216">
        <f t="shared" si="8"/>
        <v>547</v>
      </c>
    </row>
    <row r="138" spans="1:13" x14ac:dyDescent="0.3">
      <c r="A138" s="37">
        <v>40878</v>
      </c>
      <c r="B138" s="66">
        <v>41851</v>
      </c>
      <c r="C138" s="66"/>
      <c r="D138" s="66">
        <v>1.2</v>
      </c>
      <c r="E138" s="66">
        <v>41729</v>
      </c>
      <c r="F138" s="66">
        <v>0.1</v>
      </c>
      <c r="G138" s="30">
        <f>AVERAGE(E138:E149)</f>
        <v>41500.416666666664</v>
      </c>
      <c r="H138" s="40">
        <f>AVERAGE(E138:E140)/AVERAGE(E141:E143)-1</f>
        <v>2.6945315444637519E-3</v>
      </c>
      <c r="I138" s="40">
        <f>AVERAGE(E138:E140)/AVERAGE(E150:E152)-1</f>
        <v>1.1708445940478596E-2</v>
      </c>
      <c r="J138" s="30">
        <f>G138-G150</f>
        <v>489.83333333332848</v>
      </c>
      <c r="K138" s="216">
        <f t="shared" si="8"/>
        <v>494</v>
      </c>
      <c r="L138" s="216">
        <f>E138-G138</f>
        <v>228.58333333333576</v>
      </c>
      <c r="M138" s="30">
        <f>E180-E170</f>
        <v>-157</v>
      </c>
    </row>
    <row r="139" spans="1:13" x14ac:dyDescent="0.3">
      <c r="A139" s="37">
        <v>40848</v>
      </c>
      <c r="B139" s="66">
        <v>42004</v>
      </c>
      <c r="C139" s="66"/>
      <c r="D139" s="66">
        <v>1.1000000000000001</v>
      </c>
      <c r="E139" s="66">
        <v>41677</v>
      </c>
      <c r="F139" s="66">
        <v>0.1</v>
      </c>
      <c r="H139" s="33"/>
      <c r="I139" s="33"/>
      <c r="K139" s="216">
        <f t="shared" si="8"/>
        <v>482</v>
      </c>
    </row>
    <row r="140" spans="1:13" x14ac:dyDescent="0.3">
      <c r="A140" s="37">
        <v>40817</v>
      </c>
      <c r="B140" s="66">
        <v>41939</v>
      </c>
      <c r="C140" s="66"/>
      <c r="D140" s="66">
        <v>1.1000000000000001</v>
      </c>
      <c r="E140" s="66">
        <v>41627</v>
      </c>
      <c r="F140" s="66">
        <v>0</v>
      </c>
      <c r="H140" s="33"/>
      <c r="I140" s="33"/>
      <c r="K140" s="216">
        <f t="shared" si="8"/>
        <v>471</v>
      </c>
    </row>
    <row r="141" spans="1:13" x14ac:dyDescent="0.3">
      <c r="A141" s="37">
        <v>40787</v>
      </c>
      <c r="B141" s="66">
        <v>41860</v>
      </c>
      <c r="C141" s="66"/>
      <c r="D141" s="66">
        <v>1.2</v>
      </c>
      <c r="E141" s="66">
        <v>41611</v>
      </c>
      <c r="F141" s="66">
        <v>0.1</v>
      </c>
      <c r="H141" s="40">
        <f>AVERAGE(E141:E143)/AVERAGE(E144:E146)-1</f>
        <v>2.8711597233392894E-3</v>
      </c>
      <c r="I141" s="40">
        <f>AVERAGE(E141:E143)/AVERAGE(E153:E155)-1</f>
        <v>1.2060611471378158E-2</v>
      </c>
      <c r="K141" s="216">
        <f t="shared" si="8"/>
        <v>489</v>
      </c>
    </row>
    <row r="142" spans="1:13" ht="12" customHeight="1" x14ac:dyDescent="0.3">
      <c r="A142" s="37">
        <v>40756</v>
      </c>
      <c r="B142" s="66">
        <v>41584</v>
      </c>
      <c r="C142" s="66"/>
      <c r="D142" s="66">
        <v>1.2</v>
      </c>
      <c r="E142" s="66">
        <v>41573</v>
      </c>
      <c r="F142" s="66">
        <v>0.1</v>
      </c>
      <c r="H142" s="33"/>
      <c r="I142" s="33"/>
      <c r="K142" s="216">
        <f t="shared" si="8"/>
        <v>499</v>
      </c>
    </row>
    <row r="143" spans="1:13" ht="12" customHeight="1" x14ac:dyDescent="0.3">
      <c r="A143" s="37">
        <v>40725</v>
      </c>
      <c r="B143" s="66">
        <v>41473</v>
      </c>
      <c r="C143" s="66"/>
      <c r="D143" s="66">
        <v>1.2</v>
      </c>
      <c r="E143" s="66">
        <v>41513</v>
      </c>
      <c r="F143" s="66">
        <v>0</v>
      </c>
      <c r="H143" s="33"/>
      <c r="I143" s="33"/>
      <c r="K143" s="216">
        <f t="shared" si="8"/>
        <v>498</v>
      </c>
    </row>
    <row r="144" spans="1:13" ht="12" customHeight="1" x14ac:dyDescent="0.3">
      <c r="A144" s="37">
        <v>40695</v>
      </c>
      <c r="B144" s="66">
        <v>41468</v>
      </c>
      <c r="C144" s="66"/>
      <c r="D144" s="66">
        <v>1.2</v>
      </c>
      <c r="E144" s="66">
        <v>41497</v>
      </c>
      <c r="F144" s="66">
        <v>0.1</v>
      </c>
      <c r="H144" s="40">
        <f>AVERAGE(E144:E146)/AVERAGE(E147:E149)-1</f>
        <v>3.2678420139589104E-3</v>
      </c>
      <c r="I144" s="40">
        <f>AVERAGE(E144:E146)/AVERAGE(E156:E158)-1</f>
        <v>1.1832104552186529E-2</v>
      </c>
      <c r="K144" s="216">
        <f t="shared" si="8"/>
        <v>489</v>
      </c>
    </row>
    <row r="145" spans="1:12" ht="12" customHeight="1" x14ac:dyDescent="0.3">
      <c r="A145" s="37">
        <v>40664</v>
      </c>
      <c r="B145" s="66">
        <v>41413</v>
      </c>
      <c r="C145" s="66"/>
      <c r="D145" s="66">
        <v>1.2</v>
      </c>
      <c r="E145" s="66">
        <v>41442</v>
      </c>
      <c r="F145" s="66">
        <v>0.1</v>
      </c>
      <c r="H145" s="42"/>
      <c r="I145" s="42"/>
      <c r="K145" s="216">
        <f t="shared" si="8"/>
        <v>480</v>
      </c>
    </row>
    <row r="146" spans="1:12" ht="12" customHeight="1" x14ac:dyDescent="0.3">
      <c r="A146" s="37">
        <v>40634</v>
      </c>
      <c r="B146" s="66">
        <v>41287</v>
      </c>
      <c r="C146" s="66"/>
      <c r="D146" s="66">
        <v>1.2</v>
      </c>
      <c r="E146" s="66">
        <v>41401</v>
      </c>
      <c r="F146" s="66">
        <v>0.1</v>
      </c>
      <c r="H146" s="42"/>
      <c r="I146" s="42"/>
      <c r="K146" s="216">
        <f t="shared" si="8"/>
        <v>485</v>
      </c>
      <c r="L146" s="45"/>
    </row>
    <row r="147" spans="1:12" ht="12" customHeight="1" x14ac:dyDescent="0.3">
      <c r="A147" s="37">
        <v>40603</v>
      </c>
      <c r="B147" s="66">
        <v>41123</v>
      </c>
      <c r="C147" s="66"/>
      <c r="D147" s="66">
        <v>1.3</v>
      </c>
      <c r="E147" s="66">
        <v>41359</v>
      </c>
      <c r="F147" s="66">
        <v>0.1</v>
      </c>
      <c r="H147" s="40">
        <f>AVERAGE(E147:E149)/AVERAGE(E150:E152)-1</f>
        <v>2.8239444597282226E-3</v>
      </c>
      <c r="I147" s="40">
        <f>AVERAGE(E147:E149)/AVERAGE(E159:E161)-1</f>
        <v>1.2176995197804796E-2</v>
      </c>
      <c r="K147" s="216">
        <f t="shared" si="8"/>
        <v>510</v>
      </c>
    </row>
    <row r="148" spans="1:12" ht="12" customHeight="1" x14ac:dyDescent="0.3">
      <c r="A148" s="37">
        <v>40575</v>
      </c>
      <c r="B148" s="66">
        <v>41032</v>
      </c>
      <c r="C148" s="66"/>
      <c r="D148" s="66">
        <v>1.3</v>
      </c>
      <c r="E148" s="66">
        <v>41320</v>
      </c>
      <c r="F148" s="66">
        <v>0.2</v>
      </c>
      <c r="H148" s="42"/>
      <c r="I148" s="42"/>
      <c r="K148" s="216">
        <f t="shared" si="8"/>
        <v>524</v>
      </c>
    </row>
    <row r="149" spans="1:12" x14ac:dyDescent="0.3">
      <c r="A149" s="37">
        <v>40544</v>
      </c>
      <c r="B149" s="66">
        <v>40955</v>
      </c>
      <c r="C149" s="66"/>
      <c r="D149" s="66">
        <v>1.1000000000000001</v>
      </c>
      <c r="E149" s="66">
        <v>41256</v>
      </c>
      <c r="F149" s="66">
        <v>0.1</v>
      </c>
      <c r="H149" s="42"/>
      <c r="I149" s="42"/>
      <c r="K149" s="216">
        <f t="shared" si="8"/>
        <v>457</v>
      </c>
    </row>
    <row r="150" spans="1:12" x14ac:dyDescent="0.3">
      <c r="A150" s="37">
        <v>40513</v>
      </c>
      <c r="B150" s="66">
        <v>41361</v>
      </c>
      <c r="C150" s="66"/>
      <c r="D150" s="66">
        <v>1</v>
      </c>
      <c r="E150" s="66">
        <v>41235</v>
      </c>
      <c r="F150" s="66">
        <v>0.1</v>
      </c>
      <c r="G150" s="30">
        <f>AVERAGE(E150:E161)</f>
        <v>41010.583333333336</v>
      </c>
      <c r="H150" s="40">
        <f>AVERAGE(E150:E152)/AVERAGE(E153:E155)-1</f>
        <v>3.0435594224542672E-3</v>
      </c>
      <c r="I150" s="40">
        <f>AVERAGE(E150:E152)/AVERAGE(E162:E164)-1</f>
        <v>9.2854984524168849E-3</v>
      </c>
      <c r="J150" s="30">
        <f>G150-G162</f>
        <v>150.75</v>
      </c>
      <c r="K150" s="216">
        <f t="shared" si="8"/>
        <v>396</v>
      </c>
      <c r="L150" s="216">
        <f>E150-G150</f>
        <v>224.41666666666424</v>
      </c>
    </row>
    <row r="151" spans="1:12" ht="15" customHeight="1" x14ac:dyDescent="0.3">
      <c r="A151" s="37">
        <v>40483</v>
      </c>
      <c r="B151" s="66">
        <v>41530</v>
      </c>
      <c r="C151" s="66"/>
      <c r="D151" s="66">
        <v>0.9</v>
      </c>
      <c r="E151" s="66">
        <v>41195</v>
      </c>
      <c r="F151" s="66">
        <v>0.1</v>
      </c>
      <c r="H151" s="42"/>
      <c r="I151" s="42"/>
      <c r="K151" s="216">
        <f t="shared" si="8"/>
        <v>392</v>
      </c>
    </row>
    <row r="152" spans="1:12" ht="15" customHeight="1" x14ac:dyDescent="0.3">
      <c r="A152" s="37">
        <v>40452</v>
      </c>
      <c r="B152" s="66">
        <v>41480</v>
      </c>
      <c r="C152" s="66"/>
      <c r="D152" s="66">
        <v>0.8</v>
      </c>
      <c r="E152" s="66">
        <v>41156</v>
      </c>
      <c r="F152" s="66">
        <v>0.1</v>
      </c>
      <c r="H152" s="42"/>
      <c r="I152" s="42"/>
      <c r="K152" s="216">
        <f t="shared" si="8"/>
        <v>349</v>
      </c>
    </row>
    <row r="153" spans="1:12" ht="15" customHeight="1" x14ac:dyDescent="0.3">
      <c r="A153" s="37">
        <v>40422</v>
      </c>
      <c r="B153" s="66">
        <v>41383</v>
      </c>
      <c r="C153" s="66"/>
      <c r="D153" s="66">
        <v>0.7</v>
      </c>
      <c r="E153" s="66">
        <v>41122</v>
      </c>
      <c r="F153" s="66">
        <v>0.1</v>
      </c>
      <c r="H153" s="40">
        <f>AVERAGE(E153:E155)/AVERAGE(E156:E158)-1</f>
        <v>2.6447276337417946E-3</v>
      </c>
      <c r="I153" s="40">
        <f>AVERAGE(E153:E155)/AVERAGE(E165:E167)-1</f>
        <v>6.6093691279556221E-3</v>
      </c>
      <c r="K153" s="216">
        <f t="shared" si="8"/>
        <v>302</v>
      </c>
    </row>
    <row r="154" spans="1:12" ht="15" customHeight="1" x14ac:dyDescent="0.3">
      <c r="A154" s="37">
        <v>40391</v>
      </c>
      <c r="B154" s="66">
        <v>41089</v>
      </c>
      <c r="C154" s="66"/>
      <c r="D154" s="66">
        <v>0.7</v>
      </c>
      <c r="E154" s="66">
        <v>41074</v>
      </c>
      <c r="F154" s="66">
        <v>0.1</v>
      </c>
      <c r="H154" s="42"/>
      <c r="I154" s="42"/>
      <c r="K154" s="216">
        <f t="shared" si="8"/>
        <v>275</v>
      </c>
    </row>
    <row r="155" spans="1:12" ht="15" customHeight="1" x14ac:dyDescent="0.3">
      <c r="A155" s="37">
        <v>40360</v>
      </c>
      <c r="B155" s="66">
        <v>40967</v>
      </c>
      <c r="C155" s="66"/>
      <c r="D155" s="66">
        <v>0.6</v>
      </c>
      <c r="E155" s="66">
        <v>41015</v>
      </c>
      <c r="F155" s="66">
        <v>0</v>
      </c>
      <c r="H155" s="42"/>
      <c r="I155" s="42"/>
      <c r="K155" s="216">
        <f t="shared" si="8"/>
        <v>232</v>
      </c>
    </row>
    <row r="156" spans="1:12" ht="15" customHeight="1" x14ac:dyDescent="0.3">
      <c r="A156" s="37">
        <v>40330</v>
      </c>
      <c r="B156" s="66">
        <v>40970</v>
      </c>
      <c r="C156" s="66"/>
      <c r="D156" s="66">
        <v>0.5</v>
      </c>
      <c r="E156" s="66">
        <v>41008</v>
      </c>
      <c r="F156" s="66">
        <v>0.1</v>
      </c>
      <c r="H156" s="40">
        <f>AVERAGE(E156:E158)/AVERAGE(E159:E161)-1</f>
        <v>3.6098134657476244E-3</v>
      </c>
      <c r="I156" s="40">
        <f>AVERAGE(E156:E158)/AVERAGE(E168:E170)-1</f>
        <v>2.5290432058477919E-3</v>
      </c>
      <c r="K156" s="216">
        <f t="shared" si="8"/>
        <v>206</v>
      </c>
    </row>
    <row r="157" spans="1:12" ht="15" customHeight="1" x14ac:dyDescent="0.3">
      <c r="A157" s="37">
        <v>40299</v>
      </c>
      <c r="B157" s="66">
        <v>40921</v>
      </c>
      <c r="C157" s="66"/>
      <c r="D157" s="66">
        <v>0.3</v>
      </c>
      <c r="E157" s="66">
        <v>40962</v>
      </c>
      <c r="F157" s="66">
        <v>0.1</v>
      </c>
      <c r="H157" s="42"/>
      <c r="I157" s="42"/>
      <c r="K157" s="216">
        <f t="shared" si="8"/>
        <v>108</v>
      </c>
    </row>
    <row r="158" spans="1:12" ht="15" customHeight="1" x14ac:dyDescent="0.3">
      <c r="A158" s="37">
        <v>40269</v>
      </c>
      <c r="B158" s="66">
        <v>40794</v>
      </c>
      <c r="C158" s="66"/>
      <c r="D158" s="66">
        <v>0</v>
      </c>
      <c r="E158" s="66">
        <v>40916</v>
      </c>
      <c r="F158" s="66">
        <v>0.2</v>
      </c>
      <c r="H158" s="42"/>
      <c r="I158" s="42"/>
      <c r="K158" s="216">
        <f t="shared" si="8"/>
        <v>-4</v>
      </c>
    </row>
    <row r="159" spans="1:12" ht="15" customHeight="1" x14ac:dyDescent="0.3">
      <c r="A159" s="37">
        <v>40238</v>
      </c>
      <c r="B159" s="66">
        <v>40611</v>
      </c>
      <c r="C159" s="66"/>
      <c r="D159" s="66">
        <v>-0.2</v>
      </c>
      <c r="E159" s="66">
        <v>40849</v>
      </c>
      <c r="F159" s="66">
        <v>0.1</v>
      </c>
      <c r="H159" s="40">
        <f>AVERAGE(E159:E161)/AVERAGE(E162:E164)-1</f>
        <v>-4.08333265279337E-5</v>
      </c>
      <c r="I159" s="40">
        <f>AVERAGE(E159:E161)/AVERAGE(E171:E173)-1</f>
        <v>-3.6373697016054418E-3</v>
      </c>
      <c r="K159" s="216">
        <f t="shared" si="8"/>
        <v>-99</v>
      </c>
    </row>
    <row r="160" spans="1:12" ht="15" customHeight="1" x14ac:dyDescent="0.3">
      <c r="A160" s="37">
        <v>40210</v>
      </c>
      <c r="B160" s="66">
        <v>40510</v>
      </c>
      <c r="C160" s="66"/>
      <c r="D160" s="66">
        <v>-0.4</v>
      </c>
      <c r="E160" s="66">
        <v>40796</v>
      </c>
      <c r="F160" s="66">
        <v>0</v>
      </c>
      <c r="H160" s="42"/>
      <c r="I160" s="42"/>
      <c r="K160" s="216">
        <f t="shared" si="8"/>
        <v>-187</v>
      </c>
    </row>
    <row r="161" spans="1:12" ht="15" customHeight="1" x14ac:dyDescent="0.3">
      <c r="A161" s="37">
        <v>40179</v>
      </c>
      <c r="B161" s="66">
        <v>40498</v>
      </c>
      <c r="C161" s="66"/>
      <c r="D161" s="66">
        <v>-0.4</v>
      </c>
      <c r="E161" s="66">
        <v>40799</v>
      </c>
      <c r="F161" s="66">
        <v>-0.1</v>
      </c>
      <c r="H161" s="42"/>
      <c r="I161" s="42"/>
      <c r="K161" s="216">
        <f t="shared" si="8"/>
        <v>-161</v>
      </c>
    </row>
    <row r="162" spans="1:12" ht="15" customHeight="1" x14ac:dyDescent="0.3">
      <c r="A162" s="37">
        <v>40148</v>
      </c>
      <c r="B162" s="66">
        <v>40968</v>
      </c>
      <c r="C162" s="66"/>
      <c r="D162" s="66">
        <v>-0.3</v>
      </c>
      <c r="E162" s="66">
        <v>40839</v>
      </c>
      <c r="F162" s="66">
        <v>0.1</v>
      </c>
      <c r="G162" s="30">
        <f>AVERAGE(E162:E173)</f>
        <v>40859.833333333336</v>
      </c>
      <c r="H162" s="40">
        <f>AVERAGE(E162:E164)/AVERAGE(E165:E167)-1</f>
        <v>3.839806539109869E-4</v>
      </c>
      <c r="I162" s="40">
        <f>AVERAGE(E162:E164)/AVERAGE(E174:E176)-1</f>
        <v>-3.1424268327430172E-3</v>
      </c>
      <c r="J162" s="29">
        <f>G162-G174</f>
        <v>62.583333333335759</v>
      </c>
      <c r="K162" s="216">
        <f t="shared" si="8"/>
        <v>-113</v>
      </c>
      <c r="L162" s="216">
        <f>E162-G162</f>
        <v>-20.833333333335759</v>
      </c>
    </row>
    <row r="163" spans="1:12" ht="15" customHeight="1" x14ac:dyDescent="0.3">
      <c r="A163" s="37">
        <v>40118</v>
      </c>
      <c r="B163" s="66">
        <v>41146</v>
      </c>
      <c r="C163" s="66"/>
      <c r="D163" s="66">
        <v>-0.4</v>
      </c>
      <c r="E163" s="66">
        <v>40803</v>
      </c>
      <c r="F163" s="66">
        <v>0</v>
      </c>
      <c r="H163" s="42"/>
      <c r="I163" s="42"/>
      <c r="K163" s="216">
        <f t="shared" si="8"/>
        <v>-143</v>
      </c>
    </row>
    <row r="164" spans="1:12" ht="15" customHeight="1" x14ac:dyDescent="0.3">
      <c r="A164" s="37">
        <v>40087</v>
      </c>
      <c r="B164" s="66">
        <v>41143</v>
      </c>
      <c r="C164" s="66"/>
      <c r="D164" s="66">
        <v>-0.4</v>
      </c>
      <c r="E164" s="66">
        <v>40807</v>
      </c>
      <c r="F164" s="66">
        <v>0</v>
      </c>
      <c r="H164" s="42"/>
      <c r="I164" s="42"/>
      <c r="K164" s="216">
        <f t="shared" si="8"/>
        <v>-130</v>
      </c>
    </row>
    <row r="165" spans="1:12" ht="15" customHeight="1" x14ac:dyDescent="0.3">
      <c r="A165" s="37">
        <v>40057</v>
      </c>
      <c r="B165" s="66">
        <v>41091</v>
      </c>
      <c r="C165" s="66"/>
      <c r="D165" s="66">
        <v>-0.2</v>
      </c>
      <c r="E165" s="66">
        <v>40820</v>
      </c>
      <c r="F165" s="66">
        <v>0.1</v>
      </c>
      <c r="H165" s="40">
        <f>AVERAGE(E165:E167)/AVERAGE(E168:E170)-1</f>
        <v>-1.4195274768307176E-3</v>
      </c>
      <c r="I165" s="40">
        <f>AVERAGE(E165:E167)/AVERAGE(E177:E179)-1</f>
        <v>-1.24841907714901E-3</v>
      </c>
      <c r="K165" s="216">
        <f t="shared" ref="K165:K170" si="9">E165-E177</f>
        <v>-65</v>
      </c>
    </row>
    <row r="166" spans="1:12" ht="15" customHeight="1" x14ac:dyDescent="0.3">
      <c r="A166" s="37">
        <v>40026</v>
      </c>
      <c r="B166" s="66">
        <v>40818</v>
      </c>
      <c r="C166" s="66"/>
      <c r="D166" s="66">
        <v>-0.1</v>
      </c>
      <c r="E166" s="66">
        <v>40799</v>
      </c>
      <c r="F166" s="66">
        <v>0</v>
      </c>
      <c r="H166" s="42"/>
      <c r="I166" s="42"/>
      <c r="K166" s="216">
        <f t="shared" si="9"/>
        <v>-34</v>
      </c>
    </row>
    <row r="167" spans="1:12" ht="15" customHeight="1" x14ac:dyDescent="0.3">
      <c r="A167" s="37">
        <v>39995</v>
      </c>
      <c r="B167" s="66">
        <v>40736</v>
      </c>
      <c r="C167" s="66"/>
      <c r="D167" s="66">
        <v>-0.1</v>
      </c>
      <c r="E167" s="66">
        <v>40783</v>
      </c>
      <c r="F167" s="66">
        <v>0</v>
      </c>
      <c r="H167" s="42"/>
      <c r="I167" s="42"/>
      <c r="K167" s="216">
        <f t="shared" si="9"/>
        <v>-54</v>
      </c>
    </row>
    <row r="168" spans="1:12" ht="15" customHeight="1" x14ac:dyDescent="0.3">
      <c r="A168" s="37">
        <v>39965</v>
      </c>
      <c r="B168" s="66">
        <v>40759</v>
      </c>
      <c r="C168" s="66"/>
      <c r="D168" s="66">
        <v>0.1</v>
      </c>
      <c r="E168" s="66">
        <v>40802</v>
      </c>
      <c r="F168" s="66">
        <v>-0.1</v>
      </c>
      <c r="H168" s="40">
        <f>AVERAGE(E168:E170)/AVERAGE(E171:E173)-1</f>
        <v>-2.5632471051582062E-3</v>
      </c>
      <c r="I168" s="40">
        <f>AVERAGE(E168:E170)/AVERAGE(E180:E182)-1</f>
        <v>2.9784309233134021E-3</v>
      </c>
      <c r="K168" s="216">
        <f t="shared" si="9"/>
        <v>39</v>
      </c>
    </row>
    <row r="169" spans="1:12" ht="15" customHeight="1" x14ac:dyDescent="0.3">
      <c r="A169" s="37">
        <v>39934</v>
      </c>
      <c r="B169" s="66">
        <v>40801</v>
      </c>
      <c r="C169" s="66"/>
      <c r="D169" s="66">
        <v>0.3</v>
      </c>
      <c r="E169" s="66">
        <v>40854</v>
      </c>
      <c r="F169" s="66">
        <v>-0.2</v>
      </c>
      <c r="H169" s="42"/>
      <c r="I169" s="42"/>
      <c r="K169" s="216">
        <f t="shared" si="9"/>
        <v>123</v>
      </c>
    </row>
    <row r="170" spans="1:12" ht="15" customHeight="1" x14ac:dyDescent="0.3">
      <c r="A170" s="37">
        <v>39904</v>
      </c>
      <c r="B170" s="66">
        <v>40783</v>
      </c>
      <c r="C170" s="66"/>
      <c r="D170" s="66">
        <v>0.5</v>
      </c>
      <c r="E170" s="66">
        <v>40920</v>
      </c>
      <c r="F170" s="66">
        <v>-0.1</v>
      </c>
      <c r="H170" s="42"/>
      <c r="I170" s="42"/>
      <c r="K170" s="216">
        <f t="shared" si="9"/>
        <v>202</v>
      </c>
    </row>
    <row r="171" spans="1:12" ht="15" customHeight="1" x14ac:dyDescent="0.3">
      <c r="A171" s="37">
        <v>39873</v>
      </c>
      <c r="B171" s="66">
        <v>40703</v>
      </c>
      <c r="C171" s="66"/>
      <c r="D171" s="66">
        <v>0.6</v>
      </c>
      <c r="E171" s="66">
        <v>40948</v>
      </c>
      <c r="F171" s="66">
        <v>-0.1</v>
      </c>
      <c r="H171" s="40">
        <f>AVERAGE(E171:E173)/AVERAGE(E174:E176)-1</f>
        <v>4.5589612081231579E-4</v>
      </c>
      <c r="I171" s="40">
        <f>AVERAGE(E171:E173)/AVERAGE(E183:E185)-1</f>
        <v>7.5923420653465357E-3</v>
      </c>
    </row>
    <row r="172" spans="1:12" ht="15" customHeight="1" x14ac:dyDescent="0.3">
      <c r="A172" s="37">
        <v>39845</v>
      </c>
      <c r="B172" s="66">
        <v>40688</v>
      </c>
      <c r="C172" s="66"/>
      <c r="D172" s="66">
        <v>0.8</v>
      </c>
      <c r="E172" s="66">
        <v>40983</v>
      </c>
      <c r="F172" s="66">
        <v>0.1</v>
      </c>
      <c r="H172" s="42"/>
      <c r="I172" s="42"/>
    </row>
    <row r="173" spans="1:12" ht="15" customHeight="1" x14ac:dyDescent="0.3">
      <c r="A173" s="37">
        <v>39814</v>
      </c>
      <c r="B173" s="66">
        <v>40652</v>
      </c>
      <c r="C173" s="66"/>
      <c r="D173" s="66">
        <v>0.9</v>
      </c>
      <c r="E173" s="66">
        <v>40960</v>
      </c>
      <c r="F173" s="66">
        <v>0</v>
      </c>
      <c r="H173" s="42"/>
      <c r="I173" s="42"/>
    </row>
    <row r="174" spans="1:12" x14ac:dyDescent="0.3">
      <c r="A174" s="37">
        <v>39783</v>
      </c>
      <c r="B174" s="66">
        <v>41083</v>
      </c>
      <c r="C174" s="66"/>
      <c r="D174" s="66">
        <v>1.2</v>
      </c>
      <c r="E174" s="66">
        <v>40952</v>
      </c>
      <c r="F174" s="66">
        <v>0</v>
      </c>
      <c r="G174" s="30">
        <f>AVERAGE(E174:E185)</f>
        <v>40797.25</v>
      </c>
      <c r="H174" s="40">
        <f>AVERAGE(E174:E176)/AVERAGE(E177:E179)-1</f>
        <v>2.2846885072009826E-3</v>
      </c>
      <c r="I174" s="40">
        <f>AVERAGE(E174:E176)/AVERAGE(E186:E188)-1</f>
        <v>1.2996973420529745E-2</v>
      </c>
      <c r="J174" s="30">
        <f>G174-G186</f>
        <v>590.58333333333576</v>
      </c>
    </row>
    <row r="175" spans="1:12" x14ac:dyDescent="0.3">
      <c r="A175" s="37">
        <v>39753</v>
      </c>
      <c r="B175" s="66">
        <v>41302</v>
      </c>
      <c r="C175" s="66"/>
      <c r="D175" s="66">
        <v>1.3</v>
      </c>
      <c r="E175" s="66">
        <v>40946</v>
      </c>
      <c r="F175" s="66">
        <v>0</v>
      </c>
      <c r="H175" s="42"/>
      <c r="I175" s="42"/>
    </row>
    <row r="176" spans="1:12" x14ac:dyDescent="0.3">
      <c r="A176" s="37">
        <v>39722</v>
      </c>
      <c r="B176" s="66">
        <v>41291</v>
      </c>
      <c r="C176" s="66"/>
      <c r="D176" s="66">
        <v>1.3</v>
      </c>
      <c r="E176" s="66">
        <v>40937</v>
      </c>
      <c r="F176" s="66">
        <v>0.1</v>
      </c>
      <c r="H176" s="42"/>
      <c r="I176" s="42"/>
    </row>
    <row r="177" spans="1:12" x14ac:dyDescent="0.3">
      <c r="A177" s="37">
        <v>39692</v>
      </c>
      <c r="B177" s="66">
        <v>41169</v>
      </c>
      <c r="C177" s="66"/>
      <c r="D177" s="66">
        <v>1.4</v>
      </c>
      <c r="E177" s="66">
        <v>40885</v>
      </c>
      <c r="F177" s="66">
        <v>0.1</v>
      </c>
      <c r="H177" s="40">
        <f>AVERAGE(E177:E179)/AVERAGE(E180:E182)-1</f>
        <v>2.8065983700453767E-3</v>
      </c>
      <c r="I177" s="40">
        <f>AVERAGE(E177:E179)/AVERAGE(E189:E191)-1</f>
        <v>1.4612136766288586E-2</v>
      </c>
    </row>
    <row r="178" spans="1:12" x14ac:dyDescent="0.3">
      <c r="A178" s="37">
        <v>39661</v>
      </c>
      <c r="B178" s="66">
        <v>40859</v>
      </c>
      <c r="C178" s="66"/>
      <c r="D178" s="66">
        <v>1.4</v>
      </c>
      <c r="E178" s="66">
        <v>40833</v>
      </c>
      <c r="F178" s="66">
        <v>0</v>
      </c>
      <c r="H178" s="42"/>
      <c r="I178" s="42"/>
    </row>
    <row r="179" spans="1:12" x14ac:dyDescent="0.3">
      <c r="A179" s="37">
        <v>39630</v>
      </c>
      <c r="B179" s="66">
        <v>40793</v>
      </c>
      <c r="C179" s="66"/>
      <c r="D179" s="66">
        <v>1.5</v>
      </c>
      <c r="E179" s="66">
        <v>40837</v>
      </c>
      <c r="F179" s="66">
        <v>0.2</v>
      </c>
      <c r="H179" s="42"/>
      <c r="I179" s="42"/>
    </row>
    <row r="180" spans="1:12" x14ac:dyDescent="0.3">
      <c r="A180" s="37">
        <v>39600</v>
      </c>
      <c r="B180" s="66">
        <v>40718</v>
      </c>
      <c r="C180" s="66"/>
      <c r="D180" s="66">
        <v>1.5</v>
      </c>
      <c r="E180" s="66">
        <v>40763</v>
      </c>
      <c r="F180" s="66">
        <v>0.1</v>
      </c>
      <c r="H180" s="40">
        <f>AVERAGE(E180:E182)/AVERAGE(E183:E185)-1</f>
        <v>2.0251711556593666E-3</v>
      </c>
      <c r="I180" s="40">
        <f>AVERAGE(E180:E182)/AVERAGE(E192:E194)-1</f>
        <v>1.4544247052963533E-2</v>
      </c>
    </row>
    <row r="181" spans="1:12" x14ac:dyDescent="0.3">
      <c r="A181" s="37">
        <v>39569</v>
      </c>
      <c r="B181" s="66">
        <v>40667</v>
      </c>
      <c r="C181" s="66"/>
      <c r="D181" s="66">
        <v>1.4</v>
      </c>
      <c r="E181" s="66">
        <v>40731</v>
      </c>
      <c r="F181" s="66">
        <v>0</v>
      </c>
      <c r="H181" s="42"/>
      <c r="I181" s="42"/>
    </row>
    <row r="182" spans="1:12" x14ac:dyDescent="0.3">
      <c r="A182" s="37">
        <v>39539</v>
      </c>
      <c r="B182" s="66">
        <v>40562</v>
      </c>
      <c r="C182" s="66"/>
      <c r="D182" s="66">
        <v>1.5</v>
      </c>
      <c r="E182" s="66">
        <v>40718</v>
      </c>
      <c r="F182" s="66">
        <v>0.1</v>
      </c>
      <c r="H182" s="42"/>
      <c r="I182" s="42"/>
    </row>
    <row r="183" spans="1:12" x14ac:dyDescent="0.3">
      <c r="A183" s="37">
        <v>39508</v>
      </c>
      <c r="B183" s="66">
        <v>40444</v>
      </c>
      <c r="C183" s="66"/>
      <c r="D183" s="66">
        <v>1.7</v>
      </c>
      <c r="E183" s="66">
        <v>40695</v>
      </c>
      <c r="F183" s="66">
        <v>0.1</v>
      </c>
      <c r="H183" s="40">
        <f>AVERAGE(E183:E185)/AVERAGE(E186:E188)-1</f>
        <v>5.8222482454910462E-3</v>
      </c>
      <c r="I183" s="40">
        <f>AVERAGE(E183:E185)/AVERAGE(E195:E197)-1</f>
        <v>1.6620683331805219E-2</v>
      </c>
    </row>
    <row r="184" spans="1:12" x14ac:dyDescent="0.3">
      <c r="A184" s="37">
        <v>39479</v>
      </c>
      <c r="B184" s="66">
        <v>40366</v>
      </c>
      <c r="C184" s="66"/>
      <c r="D184" s="66">
        <v>1.7</v>
      </c>
      <c r="E184" s="66">
        <v>40664</v>
      </c>
      <c r="F184" s="66">
        <v>0.1</v>
      </c>
      <c r="H184" s="42"/>
      <c r="I184" s="42"/>
      <c r="K184" s="207">
        <v>2009</v>
      </c>
      <c r="L184" s="216">
        <f>AVERAGE(E162:E173)</f>
        <v>40859.833333333336</v>
      </c>
    </row>
    <row r="185" spans="1:12" x14ac:dyDescent="0.3">
      <c r="A185" s="37">
        <v>39448</v>
      </c>
      <c r="B185" s="66">
        <v>40292</v>
      </c>
      <c r="C185" s="66"/>
      <c r="D185" s="66">
        <v>1.7</v>
      </c>
      <c r="E185" s="66">
        <v>40606</v>
      </c>
      <c r="F185" s="66">
        <v>0.4</v>
      </c>
      <c r="H185" s="42"/>
      <c r="I185" s="42"/>
      <c r="K185" s="207">
        <v>2010</v>
      </c>
      <c r="L185" s="216">
        <f>AVERAGE(E150:E161)</f>
        <v>41010.583333333336</v>
      </c>
    </row>
    <row r="186" spans="1:12" x14ac:dyDescent="0.3">
      <c r="A186" s="37">
        <v>39417</v>
      </c>
      <c r="B186" s="66">
        <v>40589</v>
      </c>
      <c r="C186" s="66"/>
      <c r="D186" s="66">
        <v>1.4</v>
      </c>
      <c r="E186" s="66">
        <v>40453</v>
      </c>
      <c r="F186" s="66">
        <v>0.1</v>
      </c>
      <c r="G186" s="30">
        <f>AVERAGE(E186:E197)</f>
        <v>40206.666666666664</v>
      </c>
      <c r="H186" s="40">
        <f>AVERAGE(E186:E188)/AVERAGE(E189:E191)-1</f>
        <v>3.8827717526284111E-3</v>
      </c>
      <c r="I186" s="40">
        <f>AVERAGE(E186:E188)/AVERAGE(E198:E200)-1</f>
        <v>1.5731146497348858E-2</v>
      </c>
      <c r="J186" s="30">
        <f>G186-G198</f>
        <v>688.58333333332848</v>
      </c>
    </row>
    <row r="187" spans="1:12" x14ac:dyDescent="0.3">
      <c r="A187" s="37">
        <v>39387</v>
      </c>
      <c r="B187" s="66">
        <v>40792</v>
      </c>
      <c r="C187" s="66"/>
      <c r="D187" s="66">
        <v>1.6</v>
      </c>
      <c r="E187" s="66">
        <v>40428</v>
      </c>
      <c r="F187" s="66">
        <v>0.1</v>
      </c>
      <c r="H187" s="45"/>
      <c r="I187" s="45"/>
    </row>
    <row r="188" spans="1:12" x14ac:dyDescent="0.3">
      <c r="A188" s="37">
        <v>39356</v>
      </c>
      <c r="B188" s="66">
        <v>40741</v>
      </c>
      <c r="C188" s="66"/>
      <c r="D188" s="66">
        <v>1.7</v>
      </c>
      <c r="E188" s="66">
        <v>40378</v>
      </c>
      <c r="F188" s="66">
        <v>0.2</v>
      </c>
      <c r="H188" s="45"/>
      <c r="I188" s="45"/>
    </row>
    <row r="189" spans="1:12" x14ac:dyDescent="0.3">
      <c r="A189" s="37">
        <v>39326</v>
      </c>
      <c r="B189" s="66">
        <v>40581</v>
      </c>
      <c r="C189" s="66"/>
      <c r="D189" s="66">
        <v>1.5</v>
      </c>
      <c r="E189" s="66">
        <v>40291</v>
      </c>
      <c r="F189" s="66">
        <v>0.1</v>
      </c>
      <c r="H189" s="40">
        <f>AVERAGE(E189:E191)/AVERAGE(E192:E194)-1</f>
        <v>2.7394985887432277E-3</v>
      </c>
      <c r="I189" s="40">
        <f>AVERAGE(E189:E191)/AVERAGE(E201:E203)-1</f>
        <v>1.5349181264920686E-2</v>
      </c>
    </row>
    <row r="190" spans="1:12" x14ac:dyDescent="0.3">
      <c r="A190" s="37">
        <v>39295</v>
      </c>
      <c r="B190" s="66">
        <v>40299</v>
      </c>
      <c r="C190" s="66"/>
      <c r="D190" s="66">
        <v>1.5</v>
      </c>
      <c r="E190" s="66">
        <v>40269</v>
      </c>
      <c r="F190" s="66">
        <v>0.1</v>
      </c>
      <c r="H190" s="42"/>
      <c r="I190" s="42"/>
    </row>
    <row r="191" spans="1:12" x14ac:dyDescent="0.3">
      <c r="A191" s="37">
        <v>39264</v>
      </c>
      <c r="B191" s="66">
        <v>40189</v>
      </c>
      <c r="C191" s="66"/>
      <c r="D191" s="66">
        <v>1.5</v>
      </c>
      <c r="E191" s="66">
        <v>40230</v>
      </c>
      <c r="F191" s="66">
        <v>0.1</v>
      </c>
      <c r="H191" s="42"/>
      <c r="I191" s="42"/>
    </row>
    <row r="192" spans="1:12" x14ac:dyDescent="0.3">
      <c r="A192" s="37">
        <v>39234</v>
      </c>
      <c r="B192" s="66">
        <v>40132</v>
      </c>
      <c r="C192" s="66"/>
      <c r="D192" s="66">
        <v>1.6</v>
      </c>
      <c r="E192" s="66">
        <v>40176</v>
      </c>
      <c r="F192" s="66">
        <v>0</v>
      </c>
      <c r="H192" s="40">
        <f>AVERAGE(E192:E194)/AVERAGE(E195:E197)-1</f>
        <v>4.075985029715623E-3</v>
      </c>
      <c r="I192" s="40">
        <f>AVERAGE(E192:E194)/AVERAGE(E204:E206)-1</f>
        <v>1.8370573266715651E-2</v>
      </c>
    </row>
    <row r="193" spans="1:10" x14ac:dyDescent="0.3">
      <c r="A193" s="37">
        <v>39203</v>
      </c>
      <c r="B193" s="66">
        <v>40088</v>
      </c>
      <c r="C193" s="66"/>
      <c r="D193" s="66">
        <v>1.9</v>
      </c>
      <c r="E193" s="66">
        <v>40162</v>
      </c>
      <c r="F193" s="66">
        <v>0.1</v>
      </c>
      <c r="H193" s="42"/>
      <c r="I193" s="42"/>
    </row>
    <row r="194" spans="1:10" x14ac:dyDescent="0.3">
      <c r="A194" s="37">
        <v>39173</v>
      </c>
      <c r="B194" s="66">
        <v>39948</v>
      </c>
      <c r="C194" s="66"/>
      <c r="D194" s="66">
        <v>2.1</v>
      </c>
      <c r="E194" s="66">
        <v>40122</v>
      </c>
      <c r="F194" s="66">
        <v>0.2</v>
      </c>
      <c r="H194" s="42"/>
      <c r="I194" s="42"/>
    </row>
    <row r="195" spans="1:10" x14ac:dyDescent="0.3">
      <c r="A195" s="37">
        <v>39142</v>
      </c>
      <c r="B195" s="66">
        <v>39785</v>
      </c>
      <c r="C195" s="66"/>
      <c r="D195" s="66">
        <v>2.1</v>
      </c>
      <c r="E195" s="66">
        <v>40036</v>
      </c>
      <c r="F195" s="66">
        <v>0.1</v>
      </c>
      <c r="H195" s="40">
        <f>AVERAGE(E195:E197)/AVERAGE(E198:E200)-1</f>
        <v>4.942159975205529E-3</v>
      </c>
      <c r="I195" s="40">
        <f>AVERAGE(E195:E197)/AVERAGE(E207:E209)-1</f>
        <v>2.0291703873793532E-2</v>
      </c>
    </row>
    <row r="196" spans="1:10" x14ac:dyDescent="0.3">
      <c r="A196" s="37">
        <v>39114</v>
      </c>
      <c r="B196" s="66">
        <v>39694</v>
      </c>
      <c r="C196" s="66"/>
      <c r="D196" s="66">
        <v>2</v>
      </c>
      <c r="E196" s="66">
        <v>39992</v>
      </c>
      <c r="F196" s="66">
        <v>0.1</v>
      </c>
      <c r="H196" s="42"/>
      <c r="I196" s="42"/>
    </row>
    <row r="197" spans="1:10" x14ac:dyDescent="0.3">
      <c r="A197" s="37">
        <v>39083</v>
      </c>
      <c r="B197" s="66">
        <v>39631</v>
      </c>
      <c r="C197" s="66"/>
      <c r="D197" s="66">
        <v>2</v>
      </c>
      <c r="E197" s="66">
        <v>39943</v>
      </c>
      <c r="F197" s="66">
        <v>0.1</v>
      </c>
      <c r="H197" s="42"/>
      <c r="I197" s="42"/>
    </row>
    <row r="198" spans="1:10" x14ac:dyDescent="0.3">
      <c r="A198" s="37">
        <v>39052</v>
      </c>
      <c r="B198" s="66">
        <v>40026</v>
      </c>
      <c r="C198" s="66"/>
      <c r="D198" s="66">
        <v>1.3</v>
      </c>
      <c r="E198" s="66">
        <v>39887</v>
      </c>
      <c r="F198" s="66">
        <v>0.2</v>
      </c>
      <c r="G198" s="30">
        <f>AVERAGE(E198:E209)</f>
        <v>39518.083333333336</v>
      </c>
      <c r="H198" s="40">
        <f>AVERAGE(E198:E200)/AVERAGE(E201:E203)-1</f>
        <v>3.5052620960962511E-3</v>
      </c>
      <c r="I198" s="40">
        <f>AVERAGE(E198:E200)/AVERAGE(E210:E212)-1</f>
        <v>1.1369123764179534E-2</v>
      </c>
      <c r="J198" s="30">
        <f>G198-G210</f>
        <v>313</v>
      </c>
    </row>
    <row r="199" spans="1:10" x14ac:dyDescent="0.3">
      <c r="A199" s="37">
        <v>39022</v>
      </c>
      <c r="B199" s="66">
        <v>40167</v>
      </c>
      <c r="C199" s="66"/>
      <c r="D199" s="66">
        <v>1.1000000000000001</v>
      </c>
      <c r="E199" s="66">
        <v>39798</v>
      </c>
      <c r="F199" s="66">
        <v>0.3</v>
      </c>
      <c r="H199" s="42"/>
      <c r="I199" s="42"/>
    </row>
    <row r="200" spans="1:10" x14ac:dyDescent="0.3">
      <c r="A200" s="37">
        <v>38991</v>
      </c>
      <c r="B200" s="66">
        <v>40063</v>
      </c>
      <c r="C200" s="66"/>
      <c r="D200" s="66">
        <v>1</v>
      </c>
      <c r="E200" s="66">
        <v>39696</v>
      </c>
      <c r="F200" s="66">
        <v>0</v>
      </c>
      <c r="H200" s="42"/>
      <c r="I200" s="42"/>
    </row>
    <row r="201" spans="1:10" x14ac:dyDescent="0.3">
      <c r="A201" s="37">
        <v>38961</v>
      </c>
      <c r="B201" s="66">
        <v>39972</v>
      </c>
      <c r="C201" s="66"/>
      <c r="D201" s="66">
        <v>1</v>
      </c>
      <c r="E201" s="66">
        <v>39678</v>
      </c>
      <c r="F201" s="66">
        <v>0</v>
      </c>
      <c r="H201" s="40">
        <f>AVERAGE(E201:E203)/AVERAGE(E204:E206)-1</f>
        <v>5.7233677411718809E-3</v>
      </c>
      <c r="I201" s="40">
        <f>AVERAGE(E201:E203)/AVERAGE(E213:E215)-1</f>
        <v>1.1297658009945977E-2</v>
      </c>
    </row>
    <row r="202" spans="1:10" x14ac:dyDescent="0.3">
      <c r="A202" s="37">
        <v>38930</v>
      </c>
      <c r="B202" s="66">
        <v>39695</v>
      </c>
      <c r="C202" s="66"/>
      <c r="D202" s="66">
        <v>1.1000000000000001</v>
      </c>
      <c r="E202" s="66">
        <v>39660</v>
      </c>
      <c r="F202" s="66">
        <v>0.1</v>
      </c>
      <c r="H202" s="45"/>
      <c r="I202" s="45"/>
    </row>
    <row r="203" spans="1:10" x14ac:dyDescent="0.3">
      <c r="A203" s="37">
        <v>38899</v>
      </c>
      <c r="B203" s="66">
        <v>39583</v>
      </c>
      <c r="C203" s="66"/>
      <c r="D203" s="66">
        <v>1.3</v>
      </c>
      <c r="E203" s="66">
        <v>39626</v>
      </c>
      <c r="F203" s="66">
        <v>0.2</v>
      </c>
      <c r="H203" s="45"/>
      <c r="I203" s="45"/>
    </row>
    <row r="204" spans="1:10" x14ac:dyDescent="0.3">
      <c r="A204" s="37">
        <v>38869</v>
      </c>
      <c r="B204" s="66">
        <v>39501</v>
      </c>
      <c r="C204" s="66"/>
      <c r="D204" s="66">
        <v>1</v>
      </c>
      <c r="E204" s="66">
        <v>39545</v>
      </c>
      <c r="F204" s="66">
        <v>0.3</v>
      </c>
      <c r="H204" s="40">
        <f>AVERAGE(E204:E206)/AVERAGE(E207:E209)-1</f>
        <v>5.9701492537314049E-3</v>
      </c>
      <c r="I204" s="40">
        <f>AVERAGE(E204:E206)/AVERAGE(E216:E218)-1</f>
        <v>7.8815971097971893E-3</v>
      </c>
    </row>
    <row r="205" spans="1:10" x14ac:dyDescent="0.3">
      <c r="A205" s="37">
        <v>38838</v>
      </c>
      <c r="B205" s="66">
        <v>39357</v>
      </c>
      <c r="C205" s="66"/>
      <c r="D205" s="66">
        <v>0.9</v>
      </c>
      <c r="E205" s="66">
        <v>39440</v>
      </c>
      <c r="F205" s="66">
        <v>0.4</v>
      </c>
      <c r="H205" s="42"/>
      <c r="I205" s="42"/>
    </row>
    <row r="206" spans="1:10" x14ac:dyDescent="0.3">
      <c r="A206" s="37">
        <v>38808</v>
      </c>
      <c r="B206" s="66">
        <v>39114</v>
      </c>
      <c r="C206" s="66"/>
      <c r="D206" s="66">
        <v>0.5</v>
      </c>
      <c r="E206" s="66">
        <v>39302</v>
      </c>
      <c r="F206" s="66">
        <v>0.2</v>
      </c>
      <c r="H206" s="42"/>
      <c r="I206" s="42"/>
    </row>
    <row r="207" spans="1:10" x14ac:dyDescent="0.3">
      <c r="A207" s="37">
        <v>38777</v>
      </c>
      <c r="B207" s="66">
        <v>38965</v>
      </c>
      <c r="C207" s="66"/>
      <c r="D207" s="66">
        <v>0.3</v>
      </c>
      <c r="E207" s="66">
        <v>39215</v>
      </c>
      <c r="F207" s="66">
        <v>0.1</v>
      </c>
      <c r="H207" s="40">
        <f>AVERAGE(E207:E209)/AVERAGE(E210:E212)-1</f>
        <v>-3.8461864299088599E-3</v>
      </c>
      <c r="I207" s="40">
        <f>AVERAGE(E207:E209)/AVERAGE(E219:E221)-1</f>
        <v>1.3625718543752718E-3</v>
      </c>
    </row>
    <row r="208" spans="1:10" x14ac:dyDescent="0.3">
      <c r="A208" s="37">
        <v>38749</v>
      </c>
      <c r="B208" s="66">
        <v>38906</v>
      </c>
      <c r="C208" s="66"/>
      <c r="D208" s="66">
        <v>0.1</v>
      </c>
      <c r="E208" s="66">
        <v>39194</v>
      </c>
      <c r="F208" s="66">
        <v>0</v>
      </c>
      <c r="H208" s="42"/>
      <c r="I208" s="42"/>
    </row>
    <row r="209" spans="1:10" x14ac:dyDescent="0.3">
      <c r="A209" s="37">
        <v>38718</v>
      </c>
      <c r="B209" s="66">
        <v>38869</v>
      </c>
      <c r="C209" s="66"/>
      <c r="D209" s="66">
        <v>0</v>
      </c>
      <c r="E209" s="66">
        <v>39176</v>
      </c>
      <c r="F209" s="66">
        <v>-0.5</v>
      </c>
      <c r="H209" s="42"/>
      <c r="I209" s="42"/>
    </row>
    <row r="210" spans="1:10" x14ac:dyDescent="0.3">
      <c r="A210" s="37">
        <v>38687</v>
      </c>
      <c r="B210" s="66">
        <v>39517</v>
      </c>
      <c r="C210" s="66"/>
      <c r="D210" s="66">
        <v>0.4</v>
      </c>
      <c r="E210" s="66">
        <v>39371</v>
      </c>
      <c r="F210" s="66">
        <v>0</v>
      </c>
      <c r="G210" s="30">
        <f>AVERAGE(E210:E221)</f>
        <v>39205.083333333336</v>
      </c>
      <c r="H210" s="40">
        <f>AVERAGE(E210:E212)/AVERAGE(E213:E215)-1</f>
        <v>3.4343520210822209E-3</v>
      </c>
      <c r="I210" s="40">
        <f>AVERAGE(E210:E212)/AVERAGE(E222:E224)-1</f>
        <v>2.8120433615388407E-3</v>
      </c>
      <c r="J210" s="30">
        <f>G210-G222</f>
        <v>-37.333333333328483</v>
      </c>
    </row>
    <row r="211" spans="1:10" x14ac:dyDescent="0.3">
      <c r="A211" s="37">
        <v>38657</v>
      </c>
      <c r="B211" s="66">
        <v>39728</v>
      </c>
      <c r="C211" s="66"/>
      <c r="D211" s="66">
        <v>0.3</v>
      </c>
      <c r="E211" s="66">
        <v>39354</v>
      </c>
      <c r="F211" s="66">
        <v>0.1</v>
      </c>
      <c r="H211" s="42"/>
      <c r="I211" s="42"/>
    </row>
    <row r="212" spans="1:10" x14ac:dyDescent="0.3">
      <c r="A212" s="37">
        <v>38626</v>
      </c>
      <c r="B212" s="66">
        <v>39679</v>
      </c>
      <c r="C212" s="66"/>
      <c r="D212" s="66">
        <v>0.2</v>
      </c>
      <c r="E212" s="66">
        <v>39314</v>
      </c>
      <c r="F212" s="66">
        <v>0.1</v>
      </c>
      <c r="H212" s="42"/>
      <c r="I212" s="42"/>
    </row>
    <row r="213" spans="1:10" x14ac:dyDescent="0.3">
      <c r="A213" s="37">
        <v>38596</v>
      </c>
      <c r="B213" s="66">
        <v>39582</v>
      </c>
      <c r="C213" s="66"/>
      <c r="D213" s="66">
        <v>0.1</v>
      </c>
      <c r="E213" s="66">
        <v>39287</v>
      </c>
      <c r="F213" s="66">
        <v>0.2</v>
      </c>
      <c r="H213" s="40">
        <f>AVERAGE(E213:E215)/AVERAGE(E216:E218)-1</f>
        <v>2.3261362280806441E-3</v>
      </c>
      <c r="I213" s="40">
        <f>AVERAGE(E213:E215)/AVERAGE(E225:E227)-1</f>
        <v>-1.1378206488975584E-3</v>
      </c>
    </row>
    <row r="214" spans="1:10" x14ac:dyDescent="0.3">
      <c r="A214" s="37">
        <v>38565</v>
      </c>
      <c r="B214" s="66">
        <v>39255</v>
      </c>
      <c r="C214" s="66"/>
      <c r="D214" s="66">
        <v>-0.1</v>
      </c>
      <c r="E214" s="66">
        <v>39218</v>
      </c>
      <c r="F214" s="66">
        <v>0.2</v>
      </c>
      <c r="H214" s="42"/>
      <c r="I214" s="42"/>
    </row>
    <row r="215" spans="1:10" x14ac:dyDescent="0.3">
      <c r="A215" s="37">
        <v>38534</v>
      </c>
      <c r="B215" s="66">
        <v>39087</v>
      </c>
      <c r="C215" s="66"/>
      <c r="D215" s="66">
        <v>-0.3</v>
      </c>
      <c r="E215" s="66">
        <v>39130</v>
      </c>
      <c r="F215" s="66">
        <v>0</v>
      </c>
      <c r="H215" s="42"/>
      <c r="I215" s="42"/>
    </row>
    <row r="216" spans="1:10" x14ac:dyDescent="0.3">
      <c r="A216" s="37">
        <v>38504</v>
      </c>
      <c r="B216" s="66">
        <v>39102</v>
      </c>
      <c r="C216" s="66"/>
      <c r="D216" s="66">
        <v>-0.3</v>
      </c>
      <c r="E216" s="66">
        <v>39149</v>
      </c>
      <c r="F216" s="66">
        <v>0.1</v>
      </c>
      <c r="H216" s="40">
        <f>AVERAGE(E216:E218)/AVERAGE(E219:E221)-1</f>
        <v>-5.365126676601939E-4</v>
      </c>
      <c r="I216" s="40">
        <f>AVERAGE(E216:E218)/AVERAGE(E228:E230)-1</f>
        <v>-3.9549173371355995E-3</v>
      </c>
    </row>
    <row r="217" spans="1:10" x14ac:dyDescent="0.3">
      <c r="A217" s="37">
        <v>38473</v>
      </c>
      <c r="B217" s="66">
        <v>39018</v>
      </c>
      <c r="C217" s="66"/>
      <c r="D217" s="66">
        <v>-0.4</v>
      </c>
      <c r="E217" s="66">
        <v>39105</v>
      </c>
      <c r="F217" s="66">
        <v>0</v>
      </c>
      <c r="H217" s="45"/>
      <c r="I217" s="45"/>
    </row>
    <row r="218" spans="1:10" x14ac:dyDescent="0.3">
      <c r="A218" s="37">
        <v>38443</v>
      </c>
      <c r="B218" s="66">
        <v>38908</v>
      </c>
      <c r="C218" s="66"/>
      <c r="D218" s="66">
        <v>-0.5</v>
      </c>
      <c r="E218" s="66">
        <v>39108</v>
      </c>
      <c r="F218" s="66">
        <v>0</v>
      </c>
      <c r="H218" s="45"/>
      <c r="I218" s="45"/>
    </row>
    <row r="219" spans="1:10" x14ac:dyDescent="0.3">
      <c r="A219" s="37">
        <v>38412</v>
      </c>
      <c r="B219" s="66">
        <v>38864</v>
      </c>
      <c r="C219" s="66"/>
      <c r="D219" s="66">
        <v>-0.3</v>
      </c>
      <c r="E219" s="66">
        <v>39114</v>
      </c>
      <c r="F219" s="66">
        <v>-0.1</v>
      </c>
      <c r="H219" s="40">
        <f>AVERAGE(E219:E221)/AVERAGE(E222:E224)-1</f>
        <v>-2.4042545961192596E-3</v>
      </c>
      <c r="I219" s="40">
        <f>AVERAGE(E219:E221)/AVERAGE(E231:E233)-1</f>
        <v>-1.5220570728887717E-3</v>
      </c>
    </row>
    <row r="220" spans="1:10" x14ac:dyDescent="0.3">
      <c r="A220" s="37">
        <v>38384</v>
      </c>
      <c r="B220" s="66">
        <v>38870</v>
      </c>
      <c r="C220" s="66"/>
      <c r="D220" s="66">
        <v>-0.1</v>
      </c>
      <c r="E220" s="66">
        <v>39154</v>
      </c>
      <c r="F220" s="66">
        <v>0</v>
      </c>
      <c r="H220" s="42"/>
      <c r="I220" s="42"/>
    </row>
    <row r="221" spans="1:10" x14ac:dyDescent="0.3">
      <c r="A221" s="37">
        <v>38353</v>
      </c>
      <c r="B221" s="66">
        <v>38850</v>
      </c>
      <c r="C221" s="66"/>
      <c r="D221" s="66">
        <v>-0.1</v>
      </c>
      <c r="E221" s="66">
        <v>39157</v>
      </c>
      <c r="F221" s="66">
        <v>-0.1</v>
      </c>
      <c r="H221" s="42"/>
      <c r="I221" s="42"/>
    </row>
    <row r="222" spans="1:10" x14ac:dyDescent="0.3">
      <c r="A222" s="37">
        <v>38322</v>
      </c>
      <c r="B222" s="66">
        <v>39370</v>
      </c>
      <c r="C222" s="66"/>
      <c r="D222" s="66">
        <v>0.2</v>
      </c>
      <c r="E222" s="66">
        <v>39214</v>
      </c>
      <c r="F222" s="66">
        <v>-0.1</v>
      </c>
      <c r="G222" s="30">
        <f>AVERAGE(E222:E233)</f>
        <v>39242.416666666664</v>
      </c>
      <c r="H222" s="40">
        <f>AVERAGE(E222:E224)/AVERAGE(E225:E227)-1</f>
        <v>-5.179631312145494E-4</v>
      </c>
      <c r="I222" s="40">
        <f>AVERAGE(E222:E224)/AVERAGE(E234:E236)-1</f>
        <v>3.734970580711261E-3</v>
      </c>
      <c r="J222" s="30">
        <f>G222-G234</f>
        <v>132.16666666666424</v>
      </c>
    </row>
    <row r="223" spans="1:10" x14ac:dyDescent="0.3">
      <c r="A223" s="37">
        <v>38292</v>
      </c>
      <c r="B223" s="66">
        <v>39621</v>
      </c>
      <c r="C223" s="66"/>
      <c r="D223" s="66">
        <v>0.4</v>
      </c>
      <c r="E223" s="66">
        <v>39243</v>
      </c>
      <c r="F223" s="66">
        <v>0</v>
      </c>
      <c r="H223" s="42"/>
      <c r="I223" s="42"/>
    </row>
    <row r="224" spans="1:10" x14ac:dyDescent="0.3">
      <c r="A224" s="37">
        <v>38261</v>
      </c>
      <c r="B224" s="66">
        <v>39613</v>
      </c>
      <c r="C224" s="66"/>
      <c r="D224" s="66">
        <v>0.5</v>
      </c>
      <c r="E224" s="66">
        <v>39251</v>
      </c>
      <c r="F224" s="66">
        <v>0</v>
      </c>
      <c r="H224" s="42"/>
      <c r="I224" s="42"/>
    </row>
    <row r="225" spans="1:10" x14ac:dyDescent="0.3">
      <c r="A225" s="37">
        <v>38231</v>
      </c>
      <c r="B225" s="66">
        <v>39559</v>
      </c>
      <c r="C225" s="66"/>
      <c r="D225" s="66">
        <v>0.6</v>
      </c>
      <c r="E225" s="66">
        <v>39265</v>
      </c>
      <c r="F225" s="66">
        <v>0</v>
      </c>
      <c r="H225" s="40">
        <f>AVERAGE(E225:E227)/AVERAGE(E228:E230)-1</f>
        <v>-5.0072987744842479E-4</v>
      </c>
      <c r="I225" s="40">
        <f>AVERAGE(E225:E227)/AVERAGE(E237:E239)-1</f>
        <v>4.452139500370933E-3</v>
      </c>
    </row>
    <row r="226" spans="1:10" x14ac:dyDescent="0.3">
      <c r="A226" s="37">
        <v>38200</v>
      </c>
      <c r="B226" s="66">
        <v>39295</v>
      </c>
      <c r="C226" s="66"/>
      <c r="D226" s="66">
        <v>0.5</v>
      </c>
      <c r="E226" s="66">
        <v>39257</v>
      </c>
      <c r="F226" s="66">
        <v>0</v>
      </c>
      <c r="H226" s="42"/>
      <c r="I226" s="42"/>
    </row>
    <row r="227" spans="1:10" x14ac:dyDescent="0.3">
      <c r="A227" s="37">
        <v>38169</v>
      </c>
      <c r="B227" s="66">
        <v>39200</v>
      </c>
      <c r="C227" s="66"/>
      <c r="D227" s="66">
        <v>0.3</v>
      </c>
      <c r="E227" s="66">
        <v>39247</v>
      </c>
      <c r="F227" s="66">
        <v>-0.1</v>
      </c>
      <c r="H227" s="42"/>
      <c r="I227" s="42"/>
    </row>
    <row r="228" spans="1:10" x14ac:dyDescent="0.3">
      <c r="A228" s="37">
        <v>38139</v>
      </c>
      <c r="B228" s="66">
        <v>39222</v>
      </c>
      <c r="C228" s="66"/>
      <c r="D228" s="66">
        <v>0.5</v>
      </c>
      <c r="E228" s="66">
        <v>39276</v>
      </c>
      <c r="F228" s="66">
        <v>0.1</v>
      </c>
      <c r="H228" s="40">
        <f>AVERAGE(E228:E230)/AVERAGE(E231:E233)-1</f>
        <v>1.9046971191456485E-3</v>
      </c>
      <c r="I228" s="40">
        <f>AVERAGE(E228:E230)/AVERAGE(E240:E242)-1</f>
        <v>5.9506023170639022E-3</v>
      </c>
    </row>
    <row r="229" spans="1:10" x14ac:dyDescent="0.3">
      <c r="A229" s="37">
        <v>38108</v>
      </c>
      <c r="B229" s="66">
        <v>39160</v>
      </c>
      <c r="C229" s="66"/>
      <c r="D229" s="66">
        <v>0.6</v>
      </c>
      <c r="E229" s="66">
        <v>39249</v>
      </c>
      <c r="F229" s="66">
        <v>-0.1</v>
      </c>
      <c r="H229" s="42"/>
      <c r="I229" s="42"/>
    </row>
    <row r="230" spans="1:10" x14ac:dyDescent="0.3">
      <c r="A230" s="37">
        <v>38078</v>
      </c>
      <c r="B230" s="66">
        <v>39098</v>
      </c>
      <c r="C230" s="66"/>
      <c r="D230" s="66">
        <v>0.6</v>
      </c>
      <c r="E230" s="66">
        <v>39303</v>
      </c>
      <c r="F230" s="66">
        <v>0.2</v>
      </c>
      <c r="H230" s="42"/>
      <c r="I230" s="42"/>
    </row>
    <row r="231" spans="1:10" x14ac:dyDescent="0.3">
      <c r="A231" s="37">
        <v>38047</v>
      </c>
      <c r="B231" s="66">
        <v>38987</v>
      </c>
      <c r="C231" s="66"/>
      <c r="D231" s="66">
        <v>0.2</v>
      </c>
      <c r="E231" s="66">
        <v>39235</v>
      </c>
      <c r="F231" s="66">
        <v>0.1</v>
      </c>
      <c r="H231" s="40">
        <f>AVERAGE(E231:E233)/AVERAGE(E234:E236)-1</f>
        <v>2.8481282510446349E-3</v>
      </c>
      <c r="I231" s="40">
        <f>AVERAGE(E231:E233)/AVERAGE(E243:E245)-1</f>
        <v>-6.033567027829978E-4</v>
      </c>
    </row>
    <row r="232" spans="1:10" x14ac:dyDescent="0.3">
      <c r="A232" s="37">
        <v>38018</v>
      </c>
      <c r="B232" s="66">
        <v>38919</v>
      </c>
      <c r="C232" s="66"/>
      <c r="D232" s="66">
        <v>-0.2</v>
      </c>
      <c r="E232" s="66">
        <v>39193</v>
      </c>
      <c r="F232" s="66">
        <v>0</v>
      </c>
      <c r="H232" s="45"/>
      <c r="I232" s="45"/>
    </row>
    <row r="233" spans="1:10" x14ac:dyDescent="0.3">
      <c r="A233" s="37">
        <v>37987</v>
      </c>
      <c r="B233" s="66">
        <v>38870</v>
      </c>
      <c r="C233" s="66"/>
      <c r="D233" s="66">
        <v>-0.2</v>
      </c>
      <c r="E233" s="66">
        <v>39176</v>
      </c>
      <c r="F233" s="66">
        <v>0.2</v>
      </c>
      <c r="H233" s="45"/>
      <c r="I233" s="45"/>
    </row>
    <row r="234" spans="1:10" x14ac:dyDescent="0.3">
      <c r="A234" s="37">
        <v>37956</v>
      </c>
      <c r="B234" s="66">
        <v>39275</v>
      </c>
      <c r="C234" s="66"/>
      <c r="D234" s="66">
        <v>-0.6</v>
      </c>
      <c r="E234" s="66">
        <v>39107</v>
      </c>
      <c r="F234" s="66">
        <v>0.1</v>
      </c>
      <c r="G234" s="30">
        <f>AVERAGE(E234:E245)</f>
        <v>39110.25</v>
      </c>
      <c r="H234" s="40">
        <f>AVERAGE(E234:E236)/AVERAGE(E237:E239)-1</f>
        <v>1.9616706610814383E-4</v>
      </c>
      <c r="I234" s="40">
        <f>AVERAGE(E234:E236)/AVERAGE(E246:E248)-1</f>
        <v>-6.7335789607420038E-3</v>
      </c>
      <c r="J234" s="30">
        <f>G234-G246</f>
        <v>-424.41666666666424</v>
      </c>
    </row>
    <row r="235" spans="1:10" x14ac:dyDescent="0.3">
      <c r="A235" s="37">
        <v>37926</v>
      </c>
      <c r="B235" s="66">
        <v>39460</v>
      </c>
      <c r="C235" s="66"/>
      <c r="D235" s="66">
        <v>-0.7</v>
      </c>
      <c r="E235" s="66">
        <v>39081</v>
      </c>
      <c r="F235" s="66">
        <v>0</v>
      </c>
      <c r="H235" s="42"/>
      <c r="I235" s="42"/>
    </row>
    <row r="236" spans="1:10" x14ac:dyDescent="0.3">
      <c r="A236" s="37">
        <v>37895</v>
      </c>
      <c r="B236" s="66">
        <v>39430</v>
      </c>
      <c r="C236" s="66"/>
      <c r="D236" s="66">
        <v>-0.7</v>
      </c>
      <c r="E236" s="66">
        <v>39082</v>
      </c>
      <c r="F236" s="66">
        <v>0.1</v>
      </c>
      <c r="H236" s="42"/>
      <c r="I236" s="42"/>
    </row>
    <row r="237" spans="1:10" x14ac:dyDescent="0.3">
      <c r="A237" s="37">
        <v>37865</v>
      </c>
      <c r="B237" s="66">
        <v>39340</v>
      </c>
      <c r="C237" s="66"/>
      <c r="D237" s="66">
        <v>-0.9</v>
      </c>
      <c r="E237" s="66">
        <v>39053</v>
      </c>
      <c r="F237" s="66">
        <v>0</v>
      </c>
      <c r="H237" s="40">
        <f>AVERAGE(E237:E239)/AVERAGE(E240:E242)-1</f>
        <v>9.9034414459042708E-4</v>
      </c>
      <c r="I237" s="40">
        <f>AVERAGE(E237:E239)/AVERAGE(E249:E251)-1</f>
        <v>-1.0039177277179068E-2</v>
      </c>
    </row>
    <row r="238" spans="1:10" x14ac:dyDescent="0.3">
      <c r="A238" s="37">
        <v>37834</v>
      </c>
      <c r="B238" s="66">
        <v>39100</v>
      </c>
      <c r="C238" s="66"/>
      <c r="D238" s="66">
        <v>-1</v>
      </c>
      <c r="E238" s="66">
        <v>39063</v>
      </c>
      <c r="F238" s="66">
        <v>-0.2</v>
      </c>
      <c r="H238" s="42"/>
      <c r="I238" s="42"/>
    </row>
    <row r="239" spans="1:10" x14ac:dyDescent="0.3">
      <c r="A239" s="37">
        <v>37803</v>
      </c>
      <c r="B239" s="66">
        <v>39083</v>
      </c>
      <c r="C239" s="66"/>
      <c r="D239" s="66">
        <v>-1</v>
      </c>
      <c r="E239" s="66">
        <v>39131</v>
      </c>
      <c r="F239" s="66">
        <v>0.1</v>
      </c>
      <c r="H239" s="42"/>
      <c r="I239" s="42"/>
    </row>
    <row r="240" spans="1:10" x14ac:dyDescent="0.3">
      <c r="A240" s="37">
        <v>37773</v>
      </c>
      <c r="B240" s="66">
        <v>39010</v>
      </c>
      <c r="C240" s="66"/>
      <c r="D240" s="66">
        <v>-1.1000000000000001</v>
      </c>
      <c r="E240" s="66">
        <v>39073</v>
      </c>
      <c r="F240" s="66">
        <v>0.2</v>
      </c>
      <c r="H240" s="40">
        <f>AVERAGE(E240:E242)/AVERAGE(E243:E245)-1</f>
        <v>-4.6229020607606586E-3</v>
      </c>
      <c r="I240" s="40">
        <f>AVERAGE(E240:E242)/AVERAGE(E252:E254)-1</f>
        <v>-1.4106912892338119E-2</v>
      </c>
    </row>
    <row r="241" spans="1:10" x14ac:dyDescent="0.3">
      <c r="A241" s="37">
        <v>37742</v>
      </c>
      <c r="B241" s="66">
        <v>38912</v>
      </c>
      <c r="C241" s="66"/>
      <c r="D241" s="66">
        <v>-1.5</v>
      </c>
      <c r="E241" s="66">
        <v>39000</v>
      </c>
      <c r="F241" s="66">
        <v>-0.1</v>
      </c>
      <c r="H241" s="42"/>
      <c r="I241" s="42"/>
    </row>
    <row r="242" spans="1:10" x14ac:dyDescent="0.3">
      <c r="A242" s="37">
        <v>37712</v>
      </c>
      <c r="B242" s="66">
        <v>38857</v>
      </c>
      <c r="C242" s="66"/>
      <c r="D242" s="66">
        <v>-1.6</v>
      </c>
      <c r="E242" s="66">
        <v>39058</v>
      </c>
      <c r="F242" s="66">
        <v>-0.3</v>
      </c>
      <c r="H242" s="42"/>
      <c r="I242" s="42"/>
    </row>
    <row r="243" spans="1:10" x14ac:dyDescent="0.3">
      <c r="A243" s="37">
        <v>37681</v>
      </c>
      <c r="B243" s="66">
        <v>38927</v>
      </c>
      <c r="C243" s="66"/>
      <c r="D243" s="66">
        <v>-1.3</v>
      </c>
      <c r="E243" s="66">
        <v>39171</v>
      </c>
      <c r="F243" s="66">
        <v>-0.2</v>
      </c>
      <c r="H243" s="40">
        <f>AVERAGE(E243:E245)/AVERAGE(E246:E248)-1</f>
        <v>-3.3032651505526811E-3</v>
      </c>
      <c r="I243" s="40">
        <f>AVERAGE(E243:E245)/AVERAGE(E255:E257)-1</f>
        <v>-1.2031097827182036E-2</v>
      </c>
    </row>
    <row r="244" spans="1:10" x14ac:dyDescent="0.3">
      <c r="A244" s="37">
        <v>37653</v>
      </c>
      <c r="B244" s="66">
        <v>38984</v>
      </c>
      <c r="C244" s="66"/>
      <c r="D244" s="66">
        <v>-1.2</v>
      </c>
      <c r="E244" s="66">
        <v>39249</v>
      </c>
      <c r="F244" s="66">
        <v>0</v>
      </c>
      <c r="H244" s="42"/>
      <c r="I244" s="42"/>
    </row>
    <row r="245" spans="1:10" x14ac:dyDescent="0.3">
      <c r="A245" s="37">
        <v>37622</v>
      </c>
      <c r="B245" s="66">
        <v>38954</v>
      </c>
      <c r="C245" s="66"/>
      <c r="D245" s="66">
        <v>-1.2</v>
      </c>
      <c r="E245" s="66">
        <v>39255</v>
      </c>
      <c r="F245" s="66">
        <v>-0.2</v>
      </c>
      <c r="H245" s="42"/>
      <c r="I245" s="42"/>
    </row>
    <row r="246" spans="1:10" x14ac:dyDescent="0.3">
      <c r="A246" s="37">
        <v>37591</v>
      </c>
      <c r="B246" s="66">
        <v>39505</v>
      </c>
      <c r="C246" s="66"/>
      <c r="D246" s="66">
        <v>-1</v>
      </c>
      <c r="E246" s="66">
        <v>39331</v>
      </c>
      <c r="F246" s="66">
        <v>0</v>
      </c>
      <c r="G246" s="30">
        <f>AVERAGE(E246:E257)</f>
        <v>39534.666666666664</v>
      </c>
      <c r="H246" s="40">
        <f>AVERAGE(E246:E248)/AVERAGE(E249:E251)-1</f>
        <v>-3.1324934985983433E-3</v>
      </c>
      <c r="I246" s="40">
        <f>AVERAGE(E246:E248)/AVERAGE(E258:E260)-1</f>
        <v>-8.4404132023179201E-3</v>
      </c>
      <c r="J246" s="30">
        <f>G246-G258</f>
        <v>-183.41666666667152</v>
      </c>
    </row>
    <row r="247" spans="1:10" x14ac:dyDescent="0.3">
      <c r="A247" s="37">
        <v>37561</v>
      </c>
      <c r="B247" s="66">
        <v>39724</v>
      </c>
      <c r="C247" s="66"/>
      <c r="D247" s="66">
        <v>-0.9</v>
      </c>
      <c r="E247" s="66">
        <v>39344</v>
      </c>
      <c r="F247" s="66">
        <v>-0.1</v>
      </c>
      <c r="H247" s="45"/>
      <c r="I247" s="45"/>
    </row>
    <row r="248" spans="1:10" x14ac:dyDescent="0.3">
      <c r="A248" s="37">
        <v>37530</v>
      </c>
      <c r="B248" s="66">
        <v>39724</v>
      </c>
      <c r="C248" s="66"/>
      <c r="D248" s="66">
        <v>-0.7</v>
      </c>
      <c r="E248" s="66">
        <v>39390</v>
      </c>
      <c r="F248" s="66">
        <v>-0.1</v>
      </c>
      <c r="H248" s="45"/>
      <c r="I248" s="45"/>
    </row>
    <row r="249" spans="1:10" x14ac:dyDescent="0.3">
      <c r="A249" s="37">
        <v>37500</v>
      </c>
      <c r="B249" s="66">
        <v>39717</v>
      </c>
      <c r="C249" s="66"/>
      <c r="D249" s="66">
        <v>-0.6</v>
      </c>
      <c r="E249" s="66">
        <v>39436</v>
      </c>
      <c r="F249" s="66">
        <v>-0.1</v>
      </c>
      <c r="H249" s="40">
        <f>AVERAGE(E249:E251)/AVERAGE(E252:E254)-1</f>
        <v>-3.1227116247359854E-3</v>
      </c>
      <c r="I249" s="40">
        <f>AVERAGE(E249:E251)/AVERAGE(E261:E263)-1</f>
        <v>-4.9819791815440828E-3</v>
      </c>
    </row>
    <row r="250" spans="1:10" x14ac:dyDescent="0.3">
      <c r="A250" s="37">
        <v>37469</v>
      </c>
      <c r="B250" s="66">
        <v>39506</v>
      </c>
      <c r="C250" s="66"/>
      <c r="D250" s="66">
        <v>-0.6</v>
      </c>
      <c r="E250" s="66">
        <v>39466</v>
      </c>
      <c r="F250" s="66">
        <v>-0.2</v>
      </c>
      <c r="H250" s="42"/>
      <c r="I250" s="42"/>
    </row>
    <row r="251" spans="1:10" x14ac:dyDescent="0.3">
      <c r="A251" s="37">
        <v>37438</v>
      </c>
      <c r="B251" s="66">
        <v>39491</v>
      </c>
      <c r="C251" s="66"/>
      <c r="D251" s="66">
        <v>-0.4</v>
      </c>
      <c r="E251" s="66">
        <v>39534</v>
      </c>
      <c r="F251" s="66">
        <v>0</v>
      </c>
      <c r="H251" s="42"/>
      <c r="I251" s="42"/>
    </row>
    <row r="252" spans="1:10" x14ac:dyDescent="0.3">
      <c r="A252" s="37">
        <v>37408</v>
      </c>
      <c r="B252" s="66">
        <v>39459</v>
      </c>
      <c r="C252" s="66"/>
      <c r="D252" s="66">
        <v>-0.5</v>
      </c>
      <c r="E252" s="66">
        <v>39526</v>
      </c>
      <c r="F252" s="66">
        <v>-0.2</v>
      </c>
      <c r="H252" s="40">
        <f>AVERAGE(E252:E254)/AVERAGE(E255:E257)-1</f>
        <v>-2.5271182456256813E-3</v>
      </c>
      <c r="I252" s="40">
        <f>AVERAGE(E252:E254)/AVERAGE(E264:E266)-1</f>
        <v>-3.6480434746146706E-3</v>
      </c>
    </row>
    <row r="253" spans="1:10" x14ac:dyDescent="0.3">
      <c r="A253" s="37">
        <v>37377</v>
      </c>
      <c r="B253" s="66">
        <v>39517</v>
      </c>
      <c r="C253" s="66"/>
      <c r="D253" s="66">
        <v>-0.4</v>
      </c>
      <c r="E253" s="66">
        <v>39607</v>
      </c>
      <c r="F253" s="66">
        <v>-0.2</v>
      </c>
      <c r="H253" s="42"/>
      <c r="I253" s="42"/>
    </row>
    <row r="254" spans="1:10" x14ac:dyDescent="0.3">
      <c r="A254" s="37">
        <v>37347</v>
      </c>
      <c r="B254" s="66">
        <v>39471</v>
      </c>
      <c r="C254" s="66"/>
      <c r="D254" s="66">
        <v>-0.2</v>
      </c>
      <c r="E254" s="66">
        <v>39674</v>
      </c>
      <c r="F254" s="66">
        <v>0</v>
      </c>
      <c r="H254" s="42"/>
      <c r="I254" s="42"/>
    </row>
    <row r="255" spans="1:10" x14ac:dyDescent="0.3">
      <c r="A255" s="37">
        <v>37316</v>
      </c>
      <c r="B255" s="66">
        <v>39432</v>
      </c>
      <c r="C255" s="66"/>
      <c r="D255" s="66">
        <v>-0.2</v>
      </c>
      <c r="E255" s="66">
        <v>39676</v>
      </c>
      <c r="F255" s="66">
        <v>-0.1</v>
      </c>
      <c r="H255" s="40">
        <f>AVERAGE(E255:E257)/AVERAGE(E258:E260)-1</f>
        <v>3.1914000167954093E-4</v>
      </c>
      <c r="I255" s="40">
        <f>AVERAGE(E255:E257)/AVERAGE(E267:E269)-1</f>
        <v>-1.4084979375565965E-3</v>
      </c>
    </row>
    <row r="256" spans="1:10" x14ac:dyDescent="0.3">
      <c r="A256" s="37">
        <v>37288</v>
      </c>
      <c r="B256" s="66">
        <v>39442</v>
      </c>
      <c r="C256" s="66"/>
      <c r="D256" s="66">
        <v>-0.1</v>
      </c>
      <c r="E256" s="66">
        <v>39706</v>
      </c>
      <c r="F256" s="66">
        <v>-0.1</v>
      </c>
      <c r="H256" s="42"/>
      <c r="I256" s="42"/>
    </row>
    <row r="257" spans="1:10" x14ac:dyDescent="0.3">
      <c r="A257" s="37">
        <v>37257</v>
      </c>
      <c r="B257" s="66">
        <v>39423</v>
      </c>
      <c r="C257" s="66"/>
      <c r="D257" s="66">
        <v>-0.1</v>
      </c>
      <c r="E257" s="66">
        <v>39726</v>
      </c>
      <c r="F257" s="66">
        <v>0</v>
      </c>
      <c r="H257" s="42"/>
      <c r="I257" s="42"/>
    </row>
    <row r="258" spans="1:10" x14ac:dyDescent="0.3">
      <c r="A258" s="37">
        <v>37226</v>
      </c>
      <c r="B258" s="66">
        <v>39887</v>
      </c>
      <c r="C258" s="66"/>
      <c r="D258" s="66">
        <v>-0.5</v>
      </c>
      <c r="E258" s="66">
        <v>39707</v>
      </c>
      <c r="F258" s="66">
        <v>0</v>
      </c>
      <c r="G258" s="30">
        <f>AVERAGE(E258:E269)</f>
        <v>39718.083333333336</v>
      </c>
      <c r="H258" s="40">
        <f>AVERAGE(E258:E260)/AVERAGE(E261:E263)-1</f>
        <v>3.444538725856372E-4</v>
      </c>
      <c r="I258" s="40">
        <f>AVERAGE(E258:E260)/AVERAGE(E270:E272)-1</f>
        <v>-5.6868001102287069E-3</v>
      </c>
      <c r="J258" s="30">
        <f>G258-G270</f>
        <v>-127.66666666666424</v>
      </c>
    </row>
    <row r="259" spans="1:10" x14ac:dyDescent="0.3">
      <c r="A259" s="37">
        <v>37196</v>
      </c>
      <c r="B259" s="66">
        <v>40079</v>
      </c>
      <c r="C259" s="66"/>
      <c r="D259" s="66">
        <v>-0.5</v>
      </c>
      <c r="E259" s="66">
        <v>39698</v>
      </c>
      <c r="F259" s="66">
        <v>0.1</v>
      </c>
      <c r="H259" s="42"/>
      <c r="I259" s="42"/>
    </row>
    <row r="260" spans="1:10" x14ac:dyDescent="0.3">
      <c r="A260" s="37">
        <v>37165</v>
      </c>
      <c r="B260" s="66">
        <v>39985</v>
      </c>
      <c r="C260" s="66"/>
      <c r="D260" s="66">
        <v>-0.7</v>
      </c>
      <c r="E260" s="66">
        <v>39665</v>
      </c>
      <c r="F260" s="66">
        <v>0</v>
      </c>
      <c r="H260" s="42"/>
      <c r="I260" s="42"/>
    </row>
    <row r="261" spans="1:10" x14ac:dyDescent="0.3">
      <c r="A261" s="37">
        <v>37135</v>
      </c>
      <c r="B261" s="66">
        <v>39947</v>
      </c>
      <c r="C261" s="66"/>
      <c r="D261" s="66">
        <v>-0.6</v>
      </c>
      <c r="E261" s="66">
        <v>39668</v>
      </c>
      <c r="F261" s="66">
        <v>-0.1</v>
      </c>
      <c r="H261" s="40">
        <f>AVERAGE(E261:E263)/AVERAGE(E264:E266)-1</f>
        <v>-1.7862833565354119E-3</v>
      </c>
      <c r="I261" s="40">
        <f>AVERAGE(E261:E263)/AVERAGE(E273:E275)-1</f>
        <v>-5.5890658156360074E-3</v>
      </c>
    </row>
    <row r="262" spans="1:10" x14ac:dyDescent="0.3">
      <c r="A262" s="37">
        <v>37104</v>
      </c>
      <c r="B262" s="66">
        <v>39738</v>
      </c>
      <c r="C262" s="66"/>
      <c r="D262" s="66">
        <v>-0.6</v>
      </c>
      <c r="E262" s="66">
        <v>39691</v>
      </c>
      <c r="F262" s="66">
        <v>0.1</v>
      </c>
      <c r="H262" s="45"/>
      <c r="I262" s="45"/>
    </row>
    <row r="263" spans="1:10" x14ac:dyDescent="0.3">
      <c r="A263" s="37">
        <v>37073</v>
      </c>
      <c r="B263" s="66">
        <v>39636</v>
      </c>
      <c r="C263" s="66"/>
      <c r="D263" s="66">
        <v>-0.6</v>
      </c>
      <c r="E263" s="66">
        <v>39670</v>
      </c>
      <c r="F263" s="66">
        <v>-0.1</v>
      </c>
      <c r="H263" s="45"/>
      <c r="I263" s="45"/>
    </row>
    <row r="264" spans="1:10" x14ac:dyDescent="0.3">
      <c r="A264" s="37">
        <v>37043</v>
      </c>
      <c r="B264" s="66">
        <v>39641</v>
      </c>
      <c r="C264" s="66"/>
      <c r="D264" s="66">
        <v>-0.5</v>
      </c>
      <c r="E264" s="66">
        <v>39708</v>
      </c>
      <c r="F264" s="66">
        <v>-0.1</v>
      </c>
      <c r="H264" s="40">
        <f>AVERAGE(E264:E266)/AVERAGE(E267:E269)-1</f>
        <v>-2.8505315402915787E-4</v>
      </c>
      <c r="I264" s="40">
        <f>AVERAGE(E264:E266)/AVERAGE(E276:E278)-1</f>
        <v>-2.6347265321143842E-3</v>
      </c>
    </row>
    <row r="265" spans="1:10" x14ac:dyDescent="0.3">
      <c r="A265" s="37">
        <v>37012</v>
      </c>
      <c r="B265" s="66">
        <v>39673</v>
      </c>
      <c r="C265" s="66"/>
      <c r="D265" s="66">
        <v>-0.2</v>
      </c>
      <c r="E265" s="66">
        <v>39766</v>
      </c>
      <c r="F265" s="66">
        <v>0</v>
      </c>
      <c r="H265" s="42"/>
      <c r="I265" s="42"/>
    </row>
    <row r="266" spans="1:10" x14ac:dyDescent="0.3">
      <c r="A266" s="37">
        <v>36982</v>
      </c>
      <c r="B266" s="66">
        <v>39568</v>
      </c>
      <c r="C266" s="66"/>
      <c r="D266" s="66">
        <v>-0.1</v>
      </c>
      <c r="E266" s="66">
        <v>39768</v>
      </c>
      <c r="F266" s="66">
        <v>0</v>
      </c>
      <c r="H266" s="42"/>
      <c r="I266" s="42"/>
    </row>
    <row r="267" spans="1:10" x14ac:dyDescent="0.3">
      <c r="A267" s="37">
        <v>36951</v>
      </c>
      <c r="B267" s="66">
        <v>39509</v>
      </c>
      <c r="C267" s="66"/>
      <c r="D267" s="66">
        <v>-0.1</v>
      </c>
      <c r="E267" s="66">
        <v>39750</v>
      </c>
      <c r="F267" s="66">
        <v>0</v>
      </c>
      <c r="H267" s="40">
        <f>AVERAGE(E267:E269)/AVERAGE(E270:E272)-1</f>
        <v>-3.9665639535370056E-3</v>
      </c>
      <c r="I267" s="40">
        <f>AVERAGE(E267:E269)/AVERAGE(E279:E281)-1</f>
        <v>1.1163056159404494E-3</v>
      </c>
    </row>
    <row r="268" spans="1:10" x14ac:dyDescent="0.3">
      <c r="A268" s="37">
        <v>36923</v>
      </c>
      <c r="B268" s="66">
        <v>39490</v>
      </c>
      <c r="C268" s="66"/>
      <c r="D268" s="66">
        <v>0.1</v>
      </c>
      <c r="E268" s="66">
        <v>39759</v>
      </c>
      <c r="F268" s="66">
        <v>0</v>
      </c>
      <c r="H268" s="42"/>
      <c r="I268" s="42"/>
    </row>
    <row r="269" spans="1:10" x14ac:dyDescent="0.3">
      <c r="A269" s="37">
        <v>36892</v>
      </c>
      <c r="B269" s="66">
        <v>39460</v>
      </c>
      <c r="C269" s="66"/>
      <c r="D269" s="66">
        <v>0.3</v>
      </c>
      <c r="E269" s="66">
        <v>39767</v>
      </c>
      <c r="F269" s="66">
        <v>-0.4</v>
      </c>
      <c r="H269" s="42"/>
      <c r="I269" s="42"/>
    </row>
    <row r="270" spans="1:10" x14ac:dyDescent="0.3">
      <c r="A270" s="37">
        <v>36861</v>
      </c>
      <c r="B270" s="66">
        <v>40090</v>
      </c>
      <c r="C270" s="66"/>
      <c r="D270" s="66">
        <v>1.1000000000000001</v>
      </c>
      <c r="E270" s="66">
        <v>39915</v>
      </c>
      <c r="F270" s="66">
        <v>0</v>
      </c>
      <c r="G270" s="30">
        <f>AVERAGE(E270:E281)</f>
        <v>39845.75</v>
      </c>
      <c r="H270" s="40">
        <f>AVERAGE(E270:E272)/AVERAGE(E273:E275)-1</f>
        <v>4.4278099884698108E-4</v>
      </c>
      <c r="I270" s="40"/>
    </row>
    <row r="271" spans="1:10" x14ac:dyDescent="0.3">
      <c r="A271" s="37">
        <v>36831</v>
      </c>
      <c r="B271" s="66">
        <v>40282</v>
      </c>
      <c r="C271" s="66"/>
      <c r="D271" s="66">
        <v>1.5</v>
      </c>
      <c r="E271" s="66">
        <v>39901</v>
      </c>
      <c r="F271" s="66">
        <v>-0.1</v>
      </c>
      <c r="H271" s="42"/>
      <c r="I271" s="42"/>
    </row>
    <row r="272" spans="1:10" x14ac:dyDescent="0.3">
      <c r="A272" s="37">
        <v>36800</v>
      </c>
      <c r="B272" s="66">
        <v>40251</v>
      </c>
      <c r="C272" s="66"/>
      <c r="D272" s="66">
        <v>1.7</v>
      </c>
      <c r="E272" s="66">
        <v>39935</v>
      </c>
      <c r="F272" s="66">
        <v>0.1</v>
      </c>
      <c r="H272" s="42"/>
      <c r="I272" s="42"/>
    </row>
    <row r="273" spans="1:9" x14ac:dyDescent="0.3">
      <c r="A273" s="37">
        <v>36770</v>
      </c>
      <c r="B273" s="66">
        <v>40181</v>
      </c>
      <c r="C273" s="66"/>
      <c r="D273" s="66">
        <v>1.8</v>
      </c>
      <c r="E273" s="66">
        <v>39896</v>
      </c>
      <c r="F273" s="66">
        <v>0</v>
      </c>
      <c r="H273" s="40">
        <f>AVERAGE(E273:E275)/AVERAGE(E276:E278)-1</f>
        <v>1.1793537810416144E-3</v>
      </c>
      <c r="I273" s="40"/>
    </row>
    <row r="274" spans="1:9" x14ac:dyDescent="0.3">
      <c r="A274" s="37">
        <v>36739</v>
      </c>
      <c r="B274" s="66">
        <v>39963</v>
      </c>
      <c r="C274" s="66"/>
      <c r="D274" s="66">
        <v>1.9</v>
      </c>
      <c r="E274" s="66">
        <v>39907</v>
      </c>
      <c r="F274" s="66">
        <v>0</v>
      </c>
      <c r="H274" s="42"/>
      <c r="I274" s="42"/>
    </row>
    <row r="275" spans="1:9" x14ac:dyDescent="0.3">
      <c r="A275" s="37">
        <v>36708</v>
      </c>
      <c r="B275" s="66">
        <v>39869</v>
      </c>
      <c r="C275" s="66"/>
      <c r="D275" s="66">
        <v>2.2000000000000002</v>
      </c>
      <c r="E275" s="66">
        <v>39895</v>
      </c>
      <c r="F275" s="66">
        <v>0</v>
      </c>
      <c r="H275" s="42"/>
      <c r="I275" s="42"/>
    </row>
    <row r="276" spans="1:9" x14ac:dyDescent="0.3">
      <c r="A276" s="37">
        <v>36678</v>
      </c>
      <c r="B276" s="66">
        <v>39831</v>
      </c>
      <c r="C276" s="66"/>
      <c r="D276" s="66">
        <v>2.2999999999999998</v>
      </c>
      <c r="E276" s="66">
        <v>39894</v>
      </c>
      <c r="F276" s="66">
        <v>0.1</v>
      </c>
      <c r="H276" s="40">
        <f>AVERAGE(E276:E278)/AVERAGE(E279:E281)-1</f>
        <v>3.4748159774389276E-3</v>
      </c>
      <c r="I276" s="40"/>
    </row>
    <row r="277" spans="1:9" x14ac:dyDescent="0.3">
      <c r="A277" s="37">
        <v>36647</v>
      </c>
      <c r="B277" s="66">
        <v>39755</v>
      </c>
      <c r="C277" s="66"/>
      <c r="D277" s="66">
        <v>2.8</v>
      </c>
      <c r="E277" s="66">
        <v>39853</v>
      </c>
      <c r="F277" s="66">
        <v>0.1</v>
      </c>
    </row>
    <row r="278" spans="1:9" x14ac:dyDescent="0.3">
      <c r="A278" s="37">
        <v>36617</v>
      </c>
      <c r="B278" s="66">
        <v>39612</v>
      </c>
      <c r="C278" s="66"/>
      <c r="D278" s="66">
        <v>3</v>
      </c>
      <c r="E278" s="66">
        <v>39810</v>
      </c>
      <c r="F278" s="66">
        <v>0.1</v>
      </c>
    </row>
    <row r="279" spans="1:9" x14ac:dyDescent="0.3">
      <c r="A279" s="37">
        <v>36586</v>
      </c>
      <c r="B279" s="66">
        <v>39545</v>
      </c>
      <c r="C279" s="66"/>
      <c r="D279" s="66">
        <v>2.5</v>
      </c>
      <c r="E279" s="66">
        <v>39782</v>
      </c>
      <c r="F279" s="66">
        <v>0.2</v>
      </c>
    </row>
    <row r="280" spans="1:9" x14ac:dyDescent="0.3">
      <c r="A280" s="37">
        <v>36557</v>
      </c>
      <c r="B280" s="66">
        <v>39435</v>
      </c>
      <c r="C280" s="66"/>
      <c r="D280" s="66">
        <v>2.4</v>
      </c>
      <c r="E280" s="66">
        <v>39712</v>
      </c>
      <c r="F280" s="66">
        <v>0.2</v>
      </c>
    </row>
    <row r="281" spans="1:9" x14ac:dyDescent="0.3">
      <c r="A281" s="37">
        <v>36526</v>
      </c>
      <c r="B281" s="66">
        <v>39330</v>
      </c>
      <c r="C281" s="66"/>
      <c r="D281" s="66">
        <v>2.2999999999999998</v>
      </c>
      <c r="E281" s="66">
        <v>39649</v>
      </c>
      <c r="F281" s="66">
        <v>0.4</v>
      </c>
    </row>
    <row r="282" spans="1:9" x14ac:dyDescent="0.3">
      <c r="A282" s="37">
        <v>36495</v>
      </c>
      <c r="B282" s="66">
        <v>39652</v>
      </c>
      <c r="C282" s="66"/>
      <c r="D282" s="66">
        <v>2</v>
      </c>
      <c r="E282" s="66">
        <v>39484</v>
      </c>
      <c r="F282" s="66">
        <v>0.4</v>
      </c>
    </row>
    <row r="283" spans="1:9" x14ac:dyDescent="0.3">
      <c r="A283" s="37">
        <v>36465</v>
      </c>
      <c r="B283" s="66">
        <v>39697</v>
      </c>
      <c r="C283" s="66"/>
      <c r="D283" s="66">
        <v>1.6</v>
      </c>
      <c r="E283" s="66">
        <v>39321</v>
      </c>
      <c r="F283" s="66">
        <v>0.2</v>
      </c>
    </row>
    <row r="284" spans="1:9" x14ac:dyDescent="0.3">
      <c r="A284" s="37">
        <v>36434</v>
      </c>
      <c r="B284" s="66">
        <v>39559</v>
      </c>
      <c r="C284" s="66"/>
      <c r="D284" s="66">
        <v>1.4</v>
      </c>
      <c r="E284" s="66">
        <v>39244</v>
      </c>
      <c r="F284" s="66">
        <v>0.1</v>
      </c>
    </row>
    <row r="285" spans="1:9" x14ac:dyDescent="0.3">
      <c r="A285" s="37">
        <v>36404</v>
      </c>
      <c r="B285" s="66">
        <v>39486</v>
      </c>
      <c r="C285" s="66"/>
      <c r="D285" s="66">
        <v>1.5</v>
      </c>
      <c r="E285" s="66">
        <v>39197</v>
      </c>
      <c r="F285" s="66">
        <v>0.1</v>
      </c>
    </row>
    <row r="286" spans="1:9" x14ac:dyDescent="0.3">
      <c r="A286" s="37">
        <v>36373</v>
      </c>
      <c r="B286" s="66">
        <v>39230</v>
      </c>
      <c r="C286" s="66"/>
      <c r="D286" s="66">
        <v>1.6</v>
      </c>
      <c r="E286" s="66">
        <v>39167</v>
      </c>
      <c r="F286" s="66">
        <v>0.3</v>
      </c>
    </row>
    <row r="287" spans="1:9" x14ac:dyDescent="0.3">
      <c r="A287" s="37">
        <v>36342</v>
      </c>
      <c r="B287" s="66">
        <v>39023</v>
      </c>
      <c r="C287" s="66"/>
      <c r="D287" s="66">
        <v>1.6</v>
      </c>
      <c r="E287" s="66">
        <v>39045</v>
      </c>
      <c r="F287" s="66">
        <v>0.2</v>
      </c>
    </row>
    <row r="288" spans="1:9" x14ac:dyDescent="0.3">
      <c r="A288" s="37">
        <v>36312</v>
      </c>
      <c r="B288" s="66">
        <v>38920</v>
      </c>
      <c r="C288" s="66"/>
      <c r="D288" s="66">
        <v>1.6</v>
      </c>
      <c r="E288" s="66">
        <v>38982</v>
      </c>
      <c r="F288" s="66">
        <v>0.5</v>
      </c>
    </row>
    <row r="289" spans="1:6" x14ac:dyDescent="0.3">
      <c r="A289" s="37">
        <v>36281</v>
      </c>
      <c r="B289" s="66">
        <v>38670</v>
      </c>
      <c r="C289" s="66"/>
      <c r="D289" s="66">
        <v>1.3</v>
      </c>
      <c r="E289" s="66">
        <v>38774</v>
      </c>
      <c r="F289" s="66">
        <v>0.3</v>
      </c>
    </row>
    <row r="290" spans="1:6" x14ac:dyDescent="0.3">
      <c r="A290" s="37">
        <v>36251</v>
      </c>
      <c r="B290" s="66">
        <v>38463</v>
      </c>
      <c r="C290" s="66"/>
      <c r="D290" s="66">
        <v>1.1000000000000001</v>
      </c>
      <c r="E290" s="66">
        <v>38654</v>
      </c>
      <c r="F290" s="66">
        <v>-0.4</v>
      </c>
    </row>
    <row r="291" spans="1:6" x14ac:dyDescent="0.3">
      <c r="A291" s="37">
        <v>36220</v>
      </c>
      <c r="B291" s="66">
        <v>38570</v>
      </c>
      <c r="C291" s="66"/>
      <c r="D291" s="66">
        <v>1.6</v>
      </c>
      <c r="E291" s="66">
        <v>38793</v>
      </c>
      <c r="F291" s="66">
        <v>0.1</v>
      </c>
    </row>
    <row r="292" spans="1:6" x14ac:dyDescent="0.3">
      <c r="A292" s="37">
        <v>36192</v>
      </c>
      <c r="B292" s="66">
        <v>38494</v>
      </c>
      <c r="C292" s="66"/>
      <c r="D292" s="66">
        <v>1.8</v>
      </c>
      <c r="E292" s="66">
        <v>38771</v>
      </c>
      <c r="F292" s="66">
        <v>0</v>
      </c>
    </row>
    <row r="293" spans="1:6" x14ac:dyDescent="0.3">
      <c r="A293" s="37">
        <v>36161</v>
      </c>
      <c r="B293" s="66">
        <v>38431</v>
      </c>
      <c r="C293" s="66"/>
      <c r="D293" s="66">
        <v>1.9</v>
      </c>
      <c r="E293" s="66">
        <v>38753</v>
      </c>
      <c r="F293" s="66">
        <v>0.1</v>
      </c>
    </row>
    <row r="294" spans="1:6" x14ac:dyDescent="0.3">
      <c r="A294" s="37">
        <v>36130</v>
      </c>
      <c r="B294" s="66">
        <v>38867</v>
      </c>
      <c r="C294" s="66"/>
      <c r="D294" s="66">
        <v>1.9</v>
      </c>
      <c r="E294" s="66">
        <v>38710</v>
      </c>
      <c r="F294" s="66">
        <v>0</v>
      </c>
    </row>
    <row r="295" spans="1:6" x14ac:dyDescent="0.3">
      <c r="A295" s="37">
        <v>36100</v>
      </c>
      <c r="B295" s="66">
        <v>39058</v>
      </c>
      <c r="C295" s="66"/>
      <c r="D295" s="66">
        <v>1.8</v>
      </c>
      <c r="E295" s="66">
        <v>38691</v>
      </c>
      <c r="F295" s="66">
        <v>0</v>
      </c>
    </row>
    <row r="296" spans="1:6" x14ac:dyDescent="0.3">
      <c r="A296" s="37">
        <v>36069</v>
      </c>
      <c r="B296" s="66">
        <v>38998</v>
      </c>
      <c r="C296" s="66"/>
      <c r="D296" s="66">
        <v>1.7</v>
      </c>
      <c r="E296" s="66">
        <v>38678</v>
      </c>
      <c r="F296" s="66">
        <v>0.2</v>
      </c>
    </row>
    <row r="297" spans="1:6" x14ac:dyDescent="0.3">
      <c r="A297" s="37">
        <v>36039</v>
      </c>
      <c r="B297" s="66">
        <v>38907</v>
      </c>
      <c r="C297" s="66"/>
      <c r="D297" s="66">
        <v>1.6</v>
      </c>
      <c r="E297" s="66">
        <v>38612</v>
      </c>
      <c r="F297" s="66">
        <v>0.2</v>
      </c>
    </row>
    <row r="298" spans="1:6" x14ac:dyDescent="0.3">
      <c r="A298" s="37">
        <v>36008</v>
      </c>
      <c r="B298" s="66">
        <v>38608</v>
      </c>
      <c r="C298" s="66"/>
      <c r="D298" s="66">
        <v>1.4</v>
      </c>
      <c r="E298" s="66">
        <v>38541</v>
      </c>
      <c r="F298" s="66">
        <v>0.3</v>
      </c>
    </row>
    <row r="299" spans="1:6" x14ac:dyDescent="0.3">
      <c r="A299" s="37">
        <v>35977</v>
      </c>
      <c r="B299" s="66">
        <v>38424</v>
      </c>
      <c r="C299" s="66"/>
      <c r="D299" s="66">
        <v>1.3</v>
      </c>
      <c r="E299" s="66">
        <v>38444</v>
      </c>
      <c r="F299" s="66">
        <v>0.2</v>
      </c>
    </row>
    <row r="300" spans="1:6" x14ac:dyDescent="0.3">
      <c r="A300" s="37">
        <v>35947</v>
      </c>
      <c r="B300" s="66">
        <v>38302</v>
      </c>
      <c r="C300" s="66"/>
      <c r="D300" s="66">
        <v>1.1000000000000001</v>
      </c>
      <c r="E300" s="66">
        <v>38365</v>
      </c>
      <c r="F300" s="66">
        <v>0.2</v>
      </c>
    </row>
    <row r="301" spans="1:6" x14ac:dyDescent="0.3">
      <c r="A301" s="37">
        <v>35916</v>
      </c>
      <c r="B301" s="66">
        <v>38179</v>
      </c>
      <c r="C301" s="66"/>
      <c r="D301" s="66">
        <v>1</v>
      </c>
      <c r="E301" s="66">
        <v>38294</v>
      </c>
      <c r="F301" s="66">
        <v>0.2</v>
      </c>
    </row>
    <row r="302" spans="1:6" x14ac:dyDescent="0.3">
      <c r="A302" s="37">
        <v>35886</v>
      </c>
      <c r="B302" s="66">
        <v>38039</v>
      </c>
      <c r="C302" s="66"/>
      <c r="D302" s="66">
        <v>0.8</v>
      </c>
      <c r="E302" s="66">
        <v>38227</v>
      </c>
      <c r="F302" s="66">
        <v>0.2</v>
      </c>
    </row>
    <row r="303" spans="1:6" x14ac:dyDescent="0.3">
      <c r="A303" s="37">
        <v>35855</v>
      </c>
      <c r="B303" s="66">
        <v>37947</v>
      </c>
      <c r="C303" s="66"/>
      <c r="D303" s="66">
        <v>0.6</v>
      </c>
      <c r="E303" s="66">
        <v>38157</v>
      </c>
      <c r="F303" s="66">
        <v>0.2</v>
      </c>
    </row>
    <row r="304" spans="1:6" x14ac:dyDescent="0.3">
      <c r="A304" s="37">
        <v>35827</v>
      </c>
      <c r="B304" s="66">
        <v>37808</v>
      </c>
      <c r="C304" s="66"/>
      <c r="D304" s="66">
        <v>0.5</v>
      </c>
      <c r="E304" s="66">
        <v>38083</v>
      </c>
      <c r="F304" s="66">
        <v>0.2</v>
      </c>
    </row>
    <row r="305" spans="1:6" x14ac:dyDescent="0.3">
      <c r="A305" s="37">
        <v>35796</v>
      </c>
      <c r="B305" s="66">
        <v>37699</v>
      </c>
      <c r="C305" s="66"/>
      <c r="D305" s="66">
        <v>0.5</v>
      </c>
      <c r="E305" s="66">
        <v>38023</v>
      </c>
      <c r="F305" s="66">
        <v>0.1</v>
      </c>
    </row>
    <row r="306" spans="1:6" x14ac:dyDescent="0.3">
      <c r="A306" s="37">
        <v>35765</v>
      </c>
      <c r="B306" s="66">
        <v>38125</v>
      </c>
      <c r="C306" s="66"/>
      <c r="D306" s="66">
        <v>0.1</v>
      </c>
      <c r="E306" s="66">
        <v>37973</v>
      </c>
      <c r="F306" s="66">
        <v>-0.1</v>
      </c>
    </row>
    <row r="307" spans="1:6" x14ac:dyDescent="0.3">
      <c r="A307" s="37">
        <v>35735</v>
      </c>
      <c r="B307" s="66">
        <v>38367</v>
      </c>
      <c r="C307" s="66"/>
      <c r="D307" s="66">
        <v>0.2</v>
      </c>
      <c r="E307" s="66">
        <v>38012</v>
      </c>
      <c r="F307" s="66">
        <v>0</v>
      </c>
    </row>
    <row r="308" spans="1:6" x14ac:dyDescent="0.3">
      <c r="A308" s="37">
        <v>35704</v>
      </c>
      <c r="B308" s="66">
        <v>38341</v>
      </c>
      <c r="C308" s="66"/>
      <c r="D308" s="66">
        <v>0.2</v>
      </c>
      <c r="E308" s="66">
        <v>38014</v>
      </c>
      <c r="F308" s="66">
        <v>0</v>
      </c>
    </row>
    <row r="309" spans="1:6" x14ac:dyDescent="0.3">
      <c r="A309" s="37">
        <v>35674</v>
      </c>
      <c r="B309" s="66">
        <v>38301</v>
      </c>
      <c r="C309" s="66"/>
      <c r="D309" s="66">
        <v>0.1</v>
      </c>
      <c r="E309" s="66">
        <v>38000</v>
      </c>
      <c r="F309" s="66">
        <v>-0.1</v>
      </c>
    </row>
    <row r="310" spans="1:6" x14ac:dyDescent="0.3">
      <c r="A310" s="37">
        <v>35643</v>
      </c>
      <c r="B310" s="66">
        <v>38088</v>
      </c>
      <c r="C310" s="66"/>
      <c r="D310" s="66">
        <v>0.1</v>
      </c>
      <c r="E310" s="66">
        <v>38020</v>
      </c>
      <c r="F310" s="66">
        <v>0.1</v>
      </c>
    </row>
    <row r="311" spans="1:6" x14ac:dyDescent="0.3">
      <c r="A311" s="37">
        <v>35612</v>
      </c>
      <c r="B311" s="66">
        <v>37947</v>
      </c>
      <c r="C311" s="66"/>
      <c r="D311" s="66">
        <v>-0.1</v>
      </c>
      <c r="E311" s="66">
        <v>37972</v>
      </c>
      <c r="F311" s="66">
        <v>0.1</v>
      </c>
    </row>
    <row r="312" spans="1:6" x14ac:dyDescent="0.3">
      <c r="A312" s="37">
        <v>35582</v>
      </c>
      <c r="B312" s="66">
        <v>37876</v>
      </c>
      <c r="C312" s="66"/>
      <c r="D312" s="66">
        <v>-0.2</v>
      </c>
      <c r="E312" s="66">
        <v>37946</v>
      </c>
      <c r="F312" s="66">
        <v>0</v>
      </c>
    </row>
    <row r="313" spans="1:6" x14ac:dyDescent="0.3">
      <c r="A313" s="37">
        <v>35551</v>
      </c>
      <c r="B313" s="66">
        <v>37811</v>
      </c>
      <c r="C313" s="66"/>
      <c r="D313" s="66">
        <v>-0.3</v>
      </c>
      <c r="E313" s="66">
        <v>37937</v>
      </c>
      <c r="F313" s="66">
        <v>0</v>
      </c>
    </row>
    <row r="314" spans="1:6" x14ac:dyDescent="0.3">
      <c r="A314" s="37">
        <v>35521</v>
      </c>
      <c r="B314" s="66">
        <v>37743</v>
      </c>
      <c r="C314" s="66"/>
      <c r="D314" s="66">
        <v>-0.2</v>
      </c>
      <c r="E314" s="66">
        <v>37931</v>
      </c>
      <c r="F314" s="66">
        <v>0.1</v>
      </c>
    </row>
    <row r="315" spans="1:6" x14ac:dyDescent="0.3">
      <c r="A315" s="37">
        <v>35490</v>
      </c>
      <c r="B315" s="66">
        <v>37709</v>
      </c>
      <c r="C315" s="66"/>
      <c r="D315" s="66">
        <v>-0.1</v>
      </c>
      <c r="E315" s="66">
        <v>37905</v>
      </c>
      <c r="F315" s="66">
        <v>0.1</v>
      </c>
    </row>
    <row r="316" spans="1:6" x14ac:dyDescent="0.3">
      <c r="A316" s="37">
        <v>35462</v>
      </c>
      <c r="B316" s="66">
        <v>37616</v>
      </c>
      <c r="C316" s="66"/>
      <c r="D316" s="66">
        <v>-0.3</v>
      </c>
      <c r="E316" s="66">
        <v>37881</v>
      </c>
      <c r="F316" s="66">
        <v>0.1</v>
      </c>
    </row>
    <row r="317" spans="1:6" x14ac:dyDescent="0.3">
      <c r="A317" s="37">
        <v>35431</v>
      </c>
      <c r="B317" s="66">
        <v>37522</v>
      </c>
      <c r="C317" s="66"/>
      <c r="D317" s="66">
        <v>-0.5</v>
      </c>
      <c r="E317" s="66">
        <v>37841</v>
      </c>
      <c r="F317" s="66">
        <v>-0.2</v>
      </c>
    </row>
    <row r="318" spans="1:6" x14ac:dyDescent="0.3">
      <c r="A318" s="37">
        <v>35400</v>
      </c>
      <c r="B318" s="66">
        <v>38073</v>
      </c>
      <c r="C318" s="66"/>
      <c r="D318" s="66">
        <v>-0.3</v>
      </c>
      <c r="E318" s="66">
        <v>37925</v>
      </c>
      <c r="F318" s="66">
        <v>0</v>
      </c>
    </row>
    <row r="319" spans="1:6" x14ac:dyDescent="0.3">
      <c r="A319" s="37">
        <v>35370</v>
      </c>
      <c r="B319" s="66">
        <v>38279</v>
      </c>
      <c r="C319" s="66"/>
      <c r="D319" s="66">
        <v>-0.1</v>
      </c>
      <c r="E319" s="66">
        <v>37937</v>
      </c>
      <c r="F319" s="66">
        <v>0</v>
      </c>
    </row>
    <row r="320" spans="1:6" x14ac:dyDescent="0.3">
      <c r="A320" s="37">
        <v>35339</v>
      </c>
      <c r="B320" s="66">
        <v>38262</v>
      </c>
      <c r="C320" s="66"/>
      <c r="D320" s="66">
        <v>-0.2</v>
      </c>
      <c r="E320" s="66">
        <v>37929</v>
      </c>
      <c r="F320" s="66">
        <v>-0.1</v>
      </c>
    </row>
    <row r="321" spans="1:6" x14ac:dyDescent="0.3">
      <c r="A321" s="37">
        <v>35309</v>
      </c>
      <c r="B321" s="66">
        <v>38258</v>
      </c>
      <c r="C321" s="66"/>
      <c r="D321" s="66">
        <v>0</v>
      </c>
      <c r="E321" s="66">
        <v>37951</v>
      </c>
      <c r="F321" s="66">
        <v>-0.1</v>
      </c>
    </row>
    <row r="322" spans="1:6" x14ac:dyDescent="0.3">
      <c r="A322" s="37">
        <v>35278</v>
      </c>
      <c r="B322" s="66">
        <v>38042</v>
      </c>
      <c r="C322" s="66"/>
      <c r="D322" s="66">
        <v>0.1</v>
      </c>
      <c r="E322" s="66">
        <v>37975</v>
      </c>
      <c r="F322" s="66">
        <v>-0.1</v>
      </c>
    </row>
    <row r="323" spans="1:6" x14ac:dyDescent="0.3">
      <c r="A323" s="37">
        <v>35247</v>
      </c>
      <c r="B323" s="66">
        <v>37980</v>
      </c>
      <c r="C323" s="66"/>
      <c r="D323" s="66">
        <v>0.2</v>
      </c>
      <c r="E323" s="66">
        <v>38014</v>
      </c>
      <c r="F323" s="66">
        <v>0</v>
      </c>
    </row>
    <row r="324" spans="1:6" x14ac:dyDescent="0.3">
      <c r="A324" s="37">
        <v>35217</v>
      </c>
      <c r="B324" s="66">
        <v>37937</v>
      </c>
      <c r="C324" s="66"/>
      <c r="D324" s="66">
        <v>0.2</v>
      </c>
      <c r="E324" s="66">
        <v>38016</v>
      </c>
      <c r="F324" s="66">
        <v>-0.1</v>
      </c>
    </row>
    <row r="325" spans="1:6" x14ac:dyDescent="0.3">
      <c r="A325" s="37">
        <v>35186</v>
      </c>
      <c r="B325" s="66">
        <v>37916</v>
      </c>
      <c r="C325" s="66"/>
      <c r="D325" s="66">
        <v>0.4</v>
      </c>
      <c r="E325" s="66">
        <v>38056</v>
      </c>
      <c r="F325" s="66">
        <v>0.1</v>
      </c>
    </row>
    <row r="326" spans="1:6" x14ac:dyDescent="0.3">
      <c r="A326" s="37">
        <v>35156</v>
      </c>
      <c r="B326" s="66">
        <v>37813</v>
      </c>
      <c r="C326" s="66"/>
      <c r="D326" s="66">
        <v>0</v>
      </c>
      <c r="E326" s="66">
        <v>38000</v>
      </c>
      <c r="F326" s="66">
        <v>0.2</v>
      </c>
    </row>
    <row r="327" spans="1:6" x14ac:dyDescent="0.3">
      <c r="A327" s="37">
        <v>35125</v>
      </c>
      <c r="B327" s="66">
        <v>37739</v>
      </c>
      <c r="C327" s="66"/>
      <c r="D327" s="66">
        <v>-0.1</v>
      </c>
      <c r="E327" s="66">
        <v>37921</v>
      </c>
      <c r="F327" s="66">
        <v>-0.2</v>
      </c>
    </row>
    <row r="328" spans="1:6" x14ac:dyDescent="0.3">
      <c r="A328" s="37">
        <v>35096</v>
      </c>
      <c r="B328" s="66">
        <v>37733</v>
      </c>
      <c r="C328" s="66"/>
      <c r="D328" s="66">
        <v>0.1</v>
      </c>
      <c r="E328" s="66">
        <v>37980</v>
      </c>
      <c r="F328" s="66">
        <v>-0.1</v>
      </c>
    </row>
    <row r="329" spans="1:6" x14ac:dyDescent="0.3">
      <c r="A329" s="37">
        <v>35065</v>
      </c>
      <c r="B329" s="66">
        <v>37702</v>
      </c>
      <c r="C329" s="66"/>
      <c r="D329" s="66">
        <v>0.2</v>
      </c>
      <c r="E329" s="66">
        <v>38013</v>
      </c>
      <c r="F329" s="66">
        <v>-0.1</v>
      </c>
    </row>
    <row r="330" spans="1:6" x14ac:dyDescent="0.3">
      <c r="A330" s="37">
        <v>35034</v>
      </c>
      <c r="B330" s="66">
        <v>38183</v>
      </c>
      <c r="C330" s="66"/>
      <c r="D330" s="66">
        <v>0.2</v>
      </c>
      <c r="E330" s="66">
        <v>38034</v>
      </c>
      <c r="F330" s="66">
        <v>0.1</v>
      </c>
    </row>
    <row r="331" spans="1:6" x14ac:dyDescent="0.3">
      <c r="A331" s="37">
        <v>35004</v>
      </c>
      <c r="B331" s="66">
        <v>38331</v>
      </c>
      <c r="C331" s="66"/>
      <c r="D331" s="66">
        <v>0.2</v>
      </c>
      <c r="E331" s="66">
        <v>38003</v>
      </c>
      <c r="F331" s="66">
        <v>0</v>
      </c>
    </row>
    <row r="332" spans="1:6" x14ac:dyDescent="0.3">
      <c r="A332" s="37">
        <v>34973</v>
      </c>
      <c r="B332" s="66">
        <v>38340</v>
      </c>
      <c r="C332" s="66"/>
      <c r="D332" s="66">
        <v>0.2</v>
      </c>
      <c r="E332" s="66">
        <v>38006</v>
      </c>
      <c r="F332" s="66">
        <v>0.1</v>
      </c>
    </row>
    <row r="333" spans="1:6" x14ac:dyDescent="0.3">
      <c r="A333" s="37">
        <v>34943</v>
      </c>
      <c r="B333" s="66">
        <v>38273</v>
      </c>
      <c r="C333" s="66"/>
      <c r="D333" s="66">
        <v>0.2</v>
      </c>
      <c r="E333" s="66">
        <v>37962</v>
      </c>
      <c r="F333" s="66">
        <v>0</v>
      </c>
    </row>
    <row r="334" spans="1:6" x14ac:dyDescent="0.3">
      <c r="A334" s="37">
        <v>34912</v>
      </c>
      <c r="B334" s="66">
        <v>38020</v>
      </c>
      <c r="C334" s="66"/>
      <c r="D334" s="66">
        <v>0.2</v>
      </c>
      <c r="E334" s="66">
        <v>37957</v>
      </c>
      <c r="F334" s="66">
        <v>0</v>
      </c>
    </row>
    <row r="335" spans="1:6" x14ac:dyDescent="0.3">
      <c r="A335" s="37">
        <v>34881</v>
      </c>
      <c r="B335" s="66">
        <v>37919</v>
      </c>
      <c r="C335" s="66"/>
      <c r="D335" s="66">
        <v>0.4</v>
      </c>
      <c r="E335" s="66">
        <v>37964</v>
      </c>
      <c r="F335" s="66">
        <v>0</v>
      </c>
    </row>
    <row r="336" spans="1:6" x14ac:dyDescent="0.3">
      <c r="A336" s="37">
        <v>34851</v>
      </c>
      <c r="B336" s="66">
        <v>37865</v>
      </c>
      <c r="C336" s="66"/>
      <c r="D336" s="66">
        <v>0.3</v>
      </c>
      <c r="E336" s="66">
        <v>37949</v>
      </c>
      <c r="F336" s="66">
        <v>0</v>
      </c>
    </row>
    <row r="337" spans="1:6" x14ac:dyDescent="0.3">
      <c r="A337" s="37">
        <v>34820</v>
      </c>
      <c r="B337" s="66">
        <v>37781</v>
      </c>
      <c r="C337" s="66"/>
      <c r="D337" s="66">
        <v>0.4</v>
      </c>
      <c r="E337" s="66">
        <v>37933</v>
      </c>
      <c r="F337" s="66">
        <v>-0.1</v>
      </c>
    </row>
    <row r="338" spans="1:6" x14ac:dyDescent="0.3">
      <c r="A338" s="37">
        <v>34790</v>
      </c>
      <c r="B338" s="66">
        <v>37798</v>
      </c>
      <c r="C338" s="66"/>
      <c r="D338" s="66">
        <v>0.6</v>
      </c>
      <c r="E338" s="66">
        <v>37989</v>
      </c>
      <c r="F338" s="66">
        <v>0.1</v>
      </c>
    </row>
    <row r="339" spans="1:6" x14ac:dyDescent="0.3">
      <c r="A339" s="37">
        <v>34759</v>
      </c>
      <c r="B339" s="66">
        <v>37774</v>
      </c>
      <c r="C339" s="66"/>
      <c r="D339" s="66">
        <v>0.3</v>
      </c>
      <c r="E339" s="66">
        <v>37943</v>
      </c>
      <c r="F339" s="66">
        <v>0</v>
      </c>
    </row>
    <row r="340" spans="1:6" x14ac:dyDescent="0.3">
      <c r="A340" s="37">
        <v>34731</v>
      </c>
      <c r="B340" s="66">
        <v>37704</v>
      </c>
      <c r="C340" s="66"/>
      <c r="D340" s="66">
        <v>0.1</v>
      </c>
      <c r="E340" s="66">
        <v>37926</v>
      </c>
      <c r="F340" s="66">
        <v>0</v>
      </c>
    </row>
    <row r="341" spans="1:6" x14ac:dyDescent="0.3">
      <c r="A341" s="37">
        <v>34700</v>
      </c>
      <c r="B341" s="66">
        <v>37635</v>
      </c>
      <c r="C341" s="66"/>
      <c r="D341" s="66">
        <v>0.2</v>
      </c>
      <c r="E341" s="66">
        <v>37923</v>
      </c>
      <c r="F341" s="66">
        <v>-0.1</v>
      </c>
    </row>
    <row r="342" spans="1:6" x14ac:dyDescent="0.3">
      <c r="A342" s="37">
        <v>34669</v>
      </c>
      <c r="B342" s="66">
        <v>38106</v>
      </c>
      <c r="C342" s="66"/>
      <c r="D342" s="66">
        <v>0.6</v>
      </c>
      <c r="E342" s="66">
        <v>37958</v>
      </c>
      <c r="F342" s="66">
        <v>0.1</v>
      </c>
    </row>
    <row r="343" spans="1:6" x14ac:dyDescent="0.3">
      <c r="A343" s="37">
        <v>34639</v>
      </c>
      <c r="B343" s="66">
        <v>38246</v>
      </c>
      <c r="C343" s="66"/>
      <c r="D343" s="66">
        <v>0.6</v>
      </c>
      <c r="E343" s="66">
        <v>37938</v>
      </c>
      <c r="F343" s="66">
        <v>0</v>
      </c>
    </row>
    <row r="344" spans="1:6" x14ac:dyDescent="0.3">
      <c r="A344" s="37">
        <v>34608</v>
      </c>
      <c r="B344" s="66">
        <v>38247</v>
      </c>
      <c r="C344" s="66"/>
      <c r="D344" s="66">
        <v>0.5</v>
      </c>
      <c r="E344" s="66">
        <v>37920</v>
      </c>
      <c r="F344" s="66">
        <v>0</v>
      </c>
    </row>
    <row r="345" spans="1:6" x14ac:dyDescent="0.3">
      <c r="A345" s="37">
        <v>34578</v>
      </c>
      <c r="B345" s="66">
        <v>38214</v>
      </c>
      <c r="C345" s="66"/>
      <c r="D345" s="66">
        <v>0.3</v>
      </c>
      <c r="E345" s="66">
        <v>37904</v>
      </c>
      <c r="F345" s="66">
        <v>0.1</v>
      </c>
    </row>
    <row r="346" spans="1:6" x14ac:dyDescent="0.3">
      <c r="A346" s="37">
        <v>34547</v>
      </c>
      <c r="B346" s="66">
        <v>37928</v>
      </c>
      <c r="C346" s="66"/>
      <c r="D346" s="66">
        <v>0.2</v>
      </c>
      <c r="E346" s="66">
        <v>37870</v>
      </c>
      <c r="F346" s="66">
        <v>0.1</v>
      </c>
    </row>
    <row r="347" spans="1:6" x14ac:dyDescent="0.3">
      <c r="A347" s="37">
        <v>34516</v>
      </c>
      <c r="B347" s="66">
        <v>37765</v>
      </c>
      <c r="C347" s="66"/>
      <c r="D347" s="66">
        <v>0</v>
      </c>
      <c r="E347" s="66">
        <v>37819</v>
      </c>
      <c r="F347" s="66">
        <v>0</v>
      </c>
    </row>
    <row r="348" spans="1:6" x14ac:dyDescent="0.3">
      <c r="A348" s="37">
        <v>34486</v>
      </c>
      <c r="B348" s="66">
        <v>37737</v>
      </c>
      <c r="C348" s="66"/>
      <c r="D348" s="66">
        <v>0</v>
      </c>
      <c r="E348" s="66">
        <v>37824</v>
      </c>
      <c r="F348" s="66">
        <v>0.1</v>
      </c>
    </row>
    <row r="349" spans="1:6" x14ac:dyDescent="0.3">
      <c r="A349" s="37">
        <v>34455</v>
      </c>
      <c r="B349" s="66">
        <v>37641</v>
      </c>
      <c r="C349" s="66"/>
      <c r="D349" s="66">
        <v>-0.1</v>
      </c>
      <c r="E349" s="66">
        <v>37804</v>
      </c>
      <c r="F349" s="66">
        <v>0.1</v>
      </c>
    </row>
    <row r="350" spans="1:6" x14ac:dyDescent="0.3">
      <c r="A350" s="37">
        <v>34425</v>
      </c>
      <c r="B350" s="66">
        <v>37585</v>
      </c>
      <c r="C350" s="66"/>
      <c r="D350" s="66">
        <v>-0.4</v>
      </c>
      <c r="E350" s="66">
        <v>37777</v>
      </c>
      <c r="F350" s="66">
        <v>-0.1</v>
      </c>
    </row>
    <row r="351" spans="1:6" x14ac:dyDescent="0.3">
      <c r="A351" s="37">
        <v>34394</v>
      </c>
      <c r="B351" s="66">
        <v>37659</v>
      </c>
      <c r="C351" s="66"/>
      <c r="D351" s="66">
        <v>-0.5</v>
      </c>
      <c r="E351" s="66">
        <v>37820</v>
      </c>
      <c r="F351" s="66">
        <v>-0.1</v>
      </c>
    </row>
    <row r="352" spans="1:6" x14ac:dyDescent="0.3">
      <c r="A352" s="37">
        <v>34366</v>
      </c>
      <c r="B352" s="66">
        <v>37648</v>
      </c>
      <c r="C352" s="66"/>
      <c r="D352" s="66">
        <v>-0.6</v>
      </c>
      <c r="E352" s="66">
        <v>37846</v>
      </c>
      <c r="F352" s="66">
        <v>0.1</v>
      </c>
    </row>
    <row r="353" spans="1:6" x14ac:dyDescent="0.3">
      <c r="A353" s="37">
        <v>34335</v>
      </c>
      <c r="B353" s="66">
        <v>37549</v>
      </c>
      <c r="C353" s="66"/>
      <c r="D353" s="66">
        <v>-0.7</v>
      </c>
      <c r="E353" s="66">
        <v>37814</v>
      </c>
      <c r="F353" s="66">
        <v>0.2</v>
      </c>
    </row>
    <row r="354" spans="1:6" x14ac:dyDescent="0.3">
      <c r="A354" s="37">
        <v>34304</v>
      </c>
      <c r="B354" s="66">
        <v>37886</v>
      </c>
      <c r="C354" s="66"/>
      <c r="D354" s="66">
        <v>-0.9</v>
      </c>
      <c r="E354" s="66">
        <v>37742</v>
      </c>
      <c r="F354" s="66">
        <v>0.1</v>
      </c>
    </row>
    <row r="355" spans="1:6" x14ac:dyDescent="0.3">
      <c r="A355" s="37">
        <v>34274</v>
      </c>
      <c r="B355" s="66">
        <v>38009</v>
      </c>
      <c r="C355" s="66"/>
      <c r="D355" s="66">
        <v>-1.1000000000000001</v>
      </c>
      <c r="E355" s="66">
        <v>37716</v>
      </c>
      <c r="F355" s="66">
        <v>-0.1</v>
      </c>
    </row>
    <row r="356" spans="1:6" x14ac:dyDescent="0.3">
      <c r="A356" s="37">
        <v>34243</v>
      </c>
      <c r="B356" s="66">
        <v>38058</v>
      </c>
      <c r="C356" s="66"/>
      <c r="D356" s="66">
        <v>-1.1000000000000001</v>
      </c>
      <c r="E356" s="66">
        <v>37739</v>
      </c>
      <c r="F356" s="66">
        <v>-0.1</v>
      </c>
    </row>
    <row r="357" spans="1:6" x14ac:dyDescent="0.3">
      <c r="A357" s="37">
        <v>34213</v>
      </c>
      <c r="B357" s="66">
        <v>38087</v>
      </c>
      <c r="C357" s="66"/>
      <c r="D357" s="66">
        <v>-1.2</v>
      </c>
      <c r="E357" s="66">
        <v>37778</v>
      </c>
      <c r="F357" s="66">
        <v>0</v>
      </c>
    </row>
    <row r="358" spans="1:6" x14ac:dyDescent="0.3">
      <c r="A358" s="37">
        <v>34182</v>
      </c>
      <c r="B358" s="66">
        <v>37843</v>
      </c>
      <c r="C358" s="66"/>
      <c r="D358" s="66">
        <v>-1.3</v>
      </c>
      <c r="E358" s="66">
        <v>37788</v>
      </c>
      <c r="F358" s="66">
        <v>-0.1</v>
      </c>
    </row>
    <row r="359" spans="1:6" x14ac:dyDescent="0.3">
      <c r="A359" s="37">
        <v>34151</v>
      </c>
      <c r="B359" s="66">
        <v>37748</v>
      </c>
      <c r="C359" s="66"/>
      <c r="D359" s="66">
        <v>-1.5</v>
      </c>
      <c r="E359" s="66">
        <v>37810</v>
      </c>
      <c r="F359" s="66">
        <v>-0.1</v>
      </c>
    </row>
    <row r="360" spans="1:6" x14ac:dyDescent="0.3">
      <c r="A360" s="37">
        <v>34121</v>
      </c>
      <c r="B360" s="66">
        <v>37750</v>
      </c>
      <c r="C360" s="66"/>
      <c r="D360" s="66">
        <v>-1.6</v>
      </c>
      <c r="E360" s="66">
        <v>37837</v>
      </c>
      <c r="F360" s="66">
        <v>-0.1</v>
      </c>
    </row>
    <row r="361" spans="1:6" x14ac:dyDescent="0.3">
      <c r="A361" s="37">
        <v>34090</v>
      </c>
      <c r="B361" s="66">
        <v>37693</v>
      </c>
      <c r="C361" s="66"/>
      <c r="D361" s="66">
        <v>-1.6</v>
      </c>
      <c r="E361" s="66">
        <v>37864</v>
      </c>
      <c r="F361" s="66">
        <v>-0.2</v>
      </c>
    </row>
    <row r="362" spans="1:6" x14ac:dyDescent="0.3">
      <c r="A362" s="37">
        <v>34060</v>
      </c>
      <c r="B362" s="66">
        <v>37738</v>
      </c>
      <c r="C362" s="66"/>
      <c r="D362" s="66">
        <v>-1.5</v>
      </c>
      <c r="E362" s="66">
        <v>37934</v>
      </c>
      <c r="F362" s="66">
        <v>-0.2</v>
      </c>
    </row>
    <row r="363" spans="1:6" x14ac:dyDescent="0.3">
      <c r="A363" s="37">
        <v>34029</v>
      </c>
      <c r="B363" s="66">
        <v>37838</v>
      </c>
      <c r="C363" s="66"/>
      <c r="D363" s="66">
        <v>-1.5</v>
      </c>
      <c r="E363" s="66">
        <v>37995</v>
      </c>
      <c r="F363" s="66">
        <v>-0.1</v>
      </c>
    </row>
    <row r="364" spans="1:6" x14ac:dyDescent="0.3">
      <c r="A364" s="37">
        <v>34001</v>
      </c>
      <c r="B364" s="66">
        <v>37867</v>
      </c>
      <c r="C364" s="66"/>
      <c r="D364" s="66">
        <v>-1.4</v>
      </c>
      <c r="E364" s="66">
        <v>38050</v>
      </c>
      <c r="F364" s="66">
        <v>-0.1</v>
      </c>
    </row>
    <row r="365" spans="1:6" x14ac:dyDescent="0.3">
      <c r="A365" s="37">
        <v>33970</v>
      </c>
      <c r="B365" s="66">
        <v>37828</v>
      </c>
      <c r="C365" s="66"/>
      <c r="D365" s="66">
        <v>-1.5</v>
      </c>
      <c r="E365" s="66">
        <v>38079</v>
      </c>
      <c r="F365" s="66">
        <v>0</v>
      </c>
    </row>
    <row r="366" spans="1:6" x14ac:dyDescent="0.3">
      <c r="A366" s="37">
        <v>33939</v>
      </c>
      <c r="B366" s="66">
        <v>38231</v>
      </c>
      <c r="C366" s="66"/>
      <c r="D366" s="66">
        <v>-1.5</v>
      </c>
      <c r="E366" s="66">
        <v>38090</v>
      </c>
      <c r="F366" s="66">
        <v>-0.1</v>
      </c>
    </row>
    <row r="367" spans="1:6" x14ac:dyDescent="0.3">
      <c r="A367" s="37">
        <v>33909</v>
      </c>
      <c r="B367" s="66">
        <v>38416</v>
      </c>
      <c r="C367" s="66"/>
      <c r="D367" s="66">
        <v>-1.5</v>
      </c>
      <c r="E367" s="66">
        <v>38130</v>
      </c>
      <c r="F367" s="66">
        <v>-0.1</v>
      </c>
    </row>
    <row r="368" spans="1:6" x14ac:dyDescent="0.3">
      <c r="A368" s="37">
        <v>33878</v>
      </c>
      <c r="B368" s="66">
        <v>38496</v>
      </c>
      <c r="C368" s="66"/>
      <c r="D368" s="66">
        <v>-1.3</v>
      </c>
      <c r="E368" s="66">
        <v>38177</v>
      </c>
      <c r="F368" s="66">
        <v>-0.2</v>
      </c>
    </row>
    <row r="369" spans="1:6" x14ac:dyDescent="0.3">
      <c r="A369" s="37">
        <v>33848</v>
      </c>
      <c r="B369" s="66">
        <v>38547</v>
      </c>
      <c r="C369" s="66"/>
      <c r="D369" s="66">
        <v>-1</v>
      </c>
      <c r="E369" s="66">
        <v>38235</v>
      </c>
      <c r="F369" s="66">
        <v>-0.2</v>
      </c>
    </row>
    <row r="370" spans="1:6" x14ac:dyDescent="0.3">
      <c r="A370" s="37">
        <v>33817</v>
      </c>
      <c r="B370" s="66">
        <v>38360</v>
      </c>
      <c r="C370" s="66"/>
      <c r="D370" s="66">
        <v>-1</v>
      </c>
      <c r="E370" s="66">
        <v>38306</v>
      </c>
      <c r="F370" s="66">
        <v>-0.2</v>
      </c>
    </row>
    <row r="371" spans="1:6" x14ac:dyDescent="0.3">
      <c r="A371" s="37">
        <v>33786</v>
      </c>
      <c r="B371" s="66">
        <v>38312</v>
      </c>
      <c r="C371" s="66"/>
      <c r="D371" s="66">
        <v>-1.2</v>
      </c>
      <c r="E371" s="66">
        <v>38378</v>
      </c>
      <c r="F371" s="66">
        <v>-0.2</v>
      </c>
    </row>
    <row r="372" spans="1:6" x14ac:dyDescent="0.3">
      <c r="A372" s="37">
        <v>33756</v>
      </c>
      <c r="B372" s="66">
        <v>38362</v>
      </c>
      <c r="C372" s="66"/>
      <c r="D372" s="66">
        <v>-1.4</v>
      </c>
      <c r="E372" s="66">
        <v>38450</v>
      </c>
      <c r="F372" s="66">
        <v>-0.1</v>
      </c>
    </row>
    <row r="373" spans="1:6" x14ac:dyDescent="0.3">
      <c r="A373" s="37">
        <v>33725</v>
      </c>
      <c r="B373" s="66">
        <v>38323</v>
      </c>
      <c r="C373" s="66"/>
      <c r="D373" s="66">
        <v>-1.5</v>
      </c>
      <c r="E373" s="66">
        <v>38500</v>
      </c>
      <c r="F373" s="66">
        <v>-0.1</v>
      </c>
    </row>
    <row r="374" spans="1:6" x14ac:dyDescent="0.3">
      <c r="A374" s="37">
        <v>33695</v>
      </c>
      <c r="B374" s="66">
        <v>38329</v>
      </c>
      <c r="C374" s="66"/>
      <c r="D374" s="66">
        <v>-1.5</v>
      </c>
      <c r="E374" s="66">
        <v>38529</v>
      </c>
      <c r="F374" s="66">
        <v>-0.1</v>
      </c>
    </row>
    <row r="375" spans="1:6" x14ac:dyDescent="0.3">
      <c r="A375" s="37">
        <v>33664</v>
      </c>
      <c r="B375" s="66">
        <v>38397</v>
      </c>
      <c r="C375" s="66"/>
      <c r="D375" s="66">
        <v>-1.5</v>
      </c>
      <c r="E375" s="66">
        <v>38555</v>
      </c>
      <c r="F375" s="66">
        <v>-0.1</v>
      </c>
    </row>
    <row r="376" spans="1:6" x14ac:dyDescent="0.3">
      <c r="A376" s="37">
        <v>33635</v>
      </c>
      <c r="B376" s="66">
        <v>38423</v>
      </c>
      <c r="C376" s="66"/>
      <c r="D376" s="66">
        <v>-1.7</v>
      </c>
      <c r="E376" s="66">
        <v>38598</v>
      </c>
      <c r="F376" s="66">
        <v>-0.1</v>
      </c>
    </row>
    <row r="377" spans="1:6" x14ac:dyDescent="0.3">
      <c r="A377" s="37">
        <v>33604</v>
      </c>
      <c r="B377" s="66">
        <v>38392</v>
      </c>
      <c r="C377" s="66"/>
      <c r="D377" s="66">
        <v>-1.9</v>
      </c>
      <c r="E377" s="66">
        <v>38640</v>
      </c>
      <c r="F377" s="66" t="s">
        <v>292</v>
      </c>
    </row>
    <row r="378" spans="1:6" x14ac:dyDescent="0.3">
      <c r="A378" s="37">
        <v>33573</v>
      </c>
      <c r="B378" s="66">
        <v>38805</v>
      </c>
      <c r="C378" s="66"/>
      <c r="D378" s="66" t="s">
        <v>292</v>
      </c>
      <c r="E378" s="66" t="s">
        <v>292</v>
      </c>
      <c r="F378" s="66" t="s">
        <v>292</v>
      </c>
    </row>
    <row r="379" spans="1:6" x14ac:dyDescent="0.3">
      <c r="A379" s="37">
        <v>33543</v>
      </c>
      <c r="B379" s="66">
        <v>38984</v>
      </c>
      <c r="C379" s="66"/>
      <c r="D379" s="66" t="s">
        <v>292</v>
      </c>
      <c r="E379" s="66" t="s">
        <v>292</v>
      </c>
      <c r="F379" s="66" t="s">
        <v>292</v>
      </c>
    </row>
    <row r="380" spans="1:6" x14ac:dyDescent="0.3">
      <c r="A380" s="37">
        <v>33512</v>
      </c>
      <c r="B380" s="66">
        <v>39010</v>
      </c>
      <c r="C380" s="66"/>
      <c r="D380" s="66" t="s">
        <v>292</v>
      </c>
      <c r="E380" s="66" t="s">
        <v>292</v>
      </c>
      <c r="F380" s="66" t="s">
        <v>292</v>
      </c>
    </row>
    <row r="381" spans="1:6" x14ac:dyDescent="0.3">
      <c r="A381" s="37">
        <v>33482</v>
      </c>
      <c r="B381" s="66">
        <v>38946</v>
      </c>
      <c r="C381" s="66"/>
      <c r="D381" s="66" t="s">
        <v>292</v>
      </c>
      <c r="E381" s="66" t="s">
        <v>292</v>
      </c>
      <c r="F381" s="66" t="s">
        <v>292</v>
      </c>
    </row>
    <row r="382" spans="1:6" x14ac:dyDescent="0.3">
      <c r="A382" s="37">
        <v>33451</v>
      </c>
      <c r="B382" s="66">
        <v>38745</v>
      </c>
      <c r="C382" s="66"/>
      <c r="D382" s="66" t="s">
        <v>292</v>
      </c>
      <c r="E382" s="66" t="s">
        <v>292</v>
      </c>
      <c r="F382" s="66" t="s">
        <v>292</v>
      </c>
    </row>
    <row r="383" spans="1:6" x14ac:dyDescent="0.3">
      <c r="A383" s="37">
        <v>33420</v>
      </c>
      <c r="B383" s="66">
        <v>38783</v>
      </c>
      <c r="C383" s="66"/>
      <c r="D383" s="66" t="s">
        <v>292</v>
      </c>
      <c r="E383" s="66" t="s">
        <v>292</v>
      </c>
      <c r="F383" s="66" t="s">
        <v>292</v>
      </c>
    </row>
    <row r="384" spans="1:6" x14ac:dyDescent="0.3">
      <c r="A384" s="37">
        <v>33390</v>
      </c>
      <c r="B384" s="66">
        <v>38908</v>
      </c>
      <c r="C384" s="66"/>
      <c r="D384" s="66" t="s">
        <v>292</v>
      </c>
      <c r="E384" s="66" t="s">
        <v>292</v>
      </c>
      <c r="F384" s="66" t="s">
        <v>292</v>
      </c>
    </row>
    <row r="385" spans="1:6" x14ac:dyDescent="0.3">
      <c r="A385" s="37">
        <v>33359</v>
      </c>
      <c r="B385" s="66">
        <v>38917</v>
      </c>
      <c r="C385" s="66"/>
      <c r="D385" s="66" t="s">
        <v>292</v>
      </c>
      <c r="E385" s="66" t="s">
        <v>292</v>
      </c>
      <c r="F385" s="66" t="s">
        <v>292</v>
      </c>
    </row>
    <row r="386" spans="1:6" x14ac:dyDescent="0.3">
      <c r="A386" s="37">
        <v>33329</v>
      </c>
      <c r="B386" s="66">
        <v>38922</v>
      </c>
      <c r="C386" s="66"/>
      <c r="D386" s="66" t="s">
        <v>292</v>
      </c>
      <c r="E386" s="66" t="s">
        <v>292</v>
      </c>
      <c r="F386" s="66" t="s">
        <v>292</v>
      </c>
    </row>
    <row r="387" spans="1:6" x14ac:dyDescent="0.3">
      <c r="A387" s="37">
        <v>33298</v>
      </c>
      <c r="B387" s="66">
        <v>38972</v>
      </c>
      <c r="C387" s="66"/>
      <c r="D387" s="66" t="s">
        <v>292</v>
      </c>
      <c r="E387" s="66" t="s">
        <v>292</v>
      </c>
      <c r="F387" s="66" t="s">
        <v>292</v>
      </c>
    </row>
    <row r="388" spans="1:6" x14ac:dyDescent="0.3">
      <c r="A388" s="37">
        <v>33270</v>
      </c>
      <c r="B388" s="66">
        <v>39071</v>
      </c>
      <c r="C388" s="66"/>
      <c r="D388" s="66" t="s">
        <v>292</v>
      </c>
      <c r="E388" s="66" t="s">
        <v>292</v>
      </c>
      <c r="F388" s="66" t="s">
        <v>292</v>
      </c>
    </row>
    <row r="389" spans="1:6" x14ac:dyDescent="0.3">
      <c r="A389" s="37">
        <v>33239</v>
      </c>
      <c r="B389" s="66">
        <v>39132</v>
      </c>
      <c r="C389" s="66"/>
      <c r="D389" s="66" t="s">
        <v>292</v>
      </c>
      <c r="E389" s="66" t="s">
        <v>292</v>
      </c>
      <c r="F389" s="66" t="s">
        <v>292</v>
      </c>
    </row>
  </sheetData>
  <mergeCells count="3">
    <mergeCell ref="S1:U1"/>
    <mergeCell ref="B4:D4"/>
    <mergeCell ref="E4:K4"/>
  </mergeCells>
  <hyperlinks>
    <hyperlink ref="P1:Q1" location="Übersicht!A1" display="zurück zur Überischt" xr:uid="{4B087264-E795-4B25-98F3-8BB6D027161D}"/>
    <hyperlink ref="A2" r:id="rId1" tooltip="Link zur Fußnote 1" xr:uid="{1CB18DB9-827B-48EE-AFFF-7B0F57392C9B}"/>
    <hyperlink ref="S1:T1" location="Übersicht!A1" display="zurück zur Überischt" xr:uid="{53F1E92A-940C-4A7F-8A33-E12B6642AEBB}"/>
    <hyperlink ref="B2" r:id="rId2" xr:uid="{8B48C908-D4AB-4FBC-A795-BCB4E39D7B7C}"/>
  </hyperlinks>
  <pageMargins left="0.78740157499999996" right="0.78740157499999996" top="0.984251969" bottom="0.984251969" header="0.4921259845" footer="0.4921259845"/>
  <pageSetup paperSize="9" orientation="portrait" horizontalDpi="300" verticalDpi="300"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AD388"/>
  <sheetViews>
    <sheetView zoomScale="70" zoomScaleNormal="70" workbookViewId="0">
      <pane xSplit="1" ySplit="4" topLeftCell="B5" activePane="bottomRight" state="frozen"/>
      <selection pane="topRight" activeCell="H12" sqref="H12"/>
      <selection pane="bottomLeft" activeCell="H12" sqref="H12"/>
      <selection pane="bottomRight" activeCell="L12" sqref="L12:P12"/>
    </sheetView>
  </sheetViews>
  <sheetFormatPr baseColWidth="10" defaultColWidth="0" defaultRowHeight="13.2" x14ac:dyDescent="0.25"/>
  <cols>
    <col min="1" max="30" width="11.44140625" customWidth="1"/>
    <col min="31" max="16384" width="11.44140625" hidden="1"/>
  </cols>
  <sheetData>
    <row r="1" spans="1:26" ht="25.8" x14ac:dyDescent="0.5">
      <c r="A1" s="28" t="s">
        <v>281</v>
      </c>
      <c r="B1" s="30"/>
      <c r="C1" s="30"/>
      <c r="D1" s="30"/>
      <c r="E1" s="30"/>
      <c r="F1" s="31"/>
      <c r="G1" s="31"/>
      <c r="H1" s="30"/>
      <c r="I1" s="30"/>
      <c r="J1" s="30"/>
      <c r="K1" s="30"/>
      <c r="L1" s="30"/>
      <c r="M1" s="30"/>
      <c r="N1" s="552" t="s">
        <v>268</v>
      </c>
      <c r="O1" s="552"/>
      <c r="P1" s="552"/>
      <c r="Q1" s="31"/>
      <c r="R1" s="30"/>
      <c r="S1" s="30"/>
      <c r="T1" s="30"/>
      <c r="U1" s="30"/>
      <c r="V1" s="9"/>
      <c r="W1" s="9"/>
    </row>
    <row r="2" spans="1:26" ht="13.8" x14ac:dyDescent="0.3">
      <c r="A2" s="32" t="s">
        <v>269</v>
      </c>
      <c r="B2" s="30" t="s">
        <v>282</v>
      </c>
      <c r="C2" s="30"/>
      <c r="D2" s="30"/>
      <c r="E2" s="30"/>
      <c r="F2" s="30"/>
      <c r="G2" s="30"/>
      <c r="H2" s="30"/>
      <c r="I2" s="30"/>
      <c r="J2" s="30"/>
      <c r="K2" s="30"/>
      <c r="L2" s="30"/>
      <c r="M2" s="30"/>
      <c r="N2" s="30"/>
      <c r="O2" s="30"/>
      <c r="P2" s="30"/>
      <c r="Q2" s="30"/>
      <c r="R2" s="30"/>
      <c r="S2" s="30"/>
      <c r="T2" s="30"/>
      <c r="U2" s="30"/>
    </row>
    <row r="3" spans="1:26" s="5" customFormat="1" ht="27.75" customHeight="1" x14ac:dyDescent="0.3">
      <c r="A3" s="34"/>
      <c r="B3" s="553" t="s">
        <v>283</v>
      </c>
      <c r="C3" s="551"/>
      <c r="D3" s="551"/>
      <c r="E3" s="551"/>
      <c r="F3" s="554"/>
      <c r="G3" s="553" t="s">
        <v>284</v>
      </c>
      <c r="H3" s="551"/>
      <c r="I3" s="551"/>
      <c r="J3" s="551"/>
      <c r="K3" s="554"/>
      <c r="L3" s="553" t="s">
        <v>285</v>
      </c>
      <c r="M3" s="551"/>
      <c r="N3" s="551"/>
      <c r="O3" s="551"/>
      <c r="P3" s="554"/>
      <c r="Q3" s="553" t="s">
        <v>286</v>
      </c>
      <c r="R3" s="551"/>
      <c r="S3" s="551"/>
      <c r="T3" s="551"/>
      <c r="U3" s="554"/>
      <c r="V3" s="12"/>
      <c r="W3" s="12"/>
      <c r="X3" s="12"/>
      <c r="Y3" s="12"/>
      <c r="Z3" s="12"/>
    </row>
    <row r="4" spans="1:26" s="5" customFormat="1" ht="41.4" x14ac:dyDescent="0.25">
      <c r="A4" s="35"/>
      <c r="B4" s="64" t="s">
        <v>287</v>
      </c>
      <c r="C4" s="33" t="s">
        <v>288</v>
      </c>
      <c r="D4" s="33" t="s">
        <v>289</v>
      </c>
      <c r="E4" s="33" t="s">
        <v>290</v>
      </c>
      <c r="F4" s="65" t="s">
        <v>291</v>
      </c>
      <c r="G4" s="64" t="s">
        <v>287</v>
      </c>
      <c r="H4" s="33" t="s">
        <v>288</v>
      </c>
      <c r="I4" s="33" t="s">
        <v>289</v>
      </c>
      <c r="J4" s="33" t="s">
        <v>290</v>
      </c>
      <c r="K4" s="65" t="s">
        <v>291</v>
      </c>
      <c r="L4" s="64" t="s">
        <v>287</v>
      </c>
      <c r="M4" s="33" t="s">
        <v>288</v>
      </c>
      <c r="N4" s="33" t="s">
        <v>289</v>
      </c>
      <c r="O4" s="33" t="s">
        <v>290</v>
      </c>
      <c r="P4" s="65" t="s">
        <v>291</v>
      </c>
      <c r="Q4" s="64" t="s">
        <v>287</v>
      </c>
      <c r="R4" s="33" t="s">
        <v>288</v>
      </c>
      <c r="S4" s="33" t="s">
        <v>289</v>
      </c>
      <c r="T4" s="33" t="s">
        <v>290</v>
      </c>
      <c r="U4" s="65" t="s">
        <v>291</v>
      </c>
      <c r="V4" s="27"/>
      <c r="W4" s="6"/>
      <c r="X4" s="6"/>
      <c r="Y4" s="6"/>
      <c r="Z4" s="23"/>
    </row>
    <row r="5" spans="1:26" s="5" customFormat="1" ht="13.8" x14ac:dyDescent="0.3">
      <c r="A5" s="37">
        <v>44896</v>
      </c>
      <c r="B5" s="66"/>
      <c r="C5" s="66"/>
      <c r="D5" s="66"/>
      <c r="E5" s="66"/>
      <c r="F5" s="66"/>
      <c r="G5" s="67"/>
      <c r="H5" s="60"/>
      <c r="I5" s="60"/>
      <c r="J5" s="60"/>
      <c r="K5" s="68"/>
      <c r="L5" s="67"/>
      <c r="M5" s="60"/>
      <c r="N5" s="60"/>
      <c r="O5" s="60"/>
      <c r="P5" s="68"/>
      <c r="Q5" s="67"/>
      <c r="R5" s="60"/>
      <c r="S5" s="60"/>
      <c r="T5" s="60"/>
      <c r="U5" s="68"/>
      <c r="V5" s="6"/>
      <c r="W5" s="6"/>
      <c r="X5" s="6"/>
      <c r="Y5" s="6"/>
      <c r="Z5" s="6"/>
    </row>
    <row r="6" spans="1:26" s="5" customFormat="1" ht="13.8" x14ac:dyDescent="0.3">
      <c r="A6" s="37">
        <v>44866</v>
      </c>
      <c r="B6" s="66"/>
      <c r="C6" s="66"/>
      <c r="D6" s="66"/>
      <c r="E6" s="66"/>
      <c r="F6" s="66"/>
      <c r="G6" s="67"/>
      <c r="H6" s="60"/>
      <c r="I6" s="60"/>
      <c r="J6" s="60"/>
      <c r="K6" s="68"/>
      <c r="L6" s="67"/>
      <c r="M6" s="60"/>
      <c r="N6" s="60"/>
      <c r="O6" s="60"/>
      <c r="P6" s="68"/>
      <c r="Q6" s="67"/>
      <c r="R6" s="60"/>
      <c r="S6" s="60"/>
      <c r="T6" s="60"/>
      <c r="U6" s="68"/>
      <c r="V6" s="6"/>
      <c r="W6" s="6"/>
      <c r="X6" s="6"/>
      <c r="Y6" s="6"/>
      <c r="Z6" s="6"/>
    </row>
    <row r="7" spans="1:26" s="5" customFormat="1" ht="13.8" x14ac:dyDescent="0.3">
      <c r="A7" s="37">
        <v>44835</v>
      </c>
      <c r="B7" s="66"/>
      <c r="C7" s="66"/>
      <c r="D7" s="66"/>
      <c r="E7" s="66"/>
      <c r="F7" s="66"/>
      <c r="G7" s="67"/>
      <c r="H7" s="60"/>
      <c r="I7" s="60"/>
      <c r="J7" s="60"/>
      <c r="K7" s="68"/>
      <c r="L7" s="67"/>
      <c r="M7" s="60"/>
      <c r="N7" s="60"/>
      <c r="O7" s="60"/>
      <c r="P7" s="68"/>
      <c r="Q7" s="67"/>
      <c r="R7" s="60"/>
      <c r="S7" s="60"/>
      <c r="T7" s="60"/>
      <c r="U7" s="68"/>
      <c r="V7" s="6"/>
      <c r="W7" s="6"/>
      <c r="X7" s="6"/>
      <c r="Y7" s="6"/>
      <c r="Z7" s="6"/>
    </row>
    <row r="8" spans="1:26" s="5" customFormat="1" ht="13.8" x14ac:dyDescent="0.3">
      <c r="A8" s="37">
        <v>44805</v>
      </c>
      <c r="B8" s="66"/>
      <c r="C8" s="66"/>
      <c r="D8" s="66"/>
      <c r="E8" s="66"/>
      <c r="F8" s="66"/>
      <c r="G8" s="67"/>
      <c r="H8" s="60"/>
      <c r="I8" s="60"/>
      <c r="J8" s="60"/>
      <c r="K8" s="68"/>
      <c r="L8" s="67"/>
      <c r="M8" s="60"/>
      <c r="N8" s="60"/>
      <c r="O8" s="60"/>
      <c r="P8" s="68"/>
      <c r="Q8" s="67"/>
      <c r="R8" s="60"/>
      <c r="S8" s="60"/>
      <c r="T8" s="60"/>
      <c r="U8" s="68"/>
      <c r="V8" s="6"/>
      <c r="W8" s="6"/>
      <c r="X8" s="6"/>
      <c r="Y8" s="6"/>
      <c r="Z8" s="6"/>
    </row>
    <row r="9" spans="1:26" s="5" customFormat="1" ht="13.8" x14ac:dyDescent="0.3">
      <c r="A9" s="37">
        <v>44774</v>
      </c>
      <c r="B9" s="66"/>
      <c r="C9" s="66"/>
      <c r="D9" s="66"/>
      <c r="E9" s="66"/>
      <c r="F9" s="66"/>
      <c r="G9" s="67"/>
      <c r="H9" s="60"/>
      <c r="I9" s="60"/>
      <c r="J9" s="60"/>
      <c r="K9" s="68"/>
      <c r="L9" s="67"/>
      <c r="M9" s="60"/>
      <c r="N9" s="60"/>
      <c r="O9" s="60"/>
      <c r="P9" s="68"/>
      <c r="Q9" s="67"/>
      <c r="R9" s="60"/>
      <c r="S9" s="60"/>
      <c r="T9" s="60"/>
      <c r="U9" s="68"/>
      <c r="V9" s="6"/>
      <c r="W9" s="6"/>
      <c r="X9" s="6"/>
      <c r="Y9" s="6"/>
      <c r="Z9" s="6"/>
    </row>
    <row r="10" spans="1:26" s="5" customFormat="1" ht="13.8" x14ac:dyDescent="0.3">
      <c r="A10" s="37">
        <v>44743</v>
      </c>
      <c r="B10" s="66"/>
      <c r="C10" s="66"/>
      <c r="D10" s="66"/>
      <c r="E10" s="66"/>
      <c r="F10" s="66"/>
      <c r="G10" s="67"/>
      <c r="H10" s="60"/>
      <c r="I10" s="60"/>
      <c r="J10" s="60"/>
      <c r="K10" s="68"/>
      <c r="L10" s="67"/>
      <c r="M10" s="60"/>
      <c r="N10" s="60"/>
      <c r="O10" s="60"/>
      <c r="P10" s="68"/>
      <c r="Q10" s="67"/>
      <c r="R10" s="60"/>
      <c r="S10" s="60"/>
      <c r="T10" s="60"/>
      <c r="U10" s="68"/>
      <c r="V10" s="6"/>
      <c r="W10" s="6"/>
      <c r="X10" s="6"/>
      <c r="Y10" s="6"/>
      <c r="Z10" s="6"/>
    </row>
    <row r="11" spans="1:26" s="5" customFormat="1" ht="13.8" x14ac:dyDescent="0.3">
      <c r="A11" s="37">
        <v>44713</v>
      </c>
      <c r="B11" s="66"/>
      <c r="C11" s="66"/>
      <c r="D11" s="66"/>
      <c r="E11" s="66"/>
      <c r="F11" s="66"/>
      <c r="G11" s="67"/>
      <c r="H11" s="60"/>
      <c r="I11" s="60"/>
      <c r="J11" s="60"/>
      <c r="K11" s="68"/>
      <c r="L11" s="67"/>
      <c r="M11" s="60"/>
      <c r="N11" s="60"/>
      <c r="O11" s="60"/>
      <c r="P11" s="68"/>
      <c r="Q11" s="67"/>
      <c r="R11" s="60"/>
      <c r="S11" s="60"/>
      <c r="T11" s="60"/>
      <c r="U11" s="68"/>
      <c r="V11" s="6"/>
      <c r="W11" s="6"/>
      <c r="X11" s="6"/>
      <c r="Y11" s="6"/>
      <c r="Z11" s="6"/>
    </row>
    <row r="12" spans="1:26" s="5" customFormat="1" ht="13.8" x14ac:dyDescent="0.3">
      <c r="A12" s="37">
        <v>44682</v>
      </c>
      <c r="B12" s="66">
        <v>106.6</v>
      </c>
      <c r="C12" s="66">
        <v>101.4</v>
      </c>
      <c r="D12" s="66">
        <v>110.6</v>
      </c>
      <c r="E12" s="66">
        <v>108</v>
      </c>
      <c r="F12" s="66">
        <v>112.2</v>
      </c>
      <c r="G12" s="67">
        <f>(B12/B13)-1</f>
        <v>9.3896713615015948E-4</v>
      </c>
      <c r="H12" s="60">
        <f>(C12/C13)-1</f>
        <v>-1.4577259475218707E-2</v>
      </c>
      <c r="I12" s="60">
        <f>(D12/D13)-1</f>
        <v>1.2820512820512775E-2</v>
      </c>
      <c r="J12" s="60">
        <f>(E12/E13)-1</f>
        <v>-2.4390243902439046E-2</v>
      </c>
      <c r="K12" s="68">
        <f>(F12/F13)-1</f>
        <v>3.6968576709796697E-2</v>
      </c>
      <c r="L12" s="67">
        <f>(B12/B24)-1</f>
        <v>-3.0027297543221199E-2</v>
      </c>
      <c r="M12" s="60">
        <f>(C12/C24)-1</f>
        <v>-3.7037037037036979E-2</v>
      </c>
      <c r="N12" s="60">
        <f>(D12/D24)-1</f>
        <v>-2.383053839364524E-2</v>
      </c>
      <c r="O12" s="60">
        <f>(E12/E24)-1</f>
        <v>-6.25E-2</v>
      </c>
      <c r="P12" s="68">
        <f>(F12/F24)-1</f>
        <v>0</v>
      </c>
      <c r="Q12" s="67"/>
      <c r="R12" s="60"/>
      <c r="S12" s="60"/>
      <c r="T12" s="60"/>
      <c r="U12" s="68"/>
      <c r="V12" s="6"/>
      <c r="W12" s="6"/>
      <c r="X12" s="6"/>
      <c r="Y12" s="6"/>
      <c r="Z12" s="6"/>
    </row>
    <row r="13" spans="1:26" s="5" customFormat="1" ht="13.8" x14ac:dyDescent="0.3">
      <c r="A13" s="37">
        <v>44652</v>
      </c>
      <c r="B13" s="66">
        <v>106.5</v>
      </c>
      <c r="C13" s="66">
        <v>102.9</v>
      </c>
      <c r="D13" s="66">
        <v>109.2</v>
      </c>
      <c r="E13" s="66">
        <v>110.7</v>
      </c>
      <c r="F13" s="66">
        <v>108.2</v>
      </c>
      <c r="G13" s="67">
        <f t="shared" ref="G13" si="0">(B13/B14)-1</f>
        <v>-1.7527675276752808E-2</v>
      </c>
      <c r="H13" s="60">
        <f t="shared" ref="H13" si="1">(C13/C14)-1</f>
        <v>4.8828125E-3</v>
      </c>
      <c r="I13" s="60">
        <f t="shared" ref="I13" si="2">(D13/D14)-1</f>
        <v>-3.3628318584070782E-2</v>
      </c>
      <c r="J13" s="60">
        <f t="shared" ref="J13" si="3">(E13/E14)-1</f>
        <v>-3.5714285714285698E-2</v>
      </c>
      <c r="K13" s="68">
        <f t="shared" ref="K13" si="4">(F13/F14)-1</f>
        <v>-3.3065236818588084E-2</v>
      </c>
      <c r="L13" s="67">
        <f>(B13/B25)-1</f>
        <v>-5.3333333333333344E-2</v>
      </c>
      <c r="M13" s="60">
        <f t="shared" ref="M13" si="5">(C13/C25)-1</f>
        <v>-1.2476007677543199E-2</v>
      </c>
      <c r="N13" s="60">
        <f t="shared" ref="N13" si="6">(D13/D25)-1</f>
        <v>-8.0808080808080773E-2</v>
      </c>
      <c r="O13" s="60">
        <f t="shared" ref="O13" si="7">(E13/E25)-1</f>
        <v>-3.3187772925764136E-2</v>
      </c>
      <c r="P13" s="68">
        <f t="shared" ref="P13" si="8">(F13/F25)-1</f>
        <v>-0.10873146622734764</v>
      </c>
      <c r="Q13" s="67"/>
      <c r="R13" s="60"/>
      <c r="S13" s="60"/>
      <c r="T13" s="60"/>
      <c r="U13" s="68"/>
      <c r="V13" s="6"/>
      <c r="W13" s="6"/>
      <c r="X13" s="6"/>
      <c r="Y13" s="6"/>
      <c r="Z13" s="6"/>
    </row>
    <row r="14" spans="1:26" s="5" customFormat="1" ht="13.8" x14ac:dyDescent="0.3">
      <c r="A14" s="37">
        <v>44621</v>
      </c>
      <c r="B14" s="66">
        <v>108.4</v>
      </c>
      <c r="C14" s="66">
        <v>102.4</v>
      </c>
      <c r="D14" s="66">
        <v>113</v>
      </c>
      <c r="E14" s="66">
        <v>114.8</v>
      </c>
      <c r="F14" s="66">
        <v>111.9</v>
      </c>
      <c r="G14" s="67">
        <f t="shared" ref="G14" si="9">(B14/B15)-1</f>
        <v>-4.155614500442073E-2</v>
      </c>
      <c r="H14" s="60">
        <f t="shared" ref="H14" si="10">(C14/C15)-1</f>
        <v>-1.6330451488952846E-2</v>
      </c>
      <c r="I14" s="60">
        <f t="shared" ref="I14" si="11">(D14/D15)-1</f>
        <v>-5.7547956630525476E-2</v>
      </c>
      <c r="J14" s="60">
        <f t="shared" ref="J14" si="12">(E14/E15)-1</f>
        <v>4.3636363636363695E-2</v>
      </c>
      <c r="K14" s="68">
        <f t="shared" ref="K14" si="13">(F14/F15)-1</f>
        <v>-0.11190476190476184</v>
      </c>
      <c r="L14" s="67">
        <f>(B14/B26)-1</f>
        <v>-2.9543419874664245E-2</v>
      </c>
      <c r="M14" s="60">
        <f t="shared" ref="M14" si="14">(C14/C26)-1</f>
        <v>-3.9399624765478314E-2</v>
      </c>
      <c r="N14" s="60">
        <f t="shared" ref="N14" si="15">(D14/D26)-1</f>
        <v>-2.1645021645021689E-2</v>
      </c>
      <c r="O14" s="60">
        <f t="shared" ref="O14" si="16">(E14/E26)-1</f>
        <v>2.9596412556053719E-2</v>
      </c>
      <c r="P14" s="68">
        <f t="shared" ref="P14" si="17">(F14/F26)-1</f>
        <v>-5.0890585241730291E-2</v>
      </c>
      <c r="Q14" s="67">
        <f>AVERAGE(B14:B16)/AVERAGE(B17:B19)-1</f>
        <v>2.5633201098565817E-2</v>
      </c>
      <c r="R14" s="60">
        <f>AVERAGE(C14:C16)/AVERAGE(C17:C19)-1</f>
        <v>-1.7732742241925337E-2</v>
      </c>
      <c r="S14" s="60">
        <f t="shared" ref="S14" si="18">AVERAGE(D14:D16)/AVERAGE(D17:D19)-1</f>
        <v>5.6413301662707971E-2</v>
      </c>
      <c r="T14" s="60">
        <f t="shared" ref="T14" si="19">AVERAGE(E14:E16)/AVERAGE(E17:E19)-1</f>
        <v>-3.534609720176829E-3</v>
      </c>
      <c r="U14" s="68">
        <f t="shared" ref="U14" si="20">AVERAGE(F14:F16)/AVERAGE(F17:F19)-1</f>
        <v>9.3050999105279031E-2</v>
      </c>
      <c r="V14" s="6"/>
      <c r="W14" s="6"/>
      <c r="X14" s="6"/>
      <c r="Y14" s="6"/>
      <c r="Z14" s="6"/>
    </row>
    <row r="15" spans="1:26" s="5" customFormat="1" ht="13.8" x14ac:dyDescent="0.3">
      <c r="A15" s="37">
        <v>44593</v>
      </c>
      <c r="B15" s="66">
        <v>113.1</v>
      </c>
      <c r="C15" s="66">
        <v>104.1</v>
      </c>
      <c r="D15" s="66">
        <v>119.9</v>
      </c>
      <c r="E15" s="66">
        <v>110</v>
      </c>
      <c r="F15" s="66">
        <v>126</v>
      </c>
      <c r="G15" s="67">
        <f t="shared" ref="G15" si="21">(B15/B16)-1</f>
        <v>-1.308900523560208E-2</v>
      </c>
      <c r="H15" s="60">
        <f t="shared" ref="H15" si="22">(C15/C16)-1</f>
        <v>3.8572806171648377E-3</v>
      </c>
      <c r="I15" s="60">
        <f t="shared" ref="I15" si="23">(D15/D16)-1</f>
        <v>-2.4410089503661525E-2</v>
      </c>
      <c r="J15" s="60">
        <f t="shared" ref="J15" si="24">(E15/E16)-1</f>
        <v>-3.0837004405286361E-2</v>
      </c>
      <c r="K15" s="68">
        <f t="shared" ref="K15" si="25">(F15/F16)-1</f>
        <v>-2.0217729393468109E-2</v>
      </c>
      <c r="L15" s="67">
        <f>(B15/B27)-1</f>
        <v>4.5286506469500942E-2</v>
      </c>
      <c r="M15" s="60">
        <f t="shared" ref="M15" si="26">(C15/C27)-1</f>
        <v>2.0588235294117574E-2</v>
      </c>
      <c r="N15" s="60">
        <f t="shared" ref="N15" si="27">(D15/D27)-1</f>
        <v>6.2001771479185175E-2</v>
      </c>
      <c r="O15" s="60">
        <f t="shared" ref="O15" si="28">(E15/E27)-1</f>
        <v>-2.8268551236749095E-2</v>
      </c>
      <c r="P15" s="68">
        <f t="shared" ref="P15" si="29">(F15/F27)-1</f>
        <v>0.11801242236024834</v>
      </c>
      <c r="Q15" s="67"/>
      <c r="R15" s="60"/>
      <c r="S15" s="60"/>
      <c r="T15" s="60"/>
      <c r="U15" s="68"/>
      <c r="V15" s="6"/>
      <c r="W15" s="6"/>
      <c r="X15" s="6"/>
      <c r="Y15" s="6"/>
      <c r="Z15" s="6"/>
    </row>
    <row r="16" spans="1:26" s="5" customFormat="1" ht="13.8" x14ac:dyDescent="0.3">
      <c r="A16" s="37">
        <v>44562</v>
      </c>
      <c r="B16" s="66">
        <v>114.6</v>
      </c>
      <c r="C16" s="66">
        <v>103.7</v>
      </c>
      <c r="D16" s="66">
        <v>122.9</v>
      </c>
      <c r="E16" s="66">
        <v>113.5</v>
      </c>
      <c r="F16" s="66">
        <v>128.6</v>
      </c>
      <c r="G16" s="67">
        <f t="shared" ref="G16" si="30">(B16/B17)-1</f>
        <v>2.2301516503122176E-2</v>
      </c>
      <c r="H16" s="60">
        <f t="shared" ref="H16" si="31">(C16/C17)-1</f>
        <v>-7.2450805008944519E-2</v>
      </c>
      <c r="I16" s="60">
        <f t="shared" ref="I16" si="32">(D16/D17)-1</f>
        <v>9.4390026714158637E-2</v>
      </c>
      <c r="J16" s="60">
        <f t="shared" ref="J16" si="33">(E16/E17)-1</f>
        <v>-8.733624454148492E-3</v>
      </c>
      <c r="K16" s="68">
        <f t="shared" ref="K16" si="34">(F16/F17)-1</f>
        <v>0.15855855855855849</v>
      </c>
      <c r="L16" s="67">
        <f>(B16/B28)-1</f>
        <v>8.7286527514231382E-2</v>
      </c>
      <c r="M16" s="60">
        <f t="shared" ref="M16" si="35">(C16/C28)-1</f>
        <v>5.9244126659856899E-2</v>
      </c>
      <c r="N16" s="60">
        <f t="shared" ref="N16" si="36">(D16/D28)-1</f>
        <v>0.10720720720720722</v>
      </c>
      <c r="O16" s="60">
        <f t="shared" ref="O16" si="37">(E16/E28)-1</f>
        <v>6.3730084348641025E-2</v>
      </c>
      <c r="P16" s="68">
        <f t="shared" ref="P16" si="38">(F16/F28)-1</f>
        <v>0.13104661389621808</v>
      </c>
      <c r="Q16" s="67"/>
      <c r="R16" s="60"/>
      <c r="S16" s="60"/>
      <c r="T16" s="60"/>
      <c r="U16" s="68"/>
      <c r="V16" s="6"/>
      <c r="W16" s="6"/>
      <c r="X16" s="6"/>
      <c r="Y16" s="6"/>
      <c r="Z16" s="6"/>
    </row>
    <row r="17" spans="1:26" s="5" customFormat="1" ht="13.8" x14ac:dyDescent="0.3">
      <c r="A17" s="37">
        <v>44531</v>
      </c>
      <c r="B17" s="66">
        <v>112.1</v>
      </c>
      <c r="C17" s="66">
        <v>111.8</v>
      </c>
      <c r="D17" s="66">
        <v>112.3</v>
      </c>
      <c r="E17" s="66">
        <v>114.5</v>
      </c>
      <c r="F17" s="66">
        <v>111</v>
      </c>
      <c r="G17" s="67">
        <f t="shared" ref="G17" si="39">(B17/B18)-1</f>
        <v>2.3744292237442899E-2</v>
      </c>
      <c r="H17" s="60">
        <f t="shared" ref="H17" si="40">(C17/C18)-1</f>
        <v>9.8231827111984193E-2</v>
      </c>
      <c r="I17" s="60">
        <f t="shared" ref="I17" si="41">(D17/D18)-1</f>
        <v>-2.6863084922010505E-2</v>
      </c>
      <c r="J17" s="60">
        <f t="shared" ref="J17" si="42">(E17/E18)-1</f>
        <v>-2.4701873935264129E-2</v>
      </c>
      <c r="K17" s="68">
        <f t="shared" ref="K17" si="43">(F17/F18)-1</f>
        <v>-2.8021015761821366E-2</v>
      </c>
      <c r="L17" s="67">
        <f t="shared" ref="L17" si="44">(B17/B29)-1</f>
        <v>5.3571428571428381E-2</v>
      </c>
      <c r="M17" s="60">
        <f t="shared" ref="M17" si="45">(C17/C29)-1</f>
        <v>0.10365251727541946</v>
      </c>
      <c r="N17" s="60">
        <f t="shared" ref="N17" si="46">(D17/D29)-1</f>
        <v>1.9056261343012748E-2</v>
      </c>
      <c r="O17" s="60">
        <f t="shared" ref="O17" si="47">(E17/E29)-1</f>
        <v>7.8154425612052769E-2</v>
      </c>
      <c r="P17" s="68">
        <f t="shared" ref="P17" si="48">(F17/F29)-1</f>
        <v>-1.5084294587400238E-2</v>
      </c>
      <c r="Q17" s="67">
        <f>AVERAGE(B17:B19)/AVERAGE(B20:B22)-1</f>
        <v>-4.6274738067520471E-2</v>
      </c>
      <c r="R17" s="60">
        <f>AVERAGE(C17:C19)/AVERAGE(C20:C22)-1</f>
        <v>-9.7209156475384084E-3</v>
      </c>
      <c r="S17" s="60">
        <f t="shared" ref="S17" si="49">AVERAGE(D17:D19)/AVERAGE(D20:D22)-1</f>
        <v>-7.0127001656543619E-2</v>
      </c>
      <c r="T17" s="60">
        <f t="shared" ref="T17" si="50">AVERAGE(E17:E19)/AVERAGE(E20:E22)-1</f>
        <v>5.8944886531087093E-4</v>
      </c>
      <c r="U17" s="68">
        <f t="shared" ref="U17" si="51">AVERAGE(F17:F19)/AVERAGE(F20:F22)-1</f>
        <v>-0.1089556205155463</v>
      </c>
      <c r="V17" s="6"/>
      <c r="W17" s="6"/>
      <c r="X17" s="6"/>
      <c r="Y17" s="6"/>
      <c r="Z17" s="6"/>
    </row>
    <row r="18" spans="1:26" s="5" customFormat="1" ht="13.8" x14ac:dyDescent="0.3">
      <c r="A18" s="37">
        <v>44501</v>
      </c>
      <c r="B18" s="66">
        <v>109.5</v>
      </c>
      <c r="C18" s="66">
        <v>101.8</v>
      </c>
      <c r="D18" s="66">
        <v>115.4</v>
      </c>
      <c r="E18" s="66">
        <v>117.4</v>
      </c>
      <c r="F18" s="66">
        <v>114.2</v>
      </c>
      <c r="G18" s="67">
        <f t="shared" ref="G18:G23" si="52">(B18/B19)-1</f>
        <v>3.2045240339302561E-2</v>
      </c>
      <c r="H18" s="60">
        <f t="shared" ref="H18" si="53">(C18/C19)-1</f>
        <v>-3.9138943248533398E-3</v>
      </c>
      <c r="I18" s="60">
        <f t="shared" ref="I18" si="54">(D18/D19)-1</f>
        <v>5.7745187901008466E-2</v>
      </c>
      <c r="J18" s="60">
        <f t="shared" ref="J18" si="55">(E18/E19)-1</f>
        <v>9.1078066914498157E-2</v>
      </c>
      <c r="K18" s="68">
        <f t="shared" ref="K18" si="56">(F18/F19)-1</f>
        <v>3.7238873751135326E-2</v>
      </c>
      <c r="L18" s="67">
        <f t="shared" ref="L18:L23" si="57">(B18/B30)-1</f>
        <v>2.1455223880596952E-2</v>
      </c>
      <c r="M18" s="60">
        <f t="shared" ref="M18" si="58">(C18/C30)-1</f>
        <v>1.9685039370078705E-3</v>
      </c>
      <c r="N18" s="60">
        <f t="shared" ref="N18" si="59">(D18/D30)-1</f>
        <v>3.5906642728904758E-2</v>
      </c>
      <c r="O18" s="60">
        <f t="shared" ref="O18" si="60">(E18/E30)-1</f>
        <v>4.7279214986619245E-2</v>
      </c>
      <c r="P18" s="68">
        <f t="shared" ref="P18" si="61">(F18/F30)-1</f>
        <v>2.8828828828828756E-2</v>
      </c>
      <c r="Q18" s="64"/>
      <c r="R18" s="33"/>
      <c r="S18" s="33"/>
      <c r="T18" s="33"/>
      <c r="U18" s="65"/>
      <c r="V18" s="6"/>
      <c r="W18" s="6"/>
      <c r="X18" s="6"/>
      <c r="Y18" s="6"/>
      <c r="Z18" s="6"/>
    </row>
    <row r="19" spans="1:26" s="5" customFormat="1" ht="13.8" x14ac:dyDescent="0.3">
      <c r="A19" s="37">
        <v>44470</v>
      </c>
      <c r="B19" s="66">
        <v>106.1</v>
      </c>
      <c r="C19" s="66">
        <v>102.2</v>
      </c>
      <c r="D19" s="66">
        <v>109.1</v>
      </c>
      <c r="E19" s="66">
        <v>107.6</v>
      </c>
      <c r="F19" s="66">
        <v>110.1</v>
      </c>
      <c r="G19" s="67">
        <f t="shared" si="52"/>
        <v>-5.939716312056742E-2</v>
      </c>
      <c r="H19" s="60">
        <f t="shared" ref="H19" si="62">(C19/C20)-1</f>
        <v>2.9204431017120003E-2</v>
      </c>
      <c r="I19" s="60">
        <f t="shared" ref="I19" si="63">(D19/D20)-1</f>
        <v>-0.11300813008130084</v>
      </c>
      <c r="J19" s="60">
        <f t="shared" ref="J19" si="64">(E19/E20)-1</f>
        <v>-2.8880866425992857E-2</v>
      </c>
      <c r="K19" s="68">
        <f t="shared" ref="K19" si="65">(F19/F20)-1</f>
        <v>-0.15632183908045982</v>
      </c>
      <c r="L19" s="67">
        <f t="shared" si="57"/>
        <v>6.6413662239088733E-3</v>
      </c>
      <c r="M19" s="60">
        <f t="shared" ref="M19" si="66">(C19/C31)-1</f>
        <v>2.5075225677031021E-2</v>
      </c>
      <c r="N19" s="60">
        <f t="shared" ref="N19" si="67">(D19/D31)-1</f>
        <v>-6.3752276867031776E-3</v>
      </c>
      <c r="O19" s="60">
        <f t="shared" ref="O19" si="68">(E19/E31)-1</f>
        <v>6.5481758652945476E-3</v>
      </c>
      <c r="P19" s="68">
        <f t="shared" ref="P19" si="69">(F19/F31)-1</f>
        <v>-1.3440860215053752E-2</v>
      </c>
      <c r="Q19" s="64"/>
      <c r="R19" s="33"/>
      <c r="S19" s="33"/>
      <c r="T19" s="33"/>
      <c r="U19" s="65"/>
      <c r="V19" s="6"/>
      <c r="W19" s="6"/>
      <c r="X19" s="6"/>
      <c r="Y19" s="6"/>
      <c r="Z19" s="6"/>
    </row>
    <row r="20" spans="1:26" s="5" customFormat="1" ht="13.8" x14ac:dyDescent="0.3">
      <c r="A20" s="37">
        <v>44440</v>
      </c>
      <c r="B20" s="66">
        <v>112.8</v>
      </c>
      <c r="C20" s="66">
        <v>99.3</v>
      </c>
      <c r="D20" s="66">
        <v>123</v>
      </c>
      <c r="E20" s="66">
        <v>110.8</v>
      </c>
      <c r="F20" s="66">
        <v>130.5</v>
      </c>
      <c r="G20" s="67">
        <f t="shared" si="52"/>
        <v>2.8258887876025485E-2</v>
      </c>
      <c r="H20" s="60">
        <f t="shared" ref="H20" si="70">(C20/C21)-1</f>
        <v>-4.1505791505791478E-2</v>
      </c>
      <c r="I20" s="60">
        <f t="shared" ref="I20" si="71">(D20/D21)-1</f>
        <v>7.6115485564304475E-2</v>
      </c>
      <c r="J20" s="60">
        <f t="shared" ref="J20" si="72">(E20/E21)-1</f>
        <v>-3.4001743679163088E-2</v>
      </c>
      <c r="K20" s="68">
        <f t="shared" ref="K20" si="73">(F20/F21)-1</f>
        <v>0.14473684210526305</v>
      </c>
      <c r="L20" s="67">
        <f t="shared" si="57"/>
        <v>0.10914454277286123</v>
      </c>
      <c r="M20" s="60">
        <f t="shared" ref="M20" si="74">(C20/C32)-1</f>
        <v>3.7617554858934144E-2</v>
      </c>
      <c r="N20" s="60">
        <f t="shared" ref="N20" si="75">(D20/D32)-1</f>
        <v>0.1571025399811854</v>
      </c>
      <c r="O20" s="60">
        <f t="shared" ref="O20" si="76">(E20/E32)-1</f>
        <v>3.3582089552238736E-2</v>
      </c>
      <c r="P20" s="68">
        <f t="shared" ref="P20" si="77">(F20/F32)-1</f>
        <v>0.23462630085146641</v>
      </c>
      <c r="Q20" s="67">
        <f>AVERAGE(B20:B22)/AVERAGE(B23:B25)-1</f>
        <v>1.5366430260047359E-2</v>
      </c>
      <c r="R20" s="60">
        <f>AVERAGE(C20:C22)/AVERAGE(C23:C25)-1</f>
        <v>-2.4770642201834892E-2</v>
      </c>
      <c r="S20" s="60">
        <f t="shared" ref="S20" si="78">AVERAGE(D20:D22)/AVERAGE(D23:D25)-1</f>
        <v>4.3804034582132667E-2</v>
      </c>
      <c r="T20" s="60">
        <f t="shared" ref="T20" si="79">AVERAGE(E20:E22)/AVERAGE(E23:E25)-1</f>
        <v>-2.6957269859477995E-2</v>
      </c>
      <c r="U20" s="68">
        <f t="shared" ref="U20" si="80">AVERAGE(F20:F22)/AVERAGE(F23:F25)-1</f>
        <v>8.7572254335260169E-2</v>
      </c>
      <c r="V20" s="6"/>
      <c r="W20" s="6"/>
      <c r="X20" s="6"/>
      <c r="Y20" s="6"/>
      <c r="Z20" s="6"/>
    </row>
    <row r="21" spans="1:26" s="5" customFormat="1" ht="13.8" x14ac:dyDescent="0.3">
      <c r="A21" s="37">
        <v>44409</v>
      </c>
      <c r="B21" s="66">
        <v>109.7</v>
      </c>
      <c r="C21" s="66">
        <v>103.6</v>
      </c>
      <c r="D21" s="66">
        <v>114.3</v>
      </c>
      <c r="E21" s="66">
        <v>114.7</v>
      </c>
      <c r="F21" s="66">
        <v>114</v>
      </c>
      <c r="G21" s="67">
        <f t="shared" si="52"/>
        <v>-9.4137076796036223E-2</v>
      </c>
      <c r="H21" s="60">
        <f t="shared" ref="H21" si="81">(C21/C22)-1</f>
        <v>-0.10689655172413803</v>
      </c>
      <c r="I21" s="60">
        <f t="shared" ref="I21" si="82">(D21/D22)-1</f>
        <v>-8.4867894315452386E-2</v>
      </c>
      <c r="J21" s="60">
        <f t="shared" ref="J21" si="83">(E21/E22)-1</f>
        <v>7.9086115992970107E-3</v>
      </c>
      <c r="K21" s="68">
        <f t="shared" ref="K21" si="84">(F21/F22)-1</f>
        <v>-0.13505311077389992</v>
      </c>
      <c r="L21" s="67">
        <f t="shared" si="57"/>
        <v>0.1025125628140704</v>
      </c>
      <c r="M21" s="60">
        <f t="shared" ref="M21" si="85">(C21/C33)-1</f>
        <v>0.10802139037433145</v>
      </c>
      <c r="N21" s="60">
        <f t="shared" ref="N21" si="86">(D21/D33)-1</f>
        <v>9.7982708933717522E-2</v>
      </c>
      <c r="O21" s="60">
        <f t="shared" ref="O21" si="87">(E21/E33)-1</f>
        <v>5.1329055912007426E-2</v>
      </c>
      <c r="P21" s="68">
        <f t="shared" ref="P21" si="88">(F21/F33)-1</f>
        <v>0.12759643916913954</v>
      </c>
      <c r="Q21" s="64"/>
      <c r="R21" s="33"/>
      <c r="S21" s="33"/>
      <c r="T21" s="33"/>
      <c r="U21" s="65"/>
      <c r="V21" s="6"/>
      <c r="W21" s="6"/>
      <c r="X21" s="6"/>
      <c r="Y21" s="6"/>
      <c r="Z21" s="6"/>
    </row>
    <row r="22" spans="1:26" s="5" customFormat="1" ht="13.8" x14ac:dyDescent="0.3">
      <c r="A22" s="37">
        <v>44378</v>
      </c>
      <c r="B22" s="66">
        <v>121.1</v>
      </c>
      <c r="C22" s="66">
        <v>116</v>
      </c>
      <c r="D22" s="66">
        <v>124.9</v>
      </c>
      <c r="E22" s="66">
        <v>113.8</v>
      </c>
      <c r="F22" s="66">
        <v>131.80000000000001</v>
      </c>
      <c r="G22" s="67">
        <f t="shared" si="52"/>
        <v>4.3965517241379315E-2</v>
      </c>
      <c r="H22" s="60">
        <f t="shared" ref="H22" si="89">(C22/C23)-1</f>
        <v>-1.2765957446808529E-2</v>
      </c>
      <c r="I22" s="60">
        <f t="shared" ref="I22" si="90">(D22/D23)-1</f>
        <v>8.7032201914708507E-2</v>
      </c>
      <c r="J22" s="60">
        <f t="shared" ref="J22" si="91">(E22/E23)-1</f>
        <v>-4.3697478991596705E-2</v>
      </c>
      <c r="K22" s="68">
        <f t="shared" ref="K22" si="92">(F22/F23)-1</f>
        <v>0.17259786476868322</v>
      </c>
      <c r="L22" s="67">
        <f t="shared" si="57"/>
        <v>0.27072402938090234</v>
      </c>
      <c r="M22" s="60">
        <f t="shared" ref="M22" si="93">(C22/C34)-1</f>
        <v>0.28035320088300231</v>
      </c>
      <c r="N22" s="60">
        <f t="shared" ref="N22" si="94">(D22/D34)-1</f>
        <v>0.26417004048583004</v>
      </c>
      <c r="O22" s="60">
        <f t="shared" ref="O22" si="95">(E22/E34)-1</f>
        <v>0.16598360655737698</v>
      </c>
      <c r="P22" s="68">
        <f t="shared" ref="P22" si="96">(F22/F34)-1</f>
        <v>0.3232931726907633</v>
      </c>
      <c r="Q22" s="64"/>
      <c r="R22" s="33"/>
      <c r="S22" s="33"/>
      <c r="T22" s="33"/>
      <c r="U22" s="65"/>
      <c r="V22" s="6"/>
      <c r="W22" s="6"/>
      <c r="X22" s="6"/>
      <c r="Y22" s="6"/>
      <c r="Z22" s="6"/>
    </row>
    <row r="23" spans="1:26" s="5" customFormat="1" ht="13.8" x14ac:dyDescent="0.3">
      <c r="A23" s="37">
        <v>44348</v>
      </c>
      <c r="B23" s="66">
        <v>116</v>
      </c>
      <c r="C23" s="66">
        <v>117.5</v>
      </c>
      <c r="D23" s="66">
        <v>114.9</v>
      </c>
      <c r="E23" s="66">
        <v>119</v>
      </c>
      <c r="F23" s="66">
        <v>112.4</v>
      </c>
      <c r="G23" s="67">
        <f t="shared" si="52"/>
        <v>5.5505004549590398E-2</v>
      </c>
      <c r="H23" s="60">
        <f t="shared" ref="H23" si="97">(C23/C24)-1</f>
        <v>0.11585944919278246</v>
      </c>
      <c r="I23" s="60">
        <f t="shared" ref="I23" si="98">(D23/D24)-1</f>
        <v>1.4121800529567574E-2</v>
      </c>
      <c r="J23" s="60">
        <f t="shared" ref="J23" si="99">(E23/E24)-1</f>
        <v>3.298611111111116E-2</v>
      </c>
      <c r="K23" s="68">
        <f t="shared" ref="K23" si="100">(F23/F24)-1</f>
        <v>1.7825311942958333E-3</v>
      </c>
      <c r="L23" s="67">
        <f t="shared" si="57"/>
        <v>0.27612761276127595</v>
      </c>
      <c r="M23" s="60">
        <f t="shared" ref="M23" si="101">(C23/C35)-1</f>
        <v>0.18090452261306522</v>
      </c>
      <c r="N23" s="60">
        <f t="shared" ref="N23" si="102">(D23/D35)-1</f>
        <v>0.36298932384341653</v>
      </c>
      <c r="O23" s="60">
        <f t="shared" ref="O23" si="103">(E23/E35)-1</f>
        <v>0.34311512415349887</v>
      </c>
      <c r="P23" s="68">
        <f t="shared" ref="P23" si="104">(F23/F35)-1</f>
        <v>0.37576499388004891</v>
      </c>
      <c r="Q23" s="67">
        <f>AVERAGE(B23:B25)/AVERAGE(B26:B28)-1</f>
        <v>4.0270519520442694E-2</v>
      </c>
      <c r="R23" s="60">
        <f>AVERAGE(C23:C25)/AVERAGE(C26:C28)-1</f>
        <v>6.6884176182707922E-2</v>
      </c>
      <c r="S23" s="60">
        <f t="shared" ref="S23" si="105">AVERAGE(D23:D25)/AVERAGE(D26:D28)-1</f>
        <v>2.2392457277548683E-2</v>
      </c>
      <c r="T23" s="60">
        <f t="shared" ref="T23" si="106">AVERAGE(E23:E25)/AVERAGE(E26:E28)-1</f>
        <v>5.2202776101388126E-2</v>
      </c>
      <c r="U23" s="68">
        <f t="shared" ref="U23" si="107">AVERAGE(F23:F25)/AVERAGE(F26:F28)-1</f>
        <v>4.937554458321225E-3</v>
      </c>
      <c r="V23" s="6"/>
      <c r="W23" s="6"/>
      <c r="X23" s="6"/>
      <c r="Y23" s="6"/>
      <c r="Z23" s="6"/>
    </row>
    <row r="24" spans="1:26" s="5" customFormat="1" ht="13.8" x14ac:dyDescent="0.3">
      <c r="A24" s="37">
        <v>44317</v>
      </c>
      <c r="B24" s="66">
        <v>109.9</v>
      </c>
      <c r="C24" s="66">
        <v>105.3</v>
      </c>
      <c r="D24" s="66">
        <v>113.3</v>
      </c>
      <c r="E24" s="66">
        <v>115.2</v>
      </c>
      <c r="F24" s="66">
        <v>112.2</v>
      </c>
      <c r="G24" s="67">
        <f t="shared" ref="G24" si="108">(B24/B25)-1</f>
        <v>-2.3111111111111082E-2</v>
      </c>
      <c r="H24" s="60">
        <f t="shared" ref="H24" si="109">(C24/C25)-1</f>
        <v>1.0556621880998041E-2</v>
      </c>
      <c r="I24" s="60">
        <f t="shared" ref="I24" si="110">(D24/D25)-1</f>
        <v>-4.629629629629628E-2</v>
      </c>
      <c r="J24" s="60">
        <f t="shared" ref="J24" si="111">(E24/E25)-1</f>
        <v>6.1135371179039666E-3</v>
      </c>
      <c r="K24" s="68">
        <f t="shared" ref="K24" si="112">(F24/F25)-1</f>
        <v>-7.5782537067545341E-2</v>
      </c>
      <c r="L24" s="67">
        <f t="shared" ref="L24" si="113">(B24/B36)-1</f>
        <v>0.55007052186177718</v>
      </c>
      <c r="M24" s="60">
        <f t="shared" ref="M24" si="114">(C24/C36)-1</f>
        <v>0.43656207366984989</v>
      </c>
      <c r="N24" s="60">
        <f t="shared" ref="N24" si="115">(D24/D36)-1</f>
        <v>0.6420289855072463</v>
      </c>
      <c r="O24" s="60">
        <f t="shared" ref="O24" si="116">(E24/E36)-1</f>
        <v>0.58896551724137924</v>
      </c>
      <c r="P24" s="68">
        <f t="shared" ref="P24" si="117">(F24/F36)-1</f>
        <v>0.67713004484304928</v>
      </c>
      <c r="Q24" s="64"/>
      <c r="R24" s="33"/>
      <c r="S24" s="33"/>
      <c r="T24" s="33"/>
      <c r="U24" s="65"/>
      <c r="V24" s="6"/>
      <c r="W24" s="6"/>
      <c r="X24" s="6"/>
      <c r="Y24" s="6"/>
      <c r="Z24" s="6"/>
    </row>
    <row r="25" spans="1:26" s="5" customFormat="1" ht="13.8" x14ac:dyDescent="0.3">
      <c r="A25" s="37">
        <v>44287</v>
      </c>
      <c r="B25" s="66">
        <v>112.5</v>
      </c>
      <c r="C25" s="66">
        <v>104.2</v>
      </c>
      <c r="D25" s="66">
        <v>118.8</v>
      </c>
      <c r="E25" s="66">
        <v>114.5</v>
      </c>
      <c r="F25" s="66">
        <v>121.4</v>
      </c>
      <c r="G25" s="67">
        <f t="shared" ref="G25" si="118">(B25/B26)-1</f>
        <v>7.1620411817368002E-3</v>
      </c>
      <c r="H25" s="60">
        <f t="shared" ref="H25" si="119">(C25/C26)-1</f>
        <v>-2.2514071294559068E-2</v>
      </c>
      <c r="I25" s="60">
        <f t="shared" ref="I25" si="120">(D25/D26)-1</f>
        <v>2.857142857142847E-2</v>
      </c>
      <c r="J25" s="60">
        <f t="shared" ref="J25" si="121">(E25/E26)-1</f>
        <v>2.6905829596412634E-2</v>
      </c>
      <c r="K25" s="68">
        <f t="shared" ref="K25" si="122">(F25/F26)-1</f>
        <v>2.9686174724342651E-2</v>
      </c>
      <c r="L25" s="67">
        <f t="shared" ref="L25" si="123">(B25/B37)-1</f>
        <v>0.79425837320574155</v>
      </c>
      <c r="M25" s="60">
        <f t="shared" ref="M25" si="124">(C25/C37)-1</f>
        <v>0.63067292644757433</v>
      </c>
      <c r="N25" s="60">
        <f t="shared" ref="N25" si="125">(D25/D37)-1</f>
        <v>0.92233009708737868</v>
      </c>
      <c r="O25" s="60">
        <f t="shared" ref="O25" si="126">(E25/E37)-1</f>
        <v>0.95726495726495719</v>
      </c>
      <c r="P25" s="68">
        <f t="shared" ref="P25" si="127">(F25/F37)-1</f>
        <v>0.90282131661442033</v>
      </c>
      <c r="Q25" s="64"/>
      <c r="R25" s="33"/>
      <c r="S25" s="33"/>
      <c r="T25" s="33"/>
      <c r="U25" s="65"/>
      <c r="V25" s="6"/>
      <c r="W25" s="6"/>
      <c r="X25" s="6"/>
      <c r="Y25" s="6"/>
      <c r="Z25" s="6"/>
    </row>
    <row r="26" spans="1:26" s="5" customFormat="1" ht="13.8" x14ac:dyDescent="0.3">
      <c r="A26" s="37">
        <v>44256</v>
      </c>
      <c r="B26" s="66">
        <v>111.7</v>
      </c>
      <c r="C26" s="66">
        <v>106.6</v>
      </c>
      <c r="D26" s="66">
        <v>115.5</v>
      </c>
      <c r="E26" s="66">
        <v>111.5</v>
      </c>
      <c r="F26" s="66">
        <v>117.9</v>
      </c>
      <c r="G26" s="67">
        <f t="shared" ref="G26" si="128">(B26/B27)-1</f>
        <v>3.2347504621072165E-2</v>
      </c>
      <c r="H26" s="60">
        <f t="shared" ref="H26" si="129">(C26/C27)-1</f>
        <v>4.5098039215686114E-2</v>
      </c>
      <c r="I26" s="60">
        <f t="shared" ref="I26" si="130">(D26/D27)-1</f>
        <v>2.3029229406554386E-2</v>
      </c>
      <c r="J26" s="60">
        <f t="shared" ref="J26" si="131">(E26/E27)-1</f>
        <v>-1.5017667844522964E-2</v>
      </c>
      <c r="K26" s="68">
        <f t="shared" ref="K26" si="132">(F26/F27)-1</f>
        <v>4.6140195208518309E-2</v>
      </c>
      <c r="L26" s="67">
        <f t="shared" ref="L26" si="133">(B26/B38)-1</f>
        <v>0.28835063437139552</v>
      </c>
      <c r="M26" s="60">
        <f t="shared" ref="M26" si="134">(C26/C38)-1</f>
        <v>0.27511961722488043</v>
      </c>
      <c r="N26" s="60">
        <f t="shared" ref="N26" si="135">(D26/D38)-1</f>
        <v>0.29629629629629628</v>
      </c>
      <c r="O26" s="60">
        <f t="shared" ref="O26" si="136">(E26/E38)-1</f>
        <v>0.29802095459837008</v>
      </c>
      <c r="P26" s="68">
        <f t="shared" ref="P26" si="137">(F26/F38)-1</f>
        <v>0.29560439560439566</v>
      </c>
      <c r="Q26" s="67">
        <f>AVERAGE(B26:B28)/AVERAGE(B29:B31)-1</f>
        <v>1.9749216300940509E-2</v>
      </c>
      <c r="R26" s="60">
        <f>AVERAGE(C26:C28)/AVERAGE(C29:C31)-1</f>
        <v>1.2888301387971035E-2</v>
      </c>
      <c r="S26" s="60">
        <f t="shared" ref="S26" si="138">AVERAGE(D26:D28)/AVERAGE(D29:D31)-1</f>
        <v>2.4140012070005712E-2</v>
      </c>
      <c r="T26" s="60">
        <f t="shared" ref="T26" si="139">AVERAGE(E26:E28)/AVERAGE(E29:E31)-1</f>
        <v>1.906519065190615E-2</v>
      </c>
      <c r="U26" s="68">
        <f t="shared" ref="U26" si="140">AVERAGE(F26:F28)/AVERAGE(F29:F31)-1</f>
        <v>2.6841634357292143E-2</v>
      </c>
      <c r="V26" s="6"/>
      <c r="W26" s="6"/>
      <c r="X26" s="6"/>
      <c r="Y26" s="6"/>
      <c r="Z26" s="6"/>
    </row>
    <row r="27" spans="1:26" s="5" customFormat="1" ht="13.8" x14ac:dyDescent="0.3">
      <c r="A27" s="37">
        <v>44228</v>
      </c>
      <c r="B27" s="66">
        <v>108.2</v>
      </c>
      <c r="C27" s="66">
        <v>102</v>
      </c>
      <c r="D27" s="66">
        <v>112.9</v>
      </c>
      <c r="E27" s="66">
        <v>113.2</v>
      </c>
      <c r="F27" s="66">
        <v>112.7</v>
      </c>
      <c r="G27" s="67">
        <f t="shared" ref="G27" si="141">(B27/B28)-1</f>
        <v>2.6565464895635715E-2</v>
      </c>
      <c r="H27" s="60">
        <f t="shared" ref="H27" si="142">(C27/C28)-1</f>
        <v>4.1879468845760881E-2</v>
      </c>
      <c r="I27" s="60">
        <f t="shared" ref="I27" si="143">(D27/D28)-1</f>
        <v>1.7117117117117164E-2</v>
      </c>
      <c r="J27" s="60">
        <f t="shared" ref="J27" si="144">(E27/E28)-1</f>
        <v>6.0918462980318555E-2</v>
      </c>
      <c r="K27" s="68">
        <f t="shared" ref="K27" si="145">(F27/F28)-1</f>
        <v>-8.7950747581354571E-3</v>
      </c>
      <c r="L27" s="67">
        <f t="shared" ref="L27" si="146">(B27/B39)-1</f>
        <v>5.5609756097561025E-2</v>
      </c>
      <c r="M27" s="60">
        <f t="shared" ref="M27" si="147">(C27/C39)-1</f>
        <v>4.508196721311486E-2</v>
      </c>
      <c r="N27" s="60">
        <f t="shared" ref="N27" si="148">(D27/D39)-1</f>
        <v>6.2088428974600207E-2</v>
      </c>
      <c r="O27" s="60">
        <f t="shared" ref="O27" si="149">(E27/E39)-1</f>
        <v>5.7943925233644888E-2</v>
      </c>
      <c r="P27" s="68">
        <f t="shared" ref="P27" si="150">(F27/F39)-1</f>
        <v>6.421152030217181E-2</v>
      </c>
      <c r="Q27" s="64"/>
      <c r="R27" s="33"/>
      <c r="S27" s="33"/>
      <c r="T27" s="33"/>
      <c r="U27" s="65"/>
      <c r="V27" s="6"/>
      <c r="W27" s="6"/>
      <c r="X27" s="6"/>
      <c r="Y27" s="6"/>
      <c r="Z27" s="6"/>
    </row>
    <row r="28" spans="1:26" s="5" customFormat="1" ht="13.8" x14ac:dyDescent="0.3">
      <c r="A28" s="37">
        <v>44197</v>
      </c>
      <c r="B28" s="66">
        <v>105.4</v>
      </c>
      <c r="C28" s="66">
        <v>97.9</v>
      </c>
      <c r="D28" s="66">
        <v>111</v>
      </c>
      <c r="E28" s="66">
        <v>106.7</v>
      </c>
      <c r="F28" s="66">
        <v>113.7</v>
      </c>
      <c r="G28" s="67">
        <f t="shared" ref="G28" si="151">(B28/B29)-1</f>
        <v>-9.3984962406015171E-3</v>
      </c>
      <c r="H28" s="60">
        <f t="shared" ref="H28" si="152">(C28/C29)-1</f>
        <v>-3.3563672260611965E-2</v>
      </c>
      <c r="I28" s="60">
        <f t="shared" ref="I28" si="153">(D28/D29)-1</f>
        <v>7.2595281306715442E-3</v>
      </c>
      <c r="J28" s="60">
        <f t="shared" ref="J28" si="154">(E28/E29)-1</f>
        <v>4.7080979284368496E-3</v>
      </c>
      <c r="K28" s="68">
        <f t="shared" ref="K28" si="155">(F28/F29)-1</f>
        <v>8.8731144631766234E-3</v>
      </c>
      <c r="L28" s="67">
        <f t="shared" ref="L28" si="156">(B28/B40)-1</f>
        <v>0</v>
      </c>
      <c r="M28" s="60">
        <f t="shared" ref="M28" si="157">(C28/C40)-1</f>
        <v>5.1334702258727383E-3</v>
      </c>
      <c r="N28" s="60">
        <f t="shared" ref="N28" si="158">(D28/D40)-1</f>
        <v>-4.484304932735439E-3</v>
      </c>
      <c r="O28" s="60">
        <f t="shared" ref="O28" si="159">(E28/E40)-1</f>
        <v>-6.8935427574170927E-2</v>
      </c>
      <c r="P28" s="68">
        <f t="shared" ref="P28" si="160">(F28/F40)-1</f>
        <v>3.7408759124087698E-2</v>
      </c>
      <c r="Q28" s="64"/>
      <c r="R28" s="33"/>
      <c r="S28" s="33"/>
      <c r="T28" s="33"/>
      <c r="U28" s="65"/>
      <c r="V28" s="6"/>
      <c r="W28" s="6"/>
      <c r="X28" s="6"/>
      <c r="Y28" s="6"/>
      <c r="Z28" s="6"/>
    </row>
    <row r="29" spans="1:26" s="5" customFormat="1" ht="13.8" x14ac:dyDescent="0.3">
      <c r="A29" s="37">
        <v>44166</v>
      </c>
      <c r="B29" s="66">
        <v>106.4</v>
      </c>
      <c r="C29" s="66">
        <v>101.3</v>
      </c>
      <c r="D29" s="66">
        <v>110.2</v>
      </c>
      <c r="E29" s="66">
        <v>106.2</v>
      </c>
      <c r="F29" s="66">
        <v>112.7</v>
      </c>
      <c r="G29" s="67">
        <f t="shared" ref="G29" si="161">(B29/B30)-1</f>
        <v>-7.4626865671642006E-3</v>
      </c>
      <c r="H29" s="60">
        <f t="shared" ref="H29" si="162">(C29/C30)-1</f>
        <v>-2.9527559055118058E-3</v>
      </c>
      <c r="I29" s="60">
        <f t="shared" ref="I29" si="163">(D29/D30)-1</f>
        <v>-1.0771992818671472E-2</v>
      </c>
      <c r="J29" s="60">
        <f t="shared" ref="J29" si="164">(E29/E30)-1</f>
        <v>-5.2631578947368363E-2</v>
      </c>
      <c r="K29" s="68">
        <f t="shared" ref="K29" si="165">(F29/F30)-1</f>
        <v>1.5315315315315381E-2</v>
      </c>
      <c r="L29" s="67">
        <f t="shared" ref="L29" si="166">(B29/B41)-1</f>
        <v>7.6923076923077094E-2</v>
      </c>
      <c r="M29" s="60">
        <f t="shared" ref="M29" si="167">(C29/C41)-1</f>
        <v>5.7411273486430048E-2</v>
      </c>
      <c r="N29" s="60">
        <f t="shared" ref="N29" si="168">(D29/D41)-1</f>
        <v>9.108910891089117E-2</v>
      </c>
      <c r="O29" s="60">
        <f t="shared" ref="O29" si="169">(E29/E41)-1</f>
        <v>6.2000000000000055E-2</v>
      </c>
      <c r="P29" s="68">
        <f t="shared" ref="P29" si="170">(F29/F41)-1</f>
        <v>0.10925196850393704</v>
      </c>
      <c r="Q29" s="67">
        <f>AVERAGE(B29:B31)/AVERAGE(B32:B34)-1</f>
        <v>7.5885328836424959E-2</v>
      </c>
      <c r="R29" s="60">
        <f>AVERAGE(C29:C31)/AVERAGE(C32:C34)-1</f>
        <v>8.1486776268763439E-2</v>
      </c>
      <c r="S29" s="60">
        <f t="shared" ref="S29" si="171">AVERAGE(D29:D31)/AVERAGE(D32:D34)-1</f>
        <v>7.1798188874515168E-2</v>
      </c>
      <c r="T29" s="60">
        <f t="shared" ref="T29" si="172">AVERAGE(E29:E31)/AVERAGE(E32:E34)-1</f>
        <v>3.5998725708824786E-2</v>
      </c>
      <c r="U29" s="68">
        <f t="shared" ref="U29" si="173">AVERAGE(F29:F31)/AVERAGE(F32:F34)-1</f>
        <v>9.432114882506526E-2</v>
      </c>
      <c r="V29" s="12"/>
      <c r="W29" s="12"/>
      <c r="X29" s="12"/>
      <c r="Y29" s="12"/>
      <c r="Z29" s="12"/>
    </row>
    <row r="30" spans="1:26" s="5" customFormat="1" ht="13.8" x14ac:dyDescent="0.3">
      <c r="A30" s="37">
        <v>44136</v>
      </c>
      <c r="B30" s="66">
        <v>107.2</v>
      </c>
      <c r="C30" s="66">
        <v>101.6</v>
      </c>
      <c r="D30" s="66">
        <v>111.4</v>
      </c>
      <c r="E30" s="66">
        <v>112.1</v>
      </c>
      <c r="F30" s="66">
        <v>111</v>
      </c>
      <c r="G30" s="67">
        <f t="shared" ref="G30" si="174">(B30/B31)-1</f>
        <v>1.7077798861480087E-2</v>
      </c>
      <c r="H30" s="60">
        <f t="shared" ref="H30" si="175">(C30/C31)-1</f>
        <v>1.9057171514543558E-2</v>
      </c>
      <c r="I30" s="60">
        <f t="shared" ref="I30" si="176">(D30/D31)-1</f>
        <v>1.4571948998178597E-2</v>
      </c>
      <c r="J30" s="60">
        <f t="shared" ref="J30" si="177">(E30/E31)-1</f>
        <v>4.864359214218883E-2</v>
      </c>
      <c r="K30" s="68">
        <f t="shared" ref="K30" si="178">(F30/F31)-1</f>
        <v>-5.3763440860215006E-3</v>
      </c>
      <c r="L30" s="67">
        <f t="shared" ref="L30" si="179">(B30/B42)-1</f>
        <v>6.8793619142572426E-2</v>
      </c>
      <c r="M30" s="60">
        <f t="shared" ref="M30" si="180">(C30/C42)-1</f>
        <v>7.0600632244467665E-2</v>
      </c>
      <c r="N30" s="60">
        <f t="shared" ref="N30" si="181">(D30/D42)-1</f>
        <v>6.7049808429118674E-2</v>
      </c>
      <c r="O30" s="60">
        <f t="shared" ref="O30" si="182">(E30/E42)-1</f>
        <v>1.7873100983019086E-3</v>
      </c>
      <c r="P30" s="68">
        <f t="shared" ref="P30" si="183">(F30/F42)-1</f>
        <v>0.1122244488977957</v>
      </c>
      <c r="Q30" s="67"/>
      <c r="R30" s="60"/>
      <c r="S30" s="60"/>
      <c r="T30" s="60"/>
      <c r="U30" s="68"/>
      <c r="V30" s="12"/>
      <c r="W30" s="12"/>
      <c r="X30" s="12"/>
      <c r="Y30" s="12"/>
      <c r="Z30" s="12"/>
    </row>
    <row r="31" spans="1:26" s="5" customFormat="1" ht="13.8" x14ac:dyDescent="0.3">
      <c r="A31" s="37">
        <v>44105</v>
      </c>
      <c r="B31" s="66">
        <v>105.4</v>
      </c>
      <c r="C31" s="66">
        <v>99.7</v>
      </c>
      <c r="D31" s="66">
        <v>109.8</v>
      </c>
      <c r="E31" s="66">
        <v>106.9</v>
      </c>
      <c r="F31" s="66">
        <v>111.6</v>
      </c>
      <c r="G31" s="67">
        <f t="shared" ref="G31" si="184">(B31/B32)-1</f>
        <v>3.6381514257620484E-2</v>
      </c>
      <c r="H31" s="60">
        <f t="shared" ref="H31" si="185">(C31/C32)-1</f>
        <v>4.1797283176593591E-2</v>
      </c>
      <c r="I31" s="60">
        <f t="shared" ref="I31" si="186">(D31/D32)-1</f>
        <v>3.2925682031984982E-2</v>
      </c>
      <c r="J31" s="60">
        <f t="shared" ref="J31" si="187">(E31/E32)-1</f>
        <v>-2.7985074626865059E-3</v>
      </c>
      <c r="K31" s="68">
        <f t="shared" ref="K31" si="188">(F31/F32)-1</f>
        <v>5.5818353831598833E-2</v>
      </c>
      <c r="L31" s="67">
        <f t="shared" ref="L31" si="189">(B31/B43)-1</f>
        <v>3.6381514257620484E-2</v>
      </c>
      <c r="M31" s="60">
        <f t="shared" ref="M31" si="190">(C31/C43)-1</f>
        <v>6.1767838125665664E-2</v>
      </c>
      <c r="N31" s="60">
        <f t="shared" ref="N31" si="191">(D31/D43)-1</f>
        <v>1.9498607242339761E-2</v>
      </c>
      <c r="O31" s="60">
        <f t="shared" ref="O31" si="192">(E31/E43)-1</f>
        <v>-7.2048611111111049E-2</v>
      </c>
      <c r="P31" s="68">
        <f t="shared" ref="P31" si="193">(F31/F43)-1</f>
        <v>8.2444228903976624E-2</v>
      </c>
      <c r="Q31" s="67"/>
      <c r="R31" s="60"/>
      <c r="S31" s="60"/>
      <c r="T31" s="60"/>
      <c r="U31" s="68"/>
      <c r="V31" s="12"/>
      <c r="W31" s="12"/>
      <c r="X31" s="12"/>
      <c r="Y31" s="12"/>
      <c r="Z31" s="12"/>
    </row>
    <row r="32" spans="1:26" s="5" customFormat="1" ht="13.8" x14ac:dyDescent="0.3">
      <c r="A32" s="37">
        <v>44075</v>
      </c>
      <c r="B32" s="66">
        <v>101.7</v>
      </c>
      <c r="C32" s="66">
        <v>95.7</v>
      </c>
      <c r="D32" s="66">
        <v>106.3</v>
      </c>
      <c r="E32" s="66">
        <v>107.2</v>
      </c>
      <c r="F32" s="66">
        <v>105.7</v>
      </c>
      <c r="G32" s="67">
        <f t="shared" ref="G32" si="194">(B32/B33)-1</f>
        <v>2.2110552763819014E-2</v>
      </c>
      <c r="H32" s="60">
        <f t="shared" ref="H32" si="195">(C32/C33)-1</f>
        <v>2.3529411764706021E-2</v>
      </c>
      <c r="I32" s="60">
        <f t="shared" ref="I32" si="196">(D32/D33)-1</f>
        <v>2.1133525456292102E-2</v>
      </c>
      <c r="J32" s="60">
        <f t="shared" ref="J32" si="197">(E32/E33)-1</f>
        <v>-1.741521539871671E-2</v>
      </c>
      <c r="K32" s="68">
        <f t="shared" ref="K32" si="198">(F32/F33)-1</f>
        <v>4.549950544015835E-2</v>
      </c>
      <c r="L32" s="67">
        <f t="shared" ref="L32" si="199">(B32/B44)-1</f>
        <v>-2.9411764705882248E-3</v>
      </c>
      <c r="M32" s="60">
        <f t="shared" ref="M32" si="200">(C32/C44)-1</f>
        <v>-7.2614107883817169E-3</v>
      </c>
      <c r="N32" s="60">
        <f t="shared" ref="N32" si="201">(D32/D44)-1</f>
        <v>0</v>
      </c>
      <c r="O32" s="60">
        <f t="shared" ref="O32" si="202">(E32/E44)-1</f>
        <v>1.9980970504281714E-2</v>
      </c>
      <c r="P32" s="68">
        <f t="shared" ref="P32" si="203">(F32/F44)-1</f>
        <v>-1.2149532710280297E-2</v>
      </c>
      <c r="Q32" s="67">
        <f>AVERAGE(B32:B34)/AVERAGE(B35:B37)-1</f>
        <v>0.32071269487750564</v>
      </c>
      <c r="R32" s="60">
        <f>AVERAGE(C32:C34)/AVERAGE(C35:C37)-1</f>
        <v>0.18208702999577486</v>
      </c>
      <c r="S32" s="60">
        <f t="shared" ref="S32" si="204">AVERAGE(D32:D34)/AVERAGE(D35:D37)-1</f>
        <v>0.43747094374709428</v>
      </c>
      <c r="T32" s="60">
        <f t="shared" ref="T32" si="205">AVERAGE(E32:E34)/AVERAGE(E35:E37)-1</f>
        <v>0.42941712204007265</v>
      </c>
      <c r="U32" s="68">
        <f t="shared" ref="U32" si="206">AVERAGE(F32:F34)/AVERAGE(F35:F37)-1</f>
        <v>0.44256120527306941</v>
      </c>
      <c r="V32" s="12"/>
      <c r="W32" s="12"/>
      <c r="X32" s="12"/>
      <c r="Y32" s="12"/>
      <c r="Z32" s="12"/>
    </row>
    <row r="33" spans="1:26" s="5" customFormat="1" ht="13.8" x14ac:dyDescent="0.3">
      <c r="A33" s="37">
        <v>44044</v>
      </c>
      <c r="B33" s="66">
        <v>99.5</v>
      </c>
      <c r="C33" s="66">
        <v>93.5</v>
      </c>
      <c r="D33" s="66">
        <v>104.1</v>
      </c>
      <c r="E33" s="66">
        <v>109.1</v>
      </c>
      <c r="F33" s="66">
        <v>101.1</v>
      </c>
      <c r="G33" s="67">
        <f t="shared" ref="G33" si="207">(B33/B34)-1</f>
        <v>4.4071353620146914E-2</v>
      </c>
      <c r="H33" s="60">
        <f t="shared" ref="H33" si="208">(C33/C34)-1</f>
        <v>3.2008830022075108E-2</v>
      </c>
      <c r="I33" s="60">
        <f t="shared" ref="I33" si="209">(D33/D34)-1</f>
        <v>5.3643724696356143E-2</v>
      </c>
      <c r="J33" s="60">
        <f t="shared" ref="J33" si="210">(E33/E34)-1</f>
        <v>0.11782786885245899</v>
      </c>
      <c r="K33" s="68">
        <f t="shared" ref="K33" si="211">(F33/F34)-1</f>
        <v>1.5060240963855387E-2</v>
      </c>
      <c r="L33" s="67">
        <f t="shared" ref="L33" si="212">(B33/B45)-1</f>
        <v>-1.8737672583826526E-2</v>
      </c>
      <c r="M33" s="60">
        <f t="shared" ref="M33" si="213">(C33/C45)-1</f>
        <v>-1.8887722980062915E-2</v>
      </c>
      <c r="N33" s="60">
        <f t="shared" ref="N33" si="214">(D33/D45)-1</f>
        <v>-1.7924528301886844E-2</v>
      </c>
      <c r="O33" s="60">
        <f t="shared" ref="O33" si="215">(E33/E45)-1</f>
        <v>8.3179297597042456E-3</v>
      </c>
      <c r="P33" s="68">
        <f t="shared" ref="P33" si="216">(F33/F45)-1</f>
        <v>-3.4383954154727836E-2</v>
      </c>
      <c r="Q33" s="67"/>
      <c r="R33" s="60"/>
      <c r="S33" s="60"/>
      <c r="T33" s="60"/>
      <c r="U33" s="68"/>
      <c r="V33" s="12"/>
      <c r="W33" s="12"/>
      <c r="X33" s="12"/>
      <c r="Y33" s="12"/>
      <c r="Z33" s="12"/>
    </row>
    <row r="34" spans="1:26" s="5" customFormat="1" ht="13.8" x14ac:dyDescent="0.3">
      <c r="A34" s="37">
        <v>44013</v>
      </c>
      <c r="B34" s="66">
        <v>95.3</v>
      </c>
      <c r="C34" s="66">
        <v>90.6</v>
      </c>
      <c r="D34" s="66">
        <v>98.8</v>
      </c>
      <c r="E34" s="66">
        <v>97.6</v>
      </c>
      <c r="F34" s="66">
        <v>99.6</v>
      </c>
      <c r="G34" s="67">
        <f t="shared" ref="G34" si="217">(B34/B35)-1</f>
        <v>4.840484048404825E-2</v>
      </c>
      <c r="H34" s="60">
        <f t="shared" ref="H34" si="218">(C34/C35)-1</f>
        <v>-8.9447236180904555E-2</v>
      </c>
      <c r="I34" s="60">
        <f t="shared" ref="I34" si="219">(D34/D35)-1</f>
        <v>0.17200474495848161</v>
      </c>
      <c r="J34" s="60">
        <f t="shared" ref="J34" si="220">(E34/E35)-1</f>
        <v>0.10158013544018063</v>
      </c>
      <c r="K34" s="68">
        <f t="shared" ref="K34" si="221">(F34/F35)-1</f>
        <v>0.219094247246022</v>
      </c>
      <c r="L34" s="67">
        <f t="shared" ref="L34" si="222">(B34/B46)-1</f>
        <v>-6.2930186823992207E-2</v>
      </c>
      <c r="M34" s="60">
        <f t="shared" ref="M34" si="223">(C34/C46)-1</f>
        <v>-7.0769230769230806E-2</v>
      </c>
      <c r="N34" s="60">
        <f t="shared" ref="N34" si="224">(D34/D46)-1</f>
        <v>-5.7251908396946605E-2</v>
      </c>
      <c r="O34" s="60">
        <f t="shared" ref="O34" si="225">(E34/E46)-1</f>
        <v>-5.882352941176483E-2</v>
      </c>
      <c r="P34" s="68">
        <f t="shared" ref="P34" si="226">(F34/F46)-1</f>
        <v>-5.5028462998102601E-2</v>
      </c>
      <c r="Q34" s="67"/>
      <c r="R34" s="60"/>
      <c r="S34" s="60"/>
      <c r="T34" s="60"/>
      <c r="U34" s="68"/>
      <c r="V34" s="12"/>
      <c r="W34" s="12"/>
      <c r="X34" s="12"/>
      <c r="Y34" s="12"/>
      <c r="Z34" s="12"/>
    </row>
    <row r="35" spans="1:26" s="5" customFormat="1" ht="13.8" x14ac:dyDescent="0.3">
      <c r="A35" s="37">
        <v>43983</v>
      </c>
      <c r="B35" s="66">
        <v>90.9</v>
      </c>
      <c r="C35" s="66">
        <v>99.5</v>
      </c>
      <c r="D35" s="66">
        <v>84.3</v>
      </c>
      <c r="E35" s="66">
        <v>88.6</v>
      </c>
      <c r="F35" s="66">
        <v>81.7</v>
      </c>
      <c r="G35" s="67">
        <f t="shared" ref="G35" si="227">(B35/B36)-1</f>
        <v>0.28208744710860367</v>
      </c>
      <c r="H35" s="60">
        <f t="shared" ref="H35" si="228">(C35/C36)-1</f>
        <v>0.35743519781718969</v>
      </c>
      <c r="I35" s="60">
        <f t="shared" ref="I35" si="229">(D35/D36)-1</f>
        <v>0.22173913043478266</v>
      </c>
      <c r="J35" s="60">
        <f t="shared" ref="J35" si="230">(E35/E36)-1</f>
        <v>0.2220689655172412</v>
      </c>
      <c r="K35" s="68">
        <f t="shared" ref="K35" si="231">(F35/F36)-1</f>
        <v>0.22122571001494773</v>
      </c>
      <c r="L35" s="67">
        <f t="shared" ref="L35" si="232">(B35/B47)-1</f>
        <v>-0.1123046875</v>
      </c>
      <c r="M35" s="60">
        <f t="shared" ref="M35" si="233">(C35/C47)-1</f>
        <v>3.5379812695109258E-2</v>
      </c>
      <c r="N35" s="60">
        <f t="shared" ref="N35" si="234">(D35/D47)-1</f>
        <v>-0.21361940298507465</v>
      </c>
      <c r="O35" s="60">
        <f t="shared" ref="O35" si="235">(E35/E47)-1</f>
        <v>-0.13307240704500989</v>
      </c>
      <c r="P35" s="68">
        <f t="shared" ref="P35" si="236">(F35/F47)-1</f>
        <v>-0.25862068965517238</v>
      </c>
      <c r="Q35" s="67">
        <f>AVERAGE(B35:B37)/AVERAGE(B38:B40)-1</f>
        <v>-0.23794976238968102</v>
      </c>
      <c r="R35" s="60">
        <f>AVERAGE(C35:C37)/AVERAGE(C38:C40)-1</f>
        <v>-0.15039483129935394</v>
      </c>
      <c r="S35" s="60">
        <f t="shared" ref="S35" si="237">AVERAGE(D35:D37)/AVERAGE(D38:D40)-1</f>
        <v>-0.29912023460410553</v>
      </c>
      <c r="T35" s="60">
        <f t="shared" ref="T35" si="238">AVERAGE(E35:E37)/AVERAGE(E38:E40)-1</f>
        <v>-0.28585365853658529</v>
      </c>
      <c r="U35" s="68">
        <f t="shared" ref="U35" si="239">AVERAGE(F35:F37)/AVERAGE(F38:F40)-1</f>
        <v>-0.30701468189233272</v>
      </c>
      <c r="V35" s="12"/>
      <c r="W35" s="12"/>
      <c r="X35" s="12"/>
      <c r="Y35" s="12"/>
      <c r="Z35" s="12"/>
    </row>
    <row r="36" spans="1:26" s="5" customFormat="1" ht="13.8" x14ac:dyDescent="0.3">
      <c r="A36" s="37">
        <v>43952</v>
      </c>
      <c r="B36" s="66">
        <v>70.900000000000006</v>
      </c>
      <c r="C36" s="66">
        <v>73.3</v>
      </c>
      <c r="D36" s="66">
        <v>69</v>
      </c>
      <c r="E36" s="66">
        <v>72.5</v>
      </c>
      <c r="F36" s="66">
        <v>66.900000000000006</v>
      </c>
      <c r="G36" s="67">
        <f t="shared" ref="G36" si="240">(B36/B37)-1</f>
        <v>0.13078149920255178</v>
      </c>
      <c r="H36" s="60">
        <f t="shared" ref="H36" si="241">(C36/C37)-1</f>
        <v>0.14710485133020335</v>
      </c>
      <c r="I36" s="60">
        <f t="shared" ref="I36" si="242">(D36/D37)-1</f>
        <v>0.11650485436893199</v>
      </c>
      <c r="J36" s="60">
        <f t="shared" ref="J36" si="243">(E36/E37)-1</f>
        <v>0.23931623931623935</v>
      </c>
      <c r="K36" s="68">
        <f t="shared" ref="K36" si="244">(F36/F37)-1</f>
        <v>4.8589341692790056E-2</v>
      </c>
      <c r="L36" s="67">
        <f t="shared" ref="L36" si="245">(B36/B48)-1</f>
        <v>-0.29662698412698407</v>
      </c>
      <c r="M36" s="60">
        <f t="shared" ref="M36" si="246">(C36/C48)-1</f>
        <v>-0.24665981500513878</v>
      </c>
      <c r="N36" s="60">
        <f t="shared" ref="N36" si="247">(D36/D48)-1</f>
        <v>-0.33333333333333337</v>
      </c>
      <c r="O36" s="60">
        <f t="shared" ref="O36" si="248">(E36/E48)-1</f>
        <v>-0.29679922405431614</v>
      </c>
      <c r="P36" s="68">
        <f t="shared" ref="P36" si="249">(F36/F48)-1</f>
        <v>-0.35549132947976869</v>
      </c>
      <c r="Q36" s="67"/>
      <c r="R36" s="60"/>
      <c r="S36" s="60"/>
      <c r="T36" s="60"/>
      <c r="U36" s="68"/>
      <c r="V36" s="12"/>
      <c r="W36" s="12"/>
      <c r="X36" s="12"/>
      <c r="Y36" s="12"/>
      <c r="Z36" s="12"/>
    </row>
    <row r="37" spans="1:26" s="5" customFormat="1" ht="13.8" x14ac:dyDescent="0.3">
      <c r="A37" s="37">
        <v>43922</v>
      </c>
      <c r="B37" s="66">
        <v>62.7</v>
      </c>
      <c r="C37" s="66">
        <v>63.9</v>
      </c>
      <c r="D37" s="66">
        <v>61.8</v>
      </c>
      <c r="E37" s="66">
        <v>58.5</v>
      </c>
      <c r="F37" s="66">
        <v>63.8</v>
      </c>
      <c r="G37" s="67">
        <f t="shared" ref="G37" si="250">(B37/B38)-1</f>
        <v>-0.27681660899653981</v>
      </c>
      <c r="H37" s="60">
        <f t="shared" ref="H37" si="251">(C37/C38)-1</f>
        <v>-0.23564593301435399</v>
      </c>
      <c r="I37" s="60">
        <f t="shared" ref="I37" si="252">(D37/D38)-1</f>
        <v>-0.30639730639730633</v>
      </c>
      <c r="J37" s="60">
        <f t="shared" ref="J37" si="253">(E37/E38)-1</f>
        <v>-0.31897555296856817</v>
      </c>
      <c r="K37" s="68">
        <f t="shared" ref="K37" si="254">(F37/F38)-1</f>
        <v>-0.29890109890109895</v>
      </c>
      <c r="L37" s="67">
        <f t="shared" ref="L37" si="255">(B37/B49)-1</f>
        <v>-0.38829268292682928</v>
      </c>
      <c r="M37" s="60">
        <f t="shared" ref="M37" si="256">(C37/C49)-1</f>
        <v>-0.33713692946058094</v>
      </c>
      <c r="N37" s="60">
        <f t="shared" ref="N37" si="257">(D37/D49)-1</f>
        <v>-0.42296918767506997</v>
      </c>
      <c r="O37" s="60">
        <f t="shared" ref="O37" si="258">(E37/E49)-1</f>
        <v>-0.44391634980988592</v>
      </c>
      <c r="P37" s="68">
        <f t="shared" ref="P37" si="259">(F37/F49)-1</f>
        <v>-0.41089566020313939</v>
      </c>
      <c r="Q37" s="67"/>
      <c r="R37" s="60"/>
      <c r="S37" s="60"/>
      <c r="T37" s="60"/>
      <c r="U37" s="68"/>
      <c r="V37" s="12"/>
      <c r="W37" s="12"/>
      <c r="X37" s="12"/>
      <c r="Y37" s="12"/>
      <c r="Z37" s="12"/>
    </row>
    <row r="38" spans="1:26" s="5" customFormat="1" ht="13.8" x14ac:dyDescent="0.3">
      <c r="A38" s="37">
        <v>43891</v>
      </c>
      <c r="B38" s="66">
        <v>86.7</v>
      </c>
      <c r="C38" s="66">
        <v>83.6</v>
      </c>
      <c r="D38" s="66">
        <v>89.1</v>
      </c>
      <c r="E38" s="66">
        <v>85.9</v>
      </c>
      <c r="F38" s="66">
        <v>91</v>
      </c>
      <c r="G38" s="67">
        <f t="shared" ref="G38" si="260">(B38/B39)-1</f>
        <v>-0.15414634146341466</v>
      </c>
      <c r="H38" s="60">
        <f t="shared" ref="H38" si="261">(C38/C39)-1</f>
        <v>-0.14344262295081966</v>
      </c>
      <c r="I38" s="60">
        <f t="shared" ref="I38" si="262">(D38/D39)-1</f>
        <v>-0.16180620884289754</v>
      </c>
      <c r="J38" s="60">
        <f t="shared" ref="J38" si="263">(E38/E39)-1</f>
        <v>-0.19719626168224291</v>
      </c>
      <c r="K38" s="68">
        <f t="shared" ref="K38" si="264">(F38/F39)-1</f>
        <v>-0.14069877242681783</v>
      </c>
      <c r="L38" s="67">
        <f t="shared" ref="L38" si="265">(B38/B50)-1</f>
        <v>-0.15825242718446597</v>
      </c>
      <c r="M38" s="60">
        <f t="shared" ref="M38" si="266">(C38/C50)-1</f>
        <v>-0.14080164439876675</v>
      </c>
      <c r="N38" s="60">
        <f t="shared" ref="N38" si="267">(D38/D50)-1</f>
        <v>-0.16961789375582481</v>
      </c>
      <c r="O38" s="60">
        <f t="shared" ref="O38" si="268">(E38/E50)-1</f>
        <v>-0.22751798561151071</v>
      </c>
      <c r="P38" s="68">
        <f t="shared" ref="P38" si="269">(F38/F50)-1</f>
        <v>-0.13250714966634891</v>
      </c>
      <c r="Q38" s="67">
        <f>AVERAGE(B38:B40)/AVERAGE(B41:B43)-1</f>
        <v>-2.0611702127659504E-2</v>
      </c>
      <c r="R38" s="60">
        <f>AVERAGE(C38:C40)/AVERAGE(C41:C43)-1</f>
        <v>-2.1082220660576301E-2</v>
      </c>
      <c r="S38" s="60">
        <f t="shared" ref="S38" si="270">AVERAGE(D38:D40)/AVERAGE(D41:D43)-1</f>
        <v>-1.9801980198019931E-2</v>
      </c>
      <c r="T38" s="60">
        <f t="shared" ref="T38" si="271">AVERAGE(E38:E40)/AVERAGE(E41:E43)-1</f>
        <v>-5.9920513604402426E-2</v>
      </c>
      <c r="U38" s="68">
        <f t="shared" ref="U38" si="272">AVERAGE(F38:F40)/AVERAGE(F41:F43)-1</f>
        <v>6.5681444991789739E-3</v>
      </c>
      <c r="V38" s="12"/>
      <c r="W38" s="12"/>
      <c r="X38" s="12"/>
      <c r="Y38" s="12"/>
      <c r="Z38" s="12"/>
    </row>
    <row r="39" spans="1:26" s="5" customFormat="1" ht="13.8" x14ac:dyDescent="0.3">
      <c r="A39" s="37">
        <v>43862</v>
      </c>
      <c r="B39" s="66">
        <v>102.5</v>
      </c>
      <c r="C39" s="66">
        <v>97.6</v>
      </c>
      <c r="D39" s="66">
        <v>106.3</v>
      </c>
      <c r="E39" s="66">
        <v>107</v>
      </c>
      <c r="F39" s="66">
        <v>105.9</v>
      </c>
      <c r="G39" s="67">
        <f t="shared" ref="G39" si="273">(B39/B40)-1</f>
        <v>-2.75142314990513E-2</v>
      </c>
      <c r="H39" s="60">
        <f t="shared" ref="H39" si="274">(C39/C40)-1</f>
        <v>2.0533880903490509E-3</v>
      </c>
      <c r="I39" s="60">
        <f t="shared" ref="I39" si="275">(D39/D40)-1</f>
        <v>-4.663677130044841E-2</v>
      </c>
      <c r="J39" s="60">
        <f t="shared" ref="J39" si="276">(E39/E40)-1</f>
        <v>-6.6317626527050533E-2</v>
      </c>
      <c r="K39" s="68">
        <f t="shared" ref="K39" si="277">(F39/F40)-1</f>
        <v>-3.3759124087591186E-2</v>
      </c>
      <c r="L39" s="67">
        <f t="shared" ref="L39" si="278">(B39/B51)-1</f>
        <v>1.8886679920477212E-2</v>
      </c>
      <c r="M39" s="60">
        <f t="shared" ref="M39" si="279">(C39/C51)-1</f>
        <v>-2.8855721393034828E-2</v>
      </c>
      <c r="N39" s="60">
        <f t="shared" ref="N39" si="280">(D39/D51)-1</f>
        <v>5.5610724925521327E-2</v>
      </c>
      <c r="O39" s="60">
        <f t="shared" ref="O39" si="281">(E39/E51)-1</f>
        <v>5.5226824457593526E-2</v>
      </c>
      <c r="P39" s="68">
        <f t="shared" ref="P39" si="282">(F39/F51)-1</f>
        <v>5.6886227544910239E-2</v>
      </c>
      <c r="Q39" s="67"/>
      <c r="R39" s="60"/>
      <c r="S39" s="60"/>
      <c r="T39" s="60"/>
      <c r="U39" s="68"/>
      <c r="V39" s="12"/>
      <c r="W39" s="12"/>
      <c r="X39" s="12"/>
      <c r="Y39" s="12"/>
      <c r="Z39" s="12"/>
    </row>
    <row r="40" spans="1:26" s="5" customFormat="1" ht="13.8" x14ac:dyDescent="0.3">
      <c r="A40" s="37">
        <v>43831</v>
      </c>
      <c r="B40" s="66">
        <v>105.4</v>
      </c>
      <c r="C40" s="66">
        <v>97.4</v>
      </c>
      <c r="D40" s="66">
        <v>111.5</v>
      </c>
      <c r="E40" s="66">
        <v>114.6</v>
      </c>
      <c r="F40" s="66">
        <v>109.6</v>
      </c>
      <c r="G40" s="67">
        <f t="shared" ref="G40" si="283">(B40/B41)-1</f>
        <v>6.68016194331984E-2</v>
      </c>
      <c r="H40" s="60">
        <f t="shared" ref="H40" si="284">(C40/C41)-1</f>
        <v>1.6701461377870652E-2</v>
      </c>
      <c r="I40" s="60">
        <f t="shared" ref="I40" si="285">(D40/D41)-1</f>
        <v>0.10396039603960405</v>
      </c>
      <c r="J40" s="60">
        <f t="shared" ref="J40" si="286">(E40/E41)-1</f>
        <v>0.14599999999999991</v>
      </c>
      <c r="K40" s="68">
        <f t="shared" ref="K40" si="287">(F40/F41)-1</f>
        <v>7.8740157480315043E-2</v>
      </c>
      <c r="L40" s="67">
        <f t="shared" ref="L40" si="288">(B40/B52)-1</f>
        <v>6.6857688634194279E-3</v>
      </c>
      <c r="M40" s="60">
        <f t="shared" ref="M40" si="289">(C40/C52)-1</f>
        <v>-5.344995140913511E-2</v>
      </c>
      <c r="N40" s="60">
        <f t="shared" ref="N40" si="290">(D40/D52)-1</f>
        <v>5.0895381715363008E-2</v>
      </c>
      <c r="O40" s="60">
        <f t="shared" ref="O40" si="291">(E40/E52)-1</f>
        <v>8.4200567644276081E-2</v>
      </c>
      <c r="P40" s="68">
        <f t="shared" ref="P40" si="292">(F40/F52)-1</f>
        <v>3.1044214487299993E-2</v>
      </c>
      <c r="Q40" s="67"/>
      <c r="R40" s="60"/>
      <c r="S40" s="60"/>
      <c r="T40" s="60"/>
      <c r="U40" s="68"/>
      <c r="V40" s="12"/>
      <c r="W40" s="12"/>
      <c r="X40" s="12"/>
      <c r="Y40" s="12"/>
      <c r="Z40" s="12"/>
    </row>
    <row r="41" spans="1:26" s="5" customFormat="1" ht="13.8" x14ac:dyDescent="0.3">
      <c r="A41" s="37">
        <v>43800</v>
      </c>
      <c r="B41" s="66">
        <v>98.8</v>
      </c>
      <c r="C41" s="66">
        <v>95.8</v>
      </c>
      <c r="D41" s="66">
        <v>101</v>
      </c>
      <c r="E41" s="66">
        <v>100</v>
      </c>
      <c r="F41" s="66">
        <v>101.6</v>
      </c>
      <c r="G41" s="67">
        <f t="shared" ref="G41" si="293">(B41/B42)-1</f>
        <v>-1.4955134596211339E-2</v>
      </c>
      <c r="H41" s="60">
        <f t="shared" ref="H41" si="294">(C41/C42)-1</f>
        <v>9.4836670179134774E-3</v>
      </c>
      <c r="I41" s="60">
        <f t="shared" ref="I41" si="295">(D41/D42)-1</f>
        <v>-3.2567049808429172E-2</v>
      </c>
      <c r="J41" s="60">
        <f t="shared" ref="J41" si="296">(E41/E42)-1</f>
        <v>-0.10634495084897233</v>
      </c>
      <c r="K41" s="68">
        <f t="shared" ref="K41" si="297">(F41/F42)-1</f>
        <v>1.8036072144288484E-2</v>
      </c>
      <c r="L41" s="67">
        <f t="shared" ref="L41" si="298">(B41/B53)-1</f>
        <v>-8.5185185185185253E-2</v>
      </c>
      <c r="M41" s="60">
        <f t="shared" ref="M41" si="299">(C41/C53)-1</f>
        <v>-8.5877862595419852E-2</v>
      </c>
      <c r="N41" s="60">
        <f t="shared" ref="N41" si="300">(D41/D53)-1</f>
        <v>-8.5144927536231929E-2</v>
      </c>
      <c r="O41" s="60">
        <f t="shared" ref="O41" si="301">(E41/E53)-1</f>
        <v>-8.3409715857011846E-2</v>
      </c>
      <c r="P41" s="68">
        <f t="shared" ref="P41" si="302">(F41/F53)-1</f>
        <v>-8.6330935251798691E-2</v>
      </c>
      <c r="Q41" s="67">
        <f>AVERAGE(B41:B43)/AVERAGE(B44:B46)-1</f>
        <v>-1.4093739757456647E-2</v>
      </c>
      <c r="R41" s="60">
        <f>AVERAGE(C41:C43)/AVERAGE(C44:C46)-1</f>
        <v>-1.5905947441216983E-2</v>
      </c>
      <c r="S41" s="60">
        <f t="shared" ref="S41" si="303">AVERAGE(D41:D43)/AVERAGE(D44:D46)-1</f>
        <v>-1.2614317250078777E-2</v>
      </c>
      <c r="T41" s="60">
        <f t="shared" ref="T41" si="304">AVERAGE(E41:E43)/AVERAGE(E44:E46)-1</f>
        <v>3.1861198738170504E-2</v>
      </c>
      <c r="U41" s="68">
        <f t="shared" ref="U41" si="305">AVERAGE(F41:F43)/AVERAGE(F44:F46)-1</f>
        <v>-3.9735099337748325E-2</v>
      </c>
      <c r="V41" s="12"/>
      <c r="W41" s="12"/>
      <c r="X41" s="12"/>
      <c r="Y41" s="12"/>
      <c r="Z41" s="12"/>
    </row>
    <row r="42" spans="1:26" s="5" customFormat="1" ht="13.8" x14ac:dyDescent="0.3">
      <c r="A42" s="37">
        <v>43770</v>
      </c>
      <c r="B42" s="66">
        <v>100.3</v>
      </c>
      <c r="C42" s="66">
        <v>94.9</v>
      </c>
      <c r="D42" s="66">
        <v>104.4</v>
      </c>
      <c r="E42" s="66">
        <v>111.9</v>
      </c>
      <c r="F42" s="66">
        <v>99.8</v>
      </c>
      <c r="G42" s="67">
        <f t="shared" ref="G42" si="306">(B42/B43)-1</f>
        <v>-1.3765978367748288E-2</v>
      </c>
      <c r="H42" s="60">
        <f t="shared" ref="H42" si="307">(C42/C43)-1</f>
        <v>1.0649627263045858E-2</v>
      </c>
      <c r="I42" s="60">
        <f t="shared" ref="I42" si="308">(D42/D43)-1</f>
        <v>-3.0640668523676862E-2</v>
      </c>
      <c r="J42" s="60">
        <f t="shared" ref="J42" si="309">(E42/E43)-1</f>
        <v>-2.8645833333333259E-2</v>
      </c>
      <c r="K42" s="68">
        <f t="shared" ref="K42" si="310">(F42/F43)-1</f>
        <v>-3.2007759456837981E-2</v>
      </c>
      <c r="L42" s="67">
        <f t="shared" ref="L42" si="311">(B42/B54)-1</f>
        <v>-6.5237651444547962E-2</v>
      </c>
      <c r="M42" s="60">
        <f t="shared" ref="M42" si="312">(C42/C54)-1</f>
        <v>-8.6621751684311854E-2</v>
      </c>
      <c r="N42" s="60">
        <f t="shared" ref="N42" si="313">(D42/D54)-1</f>
        <v>-4.9180327868852403E-2</v>
      </c>
      <c r="O42" s="60">
        <f t="shared" ref="O42" si="314">(E42/E54)-1</f>
        <v>5.0704225352112831E-2</v>
      </c>
      <c r="P42" s="68">
        <f t="shared" ref="P42" si="315">(F42/F54)-1</f>
        <v>-0.10813226094727446</v>
      </c>
      <c r="Q42" s="67"/>
      <c r="R42" s="60"/>
      <c r="S42" s="60"/>
      <c r="T42" s="60"/>
      <c r="U42" s="68"/>
      <c r="V42" s="12"/>
      <c r="W42" s="12"/>
      <c r="X42" s="12"/>
      <c r="Y42" s="12"/>
      <c r="Z42" s="12"/>
    </row>
    <row r="43" spans="1:26" s="5" customFormat="1" ht="13.8" x14ac:dyDescent="0.3">
      <c r="A43" s="37">
        <v>43739</v>
      </c>
      <c r="B43" s="66">
        <v>101.7</v>
      </c>
      <c r="C43" s="66">
        <v>93.9</v>
      </c>
      <c r="D43" s="66">
        <v>107.7</v>
      </c>
      <c r="E43" s="66">
        <v>115.2</v>
      </c>
      <c r="F43" s="66">
        <v>103.1</v>
      </c>
      <c r="G43" s="67">
        <f t="shared" ref="G43" si="316">(B43/B44)-1</f>
        <v>-2.9411764705882248E-3</v>
      </c>
      <c r="H43" s="60">
        <f t="shared" ref="H43" si="317">(C43/C44)-1</f>
        <v>-2.5933609958506243E-2</v>
      </c>
      <c r="I43" s="60">
        <f t="shared" ref="I43" si="318">(D43/D44)-1</f>
        <v>1.3170272812794037E-2</v>
      </c>
      <c r="J43" s="60">
        <f t="shared" ref="J43" si="319">(E43/E44)-1</f>
        <v>9.6098953377735663E-2</v>
      </c>
      <c r="K43" s="68">
        <f t="shared" ref="K43" si="320">(F43/F44)-1</f>
        <v>-3.6448598130841225E-2</v>
      </c>
      <c r="L43" s="67">
        <f t="shared" ref="L43" si="321">(B43/B55)-1</f>
        <v>-5.5710306406685284E-2</v>
      </c>
      <c r="M43" s="60">
        <f t="shared" ref="M43" si="322">(C43/C55)-1</f>
        <v>-7.3964497041420163E-2</v>
      </c>
      <c r="N43" s="60">
        <f t="shared" ref="N43" si="323">(D43/D55)-1</f>
        <v>-4.2666666666666631E-2</v>
      </c>
      <c r="O43" s="60">
        <f t="shared" ref="O43" si="324">(E43/E55)-1</f>
        <v>-2.8667790893760481E-2</v>
      </c>
      <c r="P43" s="68">
        <f t="shared" ref="P43" si="325">(F43/F55)-1</f>
        <v>-5.151793928242876E-2</v>
      </c>
      <c r="Q43" s="67"/>
      <c r="R43" s="60"/>
      <c r="S43" s="60"/>
      <c r="T43" s="60"/>
      <c r="U43" s="68"/>
      <c r="V43" s="12"/>
      <c r="W43" s="12"/>
      <c r="X43" s="12"/>
      <c r="Y43" s="12"/>
      <c r="Z43" s="12"/>
    </row>
    <row r="44" spans="1:26" s="5" customFormat="1" ht="13.8" x14ac:dyDescent="0.3">
      <c r="A44" s="37">
        <v>43709</v>
      </c>
      <c r="B44" s="66">
        <v>102</v>
      </c>
      <c r="C44" s="66">
        <v>96.4</v>
      </c>
      <c r="D44" s="66">
        <v>106.3</v>
      </c>
      <c r="E44" s="66">
        <v>105.1</v>
      </c>
      <c r="F44" s="66">
        <v>107</v>
      </c>
      <c r="G44" s="67">
        <f t="shared" ref="G44" si="326">(B44/B45)-1</f>
        <v>5.9171597633136397E-3</v>
      </c>
      <c r="H44" s="60">
        <f t="shared" ref="H44" si="327">(C44/C45)-1</f>
        <v>1.1542497376705319E-2</v>
      </c>
      <c r="I44" s="60">
        <f t="shared" ref="I44" si="328">(D44/D45)-1</f>
        <v>2.8301886792452269E-3</v>
      </c>
      <c r="J44" s="60">
        <f t="shared" ref="J44" si="329">(E44/E45)-1</f>
        <v>-2.8650646950092451E-2</v>
      </c>
      <c r="K44" s="68">
        <f t="shared" ref="K44" si="330">(F44/F45)-1</f>
        <v>2.1967526265520565E-2</v>
      </c>
      <c r="L44" s="67">
        <f t="shared" ref="L44" si="331">(B44/B56)-1</f>
        <v>-4.5837231057062722E-2</v>
      </c>
      <c r="M44" s="60">
        <f t="shared" ref="M44" si="332">(C44/C56)-1</f>
        <v>-7.6628352490421436E-2</v>
      </c>
      <c r="N44" s="60">
        <f t="shared" ref="N44" si="333">(D44/D56)-1</f>
        <v>-2.2977941176470562E-2</v>
      </c>
      <c r="O44" s="60">
        <f t="shared" ref="O44" si="334">(E44/E56)-1</f>
        <v>-5.739910313901353E-2</v>
      </c>
      <c r="P44" s="68">
        <f t="shared" ref="P44" si="335">(F44/F56)-1</f>
        <v>-9.3370681605975392E-4</v>
      </c>
      <c r="Q44" s="67">
        <f>AVERAGE(B44:B46)/AVERAGE(B47:B49)-1</f>
        <v>-1.9627085377820208E-3</v>
      </c>
      <c r="R44" s="60">
        <f>AVERAGE(C44:C46)/AVERAGE(C47:C49)-1</f>
        <v>-2.0703933747411307E-3</v>
      </c>
      <c r="S44" s="60">
        <f t="shared" ref="S44" si="336">AVERAGE(D44:D46)/AVERAGE(D47:D49)-1</f>
        <v>-2.2026431718060735E-3</v>
      </c>
      <c r="T44" s="60">
        <f t="shared" ref="T44" si="337">AVERAGE(E44:E46)/AVERAGE(E47:E49)-1</f>
        <v>2.0933977455716679E-2</v>
      </c>
      <c r="U44" s="68">
        <f t="shared" ref="U44" si="338">AVERAGE(F44:F46)/AVERAGE(F47:F49)-1</f>
        <v>-1.6134036611852309E-2</v>
      </c>
      <c r="V44" s="12"/>
      <c r="W44" s="12"/>
      <c r="X44" s="12"/>
      <c r="Y44" s="12"/>
      <c r="Z44" s="12"/>
    </row>
    <row r="45" spans="1:26" s="5" customFormat="1" ht="13.8" x14ac:dyDescent="0.3">
      <c r="A45" s="37">
        <v>43678</v>
      </c>
      <c r="B45" s="66">
        <v>101.4</v>
      </c>
      <c r="C45" s="66">
        <v>95.3</v>
      </c>
      <c r="D45" s="66">
        <v>106</v>
      </c>
      <c r="E45" s="66">
        <v>108.2</v>
      </c>
      <c r="F45" s="66">
        <v>104.7</v>
      </c>
      <c r="G45" s="67">
        <f t="shared" ref="G45" si="339">(B45/B46)-1</f>
        <v>-2.9498525073745618E-3</v>
      </c>
      <c r="H45" s="60">
        <f t="shared" ref="H45" si="340">(C45/C46)-1</f>
        <v>-2.2564102564102573E-2</v>
      </c>
      <c r="I45" s="60">
        <f t="shared" ref="I45" si="341">(D45/D46)-1</f>
        <v>1.1450381679389388E-2</v>
      </c>
      <c r="J45" s="60">
        <f t="shared" ref="J45" si="342">(E45/E46)-1</f>
        <v>4.3394406943105146E-2</v>
      </c>
      <c r="K45" s="68">
        <f t="shared" ref="K45" si="343">(F45/F46)-1</f>
        <v>-6.6413662239089843E-3</v>
      </c>
      <c r="L45" s="67">
        <f t="shared" ref="L45" si="344">(B45/B57)-1</f>
        <v>-5.6744186046511547E-2</v>
      </c>
      <c r="M45" s="60">
        <f t="shared" ref="M45" si="345">(C45/C57)-1</f>
        <v>-6.2007874015748032E-2</v>
      </c>
      <c r="N45" s="60">
        <f t="shared" ref="N45" si="346">(D45/D57)-1</f>
        <v>-5.3571428571428603E-2</v>
      </c>
      <c r="O45" s="60">
        <f t="shared" ref="O45" si="347">(E45/E57)-1</f>
        <v>-1.3673655423883324E-2</v>
      </c>
      <c r="P45" s="68">
        <f t="shared" ref="P45" si="348">(F45/F57)-1</f>
        <v>-7.6719576719576743E-2</v>
      </c>
      <c r="Q45" s="67"/>
      <c r="R45" s="60"/>
      <c r="S45" s="60"/>
      <c r="T45" s="60"/>
      <c r="U45" s="68"/>
      <c r="V45" s="12"/>
      <c r="W45" s="12"/>
      <c r="X45" s="12"/>
      <c r="Y45" s="12"/>
      <c r="Z45" s="12"/>
    </row>
    <row r="46" spans="1:26" s="5" customFormat="1" ht="13.8" x14ac:dyDescent="0.3">
      <c r="A46" s="37">
        <v>43647</v>
      </c>
      <c r="B46" s="66">
        <v>101.7</v>
      </c>
      <c r="C46" s="66">
        <v>97.5</v>
      </c>
      <c r="D46" s="66">
        <v>104.8</v>
      </c>
      <c r="E46" s="66">
        <v>103.7</v>
      </c>
      <c r="F46" s="66">
        <v>105.4</v>
      </c>
      <c r="G46" s="67">
        <f t="shared" ref="G46" si="349">(B46/B47)-1</f>
        <v>-6.8359375E-3</v>
      </c>
      <c r="H46" s="60">
        <f t="shared" ref="H46" si="350">(C46/C47)-1</f>
        <v>1.4568158168574374E-2</v>
      </c>
      <c r="I46" s="60">
        <f t="shared" ref="I46" si="351">(D46/D47)-1</f>
        <v>-2.2388059701492602E-2</v>
      </c>
      <c r="J46" s="60">
        <f t="shared" ref="J46" si="352">(E46/E47)-1</f>
        <v>1.4677103718199636E-2</v>
      </c>
      <c r="K46" s="68">
        <f t="shared" ref="K46" si="353">(F46/F47)-1</f>
        <v>-4.3557168784029043E-2</v>
      </c>
      <c r="L46" s="67">
        <f t="shared" ref="L46" si="354">(B46/B58)-1</f>
        <v>-3.966005665722383E-2</v>
      </c>
      <c r="M46" s="60">
        <f t="shared" ref="M46" si="355">(C46/C58)-1</f>
        <v>-6.1597690086621748E-2</v>
      </c>
      <c r="N46" s="60">
        <f t="shared" ref="N46" si="356">(D46/D58)-1</f>
        <v>-2.5116279069767433E-2</v>
      </c>
      <c r="O46" s="60">
        <f t="shared" ref="O46" si="357">(E46/E58)-1</f>
        <v>-7.2450805008944519E-2</v>
      </c>
      <c r="P46" s="68">
        <f t="shared" ref="P46" si="358">(F46/F58)-1</f>
        <v>4.7664442326025291E-3</v>
      </c>
      <c r="Q46" s="67"/>
      <c r="R46" s="60"/>
      <c r="S46" s="60"/>
      <c r="T46" s="60"/>
      <c r="U46" s="68"/>
      <c r="V46" s="12"/>
      <c r="W46" s="12"/>
      <c r="X46" s="12"/>
      <c r="Y46" s="12"/>
      <c r="Z46" s="12"/>
    </row>
    <row r="47" spans="1:26" s="5" customFormat="1" ht="13.8" x14ac:dyDescent="0.3">
      <c r="A47" s="37">
        <v>43617</v>
      </c>
      <c r="B47" s="66">
        <v>102.4</v>
      </c>
      <c r="C47" s="66">
        <v>96.1</v>
      </c>
      <c r="D47" s="66">
        <v>107.2</v>
      </c>
      <c r="E47" s="66">
        <v>102.2</v>
      </c>
      <c r="F47" s="66">
        <v>110.2</v>
      </c>
      <c r="G47" s="67">
        <f t="shared" ref="G47" si="359">(B47/B48)-1</f>
        <v>1.5873015873016039E-2</v>
      </c>
      <c r="H47" s="60">
        <f t="shared" ref="H47" si="360">(C47/C48)-1</f>
        <v>-1.2332990750256956E-2</v>
      </c>
      <c r="I47" s="60">
        <f t="shared" ref="I47" si="361">(D47/D48)-1</f>
        <v>3.5748792270531515E-2</v>
      </c>
      <c r="J47" s="60">
        <f t="shared" ref="J47" si="362">(E47/E48)-1</f>
        <v>-8.7293889427739746E-3</v>
      </c>
      <c r="K47" s="68">
        <f t="shared" ref="K47" si="363">(F47/F48)-1</f>
        <v>6.1657032755298768E-2</v>
      </c>
      <c r="L47" s="67">
        <f t="shared" ref="L47" si="364">(B47/B59)-1</f>
        <v>-3.5781544256120457E-2</v>
      </c>
      <c r="M47" s="60">
        <f t="shared" ref="M47" si="365">(C47/C59)-1</f>
        <v>-6.2439024390243958E-2</v>
      </c>
      <c r="N47" s="60">
        <f t="shared" ref="N47" si="366">(D47/D59)-1</f>
        <v>-1.6513761467889854E-2</v>
      </c>
      <c r="O47" s="60">
        <f t="shared" ref="O47" si="367">(E47/E59)-1</f>
        <v>-0.10664335664335667</v>
      </c>
      <c r="P47" s="68">
        <f t="shared" ref="P47" si="368">(F47/F59)-1</f>
        <v>4.2573320719015983E-2</v>
      </c>
      <c r="Q47" s="67">
        <f>AVERAGE(B47:B49)/AVERAGE(B50:B52)-1</f>
        <v>-8.4333441453130487E-3</v>
      </c>
      <c r="R47" s="60">
        <f>AVERAGE(C47:C49)/AVERAGE(C50:C52)-1</f>
        <v>-3.624875290987728E-2</v>
      </c>
      <c r="S47" s="60">
        <f t="shared" ref="S47" si="369">AVERAGE(D47:D49)/AVERAGE(D50:D52)-1</f>
        <v>1.1779687997452992E-2</v>
      </c>
      <c r="T47" s="60">
        <f t="shared" ref="T47" si="370">AVERAGE(E47:E49)/AVERAGE(E50:E52)-1</f>
        <v>-2.4505183788878449E-2</v>
      </c>
      <c r="U47" s="68">
        <f t="shared" ref="U47" si="371">AVERAGE(F47:F49)/AVERAGE(F50:F52)-1</f>
        <v>3.500321130378925E-2</v>
      </c>
      <c r="V47" s="12"/>
      <c r="W47" s="12"/>
      <c r="X47" s="12"/>
      <c r="Y47" s="12"/>
      <c r="Z47" s="12"/>
    </row>
    <row r="48" spans="1:26" s="5" customFormat="1" ht="13.8" x14ac:dyDescent="0.3">
      <c r="A48" s="37">
        <v>43586</v>
      </c>
      <c r="B48" s="66">
        <v>100.8</v>
      </c>
      <c r="C48" s="66">
        <v>97.3</v>
      </c>
      <c r="D48" s="66">
        <v>103.5</v>
      </c>
      <c r="E48" s="66">
        <v>103.1</v>
      </c>
      <c r="F48" s="66">
        <v>103.8</v>
      </c>
      <c r="G48" s="67">
        <f t="shared" ref="G48" si="372">(B48/B49)-1</f>
        <v>-1.6585365853658551E-2</v>
      </c>
      <c r="H48" s="60">
        <f t="shared" ref="H48" si="373">(C48/C49)-1</f>
        <v>9.3360995850622075E-3</v>
      </c>
      <c r="I48" s="60">
        <f t="shared" ref="I48" si="374">(D48/D49)-1</f>
        <v>-3.3613445378151252E-2</v>
      </c>
      <c r="J48" s="60">
        <f t="shared" ref="J48" si="375">(E48/E49)-1</f>
        <v>-1.9961977186311874E-2</v>
      </c>
      <c r="K48" s="68">
        <f t="shared" ref="K48" si="376">(F48/F49)-1</f>
        <v>-4.1551246537396169E-2</v>
      </c>
      <c r="L48" s="67">
        <f t="shared" ref="L48" si="377">(B48/B60)-1</f>
        <v>-8.363636363636362E-2</v>
      </c>
      <c r="M48" s="60">
        <f t="shared" ref="M48" si="378">(C48/C60)-1</f>
        <v>-6.8899521531100461E-2</v>
      </c>
      <c r="N48" s="60">
        <f t="shared" ref="N48" si="379">(D48/D60)-1</f>
        <v>-9.2900964066608194E-2</v>
      </c>
      <c r="O48" s="60">
        <f t="shared" ref="O48" si="380">(E48/E60)-1</f>
        <v>-9.7987751531058653E-2</v>
      </c>
      <c r="P48" s="68">
        <f t="shared" ref="P48" si="381">(F48/F60)-1</f>
        <v>-8.9473684210526372E-2</v>
      </c>
      <c r="Q48" s="67"/>
      <c r="R48" s="60"/>
      <c r="S48" s="60"/>
      <c r="T48" s="60"/>
      <c r="U48" s="68"/>
      <c r="V48" s="12"/>
      <c r="W48" s="12"/>
      <c r="X48" s="12"/>
      <c r="Y48" s="12"/>
      <c r="Z48" s="12"/>
    </row>
    <row r="49" spans="1:26" s="5" customFormat="1" ht="13.8" x14ac:dyDescent="0.3">
      <c r="A49" s="37">
        <v>43556</v>
      </c>
      <c r="B49" s="66">
        <v>102.5</v>
      </c>
      <c r="C49" s="66">
        <v>96.4</v>
      </c>
      <c r="D49" s="66">
        <v>107.1</v>
      </c>
      <c r="E49" s="66">
        <v>105.2</v>
      </c>
      <c r="F49" s="66">
        <v>108.3</v>
      </c>
      <c r="G49" s="67">
        <f t="shared" ref="G49" si="382">(B49/B50)-1</f>
        <v>-4.8543689320388328E-3</v>
      </c>
      <c r="H49" s="60">
        <f t="shared" ref="H49" si="383">(C49/C50)-1</f>
        <v>-9.2497430626926613E-3</v>
      </c>
      <c r="I49" s="60">
        <f t="shared" ref="I49" si="384">(D49/D50)-1</f>
        <v>-1.8639328984156878E-3</v>
      </c>
      <c r="J49" s="60">
        <f t="shared" ref="J49" si="385">(E49/E50)-1</f>
        <v>-5.3956834532374098E-2</v>
      </c>
      <c r="K49" s="68">
        <f t="shared" ref="K49" si="386">(F49/F50)-1</f>
        <v>3.2411820781696798E-2</v>
      </c>
      <c r="L49" s="67">
        <f t="shared" ref="L49" si="387">(B49/B61)-1</f>
        <v>-4.8282265552460513E-2</v>
      </c>
      <c r="M49" s="60">
        <f t="shared" ref="M49" si="388">(C49/C61)-1</f>
        <v>-4.8371174728529032E-2</v>
      </c>
      <c r="N49" s="60">
        <f t="shared" ref="N49" si="389">(D49/D61)-1</f>
        <v>-4.8845470692717607E-2</v>
      </c>
      <c r="O49" s="60">
        <f t="shared" ref="O49" si="390">(E49/E61)-1</f>
        <v>-5.6502242152466353E-2</v>
      </c>
      <c r="P49" s="68">
        <f t="shared" ref="P49" si="391">(F49/F61)-1</f>
        <v>-4.328621908127217E-2</v>
      </c>
      <c r="Q49" s="67"/>
      <c r="R49" s="60"/>
      <c r="S49" s="60"/>
      <c r="T49" s="60"/>
      <c r="U49" s="68"/>
      <c r="V49" s="12"/>
      <c r="W49" s="12"/>
      <c r="X49" s="12"/>
      <c r="Y49" s="12"/>
      <c r="Z49" s="12"/>
    </row>
    <row r="50" spans="1:26" s="5" customFormat="1" ht="13.8" x14ac:dyDescent="0.3">
      <c r="A50" s="37">
        <v>43525</v>
      </c>
      <c r="B50" s="66">
        <v>103</v>
      </c>
      <c r="C50" s="66">
        <v>97.3</v>
      </c>
      <c r="D50" s="66">
        <v>107.3</v>
      </c>
      <c r="E50" s="66">
        <v>111.2</v>
      </c>
      <c r="F50" s="66">
        <v>104.9</v>
      </c>
      <c r="G50" s="67">
        <f t="shared" ref="G50" si="392">(B50/B51)-1</f>
        <v>2.3856858846918572E-2</v>
      </c>
      <c r="H50" s="60">
        <f t="shared" ref="H50" si="393">(C50/C51)-1</f>
        <v>-3.184079601990053E-2</v>
      </c>
      <c r="I50" s="60">
        <f t="shared" ref="I50" si="394">(D50/D51)-1</f>
        <v>6.5541211519364317E-2</v>
      </c>
      <c r="J50" s="60">
        <f t="shared" ref="J50" si="395">(E50/E51)-1</f>
        <v>9.6646942800789004E-2</v>
      </c>
      <c r="K50" s="68">
        <f t="shared" ref="K50" si="396">(F50/F51)-1</f>
        <v>4.6906187624750517E-2</v>
      </c>
      <c r="L50" s="67">
        <f t="shared" ref="L50" si="397">(B50/B62)-1</f>
        <v>-5.2437902483900678E-2</v>
      </c>
      <c r="M50" s="60">
        <f t="shared" ref="M50" si="398">(C50/C62)-1</f>
        <v>-7.5973409306742679E-2</v>
      </c>
      <c r="N50" s="60">
        <f t="shared" ref="N50" si="399">(D50/D62)-1</f>
        <v>-3.5938903863432126E-2</v>
      </c>
      <c r="O50" s="60">
        <f t="shared" ref="O50" si="400">(E50/E62)-1</f>
        <v>-1.8534863195057372E-2</v>
      </c>
      <c r="P50" s="68">
        <f t="shared" ref="P50" si="401">(F50/F62)-1</f>
        <v>-4.7229791099000829E-2</v>
      </c>
      <c r="Q50" s="67">
        <f>AVERAGE(B50:B52)/AVERAGE(B53:B55)-1</f>
        <v>-4.551083591331273E-2</v>
      </c>
      <c r="R50" s="60">
        <f t="shared" ref="R50:U50" si="402">AVERAGE(C50:C52)/AVERAGE(C53:C55)-1</f>
        <v>-3.0312802321831644E-2</v>
      </c>
      <c r="S50" s="60">
        <f t="shared" si="402"/>
        <v>-5.5906221821460655E-2</v>
      </c>
      <c r="T50" s="60">
        <f t="shared" si="402"/>
        <v>-4.7576301615798733E-2</v>
      </c>
      <c r="U50" s="68">
        <f t="shared" si="402"/>
        <v>-6.1482820976491825E-2</v>
      </c>
      <c r="V50" s="12"/>
      <c r="W50" s="12"/>
      <c r="X50" s="12"/>
      <c r="Y50" s="12"/>
      <c r="Z50" s="12"/>
    </row>
    <row r="51" spans="1:26" s="5" customFormat="1" ht="13.8" x14ac:dyDescent="0.3">
      <c r="A51" s="37">
        <v>43497</v>
      </c>
      <c r="B51" s="66">
        <v>100.6</v>
      </c>
      <c r="C51" s="66">
        <v>100.5</v>
      </c>
      <c r="D51" s="66">
        <v>100.7</v>
      </c>
      <c r="E51" s="66">
        <v>101.4</v>
      </c>
      <c r="F51" s="66">
        <v>100.2</v>
      </c>
      <c r="G51" s="67">
        <f t="shared" ref="G51" si="403">(B51/B52)-1</f>
        <v>-3.9159503342884538E-2</v>
      </c>
      <c r="H51" s="60">
        <f t="shared" ref="H51" si="404">(C51/C52)-1</f>
        <v>-2.3323615160349864E-2</v>
      </c>
      <c r="I51" s="60">
        <f t="shared" ref="I51" si="405">(D51/D52)-1</f>
        <v>-5.0895381715362786E-2</v>
      </c>
      <c r="J51" s="60">
        <f t="shared" ref="J51" si="406">(E51/E52)-1</f>
        <v>-4.0681173131504211E-2</v>
      </c>
      <c r="K51" s="68">
        <f t="shared" ref="K51" si="407">(F51/F52)-1</f>
        <v>-5.7384760112887956E-2</v>
      </c>
      <c r="L51" s="67">
        <f t="shared" ref="L51" si="408">(B51/B63)-1</f>
        <v>-8.5454545454545561E-2</v>
      </c>
      <c r="M51" s="60">
        <f t="shared" ref="M51" si="409">(C51/C63)-1</f>
        <v>-2.3323615160349864E-2</v>
      </c>
      <c r="N51" s="60">
        <f t="shared" ref="N51" si="410">(D51/D63)-1</f>
        <v>-0.12738301559792031</v>
      </c>
      <c r="O51" s="60">
        <f t="shared" ref="O51" si="411">(E51/E63)-1</f>
        <v>-0.16474464579901149</v>
      </c>
      <c r="P51" s="68">
        <f t="shared" ref="P51" si="412">(F51/F63)-1</f>
        <v>-0.10295434198746645</v>
      </c>
      <c r="Q51" s="67"/>
      <c r="R51" s="60"/>
      <c r="S51" s="60"/>
      <c r="T51" s="60"/>
      <c r="U51" s="68"/>
      <c r="V51" s="12"/>
      <c r="W51" s="12"/>
      <c r="X51" s="12"/>
      <c r="Y51" s="12"/>
      <c r="Z51" s="12"/>
    </row>
    <row r="52" spans="1:26" s="5" customFormat="1" ht="13.8" x14ac:dyDescent="0.3">
      <c r="A52" s="37">
        <v>43466</v>
      </c>
      <c r="B52" s="66">
        <v>104.7</v>
      </c>
      <c r="C52" s="66">
        <v>102.9</v>
      </c>
      <c r="D52" s="66">
        <v>106.1</v>
      </c>
      <c r="E52" s="66">
        <v>105.7</v>
      </c>
      <c r="F52" s="66">
        <v>106.3</v>
      </c>
      <c r="G52" s="67">
        <f>(B52/B53)-1</f>
        <v>-3.0555555555555558E-2</v>
      </c>
      <c r="H52" s="60">
        <f t="shared" ref="G52:K53" si="413">(C52/C53)-1</f>
        <v>-1.8129770992366345E-2</v>
      </c>
      <c r="I52" s="60">
        <f t="shared" si="413"/>
        <v>-3.8949275362318958E-2</v>
      </c>
      <c r="J52" s="60">
        <f t="shared" si="413"/>
        <v>-3.1164069660861493E-2</v>
      </c>
      <c r="K52" s="68">
        <f t="shared" si="413"/>
        <v>-4.4064748201438908E-2</v>
      </c>
      <c r="L52" s="67">
        <f>(B52/B64)-1</f>
        <v>-4.2961608775137106E-2</v>
      </c>
      <c r="M52" s="60">
        <f t="shared" ref="L52:P53" si="414">(C52/C64)-1</f>
        <v>-1.8129770992366345E-2</v>
      </c>
      <c r="N52" s="60">
        <f t="shared" si="414"/>
        <v>-6.0230292294065624E-2</v>
      </c>
      <c r="O52" s="60">
        <f t="shared" si="414"/>
        <v>-8.8793103448275845E-2</v>
      </c>
      <c r="P52" s="68">
        <f t="shared" si="414"/>
        <v>-4.2342342342342354E-2</v>
      </c>
      <c r="Q52" s="67"/>
      <c r="R52" s="60"/>
      <c r="S52" s="60"/>
      <c r="T52" s="60"/>
      <c r="U52" s="68"/>
      <c r="V52" s="12"/>
      <c r="W52" s="12"/>
      <c r="X52" s="12"/>
      <c r="Y52" s="12"/>
      <c r="Z52" s="12"/>
    </row>
    <row r="53" spans="1:26" s="5" customFormat="1" ht="13.8" x14ac:dyDescent="0.3">
      <c r="A53" s="37">
        <v>43435</v>
      </c>
      <c r="B53" s="66">
        <v>108</v>
      </c>
      <c r="C53" s="66">
        <v>104.8</v>
      </c>
      <c r="D53" s="66">
        <v>110.4</v>
      </c>
      <c r="E53" s="66">
        <v>109.1</v>
      </c>
      <c r="F53" s="66">
        <v>111.2</v>
      </c>
      <c r="G53" s="67">
        <f t="shared" si="413"/>
        <v>6.5237651444547406E-3</v>
      </c>
      <c r="H53" s="60">
        <f t="shared" si="413"/>
        <v>8.6621751684310411E-3</v>
      </c>
      <c r="I53" s="60">
        <f t="shared" si="413"/>
        <v>5.464480874316946E-3</v>
      </c>
      <c r="J53" s="60">
        <f t="shared" si="413"/>
        <v>2.4413145539906145E-2</v>
      </c>
      <c r="K53" s="68">
        <f t="shared" si="413"/>
        <v>-6.2555853440572351E-3</v>
      </c>
      <c r="L53" s="67">
        <f t="shared" si="414"/>
        <v>-4.8458149779735726E-2</v>
      </c>
      <c r="M53" s="60">
        <f t="shared" si="414"/>
        <v>-2.0560747663551426E-2</v>
      </c>
      <c r="N53" s="60">
        <f t="shared" si="414"/>
        <v>-6.8354430379746756E-2</v>
      </c>
      <c r="O53" s="60">
        <f t="shared" si="414"/>
        <v>-0.11011419249592169</v>
      </c>
      <c r="P53" s="68">
        <f t="shared" si="414"/>
        <v>-4.1379310344827558E-2</v>
      </c>
      <c r="Q53" s="67">
        <f>AVERAGE(B53:B55)/AVERAGE(B56:B58)-1</f>
        <v>8.42959725257586E-3</v>
      </c>
      <c r="R53" s="60">
        <f t="shared" ref="R53" si="415">AVERAGE(C53:C55)/AVERAGE(C56:C58)-1</f>
        <v>6.4536947402404898E-4</v>
      </c>
      <c r="S53" s="60">
        <f t="shared" ref="S53" si="416">AVERAGE(D53:D55)/AVERAGE(D56:D58)-1</f>
        <v>1.3402375875723349E-2</v>
      </c>
      <c r="T53" s="60">
        <f t="shared" ref="T53" si="417">AVERAGE(E53:E55)/AVERAGE(E56:E58)-1</f>
        <v>3.6036036036035668E-3</v>
      </c>
      <c r="U53" s="68">
        <f t="shared" ref="U53" si="418">AVERAGE(F53:F55)/AVERAGE(F56:F58)-1</f>
        <v>1.9668100799016708E-2</v>
      </c>
      <c r="V53" s="12"/>
      <c r="W53" s="12"/>
      <c r="X53" s="12"/>
      <c r="Y53" s="12"/>
      <c r="Z53" s="12"/>
    </row>
    <row r="54" spans="1:26" s="5" customFormat="1" ht="13.8" x14ac:dyDescent="0.3">
      <c r="A54" s="37">
        <v>43405</v>
      </c>
      <c r="B54" s="66">
        <v>107.3</v>
      </c>
      <c r="C54" s="66">
        <v>103.9</v>
      </c>
      <c r="D54" s="66">
        <v>109.8</v>
      </c>
      <c r="E54" s="66">
        <v>106.5</v>
      </c>
      <c r="F54" s="66">
        <v>111.9</v>
      </c>
      <c r="G54" s="67">
        <f t="shared" ref="G54" si="419">(B54/B55)-1</f>
        <v>-3.7140204271124411E-3</v>
      </c>
      <c r="H54" s="60">
        <f t="shared" ref="H54" si="420">(C54/C55)-1</f>
        <v>2.4654832347140054E-2</v>
      </c>
      <c r="I54" s="60">
        <f t="shared" ref="I54" si="421">(D54/D55)-1</f>
        <v>-2.4000000000000021E-2</v>
      </c>
      <c r="J54" s="60">
        <f t="shared" ref="J54" si="422">(E54/E55)-1</f>
        <v>-0.10202360876897132</v>
      </c>
      <c r="K54" s="68">
        <f t="shared" ref="K54" si="423">(F54/F55)-1</f>
        <v>2.9438822447102053E-2</v>
      </c>
      <c r="L54" s="67">
        <f t="shared" ref="L54" si="424">(B54/B66)-1</f>
        <v>-3.4203420342034163E-2</v>
      </c>
      <c r="M54" s="60">
        <f t="shared" ref="M54" si="425">(C54/C66)-1</f>
        <v>-2.8971962616822333E-2</v>
      </c>
      <c r="N54" s="60">
        <f t="shared" ref="N54" si="426">(D54/D66)-1</f>
        <v>-3.8528896672504476E-2</v>
      </c>
      <c r="O54" s="60">
        <f t="shared" ref="O54" si="427">(E54/E66)-1</f>
        <v>-8.8184931506849251E-2</v>
      </c>
      <c r="P54" s="68">
        <f t="shared" ref="P54" si="428">(F54/F66)-1</f>
        <v>-6.2166962699821138E-3</v>
      </c>
      <c r="Q54" s="67"/>
      <c r="R54" s="60"/>
      <c r="S54" s="60"/>
      <c r="T54" s="60"/>
      <c r="U54" s="68"/>
      <c r="V54" s="12"/>
      <c r="W54" s="12"/>
      <c r="X54" s="12"/>
      <c r="Y54" s="12"/>
      <c r="Z54" s="12"/>
    </row>
    <row r="55" spans="1:26" s="5" customFormat="1" ht="13.8" x14ac:dyDescent="0.3">
      <c r="A55" s="37">
        <v>43374</v>
      </c>
      <c r="B55" s="66">
        <v>107.7</v>
      </c>
      <c r="C55" s="66">
        <v>101.4</v>
      </c>
      <c r="D55" s="66">
        <v>112.5</v>
      </c>
      <c r="E55" s="66">
        <v>118.6</v>
      </c>
      <c r="F55" s="66">
        <v>108.7</v>
      </c>
      <c r="G55" s="67">
        <f t="shared" ref="G55" si="429">(B55/B56)-1</f>
        <v>7.4836295603366576E-3</v>
      </c>
      <c r="H55" s="60">
        <f t="shared" ref="H55" si="430">(C55/C56)-1</f>
        <v>-2.8735632183908066E-2</v>
      </c>
      <c r="I55" s="60">
        <f t="shared" ref="I55" si="431">(D55/D56)-1</f>
        <v>3.4007352941176405E-2</v>
      </c>
      <c r="J55" s="60">
        <f t="shared" ref="J55" si="432">(E55/E56)-1</f>
        <v>6.36771300448431E-2</v>
      </c>
      <c r="K55" s="68">
        <f t="shared" ref="K55" si="433">(F55/F56)-1</f>
        <v>1.4939309056956285E-2</v>
      </c>
      <c r="L55" s="67">
        <f t="shared" ref="L55" si="434">(B55/B67)-1</f>
        <v>-2.9729729729729759E-2</v>
      </c>
      <c r="M55" s="60">
        <f t="shared" ref="M55" si="435">(C55/C67)-1</f>
        <v>-5.7620817843866079E-2</v>
      </c>
      <c r="N55" s="60">
        <f t="shared" ref="N55" si="436">(D55/D67)-1</f>
        <v>-8.8105726872246271E-3</v>
      </c>
      <c r="O55" s="60">
        <f t="shared" ref="O55" si="437">(E55/E67)-1</f>
        <v>3.9439088518843146E-2</v>
      </c>
      <c r="P55" s="68">
        <f t="shared" ref="P55" si="438">(F55/F67)-1</f>
        <v>-3.8903625110521589E-2</v>
      </c>
      <c r="Q55" s="67"/>
      <c r="R55" s="60"/>
      <c r="S55" s="60"/>
      <c r="T55" s="60"/>
      <c r="U55" s="68"/>
      <c r="V55" s="12"/>
      <c r="W55" s="12"/>
      <c r="X55" s="12"/>
      <c r="Y55" s="12"/>
      <c r="Z55" s="12"/>
    </row>
    <row r="56" spans="1:26" s="5" customFormat="1" ht="13.8" x14ac:dyDescent="0.3">
      <c r="A56" s="37">
        <v>43344</v>
      </c>
      <c r="B56" s="66">
        <v>106.9</v>
      </c>
      <c r="C56" s="66">
        <v>104.4</v>
      </c>
      <c r="D56" s="66">
        <v>108.8</v>
      </c>
      <c r="E56" s="66">
        <v>111.5</v>
      </c>
      <c r="F56" s="66">
        <v>107.1</v>
      </c>
      <c r="G56" s="67">
        <f t="shared" ref="G56" si="439">(B56/B57)-1</f>
        <v>-5.5813953488371704E-3</v>
      </c>
      <c r="H56" s="60">
        <f t="shared" ref="H56" si="440">(C56/C57)-1</f>
        <v>2.7559055118110409E-2</v>
      </c>
      <c r="I56" s="60">
        <f t="shared" ref="I56" si="441">(D56/D57)-1</f>
        <v>-2.8571428571428581E-2</v>
      </c>
      <c r="J56" s="60">
        <f t="shared" ref="J56" si="442">(E56/E57)-1</f>
        <v>1.6408386508659945E-2</v>
      </c>
      <c r="K56" s="68">
        <f t="shared" ref="K56" si="443">(F56/F57)-1</f>
        <v>-5.5555555555555691E-2</v>
      </c>
      <c r="L56" s="67">
        <f t="shared" ref="L56" si="444">(B56/B68)-1</f>
        <v>-2.6411657559198498E-2</v>
      </c>
      <c r="M56" s="60">
        <f t="shared" ref="M56" si="445">(C56/C68)-1</f>
        <v>-2.063789868667909E-2</v>
      </c>
      <c r="N56" s="60">
        <f t="shared" ref="N56" si="446">(D56/D68)-1</f>
        <v>-3.116651825467498E-2</v>
      </c>
      <c r="O56" s="60">
        <f t="shared" ref="O56" si="447">(E56/E68)-1</f>
        <v>-2.8745644599303066E-2</v>
      </c>
      <c r="P56" s="68">
        <f t="shared" ref="P56" si="448">(F56/F68)-1</f>
        <v>-3.3393501805054182E-2</v>
      </c>
      <c r="Q56" s="67">
        <f>AVERAGE(B56:B58)/AVERAGE(B59:B61)-1</f>
        <v>-1.1114541525162003E-2</v>
      </c>
      <c r="R56" s="60">
        <f t="shared" ref="R56" si="449">AVERAGE(C56:C58)/AVERAGE(C59:C61)-1</f>
        <v>5.1897502432696196E-3</v>
      </c>
      <c r="S56" s="60">
        <f t="shared" ref="S56" si="450">AVERAGE(D56:D58)/AVERAGE(D59:D61)-1</f>
        <v>-2.2043491212391908E-2</v>
      </c>
      <c r="T56" s="60">
        <f t="shared" ref="T56" si="451">AVERAGE(E56:E58)/AVERAGE(E59:E61)-1</f>
        <v>-2.1164021164021052E-2</v>
      </c>
      <c r="U56" s="68">
        <f t="shared" ref="U56" si="452">AVERAGE(F56:F58)/AVERAGE(F59:F61)-1</f>
        <v>-2.2529288074496834E-2</v>
      </c>
      <c r="V56" s="12"/>
      <c r="W56" s="12"/>
      <c r="X56" s="12"/>
      <c r="Y56" s="12"/>
      <c r="Z56" s="12"/>
    </row>
    <row r="57" spans="1:26" s="5" customFormat="1" ht="13.8" x14ac:dyDescent="0.3">
      <c r="A57" s="37">
        <v>43313</v>
      </c>
      <c r="B57" s="66">
        <v>107.5</v>
      </c>
      <c r="C57" s="66">
        <v>101.6</v>
      </c>
      <c r="D57" s="66">
        <v>112</v>
      </c>
      <c r="E57" s="66">
        <v>109.7</v>
      </c>
      <c r="F57" s="66">
        <v>113.4</v>
      </c>
      <c r="G57" s="67">
        <f t="shared" ref="G57" si="453">(B57/B58)-1</f>
        <v>1.5108593012275628E-2</v>
      </c>
      <c r="H57" s="60">
        <f t="shared" ref="H57" si="454">(C57/C58)-1</f>
        <v>-2.2136669874879833E-2</v>
      </c>
      <c r="I57" s="60">
        <f t="shared" ref="I57" si="455">(D57/D58)-1</f>
        <v>4.1860465116279055E-2</v>
      </c>
      <c r="J57" s="60">
        <f t="shared" ref="J57" si="456">(E57/E58)-1</f>
        <v>-1.8783542039355949E-2</v>
      </c>
      <c r="K57" s="68">
        <f t="shared" ref="K57" si="457">(F57/F58)-1</f>
        <v>8.1029551954242107E-2</v>
      </c>
      <c r="L57" s="67">
        <f t="shared" ref="L57" si="458">(B57/B69)-1</f>
        <v>-1.6468435498627643E-2</v>
      </c>
      <c r="M57" s="60">
        <f t="shared" ref="M57" si="459">(C57/C69)-1</f>
        <v>-5.4003724394785957E-2</v>
      </c>
      <c r="N57" s="60">
        <f t="shared" ref="N57" si="460">(D57/D69)-1</f>
        <v>1.0830324909747224E-2</v>
      </c>
      <c r="O57" s="60">
        <f t="shared" ref="O57" si="461">(E57/E69)-1</f>
        <v>-1.6143497757847514E-2</v>
      </c>
      <c r="P57" s="68">
        <f t="shared" ref="P57" si="462">(F57/F69)-1</f>
        <v>2.8105167724388203E-2</v>
      </c>
      <c r="Q57" s="67"/>
      <c r="R57" s="60"/>
      <c r="S57" s="60"/>
      <c r="T57" s="60"/>
      <c r="U57" s="68"/>
      <c r="V57" s="12"/>
      <c r="W57" s="12"/>
      <c r="X57" s="12"/>
      <c r="Y57" s="12"/>
      <c r="Z57" s="12"/>
    </row>
    <row r="58" spans="1:26" s="5" customFormat="1" ht="13.8" x14ac:dyDescent="0.3">
      <c r="A58" s="37">
        <v>43282</v>
      </c>
      <c r="B58" s="66">
        <v>105.9</v>
      </c>
      <c r="C58" s="66">
        <v>103.9</v>
      </c>
      <c r="D58" s="66">
        <v>107.5</v>
      </c>
      <c r="E58" s="66">
        <v>111.8</v>
      </c>
      <c r="F58" s="66">
        <v>104.9</v>
      </c>
      <c r="G58" s="67">
        <f t="shared" ref="G58" si="463">(B58/B59)-1</f>
        <v>-2.8248587570620654E-3</v>
      </c>
      <c r="H58" s="60">
        <f t="shared" ref="H58" si="464">(C58/C59)-1</f>
        <v>1.3658536585365866E-2</v>
      </c>
      <c r="I58" s="60">
        <f t="shared" ref="I58" si="465">(D58/D59)-1</f>
        <v>-1.3761467889908285E-2</v>
      </c>
      <c r="J58" s="60">
        <f t="shared" ref="J58" si="466">(E58/E59)-1</f>
        <v>-2.2727272727272818E-2</v>
      </c>
      <c r="K58" s="68">
        <f t="shared" ref="K58" si="467">(F58/F59)-1</f>
        <v>-7.5685903500473106E-3</v>
      </c>
      <c r="L58" s="67">
        <f t="shared" ref="L58" si="468">(B58/B70)-1</f>
        <v>1.8921475875117721E-3</v>
      </c>
      <c r="M58" s="60">
        <f t="shared" ref="M58" si="469">(C58/C70)-1</f>
        <v>-1.9212295869355245E-3</v>
      </c>
      <c r="N58" s="60">
        <f t="shared" ref="N58" si="470">(D58/D70)-1</f>
        <v>5.6127221702524377E-3</v>
      </c>
      <c r="O58" s="60">
        <f t="shared" ref="O58" si="471">(E58/E70)-1</f>
        <v>2.2872827081427349E-2</v>
      </c>
      <c r="P58" s="68">
        <f t="shared" ref="P58" si="472">(F58/F70)-1</f>
        <v>-4.7438330170778142E-3</v>
      </c>
      <c r="Q58" s="67"/>
      <c r="R58" s="60"/>
      <c r="S58" s="60"/>
      <c r="T58" s="60"/>
      <c r="U58" s="68"/>
      <c r="V58" s="12"/>
      <c r="W58" s="12"/>
      <c r="X58" s="12"/>
      <c r="Y58" s="12"/>
      <c r="Z58" s="12"/>
    </row>
    <row r="59" spans="1:26" s="5" customFormat="1" ht="13.8" x14ac:dyDescent="0.3">
      <c r="A59" s="37">
        <v>43252</v>
      </c>
      <c r="B59" s="66">
        <v>106.2</v>
      </c>
      <c r="C59" s="66">
        <v>102.5</v>
      </c>
      <c r="D59" s="66">
        <v>109</v>
      </c>
      <c r="E59" s="66">
        <v>114.4</v>
      </c>
      <c r="F59" s="66">
        <v>105.7</v>
      </c>
      <c r="G59" s="67">
        <f t="shared" ref="G59" si="473">(B59/B60)-1</f>
        <v>-3.4545454545454546E-2</v>
      </c>
      <c r="H59" s="60">
        <f t="shared" ref="H59" si="474">(C59/C60)-1</f>
        <v>-1.9138755980861233E-2</v>
      </c>
      <c r="I59" s="60">
        <f t="shared" ref="I59" si="475">(D59/D60)-1</f>
        <v>-4.4697633654688818E-2</v>
      </c>
      <c r="J59" s="60">
        <f t="shared" ref="J59" si="476">(E59/E60)-1</f>
        <v>8.7489063867018935E-4</v>
      </c>
      <c r="K59" s="68">
        <f t="shared" ref="K59" si="477">(F59/F60)-1</f>
        <v>-7.2807017543859653E-2</v>
      </c>
      <c r="L59" s="67">
        <f t="shared" ref="L59" si="478">(B59/B71)-1</f>
        <v>-2.8169014084507005E-3</v>
      </c>
      <c r="M59" s="60">
        <f t="shared" ref="M59" si="479">(C59/C71)-1</f>
        <v>-3.2105760151086016E-2</v>
      </c>
      <c r="N59" s="60">
        <f t="shared" ref="N59" si="480">(D59/D71)-1</f>
        <v>1.8691588785046731E-2</v>
      </c>
      <c r="O59" s="60">
        <f t="shared" ref="O59" si="481">(E59/E71)-1</f>
        <v>4.1894353369763326E-2</v>
      </c>
      <c r="P59" s="68">
        <f t="shared" ref="P59" si="482">(F59/F71)-1</f>
        <v>4.7528517110266844E-3</v>
      </c>
      <c r="Q59" s="67">
        <f>AVERAGE(B59:B61)/AVERAGE(B62:B64)-1</f>
        <v>-1.2800975312404983E-2</v>
      </c>
      <c r="R59" s="60">
        <f t="shared" ref="R59" si="483">AVERAGE(C59:C61)/AVERAGE(C62:C64)-1</f>
        <v>-1.5015974440894531E-2</v>
      </c>
      <c r="S59" s="60">
        <f t="shared" ref="S59" si="484">AVERAGE(D59:D61)/AVERAGE(D62:D64)-1</f>
        <v>-1.148409893992941E-2</v>
      </c>
      <c r="T59" s="60">
        <f t="shared" ref="T59" si="485">AVERAGE(E59:E61)/AVERAGE(E62:E64)-1</f>
        <v>-2.9940119760479056E-2</v>
      </c>
      <c r="U59" s="68">
        <f t="shared" ref="U59" si="486">AVERAGE(F59:F61)/AVERAGE(F62:F64)-1</f>
        <v>3.0048076923061551E-4</v>
      </c>
      <c r="V59" s="12"/>
      <c r="W59" s="12"/>
      <c r="X59" s="12"/>
      <c r="Y59" s="12"/>
      <c r="Z59" s="12"/>
    </row>
    <row r="60" spans="1:26" s="5" customFormat="1" ht="13.8" x14ac:dyDescent="0.3">
      <c r="A60" s="37">
        <v>43221</v>
      </c>
      <c r="B60" s="66">
        <v>110</v>
      </c>
      <c r="C60" s="66">
        <v>104.5</v>
      </c>
      <c r="D60" s="66">
        <v>114.1</v>
      </c>
      <c r="E60" s="66">
        <v>114.3</v>
      </c>
      <c r="F60" s="66">
        <v>114</v>
      </c>
      <c r="G60" s="67">
        <f t="shared" ref="G60" si="487">(B60/B61)-1</f>
        <v>2.1355617455895981E-2</v>
      </c>
      <c r="H60" s="60">
        <f t="shared" ref="H60" si="488">(C60/C61)-1</f>
        <v>3.1589338598223105E-2</v>
      </c>
      <c r="I60" s="60">
        <f t="shared" ref="I60" si="489">(D60/D61)-1</f>
        <v>1.3321492007104752E-2</v>
      </c>
      <c r="J60" s="60">
        <f t="shared" ref="J60" si="490">(E60/E61)-1</f>
        <v>2.5112107623318281E-2</v>
      </c>
      <c r="K60" s="68">
        <f t="shared" ref="K60" si="491">(F60/F61)-1</f>
        <v>7.0671378091873294E-3</v>
      </c>
      <c r="L60" s="67">
        <f t="shared" ref="L60" si="492">(B60/B72)-1</f>
        <v>4.8617731172545309E-2</v>
      </c>
      <c r="M60" s="60">
        <f t="shared" ref="M60" si="493">(C60/C72)-1</f>
        <v>2.8543307086614123E-2</v>
      </c>
      <c r="N60" s="60">
        <f t="shared" ref="N60" si="494">(D60/D72)-1</f>
        <v>6.2383612662942234E-2</v>
      </c>
      <c r="O60" s="60">
        <f t="shared" ref="O60" si="495">(E60/E72)-1</f>
        <v>2.5112107623318281E-2</v>
      </c>
      <c r="P60" s="68">
        <f t="shared" ref="P60" si="496">(F60/F72)-1</f>
        <v>8.7786259541984712E-2</v>
      </c>
      <c r="Q60" s="67"/>
      <c r="R60" s="60"/>
      <c r="S60" s="60"/>
      <c r="T60" s="60"/>
      <c r="U60" s="68"/>
      <c r="V60" s="12"/>
      <c r="W60" s="12"/>
      <c r="X60" s="12"/>
      <c r="Y60" s="12"/>
      <c r="Z60" s="12"/>
    </row>
    <row r="61" spans="1:26" s="5" customFormat="1" ht="13.8" x14ac:dyDescent="0.3">
      <c r="A61" s="37">
        <v>43191</v>
      </c>
      <c r="B61" s="66">
        <v>107.7</v>
      </c>
      <c r="C61" s="66">
        <v>101.3</v>
      </c>
      <c r="D61" s="66">
        <v>112.6</v>
      </c>
      <c r="E61" s="66">
        <v>111.5</v>
      </c>
      <c r="F61" s="66">
        <v>113.2</v>
      </c>
      <c r="G61" s="67">
        <f t="shared" ref="G61" si="497">(B61/B62)-1</f>
        <v>-9.1996320147194055E-3</v>
      </c>
      <c r="H61" s="60">
        <f t="shared" ref="H61" si="498">(C61/C62)-1</f>
        <v>-3.7986704653371284E-2</v>
      </c>
      <c r="I61" s="60">
        <f t="shared" ref="I61" si="499">(D61/D62)-1</f>
        <v>1.1680143755615324E-2</v>
      </c>
      <c r="J61" s="60">
        <f t="shared" ref="J61" si="500">(E61/E62)-1</f>
        <v>-1.5887025595763382E-2</v>
      </c>
      <c r="K61" s="68">
        <f t="shared" ref="K61" si="501">(F61/F62)-1</f>
        <v>2.8156221616712163E-2</v>
      </c>
      <c r="L61" s="67">
        <f t="shared" ref="L61" si="502">(B61/B73)-1</f>
        <v>1.3170272812794037E-2</v>
      </c>
      <c r="M61" s="60">
        <f t="shared" ref="M61" si="503">(C61/C73)-1</f>
        <v>-6.4635272391505127E-2</v>
      </c>
      <c r="N61" s="60">
        <f t="shared" ref="N61" si="504">(D61/D73)-1</f>
        <v>7.5453677172874878E-2</v>
      </c>
      <c r="O61" s="60">
        <f t="shared" ref="O61" si="505">(E61/E73)-1</f>
        <v>2.1062271062270987E-2</v>
      </c>
      <c r="P61" s="68">
        <f t="shared" ref="P61" si="506">(F61/F73)-1</f>
        <v>0.1098039215686275</v>
      </c>
      <c r="Q61" s="67"/>
      <c r="R61" s="60"/>
      <c r="S61" s="60"/>
      <c r="T61" s="60"/>
      <c r="U61" s="68"/>
      <c r="V61" s="14"/>
      <c r="W61" s="14"/>
      <c r="X61" s="14"/>
      <c r="Y61" s="14"/>
      <c r="Z61" s="14"/>
    </row>
    <row r="62" spans="1:26" s="5" customFormat="1" ht="13.8" x14ac:dyDescent="0.3">
      <c r="A62" s="37">
        <v>43160</v>
      </c>
      <c r="B62" s="66">
        <v>108.7</v>
      </c>
      <c r="C62" s="66">
        <v>105.3</v>
      </c>
      <c r="D62" s="66">
        <v>111.3</v>
      </c>
      <c r="E62" s="66">
        <v>113.3</v>
      </c>
      <c r="F62" s="66">
        <v>110.1</v>
      </c>
      <c r="G62" s="67">
        <f t="shared" ref="G62" si="507">(B62/B63)-1</f>
        <v>-1.1818181818181839E-2</v>
      </c>
      <c r="H62" s="60">
        <f t="shared" ref="H62" si="508">(C62/C63)-1</f>
        <v>2.3323615160349753E-2</v>
      </c>
      <c r="I62" s="60">
        <f t="shared" ref="I62" si="509">(D62/D63)-1</f>
        <v>-3.5528596187175077E-2</v>
      </c>
      <c r="J62" s="60">
        <f t="shared" ref="J62" si="510">(E62/E63)-1</f>
        <v>-6.6721581548599751E-2</v>
      </c>
      <c r="K62" s="68">
        <f t="shared" ref="K62" si="511">(F62/F63)-1</f>
        <v>-1.4324082363473711E-2</v>
      </c>
      <c r="L62" s="67">
        <f t="shared" ref="L62" si="512">(B62/B74)-1</f>
        <v>3.228869895536568E-2</v>
      </c>
      <c r="M62" s="60">
        <f t="shared" ref="M62" si="513">(C62/C74)-1</f>
        <v>2.9325513196480912E-2</v>
      </c>
      <c r="N62" s="60">
        <f t="shared" ref="N62" si="514">(D62/D74)-1</f>
        <v>3.4386617100371719E-2</v>
      </c>
      <c r="O62" s="60">
        <f t="shared" ref="O62" si="515">(E62/E74)-1</f>
        <v>1.980198019801982E-2</v>
      </c>
      <c r="P62" s="68">
        <f t="shared" ref="P62" si="516">(F62/F74)-1</f>
        <v>4.3601895734597163E-2</v>
      </c>
      <c r="Q62" s="67">
        <f>AVERAGE(B62:B64)/AVERAGE(B65:B67)-1</f>
        <v>-2.2348033373063125E-2</v>
      </c>
      <c r="R62" s="60">
        <f t="shared" ref="R62" si="517">AVERAGE(C62:C64)/AVERAGE(C65:C67)-1</f>
        <v>-2.6741293532338339E-2</v>
      </c>
      <c r="S62" s="60">
        <f t="shared" ref="S62" si="518">AVERAGE(D62:D64)/AVERAGE(D65:D67)-1</f>
        <v>-1.9064124783362169E-2</v>
      </c>
      <c r="T62" s="60">
        <f t="shared" ref="T62" si="519">AVERAGE(E62:E64)/AVERAGE(E65:E67)-1</f>
        <v>-7.9207920792079278E-3</v>
      </c>
      <c r="U62" s="68">
        <f t="shared" ref="U62" si="520">AVERAGE(F62:F64)/AVERAGE(F65:F67)-1</f>
        <v>-2.6046239391278814E-2</v>
      </c>
      <c r="V62" s="12"/>
      <c r="W62" s="12"/>
      <c r="X62" s="12"/>
      <c r="Y62" s="12"/>
      <c r="Z62" s="12"/>
    </row>
    <row r="63" spans="1:26" s="5" customFormat="1" ht="13.8" x14ac:dyDescent="0.3">
      <c r="A63" s="37">
        <v>43132</v>
      </c>
      <c r="B63" s="66">
        <v>110</v>
      </c>
      <c r="C63" s="66">
        <v>102.9</v>
      </c>
      <c r="D63" s="66">
        <v>115.4</v>
      </c>
      <c r="E63" s="66">
        <v>121.4</v>
      </c>
      <c r="F63" s="66">
        <v>111.7</v>
      </c>
      <c r="G63" s="67">
        <f t="shared" ref="G63" si="521">(B63/B64)-1</f>
        <v>5.4844606946982122E-3</v>
      </c>
      <c r="H63" s="60">
        <f t="shared" ref="H63" si="522">(C63/C64)-1</f>
        <v>-1.8129770992366345E-2</v>
      </c>
      <c r="I63" s="60">
        <f t="shared" ref="I63" si="523">(D63/D64)-1</f>
        <v>2.2143489813994721E-2</v>
      </c>
      <c r="J63" s="60">
        <f t="shared" ref="J63" si="524">(E63/E64)-1</f>
        <v>4.6551724137931183E-2</v>
      </c>
      <c r="K63" s="68">
        <f t="shared" ref="K63" si="525">(F63/F64)-1</f>
        <v>6.3063063063062419E-3</v>
      </c>
      <c r="L63" s="67">
        <f t="shared" ref="L63" si="526">(B63/B75)-1</f>
        <v>3.8715769593956617E-2</v>
      </c>
      <c r="M63" s="60">
        <f t="shared" ref="M63" si="527">(C63/C75)-1</f>
        <v>-5.6828597616865206E-2</v>
      </c>
      <c r="N63" s="60">
        <f t="shared" ref="N63" si="528">(D63/D75)-1</f>
        <v>0.11605415860735002</v>
      </c>
      <c r="O63" s="60">
        <f t="shared" ref="O63" si="529">(E63/E75)-1</f>
        <v>0.15729265967588169</v>
      </c>
      <c r="P63" s="68">
        <f t="shared" ref="P63" si="530">(F63/F75)-1</f>
        <v>8.9756097560975689E-2</v>
      </c>
      <c r="Q63" s="67"/>
      <c r="R63" s="60"/>
      <c r="S63" s="60"/>
      <c r="T63" s="60"/>
      <c r="U63" s="68"/>
      <c r="V63" s="12"/>
      <c r="W63" s="12"/>
      <c r="X63" s="12"/>
      <c r="Y63" s="12"/>
      <c r="Z63" s="12"/>
    </row>
    <row r="64" spans="1:26" s="5" customFormat="1" ht="13.8" x14ac:dyDescent="0.3">
      <c r="A64" s="37">
        <v>43101</v>
      </c>
      <c r="B64" s="66">
        <v>109.4</v>
      </c>
      <c r="C64" s="66">
        <v>104.8</v>
      </c>
      <c r="D64" s="66">
        <v>112.9</v>
      </c>
      <c r="E64" s="66">
        <v>116</v>
      </c>
      <c r="F64" s="66">
        <v>111</v>
      </c>
      <c r="G64" s="67">
        <f t="shared" ref="G64" si="531">(B64/B65)-1</f>
        <v>-3.6123348017621071E-2</v>
      </c>
      <c r="H64" s="60">
        <f t="shared" ref="H64" si="532">(C64/C65)-1</f>
        <v>-2.0560747663551426E-2</v>
      </c>
      <c r="I64" s="60">
        <f t="shared" ref="I64" si="533">(D64/D65)-1</f>
        <v>-4.7257383966244682E-2</v>
      </c>
      <c r="J64" s="60">
        <f t="shared" ref="J64" si="534">(E64/E65)-1</f>
        <v>-5.3833605220228287E-2</v>
      </c>
      <c r="K64" s="68">
        <f t="shared" ref="K64" si="535">(F64/F65)-1</f>
        <v>-4.31034482758621E-2</v>
      </c>
      <c r="L64" s="67">
        <f t="shared" ref="L64" si="536">(B64/B76)-1</f>
        <v>8.5317460317460458E-2</v>
      </c>
      <c r="M64" s="60">
        <f t="shared" ref="M64" si="537">(C64/C76)-1</f>
        <v>6.395939086294411E-2</v>
      </c>
      <c r="N64" s="60">
        <f t="shared" ref="N64" si="538">(D64/D76)-1</f>
        <v>0.10038986354775847</v>
      </c>
      <c r="O64" s="60">
        <f t="shared" ref="O64" si="539">(E64/E76)-1</f>
        <v>8.9201877934272256E-2</v>
      </c>
      <c r="P64" s="68">
        <f t="shared" ref="P64" si="540">(F64/F76)-1</f>
        <v>0.10778443113772451</v>
      </c>
      <c r="Q64" s="67"/>
      <c r="R64" s="60"/>
      <c r="S64" s="60"/>
      <c r="T64" s="60"/>
      <c r="U64" s="68"/>
      <c r="V64" s="12"/>
      <c r="W64" s="12"/>
      <c r="X64" s="12"/>
      <c r="Y64" s="12"/>
      <c r="Z64" s="12"/>
    </row>
    <row r="65" spans="1:26" s="5" customFormat="1" ht="13.8" hidden="1" x14ac:dyDescent="0.3">
      <c r="A65" s="37">
        <v>43070</v>
      </c>
      <c r="B65" s="66">
        <v>113.5</v>
      </c>
      <c r="C65" s="66">
        <v>107</v>
      </c>
      <c r="D65" s="66">
        <v>118.5</v>
      </c>
      <c r="E65" s="66">
        <v>122.6</v>
      </c>
      <c r="F65" s="66">
        <v>116</v>
      </c>
      <c r="G65" s="67">
        <f t="shared" ref="G65" si="541">(B65/B66)-1</f>
        <v>2.1602160216021682E-2</v>
      </c>
      <c r="H65" s="60">
        <f t="shared" ref="H65" si="542">(C65/C66)-1</f>
        <v>0</v>
      </c>
      <c r="I65" s="60">
        <f t="shared" ref="I65" si="543">(D65/D66)-1</f>
        <v>3.7653239929947402E-2</v>
      </c>
      <c r="J65" s="60">
        <f t="shared" ref="J65" si="544">(E65/E66)-1</f>
        <v>4.9657534246575263E-2</v>
      </c>
      <c r="K65" s="68">
        <f t="shared" ref="K65" si="545">(F65/F66)-1</f>
        <v>3.0195381882770933E-2</v>
      </c>
      <c r="L65" s="67">
        <f t="shared" ref="L65" si="546">(B65/B77)-1</f>
        <v>6.7732831608654731E-2</v>
      </c>
      <c r="M65" s="60">
        <f t="shared" ref="M65" si="547">(C65/C77)-1</f>
        <v>-8.3410565338276621E-3</v>
      </c>
      <c r="N65" s="60">
        <f t="shared" ref="N65" si="548">(D65/D77)-1</f>
        <v>0.12857142857142856</v>
      </c>
      <c r="O65" s="60">
        <f t="shared" ref="O65" si="549">(E65/E77)-1</f>
        <v>0.11861313868613133</v>
      </c>
      <c r="P65" s="68">
        <f t="shared" ref="P65" si="550">(F65/F77)-1</f>
        <v>0.1361410381978454</v>
      </c>
      <c r="Q65" s="67">
        <f>AVERAGE(B65:B67)/AVERAGE(B68:B70)-1</f>
        <v>3.3251231527093639E-2</v>
      </c>
      <c r="R65" s="60">
        <f t="shared" ref="R65" si="551">AVERAGE(C65:C67)/AVERAGE(C68:C70)-1</f>
        <v>1.1002829298962569E-2</v>
      </c>
      <c r="S65" s="60">
        <f t="shared" ref="S65" si="552">AVERAGE(D65:D67)/AVERAGE(D68:D70)-1</f>
        <v>4.9090909090909074E-2</v>
      </c>
      <c r="T65" s="60">
        <f t="shared" ref="T65" si="553">AVERAGE(E65:E67)/AVERAGE(E68:E70)-1</f>
        <v>5.333730631704392E-2</v>
      </c>
      <c r="U65" s="68">
        <f t="shared" ref="U65" si="554">AVERAGE(F65:F67)/AVERAGE(F68:F70)-1</f>
        <v>4.6554364471669274E-2</v>
      </c>
      <c r="V65" s="12"/>
      <c r="W65" s="12"/>
      <c r="X65" s="12"/>
      <c r="Y65" s="12"/>
      <c r="Z65" s="12"/>
    </row>
    <row r="66" spans="1:26" s="5" customFormat="1" ht="13.8" hidden="1" x14ac:dyDescent="0.3">
      <c r="A66" s="37">
        <v>43040</v>
      </c>
      <c r="B66" s="66">
        <v>111.1</v>
      </c>
      <c r="C66" s="66">
        <v>107</v>
      </c>
      <c r="D66" s="66">
        <v>114.2</v>
      </c>
      <c r="E66" s="66">
        <v>116.8</v>
      </c>
      <c r="F66" s="66">
        <v>112.6</v>
      </c>
      <c r="G66" s="67">
        <f t="shared" ref="G66" si="555">(B66/B67)-1</f>
        <v>9.009009009008917E-4</v>
      </c>
      <c r="H66" s="60">
        <f t="shared" ref="H66" si="556">(C66/C67)-1</f>
        <v>-5.5762081784386242E-3</v>
      </c>
      <c r="I66" s="60">
        <f t="shared" ref="I66" si="557">(D66/D67)-1</f>
        <v>6.1674008810572722E-3</v>
      </c>
      <c r="J66" s="60">
        <f t="shared" ref="J66" si="558">(E66/E67)-1</f>
        <v>2.3663453111305799E-2</v>
      </c>
      <c r="K66" s="68">
        <f t="shared" ref="K66" si="559">(F66/F67)-1</f>
        <v>-4.4208664898319761E-3</v>
      </c>
      <c r="L66" s="67">
        <f t="shared" ref="L66" si="560">(B66/B78)-1</f>
        <v>9.3503937007874072E-2</v>
      </c>
      <c r="M66" s="60">
        <f t="shared" ref="M66" si="561">(C66/C78)-1</f>
        <v>6.6799601196410707E-2</v>
      </c>
      <c r="N66" s="60">
        <f t="shared" ref="N66" si="562">(D66/D78)-1</f>
        <v>0.11414634146341474</v>
      </c>
      <c r="O66" s="60">
        <f t="shared" ref="O66" si="563">(E66/E78)-1</f>
        <v>0.11238095238095225</v>
      </c>
      <c r="P66" s="68">
        <f t="shared" ref="P66" si="564">(F66/F78)-1</f>
        <v>0.11595639246778977</v>
      </c>
      <c r="Q66" s="67"/>
      <c r="R66" s="60"/>
      <c r="S66" s="60"/>
      <c r="T66" s="60"/>
      <c r="U66" s="68"/>
      <c r="V66" s="12"/>
      <c r="W66" s="12"/>
      <c r="X66" s="12"/>
      <c r="Y66" s="12"/>
      <c r="Z66" s="12"/>
    </row>
    <row r="67" spans="1:26" s="5" customFormat="1" ht="13.8" hidden="1" x14ac:dyDescent="0.3">
      <c r="A67" s="37">
        <v>43009</v>
      </c>
      <c r="B67" s="66">
        <v>111</v>
      </c>
      <c r="C67" s="66">
        <v>107.6</v>
      </c>
      <c r="D67" s="66">
        <v>113.5</v>
      </c>
      <c r="E67" s="66">
        <v>114.1</v>
      </c>
      <c r="F67" s="66">
        <v>113.1</v>
      </c>
      <c r="G67" s="67">
        <f t="shared" ref="G67" si="565">(B67/B68)-1</f>
        <v>1.0928961748633892E-2</v>
      </c>
      <c r="H67" s="60">
        <f t="shared" ref="H67" si="566">(C67/C68)-1</f>
        <v>9.3808630393996673E-3</v>
      </c>
      <c r="I67" s="60">
        <f t="shared" ref="I67" si="567">(D67/D68)-1</f>
        <v>1.0685663401602818E-2</v>
      </c>
      <c r="J67" s="60">
        <f t="shared" ref="J67" si="568">(E67/E68)-1</f>
        <v>-6.0975609756097615E-3</v>
      </c>
      <c r="K67" s="68">
        <f t="shared" ref="K67" si="569">(F67/F68)-1</f>
        <v>2.0758122743682383E-2</v>
      </c>
      <c r="L67" s="67">
        <f t="shared" ref="L67" si="570">(B67/B79)-1</f>
        <v>7.5581395348837122E-2</v>
      </c>
      <c r="M67" s="60">
        <f t="shared" ref="M67" si="571">(C67/C79)-1</f>
        <v>5.8013765978367715E-2</v>
      </c>
      <c r="N67" s="60">
        <f t="shared" ref="N67" si="572">(D67/D79)-1</f>
        <v>8.7164750957854364E-2</v>
      </c>
      <c r="O67" s="60">
        <f t="shared" ref="O67" si="573">(E67/E79)-1</f>
        <v>6.5359477124182996E-2</v>
      </c>
      <c r="P67" s="68">
        <f t="shared" ref="P67" si="574">(F67/F79)-1</f>
        <v>0.10019455252918275</v>
      </c>
      <c r="Q67" s="67"/>
      <c r="R67" s="60"/>
      <c r="S67" s="60"/>
      <c r="T67" s="60"/>
      <c r="U67" s="68"/>
      <c r="V67" s="12"/>
      <c r="W67" s="12"/>
      <c r="X67" s="12"/>
      <c r="Y67" s="12"/>
      <c r="Z67" s="12"/>
    </row>
    <row r="68" spans="1:26" s="5" customFormat="1" ht="13.8" hidden="1" x14ac:dyDescent="0.3">
      <c r="A68" s="37">
        <v>42979</v>
      </c>
      <c r="B68" s="66">
        <v>109.8</v>
      </c>
      <c r="C68" s="66">
        <v>106.6</v>
      </c>
      <c r="D68" s="66">
        <v>112.3</v>
      </c>
      <c r="E68" s="66">
        <v>114.8</v>
      </c>
      <c r="F68" s="66">
        <v>110.8</v>
      </c>
      <c r="G68" s="67">
        <f t="shared" ref="G68" si="575">(B68/B69)-1</f>
        <v>4.5745654162854255E-3</v>
      </c>
      <c r="H68" s="60">
        <f t="shared" ref="H68" si="576">(C68/C69)-1</f>
        <v>-7.4487895716947028E-3</v>
      </c>
      <c r="I68" s="60">
        <f t="shared" ref="I68" si="577">(D68/D69)-1</f>
        <v>1.3537906137184086E-2</v>
      </c>
      <c r="J68" s="60">
        <f t="shared" ref="J68" si="578">(E68/E69)-1</f>
        <v>2.9596412556053719E-2</v>
      </c>
      <c r="K68" s="68">
        <f t="shared" ref="K68" si="579">(F68/F69)-1</f>
        <v>4.5330915684496098E-3</v>
      </c>
      <c r="L68" s="67">
        <f t="shared" ref="L68" si="580">(B68/B80)-1</f>
        <v>9.4715852442671888E-2</v>
      </c>
      <c r="M68" s="60">
        <f t="shared" ref="M68" si="581">(C68/C80)-1</f>
        <v>8.4435401831129075E-2</v>
      </c>
      <c r="N68" s="60">
        <f t="shared" ref="N68" si="582">(D68/D80)-1</f>
        <v>0.10206084396467108</v>
      </c>
      <c r="O68" s="60">
        <f t="shared" ref="O68" si="583">(E68/E80)-1</f>
        <v>9.856459330143541E-2</v>
      </c>
      <c r="P68" s="68">
        <f t="shared" ref="P68" si="584">(F68/F80)-1</f>
        <v>0.1046859421734796</v>
      </c>
      <c r="Q68" s="67">
        <f>AVERAGE(B68:B70)/AVERAGE(B71:B73)-1</f>
        <v>2.2348127163991149E-2</v>
      </c>
      <c r="R68" s="60">
        <f t="shared" ref="R68" si="585">AVERAGE(C68:C70)/AVERAGE(C71:C73)-1</f>
        <v>7.2830905636480647E-3</v>
      </c>
      <c r="S68" s="60">
        <f t="shared" ref="S68" si="586">AVERAGE(D68:D70)/AVERAGE(D71:D73)-1</f>
        <v>3.4158570980883596E-2</v>
      </c>
      <c r="T68" s="60">
        <f t="shared" ref="T68" si="587">AVERAGE(E68:E70)/AVERAGE(E71:E73)-1</f>
        <v>1.5431164901664074E-2</v>
      </c>
      <c r="U68" s="68">
        <f t="shared" ref="U68" si="588">AVERAGE(F68:F70)/AVERAGE(F71:F73)-1</f>
        <v>4.6474358974359031E-2</v>
      </c>
      <c r="V68" s="12"/>
      <c r="W68" s="12"/>
      <c r="X68" s="12"/>
      <c r="Y68" s="12"/>
      <c r="Z68" s="12"/>
    </row>
    <row r="69" spans="1:26" s="5" customFormat="1" ht="13.8" hidden="1" x14ac:dyDescent="0.3">
      <c r="A69" s="37">
        <v>42948</v>
      </c>
      <c r="B69" s="66">
        <v>109.3</v>
      </c>
      <c r="C69" s="66">
        <v>107.4</v>
      </c>
      <c r="D69" s="66">
        <v>110.8</v>
      </c>
      <c r="E69" s="66">
        <v>111.5</v>
      </c>
      <c r="F69" s="66">
        <v>110.3</v>
      </c>
      <c r="G69" s="67">
        <f t="shared" ref="G69" si="589">(B69/B70)-1</f>
        <v>3.4058656575212787E-2</v>
      </c>
      <c r="H69" s="60">
        <f t="shared" ref="H69" si="590">(C69/C70)-1</f>
        <v>3.1700288184438152E-2</v>
      </c>
      <c r="I69" s="60">
        <f t="shared" ref="I69" si="591">(D69/D70)-1</f>
        <v>3.6482694106641622E-2</v>
      </c>
      <c r="J69" s="60">
        <f t="shared" ref="J69" si="592">(E69/E70)-1</f>
        <v>2.0128087831656094E-2</v>
      </c>
      <c r="K69" s="68">
        <f t="shared" ref="K69" si="593">(F69/F70)-1</f>
        <v>4.6489563567362335E-2</v>
      </c>
      <c r="L69" s="67">
        <f t="shared" ref="L69" si="594">(B69/B81)-1</f>
        <v>8.2178217821782251E-2</v>
      </c>
      <c r="M69" s="60">
        <f t="shared" ref="M69" si="595">(C69/C81)-1</f>
        <v>7.7231695085255847E-2</v>
      </c>
      <c r="N69" s="60">
        <f t="shared" ref="N69" si="596">(D69/D81)-1</f>
        <v>8.7340529931305033E-2</v>
      </c>
      <c r="O69" s="60">
        <f t="shared" ref="O69" si="597">(E69/E81)-1</f>
        <v>2.1998166819431786E-2</v>
      </c>
      <c r="P69" s="68">
        <f t="shared" ref="P69" si="598">(F69/F81)-1</f>
        <v>0.13128205128205117</v>
      </c>
      <c r="Q69" s="67"/>
      <c r="R69" s="60"/>
      <c r="S69" s="60"/>
      <c r="T69" s="60"/>
      <c r="U69" s="68"/>
      <c r="V69" s="12"/>
      <c r="W69" s="12"/>
      <c r="X69" s="12"/>
      <c r="Y69" s="12"/>
      <c r="Z69" s="12"/>
    </row>
    <row r="70" spans="1:26" s="5" customFormat="1" ht="13.8" hidden="1" x14ac:dyDescent="0.3">
      <c r="A70" s="37">
        <v>42917</v>
      </c>
      <c r="B70" s="66">
        <v>105.7</v>
      </c>
      <c r="C70" s="66">
        <v>104.1</v>
      </c>
      <c r="D70" s="66">
        <v>106.9</v>
      </c>
      <c r="E70" s="66">
        <v>109.3</v>
      </c>
      <c r="F70" s="66">
        <v>105.4</v>
      </c>
      <c r="G70" s="67">
        <f t="shared" ref="G70" si="599">(B70/B71)-1</f>
        <v>-7.5117370892018309E-3</v>
      </c>
      <c r="H70" s="60">
        <f t="shared" ref="H70" si="600">(C70/C71)-1</f>
        <v>-1.6997167138810276E-2</v>
      </c>
      <c r="I70" s="60">
        <f t="shared" ref="I70" si="601">(D70/D71)-1</f>
        <v>-9.3457943925223663E-4</v>
      </c>
      <c r="J70" s="60">
        <f t="shared" ref="J70" si="602">(E70/E71)-1</f>
        <v>-4.5537340619308253E-3</v>
      </c>
      <c r="K70" s="68">
        <f t="shared" ref="K70" si="603">(F70/F71)-1</f>
        <v>1.9011406844107182E-3</v>
      </c>
      <c r="L70" s="67">
        <f t="shared" ref="L70" si="604">(B70/B82)-1</f>
        <v>5.1741293532338251E-2</v>
      </c>
      <c r="M70" s="60">
        <f t="shared" ref="M70" si="605">(C70/C82)-1</f>
        <v>7.0987654320987525E-2</v>
      </c>
      <c r="N70" s="60">
        <f t="shared" ref="N70" si="606">(D70/D82)-1</f>
        <v>3.7864077669903073E-2</v>
      </c>
      <c r="O70" s="60">
        <f t="shared" ref="O70" si="607">(E70/E82)-1</f>
        <v>3.4058656575212787E-2</v>
      </c>
      <c r="P70" s="68">
        <f t="shared" ref="P70" si="608">(F70/F82)-1</f>
        <v>4.0473840078973478E-2</v>
      </c>
      <c r="Q70" s="67"/>
      <c r="R70" s="60"/>
      <c r="S70" s="60"/>
      <c r="T70" s="60"/>
      <c r="U70" s="68"/>
      <c r="V70" s="12"/>
      <c r="W70" s="12"/>
      <c r="X70" s="12"/>
      <c r="Y70" s="12"/>
      <c r="Z70" s="12"/>
    </row>
    <row r="71" spans="1:26" s="5" customFormat="1" ht="13.8" hidden="1" x14ac:dyDescent="0.3">
      <c r="A71" s="37">
        <v>42887</v>
      </c>
      <c r="B71" s="66">
        <v>106.5</v>
      </c>
      <c r="C71" s="66">
        <v>105.9</v>
      </c>
      <c r="D71" s="66">
        <v>107</v>
      </c>
      <c r="E71" s="66">
        <v>109.8</v>
      </c>
      <c r="F71" s="66">
        <v>105.2</v>
      </c>
      <c r="G71" s="67">
        <f t="shared" ref="G71" si="609">(B71/B72)-1</f>
        <v>1.5252621544327827E-2</v>
      </c>
      <c r="H71" s="60">
        <f t="shared" ref="H71" si="610">(C71/C72)-1</f>
        <v>4.2322834645669438E-2</v>
      </c>
      <c r="I71" s="60">
        <f t="shared" ref="I71" si="611">(D71/D72)-1</f>
        <v>-3.7243947858474069E-3</v>
      </c>
      <c r="J71" s="60">
        <f t="shared" ref="J71" si="612">(E71/E72)-1</f>
        <v>-1.5246636771300448E-2</v>
      </c>
      <c r="K71" s="68">
        <f t="shared" ref="K71" si="613">(F71/F72)-1</f>
        <v>3.8167938931297218E-3</v>
      </c>
      <c r="L71" s="67">
        <f t="shared" ref="L71" si="614">(B71/B83)-1</f>
        <v>6.2874251497005984E-2</v>
      </c>
      <c r="M71" s="60">
        <f t="shared" ref="M71" si="615">(C71/C83)-1</f>
        <v>6.0060060060060039E-2</v>
      </c>
      <c r="N71" s="60">
        <f t="shared" ref="N71" si="616">(D71/D83)-1</f>
        <v>6.5737051792828627E-2</v>
      </c>
      <c r="O71" s="60">
        <f t="shared" ref="O71" si="617">(E71/E83)-1</f>
        <v>0.10351758793969856</v>
      </c>
      <c r="P71" s="68">
        <f t="shared" ref="P71" si="618">(F71/F83)-1</f>
        <v>4.2616451932606436E-2</v>
      </c>
      <c r="Q71" s="67">
        <f>AVERAGE(B71:B73)/AVERAGE(B74:B76)-1</f>
        <v>1.8269230769230704E-2</v>
      </c>
      <c r="R71" s="60">
        <f t="shared" ref="R71" si="619">AVERAGE(C71:C73)/AVERAGE(C74:C76)-1</f>
        <v>1.9038399483704449E-2</v>
      </c>
      <c r="S71" s="60">
        <f t="shared" ref="S71" si="620">AVERAGE(D71:D73)/AVERAGE(D74:D76)-1</f>
        <v>1.7538265306122458E-2</v>
      </c>
      <c r="T71" s="60">
        <f t="shared" ref="T71" si="621">AVERAGE(E71:E73)/AVERAGE(E74:E76)-1</f>
        <v>2.4806201550387597E-2</v>
      </c>
      <c r="U71" s="68">
        <f t="shared" ref="U71" si="622">AVERAGE(F71:F73)/AVERAGE(F74:F76)-1</f>
        <v>1.2329656067488592E-2</v>
      </c>
      <c r="V71" s="12"/>
      <c r="W71" s="12"/>
      <c r="X71" s="12"/>
      <c r="Y71" s="12"/>
      <c r="Z71" s="12"/>
    </row>
    <row r="72" spans="1:26" s="5" customFormat="1" ht="13.8" hidden="1" x14ac:dyDescent="0.3">
      <c r="A72" s="37">
        <v>42856</v>
      </c>
      <c r="B72" s="66">
        <v>104.9</v>
      </c>
      <c r="C72" s="66">
        <v>101.6</v>
      </c>
      <c r="D72" s="66">
        <v>107.4</v>
      </c>
      <c r="E72" s="66">
        <v>111.5</v>
      </c>
      <c r="F72" s="66">
        <v>104.8</v>
      </c>
      <c r="G72" s="67">
        <f t="shared" ref="G72" si="623">(B72/B73)-1</f>
        <v>-1.3170272812793926E-2</v>
      </c>
      <c r="H72" s="60">
        <f t="shared" ref="H72" si="624">(C72/C73)-1</f>
        <v>-6.1865189289012079E-2</v>
      </c>
      <c r="I72" s="60">
        <f t="shared" ref="I72" si="625">(D72/D73)-1</f>
        <v>2.5787965616045794E-2</v>
      </c>
      <c r="J72" s="60">
        <f t="shared" ref="J72" si="626">(E72/E73)-1</f>
        <v>2.1062271062270987E-2</v>
      </c>
      <c r="K72" s="68">
        <f t="shared" ref="K72" si="627">(F72/F73)-1</f>
        <v>2.7450980392156765E-2</v>
      </c>
      <c r="L72" s="67">
        <f t="shared" ref="L72" si="628">(B72/B84)-1</f>
        <v>4.378109452736334E-2</v>
      </c>
      <c r="M72" s="60">
        <f t="shared" ref="M72" si="629">(C72/C84)-1</f>
        <v>1.8036072144288484E-2</v>
      </c>
      <c r="N72" s="60">
        <f t="shared" ref="N72" si="630">(D72/D84)-1</f>
        <v>6.3366336633663423E-2</v>
      </c>
      <c r="O72" s="60">
        <f t="shared" ref="O72" si="631">(E72/E84)-1</f>
        <v>4.498594189315841E-2</v>
      </c>
      <c r="P72" s="68">
        <f t="shared" ref="P72" si="632">(F72/F84)-1</f>
        <v>7.4871794871794739E-2</v>
      </c>
      <c r="Q72" s="67"/>
      <c r="R72" s="60"/>
      <c r="S72" s="60"/>
      <c r="T72" s="60"/>
      <c r="U72" s="68"/>
      <c r="V72" s="12"/>
      <c r="W72" s="12"/>
      <c r="X72" s="12"/>
      <c r="Y72" s="12"/>
      <c r="Z72" s="12"/>
    </row>
    <row r="73" spans="1:26" s="5" customFormat="1" ht="13.8" hidden="1" x14ac:dyDescent="0.3">
      <c r="A73" s="37">
        <v>42826</v>
      </c>
      <c r="B73" s="66">
        <v>106.3</v>
      </c>
      <c r="C73" s="66">
        <v>108.3</v>
      </c>
      <c r="D73" s="66">
        <v>104.7</v>
      </c>
      <c r="E73" s="66">
        <v>109.2</v>
      </c>
      <c r="F73" s="66">
        <v>102</v>
      </c>
      <c r="G73" s="67">
        <f t="shared" ref="G73" si="633">(B73/B74)-1</f>
        <v>9.4966761633428209E-3</v>
      </c>
      <c r="H73" s="60">
        <f t="shared" ref="H73" si="634">(C73/C74)-1</f>
        <v>5.8651026392961825E-2</v>
      </c>
      <c r="I73" s="60">
        <f t="shared" ref="I73" si="635">(D73/D74)-1</f>
        <v>-2.695167286245348E-2</v>
      </c>
      <c r="J73" s="60">
        <f t="shared" ref="J73" si="636">(E73/E74)-1</f>
        <v>-1.7101710171017026E-2</v>
      </c>
      <c r="K73" s="68">
        <f t="shared" ref="K73" si="637">(F73/F74)-1</f>
        <v>-3.3175355450236976E-2</v>
      </c>
      <c r="L73" s="67">
        <f t="shared" ref="L73" si="638">(B73/B85)-1</f>
        <v>6.1938061938062061E-2</v>
      </c>
      <c r="M73" s="60">
        <f t="shared" ref="M73" si="639">(C73/C85)-1</f>
        <v>7.2277227722772341E-2</v>
      </c>
      <c r="N73" s="60">
        <f t="shared" ref="N73" si="640">(D73/D85)-1</f>
        <v>5.2261306532663365E-2</v>
      </c>
      <c r="O73" s="60">
        <f t="shared" ref="O73" si="641">(E73/E85)-1</f>
        <v>5.916585838991284E-2</v>
      </c>
      <c r="P73" s="68">
        <f t="shared" ref="P73" si="642">(F73/F85)-1</f>
        <v>4.8304213771839688E-2</v>
      </c>
      <c r="Q73" s="67"/>
      <c r="R73" s="60"/>
      <c r="S73" s="60"/>
      <c r="T73" s="60"/>
      <c r="U73" s="68"/>
      <c r="V73" s="12"/>
      <c r="W73" s="12"/>
      <c r="X73" s="12"/>
      <c r="Y73" s="12"/>
      <c r="Z73" s="12"/>
    </row>
    <row r="74" spans="1:26" s="5" customFormat="1" ht="13.8" hidden="1" x14ac:dyDescent="0.3">
      <c r="A74" s="37">
        <v>42795</v>
      </c>
      <c r="B74" s="66">
        <v>105.3</v>
      </c>
      <c r="C74" s="66">
        <v>102.3</v>
      </c>
      <c r="D74" s="66">
        <v>107.6</v>
      </c>
      <c r="E74" s="66">
        <v>111.1</v>
      </c>
      <c r="F74" s="66">
        <v>105.5</v>
      </c>
      <c r="G74" s="67">
        <f t="shared" ref="G74" si="643">(B74/B75)-1</f>
        <v>-5.6657223796034994E-3</v>
      </c>
      <c r="H74" s="60">
        <f t="shared" ref="H74" si="644">(C74/C75)-1</f>
        <v>-6.2328139321723208E-2</v>
      </c>
      <c r="I74" s="60">
        <f t="shared" ref="I74" si="645">(D74/D75)-1</f>
        <v>4.0618955512572441E-2</v>
      </c>
      <c r="J74" s="60">
        <f t="shared" ref="J74" si="646">(E74/E75)-1</f>
        <v>5.9103908484270606E-2</v>
      </c>
      <c r="K74" s="68">
        <f t="shared" ref="K74" si="647">(F74/F75)-1</f>
        <v>2.9268292682926855E-2</v>
      </c>
      <c r="L74" s="67">
        <f t="shared" ref="L74" si="648">(B74/B86)-1</f>
        <v>3.948667324777877E-2</v>
      </c>
      <c r="M74" s="60">
        <f t="shared" ref="M74" si="649">(C74/C86)-1</f>
        <v>3.0211480362537735E-2</v>
      </c>
      <c r="N74" s="60">
        <f t="shared" ref="N74" si="650">(D74/D86)-1</f>
        <v>4.5675413022351785E-2</v>
      </c>
      <c r="O74" s="60">
        <f t="shared" ref="O74" si="651">(E74/E86)-1</f>
        <v>0.10327706057596808</v>
      </c>
      <c r="P74" s="68">
        <f t="shared" ref="P74" si="652">(F74/F86)-1</f>
        <v>1.1505273250239645E-2</v>
      </c>
      <c r="Q74" s="67">
        <f>AVERAGE(B74:B76)/AVERAGE(B77:B79)-1</f>
        <v>2.8929604628737948E-3</v>
      </c>
      <c r="R74" s="60">
        <f t="shared" ref="R74" si="653">AVERAGE(C74:C76)/AVERAGE(C77:C79)-1</f>
        <v>0</v>
      </c>
      <c r="S74" s="60">
        <f t="shared" ref="S74" si="654">AVERAGE(D74:D76)/AVERAGE(D77:D79)-1</f>
        <v>5.4504648925939314E-3</v>
      </c>
      <c r="T74" s="60">
        <f t="shared" ref="T74" si="655">AVERAGE(E74:E76)/AVERAGE(E77:E79)-1</f>
        <v>2.4867889337891746E-3</v>
      </c>
      <c r="U74" s="68">
        <f t="shared" ref="U74" si="656">AVERAGE(F74:F76)/AVERAGE(F77:F79)-1</f>
        <v>7.8482668410726486E-3</v>
      </c>
      <c r="V74" s="12"/>
      <c r="W74" s="12"/>
      <c r="X74" s="12"/>
      <c r="Y74" s="12"/>
      <c r="Z74" s="12"/>
    </row>
    <row r="75" spans="1:26" s="5" customFormat="1" ht="13.8" hidden="1" x14ac:dyDescent="0.3">
      <c r="A75" s="37">
        <v>42767</v>
      </c>
      <c r="B75" s="66">
        <v>105.9</v>
      </c>
      <c r="C75" s="66">
        <v>109.1</v>
      </c>
      <c r="D75" s="66">
        <v>103.4</v>
      </c>
      <c r="E75" s="66">
        <v>104.9</v>
      </c>
      <c r="F75" s="66">
        <v>102.5</v>
      </c>
      <c r="G75" s="67">
        <f t="shared" ref="G75" si="657">(B75/B76)-1</f>
        <v>5.0595238095238138E-2</v>
      </c>
      <c r="H75" s="60">
        <f t="shared" ref="H75" si="658">(C75/C76)-1</f>
        <v>0.10761421319796938</v>
      </c>
      <c r="I75" s="60">
        <f t="shared" ref="I75" si="659">(D75/D76)-1</f>
        <v>7.7972709551659136E-3</v>
      </c>
      <c r="J75" s="60">
        <f t="shared" ref="J75" si="660">(E75/E76)-1</f>
        <v>-1.5023474178403662E-2</v>
      </c>
      <c r="K75" s="68">
        <f t="shared" ref="K75" si="661">(F75/F76)-1</f>
        <v>2.2954091816367317E-2</v>
      </c>
      <c r="L75" s="67">
        <f t="shared" ref="L75" si="662">(B75/B87)-1</f>
        <v>6.218655967903719E-2</v>
      </c>
      <c r="M75" s="60">
        <f t="shared" ref="M75" si="663">(C75/C87)-1</f>
        <v>9.2092092092092015E-2</v>
      </c>
      <c r="N75" s="60">
        <f t="shared" ref="N75" si="664">(D75/D87)-1</f>
        <v>3.9195979899497635E-2</v>
      </c>
      <c r="O75" s="60">
        <f t="shared" ref="O75" si="665">(E75/E87)-1</f>
        <v>3.8613861386138648E-2</v>
      </c>
      <c r="P75" s="68">
        <f t="shared" ref="P75" si="666">(F75/F87)-1</f>
        <v>3.9553752535496978E-2</v>
      </c>
      <c r="Q75" s="67"/>
      <c r="R75" s="60"/>
      <c r="S75" s="60"/>
      <c r="T75" s="60"/>
      <c r="U75" s="68"/>
      <c r="V75" s="12"/>
      <c r="W75" s="12"/>
      <c r="X75" s="12"/>
      <c r="Y75" s="12"/>
      <c r="Z75" s="12"/>
    </row>
    <row r="76" spans="1:26" s="5" customFormat="1" ht="13.8" hidden="1" x14ac:dyDescent="0.3">
      <c r="A76" s="37">
        <v>42736</v>
      </c>
      <c r="B76" s="66">
        <v>100.8</v>
      </c>
      <c r="C76" s="66">
        <v>98.5</v>
      </c>
      <c r="D76" s="66">
        <v>102.6</v>
      </c>
      <c r="E76" s="66">
        <v>106.5</v>
      </c>
      <c r="F76" s="66">
        <v>100.2</v>
      </c>
      <c r="G76" s="67">
        <f t="shared" ref="G76" si="667">(B76/B77)-1</f>
        <v>-5.1740357478833543E-2</v>
      </c>
      <c r="H76" s="60">
        <f t="shared" ref="H76" si="668">(C76/C77)-1</f>
        <v>-8.7117701575533002E-2</v>
      </c>
      <c r="I76" s="60">
        <f t="shared" ref="I76" si="669">(D76/D77)-1</f>
        <v>-2.2857142857142909E-2</v>
      </c>
      <c r="J76" s="60">
        <f t="shared" ref="J76" si="670">(E76/E77)-1</f>
        <v>-2.8284671532846639E-2</v>
      </c>
      <c r="K76" s="68">
        <f t="shared" ref="K76" si="671">(F76/F77)-1</f>
        <v>-1.860920666013699E-2</v>
      </c>
      <c r="L76" s="67">
        <f t="shared" ref="L76" si="672">(B76/B88)-1</f>
        <v>1.9880715705766772E-3</v>
      </c>
      <c r="M76" s="60">
        <f t="shared" ref="M76" si="673">(C76/C88)-1</f>
        <v>-5.050505050505083E-3</v>
      </c>
      <c r="N76" s="60">
        <f t="shared" ref="N76" si="674">(D76/D88)-1</f>
        <v>7.8585461689586467E-3</v>
      </c>
      <c r="O76" s="60">
        <f t="shared" ref="O76" si="675">(E76/E88)-1</f>
        <v>3.0977734753146136E-2</v>
      </c>
      <c r="P76" s="68">
        <f t="shared" ref="P76" si="676">(F76/F88)-1</f>
        <v>-5.9523809523809312E-3</v>
      </c>
      <c r="Q76" s="67"/>
      <c r="R76" s="60"/>
      <c r="S76" s="60"/>
      <c r="T76" s="60"/>
      <c r="U76" s="68"/>
      <c r="V76" s="12"/>
      <c r="W76" s="12"/>
      <c r="X76" s="12"/>
      <c r="Y76" s="12"/>
      <c r="Z76" s="12"/>
    </row>
    <row r="77" spans="1:26" s="5" customFormat="1" ht="13.8" hidden="1" x14ac:dyDescent="0.3">
      <c r="A77" s="37">
        <v>42705</v>
      </c>
      <c r="B77" s="66">
        <v>106.3</v>
      </c>
      <c r="C77" s="66">
        <v>107.9</v>
      </c>
      <c r="D77" s="66">
        <v>105</v>
      </c>
      <c r="E77" s="66">
        <v>109.6</v>
      </c>
      <c r="F77" s="66">
        <v>102.1</v>
      </c>
      <c r="G77" s="67">
        <f t="shared" ref="G77" si="677">(B77/B78)-1</f>
        <v>4.6259842519685179E-2</v>
      </c>
      <c r="H77" s="60">
        <f t="shared" ref="H77" si="678">(C77/C78)-1</f>
        <v>7.5772681954137777E-2</v>
      </c>
      <c r="I77" s="60">
        <f t="shared" ref="I77" si="679">(D77/D78)-1</f>
        <v>2.4390243902439046E-2</v>
      </c>
      <c r="J77" s="60">
        <f t="shared" ref="J77" si="680">(E77/E78)-1</f>
        <v>4.3809523809523743E-2</v>
      </c>
      <c r="K77" s="68">
        <f t="shared" ref="K77" si="681">(F77/F78)-1</f>
        <v>1.1892963330029538E-2</v>
      </c>
      <c r="L77" s="67">
        <f t="shared" ref="L77" si="682">(B77/B89)-1</f>
        <v>8.138351983723302E-2</v>
      </c>
      <c r="M77" s="60">
        <f t="shared" ref="M77" si="683">(C77/C89)-1</f>
        <v>8.3333333333333481E-2</v>
      </c>
      <c r="N77" s="60">
        <f t="shared" ref="N77" si="684">(D77/D89)-1</f>
        <v>7.9136690647481966E-2</v>
      </c>
      <c r="O77" s="60">
        <f t="shared" ref="O77" si="685">(E77/E89)-1</f>
        <v>0.20307354555433599</v>
      </c>
      <c r="P77" s="68">
        <f t="shared" ref="P77" si="686">(F77/F89)-1</f>
        <v>9.8911968348169843E-3</v>
      </c>
      <c r="Q77" s="67">
        <f>AVERAGE(B77:B79)/AVERAGE(B80:B82)-1</f>
        <v>3.0815109343936165E-2</v>
      </c>
      <c r="R77" s="60">
        <f t="shared" ref="R77" si="687">AVERAGE(C77:C79)/AVERAGE(C80:C82)-1</f>
        <v>4.9796747967479682E-2</v>
      </c>
      <c r="S77" s="60">
        <f t="shared" ref="S77" si="688">AVERAGE(D77:D79)/AVERAGE(D80:D82)-1</f>
        <v>1.6623207301173393E-2</v>
      </c>
      <c r="T77" s="60">
        <f t="shared" ref="T77" si="689">AVERAGE(E77:E79)/AVERAGE(E80:E82)-1</f>
        <v>7.516442217350372E-3</v>
      </c>
      <c r="U77" s="68">
        <f t="shared" ref="U77" si="690">AVERAGE(F77:F79)/AVERAGE(F80:F82)-1</f>
        <v>2.2400534938147754E-2</v>
      </c>
      <c r="V77" s="12"/>
      <c r="W77" s="12"/>
      <c r="X77" s="12"/>
      <c r="Y77" s="12"/>
      <c r="Z77" s="12"/>
    </row>
    <row r="78" spans="1:26" s="5" customFormat="1" ht="13.8" hidden="1" x14ac:dyDescent="0.3">
      <c r="A78" s="37">
        <v>42675</v>
      </c>
      <c r="B78" s="66">
        <v>101.6</v>
      </c>
      <c r="C78" s="66">
        <v>100.3</v>
      </c>
      <c r="D78" s="66">
        <v>102.5</v>
      </c>
      <c r="E78" s="66">
        <v>105</v>
      </c>
      <c r="F78" s="66">
        <v>100.9</v>
      </c>
      <c r="G78" s="67">
        <f t="shared" ref="G78" si="691">(B78/B79)-1</f>
        <v>-1.5503875968992276E-2</v>
      </c>
      <c r="H78" s="60">
        <f t="shared" ref="H78" si="692">(C78/C79)-1</f>
        <v>-1.3765978367748288E-2</v>
      </c>
      <c r="I78" s="60">
        <f t="shared" ref="I78" si="693">(D78/D79)-1</f>
        <v>-1.8199233716475138E-2</v>
      </c>
      <c r="J78" s="60">
        <f t="shared" ref="J78" si="694">(E78/E79)-1</f>
        <v>-1.9607843137254832E-2</v>
      </c>
      <c r="K78" s="68">
        <f t="shared" ref="K78" si="695">(F78/F79)-1</f>
        <v>-1.8482490272373475E-2</v>
      </c>
      <c r="L78" s="67">
        <f t="shared" ref="L78" si="696">(B78/B90)-1</f>
        <v>2.008032128514059E-2</v>
      </c>
      <c r="M78" s="60">
        <f t="shared" ref="M78" si="697">(C78/C90)-1</f>
        <v>5.0100200400802208E-3</v>
      </c>
      <c r="N78" s="60">
        <f t="shared" ref="N78" si="698">(D78/D90)-1</f>
        <v>3.015075376884413E-2</v>
      </c>
      <c r="O78" s="60">
        <f t="shared" ref="O78" si="699">(E78/E90)-1</f>
        <v>2.739726027397249E-2</v>
      </c>
      <c r="P78" s="68">
        <f t="shared" ref="P78" si="700">(F78/F90)-1</f>
        <v>3.06435137895813E-2</v>
      </c>
      <c r="Q78" s="67"/>
      <c r="R78" s="60"/>
      <c r="S78" s="60"/>
      <c r="T78" s="60"/>
      <c r="U78" s="68"/>
      <c r="V78" s="12"/>
      <c r="W78" s="12"/>
      <c r="X78" s="12"/>
      <c r="Y78" s="12"/>
      <c r="Z78" s="12"/>
    </row>
    <row r="79" spans="1:26" s="5" customFormat="1" ht="13.8" hidden="1" x14ac:dyDescent="0.3">
      <c r="A79" s="37">
        <v>42644</v>
      </c>
      <c r="B79" s="66">
        <v>103.2</v>
      </c>
      <c r="C79" s="66">
        <v>101.7</v>
      </c>
      <c r="D79" s="66">
        <v>104.4</v>
      </c>
      <c r="E79" s="66">
        <v>107.1</v>
      </c>
      <c r="F79" s="66">
        <v>102.8</v>
      </c>
      <c r="G79" s="67">
        <f t="shared" ref="G79" si="701">(B79/B80)-1</f>
        <v>2.8913260219342041E-2</v>
      </c>
      <c r="H79" s="60">
        <f t="shared" ref="H79" si="702">(C79/C80)-1</f>
        <v>3.4587995930823956E-2</v>
      </c>
      <c r="I79" s="60">
        <f t="shared" ref="I79" si="703">(D79/D80)-1</f>
        <v>2.4533856722276814E-2</v>
      </c>
      <c r="J79" s="60">
        <f t="shared" ref="J79" si="704">(E79/E80)-1</f>
        <v>2.4880382775119614E-2</v>
      </c>
      <c r="K79" s="68">
        <f t="shared" ref="K79" si="705">(F79/F80)-1</f>
        <v>2.4925224327019047E-2</v>
      </c>
      <c r="L79" s="67">
        <f t="shared" ref="L79" si="706">(B79/B91)-1</f>
        <v>4.6653144016227222E-2</v>
      </c>
      <c r="M79" s="60">
        <f t="shared" ref="M79" si="707">(C79/C91)-1</f>
        <v>2.9352226720647856E-2</v>
      </c>
      <c r="N79" s="60">
        <f t="shared" ref="N79" si="708">(D79/D91)-1</f>
        <v>6.0975609756097615E-2</v>
      </c>
      <c r="O79" s="60">
        <f t="shared" ref="O79" si="709">(E79/E91)-1</f>
        <v>4.3859649122806932E-2</v>
      </c>
      <c r="P79" s="68">
        <f t="shared" ref="P79" si="710">(F79/F91)-1</f>
        <v>7.3068893528183798E-2</v>
      </c>
      <c r="Q79" s="67"/>
      <c r="R79" s="60"/>
      <c r="S79" s="60"/>
      <c r="T79" s="60"/>
      <c r="U79" s="68"/>
      <c r="V79" s="12"/>
      <c r="W79" s="12"/>
      <c r="X79" s="12"/>
      <c r="Y79" s="12"/>
      <c r="Z79" s="12"/>
    </row>
    <row r="80" spans="1:26" s="5" customFormat="1" ht="13.8" hidden="1" x14ac:dyDescent="0.3">
      <c r="A80" s="37">
        <v>42614</v>
      </c>
      <c r="B80" s="66">
        <v>100.3</v>
      </c>
      <c r="C80" s="66">
        <v>98.3</v>
      </c>
      <c r="D80" s="66">
        <v>101.9</v>
      </c>
      <c r="E80" s="66">
        <v>104.5</v>
      </c>
      <c r="F80" s="66">
        <v>100.3</v>
      </c>
      <c r="G80" s="67">
        <f t="shared" ref="G80" si="711">(B80/B81)-1</f>
        <v>-6.9306930693069368E-3</v>
      </c>
      <c r="H80" s="60">
        <f t="shared" ref="H80" si="712">(C80/C81)-1</f>
        <v>-1.4042126379137487E-2</v>
      </c>
      <c r="I80" s="60">
        <f t="shared" ref="I80" si="713">(D80/D81)-1</f>
        <v>0</v>
      </c>
      <c r="J80" s="60">
        <f t="shared" ref="J80" si="714">(E80/E81)-1</f>
        <v>-4.2163153070577386E-2</v>
      </c>
      <c r="K80" s="68">
        <f t="shared" ref="K80" si="715">(F80/F81)-1</f>
        <v>2.8717948717948749E-2</v>
      </c>
      <c r="L80" s="67">
        <f t="shared" ref="L80" si="716">(B80/B92)-1</f>
        <v>2.3469387755101989E-2</v>
      </c>
      <c r="M80" s="60">
        <f t="shared" ref="M80" si="717">(C80/C92)-1</f>
        <v>-6.0667340748231657E-3</v>
      </c>
      <c r="N80" s="60">
        <f t="shared" ref="N80" si="718">(D80/D92)-1</f>
        <v>4.62012320328542E-2</v>
      </c>
      <c r="O80" s="60">
        <f t="shared" ref="O80" si="719">(E80/E92)-1</f>
        <v>4.0836653386454147E-2</v>
      </c>
      <c r="P80" s="68">
        <f t="shared" ref="P80" si="720">(F80/F92)-1</f>
        <v>4.9163179916318134E-2</v>
      </c>
      <c r="Q80" s="67">
        <f>AVERAGE(B80:B82)/AVERAGE(B83:B85)-1</f>
        <v>3.3244680851065578E-3</v>
      </c>
      <c r="R80" s="60">
        <f t="shared" ref="R80" si="721">AVERAGE(C80:C82)/AVERAGE(C83:C85)-1</f>
        <v>-1.8290655138011425E-2</v>
      </c>
      <c r="S80" s="60">
        <f t="shared" ref="S80" si="722">AVERAGE(D80:D82)/AVERAGE(D83:D85)-1</f>
        <v>1.9607843137254832E-2</v>
      </c>
      <c r="T80" s="60">
        <f t="shared" ref="T80" si="723">AVERAGE(E80:E82)/AVERAGE(E83:E85)-1</f>
        <v>3.2331070158422515E-2</v>
      </c>
      <c r="U80" s="68">
        <f t="shared" ref="U80" si="724">AVERAGE(F80:F82)/AVERAGE(F83:F85)-1</f>
        <v>1.1498140006763746E-2</v>
      </c>
      <c r="V80" s="12"/>
      <c r="W80" s="12"/>
      <c r="X80" s="12"/>
      <c r="Y80" s="12"/>
      <c r="Z80" s="12"/>
    </row>
    <row r="81" spans="1:21" s="5" customFormat="1" ht="13.8" hidden="1" x14ac:dyDescent="0.3">
      <c r="A81" s="37">
        <v>42583</v>
      </c>
      <c r="B81" s="66">
        <v>101</v>
      </c>
      <c r="C81" s="66">
        <v>99.7</v>
      </c>
      <c r="D81" s="66">
        <v>101.9</v>
      </c>
      <c r="E81" s="66">
        <v>109.1</v>
      </c>
      <c r="F81" s="66">
        <v>97.5</v>
      </c>
      <c r="G81" s="67">
        <f t="shared" ref="G81" si="725">(B81/B82)-1</f>
        <v>4.9751243781095411E-3</v>
      </c>
      <c r="H81" s="60">
        <f t="shared" ref="H81" si="726">(C81/C82)-1</f>
        <v>2.5720164609053464E-2</v>
      </c>
      <c r="I81" s="60">
        <f t="shared" ref="I81" si="727">(D81/D82)-1</f>
        <v>-1.0679611650485366E-2</v>
      </c>
      <c r="J81" s="60">
        <f t="shared" ref="J81" si="728">(E81/E82)-1</f>
        <v>3.2166508987701015E-2</v>
      </c>
      <c r="K81" s="68">
        <f t="shared" ref="K81" si="729">(F81/F82)-1</f>
        <v>-3.7512339585389909E-2</v>
      </c>
      <c r="L81" s="67">
        <f t="shared" ref="L81" si="730">(B81/B93)-1</f>
        <v>1.8145161290322509E-2</v>
      </c>
      <c r="M81" s="60">
        <f t="shared" ref="M81" si="731">(C81/C93)-1</f>
        <v>1.5274949083503131E-2</v>
      </c>
      <c r="N81" s="60">
        <f t="shared" ref="N81" si="732">(D81/D93)-1</f>
        <v>1.9000000000000128E-2</v>
      </c>
      <c r="O81" s="60">
        <f t="shared" ref="O81" si="733">(E81/E93)-1</f>
        <v>9.250693802035137E-3</v>
      </c>
      <c r="P81" s="68">
        <f t="shared" ref="P81" si="734">(F81/F93)-1</f>
        <v>2.6315789473684292E-2</v>
      </c>
      <c r="Q81" s="67"/>
      <c r="R81" s="60"/>
      <c r="S81" s="60"/>
      <c r="T81" s="60"/>
      <c r="U81" s="68"/>
    </row>
    <row r="82" spans="1:21" s="5" customFormat="1" ht="13.8" hidden="1" x14ac:dyDescent="0.3">
      <c r="A82" s="37">
        <v>42552</v>
      </c>
      <c r="B82" s="66">
        <v>100.5</v>
      </c>
      <c r="C82" s="66">
        <v>97.2</v>
      </c>
      <c r="D82" s="66">
        <v>103</v>
      </c>
      <c r="E82" s="66">
        <v>105.7</v>
      </c>
      <c r="F82" s="66">
        <v>101.3</v>
      </c>
      <c r="G82" s="67">
        <f t="shared" ref="G82" si="735">(B82/B83)-1</f>
        <v>2.9940119760478723E-3</v>
      </c>
      <c r="H82" s="60">
        <f t="shared" ref="H82" si="736">(C82/C83)-1</f>
        <v>-2.7027027027027084E-2</v>
      </c>
      <c r="I82" s="60">
        <f t="shared" ref="I82" si="737">(D82/D83)-1</f>
        <v>2.5896414342629459E-2</v>
      </c>
      <c r="J82" s="60">
        <f t="shared" ref="J82" si="738">(E82/E83)-1</f>
        <v>6.2311557788944816E-2</v>
      </c>
      <c r="K82" s="68">
        <f t="shared" ref="K82" si="739">(F82/F83)-1</f>
        <v>3.9643211100097719E-3</v>
      </c>
      <c r="L82" s="67">
        <f t="shared" ref="L82" si="740">(B82/B94)-1</f>
        <v>-8.8757396449704595E-3</v>
      </c>
      <c r="M82" s="60">
        <f t="shared" ref="M82" si="741">(C82/C94)-1</f>
        <v>-5.355404089581306E-2</v>
      </c>
      <c r="N82" s="60">
        <f t="shared" ref="N82" si="742">(D82/D94)-1</f>
        <v>2.5896414342629459E-2</v>
      </c>
      <c r="O82" s="60">
        <f t="shared" ref="O82" si="743">(E82/E94)-1</f>
        <v>1.1483253588516762E-2</v>
      </c>
      <c r="P82" s="68">
        <f t="shared" ref="P82" si="744">(F82/F94)-1</f>
        <v>3.5787321063394772E-2</v>
      </c>
      <c r="Q82" s="67"/>
      <c r="R82" s="60"/>
      <c r="S82" s="60"/>
      <c r="T82" s="60"/>
      <c r="U82" s="68"/>
    </row>
    <row r="83" spans="1:21" s="5" customFormat="1" ht="13.8" hidden="1" x14ac:dyDescent="0.3">
      <c r="A83" s="37">
        <v>42522</v>
      </c>
      <c r="B83" s="66">
        <v>100.2</v>
      </c>
      <c r="C83" s="66">
        <v>99.9</v>
      </c>
      <c r="D83" s="66">
        <v>100.4</v>
      </c>
      <c r="E83" s="66">
        <v>99.5</v>
      </c>
      <c r="F83" s="66">
        <v>100.9</v>
      </c>
      <c r="G83" s="67">
        <f t="shared" ref="G83" si="745">(B83/B84)-1</f>
        <v>-2.9850746268655914E-3</v>
      </c>
      <c r="H83" s="60">
        <f t="shared" ref="H83" si="746">(C83/C84)-1</f>
        <v>1.0020040080160886E-3</v>
      </c>
      <c r="I83" s="60">
        <f t="shared" ref="I83" si="747">(D83/D84)-1</f>
        <v>-5.9405940594058348E-3</v>
      </c>
      <c r="J83" s="60">
        <f t="shared" ref="J83" si="748">(E83/E84)-1</f>
        <v>-6.7478912839737615E-2</v>
      </c>
      <c r="K83" s="68">
        <f t="shared" ref="K83" si="749">(F83/F84)-1</f>
        <v>3.4871794871794926E-2</v>
      </c>
      <c r="L83" s="67">
        <f t="shared" ref="L83" si="750">(B83/B95)-1</f>
        <v>-2.7184466019417486E-2</v>
      </c>
      <c r="M83" s="60">
        <f t="shared" ref="M83" si="751">(C83/C95)-1</f>
        <v>2.0429009193054126E-2</v>
      </c>
      <c r="N83" s="60">
        <f t="shared" ref="N83" si="752">(D83/D95)-1</f>
        <v>-5.9925093632958726E-2</v>
      </c>
      <c r="O83" s="60">
        <f t="shared" ref="O83" si="753">(E83/E95)-1</f>
        <v>-4.2348411934552521E-2</v>
      </c>
      <c r="P83" s="68">
        <f t="shared" ref="P83" si="754">(F83/F95)-1</f>
        <v>-7.0902394106813871E-2</v>
      </c>
      <c r="Q83" s="67">
        <f>AVERAGE(B83:B85)/AVERAGE(B86:B88)-1</f>
        <v>-2.6525198938994743E-3</v>
      </c>
      <c r="R83" s="60">
        <f t="shared" ref="R83" si="755">AVERAGE(C83:C85)/AVERAGE(C86:C88)-1</f>
        <v>8.3836351441985979E-3</v>
      </c>
      <c r="S83" s="60">
        <f t="shared" ref="S83" si="756">AVERAGE(D83:D85)/AVERAGE(D86:D88)-1</f>
        <v>-1.0848126232741562E-2</v>
      </c>
      <c r="T83" s="60">
        <f t="shared" ref="T83" si="757">AVERAGE(E83:E85)/AVERAGE(E86:E88)-1</f>
        <v>1.4098360655737441E-2</v>
      </c>
      <c r="U83" s="68">
        <f t="shared" ref="U83" si="758">AVERAGE(F83:F85)/AVERAGE(F86:F88)-1</f>
        <v>-2.6341784655910527E-2</v>
      </c>
    </row>
    <row r="84" spans="1:21" s="5" customFormat="1" ht="13.8" hidden="1" x14ac:dyDescent="0.3">
      <c r="A84" s="37">
        <v>42491</v>
      </c>
      <c r="B84" s="66">
        <v>100.5</v>
      </c>
      <c r="C84" s="66">
        <v>99.8</v>
      </c>
      <c r="D84" s="66">
        <v>101</v>
      </c>
      <c r="E84" s="66">
        <v>106.7</v>
      </c>
      <c r="F84" s="66">
        <v>97.5</v>
      </c>
      <c r="G84" s="67">
        <f t="shared" ref="G84" si="759">(B84/B85)-1</f>
        <v>3.9960039960040827E-3</v>
      </c>
      <c r="H84" s="60">
        <f t="shared" ref="H84" si="760">(C84/C85)-1</f>
        <v>-1.1881188118811892E-2</v>
      </c>
      <c r="I84" s="60">
        <f t="shared" ref="I84" si="761">(D84/D85)-1</f>
        <v>1.5075376884422065E-2</v>
      </c>
      <c r="J84" s="60">
        <f t="shared" ref="J84" si="762">(E84/E85)-1</f>
        <v>3.491755577109612E-2</v>
      </c>
      <c r="K84" s="68">
        <f t="shared" ref="K84" si="763">(F84/F85)-1</f>
        <v>2.0554984583762703E-3</v>
      </c>
      <c r="L84" s="67">
        <f t="shared" ref="L84" si="764">(B84/B96)-1</f>
        <v>4.9999999999998934E-3</v>
      </c>
      <c r="M84" s="60">
        <f t="shared" ref="M84" si="765">(C84/C96)-1</f>
        <v>5.0352467270895485E-3</v>
      </c>
      <c r="N84" s="60">
        <f t="shared" ref="N84" si="766">(D84/D96)-1</f>
        <v>3.9761431411531323E-3</v>
      </c>
      <c r="O84" s="60">
        <f t="shared" ref="O84" si="767">(E84/E96)-1</f>
        <v>8.2150101419878441E-2</v>
      </c>
      <c r="P84" s="68">
        <f t="shared" ref="P84" si="768">(F84/F96)-1</f>
        <v>-4.3179587831207122E-2</v>
      </c>
      <c r="Q84" s="67"/>
      <c r="R84" s="60"/>
      <c r="S84" s="60"/>
      <c r="T84" s="60"/>
      <c r="U84" s="68"/>
    </row>
    <row r="85" spans="1:21" s="5" customFormat="1" ht="13.8" hidden="1" x14ac:dyDescent="0.3">
      <c r="A85" s="37">
        <v>42461</v>
      </c>
      <c r="B85" s="66">
        <v>100.1</v>
      </c>
      <c r="C85" s="66">
        <v>101</v>
      </c>
      <c r="D85" s="66">
        <v>99.5</v>
      </c>
      <c r="E85" s="66">
        <v>103.1</v>
      </c>
      <c r="F85" s="66">
        <v>97.3</v>
      </c>
      <c r="G85" s="67">
        <f t="shared" ref="G85:G90" si="769">(B85/B86)-1</f>
        <v>-1.184600197433372E-2</v>
      </c>
      <c r="H85" s="60">
        <f t="shared" ref="H85" si="770">(C85/C86)-1</f>
        <v>1.7119838872104776E-2</v>
      </c>
      <c r="I85" s="60">
        <f t="shared" ref="I85" si="771">(D85/D86)-1</f>
        <v>-3.3041788143828965E-2</v>
      </c>
      <c r="J85" s="60">
        <f t="shared" ref="J85" si="772">(E85/E86)-1</f>
        <v>2.3833167825223267E-2</v>
      </c>
      <c r="K85" s="68">
        <f t="shared" ref="K85" si="773">(F85/F86)-1</f>
        <v>-6.7114093959731558E-2</v>
      </c>
      <c r="L85" s="67">
        <f t="shared" ref="L85:L90" si="774">(B85/B97)-1</f>
        <v>-6.9444444444444198E-3</v>
      </c>
      <c r="M85" s="60">
        <f t="shared" ref="M85" si="775">(C85/C97)-1</f>
        <v>1.4056224899598346E-2</v>
      </c>
      <c r="N85" s="60">
        <f t="shared" ref="N85" si="776">(D85/D97)-1</f>
        <v>-2.1632251720747342E-2</v>
      </c>
      <c r="O85" s="60">
        <f t="shared" ref="O85" si="777">(E85/E97)-1</f>
        <v>1.8774703557312256E-2</v>
      </c>
      <c r="P85" s="68">
        <f t="shared" ref="P85" si="778">(F85/F97)-1</f>
        <v>-4.6078431372549078E-2</v>
      </c>
      <c r="Q85" s="67"/>
      <c r="R85" s="60"/>
      <c r="S85" s="60"/>
      <c r="T85" s="60"/>
      <c r="U85" s="68"/>
    </row>
    <row r="86" spans="1:21" s="5" customFormat="1" ht="13.8" hidden="1" x14ac:dyDescent="0.3">
      <c r="A86" s="37">
        <v>42430</v>
      </c>
      <c r="B86" s="66">
        <v>101.3</v>
      </c>
      <c r="C86" s="66">
        <v>99.3</v>
      </c>
      <c r="D86" s="66">
        <v>102.9</v>
      </c>
      <c r="E86" s="66">
        <v>100.7</v>
      </c>
      <c r="F86" s="66">
        <v>104.3</v>
      </c>
      <c r="G86" s="67">
        <f t="shared" si="769"/>
        <v>1.6048144433299827E-2</v>
      </c>
      <c r="H86" s="60">
        <f t="shared" ref="H86" si="779">(C86/C87)-1</f>
        <v>-6.0060060060060927E-3</v>
      </c>
      <c r="I86" s="60">
        <f t="shared" ref="I86" si="780">(D86/D87)-1</f>
        <v>3.4170854271356799E-2</v>
      </c>
      <c r="J86" s="60">
        <f t="shared" ref="J86" si="781">(E86/E87)-1</f>
        <v>-2.9702970297029729E-3</v>
      </c>
      <c r="K86" s="68">
        <f t="shared" ref="K86" si="782">(F86/F87)-1</f>
        <v>5.7809330628803224E-2</v>
      </c>
      <c r="L86" s="67">
        <f t="shared" si="774"/>
        <v>1.9114688128772483E-2</v>
      </c>
      <c r="M86" s="60">
        <f t="shared" ref="M86" si="783">(C86/C98)-1</f>
        <v>-3.5922330097087452E-2</v>
      </c>
      <c r="N86" s="60">
        <f t="shared" ref="N86" si="784">(D86/D98)-1</f>
        <v>6.5217391304347894E-2</v>
      </c>
      <c r="O86" s="60">
        <f t="shared" ref="O86" si="785">(E86/E98)-1</f>
        <v>4.5690550363447713E-2</v>
      </c>
      <c r="P86" s="68">
        <f t="shared" ref="P86" si="786">(F86/F98)-1</f>
        <v>7.7479338842975309E-2</v>
      </c>
      <c r="Q86" s="67">
        <f>AVERAGE(B86:B88)/AVERAGE(B89:B91)-1</f>
        <v>1.7200674536256511E-2</v>
      </c>
      <c r="R86" s="60">
        <f t="shared" ref="R86" si="787">AVERAGE(C86:C88)/AVERAGE(C89:C91)-1</f>
        <v>0</v>
      </c>
      <c r="S86" s="60">
        <f t="shared" ref="S86" si="788">AVERAGE(D86:D88)/AVERAGE(D89:D91)-1</f>
        <v>3.0487804878048586E-2</v>
      </c>
      <c r="T86" s="60">
        <f t="shared" ref="T86" si="789">AVERAGE(E86:E88)/AVERAGE(E89:E91)-1</f>
        <v>3.0753632984116486E-2</v>
      </c>
      <c r="U86" s="68">
        <f t="shared" ref="U86" si="790">AVERAGE(F86:F88)/AVERAGE(F89:F91)-1</f>
        <v>3.0189959294437019E-2</v>
      </c>
    </row>
    <row r="87" spans="1:21" s="5" customFormat="1" ht="13.8" hidden="1" x14ac:dyDescent="0.3">
      <c r="A87" s="37">
        <v>42401</v>
      </c>
      <c r="B87" s="66">
        <v>99.7</v>
      </c>
      <c r="C87" s="66">
        <v>99.9</v>
      </c>
      <c r="D87" s="66">
        <v>99.5</v>
      </c>
      <c r="E87" s="66">
        <v>101</v>
      </c>
      <c r="F87" s="66">
        <v>98.6</v>
      </c>
      <c r="G87" s="67">
        <f t="shared" si="769"/>
        <v>-8.9463220675943811E-3</v>
      </c>
      <c r="H87" s="60">
        <f t="shared" ref="H87" si="791">(C87/C88)-1</f>
        <v>9.0909090909090384E-3</v>
      </c>
      <c r="I87" s="60">
        <f t="shared" ref="I87" si="792">(D87/D88)-1</f>
        <v>-2.2593320235756331E-2</v>
      </c>
      <c r="J87" s="60">
        <f t="shared" ref="J87" si="793">(E87/E88)-1</f>
        <v>-2.2265246853823806E-2</v>
      </c>
      <c r="K87" s="68">
        <f t="shared" ref="K87" si="794">(F87/F88)-1</f>
        <v>-2.1825396825396859E-2</v>
      </c>
      <c r="L87" s="67">
        <f t="shared" si="774"/>
        <v>8.0889787664306656E-3</v>
      </c>
      <c r="M87" s="60">
        <f t="shared" ref="M87" si="795">(C87/C99)-1</f>
        <v>1.4213197969543234E-2</v>
      </c>
      <c r="N87" s="60">
        <f t="shared" ref="N87" si="796">(D87/D99)-1</f>
        <v>3.0241935483870108E-3</v>
      </c>
      <c r="O87" s="60">
        <f t="shared" ref="O87" si="797">(E87/E99)-1</f>
        <v>6.2039957939011625E-2</v>
      </c>
      <c r="P87" s="68">
        <f t="shared" ref="P87" si="798">(F87/F99)-1</f>
        <v>-3.1434184675835031E-2</v>
      </c>
      <c r="Q87" s="67"/>
      <c r="R87" s="60"/>
      <c r="S87" s="60"/>
      <c r="T87" s="60"/>
      <c r="U87" s="68"/>
    </row>
    <row r="88" spans="1:21" s="5" customFormat="1" ht="13.8" hidden="1" x14ac:dyDescent="0.3">
      <c r="A88" s="37">
        <v>42370</v>
      </c>
      <c r="B88" s="66">
        <v>100.6</v>
      </c>
      <c r="C88" s="66">
        <v>99</v>
      </c>
      <c r="D88" s="66">
        <v>101.8</v>
      </c>
      <c r="E88" s="66">
        <v>103.3</v>
      </c>
      <c r="F88" s="66">
        <v>100.8</v>
      </c>
      <c r="G88" s="67">
        <f t="shared" si="769"/>
        <v>2.3397761953204421E-2</v>
      </c>
      <c r="H88" s="60">
        <f t="shared" ref="H88" si="799">(C88/C89)-1</f>
        <v>-6.0240963855421326E-3</v>
      </c>
      <c r="I88" s="60">
        <f t="shared" ref="I88" si="800">(D88/D89)-1</f>
        <v>4.6248715313463418E-2</v>
      </c>
      <c r="J88" s="60">
        <f t="shared" ref="J88" si="801">(E88/E89)-1</f>
        <v>0.13391877058177837</v>
      </c>
      <c r="K88" s="68">
        <f t="shared" ref="K88" si="802">(F88/F89)-1</f>
        <v>-2.9673590504450953E-3</v>
      </c>
      <c r="L88" s="67">
        <f t="shared" si="774"/>
        <v>2.9910269192421346E-3</v>
      </c>
      <c r="M88" s="60">
        <f t="shared" ref="M88" si="803">(C88/C100)-1</f>
        <v>-1.394422310756982E-2</v>
      </c>
      <c r="N88" s="60">
        <f t="shared" ref="N88" si="804">(D88/D100)-1</f>
        <v>1.4955134596211339E-2</v>
      </c>
      <c r="O88" s="60">
        <f t="shared" ref="O88" si="805">(E88/E100)-1</f>
        <v>7.3804573804573836E-2</v>
      </c>
      <c r="P88" s="68">
        <f t="shared" ref="P88" si="806">(F88/F100)-1</f>
        <v>-2.0408163265306256E-2</v>
      </c>
      <c r="Q88" s="67"/>
      <c r="R88" s="60"/>
      <c r="S88" s="60"/>
      <c r="T88" s="60"/>
      <c r="U88" s="68"/>
    </row>
    <row r="89" spans="1:21" s="5" customFormat="1" ht="13.8" hidden="1" x14ac:dyDescent="0.3">
      <c r="A89" s="37">
        <v>42339</v>
      </c>
      <c r="B89" s="66">
        <v>98.3</v>
      </c>
      <c r="C89" s="66">
        <v>99.6</v>
      </c>
      <c r="D89" s="66">
        <v>97.3</v>
      </c>
      <c r="E89" s="66">
        <v>91.1</v>
      </c>
      <c r="F89" s="66">
        <v>101.1</v>
      </c>
      <c r="G89" s="67">
        <f t="shared" si="769"/>
        <v>-1.3052208835341306E-2</v>
      </c>
      <c r="H89" s="60">
        <f t="shared" ref="H89" si="807">(C89/C90)-1</f>
        <v>-2.0040080160320661E-3</v>
      </c>
      <c r="I89" s="60">
        <f t="shared" ref="I89" si="808">(D89/D90)-1</f>
        <v>-2.2110552763819125E-2</v>
      </c>
      <c r="J89" s="60">
        <f t="shared" ref="J89" si="809">(E89/E90)-1</f>
        <v>-0.10861056751467724</v>
      </c>
      <c r="K89" s="68">
        <f t="shared" ref="K89" si="810">(F89/F90)-1</f>
        <v>3.2686414708886558E-2</v>
      </c>
      <c r="L89" s="67">
        <f t="shared" si="774"/>
        <v>-3.2480314960629864E-2</v>
      </c>
      <c r="M89" s="60">
        <f t="shared" ref="M89" si="811">(C89/C101)-1</f>
        <v>0</v>
      </c>
      <c r="N89" s="60">
        <f t="shared" ref="N89" si="812">(D89/D101)-1</f>
        <v>-5.5339805825242783E-2</v>
      </c>
      <c r="O89" s="60">
        <f t="shared" ref="O89" si="813">(E89/E101)-1</f>
        <v>-0.11295034079844213</v>
      </c>
      <c r="P89" s="68">
        <f t="shared" ref="P89" si="814">(F89/F101)-1</f>
        <v>-2.0348837209302362E-2</v>
      </c>
      <c r="Q89" s="67">
        <f>AVERAGE(B89:B91)/AVERAGE(B92:B94)-1</f>
        <v>-7.0328198258541308E-3</v>
      </c>
      <c r="R89" s="60">
        <f t="shared" ref="R89" si="815">AVERAGE(C89:C91)/AVERAGE(C92:C94)-1</f>
        <v>-5.3368912608406927E-3</v>
      </c>
      <c r="S89" s="60">
        <f t="shared" ref="S89" si="816">AVERAGE(D89:D91)/AVERAGE(D92:D94)-1</f>
        <v>-8.7306917394222028E-3</v>
      </c>
      <c r="T89" s="60">
        <f t="shared" ref="T89" si="817">AVERAGE(E89:E91)/AVERAGE(E92:E94)-1</f>
        <v>-5.463258785942493E-2</v>
      </c>
      <c r="U89" s="68">
        <f t="shared" ref="U89" si="818">AVERAGE(F89:F91)/AVERAGE(F92:F94)-1</f>
        <v>2.2191400832177521E-2</v>
      </c>
    </row>
    <row r="90" spans="1:21" s="5" customFormat="1" ht="13.8" hidden="1" x14ac:dyDescent="0.3">
      <c r="A90" s="37">
        <v>42309</v>
      </c>
      <c r="B90" s="66">
        <v>99.6</v>
      </c>
      <c r="C90" s="66">
        <v>99.8</v>
      </c>
      <c r="D90" s="66">
        <v>99.5</v>
      </c>
      <c r="E90" s="66">
        <v>102.2</v>
      </c>
      <c r="F90" s="66">
        <v>97.9</v>
      </c>
      <c r="G90" s="67">
        <f t="shared" si="769"/>
        <v>1.0141987829614507E-2</v>
      </c>
      <c r="H90" s="60">
        <f t="shared" ref="H90:K90" si="819">(C90/C91)-1</f>
        <v>1.0121457489878471E-2</v>
      </c>
      <c r="I90" s="60">
        <f t="shared" si="819"/>
        <v>1.1178861788617933E-2</v>
      </c>
      <c r="J90" s="60">
        <f t="shared" si="819"/>
        <v>-3.8986354775827348E-3</v>
      </c>
      <c r="K90" s="68">
        <f t="shared" si="819"/>
        <v>2.1920668058455162E-2</v>
      </c>
      <c r="L90" s="67">
        <f t="shared" si="774"/>
        <v>1.3224821973550238E-2</v>
      </c>
      <c r="M90" s="60">
        <f t="shared" ref="M90:P90" si="820">(C90/C102)-1</f>
        <v>4.6121593291404528E-2</v>
      </c>
      <c r="N90" s="60">
        <f t="shared" si="820"/>
        <v>-1.0934393638170947E-2</v>
      </c>
      <c r="O90" s="60">
        <f t="shared" si="820"/>
        <v>2.0979020979021046E-2</v>
      </c>
      <c r="P90" s="68">
        <f t="shared" si="820"/>
        <v>-2.8769841269841168E-2</v>
      </c>
      <c r="Q90" s="67"/>
      <c r="R90" s="60"/>
      <c r="S90" s="60"/>
      <c r="T90" s="60"/>
      <c r="U90" s="68"/>
    </row>
    <row r="91" spans="1:21" s="5" customFormat="1" ht="13.8" hidden="1" x14ac:dyDescent="0.3">
      <c r="A91" s="37">
        <v>42278</v>
      </c>
      <c r="B91" s="66">
        <v>98.6</v>
      </c>
      <c r="C91" s="66">
        <v>98.8</v>
      </c>
      <c r="D91" s="66">
        <v>98.4</v>
      </c>
      <c r="E91" s="66">
        <v>102.6</v>
      </c>
      <c r="F91" s="66">
        <v>95.8</v>
      </c>
      <c r="G91" s="67">
        <f t="shared" ref="G91:G154" si="821">(B91/B92)-1</f>
        <v>6.1224489795916881E-3</v>
      </c>
      <c r="H91" s="60">
        <f t="shared" ref="H91:H154" si="822">(C91/C92)-1</f>
        <v>-1.0111223458039165E-3</v>
      </c>
      <c r="I91" s="60">
        <f t="shared" ref="I91:I154" si="823">(D91/D92)-1</f>
        <v>1.0266940451745477E-2</v>
      </c>
      <c r="J91" s="60">
        <f t="shared" ref="J91:J154" si="824">(E91/E92)-1</f>
        <v>2.1912350597609542E-2</v>
      </c>
      <c r="K91" s="68">
        <f t="shared" ref="K91:K154" si="825">(F91/F92)-1</f>
        <v>2.0920502092049986E-3</v>
      </c>
      <c r="L91" s="67">
        <f t="shared" ref="L91:L154" si="826">(B91/B103)-1</f>
        <v>-1.9880715705765439E-2</v>
      </c>
      <c r="M91" s="60">
        <f t="shared" ref="M91:M154" si="827">(C91/C103)-1</f>
        <v>-7.0351758793970598E-3</v>
      </c>
      <c r="N91" s="60">
        <f t="shared" ref="N91:N154" si="828">(D91/D103)-1</f>
        <v>-2.8627838104639647E-2</v>
      </c>
      <c r="O91" s="60">
        <f t="shared" ref="O91:O154" si="829">(E91/E103)-1</f>
        <v>5.3388090349075767E-2</v>
      </c>
      <c r="P91" s="68">
        <f t="shared" ref="P91:P154" si="830">(F91/F103)-1</f>
        <v>-7.707129094412335E-2</v>
      </c>
      <c r="Q91" s="67"/>
      <c r="R91" s="60"/>
      <c r="S91" s="60"/>
      <c r="T91" s="60"/>
      <c r="U91" s="68"/>
    </row>
    <row r="92" spans="1:21" s="5" customFormat="1" ht="13.8" hidden="1" x14ac:dyDescent="0.3">
      <c r="A92" s="37">
        <v>42248</v>
      </c>
      <c r="B92" s="66">
        <v>98</v>
      </c>
      <c r="C92" s="66">
        <v>98.9</v>
      </c>
      <c r="D92" s="66">
        <v>97.4</v>
      </c>
      <c r="E92" s="66">
        <v>100.4</v>
      </c>
      <c r="F92" s="66">
        <v>95.6</v>
      </c>
      <c r="G92" s="67">
        <f t="shared" si="821"/>
        <v>-1.2096774193548376E-2</v>
      </c>
      <c r="H92" s="60">
        <f t="shared" si="822"/>
        <v>7.1283095723013723E-3</v>
      </c>
      <c r="I92" s="60">
        <f t="shared" si="823"/>
        <v>-2.5999999999999912E-2</v>
      </c>
      <c r="J92" s="60">
        <f t="shared" si="824"/>
        <v>-7.12303422756706E-2</v>
      </c>
      <c r="K92" s="68">
        <f t="shared" si="825"/>
        <v>6.3157894736840525E-3</v>
      </c>
      <c r="L92" s="67">
        <f t="shared" si="826"/>
        <v>-5.0761421319797106E-3</v>
      </c>
      <c r="M92" s="60">
        <f t="shared" si="827"/>
        <v>3.6687631027253698E-2</v>
      </c>
      <c r="N92" s="60">
        <f t="shared" si="828"/>
        <v>-3.5643564356435564E-2</v>
      </c>
      <c r="O92" s="60">
        <f t="shared" si="829"/>
        <v>3.9337474120082927E-2</v>
      </c>
      <c r="P92" s="68">
        <f t="shared" si="830"/>
        <v>-7.8109932497589241E-2</v>
      </c>
      <c r="Q92" s="67">
        <f>AVERAGE(B92:B94)/AVERAGE(B95:B97)-1</f>
        <v>-1.711652402896624E-2</v>
      </c>
      <c r="R92" s="60">
        <f t="shared" ref="R92" si="831">AVERAGE(C92:C94)/AVERAGE(C95:C97)-1</f>
        <v>1.0107816711590445E-2</v>
      </c>
      <c r="S92" s="60">
        <f t="shared" ref="S92" si="832">AVERAGE(D92:D94)/AVERAGE(D95:D97)-1</f>
        <v>-3.6557748301520365E-2</v>
      </c>
      <c r="T92" s="60">
        <f t="shared" ref="T92" si="833">AVERAGE(E92:E94)/AVERAGE(E95:E97)-1</f>
        <v>3.0622324662495926E-2</v>
      </c>
      <c r="U92" s="68">
        <f t="shared" ref="U92" si="834">AVERAGE(F92:F94)/AVERAGE(F95:F97)-1</f>
        <v>-7.7120000000000077E-2</v>
      </c>
    </row>
    <row r="93" spans="1:21" s="5" customFormat="1" ht="13.8" hidden="1" x14ac:dyDescent="0.3">
      <c r="A93" s="37">
        <v>42217</v>
      </c>
      <c r="B93" s="66">
        <v>99.2</v>
      </c>
      <c r="C93" s="66">
        <v>98.2</v>
      </c>
      <c r="D93" s="66">
        <v>100</v>
      </c>
      <c r="E93" s="66">
        <v>108.1</v>
      </c>
      <c r="F93" s="66">
        <v>95</v>
      </c>
      <c r="G93" s="67">
        <f t="shared" si="821"/>
        <v>-2.1696252465483234E-2</v>
      </c>
      <c r="H93" s="60">
        <f t="shared" si="822"/>
        <v>-4.3816942551119786E-2</v>
      </c>
      <c r="I93" s="60">
        <f t="shared" si="823"/>
        <v>-3.9840637450200278E-3</v>
      </c>
      <c r="J93" s="60">
        <f t="shared" si="824"/>
        <v>3.4449760765550286E-2</v>
      </c>
      <c r="K93" s="68">
        <f t="shared" si="825"/>
        <v>-2.8629856850715729E-2</v>
      </c>
      <c r="L93" s="67">
        <f t="shared" si="826"/>
        <v>2.1627188465499492E-2</v>
      </c>
      <c r="M93" s="60">
        <f t="shared" si="827"/>
        <v>1.2371134020618513E-2</v>
      </c>
      <c r="N93" s="60">
        <f t="shared" si="828"/>
        <v>3.0927835051546282E-2</v>
      </c>
      <c r="O93" s="60">
        <f t="shared" si="829"/>
        <v>0.16361679224973069</v>
      </c>
      <c r="P93" s="68">
        <f t="shared" si="830"/>
        <v>-4.6184738955823201E-2</v>
      </c>
      <c r="Q93" s="67"/>
      <c r="R93" s="60"/>
      <c r="S93" s="60"/>
      <c r="T93" s="60"/>
      <c r="U93" s="68"/>
    </row>
    <row r="94" spans="1:21" s="5" customFormat="1" ht="13.8" hidden="1" x14ac:dyDescent="0.3">
      <c r="A94" s="37">
        <v>42186</v>
      </c>
      <c r="B94" s="66">
        <v>101.4</v>
      </c>
      <c r="C94" s="66">
        <v>102.7</v>
      </c>
      <c r="D94" s="66">
        <v>100.4</v>
      </c>
      <c r="E94" s="66">
        <v>104.5</v>
      </c>
      <c r="F94" s="66">
        <v>97.8</v>
      </c>
      <c r="G94" s="67">
        <f t="shared" si="821"/>
        <v>-1.5533980582524198E-2</v>
      </c>
      <c r="H94" s="60">
        <f t="shared" si="822"/>
        <v>4.9029622063329947E-2</v>
      </c>
      <c r="I94" s="60">
        <f t="shared" si="823"/>
        <v>-5.9925093632958726E-2</v>
      </c>
      <c r="J94" s="60">
        <f t="shared" si="824"/>
        <v>5.7747834456207681E-3</v>
      </c>
      <c r="K94" s="68">
        <f t="shared" si="825"/>
        <v>-9.9447513812154664E-2</v>
      </c>
      <c r="L94" s="67">
        <f t="shared" si="826"/>
        <v>-8.7976539589441627E-3</v>
      </c>
      <c r="M94" s="60">
        <f t="shared" si="827"/>
        <v>4.0526849037487267E-2</v>
      </c>
      <c r="N94" s="60">
        <f t="shared" si="828"/>
        <v>-4.3809523809523743E-2</v>
      </c>
      <c r="O94" s="60">
        <f t="shared" si="829"/>
        <v>5.0251256281407031E-2</v>
      </c>
      <c r="P94" s="68">
        <f t="shared" si="830"/>
        <v>-9.6118299445471345E-2</v>
      </c>
      <c r="Q94" s="67"/>
      <c r="R94" s="60"/>
      <c r="S94" s="60"/>
      <c r="T94" s="60"/>
      <c r="U94" s="68"/>
    </row>
    <row r="95" spans="1:21" s="5" customFormat="1" ht="13.8" hidden="1" x14ac:dyDescent="0.3">
      <c r="A95" s="37">
        <v>42156</v>
      </c>
      <c r="B95" s="66">
        <v>103</v>
      </c>
      <c r="C95" s="66">
        <v>97.9</v>
      </c>
      <c r="D95" s="66">
        <v>106.8</v>
      </c>
      <c r="E95" s="66">
        <v>103.9</v>
      </c>
      <c r="F95" s="66">
        <v>108.6</v>
      </c>
      <c r="G95" s="67">
        <f t="shared" si="821"/>
        <v>3.0000000000000027E-2</v>
      </c>
      <c r="H95" s="60">
        <f t="shared" si="822"/>
        <v>-1.4098690835850913E-2</v>
      </c>
      <c r="I95" s="60">
        <f t="shared" si="823"/>
        <v>6.1630218687872773E-2</v>
      </c>
      <c r="J95" s="60">
        <f t="shared" si="824"/>
        <v>5.3752535496957465E-2</v>
      </c>
      <c r="K95" s="68">
        <f t="shared" si="825"/>
        <v>6.5750736015701472E-2</v>
      </c>
      <c r="L95" s="67">
        <f t="shared" si="826"/>
        <v>7.4035453597497414E-2</v>
      </c>
      <c r="M95" s="60">
        <f t="shared" si="827"/>
        <v>1.4507772020725396E-2</v>
      </c>
      <c r="N95" s="60">
        <f t="shared" si="828"/>
        <v>0.12067156348373564</v>
      </c>
      <c r="O95" s="60">
        <f t="shared" si="829"/>
        <v>0.1172043010752688</v>
      </c>
      <c r="P95" s="68">
        <f t="shared" si="830"/>
        <v>0.12306101344364007</v>
      </c>
      <c r="Q95" s="67">
        <f>AVERAGE(B95:B97)/AVERAGE(B98:B100)-1</f>
        <v>1.7414601473543012E-2</v>
      </c>
      <c r="R95" s="60">
        <f t="shared" ref="R95" si="835">AVERAGE(C95:C97)/AVERAGE(C98:C100)-1</f>
        <v>-1.6893010930771779E-2</v>
      </c>
      <c r="S95" s="60">
        <f t="shared" ref="S95" si="836">AVERAGE(D95:D97)/AVERAGE(D98:D100)-1</f>
        <v>4.3904086457277725E-2</v>
      </c>
      <c r="T95" s="60">
        <f t="shared" ref="T95" si="837">AVERAGE(E95:E97)/AVERAGE(E98:E100)-1</f>
        <v>5.5980528511822003E-2</v>
      </c>
      <c r="U95" s="68">
        <f t="shared" ref="U95" si="838">AVERAGE(F95:F97)/AVERAGE(F98:F100)-1</f>
        <v>3.6484245439469376E-2</v>
      </c>
    </row>
    <row r="96" spans="1:21" s="5" customFormat="1" ht="13.8" hidden="1" x14ac:dyDescent="0.3">
      <c r="A96" s="37">
        <v>42125</v>
      </c>
      <c r="B96" s="66">
        <v>100</v>
      </c>
      <c r="C96" s="66">
        <v>99.3</v>
      </c>
      <c r="D96" s="66">
        <v>100.6</v>
      </c>
      <c r="E96" s="66">
        <v>98.6</v>
      </c>
      <c r="F96" s="66">
        <v>101.9</v>
      </c>
      <c r="G96" s="67">
        <f t="shared" si="821"/>
        <v>-7.9365079365079083E-3</v>
      </c>
      <c r="H96" s="60">
        <f t="shared" si="822"/>
        <v>-3.0120481927710108E-3</v>
      </c>
      <c r="I96" s="60">
        <f t="shared" si="823"/>
        <v>-1.0816125860373726E-2</v>
      </c>
      <c r="J96" s="60">
        <f t="shared" si="824"/>
        <v>-2.5691699604743157E-2</v>
      </c>
      <c r="K96" s="68">
        <f t="shared" si="825"/>
        <v>-9.8039215686274161E-4</v>
      </c>
      <c r="L96" s="67">
        <f t="shared" si="826"/>
        <v>4.058272632674309E-2</v>
      </c>
      <c r="M96" s="60">
        <f t="shared" si="827"/>
        <v>1.6376663254861867E-2</v>
      </c>
      <c r="N96" s="60">
        <f t="shared" si="828"/>
        <v>6.0063224446786023E-2</v>
      </c>
      <c r="O96" s="60">
        <f t="shared" si="829"/>
        <v>8.470847084708466E-2</v>
      </c>
      <c r="P96" s="68">
        <f t="shared" si="830"/>
        <v>4.5128205128205146E-2</v>
      </c>
      <c r="Q96" s="67"/>
      <c r="R96" s="60"/>
      <c r="S96" s="60"/>
      <c r="T96" s="60"/>
      <c r="U96" s="68"/>
    </row>
    <row r="97" spans="1:21" s="5" customFormat="1" ht="13.8" hidden="1" x14ac:dyDescent="0.3">
      <c r="A97" s="37">
        <v>42095</v>
      </c>
      <c r="B97" s="66">
        <v>100.8</v>
      </c>
      <c r="C97" s="66">
        <v>99.6</v>
      </c>
      <c r="D97" s="66">
        <v>101.7</v>
      </c>
      <c r="E97" s="66">
        <v>101.2</v>
      </c>
      <c r="F97" s="66">
        <v>102</v>
      </c>
      <c r="G97" s="67">
        <f t="shared" si="821"/>
        <v>1.4084507042253502E-2</v>
      </c>
      <c r="H97" s="60">
        <f t="shared" si="822"/>
        <v>-3.300970873786413E-2</v>
      </c>
      <c r="I97" s="60">
        <f t="shared" si="823"/>
        <v>5.2795031055900665E-2</v>
      </c>
      <c r="J97" s="60">
        <f t="shared" si="824"/>
        <v>5.0882658359293842E-2</v>
      </c>
      <c r="K97" s="68">
        <f t="shared" si="825"/>
        <v>5.3719008264462742E-2</v>
      </c>
      <c r="L97" s="67">
        <f t="shared" si="826"/>
        <v>1.2048192771084265E-2</v>
      </c>
      <c r="M97" s="60">
        <f t="shared" si="827"/>
        <v>-3.0030030030031574E-3</v>
      </c>
      <c r="N97" s="60">
        <f t="shared" si="828"/>
        <v>2.5201612903225756E-2</v>
      </c>
      <c r="O97" s="60">
        <f t="shared" si="829"/>
        <v>6.079664570230614E-2</v>
      </c>
      <c r="P97" s="68">
        <f t="shared" si="830"/>
        <v>3.937007874015741E-3</v>
      </c>
      <c r="Q97" s="67"/>
      <c r="R97" s="60"/>
      <c r="S97" s="60"/>
      <c r="T97" s="60"/>
      <c r="U97" s="68"/>
    </row>
    <row r="98" spans="1:21" s="5" customFormat="1" ht="13.8" hidden="1" x14ac:dyDescent="0.3">
      <c r="A98" s="37">
        <v>42064</v>
      </c>
      <c r="B98" s="66">
        <v>99.4</v>
      </c>
      <c r="C98" s="66">
        <v>103</v>
      </c>
      <c r="D98" s="66">
        <v>96.6</v>
      </c>
      <c r="E98" s="66">
        <v>96.3</v>
      </c>
      <c r="F98" s="66">
        <v>96.8</v>
      </c>
      <c r="G98" s="67">
        <f t="shared" si="821"/>
        <v>5.0556117290192493E-3</v>
      </c>
      <c r="H98" s="60">
        <f t="shared" si="822"/>
        <v>4.5685279187817285E-2</v>
      </c>
      <c r="I98" s="60">
        <f t="shared" si="823"/>
        <v>-2.6209677419354871E-2</v>
      </c>
      <c r="J98" s="60">
        <f t="shared" si="824"/>
        <v>1.2618296529968376E-2</v>
      </c>
      <c r="K98" s="68">
        <f t="shared" si="825"/>
        <v>-4.9115913555992097E-2</v>
      </c>
      <c r="L98" s="67">
        <f t="shared" si="826"/>
        <v>2.1582733812949728E-2</v>
      </c>
      <c r="M98" s="60">
        <f t="shared" si="827"/>
        <v>4.4624746450304231E-2</v>
      </c>
      <c r="N98" s="60">
        <f t="shared" si="828"/>
        <v>4.1580041580040472E-3</v>
      </c>
      <c r="O98" s="60">
        <f t="shared" si="829"/>
        <v>7.7181208053691108E-2</v>
      </c>
      <c r="P98" s="68">
        <f t="shared" si="830"/>
        <v>-3.5856573705179362E-2</v>
      </c>
      <c r="Q98" s="67">
        <f>AVERAGE(B98:B100)/AVERAGE(B101:B103)-1</f>
        <v>-6.3227953410981419E-3</v>
      </c>
      <c r="R98" s="60">
        <f t="shared" ref="R98" si="839">AVERAGE(C98:C100)/AVERAGE(C101:C103)-1</f>
        <v>2.5127334465195217E-2</v>
      </c>
      <c r="S98" s="60">
        <f t="shared" ref="S98" si="840">AVERAGE(D98:D100)/AVERAGE(D101:D103)-1</f>
        <v>-2.8861921941620072E-2</v>
      </c>
      <c r="T98" s="60">
        <f t="shared" ref="T98" si="841">AVERAGE(E98:E100)/AVERAGE(E101:E103)-1</f>
        <v>-4.1972018654230725E-2</v>
      </c>
      <c r="U98" s="68">
        <f t="shared" ref="U98" si="842">AVERAGE(F98:F100)/AVERAGE(F101:F103)-1</f>
        <v>-2.0467836257309968E-2</v>
      </c>
    </row>
    <row r="99" spans="1:21" s="5" customFormat="1" ht="13.8" hidden="1" x14ac:dyDescent="0.3">
      <c r="A99" s="37">
        <v>42036</v>
      </c>
      <c r="B99" s="66">
        <v>98.9</v>
      </c>
      <c r="C99" s="66">
        <v>98.5</v>
      </c>
      <c r="D99" s="66">
        <v>99.2</v>
      </c>
      <c r="E99" s="66">
        <v>95.1</v>
      </c>
      <c r="F99" s="66">
        <v>101.8</v>
      </c>
      <c r="G99" s="67">
        <f t="shared" si="821"/>
        <v>-1.395812562313048E-2</v>
      </c>
      <c r="H99" s="60">
        <f t="shared" si="822"/>
        <v>-1.8924302788844716E-2</v>
      </c>
      <c r="I99" s="60">
        <f t="shared" si="823"/>
        <v>-1.0967098703888234E-2</v>
      </c>
      <c r="J99" s="60">
        <f t="shared" si="824"/>
        <v>-1.1434511434511574E-2</v>
      </c>
      <c r="K99" s="68">
        <f t="shared" si="825"/>
        <v>-1.0689990281827044E-2</v>
      </c>
      <c r="L99" s="67">
        <f t="shared" si="826"/>
        <v>-6.0301507537687815E-3</v>
      </c>
      <c r="M99" s="60">
        <f t="shared" si="827"/>
        <v>-7.0564516129032473E-3</v>
      </c>
      <c r="N99" s="60">
        <f t="shared" si="828"/>
        <v>-5.015045135406182E-3</v>
      </c>
      <c r="O99" s="60">
        <f t="shared" si="829"/>
        <v>-4.7094188376753499E-2</v>
      </c>
      <c r="P99" s="68">
        <f t="shared" si="830"/>
        <v>2.0040080160320661E-2</v>
      </c>
      <c r="Q99" s="67"/>
      <c r="R99" s="60"/>
      <c r="S99" s="60"/>
      <c r="T99" s="60"/>
      <c r="U99" s="68"/>
    </row>
    <row r="100" spans="1:21" s="5" customFormat="1" ht="13.8" hidden="1" x14ac:dyDescent="0.3">
      <c r="A100" s="37">
        <v>42005</v>
      </c>
      <c r="B100" s="66">
        <v>100.3</v>
      </c>
      <c r="C100" s="66">
        <v>100.4</v>
      </c>
      <c r="D100" s="66">
        <v>100.3</v>
      </c>
      <c r="E100" s="66">
        <v>96.2</v>
      </c>
      <c r="F100" s="66">
        <v>102.9</v>
      </c>
      <c r="G100" s="67">
        <f t="shared" si="821"/>
        <v>-1.2795275590551158E-2</v>
      </c>
      <c r="H100" s="60">
        <f t="shared" si="822"/>
        <v>8.0321285140563248E-3</v>
      </c>
      <c r="I100" s="60">
        <f t="shared" si="823"/>
        <v>-2.6213592233009786E-2</v>
      </c>
      <c r="J100" s="60">
        <f t="shared" si="824"/>
        <v>-6.3291139240506333E-2</v>
      </c>
      <c r="K100" s="68">
        <f t="shared" si="825"/>
        <v>-2.9069767441860517E-3</v>
      </c>
      <c r="L100" s="67">
        <f t="shared" si="826"/>
        <v>8.040201005025116E-3</v>
      </c>
      <c r="M100" s="60">
        <f t="shared" si="827"/>
        <v>1.2096774193548487E-2</v>
      </c>
      <c r="N100" s="60">
        <f t="shared" si="828"/>
        <v>6.0180541624874628E-3</v>
      </c>
      <c r="O100" s="60">
        <f t="shared" si="829"/>
        <v>7.3298429319372804E-3</v>
      </c>
      <c r="P100" s="68">
        <f t="shared" si="830"/>
        <v>5.8651026392961825E-3</v>
      </c>
      <c r="Q100" s="67"/>
      <c r="R100" s="60"/>
      <c r="S100" s="60"/>
      <c r="T100" s="60"/>
      <c r="U100" s="68"/>
    </row>
    <row r="101" spans="1:21" s="5" customFormat="1" ht="13.8" hidden="1" x14ac:dyDescent="0.3">
      <c r="A101" s="37">
        <v>41974</v>
      </c>
      <c r="B101" s="66">
        <v>101.6</v>
      </c>
      <c r="C101" s="66">
        <v>99.6</v>
      </c>
      <c r="D101" s="66">
        <v>103</v>
      </c>
      <c r="E101" s="66">
        <v>102.7</v>
      </c>
      <c r="F101" s="66">
        <v>103.2</v>
      </c>
      <c r="G101" s="67">
        <f t="shared" si="821"/>
        <v>3.3570701932858604E-2</v>
      </c>
      <c r="H101" s="60">
        <f t="shared" si="822"/>
        <v>4.4025157232704171E-2</v>
      </c>
      <c r="I101" s="60">
        <f t="shared" si="823"/>
        <v>2.3856858846918572E-2</v>
      </c>
      <c r="J101" s="60">
        <f t="shared" si="824"/>
        <v>2.5974025974025983E-2</v>
      </c>
      <c r="K101" s="68">
        <f t="shared" si="825"/>
        <v>2.3809523809523947E-2</v>
      </c>
      <c r="L101" s="67">
        <f t="shared" si="826"/>
        <v>3.9918116683725691E-2</v>
      </c>
      <c r="M101" s="60">
        <f t="shared" si="827"/>
        <v>3.7499999999999867E-2</v>
      </c>
      <c r="N101" s="60">
        <f t="shared" si="828"/>
        <v>4.2510121457489891E-2</v>
      </c>
      <c r="O101" s="60">
        <f t="shared" si="829"/>
        <v>9.8328416912487615E-3</v>
      </c>
      <c r="P101" s="68">
        <f t="shared" si="830"/>
        <v>6.2821833161688989E-2</v>
      </c>
      <c r="Q101" s="67"/>
      <c r="R101" s="60"/>
      <c r="S101" s="60"/>
      <c r="T101" s="60"/>
      <c r="U101" s="68"/>
    </row>
    <row r="102" spans="1:21" s="5" customFormat="1" ht="13.8" hidden="1" x14ac:dyDescent="0.3">
      <c r="A102" s="37">
        <v>41944</v>
      </c>
      <c r="B102" s="66">
        <v>98.3</v>
      </c>
      <c r="C102" s="66">
        <v>95.4</v>
      </c>
      <c r="D102" s="66">
        <v>100.6</v>
      </c>
      <c r="E102" s="66">
        <v>100.1</v>
      </c>
      <c r="F102" s="66">
        <v>100.8</v>
      </c>
      <c r="G102" s="67">
        <f t="shared" si="821"/>
        <v>-2.2862823061630233E-2</v>
      </c>
      <c r="H102" s="60">
        <f t="shared" si="822"/>
        <v>-4.1206030150753747E-2</v>
      </c>
      <c r="I102" s="60">
        <f t="shared" si="823"/>
        <v>-6.9101678183612902E-3</v>
      </c>
      <c r="J102" s="60">
        <f t="shared" si="824"/>
        <v>2.7720739219712298E-2</v>
      </c>
      <c r="K102" s="68">
        <f t="shared" si="825"/>
        <v>-2.8901734104046284E-2</v>
      </c>
      <c r="L102" s="67">
        <f t="shared" si="826"/>
        <v>-5.0607287449392357E-3</v>
      </c>
      <c r="M102" s="60">
        <f t="shared" si="827"/>
        <v>-3.5389282103134523E-2</v>
      </c>
      <c r="N102" s="60">
        <f t="shared" si="828"/>
        <v>1.8218623481781382E-2</v>
      </c>
      <c r="O102" s="60">
        <f t="shared" si="829"/>
        <v>4.1623309053069768E-2</v>
      </c>
      <c r="P102" s="68">
        <f t="shared" si="830"/>
        <v>2.9850746268655914E-3</v>
      </c>
      <c r="Q102" s="67"/>
      <c r="R102" s="60"/>
      <c r="S102" s="60"/>
      <c r="T102" s="60"/>
      <c r="U102" s="68"/>
    </row>
    <row r="103" spans="1:21" s="5" customFormat="1" ht="13.8" hidden="1" x14ac:dyDescent="0.3">
      <c r="A103" s="37">
        <v>41913</v>
      </c>
      <c r="B103" s="66">
        <v>100.6</v>
      </c>
      <c r="C103" s="66">
        <v>99.5</v>
      </c>
      <c r="D103" s="66">
        <v>101.3</v>
      </c>
      <c r="E103" s="66">
        <v>97.4</v>
      </c>
      <c r="F103" s="66">
        <v>103.8</v>
      </c>
      <c r="G103" s="67">
        <f t="shared" si="821"/>
        <v>2.1319796954314629E-2</v>
      </c>
      <c r="H103" s="60">
        <f t="shared" si="822"/>
        <v>4.2976939203354325E-2</v>
      </c>
      <c r="I103" s="60">
        <f t="shared" si="823"/>
        <v>2.9702970297029729E-3</v>
      </c>
      <c r="J103" s="60">
        <f t="shared" si="824"/>
        <v>8.281573498964967E-3</v>
      </c>
      <c r="K103" s="68">
        <f t="shared" si="825"/>
        <v>9.6432015429126494E-4</v>
      </c>
      <c r="L103" s="67">
        <f t="shared" si="826"/>
        <v>2.9682702149437024E-2</v>
      </c>
      <c r="M103" s="60">
        <f t="shared" si="827"/>
        <v>3.4303534303534278E-2</v>
      </c>
      <c r="N103" s="60">
        <f t="shared" si="828"/>
        <v>2.530364372469629E-2</v>
      </c>
      <c r="O103" s="60">
        <f t="shared" si="829"/>
        <v>7.2388831437435464E-3</v>
      </c>
      <c r="P103" s="68">
        <f t="shared" si="830"/>
        <v>3.6963036963036933E-2</v>
      </c>
      <c r="Q103" s="67"/>
      <c r="R103" s="60"/>
      <c r="S103" s="60"/>
      <c r="T103" s="60"/>
      <c r="U103" s="68"/>
    </row>
    <row r="104" spans="1:21" s="5" customFormat="1" ht="13.8" hidden="1" x14ac:dyDescent="0.3">
      <c r="A104" s="37">
        <v>41883</v>
      </c>
      <c r="B104" s="66">
        <v>98.5</v>
      </c>
      <c r="C104" s="66">
        <v>95.4</v>
      </c>
      <c r="D104" s="66">
        <v>101</v>
      </c>
      <c r="E104" s="66">
        <v>96.6</v>
      </c>
      <c r="F104" s="66">
        <v>103.7</v>
      </c>
      <c r="G104" s="67">
        <f t="shared" si="821"/>
        <v>1.4418125643666402E-2</v>
      </c>
      <c r="H104" s="60">
        <f t="shared" si="822"/>
        <v>-1.6494845360824684E-2</v>
      </c>
      <c r="I104" s="60">
        <f t="shared" si="823"/>
        <v>4.1237113402061931E-2</v>
      </c>
      <c r="J104" s="60">
        <f t="shared" si="824"/>
        <v>3.9827771797631639E-2</v>
      </c>
      <c r="K104" s="68">
        <f t="shared" si="825"/>
        <v>4.116465863453822E-2</v>
      </c>
      <c r="L104" s="67">
        <f t="shared" si="826"/>
        <v>-5.050505050505083E-3</v>
      </c>
      <c r="M104" s="60">
        <f t="shared" si="827"/>
        <v>-3.2454361054766623E-2</v>
      </c>
      <c r="N104" s="60">
        <f t="shared" si="828"/>
        <v>1.8145161290322509E-2</v>
      </c>
      <c r="O104" s="60">
        <f t="shared" si="829"/>
        <v>-9.2307692307692646E-3</v>
      </c>
      <c r="P104" s="68">
        <f t="shared" si="830"/>
        <v>3.3898305084745894E-2</v>
      </c>
      <c r="Q104" s="67"/>
      <c r="R104" s="60"/>
      <c r="S104" s="60"/>
      <c r="T104" s="60"/>
      <c r="U104" s="68"/>
    </row>
    <row r="105" spans="1:21" s="5" customFormat="1" ht="13.8" hidden="1" x14ac:dyDescent="0.3">
      <c r="A105" s="37">
        <v>41852</v>
      </c>
      <c r="B105" s="66">
        <v>97.1</v>
      </c>
      <c r="C105" s="66">
        <v>97</v>
      </c>
      <c r="D105" s="66">
        <v>97</v>
      </c>
      <c r="E105" s="66">
        <v>92.9</v>
      </c>
      <c r="F105" s="66">
        <v>99.6</v>
      </c>
      <c r="G105" s="67">
        <f t="shared" si="821"/>
        <v>-5.0830889540567026E-2</v>
      </c>
      <c r="H105" s="60">
        <f t="shared" si="822"/>
        <v>-1.7223910840932111E-2</v>
      </c>
      <c r="I105" s="60">
        <f t="shared" si="823"/>
        <v>-7.6190476190476142E-2</v>
      </c>
      <c r="J105" s="60">
        <f t="shared" si="824"/>
        <v>-6.6331658291457263E-2</v>
      </c>
      <c r="K105" s="68">
        <f t="shared" si="825"/>
        <v>-7.9482439926062964E-2</v>
      </c>
      <c r="L105" s="67">
        <f t="shared" si="826"/>
        <v>7.2614107883817169E-3</v>
      </c>
      <c r="M105" s="60">
        <f t="shared" si="827"/>
        <v>-2.0202020202020221E-2</v>
      </c>
      <c r="N105" s="60">
        <f t="shared" si="828"/>
        <v>2.6455026455026509E-2</v>
      </c>
      <c r="O105" s="60">
        <f t="shared" si="829"/>
        <v>5.3287981859410527E-2</v>
      </c>
      <c r="P105" s="68">
        <f t="shared" si="830"/>
        <v>1.1167512690355208E-2</v>
      </c>
      <c r="Q105" s="67"/>
      <c r="R105" s="60"/>
      <c r="S105" s="60"/>
      <c r="T105" s="60"/>
      <c r="U105" s="68"/>
    </row>
    <row r="106" spans="1:21" s="5" customFormat="1" ht="13.8" hidden="1" x14ac:dyDescent="0.3">
      <c r="A106" s="37">
        <v>41821</v>
      </c>
      <c r="B106" s="66">
        <v>102.3</v>
      </c>
      <c r="C106" s="66">
        <v>98.7</v>
      </c>
      <c r="D106" s="66">
        <v>105</v>
      </c>
      <c r="E106" s="66">
        <v>99.5</v>
      </c>
      <c r="F106" s="66">
        <v>108.2</v>
      </c>
      <c r="G106" s="67">
        <f t="shared" si="821"/>
        <v>6.6736183524504611E-2</v>
      </c>
      <c r="H106" s="60">
        <f t="shared" si="822"/>
        <v>2.2797927461139844E-2</v>
      </c>
      <c r="I106" s="60">
        <f t="shared" si="823"/>
        <v>0.10178384050367262</v>
      </c>
      <c r="J106" s="60">
        <f t="shared" si="824"/>
        <v>6.9892473118279508E-2</v>
      </c>
      <c r="K106" s="68">
        <f t="shared" si="825"/>
        <v>0.11892450879007233</v>
      </c>
      <c r="L106" s="67">
        <f t="shared" si="826"/>
        <v>7.0083682008368342E-2</v>
      </c>
      <c r="M106" s="60">
        <f t="shared" si="827"/>
        <v>1.8575851393188847E-2</v>
      </c>
      <c r="N106" s="60">
        <f t="shared" si="828"/>
        <v>0.1087645195353748</v>
      </c>
      <c r="O106" s="60">
        <f t="shared" si="829"/>
        <v>0.10310421286031035</v>
      </c>
      <c r="P106" s="68">
        <f t="shared" si="830"/>
        <v>0.11202466598150052</v>
      </c>
      <c r="Q106" s="67"/>
      <c r="R106" s="60"/>
      <c r="S106" s="60"/>
      <c r="T106" s="60"/>
      <c r="U106" s="68"/>
    </row>
    <row r="107" spans="1:21" s="5" customFormat="1" ht="13.8" hidden="1" x14ac:dyDescent="0.3">
      <c r="A107" s="37">
        <v>41791</v>
      </c>
      <c r="B107" s="66">
        <v>95.9</v>
      </c>
      <c r="C107" s="66">
        <v>96.5</v>
      </c>
      <c r="D107" s="66">
        <v>95.3</v>
      </c>
      <c r="E107" s="66">
        <v>93</v>
      </c>
      <c r="F107" s="66">
        <v>96.7</v>
      </c>
      <c r="G107" s="67">
        <f t="shared" si="821"/>
        <v>-2.0811654526533552E-3</v>
      </c>
      <c r="H107" s="60">
        <f t="shared" si="822"/>
        <v>-1.2282497441146401E-2</v>
      </c>
      <c r="I107" s="60">
        <f t="shared" si="823"/>
        <v>4.2149631190726566E-3</v>
      </c>
      <c r="J107" s="60">
        <f t="shared" si="824"/>
        <v>2.3102310231023049E-2</v>
      </c>
      <c r="K107" s="68">
        <f t="shared" si="825"/>
        <v>-8.2051282051281982E-3</v>
      </c>
      <c r="L107" s="67">
        <f t="shared" si="826"/>
        <v>-2.0429009193054126E-2</v>
      </c>
      <c r="M107" s="60">
        <f t="shared" si="827"/>
        <v>-4.1279669762642746E-3</v>
      </c>
      <c r="N107" s="60">
        <f t="shared" si="828"/>
        <v>-3.3468559837728118E-2</v>
      </c>
      <c r="O107" s="60">
        <f t="shared" si="829"/>
        <v>-6.0606060606060552E-2</v>
      </c>
      <c r="P107" s="68">
        <f t="shared" si="830"/>
        <v>-1.6276703967446515E-2</v>
      </c>
      <c r="Q107" s="67"/>
      <c r="R107" s="60"/>
      <c r="S107" s="60"/>
      <c r="T107" s="60"/>
      <c r="U107" s="68"/>
    </row>
    <row r="108" spans="1:21" s="5" customFormat="1" ht="13.8" hidden="1" x14ac:dyDescent="0.3">
      <c r="A108" s="37">
        <v>41760</v>
      </c>
      <c r="B108" s="66">
        <v>96.1</v>
      </c>
      <c r="C108" s="66">
        <v>97.7</v>
      </c>
      <c r="D108" s="66">
        <v>94.9</v>
      </c>
      <c r="E108" s="66">
        <v>90.9</v>
      </c>
      <c r="F108" s="66">
        <v>97.5</v>
      </c>
      <c r="G108" s="67">
        <f t="shared" si="821"/>
        <v>-3.5140562248995977E-2</v>
      </c>
      <c r="H108" s="60">
        <f t="shared" si="822"/>
        <v>-2.2022022022022081E-2</v>
      </c>
      <c r="I108" s="60">
        <f t="shared" si="823"/>
        <v>-4.3346774193548376E-2</v>
      </c>
      <c r="J108" s="60">
        <f t="shared" si="824"/>
        <v>-4.7169811320754707E-2</v>
      </c>
      <c r="K108" s="68">
        <f t="shared" si="825"/>
        <v>-4.0354330708661346E-2</v>
      </c>
      <c r="L108" s="67">
        <f t="shared" si="826"/>
        <v>2.5613660618996725E-2</v>
      </c>
      <c r="M108" s="60">
        <f t="shared" si="827"/>
        <v>4.6038543897216178E-2</v>
      </c>
      <c r="N108" s="60">
        <f t="shared" si="828"/>
        <v>9.5744680851064246E-3</v>
      </c>
      <c r="O108" s="60">
        <f t="shared" si="829"/>
        <v>2.4802705749718212E-2</v>
      </c>
      <c r="P108" s="68">
        <f t="shared" si="830"/>
        <v>3.0864197530864335E-3</v>
      </c>
      <c r="Q108" s="67"/>
      <c r="R108" s="60"/>
      <c r="S108" s="60"/>
      <c r="T108" s="60"/>
      <c r="U108" s="68"/>
    </row>
    <row r="109" spans="1:21" s="5" customFormat="1" ht="13.8" hidden="1" x14ac:dyDescent="0.3">
      <c r="A109" s="37">
        <v>41730</v>
      </c>
      <c r="B109" s="66">
        <v>99.6</v>
      </c>
      <c r="C109" s="66">
        <v>99.9</v>
      </c>
      <c r="D109" s="66">
        <v>99.2</v>
      </c>
      <c r="E109" s="66">
        <v>95.4</v>
      </c>
      <c r="F109" s="66">
        <v>101.6</v>
      </c>
      <c r="G109" s="67">
        <f t="shared" si="821"/>
        <v>2.3638232271325776E-2</v>
      </c>
      <c r="H109" s="60">
        <f t="shared" si="822"/>
        <v>1.3184584178498993E-2</v>
      </c>
      <c r="I109" s="60">
        <f t="shared" si="823"/>
        <v>3.1185031185031242E-2</v>
      </c>
      <c r="J109" s="60">
        <f t="shared" si="824"/>
        <v>6.7114093959731447E-2</v>
      </c>
      <c r="K109" s="68">
        <f t="shared" si="825"/>
        <v>1.195219123505975E-2</v>
      </c>
      <c r="L109" s="67">
        <f t="shared" si="826"/>
        <v>6.7524115755627001E-2</v>
      </c>
      <c r="M109" s="60">
        <f t="shared" si="827"/>
        <v>5.9384941675503899E-2</v>
      </c>
      <c r="N109" s="60">
        <f t="shared" si="828"/>
        <v>7.1274298056155594E-2</v>
      </c>
      <c r="O109" s="60">
        <f t="shared" si="829"/>
        <v>6.7114093959731447E-2</v>
      </c>
      <c r="P109" s="68">
        <f t="shared" si="830"/>
        <v>7.3995771670190225E-2</v>
      </c>
      <c r="Q109" s="67"/>
      <c r="R109" s="60"/>
      <c r="S109" s="60"/>
      <c r="T109" s="60"/>
      <c r="U109" s="68"/>
    </row>
    <row r="110" spans="1:21" s="5" customFormat="1" ht="13.8" hidden="1" x14ac:dyDescent="0.3">
      <c r="A110" s="37">
        <v>41699</v>
      </c>
      <c r="B110" s="66">
        <v>97.3</v>
      </c>
      <c r="C110" s="66">
        <v>98.6</v>
      </c>
      <c r="D110" s="66">
        <v>96.2</v>
      </c>
      <c r="E110" s="66">
        <v>89.4</v>
      </c>
      <c r="F110" s="66">
        <v>100.4</v>
      </c>
      <c r="G110" s="67">
        <f t="shared" si="821"/>
        <v>-2.2110552763819125E-2</v>
      </c>
      <c r="H110" s="60">
        <f t="shared" si="822"/>
        <v>-6.0483870967742437E-3</v>
      </c>
      <c r="I110" s="60">
        <f t="shared" si="823"/>
        <v>-3.5105315947843496E-2</v>
      </c>
      <c r="J110" s="60">
        <f t="shared" si="824"/>
        <v>-0.10420841683366722</v>
      </c>
      <c r="K110" s="68">
        <f t="shared" si="825"/>
        <v>6.0120240480963094E-3</v>
      </c>
      <c r="L110" s="67">
        <f t="shared" si="826"/>
        <v>1.4598540145985384E-2</v>
      </c>
      <c r="M110" s="60">
        <f t="shared" si="827"/>
        <v>1.754385964912264E-2</v>
      </c>
      <c r="N110" s="60">
        <f t="shared" si="828"/>
        <v>1.0504201680672232E-2</v>
      </c>
      <c r="O110" s="60">
        <f t="shared" si="829"/>
        <v>-4.9946865037194366E-2</v>
      </c>
      <c r="P110" s="68">
        <f t="shared" si="830"/>
        <v>4.8016701461377931E-2</v>
      </c>
      <c r="Q110" s="67"/>
      <c r="R110" s="60"/>
      <c r="S110" s="60"/>
      <c r="T110" s="60"/>
      <c r="U110" s="68"/>
    </row>
    <row r="111" spans="1:21" s="5" customFormat="1" ht="13.8" hidden="1" x14ac:dyDescent="0.3">
      <c r="A111" s="37">
        <v>41671</v>
      </c>
      <c r="B111" s="66">
        <v>99.5</v>
      </c>
      <c r="C111" s="66">
        <v>99.2</v>
      </c>
      <c r="D111" s="66">
        <v>99.7</v>
      </c>
      <c r="E111" s="66">
        <v>99.8</v>
      </c>
      <c r="F111" s="66">
        <v>99.8</v>
      </c>
      <c r="G111" s="67">
        <f t="shared" si="821"/>
        <v>0</v>
      </c>
      <c r="H111" s="60">
        <f t="shared" si="822"/>
        <v>0</v>
      </c>
      <c r="I111" s="60">
        <f t="shared" si="823"/>
        <v>0</v>
      </c>
      <c r="J111" s="60">
        <f t="shared" si="824"/>
        <v>4.5026178010471263E-2</v>
      </c>
      <c r="K111" s="68">
        <f t="shared" si="825"/>
        <v>-2.4437927663734094E-2</v>
      </c>
      <c r="L111" s="67">
        <f t="shared" si="826"/>
        <v>5.7385759829968075E-2</v>
      </c>
      <c r="M111" s="60">
        <f t="shared" si="827"/>
        <v>3.4410844629822801E-2</v>
      </c>
      <c r="N111" s="60">
        <f t="shared" si="828"/>
        <v>7.43534482758621E-2</v>
      </c>
      <c r="O111" s="60">
        <f t="shared" si="829"/>
        <v>0.11135857461024501</v>
      </c>
      <c r="P111" s="68">
        <f t="shared" si="830"/>
        <v>5.3854276663146683E-2</v>
      </c>
      <c r="Q111" s="67"/>
      <c r="R111" s="60"/>
      <c r="S111" s="60"/>
      <c r="T111" s="60"/>
      <c r="U111" s="68"/>
    </row>
    <row r="112" spans="1:21" s="5" customFormat="1" ht="13.8" hidden="1" x14ac:dyDescent="0.3">
      <c r="A112" s="37">
        <v>41640</v>
      </c>
      <c r="B112" s="66">
        <v>99.5</v>
      </c>
      <c r="C112" s="66">
        <v>99.2</v>
      </c>
      <c r="D112" s="66">
        <v>99.7</v>
      </c>
      <c r="E112" s="66">
        <v>95.5</v>
      </c>
      <c r="F112" s="66">
        <v>102.3</v>
      </c>
      <c r="G112" s="67">
        <f t="shared" si="821"/>
        <v>1.8423746161719601E-2</v>
      </c>
      <c r="H112" s="60">
        <f t="shared" si="822"/>
        <v>3.3333333333333437E-2</v>
      </c>
      <c r="I112" s="60">
        <f t="shared" si="823"/>
        <v>9.109311740890691E-3</v>
      </c>
      <c r="J112" s="60">
        <f t="shared" si="824"/>
        <v>-6.0963618485742388E-2</v>
      </c>
      <c r="K112" s="68">
        <f t="shared" si="825"/>
        <v>5.3553038105046413E-2</v>
      </c>
      <c r="L112" s="67">
        <f t="shared" si="826"/>
        <v>7.9175704989153939E-2</v>
      </c>
      <c r="M112" s="60">
        <f t="shared" si="827"/>
        <v>4.862579281183943E-2</v>
      </c>
      <c r="N112" s="60">
        <f t="shared" si="828"/>
        <v>0.10165745856353592</v>
      </c>
      <c r="O112" s="60">
        <f t="shared" si="829"/>
        <v>6.1111111111111116E-2</v>
      </c>
      <c r="P112" s="68">
        <f t="shared" si="830"/>
        <v>0.12913907284768222</v>
      </c>
      <c r="Q112" s="67"/>
      <c r="R112" s="60"/>
      <c r="S112" s="60"/>
      <c r="T112" s="60"/>
      <c r="U112" s="68"/>
    </row>
    <row r="113" spans="1:21" s="5" customFormat="1" ht="13.8" hidden="1" x14ac:dyDescent="0.3">
      <c r="A113" s="37">
        <v>41609</v>
      </c>
      <c r="B113" s="66">
        <v>97.7</v>
      </c>
      <c r="C113" s="66">
        <v>96</v>
      </c>
      <c r="D113" s="66">
        <v>98.8</v>
      </c>
      <c r="E113" s="66">
        <v>101.7</v>
      </c>
      <c r="F113" s="66">
        <v>97.1</v>
      </c>
      <c r="G113" s="67">
        <f t="shared" si="821"/>
        <v>-1.1133603238866363E-2</v>
      </c>
      <c r="H113" s="60">
        <f t="shared" si="822"/>
        <v>-2.9322548028311468E-2</v>
      </c>
      <c r="I113" s="60">
        <f t="shared" si="823"/>
        <v>0</v>
      </c>
      <c r="J113" s="60">
        <f t="shared" si="824"/>
        <v>5.827263267429772E-2</v>
      </c>
      <c r="K113" s="68">
        <f t="shared" si="825"/>
        <v>-3.3830845771144369E-2</v>
      </c>
      <c r="L113" s="67">
        <f t="shared" si="826"/>
        <v>5.8504875406284018E-2</v>
      </c>
      <c r="M113" s="60">
        <f t="shared" si="827"/>
        <v>2.7837259100642386E-2</v>
      </c>
      <c r="N113" s="60">
        <f t="shared" si="828"/>
        <v>8.0962800875273411E-2</v>
      </c>
      <c r="O113" s="60">
        <f t="shared" si="829"/>
        <v>0.12874583795782479</v>
      </c>
      <c r="P113" s="68">
        <f t="shared" si="830"/>
        <v>5.2004333694474436E-2</v>
      </c>
      <c r="Q113" s="67"/>
      <c r="R113" s="60"/>
      <c r="S113" s="60"/>
      <c r="T113" s="60"/>
      <c r="U113" s="68"/>
    </row>
    <row r="114" spans="1:21" s="5" customFormat="1" ht="13.8" hidden="1" x14ac:dyDescent="0.3">
      <c r="A114" s="37">
        <v>41579</v>
      </c>
      <c r="B114" s="66">
        <v>98.8</v>
      </c>
      <c r="C114" s="66">
        <v>98.9</v>
      </c>
      <c r="D114" s="66">
        <v>98.8</v>
      </c>
      <c r="E114" s="66">
        <v>96.1</v>
      </c>
      <c r="F114" s="66">
        <v>100.5</v>
      </c>
      <c r="G114" s="67">
        <f t="shared" si="821"/>
        <v>1.1258955987717423E-2</v>
      </c>
      <c r="H114" s="60">
        <f t="shared" si="822"/>
        <v>2.8066528066527985E-2</v>
      </c>
      <c r="I114" s="60">
        <f t="shared" si="823"/>
        <v>0</v>
      </c>
      <c r="J114" s="60">
        <f t="shared" si="824"/>
        <v>-6.2047569803517222E-3</v>
      </c>
      <c r="K114" s="68">
        <f t="shared" si="825"/>
        <v>3.9960039960040827E-3</v>
      </c>
      <c r="L114" s="67">
        <f t="shared" si="826"/>
        <v>7.7426390403489531E-2</v>
      </c>
      <c r="M114" s="60">
        <f t="shared" si="827"/>
        <v>6.229860365198725E-2</v>
      </c>
      <c r="N114" s="60">
        <f t="shared" si="828"/>
        <v>8.8105726872246715E-2</v>
      </c>
      <c r="O114" s="60">
        <f t="shared" si="829"/>
        <v>9.2045454545454541E-2</v>
      </c>
      <c r="P114" s="68">
        <f t="shared" si="830"/>
        <v>8.5313174946004322E-2</v>
      </c>
      <c r="Q114" s="67"/>
      <c r="R114" s="60"/>
      <c r="S114" s="60"/>
      <c r="T114" s="60"/>
      <c r="U114" s="68"/>
    </row>
    <row r="115" spans="1:21" s="5" customFormat="1" ht="13.8" hidden="1" x14ac:dyDescent="0.3">
      <c r="A115" s="37">
        <v>41548</v>
      </c>
      <c r="B115" s="66">
        <v>97.7</v>
      </c>
      <c r="C115" s="66">
        <v>96.2</v>
      </c>
      <c r="D115" s="66">
        <v>98.8</v>
      </c>
      <c r="E115" s="66">
        <v>96.7</v>
      </c>
      <c r="F115" s="66">
        <v>100.1</v>
      </c>
      <c r="G115" s="67">
        <f t="shared" si="821"/>
        <v>-1.3131313131313105E-2</v>
      </c>
      <c r="H115" s="60">
        <f t="shared" si="822"/>
        <v>-2.4340770791074995E-2</v>
      </c>
      <c r="I115" s="60">
        <f t="shared" si="823"/>
        <v>-4.0322580645162365E-3</v>
      </c>
      <c r="J115" s="60">
        <f t="shared" si="824"/>
        <v>-8.2051282051281982E-3</v>
      </c>
      <c r="K115" s="68">
        <f t="shared" si="825"/>
        <v>-1.9940179461614971E-3</v>
      </c>
      <c r="L115" s="67">
        <f t="shared" si="826"/>
        <v>3.495762711864403E-2</v>
      </c>
      <c r="M115" s="60">
        <f t="shared" si="827"/>
        <v>2.9978586723768741E-2</v>
      </c>
      <c r="N115" s="60">
        <f t="shared" si="828"/>
        <v>3.6726128016788984E-2</v>
      </c>
      <c r="O115" s="60">
        <f t="shared" si="829"/>
        <v>7.9241071428571619E-2</v>
      </c>
      <c r="P115" s="68">
        <f t="shared" si="830"/>
        <v>1.4184397163120588E-2</v>
      </c>
      <c r="Q115" s="67"/>
      <c r="R115" s="60"/>
      <c r="S115" s="60"/>
      <c r="T115" s="60"/>
      <c r="U115" s="68"/>
    </row>
    <row r="116" spans="1:21" s="5" customFormat="1" ht="13.8" hidden="1" x14ac:dyDescent="0.3">
      <c r="A116" s="37">
        <v>41518</v>
      </c>
      <c r="B116" s="66">
        <v>99</v>
      </c>
      <c r="C116" s="66">
        <v>98.6</v>
      </c>
      <c r="D116" s="66">
        <v>99.2</v>
      </c>
      <c r="E116" s="66">
        <v>97.5</v>
      </c>
      <c r="F116" s="66">
        <v>100.3</v>
      </c>
      <c r="G116" s="67">
        <f t="shared" si="821"/>
        <v>2.6970954356846377E-2</v>
      </c>
      <c r="H116" s="60">
        <f t="shared" si="822"/>
        <v>-4.0404040404040664E-3</v>
      </c>
      <c r="I116" s="60">
        <f t="shared" si="823"/>
        <v>4.9735449735449855E-2</v>
      </c>
      <c r="J116" s="60">
        <f t="shared" si="824"/>
        <v>0.10544217687074831</v>
      </c>
      <c r="K116" s="68">
        <f t="shared" si="825"/>
        <v>1.8274111675126825E-2</v>
      </c>
      <c r="L116" s="67">
        <f t="shared" si="826"/>
        <v>8.43373493975903E-2</v>
      </c>
      <c r="M116" s="60">
        <f t="shared" si="827"/>
        <v>4.6709129511677272E-2</v>
      </c>
      <c r="N116" s="60">
        <f t="shared" si="828"/>
        <v>0.11210762331838575</v>
      </c>
      <c r="O116" s="60">
        <f t="shared" si="829"/>
        <v>0.14571092831962407</v>
      </c>
      <c r="P116" s="68">
        <f t="shared" si="830"/>
        <v>9.3784078516902847E-2</v>
      </c>
      <c r="Q116" s="67"/>
      <c r="R116" s="60"/>
      <c r="S116" s="60"/>
      <c r="T116" s="60"/>
      <c r="U116" s="68"/>
    </row>
    <row r="117" spans="1:21" s="5" customFormat="1" ht="13.8" hidden="1" x14ac:dyDescent="0.3">
      <c r="A117" s="37">
        <v>41487</v>
      </c>
      <c r="B117" s="66">
        <v>96.4</v>
      </c>
      <c r="C117" s="66">
        <v>99</v>
      </c>
      <c r="D117" s="66">
        <v>94.5</v>
      </c>
      <c r="E117" s="66">
        <v>88.2</v>
      </c>
      <c r="F117" s="66">
        <v>98.5</v>
      </c>
      <c r="G117" s="67">
        <f t="shared" si="821"/>
        <v>8.3682008368202165E-3</v>
      </c>
      <c r="H117" s="60">
        <f t="shared" si="822"/>
        <v>2.1671826625387025E-2</v>
      </c>
      <c r="I117" s="60">
        <f t="shared" si="823"/>
        <v>-2.1119324181626542E-3</v>
      </c>
      <c r="J117" s="60">
        <f t="shared" si="824"/>
        <v>-2.2172949002217335E-2</v>
      </c>
      <c r="K117" s="68">
        <f t="shared" si="825"/>
        <v>1.2332990750256956E-2</v>
      </c>
      <c r="L117" s="67">
        <f t="shared" si="826"/>
        <v>3.1016042780748654E-2</v>
      </c>
      <c r="M117" s="60">
        <f t="shared" si="827"/>
        <v>4.7619047619047672E-2</v>
      </c>
      <c r="N117" s="60">
        <f t="shared" si="828"/>
        <v>1.9417475728155331E-2</v>
      </c>
      <c r="O117" s="60">
        <f t="shared" si="829"/>
        <v>-3.289473684210531E-2</v>
      </c>
      <c r="P117" s="68">
        <f t="shared" si="830"/>
        <v>5.3475935828876997E-2</v>
      </c>
      <c r="Q117" s="67"/>
      <c r="R117" s="60"/>
      <c r="S117" s="60"/>
      <c r="T117" s="60"/>
      <c r="U117" s="68"/>
    </row>
    <row r="118" spans="1:21" s="5" customFormat="1" ht="13.8" hidden="1" x14ac:dyDescent="0.3">
      <c r="A118" s="37">
        <v>41456</v>
      </c>
      <c r="B118" s="66">
        <v>95.6</v>
      </c>
      <c r="C118" s="66">
        <v>96.9</v>
      </c>
      <c r="D118" s="66">
        <v>94.7</v>
      </c>
      <c r="E118" s="66">
        <v>90.2</v>
      </c>
      <c r="F118" s="66">
        <v>97.3</v>
      </c>
      <c r="G118" s="67">
        <f t="shared" si="821"/>
        <v>-2.3493360572012345E-2</v>
      </c>
      <c r="H118" s="60">
        <f t="shared" si="822"/>
        <v>0</v>
      </c>
      <c r="I118" s="60">
        <f t="shared" si="823"/>
        <v>-3.9553752535496867E-2</v>
      </c>
      <c r="J118" s="60">
        <f t="shared" si="824"/>
        <v>-8.8888888888888906E-2</v>
      </c>
      <c r="K118" s="68">
        <f t="shared" si="825"/>
        <v>-1.0172939979654072E-2</v>
      </c>
      <c r="L118" s="67">
        <f t="shared" si="826"/>
        <v>2.1367521367521292E-2</v>
      </c>
      <c r="M118" s="60">
        <f t="shared" si="827"/>
        <v>1.2539184952978122E-2</v>
      </c>
      <c r="N118" s="60">
        <f t="shared" si="828"/>
        <v>2.8230184581976125E-2</v>
      </c>
      <c r="O118" s="60">
        <f t="shared" si="829"/>
        <v>2.2222222222223476E-3</v>
      </c>
      <c r="P118" s="68">
        <f t="shared" si="830"/>
        <v>4.1755888650963469E-2</v>
      </c>
      <c r="Q118" s="67"/>
      <c r="R118" s="60"/>
      <c r="S118" s="60"/>
      <c r="T118" s="60"/>
      <c r="U118" s="68"/>
    </row>
    <row r="119" spans="1:21" s="5" customFormat="1" ht="13.8" hidden="1" x14ac:dyDescent="0.3">
      <c r="A119" s="37">
        <v>41426</v>
      </c>
      <c r="B119" s="66">
        <v>97.9</v>
      </c>
      <c r="C119" s="66">
        <v>96.9</v>
      </c>
      <c r="D119" s="66">
        <v>98.6</v>
      </c>
      <c r="E119" s="66">
        <v>99</v>
      </c>
      <c r="F119" s="66">
        <v>98.3</v>
      </c>
      <c r="G119" s="67">
        <f t="shared" si="821"/>
        <v>4.4823906083244491E-2</v>
      </c>
      <c r="H119" s="60">
        <f t="shared" si="822"/>
        <v>3.7473233404710982E-2</v>
      </c>
      <c r="I119" s="60">
        <f t="shared" si="823"/>
        <v>4.8936170212765973E-2</v>
      </c>
      <c r="J119" s="60">
        <f t="shared" si="824"/>
        <v>0.11612175873731667</v>
      </c>
      <c r="K119" s="68">
        <f t="shared" si="825"/>
        <v>1.1316872427983515E-2</v>
      </c>
      <c r="L119" s="67">
        <f t="shared" si="826"/>
        <v>5.4956896551724199E-2</v>
      </c>
      <c r="M119" s="60">
        <f t="shared" si="827"/>
        <v>1.6789087093389332E-2</v>
      </c>
      <c r="N119" s="60">
        <f t="shared" si="828"/>
        <v>8.232711306256868E-2</v>
      </c>
      <c r="O119" s="60">
        <f t="shared" si="829"/>
        <v>8.9108910891088966E-2</v>
      </c>
      <c r="P119" s="68">
        <f t="shared" si="830"/>
        <v>7.7850877192982448E-2</v>
      </c>
      <c r="Q119" s="67"/>
      <c r="R119" s="60"/>
      <c r="S119" s="60"/>
      <c r="T119" s="60"/>
      <c r="U119" s="68"/>
    </row>
    <row r="120" spans="1:21" s="5" customFormat="1" ht="13.8" hidden="1" x14ac:dyDescent="0.3">
      <c r="A120" s="37">
        <v>41395</v>
      </c>
      <c r="B120" s="66">
        <v>93.7</v>
      </c>
      <c r="C120" s="66">
        <v>93.4</v>
      </c>
      <c r="D120" s="66">
        <v>94</v>
      </c>
      <c r="E120" s="66">
        <v>88.7</v>
      </c>
      <c r="F120" s="66">
        <v>97.2</v>
      </c>
      <c r="G120" s="67">
        <f t="shared" si="821"/>
        <v>4.2872454448017461E-3</v>
      </c>
      <c r="H120" s="60">
        <f t="shared" si="822"/>
        <v>-9.5440084835629602E-3</v>
      </c>
      <c r="I120" s="60">
        <f t="shared" si="823"/>
        <v>1.5118790496760237E-2</v>
      </c>
      <c r="J120" s="60">
        <f t="shared" si="824"/>
        <v>-7.829977628635354E-3</v>
      </c>
      <c r="K120" s="68">
        <f t="shared" si="825"/>
        <v>2.748414376321362E-2</v>
      </c>
      <c r="L120" s="67">
        <f t="shared" si="826"/>
        <v>-1.6789087093389221E-2</v>
      </c>
      <c r="M120" s="60">
        <f t="shared" si="827"/>
        <v>-4.008221993833494E-2</v>
      </c>
      <c r="N120" s="60">
        <f t="shared" si="828"/>
        <v>2.132196162046851E-3</v>
      </c>
      <c r="O120" s="60">
        <f t="shared" si="829"/>
        <v>-6.7297581493165004E-2</v>
      </c>
      <c r="P120" s="68">
        <f t="shared" si="830"/>
        <v>4.4038668098818512E-2</v>
      </c>
      <c r="Q120" s="67"/>
      <c r="R120" s="60"/>
      <c r="S120" s="60"/>
      <c r="T120" s="60"/>
      <c r="U120" s="68"/>
    </row>
    <row r="121" spans="1:21" s="5" customFormat="1" ht="13.8" hidden="1" x14ac:dyDescent="0.3">
      <c r="A121" s="37">
        <v>41365</v>
      </c>
      <c r="B121" s="66">
        <v>93.3</v>
      </c>
      <c r="C121" s="66">
        <v>94.3</v>
      </c>
      <c r="D121" s="66">
        <v>92.6</v>
      </c>
      <c r="E121" s="66">
        <v>89.4</v>
      </c>
      <c r="F121" s="66">
        <v>94.6</v>
      </c>
      <c r="G121" s="67">
        <f t="shared" si="821"/>
        <v>-2.7111574556830109E-2</v>
      </c>
      <c r="H121" s="60">
        <f t="shared" si="822"/>
        <v>-2.6831785345717285E-2</v>
      </c>
      <c r="I121" s="60">
        <f t="shared" si="823"/>
        <v>-2.7310924369748024E-2</v>
      </c>
      <c r="J121" s="60">
        <f t="shared" si="824"/>
        <v>-4.9946865037194366E-2</v>
      </c>
      <c r="K121" s="68">
        <f t="shared" si="825"/>
        <v>-1.2526096033402934E-2</v>
      </c>
      <c r="L121" s="67">
        <f t="shared" si="826"/>
        <v>-5.3304904051172386E-3</v>
      </c>
      <c r="M121" s="60">
        <f t="shared" si="827"/>
        <v>-3.2820512820512904E-2</v>
      </c>
      <c r="N121" s="60">
        <f t="shared" si="828"/>
        <v>1.8701870187018521E-2</v>
      </c>
      <c r="O121" s="60">
        <f t="shared" si="829"/>
        <v>1.0169491525423791E-2</v>
      </c>
      <c r="P121" s="68">
        <f t="shared" si="830"/>
        <v>2.3809523809523725E-2</v>
      </c>
      <c r="Q121" s="67"/>
      <c r="R121" s="60"/>
      <c r="S121" s="60"/>
      <c r="T121" s="60"/>
      <c r="U121" s="68"/>
    </row>
    <row r="122" spans="1:21" s="5" customFormat="1" ht="13.8" hidden="1" x14ac:dyDescent="0.3">
      <c r="A122" s="37">
        <v>41334</v>
      </c>
      <c r="B122" s="66">
        <v>95.9</v>
      </c>
      <c r="C122" s="66">
        <v>96.9</v>
      </c>
      <c r="D122" s="66">
        <v>95.2</v>
      </c>
      <c r="E122" s="66">
        <v>94.1</v>
      </c>
      <c r="F122" s="66">
        <v>95.8</v>
      </c>
      <c r="G122" s="67">
        <f t="shared" si="821"/>
        <v>1.9128586609989506E-2</v>
      </c>
      <c r="H122" s="60">
        <f t="shared" si="822"/>
        <v>1.0427528675703845E-2</v>
      </c>
      <c r="I122" s="60">
        <f t="shared" si="823"/>
        <v>2.5862068965517349E-2</v>
      </c>
      <c r="J122" s="60">
        <f t="shared" si="824"/>
        <v>4.7884187082405383E-2</v>
      </c>
      <c r="K122" s="68">
        <f t="shared" si="825"/>
        <v>1.1615628299894265E-2</v>
      </c>
      <c r="L122" s="67">
        <f t="shared" si="826"/>
        <v>0</v>
      </c>
      <c r="M122" s="60">
        <f t="shared" si="827"/>
        <v>-8.1883316274309337E-3</v>
      </c>
      <c r="N122" s="60">
        <f t="shared" si="828"/>
        <v>7.4074074074075291E-3</v>
      </c>
      <c r="O122" s="60">
        <f t="shared" si="829"/>
        <v>4.0929203539822989E-2</v>
      </c>
      <c r="P122" s="68">
        <f t="shared" si="830"/>
        <v>-1.2371134020618624E-2</v>
      </c>
      <c r="Q122" s="67"/>
      <c r="R122" s="60"/>
      <c r="S122" s="60"/>
      <c r="T122" s="60"/>
      <c r="U122" s="68"/>
    </row>
    <row r="123" spans="1:21" s="5" customFormat="1" ht="13.8" hidden="1" x14ac:dyDescent="0.3">
      <c r="A123" s="37">
        <v>41306</v>
      </c>
      <c r="B123" s="66">
        <v>94.1</v>
      </c>
      <c r="C123" s="66">
        <v>95.9</v>
      </c>
      <c r="D123" s="66">
        <v>92.8</v>
      </c>
      <c r="E123" s="66">
        <v>89.8</v>
      </c>
      <c r="F123" s="66">
        <v>94.7</v>
      </c>
      <c r="G123" s="67">
        <f t="shared" si="821"/>
        <v>2.0607375271149531E-2</v>
      </c>
      <c r="H123" s="60">
        <f t="shared" si="822"/>
        <v>1.374207188160681E-2</v>
      </c>
      <c r="I123" s="60">
        <f t="shared" si="823"/>
        <v>2.541436464088398E-2</v>
      </c>
      <c r="J123" s="60">
        <f t="shared" si="824"/>
        <v>-2.2222222222222365E-3</v>
      </c>
      <c r="K123" s="68">
        <f t="shared" si="825"/>
        <v>4.5253863134657957E-2</v>
      </c>
      <c r="L123" s="67">
        <f t="shared" si="826"/>
        <v>3.1982942430703876E-3</v>
      </c>
      <c r="M123" s="60">
        <f t="shared" si="827"/>
        <v>-1.134020618556697E-2</v>
      </c>
      <c r="N123" s="60">
        <f t="shared" si="828"/>
        <v>1.5317286652078765E-2</v>
      </c>
      <c r="O123" s="60">
        <f t="shared" si="829"/>
        <v>-2.2850924918389692E-2</v>
      </c>
      <c r="P123" s="68">
        <f t="shared" si="830"/>
        <v>3.9517014270032957E-2</v>
      </c>
      <c r="Q123" s="67"/>
      <c r="R123" s="60"/>
      <c r="S123" s="60"/>
      <c r="T123" s="60"/>
      <c r="U123" s="68"/>
    </row>
    <row r="124" spans="1:21" s="5" customFormat="1" ht="13.8" hidden="1" x14ac:dyDescent="0.3">
      <c r="A124" s="37">
        <v>41275</v>
      </c>
      <c r="B124" s="66">
        <v>92.2</v>
      </c>
      <c r="C124" s="66">
        <v>94.6</v>
      </c>
      <c r="D124" s="66">
        <v>90.5</v>
      </c>
      <c r="E124" s="66">
        <v>90</v>
      </c>
      <c r="F124" s="66">
        <v>90.6</v>
      </c>
      <c r="G124" s="67">
        <f t="shared" si="821"/>
        <v>-1.0834236186347823E-3</v>
      </c>
      <c r="H124" s="60">
        <f t="shared" si="822"/>
        <v>1.2847965738757905E-2</v>
      </c>
      <c r="I124" s="60">
        <f t="shared" si="823"/>
        <v>-9.8468271334792856E-3</v>
      </c>
      <c r="J124" s="60">
        <f t="shared" si="824"/>
        <v>-1.1098779134294245E-3</v>
      </c>
      <c r="K124" s="68">
        <f t="shared" si="825"/>
        <v>-1.8418201516793076E-2</v>
      </c>
      <c r="L124" s="67">
        <f t="shared" si="826"/>
        <v>-8.6021505376343566E-3</v>
      </c>
      <c r="M124" s="60">
        <f t="shared" si="827"/>
        <v>-3.0737704918032738E-2</v>
      </c>
      <c r="N124" s="60">
        <f t="shared" si="828"/>
        <v>1.230425055928408E-2</v>
      </c>
      <c r="O124" s="60">
        <f t="shared" si="829"/>
        <v>-3.4334763948497882E-2</v>
      </c>
      <c r="P124" s="68">
        <f t="shared" si="830"/>
        <v>4.0183696900114807E-2</v>
      </c>
      <c r="Q124" s="67"/>
      <c r="R124" s="60"/>
      <c r="S124" s="60"/>
      <c r="T124" s="60"/>
      <c r="U124" s="68"/>
    </row>
    <row r="125" spans="1:21" s="5" customFormat="1" ht="13.8" hidden="1" x14ac:dyDescent="0.3">
      <c r="A125" s="37">
        <v>41244</v>
      </c>
      <c r="B125" s="66">
        <v>92.3</v>
      </c>
      <c r="C125" s="66">
        <v>93.4</v>
      </c>
      <c r="D125" s="66">
        <v>91.4</v>
      </c>
      <c r="E125" s="66">
        <v>90.1</v>
      </c>
      <c r="F125" s="66">
        <v>92.3</v>
      </c>
      <c r="G125" s="67">
        <f t="shared" si="821"/>
        <v>6.5430752453652374E-3</v>
      </c>
      <c r="H125" s="60">
        <f t="shared" si="822"/>
        <v>3.2223415682064438E-3</v>
      </c>
      <c r="I125" s="60">
        <f t="shared" si="823"/>
        <v>6.6079295154186646E-3</v>
      </c>
      <c r="J125" s="60">
        <f t="shared" si="824"/>
        <v>2.3863636363636198E-2</v>
      </c>
      <c r="K125" s="68">
        <f t="shared" si="825"/>
        <v>-3.2397408207343048E-3</v>
      </c>
      <c r="L125" s="67">
        <f t="shared" si="826"/>
        <v>-2.1208907741251282E-2</v>
      </c>
      <c r="M125" s="60">
        <f t="shared" si="827"/>
        <v>-4.4012282497441158E-2</v>
      </c>
      <c r="N125" s="60">
        <f t="shared" si="828"/>
        <v>-3.2715376226826187E-3</v>
      </c>
      <c r="O125" s="60">
        <f t="shared" si="829"/>
        <v>1.3498312710910954E-2</v>
      </c>
      <c r="P125" s="68">
        <f t="shared" si="830"/>
        <v>-1.2834224598930466E-2</v>
      </c>
      <c r="Q125" s="67"/>
      <c r="R125" s="60"/>
      <c r="S125" s="60"/>
      <c r="T125" s="60"/>
      <c r="U125" s="68"/>
    </row>
    <row r="126" spans="1:21" s="5" customFormat="1" ht="13.8" hidden="1" x14ac:dyDescent="0.3">
      <c r="A126" s="37">
        <v>41214</v>
      </c>
      <c r="B126" s="66">
        <v>91.7</v>
      </c>
      <c r="C126" s="66">
        <v>93.1</v>
      </c>
      <c r="D126" s="66">
        <v>90.8</v>
      </c>
      <c r="E126" s="66">
        <v>88</v>
      </c>
      <c r="F126" s="66">
        <v>92.6</v>
      </c>
      <c r="G126" s="67">
        <f t="shared" si="821"/>
        <v>-2.8601694915254217E-2</v>
      </c>
      <c r="H126" s="60">
        <f t="shared" si="822"/>
        <v>-3.2119914346896428E-3</v>
      </c>
      <c r="I126" s="60">
        <f t="shared" si="823"/>
        <v>-4.7219307450157344E-2</v>
      </c>
      <c r="J126" s="60">
        <f t="shared" si="824"/>
        <v>-1.7857142857142794E-2</v>
      </c>
      <c r="K126" s="68">
        <f t="shared" si="825"/>
        <v>-6.180344478216826E-2</v>
      </c>
      <c r="L126" s="67">
        <f t="shared" si="826"/>
        <v>-8.6486486486486713E-3</v>
      </c>
      <c r="M126" s="60">
        <f t="shared" si="827"/>
        <v>-5.0968399592252855E-2</v>
      </c>
      <c r="N126" s="60">
        <f t="shared" si="828"/>
        <v>2.7149321266968229E-2</v>
      </c>
      <c r="O126" s="60">
        <f t="shared" si="829"/>
        <v>-8.333333333333337E-2</v>
      </c>
      <c r="P126" s="68">
        <f t="shared" si="830"/>
        <v>0.10633213859020296</v>
      </c>
      <c r="Q126" s="67"/>
      <c r="R126" s="60"/>
      <c r="S126" s="60"/>
      <c r="T126" s="60"/>
      <c r="U126" s="68"/>
    </row>
    <row r="127" spans="1:21" s="5" customFormat="1" ht="13.8" hidden="1" x14ac:dyDescent="0.3">
      <c r="A127" s="37">
        <v>41183</v>
      </c>
      <c r="B127" s="66">
        <v>94.4</v>
      </c>
      <c r="C127" s="66">
        <v>93.4</v>
      </c>
      <c r="D127" s="66">
        <v>95.3</v>
      </c>
      <c r="E127" s="66">
        <v>89.6</v>
      </c>
      <c r="F127" s="66">
        <v>98.7</v>
      </c>
      <c r="G127" s="67">
        <f t="shared" si="821"/>
        <v>3.3953997809419656E-2</v>
      </c>
      <c r="H127" s="60">
        <f t="shared" si="822"/>
        <v>-8.4925690021231404E-3</v>
      </c>
      <c r="I127" s="60">
        <f t="shared" si="823"/>
        <v>6.8385650224215278E-2</v>
      </c>
      <c r="J127" s="60">
        <f t="shared" si="824"/>
        <v>5.2878965922444232E-2</v>
      </c>
      <c r="K127" s="68">
        <f t="shared" si="825"/>
        <v>7.6335877862595325E-2</v>
      </c>
      <c r="L127" s="67">
        <f t="shared" si="826"/>
        <v>-1.3584117032392817E-2</v>
      </c>
      <c r="M127" s="60">
        <f t="shared" si="827"/>
        <v>-5.0813008130081272E-2</v>
      </c>
      <c r="N127" s="60">
        <f t="shared" si="828"/>
        <v>1.8162393162393098E-2</v>
      </c>
      <c r="O127" s="60">
        <f t="shared" si="829"/>
        <v>-0.11199207135778011</v>
      </c>
      <c r="P127" s="68">
        <f t="shared" si="830"/>
        <v>0.10898876404494384</v>
      </c>
      <c r="Q127" s="67"/>
      <c r="R127" s="60"/>
      <c r="S127" s="60"/>
      <c r="T127" s="60"/>
      <c r="U127" s="68"/>
    </row>
    <row r="128" spans="1:21" s="5" customFormat="1" ht="13.8" hidden="1" x14ac:dyDescent="0.3">
      <c r="A128" s="37">
        <v>41153</v>
      </c>
      <c r="B128" s="66">
        <v>91.3</v>
      </c>
      <c r="C128" s="66">
        <v>94.2</v>
      </c>
      <c r="D128" s="66">
        <v>89.2</v>
      </c>
      <c r="E128" s="66">
        <v>85.1</v>
      </c>
      <c r="F128" s="66">
        <v>91.7</v>
      </c>
      <c r="G128" s="67">
        <f t="shared" si="821"/>
        <v>-2.352941176470591E-2</v>
      </c>
      <c r="H128" s="60">
        <f t="shared" si="822"/>
        <v>-3.1746031746031633E-3</v>
      </c>
      <c r="I128" s="60">
        <f t="shared" si="823"/>
        <v>-3.7756202804746453E-2</v>
      </c>
      <c r="J128" s="60">
        <f t="shared" si="824"/>
        <v>-6.6885964912280826E-2</v>
      </c>
      <c r="K128" s="68">
        <f t="shared" si="825"/>
        <v>-1.9251336898395643E-2</v>
      </c>
      <c r="L128" s="67">
        <f t="shared" si="826"/>
        <v>-3.0785562632696495E-2</v>
      </c>
      <c r="M128" s="60">
        <f t="shared" si="827"/>
        <v>-5.1359516616314105E-2</v>
      </c>
      <c r="N128" s="60">
        <f t="shared" si="828"/>
        <v>-1.2181616832779518E-2</v>
      </c>
      <c r="O128" s="60">
        <f t="shared" si="829"/>
        <v>-0.10890052356020952</v>
      </c>
      <c r="P128" s="68">
        <f t="shared" si="830"/>
        <v>5.2812858783008121E-2</v>
      </c>
      <c r="Q128" s="67"/>
      <c r="R128" s="60"/>
      <c r="S128" s="60"/>
      <c r="T128" s="60"/>
      <c r="U128" s="68"/>
    </row>
    <row r="129" spans="1:21" s="5" customFormat="1" ht="13.8" hidden="1" x14ac:dyDescent="0.3">
      <c r="A129" s="37">
        <v>41122</v>
      </c>
      <c r="B129" s="66">
        <v>93.5</v>
      </c>
      <c r="C129" s="66">
        <v>94.5</v>
      </c>
      <c r="D129" s="66">
        <v>92.7</v>
      </c>
      <c r="E129" s="66">
        <v>91.2</v>
      </c>
      <c r="F129" s="66">
        <v>93.5</v>
      </c>
      <c r="G129" s="67">
        <f t="shared" si="821"/>
        <v>-1.0683760683759536E-3</v>
      </c>
      <c r="H129" s="60">
        <f t="shared" si="822"/>
        <v>-1.2539184952978122E-2</v>
      </c>
      <c r="I129" s="60">
        <f t="shared" si="823"/>
        <v>6.514657980456029E-3</v>
      </c>
      <c r="J129" s="60">
        <f t="shared" si="824"/>
        <v>1.3333333333333419E-2</v>
      </c>
      <c r="K129" s="68">
        <f t="shared" si="825"/>
        <v>1.0706638115631772E-3</v>
      </c>
      <c r="L129" s="67">
        <f t="shared" si="826"/>
        <v>-4.3967280163599187E-2</v>
      </c>
      <c r="M129" s="60">
        <f t="shared" si="827"/>
        <v>-6.9881889763779514E-2</v>
      </c>
      <c r="N129" s="60">
        <f t="shared" si="828"/>
        <v>-2.421052631578946E-2</v>
      </c>
      <c r="O129" s="60">
        <f t="shared" si="829"/>
        <v>-0.12893982808022919</v>
      </c>
      <c r="P129" s="68">
        <f t="shared" si="830"/>
        <v>5.0561797752809001E-2</v>
      </c>
      <c r="Q129" s="67"/>
      <c r="R129" s="60"/>
      <c r="S129" s="60"/>
      <c r="T129" s="60"/>
      <c r="U129" s="68"/>
    </row>
    <row r="130" spans="1:21" s="5" customFormat="1" ht="13.8" hidden="1" x14ac:dyDescent="0.3">
      <c r="A130" s="37">
        <v>41091</v>
      </c>
      <c r="B130" s="66">
        <v>93.6</v>
      </c>
      <c r="C130" s="66">
        <v>95.7</v>
      </c>
      <c r="D130" s="66">
        <v>92.1</v>
      </c>
      <c r="E130" s="66">
        <v>90</v>
      </c>
      <c r="F130" s="66">
        <v>93.4</v>
      </c>
      <c r="G130" s="67">
        <f t="shared" si="821"/>
        <v>8.6206896551723755E-3</v>
      </c>
      <c r="H130" s="60">
        <f t="shared" si="822"/>
        <v>4.1972717733473885E-3</v>
      </c>
      <c r="I130" s="60">
        <f t="shared" si="823"/>
        <v>1.0976948408342402E-2</v>
      </c>
      <c r="J130" s="60">
        <f t="shared" si="824"/>
        <v>-9.9009900990099098E-3</v>
      </c>
      <c r="K130" s="68">
        <f t="shared" si="825"/>
        <v>2.4122807017543879E-2</v>
      </c>
      <c r="L130" s="67">
        <f t="shared" si="826"/>
        <v>-4.6843177189409446E-2</v>
      </c>
      <c r="M130" s="60">
        <f t="shared" si="827"/>
        <v>-7.5362318840579645E-2</v>
      </c>
      <c r="N130" s="60">
        <f t="shared" si="828"/>
        <v>-1.9169329073482566E-2</v>
      </c>
      <c r="O130" s="60">
        <f t="shared" si="829"/>
        <v>-0.11330049261083741</v>
      </c>
      <c r="P130" s="68">
        <f t="shared" si="830"/>
        <v>4.3575418994413528E-2</v>
      </c>
      <c r="Q130" s="67"/>
      <c r="R130" s="60"/>
      <c r="S130" s="60"/>
      <c r="T130" s="60"/>
      <c r="U130" s="68"/>
    </row>
    <row r="131" spans="1:21" s="5" customFormat="1" ht="13.8" hidden="1" x14ac:dyDescent="0.3">
      <c r="A131" s="37">
        <v>41061</v>
      </c>
      <c r="B131" s="66">
        <v>92.8</v>
      </c>
      <c r="C131" s="66">
        <v>95.3</v>
      </c>
      <c r="D131" s="66">
        <v>91.1</v>
      </c>
      <c r="E131" s="66">
        <v>90.9</v>
      </c>
      <c r="F131" s="66">
        <v>91.2</v>
      </c>
      <c r="G131" s="67">
        <f t="shared" si="821"/>
        <v>-2.6232948583420734E-2</v>
      </c>
      <c r="H131" s="60">
        <f t="shared" si="822"/>
        <v>-2.0554984583761593E-2</v>
      </c>
      <c r="I131" s="60">
        <f t="shared" si="823"/>
        <v>-2.8784648187633266E-2</v>
      </c>
      <c r="J131" s="60">
        <f t="shared" si="824"/>
        <v>-4.4164037854889426E-2</v>
      </c>
      <c r="K131" s="68">
        <f t="shared" si="825"/>
        <v>-2.0408163265306034E-2</v>
      </c>
      <c r="L131" s="67">
        <f t="shared" si="826"/>
        <v>-7.4775672981056807E-2</v>
      </c>
      <c r="M131" s="60">
        <f t="shared" si="827"/>
        <v>-4.9850448654037871E-2</v>
      </c>
      <c r="N131" s="60">
        <f t="shared" si="828"/>
        <v>-9.1724825523429754E-2</v>
      </c>
      <c r="O131" s="60">
        <f t="shared" si="829"/>
        <v>-0.15988909426987052</v>
      </c>
      <c r="P131" s="68">
        <f t="shared" si="830"/>
        <v>-4.5026178010471152E-2</v>
      </c>
      <c r="Q131" s="67"/>
      <c r="R131" s="60"/>
      <c r="S131" s="60"/>
      <c r="T131" s="60"/>
      <c r="U131" s="68"/>
    </row>
    <row r="132" spans="1:21" s="5" customFormat="1" ht="13.8" hidden="1" x14ac:dyDescent="0.3">
      <c r="A132" s="37">
        <v>41030</v>
      </c>
      <c r="B132" s="66">
        <v>95.3</v>
      </c>
      <c r="C132" s="66">
        <v>97.3</v>
      </c>
      <c r="D132" s="66">
        <v>93.8</v>
      </c>
      <c r="E132" s="66">
        <v>95.1</v>
      </c>
      <c r="F132" s="66">
        <v>93.1</v>
      </c>
      <c r="G132" s="67">
        <f t="shared" si="821"/>
        <v>1.5991471215351716E-2</v>
      </c>
      <c r="H132" s="60">
        <f t="shared" si="822"/>
        <v>-2.0512820512821328E-3</v>
      </c>
      <c r="I132" s="60">
        <f t="shared" si="823"/>
        <v>3.1903190319031882E-2</v>
      </c>
      <c r="J132" s="60">
        <f t="shared" si="824"/>
        <v>7.4576271186440612E-2</v>
      </c>
      <c r="K132" s="68">
        <f t="shared" si="825"/>
        <v>7.575757575757347E-3</v>
      </c>
      <c r="L132" s="67">
        <f t="shared" si="826"/>
        <v>-5.5500495540138806E-2</v>
      </c>
      <c r="M132" s="60">
        <f t="shared" si="827"/>
        <v>-0.13202497769848343</v>
      </c>
      <c r="N132" s="60">
        <f t="shared" si="828"/>
        <v>1.4054054054054133E-2</v>
      </c>
      <c r="O132" s="60">
        <f t="shared" si="829"/>
        <v>-4.0363269424823378E-2</v>
      </c>
      <c r="P132" s="68">
        <f t="shared" si="830"/>
        <v>5.3167420814479449E-2</v>
      </c>
      <c r="Q132" s="67"/>
      <c r="R132" s="60"/>
      <c r="S132" s="60"/>
      <c r="T132" s="60"/>
      <c r="U132" s="68"/>
    </row>
    <row r="133" spans="1:21" s="5" customFormat="1" ht="13.8" hidden="1" x14ac:dyDescent="0.3">
      <c r="A133" s="37">
        <v>41000</v>
      </c>
      <c r="B133" s="66">
        <v>93.8</v>
      </c>
      <c r="C133" s="66">
        <v>97.5</v>
      </c>
      <c r="D133" s="66">
        <v>90.9</v>
      </c>
      <c r="E133" s="66">
        <v>88.5</v>
      </c>
      <c r="F133" s="66">
        <v>92.4</v>
      </c>
      <c r="G133" s="67">
        <f t="shared" si="821"/>
        <v>-2.1897810218978186E-2</v>
      </c>
      <c r="H133" s="60">
        <f t="shared" si="822"/>
        <v>-2.0470829068577334E-3</v>
      </c>
      <c r="I133" s="60">
        <f t="shared" si="823"/>
        <v>-3.8095238095238071E-2</v>
      </c>
      <c r="J133" s="60">
        <f t="shared" si="824"/>
        <v>-2.1017699115044364E-2</v>
      </c>
      <c r="K133" s="68">
        <f t="shared" si="825"/>
        <v>-4.7422680412371077E-2</v>
      </c>
      <c r="L133" s="67">
        <f t="shared" si="826"/>
        <v>-4.0899795501022518E-2</v>
      </c>
      <c r="M133" s="60">
        <f t="shared" si="827"/>
        <v>-3.0815109343936276E-2</v>
      </c>
      <c r="N133" s="60">
        <f t="shared" si="828"/>
        <v>-4.8167539267015669E-2</v>
      </c>
      <c r="O133" s="60">
        <f t="shared" si="829"/>
        <v>-0.15714285714285714</v>
      </c>
      <c r="P133" s="68">
        <f t="shared" si="830"/>
        <v>3.0100334448160515E-2</v>
      </c>
      <c r="Q133" s="67"/>
      <c r="R133" s="60"/>
      <c r="S133" s="60"/>
      <c r="T133" s="60"/>
      <c r="U133" s="68"/>
    </row>
    <row r="134" spans="1:21" s="5" customFormat="1" ht="13.8" hidden="1" x14ac:dyDescent="0.3">
      <c r="A134" s="37">
        <v>40969</v>
      </c>
      <c r="B134" s="66">
        <v>95.9</v>
      </c>
      <c r="C134" s="66">
        <v>97.7</v>
      </c>
      <c r="D134" s="66">
        <v>94.5</v>
      </c>
      <c r="E134" s="66">
        <v>90.4</v>
      </c>
      <c r="F134" s="66">
        <v>97</v>
      </c>
      <c r="G134" s="67">
        <f t="shared" si="821"/>
        <v>2.2388059701492713E-2</v>
      </c>
      <c r="H134" s="60">
        <f t="shared" si="822"/>
        <v>7.2164948453607991E-3</v>
      </c>
      <c r="I134" s="60">
        <f t="shared" si="823"/>
        <v>3.3916849015317219E-2</v>
      </c>
      <c r="J134" s="60">
        <f t="shared" si="824"/>
        <v>-1.6322089227421066E-2</v>
      </c>
      <c r="K134" s="68">
        <f t="shared" si="825"/>
        <v>6.4763995609220748E-2</v>
      </c>
      <c r="L134" s="67">
        <f t="shared" si="826"/>
        <v>-4.1536863966770143E-3</v>
      </c>
      <c r="M134" s="60">
        <f t="shared" si="827"/>
        <v>-1.611278952668671E-2</v>
      </c>
      <c r="N134" s="60">
        <f t="shared" si="828"/>
        <v>5.3191489361701372E-3</v>
      </c>
      <c r="O134" s="60">
        <f t="shared" si="829"/>
        <v>-0.11976630963972734</v>
      </c>
      <c r="P134" s="68">
        <f t="shared" si="830"/>
        <v>9.4808126410835358E-2</v>
      </c>
      <c r="Q134" s="67"/>
      <c r="R134" s="60"/>
      <c r="S134" s="60"/>
      <c r="T134" s="60"/>
      <c r="U134" s="68"/>
    </row>
    <row r="135" spans="1:21" s="5" customFormat="1" ht="13.8" hidden="1" x14ac:dyDescent="0.3">
      <c r="A135" s="37">
        <v>40940</v>
      </c>
      <c r="B135" s="66">
        <v>93.8</v>
      </c>
      <c r="C135" s="66">
        <v>97</v>
      </c>
      <c r="D135" s="66">
        <v>91.4</v>
      </c>
      <c r="E135" s="66">
        <v>91.9</v>
      </c>
      <c r="F135" s="66">
        <v>91.1</v>
      </c>
      <c r="G135" s="67">
        <f t="shared" si="821"/>
        <v>8.6021505376343566E-3</v>
      </c>
      <c r="H135" s="60">
        <f t="shared" si="822"/>
        <v>-6.1475409836064809E-3</v>
      </c>
      <c r="I135" s="60">
        <f t="shared" si="823"/>
        <v>2.2371364653243742E-2</v>
      </c>
      <c r="J135" s="60">
        <f t="shared" si="824"/>
        <v>-1.3948497854077258E-2</v>
      </c>
      <c r="K135" s="68">
        <f t="shared" si="825"/>
        <v>4.5924225028702637E-2</v>
      </c>
      <c r="L135" s="67">
        <f t="shared" si="826"/>
        <v>-5.8232931726907577E-2</v>
      </c>
      <c r="M135" s="60">
        <f t="shared" si="827"/>
        <v>-5.7337220602526773E-2</v>
      </c>
      <c r="N135" s="60">
        <f t="shared" si="828"/>
        <v>-5.8702368692069906E-2</v>
      </c>
      <c r="O135" s="60">
        <f t="shared" si="829"/>
        <v>-0.11634615384615377</v>
      </c>
      <c r="P135" s="68">
        <f t="shared" si="830"/>
        <v>-2.0430107526881791E-2</v>
      </c>
      <c r="Q135" s="67"/>
      <c r="R135" s="60"/>
      <c r="S135" s="60"/>
      <c r="T135" s="60"/>
      <c r="U135" s="68"/>
    </row>
    <row r="136" spans="1:21" s="5" customFormat="1" ht="13.8" hidden="1" x14ac:dyDescent="0.3">
      <c r="A136" s="37">
        <v>40909</v>
      </c>
      <c r="B136" s="66">
        <v>93</v>
      </c>
      <c r="C136" s="66">
        <v>97.6</v>
      </c>
      <c r="D136" s="66">
        <v>89.4</v>
      </c>
      <c r="E136" s="66">
        <v>93.2</v>
      </c>
      <c r="F136" s="66">
        <v>87.1</v>
      </c>
      <c r="G136" s="67">
        <f t="shared" si="821"/>
        <v>-1.378579003181335E-2</v>
      </c>
      <c r="H136" s="60">
        <f t="shared" si="822"/>
        <v>-1.0235414534289777E-3</v>
      </c>
      <c r="I136" s="60">
        <f t="shared" si="823"/>
        <v>-2.5081788440567077E-2</v>
      </c>
      <c r="J136" s="60">
        <f t="shared" si="824"/>
        <v>4.8368953880764787E-2</v>
      </c>
      <c r="K136" s="68">
        <f t="shared" si="825"/>
        <v>-6.8449197860962596E-2</v>
      </c>
      <c r="L136" s="67">
        <f t="shared" si="826"/>
        <v>-5.4878048780487854E-2</v>
      </c>
      <c r="M136" s="60">
        <f t="shared" si="827"/>
        <v>-3.4619188921859556E-2</v>
      </c>
      <c r="N136" s="60">
        <f t="shared" si="828"/>
        <v>-7.1651090342679025E-2</v>
      </c>
      <c r="O136" s="60">
        <f t="shared" si="829"/>
        <v>-9.2502434274586154E-2</v>
      </c>
      <c r="P136" s="68">
        <f t="shared" si="830"/>
        <v>-5.5314533622559781E-2</v>
      </c>
      <c r="Q136" s="67"/>
      <c r="R136" s="60"/>
      <c r="S136" s="60"/>
      <c r="T136" s="60"/>
      <c r="U136" s="68"/>
    </row>
    <row r="137" spans="1:21" s="5" customFormat="1" ht="13.8" hidden="1" x14ac:dyDescent="0.3">
      <c r="A137" s="37">
        <v>40878</v>
      </c>
      <c r="B137" s="66">
        <v>94.3</v>
      </c>
      <c r="C137" s="66">
        <v>97.7</v>
      </c>
      <c r="D137" s="66">
        <v>91.7</v>
      </c>
      <c r="E137" s="66">
        <v>88.9</v>
      </c>
      <c r="F137" s="66">
        <v>93.5</v>
      </c>
      <c r="G137" s="67">
        <f t="shared" si="821"/>
        <v>1.9459459459459483E-2</v>
      </c>
      <c r="H137" s="60">
        <f t="shared" si="822"/>
        <v>-4.0774719673801751E-3</v>
      </c>
      <c r="I137" s="60">
        <f t="shared" si="823"/>
        <v>3.7330316742081315E-2</v>
      </c>
      <c r="J137" s="60">
        <f t="shared" si="824"/>
        <v>-7.3958333333333237E-2</v>
      </c>
      <c r="K137" s="68">
        <f t="shared" si="825"/>
        <v>0.11708482676224619</v>
      </c>
      <c r="L137" s="67">
        <f t="shared" si="826"/>
        <v>1.0615711252652815E-3</v>
      </c>
      <c r="M137" s="60">
        <f t="shared" si="827"/>
        <v>6.1791967044284579E-3</v>
      </c>
      <c r="N137" s="60">
        <f t="shared" si="828"/>
        <v>-4.3431053203039083E-3</v>
      </c>
      <c r="O137" s="60">
        <f t="shared" si="829"/>
        <v>-8.3505154639175183E-2</v>
      </c>
      <c r="P137" s="68">
        <f t="shared" si="830"/>
        <v>4.9382716049382713E-2</v>
      </c>
      <c r="Q137" s="67"/>
      <c r="R137" s="60"/>
      <c r="S137" s="60"/>
      <c r="T137" s="60"/>
      <c r="U137" s="68"/>
    </row>
    <row r="138" spans="1:21" s="5" customFormat="1" ht="13.8" hidden="1" x14ac:dyDescent="0.3">
      <c r="A138" s="37">
        <v>40848</v>
      </c>
      <c r="B138" s="66">
        <v>92.5</v>
      </c>
      <c r="C138" s="66">
        <v>98.1</v>
      </c>
      <c r="D138" s="66">
        <v>88.4</v>
      </c>
      <c r="E138" s="66">
        <v>96</v>
      </c>
      <c r="F138" s="66">
        <v>83.7</v>
      </c>
      <c r="G138" s="67">
        <f t="shared" si="821"/>
        <v>-3.3437826541274807E-2</v>
      </c>
      <c r="H138" s="60">
        <f t="shared" si="822"/>
        <v>-3.0487804878049918E-3</v>
      </c>
      <c r="I138" s="60">
        <f t="shared" si="823"/>
        <v>-5.5555555555555469E-2</v>
      </c>
      <c r="J138" s="60">
        <f t="shared" si="824"/>
        <v>-4.8562933597621427E-2</v>
      </c>
      <c r="K138" s="68">
        <f t="shared" si="825"/>
        <v>-5.9550561797752755E-2</v>
      </c>
      <c r="L138" s="67">
        <f t="shared" si="826"/>
        <v>-4.9331963001027712E-2</v>
      </c>
      <c r="M138" s="60">
        <f t="shared" si="827"/>
        <v>-3.0487804878049918E-3</v>
      </c>
      <c r="N138" s="60">
        <f t="shared" si="828"/>
        <v>-8.393782383419679E-2</v>
      </c>
      <c r="O138" s="60">
        <f t="shared" si="829"/>
        <v>1.5873015873015817E-2</v>
      </c>
      <c r="P138" s="68">
        <f t="shared" si="830"/>
        <v>-0.14241803278688514</v>
      </c>
      <c r="Q138" s="67"/>
      <c r="R138" s="60"/>
      <c r="S138" s="60"/>
      <c r="T138" s="60"/>
      <c r="U138" s="68"/>
    </row>
    <row r="139" spans="1:21" s="5" customFormat="1" ht="13.8" hidden="1" x14ac:dyDescent="0.3">
      <c r="A139" s="37">
        <v>40817</v>
      </c>
      <c r="B139" s="66">
        <v>95.7</v>
      </c>
      <c r="C139" s="66">
        <v>98.4</v>
      </c>
      <c r="D139" s="66">
        <v>93.6</v>
      </c>
      <c r="E139" s="66">
        <v>100.9</v>
      </c>
      <c r="F139" s="66">
        <v>89</v>
      </c>
      <c r="G139" s="67">
        <f t="shared" si="821"/>
        <v>1.5923566878980999E-2</v>
      </c>
      <c r="H139" s="60">
        <f t="shared" si="822"/>
        <v>-9.0634441087612538E-3</v>
      </c>
      <c r="I139" s="60">
        <f t="shared" si="823"/>
        <v>3.6544850498338777E-2</v>
      </c>
      <c r="J139" s="60">
        <f t="shared" si="824"/>
        <v>5.6544502617801085E-2</v>
      </c>
      <c r="K139" s="68">
        <f t="shared" si="825"/>
        <v>2.1814006888633886E-2</v>
      </c>
      <c r="L139" s="67">
        <f t="shared" si="826"/>
        <v>3.5714285714285587E-2</v>
      </c>
      <c r="M139" s="60">
        <f t="shared" si="827"/>
        <v>1.5479876160990669E-2</v>
      </c>
      <c r="N139" s="60">
        <f t="shared" si="828"/>
        <v>5.2868391451068586E-2</v>
      </c>
      <c r="O139" s="60">
        <f t="shared" si="829"/>
        <v>4.9947970863683855E-2</v>
      </c>
      <c r="P139" s="68">
        <f t="shared" si="830"/>
        <v>5.3254437869822535E-2</v>
      </c>
      <c r="Q139" s="67"/>
      <c r="R139" s="60"/>
      <c r="S139" s="60"/>
      <c r="T139" s="60"/>
      <c r="U139" s="68"/>
    </row>
    <row r="140" spans="1:21" s="5" customFormat="1" ht="13.8" hidden="1" x14ac:dyDescent="0.3">
      <c r="A140" s="37">
        <v>40787</v>
      </c>
      <c r="B140" s="66">
        <v>94.2</v>
      </c>
      <c r="C140" s="66">
        <v>99.3</v>
      </c>
      <c r="D140" s="66">
        <v>90.3</v>
      </c>
      <c r="E140" s="66">
        <v>95.5</v>
      </c>
      <c r="F140" s="66">
        <v>87.1</v>
      </c>
      <c r="G140" s="67">
        <f t="shared" si="821"/>
        <v>-3.6809815950920144E-2</v>
      </c>
      <c r="H140" s="60">
        <f t="shared" si="822"/>
        <v>-2.2637795275590511E-2</v>
      </c>
      <c r="I140" s="60">
        <f t="shared" si="823"/>
        <v>-4.9473684210526336E-2</v>
      </c>
      <c r="J140" s="60">
        <f t="shared" si="824"/>
        <v>-8.7870105062082149E-2</v>
      </c>
      <c r="K140" s="68">
        <f t="shared" si="825"/>
        <v>-2.1348314606741692E-2</v>
      </c>
      <c r="L140" s="67">
        <f t="shared" si="826"/>
        <v>2.3913043478260843E-2</v>
      </c>
      <c r="M140" s="60">
        <f t="shared" si="827"/>
        <v>2.7950310559006208E-2</v>
      </c>
      <c r="N140" s="60">
        <f t="shared" si="828"/>
        <v>2.0338983050847359E-2</v>
      </c>
      <c r="O140" s="60">
        <f t="shared" si="829"/>
        <v>7.3839662447257037E-3</v>
      </c>
      <c r="P140" s="68">
        <f t="shared" si="830"/>
        <v>2.9550827423167947E-2</v>
      </c>
      <c r="Q140" s="67"/>
      <c r="R140" s="60"/>
      <c r="S140" s="60"/>
      <c r="T140" s="60"/>
      <c r="U140" s="68"/>
    </row>
    <row r="141" spans="1:21" s="5" customFormat="1" ht="13.8" hidden="1" x14ac:dyDescent="0.3">
      <c r="A141" s="37">
        <v>40756</v>
      </c>
      <c r="B141" s="66">
        <v>97.8</v>
      </c>
      <c r="C141" s="66">
        <v>101.6</v>
      </c>
      <c r="D141" s="66">
        <v>95</v>
      </c>
      <c r="E141" s="66">
        <v>104.7</v>
      </c>
      <c r="F141" s="66">
        <v>89</v>
      </c>
      <c r="G141" s="67">
        <f t="shared" si="821"/>
        <v>-4.0733197556008793E-3</v>
      </c>
      <c r="H141" s="60">
        <f t="shared" si="822"/>
        <v>-1.8357487922705418E-2</v>
      </c>
      <c r="I141" s="60">
        <f t="shared" si="823"/>
        <v>1.1714589989350266E-2</v>
      </c>
      <c r="J141" s="60">
        <f t="shared" si="824"/>
        <v>3.1527093596059208E-2</v>
      </c>
      <c r="K141" s="68">
        <f t="shared" si="825"/>
        <v>-5.5865921787709993E-3</v>
      </c>
      <c r="L141" s="67">
        <f t="shared" si="826"/>
        <v>4.8231511254019255E-2</v>
      </c>
      <c r="M141" s="60">
        <f t="shared" si="827"/>
        <v>6.7226890756302504E-2</v>
      </c>
      <c r="N141" s="60">
        <f t="shared" si="828"/>
        <v>3.148751357220414E-2</v>
      </c>
      <c r="O141" s="60">
        <f t="shared" si="829"/>
        <v>1.8482490272373697E-2</v>
      </c>
      <c r="P141" s="68">
        <f t="shared" si="830"/>
        <v>3.9719626168224442E-2</v>
      </c>
      <c r="Q141" s="67"/>
      <c r="R141" s="60"/>
      <c r="S141" s="60"/>
      <c r="T141" s="60"/>
      <c r="U141" s="68"/>
    </row>
    <row r="142" spans="1:21" s="5" customFormat="1" ht="13.8" hidden="1" x14ac:dyDescent="0.3">
      <c r="A142" s="37">
        <v>40725</v>
      </c>
      <c r="B142" s="66">
        <v>98.2</v>
      </c>
      <c r="C142" s="66">
        <v>103.5</v>
      </c>
      <c r="D142" s="66">
        <v>93.9</v>
      </c>
      <c r="E142" s="66">
        <v>101.5</v>
      </c>
      <c r="F142" s="66">
        <v>89.5</v>
      </c>
      <c r="G142" s="67">
        <f t="shared" si="821"/>
        <v>-2.093718843469583E-2</v>
      </c>
      <c r="H142" s="60">
        <f t="shared" si="822"/>
        <v>3.1904287138584175E-2</v>
      </c>
      <c r="I142" s="60">
        <f t="shared" si="823"/>
        <v>-6.3808574277168462E-2</v>
      </c>
      <c r="J142" s="60">
        <f t="shared" si="824"/>
        <v>-6.1922365988909434E-2</v>
      </c>
      <c r="K142" s="68">
        <f t="shared" si="825"/>
        <v>-6.2827225130890008E-2</v>
      </c>
      <c r="L142" s="67">
        <f t="shared" si="826"/>
        <v>8.0308030803080355E-2</v>
      </c>
      <c r="M142" s="60">
        <f t="shared" si="827"/>
        <v>8.8328075709779297E-2</v>
      </c>
      <c r="N142" s="60">
        <f t="shared" si="828"/>
        <v>7.0695553021664859E-2</v>
      </c>
      <c r="O142" s="60">
        <f t="shared" si="829"/>
        <v>6.9546891464699723E-2</v>
      </c>
      <c r="P142" s="68">
        <f t="shared" si="830"/>
        <v>7.5721153846153744E-2</v>
      </c>
      <c r="Q142" s="67"/>
      <c r="R142" s="60"/>
      <c r="S142" s="60"/>
      <c r="T142" s="60"/>
      <c r="U142" s="68"/>
    </row>
    <row r="143" spans="1:21" s="5" customFormat="1" ht="13.8" hidden="1" x14ac:dyDescent="0.3">
      <c r="A143" s="37">
        <v>40695</v>
      </c>
      <c r="B143" s="66">
        <v>100.3</v>
      </c>
      <c r="C143" s="66">
        <v>100.3</v>
      </c>
      <c r="D143" s="66">
        <v>100.3</v>
      </c>
      <c r="E143" s="66">
        <v>108.2</v>
      </c>
      <c r="F143" s="66">
        <v>95.5</v>
      </c>
      <c r="G143" s="67">
        <f t="shared" si="821"/>
        <v>-5.946481665014991E-3</v>
      </c>
      <c r="H143" s="60">
        <f t="shared" si="822"/>
        <v>-0.10526315789473684</v>
      </c>
      <c r="I143" s="60">
        <f t="shared" si="823"/>
        <v>8.4324324324324351E-2</v>
      </c>
      <c r="J143" s="60">
        <f t="shared" si="824"/>
        <v>9.1826437941473271E-2</v>
      </c>
      <c r="K143" s="68">
        <f t="shared" si="825"/>
        <v>8.0316742081447901E-2</v>
      </c>
      <c r="L143" s="67">
        <f t="shared" si="826"/>
        <v>9.4978165938864656E-2</v>
      </c>
      <c r="M143" s="60">
        <f t="shared" si="827"/>
        <v>4.9163179916318134E-2</v>
      </c>
      <c r="N143" s="60">
        <f t="shared" si="828"/>
        <v>0.13205417607223491</v>
      </c>
      <c r="O143" s="60">
        <f t="shared" si="829"/>
        <v>0.10295616717635081</v>
      </c>
      <c r="P143" s="68">
        <f t="shared" si="830"/>
        <v>0.15338164251207731</v>
      </c>
      <c r="Q143" s="67"/>
      <c r="R143" s="60"/>
      <c r="S143" s="60"/>
      <c r="T143" s="60"/>
      <c r="U143" s="68"/>
    </row>
    <row r="144" spans="1:21" s="5" customFormat="1" ht="13.8" hidden="1" x14ac:dyDescent="0.3">
      <c r="A144" s="37">
        <v>40664</v>
      </c>
      <c r="B144" s="66">
        <v>100.9</v>
      </c>
      <c r="C144" s="66">
        <v>112.1</v>
      </c>
      <c r="D144" s="66">
        <v>92.5</v>
      </c>
      <c r="E144" s="66">
        <v>99.1</v>
      </c>
      <c r="F144" s="66">
        <v>88.4</v>
      </c>
      <c r="G144" s="67">
        <f t="shared" si="821"/>
        <v>3.1697341513292621E-2</v>
      </c>
      <c r="H144" s="60">
        <f t="shared" si="822"/>
        <v>0.11431411530815105</v>
      </c>
      <c r="I144" s="60">
        <f t="shared" si="823"/>
        <v>-3.1413612565445059E-2</v>
      </c>
      <c r="J144" s="60">
        <f t="shared" si="824"/>
        <v>-5.6190476190476235E-2</v>
      </c>
      <c r="K144" s="68">
        <f t="shared" si="825"/>
        <v>-1.4492753623188359E-2</v>
      </c>
      <c r="L144" s="67">
        <f t="shared" si="826"/>
        <v>0.12611607142857162</v>
      </c>
      <c r="M144" s="60">
        <f t="shared" si="827"/>
        <v>0.19128586609989373</v>
      </c>
      <c r="N144" s="60">
        <f t="shared" si="828"/>
        <v>7.3085846867749327E-2</v>
      </c>
      <c r="O144" s="60">
        <f t="shared" si="829"/>
        <v>7.2510822510822415E-2</v>
      </c>
      <c r="P144" s="68">
        <f t="shared" si="830"/>
        <v>7.2815533980582492E-2</v>
      </c>
      <c r="Q144" s="67"/>
      <c r="R144" s="60"/>
      <c r="S144" s="60"/>
      <c r="T144" s="60"/>
      <c r="U144" s="68"/>
    </row>
    <row r="145" spans="1:21" s="5" customFormat="1" ht="13.8" hidden="1" x14ac:dyDescent="0.3">
      <c r="A145" s="37">
        <v>40634</v>
      </c>
      <c r="B145" s="66">
        <v>97.8</v>
      </c>
      <c r="C145" s="66">
        <v>100.6</v>
      </c>
      <c r="D145" s="66">
        <v>95.5</v>
      </c>
      <c r="E145" s="66">
        <v>105</v>
      </c>
      <c r="F145" s="66">
        <v>89.7</v>
      </c>
      <c r="G145" s="67">
        <f t="shared" si="821"/>
        <v>1.5576323987538832E-2</v>
      </c>
      <c r="H145" s="60">
        <f t="shared" si="822"/>
        <v>1.3091641490432959E-2</v>
      </c>
      <c r="I145" s="60">
        <f t="shared" si="823"/>
        <v>1.5957446808510634E-2</v>
      </c>
      <c r="J145" s="60">
        <f t="shared" si="824"/>
        <v>2.2395326192794496E-2</v>
      </c>
      <c r="K145" s="68">
        <f t="shared" si="825"/>
        <v>1.2415349887133331E-2</v>
      </c>
      <c r="L145" s="67">
        <f t="shared" si="826"/>
        <v>9.6412556053811604E-2</v>
      </c>
      <c r="M145" s="60">
        <f t="shared" si="827"/>
        <v>6.1181434599156148E-2</v>
      </c>
      <c r="N145" s="60">
        <f t="shared" si="828"/>
        <v>0.12352941176470589</v>
      </c>
      <c r="O145" s="60">
        <f t="shared" si="829"/>
        <v>0.11940298507462699</v>
      </c>
      <c r="P145" s="68">
        <f t="shared" si="830"/>
        <v>0.12688442211055295</v>
      </c>
      <c r="Q145" s="67"/>
      <c r="R145" s="60"/>
      <c r="S145" s="60"/>
      <c r="T145" s="60"/>
      <c r="U145" s="68"/>
    </row>
    <row r="146" spans="1:21" s="5" customFormat="1" ht="13.8" hidden="1" x14ac:dyDescent="0.3">
      <c r="A146" s="37">
        <v>40603</v>
      </c>
      <c r="B146" s="66">
        <v>96.3</v>
      </c>
      <c r="C146" s="66">
        <v>99.3</v>
      </c>
      <c r="D146" s="66">
        <v>94</v>
      </c>
      <c r="E146" s="66">
        <v>102.7</v>
      </c>
      <c r="F146" s="66">
        <v>88.6</v>
      </c>
      <c r="G146" s="67">
        <f t="shared" si="821"/>
        <v>-3.3132530120481896E-2</v>
      </c>
      <c r="H146" s="60">
        <f t="shared" si="822"/>
        <v>-3.4985422740524852E-2</v>
      </c>
      <c r="I146" s="60">
        <f t="shared" si="823"/>
        <v>-3.1925849639546811E-2</v>
      </c>
      <c r="J146" s="60">
        <f t="shared" si="824"/>
        <v>-1.2499999999999956E-2</v>
      </c>
      <c r="K146" s="68">
        <f t="shared" si="825"/>
        <v>-4.7311827956989294E-2</v>
      </c>
      <c r="L146" s="67">
        <f t="shared" si="826"/>
        <v>0.11200923787528883</v>
      </c>
      <c r="M146" s="60">
        <f t="shared" si="827"/>
        <v>8.2878953107960784E-2</v>
      </c>
      <c r="N146" s="60">
        <f t="shared" si="828"/>
        <v>0.13526570048309172</v>
      </c>
      <c r="O146" s="60">
        <f t="shared" si="829"/>
        <v>9.9571734475374596E-2</v>
      </c>
      <c r="P146" s="68">
        <f t="shared" si="830"/>
        <v>0.16272965879265078</v>
      </c>
      <c r="Q146" s="67"/>
      <c r="R146" s="60"/>
      <c r="S146" s="60"/>
      <c r="T146" s="60"/>
      <c r="U146" s="68"/>
    </row>
    <row r="147" spans="1:21" s="5" customFormat="1" ht="13.8" hidden="1" x14ac:dyDescent="0.3">
      <c r="A147" s="37">
        <v>40575</v>
      </c>
      <c r="B147" s="66">
        <v>99.6</v>
      </c>
      <c r="C147" s="66">
        <v>102.9</v>
      </c>
      <c r="D147" s="66">
        <v>97.1</v>
      </c>
      <c r="E147" s="66">
        <v>104</v>
      </c>
      <c r="F147" s="66">
        <v>93</v>
      </c>
      <c r="G147" s="67">
        <f t="shared" si="821"/>
        <v>1.2195121951219301E-2</v>
      </c>
      <c r="H147" s="60">
        <f t="shared" si="822"/>
        <v>1.7804154302670794E-2</v>
      </c>
      <c r="I147" s="60">
        <f t="shared" si="823"/>
        <v>8.3073727933540287E-3</v>
      </c>
      <c r="J147" s="60">
        <f t="shared" si="824"/>
        <v>1.2658227848101333E-2</v>
      </c>
      <c r="K147" s="68">
        <f t="shared" si="825"/>
        <v>8.6767895878525625E-3</v>
      </c>
      <c r="L147" s="67">
        <f t="shared" si="826"/>
        <v>0.20435308343409897</v>
      </c>
      <c r="M147" s="60">
        <f t="shared" si="827"/>
        <v>0.17331812998859752</v>
      </c>
      <c r="N147" s="60">
        <f t="shared" si="828"/>
        <v>0.23223350253807107</v>
      </c>
      <c r="O147" s="60">
        <f t="shared" si="829"/>
        <v>0.20930232558139528</v>
      </c>
      <c r="P147" s="68">
        <f t="shared" si="830"/>
        <v>0.24664879356568381</v>
      </c>
      <c r="Q147" s="67"/>
      <c r="R147" s="60"/>
      <c r="S147" s="60"/>
      <c r="T147" s="60"/>
      <c r="U147" s="68"/>
    </row>
    <row r="148" spans="1:21" s="5" customFormat="1" ht="13.8" hidden="1" x14ac:dyDescent="0.3">
      <c r="A148" s="37">
        <v>40544</v>
      </c>
      <c r="B148" s="66">
        <v>98.4</v>
      </c>
      <c r="C148" s="66">
        <v>101.1</v>
      </c>
      <c r="D148" s="66">
        <v>96.3</v>
      </c>
      <c r="E148" s="66">
        <v>102.7</v>
      </c>
      <c r="F148" s="66">
        <v>92.2</v>
      </c>
      <c r="G148" s="67">
        <f t="shared" si="821"/>
        <v>4.4585987261146487E-2</v>
      </c>
      <c r="H148" s="60">
        <f t="shared" si="822"/>
        <v>4.1194644696189497E-2</v>
      </c>
      <c r="I148" s="60">
        <f t="shared" si="823"/>
        <v>4.5602605863192203E-2</v>
      </c>
      <c r="J148" s="60">
        <f t="shared" si="824"/>
        <v>5.8762886597938158E-2</v>
      </c>
      <c r="K148" s="68">
        <f t="shared" si="825"/>
        <v>3.4792368125701634E-2</v>
      </c>
      <c r="L148" s="67">
        <f t="shared" si="826"/>
        <v>0.19272727272727286</v>
      </c>
      <c r="M148" s="60">
        <f t="shared" si="827"/>
        <v>0.14108352144469527</v>
      </c>
      <c r="N148" s="60">
        <f t="shared" si="828"/>
        <v>0.23303457106274017</v>
      </c>
      <c r="O148" s="60">
        <f t="shared" si="829"/>
        <v>0.18317972350230427</v>
      </c>
      <c r="P148" s="68">
        <f t="shared" si="830"/>
        <v>0.26822558459422274</v>
      </c>
      <c r="Q148" s="67"/>
      <c r="R148" s="60"/>
      <c r="S148" s="60"/>
      <c r="T148" s="60"/>
      <c r="U148" s="68"/>
    </row>
    <row r="149" spans="1:21" s="5" customFormat="1" ht="13.8" hidden="1" x14ac:dyDescent="0.3">
      <c r="A149" s="37">
        <v>40513</v>
      </c>
      <c r="B149" s="66">
        <v>94.2</v>
      </c>
      <c r="C149" s="66">
        <v>97.1</v>
      </c>
      <c r="D149" s="66">
        <v>92.1</v>
      </c>
      <c r="E149" s="66">
        <v>97</v>
      </c>
      <c r="F149" s="66">
        <v>89.1</v>
      </c>
      <c r="G149" s="67">
        <f t="shared" si="821"/>
        <v>-3.1860226104830414E-2</v>
      </c>
      <c r="H149" s="60">
        <f t="shared" si="822"/>
        <v>-1.3211382113821224E-2</v>
      </c>
      <c r="I149" s="60">
        <f t="shared" si="823"/>
        <v>-4.5595854922279799E-2</v>
      </c>
      <c r="J149" s="60">
        <f t="shared" si="824"/>
        <v>2.6455026455026509E-2</v>
      </c>
      <c r="K149" s="68">
        <f t="shared" si="825"/>
        <v>-8.7090163934426257E-2</v>
      </c>
      <c r="L149" s="67">
        <f t="shared" si="826"/>
        <v>0.18341708542713575</v>
      </c>
      <c r="M149" s="60">
        <f t="shared" si="827"/>
        <v>0.13038416763678673</v>
      </c>
      <c r="N149" s="60">
        <f t="shared" si="828"/>
        <v>0.22963951935914539</v>
      </c>
      <c r="O149" s="60">
        <f t="shared" si="829"/>
        <v>0.21706398996235876</v>
      </c>
      <c r="P149" s="68">
        <f t="shared" si="830"/>
        <v>0.23578363384188639</v>
      </c>
      <c r="Q149" s="67"/>
      <c r="R149" s="60"/>
      <c r="S149" s="60"/>
      <c r="T149" s="60"/>
      <c r="U149" s="68"/>
    </row>
    <row r="150" spans="1:21" s="5" customFormat="1" ht="13.8" hidden="1" x14ac:dyDescent="0.3">
      <c r="A150" s="37">
        <v>40483</v>
      </c>
      <c r="B150" s="66">
        <v>97.3</v>
      </c>
      <c r="C150" s="66">
        <v>98.4</v>
      </c>
      <c r="D150" s="66">
        <v>96.5</v>
      </c>
      <c r="E150" s="66">
        <v>94.5</v>
      </c>
      <c r="F150" s="66">
        <v>97.6</v>
      </c>
      <c r="G150" s="67">
        <f t="shared" si="821"/>
        <v>5.3030303030302983E-2</v>
      </c>
      <c r="H150" s="60">
        <f t="shared" si="822"/>
        <v>1.5479876160990669E-2</v>
      </c>
      <c r="I150" s="60">
        <f t="shared" si="823"/>
        <v>8.5489313835770409E-2</v>
      </c>
      <c r="J150" s="60">
        <f t="shared" si="824"/>
        <v>-1.6649323621227841E-2</v>
      </c>
      <c r="K150" s="68">
        <f t="shared" si="825"/>
        <v>0.15502958579881643</v>
      </c>
      <c r="L150" s="67">
        <f t="shared" si="826"/>
        <v>0.20271940667490718</v>
      </c>
      <c r="M150" s="60">
        <f t="shared" si="827"/>
        <v>0.13888888888888884</v>
      </c>
      <c r="N150" s="60">
        <f t="shared" si="828"/>
        <v>0.25487646293888155</v>
      </c>
      <c r="O150" s="60">
        <f t="shared" si="829"/>
        <v>0.11438679245283012</v>
      </c>
      <c r="P150" s="68">
        <f t="shared" si="830"/>
        <v>0.3555555555555554</v>
      </c>
      <c r="Q150" s="67"/>
      <c r="R150" s="60"/>
      <c r="S150" s="60"/>
      <c r="T150" s="60"/>
      <c r="U150" s="68"/>
    </row>
    <row r="151" spans="1:21" s="5" customFormat="1" ht="13.8" hidden="1" x14ac:dyDescent="0.3">
      <c r="A151" s="37">
        <v>40452</v>
      </c>
      <c r="B151" s="66">
        <v>92.4</v>
      </c>
      <c r="C151" s="66">
        <v>96.9</v>
      </c>
      <c r="D151" s="66">
        <v>88.9</v>
      </c>
      <c r="E151" s="66">
        <v>96.1</v>
      </c>
      <c r="F151" s="66">
        <v>84.5</v>
      </c>
      <c r="G151" s="67">
        <f t="shared" si="821"/>
        <v>4.3478260869564966E-3</v>
      </c>
      <c r="H151" s="60">
        <f t="shared" si="822"/>
        <v>3.1055900621119736E-3</v>
      </c>
      <c r="I151" s="60">
        <f t="shared" si="823"/>
        <v>4.5197740112994378E-3</v>
      </c>
      <c r="J151" s="60">
        <f t="shared" si="824"/>
        <v>1.371308016877637E-2</v>
      </c>
      <c r="K151" s="68">
        <f t="shared" si="825"/>
        <v>-1.1820330969266601E-3</v>
      </c>
      <c r="L151" s="67">
        <f t="shared" si="826"/>
        <v>0.17557251908396965</v>
      </c>
      <c r="M151" s="60">
        <f t="shared" si="827"/>
        <v>0.13599062133645967</v>
      </c>
      <c r="N151" s="60">
        <f t="shared" si="828"/>
        <v>0.20952380952380967</v>
      </c>
      <c r="O151" s="60">
        <f t="shared" si="829"/>
        <v>0.17481662591687042</v>
      </c>
      <c r="P151" s="68">
        <f t="shared" si="830"/>
        <v>0.23357664233576636</v>
      </c>
      <c r="Q151" s="67"/>
      <c r="R151" s="60"/>
      <c r="S151" s="60"/>
      <c r="T151" s="60"/>
      <c r="U151" s="68"/>
    </row>
    <row r="152" spans="1:21" s="5" customFormat="1" ht="13.8" hidden="1" x14ac:dyDescent="0.3">
      <c r="A152" s="37">
        <v>40422</v>
      </c>
      <c r="B152" s="66">
        <v>92</v>
      </c>
      <c r="C152" s="66">
        <v>96.6</v>
      </c>
      <c r="D152" s="66">
        <v>88.5</v>
      </c>
      <c r="E152" s="66">
        <v>94.8</v>
      </c>
      <c r="F152" s="66">
        <v>84.6</v>
      </c>
      <c r="G152" s="67">
        <f t="shared" si="821"/>
        <v>-1.3933547695605508E-2</v>
      </c>
      <c r="H152" s="60">
        <f t="shared" si="822"/>
        <v>1.4705882352941124E-2</v>
      </c>
      <c r="I152" s="60">
        <f t="shared" si="823"/>
        <v>-3.9087947882736063E-2</v>
      </c>
      <c r="J152" s="60">
        <f t="shared" si="824"/>
        <v>-7.7821011673151808E-2</v>
      </c>
      <c r="K152" s="68">
        <f t="shared" si="825"/>
        <v>-1.1682242990654235E-2</v>
      </c>
      <c r="L152" s="67">
        <f t="shared" si="826"/>
        <v>0.1414392059553351</v>
      </c>
      <c r="M152" s="60">
        <f t="shared" si="827"/>
        <v>0.12982456140350873</v>
      </c>
      <c r="N152" s="60">
        <f t="shared" si="828"/>
        <v>0.15234375</v>
      </c>
      <c r="O152" s="60">
        <f t="shared" si="829"/>
        <v>9.3425605536332057E-2</v>
      </c>
      <c r="P152" s="68">
        <f t="shared" si="830"/>
        <v>0.19322990126939343</v>
      </c>
      <c r="Q152" s="67"/>
      <c r="R152" s="60"/>
      <c r="S152" s="60"/>
      <c r="T152" s="60"/>
      <c r="U152" s="68"/>
    </row>
    <row r="153" spans="1:21" s="5" customFormat="1" ht="13.8" hidden="1" x14ac:dyDescent="0.3">
      <c r="A153" s="37">
        <v>40391</v>
      </c>
      <c r="B153" s="66">
        <v>93.3</v>
      </c>
      <c r="C153" s="66">
        <v>95.2</v>
      </c>
      <c r="D153" s="66">
        <v>92.1</v>
      </c>
      <c r="E153" s="66">
        <v>102.8</v>
      </c>
      <c r="F153" s="66">
        <v>85.6</v>
      </c>
      <c r="G153" s="67">
        <f t="shared" si="821"/>
        <v>2.6402640264026278E-2</v>
      </c>
      <c r="H153" s="60">
        <f t="shared" si="822"/>
        <v>1.051524710830698E-3</v>
      </c>
      <c r="I153" s="60">
        <f t="shared" si="823"/>
        <v>5.0171037628278015E-2</v>
      </c>
      <c r="J153" s="60">
        <f t="shared" si="824"/>
        <v>8.3245521601685857E-2</v>
      </c>
      <c r="K153" s="68">
        <f t="shared" si="825"/>
        <v>2.8846153846153744E-2</v>
      </c>
      <c r="L153" s="67">
        <f t="shared" si="826"/>
        <v>0.19615384615384612</v>
      </c>
      <c r="M153" s="60">
        <f t="shared" si="827"/>
        <v>0.10955710955710973</v>
      </c>
      <c r="N153" s="60">
        <f t="shared" si="828"/>
        <v>0.28272980501392753</v>
      </c>
      <c r="O153" s="60">
        <f t="shared" si="829"/>
        <v>0.31122448979591821</v>
      </c>
      <c r="P153" s="68">
        <f t="shared" si="830"/>
        <v>0.26440177252584918</v>
      </c>
      <c r="Q153" s="67"/>
      <c r="R153" s="60"/>
      <c r="S153" s="60"/>
      <c r="T153" s="60"/>
      <c r="U153" s="68"/>
    </row>
    <row r="154" spans="1:21" s="5" customFormat="1" ht="13.8" hidden="1" x14ac:dyDescent="0.3">
      <c r="A154" s="37">
        <v>40360</v>
      </c>
      <c r="B154" s="66">
        <v>90.9</v>
      </c>
      <c r="C154" s="66">
        <v>95.1</v>
      </c>
      <c r="D154" s="66">
        <v>87.7</v>
      </c>
      <c r="E154" s="66">
        <v>94.9</v>
      </c>
      <c r="F154" s="66">
        <v>83.2</v>
      </c>
      <c r="G154" s="67">
        <f t="shared" si="821"/>
        <v>-7.6419213973797362E-3</v>
      </c>
      <c r="H154" s="60">
        <f t="shared" si="822"/>
        <v>-5.2301255230126076E-3</v>
      </c>
      <c r="I154" s="60">
        <f t="shared" si="823"/>
        <v>-1.0158013544018019E-2</v>
      </c>
      <c r="J154" s="60">
        <f t="shared" si="824"/>
        <v>-3.2619775739041734E-2</v>
      </c>
      <c r="K154" s="68">
        <f t="shared" si="825"/>
        <v>4.8309178743961567E-3</v>
      </c>
      <c r="L154" s="67">
        <f t="shared" si="826"/>
        <v>0.17746113989637302</v>
      </c>
      <c r="M154" s="60">
        <f t="shared" si="827"/>
        <v>0.10196987253765921</v>
      </c>
      <c r="N154" s="60">
        <f t="shared" si="828"/>
        <v>0.24928774928774922</v>
      </c>
      <c r="O154" s="60">
        <f t="shared" si="829"/>
        <v>0.19521410579345089</v>
      </c>
      <c r="P154" s="68">
        <f t="shared" si="830"/>
        <v>0.28593508500772802</v>
      </c>
      <c r="Q154" s="67"/>
      <c r="R154" s="60"/>
      <c r="S154" s="60"/>
      <c r="T154" s="60"/>
      <c r="U154" s="68"/>
    </row>
    <row r="155" spans="1:21" s="5" customFormat="1" ht="13.8" hidden="1" x14ac:dyDescent="0.3">
      <c r="A155" s="37">
        <v>40330</v>
      </c>
      <c r="B155" s="66">
        <v>91.6</v>
      </c>
      <c r="C155" s="66">
        <v>95.6</v>
      </c>
      <c r="D155" s="66">
        <v>88.6</v>
      </c>
      <c r="E155" s="66">
        <v>98.1</v>
      </c>
      <c r="F155" s="66">
        <v>82.8</v>
      </c>
      <c r="G155" s="67">
        <f t="shared" ref="G155:G218" si="843">(B155/B156)-1</f>
        <v>2.2321428571428603E-2</v>
      </c>
      <c r="H155" s="60">
        <f t="shared" ref="H155:H218" si="844">(C155/C156)-1</f>
        <v>1.5940488841657885E-2</v>
      </c>
      <c r="I155" s="60">
        <f t="shared" ref="I155:I218" si="845">(D155/D156)-1</f>
        <v>2.7842227378190199E-2</v>
      </c>
      <c r="J155" s="60">
        <f t="shared" ref="J155:J218" si="846">(E155/E156)-1</f>
        <v>6.168831168831157E-2</v>
      </c>
      <c r="K155" s="68">
        <f t="shared" ref="K155:K218" si="847">(F155/F156)-1</f>
        <v>4.8543689320388328E-3</v>
      </c>
      <c r="L155" s="67">
        <f t="shared" ref="L155:L218" si="848">(B155/B167)-1</f>
        <v>0.2328398384925976</v>
      </c>
      <c r="M155" s="60">
        <f t="shared" ref="M155:M218" si="849">(C155/C167)-1</f>
        <v>0.19649561952440542</v>
      </c>
      <c r="N155" s="60">
        <f t="shared" ref="N155:N218" si="850">(D155/D167)-1</f>
        <v>0.26571428571428557</v>
      </c>
      <c r="O155" s="60">
        <f t="shared" ref="O155:O218" si="851">(E155/E167)-1</f>
        <v>0.22932330827067671</v>
      </c>
      <c r="P155" s="68">
        <f t="shared" ref="P155:P218" si="852">(F155/F167)-1</f>
        <v>0.29374999999999996</v>
      </c>
      <c r="Q155" s="67"/>
      <c r="R155" s="60"/>
      <c r="S155" s="60"/>
      <c r="T155" s="60"/>
      <c r="U155" s="68"/>
    </row>
    <row r="156" spans="1:21" s="5" customFormat="1" ht="13.8" hidden="1" x14ac:dyDescent="0.3">
      <c r="A156" s="37">
        <v>40299</v>
      </c>
      <c r="B156" s="66">
        <v>89.6</v>
      </c>
      <c r="C156" s="66">
        <v>94.1</v>
      </c>
      <c r="D156" s="66">
        <v>86.2</v>
      </c>
      <c r="E156" s="66">
        <v>92.4</v>
      </c>
      <c r="F156" s="66">
        <v>82.4</v>
      </c>
      <c r="G156" s="67">
        <f t="shared" si="843"/>
        <v>4.484304932735439E-3</v>
      </c>
      <c r="H156" s="60">
        <f t="shared" si="844"/>
        <v>-7.3839662447258148E-3</v>
      </c>
      <c r="I156" s="60">
        <f t="shared" si="845"/>
        <v>1.4117647058823568E-2</v>
      </c>
      <c r="J156" s="60">
        <f t="shared" si="846"/>
        <v>-1.492537313432829E-2</v>
      </c>
      <c r="K156" s="68">
        <f t="shared" si="847"/>
        <v>3.5175879396984966E-2</v>
      </c>
      <c r="L156" s="67">
        <f t="shared" si="848"/>
        <v>0.25490196078431349</v>
      </c>
      <c r="M156" s="60">
        <f t="shared" si="849"/>
        <v>0.19416243654822329</v>
      </c>
      <c r="N156" s="60">
        <f t="shared" si="850"/>
        <v>0.31003039513677821</v>
      </c>
      <c r="O156" s="60">
        <f t="shared" si="851"/>
        <v>0.2520325203252034</v>
      </c>
      <c r="P156" s="68">
        <f t="shared" si="852"/>
        <v>0.3486088379705401</v>
      </c>
      <c r="Q156" s="67"/>
      <c r="R156" s="60"/>
      <c r="S156" s="60"/>
      <c r="T156" s="60"/>
      <c r="U156" s="68"/>
    </row>
    <row r="157" spans="1:21" s="5" customFormat="1" ht="13.8" hidden="1" x14ac:dyDescent="0.3">
      <c r="A157" s="37">
        <v>40269</v>
      </c>
      <c r="B157" s="66">
        <v>89.2</v>
      </c>
      <c r="C157" s="66">
        <v>94.8</v>
      </c>
      <c r="D157" s="66">
        <v>85</v>
      </c>
      <c r="E157" s="66">
        <v>93.8</v>
      </c>
      <c r="F157" s="66">
        <v>79.599999999999994</v>
      </c>
      <c r="G157" s="67">
        <f t="shared" si="843"/>
        <v>3.0023094688221841E-2</v>
      </c>
      <c r="H157" s="60">
        <f t="shared" si="844"/>
        <v>3.3805888767720838E-2</v>
      </c>
      <c r="I157" s="60">
        <f t="shared" si="845"/>
        <v>2.6570048309178862E-2</v>
      </c>
      <c r="J157" s="60">
        <f t="shared" si="846"/>
        <v>4.2826552462524869E-3</v>
      </c>
      <c r="K157" s="68">
        <f t="shared" si="847"/>
        <v>4.4619422572178324E-2</v>
      </c>
      <c r="L157" s="67">
        <f t="shared" si="848"/>
        <v>0.29651162790697683</v>
      </c>
      <c r="M157" s="60">
        <f t="shared" si="849"/>
        <v>0.25396825396825395</v>
      </c>
      <c r="N157" s="60">
        <f t="shared" si="850"/>
        <v>0.34069400630914837</v>
      </c>
      <c r="O157" s="60">
        <f t="shared" si="851"/>
        <v>0.28493150684931501</v>
      </c>
      <c r="P157" s="68">
        <f t="shared" si="852"/>
        <v>0.38194444444444442</v>
      </c>
      <c r="Q157" s="67"/>
      <c r="R157" s="60"/>
      <c r="S157" s="60"/>
      <c r="T157" s="60"/>
      <c r="U157" s="68"/>
    </row>
    <row r="158" spans="1:21" s="5" customFormat="1" ht="13.8" hidden="1" x14ac:dyDescent="0.3">
      <c r="A158" s="37">
        <v>40238</v>
      </c>
      <c r="B158" s="66">
        <v>86.6</v>
      </c>
      <c r="C158" s="66">
        <v>91.7</v>
      </c>
      <c r="D158" s="66">
        <v>82.8</v>
      </c>
      <c r="E158" s="66">
        <v>93.4</v>
      </c>
      <c r="F158" s="66">
        <v>76.2</v>
      </c>
      <c r="G158" s="67">
        <f t="shared" si="843"/>
        <v>4.7158403869407284E-2</v>
      </c>
      <c r="H158" s="60">
        <f t="shared" si="844"/>
        <v>4.5610034207525629E-2</v>
      </c>
      <c r="I158" s="60">
        <f t="shared" si="845"/>
        <v>5.0761421319796884E-2</v>
      </c>
      <c r="J158" s="60">
        <f t="shared" si="846"/>
        <v>8.6046511627906996E-2</v>
      </c>
      <c r="K158" s="68">
        <f t="shared" si="847"/>
        <v>2.1447721179624679E-2</v>
      </c>
      <c r="L158" s="67">
        <f t="shared" si="848"/>
        <v>0.25144508670520227</v>
      </c>
      <c r="M158" s="60">
        <f t="shared" si="849"/>
        <v>0.21136063408190231</v>
      </c>
      <c r="N158" s="60">
        <f t="shared" si="850"/>
        <v>0.29374999999999996</v>
      </c>
      <c r="O158" s="60">
        <f t="shared" si="851"/>
        <v>0.27074829931972788</v>
      </c>
      <c r="P158" s="68">
        <f t="shared" si="852"/>
        <v>0.30703259005145811</v>
      </c>
      <c r="Q158" s="67"/>
      <c r="R158" s="60"/>
      <c r="S158" s="60"/>
      <c r="T158" s="60"/>
      <c r="U158" s="68"/>
    </row>
    <row r="159" spans="1:21" s="5" customFormat="1" ht="13.8" hidden="1" x14ac:dyDescent="0.3">
      <c r="A159" s="37">
        <v>40210</v>
      </c>
      <c r="B159" s="66">
        <v>82.7</v>
      </c>
      <c r="C159" s="66">
        <v>87.7</v>
      </c>
      <c r="D159" s="66">
        <v>78.8</v>
      </c>
      <c r="E159" s="66">
        <v>86</v>
      </c>
      <c r="F159" s="66">
        <v>74.599999999999994</v>
      </c>
      <c r="G159" s="67">
        <f t="shared" si="843"/>
        <v>2.4242424242424399E-3</v>
      </c>
      <c r="H159" s="60">
        <f t="shared" si="844"/>
        <v>-1.0158013544018019E-2</v>
      </c>
      <c r="I159" s="60">
        <f t="shared" si="845"/>
        <v>8.9628681177977843E-3</v>
      </c>
      <c r="J159" s="60">
        <f t="shared" si="846"/>
        <v>-9.2165898617511122E-3</v>
      </c>
      <c r="K159" s="68">
        <f t="shared" si="847"/>
        <v>2.6134800550206227E-2</v>
      </c>
      <c r="L159" s="67">
        <f t="shared" si="848"/>
        <v>0.24360902255639094</v>
      </c>
      <c r="M159" s="60">
        <f t="shared" si="849"/>
        <v>0.18034993270524913</v>
      </c>
      <c r="N159" s="60">
        <f t="shared" si="850"/>
        <v>0.29605263157894735</v>
      </c>
      <c r="O159" s="60">
        <f t="shared" si="851"/>
        <v>0.23385939741750361</v>
      </c>
      <c r="P159" s="68">
        <f t="shared" si="852"/>
        <v>0.35144927536231862</v>
      </c>
      <c r="Q159" s="67"/>
      <c r="R159" s="60"/>
      <c r="S159" s="60"/>
      <c r="T159" s="60"/>
      <c r="U159" s="68"/>
    </row>
    <row r="160" spans="1:21" s="5" customFormat="1" ht="13.8" hidden="1" x14ac:dyDescent="0.3">
      <c r="A160" s="37">
        <v>40179</v>
      </c>
      <c r="B160" s="66">
        <v>82.5</v>
      </c>
      <c r="C160" s="66">
        <v>88.6</v>
      </c>
      <c r="D160" s="66">
        <v>78.099999999999994</v>
      </c>
      <c r="E160" s="66">
        <v>86.8</v>
      </c>
      <c r="F160" s="66">
        <v>72.7</v>
      </c>
      <c r="G160" s="67">
        <f t="shared" si="843"/>
        <v>3.6432160804020119E-2</v>
      </c>
      <c r="H160" s="60">
        <f t="shared" si="844"/>
        <v>3.1431897555296739E-2</v>
      </c>
      <c r="I160" s="60">
        <f t="shared" si="845"/>
        <v>4.2723631508678084E-2</v>
      </c>
      <c r="J160" s="60">
        <f t="shared" si="846"/>
        <v>8.9084065244667388E-2</v>
      </c>
      <c r="K160" s="68">
        <f t="shared" si="847"/>
        <v>8.3217753120667926E-3</v>
      </c>
      <c r="L160" s="67">
        <f t="shared" si="848"/>
        <v>0.20262390670553954</v>
      </c>
      <c r="M160" s="60">
        <f t="shared" si="849"/>
        <v>0.13010204081632648</v>
      </c>
      <c r="N160" s="60">
        <f t="shared" si="850"/>
        <v>0.27614379084967311</v>
      </c>
      <c r="O160" s="60">
        <f t="shared" si="851"/>
        <v>0.21568627450980382</v>
      </c>
      <c r="P160" s="68">
        <f t="shared" si="852"/>
        <v>0.31941923774954639</v>
      </c>
      <c r="Q160" s="67"/>
      <c r="R160" s="60"/>
      <c r="S160" s="60"/>
      <c r="T160" s="60"/>
      <c r="U160" s="68"/>
    </row>
    <row r="161" spans="1:21" s="5" customFormat="1" ht="13.8" hidden="1" x14ac:dyDescent="0.3">
      <c r="A161" s="37">
        <v>40148</v>
      </c>
      <c r="B161" s="66">
        <v>79.599999999999994</v>
      </c>
      <c r="C161" s="66">
        <v>85.9</v>
      </c>
      <c r="D161" s="66">
        <v>74.900000000000006</v>
      </c>
      <c r="E161" s="66">
        <v>79.7</v>
      </c>
      <c r="F161" s="66">
        <v>72.099999999999994</v>
      </c>
      <c r="G161" s="67">
        <f t="shared" si="843"/>
        <v>-1.6069221260816002E-2</v>
      </c>
      <c r="H161" s="60">
        <f t="shared" si="844"/>
        <v>-5.7870370370370905E-3</v>
      </c>
      <c r="I161" s="60">
        <f t="shared" si="845"/>
        <v>-2.6007802340702213E-2</v>
      </c>
      <c r="J161" s="60">
        <f t="shared" si="846"/>
        <v>-6.0141509433962237E-2</v>
      </c>
      <c r="K161" s="68">
        <f t="shared" si="847"/>
        <v>1.388888888888884E-3</v>
      </c>
      <c r="L161" s="67">
        <f t="shared" si="848"/>
        <v>7.277628032344996E-2</v>
      </c>
      <c r="M161" s="60">
        <f t="shared" si="849"/>
        <v>5.6580565805658178E-2</v>
      </c>
      <c r="N161" s="60">
        <f t="shared" si="850"/>
        <v>8.5507246376811619E-2</v>
      </c>
      <c r="O161" s="60">
        <f t="shared" si="851"/>
        <v>8.4353741496598689E-2</v>
      </c>
      <c r="P161" s="68">
        <f t="shared" si="852"/>
        <v>8.9123867069486273E-2</v>
      </c>
      <c r="Q161" s="67"/>
      <c r="R161" s="60"/>
      <c r="S161" s="60"/>
      <c r="T161" s="60"/>
      <c r="U161" s="68"/>
    </row>
    <row r="162" spans="1:21" s="5" customFormat="1" ht="13.8" hidden="1" x14ac:dyDescent="0.3">
      <c r="A162" s="37">
        <v>40118</v>
      </c>
      <c r="B162" s="66">
        <v>80.900000000000006</v>
      </c>
      <c r="C162" s="66">
        <v>86.4</v>
      </c>
      <c r="D162" s="66">
        <v>76.900000000000006</v>
      </c>
      <c r="E162" s="66">
        <v>84.8</v>
      </c>
      <c r="F162" s="66">
        <v>72</v>
      </c>
      <c r="G162" s="67">
        <f t="shared" si="843"/>
        <v>2.9262086513994978E-2</v>
      </c>
      <c r="H162" s="60">
        <f t="shared" si="844"/>
        <v>1.2895662368112681E-2</v>
      </c>
      <c r="I162" s="60">
        <f t="shared" si="845"/>
        <v>4.6258503401360729E-2</v>
      </c>
      <c r="J162" s="60">
        <f t="shared" si="846"/>
        <v>3.6674816625916762E-2</v>
      </c>
      <c r="K162" s="68">
        <f t="shared" si="847"/>
        <v>5.1094890510948954E-2</v>
      </c>
      <c r="L162" s="67">
        <f t="shared" si="848"/>
        <v>1.633165829145744E-2</v>
      </c>
      <c r="M162" s="60">
        <f t="shared" si="849"/>
        <v>3.1026252983293645E-2</v>
      </c>
      <c r="N162" s="60">
        <f t="shared" si="850"/>
        <v>9.1863517060368771E-3</v>
      </c>
      <c r="O162" s="60">
        <f t="shared" si="851"/>
        <v>-4.6948356807512415E-3</v>
      </c>
      <c r="P162" s="68">
        <f t="shared" si="852"/>
        <v>1.5514809590973178E-2</v>
      </c>
      <c r="Q162" s="67"/>
      <c r="R162" s="60"/>
      <c r="S162" s="60"/>
      <c r="T162" s="60"/>
      <c r="U162" s="68"/>
    </row>
    <row r="163" spans="1:21" s="5" customFormat="1" ht="13.8" hidden="1" x14ac:dyDescent="0.3">
      <c r="A163" s="37">
        <v>40087</v>
      </c>
      <c r="B163" s="66">
        <v>78.599999999999994</v>
      </c>
      <c r="C163" s="66">
        <v>85.3</v>
      </c>
      <c r="D163" s="66">
        <v>73.5</v>
      </c>
      <c r="E163" s="66">
        <v>81.8</v>
      </c>
      <c r="F163" s="66">
        <v>68.5</v>
      </c>
      <c r="G163" s="67">
        <f t="shared" si="843"/>
        <v>-2.4813895781637729E-2</v>
      </c>
      <c r="H163" s="60">
        <f t="shared" si="844"/>
        <v>-2.3391812865497519E-3</v>
      </c>
      <c r="I163" s="60">
        <f t="shared" si="845"/>
        <v>-4.296875E-2</v>
      </c>
      <c r="J163" s="60">
        <f t="shared" si="846"/>
        <v>-5.6516724336793556E-2</v>
      </c>
      <c r="K163" s="68">
        <f t="shared" si="847"/>
        <v>-3.3850493653032498E-2</v>
      </c>
      <c r="L163" s="67">
        <f t="shared" si="848"/>
        <v>-8.4982537834691674E-2</v>
      </c>
      <c r="M163" s="60">
        <f t="shared" si="849"/>
        <v>-7.483731019522788E-2</v>
      </c>
      <c r="N163" s="60">
        <f t="shared" si="850"/>
        <v>-9.5940959409594018E-2</v>
      </c>
      <c r="O163" s="60">
        <f t="shared" si="851"/>
        <v>-9.0100111234705293E-2</v>
      </c>
      <c r="P163" s="68">
        <f t="shared" si="852"/>
        <v>-9.7496706192358396E-2</v>
      </c>
      <c r="Q163" s="67"/>
      <c r="R163" s="60"/>
      <c r="S163" s="60"/>
      <c r="T163" s="60"/>
      <c r="U163" s="68"/>
    </row>
    <row r="164" spans="1:21" s="5" customFormat="1" ht="13.8" hidden="1" x14ac:dyDescent="0.3">
      <c r="A164" s="37">
        <v>40057</v>
      </c>
      <c r="B164" s="66">
        <v>80.599999999999994</v>
      </c>
      <c r="C164" s="66">
        <v>85.5</v>
      </c>
      <c r="D164" s="66">
        <v>76.8</v>
      </c>
      <c r="E164" s="66">
        <v>86.7</v>
      </c>
      <c r="F164" s="66">
        <v>70.900000000000006</v>
      </c>
      <c r="G164" s="67">
        <f t="shared" si="843"/>
        <v>3.3333333333333215E-2</v>
      </c>
      <c r="H164" s="60">
        <f t="shared" si="844"/>
        <v>-3.4965034965034336E-3</v>
      </c>
      <c r="I164" s="60">
        <f t="shared" si="845"/>
        <v>6.9637883008356605E-2</v>
      </c>
      <c r="J164" s="60">
        <f t="shared" si="846"/>
        <v>0.10586734693877542</v>
      </c>
      <c r="K164" s="68">
        <f t="shared" si="847"/>
        <v>4.7267355982274717E-2</v>
      </c>
      <c r="L164" s="67">
        <f t="shared" si="848"/>
        <v>-0.12295973884657252</v>
      </c>
      <c r="M164" s="60">
        <f t="shared" si="849"/>
        <v>-0.13723511604439953</v>
      </c>
      <c r="N164" s="60">
        <f t="shared" si="850"/>
        <v>-0.11111111111111116</v>
      </c>
      <c r="O164" s="60">
        <f t="shared" si="851"/>
        <v>-0.10802469135802473</v>
      </c>
      <c r="P164" s="68">
        <f t="shared" si="852"/>
        <v>-0.1115288220551377</v>
      </c>
      <c r="Q164" s="67"/>
      <c r="R164" s="60"/>
      <c r="S164" s="60"/>
      <c r="T164" s="60"/>
      <c r="U164" s="68"/>
    </row>
    <row r="165" spans="1:21" s="5" customFormat="1" ht="13.8" hidden="1" x14ac:dyDescent="0.3">
      <c r="A165" s="37">
        <v>40026</v>
      </c>
      <c r="B165" s="66">
        <v>78</v>
      </c>
      <c r="C165" s="66">
        <v>85.8</v>
      </c>
      <c r="D165" s="66">
        <v>71.8</v>
      </c>
      <c r="E165" s="66">
        <v>78.400000000000006</v>
      </c>
      <c r="F165" s="66">
        <v>67.7</v>
      </c>
      <c r="G165" s="67">
        <f t="shared" si="843"/>
        <v>1.0362694300518172E-2</v>
      </c>
      <c r="H165" s="60">
        <f t="shared" si="844"/>
        <v>-5.7937427578215184E-3</v>
      </c>
      <c r="I165" s="60">
        <f t="shared" si="845"/>
        <v>2.2792022792022637E-2</v>
      </c>
      <c r="J165" s="60">
        <f t="shared" si="846"/>
        <v>-1.2594458438287104E-2</v>
      </c>
      <c r="K165" s="68">
        <f t="shared" si="847"/>
        <v>4.6367851622874712E-2</v>
      </c>
      <c r="L165" s="67">
        <f t="shared" si="848"/>
        <v>-0.20731707317073178</v>
      </c>
      <c r="M165" s="60">
        <f t="shared" si="849"/>
        <v>-0.17021276595744683</v>
      </c>
      <c r="N165" s="60">
        <f t="shared" si="850"/>
        <v>-0.24181626187961991</v>
      </c>
      <c r="O165" s="60">
        <f t="shared" si="851"/>
        <v>-0.23883495145631062</v>
      </c>
      <c r="P165" s="68">
        <f t="shared" si="852"/>
        <v>-0.2452619843924192</v>
      </c>
      <c r="Q165" s="67"/>
      <c r="R165" s="60"/>
      <c r="S165" s="60"/>
      <c r="T165" s="60"/>
      <c r="U165" s="68"/>
    </row>
    <row r="166" spans="1:21" s="5" customFormat="1" ht="13.8" hidden="1" x14ac:dyDescent="0.3">
      <c r="A166" s="37">
        <v>39995</v>
      </c>
      <c r="B166" s="66">
        <v>77.2</v>
      </c>
      <c r="C166" s="66">
        <v>86.3</v>
      </c>
      <c r="D166" s="66">
        <v>70.2</v>
      </c>
      <c r="E166" s="66">
        <v>79.400000000000006</v>
      </c>
      <c r="F166" s="66">
        <v>64.7</v>
      </c>
      <c r="G166" s="67">
        <f t="shared" si="843"/>
        <v>3.9030955585464433E-2</v>
      </c>
      <c r="H166" s="60">
        <f t="shared" si="844"/>
        <v>8.010012515644549E-2</v>
      </c>
      <c r="I166" s="60">
        <f t="shared" si="845"/>
        <v>2.8571428571428914E-3</v>
      </c>
      <c r="J166" s="60">
        <f t="shared" si="846"/>
        <v>-5.0125313283206907E-3</v>
      </c>
      <c r="K166" s="68">
        <f t="shared" si="847"/>
        <v>1.0937500000000044E-2</v>
      </c>
      <c r="L166" s="67">
        <f t="shared" si="848"/>
        <v>-0.19999999999999996</v>
      </c>
      <c r="M166" s="60">
        <f t="shared" si="849"/>
        <v>-0.14299900695134071</v>
      </c>
      <c r="N166" s="60">
        <f t="shared" si="850"/>
        <v>-0.24678111587982832</v>
      </c>
      <c r="O166" s="60">
        <f t="shared" si="851"/>
        <v>-0.28597122302158273</v>
      </c>
      <c r="P166" s="68">
        <f t="shared" si="852"/>
        <v>-0.21289537712895379</v>
      </c>
      <c r="Q166" s="67"/>
      <c r="R166" s="60"/>
      <c r="S166" s="60"/>
      <c r="T166" s="60"/>
      <c r="U166" s="68"/>
    </row>
    <row r="167" spans="1:21" s="5" customFormat="1" ht="13.8" hidden="1" x14ac:dyDescent="0.3">
      <c r="A167" s="37">
        <v>39965</v>
      </c>
      <c r="B167" s="66">
        <v>74.3</v>
      </c>
      <c r="C167" s="66">
        <v>79.900000000000006</v>
      </c>
      <c r="D167" s="66">
        <v>70</v>
      </c>
      <c r="E167" s="66">
        <v>79.8</v>
      </c>
      <c r="F167" s="66">
        <v>64</v>
      </c>
      <c r="G167" s="67">
        <f t="shared" si="843"/>
        <v>4.0616246498599295E-2</v>
      </c>
      <c r="H167" s="60">
        <f t="shared" si="844"/>
        <v>1.3959390862944288E-2</v>
      </c>
      <c r="I167" s="60">
        <f t="shared" si="845"/>
        <v>6.3829787234042534E-2</v>
      </c>
      <c r="J167" s="60">
        <f t="shared" si="846"/>
        <v>8.1300813008130079E-2</v>
      </c>
      <c r="K167" s="68">
        <f t="shared" si="847"/>
        <v>4.7463175122749668E-2</v>
      </c>
      <c r="L167" s="67">
        <f t="shared" si="848"/>
        <v>-0.23559670781893005</v>
      </c>
      <c r="M167" s="60">
        <f t="shared" si="849"/>
        <v>-0.2287644787644787</v>
      </c>
      <c r="N167" s="60">
        <f t="shared" si="850"/>
        <v>-0.24160346695557966</v>
      </c>
      <c r="O167" s="60">
        <f t="shared" si="851"/>
        <v>-0.23195380173243507</v>
      </c>
      <c r="P167" s="68">
        <f t="shared" si="852"/>
        <v>-0.24970691676436108</v>
      </c>
      <c r="Q167" s="67"/>
      <c r="R167" s="60"/>
      <c r="S167" s="60"/>
      <c r="T167" s="60"/>
      <c r="U167" s="68"/>
    </row>
    <row r="168" spans="1:21" s="5" customFormat="1" ht="13.8" hidden="1" x14ac:dyDescent="0.3">
      <c r="A168" s="37">
        <v>39934</v>
      </c>
      <c r="B168" s="66">
        <v>71.400000000000006</v>
      </c>
      <c r="C168" s="66">
        <v>78.8</v>
      </c>
      <c r="D168" s="66">
        <v>65.8</v>
      </c>
      <c r="E168" s="66">
        <v>73.8</v>
      </c>
      <c r="F168" s="66">
        <v>61.1</v>
      </c>
      <c r="G168" s="67">
        <f t="shared" si="843"/>
        <v>3.7790697674418672E-2</v>
      </c>
      <c r="H168" s="60">
        <f t="shared" si="844"/>
        <v>4.2328042328042326E-2</v>
      </c>
      <c r="I168" s="60">
        <f t="shared" si="845"/>
        <v>3.7854889589905349E-2</v>
      </c>
      <c r="J168" s="60">
        <f t="shared" si="846"/>
        <v>1.0958904109588996E-2</v>
      </c>
      <c r="K168" s="68">
        <f t="shared" si="847"/>
        <v>6.076388888888884E-2</v>
      </c>
      <c r="L168" s="67">
        <f t="shared" si="848"/>
        <v>-0.2909632571996027</v>
      </c>
      <c r="M168" s="60">
        <f t="shared" si="849"/>
        <v>-0.24230769230769234</v>
      </c>
      <c r="N168" s="60">
        <f t="shared" si="850"/>
        <v>-0.33062054933875895</v>
      </c>
      <c r="O168" s="60">
        <f t="shared" si="851"/>
        <v>-0.35658238884045335</v>
      </c>
      <c r="P168" s="68">
        <f t="shared" si="852"/>
        <v>-0.30882352941176472</v>
      </c>
      <c r="Q168" s="67"/>
      <c r="R168" s="60"/>
      <c r="S168" s="60"/>
      <c r="T168" s="60"/>
      <c r="U168" s="68"/>
    </row>
    <row r="169" spans="1:21" s="5" customFormat="1" ht="13.8" hidden="1" x14ac:dyDescent="0.3">
      <c r="A169" s="37">
        <v>39904</v>
      </c>
      <c r="B169" s="66">
        <v>68.8</v>
      </c>
      <c r="C169" s="66">
        <v>75.599999999999994</v>
      </c>
      <c r="D169" s="66">
        <v>63.4</v>
      </c>
      <c r="E169" s="66">
        <v>73</v>
      </c>
      <c r="F169" s="66">
        <v>57.6</v>
      </c>
      <c r="G169" s="67">
        <f t="shared" si="843"/>
        <v>-5.7803468208093012E-3</v>
      </c>
      <c r="H169" s="60">
        <f t="shared" si="844"/>
        <v>-1.3210039630120463E-3</v>
      </c>
      <c r="I169" s="60">
        <f t="shared" si="845"/>
        <v>-9.3750000000000222E-3</v>
      </c>
      <c r="J169" s="60">
        <f t="shared" si="846"/>
        <v>-6.8027210884353817E-3</v>
      </c>
      <c r="K169" s="68">
        <f t="shared" si="847"/>
        <v>-1.2006861063464713E-2</v>
      </c>
      <c r="L169" s="67">
        <f t="shared" si="848"/>
        <v>-0.3339787028073572</v>
      </c>
      <c r="M169" s="60">
        <f t="shared" si="849"/>
        <v>-0.29411764705882359</v>
      </c>
      <c r="N169" s="60">
        <f t="shared" si="850"/>
        <v>-0.36915422885572136</v>
      </c>
      <c r="O169" s="60">
        <f t="shared" si="851"/>
        <v>-0.34411500449236299</v>
      </c>
      <c r="P169" s="68">
        <f t="shared" si="852"/>
        <v>-0.38788522848034002</v>
      </c>
      <c r="Q169" s="67"/>
      <c r="R169" s="60"/>
      <c r="S169" s="60"/>
      <c r="T169" s="60"/>
      <c r="U169" s="68"/>
    </row>
    <row r="170" spans="1:21" s="5" customFormat="1" ht="13.8" hidden="1" x14ac:dyDescent="0.3">
      <c r="A170" s="37">
        <v>39873</v>
      </c>
      <c r="B170" s="66">
        <v>69.2</v>
      </c>
      <c r="C170" s="66">
        <v>75.7</v>
      </c>
      <c r="D170" s="66">
        <v>64</v>
      </c>
      <c r="E170" s="66">
        <v>73.5</v>
      </c>
      <c r="F170" s="66">
        <v>58.3</v>
      </c>
      <c r="G170" s="67">
        <f t="shared" si="843"/>
        <v>4.0601503759398527E-2</v>
      </c>
      <c r="H170" s="60">
        <f t="shared" si="844"/>
        <v>1.8842530282638048E-2</v>
      </c>
      <c r="I170" s="60">
        <f t="shared" si="845"/>
        <v>5.2631578947368363E-2</v>
      </c>
      <c r="J170" s="60">
        <f t="shared" si="846"/>
        <v>5.4519368723098927E-2</v>
      </c>
      <c r="K170" s="68">
        <f t="shared" si="847"/>
        <v>5.6159420289854989E-2</v>
      </c>
      <c r="L170" s="67">
        <f t="shared" si="848"/>
        <v>-0.3268482490272373</v>
      </c>
      <c r="M170" s="60">
        <f t="shared" si="849"/>
        <v>-0.28986866791744836</v>
      </c>
      <c r="N170" s="60">
        <f t="shared" si="850"/>
        <v>-0.36063936063936064</v>
      </c>
      <c r="O170" s="60">
        <f t="shared" si="851"/>
        <v>-0.36031331592689297</v>
      </c>
      <c r="P170" s="68">
        <f t="shared" si="852"/>
        <v>-0.36004390779363338</v>
      </c>
      <c r="Q170" s="67"/>
      <c r="R170" s="60"/>
      <c r="S170" s="60"/>
      <c r="T170" s="60"/>
      <c r="U170" s="68"/>
    </row>
    <row r="171" spans="1:21" s="5" customFormat="1" ht="13.8" hidden="1" x14ac:dyDescent="0.3">
      <c r="A171" s="37">
        <v>39845</v>
      </c>
      <c r="B171" s="66">
        <v>66.5</v>
      </c>
      <c r="C171" s="66">
        <v>74.3</v>
      </c>
      <c r="D171" s="66">
        <v>60.8</v>
      </c>
      <c r="E171" s="66">
        <v>69.7</v>
      </c>
      <c r="F171" s="66">
        <v>55.2</v>
      </c>
      <c r="G171" s="67">
        <f t="shared" si="843"/>
        <v>-3.0612244897959107E-2</v>
      </c>
      <c r="H171" s="60">
        <f t="shared" si="844"/>
        <v>-5.2295918367347038E-2</v>
      </c>
      <c r="I171" s="60">
        <f t="shared" si="845"/>
        <v>-6.5359477124183885E-3</v>
      </c>
      <c r="J171" s="60">
        <f t="shared" si="846"/>
        <v>-2.3809523809523836E-2</v>
      </c>
      <c r="K171" s="68">
        <f t="shared" si="847"/>
        <v>1.8148820326679971E-3</v>
      </c>
      <c r="L171" s="67">
        <f t="shared" si="848"/>
        <v>-0.36363636363636365</v>
      </c>
      <c r="M171" s="60">
        <f t="shared" si="849"/>
        <v>-0.30883720930232561</v>
      </c>
      <c r="N171" s="60">
        <f t="shared" si="850"/>
        <v>-0.40625000000000011</v>
      </c>
      <c r="O171" s="60">
        <f t="shared" si="851"/>
        <v>-0.40831918505942266</v>
      </c>
      <c r="P171" s="68">
        <f t="shared" si="852"/>
        <v>-0.40645161290322573</v>
      </c>
      <c r="Q171" s="67"/>
      <c r="R171" s="60"/>
      <c r="S171" s="60"/>
      <c r="T171" s="60"/>
      <c r="U171" s="68"/>
    </row>
    <row r="172" spans="1:21" s="5" customFormat="1" ht="13.8" hidden="1" x14ac:dyDescent="0.3">
      <c r="A172" s="37">
        <v>39814</v>
      </c>
      <c r="B172" s="66">
        <v>68.599999999999994</v>
      </c>
      <c r="C172" s="66">
        <v>78.400000000000006</v>
      </c>
      <c r="D172" s="66">
        <v>61.2</v>
      </c>
      <c r="E172" s="66">
        <v>71.400000000000006</v>
      </c>
      <c r="F172" s="66">
        <v>55.1</v>
      </c>
      <c r="G172" s="67">
        <f t="shared" si="843"/>
        <v>-7.5471698113207641E-2</v>
      </c>
      <c r="H172" s="60">
        <f t="shared" si="844"/>
        <v>-3.5670356703566886E-2</v>
      </c>
      <c r="I172" s="60">
        <f t="shared" si="845"/>
        <v>-0.11304347826086958</v>
      </c>
      <c r="J172" s="60">
        <f t="shared" si="846"/>
        <v>-2.857142857142847E-2</v>
      </c>
      <c r="K172" s="68">
        <f t="shared" si="847"/>
        <v>-0.16767371601208458</v>
      </c>
      <c r="L172" s="67">
        <f t="shared" si="848"/>
        <v>-0.34165067178502884</v>
      </c>
      <c r="M172" s="60">
        <f t="shared" si="849"/>
        <v>-0.26933830382106239</v>
      </c>
      <c r="N172" s="60">
        <f t="shared" si="850"/>
        <v>-0.4</v>
      </c>
      <c r="O172" s="60">
        <f t="shared" si="851"/>
        <v>-0.39644970414201175</v>
      </c>
      <c r="P172" s="68">
        <f t="shared" si="852"/>
        <v>-0.4004352557127312</v>
      </c>
      <c r="Q172" s="67"/>
      <c r="R172" s="60"/>
      <c r="S172" s="60"/>
      <c r="T172" s="60"/>
      <c r="U172" s="68"/>
    </row>
    <row r="173" spans="1:21" s="5" customFormat="1" ht="13.8" hidden="1" x14ac:dyDescent="0.3">
      <c r="A173" s="37">
        <v>39783</v>
      </c>
      <c r="B173" s="66">
        <v>74.2</v>
      </c>
      <c r="C173" s="66">
        <v>81.3</v>
      </c>
      <c r="D173" s="66">
        <v>69</v>
      </c>
      <c r="E173" s="66">
        <v>73.5</v>
      </c>
      <c r="F173" s="66">
        <v>66.2</v>
      </c>
      <c r="G173" s="67">
        <f t="shared" si="843"/>
        <v>-6.7839195979899403E-2</v>
      </c>
      <c r="H173" s="60">
        <f t="shared" si="844"/>
        <v>-2.9832935560859197E-2</v>
      </c>
      <c r="I173" s="60">
        <f t="shared" si="845"/>
        <v>-9.4488188976378007E-2</v>
      </c>
      <c r="J173" s="60">
        <f t="shared" si="846"/>
        <v>-0.13732394366197187</v>
      </c>
      <c r="K173" s="68">
        <f t="shared" si="847"/>
        <v>-6.629055007052187E-2</v>
      </c>
      <c r="L173" s="67">
        <f t="shared" si="848"/>
        <v>-0.30524344569288386</v>
      </c>
      <c r="M173" s="60">
        <f t="shared" si="849"/>
        <v>-0.26888489208633093</v>
      </c>
      <c r="N173" s="60">
        <f t="shared" si="850"/>
        <v>-0.33204259438528561</v>
      </c>
      <c r="O173" s="60">
        <f t="shared" si="851"/>
        <v>-0.40243902439024393</v>
      </c>
      <c r="P173" s="68">
        <f t="shared" si="852"/>
        <v>-0.275711159737418</v>
      </c>
      <c r="Q173" s="67"/>
      <c r="R173" s="60"/>
      <c r="S173" s="60"/>
      <c r="T173" s="60"/>
      <c r="U173" s="68"/>
    </row>
    <row r="174" spans="1:21" s="5" customFormat="1" ht="13.8" hidden="1" x14ac:dyDescent="0.3">
      <c r="A174" s="37">
        <v>39753</v>
      </c>
      <c r="B174" s="66">
        <v>79.599999999999994</v>
      </c>
      <c r="C174" s="66">
        <v>83.8</v>
      </c>
      <c r="D174" s="66">
        <v>76.2</v>
      </c>
      <c r="E174" s="66">
        <v>85.2</v>
      </c>
      <c r="F174" s="66">
        <v>70.900000000000006</v>
      </c>
      <c r="G174" s="67">
        <f t="shared" si="843"/>
        <v>-7.3341094295692799E-2</v>
      </c>
      <c r="H174" s="60">
        <f t="shared" si="844"/>
        <v>-9.110629067245124E-2</v>
      </c>
      <c r="I174" s="60">
        <f t="shared" si="845"/>
        <v>-6.273062730627299E-2</v>
      </c>
      <c r="J174" s="60">
        <f t="shared" si="846"/>
        <v>-5.2280311457174711E-2</v>
      </c>
      <c r="K174" s="68">
        <f t="shared" si="847"/>
        <v>-6.5876152832674562E-2</v>
      </c>
      <c r="L174" s="67">
        <f t="shared" si="848"/>
        <v>-0.26159554730983303</v>
      </c>
      <c r="M174" s="60">
        <f t="shared" si="849"/>
        <v>-0.24572457245724566</v>
      </c>
      <c r="N174" s="60">
        <f t="shared" si="850"/>
        <v>-0.2777251184834123</v>
      </c>
      <c r="O174" s="60">
        <f t="shared" si="851"/>
        <v>-0.33385457388584827</v>
      </c>
      <c r="P174" s="68">
        <f t="shared" si="852"/>
        <v>-0.22850924918389548</v>
      </c>
      <c r="Q174" s="67"/>
      <c r="R174" s="60"/>
      <c r="S174" s="60"/>
      <c r="T174" s="60"/>
      <c r="U174" s="68"/>
    </row>
    <row r="175" spans="1:21" s="5" customFormat="1" ht="13.8" hidden="1" x14ac:dyDescent="0.3">
      <c r="A175" s="37">
        <v>39722</v>
      </c>
      <c r="B175" s="66">
        <v>85.9</v>
      </c>
      <c r="C175" s="66">
        <v>92.2</v>
      </c>
      <c r="D175" s="66">
        <v>81.3</v>
      </c>
      <c r="E175" s="66">
        <v>89.9</v>
      </c>
      <c r="F175" s="66">
        <v>75.900000000000006</v>
      </c>
      <c r="G175" s="67">
        <f t="shared" si="843"/>
        <v>-6.5288356909684486E-2</v>
      </c>
      <c r="H175" s="60">
        <f t="shared" si="844"/>
        <v>-6.9626639757820352E-2</v>
      </c>
      <c r="I175" s="60">
        <f t="shared" si="845"/>
        <v>-5.9027777777777901E-2</v>
      </c>
      <c r="J175" s="60">
        <f t="shared" si="846"/>
        <v>-7.5102880658436177E-2</v>
      </c>
      <c r="K175" s="68">
        <f t="shared" si="847"/>
        <v>-4.8872180451127734E-2</v>
      </c>
      <c r="L175" s="67">
        <f t="shared" si="848"/>
        <v>-0.18885741265344669</v>
      </c>
      <c r="M175" s="60">
        <f t="shared" si="849"/>
        <v>-0.14232558139534879</v>
      </c>
      <c r="N175" s="60">
        <f t="shared" si="850"/>
        <v>-0.22275334608030595</v>
      </c>
      <c r="O175" s="60">
        <f t="shared" si="851"/>
        <v>-0.26851098454027666</v>
      </c>
      <c r="P175" s="68">
        <f t="shared" si="852"/>
        <v>-0.18823529411764695</v>
      </c>
      <c r="Q175" s="67"/>
      <c r="R175" s="60"/>
      <c r="S175" s="60"/>
      <c r="T175" s="60"/>
      <c r="U175" s="68"/>
    </row>
    <row r="176" spans="1:21" s="5" customFormat="1" ht="13.8" hidden="1" x14ac:dyDescent="0.3">
      <c r="A176" s="37">
        <v>39692</v>
      </c>
      <c r="B176" s="66">
        <v>91.9</v>
      </c>
      <c r="C176" s="66">
        <v>99.1</v>
      </c>
      <c r="D176" s="66">
        <v>86.4</v>
      </c>
      <c r="E176" s="66">
        <v>97.2</v>
      </c>
      <c r="F176" s="66">
        <v>79.8</v>
      </c>
      <c r="G176" s="67">
        <f t="shared" si="843"/>
        <v>-6.6056910569105676E-2</v>
      </c>
      <c r="H176" s="60">
        <f t="shared" si="844"/>
        <v>-4.1586073500967213E-2</v>
      </c>
      <c r="I176" s="60">
        <f t="shared" si="845"/>
        <v>-8.7645195353748595E-2</v>
      </c>
      <c r="J176" s="60">
        <f t="shared" si="846"/>
        <v>-5.6310679611650483E-2</v>
      </c>
      <c r="K176" s="68">
        <f t="shared" si="847"/>
        <v>-0.11036789297658867</v>
      </c>
      <c r="L176" s="67">
        <f t="shared" si="848"/>
        <v>-9.3688362919132184E-2</v>
      </c>
      <c r="M176" s="60">
        <f t="shared" si="849"/>
        <v>-4.9856184084371979E-2</v>
      </c>
      <c r="N176" s="60">
        <f t="shared" si="850"/>
        <v>-0.12815338042381419</v>
      </c>
      <c r="O176" s="60">
        <f t="shared" si="851"/>
        <v>-0.15404699738903394</v>
      </c>
      <c r="P176" s="68">
        <f t="shared" si="852"/>
        <v>-0.10738255033557054</v>
      </c>
      <c r="Q176" s="67"/>
      <c r="R176" s="60"/>
      <c r="S176" s="60"/>
      <c r="T176" s="60"/>
      <c r="U176" s="68"/>
    </row>
    <row r="177" spans="1:21" s="5" customFormat="1" ht="13.8" hidden="1" x14ac:dyDescent="0.3">
      <c r="A177" s="37">
        <v>39661</v>
      </c>
      <c r="B177" s="66">
        <v>98.4</v>
      </c>
      <c r="C177" s="66">
        <v>103.4</v>
      </c>
      <c r="D177" s="66">
        <v>94.7</v>
      </c>
      <c r="E177" s="66">
        <v>103</v>
      </c>
      <c r="F177" s="66">
        <v>89.7</v>
      </c>
      <c r="G177" s="67">
        <f t="shared" si="843"/>
        <v>1.9689119170984481E-2</v>
      </c>
      <c r="H177" s="60">
        <f t="shared" si="844"/>
        <v>2.6812313803376453E-2</v>
      </c>
      <c r="I177" s="60">
        <f t="shared" si="845"/>
        <v>1.6094420600858417E-2</v>
      </c>
      <c r="J177" s="60">
        <f t="shared" si="846"/>
        <v>-7.374100719424459E-2</v>
      </c>
      <c r="K177" s="68">
        <f t="shared" si="847"/>
        <v>9.1240875912408814E-2</v>
      </c>
      <c r="L177" s="67">
        <f t="shared" si="848"/>
        <v>-2.9585798816568087E-2</v>
      </c>
      <c r="M177" s="60">
        <f t="shared" si="849"/>
        <v>-9.5785440613026518E-3</v>
      </c>
      <c r="N177" s="60">
        <f t="shared" si="850"/>
        <v>-4.1497975708502E-2</v>
      </c>
      <c r="O177" s="60">
        <f t="shared" si="851"/>
        <v>-8.8495575221238965E-2</v>
      </c>
      <c r="P177" s="68">
        <f t="shared" si="852"/>
        <v>-5.5432372505542782E-3</v>
      </c>
      <c r="Q177" s="67"/>
      <c r="R177" s="60"/>
      <c r="S177" s="60"/>
      <c r="T177" s="60"/>
      <c r="U177" s="68"/>
    </row>
    <row r="178" spans="1:21" s="5" customFormat="1" ht="13.8" hidden="1" x14ac:dyDescent="0.3">
      <c r="A178" s="37">
        <v>39630</v>
      </c>
      <c r="B178" s="66">
        <v>96.5</v>
      </c>
      <c r="C178" s="66">
        <v>100.7</v>
      </c>
      <c r="D178" s="66">
        <v>93.2</v>
      </c>
      <c r="E178" s="66">
        <v>111.2</v>
      </c>
      <c r="F178" s="66">
        <v>82.2</v>
      </c>
      <c r="G178" s="67">
        <f t="shared" si="843"/>
        <v>-7.2016460905349744E-3</v>
      </c>
      <c r="H178" s="60">
        <f t="shared" si="844"/>
        <v>-2.7992277992277881E-2</v>
      </c>
      <c r="I178" s="60">
        <f t="shared" si="845"/>
        <v>9.750812567713929E-3</v>
      </c>
      <c r="J178" s="60">
        <f t="shared" si="846"/>
        <v>7.0259865255053011E-2</v>
      </c>
      <c r="K178" s="68">
        <f t="shared" si="847"/>
        <v>-3.6342321219226204E-2</v>
      </c>
      <c r="L178" s="67">
        <f t="shared" si="848"/>
        <v>-4.2658730158730118E-2</v>
      </c>
      <c r="M178" s="60">
        <f t="shared" si="849"/>
        <v>-4.2775665399239493E-2</v>
      </c>
      <c r="N178" s="60">
        <f t="shared" si="850"/>
        <v>-4.2137718396711099E-2</v>
      </c>
      <c r="O178" s="60">
        <f t="shared" si="851"/>
        <v>-8.9847259658570877E-4</v>
      </c>
      <c r="P178" s="68">
        <f t="shared" si="852"/>
        <v>-7.4324324324324231E-2</v>
      </c>
      <c r="Q178" s="67"/>
      <c r="R178" s="60"/>
      <c r="S178" s="60"/>
      <c r="T178" s="60"/>
      <c r="U178" s="68"/>
    </row>
    <row r="179" spans="1:21" s="5" customFormat="1" ht="13.8" hidden="1" x14ac:dyDescent="0.3">
      <c r="A179" s="37">
        <v>39600</v>
      </c>
      <c r="B179" s="66">
        <v>97.2</v>
      </c>
      <c r="C179" s="66">
        <v>103.6</v>
      </c>
      <c r="D179" s="66">
        <v>92.3</v>
      </c>
      <c r="E179" s="66">
        <v>103.9</v>
      </c>
      <c r="F179" s="66">
        <v>85.3</v>
      </c>
      <c r="G179" s="67">
        <f t="shared" si="843"/>
        <v>-3.4756703078450801E-2</v>
      </c>
      <c r="H179" s="60">
        <f t="shared" si="844"/>
        <v>-3.8461538461539435E-3</v>
      </c>
      <c r="I179" s="60">
        <f t="shared" si="845"/>
        <v>-6.1037639877924765E-2</v>
      </c>
      <c r="J179" s="60">
        <f t="shared" si="846"/>
        <v>-9.4158674803836107E-2</v>
      </c>
      <c r="K179" s="68">
        <f t="shared" si="847"/>
        <v>-3.5067873303167518E-2</v>
      </c>
      <c r="L179" s="67">
        <f t="shared" si="848"/>
        <v>-7.9545454545454475E-2</v>
      </c>
      <c r="M179" s="60">
        <f t="shared" si="849"/>
        <v>-3.6279069767441885E-2</v>
      </c>
      <c r="N179" s="60">
        <f t="shared" si="850"/>
        <v>-0.11250000000000004</v>
      </c>
      <c r="O179" s="60">
        <f t="shared" si="851"/>
        <v>-0.2019969278033793</v>
      </c>
      <c r="P179" s="68">
        <f t="shared" si="852"/>
        <v>-3.3975084937712396E-2</v>
      </c>
      <c r="Q179" s="67"/>
      <c r="R179" s="60"/>
      <c r="S179" s="60"/>
      <c r="T179" s="60"/>
      <c r="U179" s="68"/>
    </row>
    <row r="180" spans="1:21" s="5" customFormat="1" ht="13.8" hidden="1" x14ac:dyDescent="0.3">
      <c r="A180" s="37">
        <v>39569</v>
      </c>
      <c r="B180" s="66">
        <v>100.7</v>
      </c>
      <c r="C180" s="66">
        <v>104</v>
      </c>
      <c r="D180" s="66">
        <v>98.3</v>
      </c>
      <c r="E180" s="66">
        <v>114.7</v>
      </c>
      <c r="F180" s="66">
        <v>88.4</v>
      </c>
      <c r="G180" s="67">
        <f t="shared" si="843"/>
        <v>-2.5169409486931249E-2</v>
      </c>
      <c r="H180" s="60">
        <f t="shared" si="844"/>
        <v>-2.8944911297852371E-2</v>
      </c>
      <c r="I180" s="60">
        <f t="shared" si="845"/>
        <v>-2.189054726368167E-2</v>
      </c>
      <c r="J180" s="60">
        <f t="shared" si="846"/>
        <v>3.0548068283917429E-2</v>
      </c>
      <c r="K180" s="68">
        <f t="shared" si="847"/>
        <v>-6.0573857598299585E-2</v>
      </c>
      <c r="L180" s="67">
        <f t="shared" si="848"/>
        <v>-1.1776251226692902E-2</v>
      </c>
      <c r="M180" s="60">
        <f t="shared" si="849"/>
        <v>-1.6083254493850507E-2</v>
      </c>
      <c r="N180" s="60">
        <f t="shared" si="850"/>
        <v>-9.0725806451613655E-3</v>
      </c>
      <c r="O180" s="60">
        <f t="shared" si="851"/>
        <v>7.0237050043897575E-3</v>
      </c>
      <c r="P180" s="68">
        <f t="shared" si="852"/>
        <v>-1.777777777777767E-2</v>
      </c>
      <c r="Q180" s="67"/>
      <c r="R180" s="60"/>
      <c r="S180" s="60"/>
      <c r="T180" s="60"/>
      <c r="U180" s="68"/>
    </row>
    <row r="181" spans="1:21" s="5" customFormat="1" ht="13.8" hidden="1" x14ac:dyDescent="0.3">
      <c r="A181" s="37">
        <v>39539</v>
      </c>
      <c r="B181" s="66">
        <v>103.3</v>
      </c>
      <c r="C181" s="66">
        <v>107.1</v>
      </c>
      <c r="D181" s="66">
        <v>100.5</v>
      </c>
      <c r="E181" s="66">
        <v>111.3</v>
      </c>
      <c r="F181" s="66">
        <v>94.1</v>
      </c>
      <c r="G181" s="67">
        <f t="shared" si="843"/>
        <v>4.8638132295719672E-3</v>
      </c>
      <c r="H181" s="60">
        <f t="shared" si="844"/>
        <v>4.6904315196998336E-3</v>
      </c>
      <c r="I181" s="60">
        <f t="shared" si="845"/>
        <v>3.9960039960040827E-3</v>
      </c>
      <c r="J181" s="60">
        <f t="shared" si="846"/>
        <v>-3.1331592689295085E-2</v>
      </c>
      <c r="K181" s="68">
        <f t="shared" si="847"/>
        <v>3.2930845225027428E-2</v>
      </c>
      <c r="L181" s="67">
        <f t="shared" si="848"/>
        <v>4.5546558704453455E-2</v>
      </c>
      <c r="M181" s="60">
        <f t="shared" si="849"/>
        <v>3.779069767441845E-2</v>
      </c>
      <c r="N181" s="60">
        <f t="shared" si="850"/>
        <v>5.3459119496855223E-2</v>
      </c>
      <c r="O181" s="60">
        <f t="shared" si="851"/>
        <v>5.4200542005420349E-3</v>
      </c>
      <c r="P181" s="68">
        <f t="shared" si="852"/>
        <v>9.2915214866434281E-2</v>
      </c>
      <c r="Q181" s="67"/>
      <c r="R181" s="60"/>
      <c r="S181" s="60"/>
      <c r="T181" s="60"/>
      <c r="U181" s="68"/>
    </row>
    <row r="182" spans="1:21" s="5" customFormat="1" ht="13.8" hidden="1" x14ac:dyDescent="0.3">
      <c r="A182" s="37">
        <v>39508</v>
      </c>
      <c r="B182" s="66">
        <v>102.8</v>
      </c>
      <c r="C182" s="66">
        <v>106.6</v>
      </c>
      <c r="D182" s="66">
        <v>100.1</v>
      </c>
      <c r="E182" s="66">
        <v>114.9</v>
      </c>
      <c r="F182" s="66">
        <v>91.1</v>
      </c>
      <c r="G182" s="67">
        <f t="shared" si="843"/>
        <v>-1.6267942583732098E-2</v>
      </c>
      <c r="H182" s="60">
        <f t="shared" si="844"/>
        <v>-8.3720930232559221E-3</v>
      </c>
      <c r="I182" s="60">
        <f t="shared" si="845"/>
        <v>-2.2460937500000111E-2</v>
      </c>
      <c r="J182" s="60">
        <f t="shared" si="846"/>
        <v>-2.4617996604414216E-2</v>
      </c>
      <c r="K182" s="68">
        <f t="shared" si="847"/>
        <v>-2.0430107526881791E-2</v>
      </c>
      <c r="L182" s="67">
        <f t="shared" si="848"/>
        <v>2.902902902902893E-2</v>
      </c>
      <c r="M182" s="60">
        <f t="shared" si="849"/>
        <v>2.303262955854124E-2</v>
      </c>
      <c r="N182" s="60">
        <f t="shared" si="850"/>
        <v>3.6231884057970953E-2</v>
      </c>
      <c r="O182" s="60">
        <f t="shared" si="851"/>
        <v>2.4064171122994749E-2</v>
      </c>
      <c r="P182" s="68">
        <f t="shared" si="852"/>
        <v>4.5924225028702637E-2</v>
      </c>
      <c r="Q182" s="67"/>
      <c r="R182" s="60"/>
      <c r="S182" s="60"/>
      <c r="T182" s="60"/>
      <c r="U182" s="68"/>
    </row>
    <row r="183" spans="1:21" s="5" customFormat="1" ht="13.8" hidden="1" x14ac:dyDescent="0.3">
      <c r="A183" s="37">
        <v>39479</v>
      </c>
      <c r="B183" s="66">
        <v>104.5</v>
      </c>
      <c r="C183" s="66">
        <v>107.5</v>
      </c>
      <c r="D183" s="66">
        <v>102.4</v>
      </c>
      <c r="E183" s="66">
        <v>117.8</v>
      </c>
      <c r="F183" s="66">
        <v>93</v>
      </c>
      <c r="G183" s="67">
        <f t="shared" si="843"/>
        <v>2.8790786948176272E-3</v>
      </c>
      <c r="H183" s="60">
        <f t="shared" si="844"/>
        <v>1.8639328984155767E-3</v>
      </c>
      <c r="I183" s="60">
        <f t="shared" si="845"/>
        <v>3.9215686274509665E-3</v>
      </c>
      <c r="J183" s="60">
        <f t="shared" si="846"/>
        <v>-4.2265426880812029E-3</v>
      </c>
      <c r="K183" s="68">
        <f t="shared" si="847"/>
        <v>1.196953210010876E-2</v>
      </c>
      <c r="L183" s="67">
        <f t="shared" si="848"/>
        <v>4.6046046046045896E-2</v>
      </c>
      <c r="M183" s="60">
        <f t="shared" si="849"/>
        <v>3.9651837524177891E-2</v>
      </c>
      <c r="N183" s="60">
        <f t="shared" si="850"/>
        <v>5.1334702258726939E-2</v>
      </c>
      <c r="O183" s="60">
        <f t="shared" si="851"/>
        <v>3.4240561896400346E-2</v>
      </c>
      <c r="P183" s="68">
        <f t="shared" si="852"/>
        <v>6.4073226544622441E-2</v>
      </c>
      <c r="Q183" s="67"/>
      <c r="R183" s="60"/>
      <c r="S183" s="60"/>
      <c r="T183" s="60"/>
      <c r="U183" s="68"/>
    </row>
    <row r="184" spans="1:21" s="5" customFormat="1" ht="13.8" hidden="1" x14ac:dyDescent="0.3">
      <c r="A184" s="37">
        <v>39448</v>
      </c>
      <c r="B184" s="66">
        <v>104.2</v>
      </c>
      <c r="C184" s="66">
        <v>107.3</v>
      </c>
      <c r="D184" s="66">
        <v>102</v>
      </c>
      <c r="E184" s="66">
        <v>118.3</v>
      </c>
      <c r="F184" s="66">
        <v>91.9</v>
      </c>
      <c r="G184" s="67">
        <f t="shared" si="843"/>
        <v>-2.4344569288389462E-2</v>
      </c>
      <c r="H184" s="60">
        <f t="shared" si="844"/>
        <v>-3.5071942446043169E-2</v>
      </c>
      <c r="I184" s="60">
        <f t="shared" si="845"/>
        <v>-1.2584704743465625E-2</v>
      </c>
      <c r="J184" s="60">
        <f t="shared" si="846"/>
        <v>-3.8211382113821135E-2</v>
      </c>
      <c r="K184" s="68">
        <f t="shared" si="847"/>
        <v>5.4704595185994798E-3</v>
      </c>
      <c r="L184" s="67">
        <f t="shared" si="848"/>
        <v>7.4226804123711299E-2</v>
      </c>
      <c r="M184" s="60">
        <f t="shared" si="849"/>
        <v>4.580896686159841E-2</v>
      </c>
      <c r="N184" s="60">
        <f t="shared" si="850"/>
        <v>9.7954790096878241E-2</v>
      </c>
      <c r="O184" s="60">
        <f t="shared" si="851"/>
        <v>8.7316176470588314E-2</v>
      </c>
      <c r="P184" s="68">
        <f t="shared" si="852"/>
        <v>0.10456730769230771</v>
      </c>
      <c r="Q184" s="67"/>
      <c r="R184" s="60"/>
      <c r="S184" s="60"/>
      <c r="T184" s="60"/>
      <c r="U184" s="68"/>
    </row>
    <row r="185" spans="1:21" s="5" customFormat="1" ht="13.8" hidden="1" x14ac:dyDescent="0.3">
      <c r="A185" s="37">
        <v>39417</v>
      </c>
      <c r="B185" s="66">
        <v>106.8</v>
      </c>
      <c r="C185" s="66">
        <v>111.2</v>
      </c>
      <c r="D185" s="66">
        <v>103.3</v>
      </c>
      <c r="E185" s="66">
        <v>123</v>
      </c>
      <c r="F185" s="66">
        <v>91.4</v>
      </c>
      <c r="G185" s="67">
        <f t="shared" si="843"/>
        <v>-9.27643784786647E-3</v>
      </c>
      <c r="H185" s="60">
        <f t="shared" si="844"/>
        <v>9.0009000900104219E-4</v>
      </c>
      <c r="I185" s="60">
        <f t="shared" si="845"/>
        <v>-2.0853080568720372E-2</v>
      </c>
      <c r="J185" s="60">
        <f t="shared" si="846"/>
        <v>-3.8311180609851503E-2</v>
      </c>
      <c r="K185" s="68">
        <f t="shared" si="847"/>
        <v>-5.4406964091403553E-3</v>
      </c>
      <c r="L185" s="67">
        <f t="shared" si="848"/>
        <v>0.1148225469728601</v>
      </c>
      <c r="M185" s="60">
        <f t="shared" si="849"/>
        <v>9.2337917485265208E-2</v>
      </c>
      <c r="N185" s="60">
        <f t="shared" si="850"/>
        <v>0.13019693654266939</v>
      </c>
      <c r="O185" s="60">
        <f t="shared" si="851"/>
        <v>0.16037735849056611</v>
      </c>
      <c r="P185" s="68">
        <f t="shared" si="852"/>
        <v>0.10922330097087385</v>
      </c>
      <c r="Q185" s="67"/>
      <c r="R185" s="60"/>
      <c r="S185" s="60"/>
      <c r="T185" s="60"/>
      <c r="U185" s="68"/>
    </row>
    <row r="186" spans="1:21" s="5" customFormat="1" ht="13.8" hidden="1" x14ac:dyDescent="0.3">
      <c r="A186" s="37">
        <v>39387</v>
      </c>
      <c r="B186" s="66">
        <v>107.8</v>
      </c>
      <c r="C186" s="66">
        <v>111.1</v>
      </c>
      <c r="D186" s="66">
        <v>105.5</v>
      </c>
      <c r="E186" s="66">
        <v>127.9</v>
      </c>
      <c r="F186" s="66">
        <v>91.9</v>
      </c>
      <c r="G186" s="67">
        <f t="shared" si="843"/>
        <v>1.7941454202077267E-2</v>
      </c>
      <c r="H186" s="60">
        <f t="shared" si="844"/>
        <v>3.3488372093023244E-2</v>
      </c>
      <c r="I186" s="60">
        <f t="shared" si="845"/>
        <v>8.6042065009561686E-3</v>
      </c>
      <c r="J186" s="60">
        <f t="shared" si="846"/>
        <v>4.0683482506102431E-2</v>
      </c>
      <c r="K186" s="68">
        <f t="shared" si="847"/>
        <v>-1.7112299465240621E-2</v>
      </c>
      <c r="L186" s="67">
        <f t="shared" si="848"/>
        <v>0.13354363827549953</v>
      </c>
      <c r="M186" s="60">
        <f t="shared" si="849"/>
        <v>0.10437375745526833</v>
      </c>
      <c r="N186" s="60">
        <f t="shared" si="850"/>
        <v>0.15934065934065944</v>
      </c>
      <c r="O186" s="60">
        <f t="shared" si="851"/>
        <v>0.22158548233046793</v>
      </c>
      <c r="P186" s="68">
        <f t="shared" si="852"/>
        <v>0.11393939393939401</v>
      </c>
      <c r="Q186" s="67"/>
      <c r="R186" s="60"/>
      <c r="S186" s="60"/>
      <c r="T186" s="60"/>
      <c r="U186" s="68"/>
    </row>
    <row r="187" spans="1:21" s="5" customFormat="1" ht="13.8" hidden="1" x14ac:dyDescent="0.3">
      <c r="A187" s="37">
        <v>39356</v>
      </c>
      <c r="B187" s="66">
        <v>105.9</v>
      </c>
      <c r="C187" s="66">
        <v>107.5</v>
      </c>
      <c r="D187" s="66">
        <v>104.6</v>
      </c>
      <c r="E187" s="66">
        <v>122.9</v>
      </c>
      <c r="F187" s="66">
        <v>93.5</v>
      </c>
      <c r="G187" s="67">
        <f t="shared" si="843"/>
        <v>4.4378698224851965E-2</v>
      </c>
      <c r="H187" s="60">
        <f t="shared" si="844"/>
        <v>3.0680728667305868E-2</v>
      </c>
      <c r="I187" s="60">
        <f t="shared" si="845"/>
        <v>5.5499495459132131E-2</v>
      </c>
      <c r="J187" s="60">
        <f t="shared" si="846"/>
        <v>6.9625761531766805E-2</v>
      </c>
      <c r="K187" s="68">
        <f t="shared" si="847"/>
        <v>4.5861297539149914E-2</v>
      </c>
      <c r="L187" s="67">
        <f t="shared" si="848"/>
        <v>0.11826821541710664</v>
      </c>
      <c r="M187" s="60">
        <f t="shared" si="849"/>
        <v>6.858846918489081E-2</v>
      </c>
      <c r="N187" s="60">
        <f t="shared" si="850"/>
        <v>0.15707964601769908</v>
      </c>
      <c r="O187" s="60">
        <f t="shared" si="851"/>
        <v>0.18858800773694395</v>
      </c>
      <c r="P187" s="68">
        <f t="shared" si="852"/>
        <v>0.1333333333333333</v>
      </c>
      <c r="Q187" s="67"/>
      <c r="R187" s="60"/>
      <c r="S187" s="60"/>
      <c r="T187" s="60"/>
      <c r="U187" s="68"/>
    </row>
    <row r="188" spans="1:21" s="5" customFormat="1" ht="13.8" hidden="1" x14ac:dyDescent="0.3">
      <c r="A188" s="37">
        <v>39326</v>
      </c>
      <c r="B188" s="66">
        <v>101.4</v>
      </c>
      <c r="C188" s="66">
        <v>104.3</v>
      </c>
      <c r="D188" s="66">
        <v>99.1</v>
      </c>
      <c r="E188" s="66">
        <v>114.9</v>
      </c>
      <c r="F188" s="66">
        <v>89.4</v>
      </c>
      <c r="G188" s="67">
        <f t="shared" si="843"/>
        <v>0</v>
      </c>
      <c r="H188" s="60">
        <f t="shared" si="844"/>
        <v>-9.578544061303873E-4</v>
      </c>
      <c r="I188" s="60">
        <f t="shared" si="845"/>
        <v>3.0364372469635637E-3</v>
      </c>
      <c r="J188" s="60">
        <f t="shared" si="846"/>
        <v>1.6814159292035447E-2</v>
      </c>
      <c r="K188" s="68">
        <f t="shared" si="847"/>
        <v>-8.8691796008868451E-3</v>
      </c>
      <c r="L188" s="67">
        <f t="shared" si="848"/>
        <v>6.5126050420168058E-2</v>
      </c>
      <c r="M188" s="60">
        <f t="shared" si="849"/>
        <v>2.8846153846153744E-3</v>
      </c>
      <c r="N188" s="60">
        <f t="shared" si="850"/>
        <v>0.12231030577576441</v>
      </c>
      <c r="O188" s="60">
        <f t="shared" si="851"/>
        <v>0.13313609467455612</v>
      </c>
      <c r="P188" s="68">
        <f t="shared" si="852"/>
        <v>0.11194029850746268</v>
      </c>
      <c r="Q188" s="67"/>
      <c r="R188" s="60"/>
      <c r="S188" s="60"/>
      <c r="T188" s="60"/>
      <c r="U188" s="68"/>
    </row>
    <row r="189" spans="1:21" s="5" customFormat="1" ht="13.8" hidden="1" x14ac:dyDescent="0.3">
      <c r="A189" s="37">
        <v>39295</v>
      </c>
      <c r="B189" s="66">
        <v>101.4</v>
      </c>
      <c r="C189" s="66">
        <v>104.4</v>
      </c>
      <c r="D189" s="66">
        <v>98.8</v>
      </c>
      <c r="E189" s="66">
        <v>113</v>
      </c>
      <c r="F189" s="66">
        <v>90.2</v>
      </c>
      <c r="G189" s="67">
        <f t="shared" si="843"/>
        <v>5.9523809523809312E-3</v>
      </c>
      <c r="H189" s="60">
        <f t="shared" si="844"/>
        <v>-7.6045627376425395E-3</v>
      </c>
      <c r="I189" s="60">
        <f t="shared" si="845"/>
        <v>1.5416238437821139E-2</v>
      </c>
      <c r="J189" s="60">
        <f t="shared" si="846"/>
        <v>1.5274034141958603E-2</v>
      </c>
      <c r="K189" s="68">
        <f t="shared" si="847"/>
        <v>1.5765765765765938E-2</v>
      </c>
      <c r="L189" s="67">
        <f t="shared" si="848"/>
        <v>4.7520661157024913E-2</v>
      </c>
      <c r="M189" s="60">
        <f t="shared" si="849"/>
        <v>2.7559055118110409E-2</v>
      </c>
      <c r="N189" s="60">
        <f t="shared" si="850"/>
        <v>6.1224489795918435E-2</v>
      </c>
      <c r="O189" s="60">
        <f t="shared" si="851"/>
        <v>8.0305927342256167E-2</v>
      </c>
      <c r="P189" s="68">
        <f t="shared" si="852"/>
        <v>5.0058207217694939E-2</v>
      </c>
      <c r="Q189" s="67"/>
      <c r="R189" s="60"/>
      <c r="S189" s="60"/>
      <c r="T189" s="60"/>
      <c r="U189" s="68"/>
    </row>
    <row r="190" spans="1:21" s="5" customFormat="1" ht="13.8" hidden="1" x14ac:dyDescent="0.3">
      <c r="A190" s="37">
        <v>39264</v>
      </c>
      <c r="B190" s="66">
        <v>100.8</v>
      </c>
      <c r="C190" s="66">
        <v>105.2</v>
      </c>
      <c r="D190" s="66">
        <v>97.3</v>
      </c>
      <c r="E190" s="66">
        <v>111.3</v>
      </c>
      <c r="F190" s="66">
        <v>88.8</v>
      </c>
      <c r="G190" s="67">
        <f t="shared" si="843"/>
        <v>-4.5454545454545414E-2</v>
      </c>
      <c r="H190" s="60">
        <f t="shared" si="844"/>
        <v>-2.1395348837209283E-2</v>
      </c>
      <c r="I190" s="60">
        <f t="shared" si="845"/>
        <v>-6.4423076923076916E-2</v>
      </c>
      <c r="J190" s="60">
        <f t="shared" si="846"/>
        <v>-0.14516129032258063</v>
      </c>
      <c r="K190" s="68">
        <f t="shared" si="847"/>
        <v>5.6625141562853809E-3</v>
      </c>
      <c r="L190" s="67">
        <f t="shared" si="848"/>
        <v>7.5773745997865571E-2</v>
      </c>
      <c r="M190" s="60">
        <f t="shared" si="849"/>
        <v>7.4565883554647661E-2</v>
      </c>
      <c r="N190" s="60">
        <f t="shared" si="850"/>
        <v>7.6327433628318397E-2</v>
      </c>
      <c r="O190" s="60">
        <f t="shared" si="851"/>
        <v>0.11077844311377238</v>
      </c>
      <c r="P190" s="68">
        <f t="shared" si="852"/>
        <v>5.0887573964496946E-2</v>
      </c>
      <c r="Q190" s="67"/>
      <c r="R190" s="60"/>
      <c r="S190" s="60"/>
      <c r="T190" s="60"/>
      <c r="U190" s="68"/>
    </row>
    <row r="191" spans="1:21" s="5" customFormat="1" ht="13.8" hidden="1" x14ac:dyDescent="0.3">
      <c r="A191" s="37">
        <v>39234</v>
      </c>
      <c r="B191" s="66">
        <v>105.6</v>
      </c>
      <c r="C191" s="66">
        <v>107.5</v>
      </c>
      <c r="D191" s="66">
        <v>104</v>
      </c>
      <c r="E191" s="66">
        <v>130.19999999999999</v>
      </c>
      <c r="F191" s="66">
        <v>88.3</v>
      </c>
      <c r="G191" s="67">
        <f t="shared" si="843"/>
        <v>3.6310107948969383E-2</v>
      </c>
      <c r="H191" s="60">
        <f t="shared" si="844"/>
        <v>1.7029328287606393E-2</v>
      </c>
      <c r="I191" s="60">
        <f t="shared" si="845"/>
        <v>4.8387096774193505E-2</v>
      </c>
      <c r="J191" s="60">
        <f t="shared" si="846"/>
        <v>0.14310798946444225</v>
      </c>
      <c r="K191" s="68">
        <f t="shared" si="847"/>
        <v>-1.8888888888888955E-2</v>
      </c>
      <c r="L191" s="67">
        <f t="shared" si="848"/>
        <v>0.15916575192096594</v>
      </c>
      <c r="M191" s="60">
        <f t="shared" si="849"/>
        <v>0.10824742268041243</v>
      </c>
      <c r="N191" s="60">
        <f t="shared" si="850"/>
        <v>0.19953863898500579</v>
      </c>
      <c r="O191" s="60">
        <f t="shared" si="851"/>
        <v>0.30460921843687361</v>
      </c>
      <c r="P191" s="68">
        <f t="shared" si="852"/>
        <v>0.12055837563451788</v>
      </c>
      <c r="Q191" s="67"/>
      <c r="R191" s="60"/>
      <c r="S191" s="60"/>
      <c r="T191" s="60"/>
      <c r="U191" s="68"/>
    </row>
    <row r="192" spans="1:21" s="5" customFormat="1" ht="13.8" hidden="1" x14ac:dyDescent="0.3">
      <c r="A192" s="37">
        <v>39203</v>
      </c>
      <c r="B192" s="66">
        <v>101.9</v>
      </c>
      <c r="C192" s="66">
        <v>105.7</v>
      </c>
      <c r="D192" s="66">
        <v>99.2</v>
      </c>
      <c r="E192" s="66">
        <v>113.9</v>
      </c>
      <c r="F192" s="66">
        <v>90</v>
      </c>
      <c r="G192" s="67">
        <f t="shared" si="843"/>
        <v>3.1376518218623639E-2</v>
      </c>
      <c r="H192" s="60">
        <f t="shared" si="844"/>
        <v>2.4224806201550431E-2</v>
      </c>
      <c r="I192" s="60">
        <f t="shared" si="845"/>
        <v>3.98322851153039E-2</v>
      </c>
      <c r="J192" s="60">
        <f t="shared" si="846"/>
        <v>2.8906955736224038E-2</v>
      </c>
      <c r="K192" s="68">
        <f t="shared" si="847"/>
        <v>4.5296167247386832E-2</v>
      </c>
      <c r="L192" s="67">
        <f t="shared" si="848"/>
        <v>0.10162162162162169</v>
      </c>
      <c r="M192" s="60">
        <f t="shared" si="849"/>
        <v>6.8756319514661213E-2</v>
      </c>
      <c r="N192" s="60">
        <f t="shared" si="850"/>
        <v>0.13371428571428567</v>
      </c>
      <c r="O192" s="60">
        <f t="shared" si="851"/>
        <v>0.1166666666666667</v>
      </c>
      <c r="P192" s="68">
        <f t="shared" si="852"/>
        <v>0.14068441064638781</v>
      </c>
      <c r="Q192" s="67"/>
      <c r="R192" s="60"/>
      <c r="S192" s="60"/>
      <c r="T192" s="60"/>
      <c r="U192" s="68"/>
    </row>
    <row r="193" spans="1:21" s="5" customFormat="1" ht="13.8" hidden="1" x14ac:dyDescent="0.3">
      <c r="A193" s="37">
        <v>39173</v>
      </c>
      <c r="B193" s="66">
        <v>98.8</v>
      </c>
      <c r="C193" s="66">
        <v>103.2</v>
      </c>
      <c r="D193" s="66">
        <v>95.4</v>
      </c>
      <c r="E193" s="66">
        <v>110.7</v>
      </c>
      <c r="F193" s="66">
        <v>86.1</v>
      </c>
      <c r="G193" s="67">
        <f t="shared" si="843"/>
        <v>-1.1011011011011096E-2</v>
      </c>
      <c r="H193" s="60">
        <f t="shared" si="844"/>
        <v>-9.5969289827255722E-3</v>
      </c>
      <c r="I193" s="60">
        <f t="shared" si="845"/>
        <v>-1.2422360248447117E-2</v>
      </c>
      <c r="J193" s="60">
        <f t="shared" si="846"/>
        <v>-1.3368983957219305E-2</v>
      </c>
      <c r="K193" s="68">
        <f t="shared" si="847"/>
        <v>-1.1481056257175659E-2</v>
      </c>
      <c r="L193" s="67">
        <f t="shared" si="848"/>
        <v>7.2747014115092323E-2</v>
      </c>
      <c r="M193" s="60">
        <f t="shared" si="849"/>
        <v>7.0539419087136901E-2</v>
      </c>
      <c r="N193" s="60">
        <f t="shared" si="850"/>
        <v>7.4324324324324342E-2</v>
      </c>
      <c r="O193" s="60">
        <f t="shared" si="851"/>
        <v>6.4423076923076916E-2</v>
      </c>
      <c r="P193" s="68">
        <f t="shared" si="852"/>
        <v>8.0301129234629842E-2</v>
      </c>
      <c r="Q193" s="67"/>
      <c r="R193" s="60"/>
      <c r="S193" s="60"/>
      <c r="T193" s="60"/>
      <c r="U193" s="68"/>
    </row>
    <row r="194" spans="1:21" s="5" customFormat="1" ht="13.8" hidden="1" x14ac:dyDescent="0.3">
      <c r="A194" s="37">
        <v>39142</v>
      </c>
      <c r="B194" s="66">
        <v>99.9</v>
      </c>
      <c r="C194" s="66">
        <v>104.2</v>
      </c>
      <c r="D194" s="66">
        <v>96.6</v>
      </c>
      <c r="E194" s="66">
        <v>112.2</v>
      </c>
      <c r="F194" s="66">
        <v>87.1</v>
      </c>
      <c r="G194" s="67">
        <f t="shared" si="843"/>
        <v>0</v>
      </c>
      <c r="H194" s="60">
        <f t="shared" si="844"/>
        <v>7.7369439071566237E-3</v>
      </c>
      <c r="I194" s="60">
        <f t="shared" si="845"/>
        <v>-8.2135523613964256E-3</v>
      </c>
      <c r="J194" s="60">
        <f t="shared" si="846"/>
        <v>-1.4925373134328401E-2</v>
      </c>
      <c r="K194" s="68">
        <f t="shared" si="847"/>
        <v>-3.4324942791763569E-3</v>
      </c>
      <c r="L194" s="67">
        <f t="shared" si="848"/>
        <v>0.11247216035634744</v>
      </c>
      <c r="M194" s="60">
        <f t="shared" si="849"/>
        <v>0.10264550264550265</v>
      </c>
      <c r="N194" s="60">
        <f t="shared" si="850"/>
        <v>0.12195121951219523</v>
      </c>
      <c r="O194" s="60">
        <f t="shared" si="851"/>
        <v>0.11199207135778</v>
      </c>
      <c r="P194" s="68">
        <f t="shared" si="852"/>
        <v>0.13116883116883105</v>
      </c>
      <c r="Q194" s="67"/>
      <c r="R194" s="60"/>
      <c r="S194" s="60"/>
      <c r="T194" s="60"/>
      <c r="U194" s="68"/>
    </row>
    <row r="195" spans="1:21" s="5" customFormat="1" ht="13.8" hidden="1" x14ac:dyDescent="0.3">
      <c r="A195" s="37">
        <v>39114</v>
      </c>
      <c r="B195" s="66">
        <v>99.9</v>
      </c>
      <c r="C195" s="66">
        <v>103.4</v>
      </c>
      <c r="D195" s="66">
        <v>97.4</v>
      </c>
      <c r="E195" s="66">
        <v>113.9</v>
      </c>
      <c r="F195" s="66">
        <v>87.4</v>
      </c>
      <c r="G195" s="67">
        <f t="shared" si="843"/>
        <v>2.9896907216494961E-2</v>
      </c>
      <c r="H195" s="60">
        <f t="shared" si="844"/>
        <v>7.7972709551659136E-3</v>
      </c>
      <c r="I195" s="60">
        <f t="shared" si="845"/>
        <v>4.8439181916038798E-2</v>
      </c>
      <c r="J195" s="60">
        <f t="shared" si="846"/>
        <v>4.6875E-2</v>
      </c>
      <c r="K195" s="68">
        <f t="shared" si="847"/>
        <v>5.0480769230769162E-2</v>
      </c>
      <c r="L195" s="67">
        <f t="shared" si="848"/>
        <v>0.10264900662251675</v>
      </c>
      <c r="M195" s="60">
        <f t="shared" si="849"/>
        <v>8.4994753410283508E-2</v>
      </c>
      <c r="N195" s="60">
        <f t="shared" si="850"/>
        <v>0.12341407151095729</v>
      </c>
      <c r="O195" s="60">
        <f t="shared" si="851"/>
        <v>0.11013645224171542</v>
      </c>
      <c r="P195" s="68">
        <f t="shared" si="852"/>
        <v>0.13212435233160624</v>
      </c>
      <c r="Q195" s="67"/>
      <c r="R195" s="60"/>
      <c r="S195" s="60"/>
      <c r="T195" s="60"/>
      <c r="U195" s="68"/>
    </row>
    <row r="196" spans="1:21" s="5" customFormat="1" ht="13.8" hidden="1" x14ac:dyDescent="0.3">
      <c r="A196" s="37">
        <v>39083</v>
      </c>
      <c r="B196" s="66">
        <v>97</v>
      </c>
      <c r="C196" s="66">
        <v>102.6</v>
      </c>
      <c r="D196" s="66">
        <v>92.9</v>
      </c>
      <c r="E196" s="66">
        <v>108.8</v>
      </c>
      <c r="F196" s="66">
        <v>83.2</v>
      </c>
      <c r="G196" s="67">
        <f t="shared" si="843"/>
        <v>1.2526096033403045E-2</v>
      </c>
      <c r="H196" s="60">
        <f t="shared" si="844"/>
        <v>7.8585461689586467E-3</v>
      </c>
      <c r="I196" s="60">
        <f t="shared" si="845"/>
        <v>1.6411378555798661E-2</v>
      </c>
      <c r="J196" s="60">
        <f t="shared" si="846"/>
        <v>2.6415094339622636E-2</v>
      </c>
      <c r="K196" s="68">
        <f t="shared" si="847"/>
        <v>9.7087378640776656E-3</v>
      </c>
      <c r="L196" s="67">
        <f t="shared" si="848"/>
        <v>7.5388026607538849E-2</v>
      </c>
      <c r="M196" s="60">
        <f t="shared" si="849"/>
        <v>8.5714285714285632E-2</v>
      </c>
      <c r="N196" s="60">
        <f t="shared" si="850"/>
        <v>6.9044879171461515E-2</v>
      </c>
      <c r="O196" s="60">
        <f t="shared" si="851"/>
        <v>7.4037512339585332E-2</v>
      </c>
      <c r="P196" s="68">
        <f t="shared" si="852"/>
        <v>6.3938618925831303E-2</v>
      </c>
      <c r="Q196" s="67"/>
      <c r="R196" s="60"/>
      <c r="S196" s="60"/>
      <c r="T196" s="60"/>
      <c r="U196" s="68"/>
    </row>
    <row r="197" spans="1:21" s="5" customFormat="1" ht="13.8" hidden="1" x14ac:dyDescent="0.3">
      <c r="A197" s="37">
        <v>39052</v>
      </c>
      <c r="B197" s="66">
        <v>95.8</v>
      </c>
      <c r="C197" s="66">
        <v>101.8</v>
      </c>
      <c r="D197" s="66">
        <v>91.4</v>
      </c>
      <c r="E197" s="66">
        <v>106</v>
      </c>
      <c r="F197" s="66">
        <v>82.4</v>
      </c>
      <c r="G197" s="67">
        <f t="shared" si="843"/>
        <v>7.3606729758148859E-3</v>
      </c>
      <c r="H197" s="60">
        <f t="shared" si="844"/>
        <v>1.1928429423459175E-2</v>
      </c>
      <c r="I197" s="60">
        <f t="shared" si="845"/>
        <v>4.39560439560438E-3</v>
      </c>
      <c r="J197" s="60">
        <f t="shared" si="846"/>
        <v>1.241642788920716E-2</v>
      </c>
      <c r="K197" s="68">
        <f t="shared" si="847"/>
        <v>-1.2121212121211089E-3</v>
      </c>
      <c r="L197" s="67">
        <f t="shared" si="848"/>
        <v>7.0391061452513837E-2</v>
      </c>
      <c r="M197" s="60">
        <f t="shared" si="849"/>
        <v>7.0452155625657209E-2</v>
      </c>
      <c r="N197" s="60">
        <f t="shared" si="850"/>
        <v>7.2769953051643244E-2</v>
      </c>
      <c r="O197" s="60">
        <f t="shared" si="851"/>
        <v>-1.8832391713747842E-3</v>
      </c>
      <c r="P197" s="68">
        <f t="shared" si="852"/>
        <v>0.13498622589531695</v>
      </c>
      <c r="Q197" s="67"/>
      <c r="R197" s="60"/>
      <c r="S197" s="60"/>
      <c r="T197" s="60"/>
      <c r="U197" s="68"/>
    </row>
    <row r="198" spans="1:21" s="5" customFormat="1" ht="13.8" hidden="1" x14ac:dyDescent="0.3">
      <c r="A198" s="37">
        <v>39022</v>
      </c>
      <c r="B198" s="66">
        <v>95.1</v>
      </c>
      <c r="C198" s="66">
        <v>100.6</v>
      </c>
      <c r="D198" s="66">
        <v>91</v>
      </c>
      <c r="E198" s="66">
        <v>104.7</v>
      </c>
      <c r="F198" s="66">
        <v>82.5</v>
      </c>
      <c r="G198" s="67">
        <f t="shared" si="843"/>
        <v>4.2238648363250864E-3</v>
      </c>
      <c r="H198" s="60">
        <f t="shared" si="844"/>
        <v>0</v>
      </c>
      <c r="I198" s="60">
        <f t="shared" si="845"/>
        <v>6.6371681415928752E-3</v>
      </c>
      <c r="J198" s="60">
        <f t="shared" si="846"/>
        <v>1.2572533849129597E-2</v>
      </c>
      <c r="K198" s="68">
        <f t="shared" si="847"/>
        <v>0</v>
      </c>
      <c r="L198" s="67">
        <f t="shared" si="848"/>
        <v>5.6666666666666643E-2</v>
      </c>
      <c r="M198" s="60">
        <f t="shared" si="849"/>
        <v>6.2302006335797078E-2</v>
      </c>
      <c r="N198" s="60">
        <f t="shared" si="850"/>
        <v>5.5684454756380397E-2</v>
      </c>
      <c r="O198" s="60">
        <f t="shared" si="851"/>
        <v>1.9474196689386547E-2</v>
      </c>
      <c r="P198" s="68">
        <f t="shared" si="852"/>
        <v>8.5526315789473673E-2</v>
      </c>
      <c r="Q198" s="67"/>
      <c r="R198" s="60"/>
      <c r="S198" s="60"/>
      <c r="T198" s="60"/>
      <c r="U198" s="68"/>
    </row>
    <row r="199" spans="1:21" s="5" customFormat="1" ht="13.8" hidden="1" x14ac:dyDescent="0.3">
      <c r="A199" s="37">
        <v>38991</v>
      </c>
      <c r="B199" s="66">
        <v>94.7</v>
      </c>
      <c r="C199" s="66">
        <v>100.6</v>
      </c>
      <c r="D199" s="66">
        <v>90.4</v>
      </c>
      <c r="E199" s="66">
        <v>103.4</v>
      </c>
      <c r="F199" s="66">
        <v>82.5</v>
      </c>
      <c r="G199" s="67">
        <f t="shared" si="843"/>
        <v>-5.2521008403361158E-3</v>
      </c>
      <c r="H199" s="60">
        <f t="shared" si="844"/>
        <v>-3.2692307692307798E-2</v>
      </c>
      <c r="I199" s="60">
        <f t="shared" si="845"/>
        <v>2.3782559456398733E-2</v>
      </c>
      <c r="J199" s="60">
        <f t="shared" si="846"/>
        <v>1.9723865877712132E-2</v>
      </c>
      <c r="K199" s="68">
        <f t="shared" si="847"/>
        <v>2.6119402985074647E-2</v>
      </c>
      <c r="L199" s="67">
        <f t="shared" si="848"/>
        <v>6.6441441441441595E-2</v>
      </c>
      <c r="M199" s="60">
        <f t="shared" si="849"/>
        <v>6.4550264550264469E-2</v>
      </c>
      <c r="N199" s="60">
        <f t="shared" si="850"/>
        <v>6.9822485207100549E-2</v>
      </c>
      <c r="O199" s="60">
        <f t="shared" si="851"/>
        <v>4.3390514631685306E-2</v>
      </c>
      <c r="P199" s="68">
        <f t="shared" si="852"/>
        <v>9.27152317880795E-2</v>
      </c>
      <c r="Q199" s="67"/>
      <c r="R199" s="60"/>
      <c r="S199" s="60"/>
      <c r="T199" s="60"/>
      <c r="U199" s="68"/>
    </row>
    <row r="200" spans="1:21" s="5" customFormat="1" ht="13.8" hidden="1" x14ac:dyDescent="0.3">
      <c r="A200" s="37">
        <v>38961</v>
      </c>
      <c r="B200" s="66">
        <v>95.2</v>
      </c>
      <c r="C200" s="66">
        <v>104</v>
      </c>
      <c r="D200" s="66">
        <v>88.3</v>
      </c>
      <c r="E200" s="66">
        <v>101.4</v>
      </c>
      <c r="F200" s="66">
        <v>80.400000000000006</v>
      </c>
      <c r="G200" s="67">
        <f t="shared" si="843"/>
        <v>-1.6528925619834656E-2</v>
      </c>
      <c r="H200" s="60">
        <f t="shared" si="844"/>
        <v>2.3622047244094446E-2</v>
      </c>
      <c r="I200" s="60">
        <f t="shared" si="845"/>
        <v>-5.1557465091299659E-2</v>
      </c>
      <c r="J200" s="60">
        <f t="shared" si="846"/>
        <v>-3.0592734225621254E-2</v>
      </c>
      <c r="K200" s="68">
        <f t="shared" si="847"/>
        <v>-6.4027939464493588E-2</v>
      </c>
      <c r="L200" s="67">
        <f t="shared" si="848"/>
        <v>8.6757990867579959E-2</v>
      </c>
      <c r="M200" s="60">
        <f t="shared" si="849"/>
        <v>0.11229946524064172</v>
      </c>
      <c r="N200" s="60">
        <f t="shared" si="850"/>
        <v>6.2575210589651098E-2</v>
      </c>
      <c r="O200" s="60">
        <f t="shared" si="851"/>
        <v>4.6439628482972228E-2</v>
      </c>
      <c r="P200" s="68">
        <f t="shared" si="852"/>
        <v>7.6305220883534197E-2</v>
      </c>
      <c r="Q200" s="67"/>
      <c r="R200" s="60"/>
      <c r="S200" s="60"/>
      <c r="T200" s="60"/>
      <c r="U200" s="68"/>
    </row>
    <row r="201" spans="1:21" s="5" customFormat="1" ht="13.8" hidden="1" x14ac:dyDescent="0.3">
      <c r="A201" s="37">
        <v>38930</v>
      </c>
      <c r="B201" s="66">
        <v>96.8</v>
      </c>
      <c r="C201" s="66">
        <v>101.6</v>
      </c>
      <c r="D201" s="66">
        <v>93.1</v>
      </c>
      <c r="E201" s="66">
        <v>104.6</v>
      </c>
      <c r="F201" s="66">
        <v>85.9</v>
      </c>
      <c r="G201" s="67">
        <f t="shared" si="843"/>
        <v>3.3084311632870733E-2</v>
      </c>
      <c r="H201" s="60">
        <f t="shared" si="844"/>
        <v>3.7793667007150145E-2</v>
      </c>
      <c r="I201" s="60">
        <f t="shared" si="845"/>
        <v>2.9867256637168049E-2</v>
      </c>
      <c r="J201" s="60">
        <f t="shared" si="846"/>
        <v>4.3912175648702423E-2</v>
      </c>
      <c r="K201" s="68">
        <f t="shared" si="847"/>
        <v>1.6568047337278236E-2</v>
      </c>
      <c r="L201" s="67">
        <f t="shared" si="848"/>
        <v>0.14016489988221426</v>
      </c>
      <c r="M201" s="60">
        <f t="shared" si="849"/>
        <v>9.9567099567099415E-2</v>
      </c>
      <c r="N201" s="60">
        <f t="shared" si="850"/>
        <v>0.17550505050505039</v>
      </c>
      <c r="O201" s="60">
        <f t="shared" si="851"/>
        <v>0.10570824524312905</v>
      </c>
      <c r="P201" s="68">
        <f t="shared" si="852"/>
        <v>0.22714285714285731</v>
      </c>
      <c r="Q201" s="67"/>
      <c r="R201" s="60"/>
      <c r="S201" s="60"/>
      <c r="T201" s="60"/>
      <c r="U201" s="68"/>
    </row>
    <row r="202" spans="1:21" s="5" customFormat="1" ht="13.8" hidden="1" x14ac:dyDescent="0.3">
      <c r="A202" s="37">
        <v>38899</v>
      </c>
      <c r="B202" s="66">
        <v>93.7</v>
      </c>
      <c r="C202" s="66">
        <v>97.9</v>
      </c>
      <c r="D202" s="66">
        <v>90.4</v>
      </c>
      <c r="E202" s="66">
        <v>100.2</v>
      </c>
      <c r="F202" s="66">
        <v>84.5</v>
      </c>
      <c r="G202" s="67">
        <f t="shared" si="843"/>
        <v>2.8540065861690556E-2</v>
      </c>
      <c r="H202" s="60">
        <f t="shared" si="844"/>
        <v>9.2783505154638846E-3</v>
      </c>
      <c r="I202" s="60">
        <f t="shared" si="845"/>
        <v>4.2675893886966687E-2</v>
      </c>
      <c r="J202" s="60">
        <f t="shared" si="846"/>
        <v>4.0080160320641323E-3</v>
      </c>
      <c r="K202" s="68">
        <f t="shared" si="847"/>
        <v>7.2335025380710682E-2</v>
      </c>
      <c r="L202" s="67">
        <f t="shared" si="848"/>
        <v>7.8250863060989495E-2</v>
      </c>
      <c r="M202" s="60">
        <f t="shared" si="849"/>
        <v>5.2688172043010795E-2</v>
      </c>
      <c r="N202" s="60">
        <f t="shared" si="850"/>
        <v>9.9756690997566899E-2</v>
      </c>
      <c r="O202" s="60">
        <f t="shared" si="851"/>
        <v>3.512396694214881E-2</v>
      </c>
      <c r="P202" s="68">
        <f t="shared" si="852"/>
        <v>0.1512261580381471</v>
      </c>
      <c r="Q202" s="67"/>
      <c r="R202" s="60"/>
      <c r="S202" s="60"/>
      <c r="T202" s="60"/>
      <c r="U202" s="68"/>
    </row>
    <row r="203" spans="1:21" s="5" customFormat="1" ht="13.8" hidden="1" x14ac:dyDescent="0.3">
      <c r="A203" s="37">
        <v>38869</v>
      </c>
      <c r="B203" s="66">
        <v>91.1</v>
      </c>
      <c r="C203" s="66">
        <v>97</v>
      </c>
      <c r="D203" s="66">
        <v>86.7</v>
      </c>
      <c r="E203" s="66">
        <v>99.8</v>
      </c>
      <c r="F203" s="66">
        <v>78.8</v>
      </c>
      <c r="G203" s="67">
        <f t="shared" si="843"/>
        <v>-1.5135135135135203E-2</v>
      </c>
      <c r="H203" s="60">
        <f t="shared" si="844"/>
        <v>-1.9211324570273081E-2</v>
      </c>
      <c r="I203" s="60">
        <f t="shared" si="845"/>
        <v>-9.1428571428571193E-3</v>
      </c>
      <c r="J203" s="60">
        <f t="shared" si="846"/>
        <v>-2.1568627450980427E-2</v>
      </c>
      <c r="K203" s="68">
        <f t="shared" si="847"/>
        <v>-1.2674271229405898E-3</v>
      </c>
      <c r="L203" s="67">
        <f t="shared" si="848"/>
        <v>7.1764705882352953E-2</v>
      </c>
      <c r="M203" s="60">
        <f t="shared" si="849"/>
        <v>4.3010752688172005E-2</v>
      </c>
      <c r="N203" s="60">
        <f t="shared" si="850"/>
        <v>0.10025380710659904</v>
      </c>
      <c r="O203" s="60">
        <f t="shared" si="851"/>
        <v>0.11135857461024501</v>
      </c>
      <c r="P203" s="68">
        <f t="shared" si="852"/>
        <v>9.2926490984743371E-2</v>
      </c>
      <c r="Q203" s="67"/>
      <c r="R203" s="60"/>
      <c r="S203" s="60"/>
      <c r="T203" s="60"/>
      <c r="U203" s="68"/>
    </row>
    <row r="204" spans="1:21" s="5" customFormat="1" ht="13.8" hidden="1" x14ac:dyDescent="0.3">
      <c r="A204" s="37">
        <v>38838</v>
      </c>
      <c r="B204" s="66">
        <v>92.5</v>
      </c>
      <c r="C204" s="66">
        <v>98.9</v>
      </c>
      <c r="D204" s="66">
        <v>87.5</v>
      </c>
      <c r="E204" s="66">
        <v>102</v>
      </c>
      <c r="F204" s="66">
        <v>78.900000000000006</v>
      </c>
      <c r="G204" s="67">
        <f t="shared" si="843"/>
        <v>4.3431053203040193E-3</v>
      </c>
      <c r="H204" s="60">
        <f t="shared" si="844"/>
        <v>2.5933609958506132E-2</v>
      </c>
      <c r="I204" s="60">
        <f t="shared" si="845"/>
        <v>-1.4639639639639657E-2</v>
      </c>
      <c r="J204" s="60">
        <f t="shared" si="846"/>
        <v>-1.9230769230769273E-2</v>
      </c>
      <c r="K204" s="68">
        <f t="shared" si="847"/>
        <v>-1.0037641154328703E-2</v>
      </c>
      <c r="L204" s="67">
        <f t="shared" si="848"/>
        <v>0.12393681652490884</v>
      </c>
      <c r="M204" s="60">
        <f t="shared" si="849"/>
        <v>0.10750279955207187</v>
      </c>
      <c r="N204" s="60">
        <f t="shared" si="850"/>
        <v>0.13636363636363646</v>
      </c>
      <c r="O204" s="60">
        <f t="shared" si="851"/>
        <v>0.10749185667752448</v>
      </c>
      <c r="P204" s="68">
        <f t="shared" si="852"/>
        <v>0.16715976331360971</v>
      </c>
      <c r="Q204" s="67"/>
      <c r="R204" s="60"/>
      <c r="S204" s="60"/>
      <c r="T204" s="60"/>
      <c r="U204" s="68"/>
    </row>
    <row r="205" spans="1:21" s="5" customFormat="1" ht="13.8" hidden="1" x14ac:dyDescent="0.3">
      <c r="A205" s="37">
        <v>38808</v>
      </c>
      <c r="B205" s="66">
        <v>92.1</v>
      </c>
      <c r="C205" s="66">
        <v>96.4</v>
      </c>
      <c r="D205" s="66">
        <v>88.8</v>
      </c>
      <c r="E205" s="66">
        <v>104</v>
      </c>
      <c r="F205" s="66">
        <v>79.7</v>
      </c>
      <c r="G205" s="67">
        <f t="shared" si="843"/>
        <v>2.5612472160356337E-2</v>
      </c>
      <c r="H205" s="60">
        <f t="shared" si="844"/>
        <v>2.0105820105820182E-2</v>
      </c>
      <c r="I205" s="60">
        <f t="shared" si="845"/>
        <v>3.1358885017421567E-2</v>
      </c>
      <c r="J205" s="60">
        <f t="shared" si="846"/>
        <v>3.0723488602576676E-2</v>
      </c>
      <c r="K205" s="68">
        <f t="shared" si="847"/>
        <v>3.5064935064935021E-2</v>
      </c>
      <c r="L205" s="67">
        <f t="shared" si="848"/>
        <v>0.12591687041564792</v>
      </c>
      <c r="M205" s="60">
        <f t="shared" si="849"/>
        <v>7.709497206703908E-2</v>
      </c>
      <c r="N205" s="60">
        <f t="shared" si="850"/>
        <v>0.1684210526315788</v>
      </c>
      <c r="O205" s="60">
        <f t="shared" si="851"/>
        <v>0.14663726571113567</v>
      </c>
      <c r="P205" s="68">
        <f t="shared" si="852"/>
        <v>0.18777943368107319</v>
      </c>
      <c r="Q205" s="67"/>
      <c r="R205" s="60"/>
      <c r="S205" s="60"/>
      <c r="T205" s="60"/>
      <c r="U205" s="68"/>
    </row>
    <row r="206" spans="1:21" s="5" customFormat="1" ht="13.8" hidden="1" x14ac:dyDescent="0.3">
      <c r="A206" s="37">
        <v>38777</v>
      </c>
      <c r="B206" s="66">
        <v>89.8</v>
      </c>
      <c r="C206" s="66">
        <v>94.5</v>
      </c>
      <c r="D206" s="66">
        <v>86.1</v>
      </c>
      <c r="E206" s="66">
        <v>100.9</v>
      </c>
      <c r="F206" s="66">
        <v>77</v>
      </c>
      <c r="G206" s="67">
        <f t="shared" si="843"/>
        <v>-8.8300220750551217E-3</v>
      </c>
      <c r="H206" s="60">
        <f t="shared" si="844"/>
        <v>-8.3945435466946661E-3</v>
      </c>
      <c r="I206" s="60">
        <f t="shared" si="845"/>
        <v>-6.9204152249136008E-3</v>
      </c>
      <c r="J206" s="60">
        <f t="shared" si="846"/>
        <v>-1.6569200779727011E-2</v>
      </c>
      <c r="K206" s="68">
        <f t="shared" si="847"/>
        <v>-2.5906735751295429E-3</v>
      </c>
      <c r="L206" s="67">
        <f t="shared" si="848"/>
        <v>8.8484848484848388E-2</v>
      </c>
      <c r="M206" s="60">
        <f t="shared" si="849"/>
        <v>5.5865921787709549E-2</v>
      </c>
      <c r="N206" s="60">
        <f t="shared" si="850"/>
        <v>0.11673151750972766</v>
      </c>
      <c r="O206" s="60">
        <f t="shared" si="851"/>
        <v>9.7932535364526618E-2</v>
      </c>
      <c r="P206" s="68">
        <f t="shared" si="852"/>
        <v>0.13069016152716606</v>
      </c>
      <c r="Q206" s="67"/>
      <c r="R206" s="60"/>
      <c r="S206" s="60"/>
      <c r="T206" s="60"/>
      <c r="U206" s="68"/>
    </row>
    <row r="207" spans="1:21" s="5" customFormat="1" ht="13.8" hidden="1" x14ac:dyDescent="0.3">
      <c r="A207" s="37">
        <v>38749</v>
      </c>
      <c r="B207" s="66">
        <v>90.6</v>
      </c>
      <c r="C207" s="66">
        <v>95.3</v>
      </c>
      <c r="D207" s="66">
        <v>86.7</v>
      </c>
      <c r="E207" s="66">
        <v>102.6</v>
      </c>
      <c r="F207" s="66">
        <v>77.2</v>
      </c>
      <c r="G207" s="67">
        <f t="shared" si="843"/>
        <v>4.4345898004434225E-3</v>
      </c>
      <c r="H207" s="60">
        <f t="shared" si="844"/>
        <v>8.4656084656085095E-3</v>
      </c>
      <c r="I207" s="60">
        <f t="shared" si="845"/>
        <v>-2.3014959723820505E-3</v>
      </c>
      <c r="J207" s="60">
        <f t="shared" si="846"/>
        <v>1.2833168805528095E-2</v>
      </c>
      <c r="K207" s="68">
        <f t="shared" si="847"/>
        <v>-1.2787723785166238E-2</v>
      </c>
      <c r="L207" s="67">
        <f t="shared" si="848"/>
        <v>0.1199011124845486</v>
      </c>
      <c r="M207" s="60">
        <f t="shared" si="849"/>
        <v>7.3198198198198172E-2</v>
      </c>
      <c r="N207" s="60">
        <f t="shared" si="850"/>
        <v>0.15909090909090917</v>
      </c>
      <c r="O207" s="60">
        <f t="shared" si="851"/>
        <v>0.15022421524663665</v>
      </c>
      <c r="P207" s="68">
        <f t="shared" si="852"/>
        <v>0.16440422322775272</v>
      </c>
      <c r="Q207" s="67"/>
      <c r="R207" s="60"/>
      <c r="S207" s="60"/>
      <c r="T207" s="60"/>
      <c r="U207" s="68"/>
    </row>
    <row r="208" spans="1:21" s="5" customFormat="1" ht="13.8" hidden="1" x14ac:dyDescent="0.3">
      <c r="A208" s="37">
        <v>38718</v>
      </c>
      <c r="B208" s="66">
        <v>90.2</v>
      </c>
      <c r="C208" s="66">
        <v>94.5</v>
      </c>
      <c r="D208" s="66">
        <v>86.9</v>
      </c>
      <c r="E208" s="66">
        <v>101.3</v>
      </c>
      <c r="F208" s="66">
        <v>78.2</v>
      </c>
      <c r="G208" s="67">
        <f t="shared" si="843"/>
        <v>7.8212290502792658E-3</v>
      </c>
      <c r="H208" s="60">
        <f t="shared" si="844"/>
        <v>-6.3091482649841879E-3</v>
      </c>
      <c r="I208" s="60">
        <f t="shared" si="845"/>
        <v>1.9953051643192499E-2</v>
      </c>
      <c r="J208" s="60">
        <f t="shared" si="846"/>
        <v>-4.613935969868177E-2</v>
      </c>
      <c r="K208" s="68">
        <f t="shared" si="847"/>
        <v>7.713498622589543E-2</v>
      </c>
      <c r="L208" s="67">
        <f t="shared" si="848"/>
        <v>9.4660194174757351E-2</v>
      </c>
      <c r="M208" s="60">
        <f t="shared" si="849"/>
        <v>4.7671840354767125E-2</v>
      </c>
      <c r="N208" s="60">
        <f t="shared" si="850"/>
        <v>0.13594771241830084</v>
      </c>
      <c r="O208" s="60">
        <f t="shared" si="851"/>
        <v>0.12181616832779629</v>
      </c>
      <c r="P208" s="68">
        <f t="shared" si="852"/>
        <v>0.14327485380116944</v>
      </c>
      <c r="Q208" s="67"/>
      <c r="R208" s="60"/>
      <c r="S208" s="60"/>
      <c r="T208" s="60"/>
      <c r="U208" s="68"/>
    </row>
    <row r="209" spans="1:21" s="5" customFormat="1" ht="13.8" hidden="1" x14ac:dyDescent="0.3">
      <c r="A209" s="37">
        <v>38687</v>
      </c>
      <c r="B209" s="66">
        <v>89.5</v>
      </c>
      <c r="C209" s="66">
        <v>95.1</v>
      </c>
      <c r="D209" s="66">
        <v>85.2</v>
      </c>
      <c r="E209" s="66">
        <v>106.2</v>
      </c>
      <c r="F209" s="66">
        <v>72.599999999999994</v>
      </c>
      <c r="G209" s="67">
        <f t="shared" si="843"/>
        <v>-5.5555555555555358E-3</v>
      </c>
      <c r="H209" s="60">
        <f t="shared" si="844"/>
        <v>4.2238648363250864E-3</v>
      </c>
      <c r="I209" s="60">
        <f t="shared" si="845"/>
        <v>-1.1600928074245953E-2</v>
      </c>
      <c r="J209" s="60">
        <f t="shared" si="846"/>
        <v>3.4079844206426513E-2</v>
      </c>
      <c r="K209" s="68">
        <f t="shared" si="847"/>
        <v>-4.4736842105263186E-2</v>
      </c>
      <c r="L209" s="67">
        <f t="shared" si="848"/>
        <v>5.7919621749409123E-2</v>
      </c>
      <c r="M209" s="60">
        <f t="shared" si="849"/>
        <v>2.148227712137496E-2</v>
      </c>
      <c r="N209" s="60">
        <f t="shared" si="850"/>
        <v>8.951406649616378E-2</v>
      </c>
      <c r="O209" s="60">
        <f t="shared" si="851"/>
        <v>0.18791946308724827</v>
      </c>
      <c r="P209" s="68">
        <f t="shared" si="852"/>
        <v>4.0114613180515679E-2</v>
      </c>
      <c r="Q209" s="67"/>
      <c r="R209" s="60"/>
      <c r="S209" s="60"/>
      <c r="T209" s="60"/>
      <c r="U209" s="68"/>
    </row>
    <row r="210" spans="1:21" s="5" customFormat="1" ht="13.8" hidden="1" x14ac:dyDescent="0.3">
      <c r="A210" s="37">
        <v>38657</v>
      </c>
      <c r="B210" s="66">
        <v>90</v>
      </c>
      <c r="C210" s="66">
        <v>94.7</v>
      </c>
      <c r="D210" s="66">
        <v>86.2</v>
      </c>
      <c r="E210" s="66">
        <v>102.7</v>
      </c>
      <c r="F210" s="66">
        <v>76</v>
      </c>
      <c r="G210" s="67">
        <f t="shared" si="843"/>
        <v>1.3513513513513598E-2</v>
      </c>
      <c r="H210" s="60">
        <f t="shared" si="844"/>
        <v>2.1164021164021829E-3</v>
      </c>
      <c r="I210" s="60">
        <f t="shared" si="845"/>
        <v>2.0118343195266286E-2</v>
      </c>
      <c r="J210" s="60">
        <f t="shared" si="846"/>
        <v>3.632694248234114E-2</v>
      </c>
      <c r="K210" s="68">
        <f t="shared" si="847"/>
        <v>6.6225165562914245E-3</v>
      </c>
      <c r="L210" s="67">
        <f t="shared" si="848"/>
        <v>0.13207547169811318</v>
      </c>
      <c r="M210" s="60">
        <f t="shared" si="849"/>
        <v>6.7643742953776842E-2</v>
      </c>
      <c r="N210" s="60">
        <f t="shared" si="850"/>
        <v>0.19722222222222219</v>
      </c>
      <c r="O210" s="60">
        <f t="shared" si="851"/>
        <v>0.18454440599769328</v>
      </c>
      <c r="P210" s="68">
        <f t="shared" si="852"/>
        <v>0.18012422360248426</v>
      </c>
      <c r="Q210" s="67"/>
      <c r="R210" s="60"/>
      <c r="S210" s="60"/>
      <c r="T210" s="60"/>
      <c r="U210" s="68"/>
    </row>
    <row r="211" spans="1:21" s="5" customFormat="1" ht="13.8" hidden="1" x14ac:dyDescent="0.3">
      <c r="A211" s="37">
        <v>38626</v>
      </c>
      <c r="B211" s="66">
        <v>88.8</v>
      </c>
      <c r="C211" s="66">
        <v>94.5</v>
      </c>
      <c r="D211" s="66">
        <v>84.5</v>
      </c>
      <c r="E211" s="66">
        <v>99.1</v>
      </c>
      <c r="F211" s="66">
        <v>75.5</v>
      </c>
      <c r="G211" s="67">
        <f t="shared" si="843"/>
        <v>1.3698630136986356E-2</v>
      </c>
      <c r="H211" s="60">
        <f t="shared" si="844"/>
        <v>1.0695187165775444E-2</v>
      </c>
      <c r="I211" s="60">
        <f t="shared" si="845"/>
        <v>1.6847172081829287E-2</v>
      </c>
      <c r="J211" s="60">
        <f t="shared" si="846"/>
        <v>2.270381836945301E-2</v>
      </c>
      <c r="K211" s="68">
        <f t="shared" si="847"/>
        <v>1.0709504685408211E-2</v>
      </c>
      <c r="L211" s="67">
        <f t="shared" si="848"/>
        <v>9.9009900990099098E-2</v>
      </c>
      <c r="M211" s="60">
        <f t="shared" si="849"/>
        <v>3.5049288061336226E-2</v>
      </c>
      <c r="N211" s="60">
        <f t="shared" si="850"/>
        <v>0.15912208504801084</v>
      </c>
      <c r="O211" s="60">
        <f t="shared" si="851"/>
        <v>0.10356347438752778</v>
      </c>
      <c r="P211" s="68">
        <f t="shared" si="852"/>
        <v>0.20222929936305745</v>
      </c>
      <c r="Q211" s="67"/>
      <c r="R211" s="60"/>
      <c r="S211" s="60"/>
      <c r="T211" s="60"/>
      <c r="U211" s="68"/>
    </row>
    <row r="212" spans="1:21" s="5" customFormat="1" ht="13.8" hidden="1" x14ac:dyDescent="0.3">
      <c r="A212" s="37">
        <v>38596</v>
      </c>
      <c r="B212" s="66">
        <v>87.6</v>
      </c>
      <c r="C212" s="66">
        <v>93.5</v>
      </c>
      <c r="D212" s="66">
        <v>83.1</v>
      </c>
      <c r="E212" s="66">
        <v>96.9</v>
      </c>
      <c r="F212" s="66">
        <v>74.7</v>
      </c>
      <c r="G212" s="67">
        <f t="shared" si="843"/>
        <v>3.1802120141342538E-2</v>
      </c>
      <c r="H212" s="60">
        <f t="shared" si="844"/>
        <v>1.1904761904761862E-2</v>
      </c>
      <c r="I212" s="60">
        <f t="shared" si="845"/>
        <v>4.9242424242424088E-2</v>
      </c>
      <c r="J212" s="60">
        <f t="shared" si="846"/>
        <v>2.4312896405919826E-2</v>
      </c>
      <c r="K212" s="68">
        <f t="shared" si="847"/>
        <v>6.7142857142857171E-2</v>
      </c>
      <c r="L212" s="67">
        <f t="shared" si="848"/>
        <v>7.7490774907749138E-2</v>
      </c>
      <c r="M212" s="60">
        <f t="shared" si="849"/>
        <v>5.6497175141242861E-2</v>
      </c>
      <c r="N212" s="60">
        <f t="shared" si="850"/>
        <v>9.6306068601583084E-2</v>
      </c>
      <c r="O212" s="60">
        <f t="shared" si="851"/>
        <v>2.6483050847457612E-2</v>
      </c>
      <c r="P212" s="68">
        <f t="shared" si="852"/>
        <v>0.14220183486238525</v>
      </c>
      <c r="Q212" s="67"/>
      <c r="R212" s="60"/>
      <c r="S212" s="60"/>
      <c r="T212" s="60"/>
      <c r="U212" s="68"/>
    </row>
    <row r="213" spans="1:21" s="5" customFormat="1" ht="13.8" hidden="1" x14ac:dyDescent="0.3">
      <c r="A213" s="37">
        <v>38565</v>
      </c>
      <c r="B213" s="66">
        <v>84.9</v>
      </c>
      <c r="C213" s="66">
        <v>92.4</v>
      </c>
      <c r="D213" s="66">
        <v>79.2</v>
      </c>
      <c r="E213" s="66">
        <v>94.6</v>
      </c>
      <c r="F213" s="66">
        <v>70</v>
      </c>
      <c r="G213" s="67">
        <f t="shared" si="843"/>
        <v>-2.3014959723820505E-2</v>
      </c>
      <c r="H213" s="60">
        <f t="shared" si="844"/>
        <v>-6.4516129032257119E-3</v>
      </c>
      <c r="I213" s="60">
        <f t="shared" si="845"/>
        <v>-3.6496350364963459E-2</v>
      </c>
      <c r="J213" s="60">
        <f t="shared" si="846"/>
        <v>-2.2727272727272707E-2</v>
      </c>
      <c r="K213" s="68">
        <f t="shared" si="847"/>
        <v>-4.6321525885558712E-2</v>
      </c>
      <c r="L213" s="67">
        <f t="shared" si="848"/>
        <v>6.2578222778473025E-2</v>
      </c>
      <c r="M213" s="60">
        <f t="shared" si="849"/>
        <v>3.8202247191011285E-2</v>
      </c>
      <c r="N213" s="60">
        <f t="shared" si="850"/>
        <v>8.6419753086419693E-2</v>
      </c>
      <c r="O213" s="60">
        <f t="shared" si="851"/>
        <v>4.6460176991150348E-2</v>
      </c>
      <c r="P213" s="68">
        <f t="shared" si="852"/>
        <v>0.10584518167456558</v>
      </c>
      <c r="Q213" s="67"/>
      <c r="R213" s="60"/>
      <c r="S213" s="60"/>
      <c r="T213" s="60"/>
      <c r="U213" s="68"/>
    </row>
    <row r="214" spans="1:21" s="5" customFormat="1" ht="13.8" hidden="1" x14ac:dyDescent="0.3">
      <c r="A214" s="37">
        <v>38534</v>
      </c>
      <c r="B214" s="66">
        <v>86.9</v>
      </c>
      <c r="C214" s="66">
        <v>93</v>
      </c>
      <c r="D214" s="66">
        <v>82.2</v>
      </c>
      <c r="E214" s="66">
        <v>96.8</v>
      </c>
      <c r="F214" s="66">
        <v>73.400000000000006</v>
      </c>
      <c r="G214" s="67">
        <f t="shared" si="843"/>
        <v>2.2352941176470686E-2</v>
      </c>
      <c r="H214" s="60">
        <f t="shared" si="844"/>
        <v>0</v>
      </c>
      <c r="I214" s="60">
        <f t="shared" si="845"/>
        <v>4.3147208121827374E-2</v>
      </c>
      <c r="J214" s="60">
        <f t="shared" si="846"/>
        <v>7.795100222717144E-2</v>
      </c>
      <c r="K214" s="68">
        <f t="shared" si="847"/>
        <v>1.8030513176144458E-2</v>
      </c>
      <c r="L214" s="67">
        <f t="shared" si="848"/>
        <v>6.7567567567567544E-2</v>
      </c>
      <c r="M214" s="60">
        <f t="shared" si="849"/>
        <v>3.7946428571428603E-2</v>
      </c>
      <c r="N214" s="60">
        <f t="shared" si="850"/>
        <v>9.6000000000000085E-2</v>
      </c>
      <c r="O214" s="60">
        <f t="shared" si="851"/>
        <v>6.1403508771929793E-2</v>
      </c>
      <c r="P214" s="68">
        <f t="shared" si="852"/>
        <v>0.14330218068535827</v>
      </c>
      <c r="Q214" s="67"/>
      <c r="R214" s="60"/>
      <c r="S214" s="60"/>
      <c r="T214" s="60"/>
      <c r="U214" s="68"/>
    </row>
    <row r="215" spans="1:21" s="5" customFormat="1" ht="13.8" hidden="1" x14ac:dyDescent="0.3">
      <c r="A215" s="37">
        <v>38504</v>
      </c>
      <c r="B215" s="66">
        <v>85</v>
      </c>
      <c r="C215" s="66">
        <v>93</v>
      </c>
      <c r="D215" s="66">
        <v>78.8</v>
      </c>
      <c r="E215" s="66">
        <v>89.8</v>
      </c>
      <c r="F215" s="66">
        <v>72.099999999999994</v>
      </c>
      <c r="G215" s="67">
        <f t="shared" si="843"/>
        <v>3.2806804374240661E-2</v>
      </c>
      <c r="H215" s="60">
        <f t="shared" si="844"/>
        <v>4.1433370660694413E-2</v>
      </c>
      <c r="I215" s="60">
        <f t="shared" si="845"/>
        <v>2.3376623376623273E-2</v>
      </c>
      <c r="J215" s="60">
        <f t="shared" si="846"/>
        <v>-2.4972855591748111E-2</v>
      </c>
      <c r="K215" s="68">
        <f t="shared" si="847"/>
        <v>6.6568047337278058E-2</v>
      </c>
      <c r="L215" s="67">
        <f t="shared" si="848"/>
        <v>5.4590570719603049E-2</v>
      </c>
      <c r="M215" s="60">
        <f t="shared" si="849"/>
        <v>3.9106145251396551E-2</v>
      </c>
      <c r="N215" s="60">
        <f t="shared" si="850"/>
        <v>6.919945725915877E-2</v>
      </c>
      <c r="O215" s="60">
        <f t="shared" si="851"/>
        <v>-2.2222222222222365E-3</v>
      </c>
      <c r="P215" s="68">
        <f t="shared" si="852"/>
        <v>9.9085365853658569E-2</v>
      </c>
      <c r="Q215" s="67"/>
      <c r="R215" s="60"/>
      <c r="S215" s="60"/>
      <c r="T215" s="60"/>
      <c r="U215" s="68"/>
    </row>
    <row r="216" spans="1:21" s="5" customFormat="1" ht="13.8" hidden="1" x14ac:dyDescent="0.3">
      <c r="A216" s="37">
        <v>38473</v>
      </c>
      <c r="B216" s="66">
        <v>82.3</v>
      </c>
      <c r="C216" s="66">
        <v>89.3</v>
      </c>
      <c r="D216" s="66">
        <v>77</v>
      </c>
      <c r="E216" s="66">
        <v>92.1</v>
      </c>
      <c r="F216" s="66">
        <v>67.599999999999994</v>
      </c>
      <c r="G216" s="67">
        <f t="shared" si="843"/>
        <v>6.1124694376528677E-3</v>
      </c>
      <c r="H216" s="60">
        <f t="shared" si="844"/>
        <v>-2.2346368715083775E-3</v>
      </c>
      <c r="I216" s="60">
        <f t="shared" si="845"/>
        <v>1.3157894736842035E-2</v>
      </c>
      <c r="J216" s="60">
        <f t="shared" si="846"/>
        <v>1.5435501653803696E-2</v>
      </c>
      <c r="K216" s="68">
        <f t="shared" si="847"/>
        <v>7.4515648286139768E-3</v>
      </c>
      <c r="L216" s="67">
        <f t="shared" si="848"/>
        <v>1.1056511056510843E-2</v>
      </c>
      <c r="M216" s="60">
        <f t="shared" si="849"/>
        <v>6.7643742953775732E-3</v>
      </c>
      <c r="N216" s="60">
        <f t="shared" si="850"/>
        <v>1.5831134564643801E-2</v>
      </c>
      <c r="O216" s="60">
        <f t="shared" si="851"/>
        <v>3.950338600451464E-2</v>
      </c>
      <c r="P216" s="68">
        <f t="shared" si="852"/>
        <v>-7.342143906020504E-3</v>
      </c>
      <c r="Q216" s="67"/>
      <c r="R216" s="60"/>
      <c r="S216" s="60"/>
      <c r="T216" s="60"/>
      <c r="U216" s="68"/>
    </row>
    <row r="217" spans="1:21" s="5" customFormat="1" ht="13.8" hidden="1" x14ac:dyDescent="0.3">
      <c r="A217" s="37">
        <v>38443</v>
      </c>
      <c r="B217" s="66">
        <v>81.8</v>
      </c>
      <c r="C217" s="66">
        <v>89.5</v>
      </c>
      <c r="D217" s="66">
        <v>76</v>
      </c>
      <c r="E217" s="66">
        <v>90.7</v>
      </c>
      <c r="F217" s="66">
        <v>67.099999999999994</v>
      </c>
      <c r="G217" s="67">
        <f t="shared" si="843"/>
        <v>-8.4848484848485395E-3</v>
      </c>
      <c r="H217" s="60">
        <f t="shared" si="844"/>
        <v>0</v>
      </c>
      <c r="I217" s="60">
        <f t="shared" si="845"/>
        <v>-1.4267185473411104E-2</v>
      </c>
      <c r="J217" s="60">
        <f t="shared" si="846"/>
        <v>-1.3057671381936919E-2</v>
      </c>
      <c r="K217" s="68">
        <f t="shared" si="847"/>
        <v>-1.4684287812041119E-2</v>
      </c>
      <c r="L217" s="67">
        <f t="shared" si="848"/>
        <v>8.6313193588163362E-3</v>
      </c>
      <c r="M217" s="60">
        <f t="shared" si="849"/>
        <v>-7.7605321507761005E-3</v>
      </c>
      <c r="N217" s="60">
        <f t="shared" si="850"/>
        <v>2.7027027027026973E-2</v>
      </c>
      <c r="O217" s="60">
        <f t="shared" si="851"/>
        <v>4.2528735632183956E-2</v>
      </c>
      <c r="P217" s="68">
        <f t="shared" si="852"/>
        <v>2.989536621823552E-3</v>
      </c>
      <c r="Q217" s="67"/>
      <c r="R217" s="60"/>
      <c r="S217" s="60"/>
      <c r="T217" s="60"/>
      <c r="U217" s="68"/>
    </row>
    <row r="218" spans="1:21" s="5" customFormat="1" ht="13.8" hidden="1" x14ac:dyDescent="0.3">
      <c r="A218" s="37">
        <v>38412</v>
      </c>
      <c r="B218" s="66">
        <v>82.5</v>
      </c>
      <c r="C218" s="66">
        <v>89.5</v>
      </c>
      <c r="D218" s="66">
        <v>77.099999999999994</v>
      </c>
      <c r="E218" s="66">
        <v>91.9</v>
      </c>
      <c r="F218" s="66">
        <v>68.099999999999994</v>
      </c>
      <c r="G218" s="67">
        <f t="shared" si="843"/>
        <v>1.9777503090234738E-2</v>
      </c>
      <c r="H218" s="60">
        <f t="shared" si="844"/>
        <v>7.8828828828829689E-3</v>
      </c>
      <c r="I218" s="60">
        <f t="shared" si="845"/>
        <v>3.074866310160429E-2</v>
      </c>
      <c r="J218" s="60">
        <f t="shared" si="846"/>
        <v>3.0269058295964157E-2</v>
      </c>
      <c r="K218" s="68">
        <f t="shared" si="847"/>
        <v>2.7149321266968229E-2</v>
      </c>
      <c r="L218" s="67">
        <f t="shared" si="848"/>
        <v>2.9962546816479474E-2</v>
      </c>
      <c r="M218" s="60">
        <f t="shared" si="849"/>
        <v>-8.8593576965669829E-3</v>
      </c>
      <c r="N218" s="60">
        <f t="shared" si="850"/>
        <v>7.0833333333333304E-2</v>
      </c>
      <c r="O218" s="60">
        <f t="shared" si="851"/>
        <v>8.1176470588235405E-2</v>
      </c>
      <c r="P218" s="68">
        <f t="shared" si="852"/>
        <v>4.4478527607361817E-2</v>
      </c>
      <c r="Q218" s="67"/>
      <c r="R218" s="60"/>
      <c r="S218" s="60"/>
      <c r="T218" s="60"/>
      <c r="U218" s="68"/>
    </row>
    <row r="219" spans="1:21" s="5" customFormat="1" ht="13.8" hidden="1" x14ac:dyDescent="0.3">
      <c r="A219" s="37">
        <v>38384</v>
      </c>
      <c r="B219" s="66">
        <v>80.900000000000006</v>
      </c>
      <c r="C219" s="66">
        <v>88.8</v>
      </c>
      <c r="D219" s="66">
        <v>74.8</v>
      </c>
      <c r="E219" s="66">
        <v>89.2</v>
      </c>
      <c r="F219" s="66">
        <v>66.3</v>
      </c>
      <c r="G219" s="67">
        <f t="shared" ref="G219:G244" si="853">(B219/B220)-1</f>
        <v>-1.8203883495145678E-2</v>
      </c>
      <c r="H219" s="60">
        <f t="shared" ref="H219:H244" si="854">(C219/C220)-1</f>
        <v>-1.5521064301552201E-2</v>
      </c>
      <c r="I219" s="60">
        <f t="shared" ref="I219:I244" si="855">(D219/D220)-1</f>
        <v>-2.2222222222222254E-2</v>
      </c>
      <c r="J219" s="60">
        <f t="shared" ref="J219:J243" si="856">(E219/E220)-1</f>
        <v>-1.2181616832779518E-2</v>
      </c>
      <c r="K219" s="68">
        <f t="shared" ref="K219:K243" si="857">(F219/F220)-1</f>
        <v>-3.0701754385965008E-2</v>
      </c>
      <c r="L219" s="67">
        <f t="shared" ref="L219:L244" si="858">(B219/B231)-1</f>
        <v>2.5348542458808687E-2</v>
      </c>
      <c r="M219" s="60">
        <f t="shared" ref="M219:M244" si="859">(C219/C231)-1</f>
        <v>-1.1135857461024523E-2</v>
      </c>
      <c r="N219" s="60">
        <f t="shared" ref="N219:N244" si="860">(D219/D231)-1</f>
        <v>6.4011379800853474E-2</v>
      </c>
      <c r="O219" s="60">
        <f t="shared" ref="O219:O232" si="861">(E219/E231)-1</f>
        <v>5.5621301775147902E-2</v>
      </c>
      <c r="P219" s="68">
        <f t="shared" ref="P219:P232" si="862">(F219/F231)-1</f>
        <v>7.2815533980582492E-2</v>
      </c>
      <c r="Q219" s="67"/>
      <c r="R219" s="60"/>
      <c r="S219" s="60"/>
      <c r="T219" s="60"/>
      <c r="U219" s="68"/>
    </row>
    <row r="220" spans="1:21" s="5" customFormat="1" ht="13.8" hidden="1" x14ac:dyDescent="0.3">
      <c r="A220" s="37">
        <v>38353</v>
      </c>
      <c r="B220" s="66">
        <v>82.4</v>
      </c>
      <c r="C220" s="66">
        <v>90.2</v>
      </c>
      <c r="D220" s="66">
        <v>76.5</v>
      </c>
      <c r="E220" s="66">
        <v>90.3</v>
      </c>
      <c r="F220" s="66">
        <v>68.400000000000006</v>
      </c>
      <c r="G220" s="67">
        <f t="shared" si="853"/>
        <v>-2.6004728132387522E-2</v>
      </c>
      <c r="H220" s="60">
        <f t="shared" si="854"/>
        <v>-3.1149301825993514E-2</v>
      </c>
      <c r="I220" s="60">
        <f t="shared" si="855"/>
        <v>-2.1739130434782594E-2</v>
      </c>
      <c r="J220" s="60">
        <f t="shared" si="856"/>
        <v>1.0067114093959662E-2</v>
      </c>
      <c r="K220" s="68">
        <f t="shared" si="857"/>
        <v>-2.0057306590257729E-2</v>
      </c>
      <c r="L220" s="67">
        <f t="shared" si="858"/>
        <v>5.3708439897698135E-2</v>
      </c>
      <c r="M220" s="60">
        <f t="shared" si="859"/>
        <v>2.5000000000000133E-2</v>
      </c>
      <c r="N220" s="60">
        <f t="shared" si="860"/>
        <v>8.3569405099150229E-2</v>
      </c>
      <c r="O220" s="60">
        <f t="shared" si="861"/>
        <v>6.110458284371334E-2</v>
      </c>
      <c r="P220" s="68">
        <f t="shared" si="862"/>
        <v>0.11764705882352944</v>
      </c>
      <c r="Q220" s="67"/>
      <c r="R220" s="60"/>
      <c r="S220" s="60"/>
      <c r="T220" s="60"/>
      <c r="U220" s="68"/>
    </row>
    <row r="221" spans="1:21" s="5" customFormat="1" ht="13.8" hidden="1" x14ac:dyDescent="0.3">
      <c r="A221" s="37">
        <v>38322</v>
      </c>
      <c r="B221" s="66">
        <v>84.6</v>
      </c>
      <c r="C221" s="66">
        <v>93.1</v>
      </c>
      <c r="D221" s="66">
        <v>78.2</v>
      </c>
      <c r="E221" s="66">
        <v>89.4</v>
      </c>
      <c r="F221" s="66">
        <v>69.8</v>
      </c>
      <c r="G221" s="67">
        <f t="shared" si="853"/>
        <v>6.4150943396226401E-2</v>
      </c>
      <c r="H221" s="60">
        <f t="shared" si="854"/>
        <v>4.9605411499436203E-2</v>
      </c>
      <c r="I221" s="60">
        <f t="shared" si="855"/>
        <v>8.6111111111111249E-2</v>
      </c>
      <c r="J221" s="60">
        <f t="shared" si="856"/>
        <v>3.114186851211076E-2</v>
      </c>
      <c r="K221" s="68">
        <f t="shared" si="857"/>
        <v>8.3850931677018403E-2</v>
      </c>
      <c r="L221" s="67">
        <f t="shared" si="858"/>
        <v>5.7499999999999885E-2</v>
      </c>
      <c r="M221" s="60">
        <f t="shared" si="859"/>
        <v>4.9605411499436203E-2</v>
      </c>
      <c r="N221" s="60">
        <f t="shared" si="860"/>
        <v>6.976744186046524E-2</v>
      </c>
      <c r="O221" s="60">
        <f t="shared" si="861"/>
        <v>0.10098522167487678</v>
      </c>
      <c r="P221" s="68">
        <f t="shared" si="862"/>
        <v>7.8825347758887165E-2</v>
      </c>
      <c r="Q221" s="67"/>
      <c r="R221" s="60"/>
      <c r="S221" s="60"/>
      <c r="T221" s="60"/>
      <c r="U221" s="68"/>
    </row>
    <row r="222" spans="1:21" s="5" customFormat="1" ht="13.8" hidden="1" x14ac:dyDescent="0.3">
      <c r="A222" s="37">
        <v>38292</v>
      </c>
      <c r="B222" s="66">
        <v>79.5</v>
      </c>
      <c r="C222" s="66">
        <v>88.7</v>
      </c>
      <c r="D222" s="66">
        <v>72</v>
      </c>
      <c r="E222" s="66">
        <v>86.7</v>
      </c>
      <c r="F222" s="66">
        <v>64.400000000000006</v>
      </c>
      <c r="G222" s="67">
        <f t="shared" si="853"/>
        <v>-1.6089108910891103E-2</v>
      </c>
      <c r="H222" s="60">
        <f t="shared" si="854"/>
        <v>-2.8477546549835697E-2</v>
      </c>
      <c r="I222" s="60">
        <f t="shared" si="855"/>
        <v>-1.2345679012345734E-2</v>
      </c>
      <c r="J222" s="60">
        <f t="shared" si="856"/>
        <v>-3.4521158129175888E-2</v>
      </c>
      <c r="K222" s="68">
        <f t="shared" si="857"/>
        <v>2.5477707006369643E-2</v>
      </c>
      <c r="L222" s="67">
        <f t="shared" si="858"/>
        <v>1.7925736235595569E-2</v>
      </c>
      <c r="M222" s="60">
        <f t="shared" si="859"/>
        <v>-7.829977628635354E-3</v>
      </c>
      <c r="N222" s="60">
        <f t="shared" si="860"/>
        <v>3.8961038961039085E-2</v>
      </c>
      <c r="O222" s="60">
        <f t="shared" si="861"/>
        <v>6.6420664206642055E-2</v>
      </c>
      <c r="P222" s="68">
        <f t="shared" si="862"/>
        <v>3.3707865168539408E-2</v>
      </c>
      <c r="Q222" s="67"/>
      <c r="R222" s="60"/>
      <c r="S222" s="60"/>
      <c r="T222" s="60"/>
      <c r="U222" s="68"/>
    </row>
    <row r="223" spans="1:21" s="5" customFormat="1" ht="13.8" hidden="1" x14ac:dyDescent="0.3">
      <c r="A223" s="37">
        <v>38261</v>
      </c>
      <c r="B223" s="66">
        <v>80.8</v>
      </c>
      <c r="C223" s="66">
        <v>91.3</v>
      </c>
      <c r="D223" s="66">
        <v>72.900000000000006</v>
      </c>
      <c r="E223" s="66">
        <v>89.8</v>
      </c>
      <c r="F223" s="66">
        <v>62.8</v>
      </c>
      <c r="G223" s="67">
        <f t="shared" si="853"/>
        <v>-6.1500615006150339E-3</v>
      </c>
      <c r="H223" s="60">
        <f t="shared" si="854"/>
        <v>3.1638418079096065E-2</v>
      </c>
      <c r="I223" s="60">
        <f t="shared" si="855"/>
        <v>-3.8258575197889111E-2</v>
      </c>
      <c r="J223" s="60">
        <f t="shared" si="856"/>
        <v>-4.8728813559322126E-2</v>
      </c>
      <c r="K223" s="68">
        <f t="shared" si="857"/>
        <v>-3.9755351681957318E-2</v>
      </c>
      <c r="L223" s="67">
        <f t="shared" si="858"/>
        <v>3.8560411311054033E-2</v>
      </c>
      <c r="M223" s="60">
        <f t="shared" si="859"/>
        <v>2.9312288613303261E-2</v>
      </c>
      <c r="N223" s="60">
        <f t="shared" si="860"/>
        <v>4.8920863309352525E-2</v>
      </c>
      <c r="O223" s="60">
        <f t="shared" si="861"/>
        <v>8.8484848484848388E-2</v>
      </c>
      <c r="P223" s="68">
        <f t="shared" si="862"/>
        <v>9.6463022508037621E-3</v>
      </c>
      <c r="Q223" s="67"/>
      <c r="R223" s="60"/>
      <c r="S223" s="60"/>
      <c r="T223" s="60"/>
      <c r="U223" s="68"/>
    </row>
    <row r="224" spans="1:21" s="5" customFormat="1" ht="13.8" hidden="1" x14ac:dyDescent="0.3">
      <c r="A224" s="37">
        <v>38231</v>
      </c>
      <c r="B224" s="66">
        <v>81.3</v>
      </c>
      <c r="C224" s="66">
        <v>88.5</v>
      </c>
      <c r="D224" s="66">
        <v>75.8</v>
      </c>
      <c r="E224" s="66">
        <v>94.4</v>
      </c>
      <c r="F224" s="66">
        <v>65.400000000000006</v>
      </c>
      <c r="G224" s="67">
        <f t="shared" si="853"/>
        <v>1.7521902377972465E-2</v>
      </c>
      <c r="H224" s="60">
        <f t="shared" si="854"/>
        <v>-5.6179775280899014E-3</v>
      </c>
      <c r="I224" s="60">
        <f t="shared" si="855"/>
        <v>3.9780521262002599E-2</v>
      </c>
      <c r="J224" s="60">
        <f t="shared" si="856"/>
        <v>4.4247787610619538E-2</v>
      </c>
      <c r="K224" s="68">
        <f t="shared" si="857"/>
        <v>3.3175355450237198E-2</v>
      </c>
      <c r="L224" s="67">
        <f t="shared" si="858"/>
        <v>5.721716514954478E-2</v>
      </c>
      <c r="M224" s="60">
        <f t="shared" si="859"/>
        <v>2.3121387283236983E-2</v>
      </c>
      <c r="N224" s="60">
        <f t="shared" si="860"/>
        <v>9.3795093795093765E-2</v>
      </c>
      <c r="O224" s="60">
        <f t="shared" si="861"/>
        <v>0.15544675642594852</v>
      </c>
      <c r="P224" s="68">
        <f t="shared" si="862"/>
        <v>4.4728434504792469E-2</v>
      </c>
      <c r="Q224" s="67"/>
      <c r="R224" s="60"/>
      <c r="S224" s="60"/>
      <c r="T224" s="60"/>
      <c r="U224" s="68"/>
    </row>
    <row r="225" spans="1:21" s="5" customFormat="1" ht="13.8" hidden="1" x14ac:dyDescent="0.3">
      <c r="A225" s="37">
        <v>38200</v>
      </c>
      <c r="B225" s="66">
        <v>79.900000000000006</v>
      </c>
      <c r="C225" s="66">
        <v>89</v>
      </c>
      <c r="D225" s="66">
        <v>72.900000000000006</v>
      </c>
      <c r="E225" s="66">
        <v>90.4</v>
      </c>
      <c r="F225" s="66">
        <v>63.3</v>
      </c>
      <c r="G225" s="67">
        <f t="shared" si="853"/>
        <v>-1.8427518427518441E-2</v>
      </c>
      <c r="H225" s="60">
        <f t="shared" si="854"/>
        <v>-6.6964285714284921E-3</v>
      </c>
      <c r="I225" s="60">
        <f t="shared" si="855"/>
        <v>-2.7999999999999914E-2</v>
      </c>
      <c r="J225" s="60">
        <f t="shared" si="856"/>
        <v>-8.7719298245613198E-3</v>
      </c>
      <c r="K225" s="68">
        <f t="shared" si="857"/>
        <v>-1.4018691588785104E-2</v>
      </c>
      <c r="L225" s="67">
        <f t="shared" si="858"/>
        <v>6.1088977423638946E-2</v>
      </c>
      <c r="M225" s="60">
        <f t="shared" si="859"/>
        <v>5.700712589073631E-2</v>
      </c>
      <c r="N225" s="60">
        <f t="shared" si="860"/>
        <v>6.268221574344035E-2</v>
      </c>
      <c r="O225" s="60">
        <f t="shared" si="861"/>
        <v>0.1092024539877301</v>
      </c>
      <c r="P225" s="68">
        <f t="shared" si="862"/>
        <v>4.1118421052631637E-2</v>
      </c>
      <c r="Q225" s="67"/>
      <c r="R225" s="60"/>
      <c r="S225" s="60"/>
      <c r="T225" s="60"/>
      <c r="U225" s="68"/>
    </row>
    <row r="226" spans="1:21" s="5" customFormat="1" ht="13.8" hidden="1" x14ac:dyDescent="0.3">
      <c r="A226" s="37">
        <v>38169</v>
      </c>
      <c r="B226" s="66">
        <v>81.400000000000006</v>
      </c>
      <c r="C226" s="66">
        <v>89.6</v>
      </c>
      <c r="D226" s="66">
        <v>75</v>
      </c>
      <c r="E226" s="66">
        <v>91.2</v>
      </c>
      <c r="F226" s="66">
        <v>64.2</v>
      </c>
      <c r="G226" s="67">
        <f t="shared" si="853"/>
        <v>9.9255583126551805E-3</v>
      </c>
      <c r="H226" s="60">
        <f t="shared" si="854"/>
        <v>1.1173184357540222E-3</v>
      </c>
      <c r="I226" s="60">
        <f t="shared" si="855"/>
        <v>1.7639077340569909E-2</v>
      </c>
      <c r="J226" s="60">
        <f t="shared" si="856"/>
        <v>1.3333333333333419E-2</v>
      </c>
      <c r="K226" s="68">
        <f t="shared" si="857"/>
        <v>-2.1341463414634054E-2</v>
      </c>
      <c r="L226" s="67">
        <f t="shared" si="858"/>
        <v>8.5333333333333483E-2</v>
      </c>
      <c r="M226" s="60">
        <f t="shared" si="859"/>
        <v>5.0410316529894361E-2</v>
      </c>
      <c r="N226" s="60">
        <f t="shared" si="860"/>
        <v>0.11940298507462677</v>
      </c>
      <c r="O226" s="60">
        <f t="shared" si="861"/>
        <v>0.14285714285714302</v>
      </c>
      <c r="P226" s="68">
        <f t="shared" si="862"/>
        <v>8.8135593220338926E-2</v>
      </c>
      <c r="Q226" s="67"/>
      <c r="R226" s="60"/>
      <c r="S226" s="60"/>
      <c r="T226" s="60"/>
      <c r="U226" s="68"/>
    </row>
    <row r="227" spans="1:21" s="5" customFormat="1" ht="13.8" hidden="1" x14ac:dyDescent="0.3">
      <c r="A227" s="37">
        <v>38139</v>
      </c>
      <c r="B227" s="66">
        <v>80.599999999999994</v>
      </c>
      <c r="C227" s="66">
        <v>89.5</v>
      </c>
      <c r="D227" s="66">
        <v>73.7</v>
      </c>
      <c r="E227" s="66">
        <v>90</v>
      </c>
      <c r="F227" s="66">
        <v>65.599999999999994</v>
      </c>
      <c r="G227" s="67">
        <f t="shared" si="853"/>
        <v>-9.8280098280100203E-3</v>
      </c>
      <c r="H227" s="60">
        <f t="shared" si="854"/>
        <v>9.0191657271700976E-3</v>
      </c>
      <c r="I227" s="60">
        <f t="shared" si="855"/>
        <v>-2.770448548812654E-2</v>
      </c>
      <c r="J227" s="60">
        <f t="shared" si="856"/>
        <v>1.5801354401805856E-2</v>
      </c>
      <c r="K227" s="68">
        <f t="shared" si="857"/>
        <v>-3.6710719530102742E-2</v>
      </c>
      <c r="L227" s="67">
        <f t="shared" si="858"/>
        <v>6.1923583662713888E-2</v>
      </c>
      <c r="M227" s="60">
        <f t="shared" si="859"/>
        <v>3.8283062645011467E-2</v>
      </c>
      <c r="N227" s="60">
        <f t="shared" si="860"/>
        <v>8.8626292466765122E-2</v>
      </c>
      <c r="O227" s="60">
        <f t="shared" si="861"/>
        <v>6.7615658362989439E-2</v>
      </c>
      <c r="P227" s="68">
        <f t="shared" si="862"/>
        <v>0.12714776632302383</v>
      </c>
      <c r="Q227" s="67"/>
      <c r="R227" s="60"/>
      <c r="S227" s="60"/>
      <c r="T227" s="60"/>
      <c r="U227" s="68"/>
    </row>
    <row r="228" spans="1:21" s="5" customFormat="1" ht="13.8" hidden="1" x14ac:dyDescent="0.3">
      <c r="A228" s="37">
        <v>38108</v>
      </c>
      <c r="B228" s="66">
        <v>81.400000000000006</v>
      </c>
      <c r="C228" s="66">
        <v>88.7</v>
      </c>
      <c r="D228" s="66">
        <v>75.8</v>
      </c>
      <c r="E228" s="66">
        <v>88.6</v>
      </c>
      <c r="F228" s="66">
        <v>68.099999999999994</v>
      </c>
      <c r="G228" s="67">
        <f t="shared" si="853"/>
        <v>3.6991368680643344E-3</v>
      </c>
      <c r="H228" s="60">
        <f t="shared" si="854"/>
        <v>-1.6629711751662946E-2</v>
      </c>
      <c r="I228" s="60">
        <f t="shared" si="855"/>
        <v>2.4324324324324298E-2</v>
      </c>
      <c r="J228" s="60">
        <f t="shared" si="856"/>
        <v>1.8390804597701038E-2</v>
      </c>
      <c r="K228" s="68">
        <f t="shared" si="857"/>
        <v>1.7937219730941534E-2</v>
      </c>
      <c r="L228" s="67">
        <f t="shared" si="858"/>
        <v>0.1150684931506849</v>
      </c>
      <c r="M228" s="60">
        <f t="shared" si="859"/>
        <v>4.3529411764705817E-2</v>
      </c>
      <c r="N228" s="60">
        <f t="shared" si="860"/>
        <v>0.18808777429467094</v>
      </c>
      <c r="O228" s="60">
        <f t="shared" si="861"/>
        <v>0.16272965879265078</v>
      </c>
      <c r="P228" s="68">
        <f t="shared" si="862"/>
        <v>0.19683655536028111</v>
      </c>
      <c r="Q228" s="67"/>
      <c r="R228" s="60"/>
      <c r="S228" s="60"/>
      <c r="T228" s="60"/>
      <c r="U228" s="68"/>
    </row>
    <row r="229" spans="1:21" s="5" customFormat="1" ht="13.8" hidden="1" x14ac:dyDescent="0.3">
      <c r="A229" s="37">
        <v>38078</v>
      </c>
      <c r="B229" s="66">
        <v>81.099999999999994</v>
      </c>
      <c r="C229" s="66">
        <v>90.2</v>
      </c>
      <c r="D229" s="66">
        <v>74</v>
      </c>
      <c r="E229" s="66">
        <v>87</v>
      </c>
      <c r="F229" s="66">
        <v>66.900000000000006</v>
      </c>
      <c r="G229" s="67">
        <f t="shared" si="853"/>
        <v>1.2484394506866447E-2</v>
      </c>
      <c r="H229" s="60">
        <f t="shared" si="854"/>
        <v>-1.1074197120708451E-3</v>
      </c>
      <c r="I229" s="60">
        <f t="shared" si="855"/>
        <v>2.7777777777777679E-2</v>
      </c>
      <c r="J229" s="60">
        <f t="shared" si="856"/>
        <v>2.3529411764705799E-2</v>
      </c>
      <c r="K229" s="68">
        <f t="shared" si="857"/>
        <v>2.6073619631901801E-2</v>
      </c>
      <c r="L229" s="67">
        <f t="shared" si="858"/>
        <v>8.4224598930481287E-2</v>
      </c>
      <c r="M229" s="60">
        <f t="shared" si="859"/>
        <v>5.8685446009389741E-2</v>
      </c>
      <c r="N229" s="60">
        <f t="shared" si="860"/>
        <v>0.10944527736131926</v>
      </c>
      <c r="O229" s="60">
        <f t="shared" si="861"/>
        <v>3.4482758620689724E-2</v>
      </c>
      <c r="P229" s="68">
        <f t="shared" si="862"/>
        <v>0.16753926701570698</v>
      </c>
      <c r="Q229" s="67"/>
      <c r="R229" s="60"/>
      <c r="S229" s="60"/>
      <c r="T229" s="60"/>
      <c r="U229" s="68"/>
    </row>
    <row r="230" spans="1:21" s="5" customFormat="1" ht="13.8" hidden="1" x14ac:dyDescent="0.3">
      <c r="A230" s="37">
        <v>38047</v>
      </c>
      <c r="B230" s="66">
        <v>80.099999999999994</v>
      </c>
      <c r="C230" s="66">
        <v>90.3</v>
      </c>
      <c r="D230" s="66">
        <v>72</v>
      </c>
      <c r="E230" s="66">
        <v>85</v>
      </c>
      <c r="F230" s="66">
        <v>65.2</v>
      </c>
      <c r="G230" s="67">
        <f t="shared" si="853"/>
        <v>1.5209125475285079E-2</v>
      </c>
      <c r="H230" s="60">
        <f t="shared" si="854"/>
        <v>5.5679287305121505E-3</v>
      </c>
      <c r="I230" s="60">
        <f t="shared" si="855"/>
        <v>2.4182076813655806E-2</v>
      </c>
      <c r="J230" s="60">
        <f t="shared" si="856"/>
        <v>5.9171597633136397E-3</v>
      </c>
      <c r="K230" s="68">
        <f t="shared" si="857"/>
        <v>5.5016181229773586E-2</v>
      </c>
      <c r="L230" s="67">
        <f t="shared" si="858"/>
        <v>7.3726541554959724E-2</v>
      </c>
      <c r="M230" s="60">
        <f t="shared" si="859"/>
        <v>6.7375886524822626E-2</v>
      </c>
      <c r="N230" s="60">
        <f t="shared" si="860"/>
        <v>7.7844311377245567E-2</v>
      </c>
      <c r="O230" s="60">
        <f t="shared" si="861"/>
        <v>5.1980198019802026E-2</v>
      </c>
      <c r="P230" s="68">
        <f t="shared" si="862"/>
        <v>0.12413793103448278</v>
      </c>
      <c r="Q230" s="67"/>
      <c r="R230" s="60"/>
      <c r="S230" s="60"/>
      <c r="T230" s="60"/>
      <c r="U230" s="68"/>
    </row>
    <row r="231" spans="1:21" s="5" customFormat="1" ht="13.8" hidden="1" x14ac:dyDescent="0.3">
      <c r="A231" s="37">
        <v>38018</v>
      </c>
      <c r="B231" s="66">
        <v>78.900000000000006</v>
      </c>
      <c r="C231" s="66">
        <v>89.8</v>
      </c>
      <c r="D231" s="66">
        <v>70.3</v>
      </c>
      <c r="E231" s="66">
        <v>84.5</v>
      </c>
      <c r="F231" s="66">
        <v>61.8</v>
      </c>
      <c r="G231" s="67">
        <f t="shared" si="853"/>
        <v>8.9514066496163558E-3</v>
      </c>
      <c r="H231" s="60">
        <f t="shared" si="854"/>
        <v>2.0454545454545503E-2</v>
      </c>
      <c r="I231" s="60">
        <f t="shared" si="855"/>
        <v>-4.2492917847024581E-3</v>
      </c>
      <c r="J231" s="60">
        <f t="shared" si="856"/>
        <v>-7.0505287896591717E-3</v>
      </c>
      <c r="K231" s="68">
        <f t="shared" si="857"/>
        <v>9.8039215686274161E-3</v>
      </c>
      <c r="L231" s="67">
        <f t="shared" si="858"/>
        <v>3.4076015727392051E-2</v>
      </c>
      <c r="M231" s="60">
        <f t="shared" si="859"/>
        <v>1.5837104072398134E-2</v>
      </c>
      <c r="N231" s="60">
        <f t="shared" si="860"/>
        <v>5.397301349325323E-2</v>
      </c>
      <c r="O231" s="60">
        <f t="shared" si="861"/>
        <v>2.5485436893203817E-2</v>
      </c>
      <c r="P231" s="68">
        <f t="shared" si="862"/>
        <v>7.4782608695652231E-2</v>
      </c>
      <c r="Q231" s="67"/>
      <c r="R231" s="60"/>
      <c r="S231" s="60"/>
      <c r="T231" s="60"/>
      <c r="U231" s="68"/>
    </row>
    <row r="232" spans="1:21" s="5" customFormat="1" ht="13.8" hidden="1" x14ac:dyDescent="0.3">
      <c r="A232" s="37">
        <v>37987</v>
      </c>
      <c r="B232" s="66">
        <v>78.2</v>
      </c>
      <c r="C232" s="66">
        <v>88</v>
      </c>
      <c r="D232" s="66">
        <v>70.599999999999994</v>
      </c>
      <c r="E232" s="66">
        <v>85.1</v>
      </c>
      <c r="F232" s="66">
        <v>61.2</v>
      </c>
      <c r="G232" s="67">
        <f t="shared" si="853"/>
        <v>-2.2499999999999964E-2</v>
      </c>
      <c r="H232" s="60">
        <f t="shared" si="854"/>
        <v>-7.8917700112739464E-3</v>
      </c>
      <c r="I232" s="60">
        <f t="shared" si="855"/>
        <v>-3.4199726402188824E-2</v>
      </c>
      <c r="J232" s="60">
        <f t="shared" si="856"/>
        <v>4.8029556650246219E-2</v>
      </c>
      <c r="K232" s="68">
        <f t="shared" si="857"/>
        <v>-5.4095826893353904E-2</v>
      </c>
      <c r="L232" s="67">
        <f t="shared" si="858"/>
        <v>2.3560209424083656E-2</v>
      </c>
      <c r="M232" s="60">
        <f t="shared" si="859"/>
        <v>1.9698725376593229E-2</v>
      </c>
      <c r="N232" s="60">
        <f t="shared" si="860"/>
        <v>2.6162790697674465E-2</v>
      </c>
      <c r="O232" s="60">
        <f t="shared" si="861"/>
        <v>-9.3131548311992107E-3</v>
      </c>
      <c r="P232" s="68">
        <f t="shared" si="862"/>
        <v>5.8823529411764719E-2</v>
      </c>
      <c r="Q232" s="67"/>
      <c r="R232" s="60"/>
      <c r="S232" s="60"/>
      <c r="T232" s="60"/>
      <c r="U232" s="68"/>
    </row>
    <row r="233" spans="1:21" s="5" customFormat="1" ht="13.8" hidden="1" x14ac:dyDescent="0.3">
      <c r="A233" s="37">
        <v>37956</v>
      </c>
      <c r="B233" s="66">
        <v>80</v>
      </c>
      <c r="C233" s="66">
        <v>88.7</v>
      </c>
      <c r="D233" s="66">
        <v>73.099999999999994</v>
      </c>
      <c r="E233" s="66">
        <v>81.2</v>
      </c>
      <c r="F233" s="66">
        <v>64.7</v>
      </c>
      <c r="G233" s="67">
        <f t="shared" si="853"/>
        <v>2.4327784891165161E-2</v>
      </c>
      <c r="H233" s="60">
        <f t="shared" si="854"/>
        <v>-7.829977628635354E-3</v>
      </c>
      <c r="I233" s="60">
        <f t="shared" si="855"/>
        <v>5.4834054834054902E-2</v>
      </c>
      <c r="J233" s="60">
        <f t="shared" si="856"/>
        <v>-1.2300123001229846E-3</v>
      </c>
      <c r="K233" s="68">
        <f t="shared" si="857"/>
        <v>3.8523274478330816E-2</v>
      </c>
      <c r="L233" s="67">
        <f t="shared" si="858"/>
        <v>7.6716016150740307E-2</v>
      </c>
      <c r="M233" s="60">
        <f t="shared" si="859"/>
        <v>2.7809965237543421E-2</v>
      </c>
      <c r="N233" s="60">
        <f t="shared" si="860"/>
        <v>0.12461538461538457</v>
      </c>
      <c r="O233" s="60"/>
      <c r="P233" s="68"/>
      <c r="Q233" s="67"/>
      <c r="R233" s="60"/>
      <c r="S233" s="60"/>
      <c r="T233" s="60"/>
      <c r="U233" s="68"/>
    </row>
    <row r="234" spans="1:21" s="5" customFormat="1" ht="13.8" hidden="1" x14ac:dyDescent="0.3">
      <c r="A234" s="37">
        <v>37926</v>
      </c>
      <c r="B234" s="66">
        <v>78.099999999999994</v>
      </c>
      <c r="C234" s="66">
        <v>89.4</v>
      </c>
      <c r="D234" s="66">
        <v>69.3</v>
      </c>
      <c r="E234" s="66">
        <v>81.3</v>
      </c>
      <c r="F234" s="66">
        <v>62.3</v>
      </c>
      <c r="G234" s="67">
        <f t="shared" si="853"/>
        <v>3.85604113110527E-3</v>
      </c>
      <c r="H234" s="60">
        <f t="shared" si="854"/>
        <v>7.8917700112739464E-3</v>
      </c>
      <c r="I234" s="60">
        <f t="shared" si="855"/>
        <v>-2.8776978417266452E-3</v>
      </c>
      <c r="J234" s="60">
        <f t="shared" si="856"/>
        <v>-1.4545454545454528E-2</v>
      </c>
      <c r="K234" s="68">
        <f t="shared" si="857"/>
        <v>1.607717041800516E-3</v>
      </c>
      <c r="L234" s="67">
        <f t="shared" si="858"/>
        <v>1.5604681404421283E-2</v>
      </c>
      <c r="M234" s="60">
        <f t="shared" si="859"/>
        <v>3.352601156069368E-2</v>
      </c>
      <c r="N234" s="60">
        <f t="shared" si="860"/>
        <v>-2.8776978417266452E-3</v>
      </c>
      <c r="O234" s="60"/>
      <c r="P234" s="68"/>
      <c r="Q234" s="67"/>
      <c r="R234" s="60"/>
      <c r="S234" s="60"/>
      <c r="T234" s="60"/>
      <c r="U234" s="68"/>
    </row>
    <row r="235" spans="1:21" s="5" customFormat="1" ht="13.8" hidden="1" x14ac:dyDescent="0.3">
      <c r="A235" s="37">
        <v>37895</v>
      </c>
      <c r="B235" s="66">
        <v>77.8</v>
      </c>
      <c r="C235" s="66">
        <v>88.7</v>
      </c>
      <c r="D235" s="66">
        <v>69.5</v>
      </c>
      <c r="E235" s="66">
        <v>82.5</v>
      </c>
      <c r="F235" s="66">
        <v>62.2</v>
      </c>
      <c r="G235" s="67">
        <f t="shared" si="853"/>
        <v>1.1703511053315907E-2</v>
      </c>
      <c r="H235" s="60">
        <f t="shared" si="854"/>
        <v>2.5433526011560792E-2</v>
      </c>
      <c r="I235" s="60">
        <f t="shared" si="855"/>
        <v>2.8860028860029363E-3</v>
      </c>
      <c r="J235" s="60">
        <f t="shared" si="856"/>
        <v>9.7919216646267238E-3</v>
      </c>
      <c r="K235" s="68">
        <f t="shared" si="857"/>
        <v>-6.389776357827448E-3</v>
      </c>
      <c r="L235" s="67">
        <f t="shared" si="858"/>
        <v>2.7741083223249641E-2</v>
      </c>
      <c r="M235" s="60">
        <f t="shared" si="859"/>
        <v>1.8369690011481143E-2</v>
      </c>
      <c r="N235" s="60">
        <f t="shared" si="860"/>
        <v>4.1979010494752611E-2</v>
      </c>
      <c r="O235" s="60"/>
      <c r="P235" s="68"/>
      <c r="Q235" s="67"/>
      <c r="R235" s="60"/>
      <c r="S235" s="60"/>
      <c r="T235" s="60"/>
      <c r="U235" s="68"/>
    </row>
    <row r="236" spans="1:21" s="5" customFormat="1" ht="13.8" hidden="1" x14ac:dyDescent="0.3">
      <c r="A236" s="37">
        <v>37865</v>
      </c>
      <c r="B236" s="66">
        <v>76.900000000000006</v>
      </c>
      <c r="C236" s="66">
        <v>86.5</v>
      </c>
      <c r="D236" s="66">
        <v>69.3</v>
      </c>
      <c r="E236" s="66">
        <v>81.7</v>
      </c>
      <c r="F236" s="66">
        <v>62.6</v>
      </c>
      <c r="G236" s="67">
        <f t="shared" si="853"/>
        <v>2.1248339973439778E-2</v>
      </c>
      <c r="H236" s="60">
        <f t="shared" si="854"/>
        <v>2.7315914489311144E-2</v>
      </c>
      <c r="I236" s="60">
        <f t="shared" si="855"/>
        <v>1.0204081632653184E-2</v>
      </c>
      <c r="J236" s="60">
        <f t="shared" si="856"/>
        <v>2.4539877300613355E-3</v>
      </c>
      <c r="K236" s="68">
        <f t="shared" si="857"/>
        <v>2.9605263157894912E-2</v>
      </c>
      <c r="L236" s="67">
        <f t="shared" si="858"/>
        <v>1.0512483574244502E-2</v>
      </c>
      <c r="M236" s="60">
        <f t="shared" si="859"/>
        <v>-6.8886337543053733E-3</v>
      </c>
      <c r="N236" s="60">
        <f t="shared" si="860"/>
        <v>2.2123893805309658E-2</v>
      </c>
      <c r="O236" s="60"/>
      <c r="P236" s="68"/>
      <c r="Q236" s="67"/>
      <c r="R236" s="60"/>
      <c r="S236" s="60"/>
      <c r="T236" s="60"/>
      <c r="U236" s="68"/>
    </row>
    <row r="237" spans="1:21" s="5" customFormat="1" ht="13.8" hidden="1" x14ac:dyDescent="0.3">
      <c r="A237" s="37">
        <v>37834</v>
      </c>
      <c r="B237" s="66">
        <v>75.3</v>
      </c>
      <c r="C237" s="66">
        <v>84.2</v>
      </c>
      <c r="D237" s="66">
        <v>68.599999999999994</v>
      </c>
      <c r="E237" s="66">
        <v>81.5</v>
      </c>
      <c r="F237" s="66">
        <v>60.8</v>
      </c>
      <c r="G237" s="67">
        <f t="shared" si="853"/>
        <v>4.0000000000000036E-3</v>
      </c>
      <c r="H237" s="60">
        <f t="shared" si="854"/>
        <v>-1.2895662368112459E-2</v>
      </c>
      <c r="I237" s="60">
        <f t="shared" si="855"/>
        <v>2.3880597014925398E-2</v>
      </c>
      <c r="J237" s="60">
        <f t="shared" si="856"/>
        <v>2.130325814536338E-2</v>
      </c>
      <c r="K237" s="68">
        <f t="shared" si="857"/>
        <v>3.050847457627115E-2</v>
      </c>
      <c r="L237" s="67">
        <f t="shared" si="858"/>
        <v>-2.3346303501945442E-2</v>
      </c>
      <c r="M237" s="60">
        <f t="shared" si="859"/>
        <v>-3.5509736540664361E-2</v>
      </c>
      <c r="N237" s="60">
        <f t="shared" si="860"/>
        <v>-7.2358900144717797E-3</v>
      </c>
      <c r="O237" s="60"/>
      <c r="P237" s="68"/>
      <c r="Q237" s="67"/>
      <c r="R237" s="60"/>
      <c r="S237" s="60"/>
      <c r="T237" s="60"/>
      <c r="U237" s="68"/>
    </row>
    <row r="238" spans="1:21" s="5" customFormat="1" ht="13.8" hidden="1" x14ac:dyDescent="0.3">
      <c r="A238" s="37">
        <v>37803</v>
      </c>
      <c r="B238" s="66">
        <v>75</v>
      </c>
      <c r="C238" s="66">
        <v>85.3</v>
      </c>
      <c r="D238" s="66">
        <v>67</v>
      </c>
      <c r="E238" s="66">
        <v>79.8</v>
      </c>
      <c r="F238" s="66">
        <v>59</v>
      </c>
      <c r="G238" s="67">
        <f t="shared" si="853"/>
        <v>-1.1857707509881465E-2</v>
      </c>
      <c r="H238" s="60">
        <f t="shared" si="854"/>
        <v>-1.044083526682138E-2</v>
      </c>
      <c r="I238" s="60">
        <f t="shared" si="855"/>
        <v>-1.0339734121122657E-2</v>
      </c>
      <c r="J238" s="60">
        <f t="shared" si="856"/>
        <v>-5.3380782918149516E-2</v>
      </c>
      <c r="K238" s="68">
        <f t="shared" si="857"/>
        <v>1.3745704467353903E-2</v>
      </c>
      <c r="L238" s="67">
        <f t="shared" si="858"/>
        <v>-6.6225165562914245E-3</v>
      </c>
      <c r="M238" s="60">
        <f t="shared" si="859"/>
        <v>-1.2731481481481621E-2</v>
      </c>
      <c r="N238" s="60">
        <f t="shared" si="860"/>
        <v>1.494768310911665E-3</v>
      </c>
      <c r="O238" s="60"/>
      <c r="P238" s="68"/>
      <c r="Q238" s="67"/>
      <c r="R238" s="60"/>
      <c r="S238" s="60"/>
      <c r="T238" s="60"/>
      <c r="U238" s="68"/>
    </row>
    <row r="239" spans="1:21" s="5" customFormat="1" ht="13.8" hidden="1" x14ac:dyDescent="0.3">
      <c r="A239" s="37">
        <v>37773</v>
      </c>
      <c r="B239" s="66">
        <v>75.900000000000006</v>
      </c>
      <c r="C239" s="66">
        <v>86.2</v>
      </c>
      <c r="D239" s="66">
        <v>67.7</v>
      </c>
      <c r="E239" s="66">
        <v>84.3</v>
      </c>
      <c r="F239" s="66">
        <v>58.2</v>
      </c>
      <c r="G239" s="67">
        <f t="shared" si="853"/>
        <v>3.9726027397260388E-2</v>
      </c>
      <c r="H239" s="60">
        <f t="shared" si="854"/>
        <v>1.4117647058823568E-2</v>
      </c>
      <c r="I239" s="60">
        <f t="shared" si="855"/>
        <v>6.1128526645768178E-2</v>
      </c>
      <c r="J239" s="60">
        <f t="shared" si="856"/>
        <v>0.10629921259842501</v>
      </c>
      <c r="K239" s="68">
        <f t="shared" si="857"/>
        <v>2.2847100175747093E-2</v>
      </c>
      <c r="L239" s="67">
        <f t="shared" si="858"/>
        <v>-1.0430247718383301E-2</v>
      </c>
      <c r="M239" s="60">
        <f t="shared" si="859"/>
        <v>-1.1467889908256867E-2</v>
      </c>
      <c r="N239" s="60">
        <f t="shared" si="860"/>
        <v>-1.023391812865504E-2</v>
      </c>
      <c r="O239" s="60"/>
      <c r="P239" s="68"/>
      <c r="Q239" s="67"/>
      <c r="R239" s="60"/>
      <c r="S239" s="60"/>
      <c r="T239" s="60"/>
      <c r="U239" s="68"/>
    </row>
    <row r="240" spans="1:21" s="5" customFormat="1" ht="13.8" hidden="1" x14ac:dyDescent="0.3">
      <c r="A240" s="37">
        <v>37742</v>
      </c>
      <c r="B240" s="66">
        <v>73</v>
      </c>
      <c r="C240" s="66">
        <v>85</v>
      </c>
      <c r="D240" s="66">
        <v>63.8</v>
      </c>
      <c r="E240" s="66">
        <v>76.2</v>
      </c>
      <c r="F240" s="66">
        <v>56.9</v>
      </c>
      <c r="G240" s="67">
        <f t="shared" si="853"/>
        <v>-2.4064171122994638E-2</v>
      </c>
      <c r="H240" s="60">
        <f t="shared" si="854"/>
        <v>-2.3474178403756207E-3</v>
      </c>
      <c r="I240" s="60">
        <f t="shared" si="855"/>
        <v>-4.3478260869565299E-2</v>
      </c>
      <c r="J240" s="60">
        <f t="shared" si="856"/>
        <v>-9.3935790725326873E-2</v>
      </c>
      <c r="K240" s="68">
        <f t="shared" si="857"/>
        <v>-6.9808027923210503E-3</v>
      </c>
      <c r="L240" s="67">
        <f t="shared" si="858"/>
        <v>-5.6847545219638307E-2</v>
      </c>
      <c r="M240" s="60">
        <f t="shared" si="859"/>
        <v>2.3584905660378741E-3</v>
      </c>
      <c r="N240" s="60">
        <f t="shared" si="860"/>
        <v>-0.10893854748603349</v>
      </c>
      <c r="O240" s="60"/>
      <c r="P240" s="68"/>
      <c r="Q240" s="67"/>
      <c r="R240" s="60"/>
      <c r="S240" s="60"/>
      <c r="T240" s="60"/>
      <c r="U240" s="68"/>
    </row>
    <row r="241" spans="1:21" s="5" customFormat="1" ht="13.8" hidden="1" x14ac:dyDescent="0.3">
      <c r="A241" s="37">
        <v>37712</v>
      </c>
      <c r="B241" s="66">
        <v>74.8</v>
      </c>
      <c r="C241" s="66">
        <v>85.2</v>
      </c>
      <c r="D241" s="66">
        <v>66.7</v>
      </c>
      <c r="E241" s="66">
        <v>84.1</v>
      </c>
      <c r="F241" s="66">
        <v>57.3</v>
      </c>
      <c r="G241" s="67">
        <f t="shared" si="853"/>
        <v>2.6809651474530849E-3</v>
      </c>
      <c r="H241" s="60">
        <f t="shared" si="854"/>
        <v>7.0921985815604049E-3</v>
      </c>
      <c r="I241" s="60">
        <f t="shared" si="855"/>
        <v>-1.4970059880238251E-3</v>
      </c>
      <c r="J241" s="60">
        <f t="shared" si="856"/>
        <v>4.0841584158415767E-2</v>
      </c>
      <c r="K241" s="68">
        <f t="shared" si="857"/>
        <v>-1.2068965517241459E-2</v>
      </c>
      <c r="L241" s="67">
        <f t="shared" si="858"/>
        <v>-6.6401062416998613E-3</v>
      </c>
      <c r="M241" s="60">
        <f t="shared" si="859"/>
        <v>-1.5028901734103983E-2</v>
      </c>
      <c r="N241" s="60">
        <f t="shared" si="860"/>
        <v>0</v>
      </c>
      <c r="O241" s="60"/>
      <c r="P241" s="68"/>
      <c r="Q241" s="67"/>
      <c r="R241" s="60"/>
      <c r="S241" s="60"/>
      <c r="T241" s="60"/>
      <c r="U241" s="68"/>
    </row>
    <row r="242" spans="1:21" s="5" customFormat="1" ht="13.8" hidden="1" x14ac:dyDescent="0.3">
      <c r="A242" s="37">
        <v>37681</v>
      </c>
      <c r="B242" s="66">
        <v>74.599999999999994</v>
      </c>
      <c r="C242" s="66">
        <v>84.6</v>
      </c>
      <c r="D242" s="66">
        <v>66.8</v>
      </c>
      <c r="E242" s="66">
        <v>80.8</v>
      </c>
      <c r="F242" s="66">
        <v>58</v>
      </c>
      <c r="G242" s="67">
        <f t="shared" si="853"/>
        <v>-2.2280471821756298E-2</v>
      </c>
      <c r="H242" s="60">
        <f t="shared" si="854"/>
        <v>-4.2986425339366696E-2</v>
      </c>
      <c r="I242" s="60">
        <f t="shared" si="855"/>
        <v>1.4992503748125774E-3</v>
      </c>
      <c r="J242" s="60">
        <f t="shared" si="856"/>
        <v>-1.9417475728155442E-2</v>
      </c>
      <c r="K242" s="68">
        <f t="shared" si="857"/>
        <v>8.6956521739129933E-3</v>
      </c>
      <c r="L242" s="67">
        <f t="shared" si="858"/>
        <v>-6.6577896138482195E-3</v>
      </c>
      <c r="M242" s="60">
        <f t="shared" si="859"/>
        <v>-7.0422535211268622E-3</v>
      </c>
      <c r="N242" s="60">
        <f t="shared" si="860"/>
        <v>-7.429420505200568E-3</v>
      </c>
      <c r="O242" s="60"/>
      <c r="P242" s="68"/>
      <c r="Q242" s="67"/>
      <c r="R242" s="60"/>
      <c r="S242" s="60"/>
      <c r="T242" s="60"/>
      <c r="U242" s="68"/>
    </row>
    <row r="243" spans="1:21" s="5" customFormat="1" ht="13.8" hidden="1" x14ac:dyDescent="0.3">
      <c r="A243" s="37">
        <v>37653</v>
      </c>
      <c r="B243" s="66">
        <v>76.3</v>
      </c>
      <c r="C243" s="66">
        <v>88.4</v>
      </c>
      <c r="D243" s="66">
        <v>66.7</v>
      </c>
      <c r="E243" s="66">
        <v>82.4</v>
      </c>
      <c r="F243" s="66">
        <v>57.5</v>
      </c>
      <c r="G243" s="67">
        <f t="shared" si="853"/>
        <v>-1.3089005235603635E-3</v>
      </c>
      <c r="H243" s="60">
        <f t="shared" si="854"/>
        <v>2.4333719582850577E-2</v>
      </c>
      <c r="I243" s="60">
        <f t="shared" si="855"/>
        <v>-3.0523255813953432E-2</v>
      </c>
      <c r="J243" s="60">
        <f t="shared" si="856"/>
        <v>-4.074505238649595E-2</v>
      </c>
      <c r="K243" s="68">
        <f t="shared" si="857"/>
        <v>-5.1903114186850896E-3</v>
      </c>
      <c r="L243" s="67">
        <f t="shared" si="858"/>
        <v>3.6684782608695787E-2</v>
      </c>
      <c r="M243" s="60">
        <f t="shared" si="859"/>
        <v>4.2452830188679291E-2</v>
      </c>
      <c r="N243" s="60">
        <f t="shared" si="860"/>
        <v>2.9320987654321007E-2</v>
      </c>
      <c r="O243" s="60"/>
      <c r="P243" s="68"/>
      <c r="Q243" s="67"/>
      <c r="R243" s="60"/>
      <c r="S243" s="60"/>
      <c r="T243" s="60"/>
      <c r="U243" s="68"/>
    </row>
    <row r="244" spans="1:21" s="5" customFormat="1" ht="13.8" hidden="1" x14ac:dyDescent="0.3">
      <c r="A244" s="37">
        <v>37622</v>
      </c>
      <c r="B244" s="66">
        <v>76.400000000000006</v>
      </c>
      <c r="C244" s="66">
        <v>86.3</v>
      </c>
      <c r="D244" s="66">
        <v>68.8</v>
      </c>
      <c r="E244" s="66">
        <v>85.9</v>
      </c>
      <c r="F244" s="66">
        <v>57.8</v>
      </c>
      <c r="G244" s="67">
        <f t="shared" si="853"/>
        <v>2.8263795423957072E-2</v>
      </c>
      <c r="H244" s="60">
        <f t="shared" si="854"/>
        <v>0</v>
      </c>
      <c r="I244" s="60">
        <f t="shared" si="855"/>
        <v>5.8461538461538343E-2</v>
      </c>
      <c r="J244" s="60"/>
      <c r="K244" s="68"/>
      <c r="L244" s="67">
        <f t="shared" si="858"/>
        <v>3.2432432432432545E-2</v>
      </c>
      <c r="M244" s="60">
        <f t="shared" si="859"/>
        <v>-2.3121387283236983E-3</v>
      </c>
      <c r="N244" s="60">
        <f t="shared" si="860"/>
        <v>7.3322932917316841E-2</v>
      </c>
      <c r="O244" s="60"/>
      <c r="P244" s="68"/>
      <c r="Q244" s="67"/>
      <c r="R244" s="60"/>
      <c r="S244" s="60"/>
      <c r="T244" s="60"/>
      <c r="U244" s="68"/>
    </row>
    <row r="245" spans="1:21" s="5" customFormat="1" ht="13.8" hidden="1" x14ac:dyDescent="0.3">
      <c r="A245" s="37">
        <v>37591</v>
      </c>
      <c r="B245" s="66">
        <v>74.3</v>
      </c>
      <c r="C245" s="66">
        <v>86.3</v>
      </c>
      <c r="D245" s="66">
        <v>65</v>
      </c>
      <c r="E245" s="66" t="s">
        <v>292</v>
      </c>
      <c r="F245" s="66" t="s">
        <v>292</v>
      </c>
      <c r="G245" s="67">
        <f t="shared" ref="G245:G308" si="863">(B245/B246)-1</f>
        <v>-3.3810143042912966E-2</v>
      </c>
      <c r="H245" s="60">
        <f t="shared" ref="H245:H308" si="864">(C245/C246)-1</f>
        <v>-2.3121387283236983E-3</v>
      </c>
      <c r="I245" s="60">
        <f t="shared" ref="I245:I308" si="865">(D245/D246)-1</f>
        <v>-6.4748201438848962E-2</v>
      </c>
      <c r="J245" s="30"/>
      <c r="K245" s="69"/>
      <c r="L245" s="67">
        <f t="shared" ref="L245:L308" si="866">(B245/B257)-1</f>
        <v>-1.7195767195767209E-2</v>
      </c>
      <c r="M245" s="60">
        <f t="shared" ref="M245:M308" si="867">(C245/C257)-1</f>
        <v>-1.5963511972634015E-2</v>
      </c>
      <c r="N245" s="60">
        <f t="shared" ref="N245:N308" si="868">(D245/D257)-1</f>
        <v>-2.108433734939763E-2</v>
      </c>
      <c r="O245" s="30"/>
      <c r="P245" s="69"/>
      <c r="Q245" s="67"/>
      <c r="R245" s="60"/>
      <c r="S245" s="60"/>
      <c r="T245" s="30"/>
      <c r="U245" s="69"/>
    </row>
    <row r="246" spans="1:21" s="5" customFormat="1" ht="13.8" hidden="1" x14ac:dyDescent="0.3">
      <c r="A246" s="37">
        <v>37561</v>
      </c>
      <c r="B246" s="66">
        <v>76.900000000000006</v>
      </c>
      <c r="C246" s="66">
        <v>86.5</v>
      </c>
      <c r="D246" s="66">
        <v>69.5</v>
      </c>
      <c r="E246" s="66" t="s">
        <v>292</v>
      </c>
      <c r="F246" s="66" t="s">
        <v>292</v>
      </c>
      <c r="G246" s="67">
        <f t="shared" si="863"/>
        <v>1.5852047556142779E-2</v>
      </c>
      <c r="H246" s="60">
        <f t="shared" si="864"/>
        <v>-6.8886337543053733E-3</v>
      </c>
      <c r="I246" s="60">
        <f t="shared" si="865"/>
        <v>4.1979010494752611E-2</v>
      </c>
      <c r="J246" s="30"/>
      <c r="K246" s="69"/>
      <c r="L246" s="67">
        <f t="shared" si="866"/>
        <v>6.3623789764868821E-2</v>
      </c>
      <c r="M246" s="60">
        <f t="shared" si="867"/>
        <v>2.4881516587677677E-2</v>
      </c>
      <c r="N246" s="60">
        <f t="shared" si="868"/>
        <v>0.10492845786963434</v>
      </c>
      <c r="O246" s="30"/>
      <c r="P246" s="69"/>
      <c r="Q246" s="67"/>
      <c r="R246" s="60"/>
      <c r="S246" s="60"/>
      <c r="T246" s="30"/>
      <c r="U246" s="69"/>
    </row>
    <row r="247" spans="1:21" s="5" customFormat="1" ht="13.8" hidden="1" x14ac:dyDescent="0.3">
      <c r="A247" s="37">
        <v>37530</v>
      </c>
      <c r="B247" s="66">
        <v>75.7</v>
      </c>
      <c r="C247" s="66">
        <v>87.1</v>
      </c>
      <c r="D247" s="66">
        <v>66.7</v>
      </c>
      <c r="E247" s="66" t="s">
        <v>292</v>
      </c>
      <c r="F247" s="66" t="s">
        <v>292</v>
      </c>
      <c r="G247" s="67">
        <f t="shared" si="863"/>
        <v>-5.2562417871221401E-3</v>
      </c>
      <c r="H247" s="60">
        <f t="shared" si="864"/>
        <v>0</v>
      </c>
      <c r="I247" s="60">
        <f t="shared" si="865"/>
        <v>-1.6224188790560423E-2</v>
      </c>
      <c r="J247" s="30"/>
      <c r="K247" s="69"/>
      <c r="L247" s="67">
        <f t="shared" si="866"/>
        <v>4.7026279391424675E-2</v>
      </c>
      <c r="M247" s="60">
        <f t="shared" si="867"/>
        <v>2.2300469483568008E-2</v>
      </c>
      <c r="N247" s="60">
        <f t="shared" si="868"/>
        <v>7.2347266881028993E-2</v>
      </c>
      <c r="O247" s="30"/>
      <c r="P247" s="69"/>
      <c r="Q247" s="67"/>
      <c r="R247" s="60"/>
      <c r="S247" s="60"/>
      <c r="T247" s="30"/>
      <c r="U247" s="69"/>
    </row>
    <row r="248" spans="1:21" s="5" customFormat="1" ht="13.8" hidden="1" x14ac:dyDescent="0.3">
      <c r="A248" s="37">
        <v>37500</v>
      </c>
      <c r="B248" s="66">
        <v>76.099999999999994</v>
      </c>
      <c r="C248" s="66">
        <v>87.1</v>
      </c>
      <c r="D248" s="66">
        <v>67.8</v>
      </c>
      <c r="E248" s="66" t="s">
        <v>292</v>
      </c>
      <c r="F248" s="66" t="s">
        <v>292</v>
      </c>
      <c r="G248" s="67">
        <f t="shared" si="863"/>
        <v>-1.2970168612191912E-2</v>
      </c>
      <c r="H248" s="60">
        <f t="shared" si="864"/>
        <v>-2.2909507445589838E-3</v>
      </c>
      <c r="I248" s="60">
        <f t="shared" si="865"/>
        <v>-1.8813314037626538E-2</v>
      </c>
      <c r="J248" s="30"/>
      <c r="K248" s="69"/>
      <c r="L248" s="67">
        <f t="shared" si="866"/>
        <v>3.9617486338797692E-2</v>
      </c>
      <c r="M248" s="60">
        <f t="shared" si="867"/>
        <v>0</v>
      </c>
      <c r="N248" s="60">
        <f t="shared" si="868"/>
        <v>9.0032154340836001E-2</v>
      </c>
      <c r="O248" s="30"/>
      <c r="P248" s="69"/>
      <c r="Q248" s="67"/>
      <c r="R248" s="60"/>
      <c r="S248" s="60"/>
      <c r="T248" s="30"/>
      <c r="U248" s="69"/>
    </row>
    <row r="249" spans="1:21" s="5" customFormat="1" ht="13.8" hidden="1" x14ac:dyDescent="0.3">
      <c r="A249" s="37">
        <v>37469</v>
      </c>
      <c r="B249" s="66">
        <v>77.099999999999994</v>
      </c>
      <c r="C249" s="66">
        <v>87.3</v>
      </c>
      <c r="D249" s="66">
        <v>69.099999999999994</v>
      </c>
      <c r="E249" s="66" t="s">
        <v>292</v>
      </c>
      <c r="F249" s="66" t="s">
        <v>292</v>
      </c>
      <c r="G249" s="67">
        <f t="shared" si="863"/>
        <v>2.1192052980132381E-2</v>
      </c>
      <c r="H249" s="60">
        <f t="shared" si="864"/>
        <v>1.0416666666666519E-2</v>
      </c>
      <c r="I249" s="60">
        <f t="shared" si="865"/>
        <v>3.2884902840059516E-2</v>
      </c>
      <c r="J249" s="30"/>
      <c r="K249" s="69"/>
      <c r="L249" s="67">
        <f t="shared" si="866"/>
        <v>1.715039577836408E-2</v>
      </c>
      <c r="M249" s="60">
        <f t="shared" si="867"/>
        <v>-2.7839643652561197E-2</v>
      </c>
      <c r="N249" s="60">
        <f t="shared" si="868"/>
        <v>6.965944272445812E-2</v>
      </c>
      <c r="O249" s="30"/>
      <c r="P249" s="69"/>
      <c r="Q249" s="67"/>
      <c r="R249" s="60"/>
      <c r="S249" s="60"/>
      <c r="T249" s="30"/>
      <c r="U249" s="69"/>
    </row>
    <row r="250" spans="1:21" s="5" customFormat="1" ht="13.8" hidden="1" x14ac:dyDescent="0.3">
      <c r="A250" s="37">
        <v>37438</v>
      </c>
      <c r="B250" s="66">
        <v>75.5</v>
      </c>
      <c r="C250" s="66">
        <v>86.4</v>
      </c>
      <c r="D250" s="66">
        <v>66.900000000000006</v>
      </c>
      <c r="E250" s="66" t="s">
        <v>292</v>
      </c>
      <c r="F250" s="66" t="s">
        <v>292</v>
      </c>
      <c r="G250" s="67">
        <f t="shared" si="863"/>
        <v>-1.5645371577574951E-2</v>
      </c>
      <c r="H250" s="60">
        <f t="shared" si="864"/>
        <v>-9.1743119266054496E-3</v>
      </c>
      <c r="I250" s="60">
        <f t="shared" si="865"/>
        <v>-2.1929824561403466E-2</v>
      </c>
      <c r="J250" s="30"/>
      <c r="K250" s="69"/>
      <c r="L250" s="67">
        <f t="shared" si="866"/>
        <v>6.6666666666665986E-3</v>
      </c>
      <c r="M250" s="60">
        <f t="shared" si="867"/>
        <v>-2.0408163265306034E-2</v>
      </c>
      <c r="N250" s="60">
        <f t="shared" si="868"/>
        <v>3.8819875776397561E-2</v>
      </c>
      <c r="O250" s="30"/>
      <c r="P250" s="69"/>
      <c r="Q250" s="67"/>
      <c r="R250" s="60"/>
      <c r="S250" s="60"/>
      <c r="T250" s="30"/>
      <c r="U250" s="69"/>
    </row>
    <row r="251" spans="1:21" s="5" customFormat="1" ht="13.8" hidden="1" x14ac:dyDescent="0.3">
      <c r="A251" s="37">
        <v>37408</v>
      </c>
      <c r="B251" s="66">
        <v>76.7</v>
      </c>
      <c r="C251" s="66">
        <v>87.2</v>
      </c>
      <c r="D251" s="66">
        <v>68.400000000000006</v>
      </c>
      <c r="E251" s="66" t="s">
        <v>292</v>
      </c>
      <c r="F251" s="66" t="s">
        <v>292</v>
      </c>
      <c r="G251" s="67">
        <f t="shared" si="863"/>
        <v>-9.0439276485788644E-3</v>
      </c>
      <c r="H251" s="60">
        <f t="shared" si="864"/>
        <v>2.8301886792452935E-2</v>
      </c>
      <c r="I251" s="60">
        <f t="shared" si="865"/>
        <v>-4.469273743016744E-2</v>
      </c>
      <c r="J251" s="30"/>
      <c r="K251" s="69"/>
      <c r="L251" s="67">
        <f t="shared" si="866"/>
        <v>-7.7619663648123005E-3</v>
      </c>
      <c r="M251" s="60">
        <f t="shared" si="867"/>
        <v>-1.9122609673790758E-2</v>
      </c>
      <c r="N251" s="60">
        <f t="shared" si="868"/>
        <v>1.4641288433383526E-3</v>
      </c>
      <c r="O251" s="30"/>
      <c r="P251" s="69"/>
      <c r="Q251" s="67"/>
      <c r="R251" s="60"/>
      <c r="S251" s="60"/>
      <c r="T251" s="30"/>
      <c r="U251" s="69"/>
    </row>
    <row r="252" spans="1:21" s="5" customFormat="1" ht="13.8" hidden="1" x14ac:dyDescent="0.3">
      <c r="A252" s="37">
        <v>37377</v>
      </c>
      <c r="B252" s="66">
        <v>77.400000000000006</v>
      </c>
      <c r="C252" s="66">
        <v>84.8</v>
      </c>
      <c r="D252" s="66">
        <v>71.599999999999994</v>
      </c>
      <c r="E252" s="66" t="s">
        <v>292</v>
      </c>
      <c r="F252" s="66" t="s">
        <v>292</v>
      </c>
      <c r="G252" s="67">
        <f t="shared" si="863"/>
        <v>2.788844621513964E-2</v>
      </c>
      <c r="H252" s="60">
        <f t="shared" si="864"/>
        <v>-1.9653179190751491E-2</v>
      </c>
      <c r="I252" s="60">
        <f t="shared" si="865"/>
        <v>7.3463268365816958E-2</v>
      </c>
      <c r="J252" s="30"/>
      <c r="K252" s="69"/>
      <c r="L252" s="67">
        <f t="shared" si="866"/>
        <v>3.8910505836577958E-3</v>
      </c>
      <c r="M252" s="60">
        <f t="shared" si="867"/>
        <v>-4.9327354260089717E-2</v>
      </c>
      <c r="N252" s="60">
        <f t="shared" si="868"/>
        <v>6.2314540059347001E-2</v>
      </c>
      <c r="O252" s="30"/>
      <c r="P252" s="69"/>
      <c r="Q252" s="67"/>
      <c r="R252" s="60"/>
      <c r="S252" s="60"/>
      <c r="T252" s="30"/>
      <c r="U252" s="69"/>
    </row>
    <row r="253" spans="1:21" s="5" customFormat="1" ht="13.8" hidden="1" x14ac:dyDescent="0.3">
      <c r="A253" s="37">
        <v>37347</v>
      </c>
      <c r="B253" s="66">
        <v>75.3</v>
      </c>
      <c r="C253" s="66">
        <v>86.5</v>
      </c>
      <c r="D253" s="66">
        <v>66.7</v>
      </c>
      <c r="E253" s="66" t="s">
        <v>292</v>
      </c>
      <c r="F253" s="66" t="s">
        <v>292</v>
      </c>
      <c r="G253" s="67">
        <f t="shared" si="863"/>
        <v>2.6631158455392434E-3</v>
      </c>
      <c r="H253" s="60">
        <f t="shared" si="864"/>
        <v>1.5258215962441257E-2</v>
      </c>
      <c r="I253" s="60">
        <f t="shared" si="865"/>
        <v>-8.9153046062406816E-3</v>
      </c>
      <c r="J253" s="30"/>
      <c r="K253" s="69"/>
      <c r="L253" s="67">
        <f t="shared" si="866"/>
        <v>9.3833780160859082E-3</v>
      </c>
      <c r="M253" s="60">
        <f t="shared" si="867"/>
        <v>-3.3519553072625663E-2</v>
      </c>
      <c r="N253" s="60">
        <f t="shared" si="868"/>
        <v>5.7052297939778063E-2</v>
      </c>
      <c r="O253" s="30"/>
      <c r="P253" s="69"/>
      <c r="Q253" s="67"/>
      <c r="R253" s="60"/>
      <c r="S253" s="60"/>
      <c r="T253" s="30"/>
      <c r="U253" s="69"/>
    </row>
    <row r="254" spans="1:21" s="5" customFormat="1" ht="13.8" hidden="1" x14ac:dyDescent="0.3">
      <c r="A254" s="37">
        <v>37316</v>
      </c>
      <c r="B254" s="66">
        <v>75.099999999999994</v>
      </c>
      <c r="C254" s="66">
        <v>85.2</v>
      </c>
      <c r="D254" s="66">
        <v>67.3</v>
      </c>
      <c r="E254" s="66" t="s">
        <v>292</v>
      </c>
      <c r="F254" s="66" t="s">
        <v>292</v>
      </c>
      <c r="G254" s="67">
        <f t="shared" si="863"/>
        <v>2.0380434782608647E-2</v>
      </c>
      <c r="H254" s="60">
        <f t="shared" si="864"/>
        <v>4.7169811320755262E-3</v>
      </c>
      <c r="I254" s="60">
        <f t="shared" si="865"/>
        <v>3.8580246913580307E-2</v>
      </c>
      <c r="J254" s="30"/>
      <c r="K254" s="69"/>
      <c r="L254" s="67">
        <f t="shared" si="866"/>
        <v>-2.8460543337645583E-2</v>
      </c>
      <c r="M254" s="60">
        <f t="shared" si="867"/>
        <v>-8.3870967741935476E-2</v>
      </c>
      <c r="N254" s="60">
        <f t="shared" si="868"/>
        <v>3.220858895705514E-2</v>
      </c>
      <c r="O254" s="30"/>
      <c r="P254" s="69"/>
      <c r="Q254" s="67"/>
      <c r="R254" s="60"/>
      <c r="S254" s="60"/>
      <c r="T254" s="30"/>
      <c r="U254" s="69"/>
    </row>
    <row r="255" spans="1:21" s="5" customFormat="1" ht="13.8" hidden="1" x14ac:dyDescent="0.3">
      <c r="A255" s="37">
        <v>37288</v>
      </c>
      <c r="B255" s="66">
        <v>73.599999999999994</v>
      </c>
      <c r="C255" s="66">
        <v>84.8</v>
      </c>
      <c r="D255" s="66">
        <v>64.8</v>
      </c>
      <c r="E255" s="66" t="s">
        <v>292</v>
      </c>
      <c r="F255" s="66" t="s">
        <v>292</v>
      </c>
      <c r="G255" s="67">
        <f t="shared" si="863"/>
        <v>-5.4054054054054612E-3</v>
      </c>
      <c r="H255" s="60">
        <f t="shared" si="864"/>
        <v>-1.9653179190751491E-2</v>
      </c>
      <c r="I255" s="60">
        <f t="shared" si="865"/>
        <v>1.0920436817472678E-2</v>
      </c>
      <c r="J255" s="30"/>
      <c r="K255" s="69"/>
      <c r="L255" s="67">
        <f t="shared" si="866"/>
        <v>-5.6410256410256432E-2</v>
      </c>
      <c r="M255" s="60">
        <f t="shared" si="867"/>
        <v>-8.1256771397616445E-2</v>
      </c>
      <c r="N255" s="60">
        <f t="shared" si="868"/>
        <v>-3.2835820895522394E-2</v>
      </c>
      <c r="O255" s="30"/>
      <c r="P255" s="69"/>
      <c r="Q255" s="67"/>
      <c r="R255" s="60"/>
      <c r="S255" s="60"/>
      <c r="T255" s="30"/>
      <c r="U255" s="69"/>
    </row>
    <row r="256" spans="1:21" s="5" customFormat="1" ht="13.8" hidden="1" x14ac:dyDescent="0.3">
      <c r="A256" s="37">
        <v>37257</v>
      </c>
      <c r="B256" s="66">
        <v>74</v>
      </c>
      <c r="C256" s="66">
        <v>86.5</v>
      </c>
      <c r="D256" s="66">
        <v>64.099999999999994</v>
      </c>
      <c r="E256" s="66" t="s">
        <v>292</v>
      </c>
      <c r="F256" s="66" t="s">
        <v>292</v>
      </c>
      <c r="G256" s="67">
        <f t="shared" si="863"/>
        <v>-2.1164021164021052E-2</v>
      </c>
      <c r="H256" s="60">
        <f t="shared" si="864"/>
        <v>-1.3683010262257711E-2</v>
      </c>
      <c r="I256" s="60">
        <f t="shared" si="865"/>
        <v>-3.4638554216867679E-2</v>
      </c>
      <c r="J256" s="30"/>
      <c r="K256" s="69"/>
      <c r="L256" s="67">
        <f t="shared" si="866"/>
        <v>-4.7619047619047672E-2</v>
      </c>
      <c r="M256" s="60">
        <f t="shared" si="867"/>
        <v>-5.8759521218716082E-2</v>
      </c>
      <c r="N256" s="60">
        <f t="shared" si="868"/>
        <v>-3.3182503770739058E-2</v>
      </c>
      <c r="O256" s="30"/>
      <c r="P256" s="69"/>
      <c r="Q256" s="67"/>
      <c r="R256" s="60"/>
      <c r="S256" s="60"/>
      <c r="T256" s="30"/>
      <c r="U256" s="69"/>
    </row>
    <row r="257" spans="1:21" s="5" customFormat="1" ht="13.8" hidden="1" x14ac:dyDescent="0.3">
      <c r="A257" s="37">
        <v>37226</v>
      </c>
      <c r="B257" s="66">
        <v>75.599999999999994</v>
      </c>
      <c r="C257" s="66">
        <v>87.7</v>
      </c>
      <c r="D257" s="66">
        <v>66.400000000000006</v>
      </c>
      <c r="E257" s="66" t="s">
        <v>292</v>
      </c>
      <c r="F257" s="66" t="s">
        <v>292</v>
      </c>
      <c r="G257" s="67">
        <f t="shared" si="863"/>
        <v>4.5643153526971014E-2</v>
      </c>
      <c r="H257" s="60">
        <f t="shared" si="864"/>
        <v>3.9099526066350698E-2</v>
      </c>
      <c r="I257" s="60">
        <f t="shared" si="865"/>
        <v>5.5643879173290944E-2</v>
      </c>
      <c r="J257" s="30"/>
      <c r="K257" s="69"/>
      <c r="L257" s="67">
        <f t="shared" si="866"/>
        <v>-5.8530510585305118E-2</v>
      </c>
      <c r="M257" s="60">
        <f t="shared" si="867"/>
        <v>-4.7774158523344101E-2</v>
      </c>
      <c r="N257" s="60">
        <f t="shared" si="868"/>
        <v>-6.6104078762306506E-2</v>
      </c>
      <c r="O257" s="30"/>
      <c r="P257" s="69"/>
      <c r="Q257" s="67"/>
      <c r="R257" s="60"/>
      <c r="S257" s="60"/>
      <c r="T257" s="30"/>
      <c r="U257" s="69"/>
    </row>
    <row r="258" spans="1:21" s="5" customFormat="1" ht="13.8" hidden="1" x14ac:dyDescent="0.3">
      <c r="A258" s="37">
        <v>37196</v>
      </c>
      <c r="B258" s="66">
        <v>72.3</v>
      </c>
      <c r="C258" s="66">
        <v>84.4</v>
      </c>
      <c r="D258" s="66">
        <v>62.9</v>
      </c>
      <c r="E258" s="66" t="s">
        <v>292</v>
      </c>
      <c r="F258" s="66" t="s">
        <v>292</v>
      </c>
      <c r="G258" s="67">
        <f t="shared" si="863"/>
        <v>0</v>
      </c>
      <c r="H258" s="60">
        <f t="shared" si="864"/>
        <v>-9.3896713615022609E-3</v>
      </c>
      <c r="I258" s="60">
        <f t="shared" si="865"/>
        <v>1.12540192926045E-2</v>
      </c>
      <c r="J258" s="30"/>
      <c r="K258" s="69"/>
      <c r="L258" s="67">
        <f t="shared" si="866"/>
        <v>-8.5967130214917753E-2</v>
      </c>
      <c r="M258" s="60">
        <f t="shared" si="867"/>
        <v>-8.953613807982741E-2</v>
      </c>
      <c r="N258" s="60">
        <f t="shared" si="868"/>
        <v>-8.1751824817518304E-2</v>
      </c>
      <c r="O258" s="30"/>
      <c r="P258" s="69"/>
      <c r="Q258" s="67"/>
      <c r="R258" s="60"/>
      <c r="S258" s="60"/>
      <c r="T258" s="30"/>
      <c r="U258" s="69"/>
    </row>
    <row r="259" spans="1:21" s="5" customFormat="1" ht="13.8" hidden="1" x14ac:dyDescent="0.3">
      <c r="A259" s="37">
        <v>37165</v>
      </c>
      <c r="B259" s="66">
        <v>72.3</v>
      </c>
      <c r="C259" s="66">
        <v>85.2</v>
      </c>
      <c r="D259" s="66">
        <v>62.2</v>
      </c>
      <c r="E259" s="66" t="s">
        <v>292</v>
      </c>
      <c r="F259" s="66" t="s">
        <v>292</v>
      </c>
      <c r="G259" s="67">
        <f t="shared" si="863"/>
        <v>-1.2295081967213184E-2</v>
      </c>
      <c r="H259" s="60">
        <f t="shared" si="864"/>
        <v>-2.1814006888633664E-2</v>
      </c>
      <c r="I259" s="60">
        <f t="shared" si="865"/>
        <v>0</v>
      </c>
      <c r="J259" s="30"/>
      <c r="K259" s="69"/>
      <c r="L259" s="67">
        <f t="shared" si="866"/>
        <v>-8.2487309644670104E-2</v>
      </c>
      <c r="M259" s="60">
        <f t="shared" si="867"/>
        <v>-7.1895424836601274E-2</v>
      </c>
      <c r="N259" s="60">
        <f t="shared" si="868"/>
        <v>-9.4614264919941737E-2</v>
      </c>
      <c r="O259" s="30"/>
      <c r="P259" s="69"/>
      <c r="Q259" s="67"/>
      <c r="R259" s="60"/>
      <c r="S259" s="60"/>
      <c r="T259" s="30"/>
      <c r="U259" s="69"/>
    </row>
    <row r="260" spans="1:21" s="5" customFormat="1" ht="13.8" hidden="1" x14ac:dyDescent="0.3">
      <c r="A260" s="37">
        <v>37135</v>
      </c>
      <c r="B260" s="66">
        <v>73.2</v>
      </c>
      <c r="C260" s="66">
        <v>87.1</v>
      </c>
      <c r="D260" s="66">
        <v>62.2</v>
      </c>
      <c r="E260" s="66" t="s">
        <v>292</v>
      </c>
      <c r="F260" s="66" t="s">
        <v>292</v>
      </c>
      <c r="G260" s="67">
        <f t="shared" si="863"/>
        <v>-3.4300791556728161E-2</v>
      </c>
      <c r="H260" s="60">
        <f t="shared" si="864"/>
        <v>-3.0066815144766168E-2</v>
      </c>
      <c r="I260" s="60">
        <f t="shared" si="865"/>
        <v>-3.7151702786377583E-2</v>
      </c>
      <c r="J260" s="30"/>
      <c r="K260" s="69"/>
      <c r="L260" s="67">
        <f t="shared" si="866"/>
        <v>-6.870229007633577E-2</v>
      </c>
      <c r="M260" s="60">
        <f t="shared" si="867"/>
        <v>-5.3260869565217472E-2</v>
      </c>
      <c r="N260" s="60">
        <f t="shared" si="868"/>
        <v>-8.6637298091042481E-2</v>
      </c>
      <c r="O260" s="30"/>
      <c r="P260" s="69"/>
      <c r="Q260" s="67"/>
      <c r="R260" s="60"/>
      <c r="S260" s="60"/>
      <c r="T260" s="30"/>
      <c r="U260" s="69"/>
    </row>
    <row r="261" spans="1:21" s="5" customFormat="1" ht="13.8" hidden="1" x14ac:dyDescent="0.3">
      <c r="A261" s="37">
        <v>37104</v>
      </c>
      <c r="B261" s="66">
        <v>75.8</v>
      </c>
      <c r="C261" s="66">
        <v>89.8</v>
      </c>
      <c r="D261" s="66">
        <v>64.599999999999994</v>
      </c>
      <c r="E261" s="66" t="s">
        <v>292</v>
      </c>
      <c r="F261" s="66" t="s">
        <v>292</v>
      </c>
      <c r="G261" s="67">
        <f t="shared" si="863"/>
        <v>1.0666666666666602E-2</v>
      </c>
      <c r="H261" s="60">
        <f t="shared" si="864"/>
        <v>1.814058956916087E-2</v>
      </c>
      <c r="I261" s="60">
        <f t="shared" si="865"/>
        <v>3.1055900621115295E-3</v>
      </c>
      <c r="J261" s="30"/>
      <c r="K261" s="69"/>
      <c r="L261" s="67">
        <f t="shared" si="866"/>
        <v>-4.0506329113924044E-2</v>
      </c>
      <c r="M261" s="60">
        <f t="shared" si="867"/>
        <v>-2.7085590465872111E-2</v>
      </c>
      <c r="N261" s="60">
        <f t="shared" si="868"/>
        <v>-5.6934306569343174E-2</v>
      </c>
      <c r="O261" s="30"/>
      <c r="P261" s="69"/>
      <c r="Q261" s="67"/>
      <c r="R261" s="60"/>
      <c r="S261" s="60"/>
      <c r="T261" s="30"/>
      <c r="U261" s="69"/>
    </row>
    <row r="262" spans="1:21" s="5" customFormat="1" ht="13.8" hidden="1" x14ac:dyDescent="0.3">
      <c r="A262" s="37">
        <v>37073</v>
      </c>
      <c r="B262" s="66">
        <v>75</v>
      </c>
      <c r="C262" s="66">
        <v>88.2</v>
      </c>
      <c r="D262" s="66">
        <v>64.400000000000006</v>
      </c>
      <c r="E262" s="66" t="s">
        <v>292</v>
      </c>
      <c r="F262" s="66" t="s">
        <v>292</v>
      </c>
      <c r="G262" s="67">
        <f t="shared" si="863"/>
        <v>-2.9754204398447559E-2</v>
      </c>
      <c r="H262" s="60">
        <f t="shared" si="864"/>
        <v>-7.8740157480314821E-3</v>
      </c>
      <c r="I262" s="60">
        <f t="shared" si="865"/>
        <v>-5.71010248901902E-2</v>
      </c>
      <c r="J262" s="30"/>
      <c r="K262" s="69"/>
      <c r="L262" s="67">
        <f t="shared" si="866"/>
        <v>-4.7013977128335438E-2</v>
      </c>
      <c r="M262" s="60">
        <f t="shared" si="867"/>
        <v>-5.3648068669527871E-2</v>
      </c>
      <c r="N262" s="60">
        <f t="shared" si="868"/>
        <v>-4.166666666666663E-2</v>
      </c>
      <c r="O262" s="30"/>
      <c r="P262" s="69"/>
      <c r="Q262" s="67"/>
      <c r="R262" s="60"/>
      <c r="S262" s="60"/>
      <c r="T262" s="30"/>
      <c r="U262" s="69"/>
    </row>
    <row r="263" spans="1:21" s="5" customFormat="1" ht="13.8" hidden="1" x14ac:dyDescent="0.3">
      <c r="A263" s="37">
        <v>37043</v>
      </c>
      <c r="B263" s="66">
        <v>77.3</v>
      </c>
      <c r="C263" s="66">
        <v>88.9</v>
      </c>
      <c r="D263" s="66">
        <v>68.3</v>
      </c>
      <c r="E263" s="66" t="s">
        <v>292</v>
      </c>
      <c r="F263" s="66" t="s">
        <v>292</v>
      </c>
      <c r="G263" s="67">
        <f t="shared" si="863"/>
        <v>2.5940337224383825E-3</v>
      </c>
      <c r="H263" s="60">
        <f t="shared" si="864"/>
        <v>-3.3632286995515237E-3</v>
      </c>
      <c r="I263" s="60">
        <f t="shared" si="865"/>
        <v>1.3353115727002818E-2</v>
      </c>
      <c r="J263" s="30"/>
      <c r="K263" s="69"/>
      <c r="L263" s="67">
        <f t="shared" si="866"/>
        <v>-1.653944020356235E-2</v>
      </c>
      <c r="M263" s="60">
        <f t="shared" si="867"/>
        <v>-5.6263269639065805E-2</v>
      </c>
      <c r="N263" s="60">
        <f t="shared" si="868"/>
        <v>3.0165912518853588E-2</v>
      </c>
      <c r="O263" s="30"/>
      <c r="P263" s="69"/>
      <c r="Q263" s="67"/>
      <c r="R263" s="60"/>
      <c r="S263" s="60"/>
      <c r="T263" s="30"/>
      <c r="U263" s="69"/>
    </row>
    <row r="264" spans="1:21" s="5" customFormat="1" ht="13.8" hidden="1" x14ac:dyDescent="0.3">
      <c r="A264" s="37">
        <v>37012</v>
      </c>
      <c r="B264" s="66">
        <v>77.099999999999994</v>
      </c>
      <c r="C264" s="66">
        <v>89.2</v>
      </c>
      <c r="D264" s="66">
        <v>67.400000000000006</v>
      </c>
      <c r="E264" s="66" t="s">
        <v>292</v>
      </c>
      <c r="F264" s="66" t="s">
        <v>292</v>
      </c>
      <c r="G264" s="67">
        <f t="shared" si="863"/>
        <v>3.351206434316345E-2</v>
      </c>
      <c r="H264" s="60">
        <f t="shared" si="864"/>
        <v>-3.3519553072625108E-3</v>
      </c>
      <c r="I264" s="60">
        <f t="shared" si="865"/>
        <v>6.8145800316957272E-2</v>
      </c>
      <c r="J264" s="30"/>
      <c r="K264" s="69"/>
      <c r="L264" s="67">
        <f t="shared" si="866"/>
        <v>1.2987012987011326E-3</v>
      </c>
      <c r="M264" s="60">
        <f t="shared" si="867"/>
        <v>-3.8793103448275801E-2</v>
      </c>
      <c r="N264" s="60">
        <f t="shared" si="868"/>
        <v>4.4961240310077644E-2</v>
      </c>
      <c r="O264" s="30"/>
      <c r="P264" s="69"/>
      <c r="Q264" s="67"/>
      <c r="R264" s="60"/>
      <c r="S264" s="60"/>
      <c r="T264" s="30"/>
      <c r="U264" s="69"/>
    </row>
    <row r="265" spans="1:21" s="5" customFormat="1" ht="13.8" hidden="1" x14ac:dyDescent="0.3">
      <c r="A265" s="37">
        <v>36982</v>
      </c>
      <c r="B265" s="66">
        <v>74.599999999999994</v>
      </c>
      <c r="C265" s="66">
        <v>89.5</v>
      </c>
      <c r="D265" s="66">
        <v>63.1</v>
      </c>
      <c r="E265" s="66" t="s">
        <v>292</v>
      </c>
      <c r="F265" s="66" t="s">
        <v>292</v>
      </c>
      <c r="G265" s="67">
        <f t="shared" si="863"/>
        <v>-3.4928848641655907E-2</v>
      </c>
      <c r="H265" s="60">
        <f t="shared" si="864"/>
        <v>-3.7634408602150504E-2</v>
      </c>
      <c r="I265" s="60">
        <f t="shared" si="865"/>
        <v>-3.2208588957055251E-2</v>
      </c>
      <c r="J265" s="30"/>
      <c r="K265" s="69"/>
      <c r="L265" s="67">
        <f t="shared" si="866"/>
        <v>-2.99089726918077E-2</v>
      </c>
      <c r="M265" s="60">
        <f t="shared" si="867"/>
        <v>-4.3803418803418759E-2</v>
      </c>
      <c r="N265" s="60">
        <f t="shared" si="868"/>
        <v>-3.1595576619272148E-3</v>
      </c>
      <c r="O265" s="30"/>
      <c r="P265" s="69"/>
      <c r="Q265" s="67"/>
      <c r="R265" s="60"/>
      <c r="S265" s="60"/>
      <c r="T265" s="30"/>
      <c r="U265" s="69"/>
    </row>
    <row r="266" spans="1:21" s="5" customFormat="1" ht="13.8" hidden="1" x14ac:dyDescent="0.3">
      <c r="A266" s="37">
        <v>36951</v>
      </c>
      <c r="B266" s="66">
        <v>77.3</v>
      </c>
      <c r="C266" s="66">
        <v>93</v>
      </c>
      <c r="D266" s="66">
        <v>65.2</v>
      </c>
      <c r="E266" s="66" t="s">
        <v>292</v>
      </c>
      <c r="F266" s="66" t="s">
        <v>292</v>
      </c>
      <c r="G266" s="67">
        <f t="shared" si="863"/>
        <v>-8.9743589743590535E-3</v>
      </c>
      <c r="H266" s="60">
        <f t="shared" si="864"/>
        <v>7.5839653304441423E-3</v>
      </c>
      <c r="I266" s="60">
        <f t="shared" si="865"/>
        <v>-2.6865671641790989E-2</v>
      </c>
      <c r="J266" s="30"/>
      <c r="K266" s="69"/>
      <c r="L266" s="67">
        <f t="shared" si="866"/>
        <v>1.5768725361366753E-2</v>
      </c>
      <c r="M266" s="60">
        <f t="shared" si="867"/>
        <v>4.1433370660694413E-2</v>
      </c>
      <c r="N266" s="60">
        <f t="shared" si="868"/>
        <v>-6.0975609756096505E-3</v>
      </c>
      <c r="O266" s="30"/>
      <c r="P266" s="69"/>
      <c r="Q266" s="67"/>
      <c r="R266" s="60"/>
      <c r="S266" s="60"/>
      <c r="T266" s="30"/>
      <c r="U266" s="69"/>
    </row>
    <row r="267" spans="1:21" s="5" customFormat="1" ht="13.8" hidden="1" x14ac:dyDescent="0.3">
      <c r="A267" s="37">
        <v>36923</v>
      </c>
      <c r="B267" s="66">
        <v>78</v>
      </c>
      <c r="C267" s="66">
        <v>92.3</v>
      </c>
      <c r="D267" s="66">
        <v>67</v>
      </c>
      <c r="E267" s="66" t="s">
        <v>292</v>
      </c>
      <c r="F267" s="66" t="s">
        <v>292</v>
      </c>
      <c r="G267" s="67">
        <f t="shared" si="863"/>
        <v>3.8610038610038533E-3</v>
      </c>
      <c r="H267" s="60">
        <f t="shared" si="864"/>
        <v>4.3525571273121955E-3</v>
      </c>
      <c r="I267" s="60">
        <f t="shared" si="865"/>
        <v>1.0558069381598756E-2</v>
      </c>
      <c r="J267" s="30"/>
      <c r="K267" s="69"/>
      <c r="L267" s="67">
        <f t="shared" si="866"/>
        <v>4.9798115746971794E-2</v>
      </c>
      <c r="M267" s="60">
        <f t="shared" si="867"/>
        <v>2.3281596452328079E-2</v>
      </c>
      <c r="N267" s="60">
        <f t="shared" si="868"/>
        <v>8.4142394822006583E-2</v>
      </c>
      <c r="O267" s="30"/>
      <c r="P267" s="69"/>
      <c r="Q267" s="67"/>
      <c r="R267" s="60"/>
      <c r="S267" s="60"/>
      <c r="T267" s="30"/>
      <c r="U267" s="69"/>
    </row>
    <row r="268" spans="1:21" s="5" customFormat="1" ht="13.8" hidden="1" x14ac:dyDescent="0.3">
      <c r="A268" s="37">
        <v>36892</v>
      </c>
      <c r="B268" s="66">
        <v>77.7</v>
      </c>
      <c r="C268" s="66">
        <v>91.9</v>
      </c>
      <c r="D268" s="66">
        <v>66.3</v>
      </c>
      <c r="E268" s="66" t="s">
        <v>292</v>
      </c>
      <c r="F268" s="66" t="s">
        <v>292</v>
      </c>
      <c r="G268" s="67">
        <f t="shared" si="863"/>
        <v>-3.2378580323785711E-2</v>
      </c>
      <c r="H268" s="60">
        <f t="shared" si="864"/>
        <v>-2.1715526601518986E-3</v>
      </c>
      <c r="I268" s="60">
        <f t="shared" si="865"/>
        <v>-6.7510548523206704E-2</v>
      </c>
      <c r="J268" s="30"/>
      <c r="K268" s="69"/>
      <c r="L268" s="67">
        <f t="shared" si="866"/>
        <v>0.1068376068376069</v>
      </c>
      <c r="M268" s="60">
        <f t="shared" si="867"/>
        <v>6.7363530778165037E-2</v>
      </c>
      <c r="N268" s="60">
        <f t="shared" si="868"/>
        <v>0.14705882352941169</v>
      </c>
      <c r="O268" s="30"/>
      <c r="P268" s="69"/>
      <c r="Q268" s="67"/>
      <c r="R268" s="60"/>
      <c r="S268" s="60"/>
      <c r="T268" s="30"/>
      <c r="U268" s="69"/>
    </row>
    <row r="269" spans="1:21" s="5" customFormat="1" ht="13.8" hidden="1" x14ac:dyDescent="0.3">
      <c r="A269" s="37">
        <v>36861</v>
      </c>
      <c r="B269" s="66">
        <v>80.3</v>
      </c>
      <c r="C269" s="66">
        <v>92.1</v>
      </c>
      <c r="D269" s="66">
        <v>71.099999999999994</v>
      </c>
      <c r="E269" s="66" t="s">
        <v>292</v>
      </c>
      <c r="F269" s="66" t="s">
        <v>292</v>
      </c>
      <c r="G269" s="67">
        <f t="shared" si="863"/>
        <v>1.5170670037926604E-2</v>
      </c>
      <c r="H269" s="60">
        <f t="shared" si="864"/>
        <v>-6.4724919093852584E-3</v>
      </c>
      <c r="I269" s="60">
        <f t="shared" si="865"/>
        <v>3.7956204379562042E-2</v>
      </c>
      <c r="J269" s="30"/>
      <c r="K269" s="69"/>
      <c r="L269" s="67">
        <f t="shared" si="866"/>
        <v>0.10150891632373105</v>
      </c>
      <c r="M269" s="60">
        <f t="shared" si="867"/>
        <v>4.421768707482987E-2</v>
      </c>
      <c r="N269" s="60">
        <f t="shared" si="868"/>
        <v>0.16940789473684204</v>
      </c>
      <c r="O269" s="30"/>
      <c r="P269" s="69"/>
      <c r="Q269" s="67"/>
      <c r="R269" s="60"/>
      <c r="S269" s="60"/>
      <c r="T269" s="30"/>
      <c r="U269" s="69"/>
    </row>
    <row r="270" spans="1:21" s="5" customFormat="1" ht="13.8" hidden="1" x14ac:dyDescent="0.3">
      <c r="A270" s="37">
        <v>36831</v>
      </c>
      <c r="B270" s="66">
        <v>79.099999999999994</v>
      </c>
      <c r="C270" s="66">
        <v>92.7</v>
      </c>
      <c r="D270" s="66">
        <v>68.5</v>
      </c>
      <c r="E270" s="66" t="s">
        <v>292</v>
      </c>
      <c r="F270" s="66" t="s">
        <v>292</v>
      </c>
      <c r="G270" s="67">
        <f t="shared" si="863"/>
        <v>3.8071065989846442E-3</v>
      </c>
      <c r="H270" s="60">
        <f t="shared" si="864"/>
        <v>9.8039215686274161E-3</v>
      </c>
      <c r="I270" s="60">
        <f t="shared" si="865"/>
        <v>-2.9112081513829047E-3</v>
      </c>
      <c r="J270" s="30"/>
      <c r="K270" s="69"/>
      <c r="L270" s="67">
        <f t="shared" si="866"/>
        <v>8.9531680440771311E-2</v>
      </c>
      <c r="M270" s="60">
        <f t="shared" si="867"/>
        <v>4.5095828635851154E-2</v>
      </c>
      <c r="N270" s="60">
        <f t="shared" si="868"/>
        <v>0.14357262103505852</v>
      </c>
      <c r="O270" s="30"/>
      <c r="P270" s="69"/>
      <c r="Q270" s="67"/>
      <c r="R270" s="60"/>
      <c r="S270" s="60"/>
      <c r="T270" s="30"/>
      <c r="U270" s="69"/>
    </row>
    <row r="271" spans="1:21" s="5" customFormat="1" ht="13.8" hidden="1" x14ac:dyDescent="0.3">
      <c r="A271" s="37">
        <v>36800</v>
      </c>
      <c r="B271" s="66">
        <v>78.8</v>
      </c>
      <c r="C271" s="66">
        <v>91.8</v>
      </c>
      <c r="D271" s="66">
        <v>68.7</v>
      </c>
      <c r="E271" s="66" t="s">
        <v>292</v>
      </c>
      <c r="F271" s="66" t="s">
        <v>292</v>
      </c>
      <c r="G271" s="67">
        <f t="shared" si="863"/>
        <v>2.5445292620864812E-3</v>
      </c>
      <c r="H271" s="60">
        <f t="shared" si="864"/>
        <v>-2.1739130434782483E-3</v>
      </c>
      <c r="I271" s="60">
        <f t="shared" si="865"/>
        <v>8.8105726872247381E-3</v>
      </c>
      <c r="J271" s="30"/>
      <c r="K271" s="69"/>
      <c r="L271" s="67">
        <f t="shared" si="866"/>
        <v>9.9023709902370971E-2</v>
      </c>
      <c r="M271" s="60">
        <f t="shared" si="867"/>
        <v>3.2620922384701823E-2</v>
      </c>
      <c r="N271" s="60">
        <f t="shared" si="868"/>
        <v>0.18448275862068964</v>
      </c>
      <c r="O271" s="30"/>
      <c r="P271" s="69"/>
      <c r="Q271" s="67"/>
      <c r="R271" s="60"/>
      <c r="S271" s="60"/>
      <c r="T271" s="30"/>
      <c r="U271" s="69"/>
    </row>
    <row r="272" spans="1:21" s="5" customFormat="1" ht="13.8" hidden="1" x14ac:dyDescent="0.3">
      <c r="A272" s="37">
        <v>36770</v>
      </c>
      <c r="B272" s="66">
        <v>78.599999999999994</v>
      </c>
      <c r="C272" s="66">
        <v>92</v>
      </c>
      <c r="D272" s="66">
        <v>68.099999999999994</v>
      </c>
      <c r="E272" s="66" t="s">
        <v>292</v>
      </c>
      <c r="F272" s="66" t="s">
        <v>292</v>
      </c>
      <c r="G272" s="67">
        <f t="shared" si="863"/>
        <v>-5.0632911392405333E-3</v>
      </c>
      <c r="H272" s="60">
        <f t="shared" si="864"/>
        <v>-3.25027085590468E-3</v>
      </c>
      <c r="I272" s="60">
        <f t="shared" si="865"/>
        <v>-5.8394160583942201E-3</v>
      </c>
      <c r="J272" s="30"/>
      <c r="K272" s="69"/>
      <c r="L272" s="67">
        <f t="shared" si="866"/>
        <v>0.10548523206751059</v>
      </c>
      <c r="M272" s="60">
        <f t="shared" si="867"/>
        <v>6.3583815028901647E-2</v>
      </c>
      <c r="N272" s="60">
        <f t="shared" si="868"/>
        <v>0.15033783783783772</v>
      </c>
      <c r="O272" s="30"/>
      <c r="P272" s="69"/>
      <c r="Q272" s="67"/>
      <c r="R272" s="60"/>
      <c r="S272" s="60"/>
      <c r="T272" s="30"/>
      <c r="U272" s="69"/>
    </row>
    <row r="273" spans="1:21" s="5" customFormat="1" ht="13.8" hidden="1" x14ac:dyDescent="0.3">
      <c r="A273" s="37">
        <v>36739</v>
      </c>
      <c r="B273" s="66">
        <v>79</v>
      </c>
      <c r="C273" s="66">
        <v>92.3</v>
      </c>
      <c r="D273" s="66">
        <v>68.5</v>
      </c>
      <c r="E273" s="66" t="s">
        <v>292</v>
      </c>
      <c r="F273" s="66" t="s">
        <v>292</v>
      </c>
      <c r="G273" s="67">
        <f t="shared" si="863"/>
        <v>3.8119440914865521E-3</v>
      </c>
      <c r="H273" s="60">
        <f t="shared" si="864"/>
        <v>-9.65665236051505E-3</v>
      </c>
      <c r="I273" s="60">
        <f t="shared" si="865"/>
        <v>1.9345238095238138E-2</v>
      </c>
      <c r="J273" s="30"/>
      <c r="K273" s="69"/>
      <c r="L273" s="67">
        <f t="shared" si="866"/>
        <v>9.4182825484764532E-2</v>
      </c>
      <c r="M273" s="60">
        <f t="shared" si="867"/>
        <v>5.7273768613974818E-2</v>
      </c>
      <c r="N273" s="60">
        <f t="shared" si="868"/>
        <v>0.13598673300165842</v>
      </c>
      <c r="O273" s="30"/>
      <c r="P273" s="69"/>
      <c r="Q273" s="67"/>
      <c r="R273" s="60"/>
      <c r="S273" s="60"/>
      <c r="T273" s="30"/>
      <c r="U273" s="69"/>
    </row>
    <row r="274" spans="1:21" s="5" customFormat="1" ht="13.8" hidden="1" x14ac:dyDescent="0.3">
      <c r="A274" s="37">
        <v>36708</v>
      </c>
      <c r="B274" s="66">
        <v>78.7</v>
      </c>
      <c r="C274" s="66">
        <v>93.2</v>
      </c>
      <c r="D274" s="66">
        <v>67.2</v>
      </c>
      <c r="E274" s="66" t="s">
        <v>292</v>
      </c>
      <c r="F274" s="66" t="s">
        <v>292</v>
      </c>
      <c r="G274" s="67">
        <f t="shared" si="863"/>
        <v>1.2722646310434627E-3</v>
      </c>
      <c r="H274" s="60">
        <f t="shared" si="864"/>
        <v>-1.0615711252653925E-2</v>
      </c>
      <c r="I274" s="60">
        <f t="shared" si="865"/>
        <v>1.3574660633484337E-2</v>
      </c>
      <c r="J274" s="30"/>
      <c r="K274" s="69"/>
      <c r="L274" s="67">
        <f t="shared" si="866"/>
        <v>0.13728323699421963</v>
      </c>
      <c r="M274" s="60">
        <f t="shared" si="867"/>
        <v>8.7514585764294051E-2</v>
      </c>
      <c r="N274" s="60">
        <f t="shared" si="868"/>
        <v>0.19786096256684504</v>
      </c>
      <c r="O274" s="30"/>
      <c r="P274" s="69"/>
      <c r="Q274" s="67"/>
      <c r="R274" s="60"/>
      <c r="S274" s="60"/>
      <c r="T274" s="30"/>
      <c r="U274" s="69"/>
    </row>
    <row r="275" spans="1:21" s="5" customFormat="1" ht="13.8" hidden="1" x14ac:dyDescent="0.3">
      <c r="A275" s="37">
        <v>36678</v>
      </c>
      <c r="B275" s="66">
        <v>78.599999999999994</v>
      </c>
      <c r="C275" s="66">
        <v>94.2</v>
      </c>
      <c r="D275" s="66">
        <v>66.3</v>
      </c>
      <c r="E275" s="66" t="s">
        <v>292</v>
      </c>
      <c r="F275" s="66" t="s">
        <v>292</v>
      </c>
      <c r="G275" s="67">
        <f t="shared" si="863"/>
        <v>2.0779220779220786E-2</v>
      </c>
      <c r="H275" s="60">
        <f t="shared" si="864"/>
        <v>1.5086206896551824E-2</v>
      </c>
      <c r="I275" s="60">
        <f t="shared" si="865"/>
        <v>2.7906976744185963E-2</v>
      </c>
      <c r="J275" s="30"/>
      <c r="K275" s="69"/>
      <c r="L275" s="67">
        <f t="shared" si="866"/>
        <v>0.14244186046511631</v>
      </c>
      <c r="M275" s="60">
        <f t="shared" si="867"/>
        <v>9.1541135573580679E-2</v>
      </c>
      <c r="N275" s="60">
        <f t="shared" si="868"/>
        <v>0.2120658135283362</v>
      </c>
      <c r="O275" s="30"/>
      <c r="P275" s="69"/>
      <c r="Q275" s="67"/>
      <c r="R275" s="60"/>
      <c r="S275" s="60"/>
      <c r="T275" s="30"/>
      <c r="U275" s="69"/>
    </row>
    <row r="276" spans="1:21" s="5" customFormat="1" ht="13.8" hidden="1" x14ac:dyDescent="0.3">
      <c r="A276" s="37">
        <v>36647</v>
      </c>
      <c r="B276" s="66">
        <v>77</v>
      </c>
      <c r="C276" s="66">
        <v>92.8</v>
      </c>
      <c r="D276" s="66">
        <v>64.5</v>
      </c>
      <c r="E276" s="66" t="s">
        <v>292</v>
      </c>
      <c r="F276" s="66" t="s">
        <v>292</v>
      </c>
      <c r="G276" s="67">
        <f t="shared" si="863"/>
        <v>1.3003901170349774E-3</v>
      </c>
      <c r="H276" s="60">
        <f t="shared" si="864"/>
        <v>-8.5470085470085166E-3</v>
      </c>
      <c r="I276" s="60">
        <f t="shared" si="865"/>
        <v>1.8957345971563955E-2</v>
      </c>
      <c r="J276" s="30"/>
      <c r="K276" s="69"/>
      <c r="L276" s="67">
        <f t="shared" si="866"/>
        <v>0.15442278860569703</v>
      </c>
      <c r="M276" s="60">
        <f t="shared" si="867"/>
        <v>0.11137724550898209</v>
      </c>
      <c r="N276" s="60">
        <f t="shared" si="868"/>
        <v>0.21468926553672318</v>
      </c>
      <c r="O276" s="30"/>
      <c r="P276" s="69"/>
      <c r="Q276" s="67"/>
      <c r="R276" s="60"/>
      <c r="S276" s="60"/>
      <c r="T276" s="30"/>
      <c r="U276" s="69"/>
    </row>
    <row r="277" spans="1:21" s="5" customFormat="1" ht="13.8" hidden="1" x14ac:dyDescent="0.3">
      <c r="A277" s="37">
        <v>36617</v>
      </c>
      <c r="B277" s="66">
        <v>76.900000000000006</v>
      </c>
      <c r="C277" s="66">
        <v>93.6</v>
      </c>
      <c r="D277" s="66">
        <v>63.3</v>
      </c>
      <c r="E277" s="66" t="s">
        <v>292</v>
      </c>
      <c r="F277" s="66" t="s">
        <v>292</v>
      </c>
      <c r="G277" s="67">
        <f t="shared" si="863"/>
        <v>1.0512483574244502E-2</v>
      </c>
      <c r="H277" s="60">
        <f t="shared" si="864"/>
        <v>4.8152295632698738E-2</v>
      </c>
      <c r="I277" s="60">
        <f t="shared" si="865"/>
        <v>-3.5060975609756073E-2</v>
      </c>
      <c r="J277" s="30"/>
      <c r="K277" s="69"/>
      <c r="L277" s="67">
        <f t="shared" si="866"/>
        <v>0.15987933634992468</v>
      </c>
      <c r="M277" s="60">
        <f t="shared" si="867"/>
        <v>0.13868613138686126</v>
      </c>
      <c r="N277" s="60">
        <f t="shared" si="868"/>
        <v>0.17657992565055758</v>
      </c>
      <c r="O277" s="30"/>
      <c r="P277" s="69"/>
      <c r="Q277" s="67"/>
      <c r="R277" s="60"/>
      <c r="S277" s="60"/>
      <c r="T277" s="30"/>
      <c r="U277" s="69"/>
    </row>
    <row r="278" spans="1:21" s="5" customFormat="1" ht="13.8" hidden="1" x14ac:dyDescent="0.3">
      <c r="A278" s="37">
        <v>36586</v>
      </c>
      <c r="B278" s="66">
        <v>76.099999999999994</v>
      </c>
      <c r="C278" s="66">
        <v>89.3</v>
      </c>
      <c r="D278" s="66">
        <v>65.599999999999994</v>
      </c>
      <c r="E278" s="66" t="s">
        <v>292</v>
      </c>
      <c r="F278" s="66" t="s">
        <v>292</v>
      </c>
      <c r="G278" s="67">
        <f t="shared" si="863"/>
        <v>2.4226110363391617E-2</v>
      </c>
      <c r="H278" s="60">
        <f t="shared" si="864"/>
        <v>-9.9778270509978118E-3</v>
      </c>
      <c r="I278" s="60">
        <f t="shared" si="865"/>
        <v>6.1488673139158623E-2</v>
      </c>
      <c r="J278" s="30"/>
      <c r="K278" s="69"/>
      <c r="L278" s="67">
        <f t="shared" si="866"/>
        <v>0.1565349544072947</v>
      </c>
      <c r="M278" s="60">
        <f t="shared" si="867"/>
        <v>7.5903614457831337E-2</v>
      </c>
      <c r="N278" s="60">
        <f t="shared" si="868"/>
        <v>0.25430210325047797</v>
      </c>
      <c r="O278" s="30"/>
      <c r="P278" s="69"/>
      <c r="Q278" s="67"/>
      <c r="R278" s="60"/>
      <c r="S278" s="60"/>
      <c r="T278" s="30"/>
      <c r="U278" s="69"/>
    </row>
    <row r="279" spans="1:21" s="5" customFormat="1" ht="13.8" hidden="1" x14ac:dyDescent="0.3">
      <c r="A279" s="37">
        <v>36557</v>
      </c>
      <c r="B279" s="66">
        <v>74.3</v>
      </c>
      <c r="C279" s="66">
        <v>90.2</v>
      </c>
      <c r="D279" s="66">
        <v>61.8</v>
      </c>
      <c r="E279" s="66" t="s">
        <v>292</v>
      </c>
      <c r="F279" s="66" t="s">
        <v>292</v>
      </c>
      <c r="G279" s="67">
        <f t="shared" si="863"/>
        <v>5.8404558404558271E-2</v>
      </c>
      <c r="H279" s="60">
        <f t="shared" si="864"/>
        <v>4.7619047619047672E-2</v>
      </c>
      <c r="I279" s="60">
        <f t="shared" si="865"/>
        <v>6.9204152249134898E-2</v>
      </c>
      <c r="J279" s="30"/>
      <c r="K279" s="69"/>
      <c r="L279" s="67">
        <f t="shared" si="866"/>
        <v>0.13435114503816781</v>
      </c>
      <c r="M279" s="60">
        <f t="shared" si="867"/>
        <v>0.10268948655256738</v>
      </c>
      <c r="N279" s="60">
        <f t="shared" si="868"/>
        <v>0.17938931297709915</v>
      </c>
      <c r="O279" s="30"/>
      <c r="P279" s="69"/>
      <c r="Q279" s="67"/>
      <c r="R279" s="60"/>
      <c r="S279" s="60"/>
      <c r="T279" s="30"/>
      <c r="U279" s="69"/>
    </row>
    <row r="280" spans="1:21" s="5" customFormat="1" ht="13.8" hidden="1" x14ac:dyDescent="0.3">
      <c r="A280" s="37">
        <v>36526</v>
      </c>
      <c r="B280" s="66">
        <v>70.2</v>
      </c>
      <c r="C280" s="66">
        <v>86.1</v>
      </c>
      <c r="D280" s="66">
        <v>57.8</v>
      </c>
      <c r="E280" s="66" t="s">
        <v>292</v>
      </c>
      <c r="F280" s="66" t="s">
        <v>292</v>
      </c>
      <c r="G280" s="67">
        <f t="shared" si="863"/>
        <v>-3.703703703703709E-2</v>
      </c>
      <c r="H280" s="60">
        <f t="shared" si="864"/>
        <v>-2.3809523809523947E-2</v>
      </c>
      <c r="I280" s="60">
        <f t="shared" si="865"/>
        <v>-4.9342105263157854E-2</v>
      </c>
      <c r="J280" s="30"/>
      <c r="K280" s="69"/>
      <c r="L280" s="67">
        <f t="shared" si="866"/>
        <v>7.3394495412844041E-2</v>
      </c>
      <c r="M280" s="60">
        <f t="shared" si="867"/>
        <v>1.8934911242603381E-2</v>
      </c>
      <c r="N280" s="60">
        <f t="shared" si="868"/>
        <v>0.14682539682539675</v>
      </c>
      <c r="O280" s="30"/>
      <c r="P280" s="69"/>
      <c r="Q280" s="67"/>
      <c r="R280" s="60"/>
      <c r="S280" s="60"/>
      <c r="T280" s="30"/>
      <c r="U280" s="69"/>
    </row>
    <row r="281" spans="1:21" s="5" customFormat="1" ht="13.8" hidden="1" x14ac:dyDescent="0.3">
      <c r="A281" s="37">
        <v>36495</v>
      </c>
      <c r="B281" s="66">
        <v>72.900000000000006</v>
      </c>
      <c r="C281" s="66">
        <v>88.2</v>
      </c>
      <c r="D281" s="66">
        <v>60.8</v>
      </c>
      <c r="E281" s="66" t="s">
        <v>292</v>
      </c>
      <c r="F281" s="66" t="s">
        <v>292</v>
      </c>
      <c r="G281" s="67">
        <f t="shared" si="863"/>
        <v>4.1322314049587749E-3</v>
      </c>
      <c r="H281" s="60">
        <f t="shared" si="864"/>
        <v>-5.636978579481422E-3</v>
      </c>
      <c r="I281" s="60">
        <f t="shared" si="865"/>
        <v>1.5025041736226985E-2</v>
      </c>
      <c r="J281" s="30"/>
      <c r="K281" s="69"/>
      <c r="L281" s="67">
        <f t="shared" si="866"/>
        <v>9.7891566265060126E-2</v>
      </c>
      <c r="M281" s="60">
        <f t="shared" si="867"/>
        <v>7.1688942891859231E-2</v>
      </c>
      <c r="N281" s="60">
        <f t="shared" si="868"/>
        <v>0.13011152416356886</v>
      </c>
      <c r="O281" s="30"/>
      <c r="P281" s="69"/>
      <c r="Q281" s="67"/>
      <c r="R281" s="60"/>
      <c r="S281" s="60"/>
      <c r="T281" s="30"/>
      <c r="U281" s="69"/>
    </row>
    <row r="282" spans="1:21" s="5" customFormat="1" ht="13.8" hidden="1" x14ac:dyDescent="0.3">
      <c r="A282" s="37">
        <v>36465</v>
      </c>
      <c r="B282" s="66">
        <v>72.599999999999994</v>
      </c>
      <c r="C282" s="66">
        <v>88.7</v>
      </c>
      <c r="D282" s="66">
        <v>59.9</v>
      </c>
      <c r="E282" s="66" t="s">
        <v>292</v>
      </c>
      <c r="F282" s="66" t="s">
        <v>292</v>
      </c>
      <c r="G282" s="67">
        <f t="shared" si="863"/>
        <v>1.2552301255229992E-2</v>
      </c>
      <c r="H282" s="60">
        <f t="shared" si="864"/>
        <v>-2.2497187851518996E-3</v>
      </c>
      <c r="I282" s="60">
        <f t="shared" si="865"/>
        <v>3.2758620689655071E-2</v>
      </c>
      <c r="J282" s="30"/>
      <c r="K282" s="69"/>
      <c r="L282" s="67">
        <f t="shared" si="866"/>
        <v>0.12732919254658359</v>
      </c>
      <c r="M282" s="60">
        <f t="shared" si="867"/>
        <v>6.3549160671462879E-2</v>
      </c>
      <c r="N282" s="60">
        <f t="shared" si="868"/>
        <v>0.21010101010101012</v>
      </c>
      <c r="O282" s="30"/>
      <c r="P282" s="69"/>
      <c r="Q282" s="67"/>
      <c r="R282" s="60"/>
      <c r="S282" s="60"/>
      <c r="T282" s="30"/>
      <c r="U282" s="69"/>
    </row>
    <row r="283" spans="1:21" s="5" customFormat="1" ht="13.8" hidden="1" x14ac:dyDescent="0.3">
      <c r="A283" s="37">
        <v>36434</v>
      </c>
      <c r="B283" s="66">
        <v>71.7</v>
      </c>
      <c r="C283" s="66">
        <v>88.9</v>
      </c>
      <c r="D283" s="66">
        <v>58</v>
      </c>
      <c r="E283" s="66" t="s">
        <v>292</v>
      </c>
      <c r="F283" s="66" t="s">
        <v>292</v>
      </c>
      <c r="G283" s="67">
        <f t="shared" si="863"/>
        <v>8.4388185654009629E-3</v>
      </c>
      <c r="H283" s="60">
        <f t="shared" si="864"/>
        <v>2.7745664739884379E-2</v>
      </c>
      <c r="I283" s="60">
        <f t="shared" si="865"/>
        <v>-2.0270270270270285E-2</v>
      </c>
      <c r="J283" s="30"/>
      <c r="K283" s="69"/>
      <c r="L283" s="67">
        <f t="shared" si="866"/>
        <v>0.10307692307692307</v>
      </c>
      <c r="M283" s="60">
        <f t="shared" si="867"/>
        <v>7.1084337349397675E-2</v>
      </c>
      <c r="N283" s="60">
        <f t="shared" si="868"/>
        <v>0.13725490196078427</v>
      </c>
      <c r="O283" s="30"/>
      <c r="P283" s="69"/>
      <c r="Q283" s="67"/>
      <c r="R283" s="60"/>
      <c r="S283" s="60"/>
      <c r="T283" s="30"/>
      <c r="U283" s="69"/>
    </row>
    <row r="284" spans="1:21" s="5" customFormat="1" ht="13.8" hidden="1" x14ac:dyDescent="0.3">
      <c r="A284" s="37">
        <v>36404</v>
      </c>
      <c r="B284" s="66">
        <v>71.099999999999994</v>
      </c>
      <c r="C284" s="66">
        <v>86.5</v>
      </c>
      <c r="D284" s="66">
        <v>59.2</v>
      </c>
      <c r="E284" s="66" t="s">
        <v>292</v>
      </c>
      <c r="F284" s="66" t="s">
        <v>292</v>
      </c>
      <c r="G284" s="67">
        <f t="shared" si="863"/>
        <v>-1.5235457063711988E-2</v>
      </c>
      <c r="H284" s="60">
        <f t="shared" si="864"/>
        <v>-9.1638029782359354E-3</v>
      </c>
      <c r="I284" s="60">
        <f t="shared" si="865"/>
        <v>-1.8242122719734577E-2</v>
      </c>
      <c r="J284" s="30"/>
      <c r="K284" s="69"/>
      <c r="L284" s="67">
        <f t="shared" si="866"/>
        <v>5.3333333333333233E-2</v>
      </c>
      <c r="M284" s="60">
        <f t="shared" si="867"/>
        <v>1.2880562060889833E-2</v>
      </c>
      <c r="N284" s="60">
        <f t="shared" si="868"/>
        <v>0.11278195488721798</v>
      </c>
      <c r="O284" s="30"/>
      <c r="P284" s="69"/>
      <c r="Q284" s="67"/>
      <c r="R284" s="60"/>
      <c r="S284" s="60"/>
      <c r="T284" s="30"/>
      <c r="U284" s="69"/>
    </row>
    <row r="285" spans="1:21" s="5" customFormat="1" ht="13.8" hidden="1" x14ac:dyDescent="0.3">
      <c r="A285" s="37">
        <v>36373</v>
      </c>
      <c r="B285" s="66">
        <v>72.2</v>
      </c>
      <c r="C285" s="66">
        <v>87.3</v>
      </c>
      <c r="D285" s="66">
        <v>60.3</v>
      </c>
      <c r="E285" s="66" t="s">
        <v>292</v>
      </c>
      <c r="F285" s="66" t="s">
        <v>292</v>
      </c>
      <c r="G285" s="67">
        <f t="shared" si="863"/>
        <v>4.3352601156069426E-2</v>
      </c>
      <c r="H285" s="60">
        <f t="shared" si="864"/>
        <v>1.8669778296382722E-2</v>
      </c>
      <c r="I285" s="60">
        <f t="shared" si="865"/>
        <v>7.4866310160427663E-2</v>
      </c>
      <c r="J285" s="30"/>
      <c r="K285" s="69"/>
      <c r="L285" s="67">
        <f t="shared" si="866"/>
        <v>0.10229007633587783</v>
      </c>
      <c r="M285" s="60">
        <f t="shared" si="867"/>
        <v>4.0524433849821184E-2</v>
      </c>
      <c r="N285" s="60">
        <f t="shared" si="868"/>
        <v>0.17773437499999978</v>
      </c>
      <c r="O285" s="30"/>
      <c r="P285" s="69"/>
      <c r="Q285" s="67"/>
      <c r="R285" s="60"/>
      <c r="S285" s="60"/>
      <c r="T285" s="30"/>
      <c r="U285" s="69"/>
    </row>
    <row r="286" spans="1:21" s="5" customFormat="1" ht="13.8" hidden="1" x14ac:dyDescent="0.3">
      <c r="A286" s="37">
        <v>36342</v>
      </c>
      <c r="B286" s="66">
        <v>69.2</v>
      </c>
      <c r="C286" s="66">
        <v>85.7</v>
      </c>
      <c r="D286" s="66">
        <v>56.1</v>
      </c>
      <c r="E286" s="66" t="s">
        <v>292</v>
      </c>
      <c r="F286" s="66" t="s">
        <v>292</v>
      </c>
      <c r="G286" s="67">
        <f t="shared" si="863"/>
        <v>5.8139534883721034E-3</v>
      </c>
      <c r="H286" s="60">
        <f t="shared" si="864"/>
        <v>-6.9524913093857998E-3</v>
      </c>
      <c r="I286" s="60">
        <f t="shared" si="865"/>
        <v>2.5594149908592323E-2</v>
      </c>
      <c r="J286" s="30"/>
      <c r="K286" s="69"/>
      <c r="L286" s="67">
        <f t="shared" si="866"/>
        <v>2.3668639053254559E-2</v>
      </c>
      <c r="M286" s="60">
        <f t="shared" si="867"/>
        <v>-1.1534025374855816E-2</v>
      </c>
      <c r="N286" s="60">
        <f t="shared" si="868"/>
        <v>7.0610687022900853E-2</v>
      </c>
      <c r="O286" s="30"/>
      <c r="P286" s="69"/>
      <c r="Q286" s="67"/>
      <c r="R286" s="60"/>
      <c r="S286" s="60"/>
      <c r="T286" s="30"/>
      <c r="U286" s="69"/>
    </row>
    <row r="287" spans="1:21" s="5" customFormat="1" ht="13.8" hidden="1" x14ac:dyDescent="0.3">
      <c r="A287" s="37">
        <v>36312</v>
      </c>
      <c r="B287" s="66">
        <v>68.8</v>
      </c>
      <c r="C287" s="66">
        <v>86.3</v>
      </c>
      <c r="D287" s="66">
        <v>54.7</v>
      </c>
      <c r="E287" s="66" t="s">
        <v>292</v>
      </c>
      <c r="F287" s="66" t="s">
        <v>292</v>
      </c>
      <c r="G287" s="67">
        <f t="shared" si="863"/>
        <v>3.1484257871064347E-2</v>
      </c>
      <c r="H287" s="60">
        <f t="shared" si="864"/>
        <v>3.3532934131736525E-2</v>
      </c>
      <c r="I287" s="60">
        <f t="shared" si="865"/>
        <v>3.0131826741996326E-2</v>
      </c>
      <c r="J287" s="30"/>
      <c r="K287" s="69"/>
      <c r="L287" s="67">
        <f t="shared" si="866"/>
        <v>1.9259259259259309E-2</v>
      </c>
      <c r="M287" s="60">
        <f t="shared" si="867"/>
        <v>9.3567251461987855E-3</v>
      </c>
      <c r="N287" s="60">
        <f t="shared" si="868"/>
        <v>3.0131826741996326E-2</v>
      </c>
      <c r="O287" s="30"/>
      <c r="P287" s="69"/>
      <c r="Q287" s="67"/>
      <c r="R287" s="60"/>
      <c r="S287" s="60"/>
      <c r="T287" s="30"/>
      <c r="U287" s="69"/>
    </row>
    <row r="288" spans="1:21" s="5" customFormat="1" ht="13.8" hidden="1" x14ac:dyDescent="0.3">
      <c r="A288" s="37">
        <v>36281</v>
      </c>
      <c r="B288" s="66">
        <v>66.7</v>
      </c>
      <c r="C288" s="66">
        <v>83.5</v>
      </c>
      <c r="D288" s="66">
        <v>53.1</v>
      </c>
      <c r="E288" s="66" t="s">
        <v>292</v>
      </c>
      <c r="F288" s="66" t="s">
        <v>292</v>
      </c>
      <c r="G288" s="67">
        <f t="shared" si="863"/>
        <v>6.0331825037707176E-3</v>
      </c>
      <c r="H288" s="60">
        <f t="shared" si="864"/>
        <v>1.5815085158150888E-2</v>
      </c>
      <c r="I288" s="60">
        <f t="shared" si="865"/>
        <v>-1.3011152416356753E-2</v>
      </c>
      <c r="J288" s="30"/>
      <c r="K288" s="69"/>
      <c r="L288" s="67">
        <f t="shared" si="866"/>
        <v>-1.0385756676557945E-2</v>
      </c>
      <c r="M288" s="60">
        <f t="shared" si="867"/>
        <v>-2.9069767441860517E-2</v>
      </c>
      <c r="N288" s="60">
        <f t="shared" si="868"/>
        <v>3.780718336483968E-3</v>
      </c>
      <c r="O288" s="30"/>
      <c r="P288" s="69"/>
      <c r="Q288" s="67"/>
      <c r="R288" s="60"/>
      <c r="S288" s="60"/>
      <c r="T288" s="30"/>
      <c r="U288" s="69"/>
    </row>
    <row r="289" spans="1:21" s="5" customFormat="1" ht="13.8" hidden="1" x14ac:dyDescent="0.3">
      <c r="A289" s="37">
        <v>36251</v>
      </c>
      <c r="B289" s="66">
        <v>66.3</v>
      </c>
      <c r="C289" s="66">
        <v>82.2</v>
      </c>
      <c r="D289" s="66">
        <v>53.8</v>
      </c>
      <c r="E289" s="66" t="s">
        <v>292</v>
      </c>
      <c r="F289" s="66" t="s">
        <v>292</v>
      </c>
      <c r="G289" s="67">
        <f t="shared" si="863"/>
        <v>7.5987841945288626E-3</v>
      </c>
      <c r="H289" s="60">
        <f t="shared" si="864"/>
        <v>-9.6385542168674343E-3</v>
      </c>
      <c r="I289" s="60">
        <f t="shared" si="865"/>
        <v>2.8680688336520044E-2</v>
      </c>
      <c r="J289" s="30"/>
      <c r="K289" s="69"/>
      <c r="L289" s="67">
        <f t="shared" si="866"/>
        <v>-3.0701754385965008E-2</v>
      </c>
      <c r="M289" s="60">
        <f t="shared" si="867"/>
        <v>-4.418604651162783E-2</v>
      </c>
      <c r="N289" s="60">
        <f t="shared" si="868"/>
        <v>-1.1029411764705954E-2</v>
      </c>
      <c r="O289" s="30"/>
      <c r="P289" s="69"/>
      <c r="Q289" s="67"/>
      <c r="R289" s="60"/>
      <c r="S289" s="60"/>
      <c r="T289" s="30"/>
      <c r="U289" s="69"/>
    </row>
    <row r="290" spans="1:21" s="5" customFormat="1" ht="13.8" hidden="1" x14ac:dyDescent="0.3">
      <c r="A290" s="37">
        <v>36220</v>
      </c>
      <c r="B290" s="66">
        <v>65.8</v>
      </c>
      <c r="C290" s="66">
        <v>83</v>
      </c>
      <c r="D290" s="66">
        <v>52.3</v>
      </c>
      <c r="E290" s="66" t="s">
        <v>292</v>
      </c>
      <c r="F290" s="66" t="s">
        <v>292</v>
      </c>
      <c r="G290" s="67">
        <f t="shared" si="863"/>
        <v>4.5801526717557106E-3</v>
      </c>
      <c r="H290" s="60">
        <f t="shared" si="864"/>
        <v>1.4669926650366705E-2</v>
      </c>
      <c r="I290" s="60">
        <f t="shared" si="865"/>
        <v>-1.9083969465648609E-3</v>
      </c>
      <c r="J290" s="30"/>
      <c r="K290" s="69"/>
      <c r="L290" s="67">
        <f t="shared" si="866"/>
        <v>-4.0816326530612179E-2</v>
      </c>
      <c r="M290" s="60">
        <f t="shared" si="867"/>
        <v>-4.487917146145004E-2</v>
      </c>
      <c r="N290" s="60">
        <f t="shared" si="868"/>
        <v>-3.3271719038817094E-2</v>
      </c>
      <c r="O290" s="30"/>
      <c r="P290" s="69"/>
      <c r="Q290" s="67"/>
      <c r="R290" s="60"/>
      <c r="S290" s="60"/>
      <c r="T290" s="30"/>
      <c r="U290" s="69"/>
    </row>
    <row r="291" spans="1:21" s="5" customFormat="1" ht="13.8" hidden="1" x14ac:dyDescent="0.3">
      <c r="A291" s="37">
        <v>36192</v>
      </c>
      <c r="B291" s="66">
        <v>65.5</v>
      </c>
      <c r="C291" s="66">
        <v>81.8</v>
      </c>
      <c r="D291" s="66">
        <v>52.4</v>
      </c>
      <c r="E291" s="66" t="s">
        <v>292</v>
      </c>
      <c r="F291" s="66" t="s">
        <v>292</v>
      </c>
      <c r="G291" s="67">
        <f t="shared" si="863"/>
        <v>1.5290519877675379E-3</v>
      </c>
      <c r="H291" s="60">
        <f t="shared" si="864"/>
        <v>-3.1952662721893565E-2</v>
      </c>
      <c r="I291" s="60">
        <f t="shared" si="865"/>
        <v>3.9682539682539764E-2</v>
      </c>
      <c r="J291" s="30"/>
      <c r="K291" s="69"/>
      <c r="L291" s="67">
        <f t="shared" si="866"/>
        <v>-2.5297619047619069E-2</v>
      </c>
      <c r="M291" s="60">
        <f t="shared" si="867"/>
        <v>-4.5507584597432982E-2</v>
      </c>
      <c r="N291" s="60">
        <f t="shared" si="868"/>
        <v>-3.8022813688213253E-3</v>
      </c>
      <c r="O291" s="30"/>
      <c r="P291" s="69"/>
      <c r="Q291" s="67"/>
      <c r="R291" s="60"/>
      <c r="S291" s="60"/>
      <c r="T291" s="30"/>
      <c r="U291" s="69"/>
    </row>
    <row r="292" spans="1:21" s="5" customFormat="1" ht="13.8" hidden="1" x14ac:dyDescent="0.3">
      <c r="A292" s="37">
        <v>36161</v>
      </c>
      <c r="B292" s="66">
        <v>65.400000000000006</v>
      </c>
      <c r="C292" s="66">
        <v>84.5</v>
      </c>
      <c r="D292" s="66">
        <v>50.4</v>
      </c>
      <c r="E292" s="66" t="s">
        <v>292</v>
      </c>
      <c r="F292" s="66" t="s">
        <v>292</v>
      </c>
      <c r="G292" s="67">
        <f t="shared" si="863"/>
        <v>-1.5060240963855387E-2</v>
      </c>
      <c r="H292" s="60">
        <f t="shared" si="864"/>
        <v>2.6731470230862753E-2</v>
      </c>
      <c r="I292" s="60">
        <f t="shared" si="865"/>
        <v>-6.3197026022304814E-2</v>
      </c>
      <c r="J292" s="30"/>
      <c r="K292" s="69"/>
      <c r="L292" s="67">
        <f t="shared" si="866"/>
        <v>-3.3973412112259904E-2</v>
      </c>
      <c r="M292" s="60">
        <f t="shared" si="867"/>
        <v>-2.7617951668584606E-2</v>
      </c>
      <c r="N292" s="60">
        <f t="shared" si="868"/>
        <v>-4.1825095057034245E-2</v>
      </c>
      <c r="O292" s="30"/>
      <c r="P292" s="69"/>
      <c r="Q292" s="67"/>
      <c r="R292" s="60"/>
      <c r="S292" s="60"/>
      <c r="T292" s="30"/>
      <c r="U292" s="69"/>
    </row>
    <row r="293" spans="1:21" s="5" customFormat="1" ht="13.8" hidden="1" x14ac:dyDescent="0.3">
      <c r="A293" s="37">
        <v>36130</v>
      </c>
      <c r="B293" s="66">
        <v>66.400000000000006</v>
      </c>
      <c r="C293" s="66">
        <v>82.3</v>
      </c>
      <c r="D293" s="66">
        <v>53.8</v>
      </c>
      <c r="E293" s="66" t="s">
        <v>292</v>
      </c>
      <c r="F293" s="66" t="s">
        <v>292</v>
      </c>
      <c r="G293" s="67">
        <f t="shared" si="863"/>
        <v>3.105590062111796E-2</v>
      </c>
      <c r="H293" s="60">
        <f t="shared" si="864"/>
        <v>-1.3189448441247142E-2</v>
      </c>
      <c r="I293" s="60">
        <f t="shared" si="865"/>
        <v>8.6868686868686762E-2</v>
      </c>
      <c r="J293" s="30"/>
      <c r="K293" s="69"/>
      <c r="L293" s="67">
        <f t="shared" si="866"/>
        <v>-8.9552238805968853E-3</v>
      </c>
      <c r="M293" s="60">
        <f t="shared" si="867"/>
        <v>-1.5550239234449759E-2</v>
      </c>
      <c r="N293" s="60">
        <f t="shared" si="868"/>
        <v>-1.8552875695733162E-3</v>
      </c>
      <c r="O293" s="30"/>
      <c r="P293" s="69"/>
      <c r="Q293" s="67"/>
      <c r="R293" s="60"/>
      <c r="S293" s="60"/>
      <c r="T293" s="30"/>
      <c r="U293" s="69"/>
    </row>
    <row r="294" spans="1:21" s="5" customFormat="1" ht="13.8" hidden="1" x14ac:dyDescent="0.3">
      <c r="A294" s="37">
        <v>36100</v>
      </c>
      <c r="B294" s="66">
        <v>64.400000000000006</v>
      </c>
      <c r="C294" s="66">
        <v>83.4</v>
      </c>
      <c r="D294" s="66">
        <v>49.5</v>
      </c>
      <c r="E294" s="66" t="s">
        <v>292</v>
      </c>
      <c r="F294" s="66" t="s">
        <v>292</v>
      </c>
      <c r="G294" s="67">
        <f t="shared" si="863"/>
        <v>-9.2307692307691536E-3</v>
      </c>
      <c r="H294" s="60">
        <f t="shared" si="864"/>
        <v>4.8192771084338837E-3</v>
      </c>
      <c r="I294" s="60">
        <f t="shared" si="865"/>
        <v>-2.9411764705882359E-2</v>
      </c>
      <c r="J294" s="30"/>
      <c r="K294" s="69"/>
      <c r="L294" s="67">
        <f t="shared" si="866"/>
        <v>-1.9786910197869045E-2</v>
      </c>
      <c r="M294" s="60">
        <f t="shared" si="867"/>
        <v>-7.1428571428571175E-3</v>
      </c>
      <c r="N294" s="60">
        <f t="shared" si="868"/>
        <v>-3.3203125E-2</v>
      </c>
      <c r="O294" s="30"/>
      <c r="P294" s="69"/>
      <c r="Q294" s="67"/>
      <c r="R294" s="60"/>
      <c r="S294" s="60"/>
      <c r="T294" s="30"/>
      <c r="U294" s="69"/>
    </row>
    <row r="295" spans="1:21" s="5" customFormat="1" ht="13.8" hidden="1" x14ac:dyDescent="0.3">
      <c r="A295" s="37">
        <v>36069</v>
      </c>
      <c r="B295" s="66">
        <v>65</v>
      </c>
      <c r="C295" s="66">
        <v>83</v>
      </c>
      <c r="D295" s="66">
        <v>51</v>
      </c>
      <c r="E295" s="66" t="s">
        <v>292</v>
      </c>
      <c r="F295" s="66" t="s">
        <v>292</v>
      </c>
      <c r="G295" s="67">
        <f t="shared" si="863"/>
        <v>-3.703703703703709E-2</v>
      </c>
      <c r="H295" s="60">
        <f t="shared" si="864"/>
        <v>-2.8103044496487151E-2</v>
      </c>
      <c r="I295" s="60">
        <f t="shared" si="865"/>
        <v>-4.1353383458646698E-2</v>
      </c>
      <c r="J295" s="30"/>
      <c r="K295" s="69"/>
      <c r="L295" s="67">
        <f t="shared" si="866"/>
        <v>-1.812688821752273E-2</v>
      </c>
      <c r="M295" s="60">
        <f t="shared" si="867"/>
        <v>-1.2033694344163459E-3</v>
      </c>
      <c r="N295" s="60">
        <f t="shared" si="868"/>
        <v>-3.5916824196597363E-2</v>
      </c>
      <c r="O295" s="30"/>
      <c r="P295" s="69"/>
      <c r="Q295" s="67"/>
      <c r="R295" s="60"/>
      <c r="S295" s="60"/>
      <c r="T295" s="30"/>
      <c r="U295" s="69"/>
    </row>
    <row r="296" spans="1:21" s="5" customFormat="1" ht="13.8" hidden="1" x14ac:dyDescent="0.3">
      <c r="A296" s="37">
        <v>36039</v>
      </c>
      <c r="B296" s="66">
        <v>67.5</v>
      </c>
      <c r="C296" s="66">
        <v>85.4</v>
      </c>
      <c r="D296" s="66">
        <v>53.2</v>
      </c>
      <c r="E296" s="66" t="s">
        <v>292</v>
      </c>
      <c r="F296" s="66" t="s">
        <v>292</v>
      </c>
      <c r="G296" s="67">
        <f t="shared" si="863"/>
        <v>3.0534351145038219E-2</v>
      </c>
      <c r="H296" s="60">
        <f t="shared" si="864"/>
        <v>1.7878426698450633E-2</v>
      </c>
      <c r="I296" s="60">
        <f t="shared" si="865"/>
        <v>3.90625E-2</v>
      </c>
      <c r="J296" s="30"/>
      <c r="K296" s="69"/>
      <c r="L296" s="67">
        <f t="shared" si="866"/>
        <v>1.1994002998500619E-2</v>
      </c>
      <c r="M296" s="60">
        <f t="shared" si="867"/>
        <v>3.5151515151515156E-2</v>
      </c>
      <c r="N296" s="60">
        <f t="shared" si="868"/>
        <v>-2.025782688766109E-2</v>
      </c>
      <c r="O296" s="30"/>
      <c r="P296" s="69"/>
      <c r="Q296" s="67"/>
      <c r="R296" s="60"/>
      <c r="S296" s="60"/>
      <c r="T296" s="30"/>
      <c r="U296" s="69"/>
    </row>
    <row r="297" spans="1:21" s="5" customFormat="1" ht="13.8" hidden="1" x14ac:dyDescent="0.3">
      <c r="A297" s="37">
        <v>36008</v>
      </c>
      <c r="B297" s="66">
        <v>65.5</v>
      </c>
      <c r="C297" s="66">
        <v>83.9</v>
      </c>
      <c r="D297" s="66">
        <v>51.2</v>
      </c>
      <c r="E297" s="66" t="s">
        <v>292</v>
      </c>
      <c r="F297" s="66" t="s">
        <v>292</v>
      </c>
      <c r="G297" s="67">
        <f t="shared" si="863"/>
        <v>-3.1065088757396331E-2</v>
      </c>
      <c r="H297" s="60">
        <f t="shared" si="864"/>
        <v>-3.2295271049596286E-2</v>
      </c>
      <c r="I297" s="60">
        <f t="shared" si="865"/>
        <v>-2.2900763358778553E-2</v>
      </c>
      <c r="J297" s="30"/>
      <c r="K297" s="69"/>
      <c r="L297" s="67">
        <f t="shared" si="866"/>
        <v>3.0627871362940429E-3</v>
      </c>
      <c r="M297" s="60">
        <f t="shared" si="867"/>
        <v>3.1980319803198043E-2</v>
      </c>
      <c r="N297" s="60">
        <f t="shared" si="868"/>
        <v>-3.2136105860113395E-2</v>
      </c>
      <c r="O297" s="30"/>
      <c r="P297" s="69"/>
      <c r="Q297" s="67"/>
      <c r="R297" s="60"/>
      <c r="S297" s="60"/>
      <c r="T297" s="30"/>
      <c r="U297" s="69"/>
    </row>
    <row r="298" spans="1:21" s="5" customFormat="1" ht="13.8" hidden="1" x14ac:dyDescent="0.3">
      <c r="A298" s="37">
        <v>35977</v>
      </c>
      <c r="B298" s="66">
        <v>67.599999999999994</v>
      </c>
      <c r="C298" s="66">
        <v>86.7</v>
      </c>
      <c r="D298" s="66">
        <v>52.4</v>
      </c>
      <c r="E298" s="66" t="s">
        <v>292</v>
      </c>
      <c r="F298" s="66" t="s">
        <v>292</v>
      </c>
      <c r="G298" s="67">
        <f t="shared" si="863"/>
        <v>1.481481481481417E-3</v>
      </c>
      <c r="H298" s="60">
        <f t="shared" si="864"/>
        <v>1.4035087719298289E-2</v>
      </c>
      <c r="I298" s="60">
        <f t="shared" si="865"/>
        <v>-1.3182674199623379E-2</v>
      </c>
      <c r="J298" s="30"/>
      <c r="K298" s="69"/>
      <c r="L298" s="67">
        <f t="shared" si="866"/>
        <v>4.4822256568778807E-2</v>
      </c>
      <c r="M298" s="60">
        <f t="shared" si="867"/>
        <v>5.4744525547445244E-2</v>
      </c>
      <c r="N298" s="60">
        <f t="shared" si="868"/>
        <v>2.9469548133595369E-2</v>
      </c>
      <c r="O298" s="30"/>
      <c r="P298" s="69"/>
      <c r="Q298" s="67"/>
      <c r="R298" s="60"/>
      <c r="S298" s="60"/>
      <c r="T298" s="30"/>
      <c r="U298" s="69"/>
    </row>
    <row r="299" spans="1:21" s="5" customFormat="1" ht="13.8" hidden="1" x14ac:dyDescent="0.3">
      <c r="A299" s="37">
        <v>35947</v>
      </c>
      <c r="B299" s="66">
        <v>67.5</v>
      </c>
      <c r="C299" s="66">
        <v>85.5</v>
      </c>
      <c r="D299" s="66">
        <v>53.1</v>
      </c>
      <c r="E299" s="66" t="s">
        <v>292</v>
      </c>
      <c r="F299" s="66" t="s">
        <v>292</v>
      </c>
      <c r="G299" s="67">
        <f t="shared" si="863"/>
        <v>1.4836795252224366E-3</v>
      </c>
      <c r="H299" s="60">
        <f t="shared" si="864"/>
        <v>-5.8139534883721034E-3</v>
      </c>
      <c r="I299" s="60">
        <f t="shared" si="865"/>
        <v>3.780718336483968E-3</v>
      </c>
      <c r="J299" s="30"/>
      <c r="K299" s="69"/>
      <c r="L299" s="67">
        <f t="shared" si="866"/>
        <v>4.1666666666666741E-2</v>
      </c>
      <c r="M299" s="60">
        <f t="shared" si="867"/>
        <v>3.6363636363636376E-2</v>
      </c>
      <c r="N299" s="60">
        <f t="shared" si="868"/>
        <v>4.5275590551181244E-2</v>
      </c>
      <c r="O299" s="30"/>
      <c r="P299" s="69"/>
      <c r="Q299" s="67"/>
      <c r="R299" s="60"/>
      <c r="S299" s="60"/>
      <c r="T299" s="30"/>
      <c r="U299" s="69"/>
    </row>
    <row r="300" spans="1:21" s="5" customFormat="1" ht="13.8" hidden="1" x14ac:dyDescent="0.3">
      <c r="A300" s="37">
        <v>35916</v>
      </c>
      <c r="B300" s="66">
        <v>67.400000000000006</v>
      </c>
      <c r="C300" s="66">
        <v>86</v>
      </c>
      <c r="D300" s="66">
        <v>52.9</v>
      </c>
      <c r="E300" s="66" t="s">
        <v>292</v>
      </c>
      <c r="F300" s="66" t="s">
        <v>292</v>
      </c>
      <c r="G300" s="67">
        <f t="shared" si="863"/>
        <v>-1.4619883040935644E-2</v>
      </c>
      <c r="H300" s="60">
        <f t="shared" si="864"/>
        <v>0</v>
      </c>
      <c r="I300" s="60">
        <f t="shared" si="865"/>
        <v>-2.7573529411764719E-2</v>
      </c>
      <c r="J300" s="30"/>
      <c r="K300" s="69"/>
      <c r="L300" s="67">
        <f t="shared" si="866"/>
        <v>5.9748427672956073E-2</v>
      </c>
      <c r="M300" s="60">
        <f t="shared" si="867"/>
        <v>5.1344743276283689E-2</v>
      </c>
      <c r="N300" s="60">
        <f t="shared" si="868"/>
        <v>7.0850202429149745E-2</v>
      </c>
      <c r="O300" s="30"/>
      <c r="P300" s="69"/>
      <c r="Q300" s="67"/>
      <c r="R300" s="60"/>
      <c r="S300" s="60"/>
      <c r="T300" s="30"/>
      <c r="U300" s="69"/>
    </row>
    <row r="301" spans="1:21" s="5" customFormat="1" ht="13.8" hidden="1" x14ac:dyDescent="0.3">
      <c r="A301" s="37">
        <v>35886</v>
      </c>
      <c r="B301" s="66">
        <v>68.400000000000006</v>
      </c>
      <c r="C301" s="66">
        <v>86</v>
      </c>
      <c r="D301" s="66">
        <v>54.4</v>
      </c>
      <c r="E301" s="66" t="s">
        <v>292</v>
      </c>
      <c r="F301" s="66" t="s">
        <v>292</v>
      </c>
      <c r="G301" s="67">
        <f t="shared" si="863"/>
        <v>-2.9154518950436081E-3</v>
      </c>
      <c r="H301" s="60">
        <f t="shared" si="864"/>
        <v>-1.0356731875719283E-2</v>
      </c>
      <c r="I301" s="60">
        <f t="shared" si="865"/>
        <v>5.5452865064693491E-3</v>
      </c>
      <c r="J301" s="30"/>
      <c r="K301" s="69"/>
      <c r="L301" s="67">
        <f t="shared" si="866"/>
        <v>5.7187017001545604E-2</v>
      </c>
      <c r="M301" s="60">
        <f t="shared" si="867"/>
        <v>5.9113300492610765E-2</v>
      </c>
      <c r="N301" s="60">
        <f t="shared" si="868"/>
        <v>5.4263565891472743E-2</v>
      </c>
      <c r="O301" s="30"/>
      <c r="P301" s="69"/>
      <c r="Q301" s="67"/>
      <c r="R301" s="60"/>
      <c r="S301" s="60"/>
      <c r="T301" s="30"/>
      <c r="U301" s="69"/>
    </row>
    <row r="302" spans="1:21" s="5" customFormat="1" ht="13.8" hidden="1" x14ac:dyDescent="0.3">
      <c r="A302" s="37">
        <v>35855</v>
      </c>
      <c r="B302" s="66">
        <v>68.599999999999994</v>
      </c>
      <c r="C302" s="66">
        <v>86.9</v>
      </c>
      <c r="D302" s="66">
        <v>54.1</v>
      </c>
      <c r="E302" s="66" t="s">
        <v>292</v>
      </c>
      <c r="F302" s="66" t="s">
        <v>292</v>
      </c>
      <c r="G302" s="67">
        <f t="shared" si="863"/>
        <v>2.0833333333333259E-2</v>
      </c>
      <c r="H302" s="60">
        <f t="shared" si="864"/>
        <v>1.4002333722286986E-2</v>
      </c>
      <c r="I302" s="60">
        <f t="shared" si="865"/>
        <v>2.8517110266159662E-2</v>
      </c>
      <c r="J302" s="30"/>
      <c r="K302" s="69"/>
      <c r="L302" s="67">
        <f t="shared" si="866"/>
        <v>7.0202808112324488E-2</v>
      </c>
      <c r="M302" s="60">
        <f t="shared" si="867"/>
        <v>6.2347188264058717E-2</v>
      </c>
      <c r="N302" s="60">
        <f t="shared" si="868"/>
        <v>8.2000000000000073E-2</v>
      </c>
      <c r="O302" s="30"/>
      <c r="P302" s="69"/>
      <c r="Q302" s="67"/>
      <c r="R302" s="60"/>
      <c r="S302" s="60"/>
      <c r="T302" s="30"/>
      <c r="U302" s="69"/>
    </row>
    <row r="303" spans="1:21" s="5" customFormat="1" ht="13.8" hidden="1" x14ac:dyDescent="0.3">
      <c r="A303" s="37">
        <v>35827</v>
      </c>
      <c r="B303" s="66">
        <v>67.2</v>
      </c>
      <c r="C303" s="66">
        <v>85.7</v>
      </c>
      <c r="D303" s="66">
        <v>52.6</v>
      </c>
      <c r="E303" s="66" t="s">
        <v>292</v>
      </c>
      <c r="F303" s="66" t="s">
        <v>292</v>
      </c>
      <c r="G303" s="67">
        <f t="shared" si="863"/>
        <v>-7.3855243722303898E-3</v>
      </c>
      <c r="H303" s="60">
        <f t="shared" si="864"/>
        <v>-1.3808975834292303E-2</v>
      </c>
      <c r="I303" s="60">
        <f t="shared" si="865"/>
        <v>0</v>
      </c>
      <c r="J303" s="30"/>
      <c r="K303" s="69"/>
      <c r="L303" s="67">
        <f t="shared" si="866"/>
        <v>8.3870967741935587E-2</v>
      </c>
      <c r="M303" s="60">
        <f t="shared" si="867"/>
        <v>8.3438685208596874E-2</v>
      </c>
      <c r="N303" s="60">
        <f t="shared" si="868"/>
        <v>8.6776859504132275E-2</v>
      </c>
      <c r="O303" s="30"/>
      <c r="P303" s="69"/>
      <c r="Q303" s="67"/>
      <c r="R303" s="60"/>
      <c r="S303" s="60"/>
      <c r="T303" s="30"/>
      <c r="U303" s="69"/>
    </row>
    <row r="304" spans="1:21" s="5" customFormat="1" ht="13.8" hidden="1" x14ac:dyDescent="0.3">
      <c r="A304" s="37">
        <v>35796</v>
      </c>
      <c r="B304" s="66">
        <v>67.7</v>
      </c>
      <c r="C304" s="66">
        <v>86.9</v>
      </c>
      <c r="D304" s="66">
        <v>52.6</v>
      </c>
      <c r="E304" s="66" t="s">
        <v>292</v>
      </c>
      <c r="F304" s="66" t="s">
        <v>292</v>
      </c>
      <c r="G304" s="67">
        <f t="shared" si="863"/>
        <v>1.0447761194029903E-2</v>
      </c>
      <c r="H304" s="60">
        <f t="shared" si="864"/>
        <v>3.947368421052655E-2</v>
      </c>
      <c r="I304" s="60">
        <f t="shared" si="865"/>
        <v>-2.4118738404452666E-2</v>
      </c>
      <c r="J304" s="30"/>
      <c r="K304" s="69"/>
      <c r="L304" s="67">
        <f t="shared" si="866"/>
        <v>9.3699515347334561E-2</v>
      </c>
      <c r="M304" s="60">
        <f t="shared" si="867"/>
        <v>0.10279187817258895</v>
      </c>
      <c r="N304" s="60">
        <f t="shared" si="868"/>
        <v>9.1286307053941806E-2</v>
      </c>
      <c r="O304" s="30"/>
      <c r="P304" s="69"/>
      <c r="Q304" s="67"/>
      <c r="R304" s="60"/>
      <c r="S304" s="60"/>
      <c r="T304" s="30"/>
      <c r="U304" s="69"/>
    </row>
    <row r="305" spans="1:21" s="5" customFormat="1" ht="13.8" hidden="1" x14ac:dyDescent="0.3">
      <c r="A305" s="37">
        <v>35765</v>
      </c>
      <c r="B305" s="66">
        <v>67</v>
      </c>
      <c r="C305" s="66">
        <v>83.6</v>
      </c>
      <c r="D305" s="66">
        <v>53.9</v>
      </c>
      <c r="E305" s="66" t="s">
        <v>292</v>
      </c>
      <c r="F305" s="66" t="s">
        <v>292</v>
      </c>
      <c r="G305" s="67">
        <f t="shared" si="863"/>
        <v>1.9786910197869156E-2</v>
      </c>
      <c r="H305" s="60">
        <f t="shared" si="864"/>
        <v>-4.761904761904856E-3</v>
      </c>
      <c r="I305" s="60">
        <f t="shared" si="865"/>
        <v>5.2734375E-2</v>
      </c>
      <c r="J305" s="30"/>
      <c r="K305" s="69"/>
      <c r="L305" s="67">
        <f t="shared" si="866"/>
        <v>9.8360655737705027E-2</v>
      </c>
      <c r="M305" s="60">
        <f t="shared" si="867"/>
        <v>5.4224464060529609E-2</v>
      </c>
      <c r="N305" s="60">
        <f t="shared" si="868"/>
        <v>0.16414686825054003</v>
      </c>
      <c r="O305" s="30"/>
      <c r="P305" s="69"/>
      <c r="Q305" s="67"/>
      <c r="R305" s="60"/>
      <c r="S305" s="60"/>
      <c r="T305" s="30"/>
      <c r="U305" s="69"/>
    </row>
    <row r="306" spans="1:21" s="5" customFormat="1" ht="13.8" hidden="1" x14ac:dyDescent="0.3">
      <c r="A306" s="37">
        <v>35735</v>
      </c>
      <c r="B306" s="66">
        <v>65.7</v>
      </c>
      <c r="C306" s="66">
        <v>84</v>
      </c>
      <c r="D306" s="66">
        <v>51.2</v>
      </c>
      <c r="E306" s="66" t="s">
        <v>292</v>
      </c>
      <c r="F306" s="66" t="s">
        <v>292</v>
      </c>
      <c r="G306" s="67">
        <f t="shared" si="863"/>
        <v>-7.5528700906344337E-3</v>
      </c>
      <c r="H306" s="60">
        <f t="shared" si="864"/>
        <v>1.0830324909747446E-2</v>
      </c>
      <c r="I306" s="60">
        <f t="shared" si="865"/>
        <v>-3.2136105860113395E-2</v>
      </c>
      <c r="J306" s="30"/>
      <c r="K306" s="69"/>
      <c r="L306" s="67">
        <f t="shared" si="866"/>
        <v>7.5286415711947718E-2</v>
      </c>
      <c r="M306" s="60">
        <f t="shared" si="867"/>
        <v>6.0606060606060552E-2</v>
      </c>
      <c r="N306" s="60">
        <f t="shared" si="868"/>
        <v>9.4017094017094127E-2</v>
      </c>
      <c r="O306" s="30"/>
      <c r="P306" s="69"/>
      <c r="Q306" s="67"/>
      <c r="R306" s="60"/>
      <c r="S306" s="60"/>
      <c r="T306" s="30"/>
      <c r="U306" s="69"/>
    </row>
    <row r="307" spans="1:21" s="5" customFormat="1" ht="13.8" hidden="1" x14ac:dyDescent="0.3">
      <c r="A307" s="37">
        <v>35704</v>
      </c>
      <c r="B307" s="66">
        <v>66.2</v>
      </c>
      <c r="C307" s="66">
        <v>83.1</v>
      </c>
      <c r="D307" s="66">
        <v>52.9</v>
      </c>
      <c r="E307" s="66" t="s">
        <v>292</v>
      </c>
      <c r="F307" s="66" t="s">
        <v>292</v>
      </c>
      <c r="G307" s="67">
        <f t="shared" si="863"/>
        <v>-7.496251874062998E-3</v>
      </c>
      <c r="H307" s="60">
        <f t="shared" si="864"/>
        <v>7.2727272727270975E-3</v>
      </c>
      <c r="I307" s="60">
        <f t="shared" si="865"/>
        <v>-2.5782688766114115E-2</v>
      </c>
      <c r="J307" s="30"/>
      <c r="K307" s="69"/>
      <c r="L307" s="67">
        <f t="shared" si="866"/>
        <v>7.4675324675324672E-2</v>
      </c>
      <c r="M307" s="60">
        <f t="shared" si="867"/>
        <v>4.0050062578222523E-2</v>
      </c>
      <c r="N307" s="60">
        <f t="shared" si="868"/>
        <v>0.11839323467230445</v>
      </c>
      <c r="O307" s="30"/>
      <c r="P307" s="69"/>
      <c r="Q307" s="67"/>
      <c r="R307" s="60"/>
      <c r="S307" s="60"/>
      <c r="T307" s="30"/>
      <c r="U307" s="69"/>
    </row>
    <row r="308" spans="1:21" s="5" customFormat="1" ht="13.8" hidden="1" x14ac:dyDescent="0.3">
      <c r="A308" s="37">
        <v>35674</v>
      </c>
      <c r="B308" s="66">
        <v>66.7</v>
      </c>
      <c r="C308" s="66">
        <v>82.5</v>
      </c>
      <c r="D308" s="66">
        <v>54.3</v>
      </c>
      <c r="E308" s="66" t="s">
        <v>292</v>
      </c>
      <c r="F308" s="66" t="s">
        <v>292</v>
      </c>
      <c r="G308" s="67">
        <f t="shared" si="863"/>
        <v>2.14395099540583E-2</v>
      </c>
      <c r="H308" s="60">
        <f t="shared" si="864"/>
        <v>1.4760147601476037E-2</v>
      </c>
      <c r="I308" s="60">
        <f t="shared" si="865"/>
        <v>2.6465028355387554E-2</v>
      </c>
      <c r="J308" s="30"/>
      <c r="K308" s="69"/>
      <c r="L308" s="67">
        <f t="shared" si="866"/>
        <v>9.703947368421062E-2</v>
      </c>
      <c r="M308" s="60">
        <f t="shared" si="867"/>
        <v>2.7397260273972712E-2</v>
      </c>
      <c r="N308" s="60">
        <f t="shared" si="868"/>
        <v>0.2013274336283184</v>
      </c>
      <c r="O308" s="30"/>
      <c r="P308" s="69"/>
      <c r="Q308" s="67"/>
      <c r="R308" s="60"/>
      <c r="S308" s="60"/>
      <c r="T308" s="30"/>
      <c r="U308" s="69"/>
    </row>
    <row r="309" spans="1:21" s="5" customFormat="1" ht="13.8" hidden="1" x14ac:dyDescent="0.3">
      <c r="A309" s="37">
        <v>35643</v>
      </c>
      <c r="B309" s="66">
        <v>65.3</v>
      </c>
      <c r="C309" s="66">
        <v>81.3</v>
      </c>
      <c r="D309" s="66">
        <v>52.9</v>
      </c>
      <c r="E309" s="66" t="s">
        <v>292</v>
      </c>
      <c r="F309" s="66" t="s">
        <v>292</v>
      </c>
      <c r="G309" s="67">
        <f t="shared" ref="G309:G372" si="869">(B309/B310)-1</f>
        <v>9.2735703245747647E-3</v>
      </c>
      <c r="H309" s="60">
        <f t="shared" ref="H309:H372" si="870">(C309/C310)-1</f>
        <v>-1.0948905109489093E-2</v>
      </c>
      <c r="I309" s="60">
        <f t="shared" ref="I309:I372" si="871">(D309/D310)-1</f>
        <v>3.9292730844793677E-2</v>
      </c>
      <c r="J309" s="30"/>
      <c r="K309" s="69"/>
      <c r="L309" s="67">
        <f t="shared" ref="L309:L372" si="872">(B309/B321)-1</f>
        <v>7.2249589490968713E-2</v>
      </c>
      <c r="M309" s="60">
        <f t="shared" ref="M309:M372" si="873">(C309/C321)-1</f>
        <v>1.7521902377972465E-2</v>
      </c>
      <c r="N309" s="60">
        <f t="shared" ref="N309:N372" si="874">(D309/D321)-1</f>
        <v>0.15250544662309373</v>
      </c>
      <c r="O309" s="30"/>
      <c r="P309" s="69"/>
      <c r="Q309" s="67"/>
      <c r="R309" s="60"/>
      <c r="S309" s="60"/>
      <c r="T309" s="30"/>
      <c r="U309" s="69"/>
    </row>
    <row r="310" spans="1:21" s="5" customFormat="1" ht="13.8" hidden="1" x14ac:dyDescent="0.3">
      <c r="A310" s="37">
        <v>35612</v>
      </c>
      <c r="B310" s="66">
        <v>64.7</v>
      </c>
      <c r="C310" s="66">
        <v>82.2</v>
      </c>
      <c r="D310" s="66">
        <v>50.9</v>
      </c>
      <c r="E310" s="66" t="s">
        <v>292</v>
      </c>
      <c r="F310" s="66" t="s">
        <v>292</v>
      </c>
      <c r="G310" s="67">
        <f t="shared" si="869"/>
        <v>-1.5432098765431057E-3</v>
      </c>
      <c r="H310" s="60">
        <f t="shared" si="870"/>
        <v>-3.6363636363635488E-3</v>
      </c>
      <c r="I310" s="60">
        <f t="shared" si="871"/>
        <v>1.9685039370078705E-3</v>
      </c>
      <c r="J310" s="30"/>
      <c r="K310" s="69"/>
      <c r="L310" s="67">
        <f t="shared" si="872"/>
        <v>6.5897858319604596E-2</v>
      </c>
      <c r="M310" s="60">
        <f t="shared" si="873"/>
        <v>3.7878787878787845E-2</v>
      </c>
      <c r="N310" s="60">
        <f t="shared" si="874"/>
        <v>0.10893246187363825</v>
      </c>
      <c r="O310" s="30"/>
      <c r="P310" s="69"/>
      <c r="Q310" s="67"/>
      <c r="R310" s="60"/>
      <c r="S310" s="60"/>
      <c r="T310" s="30"/>
      <c r="U310" s="69"/>
    </row>
    <row r="311" spans="1:21" s="5" customFormat="1" ht="13.8" hidden="1" x14ac:dyDescent="0.3">
      <c r="A311" s="37">
        <v>35582</v>
      </c>
      <c r="B311" s="66">
        <v>64.8</v>
      </c>
      <c r="C311" s="66">
        <v>82.5</v>
      </c>
      <c r="D311" s="66">
        <v>50.8</v>
      </c>
      <c r="E311" s="66" t="s">
        <v>292</v>
      </c>
      <c r="F311" s="66" t="s">
        <v>292</v>
      </c>
      <c r="G311" s="67">
        <f t="shared" si="869"/>
        <v>1.8867924528301883E-2</v>
      </c>
      <c r="H311" s="60">
        <f t="shared" si="870"/>
        <v>8.5574572127140591E-3</v>
      </c>
      <c r="I311" s="60">
        <f t="shared" si="871"/>
        <v>2.8340080971659853E-2</v>
      </c>
      <c r="J311" s="30"/>
      <c r="K311" s="69"/>
      <c r="L311" s="67">
        <f t="shared" si="872"/>
        <v>6.2295081967213006E-2</v>
      </c>
      <c r="M311" s="60">
        <f t="shared" si="873"/>
        <v>-2.4183796856106499E-3</v>
      </c>
      <c r="N311" s="60">
        <f t="shared" si="874"/>
        <v>0.15981735159817356</v>
      </c>
      <c r="O311" s="30"/>
      <c r="P311" s="69"/>
      <c r="Q311" s="67"/>
      <c r="R311" s="60"/>
      <c r="S311" s="60"/>
      <c r="T311" s="30"/>
      <c r="U311" s="69"/>
    </row>
    <row r="312" spans="1:21" s="5" customFormat="1" ht="13.8" hidden="1" x14ac:dyDescent="0.3">
      <c r="A312" s="37">
        <v>35551</v>
      </c>
      <c r="B312" s="66">
        <v>63.6</v>
      </c>
      <c r="C312" s="66">
        <v>81.8</v>
      </c>
      <c r="D312" s="66">
        <v>49.4</v>
      </c>
      <c r="E312" s="66" t="s">
        <v>292</v>
      </c>
      <c r="F312" s="66" t="s">
        <v>292</v>
      </c>
      <c r="G312" s="67">
        <f t="shared" si="869"/>
        <v>-1.7001545595054068E-2</v>
      </c>
      <c r="H312" s="60">
        <f t="shared" si="870"/>
        <v>7.3891625615762901E-3</v>
      </c>
      <c r="I312" s="60">
        <f t="shared" si="871"/>
        <v>-4.2635658914728758E-2</v>
      </c>
      <c r="J312" s="30"/>
      <c r="K312" s="69"/>
      <c r="L312" s="67">
        <f t="shared" si="872"/>
        <v>6.176961602671116E-2</v>
      </c>
      <c r="M312" s="60">
        <f t="shared" si="873"/>
        <v>4.469987228607919E-2</v>
      </c>
      <c r="N312" s="60">
        <f t="shared" si="874"/>
        <v>8.8105726872246715E-2</v>
      </c>
      <c r="O312" s="30"/>
      <c r="P312" s="69"/>
      <c r="Q312" s="67"/>
      <c r="R312" s="60"/>
      <c r="S312" s="60"/>
      <c r="T312" s="30"/>
      <c r="U312" s="69"/>
    </row>
    <row r="313" spans="1:21" s="5" customFormat="1" ht="13.8" hidden="1" x14ac:dyDescent="0.3">
      <c r="A313" s="37">
        <v>35521</v>
      </c>
      <c r="B313" s="66">
        <v>64.7</v>
      </c>
      <c r="C313" s="66">
        <v>81.2</v>
      </c>
      <c r="D313" s="66">
        <v>51.6</v>
      </c>
      <c r="E313" s="66" t="s">
        <v>292</v>
      </c>
      <c r="F313" s="66" t="s">
        <v>292</v>
      </c>
      <c r="G313" s="67">
        <f t="shared" si="869"/>
        <v>9.3603744149768353E-3</v>
      </c>
      <c r="H313" s="60">
        <f t="shared" si="870"/>
        <v>-7.3349633251833524E-3</v>
      </c>
      <c r="I313" s="60">
        <f t="shared" si="871"/>
        <v>3.2000000000000028E-2</v>
      </c>
      <c r="J313" s="30"/>
      <c r="K313" s="69"/>
      <c r="L313" s="67">
        <f t="shared" si="872"/>
        <v>8.1939799331103735E-2</v>
      </c>
      <c r="M313" s="60">
        <f t="shared" si="873"/>
        <v>2.6548672566371723E-2</v>
      </c>
      <c r="N313" s="60">
        <f t="shared" si="874"/>
        <v>0.16216216216216228</v>
      </c>
      <c r="O313" s="30"/>
      <c r="P313" s="69"/>
      <c r="Q313" s="67"/>
      <c r="R313" s="60"/>
      <c r="S313" s="60"/>
      <c r="T313" s="30"/>
      <c r="U313" s="69"/>
    </row>
    <row r="314" spans="1:21" s="5" customFormat="1" ht="13.8" hidden="1" x14ac:dyDescent="0.3">
      <c r="A314" s="37">
        <v>35490</v>
      </c>
      <c r="B314" s="66">
        <v>64.099999999999994</v>
      </c>
      <c r="C314" s="66">
        <v>81.8</v>
      </c>
      <c r="D314" s="66">
        <v>50</v>
      </c>
      <c r="E314" s="66" t="s">
        <v>292</v>
      </c>
      <c r="F314" s="66" t="s">
        <v>292</v>
      </c>
      <c r="G314" s="67">
        <f t="shared" si="869"/>
        <v>3.3870967741935321E-2</v>
      </c>
      <c r="H314" s="60">
        <f t="shared" si="870"/>
        <v>3.4134007585335135E-2</v>
      </c>
      <c r="I314" s="60">
        <f t="shared" si="871"/>
        <v>3.3057851239669533E-2</v>
      </c>
      <c r="J314" s="30"/>
      <c r="K314" s="69"/>
      <c r="L314" s="67">
        <f t="shared" si="872"/>
        <v>6.4784053156146104E-2</v>
      </c>
      <c r="M314" s="60">
        <f t="shared" si="873"/>
        <v>3.5443037974683511E-2</v>
      </c>
      <c r="N314" s="60">
        <f t="shared" si="874"/>
        <v>0.10864745011086474</v>
      </c>
      <c r="O314" s="30"/>
      <c r="P314" s="69"/>
      <c r="Q314" s="67"/>
      <c r="R314" s="60"/>
      <c r="S314" s="60"/>
      <c r="T314" s="30"/>
      <c r="U314" s="69"/>
    </row>
    <row r="315" spans="1:21" s="5" customFormat="1" ht="13.8" hidden="1" x14ac:dyDescent="0.3">
      <c r="A315" s="37">
        <v>35462</v>
      </c>
      <c r="B315" s="66">
        <v>62</v>
      </c>
      <c r="C315" s="66">
        <v>79.099999999999994</v>
      </c>
      <c r="D315" s="66">
        <v>48.4</v>
      </c>
      <c r="E315" s="66" t="s">
        <v>292</v>
      </c>
      <c r="F315" s="66" t="s">
        <v>292</v>
      </c>
      <c r="G315" s="67">
        <f t="shared" si="869"/>
        <v>1.615508885298933E-3</v>
      </c>
      <c r="H315" s="60">
        <f t="shared" si="870"/>
        <v>3.8071065989846442E-3</v>
      </c>
      <c r="I315" s="60">
        <f t="shared" si="871"/>
        <v>4.1493775933609811E-3</v>
      </c>
      <c r="J315" s="30"/>
      <c r="K315" s="69"/>
      <c r="L315" s="67">
        <f t="shared" si="872"/>
        <v>7.0811744386873876E-2</v>
      </c>
      <c r="M315" s="60">
        <f t="shared" si="873"/>
        <v>3.3986928104575043E-2</v>
      </c>
      <c r="N315" s="60">
        <f t="shared" si="874"/>
        <v>0.11778290993071594</v>
      </c>
      <c r="O315" s="30"/>
      <c r="P315" s="69"/>
      <c r="Q315" s="67"/>
      <c r="R315" s="60"/>
      <c r="S315" s="60"/>
      <c r="T315" s="30"/>
      <c r="U315" s="69"/>
    </row>
    <row r="316" spans="1:21" s="5" customFormat="1" ht="13.8" hidden="1" x14ac:dyDescent="0.3">
      <c r="A316" s="37">
        <v>35431</v>
      </c>
      <c r="B316" s="66">
        <v>61.9</v>
      </c>
      <c r="C316" s="66">
        <v>78.8</v>
      </c>
      <c r="D316" s="66">
        <v>48.2</v>
      </c>
      <c r="E316" s="66" t="s">
        <v>292</v>
      </c>
      <c r="F316" s="66" t="s">
        <v>292</v>
      </c>
      <c r="G316" s="67">
        <f t="shared" si="869"/>
        <v>1.4754098360655776E-2</v>
      </c>
      <c r="H316" s="60">
        <f t="shared" si="870"/>
        <v>-6.3051702395964249E-3</v>
      </c>
      <c r="I316" s="60">
        <f t="shared" si="871"/>
        <v>4.103671706263512E-2</v>
      </c>
      <c r="J316" s="30"/>
      <c r="K316" s="69"/>
      <c r="L316" s="67">
        <f t="shared" si="872"/>
        <v>5.6313993174061494E-2</v>
      </c>
      <c r="M316" s="60">
        <f t="shared" si="873"/>
        <v>-6.3051702395964249E-3</v>
      </c>
      <c r="N316" s="60">
        <f t="shared" si="874"/>
        <v>0.14489311163895491</v>
      </c>
      <c r="O316" s="30"/>
      <c r="P316" s="69"/>
      <c r="Q316" s="67"/>
      <c r="R316" s="60"/>
      <c r="S316" s="60"/>
      <c r="T316" s="30"/>
      <c r="U316" s="69"/>
    </row>
    <row r="317" spans="1:21" s="5" customFormat="1" ht="13.8" hidden="1" x14ac:dyDescent="0.3">
      <c r="A317" s="37">
        <v>35400</v>
      </c>
      <c r="B317" s="66">
        <v>61</v>
      </c>
      <c r="C317" s="66">
        <v>79.3</v>
      </c>
      <c r="D317" s="66">
        <v>46.3</v>
      </c>
      <c r="E317" s="66" t="s">
        <v>292</v>
      </c>
      <c r="F317" s="66" t="s">
        <v>292</v>
      </c>
      <c r="G317" s="67">
        <f t="shared" si="869"/>
        <v>-1.6366612111292644E-3</v>
      </c>
      <c r="H317" s="60">
        <f t="shared" si="870"/>
        <v>1.2626262626262985E-3</v>
      </c>
      <c r="I317" s="60">
        <f t="shared" si="871"/>
        <v>-1.0683760683760646E-2</v>
      </c>
      <c r="J317" s="30"/>
      <c r="K317" s="69"/>
      <c r="L317" s="67">
        <f t="shared" si="872"/>
        <v>1.4975041597337757E-2</v>
      </c>
      <c r="M317" s="60">
        <f t="shared" si="873"/>
        <v>-1.2453300124533051E-2</v>
      </c>
      <c r="N317" s="60">
        <f t="shared" si="874"/>
        <v>4.7511312217194401E-2</v>
      </c>
      <c r="O317" s="30"/>
      <c r="P317" s="69"/>
      <c r="Q317" s="67"/>
      <c r="R317" s="60"/>
      <c r="S317" s="60"/>
      <c r="T317" s="30"/>
      <c r="U317" s="69"/>
    </row>
    <row r="318" spans="1:21" s="5" customFormat="1" ht="13.8" hidden="1" x14ac:dyDescent="0.3">
      <c r="A318" s="37">
        <v>35370</v>
      </c>
      <c r="B318" s="66">
        <v>61.1</v>
      </c>
      <c r="C318" s="66">
        <v>79.2</v>
      </c>
      <c r="D318" s="66">
        <v>46.8</v>
      </c>
      <c r="E318" s="66" t="s">
        <v>292</v>
      </c>
      <c r="F318" s="66" t="s">
        <v>292</v>
      </c>
      <c r="G318" s="67">
        <f t="shared" si="869"/>
        <v>-8.116883116883078E-3</v>
      </c>
      <c r="H318" s="60">
        <f t="shared" si="870"/>
        <v>-8.7609511889862324E-3</v>
      </c>
      <c r="I318" s="60">
        <f t="shared" si="871"/>
        <v>-1.0570824524312905E-2</v>
      </c>
      <c r="J318" s="30"/>
      <c r="K318" s="69"/>
      <c r="L318" s="67">
        <f t="shared" si="872"/>
        <v>3.2094594594594517E-2</v>
      </c>
      <c r="M318" s="60">
        <f t="shared" si="873"/>
        <v>-3.4146341463414553E-2</v>
      </c>
      <c r="N318" s="60">
        <f t="shared" si="874"/>
        <v>0.13043478260869557</v>
      </c>
      <c r="O318" s="30"/>
      <c r="P318" s="69"/>
      <c r="Q318" s="67"/>
      <c r="R318" s="60"/>
      <c r="S318" s="60"/>
      <c r="T318" s="30"/>
      <c r="U318" s="69"/>
    </row>
    <row r="319" spans="1:21" s="5" customFormat="1" ht="13.8" hidden="1" x14ac:dyDescent="0.3">
      <c r="A319" s="37">
        <v>35339</v>
      </c>
      <c r="B319" s="66">
        <v>61.6</v>
      </c>
      <c r="C319" s="66">
        <v>79.900000000000006</v>
      </c>
      <c r="D319" s="66">
        <v>47.3</v>
      </c>
      <c r="E319" s="66" t="s">
        <v>292</v>
      </c>
      <c r="F319" s="66" t="s">
        <v>292</v>
      </c>
      <c r="G319" s="67">
        <f t="shared" si="869"/>
        <v>1.3157894736842257E-2</v>
      </c>
      <c r="H319" s="60">
        <f t="shared" si="870"/>
        <v>-4.9813200498131094E-3</v>
      </c>
      <c r="I319" s="60">
        <f t="shared" si="871"/>
        <v>4.6460176991150348E-2</v>
      </c>
      <c r="J319" s="30"/>
      <c r="K319" s="69"/>
      <c r="L319" s="67">
        <f t="shared" si="872"/>
        <v>6.2068965517241503E-2</v>
      </c>
      <c r="M319" s="60">
        <f t="shared" si="873"/>
        <v>1.5247776365946653E-2</v>
      </c>
      <c r="N319" s="60">
        <f t="shared" si="874"/>
        <v>0.13157894736842102</v>
      </c>
      <c r="O319" s="30"/>
      <c r="P319" s="69"/>
      <c r="Q319" s="67"/>
      <c r="R319" s="60"/>
      <c r="S319" s="60"/>
      <c r="T319" s="30"/>
      <c r="U319" s="69"/>
    </row>
    <row r="320" spans="1:21" s="5" customFormat="1" ht="13.8" hidden="1" x14ac:dyDescent="0.3">
      <c r="A320" s="37">
        <v>35309</v>
      </c>
      <c r="B320" s="66">
        <v>60.8</v>
      </c>
      <c r="C320" s="66">
        <v>80.3</v>
      </c>
      <c r="D320" s="66">
        <v>45.2</v>
      </c>
      <c r="E320" s="66" t="s">
        <v>292</v>
      </c>
      <c r="F320" s="66" t="s">
        <v>292</v>
      </c>
      <c r="G320" s="67">
        <f t="shared" si="869"/>
        <v>-1.6420361247947435E-3</v>
      </c>
      <c r="H320" s="60">
        <f t="shared" si="870"/>
        <v>5.0062578222778154E-3</v>
      </c>
      <c r="I320" s="60">
        <f t="shared" si="871"/>
        <v>-1.525054466230924E-2</v>
      </c>
      <c r="J320" s="30"/>
      <c r="K320" s="69"/>
      <c r="L320" s="67">
        <f t="shared" si="872"/>
        <v>3.3003300330032292E-3</v>
      </c>
      <c r="M320" s="60">
        <f t="shared" si="873"/>
        <v>-2.311435523114358E-2</v>
      </c>
      <c r="N320" s="60">
        <f t="shared" si="874"/>
        <v>4.629629629629628E-2</v>
      </c>
      <c r="O320" s="30"/>
      <c r="P320" s="69"/>
      <c r="Q320" s="67"/>
      <c r="R320" s="60"/>
      <c r="S320" s="60"/>
      <c r="T320" s="30"/>
      <c r="U320" s="69"/>
    </row>
    <row r="321" spans="1:21" s="5" customFormat="1" ht="13.8" hidden="1" x14ac:dyDescent="0.3">
      <c r="A321" s="37">
        <v>35278</v>
      </c>
      <c r="B321" s="66">
        <v>60.9</v>
      </c>
      <c r="C321" s="66">
        <v>79.900000000000006</v>
      </c>
      <c r="D321" s="66">
        <v>45.9</v>
      </c>
      <c r="E321" s="66" t="s">
        <v>292</v>
      </c>
      <c r="F321" s="66" t="s">
        <v>292</v>
      </c>
      <c r="G321" s="67">
        <f t="shared" si="869"/>
        <v>3.2948929159801743E-3</v>
      </c>
      <c r="H321" s="60">
        <f t="shared" si="870"/>
        <v>8.8383838383838675E-3</v>
      </c>
      <c r="I321" s="60">
        <f t="shared" si="871"/>
        <v>0</v>
      </c>
      <c r="J321" s="30"/>
      <c r="K321" s="69"/>
      <c r="L321" s="67">
        <f t="shared" si="872"/>
        <v>4.1025641025641102E-2</v>
      </c>
      <c r="M321" s="60">
        <f t="shared" si="873"/>
        <v>1.2531328320803947E-3</v>
      </c>
      <c r="N321" s="60">
        <f t="shared" si="874"/>
        <v>9.8086124401913999E-2</v>
      </c>
      <c r="O321" s="30"/>
      <c r="P321" s="69"/>
      <c r="Q321" s="67"/>
      <c r="R321" s="60"/>
      <c r="S321" s="60"/>
      <c r="T321" s="30"/>
      <c r="U321" s="69"/>
    </row>
    <row r="322" spans="1:21" s="5" customFormat="1" ht="13.8" hidden="1" x14ac:dyDescent="0.3">
      <c r="A322" s="37">
        <v>35247</v>
      </c>
      <c r="B322" s="66">
        <v>60.7</v>
      </c>
      <c r="C322" s="66">
        <v>79.2</v>
      </c>
      <c r="D322" s="66">
        <v>45.9</v>
      </c>
      <c r="E322" s="66" t="s">
        <v>292</v>
      </c>
      <c r="F322" s="66" t="s">
        <v>292</v>
      </c>
      <c r="G322" s="67">
        <f t="shared" si="869"/>
        <v>-4.9180327868851847E-3</v>
      </c>
      <c r="H322" s="60">
        <f t="shared" si="870"/>
        <v>-4.2321644498186206E-2</v>
      </c>
      <c r="I322" s="60">
        <f t="shared" si="871"/>
        <v>4.7945205479452024E-2</v>
      </c>
      <c r="J322" s="30"/>
      <c r="K322" s="69"/>
      <c r="L322" s="67">
        <f t="shared" si="872"/>
        <v>-1.140065146579794E-2</v>
      </c>
      <c r="M322" s="60">
        <f t="shared" si="873"/>
        <v>-5.6019070321811748E-2</v>
      </c>
      <c r="N322" s="60">
        <f t="shared" si="874"/>
        <v>6.004618937644346E-2</v>
      </c>
      <c r="O322" s="30"/>
      <c r="P322" s="69"/>
      <c r="Q322" s="67"/>
      <c r="R322" s="60"/>
      <c r="S322" s="60"/>
      <c r="T322" s="30"/>
      <c r="U322" s="69"/>
    </row>
    <row r="323" spans="1:21" s="5" customFormat="1" ht="13.8" hidden="1" x14ac:dyDescent="0.3">
      <c r="A323" s="37">
        <v>35217</v>
      </c>
      <c r="B323" s="66">
        <v>61</v>
      </c>
      <c r="C323" s="66">
        <v>82.7</v>
      </c>
      <c r="D323" s="66">
        <v>43.8</v>
      </c>
      <c r="E323" s="66" t="s">
        <v>292</v>
      </c>
      <c r="F323" s="66" t="s">
        <v>292</v>
      </c>
      <c r="G323" s="67">
        <f t="shared" si="869"/>
        <v>1.8363939899832982E-2</v>
      </c>
      <c r="H323" s="60">
        <f t="shared" si="870"/>
        <v>5.6194125159642505E-2</v>
      </c>
      <c r="I323" s="60">
        <f t="shared" si="871"/>
        <v>-3.524229074889873E-2</v>
      </c>
      <c r="J323" s="30"/>
      <c r="K323" s="69"/>
      <c r="L323" s="67">
        <f t="shared" si="872"/>
        <v>2.5210084033613356E-2</v>
      </c>
      <c r="M323" s="60">
        <f t="shared" si="873"/>
        <v>2.4783147459727317E-2</v>
      </c>
      <c r="N323" s="60">
        <f t="shared" si="874"/>
        <v>3.0588235294117583E-2</v>
      </c>
      <c r="O323" s="30"/>
      <c r="P323" s="69"/>
      <c r="Q323" s="67"/>
      <c r="R323" s="60"/>
      <c r="S323" s="60"/>
      <c r="T323" s="30"/>
      <c r="U323" s="69"/>
    </row>
    <row r="324" spans="1:21" s="5" customFormat="1" ht="13.8" hidden="1" x14ac:dyDescent="0.3">
      <c r="A324" s="37">
        <v>35186</v>
      </c>
      <c r="B324" s="66">
        <v>59.9</v>
      </c>
      <c r="C324" s="66">
        <v>78.3</v>
      </c>
      <c r="D324" s="66">
        <v>45.4</v>
      </c>
      <c r="E324" s="66" t="s">
        <v>292</v>
      </c>
      <c r="F324" s="66" t="s">
        <v>292</v>
      </c>
      <c r="G324" s="67">
        <f t="shared" si="869"/>
        <v>1.6722408026756952E-3</v>
      </c>
      <c r="H324" s="60">
        <f t="shared" si="870"/>
        <v>-1.0113780025284402E-2</v>
      </c>
      <c r="I324" s="60">
        <f t="shared" si="871"/>
        <v>2.2522522522522515E-2</v>
      </c>
      <c r="J324" s="30"/>
      <c r="K324" s="69"/>
      <c r="L324" s="67">
        <f t="shared" si="872"/>
        <v>-2.759740259740262E-2</v>
      </c>
      <c r="M324" s="60">
        <f t="shared" si="873"/>
        <v>-8.2063305978897993E-2</v>
      </c>
      <c r="N324" s="60">
        <f t="shared" si="874"/>
        <v>6.0747663551401931E-2</v>
      </c>
      <c r="O324" s="30"/>
      <c r="P324" s="69"/>
      <c r="Q324" s="67"/>
      <c r="R324" s="60"/>
      <c r="S324" s="60"/>
      <c r="T324" s="30"/>
      <c r="U324" s="69"/>
    </row>
    <row r="325" spans="1:21" s="5" customFormat="1" ht="13.8" hidden="1" x14ac:dyDescent="0.3">
      <c r="A325" s="37">
        <v>35156</v>
      </c>
      <c r="B325" s="66">
        <v>59.8</v>
      </c>
      <c r="C325" s="66">
        <v>79.099999999999994</v>
      </c>
      <c r="D325" s="66">
        <v>44.4</v>
      </c>
      <c r="E325" s="66" t="s">
        <v>292</v>
      </c>
      <c r="F325" s="66" t="s">
        <v>292</v>
      </c>
      <c r="G325" s="67">
        <f t="shared" si="869"/>
        <v>-6.6445182724252927E-3</v>
      </c>
      <c r="H325" s="60">
        <f t="shared" si="870"/>
        <v>1.2658227848101333E-3</v>
      </c>
      <c r="I325" s="60">
        <f t="shared" si="871"/>
        <v>-1.5521064301552201E-2</v>
      </c>
      <c r="J325" s="30"/>
      <c r="K325" s="69"/>
      <c r="L325" s="67">
        <f t="shared" si="872"/>
        <v>-9.9337748344371368E-3</v>
      </c>
      <c r="M325" s="60">
        <f t="shared" si="873"/>
        <v>-4.9278846153846256E-2</v>
      </c>
      <c r="N325" s="60">
        <f t="shared" si="874"/>
        <v>4.9645390070921946E-2</v>
      </c>
      <c r="O325" s="30"/>
      <c r="P325" s="69"/>
      <c r="Q325" s="67"/>
      <c r="R325" s="60"/>
      <c r="S325" s="60"/>
      <c r="T325" s="30"/>
      <c r="U325" s="69"/>
    </row>
    <row r="326" spans="1:21" s="5" customFormat="1" ht="13.8" hidden="1" x14ac:dyDescent="0.3">
      <c r="A326" s="37">
        <v>35125</v>
      </c>
      <c r="B326" s="66">
        <v>60.2</v>
      </c>
      <c r="C326" s="66">
        <v>79</v>
      </c>
      <c r="D326" s="66">
        <v>45.1</v>
      </c>
      <c r="E326" s="66" t="s">
        <v>292</v>
      </c>
      <c r="F326" s="66" t="s">
        <v>292</v>
      </c>
      <c r="G326" s="67">
        <f t="shared" si="869"/>
        <v>3.9723661485319584E-2</v>
      </c>
      <c r="H326" s="60">
        <f t="shared" si="870"/>
        <v>3.2679738562091609E-2</v>
      </c>
      <c r="I326" s="60">
        <f t="shared" si="871"/>
        <v>4.1570438799076292E-2</v>
      </c>
      <c r="J326" s="30"/>
      <c r="K326" s="69"/>
      <c r="L326" s="67">
        <f t="shared" si="872"/>
        <v>-1.6339869281045805E-2</v>
      </c>
      <c r="M326" s="60">
        <f t="shared" si="873"/>
        <v>-4.4740024183796856E-2</v>
      </c>
      <c r="N326" s="60">
        <f t="shared" si="874"/>
        <v>1.8058690744921169E-2</v>
      </c>
      <c r="O326" s="30"/>
      <c r="P326" s="69"/>
      <c r="Q326" s="67"/>
      <c r="R326" s="60"/>
      <c r="S326" s="60"/>
      <c r="T326" s="30"/>
      <c r="U326" s="69"/>
    </row>
    <row r="327" spans="1:21" s="5" customFormat="1" ht="13.8" hidden="1" x14ac:dyDescent="0.3">
      <c r="A327" s="37">
        <v>35096</v>
      </c>
      <c r="B327" s="66">
        <v>57.9</v>
      </c>
      <c r="C327" s="66">
        <v>76.5</v>
      </c>
      <c r="D327" s="66">
        <v>43.3</v>
      </c>
      <c r="E327" s="66" t="s">
        <v>292</v>
      </c>
      <c r="F327" s="66" t="s">
        <v>292</v>
      </c>
      <c r="G327" s="67">
        <f t="shared" si="869"/>
        <v>-1.1945392491467643E-2</v>
      </c>
      <c r="H327" s="60">
        <f t="shared" si="870"/>
        <v>-3.5308953341740223E-2</v>
      </c>
      <c r="I327" s="60">
        <f t="shared" si="871"/>
        <v>2.8503562945368044E-2</v>
      </c>
      <c r="J327" s="30"/>
      <c r="K327" s="69"/>
      <c r="L327" s="67">
        <f t="shared" si="872"/>
        <v>-5.2373158756137572E-2</v>
      </c>
      <c r="M327" s="60">
        <f t="shared" si="873"/>
        <v>-7.4969770253929924E-2</v>
      </c>
      <c r="N327" s="60">
        <f t="shared" si="874"/>
        <v>-2.0361990950226394E-2</v>
      </c>
      <c r="O327" s="30"/>
      <c r="P327" s="69"/>
      <c r="Q327" s="67"/>
      <c r="R327" s="60"/>
      <c r="S327" s="60"/>
      <c r="T327" s="30"/>
      <c r="U327" s="69"/>
    </row>
    <row r="328" spans="1:21" s="5" customFormat="1" ht="13.8" hidden="1" x14ac:dyDescent="0.3">
      <c r="A328" s="37">
        <v>35065</v>
      </c>
      <c r="B328" s="66">
        <v>58.6</v>
      </c>
      <c r="C328" s="66">
        <v>79.3</v>
      </c>
      <c r="D328" s="66">
        <v>42.1</v>
      </c>
      <c r="E328" s="66" t="s">
        <v>292</v>
      </c>
      <c r="F328" s="66" t="s">
        <v>292</v>
      </c>
      <c r="G328" s="67">
        <f t="shared" si="869"/>
        <v>-2.4958402662229595E-2</v>
      </c>
      <c r="H328" s="60">
        <f t="shared" si="870"/>
        <v>-1.2453300124533051E-2</v>
      </c>
      <c r="I328" s="60">
        <f t="shared" si="871"/>
        <v>-4.7511312217194623E-2</v>
      </c>
      <c r="J328" s="30"/>
      <c r="K328" s="69"/>
      <c r="L328" s="67">
        <f t="shared" si="872"/>
        <v>-2.4958402662229595E-2</v>
      </c>
      <c r="M328" s="60">
        <f t="shared" si="873"/>
        <v>-2.5798525798525929E-2</v>
      </c>
      <c r="N328" s="60">
        <f t="shared" si="874"/>
        <v>-2.0930232558139528E-2</v>
      </c>
      <c r="O328" s="30"/>
      <c r="P328" s="69"/>
      <c r="Q328" s="67"/>
      <c r="R328" s="60"/>
      <c r="S328" s="60"/>
      <c r="T328" s="30"/>
      <c r="U328" s="69"/>
    </row>
    <row r="329" spans="1:21" s="5" customFormat="1" ht="13.8" hidden="1" x14ac:dyDescent="0.3">
      <c r="A329" s="37">
        <v>35034</v>
      </c>
      <c r="B329" s="66">
        <v>60.1</v>
      </c>
      <c r="C329" s="66">
        <v>80.3</v>
      </c>
      <c r="D329" s="66">
        <v>44.2</v>
      </c>
      <c r="E329" s="66" t="s">
        <v>292</v>
      </c>
      <c r="F329" s="66" t="s">
        <v>292</v>
      </c>
      <c r="G329" s="67">
        <f t="shared" si="869"/>
        <v>1.5202702702702631E-2</v>
      </c>
      <c r="H329" s="60">
        <f t="shared" si="870"/>
        <v>-2.0731707317073189E-2</v>
      </c>
      <c r="I329" s="60">
        <f t="shared" si="871"/>
        <v>6.7632850241545972E-2</v>
      </c>
      <c r="J329" s="30"/>
      <c r="K329" s="69"/>
      <c r="L329" s="67">
        <f t="shared" si="872"/>
        <v>-7.1097372488408084E-2</v>
      </c>
      <c r="M329" s="60">
        <f t="shared" si="873"/>
        <v>-8.0183276059564768E-2</v>
      </c>
      <c r="N329" s="60">
        <f t="shared" si="874"/>
        <v>-5.3533190578158418E-2</v>
      </c>
      <c r="O329" s="30"/>
      <c r="P329" s="69"/>
      <c r="Q329" s="67"/>
      <c r="R329" s="60"/>
      <c r="S329" s="60"/>
      <c r="T329" s="30"/>
      <c r="U329" s="69"/>
    </row>
    <row r="330" spans="1:21" s="5" customFormat="1" ht="13.8" hidden="1" x14ac:dyDescent="0.3">
      <c r="A330" s="37">
        <v>35004</v>
      </c>
      <c r="B330" s="66">
        <v>59.2</v>
      </c>
      <c r="C330" s="66">
        <v>82</v>
      </c>
      <c r="D330" s="66">
        <v>41.4</v>
      </c>
      <c r="E330" s="66" t="s">
        <v>292</v>
      </c>
      <c r="F330" s="66" t="s">
        <v>292</v>
      </c>
      <c r="G330" s="67">
        <f t="shared" si="869"/>
        <v>2.0689655172413834E-2</v>
      </c>
      <c r="H330" s="60">
        <f t="shared" si="870"/>
        <v>4.1931385006353183E-2</v>
      </c>
      <c r="I330" s="60">
        <f t="shared" si="871"/>
        <v>-9.5693779904305609E-3</v>
      </c>
      <c r="J330" s="30"/>
      <c r="K330" s="69"/>
      <c r="L330" s="67">
        <f t="shared" si="872"/>
        <v>-4.8231511254019255E-2</v>
      </c>
      <c r="M330" s="60">
        <f t="shared" si="873"/>
        <v>-2.0310633213859064E-2</v>
      </c>
      <c r="N330" s="60">
        <f t="shared" si="874"/>
        <v>-9.4091903719912606E-2</v>
      </c>
      <c r="O330" s="30"/>
      <c r="P330" s="69"/>
      <c r="Q330" s="67"/>
      <c r="R330" s="60"/>
      <c r="S330" s="60"/>
      <c r="T330" s="30"/>
      <c r="U330" s="69"/>
    </row>
    <row r="331" spans="1:21" s="5" customFormat="1" ht="13.8" hidden="1" x14ac:dyDescent="0.3">
      <c r="A331" s="37">
        <v>34973</v>
      </c>
      <c r="B331" s="66">
        <v>58</v>
      </c>
      <c r="C331" s="66">
        <v>78.7</v>
      </c>
      <c r="D331" s="66">
        <v>41.8</v>
      </c>
      <c r="E331" s="66" t="s">
        <v>292</v>
      </c>
      <c r="F331" s="66" t="s">
        <v>292</v>
      </c>
      <c r="G331" s="67">
        <f t="shared" si="869"/>
        <v>-4.2904290429042979E-2</v>
      </c>
      <c r="H331" s="60">
        <f t="shared" si="870"/>
        <v>-4.2579075425790758E-2</v>
      </c>
      <c r="I331" s="60">
        <f t="shared" si="871"/>
        <v>-3.2407407407407551E-2</v>
      </c>
      <c r="J331" s="30"/>
      <c r="K331" s="69"/>
      <c r="L331" s="67">
        <f t="shared" si="872"/>
        <v>-6.3004846526655833E-2</v>
      </c>
      <c r="M331" s="60">
        <f t="shared" si="873"/>
        <v>-6.3095238095238093E-2</v>
      </c>
      <c r="N331" s="60">
        <f t="shared" si="874"/>
        <v>-5.8558558558558627E-2</v>
      </c>
      <c r="O331" s="30"/>
      <c r="P331" s="69"/>
      <c r="Q331" s="67"/>
      <c r="R331" s="60"/>
      <c r="S331" s="60"/>
      <c r="T331" s="30"/>
      <c r="U331" s="69"/>
    </row>
    <row r="332" spans="1:21" s="5" customFormat="1" ht="13.8" hidden="1" x14ac:dyDescent="0.3">
      <c r="A332" s="37">
        <v>34943</v>
      </c>
      <c r="B332" s="66">
        <v>60.6</v>
      </c>
      <c r="C332" s="66">
        <v>82.2</v>
      </c>
      <c r="D332" s="66">
        <v>43.2</v>
      </c>
      <c r="E332" s="66" t="s">
        <v>292</v>
      </c>
      <c r="F332" s="66" t="s">
        <v>292</v>
      </c>
      <c r="G332" s="67">
        <f t="shared" si="869"/>
        <v>3.5897435897435992E-2</v>
      </c>
      <c r="H332" s="60">
        <f t="shared" si="870"/>
        <v>3.007518796992481E-2</v>
      </c>
      <c r="I332" s="60">
        <f t="shared" si="871"/>
        <v>3.3492822966507241E-2</v>
      </c>
      <c r="J332" s="30"/>
      <c r="K332" s="69"/>
      <c r="L332" s="67">
        <f t="shared" si="872"/>
        <v>-1.3029315960912058E-2</v>
      </c>
      <c r="M332" s="60">
        <f t="shared" si="873"/>
        <v>-1.5568862275449069E-2</v>
      </c>
      <c r="N332" s="60">
        <f t="shared" si="874"/>
        <v>-2.2624434389140302E-2</v>
      </c>
      <c r="O332" s="30"/>
      <c r="P332" s="69"/>
      <c r="Q332" s="67"/>
      <c r="R332" s="60"/>
      <c r="S332" s="60"/>
      <c r="T332" s="30"/>
      <c r="U332" s="69"/>
    </row>
    <row r="333" spans="1:21" s="5" customFormat="1" ht="13.8" hidden="1" x14ac:dyDescent="0.3">
      <c r="A333" s="37">
        <v>34912</v>
      </c>
      <c r="B333" s="66">
        <v>58.5</v>
      </c>
      <c r="C333" s="66">
        <v>79.8</v>
      </c>
      <c r="D333" s="66">
        <v>41.8</v>
      </c>
      <c r="E333" s="66" t="s">
        <v>292</v>
      </c>
      <c r="F333" s="66" t="s">
        <v>292</v>
      </c>
      <c r="G333" s="67">
        <f t="shared" si="869"/>
        <v>-4.723127035830621E-2</v>
      </c>
      <c r="H333" s="60">
        <f t="shared" si="870"/>
        <v>-4.8867699642431539E-2</v>
      </c>
      <c r="I333" s="60">
        <f t="shared" si="871"/>
        <v>-3.4642032332563466E-2</v>
      </c>
      <c r="J333" s="30"/>
      <c r="K333" s="69"/>
      <c r="L333" s="67">
        <f t="shared" si="872"/>
        <v>-5.1020408163264808E-3</v>
      </c>
      <c r="M333" s="60">
        <f t="shared" si="873"/>
        <v>-1.9656019656019708E-2</v>
      </c>
      <c r="N333" s="60">
        <f t="shared" si="874"/>
        <v>1.9512195121951237E-2</v>
      </c>
      <c r="O333" s="30"/>
      <c r="P333" s="69"/>
      <c r="Q333" s="67"/>
      <c r="R333" s="60"/>
      <c r="S333" s="60"/>
      <c r="T333" s="30"/>
      <c r="U333" s="69"/>
    </row>
    <row r="334" spans="1:21" s="5" customFormat="1" ht="13.8" hidden="1" x14ac:dyDescent="0.3">
      <c r="A334" s="37">
        <v>34881</v>
      </c>
      <c r="B334" s="66">
        <v>61.4</v>
      </c>
      <c r="C334" s="66">
        <v>83.9</v>
      </c>
      <c r="D334" s="66">
        <v>43.3</v>
      </c>
      <c r="E334" s="66" t="s">
        <v>292</v>
      </c>
      <c r="F334" s="66" t="s">
        <v>292</v>
      </c>
      <c r="G334" s="67">
        <f t="shared" si="869"/>
        <v>3.1932773109243584E-2</v>
      </c>
      <c r="H334" s="60">
        <f t="shared" si="870"/>
        <v>3.9653035935563796E-2</v>
      </c>
      <c r="I334" s="60">
        <f t="shared" si="871"/>
        <v>1.8823529411764683E-2</v>
      </c>
      <c r="J334" s="30"/>
      <c r="K334" s="69"/>
      <c r="L334" s="67">
        <f t="shared" si="872"/>
        <v>3.3670033670033739E-2</v>
      </c>
      <c r="M334" s="60">
        <f t="shared" si="873"/>
        <v>2.4420024420024333E-2</v>
      </c>
      <c r="N334" s="60">
        <f t="shared" si="874"/>
        <v>4.8426150121065437E-2</v>
      </c>
      <c r="O334" s="30"/>
      <c r="P334" s="69"/>
      <c r="Q334" s="67"/>
      <c r="R334" s="60"/>
      <c r="S334" s="60"/>
      <c r="T334" s="30"/>
      <c r="U334" s="69"/>
    </row>
    <row r="335" spans="1:21" s="5" customFormat="1" ht="13.8" hidden="1" x14ac:dyDescent="0.3">
      <c r="A335" s="37">
        <v>34851</v>
      </c>
      <c r="B335" s="66">
        <v>59.5</v>
      </c>
      <c r="C335" s="66">
        <v>80.7</v>
      </c>
      <c r="D335" s="66">
        <v>42.5</v>
      </c>
      <c r="E335" s="66" t="s">
        <v>292</v>
      </c>
      <c r="F335" s="66" t="s">
        <v>292</v>
      </c>
      <c r="G335" s="67">
        <f t="shared" si="869"/>
        <v>-3.4090909090909061E-2</v>
      </c>
      <c r="H335" s="60">
        <f t="shared" si="870"/>
        <v>-5.3927315357561456E-2</v>
      </c>
      <c r="I335" s="60">
        <f t="shared" si="871"/>
        <v>-7.0093457943924964E-3</v>
      </c>
      <c r="J335" s="30"/>
      <c r="K335" s="69"/>
      <c r="L335" s="67">
        <f t="shared" si="872"/>
        <v>-3.3500837520938909E-3</v>
      </c>
      <c r="M335" s="60">
        <f t="shared" si="873"/>
        <v>-2.4721878862793423E-3</v>
      </c>
      <c r="N335" s="60">
        <f t="shared" si="874"/>
        <v>-7.0093457943924964E-3</v>
      </c>
      <c r="O335" s="30"/>
      <c r="P335" s="69"/>
      <c r="Q335" s="67"/>
      <c r="R335" s="60"/>
      <c r="S335" s="60"/>
      <c r="T335" s="30"/>
      <c r="U335" s="69"/>
    </row>
    <row r="336" spans="1:21" s="5" customFormat="1" ht="13.8" hidden="1" x14ac:dyDescent="0.3">
      <c r="A336" s="37">
        <v>34820</v>
      </c>
      <c r="B336" s="66">
        <v>61.6</v>
      </c>
      <c r="C336" s="66">
        <v>85.3</v>
      </c>
      <c r="D336" s="66">
        <v>42.8</v>
      </c>
      <c r="E336" s="66" t="s">
        <v>292</v>
      </c>
      <c r="F336" s="66" t="s">
        <v>292</v>
      </c>
      <c r="G336" s="67">
        <f t="shared" si="869"/>
        <v>1.9867549668874274E-2</v>
      </c>
      <c r="H336" s="60">
        <f t="shared" si="870"/>
        <v>2.5240384615384581E-2</v>
      </c>
      <c r="I336" s="60">
        <f t="shared" si="871"/>
        <v>1.1820330969267046E-2</v>
      </c>
      <c r="J336" s="30"/>
      <c r="K336" s="69"/>
      <c r="L336" s="67">
        <f t="shared" si="872"/>
        <v>6.024096385542177E-2</v>
      </c>
      <c r="M336" s="60">
        <f t="shared" si="873"/>
        <v>6.624999999999992E-2</v>
      </c>
      <c r="N336" s="60">
        <f t="shared" si="874"/>
        <v>4.6454767726161306E-2</v>
      </c>
      <c r="O336" s="30"/>
      <c r="P336" s="69"/>
      <c r="Q336" s="67"/>
      <c r="R336" s="60"/>
      <c r="S336" s="60"/>
      <c r="T336" s="30"/>
      <c r="U336" s="69"/>
    </row>
    <row r="337" spans="1:21" s="5" customFormat="1" ht="13.8" hidden="1" x14ac:dyDescent="0.3">
      <c r="A337" s="37">
        <v>34790</v>
      </c>
      <c r="B337" s="66">
        <v>60.4</v>
      </c>
      <c r="C337" s="66">
        <v>83.2</v>
      </c>
      <c r="D337" s="66">
        <v>42.3</v>
      </c>
      <c r="E337" s="66" t="s">
        <v>292</v>
      </c>
      <c r="F337" s="66" t="s">
        <v>292</v>
      </c>
      <c r="G337" s="67">
        <f t="shared" si="869"/>
        <v>-1.3071895424836666E-2</v>
      </c>
      <c r="H337" s="60">
        <f t="shared" si="870"/>
        <v>6.0459492140265692E-3</v>
      </c>
      <c r="I337" s="60">
        <f t="shared" si="871"/>
        <v>-4.5146726862302478E-2</v>
      </c>
      <c r="J337" s="30"/>
      <c r="K337" s="69"/>
      <c r="L337" s="67">
        <f t="shared" si="872"/>
        <v>2.5466893039049143E-2</v>
      </c>
      <c r="M337" s="60">
        <f t="shared" si="873"/>
        <v>3.2258064516129226E-2</v>
      </c>
      <c r="N337" s="60">
        <f t="shared" si="874"/>
        <v>4.7505938242278223E-3</v>
      </c>
      <c r="O337" s="30"/>
      <c r="P337" s="69"/>
      <c r="Q337" s="67"/>
      <c r="R337" s="60"/>
      <c r="S337" s="60"/>
      <c r="T337" s="30"/>
      <c r="U337" s="69"/>
    </row>
    <row r="338" spans="1:21" s="5" customFormat="1" ht="13.8" hidden="1" x14ac:dyDescent="0.3">
      <c r="A338" s="37">
        <v>34759</v>
      </c>
      <c r="B338" s="66">
        <v>61.2</v>
      </c>
      <c r="C338" s="66">
        <v>82.7</v>
      </c>
      <c r="D338" s="66">
        <v>44.3</v>
      </c>
      <c r="E338" s="66" t="s">
        <v>292</v>
      </c>
      <c r="F338" s="66" t="s">
        <v>292</v>
      </c>
      <c r="G338" s="67">
        <f t="shared" si="869"/>
        <v>1.6366612111293755E-3</v>
      </c>
      <c r="H338" s="60">
        <f t="shared" si="870"/>
        <v>0</v>
      </c>
      <c r="I338" s="60">
        <f t="shared" si="871"/>
        <v>2.2624434389137971E-3</v>
      </c>
      <c r="J338" s="30"/>
      <c r="K338" s="69"/>
      <c r="L338" s="67">
        <f t="shared" si="872"/>
        <v>3.3783783783783772E-2</v>
      </c>
      <c r="M338" s="60">
        <f t="shared" si="873"/>
        <v>3.5043804755944929E-2</v>
      </c>
      <c r="N338" s="60">
        <f t="shared" si="874"/>
        <v>3.2634032634032639E-2</v>
      </c>
      <c r="O338" s="30"/>
      <c r="P338" s="69"/>
      <c r="Q338" s="67"/>
      <c r="R338" s="60"/>
      <c r="S338" s="60"/>
      <c r="T338" s="30"/>
      <c r="U338" s="69"/>
    </row>
    <row r="339" spans="1:21" s="5" customFormat="1" ht="13.8" hidden="1" x14ac:dyDescent="0.3">
      <c r="A339" s="37">
        <v>34731</v>
      </c>
      <c r="B339" s="66">
        <v>61.1</v>
      </c>
      <c r="C339" s="66">
        <v>82.7</v>
      </c>
      <c r="D339" s="66">
        <v>44.2</v>
      </c>
      <c r="E339" s="66" t="s">
        <v>292</v>
      </c>
      <c r="F339" s="66" t="s">
        <v>292</v>
      </c>
      <c r="G339" s="67">
        <f t="shared" si="869"/>
        <v>1.6638935108153063E-2</v>
      </c>
      <c r="H339" s="60">
        <f t="shared" si="870"/>
        <v>1.5970515970515908E-2</v>
      </c>
      <c r="I339" s="60">
        <f t="shared" si="871"/>
        <v>2.7906976744186185E-2</v>
      </c>
      <c r="J339" s="30"/>
      <c r="K339" s="69"/>
      <c r="L339" s="67">
        <f t="shared" si="872"/>
        <v>6.8181818181818121E-2</v>
      </c>
      <c r="M339" s="60">
        <f t="shared" si="873"/>
        <v>4.4191919191919116E-2</v>
      </c>
      <c r="N339" s="60">
        <f t="shared" si="874"/>
        <v>0.10224438902743138</v>
      </c>
      <c r="O339" s="30"/>
      <c r="P339" s="69"/>
      <c r="Q339" s="67"/>
      <c r="R339" s="60"/>
      <c r="S339" s="60"/>
      <c r="T339" s="30"/>
      <c r="U339" s="69"/>
    </row>
    <row r="340" spans="1:21" s="5" customFormat="1" ht="13.8" hidden="1" x14ac:dyDescent="0.3">
      <c r="A340" s="37">
        <v>34700</v>
      </c>
      <c r="B340" s="66">
        <v>60.1</v>
      </c>
      <c r="C340" s="66">
        <v>81.400000000000006</v>
      </c>
      <c r="D340" s="66">
        <v>43</v>
      </c>
      <c r="E340" s="66" t="s">
        <v>292</v>
      </c>
      <c r="F340" s="66" t="s">
        <v>292</v>
      </c>
      <c r="G340" s="67">
        <f t="shared" si="869"/>
        <v>-7.1097372488408084E-2</v>
      </c>
      <c r="H340" s="60">
        <f t="shared" si="870"/>
        <v>-6.7583046964490134E-2</v>
      </c>
      <c r="I340" s="60">
        <f t="shared" si="871"/>
        <v>-7.9229122055674561E-2</v>
      </c>
      <c r="J340" s="30"/>
      <c r="K340" s="69"/>
      <c r="L340" s="67">
        <f t="shared" si="872"/>
        <v>8.2882882882882924E-2</v>
      </c>
      <c r="M340" s="60">
        <f t="shared" si="873"/>
        <v>5.7142857142857162E-2</v>
      </c>
      <c r="N340" s="60">
        <f t="shared" si="874"/>
        <v>0.12271540469973896</v>
      </c>
      <c r="O340" s="30"/>
      <c r="P340" s="69"/>
      <c r="Q340" s="67"/>
      <c r="R340" s="60"/>
      <c r="S340" s="60"/>
      <c r="T340" s="30"/>
      <c r="U340" s="69"/>
    </row>
    <row r="341" spans="1:21" s="5" customFormat="1" ht="13.8" hidden="1" x14ac:dyDescent="0.3">
      <c r="A341" s="37">
        <v>34669</v>
      </c>
      <c r="B341" s="66">
        <v>64.7</v>
      </c>
      <c r="C341" s="66">
        <v>87.3</v>
      </c>
      <c r="D341" s="66">
        <v>46.7</v>
      </c>
      <c r="E341" s="66" t="s">
        <v>292</v>
      </c>
      <c r="F341" s="66" t="s">
        <v>292</v>
      </c>
      <c r="G341" s="67">
        <f t="shared" si="869"/>
        <v>4.0192926045016009E-2</v>
      </c>
      <c r="H341" s="60">
        <f t="shared" si="870"/>
        <v>4.3010752688172005E-2</v>
      </c>
      <c r="I341" s="60">
        <f t="shared" si="871"/>
        <v>2.1881838074398141E-2</v>
      </c>
      <c r="J341" s="30"/>
      <c r="K341" s="69"/>
      <c r="L341" s="67">
        <f t="shared" si="872"/>
        <v>0.11168384879725091</v>
      </c>
      <c r="M341" s="60">
        <f t="shared" si="873"/>
        <v>9.3984962406014949E-2</v>
      </c>
      <c r="N341" s="60">
        <f t="shared" si="874"/>
        <v>0.11455847255369944</v>
      </c>
      <c r="O341" s="30"/>
      <c r="P341" s="69"/>
      <c r="Q341" s="67"/>
      <c r="R341" s="60"/>
      <c r="S341" s="60"/>
      <c r="T341" s="30"/>
      <c r="U341" s="69"/>
    </row>
    <row r="342" spans="1:21" s="5" customFormat="1" ht="13.8" hidden="1" x14ac:dyDescent="0.3">
      <c r="A342" s="37">
        <v>34639</v>
      </c>
      <c r="B342" s="66">
        <v>62.2</v>
      </c>
      <c r="C342" s="66">
        <v>83.7</v>
      </c>
      <c r="D342" s="66">
        <v>45.7</v>
      </c>
      <c r="E342" s="66" t="s">
        <v>292</v>
      </c>
      <c r="F342" s="66" t="s">
        <v>292</v>
      </c>
      <c r="G342" s="67">
        <f t="shared" si="869"/>
        <v>4.8465266558965769E-3</v>
      </c>
      <c r="H342" s="60">
        <f t="shared" si="870"/>
        <v>-3.5714285714285587E-3</v>
      </c>
      <c r="I342" s="60">
        <f t="shared" si="871"/>
        <v>2.9279279279279313E-2</v>
      </c>
      <c r="J342" s="30"/>
      <c r="K342" s="69"/>
      <c r="L342" s="67">
        <f t="shared" si="872"/>
        <v>0.10873440285204983</v>
      </c>
      <c r="M342" s="60">
        <f t="shared" si="873"/>
        <v>8.2794307891332464E-2</v>
      </c>
      <c r="N342" s="60">
        <f t="shared" si="874"/>
        <v>0.16284987277353702</v>
      </c>
      <c r="O342" s="30"/>
      <c r="P342" s="69"/>
      <c r="Q342" s="67"/>
      <c r="R342" s="60"/>
      <c r="S342" s="60"/>
      <c r="T342" s="30"/>
      <c r="U342" s="69"/>
    </row>
    <row r="343" spans="1:21" s="5" customFormat="1" ht="13.8" hidden="1" x14ac:dyDescent="0.3">
      <c r="A343" s="37">
        <v>34608</v>
      </c>
      <c r="B343" s="66">
        <v>61.9</v>
      </c>
      <c r="C343" s="66">
        <v>84</v>
      </c>
      <c r="D343" s="66">
        <v>44.4</v>
      </c>
      <c r="E343" s="66" t="s">
        <v>292</v>
      </c>
      <c r="F343" s="66" t="s">
        <v>292</v>
      </c>
      <c r="G343" s="67">
        <f t="shared" si="869"/>
        <v>8.1433224755700362E-3</v>
      </c>
      <c r="H343" s="60">
        <f t="shared" si="870"/>
        <v>5.9880239520957446E-3</v>
      </c>
      <c r="I343" s="60">
        <f t="shared" si="871"/>
        <v>4.5248868778280382E-3</v>
      </c>
      <c r="J343" s="30"/>
      <c r="K343" s="69"/>
      <c r="L343" s="67">
        <f t="shared" si="872"/>
        <v>0.10338680926916211</v>
      </c>
      <c r="M343" s="60">
        <f t="shared" si="873"/>
        <v>7.8305519897304166E-2</v>
      </c>
      <c r="N343" s="60">
        <f t="shared" si="874"/>
        <v>0.14432989690721665</v>
      </c>
      <c r="O343" s="30"/>
      <c r="P343" s="69"/>
      <c r="Q343" s="67"/>
      <c r="R343" s="60"/>
      <c r="S343" s="60"/>
      <c r="T343" s="30"/>
      <c r="U343" s="69"/>
    </row>
    <row r="344" spans="1:21" s="5" customFormat="1" ht="13.8" hidden="1" x14ac:dyDescent="0.3">
      <c r="A344" s="37">
        <v>34578</v>
      </c>
      <c r="B344" s="66">
        <v>61.4</v>
      </c>
      <c r="C344" s="66">
        <v>83.5</v>
      </c>
      <c r="D344" s="66">
        <v>44.2</v>
      </c>
      <c r="E344" s="66" t="s">
        <v>292</v>
      </c>
      <c r="F344" s="66" t="s">
        <v>292</v>
      </c>
      <c r="G344" s="67">
        <f t="shared" si="869"/>
        <v>4.421768707482987E-2</v>
      </c>
      <c r="H344" s="60">
        <f t="shared" si="870"/>
        <v>2.5798525798525818E-2</v>
      </c>
      <c r="I344" s="60">
        <f t="shared" si="871"/>
        <v>7.8048780487804947E-2</v>
      </c>
      <c r="J344" s="30"/>
      <c r="K344" s="69"/>
      <c r="L344" s="67">
        <f t="shared" si="872"/>
        <v>8.2892416225749388E-2</v>
      </c>
      <c r="M344" s="60">
        <f t="shared" si="873"/>
        <v>4.8994974874371877E-2</v>
      </c>
      <c r="N344" s="60">
        <f t="shared" si="874"/>
        <v>0.14507772020725396</v>
      </c>
      <c r="O344" s="30"/>
      <c r="P344" s="69"/>
      <c r="Q344" s="67"/>
      <c r="R344" s="60"/>
      <c r="S344" s="60"/>
      <c r="T344" s="30"/>
      <c r="U344" s="69"/>
    </row>
    <row r="345" spans="1:21" s="5" customFormat="1" ht="13.8" hidden="1" x14ac:dyDescent="0.3">
      <c r="A345" s="37">
        <v>34547</v>
      </c>
      <c r="B345" s="66">
        <v>58.8</v>
      </c>
      <c r="C345" s="66">
        <v>81.400000000000006</v>
      </c>
      <c r="D345" s="66">
        <v>41</v>
      </c>
      <c r="E345" s="66" t="s">
        <v>292</v>
      </c>
      <c r="F345" s="66" t="s">
        <v>292</v>
      </c>
      <c r="G345" s="67">
        <f t="shared" si="869"/>
        <v>-1.0101010101010166E-2</v>
      </c>
      <c r="H345" s="60">
        <f t="shared" si="870"/>
        <v>-6.1050061050060833E-3</v>
      </c>
      <c r="I345" s="60">
        <f t="shared" si="871"/>
        <v>-7.2639225181597711E-3</v>
      </c>
      <c r="J345" s="30"/>
      <c r="K345" s="69"/>
      <c r="L345" s="67">
        <f t="shared" si="872"/>
        <v>7.8899082568807177E-2</v>
      </c>
      <c r="M345" s="60">
        <f t="shared" si="873"/>
        <v>6.6841415465268783E-2</v>
      </c>
      <c r="N345" s="60">
        <f t="shared" si="874"/>
        <v>0.10215053763440851</v>
      </c>
      <c r="O345" s="30"/>
      <c r="P345" s="69"/>
      <c r="Q345" s="67"/>
      <c r="R345" s="60"/>
      <c r="S345" s="60"/>
      <c r="T345" s="30"/>
      <c r="U345" s="69"/>
    </row>
    <row r="346" spans="1:21" s="5" customFormat="1" ht="13.8" hidden="1" x14ac:dyDescent="0.3">
      <c r="A346" s="37">
        <v>34516</v>
      </c>
      <c r="B346" s="66">
        <v>59.4</v>
      </c>
      <c r="C346" s="66">
        <v>81.900000000000006</v>
      </c>
      <c r="D346" s="66">
        <v>41.3</v>
      </c>
      <c r="E346" s="66" t="s">
        <v>292</v>
      </c>
      <c r="F346" s="66" t="s">
        <v>292</v>
      </c>
      <c r="G346" s="67">
        <f t="shared" si="869"/>
        <v>-5.0251256281407253E-3</v>
      </c>
      <c r="H346" s="60">
        <f t="shared" si="870"/>
        <v>1.2360939431396822E-2</v>
      </c>
      <c r="I346" s="60">
        <f t="shared" si="871"/>
        <v>-3.5046728971962593E-2</v>
      </c>
      <c r="J346" s="30"/>
      <c r="K346" s="69"/>
      <c r="L346" s="67">
        <f t="shared" si="872"/>
        <v>8.3941605839416011E-2</v>
      </c>
      <c r="M346" s="60">
        <f t="shared" si="873"/>
        <v>6.2256809338521624E-2</v>
      </c>
      <c r="N346" s="60">
        <f t="shared" si="874"/>
        <v>0.1132075471698113</v>
      </c>
      <c r="O346" s="30"/>
      <c r="P346" s="69"/>
      <c r="Q346" s="67"/>
      <c r="R346" s="60"/>
      <c r="S346" s="60"/>
      <c r="T346" s="30"/>
      <c r="U346" s="69"/>
    </row>
    <row r="347" spans="1:21" s="5" customFormat="1" ht="13.8" hidden="1" x14ac:dyDescent="0.3">
      <c r="A347" s="37">
        <v>34486</v>
      </c>
      <c r="B347" s="66">
        <v>59.7</v>
      </c>
      <c r="C347" s="66">
        <v>80.900000000000006</v>
      </c>
      <c r="D347" s="66">
        <v>42.8</v>
      </c>
      <c r="E347" s="66" t="s">
        <v>292</v>
      </c>
      <c r="F347" s="66" t="s">
        <v>292</v>
      </c>
      <c r="G347" s="67">
        <f t="shared" si="869"/>
        <v>2.7538726333907082E-2</v>
      </c>
      <c r="H347" s="60">
        <f t="shared" si="870"/>
        <v>1.1249999999999982E-2</v>
      </c>
      <c r="I347" s="60">
        <f t="shared" si="871"/>
        <v>4.6454767726161306E-2</v>
      </c>
      <c r="J347" s="30"/>
      <c r="K347" s="69"/>
      <c r="L347" s="67">
        <f t="shared" si="872"/>
        <v>0.10351201478743066</v>
      </c>
      <c r="M347" s="60">
        <f t="shared" si="873"/>
        <v>7.4369189907038669E-2</v>
      </c>
      <c r="N347" s="60">
        <f t="shared" si="874"/>
        <v>0.14438502673796783</v>
      </c>
      <c r="O347" s="30"/>
      <c r="P347" s="69"/>
      <c r="Q347" s="67"/>
      <c r="R347" s="60"/>
      <c r="S347" s="60"/>
      <c r="T347" s="30"/>
      <c r="U347" s="69"/>
    </row>
    <row r="348" spans="1:21" s="5" customFormat="1" ht="13.8" hidden="1" x14ac:dyDescent="0.3">
      <c r="A348" s="37">
        <v>34455</v>
      </c>
      <c r="B348" s="66">
        <v>58.1</v>
      </c>
      <c r="C348" s="66">
        <v>80</v>
      </c>
      <c r="D348" s="66">
        <v>40.9</v>
      </c>
      <c r="E348" s="66" t="s">
        <v>292</v>
      </c>
      <c r="F348" s="66" t="s">
        <v>292</v>
      </c>
      <c r="G348" s="67">
        <f t="shared" si="869"/>
        <v>-1.3582342954159499E-2</v>
      </c>
      <c r="H348" s="60">
        <f t="shared" si="870"/>
        <v>-7.4441687344912744E-3</v>
      </c>
      <c r="I348" s="60">
        <f t="shared" si="871"/>
        <v>-2.8503562945368266E-2</v>
      </c>
      <c r="J348" s="30"/>
      <c r="K348" s="69"/>
      <c r="L348" s="67">
        <f t="shared" si="872"/>
        <v>5.6363636363636394E-2</v>
      </c>
      <c r="M348" s="60">
        <f t="shared" si="873"/>
        <v>4.4386422976501416E-2</v>
      </c>
      <c r="N348" s="60">
        <f t="shared" si="874"/>
        <v>8.4880636604774518E-2</v>
      </c>
      <c r="O348" s="30"/>
      <c r="P348" s="69"/>
      <c r="Q348" s="67"/>
      <c r="R348" s="60"/>
      <c r="S348" s="60"/>
      <c r="T348" s="30"/>
      <c r="U348" s="69"/>
    </row>
    <row r="349" spans="1:21" s="5" customFormat="1" ht="13.8" hidden="1" x14ac:dyDescent="0.3">
      <c r="A349" s="37">
        <v>34425</v>
      </c>
      <c r="B349" s="66">
        <v>58.9</v>
      </c>
      <c r="C349" s="66">
        <v>80.599999999999994</v>
      </c>
      <c r="D349" s="66">
        <v>42.1</v>
      </c>
      <c r="E349" s="66" t="s">
        <v>292</v>
      </c>
      <c r="F349" s="66" t="s">
        <v>292</v>
      </c>
      <c r="G349" s="67">
        <f t="shared" si="869"/>
        <v>-5.0675675675676546E-3</v>
      </c>
      <c r="H349" s="60">
        <f t="shared" si="870"/>
        <v>8.7609511889861214E-3</v>
      </c>
      <c r="I349" s="60">
        <f t="shared" si="871"/>
        <v>-1.8648018648018572E-2</v>
      </c>
      <c r="J349" s="30"/>
      <c r="K349" s="69"/>
      <c r="L349" s="67">
        <f t="shared" si="872"/>
        <v>9.4795539033457388E-2</v>
      </c>
      <c r="M349" s="60">
        <f t="shared" si="873"/>
        <v>7.6101468624832913E-2</v>
      </c>
      <c r="N349" s="60">
        <f t="shared" si="874"/>
        <v>0.13783783783783798</v>
      </c>
      <c r="O349" s="30"/>
      <c r="P349" s="69"/>
      <c r="Q349" s="67"/>
      <c r="R349" s="60"/>
      <c r="S349" s="60"/>
      <c r="T349" s="30"/>
      <c r="U349" s="69"/>
    </row>
    <row r="350" spans="1:21" s="5" customFormat="1" ht="13.8" hidden="1" x14ac:dyDescent="0.3">
      <c r="A350" s="37">
        <v>34394</v>
      </c>
      <c r="B350" s="66">
        <v>59.2</v>
      </c>
      <c r="C350" s="66">
        <v>79.900000000000006</v>
      </c>
      <c r="D350" s="66">
        <v>42.9</v>
      </c>
      <c r="E350" s="66" t="s">
        <v>292</v>
      </c>
      <c r="F350" s="66" t="s">
        <v>292</v>
      </c>
      <c r="G350" s="67">
        <f t="shared" si="869"/>
        <v>3.4965034965035002E-2</v>
      </c>
      <c r="H350" s="60">
        <f t="shared" si="870"/>
        <v>8.8383838383838675E-3</v>
      </c>
      <c r="I350" s="60">
        <f t="shared" si="871"/>
        <v>6.9825436408977426E-2</v>
      </c>
      <c r="J350" s="30"/>
      <c r="K350" s="69"/>
      <c r="L350" s="67">
        <f t="shared" si="872"/>
        <v>0.10242085661080069</v>
      </c>
      <c r="M350" s="60">
        <f t="shared" si="873"/>
        <v>6.25E-2</v>
      </c>
      <c r="N350" s="60">
        <f t="shared" si="874"/>
        <v>0.1785714285714286</v>
      </c>
      <c r="O350" s="30"/>
      <c r="P350" s="69"/>
      <c r="Q350" s="67"/>
      <c r="R350" s="60"/>
      <c r="S350" s="60"/>
      <c r="T350" s="30"/>
      <c r="U350" s="69"/>
    </row>
    <row r="351" spans="1:21" s="5" customFormat="1" ht="13.8" hidden="1" x14ac:dyDescent="0.3">
      <c r="A351" s="37">
        <v>34366</v>
      </c>
      <c r="B351" s="66">
        <v>57.2</v>
      </c>
      <c r="C351" s="66">
        <v>79.2</v>
      </c>
      <c r="D351" s="66">
        <v>40.1</v>
      </c>
      <c r="E351" s="66" t="s">
        <v>292</v>
      </c>
      <c r="F351" s="66" t="s">
        <v>292</v>
      </c>
      <c r="G351" s="67">
        <f t="shared" si="869"/>
        <v>3.0630630630630762E-2</v>
      </c>
      <c r="H351" s="60">
        <f t="shared" si="870"/>
        <v>2.8571428571428692E-2</v>
      </c>
      <c r="I351" s="60">
        <f t="shared" si="871"/>
        <v>4.6997389033942572E-2</v>
      </c>
      <c r="J351" s="30"/>
      <c r="K351" s="69"/>
      <c r="L351" s="67">
        <f t="shared" si="872"/>
        <v>4.3795620437956373E-2</v>
      </c>
      <c r="M351" s="60">
        <f t="shared" si="873"/>
        <v>2.7237354085603238E-2</v>
      </c>
      <c r="N351" s="60">
        <f t="shared" si="874"/>
        <v>7.5067024128686377E-2</v>
      </c>
      <c r="O351" s="30"/>
      <c r="P351" s="69"/>
      <c r="Q351" s="67"/>
      <c r="R351" s="60"/>
      <c r="S351" s="60"/>
      <c r="T351" s="30"/>
      <c r="U351" s="69"/>
    </row>
    <row r="352" spans="1:21" s="5" customFormat="1" ht="13.8" hidden="1" x14ac:dyDescent="0.3">
      <c r="A352" s="37">
        <v>34335</v>
      </c>
      <c r="B352" s="66">
        <v>55.5</v>
      </c>
      <c r="C352" s="66">
        <v>77</v>
      </c>
      <c r="D352" s="66">
        <v>38.299999999999997</v>
      </c>
      <c r="E352" s="66" t="s">
        <v>292</v>
      </c>
      <c r="F352" s="66" t="s">
        <v>292</v>
      </c>
      <c r="G352" s="67">
        <f t="shared" si="869"/>
        <v>-4.6391752577319645E-2</v>
      </c>
      <c r="H352" s="60">
        <f t="shared" si="870"/>
        <v>-3.5087719298245612E-2</v>
      </c>
      <c r="I352" s="60">
        <f t="shared" si="871"/>
        <v>-8.591885441527447E-2</v>
      </c>
      <c r="J352" s="30"/>
      <c r="K352" s="69"/>
      <c r="L352" s="67">
        <f t="shared" si="872"/>
        <v>-1.5957446808510634E-2</v>
      </c>
      <c r="M352" s="60">
        <f t="shared" si="873"/>
        <v>-5.0554870530209572E-2</v>
      </c>
      <c r="N352" s="60">
        <f t="shared" si="874"/>
        <v>3.5135135135134998E-2</v>
      </c>
      <c r="O352" s="30"/>
      <c r="P352" s="69"/>
      <c r="Q352" s="67"/>
      <c r="R352" s="60"/>
      <c r="S352" s="60"/>
      <c r="T352" s="30"/>
      <c r="U352" s="69"/>
    </row>
    <row r="353" spans="1:21" s="5" customFormat="1" ht="13.8" hidden="1" x14ac:dyDescent="0.3">
      <c r="A353" s="37">
        <v>34304</v>
      </c>
      <c r="B353" s="66">
        <v>58.2</v>
      </c>
      <c r="C353" s="66">
        <v>79.8</v>
      </c>
      <c r="D353" s="66">
        <v>41.9</v>
      </c>
      <c r="E353" s="66" t="s">
        <v>292</v>
      </c>
      <c r="F353" s="66" t="s">
        <v>292</v>
      </c>
      <c r="G353" s="67">
        <f t="shared" si="869"/>
        <v>3.7433155080213831E-2</v>
      </c>
      <c r="H353" s="60">
        <f t="shared" si="870"/>
        <v>3.2341526520051733E-2</v>
      </c>
      <c r="I353" s="60">
        <f t="shared" si="871"/>
        <v>6.61577608142494E-2</v>
      </c>
      <c r="J353" s="30"/>
      <c r="K353" s="69"/>
      <c r="L353" s="67">
        <f t="shared" si="872"/>
        <v>1.3937282229965264E-2</v>
      </c>
      <c r="M353" s="60">
        <f t="shared" si="873"/>
        <v>-3.5066505441354368E-2</v>
      </c>
      <c r="N353" s="60">
        <f t="shared" si="874"/>
        <v>9.685863874345535E-2</v>
      </c>
      <c r="O353" s="30"/>
      <c r="P353" s="69"/>
      <c r="Q353" s="67"/>
      <c r="R353" s="60"/>
      <c r="S353" s="60"/>
      <c r="T353" s="30"/>
      <c r="U353" s="69"/>
    </row>
    <row r="354" spans="1:21" s="5" customFormat="1" ht="13.8" hidden="1" x14ac:dyDescent="0.3">
      <c r="A354" s="37">
        <v>34274</v>
      </c>
      <c r="B354" s="66">
        <v>56.1</v>
      </c>
      <c r="C354" s="66">
        <v>77.3</v>
      </c>
      <c r="D354" s="66">
        <v>39.299999999999997</v>
      </c>
      <c r="E354" s="66" t="s">
        <v>292</v>
      </c>
      <c r="F354" s="66" t="s">
        <v>292</v>
      </c>
      <c r="G354" s="67">
        <f t="shared" si="869"/>
        <v>0</v>
      </c>
      <c r="H354" s="60">
        <f t="shared" si="870"/>
        <v>-7.7021822849808741E-3</v>
      </c>
      <c r="I354" s="60">
        <f t="shared" si="871"/>
        <v>1.2886597938144284E-2</v>
      </c>
      <c r="J354" s="30"/>
      <c r="K354" s="69"/>
      <c r="L354" s="67">
        <f t="shared" si="872"/>
        <v>-1.779359430605032E-3</v>
      </c>
      <c r="M354" s="60">
        <f t="shared" si="873"/>
        <v>-2.2756005056890016E-2</v>
      </c>
      <c r="N354" s="60">
        <f t="shared" si="874"/>
        <v>2.8795811518324443E-2</v>
      </c>
      <c r="O354" s="30"/>
      <c r="P354" s="69"/>
      <c r="Q354" s="67"/>
      <c r="R354" s="60"/>
      <c r="S354" s="60"/>
      <c r="T354" s="30"/>
      <c r="U354" s="69"/>
    </row>
    <row r="355" spans="1:21" s="5" customFormat="1" ht="13.8" hidden="1" x14ac:dyDescent="0.3">
      <c r="A355" s="37">
        <v>34243</v>
      </c>
      <c r="B355" s="66">
        <v>56.1</v>
      </c>
      <c r="C355" s="66">
        <v>77.900000000000006</v>
      </c>
      <c r="D355" s="66">
        <v>38.799999999999997</v>
      </c>
      <c r="E355" s="66" t="s">
        <v>292</v>
      </c>
      <c r="F355" s="66" t="s">
        <v>292</v>
      </c>
      <c r="G355" s="67">
        <f t="shared" si="869"/>
        <v>-1.0582010582010581E-2</v>
      </c>
      <c r="H355" s="60">
        <f t="shared" si="870"/>
        <v>-2.1356783919597833E-2</v>
      </c>
      <c r="I355" s="60">
        <f t="shared" si="871"/>
        <v>5.1813471502588637E-3</v>
      </c>
      <c r="J355" s="30"/>
      <c r="K355" s="69"/>
      <c r="L355" s="67">
        <f t="shared" si="872"/>
        <v>8.9928057553956275E-3</v>
      </c>
      <c r="M355" s="60">
        <f t="shared" si="873"/>
        <v>-3.9457459926017124E-2</v>
      </c>
      <c r="N355" s="60">
        <f t="shared" si="874"/>
        <v>9.2957746478873116E-2</v>
      </c>
      <c r="O355" s="30"/>
      <c r="P355" s="69"/>
      <c r="Q355" s="67"/>
      <c r="R355" s="60"/>
      <c r="S355" s="60"/>
      <c r="T355" s="30"/>
      <c r="U355" s="69"/>
    </row>
    <row r="356" spans="1:21" s="5" customFormat="1" ht="13.8" hidden="1" x14ac:dyDescent="0.3">
      <c r="A356" s="37">
        <v>34213</v>
      </c>
      <c r="B356" s="66">
        <v>56.7</v>
      </c>
      <c r="C356" s="66">
        <v>79.599999999999994</v>
      </c>
      <c r="D356" s="66">
        <v>38.6</v>
      </c>
      <c r="E356" s="66" t="s">
        <v>292</v>
      </c>
      <c r="F356" s="66" t="s">
        <v>292</v>
      </c>
      <c r="G356" s="67">
        <f t="shared" si="869"/>
        <v>4.0366972477064333E-2</v>
      </c>
      <c r="H356" s="60">
        <f t="shared" si="870"/>
        <v>4.3250327653997278E-2</v>
      </c>
      <c r="I356" s="60">
        <f t="shared" si="871"/>
        <v>3.7634408602150504E-2</v>
      </c>
      <c r="J356" s="30"/>
      <c r="K356" s="69"/>
      <c r="L356" s="67">
        <f t="shared" si="872"/>
        <v>-3.7351443123938788E-2</v>
      </c>
      <c r="M356" s="60">
        <f t="shared" si="873"/>
        <v>-6.242638398115441E-2</v>
      </c>
      <c r="N356" s="60">
        <f t="shared" si="874"/>
        <v>2.5974025974027093E-3</v>
      </c>
      <c r="O356" s="30"/>
      <c r="P356" s="69"/>
      <c r="Q356" s="67"/>
      <c r="R356" s="60"/>
      <c r="S356" s="60"/>
      <c r="T356" s="30"/>
      <c r="U356" s="69"/>
    </row>
    <row r="357" spans="1:21" s="5" customFormat="1" ht="13.8" hidden="1" x14ac:dyDescent="0.3">
      <c r="A357" s="37">
        <v>34182</v>
      </c>
      <c r="B357" s="66">
        <v>54.5</v>
      </c>
      <c r="C357" s="66">
        <v>76.3</v>
      </c>
      <c r="D357" s="66">
        <v>37.200000000000003</v>
      </c>
      <c r="E357" s="66" t="s">
        <v>292</v>
      </c>
      <c r="F357" s="66" t="s">
        <v>292</v>
      </c>
      <c r="G357" s="67">
        <f t="shared" si="869"/>
        <v>-5.4744525547444356E-3</v>
      </c>
      <c r="H357" s="60">
        <f t="shared" si="870"/>
        <v>-1.037613488975353E-2</v>
      </c>
      <c r="I357" s="60">
        <f t="shared" si="871"/>
        <v>2.6954177897573484E-3</v>
      </c>
      <c r="J357" s="30"/>
      <c r="K357" s="69"/>
      <c r="L357" s="67">
        <f t="shared" si="872"/>
        <v>-6.9965870307167277E-2</v>
      </c>
      <c r="M357" s="60">
        <f t="shared" si="873"/>
        <v>-8.5131894484412607E-2</v>
      </c>
      <c r="N357" s="60">
        <f t="shared" si="874"/>
        <v>-4.8593350383631662E-2</v>
      </c>
      <c r="O357" s="30"/>
      <c r="P357" s="69"/>
      <c r="Q357" s="67"/>
      <c r="R357" s="60"/>
      <c r="S357" s="60"/>
      <c r="T357" s="30"/>
      <c r="U357" s="69"/>
    </row>
    <row r="358" spans="1:21" s="5" customFormat="1" ht="13.8" hidden="1" x14ac:dyDescent="0.3">
      <c r="A358" s="37">
        <v>34151</v>
      </c>
      <c r="B358" s="66">
        <v>54.8</v>
      </c>
      <c r="C358" s="66">
        <v>77.099999999999994</v>
      </c>
      <c r="D358" s="66">
        <v>37.1</v>
      </c>
      <c r="E358" s="66" t="s">
        <v>292</v>
      </c>
      <c r="F358" s="66" t="s">
        <v>292</v>
      </c>
      <c r="G358" s="67">
        <f t="shared" si="869"/>
        <v>1.2939001848428777E-2</v>
      </c>
      <c r="H358" s="60">
        <f t="shared" si="870"/>
        <v>2.3904382470119501E-2</v>
      </c>
      <c r="I358" s="60">
        <f t="shared" si="871"/>
        <v>-8.0213903743314718E-3</v>
      </c>
      <c r="J358" s="30"/>
      <c r="K358" s="69"/>
      <c r="L358" s="67">
        <f t="shared" si="872"/>
        <v>-5.5172413793103448E-2</v>
      </c>
      <c r="M358" s="60">
        <f t="shared" si="873"/>
        <v>-6.3183475091130092E-2</v>
      </c>
      <c r="N358" s="60">
        <f t="shared" si="874"/>
        <v>-4.3814432989690566E-2</v>
      </c>
      <c r="O358" s="30"/>
      <c r="P358" s="69"/>
      <c r="Q358" s="67"/>
      <c r="R358" s="60"/>
      <c r="S358" s="60"/>
      <c r="T358" s="30"/>
      <c r="U358" s="69"/>
    </row>
    <row r="359" spans="1:21" s="5" customFormat="1" ht="13.8" hidden="1" x14ac:dyDescent="0.3">
      <c r="A359" s="37">
        <v>34121</v>
      </c>
      <c r="B359" s="66">
        <v>54.1</v>
      </c>
      <c r="C359" s="66">
        <v>75.3</v>
      </c>
      <c r="D359" s="66">
        <v>37.4</v>
      </c>
      <c r="E359" s="66" t="s">
        <v>292</v>
      </c>
      <c r="F359" s="66" t="s">
        <v>292</v>
      </c>
      <c r="G359" s="67">
        <f t="shared" si="869"/>
        <v>-1.6363636363636358E-2</v>
      </c>
      <c r="H359" s="60">
        <f t="shared" si="870"/>
        <v>-1.6971279373368064E-2</v>
      </c>
      <c r="I359" s="60">
        <f t="shared" si="871"/>
        <v>-7.9575596816977567E-3</v>
      </c>
      <c r="J359" s="30"/>
      <c r="K359" s="69"/>
      <c r="L359" s="67">
        <f t="shared" si="872"/>
        <v>-8.7689713322090967E-2</v>
      </c>
      <c r="M359" s="60">
        <f t="shared" si="873"/>
        <v>-0.11411764705882355</v>
      </c>
      <c r="N359" s="60">
        <f t="shared" si="874"/>
        <v>-4.8346055979643698E-2</v>
      </c>
      <c r="O359" s="30"/>
      <c r="P359" s="69"/>
      <c r="Q359" s="67"/>
      <c r="R359" s="60"/>
      <c r="S359" s="60"/>
      <c r="T359" s="30"/>
      <c r="U359" s="69"/>
    </row>
    <row r="360" spans="1:21" s="5" customFormat="1" ht="13.8" hidden="1" x14ac:dyDescent="0.3">
      <c r="A360" s="37">
        <v>34090</v>
      </c>
      <c r="B360" s="66">
        <v>55</v>
      </c>
      <c r="C360" s="66">
        <v>76.599999999999994</v>
      </c>
      <c r="D360" s="66">
        <v>37.700000000000003</v>
      </c>
      <c r="E360" s="66" t="s">
        <v>292</v>
      </c>
      <c r="F360" s="66" t="s">
        <v>292</v>
      </c>
      <c r="G360" s="67">
        <f t="shared" si="869"/>
        <v>2.2304832713754719E-2</v>
      </c>
      <c r="H360" s="60">
        <f t="shared" si="870"/>
        <v>2.2696929238985142E-2</v>
      </c>
      <c r="I360" s="60">
        <f t="shared" si="871"/>
        <v>1.8918918918918948E-2</v>
      </c>
      <c r="J360" s="30"/>
      <c r="K360" s="69"/>
      <c r="L360" s="67">
        <f t="shared" si="872"/>
        <v>-9.3904448105436633E-2</v>
      </c>
      <c r="M360" s="60">
        <f t="shared" si="873"/>
        <v>-0.12155963302752304</v>
      </c>
      <c r="N360" s="60">
        <f t="shared" si="874"/>
        <v>-4.79797979797979E-2</v>
      </c>
      <c r="O360" s="30"/>
      <c r="P360" s="69"/>
      <c r="Q360" s="67"/>
      <c r="R360" s="60"/>
      <c r="S360" s="60"/>
      <c r="T360" s="30"/>
      <c r="U360" s="69"/>
    </row>
    <row r="361" spans="1:21" s="5" customFormat="1" ht="13.8" hidden="1" x14ac:dyDescent="0.3">
      <c r="A361" s="37">
        <v>34060</v>
      </c>
      <c r="B361" s="66">
        <v>53.8</v>
      </c>
      <c r="C361" s="66">
        <v>74.900000000000006</v>
      </c>
      <c r="D361" s="66">
        <v>37</v>
      </c>
      <c r="E361" s="66" t="s">
        <v>292</v>
      </c>
      <c r="F361" s="66" t="s">
        <v>292</v>
      </c>
      <c r="G361" s="67">
        <f t="shared" si="869"/>
        <v>1.8621973929235924E-3</v>
      </c>
      <c r="H361" s="60">
        <f t="shared" si="870"/>
        <v>-3.9893617021276029E-3</v>
      </c>
      <c r="I361" s="60">
        <f t="shared" si="871"/>
        <v>1.6483516483516425E-2</v>
      </c>
      <c r="J361" s="30"/>
      <c r="K361" s="69"/>
      <c r="L361" s="67">
        <f t="shared" si="872"/>
        <v>-0.13225806451612909</v>
      </c>
      <c r="M361" s="60">
        <f t="shared" si="873"/>
        <v>-0.16125419932810736</v>
      </c>
      <c r="N361" s="60">
        <f t="shared" si="874"/>
        <v>-8.6419753086419804E-2</v>
      </c>
      <c r="O361" s="30"/>
      <c r="P361" s="69"/>
      <c r="Q361" s="67"/>
      <c r="R361" s="60"/>
      <c r="S361" s="60"/>
      <c r="T361" s="30"/>
      <c r="U361" s="69"/>
    </row>
    <row r="362" spans="1:21" s="5" customFormat="1" ht="13.8" hidden="1" x14ac:dyDescent="0.3">
      <c r="A362" s="37">
        <v>34029</v>
      </c>
      <c r="B362" s="66">
        <v>53.7</v>
      </c>
      <c r="C362" s="66">
        <v>75.2</v>
      </c>
      <c r="D362" s="66">
        <v>36.4</v>
      </c>
      <c r="E362" s="66" t="s">
        <v>292</v>
      </c>
      <c r="F362" s="66" t="s">
        <v>292</v>
      </c>
      <c r="G362" s="67">
        <f t="shared" si="869"/>
        <v>-2.0072992700729819E-2</v>
      </c>
      <c r="H362" s="60">
        <f t="shared" si="870"/>
        <v>-2.4643320363164634E-2</v>
      </c>
      <c r="I362" s="60">
        <f t="shared" si="871"/>
        <v>-2.4128686327077764E-2</v>
      </c>
      <c r="J362" s="30"/>
      <c r="K362" s="69"/>
      <c r="L362" s="67">
        <f t="shared" si="872"/>
        <v>-0.16093749999999996</v>
      </c>
      <c r="M362" s="60">
        <f t="shared" si="873"/>
        <v>-0.17453347969264532</v>
      </c>
      <c r="N362" s="60">
        <f t="shared" si="874"/>
        <v>-0.14150943396226412</v>
      </c>
      <c r="O362" s="30"/>
      <c r="P362" s="69"/>
      <c r="Q362" s="67"/>
      <c r="R362" s="60"/>
      <c r="S362" s="60"/>
      <c r="T362" s="30"/>
      <c r="U362" s="69"/>
    </row>
    <row r="363" spans="1:21" s="5" customFormat="1" ht="13.8" hidden="1" x14ac:dyDescent="0.3">
      <c r="A363" s="37">
        <v>34001</v>
      </c>
      <c r="B363" s="66">
        <v>54.8</v>
      </c>
      <c r="C363" s="66">
        <v>77.099999999999994</v>
      </c>
      <c r="D363" s="66">
        <v>37.299999999999997</v>
      </c>
      <c r="E363" s="66" t="s">
        <v>292</v>
      </c>
      <c r="F363" s="66" t="s">
        <v>292</v>
      </c>
      <c r="G363" s="67">
        <f t="shared" si="869"/>
        <v>-2.8368794326241176E-2</v>
      </c>
      <c r="H363" s="60">
        <f t="shared" si="870"/>
        <v>-4.9321824907521572E-2</v>
      </c>
      <c r="I363" s="60">
        <f t="shared" si="871"/>
        <v>8.1081081081080253E-3</v>
      </c>
      <c r="J363" s="30"/>
      <c r="K363" s="69"/>
      <c r="L363" s="67">
        <f t="shared" si="872"/>
        <v>-0.15038759689922487</v>
      </c>
      <c r="M363" s="60">
        <f t="shared" si="873"/>
        <v>-0.17451820128479667</v>
      </c>
      <c r="N363" s="60">
        <f t="shared" si="874"/>
        <v>-0.10551558752997614</v>
      </c>
      <c r="O363" s="30"/>
      <c r="P363" s="69"/>
      <c r="Q363" s="67"/>
      <c r="R363" s="60"/>
      <c r="S363" s="60"/>
      <c r="T363" s="30"/>
      <c r="U363" s="69"/>
    </row>
    <row r="364" spans="1:21" s="5" customFormat="1" ht="13.8" hidden="1" x14ac:dyDescent="0.3">
      <c r="A364" s="37">
        <v>33970</v>
      </c>
      <c r="B364" s="66">
        <v>56.4</v>
      </c>
      <c r="C364" s="66">
        <v>81.099999999999994</v>
      </c>
      <c r="D364" s="66">
        <v>37</v>
      </c>
      <c r="E364" s="66" t="s">
        <v>292</v>
      </c>
      <c r="F364" s="66" t="s">
        <v>292</v>
      </c>
      <c r="G364" s="67">
        <f t="shared" si="869"/>
        <v>-1.7421602787456414E-2</v>
      </c>
      <c r="H364" s="60">
        <f t="shared" si="870"/>
        <v>-1.9347037484885199E-2</v>
      </c>
      <c r="I364" s="60">
        <f t="shared" si="871"/>
        <v>-3.1413612565445059E-2</v>
      </c>
      <c r="J364" s="30"/>
      <c r="K364" s="69"/>
      <c r="L364" s="67">
        <f t="shared" si="872"/>
        <v>-0.12286158631415245</v>
      </c>
      <c r="M364" s="60">
        <f t="shared" si="873"/>
        <v>-0.12982832618025764</v>
      </c>
      <c r="N364" s="60">
        <f t="shared" si="874"/>
        <v>-0.10628019323671489</v>
      </c>
      <c r="O364" s="30"/>
      <c r="P364" s="69"/>
      <c r="Q364" s="67"/>
      <c r="R364" s="60"/>
      <c r="S364" s="60"/>
      <c r="T364" s="30"/>
      <c r="U364" s="69"/>
    </row>
    <row r="365" spans="1:21" s="5" customFormat="1" ht="13.8" hidden="1" x14ac:dyDescent="0.3">
      <c r="A365" s="37">
        <v>33939</v>
      </c>
      <c r="B365" s="66">
        <v>57.4</v>
      </c>
      <c r="C365" s="66">
        <v>82.7</v>
      </c>
      <c r="D365" s="66">
        <v>38.200000000000003</v>
      </c>
      <c r="E365" s="66" t="s">
        <v>292</v>
      </c>
      <c r="F365" s="66" t="s">
        <v>292</v>
      </c>
      <c r="G365" s="67">
        <f t="shared" si="869"/>
        <v>2.1352313167259718E-2</v>
      </c>
      <c r="H365" s="60">
        <f t="shared" si="870"/>
        <v>4.5512010113780033E-2</v>
      </c>
      <c r="I365" s="60">
        <f t="shared" si="871"/>
        <v>0</v>
      </c>
      <c r="J365" s="30"/>
      <c r="K365" s="69"/>
      <c r="L365" s="67">
        <f t="shared" si="872"/>
        <v>-0.11556240369799697</v>
      </c>
      <c r="M365" s="60">
        <f t="shared" si="873"/>
        <v>-8.6187845303867361E-2</v>
      </c>
      <c r="N365" s="60">
        <f t="shared" si="874"/>
        <v>-0.1434977578475336</v>
      </c>
      <c r="O365" s="30"/>
      <c r="P365" s="69"/>
      <c r="Q365" s="67"/>
      <c r="R365" s="60"/>
      <c r="S365" s="60"/>
      <c r="T365" s="30"/>
      <c r="U365" s="69"/>
    </row>
    <row r="366" spans="1:21" s="5" customFormat="1" ht="13.8" hidden="1" x14ac:dyDescent="0.3">
      <c r="A366" s="37">
        <v>33909</v>
      </c>
      <c r="B366" s="66">
        <v>56.2</v>
      </c>
      <c r="C366" s="66">
        <v>79.099999999999994</v>
      </c>
      <c r="D366" s="66">
        <v>38.200000000000003</v>
      </c>
      <c r="E366" s="66" t="s">
        <v>292</v>
      </c>
      <c r="F366" s="66" t="s">
        <v>292</v>
      </c>
      <c r="G366" s="67">
        <f t="shared" si="869"/>
        <v>1.0791366906474753E-2</v>
      </c>
      <c r="H366" s="60">
        <f t="shared" si="870"/>
        <v>-2.4660912453760786E-2</v>
      </c>
      <c r="I366" s="60">
        <f t="shared" si="871"/>
        <v>7.6056338028169135E-2</v>
      </c>
      <c r="J366" s="30"/>
      <c r="K366" s="69"/>
      <c r="L366" s="67">
        <f t="shared" si="872"/>
        <v>-0.12597200622083971</v>
      </c>
      <c r="M366" s="60">
        <f t="shared" si="873"/>
        <v>-0.14208242950108474</v>
      </c>
      <c r="N366" s="60">
        <f t="shared" si="874"/>
        <v>-9.2636579572446531E-2</v>
      </c>
      <c r="O366" s="30"/>
      <c r="P366" s="69"/>
      <c r="Q366" s="67"/>
      <c r="R366" s="60"/>
      <c r="S366" s="60"/>
      <c r="T366" s="30"/>
      <c r="U366" s="69"/>
    </row>
    <row r="367" spans="1:21" s="5" customFormat="1" ht="13.8" hidden="1" x14ac:dyDescent="0.3">
      <c r="A367" s="37">
        <v>33878</v>
      </c>
      <c r="B367" s="66">
        <v>55.6</v>
      </c>
      <c r="C367" s="66">
        <v>81.099999999999994</v>
      </c>
      <c r="D367" s="66">
        <v>35.5</v>
      </c>
      <c r="E367" s="66" t="s">
        <v>292</v>
      </c>
      <c r="F367" s="66" t="s">
        <v>292</v>
      </c>
      <c r="G367" s="67">
        <f t="shared" si="869"/>
        <v>-5.6027164685908293E-2</v>
      </c>
      <c r="H367" s="60">
        <f t="shared" si="870"/>
        <v>-4.4758539458186197E-2</v>
      </c>
      <c r="I367" s="60">
        <f t="shared" si="871"/>
        <v>-7.7922077922077948E-2</v>
      </c>
      <c r="J367" s="30"/>
      <c r="K367" s="69"/>
      <c r="L367" s="67">
        <f t="shared" si="872"/>
        <v>-0.11885895404120439</v>
      </c>
      <c r="M367" s="60">
        <f t="shared" si="873"/>
        <v>-9.7886540600667482E-2</v>
      </c>
      <c r="N367" s="60">
        <f t="shared" si="874"/>
        <v>-0.15676959619952502</v>
      </c>
      <c r="O367" s="30"/>
      <c r="P367" s="69"/>
      <c r="Q367" s="67"/>
      <c r="R367" s="60"/>
      <c r="S367" s="60"/>
      <c r="T367" s="30"/>
      <c r="U367" s="69"/>
    </row>
    <row r="368" spans="1:21" s="5" customFormat="1" ht="13.8" hidden="1" x14ac:dyDescent="0.3">
      <c r="A368" s="37">
        <v>33848</v>
      </c>
      <c r="B368" s="66">
        <v>58.9</v>
      </c>
      <c r="C368" s="66">
        <v>84.9</v>
      </c>
      <c r="D368" s="66">
        <v>38.5</v>
      </c>
      <c r="E368" s="66" t="s">
        <v>292</v>
      </c>
      <c r="F368" s="66" t="s">
        <v>292</v>
      </c>
      <c r="G368" s="67">
        <f t="shared" si="869"/>
        <v>5.1194539249146409E-3</v>
      </c>
      <c r="H368" s="60">
        <f t="shared" si="870"/>
        <v>1.7985611510791255E-2</v>
      </c>
      <c r="I368" s="60">
        <f t="shared" si="871"/>
        <v>-1.5345268542199531E-2</v>
      </c>
      <c r="J368" s="30"/>
      <c r="K368" s="69"/>
      <c r="L368" s="67">
        <f t="shared" si="872"/>
        <v>-4.8465266558966102E-2</v>
      </c>
      <c r="M368" s="60">
        <f t="shared" si="873"/>
        <v>-3.9592760180995445E-2</v>
      </c>
      <c r="N368" s="60">
        <f t="shared" si="874"/>
        <v>-6.0975609756097615E-2</v>
      </c>
      <c r="O368" s="30"/>
      <c r="P368" s="69"/>
      <c r="Q368" s="67"/>
      <c r="R368" s="60"/>
      <c r="S368" s="60"/>
      <c r="T368" s="30"/>
      <c r="U368" s="69"/>
    </row>
    <row r="369" spans="1:21" s="5" customFormat="1" ht="13.8" hidden="1" x14ac:dyDescent="0.3">
      <c r="A369" s="37">
        <v>33817</v>
      </c>
      <c r="B369" s="66">
        <v>58.6</v>
      </c>
      <c r="C369" s="66">
        <v>83.4</v>
      </c>
      <c r="D369" s="66">
        <v>39.1</v>
      </c>
      <c r="E369" s="66" t="s">
        <v>292</v>
      </c>
      <c r="F369" s="66" t="s">
        <v>292</v>
      </c>
      <c r="G369" s="67">
        <f t="shared" si="869"/>
        <v>1.0344827586207028E-2</v>
      </c>
      <c r="H369" s="60">
        <f t="shared" si="870"/>
        <v>1.3365735115431487E-2</v>
      </c>
      <c r="I369" s="60">
        <f t="shared" si="871"/>
        <v>7.7319587628867925E-3</v>
      </c>
      <c r="J369" s="30"/>
      <c r="K369" s="69"/>
      <c r="L369" s="67">
        <f t="shared" si="872"/>
        <v>-9.9846390168970678E-2</v>
      </c>
      <c r="M369" s="60">
        <f t="shared" si="873"/>
        <v>-7.8453038674033082E-2</v>
      </c>
      <c r="N369" s="60">
        <f t="shared" si="874"/>
        <v>-0.13495575221238942</v>
      </c>
      <c r="O369" s="30"/>
      <c r="P369" s="69"/>
      <c r="Q369" s="67"/>
      <c r="R369" s="60"/>
      <c r="S369" s="60"/>
      <c r="T369" s="30"/>
      <c r="U369" s="69"/>
    </row>
    <row r="370" spans="1:21" s="5" customFormat="1" ht="13.8" hidden="1" x14ac:dyDescent="0.3">
      <c r="A370" s="37">
        <v>33786</v>
      </c>
      <c r="B370" s="66">
        <v>58</v>
      </c>
      <c r="C370" s="66">
        <v>82.3</v>
      </c>
      <c r="D370" s="66">
        <v>38.799999999999997</v>
      </c>
      <c r="E370" s="66" t="s">
        <v>292</v>
      </c>
      <c r="F370" s="66" t="s">
        <v>292</v>
      </c>
      <c r="G370" s="67">
        <f t="shared" si="869"/>
        <v>-2.1922428330522714E-2</v>
      </c>
      <c r="H370" s="60">
        <f t="shared" si="870"/>
        <v>-3.1764705882353028E-2</v>
      </c>
      <c r="I370" s="60">
        <f t="shared" si="871"/>
        <v>-1.2722646310432517E-2</v>
      </c>
      <c r="J370" s="30"/>
      <c r="K370" s="69"/>
      <c r="L370" s="67">
        <f t="shared" si="872"/>
        <v>-5.9967585089141018E-2</v>
      </c>
      <c r="M370" s="60">
        <f t="shared" si="873"/>
        <v>-5.6192660550458795E-2</v>
      </c>
      <c r="N370" s="60">
        <f t="shared" si="874"/>
        <v>-7.1770334928229707E-2</v>
      </c>
      <c r="O370" s="30"/>
      <c r="P370" s="69"/>
      <c r="Q370" s="67"/>
      <c r="R370" s="60"/>
      <c r="S370" s="60"/>
      <c r="T370" s="30"/>
      <c r="U370" s="69"/>
    </row>
    <row r="371" spans="1:21" s="5" customFormat="1" ht="13.8" hidden="1" x14ac:dyDescent="0.3">
      <c r="A371" s="37">
        <v>33756</v>
      </c>
      <c r="B371" s="66">
        <v>59.3</v>
      </c>
      <c r="C371" s="66">
        <v>85</v>
      </c>
      <c r="D371" s="66">
        <v>39.299999999999997</v>
      </c>
      <c r="E371" s="66" t="s">
        <v>292</v>
      </c>
      <c r="F371" s="66" t="s">
        <v>292</v>
      </c>
      <c r="G371" s="67">
        <f t="shared" si="869"/>
        <v>-2.3064250411861664E-2</v>
      </c>
      <c r="H371" s="60">
        <f t="shared" si="870"/>
        <v>-2.5229357798165153E-2</v>
      </c>
      <c r="I371" s="60">
        <f t="shared" si="871"/>
        <v>-7.5757575757576801E-3</v>
      </c>
      <c r="J371" s="30"/>
      <c r="K371" s="69"/>
      <c r="L371" s="67">
        <f t="shared" si="872"/>
        <v>-6.3191153238546627E-2</v>
      </c>
      <c r="M371" s="60">
        <f t="shared" si="873"/>
        <v>-6.7982456140350922E-2</v>
      </c>
      <c r="N371" s="60">
        <f t="shared" si="874"/>
        <v>-4.8426150121065326E-2</v>
      </c>
      <c r="O371" s="30"/>
      <c r="P371" s="69"/>
      <c r="Q371" s="67"/>
      <c r="R371" s="60"/>
      <c r="S371" s="60"/>
      <c r="T371" s="30"/>
      <c r="U371" s="69"/>
    </row>
    <row r="372" spans="1:21" s="5" customFormat="1" ht="13.8" hidden="1" x14ac:dyDescent="0.3">
      <c r="A372" s="37">
        <v>33725</v>
      </c>
      <c r="B372" s="66">
        <v>60.7</v>
      </c>
      <c r="C372" s="66">
        <v>87.2</v>
      </c>
      <c r="D372" s="66">
        <v>39.6</v>
      </c>
      <c r="E372" s="66" t="s">
        <v>292</v>
      </c>
      <c r="F372" s="66" t="s">
        <v>292</v>
      </c>
      <c r="G372" s="67">
        <f t="shared" si="869"/>
        <v>-2.0967741935483786E-2</v>
      </c>
      <c r="H372" s="60">
        <f t="shared" si="870"/>
        <v>-2.3516237402015583E-2</v>
      </c>
      <c r="I372" s="60">
        <f t="shared" si="871"/>
        <v>-2.2222222222222143E-2</v>
      </c>
      <c r="J372" s="30"/>
      <c r="K372" s="69"/>
      <c r="L372" s="67">
        <f t="shared" si="872"/>
        <v>-2.5682182985553692E-2</v>
      </c>
      <c r="M372" s="60">
        <f t="shared" si="873"/>
        <v>-2.7870680044593032E-2</v>
      </c>
      <c r="N372" s="60">
        <f t="shared" si="874"/>
        <v>-2.2222222222222143E-2</v>
      </c>
      <c r="O372" s="30"/>
      <c r="P372" s="69"/>
      <c r="Q372" s="67"/>
      <c r="R372" s="60"/>
      <c r="S372" s="60"/>
      <c r="T372" s="30"/>
      <c r="U372" s="69"/>
    </row>
    <row r="373" spans="1:21" s="5" customFormat="1" ht="13.8" hidden="1" x14ac:dyDescent="0.3">
      <c r="A373" s="37">
        <v>33695</v>
      </c>
      <c r="B373" s="66">
        <v>62</v>
      </c>
      <c r="C373" s="66">
        <v>89.3</v>
      </c>
      <c r="D373" s="66">
        <v>40.5</v>
      </c>
      <c r="E373" s="66" t="s">
        <v>292</v>
      </c>
      <c r="F373" s="66" t="s">
        <v>292</v>
      </c>
      <c r="G373" s="67">
        <f t="shared" ref="G373:G386" si="875">(B373/B374)-1</f>
        <v>-3.125E-2</v>
      </c>
      <c r="H373" s="60">
        <f t="shared" ref="H373:H386" si="876">(C373/C374)-1</f>
        <v>-1.9758507135016479E-2</v>
      </c>
      <c r="I373" s="60">
        <f t="shared" ref="I373:I386" si="877">(D373/D374)-1</f>
        <v>-4.4811320754716943E-2</v>
      </c>
      <c r="J373" s="30"/>
      <c r="K373" s="69"/>
      <c r="L373" s="67">
        <f t="shared" ref="L373:L376" si="878">(B373/B385)-1</f>
        <v>-1.1164274322169154E-2</v>
      </c>
      <c r="M373" s="60">
        <f t="shared" ref="M373:M376" si="879">(C373/C385)-1</f>
        <v>-1.1074197120708784E-2</v>
      </c>
      <c r="N373" s="60">
        <f t="shared" ref="N373:N376" si="880">(D373/D385)-1</f>
        <v>-1.2195121951219523E-2</v>
      </c>
      <c r="O373" s="30"/>
      <c r="P373" s="69"/>
      <c r="Q373" s="67"/>
      <c r="R373" s="60"/>
      <c r="S373" s="60"/>
      <c r="T373" s="30"/>
      <c r="U373" s="69"/>
    </row>
    <row r="374" spans="1:21" s="5" customFormat="1" ht="13.8" hidden="1" x14ac:dyDescent="0.3">
      <c r="A374" s="37">
        <v>33664</v>
      </c>
      <c r="B374" s="66">
        <v>64</v>
      </c>
      <c r="C374" s="66">
        <v>91.1</v>
      </c>
      <c r="D374" s="66">
        <v>42.4</v>
      </c>
      <c r="E374" s="66" t="s">
        <v>292</v>
      </c>
      <c r="F374" s="66" t="s">
        <v>292</v>
      </c>
      <c r="G374" s="67">
        <f t="shared" si="875"/>
        <v>-7.7519379844961378E-3</v>
      </c>
      <c r="H374" s="60">
        <f t="shared" si="876"/>
        <v>-2.4625267665952966E-2</v>
      </c>
      <c r="I374" s="60">
        <f t="shared" si="877"/>
        <v>1.6786570743405171E-2</v>
      </c>
      <c r="J374" s="30"/>
      <c r="K374" s="69"/>
      <c r="L374" s="67">
        <f t="shared" si="878"/>
        <v>-6.2111801242237252E-3</v>
      </c>
      <c r="M374" s="60">
        <f t="shared" si="879"/>
        <v>-2.2532188841201783E-2</v>
      </c>
      <c r="N374" s="60">
        <f t="shared" si="880"/>
        <v>2.168674698795181E-2</v>
      </c>
      <c r="O374" s="30"/>
      <c r="P374" s="69"/>
      <c r="Q374" s="67"/>
      <c r="R374" s="60"/>
      <c r="S374" s="60"/>
      <c r="T374" s="30"/>
      <c r="U374" s="69"/>
    </row>
    <row r="375" spans="1:21" s="5" customFormat="1" ht="13.8" hidden="1" x14ac:dyDescent="0.3">
      <c r="A375" s="37">
        <v>33635</v>
      </c>
      <c r="B375" s="66">
        <v>64.5</v>
      </c>
      <c r="C375" s="66">
        <v>93.4</v>
      </c>
      <c r="D375" s="66">
        <v>41.7</v>
      </c>
      <c r="E375" s="66" t="s">
        <v>292</v>
      </c>
      <c r="F375" s="66" t="s">
        <v>292</v>
      </c>
      <c r="G375" s="67">
        <f t="shared" si="875"/>
        <v>3.1104199066873672E-3</v>
      </c>
      <c r="H375" s="60">
        <f t="shared" si="876"/>
        <v>2.1459227467810482E-3</v>
      </c>
      <c r="I375" s="60">
        <f t="shared" si="877"/>
        <v>7.2463768115942351E-3</v>
      </c>
      <c r="J375" s="30"/>
      <c r="K375" s="69"/>
      <c r="L375" s="67">
        <f t="shared" si="878"/>
        <v>2.0569620253164445E-2</v>
      </c>
      <c r="M375" s="60">
        <f t="shared" si="879"/>
        <v>1.8538713195201728E-2</v>
      </c>
      <c r="N375" s="60">
        <f t="shared" si="880"/>
        <v>2.4038461538462563E-3</v>
      </c>
      <c r="O375" s="30"/>
      <c r="P375" s="69"/>
      <c r="Q375" s="67"/>
      <c r="R375" s="60"/>
      <c r="S375" s="60"/>
      <c r="T375" s="30"/>
      <c r="U375" s="69"/>
    </row>
    <row r="376" spans="1:21" s="5" customFormat="1" ht="13.8" hidden="1" x14ac:dyDescent="0.3">
      <c r="A376" s="37">
        <v>33604</v>
      </c>
      <c r="B376" s="66">
        <v>64.3</v>
      </c>
      <c r="C376" s="66">
        <v>93.2</v>
      </c>
      <c r="D376" s="66">
        <v>41.4</v>
      </c>
      <c r="E376" s="66" t="s">
        <v>292</v>
      </c>
      <c r="F376" s="66" t="s">
        <v>292</v>
      </c>
      <c r="G376" s="67">
        <f t="shared" si="875"/>
        <v>-9.24499229583986E-3</v>
      </c>
      <c r="H376" s="60">
        <f t="shared" si="876"/>
        <v>2.9834254143646488E-2</v>
      </c>
      <c r="I376" s="60">
        <f t="shared" si="877"/>
        <v>-7.1748878923766912E-2</v>
      </c>
      <c r="J376" s="30"/>
      <c r="K376" s="69"/>
      <c r="L376" s="67">
        <f t="shared" si="878"/>
        <v>-2.7231467473524895E-2</v>
      </c>
      <c r="M376" s="60">
        <f t="shared" si="879"/>
        <v>-2.9166666666666674E-2</v>
      </c>
      <c r="N376" s="60">
        <f t="shared" si="880"/>
        <v>-2.3584905660377409E-2</v>
      </c>
      <c r="O376" s="30"/>
      <c r="P376" s="69"/>
      <c r="Q376" s="67"/>
      <c r="R376" s="60"/>
      <c r="S376" s="60"/>
      <c r="T376" s="30"/>
      <c r="U376" s="69"/>
    </row>
    <row r="377" spans="1:21" ht="13.8" hidden="1" x14ac:dyDescent="0.3">
      <c r="A377" s="37">
        <v>33573</v>
      </c>
      <c r="B377" s="66">
        <v>64.900000000000006</v>
      </c>
      <c r="C377" s="66">
        <v>90.5</v>
      </c>
      <c r="D377" s="66">
        <v>44.6</v>
      </c>
      <c r="E377" s="66" t="s">
        <v>292</v>
      </c>
      <c r="F377" s="66" t="s">
        <v>292</v>
      </c>
      <c r="G377" s="67">
        <f t="shared" si="875"/>
        <v>9.3312597200623237E-3</v>
      </c>
      <c r="H377" s="60">
        <f t="shared" si="876"/>
        <v>-1.8438177874186557E-2</v>
      </c>
      <c r="I377" s="60">
        <f t="shared" si="877"/>
        <v>5.9382422802850332E-2</v>
      </c>
      <c r="J377" s="30"/>
      <c r="K377" s="69"/>
      <c r="L377" s="67"/>
      <c r="M377" s="60"/>
      <c r="N377" s="60"/>
      <c r="O377" s="30"/>
      <c r="P377" s="69"/>
      <c r="Q377" s="67"/>
      <c r="R377" s="60"/>
      <c r="S377" s="60"/>
      <c r="T377" s="30"/>
      <c r="U377" s="69"/>
    </row>
    <row r="378" spans="1:21" ht="13.8" hidden="1" x14ac:dyDescent="0.3">
      <c r="A378" s="37">
        <v>33543</v>
      </c>
      <c r="B378" s="66">
        <v>64.3</v>
      </c>
      <c r="C378" s="66">
        <v>92.2</v>
      </c>
      <c r="D378" s="66">
        <v>42.1</v>
      </c>
      <c r="E378" s="66" t="s">
        <v>292</v>
      </c>
      <c r="F378" s="66" t="s">
        <v>292</v>
      </c>
      <c r="G378" s="67">
        <f t="shared" si="875"/>
        <v>1.9017432646592614E-2</v>
      </c>
      <c r="H378" s="60">
        <f t="shared" si="876"/>
        <v>2.5583982202447064E-2</v>
      </c>
      <c r="I378" s="60">
        <f t="shared" si="877"/>
        <v>0</v>
      </c>
      <c r="J378" s="30"/>
      <c r="K378" s="69"/>
      <c r="L378" s="67"/>
      <c r="M378" s="60"/>
      <c r="N378" s="60"/>
      <c r="O378" s="30"/>
      <c r="P378" s="69"/>
      <c r="Q378" s="67"/>
      <c r="R378" s="60"/>
      <c r="S378" s="60"/>
      <c r="T378" s="30"/>
      <c r="U378" s="69"/>
    </row>
    <row r="379" spans="1:21" ht="13.8" hidden="1" x14ac:dyDescent="0.3">
      <c r="A379" s="37">
        <v>33512</v>
      </c>
      <c r="B379" s="66">
        <v>63.1</v>
      </c>
      <c r="C379" s="66">
        <v>89.9</v>
      </c>
      <c r="D379" s="66">
        <v>42.1</v>
      </c>
      <c r="E379" s="66" t="s">
        <v>292</v>
      </c>
      <c r="F379" s="66" t="s">
        <v>292</v>
      </c>
      <c r="G379" s="67">
        <f t="shared" si="875"/>
        <v>1.938610662358653E-2</v>
      </c>
      <c r="H379" s="60">
        <f t="shared" si="876"/>
        <v>1.6968325791855143E-2</v>
      </c>
      <c r="I379" s="60">
        <f t="shared" si="877"/>
        <v>2.6829268292682951E-2</v>
      </c>
      <c r="J379" s="30"/>
      <c r="K379" s="69"/>
      <c r="L379" s="67"/>
      <c r="M379" s="60"/>
      <c r="N379" s="60"/>
      <c r="O379" s="30"/>
      <c r="P379" s="69"/>
      <c r="Q379" s="67"/>
      <c r="R379" s="60"/>
      <c r="S379" s="60"/>
      <c r="T379" s="30"/>
      <c r="U379" s="69"/>
    </row>
    <row r="380" spans="1:21" ht="13.8" hidden="1" x14ac:dyDescent="0.3">
      <c r="A380" s="37">
        <v>33482</v>
      </c>
      <c r="B380" s="66">
        <v>61.9</v>
      </c>
      <c r="C380" s="66">
        <v>88.4</v>
      </c>
      <c r="D380" s="66">
        <v>41</v>
      </c>
      <c r="E380" s="66" t="s">
        <v>292</v>
      </c>
      <c r="F380" s="66" t="s">
        <v>292</v>
      </c>
      <c r="G380" s="67">
        <f t="shared" si="875"/>
        <v>-4.915514592933945E-2</v>
      </c>
      <c r="H380" s="60">
        <f t="shared" si="876"/>
        <v>-2.3204419889502725E-2</v>
      </c>
      <c r="I380" s="60">
        <f t="shared" si="877"/>
        <v>-9.2920353982300918E-2</v>
      </c>
      <c r="J380" s="30"/>
      <c r="K380" s="69"/>
      <c r="L380" s="67"/>
      <c r="M380" s="60"/>
      <c r="N380" s="60"/>
      <c r="O380" s="30"/>
      <c r="P380" s="69"/>
      <c r="Q380" s="67"/>
      <c r="R380" s="60"/>
      <c r="S380" s="60"/>
      <c r="T380" s="30"/>
      <c r="U380" s="69"/>
    </row>
    <row r="381" spans="1:21" ht="13.8" hidden="1" x14ac:dyDescent="0.3">
      <c r="A381" s="37">
        <v>33451</v>
      </c>
      <c r="B381" s="66">
        <v>65.099999999999994</v>
      </c>
      <c r="C381" s="66">
        <v>90.5</v>
      </c>
      <c r="D381" s="66">
        <v>45.2</v>
      </c>
      <c r="E381" s="66" t="s">
        <v>292</v>
      </c>
      <c r="F381" s="66" t="s">
        <v>292</v>
      </c>
      <c r="G381" s="67">
        <f t="shared" si="875"/>
        <v>5.5105348460291692E-2</v>
      </c>
      <c r="H381" s="60">
        <f t="shared" si="876"/>
        <v>3.7844036697247674E-2</v>
      </c>
      <c r="I381" s="60">
        <f t="shared" si="877"/>
        <v>8.1339712918660378E-2</v>
      </c>
      <c r="J381" s="30"/>
      <c r="K381" s="69"/>
      <c r="L381" s="67"/>
      <c r="M381" s="60"/>
      <c r="N381" s="60"/>
      <c r="O381" s="30"/>
      <c r="P381" s="69"/>
      <c r="Q381" s="67"/>
      <c r="R381" s="60"/>
      <c r="S381" s="60"/>
      <c r="T381" s="30"/>
      <c r="U381" s="69"/>
    </row>
    <row r="382" spans="1:21" ht="13.8" hidden="1" x14ac:dyDescent="0.3">
      <c r="A382" s="37">
        <v>33420</v>
      </c>
      <c r="B382" s="66">
        <v>61.7</v>
      </c>
      <c r="C382" s="66">
        <v>87.2</v>
      </c>
      <c r="D382" s="66">
        <v>41.8</v>
      </c>
      <c r="E382" s="66" t="s">
        <v>292</v>
      </c>
      <c r="F382" s="66" t="s">
        <v>292</v>
      </c>
      <c r="G382" s="67">
        <f t="shared" si="875"/>
        <v>-2.5276461295418606E-2</v>
      </c>
      <c r="H382" s="60">
        <f t="shared" si="876"/>
        <v>-4.3859649122807043E-2</v>
      </c>
      <c r="I382" s="60">
        <f t="shared" si="877"/>
        <v>1.2106537530266248E-2</v>
      </c>
      <c r="J382" s="30"/>
      <c r="K382" s="69"/>
      <c r="L382" s="67"/>
      <c r="M382" s="60"/>
      <c r="N382" s="60"/>
      <c r="O382" s="30"/>
      <c r="P382" s="69"/>
      <c r="Q382" s="67"/>
      <c r="R382" s="60"/>
      <c r="S382" s="60"/>
      <c r="T382" s="30"/>
      <c r="U382" s="69"/>
    </row>
    <row r="383" spans="1:21" ht="13.8" hidden="1" x14ac:dyDescent="0.3">
      <c r="A383" s="37">
        <v>33390</v>
      </c>
      <c r="B383" s="66">
        <v>63.3</v>
      </c>
      <c r="C383" s="66">
        <v>91.2</v>
      </c>
      <c r="D383" s="66">
        <v>41.3</v>
      </c>
      <c r="E383" s="66" t="s">
        <v>292</v>
      </c>
      <c r="F383" s="66" t="s">
        <v>292</v>
      </c>
      <c r="G383" s="67">
        <f t="shared" si="875"/>
        <v>1.605136436597121E-2</v>
      </c>
      <c r="H383" s="60">
        <f t="shared" si="876"/>
        <v>1.6722408026755842E-2</v>
      </c>
      <c r="I383" s="60">
        <f t="shared" si="877"/>
        <v>1.9753086419753041E-2</v>
      </c>
      <c r="J383" s="30"/>
      <c r="K383" s="69"/>
      <c r="L383" s="67"/>
      <c r="M383" s="60"/>
      <c r="N383" s="60"/>
      <c r="O383" s="30"/>
      <c r="P383" s="69"/>
      <c r="Q383" s="67"/>
      <c r="R383" s="60"/>
      <c r="S383" s="60"/>
      <c r="T383" s="30"/>
      <c r="U383" s="69"/>
    </row>
    <row r="384" spans="1:21" ht="13.8" hidden="1" x14ac:dyDescent="0.3">
      <c r="A384" s="37">
        <v>33359</v>
      </c>
      <c r="B384" s="66">
        <v>62.3</v>
      </c>
      <c r="C384" s="66">
        <v>89.7</v>
      </c>
      <c r="D384" s="66">
        <v>40.5</v>
      </c>
      <c r="E384" s="66" t="s">
        <v>292</v>
      </c>
      <c r="F384" s="66" t="s">
        <v>292</v>
      </c>
      <c r="G384" s="67">
        <f t="shared" si="875"/>
        <v>-6.3795853269538183E-3</v>
      </c>
      <c r="H384" s="60">
        <f t="shared" si="876"/>
        <v>-6.6445182724251817E-3</v>
      </c>
      <c r="I384" s="60">
        <f t="shared" si="877"/>
        <v>-1.2195121951219523E-2</v>
      </c>
      <c r="J384" s="30"/>
      <c r="K384" s="69"/>
      <c r="L384" s="70"/>
      <c r="M384" s="30"/>
      <c r="N384" s="30"/>
      <c r="O384" s="30"/>
      <c r="P384" s="69"/>
      <c r="Q384" s="67"/>
      <c r="R384" s="60"/>
      <c r="S384" s="60"/>
      <c r="T384" s="30"/>
      <c r="U384" s="69"/>
    </row>
    <row r="385" spans="1:21" ht="13.8" hidden="1" x14ac:dyDescent="0.3">
      <c r="A385" s="37">
        <v>33329</v>
      </c>
      <c r="B385" s="66">
        <v>62.7</v>
      </c>
      <c r="C385" s="66">
        <v>90.3</v>
      </c>
      <c r="D385" s="66">
        <v>41</v>
      </c>
      <c r="E385" s="66" t="s">
        <v>292</v>
      </c>
      <c r="F385" s="66" t="s">
        <v>292</v>
      </c>
      <c r="G385" s="67">
        <f t="shared" si="875"/>
        <v>-2.6397515527950333E-2</v>
      </c>
      <c r="H385" s="60">
        <f t="shared" si="876"/>
        <v>-3.1115879828326198E-2</v>
      </c>
      <c r="I385" s="60">
        <f t="shared" si="877"/>
        <v>-1.2048192771084376E-2</v>
      </c>
      <c r="J385" s="30"/>
      <c r="K385" s="69"/>
      <c r="L385" s="70"/>
      <c r="M385" s="30"/>
      <c r="N385" s="30"/>
      <c r="O385" s="30"/>
      <c r="P385" s="69"/>
      <c r="Q385" s="67"/>
      <c r="R385" s="60"/>
      <c r="S385" s="60"/>
      <c r="T385" s="30"/>
      <c r="U385" s="69"/>
    </row>
    <row r="386" spans="1:21" ht="13.8" hidden="1" x14ac:dyDescent="0.3">
      <c r="A386" s="37">
        <v>33298</v>
      </c>
      <c r="B386" s="66">
        <v>64.400000000000006</v>
      </c>
      <c r="C386" s="66">
        <v>93.2</v>
      </c>
      <c r="D386" s="66">
        <v>41.5</v>
      </c>
      <c r="E386" s="66" t="s">
        <v>292</v>
      </c>
      <c r="F386" s="66" t="s">
        <v>292</v>
      </c>
      <c r="G386" s="67">
        <f t="shared" si="875"/>
        <v>1.8987341772152E-2</v>
      </c>
      <c r="H386" s="60">
        <f t="shared" si="876"/>
        <v>1.6357688113413316E-2</v>
      </c>
      <c r="I386" s="60">
        <f t="shared" si="877"/>
        <v>-2.4038461538461453E-3</v>
      </c>
      <c r="J386" s="30"/>
      <c r="K386" s="69"/>
      <c r="L386" s="70"/>
      <c r="M386" s="30"/>
      <c r="N386" s="30"/>
      <c r="O386" s="30"/>
      <c r="P386" s="69"/>
      <c r="Q386" s="67"/>
      <c r="R386" s="60"/>
      <c r="S386" s="60"/>
      <c r="T386" s="30"/>
      <c r="U386" s="69"/>
    </row>
    <row r="387" spans="1:21" ht="13.8" hidden="1" x14ac:dyDescent="0.3">
      <c r="A387" s="37">
        <v>33270</v>
      </c>
      <c r="B387" s="66">
        <v>63.2</v>
      </c>
      <c r="C387" s="66">
        <v>91.7</v>
      </c>
      <c r="D387" s="66">
        <v>41.6</v>
      </c>
      <c r="E387" s="66" t="s">
        <v>292</v>
      </c>
      <c r="F387" s="66" t="s">
        <v>292</v>
      </c>
      <c r="G387" s="67">
        <f t="shared" ref="G387" si="881">(B387/B388)-1</f>
        <v>-4.3872919818456757E-2</v>
      </c>
      <c r="H387" s="60">
        <f t="shared" ref="H387" si="882">(C387/C388)-1</f>
        <v>-4.4791666666666674E-2</v>
      </c>
      <c r="I387" s="60">
        <f t="shared" ref="I387" si="883">(D387/D388)-1</f>
        <v>-1.8867924528301772E-2</v>
      </c>
      <c r="J387" s="30"/>
      <c r="K387" s="69"/>
      <c r="L387" s="70"/>
      <c r="M387" s="30"/>
      <c r="N387" s="30"/>
      <c r="O387" s="30"/>
      <c r="P387" s="69"/>
      <c r="Q387" s="67"/>
      <c r="R387" s="60"/>
      <c r="S387" s="60"/>
      <c r="T387" s="30"/>
      <c r="U387" s="69"/>
    </row>
    <row r="388" spans="1:21" ht="13.8" hidden="1" x14ac:dyDescent="0.3">
      <c r="A388" s="37">
        <v>33239</v>
      </c>
      <c r="B388" s="66">
        <v>66.099999999999994</v>
      </c>
      <c r="C388" s="66">
        <v>96</v>
      </c>
      <c r="D388" s="66">
        <v>42.4</v>
      </c>
      <c r="E388" s="66" t="s">
        <v>292</v>
      </c>
      <c r="F388" s="66" t="s">
        <v>292</v>
      </c>
      <c r="G388" s="71"/>
      <c r="H388" s="72"/>
      <c r="I388" s="72"/>
      <c r="J388" s="73"/>
      <c r="K388" s="74"/>
      <c r="L388" s="75"/>
      <c r="M388" s="73"/>
      <c r="N388" s="73"/>
      <c r="O388" s="73"/>
      <c r="P388" s="74"/>
      <c r="Q388" s="71"/>
      <c r="R388" s="72"/>
      <c r="S388" s="72"/>
      <c r="T388" s="73"/>
      <c r="U388" s="74"/>
    </row>
  </sheetData>
  <mergeCells count="5">
    <mergeCell ref="N1:P1"/>
    <mergeCell ref="B3:F3"/>
    <mergeCell ref="G3:K3"/>
    <mergeCell ref="L3:P3"/>
    <mergeCell ref="Q3:U3"/>
  </mergeCells>
  <conditionalFormatting sqref="G245:I387 L245:N383 G84:P244 G39:P53">
    <cfRule type="cellIs" dxfId="1048" priority="299" operator="greaterThan">
      <formula>0</formula>
    </cfRule>
    <cfRule type="cellIs" dxfId="1047" priority="300" operator="lessThan">
      <formula>0</formula>
    </cfRule>
  </conditionalFormatting>
  <conditionalFormatting sqref="G83:P83">
    <cfRule type="cellIs" dxfId="1046" priority="295" operator="greaterThan">
      <formula>0</formula>
    </cfRule>
    <cfRule type="cellIs" dxfId="1045" priority="296" operator="lessThan">
      <formula>0</formula>
    </cfRule>
  </conditionalFormatting>
  <conditionalFormatting sqref="G82:P82">
    <cfRule type="cellIs" dxfId="1044" priority="293" operator="greaterThan">
      <formula>0</formula>
    </cfRule>
    <cfRule type="cellIs" dxfId="1043" priority="294" operator="lessThan">
      <formula>0</formula>
    </cfRule>
  </conditionalFormatting>
  <conditionalFormatting sqref="G81:P81">
    <cfRule type="cellIs" dxfId="1042" priority="291" operator="greaterThan">
      <formula>0</formula>
    </cfRule>
    <cfRule type="cellIs" dxfId="1041" priority="292" operator="lessThan">
      <formula>0</formula>
    </cfRule>
  </conditionalFormatting>
  <conditionalFormatting sqref="G80:P80">
    <cfRule type="cellIs" dxfId="1040" priority="289" operator="greaterThan">
      <formula>0</formula>
    </cfRule>
    <cfRule type="cellIs" dxfId="1039" priority="290" operator="lessThan">
      <formula>0</formula>
    </cfRule>
  </conditionalFormatting>
  <conditionalFormatting sqref="G79:P79">
    <cfRule type="cellIs" dxfId="1038" priority="287" operator="greaterThan">
      <formula>0</formula>
    </cfRule>
    <cfRule type="cellIs" dxfId="1037" priority="288" operator="lessThan">
      <formula>0</formula>
    </cfRule>
  </conditionalFormatting>
  <conditionalFormatting sqref="G78:P78">
    <cfRule type="cellIs" dxfId="1036" priority="285" operator="greaterThan">
      <formula>0</formula>
    </cfRule>
    <cfRule type="cellIs" dxfId="1035" priority="286" operator="lessThan">
      <formula>0</formula>
    </cfRule>
  </conditionalFormatting>
  <conditionalFormatting sqref="G77:P77">
    <cfRule type="cellIs" dxfId="1034" priority="283" operator="greaterThan">
      <formula>0</formula>
    </cfRule>
    <cfRule type="cellIs" dxfId="1033" priority="284" operator="lessThan">
      <formula>0</formula>
    </cfRule>
  </conditionalFormatting>
  <conditionalFormatting sqref="G76:P76">
    <cfRule type="cellIs" dxfId="1032" priority="281" operator="greaterThan">
      <formula>0</formula>
    </cfRule>
    <cfRule type="cellIs" dxfId="1031" priority="282" operator="lessThan">
      <formula>0</formula>
    </cfRule>
  </conditionalFormatting>
  <conditionalFormatting sqref="G75:P75">
    <cfRule type="cellIs" dxfId="1030" priority="279" operator="greaterThan">
      <formula>0</formula>
    </cfRule>
    <cfRule type="cellIs" dxfId="1029" priority="280" operator="lessThan">
      <formula>0</formula>
    </cfRule>
  </conditionalFormatting>
  <conditionalFormatting sqref="G74:P74">
    <cfRule type="cellIs" dxfId="1028" priority="277" operator="greaterThan">
      <formula>0</formula>
    </cfRule>
    <cfRule type="cellIs" dxfId="1027" priority="278" operator="lessThan">
      <formula>0</formula>
    </cfRule>
  </conditionalFormatting>
  <conditionalFormatting sqref="G73:K73">
    <cfRule type="cellIs" dxfId="1026" priority="275" operator="greaterThan">
      <formula>0</formula>
    </cfRule>
    <cfRule type="cellIs" dxfId="1025" priority="276" operator="lessThan">
      <formula>0</formula>
    </cfRule>
  </conditionalFormatting>
  <conditionalFormatting sqref="L73:P73">
    <cfRule type="cellIs" dxfId="1024" priority="273" operator="greaterThan">
      <formula>0</formula>
    </cfRule>
    <cfRule type="cellIs" dxfId="1023" priority="274" operator="lessThan">
      <formula>0</formula>
    </cfRule>
  </conditionalFormatting>
  <conditionalFormatting sqref="G72:K72">
    <cfRule type="cellIs" dxfId="1022" priority="271" operator="greaterThan">
      <formula>0</formula>
    </cfRule>
    <cfRule type="cellIs" dxfId="1021" priority="272" operator="lessThan">
      <formula>0</formula>
    </cfRule>
  </conditionalFormatting>
  <conditionalFormatting sqref="L72:P72">
    <cfRule type="cellIs" dxfId="1020" priority="269" operator="greaterThan">
      <formula>0</formula>
    </cfRule>
    <cfRule type="cellIs" dxfId="1019" priority="270" operator="lessThan">
      <formula>0</formula>
    </cfRule>
  </conditionalFormatting>
  <conditionalFormatting sqref="G71:K71">
    <cfRule type="cellIs" dxfId="1018" priority="267" operator="greaterThan">
      <formula>0</formula>
    </cfRule>
    <cfRule type="cellIs" dxfId="1017" priority="268" operator="lessThan">
      <formula>0</formula>
    </cfRule>
  </conditionalFormatting>
  <conditionalFormatting sqref="L71:P71">
    <cfRule type="cellIs" dxfId="1016" priority="265" operator="greaterThan">
      <formula>0</formula>
    </cfRule>
    <cfRule type="cellIs" dxfId="1015" priority="266" operator="lessThan">
      <formula>0</formula>
    </cfRule>
  </conditionalFormatting>
  <conditionalFormatting sqref="G70:K70">
    <cfRule type="cellIs" dxfId="1014" priority="263" operator="greaterThan">
      <formula>0</formula>
    </cfRule>
    <cfRule type="cellIs" dxfId="1013" priority="264" operator="lessThan">
      <formula>0</formula>
    </cfRule>
  </conditionalFormatting>
  <conditionalFormatting sqref="L70:P70">
    <cfRule type="cellIs" dxfId="1012" priority="261" operator="greaterThan">
      <formula>0</formula>
    </cfRule>
    <cfRule type="cellIs" dxfId="1011" priority="262" operator="lessThan">
      <formula>0</formula>
    </cfRule>
  </conditionalFormatting>
  <conditionalFormatting sqref="G69:K69">
    <cfRule type="cellIs" dxfId="1010" priority="259" operator="greaterThan">
      <formula>0</formula>
    </cfRule>
    <cfRule type="cellIs" dxfId="1009" priority="260" operator="lessThan">
      <formula>0</formula>
    </cfRule>
  </conditionalFormatting>
  <conditionalFormatting sqref="L69:P69">
    <cfRule type="cellIs" dxfId="1008" priority="257" operator="greaterThan">
      <formula>0</formula>
    </cfRule>
    <cfRule type="cellIs" dxfId="1007" priority="258" operator="lessThan">
      <formula>0</formula>
    </cfRule>
  </conditionalFormatting>
  <conditionalFormatting sqref="G67:K68">
    <cfRule type="cellIs" dxfId="1006" priority="255" operator="greaterThan">
      <formula>0</formula>
    </cfRule>
    <cfRule type="cellIs" dxfId="1005" priority="256" operator="lessThan">
      <formula>0</formula>
    </cfRule>
  </conditionalFormatting>
  <conditionalFormatting sqref="L67:P68">
    <cfRule type="cellIs" dxfId="1004" priority="253" operator="greaterThan">
      <formula>0</formula>
    </cfRule>
    <cfRule type="cellIs" dxfId="1003" priority="254" operator="lessThan">
      <formula>0</formula>
    </cfRule>
  </conditionalFormatting>
  <conditionalFormatting sqref="G66:K66">
    <cfRule type="cellIs" dxfId="1002" priority="247" operator="greaterThan">
      <formula>0</formula>
    </cfRule>
    <cfRule type="cellIs" dxfId="1001" priority="248" operator="lessThan">
      <formula>0</formula>
    </cfRule>
  </conditionalFormatting>
  <conditionalFormatting sqref="L66:P66">
    <cfRule type="cellIs" dxfId="1000" priority="245" operator="greaterThan">
      <formula>0</formula>
    </cfRule>
    <cfRule type="cellIs" dxfId="999" priority="246" operator="lessThan">
      <formula>0</formula>
    </cfRule>
  </conditionalFormatting>
  <conditionalFormatting sqref="G65:K65">
    <cfRule type="cellIs" dxfId="998" priority="243" operator="greaterThan">
      <formula>0</formula>
    </cfRule>
    <cfRule type="cellIs" dxfId="997" priority="244" operator="lessThan">
      <formula>0</formula>
    </cfRule>
  </conditionalFormatting>
  <conditionalFormatting sqref="L65:P65">
    <cfRule type="cellIs" dxfId="996" priority="241" operator="greaterThan">
      <formula>0</formula>
    </cfRule>
    <cfRule type="cellIs" dxfId="995" priority="242" operator="lessThan">
      <formula>0</formula>
    </cfRule>
  </conditionalFormatting>
  <conditionalFormatting sqref="G64:K64">
    <cfRule type="cellIs" dxfId="994" priority="239" operator="greaterThan">
      <formula>0</formula>
    </cfRule>
    <cfRule type="cellIs" dxfId="993" priority="240" operator="lessThan">
      <formula>0</formula>
    </cfRule>
  </conditionalFormatting>
  <conditionalFormatting sqref="L64:P64">
    <cfRule type="cellIs" dxfId="992" priority="237" operator="greaterThan">
      <formula>0</formula>
    </cfRule>
    <cfRule type="cellIs" dxfId="991" priority="238" operator="lessThan">
      <formula>0</formula>
    </cfRule>
  </conditionalFormatting>
  <conditionalFormatting sqref="G63:K63">
    <cfRule type="cellIs" dxfId="990" priority="235" operator="greaterThan">
      <formula>0</formula>
    </cfRule>
    <cfRule type="cellIs" dxfId="989" priority="236" operator="lessThan">
      <formula>0</formula>
    </cfRule>
  </conditionalFormatting>
  <conditionalFormatting sqref="L63:P63">
    <cfRule type="cellIs" dxfId="988" priority="233" operator="greaterThan">
      <formula>0</formula>
    </cfRule>
    <cfRule type="cellIs" dxfId="987" priority="234" operator="lessThan">
      <formula>0</formula>
    </cfRule>
  </conditionalFormatting>
  <conditionalFormatting sqref="G62:K62">
    <cfRule type="cellIs" dxfId="986" priority="231" operator="greaterThan">
      <formula>0</formula>
    </cfRule>
    <cfRule type="cellIs" dxfId="985" priority="232" operator="lessThan">
      <formula>0</formula>
    </cfRule>
  </conditionalFormatting>
  <conditionalFormatting sqref="L62:P62">
    <cfRule type="cellIs" dxfId="984" priority="229" operator="greaterThan">
      <formula>0</formula>
    </cfRule>
    <cfRule type="cellIs" dxfId="983" priority="230" operator="lessThan">
      <formula>0</formula>
    </cfRule>
  </conditionalFormatting>
  <conditionalFormatting sqref="G61:K61">
    <cfRule type="cellIs" dxfId="982" priority="227" operator="greaterThan">
      <formula>0</formula>
    </cfRule>
    <cfRule type="cellIs" dxfId="981" priority="228" operator="lessThan">
      <formula>0</formula>
    </cfRule>
  </conditionalFormatting>
  <conditionalFormatting sqref="L61:P61 V61:Z61">
    <cfRule type="cellIs" dxfId="980" priority="225" operator="greaterThan">
      <formula>0</formula>
    </cfRule>
    <cfRule type="cellIs" dxfId="979" priority="226" operator="lessThan">
      <formula>0</formula>
    </cfRule>
  </conditionalFormatting>
  <conditionalFormatting sqref="G59:K60">
    <cfRule type="cellIs" dxfId="978" priority="223" operator="greaterThan">
      <formula>0</formula>
    </cfRule>
    <cfRule type="cellIs" dxfId="977" priority="224" operator="lessThan">
      <formula>0</formula>
    </cfRule>
  </conditionalFormatting>
  <conditionalFormatting sqref="L59:P60">
    <cfRule type="cellIs" dxfId="976" priority="221" operator="greaterThan">
      <formula>0</formula>
    </cfRule>
    <cfRule type="cellIs" dxfId="975" priority="222" operator="lessThan">
      <formula>0</formula>
    </cfRule>
  </conditionalFormatting>
  <conditionalFormatting sqref="G58:K58">
    <cfRule type="cellIs" dxfId="974" priority="219" operator="greaterThan">
      <formula>0</formula>
    </cfRule>
    <cfRule type="cellIs" dxfId="973" priority="220" operator="lessThan">
      <formula>0</formula>
    </cfRule>
  </conditionalFormatting>
  <conditionalFormatting sqref="L58:P58">
    <cfRule type="cellIs" dxfId="972" priority="217" operator="greaterThan">
      <formula>0</formula>
    </cfRule>
    <cfRule type="cellIs" dxfId="971" priority="218" operator="lessThan">
      <formula>0</formula>
    </cfRule>
  </conditionalFormatting>
  <conditionalFormatting sqref="G57:K57">
    <cfRule type="cellIs" dxfId="970" priority="215" operator="greaterThan">
      <formula>0</formula>
    </cfRule>
    <cfRule type="cellIs" dxfId="969" priority="216" operator="lessThan">
      <formula>0</formula>
    </cfRule>
  </conditionalFormatting>
  <conditionalFormatting sqref="L57:P57">
    <cfRule type="cellIs" dxfId="968" priority="213" operator="greaterThan">
      <formula>0</formula>
    </cfRule>
    <cfRule type="cellIs" dxfId="967" priority="214" operator="lessThan">
      <formula>0</formula>
    </cfRule>
  </conditionalFormatting>
  <conditionalFormatting sqref="G56:K56">
    <cfRule type="cellIs" dxfId="966" priority="211" operator="greaterThan">
      <formula>0</formula>
    </cfRule>
    <cfRule type="cellIs" dxfId="965" priority="212" operator="lessThan">
      <formula>0</formula>
    </cfRule>
  </conditionalFormatting>
  <conditionalFormatting sqref="L56:P56">
    <cfRule type="cellIs" dxfId="964" priority="209" operator="greaterThan">
      <formula>0</formula>
    </cfRule>
    <cfRule type="cellIs" dxfId="963" priority="210" operator="lessThan">
      <formula>0</formula>
    </cfRule>
  </conditionalFormatting>
  <conditionalFormatting sqref="G55:K55">
    <cfRule type="cellIs" dxfId="962" priority="207" operator="greaterThan">
      <formula>0</formula>
    </cfRule>
    <cfRule type="cellIs" dxfId="961" priority="208" operator="lessThan">
      <formula>0</formula>
    </cfRule>
  </conditionalFormatting>
  <conditionalFormatting sqref="L55:P55">
    <cfRule type="cellIs" dxfId="960" priority="205" operator="greaterThan">
      <formula>0</formula>
    </cfRule>
    <cfRule type="cellIs" dxfId="959" priority="206" operator="lessThan">
      <formula>0</formula>
    </cfRule>
  </conditionalFormatting>
  <conditionalFormatting sqref="G54:K54">
    <cfRule type="cellIs" dxfId="958" priority="203" operator="greaterThan">
      <formula>0</formula>
    </cfRule>
    <cfRule type="cellIs" dxfId="957" priority="204" operator="lessThan">
      <formula>0</formula>
    </cfRule>
  </conditionalFormatting>
  <conditionalFormatting sqref="L54:P54">
    <cfRule type="cellIs" dxfId="956" priority="201" operator="greaterThan">
      <formula>0</formula>
    </cfRule>
    <cfRule type="cellIs" dxfId="955" priority="202" operator="lessThan">
      <formula>0</formula>
    </cfRule>
  </conditionalFormatting>
  <conditionalFormatting sqref="Q245:S387 Q84:U244 Q42:U53">
    <cfRule type="cellIs" dxfId="954" priority="195" operator="greaterThan">
      <formula>0</formula>
    </cfRule>
    <cfRule type="cellIs" dxfId="953" priority="196" operator="lessThan">
      <formula>0</formula>
    </cfRule>
  </conditionalFormatting>
  <conditionalFormatting sqref="Q83:U83">
    <cfRule type="cellIs" dxfId="952" priority="193" operator="greaterThan">
      <formula>0</formula>
    </cfRule>
    <cfRule type="cellIs" dxfId="951" priority="194" operator="lessThan">
      <formula>0</formula>
    </cfRule>
  </conditionalFormatting>
  <conditionalFormatting sqref="Q82:U82">
    <cfRule type="cellIs" dxfId="950" priority="191" operator="greaterThan">
      <formula>0</formula>
    </cfRule>
    <cfRule type="cellIs" dxfId="949" priority="192" operator="lessThan">
      <formula>0</formula>
    </cfRule>
  </conditionalFormatting>
  <conditionalFormatting sqref="Q81:U81">
    <cfRule type="cellIs" dxfId="948" priority="189" operator="greaterThan">
      <formula>0</formula>
    </cfRule>
    <cfRule type="cellIs" dxfId="947" priority="190" operator="lessThan">
      <formula>0</formula>
    </cfRule>
  </conditionalFormatting>
  <conditionalFormatting sqref="Q80:U80">
    <cfRule type="cellIs" dxfId="946" priority="187" operator="greaterThan">
      <formula>0</formula>
    </cfRule>
    <cfRule type="cellIs" dxfId="945" priority="188" operator="lessThan">
      <formula>0</formula>
    </cfRule>
  </conditionalFormatting>
  <conditionalFormatting sqref="Q79:U79">
    <cfRule type="cellIs" dxfId="944" priority="185" operator="greaterThan">
      <formula>0</formula>
    </cfRule>
    <cfRule type="cellIs" dxfId="943" priority="186" operator="lessThan">
      <formula>0</formula>
    </cfRule>
  </conditionalFormatting>
  <conditionalFormatting sqref="Q78:U78">
    <cfRule type="cellIs" dxfId="942" priority="183" operator="greaterThan">
      <formula>0</formula>
    </cfRule>
    <cfRule type="cellIs" dxfId="941" priority="184" operator="lessThan">
      <formula>0</formula>
    </cfRule>
  </conditionalFormatting>
  <conditionalFormatting sqref="Q77:U77">
    <cfRule type="cellIs" dxfId="940" priority="181" operator="greaterThan">
      <formula>0</formula>
    </cfRule>
    <cfRule type="cellIs" dxfId="939" priority="182" operator="lessThan">
      <formula>0</formula>
    </cfRule>
  </conditionalFormatting>
  <conditionalFormatting sqref="Q76:U76">
    <cfRule type="cellIs" dxfId="938" priority="179" operator="greaterThan">
      <formula>0</formula>
    </cfRule>
    <cfRule type="cellIs" dxfId="937" priority="180" operator="lessThan">
      <formula>0</formula>
    </cfRule>
  </conditionalFormatting>
  <conditionalFormatting sqref="Q75:U75">
    <cfRule type="cellIs" dxfId="936" priority="177" operator="greaterThan">
      <formula>0</formula>
    </cfRule>
    <cfRule type="cellIs" dxfId="935" priority="178" operator="lessThan">
      <formula>0</formula>
    </cfRule>
  </conditionalFormatting>
  <conditionalFormatting sqref="Q74:U74">
    <cfRule type="cellIs" dxfId="934" priority="175" operator="greaterThan">
      <formula>0</formula>
    </cfRule>
    <cfRule type="cellIs" dxfId="933" priority="176" operator="lessThan">
      <formula>0</formula>
    </cfRule>
  </conditionalFormatting>
  <conditionalFormatting sqref="Q73:U73">
    <cfRule type="cellIs" dxfId="932" priority="173" operator="greaterThan">
      <formula>0</formula>
    </cfRule>
    <cfRule type="cellIs" dxfId="931" priority="174" operator="lessThan">
      <formula>0</formula>
    </cfRule>
  </conditionalFormatting>
  <conditionalFormatting sqref="Q72:U72">
    <cfRule type="cellIs" dxfId="930" priority="171" operator="greaterThan">
      <formula>0</formula>
    </cfRule>
    <cfRule type="cellIs" dxfId="929" priority="172" operator="lessThan">
      <formula>0</formula>
    </cfRule>
  </conditionalFormatting>
  <conditionalFormatting sqref="Q71:U71">
    <cfRule type="cellIs" dxfId="928" priority="169" operator="greaterThan">
      <formula>0</formula>
    </cfRule>
    <cfRule type="cellIs" dxfId="927" priority="170" operator="lessThan">
      <formula>0</formula>
    </cfRule>
  </conditionalFormatting>
  <conditionalFormatting sqref="Q70:U70">
    <cfRule type="cellIs" dxfId="926" priority="167" operator="greaterThan">
      <formula>0</formula>
    </cfRule>
    <cfRule type="cellIs" dxfId="925" priority="168" operator="lessThan">
      <formula>0</formula>
    </cfRule>
  </conditionalFormatting>
  <conditionalFormatting sqref="Q69:U69">
    <cfRule type="cellIs" dxfId="924" priority="165" operator="greaterThan">
      <formula>0</formula>
    </cfRule>
    <cfRule type="cellIs" dxfId="923" priority="166" operator="lessThan">
      <formula>0</formula>
    </cfRule>
  </conditionalFormatting>
  <conditionalFormatting sqref="Q67:U68">
    <cfRule type="cellIs" dxfId="922" priority="163" operator="greaterThan">
      <formula>0</formula>
    </cfRule>
    <cfRule type="cellIs" dxfId="921" priority="164" operator="lessThan">
      <formula>0</formula>
    </cfRule>
  </conditionalFormatting>
  <conditionalFormatting sqref="Q66:U66">
    <cfRule type="cellIs" dxfId="920" priority="161" operator="greaterThan">
      <formula>0</formula>
    </cfRule>
    <cfRule type="cellIs" dxfId="919" priority="162" operator="lessThan">
      <formula>0</formula>
    </cfRule>
  </conditionalFormatting>
  <conditionalFormatting sqref="Q65:U65">
    <cfRule type="cellIs" dxfId="918" priority="159" operator="greaterThan">
      <formula>0</formula>
    </cfRule>
    <cfRule type="cellIs" dxfId="917" priority="160" operator="lessThan">
      <formula>0</formula>
    </cfRule>
  </conditionalFormatting>
  <conditionalFormatting sqref="Q64:U64">
    <cfRule type="cellIs" dxfId="916" priority="157" operator="greaterThan">
      <formula>0</formula>
    </cfRule>
    <cfRule type="cellIs" dxfId="915" priority="158" operator="lessThan">
      <formula>0</formula>
    </cfRule>
  </conditionalFormatting>
  <conditionalFormatting sqref="Q63:U63">
    <cfRule type="cellIs" dxfId="914" priority="155" operator="greaterThan">
      <formula>0</formula>
    </cfRule>
    <cfRule type="cellIs" dxfId="913" priority="156" operator="lessThan">
      <formula>0</formula>
    </cfRule>
  </conditionalFormatting>
  <conditionalFormatting sqref="Q62:U62">
    <cfRule type="cellIs" dxfId="912" priority="153" operator="greaterThan">
      <formula>0</formula>
    </cfRule>
    <cfRule type="cellIs" dxfId="911" priority="154" operator="lessThan">
      <formula>0</formula>
    </cfRule>
  </conditionalFormatting>
  <conditionalFormatting sqref="Q61:U61">
    <cfRule type="cellIs" dxfId="910" priority="151" operator="greaterThan">
      <formula>0</formula>
    </cfRule>
    <cfRule type="cellIs" dxfId="909" priority="152" operator="lessThan">
      <formula>0</formula>
    </cfRule>
  </conditionalFormatting>
  <conditionalFormatting sqref="Q59:U60">
    <cfRule type="cellIs" dxfId="908" priority="149" operator="greaterThan">
      <formula>0</formula>
    </cfRule>
    <cfRule type="cellIs" dxfId="907" priority="150" operator="lessThan">
      <formula>0</formula>
    </cfRule>
  </conditionalFormatting>
  <conditionalFormatting sqref="Q58:U58">
    <cfRule type="cellIs" dxfId="906" priority="147" operator="greaterThan">
      <formula>0</formula>
    </cfRule>
    <cfRule type="cellIs" dxfId="905" priority="148" operator="lessThan">
      <formula>0</formula>
    </cfRule>
  </conditionalFormatting>
  <conditionalFormatting sqref="Q57:U57">
    <cfRule type="cellIs" dxfId="904" priority="145" operator="greaterThan">
      <formula>0</formula>
    </cfRule>
    <cfRule type="cellIs" dxfId="903" priority="146" operator="lessThan">
      <formula>0</formula>
    </cfRule>
  </conditionalFormatting>
  <conditionalFormatting sqref="Q56:U56">
    <cfRule type="cellIs" dxfId="902" priority="143" operator="greaterThan">
      <formula>0</formula>
    </cfRule>
    <cfRule type="cellIs" dxfId="901" priority="144" operator="lessThan">
      <formula>0</formula>
    </cfRule>
  </conditionalFormatting>
  <conditionalFormatting sqref="Q55:U55">
    <cfRule type="cellIs" dxfId="900" priority="141" operator="greaterThan">
      <formula>0</formula>
    </cfRule>
    <cfRule type="cellIs" dxfId="899" priority="142" operator="lessThan">
      <formula>0</formula>
    </cfRule>
  </conditionalFormatting>
  <conditionalFormatting sqref="Q54:U54">
    <cfRule type="cellIs" dxfId="898" priority="139" operator="greaterThan">
      <formula>0</formula>
    </cfRule>
    <cfRule type="cellIs" dxfId="897" priority="140" operator="lessThan">
      <formula>0</formula>
    </cfRule>
  </conditionalFormatting>
  <conditionalFormatting sqref="Q30:U31 Q39:U40 Q36:U37 Q33:U34">
    <cfRule type="cellIs" dxfId="896" priority="131" operator="greaterThan">
      <formula>0</formula>
    </cfRule>
    <cfRule type="cellIs" dxfId="895" priority="132" operator="lessThan">
      <formula>0</formula>
    </cfRule>
  </conditionalFormatting>
  <conditionalFormatting sqref="Q41:U41">
    <cfRule type="cellIs" dxfId="894" priority="125" operator="greaterThan">
      <formula>0</formula>
    </cfRule>
    <cfRule type="cellIs" dxfId="893" priority="126" operator="lessThan">
      <formula>0</formula>
    </cfRule>
  </conditionalFormatting>
  <conditionalFormatting sqref="G38:K38">
    <cfRule type="cellIs" dxfId="892" priority="123" operator="greaterThan">
      <formula>0</formula>
    </cfRule>
    <cfRule type="cellIs" dxfId="891" priority="124" operator="lessThan">
      <formula>0</formula>
    </cfRule>
  </conditionalFormatting>
  <conditionalFormatting sqref="Q38:U38">
    <cfRule type="cellIs" dxfId="890" priority="119" operator="greaterThan">
      <formula>0</formula>
    </cfRule>
    <cfRule type="cellIs" dxfId="889" priority="120" operator="lessThan">
      <formula>0</formula>
    </cfRule>
  </conditionalFormatting>
  <conditionalFormatting sqref="L38:P38">
    <cfRule type="cellIs" dxfId="888" priority="121" operator="greaterThan">
      <formula>0</formula>
    </cfRule>
    <cfRule type="cellIs" dxfId="887" priority="122" operator="lessThan">
      <formula>0</formula>
    </cfRule>
  </conditionalFormatting>
  <conditionalFormatting sqref="G37:K37">
    <cfRule type="cellIs" dxfId="886" priority="117" operator="greaterThan">
      <formula>0</formula>
    </cfRule>
    <cfRule type="cellIs" dxfId="885" priority="118" operator="lessThan">
      <formula>0</formula>
    </cfRule>
  </conditionalFormatting>
  <conditionalFormatting sqref="L37:P37">
    <cfRule type="cellIs" dxfId="884" priority="115" operator="greaterThan">
      <formula>0</formula>
    </cfRule>
    <cfRule type="cellIs" dxfId="883" priority="116" operator="lessThan">
      <formula>0</formula>
    </cfRule>
  </conditionalFormatting>
  <conditionalFormatting sqref="G36:K36">
    <cfRule type="cellIs" dxfId="882" priority="113" operator="greaterThan">
      <formula>0</formula>
    </cfRule>
    <cfRule type="cellIs" dxfId="881" priority="114" operator="lessThan">
      <formula>0</formula>
    </cfRule>
  </conditionalFormatting>
  <conditionalFormatting sqref="L36:P36">
    <cfRule type="cellIs" dxfId="880" priority="111" operator="greaterThan">
      <formula>0</formula>
    </cfRule>
    <cfRule type="cellIs" dxfId="879" priority="112" operator="lessThan">
      <formula>0</formula>
    </cfRule>
  </conditionalFormatting>
  <conditionalFormatting sqref="G35:K35">
    <cfRule type="cellIs" dxfId="878" priority="109" operator="greaterThan">
      <formula>0</formula>
    </cfRule>
    <cfRule type="cellIs" dxfId="877" priority="110" operator="lessThan">
      <formula>0</formula>
    </cfRule>
  </conditionalFormatting>
  <conditionalFormatting sqref="L35:P35">
    <cfRule type="cellIs" dxfId="876" priority="107" operator="greaterThan">
      <formula>0</formula>
    </cfRule>
    <cfRule type="cellIs" dxfId="875" priority="108" operator="lessThan">
      <formula>0</formula>
    </cfRule>
  </conditionalFormatting>
  <conditionalFormatting sqref="Q35:U35">
    <cfRule type="cellIs" dxfId="874" priority="105" operator="greaterThan">
      <formula>0</formula>
    </cfRule>
    <cfRule type="cellIs" dxfId="873" priority="106" operator="lessThan">
      <formula>0</formula>
    </cfRule>
  </conditionalFormatting>
  <conditionalFormatting sqref="G34:K34">
    <cfRule type="cellIs" dxfId="872" priority="103" operator="greaterThan">
      <formula>0</formula>
    </cfRule>
    <cfRule type="cellIs" dxfId="871" priority="104" operator="lessThan">
      <formula>0</formula>
    </cfRule>
  </conditionalFormatting>
  <conditionalFormatting sqref="L34:P34">
    <cfRule type="cellIs" dxfId="870" priority="101" operator="greaterThan">
      <formula>0</formula>
    </cfRule>
    <cfRule type="cellIs" dxfId="869" priority="102" operator="lessThan">
      <formula>0</formula>
    </cfRule>
  </conditionalFormatting>
  <conditionalFormatting sqref="G33:K33">
    <cfRule type="cellIs" dxfId="868" priority="99" operator="greaterThan">
      <formula>0</formula>
    </cfRule>
    <cfRule type="cellIs" dxfId="867" priority="100" operator="lessThan">
      <formula>0</formula>
    </cfRule>
  </conditionalFormatting>
  <conditionalFormatting sqref="L33:P33">
    <cfRule type="cellIs" dxfId="866" priority="97" operator="greaterThan">
      <formula>0</formula>
    </cfRule>
    <cfRule type="cellIs" dxfId="865" priority="98" operator="lessThan">
      <formula>0</formula>
    </cfRule>
  </conditionalFormatting>
  <conditionalFormatting sqref="Q32:U32">
    <cfRule type="cellIs" dxfId="864" priority="95" operator="greaterThan">
      <formula>0</formula>
    </cfRule>
    <cfRule type="cellIs" dxfId="863" priority="96" operator="lessThan">
      <formula>0</formula>
    </cfRule>
  </conditionalFormatting>
  <conditionalFormatting sqref="G32:K32">
    <cfRule type="cellIs" dxfId="862" priority="93" operator="greaterThan">
      <formula>0</formula>
    </cfRule>
    <cfRule type="cellIs" dxfId="861" priority="94" operator="lessThan">
      <formula>0</formula>
    </cfRule>
  </conditionalFormatting>
  <conditionalFormatting sqref="L32:P32">
    <cfRule type="cellIs" dxfId="860" priority="91" operator="greaterThan">
      <formula>0</formula>
    </cfRule>
    <cfRule type="cellIs" dxfId="859" priority="92" operator="lessThan">
      <formula>0</formula>
    </cfRule>
  </conditionalFormatting>
  <conditionalFormatting sqref="G31:K31">
    <cfRule type="cellIs" dxfId="858" priority="89" operator="greaterThan">
      <formula>0</formula>
    </cfRule>
    <cfRule type="cellIs" dxfId="857" priority="90" operator="lessThan">
      <formula>0</formula>
    </cfRule>
  </conditionalFormatting>
  <conditionalFormatting sqref="L31:P31">
    <cfRule type="cellIs" dxfId="856" priority="87" operator="greaterThan">
      <formula>0</formula>
    </cfRule>
    <cfRule type="cellIs" dxfId="855" priority="88" operator="lessThan">
      <formula>0</formula>
    </cfRule>
  </conditionalFormatting>
  <conditionalFormatting sqref="G30:K30">
    <cfRule type="cellIs" dxfId="854" priority="85" operator="greaterThan">
      <formula>0</formula>
    </cfRule>
    <cfRule type="cellIs" dxfId="853" priority="86" operator="lessThan">
      <formula>0</formula>
    </cfRule>
  </conditionalFormatting>
  <conditionalFormatting sqref="L30:P30">
    <cfRule type="cellIs" dxfId="852" priority="83" operator="greaterThan">
      <formula>0</formula>
    </cfRule>
    <cfRule type="cellIs" dxfId="851" priority="84" operator="lessThan">
      <formula>0</formula>
    </cfRule>
  </conditionalFormatting>
  <conditionalFormatting sqref="G29:K29">
    <cfRule type="cellIs" dxfId="850" priority="81" operator="greaterThan">
      <formula>0</formula>
    </cfRule>
    <cfRule type="cellIs" dxfId="849" priority="82" operator="lessThan">
      <formula>0</formula>
    </cfRule>
  </conditionalFormatting>
  <conditionalFormatting sqref="L29:P29">
    <cfRule type="cellIs" dxfId="848" priority="79" operator="greaterThan">
      <formula>0</formula>
    </cfRule>
    <cfRule type="cellIs" dxfId="847" priority="80" operator="lessThan">
      <formula>0</formula>
    </cfRule>
  </conditionalFormatting>
  <conditionalFormatting sqref="Q29:U29">
    <cfRule type="cellIs" dxfId="846" priority="77" operator="greaterThan">
      <formula>0</formula>
    </cfRule>
    <cfRule type="cellIs" dxfId="845" priority="78" operator="lessThan">
      <formula>0</formula>
    </cfRule>
  </conditionalFormatting>
  <conditionalFormatting sqref="G28:K28">
    <cfRule type="cellIs" dxfId="844" priority="75" operator="greaterThan">
      <formula>0</formula>
    </cfRule>
    <cfRule type="cellIs" dxfId="843" priority="76" operator="lessThan">
      <formula>0</formula>
    </cfRule>
  </conditionalFormatting>
  <conditionalFormatting sqref="L28:P28">
    <cfRule type="cellIs" dxfId="842" priority="73" operator="greaterThan">
      <formula>0</formula>
    </cfRule>
    <cfRule type="cellIs" dxfId="841" priority="74" operator="lessThan">
      <formula>0</formula>
    </cfRule>
  </conditionalFormatting>
  <conditionalFormatting sqref="G27:K27">
    <cfRule type="cellIs" dxfId="840" priority="71" operator="greaterThan">
      <formula>0</formula>
    </cfRule>
    <cfRule type="cellIs" dxfId="839" priority="72" operator="lessThan">
      <formula>0</formula>
    </cfRule>
  </conditionalFormatting>
  <conditionalFormatting sqref="L27:P27">
    <cfRule type="cellIs" dxfId="838" priority="69" operator="greaterThan">
      <formula>0</formula>
    </cfRule>
    <cfRule type="cellIs" dxfId="837" priority="70" operator="lessThan">
      <formula>0</formula>
    </cfRule>
  </conditionalFormatting>
  <conditionalFormatting sqref="G26:K26">
    <cfRule type="cellIs" dxfId="836" priority="67" operator="greaterThan">
      <formula>0</formula>
    </cfRule>
    <cfRule type="cellIs" dxfId="835" priority="68" operator="lessThan">
      <formula>0</formula>
    </cfRule>
  </conditionalFormatting>
  <conditionalFormatting sqref="L26:P26">
    <cfRule type="cellIs" dxfId="834" priority="65" operator="greaterThan">
      <formula>0</formula>
    </cfRule>
    <cfRule type="cellIs" dxfId="833" priority="66" operator="lessThan">
      <formula>0</formula>
    </cfRule>
  </conditionalFormatting>
  <conditionalFormatting sqref="Q26:U26">
    <cfRule type="cellIs" dxfId="832" priority="63" operator="greaterThan">
      <formula>0</formula>
    </cfRule>
    <cfRule type="cellIs" dxfId="831" priority="64" operator="lessThan">
      <formula>0</formula>
    </cfRule>
  </conditionalFormatting>
  <conditionalFormatting sqref="G25:K25">
    <cfRule type="cellIs" dxfId="830" priority="61" operator="greaterThan">
      <formula>0</formula>
    </cfRule>
    <cfRule type="cellIs" dxfId="829" priority="62" operator="lessThan">
      <formula>0</formula>
    </cfRule>
  </conditionalFormatting>
  <conditionalFormatting sqref="L25:P25">
    <cfRule type="cellIs" dxfId="828" priority="59" operator="greaterThan">
      <formula>0</formula>
    </cfRule>
    <cfRule type="cellIs" dxfId="827" priority="60" operator="lessThan">
      <formula>0</formula>
    </cfRule>
  </conditionalFormatting>
  <conditionalFormatting sqref="G24:K24">
    <cfRule type="cellIs" dxfId="826" priority="57" operator="greaterThan">
      <formula>0</formula>
    </cfRule>
    <cfRule type="cellIs" dxfId="825" priority="58" operator="lessThan">
      <formula>0</formula>
    </cfRule>
  </conditionalFormatting>
  <conditionalFormatting sqref="L24:P24">
    <cfRule type="cellIs" dxfId="824" priority="55" operator="greaterThan">
      <formula>0</formula>
    </cfRule>
    <cfRule type="cellIs" dxfId="823" priority="56" operator="lessThan">
      <formula>0</formula>
    </cfRule>
  </conditionalFormatting>
  <conditionalFormatting sqref="G23:K23">
    <cfRule type="cellIs" dxfId="822" priority="53" operator="greaterThan">
      <formula>0</formula>
    </cfRule>
    <cfRule type="cellIs" dxfId="821" priority="54" operator="lessThan">
      <formula>0</formula>
    </cfRule>
  </conditionalFormatting>
  <conditionalFormatting sqref="L23:P23">
    <cfRule type="cellIs" dxfId="820" priority="51" operator="greaterThan">
      <formula>0</formula>
    </cfRule>
    <cfRule type="cellIs" dxfId="819" priority="52" operator="lessThan">
      <formula>0</formula>
    </cfRule>
  </conditionalFormatting>
  <conditionalFormatting sqref="Q23:U23">
    <cfRule type="cellIs" dxfId="818" priority="49" operator="greaterThan">
      <formula>0</formula>
    </cfRule>
    <cfRule type="cellIs" dxfId="817" priority="50" operator="lessThan">
      <formula>0</formula>
    </cfRule>
  </conditionalFormatting>
  <conditionalFormatting sqref="G22:K22">
    <cfRule type="cellIs" dxfId="816" priority="47" operator="greaterThan">
      <formula>0</formula>
    </cfRule>
    <cfRule type="cellIs" dxfId="815" priority="48" operator="lessThan">
      <formula>0</formula>
    </cfRule>
  </conditionalFormatting>
  <conditionalFormatting sqref="L22:P22">
    <cfRule type="cellIs" dxfId="814" priority="45" operator="greaterThan">
      <formula>0</formula>
    </cfRule>
    <cfRule type="cellIs" dxfId="813" priority="46" operator="lessThan">
      <formula>0</formula>
    </cfRule>
  </conditionalFormatting>
  <conditionalFormatting sqref="G21:K21">
    <cfRule type="cellIs" dxfId="812" priority="43" operator="greaterThan">
      <formula>0</formula>
    </cfRule>
    <cfRule type="cellIs" dxfId="811" priority="44" operator="lessThan">
      <formula>0</formula>
    </cfRule>
  </conditionalFormatting>
  <conditionalFormatting sqref="L21:P21">
    <cfRule type="cellIs" dxfId="810" priority="41" operator="greaterThan">
      <formula>0</formula>
    </cfRule>
    <cfRule type="cellIs" dxfId="809" priority="42" operator="lessThan">
      <formula>0</formula>
    </cfRule>
  </conditionalFormatting>
  <conditionalFormatting sqref="G20:K20">
    <cfRule type="cellIs" dxfId="808" priority="39" operator="greaterThan">
      <formula>0</formula>
    </cfRule>
    <cfRule type="cellIs" dxfId="807" priority="40" operator="lessThan">
      <formula>0</formula>
    </cfRule>
  </conditionalFormatting>
  <conditionalFormatting sqref="L20:P20">
    <cfRule type="cellIs" dxfId="806" priority="37" operator="greaterThan">
      <formula>0</formula>
    </cfRule>
    <cfRule type="cellIs" dxfId="805" priority="38" operator="lessThan">
      <formula>0</formula>
    </cfRule>
  </conditionalFormatting>
  <conditionalFormatting sqref="Q20:U20">
    <cfRule type="cellIs" dxfId="804" priority="35" operator="greaterThan">
      <formula>0</formula>
    </cfRule>
    <cfRule type="cellIs" dxfId="803" priority="36" operator="lessThan">
      <formula>0</formula>
    </cfRule>
  </conditionalFormatting>
  <conditionalFormatting sqref="G19:K19">
    <cfRule type="cellIs" dxfId="802" priority="33" operator="greaterThan">
      <formula>0</formula>
    </cfRule>
    <cfRule type="cellIs" dxfId="801" priority="34" operator="lessThan">
      <formula>0</formula>
    </cfRule>
  </conditionalFormatting>
  <conditionalFormatting sqref="L19:P19">
    <cfRule type="cellIs" dxfId="800" priority="31" operator="greaterThan">
      <formula>0</formula>
    </cfRule>
    <cfRule type="cellIs" dxfId="799" priority="32" operator="lessThan">
      <formula>0</formula>
    </cfRule>
  </conditionalFormatting>
  <conditionalFormatting sqref="G17:K18">
    <cfRule type="cellIs" dxfId="798" priority="25" operator="greaterThan">
      <formula>0</formula>
    </cfRule>
    <cfRule type="cellIs" dxfId="797" priority="26" operator="lessThan">
      <formula>0</formula>
    </cfRule>
  </conditionalFormatting>
  <conditionalFormatting sqref="L17:P18">
    <cfRule type="cellIs" dxfId="796" priority="23" operator="greaterThan">
      <formula>0</formula>
    </cfRule>
    <cfRule type="cellIs" dxfId="795" priority="24" operator="lessThan">
      <formula>0</formula>
    </cfRule>
  </conditionalFormatting>
  <conditionalFormatting sqref="G5:K11">
    <cfRule type="cellIs" dxfId="794" priority="21" operator="greaterThan">
      <formula>0</formula>
    </cfRule>
    <cfRule type="cellIs" dxfId="793" priority="22" operator="lessThan">
      <formula>0</formula>
    </cfRule>
  </conditionalFormatting>
  <conditionalFormatting sqref="L5:P11">
    <cfRule type="cellIs" dxfId="792" priority="19" operator="greaterThan">
      <formula>0</formula>
    </cfRule>
    <cfRule type="cellIs" dxfId="791" priority="20" operator="lessThan">
      <formula>0</formula>
    </cfRule>
  </conditionalFormatting>
  <conditionalFormatting sqref="Q5:U13 Q15:U16">
    <cfRule type="cellIs" dxfId="790" priority="17" operator="greaterThan">
      <formula>0</formula>
    </cfRule>
    <cfRule type="cellIs" dxfId="789" priority="18" operator="lessThan">
      <formula>0</formula>
    </cfRule>
  </conditionalFormatting>
  <conditionalFormatting sqref="Q17:U17">
    <cfRule type="cellIs" dxfId="788" priority="15" operator="greaterThan">
      <formula>0</formula>
    </cfRule>
    <cfRule type="cellIs" dxfId="787" priority="16" operator="lessThan">
      <formula>0</formula>
    </cfRule>
  </conditionalFormatting>
  <conditionalFormatting sqref="G14:K16">
    <cfRule type="cellIs" dxfId="786" priority="13" operator="greaterThan">
      <formula>0</formula>
    </cfRule>
    <cfRule type="cellIs" dxfId="785" priority="14" operator="lessThan">
      <formula>0</formula>
    </cfRule>
  </conditionalFormatting>
  <conditionalFormatting sqref="L14:P16">
    <cfRule type="cellIs" dxfId="784" priority="11" operator="greaterThan">
      <formula>0</formula>
    </cfRule>
    <cfRule type="cellIs" dxfId="783" priority="12" operator="lessThan">
      <formula>0</formula>
    </cfRule>
  </conditionalFormatting>
  <conditionalFormatting sqref="Q14:U14">
    <cfRule type="cellIs" dxfId="782" priority="9" operator="greaterThan">
      <formula>0</formula>
    </cfRule>
    <cfRule type="cellIs" dxfId="781" priority="10" operator="lessThan">
      <formula>0</formula>
    </cfRule>
  </conditionalFormatting>
  <conditionalFormatting sqref="G13:K13">
    <cfRule type="cellIs" dxfId="780" priority="7" operator="greaterThan">
      <formula>0</formula>
    </cfRule>
    <cfRule type="cellIs" dxfId="779" priority="8" operator="lessThan">
      <formula>0</formula>
    </cfRule>
  </conditionalFormatting>
  <conditionalFormatting sqref="L13:P13">
    <cfRule type="cellIs" dxfId="778" priority="5" operator="greaterThan">
      <formula>0</formula>
    </cfRule>
    <cfRule type="cellIs" dxfId="777" priority="6" operator="lessThan">
      <formula>0</formula>
    </cfRule>
  </conditionalFormatting>
  <conditionalFormatting sqref="G12:K12">
    <cfRule type="cellIs" dxfId="776" priority="3" operator="greaterThan">
      <formula>0</formula>
    </cfRule>
    <cfRule type="cellIs" dxfId="775" priority="4" operator="lessThan">
      <formula>0</formula>
    </cfRule>
  </conditionalFormatting>
  <conditionalFormatting sqref="L12:P12">
    <cfRule type="cellIs" dxfId="774" priority="1" operator="greaterThan">
      <formula>0</formula>
    </cfRule>
    <cfRule type="cellIs" dxfId="773" priority="2" operator="lessThan">
      <formula>0</formula>
    </cfRule>
  </conditionalFormatting>
  <hyperlinks>
    <hyperlink ref="A2" r:id="rId1" xr:uid="{00000000-0004-0000-0200-000000000000}"/>
    <hyperlink ref="N1:P1" location="Übersicht!A1" display="zurück zur Überischt" xr:uid="{00000000-0004-0000-0200-000001000000}"/>
  </hyperlinks>
  <pageMargins left="0.7" right="0.7" top="0.78740157499999996" bottom="0.78740157499999996"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4"/>
  <dimension ref="A1:AA99"/>
  <sheetViews>
    <sheetView zoomScale="85" zoomScaleNormal="85" workbookViewId="0">
      <pane xSplit="2" ySplit="7" topLeftCell="D8" activePane="bottomRight" state="frozen"/>
      <selection pane="topRight" activeCell="H12" sqref="H12"/>
      <selection pane="bottomLeft" activeCell="H12" sqref="H12"/>
      <selection pane="bottomRight" activeCell="X43" sqref="X43"/>
    </sheetView>
  </sheetViews>
  <sheetFormatPr baseColWidth="10" defaultColWidth="0" defaultRowHeight="13.8" x14ac:dyDescent="0.3"/>
  <cols>
    <col min="1" max="1" width="15.109375" style="30" customWidth="1"/>
    <col min="2" max="2" width="2.88671875" style="30" bestFit="1" customWidth="1"/>
    <col min="3" max="3" width="16.5546875" style="30" bestFit="1" customWidth="1"/>
    <col min="4" max="4" width="16.109375" style="30" bestFit="1" customWidth="1"/>
    <col min="5" max="5" width="12.88671875" style="30" bestFit="1" customWidth="1"/>
    <col min="6" max="6" width="13.6640625" style="30" bestFit="1" customWidth="1"/>
    <col min="7" max="7" width="15.6640625" style="30" bestFit="1" customWidth="1"/>
    <col min="8" max="8" width="16.5546875" style="30" bestFit="1" customWidth="1"/>
    <col min="9" max="9" width="8.44140625" style="30" bestFit="1" customWidth="1"/>
    <col min="10" max="11" width="8.44140625" style="30" customWidth="1"/>
    <col min="12" max="12" width="16.5546875" style="30" bestFit="1" customWidth="1"/>
    <col min="13" max="13" width="16.109375" style="30" bestFit="1" customWidth="1"/>
    <col min="14" max="14" width="12.88671875" style="30" bestFit="1" customWidth="1"/>
    <col min="15" max="15" width="13.6640625" style="30" bestFit="1" customWidth="1"/>
    <col min="16" max="16" width="15.6640625" style="30" bestFit="1" customWidth="1"/>
    <col min="17" max="17" width="16.5546875" style="30" bestFit="1" customWidth="1"/>
    <col min="18" max="27" width="11.44140625" style="30" customWidth="1"/>
    <col min="28" max="16384" width="11.44140625" style="30" hidden="1"/>
  </cols>
  <sheetData>
    <row r="1" spans="1:27" ht="25.8" x14ac:dyDescent="0.5">
      <c r="A1" s="28" t="s">
        <v>743</v>
      </c>
      <c r="Y1" s="552" t="s">
        <v>268</v>
      </c>
      <c r="Z1" s="552"/>
      <c r="AA1" s="552"/>
    </row>
    <row r="2" spans="1:27" x14ac:dyDescent="0.3">
      <c r="A2" s="32" t="s">
        <v>269</v>
      </c>
    </row>
    <row r="3" spans="1:27" x14ac:dyDescent="0.3">
      <c r="A3" s="32"/>
      <c r="C3" s="578" t="s">
        <v>744</v>
      </c>
      <c r="D3" s="578"/>
      <c r="E3" s="578"/>
      <c r="F3" s="578"/>
      <c r="G3" s="578"/>
      <c r="H3" s="578"/>
      <c r="I3" s="591" t="s">
        <v>745</v>
      </c>
      <c r="J3" s="578" t="s">
        <v>746</v>
      </c>
      <c r="K3" s="578"/>
      <c r="L3" s="578" t="s">
        <v>747</v>
      </c>
      <c r="M3" s="578"/>
      <c r="N3" s="578"/>
      <c r="O3" s="578"/>
      <c r="P3" s="578"/>
      <c r="Q3" s="578"/>
    </row>
    <row r="4" spans="1:27" s="223" customFormat="1" ht="45" customHeight="1" x14ac:dyDescent="0.25">
      <c r="A4" s="215" t="s">
        <v>461</v>
      </c>
      <c r="B4" s="215"/>
      <c r="C4" s="33" t="s">
        <v>748</v>
      </c>
      <c r="D4" s="33" t="s">
        <v>749</v>
      </c>
      <c r="E4" s="33" t="s">
        <v>406</v>
      </c>
      <c r="F4" s="33" t="s">
        <v>750</v>
      </c>
      <c r="G4" s="33" t="s">
        <v>751</v>
      </c>
      <c r="H4" s="33" t="s">
        <v>752</v>
      </c>
      <c r="I4" s="591"/>
      <c r="J4" s="52" t="s">
        <v>448</v>
      </c>
      <c r="K4" s="52" t="s">
        <v>753</v>
      </c>
      <c r="L4" s="33" t="s">
        <v>748</v>
      </c>
      <c r="M4" s="33" t="s">
        <v>749</v>
      </c>
      <c r="N4" s="33" t="s">
        <v>406</v>
      </c>
      <c r="O4" s="33" t="s">
        <v>750</v>
      </c>
      <c r="P4" s="33" t="s">
        <v>751</v>
      </c>
      <c r="Q4" s="33" t="s">
        <v>752</v>
      </c>
    </row>
    <row r="6" spans="1:27" ht="15" x14ac:dyDescent="0.3">
      <c r="A6" s="590" t="s">
        <v>754</v>
      </c>
      <c r="B6" s="590"/>
      <c r="C6" s="590"/>
      <c r="D6" s="590"/>
      <c r="E6" s="590"/>
      <c r="F6" s="590"/>
      <c r="G6" s="590"/>
      <c r="H6" s="590"/>
    </row>
    <row r="7" spans="1:27" ht="15" x14ac:dyDescent="0.3">
      <c r="A7" s="590" t="s">
        <v>755</v>
      </c>
      <c r="B7" s="590"/>
      <c r="C7" s="590"/>
      <c r="D7" s="590"/>
      <c r="E7" s="590"/>
      <c r="F7" s="590"/>
      <c r="G7" s="590"/>
      <c r="H7" s="590"/>
      <c r="I7" s="66"/>
      <c r="J7" s="66"/>
      <c r="K7" s="66"/>
    </row>
    <row r="8" spans="1:27" x14ac:dyDescent="0.3">
      <c r="A8" s="229"/>
      <c r="B8" s="225" t="s">
        <v>756</v>
      </c>
      <c r="C8" s="54"/>
      <c r="D8" s="54"/>
      <c r="E8" s="54"/>
      <c r="F8" s="54"/>
      <c r="G8" s="54"/>
      <c r="H8" s="54"/>
      <c r="I8" s="216"/>
      <c r="J8" s="226"/>
      <c r="K8" s="226"/>
      <c r="L8" s="227"/>
      <c r="M8" s="227"/>
      <c r="N8" s="227"/>
      <c r="O8" s="227"/>
      <c r="P8" s="227"/>
      <c r="Q8" s="227"/>
      <c r="R8" s="228"/>
    </row>
    <row r="9" spans="1:27" x14ac:dyDescent="0.3">
      <c r="A9" s="229"/>
      <c r="B9" s="225" t="s">
        <v>757</v>
      </c>
      <c r="C9" s="54"/>
      <c r="D9" s="54"/>
      <c r="E9" s="54"/>
      <c r="F9" s="54"/>
      <c r="G9" s="54"/>
      <c r="H9" s="54"/>
      <c r="I9" s="216"/>
      <c r="J9" s="226"/>
      <c r="K9" s="226"/>
      <c r="L9" s="227"/>
      <c r="M9" s="227"/>
      <c r="N9" s="227"/>
      <c r="O9" s="227"/>
      <c r="P9" s="227"/>
      <c r="Q9" s="227"/>
      <c r="R9" s="228"/>
    </row>
    <row r="10" spans="1:27" x14ac:dyDescent="0.3">
      <c r="A10" s="229"/>
      <c r="B10" s="225" t="s">
        <v>758</v>
      </c>
      <c r="C10" s="54"/>
      <c r="D10" s="54"/>
      <c r="E10" s="54"/>
      <c r="F10" s="54"/>
      <c r="G10" s="54"/>
      <c r="H10" s="54"/>
      <c r="I10" s="216"/>
      <c r="J10" s="226"/>
      <c r="K10" s="226"/>
      <c r="L10" s="227"/>
      <c r="M10" s="227"/>
      <c r="N10" s="227"/>
      <c r="O10" s="227"/>
      <c r="P10" s="227"/>
      <c r="Q10" s="227"/>
      <c r="R10" s="228"/>
    </row>
    <row r="11" spans="1:27" x14ac:dyDescent="0.3">
      <c r="A11" s="229">
        <v>2022</v>
      </c>
      <c r="B11" s="225" t="s">
        <v>759</v>
      </c>
      <c r="C11" s="54">
        <v>524</v>
      </c>
      <c r="D11" s="54">
        <v>8078</v>
      </c>
      <c r="E11" s="54">
        <v>2599</v>
      </c>
      <c r="F11" s="54">
        <v>9912</v>
      </c>
      <c r="G11" s="54">
        <v>6156</v>
      </c>
      <c r="H11" s="54">
        <v>17869</v>
      </c>
      <c r="I11" s="216">
        <f t="shared" ref="I11" si="0">SUM(C11:H11)</f>
        <v>45138</v>
      </c>
      <c r="J11" s="226">
        <f t="shared" ref="J11" si="1">I11/I12-1</f>
        <v>-5.5737921614417152E-3</v>
      </c>
      <c r="K11" s="226">
        <f>I11/I19-1</f>
        <v>3.5459421124950374E-4</v>
      </c>
      <c r="L11" s="227">
        <f t="shared" ref="L11" si="2">C11/$I11</f>
        <v>1.1608843989543179E-2</v>
      </c>
      <c r="M11" s="227">
        <f t="shared" ref="M11" si="3">D11/$I11</f>
        <v>0.17896229341131642</v>
      </c>
      <c r="N11" s="227">
        <f t="shared" ref="N11" si="4">E11/$I11</f>
        <v>5.7578980016837256E-2</v>
      </c>
      <c r="O11" s="227">
        <f t="shared" ref="O11" si="5">F11/$I11</f>
        <v>0.21959324737471753</v>
      </c>
      <c r="P11" s="227">
        <f t="shared" ref="P11" si="6">G11/$I11</f>
        <v>0.13638176259470955</v>
      </c>
      <c r="Q11" s="227">
        <f t="shared" ref="Q11" si="7">H11/$I11</f>
        <v>0.39587487261287607</v>
      </c>
      <c r="R11" s="228"/>
    </row>
    <row r="12" spans="1:27" x14ac:dyDescent="0.3">
      <c r="A12" s="229"/>
      <c r="B12" s="225" t="s">
        <v>756</v>
      </c>
      <c r="C12" s="54">
        <v>539</v>
      </c>
      <c r="D12" s="54">
        <v>8124</v>
      </c>
      <c r="E12" s="54">
        <v>2636</v>
      </c>
      <c r="F12" s="54">
        <v>10027</v>
      </c>
      <c r="G12" s="54">
        <v>6189</v>
      </c>
      <c r="H12" s="54">
        <v>17876</v>
      </c>
      <c r="I12" s="216">
        <f t="shared" ref="I12" si="8">SUM(C12:H12)</f>
        <v>45391</v>
      </c>
      <c r="J12" s="226">
        <f t="shared" ref="J12:J13" si="9">I12/I13-1</f>
        <v>6.7201916252661587E-3</v>
      </c>
      <c r="K12" s="226">
        <f>I12/I20-1</f>
        <v>-3.6875260651023645E-3</v>
      </c>
      <c r="L12" s="227">
        <f t="shared" ref="L12:L16" si="10">C12/$I12</f>
        <v>1.1874600691767091E-2</v>
      </c>
      <c r="M12" s="227">
        <f t="shared" ref="M12:M16" si="11">D12/$I12</f>
        <v>0.17897821153973253</v>
      </c>
      <c r="N12" s="227">
        <f t="shared" ref="N12:N16" si="12">E12/$I12</f>
        <v>5.8073186314467624E-2</v>
      </c>
      <c r="O12" s="227">
        <f t="shared" ref="O12:O16" si="13">F12/$I12</f>
        <v>0.22090282214535922</v>
      </c>
      <c r="P12" s="227">
        <f t="shared" ref="P12:P16" si="14">G12/$I12</f>
        <v>0.13634861536427925</v>
      </c>
      <c r="Q12" s="227">
        <f t="shared" ref="Q12:Q16" si="15">H12/$I12</f>
        <v>0.39382256394439424</v>
      </c>
      <c r="R12" s="228"/>
    </row>
    <row r="13" spans="1:27" x14ac:dyDescent="0.3">
      <c r="A13" s="229"/>
      <c r="B13" s="225" t="s">
        <v>757</v>
      </c>
      <c r="C13" s="54">
        <v>585</v>
      </c>
      <c r="D13" s="54">
        <v>8094</v>
      </c>
      <c r="E13" s="54">
        <v>2618</v>
      </c>
      <c r="F13" s="54">
        <v>9958</v>
      </c>
      <c r="G13" s="54">
        <v>6162</v>
      </c>
      <c r="H13" s="54">
        <v>17671</v>
      </c>
      <c r="I13" s="216">
        <f t="shared" ref="I13:I15" si="16">SUM(C13:H13)</f>
        <v>45088</v>
      </c>
      <c r="J13" s="226">
        <f t="shared" si="9"/>
        <v>7.7332260515845519E-3</v>
      </c>
      <c r="K13" s="226">
        <f>I13/I21-1</f>
        <v>-6.3907620432809287E-3</v>
      </c>
      <c r="L13" s="227">
        <f t="shared" si="10"/>
        <v>1.2974627395315828E-2</v>
      </c>
      <c r="M13" s="227">
        <f t="shared" si="11"/>
        <v>0.17951561391057488</v>
      </c>
      <c r="N13" s="227">
        <f t="shared" si="12"/>
        <v>5.8064229950319374E-2</v>
      </c>
      <c r="O13" s="227">
        <f t="shared" si="13"/>
        <v>0.2208569907735983</v>
      </c>
      <c r="P13" s="227">
        <f t="shared" si="14"/>
        <v>0.13666607523066004</v>
      </c>
      <c r="Q13" s="227">
        <f t="shared" si="15"/>
        <v>0.39192246273953157</v>
      </c>
      <c r="R13" s="228"/>
    </row>
    <row r="14" spans="1:27" x14ac:dyDescent="0.3">
      <c r="A14" s="229"/>
      <c r="B14" s="225" t="s">
        <v>758</v>
      </c>
      <c r="C14" s="54">
        <v>593</v>
      </c>
      <c r="D14" s="54">
        <v>8064</v>
      </c>
      <c r="E14" s="54">
        <v>2602</v>
      </c>
      <c r="F14" s="54">
        <v>9772</v>
      </c>
      <c r="G14" s="54">
        <v>6106</v>
      </c>
      <c r="H14" s="54">
        <v>17605</v>
      </c>
      <c r="I14" s="216">
        <f t="shared" si="16"/>
        <v>44742</v>
      </c>
      <c r="J14" s="226">
        <f>I14/I15-1</f>
        <v>6.5465343861781378E-3</v>
      </c>
      <c r="K14" s="226">
        <f>I14/I22-1</f>
        <v>-1.0789299137740405E-2</v>
      </c>
      <c r="L14" s="227">
        <f t="shared" si="10"/>
        <v>1.3253766036386392E-2</v>
      </c>
      <c r="M14" s="227">
        <f t="shared" si="11"/>
        <v>0.1802333378034062</v>
      </c>
      <c r="N14" s="227">
        <f t="shared" si="12"/>
        <v>5.8155647937061371E-2</v>
      </c>
      <c r="O14" s="227">
        <f t="shared" si="13"/>
        <v>0.21840776004648876</v>
      </c>
      <c r="P14" s="227">
        <f t="shared" si="14"/>
        <v>0.13647132448258906</v>
      </c>
      <c r="Q14" s="227">
        <f t="shared" si="15"/>
        <v>0.39347816369406824</v>
      </c>
      <c r="R14" s="228"/>
    </row>
    <row r="15" spans="1:27" x14ac:dyDescent="0.3">
      <c r="A15" s="229">
        <v>2021</v>
      </c>
      <c r="B15" s="225" t="s">
        <v>759</v>
      </c>
      <c r="C15" s="54">
        <v>531</v>
      </c>
      <c r="D15" s="54">
        <v>8064</v>
      </c>
      <c r="E15" s="54">
        <v>2569</v>
      </c>
      <c r="F15" s="54">
        <v>9722</v>
      </c>
      <c r="G15" s="54">
        <v>6044</v>
      </c>
      <c r="H15" s="54">
        <v>17521</v>
      </c>
      <c r="I15" s="216">
        <f t="shared" si="16"/>
        <v>44451</v>
      </c>
      <c r="J15" s="226">
        <f>I15/I20-1</f>
        <v>-2.4320112381746695E-2</v>
      </c>
      <c r="K15" s="226">
        <f>I15/I23-1</f>
        <v>-1.0132276310515276E-2</v>
      </c>
      <c r="L15" s="227">
        <f t="shared" ref="L15" si="17">C15/$I15</f>
        <v>1.1945738003644462E-2</v>
      </c>
      <c r="M15" s="227">
        <f t="shared" ref="M15" si="18">D15/$I15</f>
        <v>0.18141324154687183</v>
      </c>
      <c r="N15" s="227">
        <f t="shared" ref="N15" si="19">E15/$I15</f>
        <v>5.7793975388630174E-2</v>
      </c>
      <c r="O15" s="227">
        <f t="shared" ref="O15" si="20">F15/$I15</f>
        <v>0.21871273987086906</v>
      </c>
      <c r="P15" s="227">
        <f t="shared" ref="P15" si="21">G15/$I15</f>
        <v>0.1359699444331961</v>
      </c>
      <c r="Q15" s="227">
        <f t="shared" ref="Q15" si="22">H15/$I15</f>
        <v>0.3941643607567884</v>
      </c>
      <c r="R15" s="228"/>
    </row>
    <row r="16" spans="1:27" x14ac:dyDescent="0.3">
      <c r="A16" s="229"/>
      <c r="B16" s="225" t="s">
        <v>756</v>
      </c>
      <c r="C16" s="54">
        <v>549</v>
      </c>
      <c r="D16" s="54">
        <v>8131</v>
      </c>
      <c r="E16" s="54">
        <v>2615</v>
      </c>
      <c r="F16" s="54">
        <v>9964</v>
      </c>
      <c r="G16" s="54">
        <v>6114</v>
      </c>
      <c r="H16" s="54">
        <v>17592</v>
      </c>
      <c r="I16" s="216">
        <f t="shared" ref="I16" si="23">SUM(C16:H16)</f>
        <v>44965</v>
      </c>
      <c r="J16" s="226">
        <f t="shared" ref="J16" si="24">I16/I17-1</f>
        <v>3.8174755547617512E-3</v>
      </c>
      <c r="K16" s="226">
        <f t="shared" ref="K16" si="25">I16/I20-1</f>
        <v>-1.3038038587326328E-2</v>
      </c>
      <c r="L16" s="227">
        <f t="shared" si="10"/>
        <v>1.2209496274880462E-2</v>
      </c>
      <c r="M16" s="227">
        <f t="shared" si="11"/>
        <v>0.18082953408206381</v>
      </c>
      <c r="N16" s="227">
        <f t="shared" si="12"/>
        <v>5.8156343822973425E-2</v>
      </c>
      <c r="O16" s="227">
        <f t="shared" si="13"/>
        <v>0.22159457355721116</v>
      </c>
      <c r="P16" s="227">
        <f t="shared" si="14"/>
        <v>0.13597242299566328</v>
      </c>
      <c r="Q16" s="227">
        <f t="shared" si="15"/>
        <v>0.39123762926720784</v>
      </c>
      <c r="R16" s="228"/>
    </row>
    <row r="17" spans="1:18" x14ac:dyDescent="0.3">
      <c r="A17" s="229"/>
      <c r="B17" s="225" t="s">
        <v>757</v>
      </c>
      <c r="C17" s="54">
        <v>601</v>
      </c>
      <c r="D17" s="54">
        <v>8140</v>
      </c>
      <c r="E17" s="54">
        <v>2595</v>
      </c>
      <c r="F17" s="54">
        <v>10006</v>
      </c>
      <c r="G17" s="54">
        <v>6065</v>
      </c>
      <c r="H17" s="54">
        <v>17387</v>
      </c>
      <c r="I17" s="216">
        <f t="shared" ref="I17:I18" si="26">SUM(C17:H17)</f>
        <v>44794</v>
      </c>
      <c r="J17" s="226">
        <f t="shared" ref="J17:J19" si="27">I17/I18-1</f>
        <v>1.8339595634282446E-3</v>
      </c>
      <c r="K17" s="226">
        <f t="shared" ref="K17:K19" si="28">I17/I21-1</f>
        <v>-1.2869672528538101E-2</v>
      </c>
      <c r="L17" s="227">
        <f t="shared" ref="L17:L19" si="29">C17/$I17</f>
        <v>1.3416975487788543E-2</v>
      </c>
      <c r="M17" s="227">
        <f t="shared" ref="M17:M19" si="30">D17/$I17</f>
        <v>0.18172076617404118</v>
      </c>
      <c r="N17" s="227">
        <f t="shared" ref="N17:N19" si="31">E17/$I17</f>
        <v>5.7931865874893962E-2</v>
      </c>
      <c r="O17" s="227">
        <f t="shared" ref="O17:O19" si="32">F17/$I17</f>
        <v>0.22337813099968745</v>
      </c>
      <c r="P17" s="227">
        <f t="shared" ref="P17:P19" si="33">G17/$I17</f>
        <v>0.13539759789257491</v>
      </c>
      <c r="Q17" s="227">
        <f t="shared" ref="Q17:Q19" si="34">H17/$I17</f>
        <v>0.38815466357101397</v>
      </c>
      <c r="R17" s="228"/>
    </row>
    <row r="18" spans="1:18" x14ac:dyDescent="0.3">
      <c r="A18" s="229"/>
      <c r="B18" s="225" t="s">
        <v>758</v>
      </c>
      <c r="C18" s="54">
        <v>616</v>
      </c>
      <c r="D18" s="54">
        <v>8184</v>
      </c>
      <c r="E18" s="54">
        <v>2564</v>
      </c>
      <c r="F18" s="54">
        <v>9937</v>
      </c>
      <c r="G18" s="54">
        <v>6066</v>
      </c>
      <c r="H18" s="54">
        <v>17345</v>
      </c>
      <c r="I18" s="216">
        <f t="shared" si="26"/>
        <v>44712</v>
      </c>
      <c r="J18" s="226">
        <f t="shared" si="27"/>
        <v>-9.0864766632684502E-3</v>
      </c>
      <c r="K18" s="226">
        <f t="shared" si="28"/>
        <v>-1.1452575724076985E-2</v>
      </c>
      <c r="L18" s="227">
        <f t="shared" si="29"/>
        <v>1.377706208624083E-2</v>
      </c>
      <c r="M18" s="227">
        <f t="shared" si="30"/>
        <v>0.18303811057434247</v>
      </c>
      <c r="N18" s="227">
        <f t="shared" si="31"/>
        <v>5.7344784397924495E-2</v>
      </c>
      <c r="O18" s="227">
        <f t="shared" si="32"/>
        <v>0.22224458758275184</v>
      </c>
      <c r="P18" s="227">
        <f t="shared" si="33"/>
        <v>0.13566827697262479</v>
      </c>
      <c r="Q18" s="227">
        <f t="shared" si="34"/>
        <v>0.38792717838611557</v>
      </c>
      <c r="R18" s="228"/>
    </row>
    <row r="19" spans="1:18" x14ac:dyDescent="0.3">
      <c r="A19" s="229">
        <v>2020</v>
      </c>
      <c r="B19" s="225" t="s">
        <v>759</v>
      </c>
      <c r="C19" s="54">
        <v>555</v>
      </c>
      <c r="D19" s="54">
        <v>8261</v>
      </c>
      <c r="E19" s="54">
        <v>2542</v>
      </c>
      <c r="F19" s="54">
        <v>10143</v>
      </c>
      <c r="G19" s="54">
        <v>6181</v>
      </c>
      <c r="H19" s="54">
        <v>17440</v>
      </c>
      <c r="I19" s="216">
        <f>SUM(C19:H19)</f>
        <v>45122</v>
      </c>
      <c r="J19" s="226">
        <f t="shared" si="27"/>
        <v>-9.5919576812485419E-3</v>
      </c>
      <c r="K19" s="226">
        <f t="shared" si="28"/>
        <v>4.8100476551018456E-3</v>
      </c>
      <c r="L19" s="227">
        <f t="shared" si="29"/>
        <v>1.2299986702717078E-2</v>
      </c>
      <c r="M19" s="227">
        <f t="shared" si="30"/>
        <v>0.18308142369575817</v>
      </c>
      <c r="N19" s="227">
        <f t="shared" si="31"/>
        <v>5.6336155312264526E-2</v>
      </c>
      <c r="O19" s="227">
        <f t="shared" si="32"/>
        <v>0.22479056779398077</v>
      </c>
      <c r="P19" s="227">
        <f t="shared" si="33"/>
        <v>0.13698417623332299</v>
      </c>
      <c r="Q19" s="227">
        <f t="shared" si="34"/>
        <v>0.38650769026195647</v>
      </c>
      <c r="R19" s="228"/>
    </row>
    <row r="20" spans="1:18" x14ac:dyDescent="0.3">
      <c r="A20" s="229"/>
      <c r="B20" s="225" t="s">
        <v>756</v>
      </c>
      <c r="C20" s="54">
        <v>572</v>
      </c>
      <c r="D20" s="54">
        <v>8370</v>
      </c>
      <c r="E20" s="54">
        <v>2581</v>
      </c>
      <c r="F20" s="54">
        <v>10284</v>
      </c>
      <c r="G20" s="54">
        <v>6267</v>
      </c>
      <c r="H20" s="54">
        <v>17485</v>
      </c>
      <c r="I20" s="216">
        <f t="shared" ref="I20" si="35">SUM(C20:H20)</f>
        <v>45559</v>
      </c>
      <c r="J20" s="226">
        <f t="shared" ref="J20:J82" si="36">I20/I21-1</f>
        <v>3.9887169994270444E-3</v>
      </c>
      <c r="K20" s="226">
        <f t="shared" ref="K20:K82" si="37">I20/I24-1</f>
        <v>6.9399933694331839E-3</v>
      </c>
      <c r="L20" s="227">
        <f t="shared" ref="L20" si="38">C20/$I20</f>
        <v>1.2555148269277202E-2</v>
      </c>
      <c r="M20" s="227">
        <f t="shared" ref="M20" si="39">D20/$I20</f>
        <v>0.18371781645778001</v>
      </c>
      <c r="N20" s="227">
        <f t="shared" ref="N20" si="40">E20/$I20</f>
        <v>5.6651814131126674E-2</v>
      </c>
      <c r="O20" s="227">
        <f t="shared" ref="O20" si="41">F20/$I20</f>
        <v>0.22572927412805374</v>
      </c>
      <c r="P20" s="227">
        <f t="shared" ref="P20" si="42">G20/$I20</f>
        <v>0.13755789196426613</v>
      </c>
      <c r="Q20" s="227">
        <f t="shared" ref="Q20" si="43">H20/$I20</f>
        <v>0.38378805504949626</v>
      </c>
      <c r="R20" s="228"/>
    </row>
    <row r="21" spans="1:18" x14ac:dyDescent="0.3">
      <c r="A21" s="229"/>
      <c r="B21" s="225" t="s">
        <v>757</v>
      </c>
      <c r="C21" s="54">
        <v>619</v>
      </c>
      <c r="D21" s="54">
        <v>8385</v>
      </c>
      <c r="E21" s="54">
        <v>2566</v>
      </c>
      <c r="F21" s="54">
        <v>10261</v>
      </c>
      <c r="G21" s="54">
        <v>6253</v>
      </c>
      <c r="H21" s="54">
        <v>17294</v>
      </c>
      <c r="I21" s="216">
        <f t="shared" ref="I21" si="44">SUM(C21:H21)</f>
        <v>45378</v>
      </c>
      <c r="J21" s="226">
        <f t="shared" si="36"/>
        <v>3.2721644925934879E-3</v>
      </c>
      <c r="K21" s="226">
        <f t="shared" si="37"/>
        <v>7.9744108043271478E-3</v>
      </c>
      <c r="L21" s="227">
        <f t="shared" ref="L21" si="45">C21/$I21</f>
        <v>1.3640971395830578E-2</v>
      </c>
      <c r="M21" s="227">
        <f t="shared" ref="M21" si="46">D21/$I21</f>
        <v>0.18478117149279386</v>
      </c>
      <c r="N21" s="227">
        <f t="shared" ref="N21" si="47">E21/$I21</f>
        <v>5.6547225527788798E-2</v>
      </c>
      <c r="O21" s="227">
        <f t="shared" ref="O21" si="48">F21/$I21</f>
        <v>0.22612279077967298</v>
      </c>
      <c r="P21" s="227">
        <f t="shared" ref="P21" si="49">G21/$I21</f>
        <v>0.13779805191943231</v>
      </c>
      <c r="Q21" s="227">
        <f t="shared" ref="Q21" si="50">H21/$I21</f>
        <v>0.38110978888448149</v>
      </c>
      <c r="R21" s="228"/>
    </row>
    <row r="22" spans="1:18" x14ac:dyDescent="0.3">
      <c r="A22" s="229"/>
      <c r="B22" s="225" t="s">
        <v>758</v>
      </c>
      <c r="C22" s="54">
        <v>639</v>
      </c>
      <c r="D22" s="54">
        <v>8355</v>
      </c>
      <c r="E22" s="54">
        <v>2540</v>
      </c>
      <c r="F22" s="54">
        <v>10231</v>
      </c>
      <c r="G22" s="54">
        <v>6209</v>
      </c>
      <c r="H22" s="54">
        <v>17256</v>
      </c>
      <c r="I22" s="216">
        <f t="shared" ref="I22:I27" si="51">SUM(C22:H22)</f>
        <v>45230</v>
      </c>
      <c r="J22" s="226">
        <f t="shared" si="36"/>
        <v>7.2150714826526574E-3</v>
      </c>
      <c r="K22" s="226">
        <f t="shared" si="37"/>
        <v>1.0026573770125724E-2</v>
      </c>
      <c r="L22" s="227">
        <f t="shared" ref="L22:P23" si="52">C22/$I22</f>
        <v>1.41277912889675E-2</v>
      </c>
      <c r="M22" s="227">
        <f t="shared" si="52"/>
        <v>0.18472252929471589</v>
      </c>
      <c r="N22" s="227">
        <f t="shared" si="52"/>
        <v>5.6157417643157195E-2</v>
      </c>
      <c r="O22" s="227">
        <f t="shared" si="52"/>
        <v>0.22619942516029184</v>
      </c>
      <c r="P22" s="227">
        <f t="shared" si="52"/>
        <v>0.13727614415211142</v>
      </c>
      <c r="Q22" s="227">
        <f t="shared" ref="Q22" si="53">H22/$I22</f>
        <v>0.38151669246075615</v>
      </c>
      <c r="R22" s="228"/>
    </row>
    <row r="23" spans="1:18" x14ac:dyDescent="0.3">
      <c r="A23" s="229">
        <v>2019</v>
      </c>
      <c r="B23" s="225" t="s">
        <v>759</v>
      </c>
      <c r="C23" s="54">
        <v>567</v>
      </c>
      <c r="D23" s="54">
        <v>8352</v>
      </c>
      <c r="E23" s="54">
        <v>2500</v>
      </c>
      <c r="F23" s="54">
        <v>10148</v>
      </c>
      <c r="G23" s="54">
        <v>6172</v>
      </c>
      <c r="H23" s="54">
        <v>17167</v>
      </c>
      <c r="I23" s="216">
        <f t="shared" si="51"/>
        <v>44906</v>
      </c>
      <c r="J23" s="226">
        <f t="shared" si="36"/>
        <v>-7.4925406122223759E-3</v>
      </c>
      <c r="K23" s="226">
        <f t="shared" si="37"/>
        <v>1.1669820672253861E-2</v>
      </c>
      <c r="L23" s="227">
        <f t="shared" si="52"/>
        <v>1.2626375094642142E-2</v>
      </c>
      <c r="M23" s="227">
        <f t="shared" si="52"/>
        <v>0.18598850933060171</v>
      </c>
      <c r="N23" s="227">
        <f t="shared" si="52"/>
        <v>5.5671847859974165E-2</v>
      </c>
      <c r="O23" s="227">
        <f t="shared" si="52"/>
        <v>0.22598316483320716</v>
      </c>
      <c r="P23" s="227">
        <f t="shared" si="52"/>
        <v>0.13744265799670422</v>
      </c>
      <c r="Q23" s="227">
        <f t="shared" ref="Q23" si="54">H23/$I23</f>
        <v>0.3822874448848706</v>
      </c>
      <c r="R23" s="228"/>
    </row>
    <row r="24" spans="1:18" x14ac:dyDescent="0.3">
      <c r="A24" s="229"/>
      <c r="B24" s="225" t="s">
        <v>756</v>
      </c>
      <c r="C24" s="54">
        <v>582</v>
      </c>
      <c r="D24" s="54">
        <v>8390</v>
      </c>
      <c r="E24" s="54">
        <v>2555</v>
      </c>
      <c r="F24" s="54">
        <v>10272</v>
      </c>
      <c r="G24" s="54">
        <v>6256</v>
      </c>
      <c r="H24" s="54">
        <v>17190</v>
      </c>
      <c r="I24" s="216">
        <f t="shared" si="51"/>
        <v>45245</v>
      </c>
      <c r="J24" s="226">
        <f t="shared" si="36"/>
        <v>5.0201026233367418E-3</v>
      </c>
      <c r="K24" s="226">
        <f t="shared" si="37"/>
        <v>1.2486852999753939E-2</v>
      </c>
      <c r="L24" s="227">
        <f t="shared" ref="L24" si="55">C24/$I24</f>
        <v>1.2863299812133938E-2</v>
      </c>
      <c r="M24" s="227">
        <f t="shared" ref="M24" si="56">D24/$I24</f>
        <v>0.18543485468007515</v>
      </c>
      <c r="N24" s="227">
        <f t="shared" ref="N24" si="57">E24/$I24</f>
        <v>5.6470328213062214E-2</v>
      </c>
      <c r="O24" s="227">
        <f t="shared" ref="O24" si="58">F24/$I24</f>
        <v>0.22703061111725054</v>
      </c>
      <c r="P24" s="227">
        <f t="shared" ref="P24" si="59">G24/$I24</f>
        <v>0.13826942203558404</v>
      </c>
      <c r="Q24" s="227">
        <f t="shared" ref="Q24" si="60">H24/$I24</f>
        <v>0.37993148414189415</v>
      </c>
      <c r="R24" s="228"/>
    </row>
    <row r="25" spans="1:18" x14ac:dyDescent="0.3">
      <c r="A25" s="229"/>
      <c r="B25" s="225" t="s">
        <v>757</v>
      </c>
      <c r="C25" s="54">
        <v>628</v>
      </c>
      <c r="D25" s="54">
        <v>8348</v>
      </c>
      <c r="E25" s="54">
        <v>2540</v>
      </c>
      <c r="F25" s="54">
        <v>10238</v>
      </c>
      <c r="G25" s="54">
        <v>6270</v>
      </c>
      <c r="H25" s="54">
        <v>16995</v>
      </c>
      <c r="I25" s="216">
        <f t="shared" si="51"/>
        <v>45019</v>
      </c>
      <c r="J25" s="226">
        <f t="shared" si="36"/>
        <v>5.3147540251445857E-3</v>
      </c>
      <c r="K25" s="226">
        <f t="shared" si="37"/>
        <v>1.3074395787389115E-2</v>
      </c>
      <c r="L25" s="227">
        <f t="shared" ref="L25" si="61">C25/$I25</f>
        <v>1.3949665696705835E-2</v>
      </c>
      <c r="M25" s="227">
        <f t="shared" ref="M25" si="62">D25/$I25</f>
        <v>0.18543281725493679</v>
      </c>
      <c r="N25" s="227">
        <f t="shared" ref="N25" si="63">E25/$I25</f>
        <v>5.6420622403873917E-2</v>
      </c>
      <c r="O25" s="227">
        <f t="shared" ref="O25" si="64">F25/$I25</f>
        <v>0.22741509140585087</v>
      </c>
      <c r="P25" s="227">
        <f t="shared" ref="P25" si="65">G25/$I25</f>
        <v>0.13927452853239744</v>
      </c>
      <c r="Q25" s="227">
        <f t="shared" ref="Q25" si="66">H25/$I25</f>
        <v>0.37750727470623513</v>
      </c>
      <c r="R25" s="228"/>
    </row>
    <row r="26" spans="1:18" x14ac:dyDescent="0.3">
      <c r="A26" s="229"/>
      <c r="B26" s="225" t="s">
        <v>758</v>
      </c>
      <c r="C26" s="54">
        <v>653</v>
      </c>
      <c r="D26" s="54">
        <v>8265</v>
      </c>
      <c r="E26" s="54">
        <v>2507</v>
      </c>
      <c r="F26" s="54">
        <v>10167</v>
      </c>
      <c r="G26" s="54">
        <v>6219</v>
      </c>
      <c r="H26" s="54">
        <v>16970</v>
      </c>
      <c r="I26" s="216">
        <f t="shared" si="51"/>
        <v>44781</v>
      </c>
      <c r="J26" s="226">
        <f t="shared" si="36"/>
        <v>8.8537442552041323E-3</v>
      </c>
      <c r="K26" s="226">
        <f t="shared" si="37"/>
        <v>1.4177329860717958E-2</v>
      </c>
      <c r="L26" s="227">
        <f t="shared" ref="L26" si="67">C26/$I26</f>
        <v>1.4582077220249659E-2</v>
      </c>
      <c r="M26" s="227">
        <f t="shared" ref="M26" si="68">D26/$I26</f>
        <v>0.18456488242781538</v>
      </c>
      <c r="N26" s="227">
        <f t="shared" ref="N26" si="69">E26/$I26</f>
        <v>5.5983564458140726E-2</v>
      </c>
      <c r="O26" s="227">
        <f t="shared" ref="O26" si="70">F26/$I26</f>
        <v>0.22703825283044149</v>
      </c>
      <c r="P26" s="227">
        <f t="shared" ref="P26" si="71">G26/$I26</f>
        <v>0.13887586253098413</v>
      </c>
      <c r="Q26" s="227">
        <f t="shared" ref="Q26" si="72">H26/$I26</f>
        <v>0.37895536053236861</v>
      </c>
      <c r="R26" s="228"/>
    </row>
    <row r="27" spans="1:18" x14ac:dyDescent="0.3">
      <c r="A27" s="229">
        <v>2018</v>
      </c>
      <c r="B27" s="225" t="s">
        <v>759</v>
      </c>
      <c r="C27" s="54">
        <v>569</v>
      </c>
      <c r="D27" s="54">
        <v>8235</v>
      </c>
      <c r="E27" s="54">
        <v>2461</v>
      </c>
      <c r="F27" s="54">
        <v>10051</v>
      </c>
      <c r="G27" s="54">
        <v>6163</v>
      </c>
      <c r="H27" s="54">
        <v>16909</v>
      </c>
      <c r="I27" s="216">
        <f t="shared" si="51"/>
        <v>44388</v>
      </c>
      <c r="J27" s="226">
        <f t="shared" si="36"/>
        <v>-6.6909839550651773E-3</v>
      </c>
      <c r="K27" s="226">
        <f t="shared" si="37"/>
        <v>1.5186167779709159E-2</v>
      </c>
      <c r="L27" s="227">
        <f t="shared" ref="L27" si="73">C27/$I27</f>
        <v>1.2818779850410021E-2</v>
      </c>
      <c r="M27" s="227">
        <f t="shared" ref="M27" si="74">D27/$I27</f>
        <v>0.18552311435523114</v>
      </c>
      <c r="N27" s="227">
        <f t="shared" ref="N27" si="75">E27/$I27</f>
        <v>5.5442912498873571E-2</v>
      </c>
      <c r="O27" s="227">
        <f t="shared" ref="O27" si="76">F27/$I27</f>
        <v>0.2264350725421285</v>
      </c>
      <c r="P27" s="227">
        <f t="shared" ref="P27" si="77">G27/$I27</f>
        <v>0.13884383166621608</v>
      </c>
      <c r="Q27" s="227">
        <f t="shared" ref="Q27" si="78">H27/$I27</f>
        <v>0.38093628908714067</v>
      </c>
      <c r="R27" s="228"/>
    </row>
    <row r="28" spans="1:18" x14ac:dyDescent="0.3">
      <c r="A28" s="229"/>
      <c r="B28" s="225" t="s">
        <v>756</v>
      </c>
      <c r="C28" s="54">
        <v>587</v>
      </c>
      <c r="D28" s="54">
        <v>8248</v>
      </c>
      <c r="E28" s="54">
        <v>2513</v>
      </c>
      <c r="F28" s="54">
        <v>10143</v>
      </c>
      <c r="G28" s="54">
        <v>6239</v>
      </c>
      <c r="H28" s="54">
        <v>16957</v>
      </c>
      <c r="I28" s="216">
        <f t="shared" ref="I28" si="79">SUM(C28:H28)</f>
        <v>44687</v>
      </c>
      <c r="J28" s="226">
        <f t="shared" si="36"/>
        <v>5.6033124803096523E-3</v>
      </c>
      <c r="K28" s="226">
        <f t="shared" si="37"/>
        <v>1.3310657596371955E-2</v>
      </c>
      <c r="L28" s="227">
        <f t="shared" ref="L28" si="80">C28/$I28</f>
        <v>1.3135811309776892E-2</v>
      </c>
      <c r="M28" s="227">
        <f t="shared" ref="M28" si="81">D28/$I28</f>
        <v>0.18457269451965896</v>
      </c>
      <c r="N28" s="227">
        <f t="shared" ref="N28" si="82">E28/$I28</f>
        <v>5.6235594244411123E-2</v>
      </c>
      <c r="O28" s="227">
        <f t="shared" ref="O28" si="83">F28/$I28</f>
        <v>0.22697876339875131</v>
      </c>
      <c r="P28" s="227">
        <f t="shared" ref="P28" si="84">G28/$I28</f>
        <v>0.13961554814599325</v>
      </c>
      <c r="Q28" s="227">
        <f t="shared" ref="Q28" si="85">H28/$I28</f>
        <v>0.37946158838140848</v>
      </c>
      <c r="R28" s="228"/>
    </row>
    <row r="29" spans="1:18" x14ac:dyDescent="0.3">
      <c r="A29" s="229"/>
      <c r="B29" s="225" t="s">
        <v>757</v>
      </c>
      <c r="C29" s="54">
        <v>635</v>
      </c>
      <c r="D29" s="54">
        <v>8206</v>
      </c>
      <c r="E29" s="54">
        <v>2503</v>
      </c>
      <c r="F29" s="54">
        <v>10109</v>
      </c>
      <c r="G29" s="54">
        <v>6201</v>
      </c>
      <c r="H29" s="54">
        <v>16784</v>
      </c>
      <c r="I29" s="216">
        <f t="shared" ref="I29" si="86">SUM(C29:H29)</f>
        <v>44438</v>
      </c>
      <c r="J29" s="226">
        <f t="shared" si="36"/>
        <v>6.4092401766504548E-3</v>
      </c>
      <c r="K29" s="226">
        <f t="shared" si="37"/>
        <v>1.3709879781919287E-2</v>
      </c>
      <c r="L29" s="227">
        <f t="shared" ref="L29" si="87">C29/$I29</f>
        <v>1.4289571987938251E-2</v>
      </c>
      <c r="M29" s="227">
        <f t="shared" ref="M29" si="88">D29/$I29</f>
        <v>0.18466177595751385</v>
      </c>
      <c r="N29" s="227">
        <f t="shared" ref="N29" si="89">E29/$I29</f>
        <v>5.6325667221747151E-2</v>
      </c>
      <c r="O29" s="227">
        <f t="shared" ref="O29" si="90">F29/$I29</f>
        <v>0.22748548539538233</v>
      </c>
      <c r="P29" s="227">
        <f t="shared" ref="P29" si="91">G29/$I29</f>
        <v>0.13954273369638598</v>
      </c>
      <c r="Q29" s="227">
        <f t="shared" ref="Q29" si="92">H29/$I29</f>
        <v>0.37769476574103245</v>
      </c>
      <c r="R29" s="228"/>
    </row>
    <row r="30" spans="1:18" x14ac:dyDescent="0.3">
      <c r="A30" s="229"/>
      <c r="B30" s="225" t="s">
        <v>758</v>
      </c>
      <c r="C30" s="54">
        <v>653</v>
      </c>
      <c r="D30" s="54">
        <v>8134</v>
      </c>
      <c r="E30" s="54">
        <v>2472</v>
      </c>
      <c r="F30" s="54">
        <v>10030</v>
      </c>
      <c r="G30" s="54">
        <v>6100</v>
      </c>
      <c r="H30" s="54">
        <v>16766</v>
      </c>
      <c r="I30" s="216">
        <f t="shared" ref="I30" si="93">SUM(C30:H30)</f>
        <v>44155</v>
      </c>
      <c r="J30" s="226">
        <f t="shared" si="36"/>
        <v>9.8572866160460126E-3</v>
      </c>
      <c r="K30" s="226">
        <f t="shared" si="37"/>
        <v>1.3333639326203794E-2</v>
      </c>
      <c r="L30" s="227">
        <f t="shared" ref="L30" si="94">C30/$I30</f>
        <v>1.4788812139055599E-2</v>
      </c>
      <c r="M30" s="227">
        <f t="shared" ref="M30" si="95">D30/$I30</f>
        <v>0.1842146982221719</v>
      </c>
      <c r="N30" s="227">
        <f t="shared" ref="N30" si="96">E30/$I30</f>
        <v>5.5984599705582609E-2</v>
      </c>
      <c r="O30" s="227">
        <f t="shared" ref="O30" si="97">F30/$I30</f>
        <v>0.2271543426565508</v>
      </c>
      <c r="P30" s="227">
        <f t="shared" ref="P30" si="98">G30/$I30</f>
        <v>0.13814969992073378</v>
      </c>
      <c r="Q30" s="227">
        <f t="shared" ref="Q30" si="99">H30/$I30</f>
        <v>0.37970784735590535</v>
      </c>
      <c r="R30" s="228"/>
    </row>
    <row r="31" spans="1:18" x14ac:dyDescent="0.3">
      <c r="A31" s="229">
        <v>2017</v>
      </c>
      <c r="B31" s="225" t="s">
        <v>759</v>
      </c>
      <c r="C31" s="54">
        <v>580</v>
      </c>
      <c r="D31" s="54">
        <v>8107</v>
      </c>
      <c r="E31" s="54">
        <v>2422</v>
      </c>
      <c r="F31" s="54">
        <v>9908</v>
      </c>
      <c r="G31" s="54">
        <v>6023</v>
      </c>
      <c r="H31" s="54">
        <v>16684</v>
      </c>
      <c r="I31" s="216">
        <f t="shared" ref="I31" si="100">SUM(C31:H31)</f>
        <v>43724</v>
      </c>
      <c r="J31" s="226">
        <f t="shared" si="36"/>
        <v>-8.5260770975056355E-3</v>
      </c>
      <c r="K31" s="226">
        <f t="shared" si="37"/>
        <v>1.3678304817545284E-2</v>
      </c>
      <c r="L31" s="227">
        <f t="shared" ref="L31" si="101">C31/$I31</f>
        <v>1.3265026072637453E-2</v>
      </c>
      <c r="M31" s="227">
        <f t="shared" ref="M31" si="102">D31/$I31</f>
        <v>0.18541304546702039</v>
      </c>
      <c r="N31" s="227">
        <f t="shared" ref="N31" si="103">E31/$I31</f>
        <v>5.5392919220565363E-2</v>
      </c>
      <c r="O31" s="227">
        <f t="shared" ref="O31" si="104">F31/$I31</f>
        <v>0.22660323849602049</v>
      </c>
      <c r="P31" s="227">
        <f t="shared" ref="P31" si="105">G31/$I31</f>
        <v>0.13775043454395755</v>
      </c>
      <c r="Q31" s="227">
        <f t="shared" ref="Q31" si="106">H31/$I31</f>
        <v>0.38157533619979872</v>
      </c>
      <c r="R31" s="228"/>
    </row>
    <row r="32" spans="1:18" x14ac:dyDescent="0.3">
      <c r="A32" s="229"/>
      <c r="B32" s="225" t="s">
        <v>756</v>
      </c>
      <c r="C32" s="54">
        <v>597</v>
      </c>
      <c r="D32" s="54">
        <v>8151</v>
      </c>
      <c r="E32" s="54">
        <v>2490</v>
      </c>
      <c r="F32" s="54">
        <v>10027</v>
      </c>
      <c r="G32" s="54">
        <v>6070</v>
      </c>
      <c r="H32" s="54">
        <v>16765</v>
      </c>
      <c r="I32" s="216">
        <f t="shared" ref="I32" si="107">SUM(C32:H32)</f>
        <v>44100</v>
      </c>
      <c r="J32" s="226">
        <f t="shared" si="36"/>
        <v>5.9994981408399983E-3</v>
      </c>
      <c r="K32" s="226">
        <f t="shared" si="37"/>
        <v>1.2815212897891781E-2</v>
      </c>
      <c r="L32" s="227">
        <f t="shared" ref="L32" si="108">C32/$I32</f>
        <v>1.3537414965986394E-2</v>
      </c>
      <c r="M32" s="227">
        <f t="shared" ref="M32" si="109">D32/$I32</f>
        <v>0.1848299319727891</v>
      </c>
      <c r="N32" s="227">
        <f t="shared" ref="N32" si="110">E32/$I32</f>
        <v>5.6462585034013607E-2</v>
      </c>
      <c r="O32" s="227">
        <f t="shared" ref="O32" si="111">F32/$I32</f>
        <v>0.22736961451247165</v>
      </c>
      <c r="P32" s="227">
        <f t="shared" ref="P32" si="112">G32/$I32</f>
        <v>0.13764172335600908</v>
      </c>
      <c r="Q32" s="227">
        <f t="shared" ref="Q32" si="113">H32/$I32</f>
        <v>0.38015873015873014</v>
      </c>
      <c r="R32" s="228"/>
    </row>
    <row r="33" spans="1:18" x14ac:dyDescent="0.3">
      <c r="A33" s="229"/>
      <c r="B33" s="225" t="s">
        <v>757</v>
      </c>
      <c r="C33" s="54">
        <v>644</v>
      </c>
      <c r="D33" s="54">
        <v>8127</v>
      </c>
      <c r="E33" s="54">
        <v>2480</v>
      </c>
      <c r="F33" s="54">
        <v>9994</v>
      </c>
      <c r="G33" s="54">
        <v>6026</v>
      </c>
      <c r="H33" s="54">
        <v>16566</v>
      </c>
      <c r="I33" s="216">
        <f t="shared" ref="I33" si="114">SUM(C33:H33)</f>
        <v>43837</v>
      </c>
      <c r="J33" s="226">
        <f t="shared" si="36"/>
        <v>6.0357093679717089E-3</v>
      </c>
      <c r="K33" s="226">
        <f t="shared" si="37"/>
        <v>1.1957801426625725E-2</v>
      </c>
      <c r="L33" s="227">
        <f t="shared" ref="L33" si="115">C33/$I33</f>
        <v>1.469078632205671E-2</v>
      </c>
      <c r="M33" s="227">
        <f t="shared" ref="M33" si="116">D33/$I33</f>
        <v>0.18539133608595479</v>
      </c>
      <c r="N33" s="227">
        <f t="shared" ref="N33" si="117">E33/$I33</f>
        <v>5.657321440792025E-2</v>
      </c>
      <c r="O33" s="227">
        <f t="shared" ref="O33" si="118">F33/$I33</f>
        <v>0.22798092935191733</v>
      </c>
      <c r="P33" s="227">
        <f t="shared" ref="P33" si="119">G33/$I33</f>
        <v>0.13746378629924494</v>
      </c>
      <c r="Q33" s="227">
        <f t="shared" ref="Q33" si="120">H33/$I33</f>
        <v>0.37789994753290601</v>
      </c>
      <c r="R33" s="228"/>
    </row>
    <row r="34" spans="1:18" x14ac:dyDescent="0.3">
      <c r="A34" s="229"/>
      <c r="B34" s="225" t="s">
        <v>758</v>
      </c>
      <c r="C34" s="54">
        <v>662</v>
      </c>
      <c r="D34" s="54">
        <v>8071</v>
      </c>
      <c r="E34" s="54">
        <v>2442</v>
      </c>
      <c r="F34" s="54">
        <v>9938</v>
      </c>
      <c r="G34" s="54">
        <v>5933</v>
      </c>
      <c r="H34" s="54">
        <v>16528</v>
      </c>
      <c r="I34" s="216">
        <f t="shared" ref="I34" si="121">SUM(C34:H34)</f>
        <v>43574</v>
      </c>
      <c r="J34" s="226">
        <f t="shared" si="36"/>
        <v>1.0200769694440615E-2</v>
      </c>
      <c r="K34" s="226">
        <f t="shared" si="37"/>
        <v>1.2360020445146613E-2</v>
      </c>
      <c r="L34" s="227">
        <f t="shared" ref="L34" si="122">C34/$I34</f>
        <v>1.5192546013677881E-2</v>
      </c>
      <c r="M34" s="227">
        <f t="shared" ref="M34" si="123">D34/$I34</f>
        <v>0.18522513425437187</v>
      </c>
      <c r="N34" s="227">
        <f t="shared" ref="N34" si="124">E34/$I34</f>
        <v>5.6042594207554967E-2</v>
      </c>
      <c r="O34" s="227">
        <f t="shared" ref="O34" si="125">F34/$I34</f>
        <v>0.22807178592738789</v>
      </c>
      <c r="P34" s="227">
        <f t="shared" ref="P34" si="126">G34/$I34</f>
        <v>0.13615917749116446</v>
      </c>
      <c r="Q34" s="227">
        <f t="shared" ref="Q34" si="127">H34/$I34</f>
        <v>0.37930876210584291</v>
      </c>
      <c r="R34" s="228"/>
    </row>
    <row r="35" spans="1:18" x14ac:dyDescent="0.3">
      <c r="A35" s="229">
        <v>2016</v>
      </c>
      <c r="B35" s="225" t="s">
        <v>759</v>
      </c>
      <c r="C35" s="54">
        <v>585</v>
      </c>
      <c r="D35" s="54">
        <v>8063</v>
      </c>
      <c r="E35" s="54">
        <v>2387</v>
      </c>
      <c r="F35" s="54">
        <v>9816</v>
      </c>
      <c r="G35" s="54">
        <v>5844</v>
      </c>
      <c r="H35" s="54">
        <v>16439</v>
      </c>
      <c r="I35" s="216">
        <f t="shared" ref="I35" si="128">SUM(C35:H35)</f>
        <v>43134</v>
      </c>
      <c r="J35" s="226">
        <f t="shared" si="36"/>
        <v>-9.3702631941573467E-3</v>
      </c>
      <c r="K35" s="226">
        <f t="shared" si="37"/>
        <v>1.2915649070073254E-2</v>
      </c>
      <c r="L35" s="227">
        <f t="shared" ref="L35" si="129">C35/$I35</f>
        <v>1.3562386980108499E-2</v>
      </c>
      <c r="M35" s="227">
        <f t="shared" ref="M35" si="130">D35/$I35</f>
        <v>0.18692910465062365</v>
      </c>
      <c r="N35" s="227">
        <f t="shared" ref="N35" si="131">E35/$I35</f>
        <v>5.5339175592340147E-2</v>
      </c>
      <c r="O35" s="227">
        <f t="shared" ref="O35" si="132">F35/$I35</f>
        <v>0.22756989845597442</v>
      </c>
      <c r="P35" s="227">
        <f t="shared" ref="P35" si="133">G35/$I35</f>
        <v>0.1354847683961608</v>
      </c>
      <c r="Q35" s="227">
        <f t="shared" ref="Q35" si="134">H35/$I35</f>
        <v>0.38111466592479248</v>
      </c>
      <c r="R35" s="228"/>
    </row>
    <row r="36" spans="1:18" x14ac:dyDescent="0.3">
      <c r="A36" s="229"/>
      <c r="B36" s="225" t="s">
        <v>756</v>
      </c>
      <c r="C36" s="54">
        <v>609</v>
      </c>
      <c r="D36" s="54">
        <v>8129</v>
      </c>
      <c r="E36" s="54">
        <v>2460</v>
      </c>
      <c r="F36" s="54">
        <v>9937</v>
      </c>
      <c r="G36" s="54">
        <v>5914</v>
      </c>
      <c r="H36" s="54">
        <v>16493</v>
      </c>
      <c r="I36" s="216">
        <f t="shared" ref="I36:I37" si="135">SUM(C36:H36)</f>
        <v>43542</v>
      </c>
      <c r="J36" s="226">
        <f t="shared" si="36"/>
        <v>5.1478565987210789E-3</v>
      </c>
      <c r="K36" s="226">
        <f t="shared" si="37"/>
        <v>1.2016269610691355E-2</v>
      </c>
      <c r="L36" s="227">
        <f t="shared" ref="L36" si="136">C36/$I36</f>
        <v>1.3986495797161361E-2</v>
      </c>
      <c r="M36" s="227">
        <f t="shared" ref="M36" si="137">D36/$I36</f>
        <v>0.18669330761104222</v>
      </c>
      <c r="N36" s="227">
        <f t="shared" ref="N36" si="138">E36/$I36</f>
        <v>5.6497175141242938E-2</v>
      </c>
      <c r="O36" s="227">
        <f t="shared" ref="O36" si="139">F36/$I36</f>
        <v>0.22821643470671996</v>
      </c>
      <c r="P36" s="227">
        <f t="shared" ref="P36" si="140">G36/$I36</f>
        <v>0.13582288365256534</v>
      </c>
      <c r="Q36" s="227">
        <f t="shared" ref="Q36" si="141">H36/$I36</f>
        <v>0.37878370309126819</v>
      </c>
      <c r="R36" s="228"/>
    </row>
    <row r="37" spans="1:18" ht="15" x14ac:dyDescent="0.3">
      <c r="A37" s="224"/>
      <c r="B37" s="225" t="s">
        <v>757</v>
      </c>
      <c r="C37" s="54">
        <v>658</v>
      </c>
      <c r="D37" s="54">
        <v>8108</v>
      </c>
      <c r="E37" s="54">
        <v>2455</v>
      </c>
      <c r="F37" s="54">
        <v>9910</v>
      </c>
      <c r="G37" s="54">
        <v>5881</v>
      </c>
      <c r="H37" s="54">
        <v>16307</v>
      </c>
      <c r="I37" s="216">
        <f t="shared" si="135"/>
        <v>43319</v>
      </c>
      <c r="J37" s="226">
        <f t="shared" si="36"/>
        <v>6.4355745550856991E-3</v>
      </c>
      <c r="K37" s="226">
        <f t="shared" si="37"/>
        <v>9.9552364077217792E-3</v>
      </c>
      <c r="L37" s="227">
        <f t="shared" ref="L37" si="142">C37/$I37</f>
        <v>1.5189639650038089E-2</v>
      </c>
      <c r="M37" s="227">
        <f t="shared" ref="M37" si="143">D37/$I37</f>
        <v>0.18716960225305293</v>
      </c>
      <c r="N37" s="227">
        <f t="shared" ref="N37" si="144">E37/$I37</f>
        <v>5.6672591703409589E-2</v>
      </c>
      <c r="O37" s="227">
        <f t="shared" ref="O37" si="145">F37/$I37</f>
        <v>0.22876797710011773</v>
      </c>
      <c r="P37" s="227">
        <f t="shared" ref="P37" si="146">G37/$I37</f>
        <v>0.13576028994205777</v>
      </c>
      <c r="Q37" s="227">
        <f t="shared" ref="Q37" si="147">H37/$I37</f>
        <v>0.37643989935132388</v>
      </c>
      <c r="R37" s="228"/>
    </row>
    <row r="38" spans="1:18" ht="15" x14ac:dyDescent="0.3">
      <c r="A38" s="224"/>
      <c r="B38" s="225" t="s">
        <v>758</v>
      </c>
      <c r="C38" s="54">
        <v>675</v>
      </c>
      <c r="D38" s="54">
        <v>8048</v>
      </c>
      <c r="E38" s="54">
        <v>2421</v>
      </c>
      <c r="F38" s="54">
        <v>9834</v>
      </c>
      <c r="G38" s="54">
        <v>5785</v>
      </c>
      <c r="H38" s="54">
        <v>16279</v>
      </c>
      <c r="I38" s="216">
        <f t="shared" ref="I38" si="148">SUM(C38:H38)</f>
        <v>43042</v>
      </c>
      <c r="J38" s="226">
        <f t="shared" si="36"/>
        <v>1.075521322562456E-2</v>
      </c>
      <c r="K38" s="226">
        <f t="shared" si="37"/>
        <v>8.5053539211321638E-3</v>
      </c>
      <c r="L38" s="227">
        <f t="shared" ref="L38" si="149">C38/$I38</f>
        <v>1.5682356767808187E-2</v>
      </c>
      <c r="M38" s="227">
        <f t="shared" ref="M38" si="150">D38/$I38</f>
        <v>0.18698015891454858</v>
      </c>
      <c r="N38" s="227">
        <f t="shared" ref="N38" si="151">E38/$I38</f>
        <v>5.6247386273872033E-2</v>
      </c>
      <c r="O38" s="227">
        <f t="shared" ref="O38" si="152">F38/$I38</f>
        <v>0.22847451326611218</v>
      </c>
      <c r="P38" s="227">
        <f t="shared" ref="P38" si="153">G38/$I38</f>
        <v>0.13440360578040053</v>
      </c>
      <c r="Q38" s="227">
        <f t="shared" ref="Q38" si="154">H38/$I38</f>
        <v>0.3782119789972585</v>
      </c>
      <c r="R38" s="228"/>
    </row>
    <row r="39" spans="1:18" x14ac:dyDescent="0.3">
      <c r="A39" s="229">
        <v>2015</v>
      </c>
      <c r="B39" s="225" t="s">
        <v>759</v>
      </c>
      <c r="C39" s="54">
        <v>591</v>
      </c>
      <c r="D39" s="54">
        <v>8042</v>
      </c>
      <c r="E39" s="54">
        <v>2368</v>
      </c>
      <c r="F39" s="54">
        <v>9698</v>
      </c>
      <c r="G39" s="54">
        <v>5697</v>
      </c>
      <c r="H39" s="54">
        <v>16188</v>
      </c>
      <c r="I39" s="216">
        <f t="shared" ref="I39" si="155">SUM(C39:H39)</f>
        <v>42584</v>
      </c>
      <c r="J39" s="226">
        <f t="shared" si="36"/>
        <v>-1.0249854735618791E-2</v>
      </c>
      <c r="K39" s="226">
        <f t="shared" si="37"/>
        <v>7.0234350982572025E-3</v>
      </c>
      <c r="L39" s="227">
        <f t="shared" ref="L39" si="156">C39/$I39</f>
        <v>1.3878452000751456E-2</v>
      </c>
      <c r="M39" s="227">
        <f t="shared" ref="M39" si="157">D39/$I39</f>
        <v>0.18885027240278038</v>
      </c>
      <c r="N39" s="227">
        <f t="shared" ref="N39" si="158">E39/$I39</f>
        <v>5.5607739996242724E-2</v>
      </c>
      <c r="O39" s="227">
        <f t="shared" ref="O39" si="159">F39/$I39</f>
        <v>0.22773811760285553</v>
      </c>
      <c r="P39" s="227">
        <f t="shared" ref="P39" si="160">G39/$I39</f>
        <v>0.13378264136764983</v>
      </c>
      <c r="Q39" s="227">
        <f t="shared" ref="Q39" si="161">H39/$I39</f>
        <v>0.38014277662972007</v>
      </c>
      <c r="R39" s="228"/>
    </row>
    <row r="40" spans="1:18" ht="15" x14ac:dyDescent="0.3">
      <c r="A40" s="224"/>
      <c r="B40" s="225" t="s">
        <v>756</v>
      </c>
      <c r="C40" s="38">
        <v>615</v>
      </c>
      <c r="D40" s="38">
        <v>8121</v>
      </c>
      <c r="E40" s="38">
        <v>2457</v>
      </c>
      <c r="F40" s="38">
        <v>9850</v>
      </c>
      <c r="G40" s="38">
        <v>5763</v>
      </c>
      <c r="H40" s="38">
        <v>16219</v>
      </c>
      <c r="I40" s="30">
        <f t="shared" ref="I40:I99" si="162">SUM(C40:H40)</f>
        <v>43025</v>
      </c>
      <c r="J40" s="226">
        <f t="shared" si="36"/>
        <v>3.1008113401100879E-3</v>
      </c>
      <c r="K40" s="226">
        <f t="shared" si="37"/>
        <v>9.0527451394264435E-3</v>
      </c>
      <c r="L40" s="227">
        <f t="shared" ref="L40" si="163">C40/$I40</f>
        <v>1.4294015107495643E-2</v>
      </c>
      <c r="M40" s="227">
        <f t="shared" ref="M40" si="164">D40/$I40</f>
        <v>0.18875072632190587</v>
      </c>
      <c r="N40" s="227">
        <f t="shared" ref="N40" si="165">E40/$I40</f>
        <v>5.7106333527019174E-2</v>
      </c>
      <c r="O40" s="227">
        <f t="shared" ref="O40" si="166">F40/$I40</f>
        <v>0.22893666472980825</v>
      </c>
      <c r="P40" s="227">
        <f t="shared" ref="P40" si="167">G40/$I40</f>
        <v>0.13394538059267869</v>
      </c>
      <c r="Q40" s="227">
        <f t="shared" ref="Q40" si="168">H40/$I40</f>
        <v>0.37696687972109238</v>
      </c>
      <c r="R40" s="228"/>
    </row>
    <row r="41" spans="1:18" ht="15" x14ac:dyDescent="0.3">
      <c r="A41" s="224"/>
      <c r="B41" s="225" t="s">
        <v>757</v>
      </c>
      <c r="C41" s="38">
        <v>660</v>
      </c>
      <c r="D41" s="38">
        <v>8099</v>
      </c>
      <c r="E41" s="38">
        <v>2456</v>
      </c>
      <c r="F41" s="38">
        <v>9837</v>
      </c>
      <c r="G41" s="38">
        <v>5749</v>
      </c>
      <c r="H41" s="38">
        <v>16091</v>
      </c>
      <c r="I41" s="30">
        <f t="shared" si="162"/>
        <v>42892</v>
      </c>
      <c r="J41" s="226">
        <f t="shared" si="36"/>
        <v>4.9907448628130346E-3</v>
      </c>
      <c r="K41" s="226">
        <f t="shared" si="37"/>
        <v>9.2235294117646305E-3</v>
      </c>
      <c r="L41" s="227">
        <f t="shared" ref="L41" si="169">C41/$I41</f>
        <v>1.5387484845658864E-2</v>
      </c>
      <c r="M41" s="227">
        <f t="shared" ref="M41" si="170">D41/$I41</f>
        <v>0.18882309055301688</v>
      </c>
      <c r="N41" s="227">
        <f t="shared" ref="N41" si="171">E41/$I41</f>
        <v>5.7260095122633595E-2</v>
      </c>
      <c r="O41" s="227">
        <f t="shared" ref="O41" si="172">F41/$I41</f>
        <v>0.22934346731325189</v>
      </c>
      <c r="P41" s="227">
        <f t="shared" ref="P41" si="173">G41/$I41</f>
        <v>0.13403431875408001</v>
      </c>
      <c r="Q41" s="227">
        <f t="shared" ref="Q41" si="174">H41/$I41</f>
        <v>0.37515154341135876</v>
      </c>
      <c r="R41" s="228"/>
    </row>
    <row r="42" spans="1:18" ht="15" x14ac:dyDescent="0.3">
      <c r="A42" s="224"/>
      <c r="B42" s="225" t="s">
        <v>758</v>
      </c>
      <c r="C42" s="38">
        <v>679</v>
      </c>
      <c r="D42" s="38">
        <v>8033</v>
      </c>
      <c r="E42" s="38">
        <v>2426</v>
      </c>
      <c r="F42" s="38">
        <v>9784</v>
      </c>
      <c r="G42" s="38">
        <v>5661</v>
      </c>
      <c r="H42" s="38">
        <v>16096</v>
      </c>
      <c r="I42" s="30">
        <f t="shared" si="162"/>
        <v>42679</v>
      </c>
      <c r="J42" s="226">
        <f t="shared" si="36"/>
        <v>9.2699884125144738E-3</v>
      </c>
      <c r="K42" s="226">
        <f t="shared" si="37"/>
        <v>1.0129937752952678E-2</v>
      </c>
      <c r="L42" s="227">
        <f>C42/$I42</f>
        <v>1.5909463670657702E-2</v>
      </c>
      <c r="M42" s="227">
        <f>D42/$I42</f>
        <v>0.18821903043651445</v>
      </c>
      <c r="N42" s="227">
        <f t="shared" ref="N42:Q42" si="175">E42/$I42</f>
        <v>5.6842943836547248E-2</v>
      </c>
      <c r="O42" s="227">
        <f t="shared" si="175"/>
        <v>0.22924623351062584</v>
      </c>
      <c r="P42" s="227">
        <f t="shared" si="175"/>
        <v>0.13264134586096207</v>
      </c>
      <c r="Q42" s="227">
        <f t="shared" si="175"/>
        <v>0.3771409826846927</v>
      </c>
      <c r="R42" s="228"/>
    </row>
    <row r="43" spans="1:18" x14ac:dyDescent="0.3">
      <c r="A43" s="229">
        <v>2014</v>
      </c>
      <c r="B43" s="225" t="s">
        <v>759</v>
      </c>
      <c r="C43" s="38">
        <v>598</v>
      </c>
      <c r="D43" s="38">
        <v>8002</v>
      </c>
      <c r="E43" s="38">
        <v>2370</v>
      </c>
      <c r="F43" s="38">
        <v>9669</v>
      </c>
      <c r="G43" s="38">
        <v>5586</v>
      </c>
      <c r="H43" s="38">
        <v>16062</v>
      </c>
      <c r="I43" s="30">
        <f t="shared" si="162"/>
        <v>42287</v>
      </c>
      <c r="J43" s="226">
        <f t="shared" si="36"/>
        <v>-8.2553530805131725E-3</v>
      </c>
      <c r="K43" s="226">
        <f t="shared" si="37"/>
        <v>9.5977080100273504E-3</v>
      </c>
      <c r="L43" s="227">
        <f t="shared" ref="L43:L99" si="176">C43/$I43</f>
        <v>1.414146191500934E-2</v>
      </c>
      <c r="M43" s="227">
        <f t="shared" ref="M43:M99" si="177">D43/$I43</f>
        <v>0.18923073284933903</v>
      </c>
      <c r="N43" s="227">
        <f>E43/$I43</f>
        <v>5.6045593208314613E-2</v>
      </c>
      <c r="O43" s="227">
        <f>F43/$I43</f>
        <v>0.22865183153214935</v>
      </c>
      <c r="P43" s="227">
        <f t="shared" ref="P43:P99" si="178">G43/$I43</f>
        <v>0.13209733487833139</v>
      </c>
      <c r="Q43" s="227">
        <f t="shared" ref="Q43:Q99" si="179">H43/$I43</f>
        <v>0.37983304561685627</v>
      </c>
      <c r="R43" s="228"/>
    </row>
    <row r="44" spans="1:18" x14ac:dyDescent="0.3">
      <c r="A44" s="229"/>
      <c r="B44" s="225" t="s">
        <v>756</v>
      </c>
      <c r="C44" s="38">
        <v>618</v>
      </c>
      <c r="D44" s="38">
        <v>8057</v>
      </c>
      <c r="E44" s="38">
        <v>2451</v>
      </c>
      <c r="F44" s="38">
        <v>9848</v>
      </c>
      <c r="G44" s="38">
        <v>5622</v>
      </c>
      <c r="H44" s="38">
        <v>16043</v>
      </c>
      <c r="I44" s="30">
        <f t="shared" si="162"/>
        <v>42639</v>
      </c>
      <c r="J44" s="226">
        <f t="shared" si="36"/>
        <v>3.2705882352941362E-3</v>
      </c>
      <c r="K44" s="226">
        <f t="shared" si="37"/>
        <v>5.1626591230551355E-3</v>
      </c>
      <c r="L44" s="227">
        <f t="shared" si="176"/>
        <v>1.4493773306128192E-2</v>
      </c>
      <c r="M44" s="227">
        <f t="shared" si="177"/>
        <v>0.18895846525481366</v>
      </c>
      <c r="N44" s="227">
        <f t="shared" ref="N44:N99" si="180">E44/$I44</f>
        <v>5.7482586364595793E-2</v>
      </c>
      <c r="O44" s="227">
        <f t="shared" ref="O44:O99" si="181">F44/$I44</f>
        <v>0.23096226459344732</v>
      </c>
      <c r="P44" s="227">
        <f t="shared" si="178"/>
        <v>0.13185112221205939</v>
      </c>
      <c r="Q44" s="227">
        <f t="shared" si="179"/>
        <v>0.37625178826895567</v>
      </c>
      <c r="R44" s="228"/>
    </row>
    <row r="45" spans="1:18" x14ac:dyDescent="0.3">
      <c r="A45" s="229"/>
      <c r="B45" s="225" t="s">
        <v>757</v>
      </c>
      <c r="C45" s="38">
        <v>649</v>
      </c>
      <c r="D45" s="38">
        <v>8045</v>
      </c>
      <c r="E45" s="38">
        <v>2469</v>
      </c>
      <c r="F45" s="38">
        <v>9801</v>
      </c>
      <c r="G45" s="38">
        <v>5612</v>
      </c>
      <c r="H45" s="38">
        <v>15924</v>
      </c>
      <c r="I45" s="30">
        <f t="shared" si="162"/>
        <v>42500</v>
      </c>
      <c r="J45" s="226">
        <f t="shared" si="36"/>
        <v>5.8933516366477257E-3</v>
      </c>
      <c r="K45" s="226">
        <f t="shared" si="37"/>
        <v>5.6315366049879412E-3</v>
      </c>
      <c r="L45" s="227">
        <f t="shared" si="176"/>
        <v>1.5270588235294117E-2</v>
      </c>
      <c r="M45" s="227">
        <f t="shared" si="177"/>
        <v>0.18929411764705883</v>
      </c>
      <c r="N45" s="227">
        <f t="shared" si="180"/>
        <v>5.8094117647058824E-2</v>
      </c>
      <c r="O45" s="227">
        <f t="shared" si="181"/>
        <v>0.23061176470588235</v>
      </c>
      <c r="P45" s="227">
        <f t="shared" si="178"/>
        <v>0.13204705882352941</v>
      </c>
      <c r="Q45" s="227">
        <f t="shared" si="179"/>
        <v>0.37468235294117647</v>
      </c>
      <c r="R45" s="228"/>
    </row>
    <row r="46" spans="1:18" x14ac:dyDescent="0.3">
      <c r="A46" s="229"/>
      <c r="B46" s="225" t="s">
        <v>758</v>
      </c>
      <c r="C46" s="38">
        <v>682</v>
      </c>
      <c r="D46" s="38">
        <v>7993</v>
      </c>
      <c r="E46" s="38">
        <v>2427</v>
      </c>
      <c r="F46" s="38">
        <v>9744</v>
      </c>
      <c r="G46" s="38">
        <v>5512</v>
      </c>
      <c r="H46" s="38">
        <v>15893</v>
      </c>
      <c r="I46" s="30">
        <f t="shared" si="162"/>
        <v>42251</v>
      </c>
      <c r="J46" s="226">
        <f t="shared" si="36"/>
        <v>8.7382117703234119E-3</v>
      </c>
      <c r="K46" s="226">
        <f t="shared" si="37"/>
        <v>6.2397294529519254E-3</v>
      </c>
      <c r="L46" s="227">
        <f t="shared" si="176"/>
        <v>1.6141629783910441E-2</v>
      </c>
      <c r="M46" s="227">
        <f t="shared" si="177"/>
        <v>0.18917895434427587</v>
      </c>
      <c r="N46" s="227">
        <f t="shared" si="180"/>
        <v>5.7442427398168093E-2</v>
      </c>
      <c r="O46" s="227">
        <f t="shared" si="181"/>
        <v>0.23062176043170576</v>
      </c>
      <c r="P46" s="227">
        <f t="shared" si="178"/>
        <v>0.13045845068755768</v>
      </c>
      <c r="Q46" s="227">
        <f t="shared" si="179"/>
        <v>0.37615677735438213</v>
      </c>
      <c r="R46" s="228"/>
    </row>
    <row r="47" spans="1:18" x14ac:dyDescent="0.3">
      <c r="A47" s="229">
        <v>2013</v>
      </c>
      <c r="B47" s="225" t="s">
        <v>759</v>
      </c>
      <c r="C47" s="38">
        <v>613</v>
      </c>
      <c r="D47" s="38">
        <v>8001</v>
      </c>
      <c r="E47" s="38">
        <v>2359</v>
      </c>
      <c r="F47" s="38">
        <v>9649</v>
      </c>
      <c r="G47" s="38">
        <v>5434</v>
      </c>
      <c r="H47" s="38">
        <v>15829</v>
      </c>
      <c r="I47" s="30">
        <f t="shared" si="162"/>
        <v>41885</v>
      </c>
      <c r="J47" s="226">
        <f t="shared" si="36"/>
        <v>-1.261197548326265E-2</v>
      </c>
      <c r="K47" s="226">
        <f t="shared" si="37"/>
        <v>7.4806369365467695E-3</v>
      </c>
      <c r="L47" s="227">
        <f t="shared" si="176"/>
        <v>1.4635310970514504E-2</v>
      </c>
      <c r="M47" s="227">
        <f t="shared" si="177"/>
        <v>0.19102303927420317</v>
      </c>
      <c r="N47" s="227">
        <f t="shared" si="180"/>
        <v>5.6320878596156143E-2</v>
      </c>
      <c r="O47" s="227">
        <f t="shared" si="181"/>
        <v>0.23036886713620627</v>
      </c>
      <c r="P47" s="227">
        <f t="shared" si="178"/>
        <v>0.12973618240420198</v>
      </c>
      <c r="Q47" s="227">
        <f t="shared" si="179"/>
        <v>0.37791572161871789</v>
      </c>
      <c r="R47" s="228"/>
    </row>
    <row r="48" spans="1:18" x14ac:dyDescent="0.3">
      <c r="A48" s="229"/>
      <c r="B48" s="225" t="s">
        <v>756</v>
      </c>
      <c r="C48" s="38">
        <v>626</v>
      </c>
      <c r="D48" s="38">
        <v>8058</v>
      </c>
      <c r="E48" s="38">
        <v>2444</v>
      </c>
      <c r="F48" s="38">
        <v>9799</v>
      </c>
      <c r="G48" s="38">
        <v>5522</v>
      </c>
      <c r="H48" s="38">
        <v>15971</v>
      </c>
      <c r="I48" s="30">
        <f t="shared" si="162"/>
        <v>42420</v>
      </c>
      <c r="J48" s="226">
        <f t="shared" si="36"/>
        <v>3.7385831243197387E-3</v>
      </c>
      <c r="K48" s="226">
        <f t="shared" si="37"/>
        <v>1.0240533460347701E-2</v>
      </c>
      <c r="L48" s="227">
        <f t="shared" si="176"/>
        <v>1.4757190004714758E-2</v>
      </c>
      <c r="M48" s="227">
        <f t="shared" si="177"/>
        <v>0.18995756718528994</v>
      </c>
      <c r="N48" s="227">
        <f t="shared" si="180"/>
        <v>5.7614332861857617E-2</v>
      </c>
      <c r="O48" s="227">
        <f t="shared" si="181"/>
        <v>0.23099952852428099</v>
      </c>
      <c r="P48" s="227">
        <f t="shared" si="178"/>
        <v>0.13017444601603018</v>
      </c>
      <c r="Q48" s="227">
        <f t="shared" si="179"/>
        <v>0.37649693540782647</v>
      </c>
      <c r="R48" s="228"/>
    </row>
    <row r="49" spans="1:18" x14ac:dyDescent="0.3">
      <c r="A49" s="229"/>
      <c r="B49" s="225" t="s">
        <v>757</v>
      </c>
      <c r="C49" s="38">
        <v>674</v>
      </c>
      <c r="D49" s="38">
        <v>8034</v>
      </c>
      <c r="E49" s="38">
        <v>2454</v>
      </c>
      <c r="F49" s="38">
        <v>9762</v>
      </c>
      <c r="G49" s="38">
        <v>5528</v>
      </c>
      <c r="H49" s="38">
        <v>15810</v>
      </c>
      <c r="I49" s="30">
        <f t="shared" si="162"/>
        <v>42262</v>
      </c>
      <c r="J49" s="226">
        <f t="shared" si="36"/>
        <v>6.5017028269309662E-3</v>
      </c>
      <c r="K49" s="226">
        <f t="shared" si="37"/>
        <v>1.1463992532848355E-2</v>
      </c>
      <c r="L49" s="227">
        <f t="shared" si="176"/>
        <v>1.5948133074629691E-2</v>
      </c>
      <c r="M49" s="227">
        <f t="shared" si="177"/>
        <v>0.19009985329610524</v>
      </c>
      <c r="N49" s="227">
        <f t="shared" si="180"/>
        <v>5.8066348019497421E-2</v>
      </c>
      <c r="O49" s="227">
        <f t="shared" si="181"/>
        <v>0.23098764847853864</v>
      </c>
      <c r="P49" s="227">
        <f t="shared" si="178"/>
        <v>0.13080308551417349</v>
      </c>
      <c r="Q49" s="227">
        <f t="shared" si="179"/>
        <v>0.37409493161705554</v>
      </c>
      <c r="R49" s="228"/>
    </row>
    <row r="50" spans="1:18" x14ac:dyDescent="0.3">
      <c r="A50" s="229"/>
      <c r="B50" s="225" t="s">
        <v>758</v>
      </c>
      <c r="C50" s="38">
        <v>718</v>
      </c>
      <c r="D50" s="38">
        <v>7954</v>
      </c>
      <c r="E50" s="38">
        <v>2407</v>
      </c>
      <c r="F50" s="38">
        <v>9698</v>
      </c>
      <c r="G50" s="38">
        <v>5450</v>
      </c>
      <c r="H50" s="38">
        <v>15762</v>
      </c>
      <c r="I50" s="30">
        <f t="shared" si="162"/>
        <v>41989</v>
      </c>
      <c r="J50" s="226">
        <f t="shared" si="36"/>
        <v>9.9822004137202214E-3</v>
      </c>
      <c r="K50" s="226">
        <f t="shared" si="37"/>
        <v>1.1661245633056261E-2</v>
      </c>
      <c r="L50" s="227">
        <f t="shared" si="176"/>
        <v>1.7099716592440879E-2</v>
      </c>
      <c r="M50" s="227">
        <f t="shared" si="177"/>
        <v>0.18943056514801496</v>
      </c>
      <c r="N50" s="227">
        <f t="shared" si="180"/>
        <v>5.7324537378837317E-2</v>
      </c>
      <c r="O50" s="227">
        <f t="shared" si="181"/>
        <v>0.23096525280430588</v>
      </c>
      <c r="P50" s="227">
        <f t="shared" si="178"/>
        <v>0.12979589892590918</v>
      </c>
      <c r="Q50" s="227">
        <f t="shared" si="179"/>
        <v>0.37538402915049179</v>
      </c>
      <c r="R50" s="228"/>
    </row>
    <row r="51" spans="1:18" x14ac:dyDescent="0.3">
      <c r="A51" s="229">
        <v>2012</v>
      </c>
      <c r="B51" s="225" t="s">
        <v>759</v>
      </c>
      <c r="C51" s="38">
        <v>647</v>
      </c>
      <c r="D51" s="38">
        <v>7931</v>
      </c>
      <c r="E51" s="38">
        <v>2341</v>
      </c>
      <c r="F51" s="38">
        <v>9591</v>
      </c>
      <c r="G51" s="38">
        <v>5374</v>
      </c>
      <c r="H51" s="38">
        <v>15690</v>
      </c>
      <c r="I51" s="30">
        <f t="shared" si="162"/>
        <v>41574</v>
      </c>
      <c r="J51" s="226">
        <f t="shared" si="36"/>
        <v>-9.9071207430340147E-3</v>
      </c>
      <c r="K51" s="226">
        <f t="shared" si="37"/>
        <v>1.3283287430841506E-2</v>
      </c>
      <c r="L51" s="227">
        <f t="shared" si="176"/>
        <v>1.5562611247414249E-2</v>
      </c>
      <c r="M51" s="227">
        <f t="shared" si="177"/>
        <v>0.19076826862943186</v>
      </c>
      <c r="N51" s="227">
        <f t="shared" si="180"/>
        <v>5.630923173137057E-2</v>
      </c>
      <c r="O51" s="227">
        <f t="shared" si="181"/>
        <v>0.2306970702843123</v>
      </c>
      <c r="P51" s="227">
        <f t="shared" si="178"/>
        <v>0.12926348198393225</v>
      </c>
      <c r="Q51" s="227">
        <f t="shared" si="179"/>
        <v>0.37739933612353876</v>
      </c>
      <c r="R51" s="228"/>
    </row>
    <row r="52" spans="1:18" x14ac:dyDescent="0.3">
      <c r="A52" s="229"/>
      <c r="B52" s="225" t="s">
        <v>756</v>
      </c>
      <c r="C52" s="38">
        <v>651</v>
      </c>
      <c r="D52" s="38">
        <v>7963</v>
      </c>
      <c r="E52" s="38">
        <v>2424</v>
      </c>
      <c r="F52" s="38">
        <v>9722</v>
      </c>
      <c r="G52" s="38">
        <v>5462</v>
      </c>
      <c r="H52" s="38">
        <v>15768</v>
      </c>
      <c r="I52" s="30">
        <f t="shared" si="162"/>
        <v>41990</v>
      </c>
      <c r="J52" s="226">
        <f t="shared" si="36"/>
        <v>4.9541679630471513E-3</v>
      </c>
      <c r="K52" s="226">
        <f t="shared" si="37"/>
        <v>1.3076626133950997E-2</v>
      </c>
      <c r="L52" s="227">
        <f t="shared" si="176"/>
        <v>1.5503691355084543E-2</v>
      </c>
      <c r="M52" s="227">
        <f t="shared" si="177"/>
        <v>0.18964039056918314</v>
      </c>
      <c r="N52" s="227">
        <f t="shared" si="180"/>
        <v>5.7728030483448441E-2</v>
      </c>
      <c r="O52" s="227">
        <f t="shared" si="181"/>
        <v>0.23153131698023338</v>
      </c>
      <c r="P52" s="227">
        <f t="shared" si="178"/>
        <v>0.13007859014050965</v>
      </c>
      <c r="Q52" s="227">
        <f t="shared" si="179"/>
        <v>0.37551798047154084</v>
      </c>
      <c r="R52" s="228"/>
    </row>
    <row r="53" spans="1:18" x14ac:dyDescent="0.3">
      <c r="A53" s="229"/>
      <c r="B53" s="225" t="s">
        <v>757</v>
      </c>
      <c r="C53" s="38">
        <v>668</v>
      </c>
      <c r="D53" s="38">
        <v>7904</v>
      </c>
      <c r="E53" s="38">
        <v>2420</v>
      </c>
      <c r="F53" s="38">
        <v>9675</v>
      </c>
      <c r="G53" s="38">
        <v>5445</v>
      </c>
      <c r="H53" s="38">
        <v>15671</v>
      </c>
      <c r="I53" s="30">
        <f t="shared" si="162"/>
        <v>41783</v>
      </c>
      <c r="J53" s="226">
        <f t="shared" si="36"/>
        <v>6.6979881941935382E-3</v>
      </c>
      <c r="K53" s="226">
        <f t="shared" si="37"/>
        <v>1.3609237785648487E-2</v>
      </c>
      <c r="L53" s="227">
        <f t="shared" si="176"/>
        <v>1.5987363281717445E-2</v>
      </c>
      <c r="M53" s="227">
        <f t="shared" si="177"/>
        <v>0.18916784338127945</v>
      </c>
      <c r="N53" s="227">
        <f t="shared" si="180"/>
        <v>5.7918292128377569E-2</v>
      </c>
      <c r="O53" s="227">
        <f t="shared" si="181"/>
        <v>0.23155350262068305</v>
      </c>
      <c r="P53" s="227">
        <f t="shared" si="178"/>
        <v>0.13031615728884954</v>
      </c>
      <c r="Q53" s="227">
        <f t="shared" si="179"/>
        <v>0.37505684129909295</v>
      </c>
      <c r="R53" s="228"/>
    </row>
    <row r="54" spans="1:18" x14ac:dyDescent="0.3">
      <c r="A54" s="229"/>
      <c r="B54" s="225" t="s">
        <v>758</v>
      </c>
      <c r="C54" s="38">
        <v>709</v>
      </c>
      <c r="D54" s="38">
        <v>7802</v>
      </c>
      <c r="E54" s="38">
        <v>2369</v>
      </c>
      <c r="F54" s="38">
        <v>9606</v>
      </c>
      <c r="G54" s="38">
        <v>5346</v>
      </c>
      <c r="H54" s="38">
        <v>15673</v>
      </c>
      <c r="I54" s="30">
        <f t="shared" si="162"/>
        <v>41505</v>
      </c>
      <c r="J54" s="226">
        <f t="shared" si="36"/>
        <v>1.1601550123083726E-2</v>
      </c>
      <c r="K54" s="226">
        <f t="shared" si="37"/>
        <v>1.3899745944889519E-2</v>
      </c>
      <c r="L54" s="227">
        <f t="shared" si="176"/>
        <v>1.7082279243464643E-2</v>
      </c>
      <c r="M54" s="227">
        <f t="shared" si="177"/>
        <v>0.18797735212624986</v>
      </c>
      <c r="N54" s="227">
        <f t="shared" si="180"/>
        <v>5.707746054692206E-2</v>
      </c>
      <c r="O54" s="227">
        <f t="shared" si="181"/>
        <v>0.23144199494036863</v>
      </c>
      <c r="P54" s="227">
        <f t="shared" si="178"/>
        <v>0.12880375858330323</v>
      </c>
      <c r="Q54" s="227">
        <f t="shared" si="179"/>
        <v>0.37761715455969158</v>
      </c>
      <c r="R54" s="228"/>
    </row>
    <row r="55" spans="1:18" x14ac:dyDescent="0.3">
      <c r="A55" s="229">
        <v>2011</v>
      </c>
      <c r="B55" s="225" t="s">
        <v>759</v>
      </c>
      <c r="C55" s="38">
        <v>649</v>
      </c>
      <c r="D55" s="38">
        <v>7741</v>
      </c>
      <c r="E55" s="38">
        <v>2294</v>
      </c>
      <c r="F55" s="38">
        <v>9470</v>
      </c>
      <c r="G55" s="38">
        <v>5242</v>
      </c>
      <c r="H55" s="38">
        <v>15633</v>
      </c>
      <c r="I55" s="30">
        <f t="shared" si="162"/>
        <v>41029</v>
      </c>
      <c r="J55" s="226">
        <f t="shared" si="36"/>
        <v>-1.0109052306504496E-2</v>
      </c>
      <c r="K55" s="226">
        <f t="shared" si="37"/>
        <v>1.3712506794485435E-2</v>
      </c>
      <c r="L55" s="227">
        <f t="shared" si="176"/>
        <v>1.5818079894708622E-2</v>
      </c>
      <c r="M55" s="227">
        <f t="shared" si="177"/>
        <v>0.18867142752687124</v>
      </c>
      <c r="N55" s="227">
        <f t="shared" si="180"/>
        <v>5.5911672231836018E-2</v>
      </c>
      <c r="O55" s="227">
        <f t="shared" si="181"/>
        <v>0.23081235223866045</v>
      </c>
      <c r="P55" s="227">
        <f t="shared" si="178"/>
        <v>0.12776328938068196</v>
      </c>
      <c r="Q55" s="227">
        <f t="shared" si="179"/>
        <v>0.38102317872724173</v>
      </c>
      <c r="R55" s="228"/>
    </row>
    <row r="56" spans="1:18" x14ac:dyDescent="0.3">
      <c r="A56" s="229"/>
      <c r="B56" s="225" t="s">
        <v>756</v>
      </c>
      <c r="C56" s="38">
        <v>647</v>
      </c>
      <c r="D56" s="38">
        <v>7770</v>
      </c>
      <c r="E56" s="38">
        <v>2386</v>
      </c>
      <c r="F56" s="38">
        <v>9588</v>
      </c>
      <c r="G56" s="38">
        <v>5301</v>
      </c>
      <c r="H56" s="38">
        <v>15756</v>
      </c>
      <c r="I56" s="30">
        <f t="shared" si="162"/>
        <v>41448</v>
      </c>
      <c r="J56" s="226">
        <f t="shared" si="36"/>
        <v>5.4825093396730917E-3</v>
      </c>
      <c r="K56" s="226">
        <f t="shared" si="37"/>
        <v>9.3758371283150233E-3</v>
      </c>
      <c r="L56" s="227">
        <f t="shared" si="176"/>
        <v>1.5609920864697934E-2</v>
      </c>
      <c r="M56" s="227">
        <f t="shared" si="177"/>
        <v>0.18746381007527504</v>
      </c>
      <c r="N56" s="227">
        <f t="shared" si="180"/>
        <v>5.7566106929164251E-2</v>
      </c>
      <c r="O56" s="227">
        <f t="shared" si="181"/>
        <v>0.2313259988419224</v>
      </c>
      <c r="P56" s="227">
        <f t="shared" si="178"/>
        <v>0.12789519397799654</v>
      </c>
      <c r="Q56" s="227">
        <f t="shared" si="179"/>
        <v>0.38013896931094382</v>
      </c>
      <c r="R56" s="228"/>
    </row>
    <row r="57" spans="1:18" x14ac:dyDescent="0.3">
      <c r="A57" s="229"/>
      <c r="B57" s="225" t="s">
        <v>757</v>
      </c>
      <c r="C57" s="38">
        <v>669</v>
      </c>
      <c r="D57" s="38">
        <v>7729</v>
      </c>
      <c r="E57" s="38">
        <v>2386</v>
      </c>
      <c r="F57" s="38">
        <v>9532</v>
      </c>
      <c r="G57" s="38">
        <v>5262</v>
      </c>
      <c r="H57" s="38">
        <v>15644</v>
      </c>
      <c r="I57" s="30">
        <f t="shared" si="162"/>
        <v>41222</v>
      </c>
      <c r="J57" s="226">
        <f t="shared" si="36"/>
        <v>6.9865155364472464E-3</v>
      </c>
      <c r="K57" s="226">
        <f t="shared" si="37"/>
        <v>5.9298665169964515E-3</v>
      </c>
      <c r="L57" s="227">
        <f t="shared" si="176"/>
        <v>1.6229198001067389E-2</v>
      </c>
      <c r="M57" s="227">
        <f t="shared" si="177"/>
        <v>0.18749696763863957</v>
      </c>
      <c r="N57" s="227">
        <f t="shared" si="180"/>
        <v>5.7881713648052009E-2</v>
      </c>
      <c r="O57" s="227">
        <f t="shared" si="181"/>
        <v>0.23123574790160595</v>
      </c>
      <c r="P57" s="227">
        <f t="shared" si="178"/>
        <v>0.12765028382902333</v>
      </c>
      <c r="Q57" s="227">
        <f t="shared" si="179"/>
        <v>0.37950608898161176</v>
      </c>
      <c r="R57" s="228"/>
    </row>
    <row r="58" spans="1:18" x14ac:dyDescent="0.3">
      <c r="A58" s="229"/>
      <c r="B58" s="225" t="s">
        <v>758</v>
      </c>
      <c r="C58" s="38">
        <v>692</v>
      </c>
      <c r="D58" s="38">
        <v>7656</v>
      </c>
      <c r="E58" s="38">
        <v>2325</v>
      </c>
      <c r="F58" s="38">
        <v>9468</v>
      </c>
      <c r="G58" s="38">
        <v>5134</v>
      </c>
      <c r="H58" s="38">
        <v>15661</v>
      </c>
      <c r="I58" s="30">
        <f t="shared" si="162"/>
        <v>40936</v>
      </c>
      <c r="J58" s="226">
        <f t="shared" si="36"/>
        <v>1.141473538567972E-2</v>
      </c>
      <c r="K58" s="226">
        <f t="shared" si="37"/>
        <v>1.9335731943119772E-3</v>
      </c>
      <c r="L58" s="227">
        <f t="shared" si="176"/>
        <v>1.6904436193081882E-2</v>
      </c>
      <c r="M58" s="227">
        <f t="shared" si="177"/>
        <v>0.1870236466679695</v>
      </c>
      <c r="N58" s="227">
        <f t="shared" si="180"/>
        <v>5.6795974203634941E-2</v>
      </c>
      <c r="O58" s="227">
        <f t="shared" si="181"/>
        <v>0.23128786398280243</v>
      </c>
      <c r="P58" s="227">
        <f t="shared" si="178"/>
        <v>0.12541528239202657</v>
      </c>
      <c r="Q58" s="227">
        <f t="shared" si="179"/>
        <v>0.38257279656048465</v>
      </c>
      <c r="R58" s="228"/>
    </row>
    <row r="59" spans="1:18" x14ac:dyDescent="0.3">
      <c r="A59" s="229">
        <v>2010</v>
      </c>
      <c r="B59" s="225" t="s">
        <v>759</v>
      </c>
      <c r="C59" s="38">
        <v>636</v>
      </c>
      <c r="D59" s="38">
        <v>7645</v>
      </c>
      <c r="E59" s="38">
        <v>2229</v>
      </c>
      <c r="F59" s="38">
        <v>9347</v>
      </c>
      <c r="G59" s="38">
        <v>4993</v>
      </c>
      <c r="H59" s="38">
        <v>15624</v>
      </c>
      <c r="I59" s="30">
        <f t="shared" si="162"/>
        <v>40474</v>
      </c>
      <c r="J59" s="226">
        <f t="shared" si="36"/>
        <v>-1.4343813165136443E-2</v>
      </c>
      <c r="K59" s="226">
        <f t="shared" si="37"/>
        <v>-4.8192771084337727E-3</v>
      </c>
      <c r="L59" s="227">
        <f t="shared" si="176"/>
        <v>1.5713791569896725E-2</v>
      </c>
      <c r="M59" s="227">
        <f t="shared" si="177"/>
        <v>0.18888669269160449</v>
      </c>
      <c r="N59" s="227">
        <f t="shared" si="180"/>
        <v>5.50723921529871E-2</v>
      </c>
      <c r="O59" s="227">
        <f t="shared" si="181"/>
        <v>0.2309383801946929</v>
      </c>
      <c r="P59" s="227">
        <f t="shared" si="178"/>
        <v>0.12336314671146908</v>
      </c>
      <c r="Q59" s="227">
        <f t="shared" si="179"/>
        <v>0.38602559667934971</v>
      </c>
      <c r="R59" s="228"/>
    </row>
    <row r="60" spans="1:18" x14ac:dyDescent="0.3">
      <c r="A60" s="229"/>
      <c r="B60" s="225" t="s">
        <v>756</v>
      </c>
      <c r="C60" s="38">
        <v>636</v>
      </c>
      <c r="D60" s="38">
        <v>7777</v>
      </c>
      <c r="E60" s="38">
        <v>2352</v>
      </c>
      <c r="F60" s="38">
        <v>9519</v>
      </c>
      <c r="G60" s="38">
        <v>5035</v>
      </c>
      <c r="H60" s="38">
        <v>15744</v>
      </c>
      <c r="I60" s="30">
        <f t="shared" si="162"/>
        <v>41063</v>
      </c>
      <c r="J60" s="226">
        <f t="shared" si="36"/>
        <v>2.0498304009370916E-3</v>
      </c>
      <c r="K60" s="226">
        <f t="shared" si="37"/>
        <v>-4.0504487024011215E-3</v>
      </c>
      <c r="L60" s="227">
        <f t="shared" si="176"/>
        <v>1.5488395879502228E-2</v>
      </c>
      <c r="M60" s="227">
        <f t="shared" si="177"/>
        <v>0.18939190999196356</v>
      </c>
      <c r="N60" s="227">
        <f t="shared" si="180"/>
        <v>5.7277841365706357E-2</v>
      </c>
      <c r="O60" s="227">
        <f t="shared" si="181"/>
        <v>0.23181452889462534</v>
      </c>
      <c r="P60" s="227">
        <f t="shared" si="178"/>
        <v>0.12261646737939264</v>
      </c>
      <c r="Q60" s="227">
        <f t="shared" si="179"/>
        <v>0.3834108564888099</v>
      </c>
      <c r="R60" s="228"/>
    </row>
    <row r="61" spans="1:18" x14ac:dyDescent="0.3">
      <c r="A61" s="229"/>
      <c r="B61" s="225" t="s">
        <v>757</v>
      </c>
      <c r="C61" s="38">
        <v>681</v>
      </c>
      <c r="D61" s="38">
        <v>7805</v>
      </c>
      <c r="E61" s="38">
        <v>2356</v>
      </c>
      <c r="F61" s="38">
        <v>9511</v>
      </c>
      <c r="G61" s="38">
        <v>5005</v>
      </c>
      <c r="H61" s="38">
        <v>15621</v>
      </c>
      <c r="I61" s="30">
        <f t="shared" si="162"/>
        <v>40979</v>
      </c>
      <c r="J61" s="226">
        <f t="shared" si="36"/>
        <v>2.9860244266588509E-3</v>
      </c>
      <c r="K61" s="226">
        <f t="shared" si="37"/>
        <v>-1.7782324856280285E-3</v>
      </c>
      <c r="L61" s="227">
        <f t="shared" si="176"/>
        <v>1.6618267893311209E-2</v>
      </c>
      <c r="M61" s="227">
        <f t="shared" si="177"/>
        <v>0.19046340808706899</v>
      </c>
      <c r="N61" s="227">
        <f t="shared" si="180"/>
        <v>5.749286219771102E-2</v>
      </c>
      <c r="O61" s="227">
        <f t="shared" si="181"/>
        <v>0.23209448742038605</v>
      </c>
      <c r="P61" s="227">
        <f t="shared" si="178"/>
        <v>0.12213572805583348</v>
      </c>
      <c r="Q61" s="227">
        <f t="shared" si="179"/>
        <v>0.38119524634568924</v>
      </c>
      <c r="R61" s="228"/>
    </row>
    <row r="62" spans="1:18" x14ac:dyDescent="0.3">
      <c r="A62" s="229"/>
      <c r="B62" s="225" t="s">
        <v>758</v>
      </c>
      <c r="C62" s="38">
        <v>703</v>
      </c>
      <c r="D62" s="38">
        <v>7846</v>
      </c>
      <c r="E62" s="38">
        <v>2301</v>
      </c>
      <c r="F62" s="38">
        <v>9497</v>
      </c>
      <c r="G62" s="38">
        <v>4916</v>
      </c>
      <c r="H62" s="38">
        <v>15594</v>
      </c>
      <c r="I62" s="30">
        <f t="shared" si="162"/>
        <v>40857</v>
      </c>
      <c r="J62" s="226">
        <f t="shared" si="36"/>
        <v>4.5979837718219674E-3</v>
      </c>
      <c r="K62" s="226">
        <f t="shared" si="37"/>
        <v>2.6011631616402742E-3</v>
      </c>
      <c r="L62" s="227">
        <f t="shared" si="176"/>
        <v>1.7206353868370168E-2</v>
      </c>
      <c r="M62" s="227">
        <f t="shared" si="177"/>
        <v>0.19203563648823946</v>
      </c>
      <c r="N62" s="227">
        <f t="shared" si="180"/>
        <v>5.6318378735589987E-2</v>
      </c>
      <c r="O62" s="227">
        <f t="shared" si="181"/>
        <v>0.23244486868835207</v>
      </c>
      <c r="P62" s="227">
        <f t="shared" si="178"/>
        <v>0.12032209902831828</v>
      </c>
      <c r="Q62" s="227">
        <f t="shared" si="179"/>
        <v>0.38167266319113002</v>
      </c>
      <c r="R62" s="228"/>
    </row>
    <row r="63" spans="1:18" x14ac:dyDescent="0.3">
      <c r="A63" s="229">
        <v>2009</v>
      </c>
      <c r="B63" s="225" t="s">
        <v>759</v>
      </c>
      <c r="C63" s="38">
        <v>642</v>
      </c>
      <c r="D63" s="38">
        <v>7938</v>
      </c>
      <c r="E63" s="38">
        <v>2238</v>
      </c>
      <c r="F63" s="38">
        <v>9423</v>
      </c>
      <c r="G63" s="38">
        <v>4905</v>
      </c>
      <c r="H63" s="38">
        <v>15524</v>
      </c>
      <c r="I63" s="30">
        <f t="shared" si="162"/>
        <v>40670</v>
      </c>
      <c r="J63" s="226">
        <f t="shared" si="36"/>
        <v>-1.358234295415961E-2</v>
      </c>
      <c r="K63" s="226">
        <f t="shared" si="37"/>
        <v>6.9573398697664324E-3</v>
      </c>
      <c r="L63" s="227">
        <f t="shared" si="176"/>
        <v>1.5785591344971723E-2</v>
      </c>
      <c r="M63" s="227">
        <f t="shared" si="177"/>
        <v>0.19518072289156627</v>
      </c>
      <c r="N63" s="227">
        <f t="shared" si="180"/>
        <v>5.5028276370789282E-2</v>
      </c>
      <c r="O63" s="227">
        <f t="shared" si="181"/>
        <v>0.23169412343250553</v>
      </c>
      <c r="P63" s="227">
        <f t="shared" si="178"/>
        <v>0.12060486845340546</v>
      </c>
      <c r="Q63" s="227">
        <f t="shared" si="179"/>
        <v>0.38170641750676176</v>
      </c>
      <c r="R63" s="228"/>
    </row>
    <row r="64" spans="1:18" x14ac:dyDescent="0.3">
      <c r="A64" s="229"/>
      <c r="B64" s="225" t="s">
        <v>756</v>
      </c>
      <c r="C64" s="38">
        <v>634</v>
      </c>
      <c r="D64" s="38">
        <v>8080</v>
      </c>
      <c r="E64" s="38">
        <v>2336</v>
      </c>
      <c r="F64" s="38">
        <v>9545</v>
      </c>
      <c r="G64" s="38">
        <v>5072</v>
      </c>
      <c r="H64" s="38">
        <v>15563</v>
      </c>
      <c r="I64" s="30">
        <f t="shared" si="162"/>
        <v>41230</v>
      </c>
      <c r="J64" s="226">
        <f t="shared" si="36"/>
        <v>4.3359641430380513E-3</v>
      </c>
      <c r="K64" s="226">
        <f t="shared" si="37"/>
        <v>1.1034820990681649E-2</v>
      </c>
      <c r="L64" s="227">
        <f t="shared" si="176"/>
        <v>1.5377152558816396E-2</v>
      </c>
      <c r="M64" s="227">
        <f t="shared" si="177"/>
        <v>0.19597380548144555</v>
      </c>
      <c r="N64" s="227">
        <f t="shared" si="180"/>
        <v>5.6657773465922871E-2</v>
      </c>
      <c r="O64" s="227">
        <f t="shared" si="181"/>
        <v>0.2315061848168809</v>
      </c>
      <c r="P64" s="227">
        <f t="shared" si="178"/>
        <v>0.12301722047053117</v>
      </c>
      <c r="Q64" s="227">
        <f t="shared" si="179"/>
        <v>0.37746786320640313</v>
      </c>
      <c r="R64" s="228"/>
    </row>
    <row r="65" spans="1:18" x14ac:dyDescent="0.3">
      <c r="A65" s="229"/>
      <c r="B65" s="225" t="s">
        <v>757</v>
      </c>
      <c r="C65" s="38">
        <v>677</v>
      </c>
      <c r="D65" s="38">
        <v>8063</v>
      </c>
      <c r="E65" s="38">
        <v>2336</v>
      </c>
      <c r="F65" s="38">
        <v>9495</v>
      </c>
      <c r="G65" s="38">
        <v>5080</v>
      </c>
      <c r="H65" s="38">
        <v>15401</v>
      </c>
      <c r="I65" s="30">
        <f t="shared" si="162"/>
        <v>41052</v>
      </c>
      <c r="J65" s="226">
        <f t="shared" si="36"/>
        <v>7.3863218080538751E-3</v>
      </c>
      <c r="K65" s="226">
        <f t="shared" si="37"/>
        <v>1.2504624491305849E-2</v>
      </c>
      <c r="L65" s="227">
        <f t="shared" si="176"/>
        <v>1.6491279353015687E-2</v>
      </c>
      <c r="M65" s="227">
        <f t="shared" si="177"/>
        <v>0.19640943193997856</v>
      </c>
      <c r="N65" s="227">
        <f t="shared" si="180"/>
        <v>5.6903439540095489E-2</v>
      </c>
      <c r="O65" s="227">
        <f t="shared" si="181"/>
        <v>0.23129201987722889</v>
      </c>
      <c r="P65" s="227">
        <f t="shared" si="178"/>
        <v>0.12374549352041314</v>
      </c>
      <c r="Q65" s="227">
        <f t="shared" si="179"/>
        <v>0.37515833576926827</v>
      </c>
      <c r="R65" s="228"/>
    </row>
    <row r="66" spans="1:18" x14ac:dyDescent="0.3">
      <c r="A66" s="229"/>
      <c r="B66" s="225" t="s">
        <v>758</v>
      </c>
      <c r="C66" s="38">
        <v>709</v>
      </c>
      <c r="D66" s="38">
        <v>7984</v>
      </c>
      <c r="E66" s="38">
        <v>2288</v>
      </c>
      <c r="F66" s="38">
        <v>9453</v>
      </c>
      <c r="G66" s="38">
        <v>4970</v>
      </c>
      <c r="H66" s="38">
        <v>15347</v>
      </c>
      <c r="I66" s="30">
        <f t="shared" si="162"/>
        <v>40751</v>
      </c>
      <c r="J66" s="226">
        <f t="shared" si="36"/>
        <v>8.9628364158558238E-3</v>
      </c>
      <c r="K66" s="226">
        <f t="shared" si="37"/>
        <v>1.3252772390471845E-2</v>
      </c>
      <c r="L66" s="227">
        <f t="shared" si="176"/>
        <v>1.7398346052857599E-2</v>
      </c>
      <c r="M66" s="227">
        <f t="shared" si="177"/>
        <v>0.19592157247674905</v>
      </c>
      <c r="N66" s="227">
        <f t="shared" si="180"/>
        <v>5.6145861451252728E-2</v>
      </c>
      <c r="O66" s="227">
        <f t="shared" si="181"/>
        <v>0.2319697676130647</v>
      </c>
      <c r="P66" s="227">
        <f t="shared" si="178"/>
        <v>0.12196019729577189</v>
      </c>
      <c r="Q66" s="227">
        <f t="shared" si="179"/>
        <v>0.37660425511030404</v>
      </c>
      <c r="R66" s="228"/>
    </row>
    <row r="67" spans="1:18" x14ac:dyDescent="0.3">
      <c r="A67" s="229">
        <v>2008</v>
      </c>
      <c r="B67" s="225" t="s">
        <v>759</v>
      </c>
      <c r="C67" s="38">
        <v>662</v>
      </c>
      <c r="D67" s="38">
        <v>7951</v>
      </c>
      <c r="E67" s="38">
        <v>2243</v>
      </c>
      <c r="F67" s="38">
        <v>9379</v>
      </c>
      <c r="G67" s="38">
        <v>4879</v>
      </c>
      <c r="H67" s="38">
        <v>15275</v>
      </c>
      <c r="I67" s="30">
        <f t="shared" si="162"/>
        <v>40389</v>
      </c>
      <c r="J67" s="226">
        <f t="shared" si="36"/>
        <v>-9.5880333496811687E-3</v>
      </c>
      <c r="K67" s="226">
        <f t="shared" si="37"/>
        <v>1.5922124962269857E-2</v>
      </c>
      <c r="L67" s="227">
        <f t="shared" si="176"/>
        <v>1.6390601401371659E-2</v>
      </c>
      <c r="M67" s="227">
        <f t="shared" si="177"/>
        <v>0.19686053133278864</v>
      </c>
      <c r="N67" s="227">
        <f t="shared" si="180"/>
        <v>5.5534922875040235E-2</v>
      </c>
      <c r="O67" s="227">
        <f t="shared" si="181"/>
        <v>0.23221669266384412</v>
      </c>
      <c r="P67" s="227">
        <f t="shared" si="178"/>
        <v>0.12080021788110624</v>
      </c>
      <c r="Q67" s="227">
        <f t="shared" si="179"/>
        <v>0.37819703384584913</v>
      </c>
      <c r="R67" s="228"/>
    </row>
    <row r="68" spans="1:18" x14ac:dyDescent="0.3">
      <c r="A68" s="229"/>
      <c r="B68" s="225" t="s">
        <v>756</v>
      </c>
      <c r="C68" s="38">
        <v>640</v>
      </c>
      <c r="D68" s="38">
        <v>7925</v>
      </c>
      <c r="E68" s="38">
        <v>2343</v>
      </c>
      <c r="F68" s="38">
        <v>9497</v>
      </c>
      <c r="G68" s="38">
        <v>4991</v>
      </c>
      <c r="H68" s="38">
        <v>15384</v>
      </c>
      <c r="I68" s="30">
        <f t="shared" si="162"/>
        <v>40780</v>
      </c>
      <c r="J68" s="226">
        <f t="shared" si="36"/>
        <v>5.7960291034653277E-3</v>
      </c>
      <c r="K68" s="226">
        <f t="shared" si="37"/>
        <v>1.5261284138720743E-2</v>
      </c>
      <c r="L68" s="227">
        <f t="shared" si="176"/>
        <v>1.5693967631191762E-2</v>
      </c>
      <c r="M68" s="227">
        <f t="shared" si="177"/>
        <v>0.19433545855811674</v>
      </c>
      <c r="N68" s="227">
        <f t="shared" si="180"/>
        <v>5.7454634624816085E-2</v>
      </c>
      <c r="O68" s="227">
        <f t="shared" si="181"/>
        <v>0.23288376655223147</v>
      </c>
      <c r="P68" s="227">
        <f t="shared" si="178"/>
        <v>0.122388425698872</v>
      </c>
      <c r="Q68" s="227">
        <f t="shared" si="179"/>
        <v>0.37724374693477197</v>
      </c>
      <c r="R68" s="228"/>
    </row>
    <row r="69" spans="1:18" x14ac:dyDescent="0.3">
      <c r="A69" s="229"/>
      <c r="B69" s="225" t="s">
        <v>757</v>
      </c>
      <c r="C69" s="38">
        <v>677</v>
      </c>
      <c r="D69" s="38">
        <v>7892</v>
      </c>
      <c r="E69" s="38">
        <v>2350</v>
      </c>
      <c r="F69" s="38">
        <v>9447</v>
      </c>
      <c r="G69" s="38">
        <v>4964</v>
      </c>
      <c r="H69" s="38">
        <v>15215</v>
      </c>
      <c r="I69" s="30">
        <f t="shared" si="162"/>
        <v>40545</v>
      </c>
      <c r="J69" s="226">
        <f t="shared" si="36"/>
        <v>8.130687751752852E-3</v>
      </c>
      <c r="K69" s="226">
        <f t="shared" si="37"/>
        <v>1.5783540022547893E-2</v>
      </c>
      <c r="L69" s="227">
        <f t="shared" si="176"/>
        <v>1.6697496608706376E-2</v>
      </c>
      <c r="M69" s="227">
        <f t="shared" si="177"/>
        <v>0.19464792206190654</v>
      </c>
      <c r="N69" s="227">
        <f t="shared" si="180"/>
        <v>5.7960291034652854E-2</v>
      </c>
      <c r="O69" s="227">
        <f t="shared" si="181"/>
        <v>0.23300036995930448</v>
      </c>
      <c r="P69" s="227">
        <f t="shared" si="178"/>
        <v>0.12243186582809225</v>
      </c>
      <c r="Q69" s="227">
        <f t="shared" si="179"/>
        <v>0.37526205450733752</v>
      </c>
      <c r="R69" s="228"/>
    </row>
    <row r="70" spans="1:18" x14ac:dyDescent="0.3">
      <c r="A70" s="229"/>
      <c r="B70" s="225" t="s">
        <v>758</v>
      </c>
      <c r="C70" s="38">
        <v>704</v>
      </c>
      <c r="D70" s="38">
        <v>7776</v>
      </c>
      <c r="E70" s="38">
        <v>2305</v>
      </c>
      <c r="F70" s="38">
        <v>9368</v>
      </c>
      <c r="G70" s="38">
        <v>4827</v>
      </c>
      <c r="H70" s="38">
        <v>15238</v>
      </c>
      <c r="I70" s="30">
        <f t="shared" si="162"/>
        <v>40218</v>
      </c>
      <c r="J70" s="226">
        <f t="shared" si="36"/>
        <v>1.1620887413220649E-2</v>
      </c>
      <c r="K70" s="226">
        <f t="shared" si="37"/>
        <v>1.8280332185537818E-2</v>
      </c>
      <c r="L70" s="227">
        <f t="shared" si="176"/>
        <v>1.7504599930379432E-2</v>
      </c>
      <c r="M70" s="227">
        <f t="shared" si="177"/>
        <v>0.19334626286737283</v>
      </c>
      <c r="N70" s="227">
        <f t="shared" si="180"/>
        <v>5.7312646078870155E-2</v>
      </c>
      <c r="O70" s="227">
        <f t="shared" si="181"/>
        <v>0.2329305286190263</v>
      </c>
      <c r="P70" s="227">
        <f t="shared" si="178"/>
        <v>0.12002088617037147</v>
      </c>
      <c r="Q70" s="227">
        <f t="shared" si="179"/>
        <v>0.37888507633397983</v>
      </c>
      <c r="R70" s="228"/>
    </row>
    <row r="71" spans="1:18" x14ac:dyDescent="0.3">
      <c r="A71" s="229">
        <v>2007</v>
      </c>
      <c r="B71" s="225" t="s">
        <v>759</v>
      </c>
      <c r="C71" s="38">
        <v>644</v>
      </c>
      <c r="D71" s="38">
        <v>7747</v>
      </c>
      <c r="E71" s="38">
        <v>2247</v>
      </c>
      <c r="F71" s="38">
        <v>9245</v>
      </c>
      <c r="G71" s="38">
        <v>4676</v>
      </c>
      <c r="H71" s="38">
        <v>15197</v>
      </c>
      <c r="I71" s="30">
        <f t="shared" si="162"/>
        <v>39756</v>
      </c>
      <c r="J71" s="226">
        <f t="shared" si="36"/>
        <v>-1.0232280230039636E-2</v>
      </c>
      <c r="K71" s="226">
        <f t="shared" si="37"/>
        <v>2.0431211498973312E-2</v>
      </c>
      <c r="L71" s="227">
        <f t="shared" si="176"/>
        <v>1.6198812757822718E-2</v>
      </c>
      <c r="M71" s="227">
        <f t="shared" si="177"/>
        <v>0.19486366837710031</v>
      </c>
      <c r="N71" s="227">
        <f t="shared" si="180"/>
        <v>5.651977060066405E-2</v>
      </c>
      <c r="O71" s="227">
        <f t="shared" si="181"/>
        <v>0.23254351544420968</v>
      </c>
      <c r="P71" s="227">
        <f t="shared" si="178"/>
        <v>0.11761746654593018</v>
      </c>
      <c r="Q71" s="227">
        <f t="shared" si="179"/>
        <v>0.38225676627427307</v>
      </c>
      <c r="R71" s="228"/>
    </row>
    <row r="72" spans="1:18" x14ac:dyDescent="0.3">
      <c r="A72" s="229"/>
      <c r="B72" s="225" t="s">
        <v>756</v>
      </c>
      <c r="C72" s="38">
        <v>630</v>
      </c>
      <c r="D72" s="38">
        <v>7786</v>
      </c>
      <c r="E72" s="38">
        <v>2352</v>
      </c>
      <c r="F72" s="38">
        <v>9361</v>
      </c>
      <c r="G72" s="38">
        <v>4768</v>
      </c>
      <c r="H72" s="38">
        <v>15270</v>
      </c>
      <c r="I72" s="30">
        <f t="shared" si="162"/>
        <v>40167</v>
      </c>
      <c r="J72" s="226">
        <f t="shared" si="36"/>
        <v>6.3134160090192459E-3</v>
      </c>
      <c r="K72" s="226">
        <f t="shared" si="37"/>
        <v>1.127923663737751E-2</v>
      </c>
      <c r="L72" s="227">
        <f t="shared" si="176"/>
        <v>1.5684517140936591E-2</v>
      </c>
      <c r="M72" s="227">
        <f t="shared" si="177"/>
        <v>0.19384071501481315</v>
      </c>
      <c r="N72" s="227">
        <f t="shared" si="180"/>
        <v>5.8555530659496605E-2</v>
      </c>
      <c r="O72" s="227">
        <f t="shared" si="181"/>
        <v>0.23305200786715463</v>
      </c>
      <c r="P72" s="227">
        <f t="shared" si="178"/>
        <v>0.11870440909204073</v>
      </c>
      <c r="Q72" s="227">
        <f t="shared" si="179"/>
        <v>0.38016282022555831</v>
      </c>
      <c r="R72" s="228"/>
    </row>
    <row r="73" spans="1:18" x14ac:dyDescent="0.3">
      <c r="A73" s="229"/>
      <c r="B73" s="225" t="s">
        <v>757</v>
      </c>
      <c r="C73" s="38">
        <v>663</v>
      </c>
      <c r="D73" s="38">
        <v>7776</v>
      </c>
      <c r="E73" s="38">
        <v>2343</v>
      </c>
      <c r="F73" s="38">
        <v>9313</v>
      </c>
      <c r="G73" s="38">
        <v>4734</v>
      </c>
      <c r="H73" s="38">
        <v>15086</v>
      </c>
      <c r="I73" s="30">
        <f t="shared" si="162"/>
        <v>39915</v>
      </c>
      <c r="J73" s="226">
        <f t="shared" si="36"/>
        <v>1.0608669232327284E-2</v>
      </c>
      <c r="K73" s="226">
        <f t="shared" si="37"/>
        <v>1.0634257500949484E-2</v>
      </c>
      <c r="L73" s="227">
        <f t="shared" si="176"/>
        <v>1.6610296880871851E-2</v>
      </c>
      <c r="M73" s="227">
        <f t="shared" si="177"/>
        <v>0.19481397970687711</v>
      </c>
      <c r="N73" s="227">
        <f t="shared" si="180"/>
        <v>5.8699736940999621E-2</v>
      </c>
      <c r="O73" s="227">
        <f t="shared" si="181"/>
        <v>0.23332080671426783</v>
      </c>
      <c r="P73" s="227">
        <f t="shared" si="178"/>
        <v>0.11860202931228861</v>
      </c>
      <c r="Q73" s="227">
        <f t="shared" si="179"/>
        <v>0.37795315044469496</v>
      </c>
      <c r="R73" s="228"/>
    </row>
    <row r="74" spans="1:18" x14ac:dyDescent="0.3">
      <c r="A74" s="229"/>
      <c r="B74" s="225" t="s">
        <v>758</v>
      </c>
      <c r="C74" s="38">
        <v>686</v>
      </c>
      <c r="D74" s="38">
        <v>7692</v>
      </c>
      <c r="E74" s="38">
        <v>2256</v>
      </c>
      <c r="F74" s="38">
        <v>9235</v>
      </c>
      <c r="G74" s="38">
        <v>4541</v>
      </c>
      <c r="H74" s="38">
        <v>15086</v>
      </c>
      <c r="I74" s="30">
        <f t="shared" si="162"/>
        <v>39496</v>
      </c>
      <c r="J74" s="226">
        <f t="shared" si="36"/>
        <v>1.3757700205338841E-2</v>
      </c>
      <c r="K74" s="226">
        <f t="shared" si="37"/>
        <v>7.9109886183841294E-3</v>
      </c>
      <c r="L74" s="227">
        <f t="shared" si="176"/>
        <v>1.7368847478225643E-2</v>
      </c>
      <c r="M74" s="227">
        <f t="shared" si="177"/>
        <v>0.19475389912902571</v>
      </c>
      <c r="N74" s="227">
        <f t="shared" si="180"/>
        <v>5.7119708324893659E-2</v>
      </c>
      <c r="O74" s="227">
        <f t="shared" si="181"/>
        <v>0.23382114644520965</v>
      </c>
      <c r="P74" s="227">
        <f t="shared" si="178"/>
        <v>0.11497366821956653</v>
      </c>
      <c r="Q74" s="227">
        <f t="shared" si="179"/>
        <v>0.38196273040307877</v>
      </c>
      <c r="R74" s="228"/>
    </row>
    <row r="75" spans="1:18" x14ac:dyDescent="0.3">
      <c r="A75" s="229">
        <v>2006</v>
      </c>
      <c r="B75" s="225" t="s">
        <v>759</v>
      </c>
      <c r="C75" s="38">
        <v>634</v>
      </c>
      <c r="D75" s="38">
        <v>7680</v>
      </c>
      <c r="E75" s="38">
        <v>2142</v>
      </c>
      <c r="F75" s="38">
        <v>9124</v>
      </c>
      <c r="G75" s="38">
        <v>4355</v>
      </c>
      <c r="H75" s="38">
        <v>15025</v>
      </c>
      <c r="I75" s="30">
        <f t="shared" si="162"/>
        <v>38960</v>
      </c>
      <c r="J75" s="226">
        <f t="shared" si="36"/>
        <v>-1.9109242428057116E-2</v>
      </c>
      <c r="K75" s="226">
        <f t="shared" si="37"/>
        <v>1.4909259164053168E-3</v>
      </c>
      <c r="L75" s="227">
        <f t="shared" si="176"/>
        <v>1.6273100616016428E-2</v>
      </c>
      <c r="M75" s="227">
        <f t="shared" si="177"/>
        <v>0.1971252566735113</v>
      </c>
      <c r="N75" s="227">
        <f t="shared" si="180"/>
        <v>5.4979466119096508E-2</v>
      </c>
      <c r="O75" s="227">
        <f t="shared" si="181"/>
        <v>0.23418891170431211</v>
      </c>
      <c r="P75" s="227">
        <f t="shared" si="178"/>
        <v>0.11178131416837782</v>
      </c>
      <c r="Q75" s="227">
        <f t="shared" si="179"/>
        <v>0.38565195071868585</v>
      </c>
      <c r="R75" s="228"/>
    </row>
    <row r="76" spans="1:18" x14ac:dyDescent="0.3">
      <c r="A76" s="229"/>
      <c r="B76" s="225" t="s">
        <v>756</v>
      </c>
      <c r="C76" s="38">
        <v>636</v>
      </c>
      <c r="D76" s="38">
        <v>7832</v>
      </c>
      <c r="E76" s="38">
        <v>2325</v>
      </c>
      <c r="F76" s="38">
        <v>9284</v>
      </c>
      <c r="G76" s="38">
        <v>4470</v>
      </c>
      <c r="H76" s="38">
        <v>15172</v>
      </c>
      <c r="I76" s="30">
        <f t="shared" si="162"/>
        <v>39719</v>
      </c>
      <c r="J76" s="226">
        <f t="shared" si="36"/>
        <v>5.6716040005064805E-3</v>
      </c>
      <c r="K76" s="226">
        <f t="shared" si="37"/>
        <v>3.1317085490591978E-3</v>
      </c>
      <c r="L76" s="227">
        <f t="shared" si="176"/>
        <v>1.6012487726277096E-2</v>
      </c>
      <c r="M76" s="227">
        <f t="shared" si="177"/>
        <v>0.19718522621415444</v>
      </c>
      <c r="N76" s="227">
        <f t="shared" si="180"/>
        <v>5.8536216923890327E-2</v>
      </c>
      <c r="O76" s="227">
        <f t="shared" si="181"/>
        <v>0.23374203781565497</v>
      </c>
      <c r="P76" s="227">
        <f t="shared" si="178"/>
        <v>0.11254059769883432</v>
      </c>
      <c r="Q76" s="227">
        <f t="shared" si="179"/>
        <v>0.38198343362118886</v>
      </c>
      <c r="R76" s="228"/>
    </row>
    <row r="77" spans="1:18" x14ac:dyDescent="0.3">
      <c r="A77" s="229"/>
      <c r="B77" s="225" t="s">
        <v>757</v>
      </c>
      <c r="C77" s="38">
        <v>674</v>
      </c>
      <c r="D77" s="38">
        <v>7830</v>
      </c>
      <c r="E77" s="38">
        <v>2333</v>
      </c>
      <c r="F77" s="38">
        <v>9238</v>
      </c>
      <c r="G77" s="38">
        <v>4421</v>
      </c>
      <c r="H77" s="38">
        <v>14999</v>
      </c>
      <c r="I77" s="30">
        <f t="shared" si="162"/>
        <v>39495</v>
      </c>
      <c r="J77" s="226">
        <f t="shared" si="36"/>
        <v>7.8854693002603504E-3</v>
      </c>
      <c r="K77" s="226">
        <f t="shared" si="37"/>
        <v>-1.5189488873701418E-4</v>
      </c>
      <c r="L77" s="227">
        <f t="shared" si="176"/>
        <v>1.7065451322952271E-2</v>
      </c>
      <c r="M77" s="227">
        <f t="shared" si="177"/>
        <v>0.1982529434105583</v>
      </c>
      <c r="N77" s="227">
        <f t="shared" si="180"/>
        <v>5.9070768451702747E-2</v>
      </c>
      <c r="O77" s="227">
        <f t="shared" si="181"/>
        <v>0.23390302569945562</v>
      </c>
      <c r="P77" s="227">
        <f t="shared" si="178"/>
        <v>0.11193822002785163</v>
      </c>
      <c r="Q77" s="227">
        <f t="shared" si="179"/>
        <v>0.37976959108747943</v>
      </c>
      <c r="R77" s="228"/>
    </row>
    <row r="78" spans="1:18" x14ac:dyDescent="0.3">
      <c r="A78" s="229"/>
      <c r="B78" s="225" t="s">
        <v>758</v>
      </c>
      <c r="C78" s="38">
        <v>708</v>
      </c>
      <c r="D78" s="38">
        <v>7787</v>
      </c>
      <c r="E78" s="38">
        <v>2264</v>
      </c>
      <c r="F78" s="38">
        <v>9185</v>
      </c>
      <c r="G78" s="38">
        <v>4269</v>
      </c>
      <c r="H78" s="38">
        <v>14973</v>
      </c>
      <c r="I78" s="30">
        <f t="shared" si="162"/>
        <v>39186</v>
      </c>
      <c r="J78" s="226">
        <f t="shared" si="36"/>
        <v>7.3003958665365243E-3</v>
      </c>
      <c r="K78" s="226">
        <f t="shared" si="37"/>
        <v>-3.2558376150989554E-3</v>
      </c>
      <c r="L78" s="227">
        <f t="shared" si="176"/>
        <v>1.8067677231664369E-2</v>
      </c>
      <c r="M78" s="227">
        <f t="shared" si="177"/>
        <v>0.19871893023018425</v>
      </c>
      <c r="N78" s="227">
        <f t="shared" si="180"/>
        <v>5.7775736232327873E-2</v>
      </c>
      <c r="O78" s="227">
        <f t="shared" si="181"/>
        <v>0.23439493696728422</v>
      </c>
      <c r="P78" s="227">
        <f t="shared" si="178"/>
        <v>0.10894196907058644</v>
      </c>
      <c r="Q78" s="227">
        <f t="shared" si="179"/>
        <v>0.38210075026795282</v>
      </c>
      <c r="R78" s="228"/>
    </row>
    <row r="79" spans="1:18" x14ac:dyDescent="0.3">
      <c r="A79" s="229">
        <v>2005</v>
      </c>
      <c r="B79" s="225" t="s">
        <v>759</v>
      </c>
      <c r="C79" s="38">
        <v>656</v>
      </c>
      <c r="D79" s="38">
        <v>7827</v>
      </c>
      <c r="E79" s="38">
        <v>2185</v>
      </c>
      <c r="F79" s="38">
        <v>9129</v>
      </c>
      <c r="G79" s="38">
        <v>4172</v>
      </c>
      <c r="H79" s="38">
        <v>14933</v>
      </c>
      <c r="I79" s="30">
        <f t="shared" si="162"/>
        <v>38902</v>
      </c>
      <c r="J79" s="226">
        <f t="shared" si="36"/>
        <v>-1.7502209874984187E-2</v>
      </c>
      <c r="K79" s="226">
        <f t="shared" si="37"/>
        <v>-8.7322786110544115E-4</v>
      </c>
      <c r="L79" s="227">
        <f t="shared" si="176"/>
        <v>1.6862886226929205E-2</v>
      </c>
      <c r="M79" s="227">
        <f t="shared" si="177"/>
        <v>0.20119788185697393</v>
      </c>
      <c r="N79" s="227">
        <f t="shared" si="180"/>
        <v>5.6166778057683407E-2</v>
      </c>
      <c r="O79" s="227">
        <f t="shared" si="181"/>
        <v>0.23466659811834867</v>
      </c>
      <c r="P79" s="227">
        <f t="shared" si="178"/>
        <v>0.10724384350419001</v>
      </c>
      <c r="Q79" s="227">
        <f t="shared" si="179"/>
        <v>0.38386201223587474</v>
      </c>
      <c r="R79" s="228"/>
    </row>
    <row r="80" spans="1:18" x14ac:dyDescent="0.3">
      <c r="A80" s="229"/>
      <c r="B80" s="225" t="s">
        <v>756</v>
      </c>
      <c r="C80" s="38">
        <v>657</v>
      </c>
      <c r="D80" s="38">
        <v>7956</v>
      </c>
      <c r="E80" s="38">
        <v>2386</v>
      </c>
      <c r="F80" s="38">
        <v>9289</v>
      </c>
      <c r="G80" s="38">
        <v>4262</v>
      </c>
      <c r="H80" s="38">
        <v>15045</v>
      </c>
      <c r="I80" s="30">
        <f t="shared" si="162"/>
        <v>39595</v>
      </c>
      <c r="J80" s="226">
        <f t="shared" si="36"/>
        <v>2.379686590212815E-3</v>
      </c>
      <c r="K80" s="226">
        <f t="shared" si="37"/>
        <v>4.2355686314294871E-3</v>
      </c>
      <c r="L80" s="227">
        <f t="shared" si="176"/>
        <v>1.6593004167192827E-2</v>
      </c>
      <c r="M80" s="227">
        <f t="shared" si="177"/>
        <v>0.20093446142189669</v>
      </c>
      <c r="N80" s="227">
        <f t="shared" si="180"/>
        <v>6.026013385528476E-2</v>
      </c>
      <c r="O80" s="227">
        <f t="shared" si="181"/>
        <v>0.23460032832428337</v>
      </c>
      <c r="P80" s="227">
        <f t="shared" si="178"/>
        <v>0.10763985351685819</v>
      </c>
      <c r="Q80" s="227">
        <f t="shared" si="179"/>
        <v>0.37997221871448417</v>
      </c>
      <c r="R80" s="228"/>
    </row>
    <row r="81" spans="1:18" x14ac:dyDescent="0.3">
      <c r="A81" s="229"/>
      <c r="B81" s="225" t="s">
        <v>757</v>
      </c>
      <c r="C81" s="38">
        <v>699</v>
      </c>
      <c r="D81" s="38">
        <v>7972</v>
      </c>
      <c r="E81" s="38">
        <v>2410</v>
      </c>
      <c r="F81" s="38">
        <v>9271</v>
      </c>
      <c r="G81" s="38">
        <v>4268</v>
      </c>
      <c r="H81" s="38">
        <v>14881</v>
      </c>
      <c r="I81" s="30">
        <f t="shared" si="162"/>
        <v>39501</v>
      </c>
      <c r="J81" s="226">
        <f t="shared" si="36"/>
        <v>4.756575265808527E-3</v>
      </c>
      <c r="K81" s="226">
        <f t="shared" si="37"/>
        <v>4.9099419965401569E-3</v>
      </c>
      <c r="L81" s="227">
        <f t="shared" si="176"/>
        <v>1.7695754537859799E-2</v>
      </c>
      <c r="M81" s="227">
        <f t="shared" si="177"/>
        <v>0.20181767550188603</v>
      </c>
      <c r="N81" s="227">
        <f t="shared" si="180"/>
        <v>6.1011113642692592E-2</v>
      </c>
      <c r="O81" s="227">
        <f t="shared" si="181"/>
        <v>0.23470291891344522</v>
      </c>
      <c r="P81" s="227">
        <f t="shared" si="178"/>
        <v>0.10804789752158173</v>
      </c>
      <c r="Q81" s="227">
        <f t="shared" si="179"/>
        <v>0.37672463988253463</v>
      </c>
      <c r="R81" s="228"/>
    </row>
    <row r="82" spans="1:18" x14ac:dyDescent="0.3">
      <c r="A82" s="229"/>
      <c r="B82" s="225" t="s">
        <v>758</v>
      </c>
      <c r="C82" s="38">
        <v>725</v>
      </c>
      <c r="D82" s="38">
        <v>7925</v>
      </c>
      <c r="E82" s="38">
        <v>2361</v>
      </c>
      <c r="F82" s="38">
        <v>9235</v>
      </c>
      <c r="G82" s="38">
        <v>4151</v>
      </c>
      <c r="H82" s="38">
        <v>14917</v>
      </c>
      <c r="I82" s="30">
        <f t="shared" si="162"/>
        <v>39314</v>
      </c>
      <c r="J82" s="226">
        <f t="shared" si="36"/>
        <v>9.7082391617011599E-3</v>
      </c>
      <c r="K82" s="226">
        <f t="shared" si="37"/>
        <v>5.7818256242325727E-3</v>
      </c>
      <c r="L82" s="227">
        <f t="shared" si="176"/>
        <v>1.8441267741771378E-2</v>
      </c>
      <c r="M82" s="227">
        <f t="shared" si="177"/>
        <v>0.20158213359108715</v>
      </c>
      <c r="N82" s="227">
        <f t="shared" si="180"/>
        <v>6.0054942259754794E-2</v>
      </c>
      <c r="O82" s="227">
        <f t="shared" si="181"/>
        <v>0.23490359668311542</v>
      </c>
      <c r="P82" s="227">
        <f t="shared" si="178"/>
        <v>0.10558579640840413</v>
      </c>
      <c r="Q82" s="227">
        <f t="shared" si="179"/>
        <v>0.3794322633158671</v>
      </c>
      <c r="R82" s="228"/>
    </row>
    <row r="83" spans="1:18" x14ac:dyDescent="0.3">
      <c r="A83" s="229">
        <v>2004</v>
      </c>
      <c r="B83" s="225" t="s">
        <v>759</v>
      </c>
      <c r="C83" s="38">
        <v>680</v>
      </c>
      <c r="D83" s="38">
        <v>7943</v>
      </c>
      <c r="E83" s="38">
        <v>2271</v>
      </c>
      <c r="F83" s="38">
        <v>9116</v>
      </c>
      <c r="G83" s="38">
        <v>4048</v>
      </c>
      <c r="H83" s="38">
        <v>14878</v>
      </c>
      <c r="I83" s="30">
        <f t="shared" si="162"/>
        <v>38936</v>
      </c>
      <c r="J83" s="226">
        <f t="shared" ref="J83:J98" si="182">I83/I84-1</f>
        <v>-1.2478441716546662E-2</v>
      </c>
      <c r="K83" s="226">
        <f t="shared" ref="K83:K95" si="183">I83/I87-1</f>
        <v>-1.0006414368184391E-3</v>
      </c>
      <c r="L83" s="227">
        <f t="shared" si="176"/>
        <v>1.7464557222108074E-2</v>
      </c>
      <c r="M83" s="227">
        <f t="shared" si="177"/>
        <v>0.20400143825765357</v>
      </c>
      <c r="N83" s="227">
        <f t="shared" si="180"/>
        <v>5.8326484487363876E-2</v>
      </c>
      <c r="O83" s="227">
        <f t="shared" si="181"/>
        <v>0.23412779946579002</v>
      </c>
      <c r="P83" s="227">
        <f t="shared" si="178"/>
        <v>0.10396548181631395</v>
      </c>
      <c r="Q83" s="227">
        <f t="shared" si="179"/>
        <v>0.3821142387507705</v>
      </c>
      <c r="R83" s="228"/>
    </row>
    <row r="84" spans="1:18" x14ac:dyDescent="0.3">
      <c r="A84" s="229"/>
      <c r="B84" s="225" t="s">
        <v>756</v>
      </c>
      <c r="C84" s="38">
        <v>673</v>
      </c>
      <c r="D84" s="38">
        <v>8040</v>
      </c>
      <c r="E84" s="38">
        <v>2468</v>
      </c>
      <c r="F84" s="38">
        <v>9198</v>
      </c>
      <c r="G84" s="38">
        <v>4110</v>
      </c>
      <c r="H84" s="38">
        <v>14939</v>
      </c>
      <c r="I84" s="30">
        <f t="shared" si="162"/>
        <v>39428</v>
      </c>
      <c r="J84" s="226">
        <f t="shared" si="182"/>
        <v>3.0528136766052594E-3</v>
      </c>
      <c r="K84" s="226">
        <f t="shared" si="183"/>
        <v>-6.551098568836955E-3</v>
      </c>
      <c r="L84" s="227">
        <f t="shared" si="176"/>
        <v>1.7069087957796488E-2</v>
      </c>
      <c r="M84" s="227">
        <f t="shared" si="177"/>
        <v>0.20391599878259106</v>
      </c>
      <c r="N84" s="227">
        <f t="shared" si="180"/>
        <v>6.2595110074059046E-2</v>
      </c>
      <c r="O84" s="227">
        <f t="shared" si="181"/>
        <v>0.23328598965202393</v>
      </c>
      <c r="P84" s="227">
        <f t="shared" si="178"/>
        <v>0.10424064116871259</v>
      </c>
      <c r="Q84" s="227">
        <f t="shared" si="179"/>
        <v>0.3788931723648169</v>
      </c>
      <c r="R84" s="228"/>
    </row>
    <row r="85" spans="1:18" x14ac:dyDescent="0.3">
      <c r="A85" s="229"/>
      <c r="B85" s="225" t="s">
        <v>757</v>
      </c>
      <c r="C85" s="38">
        <v>702</v>
      </c>
      <c r="D85" s="38">
        <v>8057</v>
      </c>
      <c r="E85" s="38">
        <v>2490</v>
      </c>
      <c r="F85" s="38">
        <v>9177</v>
      </c>
      <c r="G85" s="38">
        <v>4093</v>
      </c>
      <c r="H85" s="38">
        <v>14789</v>
      </c>
      <c r="I85" s="30">
        <f t="shared" si="162"/>
        <v>39308</v>
      </c>
      <c r="J85" s="226">
        <f t="shared" si="182"/>
        <v>5.6283258288989391E-3</v>
      </c>
      <c r="K85" s="226">
        <f t="shared" si="183"/>
        <v>-1.0248017121994191E-2</v>
      </c>
      <c r="L85" s="227">
        <f t="shared" si="176"/>
        <v>1.7858960008140835E-2</v>
      </c>
      <c r="M85" s="227">
        <f t="shared" si="177"/>
        <v>0.20497099827007226</v>
      </c>
      <c r="N85" s="227">
        <f t="shared" si="180"/>
        <v>6.3345883789559382E-2</v>
      </c>
      <c r="O85" s="227">
        <f t="shared" si="181"/>
        <v>0.2334639259183881</v>
      </c>
      <c r="P85" s="227">
        <f t="shared" si="178"/>
        <v>0.10412638648621146</v>
      </c>
      <c r="Q85" s="227">
        <f t="shared" si="179"/>
        <v>0.37623384552762795</v>
      </c>
      <c r="R85" s="228"/>
    </row>
    <row r="86" spans="1:18" x14ac:dyDescent="0.3">
      <c r="A86" s="229"/>
      <c r="B86" s="225" t="s">
        <v>758</v>
      </c>
      <c r="C86" s="38">
        <v>722</v>
      </c>
      <c r="D86" s="38">
        <v>8035</v>
      </c>
      <c r="E86" s="38">
        <v>2431</v>
      </c>
      <c r="F86" s="38">
        <v>9134</v>
      </c>
      <c r="G86" s="38">
        <v>3948</v>
      </c>
      <c r="H86" s="38">
        <v>14818</v>
      </c>
      <c r="I86" s="30">
        <f t="shared" si="162"/>
        <v>39088</v>
      </c>
      <c r="J86" s="226">
        <f t="shared" si="182"/>
        <v>2.8992944194996539E-3</v>
      </c>
      <c r="K86" s="226">
        <f t="shared" si="183"/>
        <v>-1.427346547637065E-2</v>
      </c>
      <c r="L86" s="227">
        <f t="shared" si="176"/>
        <v>1.8471142038477283E-2</v>
      </c>
      <c r="M86" s="227">
        <f t="shared" si="177"/>
        <v>0.20556180925092099</v>
      </c>
      <c r="N86" s="227">
        <f t="shared" si="180"/>
        <v>6.2193000409332788E-2</v>
      </c>
      <c r="O86" s="227">
        <f t="shared" si="181"/>
        <v>0.23367785509619321</v>
      </c>
      <c r="P86" s="227">
        <f t="shared" si="178"/>
        <v>0.1010028653295129</v>
      </c>
      <c r="Q86" s="227">
        <f t="shared" si="179"/>
        <v>0.37909332787556282</v>
      </c>
      <c r="R86" s="228"/>
    </row>
    <row r="87" spans="1:18" x14ac:dyDescent="0.3">
      <c r="A87" s="229">
        <v>2003</v>
      </c>
      <c r="B87" s="225" t="s">
        <v>759</v>
      </c>
      <c r="C87" s="38">
        <v>679</v>
      </c>
      <c r="D87" s="38">
        <v>8118</v>
      </c>
      <c r="E87" s="38">
        <v>2356</v>
      </c>
      <c r="F87" s="38">
        <v>9091</v>
      </c>
      <c r="G87" s="38">
        <v>3888</v>
      </c>
      <c r="H87" s="38">
        <v>14843</v>
      </c>
      <c r="I87" s="30">
        <f t="shared" si="162"/>
        <v>38975</v>
      </c>
      <c r="J87" s="226">
        <f t="shared" si="182"/>
        <v>-1.7965127998387453E-2</v>
      </c>
      <c r="K87" s="226">
        <f t="shared" si="183"/>
        <v>-1.2366013734384063E-2</v>
      </c>
      <c r="L87" s="227">
        <f t="shared" si="176"/>
        <v>1.7421423989737009E-2</v>
      </c>
      <c r="M87" s="227">
        <f t="shared" si="177"/>
        <v>0.20828736369467607</v>
      </c>
      <c r="N87" s="227">
        <f t="shared" si="180"/>
        <v>6.0449005772931365E-2</v>
      </c>
      <c r="O87" s="227">
        <f t="shared" si="181"/>
        <v>0.23325208466966005</v>
      </c>
      <c r="P87" s="227">
        <f t="shared" si="178"/>
        <v>9.9756254008980111E-2</v>
      </c>
      <c r="Q87" s="227">
        <f t="shared" si="179"/>
        <v>0.38083386786401541</v>
      </c>
      <c r="R87" s="228"/>
    </row>
    <row r="88" spans="1:18" x14ac:dyDescent="0.3">
      <c r="A88" s="229"/>
      <c r="B88" s="225" t="s">
        <v>756</v>
      </c>
      <c r="C88" s="38">
        <v>675</v>
      </c>
      <c r="D88" s="38">
        <v>8229</v>
      </c>
      <c r="E88" s="38">
        <v>2562</v>
      </c>
      <c r="F88" s="38">
        <v>9269</v>
      </c>
      <c r="G88" s="38">
        <v>3989</v>
      </c>
      <c r="H88" s="38">
        <v>14964</v>
      </c>
      <c r="I88" s="30">
        <f t="shared" si="162"/>
        <v>39688</v>
      </c>
      <c r="J88" s="226">
        <f t="shared" si="182"/>
        <v>-6.7984388769981585E-4</v>
      </c>
      <c r="K88" s="226">
        <f t="shared" si="183"/>
        <v>-8.4197376639599808E-3</v>
      </c>
      <c r="L88" s="227">
        <f t="shared" si="176"/>
        <v>1.7007659746018949E-2</v>
      </c>
      <c r="M88" s="227">
        <f t="shared" si="177"/>
        <v>0.20734226970368877</v>
      </c>
      <c r="N88" s="227">
        <f t="shared" si="180"/>
        <v>6.455351743600081E-2</v>
      </c>
      <c r="O88" s="227">
        <f t="shared" si="181"/>
        <v>0.23354666397903648</v>
      </c>
      <c r="P88" s="227">
        <f t="shared" si="178"/>
        <v>0.10050896996573272</v>
      </c>
      <c r="Q88" s="227">
        <f t="shared" si="179"/>
        <v>0.37704091916952226</v>
      </c>
      <c r="R88" s="228"/>
    </row>
    <row r="89" spans="1:18" x14ac:dyDescent="0.3">
      <c r="A89" s="229"/>
      <c r="B89" s="225" t="s">
        <v>757</v>
      </c>
      <c r="C89" s="38">
        <v>713</v>
      </c>
      <c r="D89" s="38">
        <v>8282</v>
      </c>
      <c r="E89" s="38">
        <v>2597</v>
      </c>
      <c r="F89" s="38">
        <v>9298</v>
      </c>
      <c r="G89" s="38">
        <v>4001</v>
      </c>
      <c r="H89" s="38">
        <v>14824</v>
      </c>
      <c r="I89" s="30">
        <f t="shared" si="162"/>
        <v>39715</v>
      </c>
      <c r="J89" s="226">
        <f t="shared" si="182"/>
        <v>1.538306349926799E-3</v>
      </c>
      <c r="K89" s="226">
        <f t="shared" si="183"/>
        <v>-4.5866960749911811E-3</v>
      </c>
      <c r="L89" s="227">
        <f t="shared" si="176"/>
        <v>1.7952914515925972E-2</v>
      </c>
      <c r="M89" s="227">
        <f t="shared" si="177"/>
        <v>0.20853581770112048</v>
      </c>
      <c r="N89" s="227">
        <f t="shared" si="180"/>
        <v>6.5390910235427424E-2</v>
      </c>
      <c r="O89" s="227">
        <f t="shared" si="181"/>
        <v>0.2341180914012338</v>
      </c>
      <c r="P89" s="227">
        <f t="shared" si="178"/>
        <v>0.10074279239582022</v>
      </c>
      <c r="Q89" s="227">
        <f t="shared" si="179"/>
        <v>0.37325947375047214</v>
      </c>
      <c r="R89" s="228"/>
    </row>
    <row r="90" spans="1:18" x14ac:dyDescent="0.3">
      <c r="A90" s="229"/>
      <c r="B90" s="225" t="s">
        <v>758</v>
      </c>
      <c r="C90" s="38">
        <v>741</v>
      </c>
      <c r="D90" s="38">
        <v>8285</v>
      </c>
      <c r="E90" s="38">
        <v>2563</v>
      </c>
      <c r="F90" s="38">
        <v>9313</v>
      </c>
      <c r="G90" s="38">
        <v>3911</v>
      </c>
      <c r="H90" s="38">
        <v>14841</v>
      </c>
      <c r="I90" s="30">
        <f t="shared" si="162"/>
        <v>39654</v>
      </c>
      <c r="J90" s="226">
        <f t="shared" si="182"/>
        <v>4.8399766870232952E-3</v>
      </c>
      <c r="K90" s="226">
        <f t="shared" si="183"/>
        <v>-2.9669113949511994E-3</v>
      </c>
      <c r="L90" s="227">
        <f t="shared" si="176"/>
        <v>1.868663943107883E-2</v>
      </c>
      <c r="M90" s="227">
        <f t="shared" si="177"/>
        <v>0.20893226408432944</v>
      </c>
      <c r="N90" s="227">
        <f t="shared" si="180"/>
        <v>6.4634084833812472E-2</v>
      </c>
      <c r="O90" s="227">
        <f t="shared" si="181"/>
        <v>0.23485650880112977</v>
      </c>
      <c r="P90" s="227">
        <f t="shared" si="178"/>
        <v>9.8628133353507841E-2</v>
      </c>
      <c r="Q90" s="227">
        <f t="shared" si="179"/>
        <v>0.37426236949614161</v>
      </c>
      <c r="R90" s="228"/>
    </row>
    <row r="91" spans="1:18" x14ac:dyDescent="0.3">
      <c r="A91" s="229">
        <v>2002</v>
      </c>
      <c r="B91" s="225" t="s">
        <v>759</v>
      </c>
      <c r="C91" s="38">
        <v>701</v>
      </c>
      <c r="D91" s="38">
        <v>8343</v>
      </c>
      <c r="E91" s="38">
        <v>2498</v>
      </c>
      <c r="F91" s="38">
        <v>9267</v>
      </c>
      <c r="G91" s="38">
        <v>3837</v>
      </c>
      <c r="H91" s="38">
        <v>14817</v>
      </c>
      <c r="I91" s="30">
        <f t="shared" si="162"/>
        <v>39463</v>
      </c>
      <c r="J91" s="226">
        <f t="shared" si="182"/>
        <v>-1.4041224234853211E-2</v>
      </c>
      <c r="K91" s="226">
        <f t="shared" si="183"/>
        <v>-1.9473950429944598E-3</v>
      </c>
      <c r="L91" s="227">
        <f t="shared" si="176"/>
        <v>1.7763474647137824E-2</v>
      </c>
      <c r="M91" s="227">
        <f t="shared" si="177"/>
        <v>0.21141322251222663</v>
      </c>
      <c r="N91" s="227">
        <f t="shared" si="180"/>
        <v>6.3299799812482585E-2</v>
      </c>
      <c r="O91" s="227">
        <f t="shared" si="181"/>
        <v>0.23482755999290475</v>
      </c>
      <c r="P91" s="227">
        <f t="shared" si="178"/>
        <v>9.723031700580291E-2</v>
      </c>
      <c r="Q91" s="227">
        <f t="shared" si="179"/>
        <v>0.37546562602944528</v>
      </c>
      <c r="R91" s="228"/>
    </row>
    <row r="92" spans="1:18" x14ac:dyDescent="0.3">
      <c r="A92" s="229"/>
      <c r="B92" s="225" t="s">
        <v>756</v>
      </c>
      <c r="C92" s="38">
        <v>696</v>
      </c>
      <c r="D92" s="38">
        <v>8448</v>
      </c>
      <c r="E92" s="38">
        <v>2712</v>
      </c>
      <c r="F92" s="38">
        <v>9390</v>
      </c>
      <c r="G92" s="38">
        <v>3915</v>
      </c>
      <c r="H92" s="38">
        <v>14864</v>
      </c>
      <c r="I92" s="30">
        <f t="shared" si="162"/>
        <v>40025</v>
      </c>
      <c r="J92" s="226">
        <f t="shared" si="182"/>
        <v>3.1831169482179344E-3</v>
      </c>
      <c r="K92" s="226">
        <f t="shared" si="183"/>
        <v>-5.1204295195247385E-3</v>
      </c>
      <c r="L92" s="227">
        <f t="shared" si="176"/>
        <v>1.7389131792629606E-2</v>
      </c>
      <c r="M92" s="227">
        <f t="shared" si="177"/>
        <v>0.2110680824484697</v>
      </c>
      <c r="N92" s="227">
        <f t="shared" si="180"/>
        <v>6.7757651467832608E-2</v>
      </c>
      <c r="O92" s="227">
        <f t="shared" si="181"/>
        <v>0.23460337289194252</v>
      </c>
      <c r="P92" s="227">
        <f t="shared" si="178"/>
        <v>9.7813866333541541E-2</v>
      </c>
      <c r="Q92" s="227">
        <f t="shared" si="179"/>
        <v>0.37136789506558399</v>
      </c>
      <c r="R92" s="228"/>
    </row>
    <row r="93" spans="1:18" x14ac:dyDescent="0.3">
      <c r="A93" s="229"/>
      <c r="B93" s="225" t="s">
        <v>757</v>
      </c>
      <c r="C93" s="38">
        <v>729</v>
      </c>
      <c r="D93" s="38">
        <v>8470</v>
      </c>
      <c r="E93" s="38">
        <v>2739</v>
      </c>
      <c r="F93" s="38">
        <v>9348</v>
      </c>
      <c r="G93" s="38">
        <v>3946</v>
      </c>
      <c r="H93" s="38">
        <v>14666</v>
      </c>
      <c r="I93" s="30">
        <f t="shared" si="162"/>
        <v>39898</v>
      </c>
      <c r="J93" s="226">
        <f t="shared" si="182"/>
        <v>3.1680579302022505E-3</v>
      </c>
      <c r="K93" s="226">
        <f t="shared" si="183"/>
        <v>-5.756435495526957E-3</v>
      </c>
      <c r="L93" s="227">
        <f t="shared" si="176"/>
        <v>1.8271592561030628E-2</v>
      </c>
      <c r="M93" s="227">
        <f t="shared" si="177"/>
        <v>0.21229134292445737</v>
      </c>
      <c r="N93" s="227">
        <f t="shared" si="180"/>
        <v>6.8650057646999843E-2</v>
      </c>
      <c r="O93" s="227">
        <f t="shared" si="181"/>
        <v>0.23429745851922401</v>
      </c>
      <c r="P93" s="227">
        <f t="shared" si="178"/>
        <v>9.8902200611559479E-2</v>
      </c>
      <c r="Q93" s="227">
        <f t="shared" si="179"/>
        <v>0.36758734773672863</v>
      </c>
      <c r="R93" s="228"/>
    </row>
    <row r="94" spans="1:18" x14ac:dyDescent="0.3">
      <c r="A94" s="229"/>
      <c r="B94" s="225" t="s">
        <v>758</v>
      </c>
      <c r="C94" s="38">
        <v>752</v>
      </c>
      <c r="D94" s="38">
        <v>8436</v>
      </c>
      <c r="E94" s="38">
        <v>2698</v>
      </c>
      <c r="F94" s="38">
        <v>9336</v>
      </c>
      <c r="G94" s="38">
        <v>3882</v>
      </c>
      <c r="H94" s="38">
        <v>14668</v>
      </c>
      <c r="I94" s="30">
        <f t="shared" si="162"/>
        <v>39772</v>
      </c>
      <c r="J94" s="226">
        <f t="shared" si="182"/>
        <v>5.8674759736974114E-3</v>
      </c>
      <c r="K94" s="226">
        <f t="shared" si="183"/>
        <v>-1.7318842398533763E-3</v>
      </c>
      <c r="L94" s="227">
        <f t="shared" si="176"/>
        <v>1.890777431358745E-2</v>
      </c>
      <c r="M94" s="227">
        <f t="shared" si="177"/>
        <v>0.212109021422106</v>
      </c>
      <c r="N94" s="227">
        <f t="shared" si="180"/>
        <v>6.7836669013376247E-2</v>
      </c>
      <c r="O94" s="227">
        <f t="shared" si="181"/>
        <v>0.23473800663783567</v>
      </c>
      <c r="P94" s="227">
        <f t="shared" si="178"/>
        <v>9.7606356230513933E-2</v>
      </c>
      <c r="Q94" s="227">
        <f t="shared" si="179"/>
        <v>0.36880217238258073</v>
      </c>
      <c r="R94" s="228"/>
    </row>
    <row r="95" spans="1:18" x14ac:dyDescent="0.3">
      <c r="A95" s="229">
        <v>2001</v>
      </c>
      <c r="B95" s="225" t="s">
        <v>759</v>
      </c>
      <c r="C95" s="38">
        <v>717</v>
      </c>
      <c r="D95" s="38">
        <v>8463</v>
      </c>
      <c r="E95" s="38">
        <v>2663</v>
      </c>
      <c r="F95" s="38">
        <v>9257</v>
      </c>
      <c r="G95" s="38">
        <v>3817</v>
      </c>
      <c r="H95" s="38">
        <v>14623</v>
      </c>
      <c r="I95" s="30">
        <f t="shared" si="162"/>
        <v>39540</v>
      </c>
      <c r="J95" s="226">
        <f t="shared" si="182"/>
        <v>-1.7175809698988354E-2</v>
      </c>
      <c r="K95" s="226">
        <f t="shared" si="183"/>
        <v>1.8242626938278494E-3</v>
      </c>
      <c r="L95" s="227">
        <f t="shared" si="176"/>
        <v>1.8133535660091047E-2</v>
      </c>
      <c r="M95" s="227">
        <f t="shared" si="177"/>
        <v>0.21403641881638846</v>
      </c>
      <c r="N95" s="227">
        <f t="shared" si="180"/>
        <v>6.7349519473950431E-2</v>
      </c>
      <c r="O95" s="227">
        <f t="shared" si="181"/>
        <v>0.23411734951947394</v>
      </c>
      <c r="P95" s="227">
        <f t="shared" si="178"/>
        <v>9.6535154274152754E-2</v>
      </c>
      <c r="Q95" s="227">
        <f t="shared" si="179"/>
        <v>0.36982802225594336</v>
      </c>
      <c r="R95" s="228"/>
    </row>
    <row r="96" spans="1:18" x14ac:dyDescent="0.3">
      <c r="A96" s="229"/>
      <c r="B96" s="225" t="s">
        <v>756</v>
      </c>
      <c r="C96" s="38">
        <v>726</v>
      </c>
      <c r="D96" s="38">
        <v>8531</v>
      </c>
      <c r="E96" s="38">
        <v>2891</v>
      </c>
      <c r="F96" s="38">
        <v>9434</v>
      </c>
      <c r="G96" s="38">
        <v>3892</v>
      </c>
      <c r="H96" s="38">
        <v>14757</v>
      </c>
      <c r="I96" s="30">
        <f t="shared" si="162"/>
        <v>40231</v>
      </c>
      <c r="J96" s="226">
        <f t="shared" si="182"/>
        <v>2.5418026863366361E-3</v>
      </c>
      <c r="K96" s="226"/>
      <c r="L96" s="227">
        <f t="shared" si="176"/>
        <v>1.8045785588227982E-2</v>
      </c>
      <c r="M96" s="227">
        <f t="shared" si="177"/>
        <v>0.21205040888866794</v>
      </c>
      <c r="N96" s="227">
        <f t="shared" si="180"/>
        <v>7.1860008451194349E-2</v>
      </c>
      <c r="O96" s="227">
        <f t="shared" si="181"/>
        <v>0.23449578683105068</v>
      </c>
      <c r="P96" s="227">
        <f t="shared" si="178"/>
        <v>9.6741318883448085E-2</v>
      </c>
      <c r="Q96" s="227">
        <f t="shared" si="179"/>
        <v>0.36680669135741095</v>
      </c>
      <c r="R96" s="228"/>
    </row>
    <row r="97" spans="1:18" x14ac:dyDescent="0.3">
      <c r="A97" s="229"/>
      <c r="B97" s="225" t="s">
        <v>757</v>
      </c>
      <c r="C97" s="38">
        <v>760</v>
      </c>
      <c r="D97" s="38">
        <v>8510</v>
      </c>
      <c r="E97" s="38">
        <v>2932</v>
      </c>
      <c r="F97" s="38">
        <v>9427</v>
      </c>
      <c r="G97" s="38">
        <v>3894</v>
      </c>
      <c r="H97" s="38">
        <v>14606</v>
      </c>
      <c r="I97" s="30">
        <f t="shared" si="162"/>
        <v>40129</v>
      </c>
      <c r="J97" s="226">
        <f t="shared" si="182"/>
        <v>7.228734218518662E-3</v>
      </c>
      <c r="K97" s="226"/>
      <c r="L97" s="227">
        <f t="shared" si="176"/>
        <v>1.8938921976625382E-2</v>
      </c>
      <c r="M97" s="227">
        <f t="shared" si="177"/>
        <v>0.21206608686984474</v>
      </c>
      <c r="N97" s="227">
        <f t="shared" si="180"/>
        <v>7.3064367415086345E-2</v>
      </c>
      <c r="O97" s="227">
        <f t="shared" si="181"/>
        <v>0.23491739141269405</v>
      </c>
      <c r="P97" s="227">
        <f t="shared" si="178"/>
        <v>9.7037055496025315E-2</v>
      </c>
      <c r="Q97" s="227">
        <f t="shared" si="179"/>
        <v>0.36397617682972416</v>
      </c>
      <c r="R97" s="228"/>
    </row>
    <row r="98" spans="1:18" x14ac:dyDescent="0.3">
      <c r="A98" s="229"/>
      <c r="B98" s="225" t="s">
        <v>758</v>
      </c>
      <c r="C98" s="38">
        <v>789</v>
      </c>
      <c r="D98" s="38">
        <v>8411</v>
      </c>
      <c r="E98" s="38">
        <v>2899</v>
      </c>
      <c r="F98" s="38">
        <v>9380</v>
      </c>
      <c r="G98" s="38">
        <v>3783</v>
      </c>
      <c r="H98" s="38">
        <v>14579</v>
      </c>
      <c r="I98" s="30">
        <f t="shared" si="162"/>
        <v>39841</v>
      </c>
      <c r="J98" s="226">
        <f t="shared" si="182"/>
        <v>9.4506942333030253E-3</v>
      </c>
      <c r="K98" s="226"/>
      <c r="L98" s="227">
        <f t="shared" si="176"/>
        <v>1.9803719786149945E-2</v>
      </c>
      <c r="M98" s="227">
        <f t="shared" si="177"/>
        <v>0.21111417886097236</v>
      </c>
      <c r="N98" s="227">
        <f t="shared" si="180"/>
        <v>7.2764237845435606E-2</v>
      </c>
      <c r="O98" s="227">
        <f t="shared" si="181"/>
        <v>0.23543585753369645</v>
      </c>
      <c r="P98" s="227">
        <f t="shared" si="178"/>
        <v>9.4952435932833007E-2</v>
      </c>
      <c r="Q98" s="227">
        <f t="shared" si="179"/>
        <v>0.36592957004091264</v>
      </c>
      <c r="R98" s="228"/>
    </row>
    <row r="99" spans="1:18" x14ac:dyDescent="0.3">
      <c r="A99" s="229">
        <v>2000</v>
      </c>
      <c r="B99" s="225" t="s">
        <v>759</v>
      </c>
      <c r="C99" s="38">
        <v>759</v>
      </c>
      <c r="D99" s="38">
        <v>8409</v>
      </c>
      <c r="E99" s="38">
        <v>2852</v>
      </c>
      <c r="F99" s="38">
        <v>9264</v>
      </c>
      <c r="G99" s="38">
        <v>3666</v>
      </c>
      <c r="H99" s="38">
        <v>14518</v>
      </c>
      <c r="I99" s="30">
        <f t="shared" si="162"/>
        <v>39468</v>
      </c>
      <c r="J99" s="226"/>
      <c r="K99" s="226"/>
      <c r="L99" s="227">
        <f t="shared" si="176"/>
        <v>1.9230769230769232E-2</v>
      </c>
      <c r="M99" s="227">
        <f t="shared" si="177"/>
        <v>0.2130586804499848</v>
      </c>
      <c r="N99" s="227">
        <f t="shared" si="180"/>
        <v>7.2261072261072257E-2</v>
      </c>
      <c r="O99" s="227">
        <f t="shared" si="181"/>
        <v>0.23472179993919123</v>
      </c>
      <c r="P99" s="227">
        <f t="shared" si="178"/>
        <v>9.2885375494071151E-2</v>
      </c>
      <c r="Q99" s="227">
        <f t="shared" si="179"/>
        <v>0.3678423026249113</v>
      </c>
      <c r="R99" s="228"/>
    </row>
  </sheetData>
  <mergeCells count="7">
    <mergeCell ref="A6:H6"/>
    <mergeCell ref="A7:H7"/>
    <mergeCell ref="Y1:AA1"/>
    <mergeCell ref="L3:Q3"/>
    <mergeCell ref="C3:H3"/>
    <mergeCell ref="J3:K3"/>
    <mergeCell ref="I3:I4"/>
  </mergeCells>
  <hyperlinks>
    <hyperlink ref="A2" r:id="rId1" xr:uid="{00000000-0004-0000-1500-000000000000}"/>
    <hyperlink ref="Y1:Z1" location="Übersicht!A1" display="zurück zur Überischt" xr:uid="{00000000-0004-0000-1500-000001000000}"/>
  </hyperlinks>
  <pageMargins left="0.7" right="0.7" top="0.78740157499999996" bottom="0.78740157499999996"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E006D-50AB-4E31-9360-3D61C17DD808}">
  <dimension ref="A1:R392"/>
  <sheetViews>
    <sheetView workbookViewId="0">
      <selection activeCell="T42" sqref="T42"/>
    </sheetView>
  </sheetViews>
  <sheetFormatPr baseColWidth="10" defaultColWidth="11.44140625" defaultRowHeight="13.8" x14ac:dyDescent="0.3"/>
  <cols>
    <col min="1" max="1" width="8.5546875" style="30" customWidth="1"/>
    <col min="2" max="2" width="34.6640625" style="30" bestFit="1" customWidth="1"/>
    <col min="3" max="16384" width="11.44140625" style="30"/>
  </cols>
  <sheetData>
    <row r="1" spans="1:18" ht="25.8" x14ac:dyDescent="0.5">
      <c r="A1" s="28" t="s">
        <v>760</v>
      </c>
      <c r="C1" s="28"/>
      <c r="D1" s="28"/>
      <c r="E1" s="28"/>
      <c r="F1" s="28"/>
      <c r="G1" s="28"/>
      <c r="H1" s="28"/>
      <c r="P1" s="552" t="s">
        <v>268</v>
      </c>
      <c r="Q1" s="552"/>
      <c r="R1" s="552"/>
    </row>
    <row r="2" spans="1:18" x14ac:dyDescent="0.3">
      <c r="A2" s="230" t="s">
        <v>761</v>
      </c>
      <c r="C2" s="230" t="s">
        <v>762</v>
      </c>
      <c r="D2" s="231"/>
      <c r="E2" s="231"/>
      <c r="F2" s="231"/>
      <c r="G2" s="231"/>
      <c r="H2" s="231"/>
    </row>
    <row r="3" spans="1:18" x14ac:dyDescent="0.3">
      <c r="B3" s="232"/>
      <c r="C3" s="231"/>
      <c r="D3" s="231"/>
      <c r="E3" s="231"/>
      <c r="F3" s="231"/>
      <c r="G3" s="231"/>
      <c r="H3" s="231"/>
    </row>
    <row r="4" spans="1:18" x14ac:dyDescent="0.3">
      <c r="B4" s="232"/>
      <c r="C4" s="231"/>
      <c r="D4" s="231"/>
      <c r="E4" s="231"/>
      <c r="F4" s="231"/>
      <c r="G4" s="231"/>
      <c r="H4" s="231"/>
    </row>
    <row r="5" spans="1:18" x14ac:dyDescent="0.3">
      <c r="B5" s="592" t="s">
        <v>763</v>
      </c>
      <c r="C5" s="596" t="s">
        <v>764</v>
      </c>
      <c r="D5" s="597"/>
      <c r="E5" s="598" t="s">
        <v>765</v>
      </c>
      <c r="F5" s="599"/>
      <c r="G5" s="599"/>
      <c r="H5" s="599"/>
    </row>
    <row r="6" spans="1:18" x14ac:dyDescent="0.3">
      <c r="B6" s="593"/>
      <c r="C6" s="600" t="s">
        <v>766</v>
      </c>
      <c r="D6" s="602" t="s">
        <v>767</v>
      </c>
      <c r="E6" s="604" t="s">
        <v>766</v>
      </c>
      <c r="F6" s="606" t="s">
        <v>768</v>
      </c>
      <c r="G6" s="607"/>
      <c r="H6" s="608" t="s">
        <v>769</v>
      </c>
    </row>
    <row r="7" spans="1:18" ht="14.4" thickBot="1" x14ac:dyDescent="0.35">
      <c r="B7" s="594"/>
      <c r="C7" s="601"/>
      <c r="D7" s="603"/>
      <c r="E7" s="605"/>
      <c r="F7" s="233" t="s">
        <v>770</v>
      </c>
      <c r="G7" s="234" t="s">
        <v>771</v>
      </c>
      <c r="H7" s="601"/>
    </row>
    <row r="8" spans="1:18" x14ac:dyDescent="0.3">
      <c r="B8" s="595"/>
      <c r="C8" s="235">
        <v>1</v>
      </c>
      <c r="D8" s="236">
        <v>2</v>
      </c>
      <c r="E8" s="237">
        <v>3</v>
      </c>
      <c r="F8" s="235">
        <v>4</v>
      </c>
      <c r="G8" s="235">
        <v>5</v>
      </c>
      <c r="H8" s="235">
        <v>6</v>
      </c>
    </row>
    <row r="9" spans="1:18" x14ac:dyDescent="0.3">
      <c r="A9" s="37">
        <v>44896</v>
      </c>
      <c r="B9" s="482"/>
      <c r="C9" s="498"/>
      <c r="D9" s="499"/>
      <c r="E9" s="500"/>
      <c r="F9" s="498"/>
      <c r="G9" s="498"/>
      <c r="H9" s="498"/>
    </row>
    <row r="10" spans="1:18" x14ac:dyDescent="0.3">
      <c r="A10" s="37">
        <v>44866</v>
      </c>
      <c r="B10" s="482"/>
      <c r="C10" s="498"/>
      <c r="D10" s="499"/>
      <c r="E10" s="500"/>
      <c r="F10" s="498"/>
      <c r="G10" s="498"/>
      <c r="H10" s="498"/>
    </row>
    <row r="11" spans="1:18" x14ac:dyDescent="0.3">
      <c r="A11" s="37">
        <v>44835</v>
      </c>
      <c r="B11" s="482"/>
      <c r="C11" s="498"/>
      <c r="D11" s="499"/>
      <c r="E11" s="500"/>
      <c r="F11" s="498"/>
      <c r="G11" s="498"/>
      <c r="H11" s="498"/>
    </row>
    <row r="12" spans="1:18" x14ac:dyDescent="0.3">
      <c r="A12" s="37">
        <v>44805</v>
      </c>
      <c r="B12" s="482"/>
      <c r="C12" s="498"/>
      <c r="D12" s="499"/>
      <c r="E12" s="500"/>
      <c r="F12" s="498"/>
      <c r="G12" s="498"/>
      <c r="H12" s="498"/>
    </row>
    <row r="13" spans="1:18" x14ac:dyDescent="0.3">
      <c r="A13" s="37">
        <v>44774</v>
      </c>
      <c r="B13" s="482"/>
      <c r="C13" s="498"/>
      <c r="D13" s="499"/>
      <c r="E13" s="500"/>
      <c r="F13" s="498"/>
      <c r="G13" s="498"/>
      <c r="H13" s="498"/>
    </row>
    <row r="14" spans="1:18" x14ac:dyDescent="0.3">
      <c r="A14" s="37">
        <v>44743</v>
      </c>
      <c r="B14" s="482"/>
      <c r="C14" s="498"/>
      <c r="D14" s="499"/>
      <c r="E14" s="500"/>
      <c r="F14" s="498"/>
      <c r="G14" s="498"/>
      <c r="H14" s="498"/>
    </row>
    <row r="15" spans="1:18" x14ac:dyDescent="0.3">
      <c r="A15" s="37">
        <v>44713</v>
      </c>
      <c r="B15" s="482"/>
      <c r="C15" s="498"/>
      <c r="D15" s="499"/>
      <c r="E15" s="500"/>
      <c r="F15" s="498"/>
      <c r="G15" s="498"/>
      <c r="H15" s="498"/>
    </row>
    <row r="16" spans="1:18" x14ac:dyDescent="0.3">
      <c r="A16" s="37">
        <v>44682</v>
      </c>
      <c r="B16" s="482"/>
      <c r="C16" s="498"/>
      <c r="D16" s="499"/>
      <c r="E16" s="500"/>
      <c r="F16" s="498"/>
      <c r="G16" s="498"/>
      <c r="H16" s="498"/>
    </row>
    <row r="17" spans="1:9" x14ac:dyDescent="0.3">
      <c r="A17" s="37">
        <v>44652</v>
      </c>
      <c r="B17" s="482"/>
      <c r="C17" s="498"/>
      <c r="D17" s="499"/>
      <c r="E17" s="500"/>
      <c r="F17" s="498"/>
      <c r="G17" s="498"/>
      <c r="H17" s="498"/>
    </row>
    <row r="18" spans="1:9" x14ac:dyDescent="0.3">
      <c r="A18" s="37">
        <v>44621</v>
      </c>
      <c r="B18" s="504" t="s">
        <v>1200</v>
      </c>
      <c r="C18" s="505">
        <v>93688.765719519084</v>
      </c>
      <c r="D18" s="505"/>
      <c r="E18" s="505">
        <v>552745.94872441911</v>
      </c>
      <c r="F18" s="505"/>
      <c r="G18" s="505"/>
      <c r="H18" s="505">
        <v>238217.52323678357</v>
      </c>
    </row>
    <row r="19" spans="1:9" x14ac:dyDescent="0.3">
      <c r="A19" s="37">
        <v>44593</v>
      </c>
      <c r="B19" s="504" t="s">
        <v>1201</v>
      </c>
      <c r="C19" s="505">
        <v>118581.00045565939</v>
      </c>
      <c r="D19" s="505">
        <v>10741.125920459928</v>
      </c>
      <c r="E19" s="505">
        <v>775071.09860660159</v>
      </c>
      <c r="F19" s="505"/>
      <c r="G19" s="505"/>
      <c r="H19" s="505">
        <v>343082.73084605258</v>
      </c>
    </row>
    <row r="20" spans="1:9" x14ac:dyDescent="0.3">
      <c r="A20" s="37">
        <v>44562</v>
      </c>
      <c r="B20" s="504" t="s">
        <v>1202</v>
      </c>
      <c r="C20" s="505">
        <v>119259.76201551901</v>
      </c>
      <c r="D20" s="505">
        <v>10704.088623048989</v>
      </c>
      <c r="E20" s="505">
        <v>820798.02714409342</v>
      </c>
      <c r="F20" s="505"/>
      <c r="G20" s="505"/>
      <c r="H20" s="505">
        <v>356582.23953027022</v>
      </c>
    </row>
    <row r="21" spans="1:9" x14ac:dyDescent="0.3">
      <c r="A21" s="37">
        <v>44531</v>
      </c>
      <c r="B21" s="504" t="s">
        <v>1203</v>
      </c>
      <c r="C21" s="505">
        <v>118232.79570624144</v>
      </c>
      <c r="D21" s="505">
        <v>12280.907738922289</v>
      </c>
      <c r="E21" s="505">
        <v>771553.78194549365</v>
      </c>
      <c r="F21" s="505"/>
      <c r="G21" s="505"/>
      <c r="H21" s="505">
        <v>294686.95894363913</v>
      </c>
    </row>
    <row r="22" spans="1:9" x14ac:dyDescent="0.3">
      <c r="A22" s="37">
        <v>44501</v>
      </c>
      <c r="B22" s="506">
        <v>44501</v>
      </c>
      <c r="C22" s="507">
        <v>100807</v>
      </c>
      <c r="D22" s="507">
        <v>12972</v>
      </c>
      <c r="E22" s="507">
        <v>750167</v>
      </c>
      <c r="F22" s="507">
        <v>483122</v>
      </c>
      <c r="G22" s="507">
        <v>267045</v>
      </c>
      <c r="H22" s="507">
        <v>261809.9</v>
      </c>
      <c r="I22" s="455"/>
    </row>
    <row r="23" spans="1:9" x14ac:dyDescent="0.3">
      <c r="A23" s="37">
        <v>44470</v>
      </c>
      <c r="B23" s="506">
        <v>44470</v>
      </c>
      <c r="C23" s="507">
        <v>97759</v>
      </c>
      <c r="D23" s="507">
        <v>13595</v>
      </c>
      <c r="E23" s="507">
        <v>762378</v>
      </c>
      <c r="F23" s="507">
        <v>497404</v>
      </c>
      <c r="G23" s="507">
        <v>264974</v>
      </c>
      <c r="H23" s="507">
        <v>281564.88</v>
      </c>
      <c r="I23" s="455"/>
    </row>
    <row r="24" spans="1:9" x14ac:dyDescent="0.3">
      <c r="A24" s="37">
        <v>44440</v>
      </c>
      <c r="B24" s="506">
        <v>44440</v>
      </c>
      <c r="C24" s="507">
        <v>112982</v>
      </c>
      <c r="D24" s="507">
        <v>14674</v>
      </c>
      <c r="E24" s="507">
        <v>839492</v>
      </c>
      <c r="F24" s="507">
        <v>539628</v>
      </c>
      <c r="G24" s="507">
        <v>299864</v>
      </c>
      <c r="H24" s="507">
        <v>311565.03999999998</v>
      </c>
      <c r="I24" s="455"/>
    </row>
    <row r="25" spans="1:9" x14ac:dyDescent="0.3">
      <c r="A25" s="37">
        <v>44409</v>
      </c>
      <c r="B25" s="506">
        <v>44409</v>
      </c>
      <c r="C25" s="507">
        <v>128564</v>
      </c>
      <c r="D25" s="507">
        <v>15050</v>
      </c>
      <c r="E25" s="507">
        <v>838090</v>
      </c>
      <c r="F25" s="507">
        <v>504075</v>
      </c>
      <c r="G25" s="507">
        <v>334015</v>
      </c>
      <c r="H25" s="507">
        <v>311837.53000000003</v>
      </c>
      <c r="I25" s="455"/>
    </row>
    <row r="26" spans="1:9" x14ac:dyDescent="0.3">
      <c r="A26" s="37">
        <v>44378</v>
      </c>
      <c r="B26" s="506">
        <v>44378</v>
      </c>
      <c r="C26" s="507">
        <v>156332</v>
      </c>
      <c r="D26" s="507">
        <v>17889</v>
      </c>
      <c r="E26" s="507">
        <v>1068043</v>
      </c>
      <c r="F26" s="507">
        <v>631710</v>
      </c>
      <c r="G26" s="507">
        <v>436333</v>
      </c>
      <c r="H26" s="507">
        <v>415734.56</v>
      </c>
      <c r="I26" s="240"/>
    </row>
    <row r="27" spans="1:9" x14ac:dyDescent="0.3">
      <c r="A27" s="37">
        <v>44348</v>
      </c>
      <c r="B27" s="506">
        <v>44348</v>
      </c>
      <c r="C27" s="507">
        <v>229468</v>
      </c>
      <c r="D27" s="507">
        <v>22710</v>
      </c>
      <c r="E27" s="507">
        <v>1547552</v>
      </c>
      <c r="F27" s="507">
        <v>845250</v>
      </c>
      <c r="G27" s="507">
        <v>702302</v>
      </c>
      <c r="H27" s="507">
        <v>626011.48</v>
      </c>
      <c r="I27" s="240"/>
    </row>
    <row r="28" spans="1:9" x14ac:dyDescent="0.3">
      <c r="A28" s="37">
        <v>44317</v>
      </c>
      <c r="B28" s="506">
        <v>44317</v>
      </c>
      <c r="C28" s="507">
        <v>324117</v>
      </c>
      <c r="D28" s="507">
        <v>26656</v>
      </c>
      <c r="E28" s="507">
        <v>2320489</v>
      </c>
      <c r="F28" s="507">
        <v>1150823</v>
      </c>
      <c r="G28" s="507">
        <v>1169666</v>
      </c>
      <c r="H28" s="507">
        <v>1092700.1200000001</v>
      </c>
      <c r="I28" s="240"/>
    </row>
    <row r="29" spans="1:9" x14ac:dyDescent="0.3">
      <c r="A29" s="37">
        <v>44287</v>
      </c>
      <c r="B29" s="506">
        <v>44287</v>
      </c>
      <c r="C29" s="507">
        <v>346519</v>
      </c>
      <c r="D29" s="507">
        <v>29404</v>
      </c>
      <c r="E29" s="507">
        <v>2560303</v>
      </c>
      <c r="F29" s="507">
        <v>1285432</v>
      </c>
      <c r="G29" s="507">
        <v>1274871</v>
      </c>
      <c r="H29" s="507">
        <v>1291165.07</v>
      </c>
      <c r="I29" s="240"/>
    </row>
    <row r="30" spans="1:9" x14ac:dyDescent="0.3">
      <c r="A30" s="37">
        <v>44256</v>
      </c>
      <c r="B30" s="506">
        <v>44256</v>
      </c>
      <c r="C30" s="507">
        <v>364419</v>
      </c>
      <c r="D30" s="507">
        <v>33032</v>
      </c>
      <c r="E30" s="507">
        <v>2818317</v>
      </c>
      <c r="F30" s="507">
        <v>1448132</v>
      </c>
      <c r="G30" s="507">
        <v>1370185</v>
      </c>
      <c r="H30" s="507">
        <v>1432362.86</v>
      </c>
      <c r="I30" s="240"/>
    </row>
    <row r="31" spans="1:9" x14ac:dyDescent="0.3">
      <c r="A31" s="37">
        <v>44228</v>
      </c>
      <c r="B31" s="506">
        <v>44228</v>
      </c>
      <c r="C31" s="507">
        <v>431241</v>
      </c>
      <c r="D31" s="507">
        <v>36366</v>
      </c>
      <c r="E31" s="507">
        <v>3358070</v>
      </c>
      <c r="F31" s="507">
        <v>1687173</v>
      </c>
      <c r="G31" s="507">
        <v>1670897</v>
      </c>
      <c r="H31" s="507">
        <v>1897920.35</v>
      </c>
      <c r="I31" s="240"/>
    </row>
    <row r="32" spans="1:9" x14ac:dyDescent="0.3">
      <c r="A32" s="37">
        <v>44197</v>
      </c>
      <c r="B32" s="506">
        <v>44197</v>
      </c>
      <c r="C32" s="507">
        <v>420914</v>
      </c>
      <c r="D32" s="507">
        <v>35406</v>
      </c>
      <c r="E32" s="507">
        <v>3293888</v>
      </c>
      <c r="F32" s="507">
        <v>1672996</v>
      </c>
      <c r="G32" s="507">
        <v>1620892</v>
      </c>
      <c r="H32" s="507">
        <v>1790788.64</v>
      </c>
      <c r="I32" s="240"/>
    </row>
    <row r="33" spans="1:9" x14ac:dyDescent="0.3">
      <c r="A33" s="37">
        <v>44166</v>
      </c>
      <c r="B33" s="238">
        <v>44166</v>
      </c>
      <c r="C33" s="239">
        <v>363544</v>
      </c>
      <c r="D33" s="239">
        <v>33216</v>
      </c>
      <c r="E33" s="239">
        <v>2675968</v>
      </c>
      <c r="F33" s="239">
        <v>1391391</v>
      </c>
      <c r="G33" s="239">
        <v>1284577</v>
      </c>
      <c r="H33" s="239">
        <v>1229830.93</v>
      </c>
      <c r="I33" s="240"/>
    </row>
    <row r="34" spans="1:9" x14ac:dyDescent="0.3">
      <c r="A34" s="37">
        <v>44136</v>
      </c>
      <c r="B34" s="238">
        <v>44136</v>
      </c>
      <c r="C34" s="239">
        <v>312009</v>
      </c>
      <c r="D34" s="239">
        <v>35294</v>
      </c>
      <c r="E34" s="239">
        <v>2386194</v>
      </c>
      <c r="F34" s="239">
        <v>1375646</v>
      </c>
      <c r="G34" s="239">
        <v>1010548</v>
      </c>
      <c r="H34" s="239">
        <v>1114621.6100000001</v>
      </c>
      <c r="I34" s="240"/>
    </row>
    <row r="35" spans="1:9" x14ac:dyDescent="0.3">
      <c r="A35" s="37">
        <v>44105</v>
      </c>
      <c r="B35" s="238">
        <v>44105</v>
      </c>
      <c r="C35" s="239">
        <v>236642</v>
      </c>
      <c r="D35" s="239">
        <v>35137</v>
      </c>
      <c r="E35" s="239">
        <v>2020651</v>
      </c>
      <c r="F35" s="239">
        <v>1264524</v>
      </c>
      <c r="G35" s="239">
        <v>756127</v>
      </c>
      <c r="H35" s="239">
        <v>752339.2</v>
      </c>
      <c r="I35" s="240"/>
    </row>
    <row r="36" spans="1:9" x14ac:dyDescent="0.3">
      <c r="A36" s="37">
        <v>44075</v>
      </c>
      <c r="B36" s="238">
        <v>44075</v>
      </c>
      <c r="C36" s="239">
        <v>250115</v>
      </c>
      <c r="D36" s="239">
        <v>37279</v>
      </c>
      <c r="E36" s="239">
        <v>2229430</v>
      </c>
      <c r="F36" s="239">
        <v>1395249</v>
      </c>
      <c r="G36" s="239">
        <v>834181</v>
      </c>
      <c r="H36" s="239">
        <v>803719.31</v>
      </c>
      <c r="I36" s="240"/>
    </row>
    <row r="37" spans="1:9" x14ac:dyDescent="0.3">
      <c r="A37" s="37">
        <v>44044</v>
      </c>
      <c r="B37" s="238">
        <v>44044</v>
      </c>
      <c r="C37" s="239">
        <v>279306</v>
      </c>
      <c r="D37" s="239">
        <v>39047</v>
      </c>
      <c r="E37" s="239">
        <v>2537053</v>
      </c>
      <c r="F37" s="239">
        <v>1565230</v>
      </c>
      <c r="G37" s="239">
        <v>971823</v>
      </c>
      <c r="H37" s="239">
        <v>912938.03</v>
      </c>
      <c r="I37" s="240"/>
    </row>
    <row r="38" spans="1:9" x14ac:dyDescent="0.3">
      <c r="A38" s="37">
        <v>44013</v>
      </c>
      <c r="B38" s="238">
        <v>44013</v>
      </c>
      <c r="C38" s="239">
        <v>327509</v>
      </c>
      <c r="D38" s="239">
        <v>44584</v>
      </c>
      <c r="E38" s="239">
        <v>3305887</v>
      </c>
      <c r="F38" s="239">
        <v>2035360</v>
      </c>
      <c r="G38" s="239">
        <v>1270527</v>
      </c>
      <c r="H38" s="239">
        <v>1239706.6299999999</v>
      </c>
      <c r="I38" s="240"/>
    </row>
    <row r="39" spans="1:9" x14ac:dyDescent="0.3">
      <c r="A39" s="37">
        <v>43983</v>
      </c>
      <c r="B39" s="238">
        <v>43983</v>
      </c>
      <c r="C39" s="239">
        <v>412537</v>
      </c>
      <c r="D39" s="239">
        <v>50752</v>
      </c>
      <c r="E39" s="239">
        <v>4452284</v>
      </c>
      <c r="F39" s="239">
        <v>2699440</v>
      </c>
      <c r="G39" s="239">
        <v>1752844</v>
      </c>
      <c r="H39" s="239">
        <v>1680619.35</v>
      </c>
      <c r="I39" s="240"/>
    </row>
    <row r="40" spans="1:9" x14ac:dyDescent="0.3">
      <c r="A40" s="37">
        <v>43952</v>
      </c>
      <c r="B40" s="238">
        <v>43952</v>
      </c>
      <c r="C40" s="239">
        <v>536284</v>
      </c>
      <c r="D40" s="239">
        <v>56040</v>
      </c>
      <c r="E40" s="239">
        <v>5714841</v>
      </c>
      <c r="F40" s="239">
        <v>3349246</v>
      </c>
      <c r="G40" s="239">
        <v>2365595</v>
      </c>
      <c r="H40" s="239">
        <v>2433426.56</v>
      </c>
      <c r="I40" s="240"/>
    </row>
    <row r="41" spans="1:9" x14ac:dyDescent="0.3">
      <c r="A41" s="37">
        <v>43922</v>
      </c>
      <c r="B41" s="238">
        <v>43922</v>
      </c>
      <c r="C41" s="239">
        <v>609681</v>
      </c>
      <c r="D41" s="239">
        <v>53504</v>
      </c>
      <c r="E41" s="239">
        <v>5995428</v>
      </c>
      <c r="F41" s="239">
        <v>3376975</v>
      </c>
      <c r="G41" s="239">
        <v>2618453</v>
      </c>
      <c r="H41" s="239">
        <v>3049142.41</v>
      </c>
      <c r="I41" s="240"/>
    </row>
    <row r="42" spans="1:9" x14ac:dyDescent="0.3">
      <c r="A42" s="37">
        <v>43891</v>
      </c>
      <c r="B42" s="238">
        <v>43891</v>
      </c>
      <c r="C42" s="239">
        <v>342426</v>
      </c>
      <c r="D42" s="239">
        <v>21855</v>
      </c>
      <c r="E42" s="239">
        <v>2579665</v>
      </c>
      <c r="F42" s="239">
        <v>1389348</v>
      </c>
      <c r="G42" s="239">
        <v>1190317</v>
      </c>
      <c r="H42" s="239">
        <v>867966.66</v>
      </c>
      <c r="I42" s="240"/>
    </row>
    <row r="43" spans="1:9" x14ac:dyDescent="0.3">
      <c r="A43" s="37">
        <v>43862</v>
      </c>
      <c r="B43" s="238">
        <v>43862</v>
      </c>
      <c r="C43" s="239">
        <v>4694</v>
      </c>
      <c r="D43" s="239">
        <v>3215</v>
      </c>
      <c r="E43" s="239">
        <v>133924</v>
      </c>
      <c r="F43" s="239">
        <v>108367</v>
      </c>
      <c r="G43" s="239">
        <v>25557</v>
      </c>
      <c r="H43" s="239">
        <v>34296.42</v>
      </c>
      <c r="I43" s="240"/>
    </row>
    <row r="44" spans="1:9" x14ac:dyDescent="0.3">
      <c r="A44" s="37">
        <v>43831</v>
      </c>
      <c r="B44" s="238">
        <v>43831</v>
      </c>
      <c r="C44" s="239">
        <v>4343</v>
      </c>
      <c r="D44" s="239">
        <v>3049</v>
      </c>
      <c r="E44" s="239">
        <v>133198</v>
      </c>
      <c r="F44" s="239">
        <v>107962</v>
      </c>
      <c r="G44" s="239">
        <v>25236</v>
      </c>
      <c r="H44" s="239">
        <v>31941.63</v>
      </c>
      <c r="I44" s="240"/>
    </row>
    <row r="45" spans="1:9" x14ac:dyDescent="0.3">
      <c r="A45" s="37">
        <v>43800</v>
      </c>
      <c r="B45" s="238">
        <v>43800</v>
      </c>
      <c r="C45" s="239">
        <v>3683</v>
      </c>
      <c r="D45" s="239">
        <v>2636</v>
      </c>
      <c r="E45" s="239">
        <v>97298</v>
      </c>
      <c r="F45" s="239">
        <v>78667</v>
      </c>
      <c r="G45" s="239">
        <v>18631</v>
      </c>
      <c r="H45" s="239">
        <v>21760.15</v>
      </c>
      <c r="I45" s="240"/>
    </row>
    <row r="46" spans="1:9" x14ac:dyDescent="0.3">
      <c r="A46" s="37">
        <v>43770</v>
      </c>
      <c r="B46" s="238">
        <v>43770</v>
      </c>
      <c r="C46" s="239">
        <v>4232</v>
      </c>
      <c r="D46" s="239">
        <v>2826</v>
      </c>
      <c r="E46" s="239">
        <v>115193</v>
      </c>
      <c r="F46" s="239">
        <v>91807</v>
      </c>
      <c r="G46" s="239">
        <v>23386</v>
      </c>
      <c r="H46" s="239">
        <v>27907.82</v>
      </c>
      <c r="I46" s="240"/>
    </row>
    <row r="47" spans="1:9" x14ac:dyDescent="0.3">
      <c r="A47" s="37">
        <v>43739</v>
      </c>
      <c r="B47" s="238">
        <v>43739</v>
      </c>
      <c r="C47" s="239">
        <v>3546</v>
      </c>
      <c r="D47" s="239">
        <v>2352</v>
      </c>
      <c r="E47" s="239">
        <v>101747</v>
      </c>
      <c r="F47" s="239">
        <v>80100</v>
      </c>
      <c r="G47" s="239">
        <v>21647</v>
      </c>
      <c r="H47" s="239">
        <v>24064.48</v>
      </c>
      <c r="I47" s="240"/>
    </row>
    <row r="48" spans="1:9" x14ac:dyDescent="0.3">
      <c r="A48" s="37">
        <v>43709</v>
      </c>
      <c r="B48" s="238">
        <v>43709</v>
      </c>
      <c r="C48" s="239">
        <v>2815</v>
      </c>
      <c r="D48" s="239">
        <v>1716</v>
      </c>
      <c r="E48" s="239">
        <v>75249</v>
      </c>
      <c r="F48" s="239">
        <v>58035</v>
      </c>
      <c r="G48" s="239">
        <v>17214</v>
      </c>
      <c r="H48" s="239">
        <v>17748.7</v>
      </c>
      <c r="I48" s="240"/>
    </row>
    <row r="49" spans="1:9" x14ac:dyDescent="0.3">
      <c r="A49" s="37">
        <v>43678</v>
      </c>
      <c r="B49" s="238">
        <v>43678</v>
      </c>
      <c r="C49" s="239">
        <v>2167</v>
      </c>
      <c r="D49" s="239">
        <v>1212</v>
      </c>
      <c r="E49" s="239">
        <v>51248</v>
      </c>
      <c r="F49" s="239">
        <v>39216</v>
      </c>
      <c r="G49" s="239">
        <v>12032</v>
      </c>
      <c r="H49" s="239">
        <v>12366.51</v>
      </c>
      <c r="I49" s="240"/>
    </row>
    <row r="50" spans="1:9" x14ac:dyDescent="0.3">
      <c r="A50" s="37">
        <v>43647</v>
      </c>
      <c r="B50" s="238">
        <v>43647</v>
      </c>
      <c r="C50" s="239">
        <v>2119</v>
      </c>
      <c r="D50" s="239">
        <v>1184</v>
      </c>
      <c r="E50" s="239">
        <v>46827</v>
      </c>
      <c r="F50" s="239">
        <v>35432</v>
      </c>
      <c r="G50" s="239">
        <v>11395</v>
      </c>
      <c r="H50" s="239">
        <v>11551.64</v>
      </c>
      <c r="I50" s="240"/>
    </row>
    <row r="51" spans="1:9" x14ac:dyDescent="0.3">
      <c r="A51" s="37">
        <v>43617</v>
      </c>
      <c r="B51" s="238">
        <v>43617</v>
      </c>
      <c r="C51" s="239">
        <v>2011</v>
      </c>
      <c r="D51" s="239">
        <v>1096</v>
      </c>
      <c r="E51" s="239">
        <v>42570</v>
      </c>
      <c r="F51" s="239">
        <v>33301</v>
      </c>
      <c r="G51" s="239">
        <v>9269</v>
      </c>
      <c r="H51" s="239">
        <v>10552.65</v>
      </c>
      <c r="I51" s="240"/>
    </row>
    <row r="52" spans="1:9" x14ac:dyDescent="0.3">
      <c r="A52" s="37">
        <v>43586</v>
      </c>
      <c r="B52" s="238">
        <v>43586</v>
      </c>
      <c r="C52" s="239">
        <v>2058</v>
      </c>
      <c r="D52" s="239">
        <v>1081</v>
      </c>
      <c r="E52" s="239">
        <v>44986</v>
      </c>
      <c r="F52" s="239">
        <v>35219</v>
      </c>
      <c r="G52" s="239">
        <v>9767</v>
      </c>
      <c r="H52" s="239">
        <v>11763.43</v>
      </c>
      <c r="I52" s="240"/>
    </row>
    <row r="53" spans="1:9" x14ac:dyDescent="0.3">
      <c r="A53" s="37">
        <v>43556</v>
      </c>
      <c r="B53" s="238">
        <v>43556</v>
      </c>
      <c r="C53" s="239">
        <v>1958</v>
      </c>
      <c r="D53" s="239">
        <v>985</v>
      </c>
      <c r="E53" s="239">
        <v>40170</v>
      </c>
      <c r="F53" s="239">
        <v>31997</v>
      </c>
      <c r="G53" s="239">
        <v>8173</v>
      </c>
      <c r="H53" s="239">
        <v>10572.91</v>
      </c>
      <c r="I53" s="240"/>
    </row>
    <row r="54" spans="1:9" x14ac:dyDescent="0.3">
      <c r="A54" s="37">
        <v>43525</v>
      </c>
      <c r="B54" s="238">
        <v>43525</v>
      </c>
      <c r="C54" s="239">
        <v>1695</v>
      </c>
      <c r="D54" s="239">
        <v>886</v>
      </c>
      <c r="E54" s="239">
        <v>32375</v>
      </c>
      <c r="F54" s="239">
        <v>25150</v>
      </c>
      <c r="G54" s="239">
        <v>7225</v>
      </c>
      <c r="H54" s="239">
        <v>9451.43</v>
      </c>
      <c r="I54" s="240"/>
    </row>
    <row r="55" spans="1:9" x14ac:dyDescent="0.3">
      <c r="A55" s="37">
        <v>43497</v>
      </c>
      <c r="B55" s="238">
        <v>43497</v>
      </c>
      <c r="C55" s="239">
        <v>1645</v>
      </c>
      <c r="D55" s="239">
        <v>795</v>
      </c>
      <c r="E55" s="239">
        <v>28621</v>
      </c>
      <c r="F55" s="239">
        <v>22627</v>
      </c>
      <c r="G55" s="239">
        <v>5994</v>
      </c>
      <c r="H55" s="239">
        <v>8387.2099999999991</v>
      </c>
      <c r="I55" s="240"/>
    </row>
    <row r="56" spans="1:9" x14ac:dyDescent="0.3">
      <c r="A56" s="37">
        <v>43466</v>
      </c>
      <c r="B56" s="238">
        <v>43466</v>
      </c>
      <c r="C56" s="239">
        <v>1470</v>
      </c>
      <c r="D56" s="239">
        <v>695</v>
      </c>
      <c r="E56" s="239">
        <v>41568</v>
      </c>
      <c r="F56" s="239">
        <v>33497</v>
      </c>
      <c r="G56" s="239">
        <v>8071</v>
      </c>
      <c r="H56" s="239">
        <v>11781.74</v>
      </c>
    </row>
    <row r="57" spans="1:9" x14ac:dyDescent="0.3">
      <c r="A57" s="37">
        <v>43435</v>
      </c>
      <c r="B57" s="238">
        <v>43435</v>
      </c>
      <c r="C57" s="239">
        <v>1105</v>
      </c>
      <c r="D57" s="239">
        <v>549</v>
      </c>
      <c r="E57" s="239">
        <v>25589</v>
      </c>
      <c r="F57" s="239">
        <v>20391</v>
      </c>
      <c r="G57" s="239">
        <v>5198</v>
      </c>
      <c r="H57" s="239">
        <v>6050.08</v>
      </c>
    </row>
    <row r="58" spans="1:9" x14ac:dyDescent="0.3">
      <c r="A58" s="37">
        <v>43405</v>
      </c>
      <c r="B58" s="238">
        <v>43405</v>
      </c>
      <c r="C58" s="239">
        <v>1478</v>
      </c>
      <c r="D58" s="239">
        <v>619</v>
      </c>
      <c r="E58" s="239">
        <v>42990</v>
      </c>
      <c r="F58" s="239">
        <v>34667</v>
      </c>
      <c r="G58" s="239">
        <v>8323</v>
      </c>
      <c r="H58" s="239">
        <v>7501.55</v>
      </c>
    </row>
    <row r="59" spans="1:9" x14ac:dyDescent="0.3">
      <c r="A59" s="37">
        <v>43374</v>
      </c>
      <c r="B59" s="238">
        <v>43374</v>
      </c>
      <c r="C59" s="239">
        <v>1332</v>
      </c>
      <c r="D59" s="239">
        <v>549</v>
      </c>
      <c r="E59" s="239">
        <v>37443</v>
      </c>
      <c r="F59" s="239">
        <v>29754</v>
      </c>
      <c r="G59" s="239">
        <v>7689</v>
      </c>
      <c r="H59" s="239">
        <v>10446.780000000001</v>
      </c>
    </row>
    <row r="60" spans="1:9" x14ac:dyDescent="0.3">
      <c r="A60" s="37">
        <v>43344</v>
      </c>
      <c r="B60" s="238">
        <v>43344</v>
      </c>
      <c r="C60" s="239">
        <v>1270</v>
      </c>
      <c r="D60" s="239">
        <v>503</v>
      </c>
      <c r="E60" s="239">
        <v>34138</v>
      </c>
      <c r="F60" s="239">
        <v>26881</v>
      </c>
      <c r="G60" s="239">
        <v>7257</v>
      </c>
      <c r="H60" s="239">
        <v>8242.65</v>
      </c>
    </row>
    <row r="61" spans="1:9" x14ac:dyDescent="0.3">
      <c r="A61" s="37">
        <v>43313</v>
      </c>
      <c r="B61" s="238">
        <v>43313</v>
      </c>
      <c r="C61" s="239">
        <v>1225</v>
      </c>
      <c r="D61" s="239">
        <v>447</v>
      </c>
      <c r="E61" s="239">
        <v>32697</v>
      </c>
      <c r="F61" s="239">
        <v>25807</v>
      </c>
      <c r="G61" s="239">
        <v>6890</v>
      </c>
      <c r="H61" s="239">
        <v>7714.23</v>
      </c>
    </row>
    <row r="62" spans="1:9" x14ac:dyDescent="0.3">
      <c r="A62" s="37">
        <v>43282</v>
      </c>
      <c r="B62" s="238">
        <v>43282</v>
      </c>
      <c r="C62" s="239">
        <v>1248</v>
      </c>
      <c r="D62" s="239">
        <v>469</v>
      </c>
      <c r="E62" s="239">
        <v>13954</v>
      </c>
      <c r="F62" s="239">
        <v>10258</v>
      </c>
      <c r="G62" s="239">
        <v>3696</v>
      </c>
      <c r="H62" s="239">
        <v>4146.5600000000004</v>
      </c>
    </row>
    <row r="63" spans="1:9" x14ac:dyDescent="0.3">
      <c r="A63" s="37">
        <v>43252</v>
      </c>
      <c r="B63" s="238">
        <v>43252</v>
      </c>
      <c r="C63" s="239">
        <v>1324</v>
      </c>
      <c r="D63" s="239">
        <v>504</v>
      </c>
      <c r="E63" s="239">
        <v>16466</v>
      </c>
      <c r="F63" s="239">
        <v>11756</v>
      </c>
      <c r="G63" s="239">
        <v>4710</v>
      </c>
      <c r="H63" s="239">
        <v>4118.6099999999997</v>
      </c>
    </row>
    <row r="64" spans="1:9" x14ac:dyDescent="0.3">
      <c r="A64" s="37">
        <v>43221</v>
      </c>
      <c r="B64" s="238">
        <v>43221</v>
      </c>
      <c r="C64" s="239">
        <v>1268</v>
      </c>
      <c r="D64" s="239">
        <v>446</v>
      </c>
      <c r="E64" s="239">
        <v>11631</v>
      </c>
      <c r="F64" s="239">
        <v>8782</v>
      </c>
      <c r="G64" s="239">
        <v>2849</v>
      </c>
      <c r="H64" s="239">
        <v>3199.96</v>
      </c>
    </row>
    <row r="65" spans="1:18" x14ac:dyDescent="0.3">
      <c r="A65" s="37">
        <v>43191</v>
      </c>
      <c r="B65" s="238">
        <v>43191</v>
      </c>
      <c r="C65" s="239">
        <v>1456</v>
      </c>
      <c r="D65" s="239">
        <v>558</v>
      </c>
      <c r="E65" s="239">
        <v>13315</v>
      </c>
      <c r="F65" s="239">
        <v>10236</v>
      </c>
      <c r="G65" s="239">
        <v>3079</v>
      </c>
      <c r="H65" s="239">
        <v>4151.8999999999996</v>
      </c>
    </row>
    <row r="66" spans="1:18" x14ac:dyDescent="0.3">
      <c r="A66" s="37">
        <v>43160</v>
      </c>
      <c r="B66" s="238">
        <v>43160</v>
      </c>
      <c r="C66" s="239">
        <v>1482</v>
      </c>
      <c r="D66" s="239">
        <v>622</v>
      </c>
      <c r="E66" s="239">
        <v>26837</v>
      </c>
      <c r="F66" s="239">
        <v>21432</v>
      </c>
      <c r="G66" s="239">
        <v>5405</v>
      </c>
      <c r="H66" s="239">
        <v>5163.92</v>
      </c>
    </row>
    <row r="67" spans="1:18" x14ac:dyDescent="0.3">
      <c r="A67" s="37">
        <v>43132</v>
      </c>
      <c r="B67" s="238">
        <v>43132</v>
      </c>
      <c r="C67" s="239">
        <v>1546</v>
      </c>
      <c r="D67" s="239">
        <v>635</v>
      </c>
      <c r="E67" s="239">
        <v>23137</v>
      </c>
      <c r="F67" s="239">
        <v>18522</v>
      </c>
      <c r="G67" s="239">
        <v>4615</v>
      </c>
      <c r="H67" s="239">
        <v>6683.52</v>
      </c>
    </row>
    <row r="68" spans="1:18" x14ac:dyDescent="0.3">
      <c r="A68" s="37">
        <v>43101</v>
      </c>
      <c r="B68" s="238">
        <v>43101</v>
      </c>
      <c r="C68" s="239">
        <v>1449</v>
      </c>
      <c r="D68" s="239">
        <v>608</v>
      </c>
      <c r="E68" s="239">
        <v>22520</v>
      </c>
      <c r="F68" s="239">
        <v>18207</v>
      </c>
      <c r="G68" s="239">
        <v>4313</v>
      </c>
      <c r="H68" s="239">
        <v>6482.64</v>
      </c>
    </row>
    <row r="69" spans="1:18" x14ac:dyDescent="0.3">
      <c r="A69" s="37">
        <v>43070</v>
      </c>
      <c r="B69" s="238">
        <v>43070</v>
      </c>
      <c r="C69" s="239">
        <v>1162</v>
      </c>
      <c r="D69" s="239">
        <v>485</v>
      </c>
      <c r="E69" s="239">
        <v>12064</v>
      </c>
      <c r="F69" s="239">
        <v>9226</v>
      </c>
      <c r="G69" s="239">
        <v>2838</v>
      </c>
      <c r="H69" s="239">
        <v>3745.55</v>
      </c>
    </row>
    <row r="70" spans="1:18" x14ac:dyDescent="0.3">
      <c r="A70" s="37">
        <v>43040</v>
      </c>
      <c r="B70" s="238">
        <v>43040</v>
      </c>
      <c r="C70" s="239">
        <v>1611</v>
      </c>
      <c r="D70" s="239">
        <v>546</v>
      </c>
      <c r="E70" s="239">
        <v>15758</v>
      </c>
      <c r="F70" s="239">
        <v>12316</v>
      </c>
      <c r="G70" s="239">
        <v>3442</v>
      </c>
      <c r="H70" s="239">
        <v>5246.92</v>
      </c>
    </row>
    <row r="71" spans="1:18" x14ac:dyDescent="0.3">
      <c r="A71" s="37">
        <v>43009</v>
      </c>
      <c r="B71" s="238">
        <v>43009</v>
      </c>
      <c r="C71" s="239">
        <v>1551</v>
      </c>
      <c r="D71" s="239">
        <v>572</v>
      </c>
      <c r="E71" s="239">
        <v>16146</v>
      </c>
      <c r="F71" s="239">
        <v>12450</v>
      </c>
      <c r="G71" s="239">
        <v>3696</v>
      </c>
      <c r="H71" s="239">
        <v>4941.34</v>
      </c>
      <c r="L71" s="241"/>
      <c r="M71" s="242"/>
      <c r="N71" s="243"/>
      <c r="O71" s="244"/>
      <c r="P71" s="243"/>
      <c r="Q71" s="243"/>
      <c r="R71" s="245" t="s">
        <v>772</v>
      </c>
    </row>
    <row r="72" spans="1:18" x14ac:dyDescent="0.3">
      <c r="A72" s="37">
        <v>42979</v>
      </c>
      <c r="B72" s="238">
        <v>42979</v>
      </c>
      <c r="C72" s="239">
        <v>1580</v>
      </c>
      <c r="D72" s="239">
        <v>574</v>
      </c>
      <c r="E72" s="239">
        <v>15591</v>
      </c>
      <c r="F72" s="239">
        <v>11877</v>
      </c>
      <c r="G72" s="239">
        <v>3714</v>
      </c>
      <c r="H72" s="239">
        <v>4703.84</v>
      </c>
      <c r="L72" s="243"/>
      <c r="M72" s="243"/>
      <c r="N72" s="243"/>
      <c r="O72" s="244"/>
      <c r="P72" s="243"/>
      <c r="Q72" s="243"/>
      <c r="R72" s="243"/>
    </row>
    <row r="73" spans="1:18" x14ac:dyDescent="0.3">
      <c r="A73" s="37">
        <v>42948</v>
      </c>
      <c r="B73" s="238">
        <v>42948</v>
      </c>
      <c r="C73" s="239">
        <v>1543</v>
      </c>
      <c r="D73" s="239">
        <v>533</v>
      </c>
      <c r="E73" s="239">
        <v>15343</v>
      </c>
      <c r="F73" s="239">
        <v>11635</v>
      </c>
      <c r="G73" s="239">
        <v>3708</v>
      </c>
      <c r="H73" s="239">
        <v>4422.8999999999996</v>
      </c>
      <c r="L73" s="610" t="s">
        <v>773</v>
      </c>
      <c r="M73" s="610"/>
      <c r="N73" s="610"/>
      <c r="O73" s="610"/>
      <c r="P73" s="610"/>
      <c r="Q73" s="610"/>
      <c r="R73" s="610"/>
    </row>
    <row r="74" spans="1:18" x14ac:dyDescent="0.3">
      <c r="A74" s="37">
        <v>42917</v>
      </c>
      <c r="B74" s="238">
        <v>42917</v>
      </c>
      <c r="C74" s="239">
        <v>1784</v>
      </c>
      <c r="D74" s="239">
        <v>632</v>
      </c>
      <c r="E74" s="239">
        <v>17850</v>
      </c>
      <c r="F74" s="239">
        <v>13546</v>
      </c>
      <c r="G74" s="239">
        <v>4304</v>
      </c>
      <c r="H74" s="239">
        <v>5333.25</v>
      </c>
      <c r="L74" s="611" t="s">
        <v>774</v>
      </c>
      <c r="M74" s="611"/>
      <c r="N74" s="611"/>
      <c r="O74" s="611"/>
      <c r="P74" s="611"/>
      <c r="Q74" s="611"/>
      <c r="R74" s="611"/>
    </row>
    <row r="75" spans="1:18" x14ac:dyDescent="0.3">
      <c r="A75" s="37">
        <v>42887</v>
      </c>
      <c r="B75" s="238">
        <v>42887</v>
      </c>
      <c r="C75" s="239">
        <v>2011</v>
      </c>
      <c r="D75" s="239">
        <v>764</v>
      </c>
      <c r="E75" s="239">
        <v>21953</v>
      </c>
      <c r="F75" s="239">
        <v>17396</v>
      </c>
      <c r="G75" s="239">
        <v>4557</v>
      </c>
      <c r="H75" s="239">
        <v>6185.49</v>
      </c>
      <c r="L75" s="609" t="s">
        <v>775</v>
      </c>
      <c r="M75" s="609"/>
      <c r="N75" s="609"/>
      <c r="O75" s="609"/>
      <c r="P75" s="609"/>
      <c r="Q75" s="609"/>
      <c r="R75" s="609"/>
    </row>
    <row r="76" spans="1:18" x14ac:dyDescent="0.3">
      <c r="A76" s="37">
        <v>42856</v>
      </c>
      <c r="B76" s="238">
        <v>42856</v>
      </c>
      <c r="C76" s="239">
        <v>2206</v>
      </c>
      <c r="D76" s="239">
        <v>892</v>
      </c>
      <c r="E76" s="239">
        <v>24690</v>
      </c>
      <c r="F76" s="239">
        <v>19949</v>
      </c>
      <c r="G76" s="239">
        <v>4741</v>
      </c>
      <c r="H76" s="239">
        <v>6838.09</v>
      </c>
      <c r="L76" s="609"/>
      <c r="M76" s="609"/>
      <c r="N76" s="609"/>
      <c r="O76" s="609"/>
      <c r="P76" s="609"/>
      <c r="Q76" s="609"/>
      <c r="R76" s="609"/>
    </row>
    <row r="77" spans="1:18" x14ac:dyDescent="0.3">
      <c r="A77" s="37">
        <v>42826</v>
      </c>
      <c r="B77" s="238">
        <v>42826</v>
      </c>
      <c r="C77" s="239">
        <v>2342</v>
      </c>
      <c r="D77" s="239">
        <v>987</v>
      </c>
      <c r="E77" s="239">
        <v>27424</v>
      </c>
      <c r="F77" s="239">
        <v>22529</v>
      </c>
      <c r="G77" s="239">
        <v>4895</v>
      </c>
      <c r="H77" s="239">
        <v>7574.65</v>
      </c>
      <c r="L77" s="609" t="s">
        <v>776</v>
      </c>
      <c r="M77" s="609"/>
      <c r="N77" s="609"/>
      <c r="O77" s="609"/>
      <c r="P77" s="609"/>
      <c r="Q77" s="609"/>
      <c r="R77" s="609"/>
    </row>
    <row r="78" spans="1:18" x14ac:dyDescent="0.3">
      <c r="A78" s="37">
        <v>42795</v>
      </c>
      <c r="B78" s="238">
        <v>42795</v>
      </c>
      <c r="C78" s="239">
        <v>2409</v>
      </c>
      <c r="D78" s="239">
        <v>1201</v>
      </c>
      <c r="E78" s="239">
        <v>39516</v>
      </c>
      <c r="F78" s="239">
        <v>32226</v>
      </c>
      <c r="G78" s="239">
        <v>7290</v>
      </c>
      <c r="H78" s="239">
        <v>10548.83</v>
      </c>
      <c r="L78" s="609"/>
      <c r="M78" s="609"/>
      <c r="N78" s="609"/>
      <c r="O78" s="609"/>
      <c r="P78" s="609"/>
      <c r="Q78" s="609"/>
      <c r="R78" s="609"/>
    </row>
    <row r="79" spans="1:18" x14ac:dyDescent="0.3">
      <c r="A79" s="37">
        <v>42767</v>
      </c>
      <c r="B79" s="238">
        <v>42767</v>
      </c>
      <c r="C79" s="239">
        <v>2652</v>
      </c>
      <c r="D79" s="239">
        <v>1274</v>
      </c>
      <c r="E79" s="239">
        <v>41672</v>
      </c>
      <c r="F79" s="239">
        <v>34231</v>
      </c>
      <c r="G79" s="239">
        <v>7441</v>
      </c>
      <c r="H79" s="239">
        <v>13677.73</v>
      </c>
      <c r="L79" s="609" t="s">
        <v>777</v>
      </c>
      <c r="M79" s="609"/>
      <c r="N79" s="609"/>
      <c r="O79" s="609"/>
      <c r="P79" s="609"/>
      <c r="Q79" s="609"/>
      <c r="R79" s="609"/>
    </row>
    <row r="80" spans="1:18" x14ac:dyDescent="0.3">
      <c r="A80" s="37">
        <v>42736</v>
      </c>
      <c r="B80" s="238">
        <v>42736</v>
      </c>
      <c r="C80" s="239">
        <v>2469</v>
      </c>
      <c r="D80" s="246">
        <v>1199</v>
      </c>
      <c r="E80" s="246">
        <v>43202</v>
      </c>
      <c r="F80" s="246">
        <v>35438</v>
      </c>
      <c r="G80" s="246">
        <v>7764</v>
      </c>
      <c r="H80" s="246">
        <v>11815.41</v>
      </c>
      <c r="L80" s="247"/>
      <c r="M80" s="247"/>
      <c r="N80" s="243"/>
      <c r="O80" s="244"/>
      <c r="P80" s="243"/>
      <c r="Q80" s="243"/>
      <c r="R80" s="243"/>
    </row>
    <row r="81" spans="1:18" x14ac:dyDescent="0.3">
      <c r="A81" s="37">
        <v>42705</v>
      </c>
      <c r="B81" s="248" t="s">
        <v>778</v>
      </c>
      <c r="C81" s="249">
        <v>2067</v>
      </c>
      <c r="D81" s="250">
        <v>1088</v>
      </c>
      <c r="E81" s="30">
        <v>30413</v>
      </c>
      <c r="F81" s="30">
        <v>24521</v>
      </c>
      <c r="G81" s="30">
        <v>5892</v>
      </c>
      <c r="H81" s="30">
        <v>7943.37</v>
      </c>
      <c r="L81" s="610" t="s">
        <v>779</v>
      </c>
      <c r="M81" s="610"/>
      <c r="N81" s="610"/>
      <c r="O81" s="610"/>
      <c r="P81" s="610"/>
      <c r="Q81" s="610"/>
      <c r="R81" s="610"/>
    </row>
    <row r="82" spans="1:18" x14ac:dyDescent="0.3">
      <c r="A82" s="37">
        <v>42675</v>
      </c>
      <c r="B82" s="251">
        <v>42675</v>
      </c>
      <c r="C82" s="249">
        <v>2835</v>
      </c>
      <c r="D82" s="250">
        <v>1251</v>
      </c>
      <c r="E82" s="30">
        <v>40234</v>
      </c>
      <c r="F82" s="30">
        <v>32688</v>
      </c>
      <c r="G82" s="30">
        <v>7546</v>
      </c>
      <c r="H82" s="30">
        <v>11690.05</v>
      </c>
      <c r="L82" s="610"/>
      <c r="M82" s="610"/>
      <c r="N82" s="610"/>
      <c r="O82" s="610"/>
      <c r="P82" s="610"/>
      <c r="Q82" s="610"/>
      <c r="R82" s="610"/>
    </row>
    <row r="83" spans="1:18" x14ac:dyDescent="0.3">
      <c r="A83" s="37">
        <v>42644</v>
      </c>
      <c r="B83" s="251">
        <v>42644</v>
      </c>
      <c r="C83" s="249">
        <v>2592</v>
      </c>
      <c r="D83" s="250">
        <v>1233</v>
      </c>
      <c r="E83" s="30">
        <v>38650</v>
      </c>
      <c r="F83" s="30">
        <v>31317</v>
      </c>
      <c r="G83" s="30">
        <v>7333</v>
      </c>
      <c r="H83" s="30">
        <v>10613.36</v>
      </c>
    </row>
    <row r="84" spans="1:18" x14ac:dyDescent="0.3">
      <c r="A84" s="37">
        <v>42614</v>
      </c>
      <c r="B84" s="251">
        <v>42614</v>
      </c>
      <c r="C84" s="249">
        <v>2601</v>
      </c>
      <c r="D84" s="250">
        <v>1177</v>
      </c>
      <c r="E84" s="30">
        <v>35099</v>
      </c>
      <c r="F84" s="30">
        <v>28235</v>
      </c>
      <c r="G84" s="30">
        <v>6864</v>
      </c>
      <c r="H84" s="30">
        <v>10178.040000000001</v>
      </c>
    </row>
    <row r="85" spans="1:18" x14ac:dyDescent="0.3">
      <c r="A85" s="37">
        <v>42583</v>
      </c>
      <c r="B85" s="251">
        <v>42583</v>
      </c>
      <c r="C85" s="249">
        <v>2494</v>
      </c>
      <c r="D85" s="250">
        <v>1036</v>
      </c>
      <c r="E85" s="30">
        <v>38024</v>
      </c>
      <c r="F85" s="30">
        <v>30797</v>
      </c>
      <c r="G85" s="30">
        <v>7227</v>
      </c>
      <c r="H85" s="30">
        <v>10289.870000000001</v>
      </c>
    </row>
    <row r="86" spans="1:18" x14ac:dyDescent="0.3">
      <c r="A86" s="37">
        <v>42552</v>
      </c>
      <c r="B86" s="251">
        <v>42552</v>
      </c>
      <c r="C86" s="249">
        <v>2741</v>
      </c>
      <c r="D86" s="250">
        <v>1188</v>
      </c>
      <c r="E86" s="30">
        <v>30675</v>
      </c>
      <c r="F86" s="30">
        <v>24199</v>
      </c>
      <c r="G86" s="30">
        <v>6476</v>
      </c>
      <c r="H86" s="30">
        <v>8522.0400000000009</v>
      </c>
    </row>
    <row r="87" spans="1:18" x14ac:dyDescent="0.3">
      <c r="A87" s="37">
        <v>42522</v>
      </c>
      <c r="B87" s="251">
        <v>42522</v>
      </c>
      <c r="C87" s="249">
        <v>3325</v>
      </c>
      <c r="D87" s="250">
        <v>1436</v>
      </c>
      <c r="E87" s="30">
        <v>42182</v>
      </c>
      <c r="F87" s="30">
        <v>33910</v>
      </c>
      <c r="G87" s="30">
        <v>8272</v>
      </c>
      <c r="H87" s="30">
        <v>12009.14</v>
      </c>
    </row>
    <row r="88" spans="1:18" x14ac:dyDescent="0.3">
      <c r="A88" s="37">
        <v>42491</v>
      </c>
      <c r="B88" s="251">
        <v>42491</v>
      </c>
      <c r="C88" s="249">
        <v>3375</v>
      </c>
      <c r="D88" s="250">
        <v>1393</v>
      </c>
      <c r="E88" s="30">
        <v>44765</v>
      </c>
      <c r="F88" s="30">
        <v>36941</v>
      </c>
      <c r="G88" s="30">
        <v>7824</v>
      </c>
      <c r="H88" s="30">
        <v>11899.82</v>
      </c>
    </row>
    <row r="89" spans="1:18" x14ac:dyDescent="0.3">
      <c r="A89" s="37">
        <v>42461</v>
      </c>
      <c r="B89" s="251">
        <v>42461</v>
      </c>
      <c r="C89" s="249">
        <v>3867</v>
      </c>
      <c r="D89" s="250">
        <v>1633</v>
      </c>
      <c r="E89" s="30">
        <v>54512</v>
      </c>
      <c r="F89" s="30">
        <v>44526</v>
      </c>
      <c r="G89" s="30">
        <v>9986</v>
      </c>
      <c r="H89" s="30">
        <v>15626.11</v>
      </c>
    </row>
    <row r="90" spans="1:18" x14ac:dyDescent="0.3">
      <c r="A90" s="37">
        <v>42430</v>
      </c>
      <c r="B90" s="251">
        <v>42430</v>
      </c>
      <c r="C90" s="249">
        <v>3291</v>
      </c>
      <c r="D90" s="250">
        <v>1670</v>
      </c>
      <c r="E90" s="30">
        <v>52323</v>
      </c>
      <c r="F90" s="30">
        <v>41615</v>
      </c>
      <c r="G90" s="30">
        <v>10708</v>
      </c>
      <c r="H90" s="30">
        <v>13731.62</v>
      </c>
    </row>
    <row r="91" spans="1:18" x14ac:dyDescent="0.3">
      <c r="A91" s="37">
        <v>42401</v>
      </c>
      <c r="B91" s="251">
        <v>42401</v>
      </c>
      <c r="C91" s="249">
        <v>3446</v>
      </c>
      <c r="D91" s="250">
        <v>1712</v>
      </c>
      <c r="E91" s="30">
        <v>49782</v>
      </c>
      <c r="F91" s="30">
        <v>40192</v>
      </c>
      <c r="G91" s="30">
        <v>9590</v>
      </c>
      <c r="H91" s="30">
        <v>14084.66</v>
      </c>
    </row>
    <row r="92" spans="1:18" x14ac:dyDescent="0.3">
      <c r="A92" s="37">
        <v>42370</v>
      </c>
      <c r="B92" s="251">
        <v>42370</v>
      </c>
      <c r="C92" s="249">
        <v>3110</v>
      </c>
      <c r="D92" s="250">
        <v>1526</v>
      </c>
      <c r="E92" s="30">
        <v>48372</v>
      </c>
      <c r="F92" s="30">
        <v>39481</v>
      </c>
      <c r="G92" s="30">
        <v>8891</v>
      </c>
      <c r="H92" s="30">
        <v>12762.68</v>
      </c>
    </row>
    <row r="93" spans="1:18" x14ac:dyDescent="0.3">
      <c r="A93" s="37">
        <v>42339</v>
      </c>
      <c r="B93" s="251">
        <v>42339</v>
      </c>
      <c r="C93" s="249">
        <v>2544</v>
      </c>
      <c r="D93" s="250">
        <v>1293</v>
      </c>
      <c r="E93" s="30">
        <v>39102</v>
      </c>
      <c r="F93" s="30">
        <v>31601</v>
      </c>
      <c r="G93" s="30">
        <v>7501</v>
      </c>
      <c r="H93" s="30">
        <v>10384.85</v>
      </c>
    </row>
    <row r="94" spans="1:18" x14ac:dyDescent="0.3">
      <c r="A94" s="37">
        <v>42309</v>
      </c>
      <c r="B94" s="251">
        <v>42309</v>
      </c>
      <c r="C94" s="249">
        <v>3492</v>
      </c>
      <c r="D94" s="250">
        <v>1427</v>
      </c>
      <c r="E94" s="30">
        <v>51892</v>
      </c>
      <c r="F94" s="30">
        <v>42564</v>
      </c>
      <c r="G94" s="30">
        <v>9328</v>
      </c>
      <c r="H94" s="30">
        <v>14214.94</v>
      </c>
    </row>
    <row r="95" spans="1:18" x14ac:dyDescent="0.3">
      <c r="A95" s="37">
        <v>42278</v>
      </c>
      <c r="B95" s="251">
        <v>42278</v>
      </c>
      <c r="C95" s="249">
        <v>3153</v>
      </c>
      <c r="D95" s="250">
        <v>1338</v>
      </c>
      <c r="E95" s="30">
        <v>47263</v>
      </c>
      <c r="F95" s="30">
        <v>38171</v>
      </c>
      <c r="G95" s="30">
        <v>9092</v>
      </c>
      <c r="H95" s="30">
        <v>13230.14</v>
      </c>
    </row>
    <row r="96" spans="1:18" x14ac:dyDescent="0.3">
      <c r="A96" s="37">
        <v>42248</v>
      </c>
      <c r="B96" s="251">
        <v>42248</v>
      </c>
      <c r="C96" s="249">
        <v>2931</v>
      </c>
      <c r="D96" s="250">
        <v>1156</v>
      </c>
      <c r="E96" s="30">
        <v>39486</v>
      </c>
      <c r="F96" s="30">
        <v>31863</v>
      </c>
      <c r="G96" s="30">
        <v>7623</v>
      </c>
      <c r="H96" s="30">
        <v>10308.93</v>
      </c>
    </row>
    <row r="97" spans="1:8" x14ac:dyDescent="0.3">
      <c r="A97" s="37">
        <v>42217</v>
      </c>
      <c r="B97" s="251">
        <v>42217</v>
      </c>
      <c r="C97" s="249">
        <v>2672</v>
      </c>
      <c r="D97" s="250">
        <v>938</v>
      </c>
      <c r="E97" s="30">
        <v>26148</v>
      </c>
      <c r="F97" s="30">
        <v>20340</v>
      </c>
      <c r="G97" s="30">
        <v>5808</v>
      </c>
      <c r="H97" s="30">
        <v>7428.34</v>
      </c>
    </row>
    <row r="98" spans="1:8" x14ac:dyDescent="0.3">
      <c r="A98" s="37">
        <v>42186</v>
      </c>
      <c r="B98" s="251">
        <v>42186</v>
      </c>
      <c r="C98" s="249">
        <v>3249</v>
      </c>
      <c r="D98" s="250">
        <v>1209</v>
      </c>
      <c r="E98" s="30">
        <v>34570</v>
      </c>
      <c r="F98" s="30">
        <v>27244</v>
      </c>
      <c r="G98" s="30">
        <v>7326</v>
      </c>
      <c r="H98" s="30">
        <v>9943.07</v>
      </c>
    </row>
    <row r="99" spans="1:8" x14ac:dyDescent="0.3">
      <c r="A99" s="37">
        <v>42156</v>
      </c>
      <c r="B99" s="251">
        <v>42156</v>
      </c>
      <c r="C99" s="249">
        <v>3701</v>
      </c>
      <c r="D99" s="250">
        <v>1401</v>
      </c>
      <c r="E99" s="30">
        <v>44874</v>
      </c>
      <c r="F99" s="30">
        <v>36350</v>
      </c>
      <c r="G99" s="30">
        <v>8524</v>
      </c>
      <c r="H99" s="30">
        <v>12167.65</v>
      </c>
    </row>
    <row r="100" spans="1:8" x14ac:dyDescent="0.3">
      <c r="A100" s="37">
        <v>42125</v>
      </c>
      <c r="B100" s="251">
        <v>42125</v>
      </c>
      <c r="C100" s="249">
        <v>3838</v>
      </c>
      <c r="D100" s="250">
        <v>1459</v>
      </c>
      <c r="E100" s="30">
        <v>43644</v>
      </c>
      <c r="F100" s="30">
        <v>35956</v>
      </c>
      <c r="G100" s="30">
        <v>7688</v>
      </c>
      <c r="H100" s="30">
        <v>12003.22</v>
      </c>
    </row>
    <row r="101" spans="1:8" x14ac:dyDescent="0.3">
      <c r="A101" s="37">
        <v>42095</v>
      </c>
      <c r="B101" s="251">
        <v>42095</v>
      </c>
      <c r="C101" s="249">
        <v>4346</v>
      </c>
      <c r="D101" s="250">
        <v>1631</v>
      </c>
      <c r="E101" s="30">
        <v>53581</v>
      </c>
      <c r="F101" s="30">
        <v>44829</v>
      </c>
      <c r="G101" s="30">
        <v>8752</v>
      </c>
      <c r="H101" s="30">
        <v>15266.94</v>
      </c>
    </row>
    <row r="102" spans="1:8" x14ac:dyDescent="0.3">
      <c r="A102" s="37">
        <v>42064</v>
      </c>
      <c r="B102" s="251">
        <v>42064</v>
      </c>
      <c r="C102" s="249">
        <v>3821</v>
      </c>
      <c r="D102" s="250">
        <v>1815</v>
      </c>
      <c r="E102" s="30">
        <v>50410</v>
      </c>
      <c r="F102" s="30">
        <v>41813</v>
      </c>
      <c r="G102" s="30">
        <v>8597</v>
      </c>
      <c r="H102" s="30">
        <v>14064.27</v>
      </c>
    </row>
    <row r="103" spans="1:8" x14ac:dyDescent="0.3">
      <c r="A103" s="37">
        <v>42036</v>
      </c>
      <c r="B103" s="251">
        <v>42036</v>
      </c>
      <c r="C103" s="249">
        <v>3943</v>
      </c>
      <c r="D103" s="250">
        <v>1821</v>
      </c>
      <c r="E103" s="30">
        <v>52247</v>
      </c>
      <c r="F103" s="30">
        <v>43011</v>
      </c>
      <c r="G103" s="30">
        <v>9236</v>
      </c>
      <c r="H103" s="30">
        <v>16016.77</v>
      </c>
    </row>
    <row r="104" spans="1:8" x14ac:dyDescent="0.3">
      <c r="A104" s="37">
        <v>42005</v>
      </c>
      <c r="B104" s="251">
        <v>42005</v>
      </c>
      <c r="C104" s="249">
        <v>3420</v>
      </c>
      <c r="D104" s="250">
        <v>1613</v>
      </c>
      <c r="E104" s="30">
        <v>49708</v>
      </c>
      <c r="F104" s="30">
        <v>41064</v>
      </c>
      <c r="G104" s="30">
        <v>8644</v>
      </c>
      <c r="H104" s="30">
        <v>14262.39</v>
      </c>
    </row>
    <row r="105" spans="1:8" x14ac:dyDescent="0.3">
      <c r="A105" s="37">
        <v>41974</v>
      </c>
      <c r="B105" s="251">
        <v>41974</v>
      </c>
      <c r="C105" s="249"/>
      <c r="D105" s="250"/>
      <c r="E105" s="30">
        <v>21819</v>
      </c>
    </row>
    <row r="106" spans="1:8" x14ac:dyDescent="0.3">
      <c r="A106" s="37">
        <v>41944</v>
      </c>
      <c r="B106" s="251">
        <v>41944</v>
      </c>
      <c r="C106" s="249"/>
      <c r="D106" s="250"/>
      <c r="E106" s="30">
        <v>22067</v>
      </c>
    </row>
    <row r="107" spans="1:8" x14ac:dyDescent="0.3">
      <c r="A107" s="37">
        <v>41913</v>
      </c>
      <c r="B107" s="251">
        <v>41913</v>
      </c>
      <c r="C107" s="249"/>
      <c r="D107" s="250"/>
      <c r="E107" s="30">
        <v>26059</v>
      </c>
    </row>
    <row r="108" spans="1:8" x14ac:dyDescent="0.3">
      <c r="A108" s="37">
        <v>41883</v>
      </c>
      <c r="B108" s="251">
        <v>41883</v>
      </c>
      <c r="C108" s="249"/>
      <c r="D108" s="250"/>
      <c r="E108" s="30">
        <v>21389</v>
      </c>
    </row>
    <row r="109" spans="1:8" x14ac:dyDescent="0.3">
      <c r="A109" s="37">
        <v>41852</v>
      </c>
      <c r="B109" s="251">
        <v>41852</v>
      </c>
      <c r="C109" s="249"/>
      <c r="D109" s="250"/>
      <c r="E109" s="30">
        <v>11494</v>
      </c>
    </row>
    <row r="110" spans="1:8" x14ac:dyDescent="0.3">
      <c r="A110" s="37">
        <v>41821</v>
      </c>
      <c r="B110" s="251">
        <v>41821</v>
      </c>
      <c r="C110" s="249"/>
      <c r="D110" s="250"/>
      <c r="E110" s="30">
        <v>14568</v>
      </c>
    </row>
    <row r="111" spans="1:8" x14ac:dyDescent="0.3">
      <c r="A111" s="37">
        <v>41791</v>
      </c>
      <c r="B111" s="251">
        <v>41791</v>
      </c>
      <c r="C111" s="249"/>
      <c r="D111" s="250"/>
      <c r="E111" s="30">
        <v>16347</v>
      </c>
    </row>
    <row r="112" spans="1:8" x14ac:dyDescent="0.3">
      <c r="A112" s="37">
        <v>41760</v>
      </c>
      <c r="B112" s="251">
        <v>41760</v>
      </c>
      <c r="C112" s="249"/>
      <c r="D112" s="250"/>
      <c r="E112" s="30">
        <v>20928</v>
      </c>
    </row>
    <row r="113" spans="1:5" x14ac:dyDescent="0.3">
      <c r="A113" s="37">
        <v>41730</v>
      </c>
      <c r="B113" s="251">
        <v>41730</v>
      </c>
      <c r="C113" s="249"/>
      <c r="D113" s="250"/>
      <c r="E113" s="30">
        <v>34510</v>
      </c>
    </row>
    <row r="114" spans="1:5" x14ac:dyDescent="0.3">
      <c r="A114" s="37">
        <v>41699</v>
      </c>
      <c r="B114" s="251">
        <v>41699</v>
      </c>
      <c r="C114" s="249"/>
      <c r="D114" s="250"/>
      <c r="E114" s="30">
        <v>22180</v>
      </c>
    </row>
    <row r="115" spans="1:5" x14ac:dyDescent="0.3">
      <c r="A115" s="37">
        <v>41671</v>
      </c>
      <c r="B115" s="251">
        <v>41671</v>
      </c>
      <c r="C115" s="249"/>
      <c r="D115" s="250"/>
      <c r="E115" s="30">
        <v>22239</v>
      </c>
    </row>
    <row r="116" spans="1:5" x14ac:dyDescent="0.3">
      <c r="A116" s="37">
        <v>41640</v>
      </c>
      <c r="B116" s="251">
        <v>41640</v>
      </c>
      <c r="C116" s="249"/>
      <c r="D116" s="250"/>
      <c r="E116" s="30">
        <v>25739</v>
      </c>
    </row>
    <row r="117" spans="1:5" x14ac:dyDescent="0.3">
      <c r="A117" s="37">
        <v>41609</v>
      </c>
      <c r="B117" s="251">
        <v>41609</v>
      </c>
      <c r="C117" s="249"/>
      <c r="D117" s="250"/>
      <c r="E117" s="30">
        <v>19121</v>
      </c>
    </row>
    <row r="118" spans="1:5" x14ac:dyDescent="0.3">
      <c r="A118" s="37">
        <v>41579</v>
      </c>
      <c r="B118" s="251">
        <v>41579</v>
      </c>
      <c r="C118" s="249"/>
      <c r="D118" s="250"/>
      <c r="E118" s="30">
        <v>23948</v>
      </c>
    </row>
    <row r="119" spans="1:5" x14ac:dyDescent="0.3">
      <c r="A119" s="37">
        <v>41548</v>
      </c>
      <c r="B119" s="251">
        <v>41548</v>
      </c>
      <c r="C119" s="249"/>
      <c r="D119" s="250"/>
      <c r="E119" s="30">
        <v>27128</v>
      </c>
    </row>
    <row r="120" spans="1:5" x14ac:dyDescent="0.3">
      <c r="A120" s="37">
        <v>41518</v>
      </c>
      <c r="B120" s="251">
        <v>41518</v>
      </c>
      <c r="C120" s="249"/>
      <c r="D120" s="250"/>
      <c r="E120" s="30">
        <v>27476</v>
      </c>
    </row>
    <row r="121" spans="1:5" x14ac:dyDescent="0.3">
      <c r="A121" s="37">
        <v>41487</v>
      </c>
      <c r="B121" s="251">
        <v>41487</v>
      </c>
      <c r="C121" s="249"/>
      <c r="D121" s="250"/>
      <c r="E121" s="30">
        <v>14911</v>
      </c>
    </row>
    <row r="122" spans="1:5" x14ac:dyDescent="0.3">
      <c r="A122" s="37">
        <v>41456</v>
      </c>
      <c r="B122" s="251">
        <v>41456</v>
      </c>
      <c r="C122" s="249"/>
      <c r="D122" s="250"/>
      <c r="E122" s="30">
        <v>32325</v>
      </c>
    </row>
    <row r="123" spans="1:5" x14ac:dyDescent="0.3">
      <c r="A123" s="37">
        <v>41426</v>
      </c>
      <c r="B123" s="251">
        <v>41426</v>
      </c>
      <c r="C123" s="249"/>
      <c r="D123" s="250"/>
      <c r="E123" s="30">
        <v>44491</v>
      </c>
    </row>
    <row r="124" spans="1:5" x14ac:dyDescent="0.3">
      <c r="A124" s="37">
        <v>41395</v>
      </c>
      <c r="B124" s="251">
        <v>41395</v>
      </c>
      <c r="C124" s="249"/>
      <c r="D124" s="250"/>
      <c r="E124" s="30">
        <v>26266</v>
      </c>
    </row>
    <row r="125" spans="1:5" x14ac:dyDescent="0.3">
      <c r="A125" s="37">
        <v>41365</v>
      </c>
      <c r="B125" s="251">
        <v>41365</v>
      </c>
      <c r="C125" s="249"/>
      <c r="D125" s="250"/>
      <c r="E125" s="30">
        <v>43224</v>
      </c>
    </row>
    <row r="126" spans="1:5" x14ac:dyDescent="0.3">
      <c r="A126" s="37">
        <v>41334</v>
      </c>
      <c r="B126" s="251">
        <v>41334</v>
      </c>
      <c r="C126" s="249"/>
      <c r="D126" s="250"/>
      <c r="E126" s="30">
        <v>37475</v>
      </c>
    </row>
    <row r="127" spans="1:5" x14ac:dyDescent="0.3">
      <c r="A127" s="37">
        <v>41306</v>
      </c>
      <c r="B127" s="251">
        <v>41306</v>
      </c>
      <c r="C127" s="249"/>
      <c r="D127" s="250"/>
      <c r="E127" s="30">
        <v>43318</v>
      </c>
    </row>
    <row r="128" spans="1:5" x14ac:dyDescent="0.3">
      <c r="A128" s="37">
        <v>41275</v>
      </c>
      <c r="B128" s="251">
        <v>41275</v>
      </c>
      <c r="C128" s="249"/>
      <c r="D128" s="250"/>
      <c r="E128" s="30">
        <v>48822</v>
      </c>
    </row>
    <row r="129" spans="1:5" x14ac:dyDescent="0.3">
      <c r="A129" s="37">
        <v>41244</v>
      </c>
      <c r="B129" s="251">
        <v>41244</v>
      </c>
      <c r="C129" s="249"/>
      <c r="D129" s="250"/>
      <c r="E129" s="30">
        <v>42939</v>
      </c>
    </row>
    <row r="130" spans="1:5" x14ac:dyDescent="0.3">
      <c r="A130" s="37">
        <v>41214</v>
      </c>
      <c r="B130" s="251">
        <v>41214</v>
      </c>
      <c r="C130" s="249"/>
      <c r="D130" s="250"/>
      <c r="E130" s="30">
        <v>46945</v>
      </c>
    </row>
    <row r="131" spans="1:5" x14ac:dyDescent="0.3">
      <c r="A131" s="37">
        <v>41183</v>
      </c>
      <c r="B131" s="251">
        <v>41183</v>
      </c>
      <c r="C131" s="249"/>
      <c r="D131" s="250"/>
      <c r="E131" s="30">
        <v>44095</v>
      </c>
    </row>
    <row r="132" spans="1:5" x14ac:dyDescent="0.3">
      <c r="A132" s="37">
        <v>41153</v>
      </c>
      <c r="B132" s="251">
        <v>41153</v>
      </c>
      <c r="C132" s="249"/>
      <c r="D132" s="250"/>
      <c r="E132" s="30">
        <v>43086</v>
      </c>
    </row>
    <row r="133" spans="1:5" x14ac:dyDescent="0.3">
      <c r="A133" s="37">
        <v>41122</v>
      </c>
      <c r="B133" s="251">
        <v>41122</v>
      </c>
      <c r="C133" s="249"/>
      <c r="D133" s="250"/>
      <c r="E133" s="30">
        <v>20643</v>
      </c>
    </row>
    <row r="134" spans="1:5" x14ac:dyDescent="0.3">
      <c r="A134" s="37">
        <v>41091</v>
      </c>
      <c r="B134" s="251">
        <v>41091</v>
      </c>
      <c r="C134" s="249"/>
      <c r="D134" s="250"/>
      <c r="E134" s="30">
        <v>15307</v>
      </c>
    </row>
    <row r="135" spans="1:5" x14ac:dyDescent="0.3">
      <c r="A135" s="37">
        <v>41061</v>
      </c>
      <c r="B135" s="251">
        <v>41061</v>
      </c>
      <c r="C135" s="249"/>
      <c r="D135" s="250"/>
      <c r="E135" s="30">
        <v>19742</v>
      </c>
    </row>
    <row r="136" spans="1:5" x14ac:dyDescent="0.3">
      <c r="A136" s="37">
        <v>41030</v>
      </c>
      <c r="B136" s="251">
        <v>41030</v>
      </c>
      <c r="C136" s="249"/>
      <c r="D136" s="250"/>
      <c r="E136" s="30">
        <v>24351</v>
      </c>
    </row>
    <row r="137" spans="1:5" x14ac:dyDescent="0.3">
      <c r="A137" s="37">
        <v>41000</v>
      </c>
      <c r="B137" s="251">
        <v>41000</v>
      </c>
      <c r="C137" s="249"/>
      <c r="D137" s="250"/>
      <c r="E137" s="30">
        <v>23997</v>
      </c>
    </row>
    <row r="138" spans="1:5" x14ac:dyDescent="0.3">
      <c r="A138" s="37">
        <v>40969</v>
      </c>
      <c r="B138" s="251">
        <v>40969</v>
      </c>
      <c r="C138" s="249"/>
      <c r="D138" s="250"/>
      <c r="E138" s="30">
        <v>28421</v>
      </c>
    </row>
    <row r="139" spans="1:5" x14ac:dyDescent="0.3">
      <c r="A139" s="37">
        <v>40940</v>
      </c>
      <c r="B139" s="251">
        <v>40940</v>
      </c>
      <c r="C139" s="249"/>
      <c r="D139" s="250"/>
      <c r="E139" s="30">
        <v>30346</v>
      </c>
    </row>
    <row r="140" spans="1:5" x14ac:dyDescent="0.3">
      <c r="A140" s="37">
        <v>40909</v>
      </c>
      <c r="B140" s="251">
        <v>40909</v>
      </c>
      <c r="C140" s="249"/>
      <c r="D140" s="250"/>
      <c r="E140" s="30">
        <v>27165</v>
      </c>
    </row>
    <row r="141" spans="1:5" x14ac:dyDescent="0.3">
      <c r="A141" s="37">
        <v>40878</v>
      </c>
      <c r="B141" s="251">
        <v>40878</v>
      </c>
      <c r="C141" s="249"/>
      <c r="D141" s="250"/>
      <c r="E141" s="30">
        <v>41775</v>
      </c>
    </row>
    <row r="142" spans="1:5" x14ac:dyDescent="0.3">
      <c r="A142" s="37">
        <v>40848</v>
      </c>
      <c r="B142" s="251">
        <v>40848</v>
      </c>
      <c r="C142" s="249"/>
      <c r="D142" s="250"/>
      <c r="E142" s="30">
        <v>31000</v>
      </c>
    </row>
    <row r="143" spans="1:5" x14ac:dyDescent="0.3">
      <c r="A143" s="37">
        <v>40817</v>
      </c>
      <c r="B143" s="251">
        <v>40817</v>
      </c>
      <c r="C143" s="249"/>
      <c r="D143" s="250"/>
      <c r="E143" s="30">
        <v>32635</v>
      </c>
    </row>
    <row r="144" spans="1:5" x14ac:dyDescent="0.3">
      <c r="A144" s="37">
        <v>40787</v>
      </c>
      <c r="B144" s="251">
        <v>40787</v>
      </c>
      <c r="C144" s="249"/>
      <c r="D144" s="250"/>
      <c r="E144" s="30">
        <v>21329</v>
      </c>
    </row>
    <row r="145" spans="1:5" x14ac:dyDescent="0.3">
      <c r="A145" s="37">
        <v>40756</v>
      </c>
      <c r="B145" s="251">
        <v>40756</v>
      </c>
      <c r="C145" s="249"/>
      <c r="D145" s="250"/>
      <c r="E145" s="30">
        <v>15777</v>
      </c>
    </row>
    <row r="146" spans="1:5" x14ac:dyDescent="0.3">
      <c r="A146" s="37">
        <v>40725</v>
      </c>
      <c r="B146" s="251">
        <v>40725</v>
      </c>
      <c r="C146" s="249"/>
      <c r="D146" s="250"/>
      <c r="E146" s="30">
        <v>14473</v>
      </c>
    </row>
    <row r="147" spans="1:5" x14ac:dyDescent="0.3">
      <c r="A147" s="37">
        <v>40695</v>
      </c>
      <c r="B147" s="251">
        <v>40695</v>
      </c>
      <c r="C147" s="249"/>
      <c r="D147" s="250"/>
      <c r="E147" s="30">
        <v>16892</v>
      </c>
    </row>
    <row r="148" spans="1:5" x14ac:dyDescent="0.3">
      <c r="A148" s="37">
        <v>40664</v>
      </c>
      <c r="B148" s="251">
        <v>40664</v>
      </c>
      <c r="C148" s="249"/>
      <c r="D148" s="250"/>
      <c r="E148" s="30">
        <v>26409</v>
      </c>
    </row>
    <row r="149" spans="1:5" x14ac:dyDescent="0.3">
      <c r="A149" s="37">
        <v>40634</v>
      </c>
      <c r="B149" s="251">
        <v>40634</v>
      </c>
      <c r="C149" s="249"/>
      <c r="D149" s="250"/>
      <c r="E149" s="30">
        <v>28335</v>
      </c>
    </row>
    <row r="150" spans="1:5" x14ac:dyDescent="0.3">
      <c r="A150" s="37">
        <v>40603</v>
      </c>
      <c r="B150" s="251">
        <v>40603</v>
      </c>
      <c r="C150" s="249"/>
      <c r="D150" s="250"/>
      <c r="E150" s="30">
        <v>33923</v>
      </c>
    </row>
    <row r="151" spans="1:5" x14ac:dyDescent="0.3">
      <c r="A151" s="37">
        <v>40575</v>
      </c>
      <c r="B151" s="251">
        <v>40575</v>
      </c>
      <c r="C151" s="249"/>
      <c r="D151" s="250"/>
      <c r="E151" s="30">
        <v>27231</v>
      </c>
    </row>
    <row r="152" spans="1:5" x14ac:dyDescent="0.3">
      <c r="A152" s="37">
        <v>40544</v>
      </c>
      <c r="B152" s="251">
        <v>40544</v>
      </c>
      <c r="C152" s="249"/>
      <c r="D152" s="250"/>
      <c r="E152" s="30">
        <v>42399</v>
      </c>
    </row>
    <row r="153" spans="1:5" x14ac:dyDescent="0.3">
      <c r="A153" s="37">
        <v>40513</v>
      </c>
      <c r="B153" s="251">
        <v>40513</v>
      </c>
      <c r="C153" s="249"/>
      <c r="D153" s="250"/>
      <c r="E153" s="30">
        <v>65765</v>
      </c>
    </row>
    <row r="154" spans="1:5" x14ac:dyDescent="0.3">
      <c r="A154" s="37">
        <v>40483</v>
      </c>
      <c r="B154" s="251">
        <v>40483</v>
      </c>
      <c r="C154" s="249"/>
      <c r="D154" s="250"/>
      <c r="E154" s="30">
        <v>47716</v>
      </c>
    </row>
    <row r="155" spans="1:5" x14ac:dyDescent="0.3">
      <c r="A155" s="37">
        <v>40452</v>
      </c>
      <c r="B155" s="251">
        <v>40452</v>
      </c>
      <c r="C155" s="249"/>
      <c r="D155" s="250"/>
      <c r="E155" s="30">
        <v>39276</v>
      </c>
    </row>
    <row r="156" spans="1:5" x14ac:dyDescent="0.3">
      <c r="A156" s="37">
        <v>40422</v>
      </c>
      <c r="B156" s="251">
        <v>40422</v>
      </c>
      <c r="C156" s="249"/>
      <c r="D156" s="250"/>
      <c r="E156" s="30">
        <v>27466</v>
      </c>
    </row>
    <row r="157" spans="1:5" x14ac:dyDescent="0.3">
      <c r="A157" s="37">
        <v>40391</v>
      </c>
      <c r="B157" s="251">
        <v>40391</v>
      </c>
      <c r="C157" s="249"/>
      <c r="D157" s="250"/>
      <c r="E157" s="30">
        <v>26439</v>
      </c>
    </row>
    <row r="158" spans="1:5" x14ac:dyDescent="0.3">
      <c r="A158" s="37">
        <v>40360</v>
      </c>
      <c r="B158" s="251">
        <v>40360</v>
      </c>
      <c r="C158" s="249"/>
      <c r="D158" s="250"/>
      <c r="E158" s="30">
        <v>27013</v>
      </c>
    </row>
    <row r="159" spans="1:5" x14ac:dyDescent="0.3">
      <c r="A159" s="37">
        <v>40330</v>
      </c>
      <c r="B159" s="251">
        <v>40330</v>
      </c>
      <c r="C159" s="249"/>
      <c r="D159" s="250"/>
      <c r="E159" s="30">
        <v>28159</v>
      </c>
    </row>
    <row r="160" spans="1:5" x14ac:dyDescent="0.3">
      <c r="A160" s="37">
        <v>40299</v>
      </c>
      <c r="B160" s="251">
        <v>40299</v>
      </c>
      <c r="C160" s="249"/>
      <c r="D160" s="250"/>
      <c r="E160" s="30">
        <v>32869</v>
      </c>
    </row>
    <row r="161" spans="1:5" x14ac:dyDescent="0.3">
      <c r="A161" s="37">
        <v>40269</v>
      </c>
      <c r="B161" s="251">
        <v>40269</v>
      </c>
      <c r="C161" s="249"/>
      <c r="D161" s="250"/>
      <c r="E161" s="30">
        <v>49769</v>
      </c>
    </row>
    <row r="162" spans="1:5" x14ac:dyDescent="0.3">
      <c r="A162" s="37">
        <v>40238</v>
      </c>
      <c r="B162" s="251">
        <v>40238</v>
      </c>
      <c r="C162" s="249"/>
      <c r="D162" s="250"/>
      <c r="E162" s="30">
        <v>57295</v>
      </c>
    </row>
    <row r="163" spans="1:5" x14ac:dyDescent="0.3">
      <c r="A163" s="37">
        <v>40210</v>
      </c>
      <c r="B163" s="251">
        <v>40210</v>
      </c>
      <c r="C163" s="249"/>
      <c r="D163" s="250"/>
      <c r="E163" s="30">
        <v>76562</v>
      </c>
    </row>
    <row r="164" spans="1:5" x14ac:dyDescent="0.3">
      <c r="A164" s="37">
        <v>40179</v>
      </c>
      <c r="B164" s="251">
        <v>40179</v>
      </c>
      <c r="C164" s="249"/>
      <c r="D164" s="250"/>
      <c r="E164" s="30">
        <v>84292</v>
      </c>
    </row>
    <row r="165" spans="1:5" x14ac:dyDescent="0.3">
      <c r="A165" s="37">
        <v>40148</v>
      </c>
      <c r="B165" s="251">
        <v>40148</v>
      </c>
      <c r="C165" s="249"/>
      <c r="D165" s="250"/>
      <c r="E165" s="30">
        <v>128249</v>
      </c>
    </row>
    <row r="166" spans="1:5" x14ac:dyDescent="0.3">
      <c r="A166" s="37">
        <v>40118</v>
      </c>
      <c r="B166" s="251">
        <v>40118</v>
      </c>
      <c r="C166" s="249"/>
      <c r="D166" s="250"/>
      <c r="E166" s="30">
        <v>101855</v>
      </c>
    </row>
    <row r="167" spans="1:5" x14ac:dyDescent="0.3">
      <c r="A167" s="37">
        <v>40087</v>
      </c>
      <c r="B167" s="251">
        <v>40087</v>
      </c>
      <c r="C167" s="249"/>
      <c r="D167" s="250"/>
      <c r="E167" s="30">
        <v>89206</v>
      </c>
    </row>
    <row r="168" spans="1:5" x14ac:dyDescent="0.3">
      <c r="A168" s="37">
        <v>40057</v>
      </c>
      <c r="B168" s="251">
        <v>40057</v>
      </c>
      <c r="C168" s="249"/>
      <c r="D168" s="250"/>
      <c r="E168" s="30">
        <v>109115</v>
      </c>
    </row>
    <row r="169" spans="1:5" x14ac:dyDescent="0.3">
      <c r="A169" s="37">
        <v>40026</v>
      </c>
      <c r="B169" s="251">
        <v>40026</v>
      </c>
      <c r="C169" s="249"/>
      <c r="D169" s="250"/>
      <c r="E169" s="30">
        <v>97891</v>
      </c>
    </row>
    <row r="170" spans="1:5" x14ac:dyDescent="0.3">
      <c r="A170" s="37">
        <v>39995</v>
      </c>
      <c r="B170" s="251">
        <v>39995</v>
      </c>
      <c r="C170" s="249"/>
      <c r="D170" s="250"/>
      <c r="E170" s="30">
        <v>157365</v>
      </c>
    </row>
    <row r="171" spans="1:5" x14ac:dyDescent="0.3">
      <c r="A171" s="37">
        <v>39965</v>
      </c>
      <c r="B171" s="251">
        <v>39965</v>
      </c>
      <c r="C171" s="249"/>
      <c r="D171" s="250"/>
      <c r="E171" s="30">
        <v>195768</v>
      </c>
    </row>
    <row r="172" spans="1:5" x14ac:dyDescent="0.3">
      <c r="A172" s="37">
        <v>39934</v>
      </c>
      <c r="B172" s="251">
        <v>39934</v>
      </c>
      <c r="C172" s="249"/>
      <c r="D172" s="250"/>
      <c r="E172" s="30">
        <v>288110</v>
      </c>
    </row>
    <row r="173" spans="1:5" x14ac:dyDescent="0.3">
      <c r="A173" s="37">
        <v>39904</v>
      </c>
      <c r="B173" s="251">
        <v>39904</v>
      </c>
      <c r="C173" s="249"/>
      <c r="D173" s="250"/>
      <c r="E173" s="30">
        <v>442911</v>
      </c>
    </row>
    <row r="174" spans="1:5" x14ac:dyDescent="0.3">
      <c r="A174" s="37">
        <v>39873</v>
      </c>
      <c r="B174" s="251">
        <v>39873</v>
      </c>
      <c r="C174" s="249"/>
      <c r="D174" s="250"/>
      <c r="E174" s="30">
        <v>671515</v>
      </c>
    </row>
    <row r="175" spans="1:5" x14ac:dyDescent="0.3">
      <c r="A175" s="37">
        <v>39845</v>
      </c>
      <c r="B175" s="251">
        <v>39845</v>
      </c>
      <c r="C175" s="249"/>
      <c r="D175" s="250"/>
      <c r="E175" s="30">
        <v>719808</v>
      </c>
    </row>
    <row r="176" spans="1:5" x14ac:dyDescent="0.3">
      <c r="A176" s="37">
        <v>39814</v>
      </c>
      <c r="B176" s="251">
        <v>39814</v>
      </c>
      <c r="C176" s="249"/>
      <c r="D176" s="250"/>
      <c r="E176" s="30">
        <v>297528</v>
      </c>
    </row>
    <row r="177" spans="1:5" x14ac:dyDescent="0.3">
      <c r="A177" s="37">
        <v>39783</v>
      </c>
      <c r="B177" s="251">
        <v>39783</v>
      </c>
      <c r="C177" s="249"/>
      <c r="D177" s="250"/>
      <c r="E177" s="30">
        <v>295502</v>
      </c>
    </row>
    <row r="178" spans="1:5" x14ac:dyDescent="0.3">
      <c r="A178" s="37">
        <v>39753</v>
      </c>
      <c r="B178" s="251">
        <v>39753</v>
      </c>
      <c r="C178" s="249"/>
      <c r="D178" s="250"/>
      <c r="E178" s="30">
        <v>136768</v>
      </c>
    </row>
    <row r="179" spans="1:5" x14ac:dyDescent="0.3">
      <c r="A179" s="37">
        <v>39722</v>
      </c>
      <c r="B179" s="251">
        <v>39722</v>
      </c>
      <c r="C179" s="249"/>
      <c r="D179" s="250"/>
      <c r="E179" s="30">
        <v>51667</v>
      </c>
    </row>
    <row r="180" spans="1:5" x14ac:dyDescent="0.3">
      <c r="A180" s="37">
        <v>39692</v>
      </c>
      <c r="B180" s="251">
        <v>39692</v>
      </c>
      <c r="C180" s="249"/>
      <c r="D180" s="250"/>
      <c r="E180" s="30">
        <v>21173</v>
      </c>
    </row>
    <row r="181" spans="1:5" x14ac:dyDescent="0.3">
      <c r="A181" s="37">
        <v>39661</v>
      </c>
      <c r="B181" s="251">
        <v>39661</v>
      </c>
      <c r="C181" s="249"/>
      <c r="D181" s="250"/>
      <c r="E181" s="30">
        <v>12091</v>
      </c>
    </row>
    <row r="182" spans="1:5" x14ac:dyDescent="0.3">
      <c r="A182" s="37">
        <v>39630</v>
      </c>
      <c r="B182" s="251">
        <v>39630</v>
      </c>
      <c r="C182" s="249"/>
      <c r="D182" s="250"/>
      <c r="E182" s="30">
        <v>12916</v>
      </c>
    </row>
    <row r="183" spans="1:5" x14ac:dyDescent="0.3">
      <c r="A183" s="37">
        <v>39600</v>
      </c>
      <c r="B183" s="251">
        <v>39600</v>
      </c>
      <c r="C183" s="249"/>
      <c r="D183" s="250"/>
      <c r="E183" s="30">
        <v>15883</v>
      </c>
    </row>
    <row r="184" spans="1:5" x14ac:dyDescent="0.3">
      <c r="A184" s="37">
        <v>39569</v>
      </c>
      <c r="B184" s="251">
        <v>39569</v>
      </c>
      <c r="C184" s="249"/>
      <c r="D184" s="250"/>
      <c r="E184" s="30">
        <v>15247</v>
      </c>
    </row>
    <row r="185" spans="1:5" x14ac:dyDescent="0.3">
      <c r="A185" s="37">
        <v>39539</v>
      </c>
      <c r="B185" s="251">
        <v>39539</v>
      </c>
      <c r="C185" s="249"/>
      <c r="D185" s="250"/>
      <c r="E185" s="30">
        <v>30259</v>
      </c>
    </row>
    <row r="186" spans="1:5" x14ac:dyDescent="0.3">
      <c r="A186" s="37">
        <v>39508</v>
      </c>
      <c r="B186" s="251">
        <v>39508</v>
      </c>
      <c r="C186" s="249"/>
      <c r="D186" s="250"/>
      <c r="E186" s="30">
        <v>12276</v>
      </c>
    </row>
    <row r="187" spans="1:5" x14ac:dyDescent="0.3">
      <c r="A187" s="37">
        <v>39479</v>
      </c>
      <c r="B187" s="251">
        <v>39479</v>
      </c>
      <c r="C187" s="249"/>
      <c r="D187" s="250"/>
      <c r="E187" s="30">
        <v>15248</v>
      </c>
    </row>
    <row r="188" spans="1:5" x14ac:dyDescent="0.3">
      <c r="A188" s="37">
        <v>39448</v>
      </c>
      <c r="B188" s="251">
        <v>39448</v>
      </c>
      <c r="C188" s="249"/>
      <c r="D188" s="250"/>
      <c r="E188" s="30">
        <v>16413</v>
      </c>
    </row>
    <row r="189" spans="1:5" x14ac:dyDescent="0.3">
      <c r="A189" s="252"/>
    </row>
    <row r="190" spans="1:5" x14ac:dyDescent="0.3">
      <c r="A190" s="252"/>
    </row>
    <row r="191" spans="1:5" x14ac:dyDescent="0.3">
      <c r="A191" s="252"/>
    </row>
    <row r="192" spans="1:5" x14ac:dyDescent="0.3">
      <c r="A192" s="252"/>
    </row>
    <row r="193" spans="1:1" x14ac:dyDescent="0.3">
      <c r="A193" s="252"/>
    </row>
    <row r="194" spans="1:1" x14ac:dyDescent="0.3">
      <c r="A194" s="252"/>
    </row>
    <row r="195" spans="1:1" x14ac:dyDescent="0.3">
      <c r="A195" s="252"/>
    </row>
    <row r="196" spans="1:1" x14ac:dyDescent="0.3">
      <c r="A196" s="252"/>
    </row>
    <row r="197" spans="1:1" x14ac:dyDescent="0.3">
      <c r="A197" s="252"/>
    </row>
    <row r="198" spans="1:1" x14ac:dyDescent="0.3">
      <c r="A198" s="252"/>
    </row>
    <row r="199" spans="1:1" x14ac:dyDescent="0.3">
      <c r="A199" s="252"/>
    </row>
    <row r="200" spans="1:1" x14ac:dyDescent="0.3">
      <c r="A200" s="252"/>
    </row>
    <row r="201" spans="1:1" x14ac:dyDescent="0.3">
      <c r="A201" s="252"/>
    </row>
    <row r="202" spans="1:1" x14ac:dyDescent="0.3">
      <c r="A202" s="252"/>
    </row>
    <row r="203" spans="1:1" x14ac:dyDescent="0.3">
      <c r="A203" s="252"/>
    </row>
    <row r="204" spans="1:1" x14ac:dyDescent="0.3">
      <c r="A204" s="252"/>
    </row>
    <row r="205" spans="1:1" x14ac:dyDescent="0.3">
      <c r="A205" s="252"/>
    </row>
    <row r="206" spans="1:1" x14ac:dyDescent="0.3">
      <c r="A206" s="252"/>
    </row>
    <row r="207" spans="1:1" x14ac:dyDescent="0.3">
      <c r="A207" s="252"/>
    </row>
    <row r="208" spans="1:1" x14ac:dyDescent="0.3">
      <c r="A208" s="252"/>
    </row>
    <row r="209" spans="1:1" x14ac:dyDescent="0.3">
      <c r="A209" s="252"/>
    </row>
    <row r="210" spans="1:1" x14ac:dyDescent="0.3">
      <c r="A210" s="252"/>
    </row>
    <row r="211" spans="1:1" x14ac:dyDescent="0.3">
      <c r="A211" s="252"/>
    </row>
    <row r="212" spans="1:1" x14ac:dyDescent="0.3">
      <c r="A212" s="252"/>
    </row>
    <row r="213" spans="1:1" x14ac:dyDescent="0.3">
      <c r="A213" s="252"/>
    </row>
    <row r="214" spans="1:1" x14ac:dyDescent="0.3">
      <c r="A214" s="252"/>
    </row>
    <row r="215" spans="1:1" x14ac:dyDescent="0.3">
      <c r="A215" s="252"/>
    </row>
    <row r="216" spans="1:1" x14ac:dyDescent="0.3">
      <c r="A216" s="252"/>
    </row>
    <row r="217" spans="1:1" x14ac:dyDescent="0.3">
      <c r="A217" s="252"/>
    </row>
    <row r="218" spans="1:1" x14ac:dyDescent="0.3">
      <c r="A218" s="252"/>
    </row>
    <row r="219" spans="1:1" x14ac:dyDescent="0.3">
      <c r="A219" s="252"/>
    </row>
    <row r="220" spans="1:1" x14ac:dyDescent="0.3">
      <c r="A220" s="252"/>
    </row>
    <row r="221" spans="1:1" x14ac:dyDescent="0.3">
      <c r="A221" s="252"/>
    </row>
    <row r="222" spans="1:1" x14ac:dyDescent="0.3">
      <c r="A222" s="252"/>
    </row>
    <row r="223" spans="1:1" x14ac:dyDescent="0.3">
      <c r="A223" s="252"/>
    </row>
    <row r="224" spans="1:1" x14ac:dyDescent="0.3">
      <c r="A224" s="252"/>
    </row>
    <row r="225" spans="1:1" x14ac:dyDescent="0.3">
      <c r="A225" s="252"/>
    </row>
    <row r="226" spans="1:1" x14ac:dyDescent="0.3">
      <c r="A226" s="252"/>
    </row>
    <row r="227" spans="1:1" x14ac:dyDescent="0.3">
      <c r="A227" s="252"/>
    </row>
    <row r="228" spans="1:1" x14ac:dyDescent="0.3">
      <c r="A228" s="252"/>
    </row>
    <row r="229" spans="1:1" x14ac:dyDescent="0.3">
      <c r="A229" s="252"/>
    </row>
    <row r="230" spans="1:1" x14ac:dyDescent="0.3">
      <c r="A230" s="252"/>
    </row>
    <row r="231" spans="1:1" x14ac:dyDescent="0.3">
      <c r="A231" s="252"/>
    </row>
    <row r="232" spans="1:1" x14ac:dyDescent="0.3">
      <c r="A232" s="252"/>
    </row>
    <row r="233" spans="1:1" x14ac:dyDescent="0.3">
      <c r="A233" s="252"/>
    </row>
    <row r="234" spans="1:1" x14ac:dyDescent="0.3">
      <c r="A234" s="252"/>
    </row>
    <row r="235" spans="1:1" x14ac:dyDescent="0.3">
      <c r="A235" s="252"/>
    </row>
    <row r="236" spans="1:1" x14ac:dyDescent="0.3">
      <c r="A236" s="252"/>
    </row>
    <row r="237" spans="1:1" x14ac:dyDescent="0.3">
      <c r="A237" s="252"/>
    </row>
    <row r="238" spans="1:1" x14ac:dyDescent="0.3">
      <c r="A238" s="252"/>
    </row>
    <row r="239" spans="1:1" x14ac:dyDescent="0.3">
      <c r="A239" s="252"/>
    </row>
    <row r="240" spans="1:1" x14ac:dyDescent="0.3">
      <c r="A240" s="252"/>
    </row>
    <row r="241" spans="1:1" x14ac:dyDescent="0.3">
      <c r="A241" s="252"/>
    </row>
    <row r="242" spans="1:1" x14ac:dyDescent="0.3">
      <c r="A242" s="252"/>
    </row>
    <row r="243" spans="1:1" x14ac:dyDescent="0.3">
      <c r="A243" s="252"/>
    </row>
    <row r="244" spans="1:1" x14ac:dyDescent="0.3">
      <c r="A244" s="252"/>
    </row>
    <row r="245" spans="1:1" x14ac:dyDescent="0.3">
      <c r="A245" s="252"/>
    </row>
    <row r="246" spans="1:1" x14ac:dyDescent="0.3">
      <c r="A246" s="252"/>
    </row>
    <row r="247" spans="1:1" x14ac:dyDescent="0.3">
      <c r="A247" s="252"/>
    </row>
    <row r="248" spans="1:1" x14ac:dyDescent="0.3">
      <c r="A248" s="252"/>
    </row>
    <row r="249" spans="1:1" x14ac:dyDescent="0.3">
      <c r="A249" s="252"/>
    </row>
    <row r="250" spans="1:1" x14ac:dyDescent="0.3">
      <c r="A250" s="252"/>
    </row>
    <row r="251" spans="1:1" x14ac:dyDescent="0.3">
      <c r="A251" s="252"/>
    </row>
    <row r="252" spans="1:1" x14ac:dyDescent="0.3">
      <c r="A252" s="252"/>
    </row>
    <row r="253" spans="1:1" x14ac:dyDescent="0.3">
      <c r="A253" s="252"/>
    </row>
    <row r="254" spans="1:1" x14ac:dyDescent="0.3">
      <c r="A254" s="252"/>
    </row>
    <row r="255" spans="1:1" x14ac:dyDescent="0.3">
      <c r="A255" s="252"/>
    </row>
    <row r="256" spans="1:1" x14ac:dyDescent="0.3">
      <c r="A256" s="252"/>
    </row>
    <row r="257" spans="1:1" x14ac:dyDescent="0.3">
      <c r="A257" s="252"/>
    </row>
    <row r="258" spans="1:1" x14ac:dyDescent="0.3">
      <c r="A258" s="252"/>
    </row>
    <row r="259" spans="1:1" x14ac:dyDescent="0.3">
      <c r="A259" s="252"/>
    </row>
    <row r="260" spans="1:1" x14ac:dyDescent="0.3">
      <c r="A260" s="252"/>
    </row>
    <row r="261" spans="1:1" x14ac:dyDescent="0.3">
      <c r="A261" s="252"/>
    </row>
    <row r="262" spans="1:1" x14ac:dyDescent="0.3">
      <c r="A262" s="252"/>
    </row>
    <row r="263" spans="1:1" x14ac:dyDescent="0.3">
      <c r="A263" s="252"/>
    </row>
    <row r="264" spans="1:1" x14ac:dyDescent="0.3">
      <c r="A264" s="252"/>
    </row>
    <row r="265" spans="1:1" x14ac:dyDescent="0.3">
      <c r="A265" s="252"/>
    </row>
    <row r="266" spans="1:1" x14ac:dyDescent="0.3">
      <c r="A266" s="252"/>
    </row>
    <row r="267" spans="1:1" x14ac:dyDescent="0.3">
      <c r="A267" s="252"/>
    </row>
    <row r="268" spans="1:1" x14ac:dyDescent="0.3">
      <c r="A268" s="252"/>
    </row>
    <row r="269" spans="1:1" x14ac:dyDescent="0.3">
      <c r="A269" s="252"/>
    </row>
    <row r="270" spans="1:1" x14ac:dyDescent="0.3">
      <c r="A270" s="252"/>
    </row>
    <row r="271" spans="1:1" x14ac:dyDescent="0.3">
      <c r="A271" s="252"/>
    </row>
    <row r="272" spans="1:1" x14ac:dyDescent="0.3">
      <c r="A272" s="252"/>
    </row>
    <row r="273" spans="1:1" x14ac:dyDescent="0.3">
      <c r="A273" s="252"/>
    </row>
    <row r="274" spans="1:1" x14ac:dyDescent="0.3">
      <c r="A274" s="252"/>
    </row>
    <row r="275" spans="1:1" x14ac:dyDescent="0.3">
      <c r="A275" s="252"/>
    </row>
    <row r="276" spans="1:1" x14ac:dyDescent="0.3">
      <c r="A276" s="252"/>
    </row>
    <row r="277" spans="1:1" x14ac:dyDescent="0.3">
      <c r="A277" s="252"/>
    </row>
    <row r="278" spans="1:1" x14ac:dyDescent="0.3">
      <c r="A278" s="252"/>
    </row>
    <row r="279" spans="1:1" x14ac:dyDescent="0.3">
      <c r="A279" s="252"/>
    </row>
    <row r="280" spans="1:1" x14ac:dyDescent="0.3">
      <c r="A280" s="252"/>
    </row>
    <row r="281" spans="1:1" x14ac:dyDescent="0.3">
      <c r="A281" s="252"/>
    </row>
    <row r="282" spans="1:1" x14ac:dyDescent="0.3">
      <c r="A282" s="252"/>
    </row>
    <row r="283" spans="1:1" x14ac:dyDescent="0.3">
      <c r="A283" s="252"/>
    </row>
    <row r="284" spans="1:1" x14ac:dyDescent="0.3">
      <c r="A284" s="252"/>
    </row>
    <row r="285" spans="1:1" x14ac:dyDescent="0.3">
      <c r="A285" s="252"/>
    </row>
    <row r="286" spans="1:1" x14ac:dyDescent="0.3">
      <c r="A286" s="252"/>
    </row>
    <row r="287" spans="1:1" x14ac:dyDescent="0.3">
      <c r="A287" s="252"/>
    </row>
    <row r="288" spans="1:1" x14ac:dyDescent="0.3">
      <c r="A288" s="252"/>
    </row>
    <row r="289" spans="1:1" x14ac:dyDescent="0.3">
      <c r="A289" s="252"/>
    </row>
    <row r="290" spans="1:1" x14ac:dyDescent="0.3">
      <c r="A290" s="252"/>
    </row>
    <row r="291" spans="1:1" x14ac:dyDescent="0.3">
      <c r="A291" s="252"/>
    </row>
    <row r="292" spans="1:1" x14ac:dyDescent="0.3">
      <c r="A292" s="252"/>
    </row>
    <row r="293" spans="1:1" x14ac:dyDescent="0.3">
      <c r="A293" s="252"/>
    </row>
    <row r="294" spans="1:1" x14ac:dyDescent="0.3">
      <c r="A294" s="252"/>
    </row>
    <row r="295" spans="1:1" x14ac:dyDescent="0.3">
      <c r="A295" s="252"/>
    </row>
    <row r="296" spans="1:1" x14ac:dyDescent="0.3">
      <c r="A296" s="252"/>
    </row>
    <row r="297" spans="1:1" x14ac:dyDescent="0.3">
      <c r="A297" s="252"/>
    </row>
    <row r="298" spans="1:1" x14ac:dyDescent="0.3">
      <c r="A298" s="252"/>
    </row>
    <row r="299" spans="1:1" x14ac:dyDescent="0.3">
      <c r="A299" s="252"/>
    </row>
    <row r="300" spans="1:1" x14ac:dyDescent="0.3">
      <c r="A300" s="252"/>
    </row>
    <row r="301" spans="1:1" x14ac:dyDescent="0.3">
      <c r="A301" s="252"/>
    </row>
    <row r="302" spans="1:1" x14ac:dyDescent="0.3">
      <c r="A302" s="252"/>
    </row>
    <row r="303" spans="1:1" x14ac:dyDescent="0.3">
      <c r="A303" s="252"/>
    </row>
    <row r="304" spans="1:1" x14ac:dyDescent="0.3">
      <c r="A304" s="252"/>
    </row>
    <row r="305" spans="1:1" x14ac:dyDescent="0.3">
      <c r="A305" s="252"/>
    </row>
    <row r="306" spans="1:1" x14ac:dyDescent="0.3">
      <c r="A306" s="252"/>
    </row>
    <row r="307" spans="1:1" x14ac:dyDescent="0.3">
      <c r="A307" s="252"/>
    </row>
    <row r="308" spans="1:1" x14ac:dyDescent="0.3">
      <c r="A308" s="252"/>
    </row>
    <row r="309" spans="1:1" x14ac:dyDescent="0.3">
      <c r="A309" s="252"/>
    </row>
    <row r="310" spans="1:1" x14ac:dyDescent="0.3">
      <c r="A310" s="252"/>
    </row>
    <row r="311" spans="1:1" x14ac:dyDescent="0.3">
      <c r="A311" s="252"/>
    </row>
    <row r="312" spans="1:1" x14ac:dyDescent="0.3">
      <c r="A312" s="252"/>
    </row>
    <row r="313" spans="1:1" x14ac:dyDescent="0.3">
      <c r="A313" s="252"/>
    </row>
    <row r="314" spans="1:1" x14ac:dyDescent="0.3">
      <c r="A314" s="252"/>
    </row>
    <row r="315" spans="1:1" x14ac:dyDescent="0.3">
      <c r="A315" s="252"/>
    </row>
    <row r="316" spans="1:1" x14ac:dyDescent="0.3">
      <c r="A316" s="252"/>
    </row>
    <row r="317" spans="1:1" x14ac:dyDescent="0.3">
      <c r="A317" s="252"/>
    </row>
    <row r="318" spans="1:1" x14ac:dyDescent="0.3">
      <c r="A318" s="252"/>
    </row>
    <row r="319" spans="1:1" x14ac:dyDescent="0.3">
      <c r="A319" s="252"/>
    </row>
    <row r="320" spans="1:1" x14ac:dyDescent="0.3">
      <c r="A320" s="252"/>
    </row>
    <row r="321" spans="1:1" x14ac:dyDescent="0.3">
      <c r="A321" s="252"/>
    </row>
    <row r="322" spans="1:1" x14ac:dyDescent="0.3">
      <c r="A322" s="252"/>
    </row>
    <row r="323" spans="1:1" x14ac:dyDescent="0.3">
      <c r="A323" s="252"/>
    </row>
    <row r="324" spans="1:1" x14ac:dyDescent="0.3">
      <c r="A324" s="252"/>
    </row>
    <row r="325" spans="1:1" x14ac:dyDescent="0.3">
      <c r="A325" s="252"/>
    </row>
    <row r="326" spans="1:1" x14ac:dyDescent="0.3">
      <c r="A326" s="252"/>
    </row>
    <row r="327" spans="1:1" x14ac:dyDescent="0.3">
      <c r="A327" s="252"/>
    </row>
    <row r="328" spans="1:1" x14ac:dyDescent="0.3">
      <c r="A328" s="252"/>
    </row>
    <row r="329" spans="1:1" x14ac:dyDescent="0.3">
      <c r="A329" s="252"/>
    </row>
    <row r="330" spans="1:1" x14ac:dyDescent="0.3">
      <c r="A330" s="252"/>
    </row>
    <row r="331" spans="1:1" x14ac:dyDescent="0.3">
      <c r="A331" s="252"/>
    </row>
    <row r="332" spans="1:1" x14ac:dyDescent="0.3">
      <c r="A332" s="252"/>
    </row>
    <row r="333" spans="1:1" x14ac:dyDescent="0.3">
      <c r="A333" s="252"/>
    </row>
    <row r="334" spans="1:1" x14ac:dyDescent="0.3">
      <c r="A334" s="252"/>
    </row>
    <row r="335" spans="1:1" x14ac:dyDescent="0.3">
      <c r="A335" s="252"/>
    </row>
    <row r="336" spans="1:1" x14ac:dyDescent="0.3">
      <c r="A336" s="252"/>
    </row>
    <row r="337" spans="1:1" x14ac:dyDescent="0.3">
      <c r="A337" s="252"/>
    </row>
    <row r="338" spans="1:1" x14ac:dyDescent="0.3">
      <c r="A338" s="252"/>
    </row>
    <row r="339" spans="1:1" x14ac:dyDescent="0.3">
      <c r="A339" s="252"/>
    </row>
    <row r="340" spans="1:1" x14ac:dyDescent="0.3">
      <c r="A340" s="252"/>
    </row>
    <row r="341" spans="1:1" x14ac:dyDescent="0.3">
      <c r="A341" s="252"/>
    </row>
    <row r="342" spans="1:1" x14ac:dyDescent="0.3">
      <c r="A342" s="252"/>
    </row>
    <row r="343" spans="1:1" x14ac:dyDescent="0.3">
      <c r="A343" s="252"/>
    </row>
    <row r="344" spans="1:1" x14ac:dyDescent="0.3">
      <c r="A344" s="252"/>
    </row>
    <row r="345" spans="1:1" x14ac:dyDescent="0.3">
      <c r="A345" s="252"/>
    </row>
    <row r="346" spans="1:1" x14ac:dyDescent="0.3">
      <c r="A346" s="252"/>
    </row>
    <row r="347" spans="1:1" x14ac:dyDescent="0.3">
      <c r="A347" s="252"/>
    </row>
    <row r="348" spans="1:1" x14ac:dyDescent="0.3">
      <c r="A348" s="252"/>
    </row>
    <row r="349" spans="1:1" x14ac:dyDescent="0.3">
      <c r="A349" s="252"/>
    </row>
    <row r="350" spans="1:1" x14ac:dyDescent="0.3">
      <c r="A350" s="252"/>
    </row>
    <row r="351" spans="1:1" x14ac:dyDescent="0.3">
      <c r="A351" s="252"/>
    </row>
    <row r="352" spans="1:1" x14ac:dyDescent="0.3">
      <c r="A352" s="252"/>
    </row>
    <row r="353" spans="1:1" x14ac:dyDescent="0.3">
      <c r="A353" s="252"/>
    </row>
    <row r="354" spans="1:1" x14ac:dyDescent="0.3">
      <c r="A354" s="252"/>
    </row>
    <row r="355" spans="1:1" x14ac:dyDescent="0.3">
      <c r="A355" s="252"/>
    </row>
    <row r="356" spans="1:1" x14ac:dyDescent="0.3">
      <c r="A356" s="252"/>
    </row>
    <row r="357" spans="1:1" x14ac:dyDescent="0.3">
      <c r="A357" s="252"/>
    </row>
    <row r="358" spans="1:1" x14ac:dyDescent="0.3">
      <c r="A358" s="252"/>
    </row>
    <row r="359" spans="1:1" x14ac:dyDescent="0.3">
      <c r="A359" s="252"/>
    </row>
    <row r="360" spans="1:1" x14ac:dyDescent="0.3">
      <c r="A360" s="252"/>
    </row>
    <row r="361" spans="1:1" x14ac:dyDescent="0.3">
      <c r="A361" s="252"/>
    </row>
    <row r="362" spans="1:1" x14ac:dyDescent="0.3">
      <c r="A362" s="252"/>
    </row>
    <row r="363" spans="1:1" x14ac:dyDescent="0.3">
      <c r="A363" s="252"/>
    </row>
    <row r="364" spans="1:1" x14ac:dyDescent="0.3">
      <c r="A364" s="252"/>
    </row>
    <row r="365" spans="1:1" x14ac:dyDescent="0.3">
      <c r="A365" s="252"/>
    </row>
    <row r="366" spans="1:1" x14ac:dyDescent="0.3">
      <c r="A366" s="252"/>
    </row>
    <row r="367" spans="1:1" x14ac:dyDescent="0.3">
      <c r="A367" s="252"/>
    </row>
    <row r="368" spans="1:1" x14ac:dyDescent="0.3">
      <c r="A368" s="252"/>
    </row>
    <row r="369" spans="1:1" x14ac:dyDescent="0.3">
      <c r="A369" s="252"/>
    </row>
    <row r="370" spans="1:1" x14ac:dyDescent="0.3">
      <c r="A370" s="252"/>
    </row>
    <row r="371" spans="1:1" x14ac:dyDescent="0.3">
      <c r="A371" s="252"/>
    </row>
    <row r="372" spans="1:1" x14ac:dyDescent="0.3">
      <c r="A372" s="252"/>
    </row>
    <row r="373" spans="1:1" x14ac:dyDescent="0.3">
      <c r="A373" s="252"/>
    </row>
    <row r="374" spans="1:1" x14ac:dyDescent="0.3">
      <c r="A374" s="252"/>
    </row>
    <row r="375" spans="1:1" x14ac:dyDescent="0.3">
      <c r="A375" s="252"/>
    </row>
    <row r="376" spans="1:1" x14ac:dyDescent="0.3">
      <c r="A376" s="252"/>
    </row>
    <row r="377" spans="1:1" x14ac:dyDescent="0.3">
      <c r="A377" s="252"/>
    </row>
    <row r="378" spans="1:1" x14ac:dyDescent="0.3">
      <c r="A378" s="252"/>
    </row>
    <row r="379" spans="1:1" x14ac:dyDescent="0.3">
      <c r="A379" s="252"/>
    </row>
    <row r="380" spans="1:1" x14ac:dyDescent="0.3">
      <c r="A380" s="252"/>
    </row>
    <row r="381" spans="1:1" x14ac:dyDescent="0.3">
      <c r="A381" s="252"/>
    </row>
    <row r="382" spans="1:1" x14ac:dyDescent="0.3">
      <c r="A382" s="252"/>
    </row>
    <row r="383" spans="1:1" x14ac:dyDescent="0.3">
      <c r="A383" s="252"/>
    </row>
    <row r="384" spans="1:1" x14ac:dyDescent="0.3">
      <c r="A384" s="252"/>
    </row>
    <row r="385" spans="1:1" x14ac:dyDescent="0.3">
      <c r="A385" s="252"/>
    </row>
    <row r="386" spans="1:1" x14ac:dyDescent="0.3">
      <c r="A386" s="252"/>
    </row>
    <row r="387" spans="1:1" x14ac:dyDescent="0.3">
      <c r="A387" s="252"/>
    </row>
    <row r="388" spans="1:1" x14ac:dyDescent="0.3">
      <c r="A388" s="252"/>
    </row>
    <row r="389" spans="1:1" x14ac:dyDescent="0.3">
      <c r="A389" s="252"/>
    </row>
    <row r="390" spans="1:1" x14ac:dyDescent="0.3">
      <c r="A390" s="252"/>
    </row>
    <row r="391" spans="1:1" x14ac:dyDescent="0.3">
      <c r="A391" s="252"/>
    </row>
    <row r="392" spans="1:1" x14ac:dyDescent="0.3">
      <c r="A392" s="252"/>
    </row>
  </sheetData>
  <mergeCells count="15">
    <mergeCell ref="L77:R78"/>
    <mergeCell ref="L79:R79"/>
    <mergeCell ref="L81:R82"/>
    <mergeCell ref="P1:R1"/>
    <mergeCell ref="L73:R73"/>
    <mergeCell ref="L74:R74"/>
    <mergeCell ref="L75:R76"/>
    <mergeCell ref="B5:B8"/>
    <mergeCell ref="C5:D5"/>
    <mergeCell ref="E5:H5"/>
    <mergeCell ref="C6:C7"/>
    <mergeCell ref="D6:D7"/>
    <mergeCell ref="E6:E7"/>
    <mergeCell ref="F6:G6"/>
    <mergeCell ref="H6:H7"/>
  </mergeCells>
  <hyperlinks>
    <hyperlink ref="A2" r:id="rId1" xr:uid="{9A16E97D-05F5-46CC-ABA4-D48A6C472F16}"/>
    <hyperlink ref="P1:Q1" location="Übersicht!A1" display="zurück zur Überischt" xr:uid="{BA130744-84CD-4BFF-9A86-798B47D69B57}"/>
    <hyperlink ref="C2" r:id="rId2" xr:uid="{76DD9605-1F36-4202-B70A-C31E5188E400}"/>
  </hyperlinks>
  <pageMargins left="0.7" right="0.7" top="0.78740157499999996" bottom="0.78740157499999996" header="0.3" footer="0.3"/>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BD1E-07A7-4876-8C50-F68C9D58DC6E}">
  <dimension ref="A1:P390"/>
  <sheetViews>
    <sheetView zoomScale="70" zoomScaleNormal="70" workbookViewId="0">
      <pane xSplit="2" ySplit="6" topLeftCell="C7" activePane="bottomRight" state="frozen"/>
      <selection pane="topRight" activeCell="H12" sqref="H12"/>
      <selection pane="bottomLeft" activeCell="H12" sqref="H12"/>
      <selection pane="bottomRight" activeCell="G13" sqref="G13"/>
    </sheetView>
  </sheetViews>
  <sheetFormatPr baseColWidth="10" defaultColWidth="11.44140625" defaultRowHeight="13.8" x14ac:dyDescent="0.3"/>
  <cols>
    <col min="1" max="1" width="9.109375" style="53" customWidth="1"/>
    <col min="2" max="2" width="11.33203125" style="53" customWidth="1"/>
    <col min="3" max="3" width="21.5546875" style="53" customWidth="1"/>
    <col min="4" max="5" width="17.109375" style="53" customWidth="1"/>
    <col min="6" max="7" width="9.109375" style="53" customWidth="1"/>
    <col min="8" max="8" width="12.109375" style="53" bestFit="1" customWidth="1"/>
    <col min="9" max="259" width="9.109375" style="53" customWidth="1"/>
    <col min="260" max="260" width="11.33203125" style="53" customWidth="1"/>
    <col min="261" max="261" width="21.5546875" style="53" customWidth="1"/>
    <col min="262" max="263" width="17.109375" style="53" customWidth="1"/>
    <col min="264" max="266" width="25.44140625" style="53" customWidth="1"/>
    <col min="267" max="515" width="9.109375" style="53" customWidth="1"/>
    <col min="516" max="516" width="11.33203125" style="53" customWidth="1"/>
    <col min="517" max="517" width="21.5546875" style="53" customWidth="1"/>
    <col min="518" max="519" width="17.109375" style="53" customWidth="1"/>
    <col min="520" max="522" width="25.44140625" style="53" customWidth="1"/>
    <col min="523" max="771" width="9.109375" style="53" customWidth="1"/>
    <col min="772" max="772" width="11.33203125" style="53" customWidth="1"/>
    <col min="773" max="773" width="21.5546875" style="53" customWidth="1"/>
    <col min="774" max="775" width="17.109375" style="53" customWidth="1"/>
    <col min="776" max="778" width="25.44140625" style="53" customWidth="1"/>
    <col min="779" max="1027" width="9.109375" style="53" customWidth="1"/>
    <col min="1028" max="1028" width="11.33203125" style="53" customWidth="1"/>
    <col min="1029" max="1029" width="21.5546875" style="53" customWidth="1"/>
    <col min="1030" max="1031" width="17.109375" style="53" customWidth="1"/>
    <col min="1032" max="1034" width="25.44140625" style="53" customWidth="1"/>
    <col min="1035" max="1283" width="9.109375" style="53" customWidth="1"/>
    <col min="1284" max="1284" width="11.33203125" style="53" customWidth="1"/>
    <col min="1285" max="1285" width="21.5546875" style="53" customWidth="1"/>
    <col min="1286" max="1287" width="17.109375" style="53" customWidth="1"/>
    <col min="1288" max="1290" width="25.44140625" style="53" customWidth="1"/>
    <col min="1291" max="1539" width="9.109375" style="53" customWidth="1"/>
    <col min="1540" max="1540" width="11.33203125" style="53" customWidth="1"/>
    <col min="1541" max="1541" width="21.5546875" style="53" customWidth="1"/>
    <col min="1542" max="1543" width="17.109375" style="53" customWidth="1"/>
    <col min="1544" max="1546" width="25.44140625" style="53" customWidth="1"/>
    <col min="1547" max="1795" width="9.109375" style="53" customWidth="1"/>
    <col min="1796" max="1796" width="11.33203125" style="53" customWidth="1"/>
    <col min="1797" max="1797" width="21.5546875" style="53" customWidth="1"/>
    <col min="1798" max="1799" width="17.109375" style="53" customWidth="1"/>
    <col min="1800" max="1802" width="25.44140625" style="53" customWidth="1"/>
    <col min="1803" max="2051" width="9.109375" style="53" customWidth="1"/>
    <col min="2052" max="2052" width="11.33203125" style="53" customWidth="1"/>
    <col min="2053" max="2053" width="21.5546875" style="53" customWidth="1"/>
    <col min="2054" max="2055" width="17.109375" style="53" customWidth="1"/>
    <col min="2056" max="2058" width="25.44140625" style="53" customWidth="1"/>
    <col min="2059" max="2307" width="9.109375" style="53" customWidth="1"/>
    <col min="2308" max="2308" width="11.33203125" style="53" customWidth="1"/>
    <col min="2309" max="2309" width="21.5546875" style="53" customWidth="1"/>
    <col min="2310" max="2311" width="17.109375" style="53" customWidth="1"/>
    <col min="2312" max="2314" width="25.44140625" style="53" customWidth="1"/>
    <col min="2315" max="2563" width="9.109375" style="53" customWidth="1"/>
    <col min="2564" max="2564" width="11.33203125" style="53" customWidth="1"/>
    <col min="2565" max="2565" width="21.5546875" style="53" customWidth="1"/>
    <col min="2566" max="2567" width="17.109375" style="53" customWidth="1"/>
    <col min="2568" max="2570" width="25.44140625" style="53" customWidth="1"/>
    <col min="2571" max="2819" width="9.109375" style="53" customWidth="1"/>
    <col min="2820" max="2820" width="11.33203125" style="53" customWidth="1"/>
    <col min="2821" max="2821" width="21.5546875" style="53" customWidth="1"/>
    <col min="2822" max="2823" width="17.109375" style="53" customWidth="1"/>
    <col min="2824" max="2826" width="25.44140625" style="53" customWidth="1"/>
    <col min="2827" max="3075" width="9.109375" style="53" customWidth="1"/>
    <col min="3076" max="3076" width="11.33203125" style="53" customWidth="1"/>
    <col min="3077" max="3077" width="21.5546875" style="53" customWidth="1"/>
    <col min="3078" max="3079" width="17.109375" style="53" customWidth="1"/>
    <col min="3080" max="3082" width="25.44140625" style="53" customWidth="1"/>
    <col min="3083" max="3331" width="9.109375" style="53" customWidth="1"/>
    <col min="3332" max="3332" width="11.33203125" style="53" customWidth="1"/>
    <col min="3333" max="3333" width="21.5546875" style="53" customWidth="1"/>
    <col min="3334" max="3335" width="17.109375" style="53" customWidth="1"/>
    <col min="3336" max="3338" width="25.44140625" style="53" customWidth="1"/>
    <col min="3339" max="3587" width="9.109375" style="53" customWidth="1"/>
    <col min="3588" max="3588" width="11.33203125" style="53" customWidth="1"/>
    <col min="3589" max="3589" width="21.5546875" style="53" customWidth="1"/>
    <col min="3590" max="3591" width="17.109375" style="53" customWidth="1"/>
    <col min="3592" max="3594" width="25.44140625" style="53" customWidth="1"/>
    <col min="3595" max="3843" width="9.109375" style="53" customWidth="1"/>
    <col min="3844" max="3844" width="11.33203125" style="53" customWidth="1"/>
    <col min="3845" max="3845" width="21.5546875" style="53" customWidth="1"/>
    <col min="3846" max="3847" width="17.109375" style="53" customWidth="1"/>
    <col min="3848" max="3850" width="25.44140625" style="53" customWidth="1"/>
    <col min="3851" max="4099" width="9.109375" style="53" customWidth="1"/>
    <col min="4100" max="4100" width="11.33203125" style="53" customWidth="1"/>
    <col min="4101" max="4101" width="21.5546875" style="53" customWidth="1"/>
    <col min="4102" max="4103" width="17.109375" style="53" customWidth="1"/>
    <col min="4104" max="4106" width="25.44140625" style="53" customWidth="1"/>
    <col min="4107" max="4355" width="9.109375" style="53" customWidth="1"/>
    <col min="4356" max="4356" width="11.33203125" style="53" customWidth="1"/>
    <col min="4357" max="4357" width="21.5546875" style="53" customWidth="1"/>
    <col min="4358" max="4359" width="17.109375" style="53" customWidth="1"/>
    <col min="4360" max="4362" width="25.44140625" style="53" customWidth="1"/>
    <col min="4363" max="4611" width="9.109375" style="53" customWidth="1"/>
    <col min="4612" max="4612" width="11.33203125" style="53" customWidth="1"/>
    <col min="4613" max="4613" width="21.5546875" style="53" customWidth="1"/>
    <col min="4614" max="4615" width="17.109375" style="53" customWidth="1"/>
    <col min="4616" max="4618" width="25.44140625" style="53" customWidth="1"/>
    <col min="4619" max="4867" width="9.109375" style="53" customWidth="1"/>
    <col min="4868" max="4868" width="11.33203125" style="53" customWidth="1"/>
    <col min="4869" max="4869" width="21.5546875" style="53" customWidth="1"/>
    <col min="4870" max="4871" width="17.109375" style="53" customWidth="1"/>
    <col min="4872" max="4874" width="25.44140625" style="53" customWidth="1"/>
    <col min="4875" max="5123" width="9.109375" style="53" customWidth="1"/>
    <col min="5124" max="5124" width="11.33203125" style="53" customWidth="1"/>
    <col min="5125" max="5125" width="21.5546875" style="53" customWidth="1"/>
    <col min="5126" max="5127" width="17.109375" style="53" customWidth="1"/>
    <col min="5128" max="5130" width="25.44140625" style="53" customWidth="1"/>
    <col min="5131" max="5379" width="9.109375" style="53" customWidth="1"/>
    <col min="5380" max="5380" width="11.33203125" style="53" customWidth="1"/>
    <col min="5381" max="5381" width="21.5546875" style="53" customWidth="1"/>
    <col min="5382" max="5383" width="17.109375" style="53" customWidth="1"/>
    <col min="5384" max="5386" width="25.44140625" style="53" customWidth="1"/>
    <col min="5387" max="5635" width="9.109375" style="53" customWidth="1"/>
    <col min="5636" max="5636" width="11.33203125" style="53" customWidth="1"/>
    <col min="5637" max="5637" width="21.5546875" style="53" customWidth="1"/>
    <col min="5638" max="5639" width="17.109375" style="53" customWidth="1"/>
    <col min="5640" max="5642" width="25.44140625" style="53" customWidth="1"/>
    <col min="5643" max="5891" width="9.109375" style="53" customWidth="1"/>
    <col min="5892" max="5892" width="11.33203125" style="53" customWidth="1"/>
    <col min="5893" max="5893" width="21.5546875" style="53" customWidth="1"/>
    <col min="5894" max="5895" width="17.109375" style="53" customWidth="1"/>
    <col min="5896" max="5898" width="25.44140625" style="53" customWidth="1"/>
    <col min="5899" max="6147" width="9.109375" style="53" customWidth="1"/>
    <col min="6148" max="6148" width="11.33203125" style="53" customWidth="1"/>
    <col min="6149" max="6149" width="21.5546875" style="53" customWidth="1"/>
    <col min="6150" max="6151" width="17.109375" style="53" customWidth="1"/>
    <col min="6152" max="6154" width="25.44140625" style="53" customWidth="1"/>
    <col min="6155" max="6403" width="9.109375" style="53" customWidth="1"/>
    <col min="6404" max="6404" width="11.33203125" style="53" customWidth="1"/>
    <col min="6405" max="6405" width="21.5546875" style="53" customWidth="1"/>
    <col min="6406" max="6407" width="17.109375" style="53" customWidth="1"/>
    <col min="6408" max="6410" width="25.44140625" style="53" customWidth="1"/>
    <col min="6411" max="6659" width="9.109375" style="53" customWidth="1"/>
    <col min="6660" max="6660" width="11.33203125" style="53" customWidth="1"/>
    <col min="6661" max="6661" width="21.5546875" style="53" customWidth="1"/>
    <col min="6662" max="6663" width="17.109375" style="53" customWidth="1"/>
    <col min="6664" max="6666" width="25.44140625" style="53" customWidth="1"/>
    <col min="6667" max="6915" width="9.109375" style="53" customWidth="1"/>
    <col min="6916" max="6916" width="11.33203125" style="53" customWidth="1"/>
    <col min="6917" max="6917" width="21.5546875" style="53" customWidth="1"/>
    <col min="6918" max="6919" width="17.109375" style="53" customWidth="1"/>
    <col min="6920" max="6922" width="25.44140625" style="53" customWidth="1"/>
    <col min="6923" max="7171" width="9.109375" style="53" customWidth="1"/>
    <col min="7172" max="7172" width="11.33203125" style="53" customWidth="1"/>
    <col min="7173" max="7173" width="21.5546875" style="53" customWidth="1"/>
    <col min="7174" max="7175" width="17.109375" style="53" customWidth="1"/>
    <col min="7176" max="7178" width="25.44140625" style="53" customWidth="1"/>
    <col min="7179" max="7427" width="9.109375" style="53" customWidth="1"/>
    <col min="7428" max="7428" width="11.33203125" style="53" customWidth="1"/>
    <col min="7429" max="7429" width="21.5546875" style="53" customWidth="1"/>
    <col min="7430" max="7431" width="17.109375" style="53" customWidth="1"/>
    <col min="7432" max="7434" width="25.44140625" style="53" customWidth="1"/>
    <col min="7435" max="7683" width="9.109375" style="53" customWidth="1"/>
    <col min="7684" max="7684" width="11.33203125" style="53" customWidth="1"/>
    <col min="7685" max="7685" width="21.5546875" style="53" customWidth="1"/>
    <col min="7686" max="7687" width="17.109375" style="53" customWidth="1"/>
    <col min="7688" max="7690" width="25.44140625" style="53" customWidth="1"/>
    <col min="7691" max="7939" width="9.109375" style="53" customWidth="1"/>
    <col min="7940" max="7940" width="11.33203125" style="53" customWidth="1"/>
    <col min="7941" max="7941" width="21.5546875" style="53" customWidth="1"/>
    <col min="7942" max="7943" width="17.109375" style="53" customWidth="1"/>
    <col min="7944" max="7946" width="25.44140625" style="53" customWidth="1"/>
    <col min="7947" max="8195" width="9.109375" style="53" customWidth="1"/>
    <col min="8196" max="8196" width="11.33203125" style="53" customWidth="1"/>
    <col min="8197" max="8197" width="21.5546875" style="53" customWidth="1"/>
    <col min="8198" max="8199" width="17.109375" style="53" customWidth="1"/>
    <col min="8200" max="8202" width="25.44140625" style="53" customWidth="1"/>
    <col min="8203" max="8451" width="9.109375" style="53" customWidth="1"/>
    <col min="8452" max="8452" width="11.33203125" style="53" customWidth="1"/>
    <col min="8453" max="8453" width="21.5546875" style="53" customWidth="1"/>
    <col min="8454" max="8455" width="17.109375" style="53" customWidth="1"/>
    <col min="8456" max="8458" width="25.44140625" style="53" customWidth="1"/>
    <col min="8459" max="8707" width="9.109375" style="53" customWidth="1"/>
    <col min="8708" max="8708" width="11.33203125" style="53" customWidth="1"/>
    <col min="8709" max="8709" width="21.5546875" style="53" customWidth="1"/>
    <col min="8710" max="8711" width="17.109375" style="53" customWidth="1"/>
    <col min="8712" max="8714" width="25.44140625" style="53" customWidth="1"/>
    <col min="8715" max="8963" width="9.109375" style="53" customWidth="1"/>
    <col min="8964" max="8964" width="11.33203125" style="53" customWidth="1"/>
    <col min="8965" max="8965" width="21.5546875" style="53" customWidth="1"/>
    <col min="8966" max="8967" width="17.109375" style="53" customWidth="1"/>
    <col min="8968" max="8970" width="25.44140625" style="53" customWidth="1"/>
    <col min="8971" max="9219" width="9.109375" style="53" customWidth="1"/>
    <col min="9220" max="9220" width="11.33203125" style="53" customWidth="1"/>
    <col min="9221" max="9221" width="21.5546875" style="53" customWidth="1"/>
    <col min="9222" max="9223" width="17.109375" style="53" customWidth="1"/>
    <col min="9224" max="9226" width="25.44140625" style="53" customWidth="1"/>
    <col min="9227" max="9475" width="9.109375" style="53" customWidth="1"/>
    <col min="9476" max="9476" width="11.33203125" style="53" customWidth="1"/>
    <col min="9477" max="9477" width="21.5546875" style="53" customWidth="1"/>
    <col min="9478" max="9479" width="17.109375" style="53" customWidth="1"/>
    <col min="9480" max="9482" width="25.44140625" style="53" customWidth="1"/>
    <col min="9483" max="9731" width="9.109375" style="53" customWidth="1"/>
    <col min="9732" max="9732" width="11.33203125" style="53" customWidth="1"/>
    <col min="9733" max="9733" width="21.5546875" style="53" customWidth="1"/>
    <col min="9734" max="9735" width="17.109375" style="53" customWidth="1"/>
    <col min="9736" max="9738" width="25.44140625" style="53" customWidth="1"/>
    <col min="9739" max="9987" width="9.109375" style="53" customWidth="1"/>
    <col min="9988" max="9988" width="11.33203125" style="53" customWidth="1"/>
    <col min="9989" max="9989" width="21.5546875" style="53" customWidth="1"/>
    <col min="9990" max="9991" width="17.109375" style="53" customWidth="1"/>
    <col min="9992" max="9994" width="25.44140625" style="53" customWidth="1"/>
    <col min="9995" max="10243" width="9.109375" style="53" customWidth="1"/>
    <col min="10244" max="10244" width="11.33203125" style="53" customWidth="1"/>
    <col min="10245" max="10245" width="21.5546875" style="53" customWidth="1"/>
    <col min="10246" max="10247" width="17.109375" style="53" customWidth="1"/>
    <col min="10248" max="10250" width="25.44140625" style="53" customWidth="1"/>
    <col min="10251" max="10499" width="9.109375" style="53" customWidth="1"/>
    <col min="10500" max="10500" width="11.33203125" style="53" customWidth="1"/>
    <col min="10501" max="10501" width="21.5546875" style="53" customWidth="1"/>
    <col min="10502" max="10503" width="17.109375" style="53" customWidth="1"/>
    <col min="10504" max="10506" width="25.44140625" style="53" customWidth="1"/>
    <col min="10507" max="10755" width="9.109375" style="53" customWidth="1"/>
    <col min="10756" max="10756" width="11.33203125" style="53" customWidth="1"/>
    <col min="10757" max="10757" width="21.5546875" style="53" customWidth="1"/>
    <col min="10758" max="10759" width="17.109375" style="53" customWidth="1"/>
    <col min="10760" max="10762" width="25.44140625" style="53" customWidth="1"/>
    <col min="10763" max="11011" width="9.109375" style="53" customWidth="1"/>
    <col min="11012" max="11012" width="11.33203125" style="53" customWidth="1"/>
    <col min="11013" max="11013" width="21.5546875" style="53" customWidth="1"/>
    <col min="11014" max="11015" width="17.109375" style="53" customWidth="1"/>
    <col min="11016" max="11018" width="25.44140625" style="53" customWidth="1"/>
    <col min="11019" max="11267" width="9.109375" style="53" customWidth="1"/>
    <col min="11268" max="11268" width="11.33203125" style="53" customWidth="1"/>
    <col min="11269" max="11269" width="21.5546875" style="53" customWidth="1"/>
    <col min="11270" max="11271" width="17.109375" style="53" customWidth="1"/>
    <col min="11272" max="11274" width="25.44140625" style="53" customWidth="1"/>
    <col min="11275" max="11523" width="9.109375" style="53" customWidth="1"/>
    <col min="11524" max="11524" width="11.33203125" style="53" customWidth="1"/>
    <col min="11525" max="11525" width="21.5546875" style="53" customWidth="1"/>
    <col min="11526" max="11527" width="17.109375" style="53" customWidth="1"/>
    <col min="11528" max="11530" width="25.44140625" style="53" customWidth="1"/>
    <col min="11531" max="11779" width="9.109375" style="53" customWidth="1"/>
    <col min="11780" max="11780" width="11.33203125" style="53" customWidth="1"/>
    <col min="11781" max="11781" width="21.5546875" style="53" customWidth="1"/>
    <col min="11782" max="11783" width="17.109375" style="53" customWidth="1"/>
    <col min="11784" max="11786" width="25.44140625" style="53" customWidth="1"/>
    <col min="11787" max="12035" width="9.109375" style="53" customWidth="1"/>
    <col min="12036" max="12036" width="11.33203125" style="53" customWidth="1"/>
    <col min="12037" max="12037" width="21.5546875" style="53" customWidth="1"/>
    <col min="12038" max="12039" width="17.109375" style="53" customWidth="1"/>
    <col min="12040" max="12042" width="25.44140625" style="53" customWidth="1"/>
    <col min="12043" max="12291" width="9.109375" style="53" customWidth="1"/>
    <col min="12292" max="12292" width="11.33203125" style="53" customWidth="1"/>
    <col min="12293" max="12293" width="21.5546875" style="53" customWidth="1"/>
    <col min="12294" max="12295" width="17.109375" style="53" customWidth="1"/>
    <col min="12296" max="12298" width="25.44140625" style="53" customWidth="1"/>
    <col min="12299" max="12547" width="9.109375" style="53" customWidth="1"/>
    <col min="12548" max="12548" width="11.33203125" style="53" customWidth="1"/>
    <col min="12549" max="12549" width="21.5546875" style="53" customWidth="1"/>
    <col min="12550" max="12551" width="17.109375" style="53" customWidth="1"/>
    <col min="12552" max="12554" width="25.44140625" style="53" customWidth="1"/>
    <col min="12555" max="12803" width="9.109375" style="53" customWidth="1"/>
    <col min="12804" max="12804" width="11.33203125" style="53" customWidth="1"/>
    <col min="12805" max="12805" width="21.5546875" style="53" customWidth="1"/>
    <col min="12806" max="12807" width="17.109375" style="53" customWidth="1"/>
    <col min="12808" max="12810" width="25.44140625" style="53" customWidth="1"/>
    <col min="12811" max="13059" width="9.109375" style="53" customWidth="1"/>
    <col min="13060" max="13060" width="11.33203125" style="53" customWidth="1"/>
    <col min="13061" max="13061" width="21.5546875" style="53" customWidth="1"/>
    <col min="13062" max="13063" width="17.109375" style="53" customWidth="1"/>
    <col min="13064" max="13066" width="25.44140625" style="53" customWidth="1"/>
    <col min="13067" max="13315" width="9.109375" style="53" customWidth="1"/>
    <col min="13316" max="13316" width="11.33203125" style="53" customWidth="1"/>
    <col min="13317" max="13317" width="21.5546875" style="53" customWidth="1"/>
    <col min="13318" max="13319" width="17.109375" style="53" customWidth="1"/>
    <col min="13320" max="13322" width="25.44140625" style="53" customWidth="1"/>
    <col min="13323" max="13571" width="9.109375" style="53" customWidth="1"/>
    <col min="13572" max="13572" width="11.33203125" style="53" customWidth="1"/>
    <col min="13573" max="13573" width="21.5546875" style="53" customWidth="1"/>
    <col min="13574" max="13575" width="17.109375" style="53" customWidth="1"/>
    <col min="13576" max="13578" width="25.44140625" style="53" customWidth="1"/>
    <col min="13579" max="13827" width="9.109375" style="53" customWidth="1"/>
    <col min="13828" max="13828" width="11.33203125" style="53" customWidth="1"/>
    <col min="13829" max="13829" width="21.5546875" style="53" customWidth="1"/>
    <col min="13830" max="13831" width="17.109375" style="53" customWidth="1"/>
    <col min="13832" max="13834" width="25.44140625" style="53" customWidth="1"/>
    <col min="13835" max="14083" width="9.109375" style="53" customWidth="1"/>
    <col min="14084" max="14084" width="11.33203125" style="53" customWidth="1"/>
    <col min="14085" max="14085" width="21.5546875" style="53" customWidth="1"/>
    <col min="14086" max="14087" width="17.109375" style="53" customWidth="1"/>
    <col min="14088" max="14090" width="25.44140625" style="53" customWidth="1"/>
    <col min="14091" max="14339" width="9.109375" style="53" customWidth="1"/>
    <col min="14340" max="14340" width="11.33203125" style="53" customWidth="1"/>
    <col min="14341" max="14341" width="21.5546875" style="53" customWidth="1"/>
    <col min="14342" max="14343" width="17.109375" style="53" customWidth="1"/>
    <col min="14344" max="14346" width="25.44140625" style="53" customWidth="1"/>
    <col min="14347" max="14595" width="9.109375" style="53" customWidth="1"/>
    <col min="14596" max="14596" width="11.33203125" style="53" customWidth="1"/>
    <col min="14597" max="14597" width="21.5546875" style="53" customWidth="1"/>
    <col min="14598" max="14599" width="17.109375" style="53" customWidth="1"/>
    <col min="14600" max="14602" width="25.44140625" style="53" customWidth="1"/>
    <col min="14603" max="14851" width="9.109375" style="53" customWidth="1"/>
    <col min="14852" max="14852" width="11.33203125" style="53" customWidth="1"/>
    <col min="14853" max="14853" width="21.5546875" style="53" customWidth="1"/>
    <col min="14854" max="14855" width="17.109375" style="53" customWidth="1"/>
    <col min="14856" max="14858" width="25.44140625" style="53" customWidth="1"/>
    <col min="14859" max="15107" width="9.109375" style="53" customWidth="1"/>
    <col min="15108" max="15108" width="11.33203125" style="53" customWidth="1"/>
    <col min="15109" max="15109" width="21.5546875" style="53" customWidth="1"/>
    <col min="15110" max="15111" width="17.109375" style="53" customWidth="1"/>
    <col min="15112" max="15114" width="25.44140625" style="53" customWidth="1"/>
    <col min="15115" max="15363" width="9.109375" style="53" customWidth="1"/>
    <col min="15364" max="15364" width="11.33203125" style="53" customWidth="1"/>
    <col min="15365" max="15365" width="21.5546875" style="53" customWidth="1"/>
    <col min="15366" max="15367" width="17.109375" style="53" customWidth="1"/>
    <col min="15368" max="15370" width="25.44140625" style="53" customWidth="1"/>
    <col min="15371" max="15619" width="9.109375" style="53" customWidth="1"/>
    <col min="15620" max="15620" width="11.33203125" style="53" customWidth="1"/>
    <col min="15621" max="15621" width="21.5546875" style="53" customWidth="1"/>
    <col min="15622" max="15623" width="17.109375" style="53" customWidth="1"/>
    <col min="15624" max="15626" width="25.44140625" style="53" customWidth="1"/>
    <col min="15627" max="15875" width="9.109375" style="53" customWidth="1"/>
    <col min="15876" max="15876" width="11.33203125" style="53" customWidth="1"/>
    <col min="15877" max="15877" width="21.5546875" style="53" customWidth="1"/>
    <col min="15878" max="15879" width="17.109375" style="53" customWidth="1"/>
    <col min="15880" max="15882" width="25.44140625" style="53" customWidth="1"/>
    <col min="15883" max="16131" width="9.109375" style="53" customWidth="1"/>
    <col min="16132" max="16132" width="11.33203125" style="53" customWidth="1"/>
    <col min="16133" max="16133" width="21.5546875" style="53" customWidth="1"/>
    <col min="16134" max="16135" width="17.109375" style="53" customWidth="1"/>
    <col min="16136" max="16138" width="25.44140625" style="53" customWidth="1"/>
    <col min="16139" max="16384" width="9.109375" style="53" customWidth="1"/>
  </cols>
  <sheetData>
    <row r="1" spans="1:16" ht="25.8" x14ac:dyDescent="0.5">
      <c r="A1" s="253" t="s">
        <v>780</v>
      </c>
      <c r="N1" s="552" t="s">
        <v>268</v>
      </c>
      <c r="O1" s="552"/>
      <c r="P1" s="552"/>
    </row>
    <row r="2" spans="1:16" x14ac:dyDescent="0.3">
      <c r="A2" s="53" t="s">
        <v>781</v>
      </c>
    </row>
    <row r="4" spans="1:16" ht="14.4" thickBot="1" x14ac:dyDescent="0.35">
      <c r="C4" s="612" t="s">
        <v>782</v>
      </c>
      <c r="D4" s="612"/>
      <c r="E4" s="612"/>
    </row>
    <row r="5" spans="1:16" ht="70.5" customHeight="1" x14ac:dyDescent="0.3">
      <c r="A5" s="613" t="s">
        <v>783</v>
      </c>
      <c r="B5" s="614"/>
      <c r="C5" s="254" t="s">
        <v>784</v>
      </c>
      <c r="D5" s="255" t="s">
        <v>785</v>
      </c>
      <c r="E5" s="256" t="s">
        <v>786</v>
      </c>
      <c r="K5" s="256" t="s">
        <v>787</v>
      </c>
      <c r="L5" s="256" t="s">
        <v>788</v>
      </c>
      <c r="M5" s="256" t="s">
        <v>789</v>
      </c>
    </row>
    <row r="6" spans="1:16" ht="14.4" thickBot="1" x14ac:dyDescent="0.35">
      <c r="A6" s="615"/>
      <c r="B6" s="616"/>
      <c r="C6" s="464" t="s">
        <v>459</v>
      </c>
      <c r="D6" s="465" t="s">
        <v>790</v>
      </c>
      <c r="E6" s="466" t="s">
        <v>790</v>
      </c>
      <c r="F6" s="53" t="s">
        <v>791</v>
      </c>
      <c r="G6" s="53" t="s">
        <v>349</v>
      </c>
      <c r="H6" s="53" t="s">
        <v>792</v>
      </c>
      <c r="I6" s="53" t="s">
        <v>458</v>
      </c>
      <c r="K6" s="466" t="s">
        <v>790</v>
      </c>
      <c r="L6" s="454"/>
      <c r="M6" s="454"/>
    </row>
    <row r="7" spans="1:16" s="261" customFormat="1" x14ac:dyDescent="0.3">
      <c r="A7" s="257"/>
      <c r="B7" s="450">
        <v>44896</v>
      </c>
      <c r="C7" s="451">
        <f>C8*(100+E7)/100</f>
        <v>119.157496710058</v>
      </c>
      <c r="D7" s="451">
        <f>C7/C19*100-100</f>
        <v>7.2524722862808346</v>
      </c>
      <c r="E7" s="452">
        <v>0.25</v>
      </c>
      <c r="F7" s="453"/>
      <c r="G7" s="453">
        <f>AVERAGE($D$7:$D$18)</f>
        <v>6.9646759547417751</v>
      </c>
      <c r="H7" s="449">
        <f>AVERAGE(C7:C9)</f>
        <v>118.86059285364441</v>
      </c>
      <c r="I7" s="449">
        <f>H7/H10*100-100</f>
        <v>0.75187656250001567</v>
      </c>
      <c r="J7" s="449">
        <f>H7/H19*100-100</f>
        <v>7.3071858443975941</v>
      </c>
      <c r="M7" s="260">
        <f t="shared" ref="M7:M17" si="0">G7</f>
        <v>6.9646759547417751</v>
      </c>
    </row>
    <row r="8" spans="1:16" s="261" customFormat="1" x14ac:dyDescent="0.3">
      <c r="A8" s="53"/>
      <c r="B8" s="450">
        <v>44866</v>
      </c>
      <c r="C8" s="451">
        <f t="shared" ref="C8:C14" si="1">C9*(100+E8)/100</f>
        <v>118.86034584544439</v>
      </c>
      <c r="D8" s="451">
        <f t="shared" ref="D8:D11" si="2">C8/C20*100-100</f>
        <v>7.5659238420311254</v>
      </c>
      <c r="E8" s="452">
        <v>0.25</v>
      </c>
      <c r="F8" s="453"/>
      <c r="G8" s="453">
        <f>AVERAGE($D$7:$D$18)</f>
        <v>6.9646759547417751</v>
      </c>
      <c r="H8" s="448"/>
      <c r="M8" s="260">
        <f t="shared" si="0"/>
        <v>6.9646759547417751</v>
      </c>
    </row>
    <row r="9" spans="1:16" s="261" customFormat="1" x14ac:dyDescent="0.3">
      <c r="A9" s="53"/>
      <c r="B9" s="450">
        <v>44835</v>
      </c>
      <c r="C9" s="451">
        <f t="shared" si="1"/>
        <v>118.5639360054308</v>
      </c>
      <c r="D9" s="451">
        <f t="shared" si="2"/>
        <v>7.1038265631714523</v>
      </c>
      <c r="E9" s="452">
        <v>0.25</v>
      </c>
      <c r="F9" s="453"/>
      <c r="G9" s="453">
        <f t="shared" ref="G9:G18" si="3">AVERAGE($D$7:$D$18)</f>
        <v>6.9646759547417751</v>
      </c>
      <c r="H9" s="448"/>
      <c r="M9" s="260">
        <f t="shared" si="0"/>
        <v>6.9646759547417751</v>
      </c>
    </row>
    <row r="10" spans="1:16" s="261" customFormat="1" x14ac:dyDescent="0.3">
      <c r="A10" s="53"/>
      <c r="B10" s="450">
        <v>44805</v>
      </c>
      <c r="C10" s="451">
        <f t="shared" si="1"/>
        <v>118.26826534207561</v>
      </c>
      <c r="D10" s="451">
        <f t="shared" si="2"/>
        <v>7.4189512643738595</v>
      </c>
      <c r="E10" s="452">
        <v>0.25</v>
      </c>
      <c r="F10" s="453"/>
      <c r="G10" s="453">
        <f t="shared" si="3"/>
        <v>6.9646759547417751</v>
      </c>
      <c r="H10" s="449">
        <f>AVERAGE(C10:C12)</f>
        <v>117.97357717690836</v>
      </c>
      <c r="I10" s="449">
        <f>H10/H13*100-100</f>
        <v>0.86761586356286102</v>
      </c>
      <c r="J10" s="449">
        <f>H10/H22*100-100</f>
        <v>7.1512962551393002</v>
      </c>
      <c r="M10" s="260">
        <f t="shared" si="0"/>
        <v>6.9646759547417751</v>
      </c>
    </row>
    <row r="11" spans="1:16" s="261" customFormat="1" x14ac:dyDescent="0.3">
      <c r="A11" s="53"/>
      <c r="B11" s="450">
        <v>44774</v>
      </c>
      <c r="C11" s="451">
        <f t="shared" si="1"/>
        <v>117.97333201204549</v>
      </c>
      <c r="D11" s="451">
        <f t="shared" si="2"/>
        <v>7.1510735804227892</v>
      </c>
      <c r="E11" s="452">
        <v>0.25</v>
      </c>
      <c r="F11" s="453"/>
      <c r="G11" s="453">
        <f t="shared" si="3"/>
        <v>6.9646759547417751</v>
      </c>
      <c r="H11" s="448"/>
      <c r="M11" s="260">
        <f t="shared" si="0"/>
        <v>6.9646759547417751</v>
      </c>
    </row>
    <row r="12" spans="1:16" s="261" customFormat="1" x14ac:dyDescent="0.3">
      <c r="A12" s="53"/>
      <c r="B12" s="450">
        <v>44743</v>
      </c>
      <c r="C12" s="451">
        <f>C13*(100+E12)/100</f>
        <v>117.67913417660398</v>
      </c>
      <c r="D12" s="451">
        <f>C12/C24*100-100</f>
        <v>6.8838639206212378</v>
      </c>
      <c r="E12" s="452">
        <v>0.25</v>
      </c>
      <c r="F12" s="453"/>
      <c r="G12" s="453">
        <f t="shared" si="3"/>
        <v>6.9646759547417751</v>
      </c>
      <c r="H12" s="448"/>
      <c r="M12" s="260">
        <f t="shared" si="0"/>
        <v>6.9646759547417751</v>
      </c>
    </row>
    <row r="13" spans="1:16" s="261" customFormat="1" x14ac:dyDescent="0.3">
      <c r="A13" s="53"/>
      <c r="B13" s="37">
        <v>44713</v>
      </c>
      <c r="C13" s="258">
        <f t="shared" si="1"/>
        <v>117.38567000159999</v>
      </c>
      <c r="D13" s="258">
        <v>7.6</v>
      </c>
      <c r="E13" s="259">
        <v>0.1</v>
      </c>
      <c r="F13" s="453"/>
      <c r="G13" s="453">
        <f t="shared" si="3"/>
        <v>6.9646759547417751</v>
      </c>
      <c r="H13" s="448">
        <f>AVERAGE(C13:C15)</f>
        <v>116.9588238672</v>
      </c>
      <c r="I13" s="261">
        <f>H13/H16*100-100</f>
        <v>3.4118690249336652</v>
      </c>
      <c r="J13" s="261">
        <f>H13/H25*100-100</f>
        <v>7.6308195096932394</v>
      </c>
      <c r="M13" s="260">
        <f t="shared" si="0"/>
        <v>6.9646759547417751</v>
      </c>
    </row>
    <row r="14" spans="1:16" s="261" customFormat="1" x14ac:dyDescent="0.3">
      <c r="A14" s="53"/>
      <c r="B14" s="37">
        <v>44682</v>
      </c>
      <c r="C14" s="258">
        <f t="shared" si="1"/>
        <v>117.2684016</v>
      </c>
      <c r="D14" s="258">
        <v>7.9</v>
      </c>
      <c r="E14" s="259">
        <v>0.9</v>
      </c>
      <c r="F14" s="453"/>
      <c r="G14" s="453">
        <f t="shared" si="3"/>
        <v>6.9646759547417751</v>
      </c>
      <c r="H14" s="448"/>
      <c r="M14" s="260">
        <f t="shared" si="0"/>
        <v>6.9646759547417751</v>
      </c>
    </row>
    <row r="15" spans="1:16" s="261" customFormat="1" x14ac:dyDescent="0.3">
      <c r="A15" s="53"/>
      <c r="B15" s="37">
        <v>44652</v>
      </c>
      <c r="C15" s="258">
        <f>C16*(100+E15)/100</f>
        <v>116.22239999999999</v>
      </c>
      <c r="D15" s="258">
        <v>7.4</v>
      </c>
      <c r="E15" s="259">
        <v>0.8</v>
      </c>
      <c r="F15" s="453"/>
      <c r="G15" s="453">
        <f t="shared" si="3"/>
        <v>6.9646759547417751</v>
      </c>
      <c r="H15" s="448"/>
      <c r="M15" s="260">
        <f t="shared" si="0"/>
        <v>6.9646759547417751</v>
      </c>
    </row>
    <row r="16" spans="1:16" s="261" customFormat="1" x14ac:dyDescent="0.3">
      <c r="A16" s="472"/>
      <c r="B16" s="37">
        <v>44621</v>
      </c>
      <c r="C16" s="258">
        <v>115.3</v>
      </c>
      <c r="D16" s="258">
        <v>7.3</v>
      </c>
      <c r="E16" s="259">
        <v>2.5</v>
      </c>
      <c r="F16" s="453"/>
      <c r="G16" s="453">
        <f>AVERAGE($D$7:$D$18)</f>
        <v>6.9646759547417751</v>
      </c>
      <c r="H16" s="449">
        <f>AVERAGE(C16:C18)</f>
        <v>113.10000000000001</v>
      </c>
      <c r="I16" s="449">
        <f>H16/H19*100-100</f>
        <v>2.1065302437556426</v>
      </c>
      <c r="J16" s="449">
        <f>H16/H28*100-100</f>
        <v>5.7668329177057416</v>
      </c>
      <c r="M16" s="260">
        <f t="shared" si="0"/>
        <v>6.9646759547417751</v>
      </c>
    </row>
    <row r="17" spans="1:13" s="261" customFormat="1" x14ac:dyDescent="0.3">
      <c r="A17" s="472"/>
      <c r="B17" s="37">
        <v>44593</v>
      </c>
      <c r="C17" s="258">
        <v>112.5</v>
      </c>
      <c r="D17" s="258">
        <v>5.0999999999999996</v>
      </c>
      <c r="E17" s="259">
        <v>0.9</v>
      </c>
      <c r="F17" s="260"/>
      <c r="G17" s="449">
        <f t="shared" si="3"/>
        <v>6.9646759547417751</v>
      </c>
      <c r="H17" s="449"/>
      <c r="I17" s="449"/>
      <c r="J17" s="449"/>
      <c r="K17" s="53"/>
      <c r="L17" s="53"/>
      <c r="M17" s="260">
        <f t="shared" si="0"/>
        <v>6.9646759547417751</v>
      </c>
    </row>
    <row r="18" spans="1:13" s="261" customFormat="1" x14ac:dyDescent="0.3">
      <c r="A18" s="472">
        <v>2022</v>
      </c>
      <c r="B18" s="37">
        <v>44562</v>
      </c>
      <c r="C18" s="258">
        <v>111.5</v>
      </c>
      <c r="D18" s="258">
        <v>4.9000000000000004</v>
      </c>
      <c r="E18" s="259">
        <v>0.4</v>
      </c>
      <c r="F18" s="260"/>
      <c r="G18" s="449">
        <f t="shared" si="3"/>
        <v>6.9646759547417751</v>
      </c>
      <c r="H18" s="449"/>
      <c r="I18" s="449"/>
      <c r="J18" s="449"/>
      <c r="K18" s="53"/>
      <c r="L18" s="53"/>
      <c r="M18" s="260">
        <f>G18</f>
        <v>6.9646759547417751</v>
      </c>
    </row>
    <row r="19" spans="1:13" s="261" customFormat="1" x14ac:dyDescent="0.3">
      <c r="A19" s="53"/>
      <c r="B19" s="37">
        <v>44531</v>
      </c>
      <c r="C19" s="258">
        <v>111.1</v>
      </c>
      <c r="D19" s="258">
        <v>5.3</v>
      </c>
      <c r="E19" s="259">
        <v>0.5</v>
      </c>
      <c r="F19" s="260">
        <f t="shared" ref="F19:F30" si="4">AVERAGE($D$19:$D$30)</f>
        <v>3.1333333333333333</v>
      </c>
      <c r="H19" s="449">
        <f>AVERAGE(C19:C21)</f>
        <v>110.76666666666667</v>
      </c>
      <c r="I19" s="449">
        <f>H19/H22*100-100</f>
        <v>0.60551014229490363</v>
      </c>
      <c r="J19" s="449">
        <f>H19/H31*100-100</f>
        <v>5.025284450063225</v>
      </c>
      <c r="K19" s="53">
        <v>3.1</v>
      </c>
      <c r="L19" s="53"/>
      <c r="M19" s="53"/>
    </row>
    <row r="20" spans="1:13" x14ac:dyDescent="0.3">
      <c r="B20" s="37">
        <v>44501</v>
      </c>
      <c r="C20" s="43">
        <v>110.5</v>
      </c>
      <c r="D20" s="66">
        <v>5.2</v>
      </c>
      <c r="E20" s="66">
        <v>-0.2</v>
      </c>
      <c r="F20" s="260">
        <f t="shared" si="4"/>
        <v>3.1333333333333333</v>
      </c>
      <c r="K20" s="53">
        <v>3.1</v>
      </c>
    </row>
    <row r="21" spans="1:13" x14ac:dyDescent="0.3">
      <c r="B21" s="37">
        <v>44470</v>
      </c>
      <c r="C21" s="43">
        <v>110.7</v>
      </c>
      <c r="D21" s="66">
        <v>4.5</v>
      </c>
      <c r="E21" s="66">
        <v>0.5</v>
      </c>
      <c r="F21" s="260">
        <f t="shared" si="4"/>
        <v>3.1333333333333333</v>
      </c>
      <c r="K21" s="53">
        <v>3.1</v>
      </c>
    </row>
    <row r="22" spans="1:13" x14ac:dyDescent="0.3">
      <c r="B22" s="37">
        <v>44440</v>
      </c>
      <c r="C22" s="43">
        <v>110.1</v>
      </c>
      <c r="D22" s="66">
        <v>4.0999999999999996</v>
      </c>
      <c r="E22" s="66" t="s">
        <v>292</v>
      </c>
      <c r="F22" s="260">
        <f t="shared" si="4"/>
        <v>3.1333333333333333</v>
      </c>
      <c r="H22" s="449">
        <f>AVERAGE(C22:C24)</f>
        <v>110.09999999999998</v>
      </c>
      <c r="I22" s="449">
        <f>H22/H25*100-100</f>
        <v>1.3190184049079505</v>
      </c>
      <c r="J22" s="449">
        <f>H22/H34*100-100</f>
        <v>3.9005976722239666</v>
      </c>
      <c r="K22" s="53">
        <v>3.1</v>
      </c>
    </row>
    <row r="23" spans="1:13" x14ac:dyDescent="0.3">
      <c r="B23" s="37">
        <v>44409</v>
      </c>
      <c r="C23" s="43">
        <v>110.1</v>
      </c>
      <c r="D23" s="66">
        <v>3.9</v>
      </c>
      <c r="E23" s="66" t="s">
        <v>292</v>
      </c>
      <c r="F23" s="260">
        <f t="shared" si="4"/>
        <v>3.1333333333333333</v>
      </c>
      <c r="K23" s="53">
        <v>3.1</v>
      </c>
    </row>
    <row r="24" spans="1:13" x14ac:dyDescent="0.3">
      <c r="B24" s="37">
        <v>44378</v>
      </c>
      <c r="C24" s="43">
        <v>110.1</v>
      </c>
      <c r="D24" s="66">
        <v>3.8</v>
      </c>
      <c r="E24" s="66">
        <v>0.9</v>
      </c>
      <c r="F24" s="260">
        <f t="shared" si="4"/>
        <v>3.1333333333333333</v>
      </c>
      <c r="K24" s="53">
        <v>3.1</v>
      </c>
    </row>
    <row r="25" spans="1:13" x14ac:dyDescent="0.3">
      <c r="B25" s="37">
        <v>44348</v>
      </c>
      <c r="C25" s="43">
        <v>109.1</v>
      </c>
      <c r="D25" s="66">
        <v>2.2999999999999998</v>
      </c>
      <c r="E25" s="66">
        <v>0.4</v>
      </c>
      <c r="F25" s="260">
        <f t="shared" si="4"/>
        <v>3.1333333333333333</v>
      </c>
      <c r="H25" s="449">
        <f>AVERAGE(C25:C27)</f>
        <v>108.66666666666667</v>
      </c>
      <c r="I25" s="449">
        <f>H25/H28*100-100</f>
        <v>1.6209476309226858</v>
      </c>
      <c r="J25" s="449">
        <f>H25/H37*100-100</f>
        <v>2.2905553812362882</v>
      </c>
      <c r="K25" s="53">
        <v>3.1</v>
      </c>
    </row>
    <row r="26" spans="1:13" x14ac:dyDescent="0.3">
      <c r="B26" s="37">
        <v>44317</v>
      </c>
      <c r="C26" s="43">
        <v>108.7</v>
      </c>
      <c r="D26" s="66">
        <v>2.5</v>
      </c>
      <c r="E26" s="66">
        <v>0.5</v>
      </c>
      <c r="F26" s="260">
        <f>AVERAGE($D$19:$D$30)</f>
        <v>3.1333333333333333</v>
      </c>
      <c r="K26" s="53">
        <v>3.1</v>
      </c>
    </row>
    <row r="27" spans="1:13" x14ac:dyDescent="0.3">
      <c r="B27" s="37">
        <v>44287</v>
      </c>
      <c r="C27" s="43">
        <v>108.2</v>
      </c>
      <c r="D27" s="66">
        <v>2</v>
      </c>
      <c r="E27" s="66">
        <v>0.7</v>
      </c>
      <c r="F27" s="260">
        <f t="shared" si="4"/>
        <v>3.1333333333333333</v>
      </c>
      <c r="K27" s="53">
        <v>3.1</v>
      </c>
    </row>
    <row r="28" spans="1:13" x14ac:dyDescent="0.3">
      <c r="B28" s="37">
        <v>44256</v>
      </c>
      <c r="C28" s="43">
        <v>107.5</v>
      </c>
      <c r="D28" s="66">
        <v>1.7</v>
      </c>
      <c r="E28" s="66">
        <v>0.5</v>
      </c>
      <c r="F28" s="260">
        <f t="shared" si="4"/>
        <v>3.1333333333333333</v>
      </c>
      <c r="H28" s="449">
        <f>AVERAGE(C28:C30)</f>
        <v>106.93333333333334</v>
      </c>
      <c r="I28" s="449">
        <f>H28/H31*100-100</f>
        <v>1.3906447534766357</v>
      </c>
      <c r="J28" s="449">
        <f>H28/H40*100-100</f>
        <v>1.3586097946287623</v>
      </c>
      <c r="K28" s="53">
        <v>3.1</v>
      </c>
    </row>
    <row r="29" spans="1:13" x14ac:dyDescent="0.3">
      <c r="B29" s="37">
        <v>44228</v>
      </c>
      <c r="C29" s="43">
        <v>107</v>
      </c>
      <c r="D29" s="66">
        <v>1.3</v>
      </c>
      <c r="E29" s="66">
        <v>0.7</v>
      </c>
      <c r="F29" s="260">
        <f t="shared" si="4"/>
        <v>3.1333333333333333</v>
      </c>
      <c r="K29" s="53">
        <v>3.1</v>
      </c>
    </row>
    <row r="30" spans="1:13" x14ac:dyDescent="0.3">
      <c r="A30" s="472">
        <v>2021</v>
      </c>
      <c r="B30" s="37">
        <v>44197</v>
      </c>
      <c r="C30" s="43">
        <v>106.3</v>
      </c>
      <c r="D30" s="66">
        <v>1</v>
      </c>
      <c r="E30" s="66">
        <v>0.8</v>
      </c>
      <c r="F30" s="260">
        <f t="shared" si="4"/>
        <v>3.1333333333333333</v>
      </c>
      <c r="K30" s="53">
        <v>3.1</v>
      </c>
    </row>
    <row r="31" spans="1:13" x14ac:dyDescent="0.3">
      <c r="A31" s="472"/>
      <c r="B31" s="37">
        <v>44166</v>
      </c>
      <c r="C31" s="43">
        <v>105.5</v>
      </c>
      <c r="D31" s="66">
        <v>-0.3</v>
      </c>
      <c r="E31" s="66">
        <v>0.5</v>
      </c>
      <c r="G31" s="260">
        <f>AVERAGE($D$31:$D$42)</f>
        <v>0.55454545454545456</v>
      </c>
      <c r="H31" s="449">
        <f>AVERAGE(C31:C33)</f>
        <v>105.46666666666665</v>
      </c>
      <c r="I31" s="449">
        <f>H31/H34*100-100</f>
        <v>-0.47184649260773881</v>
      </c>
      <c r="J31" s="449">
        <f>H31/H43*100-100</f>
        <v>-0.25220680958386765</v>
      </c>
      <c r="L31" s="449">
        <v>0.6</v>
      </c>
      <c r="M31" s="449"/>
    </row>
    <row r="32" spans="1:13" x14ac:dyDescent="0.3">
      <c r="A32" s="472"/>
      <c r="B32" s="37">
        <v>44136</v>
      </c>
      <c r="C32" s="43">
        <v>105</v>
      </c>
      <c r="D32" s="66">
        <v>-0.3</v>
      </c>
      <c r="E32" s="66">
        <v>-0.8</v>
      </c>
      <c r="G32" s="260">
        <f t="shared" ref="G32:G42" si="5">AVERAGE($D$31:$D$42)</f>
        <v>0.55454545454545456</v>
      </c>
      <c r="L32" s="449">
        <v>0.6</v>
      </c>
      <c r="M32" s="449"/>
    </row>
    <row r="33" spans="1:13" x14ac:dyDescent="0.3">
      <c r="A33" s="472"/>
      <c r="B33" s="37">
        <v>44105</v>
      </c>
      <c r="C33" s="43">
        <v>105.9</v>
      </c>
      <c r="D33" s="66">
        <v>-0.2</v>
      </c>
      <c r="E33" s="66">
        <v>0.1</v>
      </c>
      <c r="G33" s="260">
        <f t="shared" si="5"/>
        <v>0.55454545454545456</v>
      </c>
      <c r="L33" s="449">
        <v>0.6</v>
      </c>
      <c r="M33" s="449"/>
    </row>
    <row r="34" spans="1:13" x14ac:dyDescent="0.3">
      <c r="A34" s="472"/>
      <c r="B34" s="37">
        <v>44075</v>
      </c>
      <c r="C34" s="43">
        <v>105.8</v>
      </c>
      <c r="D34" s="66">
        <v>-0.2</v>
      </c>
      <c r="E34" s="66">
        <v>-0.2</v>
      </c>
      <c r="G34" s="260">
        <f t="shared" si="5"/>
        <v>0.55454545454545456</v>
      </c>
      <c r="H34" s="449">
        <f>AVERAGE(C34:C36)</f>
        <v>105.96666666666665</v>
      </c>
      <c r="I34" s="449">
        <f>H34/H37*100-100</f>
        <v>-0.2510197678067243</v>
      </c>
      <c r="J34" s="449">
        <f>H34/H46*100-100</f>
        <v>-9.4280326838472206E-2</v>
      </c>
      <c r="L34" s="449">
        <v>0.6</v>
      </c>
      <c r="M34" s="449"/>
    </row>
    <row r="35" spans="1:13" x14ac:dyDescent="0.3">
      <c r="A35" s="472"/>
      <c r="B35" s="37">
        <v>44044</v>
      </c>
      <c r="C35" s="43">
        <v>106</v>
      </c>
      <c r="D35" s="66" t="s">
        <v>292</v>
      </c>
      <c r="E35" s="66">
        <v>-0.1</v>
      </c>
      <c r="G35" s="260">
        <f t="shared" si="5"/>
        <v>0.55454545454545456</v>
      </c>
      <c r="L35" s="449">
        <v>0.6</v>
      </c>
      <c r="M35" s="449"/>
    </row>
    <row r="36" spans="1:13" x14ac:dyDescent="0.3">
      <c r="A36" s="472"/>
      <c r="B36" s="37">
        <v>44013</v>
      </c>
      <c r="C36" s="43">
        <v>106.1</v>
      </c>
      <c r="D36" s="66">
        <v>-0.1</v>
      </c>
      <c r="E36" s="66">
        <v>-0.5</v>
      </c>
      <c r="G36" s="260">
        <f t="shared" si="5"/>
        <v>0.55454545454545456</v>
      </c>
      <c r="L36" s="449">
        <v>0.6</v>
      </c>
      <c r="M36" s="449"/>
    </row>
    <row r="37" spans="1:13" x14ac:dyDescent="0.3">
      <c r="A37" s="472"/>
      <c r="B37" s="37">
        <v>43983</v>
      </c>
      <c r="C37" s="43">
        <v>106.6</v>
      </c>
      <c r="D37" s="66">
        <v>0.9</v>
      </c>
      <c r="E37" s="66">
        <v>0.6</v>
      </c>
      <c r="G37" s="260">
        <f t="shared" si="5"/>
        <v>0.55454545454545456</v>
      </c>
      <c r="H37" s="449">
        <f>AVERAGE(C37:C39)</f>
        <v>106.23333333333333</v>
      </c>
      <c r="I37" s="449">
        <f>H37/H40*100-100</f>
        <v>0.69510268562400768</v>
      </c>
      <c r="J37" s="449">
        <f>H37/H49*100-100</f>
        <v>0.75877331647168944</v>
      </c>
      <c r="L37" s="449">
        <v>0.6</v>
      </c>
      <c r="M37" s="449"/>
    </row>
    <row r="38" spans="1:13" x14ac:dyDescent="0.3">
      <c r="A38" s="472"/>
      <c r="B38" s="37">
        <v>43952</v>
      </c>
      <c r="C38" s="43">
        <v>106</v>
      </c>
      <c r="D38" s="66">
        <v>0.6</v>
      </c>
      <c r="E38" s="66">
        <v>-0.1</v>
      </c>
      <c r="G38" s="260">
        <f t="shared" si="5"/>
        <v>0.55454545454545456</v>
      </c>
      <c r="L38" s="449">
        <v>0.6</v>
      </c>
      <c r="M38" s="449"/>
    </row>
    <row r="39" spans="1:13" x14ac:dyDescent="0.3">
      <c r="A39" s="472"/>
      <c r="B39" s="37">
        <v>43922</v>
      </c>
      <c r="C39" s="43">
        <v>106.1</v>
      </c>
      <c r="D39" s="66">
        <v>0.9</v>
      </c>
      <c r="E39" s="66">
        <v>0.4</v>
      </c>
      <c r="G39" s="260">
        <f t="shared" si="5"/>
        <v>0.55454545454545456</v>
      </c>
      <c r="L39" s="449">
        <v>0.6</v>
      </c>
      <c r="M39" s="449"/>
    </row>
    <row r="40" spans="1:13" x14ac:dyDescent="0.3">
      <c r="A40" s="472"/>
      <c r="B40" s="37">
        <v>43891</v>
      </c>
      <c r="C40" s="43">
        <v>105.7</v>
      </c>
      <c r="D40" s="66">
        <v>1.4</v>
      </c>
      <c r="E40" s="66">
        <v>0.1</v>
      </c>
      <c r="G40" s="260">
        <f t="shared" si="5"/>
        <v>0.55454545454545456</v>
      </c>
      <c r="H40" s="449">
        <f>AVERAGE(C40:C42)</f>
        <v>105.5</v>
      </c>
      <c r="I40" s="449">
        <f>H40/H43*100-100</f>
        <v>-0.2206809583858842</v>
      </c>
      <c r="J40" s="449">
        <f>H40/H52*100-100</f>
        <v>1.637764932562618</v>
      </c>
      <c r="L40" s="449">
        <v>0.6</v>
      </c>
      <c r="M40" s="449"/>
    </row>
    <row r="41" spans="1:13" x14ac:dyDescent="0.3">
      <c r="A41" s="472"/>
      <c r="B41" s="37">
        <v>43862</v>
      </c>
      <c r="C41" s="43">
        <v>105.6</v>
      </c>
      <c r="D41" s="66">
        <v>1.7</v>
      </c>
      <c r="E41" s="66">
        <v>0.4</v>
      </c>
      <c r="G41" s="260">
        <f t="shared" si="5"/>
        <v>0.55454545454545456</v>
      </c>
      <c r="L41" s="449">
        <v>0.6</v>
      </c>
      <c r="M41" s="449"/>
    </row>
    <row r="42" spans="1:13" x14ac:dyDescent="0.3">
      <c r="A42" s="472">
        <v>2020</v>
      </c>
      <c r="B42" s="37">
        <v>43831</v>
      </c>
      <c r="C42" s="43">
        <v>105.2</v>
      </c>
      <c r="D42" s="66">
        <v>1.7</v>
      </c>
      <c r="E42" s="66">
        <v>-0.6</v>
      </c>
      <c r="G42" s="260">
        <f t="shared" si="5"/>
        <v>0.55454545454545456</v>
      </c>
      <c r="L42" s="449">
        <v>0.6</v>
      </c>
      <c r="M42" s="449"/>
    </row>
    <row r="43" spans="1:13" x14ac:dyDescent="0.3">
      <c r="A43" s="472"/>
      <c r="B43" s="37">
        <v>43800</v>
      </c>
      <c r="C43" s="43">
        <v>105.8</v>
      </c>
      <c r="D43" s="66">
        <v>1.5</v>
      </c>
      <c r="E43" s="66">
        <v>0.5</v>
      </c>
      <c r="F43" s="260">
        <f>AVERAGE($D$43:$D$54)</f>
        <v>1.4333333333333333</v>
      </c>
      <c r="H43" s="449">
        <f>AVERAGE(C43:C45)</f>
        <v>105.73333333333333</v>
      </c>
      <c r="I43" s="449">
        <f>H43/H46*100-100</f>
        <v>-0.314267756128217</v>
      </c>
      <c r="J43" s="449">
        <f>H43/H55*100-100</f>
        <v>1.2448132780082943</v>
      </c>
      <c r="K43" s="449"/>
      <c r="L43" s="449"/>
      <c r="M43" s="449"/>
    </row>
    <row r="44" spans="1:13" x14ac:dyDescent="0.3">
      <c r="B44" s="37">
        <v>43770</v>
      </c>
      <c r="C44" s="43">
        <v>105.3</v>
      </c>
      <c r="D44" s="66">
        <v>1.1000000000000001</v>
      </c>
      <c r="E44" s="66">
        <v>-0.8</v>
      </c>
      <c r="F44" s="260">
        <f t="shared" ref="F44:F54" si="6">AVERAGE($D$43:$D$54)</f>
        <v>1.4333333333333333</v>
      </c>
    </row>
    <row r="45" spans="1:13" x14ac:dyDescent="0.3">
      <c r="B45" s="37">
        <v>43739</v>
      </c>
      <c r="C45" s="43">
        <v>106.1</v>
      </c>
      <c r="D45" s="66">
        <v>1.1000000000000001</v>
      </c>
      <c r="E45" s="66">
        <v>0.1</v>
      </c>
      <c r="F45" s="260">
        <f t="shared" si="6"/>
        <v>1.4333333333333333</v>
      </c>
    </row>
    <row r="46" spans="1:13" x14ac:dyDescent="0.3">
      <c r="B46" s="37">
        <v>43709</v>
      </c>
      <c r="C46" s="43">
        <v>106</v>
      </c>
      <c r="D46" s="66">
        <v>1.2</v>
      </c>
      <c r="E46" s="66" t="s">
        <v>292</v>
      </c>
      <c r="F46" s="260">
        <f t="shared" si="6"/>
        <v>1.4333333333333333</v>
      </c>
      <c r="H46" s="449">
        <f>AVERAGE(C46:C48)</f>
        <v>106.06666666666666</v>
      </c>
      <c r="I46" s="449">
        <f>H46/H49*100-100</f>
        <v>0.6006955422067648</v>
      </c>
      <c r="J46" s="449">
        <f>H46/H58*100-100</f>
        <v>1.4668367346938567</v>
      </c>
      <c r="K46" s="449"/>
      <c r="L46" s="449"/>
      <c r="M46" s="449"/>
    </row>
    <row r="47" spans="1:13" x14ac:dyDescent="0.3">
      <c r="B47" s="37">
        <v>43678</v>
      </c>
      <c r="C47" s="43">
        <v>106</v>
      </c>
      <c r="D47" s="66">
        <v>1.4</v>
      </c>
      <c r="E47" s="66">
        <v>-0.2</v>
      </c>
      <c r="F47" s="260">
        <f t="shared" si="6"/>
        <v>1.4333333333333333</v>
      </c>
    </row>
    <row r="48" spans="1:13" x14ac:dyDescent="0.3">
      <c r="B48" s="37">
        <v>43647</v>
      </c>
      <c r="C48" s="43">
        <v>106.2</v>
      </c>
      <c r="D48" s="66">
        <v>1.7</v>
      </c>
      <c r="E48" s="66">
        <v>0.5</v>
      </c>
      <c r="F48" s="260">
        <f t="shared" si="6"/>
        <v>1.4333333333333333</v>
      </c>
    </row>
    <row r="49" spans="1:13" x14ac:dyDescent="0.3">
      <c r="B49" s="37">
        <v>43617</v>
      </c>
      <c r="C49" s="43">
        <v>105.7</v>
      </c>
      <c r="D49" s="66">
        <v>1.6</v>
      </c>
      <c r="E49" s="66">
        <v>0.3</v>
      </c>
      <c r="F49" s="260">
        <f t="shared" si="6"/>
        <v>1.4333333333333333</v>
      </c>
      <c r="H49" s="449">
        <f>AVERAGE(C49:C51)</f>
        <v>105.43333333333334</v>
      </c>
      <c r="I49" s="449">
        <f>H49/H52*100-100</f>
        <v>1.5735388567758406</v>
      </c>
      <c r="J49" s="449">
        <f>H49/H61*100-100</f>
        <v>1.7041800643086731</v>
      </c>
      <c r="K49" s="449"/>
      <c r="L49" s="449"/>
      <c r="M49" s="449"/>
    </row>
    <row r="50" spans="1:13" x14ac:dyDescent="0.3">
      <c r="B50" s="37">
        <v>43586</v>
      </c>
      <c r="C50" s="43">
        <v>105.4</v>
      </c>
      <c r="D50" s="66">
        <v>1.4</v>
      </c>
      <c r="E50" s="66">
        <v>0.2</v>
      </c>
      <c r="F50" s="260">
        <f t="shared" si="6"/>
        <v>1.4333333333333333</v>
      </c>
    </row>
    <row r="51" spans="1:13" x14ac:dyDescent="0.3">
      <c r="B51" s="37">
        <v>43556</v>
      </c>
      <c r="C51" s="43">
        <v>105.2</v>
      </c>
      <c r="D51" s="66">
        <v>2</v>
      </c>
      <c r="E51" s="66">
        <v>1</v>
      </c>
      <c r="F51" s="260">
        <f t="shared" si="6"/>
        <v>1.4333333333333333</v>
      </c>
    </row>
    <row r="52" spans="1:13" x14ac:dyDescent="0.3">
      <c r="B52" s="37">
        <v>43525</v>
      </c>
      <c r="C52" s="43">
        <v>104.2</v>
      </c>
      <c r="D52" s="66">
        <v>1.3</v>
      </c>
      <c r="E52" s="66">
        <v>0.4</v>
      </c>
      <c r="F52" s="260">
        <f t="shared" si="6"/>
        <v>1.4333333333333333</v>
      </c>
      <c r="H52" s="449">
        <f>AVERAGE(C52:C54)</f>
        <v>103.8</v>
      </c>
      <c r="I52" s="449">
        <f>H52/H55*100-100</f>
        <v>-0.60644749441431145</v>
      </c>
      <c r="J52" s="449">
        <f>H52/H64*100-100</f>
        <v>1.3671875</v>
      </c>
      <c r="K52" s="449"/>
      <c r="L52" s="449"/>
      <c r="M52" s="449"/>
    </row>
    <row r="53" spans="1:13" x14ac:dyDescent="0.3">
      <c r="B53" s="37">
        <v>43497</v>
      </c>
      <c r="C53" s="43">
        <v>103.8</v>
      </c>
      <c r="D53" s="66">
        <v>1.5</v>
      </c>
      <c r="E53" s="66">
        <v>0.4</v>
      </c>
      <c r="F53" s="260">
        <f t="shared" si="6"/>
        <v>1.4333333333333333</v>
      </c>
    </row>
    <row r="54" spans="1:13" x14ac:dyDescent="0.3">
      <c r="A54" s="53" t="s">
        <v>353</v>
      </c>
      <c r="B54" s="37">
        <v>43466</v>
      </c>
      <c r="C54" s="66">
        <v>103.4</v>
      </c>
      <c r="D54" s="66">
        <v>1.4</v>
      </c>
      <c r="E54" s="66">
        <v>-0.8</v>
      </c>
      <c r="F54" s="260">
        <f t="shared" si="6"/>
        <v>1.4333333333333333</v>
      </c>
    </row>
    <row r="55" spans="1:13" x14ac:dyDescent="0.3">
      <c r="B55" s="37">
        <v>43435</v>
      </c>
      <c r="C55" s="66">
        <v>104.2</v>
      </c>
      <c r="D55" s="66">
        <v>1.6</v>
      </c>
      <c r="E55" s="66" t="s">
        <v>292</v>
      </c>
      <c r="G55" s="260">
        <f>AVERAGE($D$55:$D$66)</f>
        <v>1.75</v>
      </c>
      <c r="H55" s="449">
        <f>AVERAGE(C55:C57)</f>
        <v>104.43333333333334</v>
      </c>
      <c r="I55" s="449">
        <f>H55/H58*100-100</f>
        <v>-9.5663265306129119E-2</v>
      </c>
      <c r="J55" s="449">
        <f>H55/H67*100-100</f>
        <v>1.9856770833333428</v>
      </c>
      <c r="K55" s="449"/>
      <c r="L55" s="449"/>
      <c r="M55" s="449"/>
    </row>
    <row r="56" spans="1:13" x14ac:dyDescent="0.3">
      <c r="B56" s="37">
        <v>43405</v>
      </c>
      <c r="C56" s="66">
        <v>104.2</v>
      </c>
      <c r="D56" s="66">
        <v>2.1</v>
      </c>
      <c r="E56" s="66">
        <v>-0.7</v>
      </c>
      <c r="G56" s="260">
        <f t="shared" ref="G56:G66" si="7">AVERAGE($D$55:$D$66)</f>
        <v>1.75</v>
      </c>
    </row>
    <row r="57" spans="1:13" x14ac:dyDescent="0.3">
      <c r="B57" s="37">
        <v>43374</v>
      </c>
      <c r="C57" s="66">
        <v>104.9</v>
      </c>
      <c r="D57" s="66">
        <v>2.2999999999999998</v>
      </c>
      <c r="E57" s="66">
        <v>0.2</v>
      </c>
      <c r="G57" s="260">
        <f t="shared" si="7"/>
        <v>1.75</v>
      </c>
    </row>
    <row r="58" spans="1:13" x14ac:dyDescent="0.3">
      <c r="B58" s="37">
        <v>43344</v>
      </c>
      <c r="C58" s="66">
        <v>104.7</v>
      </c>
      <c r="D58" s="66">
        <v>1.9</v>
      </c>
      <c r="E58" s="66">
        <v>0.2</v>
      </c>
      <c r="G58" s="260">
        <f t="shared" si="7"/>
        <v>1.75</v>
      </c>
      <c r="H58" s="449">
        <f>AVERAGE(C58:C60)</f>
        <v>104.53333333333335</v>
      </c>
      <c r="I58" s="449">
        <f>H58/H61*100-100</f>
        <v>0.83601286173633582</v>
      </c>
      <c r="J58" s="449">
        <f>H58/H70*100-100</f>
        <v>1.8843404808316961</v>
      </c>
      <c r="K58" s="449"/>
      <c r="L58" s="449"/>
      <c r="M58" s="449"/>
    </row>
    <row r="59" spans="1:13" x14ac:dyDescent="0.3">
      <c r="B59" s="37">
        <v>43313</v>
      </c>
      <c r="C59" s="66">
        <v>104.5</v>
      </c>
      <c r="D59" s="66">
        <v>1.9</v>
      </c>
      <c r="E59" s="66">
        <v>0.1</v>
      </c>
      <c r="G59" s="260">
        <f t="shared" si="7"/>
        <v>1.75</v>
      </c>
    </row>
    <row r="60" spans="1:13" x14ac:dyDescent="0.3">
      <c r="B60" s="37">
        <v>43282</v>
      </c>
      <c r="C60" s="66">
        <v>104.4</v>
      </c>
      <c r="D60" s="66">
        <v>1.9</v>
      </c>
      <c r="E60" s="66">
        <v>0.4</v>
      </c>
      <c r="G60" s="260">
        <f t="shared" si="7"/>
        <v>1.75</v>
      </c>
    </row>
    <row r="61" spans="1:13" x14ac:dyDescent="0.3">
      <c r="B61" s="37">
        <v>43252</v>
      </c>
      <c r="C61" s="66">
        <v>104</v>
      </c>
      <c r="D61" s="66">
        <v>1.9</v>
      </c>
      <c r="E61" s="66">
        <v>0.1</v>
      </c>
      <c r="G61" s="260">
        <f t="shared" si="7"/>
        <v>1.75</v>
      </c>
      <c r="H61" s="449">
        <f>AVERAGE(C61:C63)</f>
        <v>103.66666666666667</v>
      </c>
      <c r="I61" s="449">
        <f>H61/H64*100-100</f>
        <v>1.2369791666666714</v>
      </c>
      <c r="J61" s="449">
        <f>H61/H73*100-100</f>
        <v>1.7337258750409035</v>
      </c>
      <c r="K61" s="449"/>
      <c r="L61" s="449"/>
      <c r="M61" s="449"/>
    </row>
    <row r="62" spans="1:13" x14ac:dyDescent="0.3">
      <c r="B62" s="37">
        <v>43221</v>
      </c>
      <c r="C62" s="66">
        <v>103.9</v>
      </c>
      <c r="D62" s="66">
        <v>2.1</v>
      </c>
      <c r="E62" s="66">
        <v>0.8</v>
      </c>
      <c r="G62" s="260">
        <f t="shared" si="7"/>
        <v>1.75</v>
      </c>
    </row>
    <row r="63" spans="1:13" x14ac:dyDescent="0.3">
      <c r="B63" s="37">
        <v>43191</v>
      </c>
      <c r="C63" s="66">
        <v>103.1</v>
      </c>
      <c r="D63" s="66">
        <v>1.3</v>
      </c>
      <c r="E63" s="66">
        <v>0.2</v>
      </c>
      <c r="G63" s="260">
        <f t="shared" si="7"/>
        <v>1.75</v>
      </c>
    </row>
    <row r="64" spans="1:13" x14ac:dyDescent="0.3">
      <c r="B64" s="37">
        <v>43160</v>
      </c>
      <c r="C64" s="66">
        <v>102.9</v>
      </c>
      <c r="D64" s="66">
        <v>1.5</v>
      </c>
      <c r="E64" s="66">
        <v>0.6</v>
      </c>
      <c r="G64" s="260">
        <f t="shared" si="7"/>
        <v>1.75</v>
      </c>
      <c r="H64" s="449">
        <f>AVERAGE(C64:C66)</f>
        <v>102.39999999999999</v>
      </c>
      <c r="I64" s="449">
        <f>H64/H67*100-100</f>
        <v>0</v>
      </c>
      <c r="J64" s="449">
        <f>H64/H76*100-100</f>
        <v>1.3192612137202957</v>
      </c>
      <c r="K64" s="449"/>
      <c r="L64" s="449"/>
      <c r="M64" s="449"/>
    </row>
    <row r="65" spans="1:13" x14ac:dyDescent="0.3">
      <c r="B65" s="37">
        <v>43132</v>
      </c>
      <c r="C65" s="66">
        <v>102.3</v>
      </c>
      <c r="D65" s="66">
        <v>1.1000000000000001</v>
      </c>
      <c r="E65" s="66">
        <v>0.3</v>
      </c>
      <c r="G65" s="260">
        <f t="shared" si="7"/>
        <v>1.75</v>
      </c>
    </row>
    <row r="66" spans="1:13" x14ac:dyDescent="0.3">
      <c r="A66" s="53" t="s">
        <v>354</v>
      </c>
      <c r="B66" s="37">
        <v>43101</v>
      </c>
      <c r="C66" s="66">
        <v>102</v>
      </c>
      <c r="D66" s="66">
        <v>1.4</v>
      </c>
      <c r="E66" s="66">
        <v>-0.6</v>
      </c>
      <c r="G66" s="260">
        <f t="shared" si="7"/>
        <v>1.75</v>
      </c>
    </row>
    <row r="67" spans="1:13" x14ac:dyDescent="0.3">
      <c r="B67" s="37">
        <v>43070</v>
      </c>
      <c r="C67" s="66">
        <v>102.6</v>
      </c>
      <c r="D67" s="66">
        <v>1.4</v>
      </c>
      <c r="E67" s="66">
        <v>0.5</v>
      </c>
      <c r="F67" s="260">
        <f>AVERAGE($D$67:$D$78)</f>
        <v>1.5166666666666666</v>
      </c>
      <c r="H67" s="449">
        <f>AVERAGE(C67:C69)</f>
        <v>102.39999999999999</v>
      </c>
      <c r="I67" s="449">
        <f>H67/H70*100-100</f>
        <v>-0.19493177387916205</v>
      </c>
      <c r="J67" s="449">
        <f>H67/H79*100-100</f>
        <v>1.4196104324859675</v>
      </c>
      <c r="K67" s="449"/>
      <c r="L67" s="449"/>
      <c r="M67" s="449"/>
    </row>
    <row r="68" spans="1:13" x14ac:dyDescent="0.3">
      <c r="B68" s="37">
        <v>43040</v>
      </c>
      <c r="C68" s="66">
        <v>102.1</v>
      </c>
      <c r="D68" s="66">
        <v>1.6</v>
      </c>
      <c r="E68" s="66">
        <v>-0.4</v>
      </c>
      <c r="F68" s="260">
        <f t="shared" ref="F68:F78" si="8">AVERAGE($D$67:$D$78)</f>
        <v>1.5166666666666666</v>
      </c>
    </row>
    <row r="69" spans="1:13" x14ac:dyDescent="0.3">
      <c r="B69" s="37">
        <v>43009</v>
      </c>
      <c r="C69" s="66">
        <v>102.5</v>
      </c>
      <c r="D69" s="66">
        <v>1.3</v>
      </c>
      <c r="E69" s="66">
        <v>-0.2</v>
      </c>
      <c r="F69" s="260">
        <f t="shared" si="8"/>
        <v>1.5166666666666666</v>
      </c>
    </row>
    <row r="70" spans="1:13" x14ac:dyDescent="0.3">
      <c r="B70" s="37">
        <v>42979</v>
      </c>
      <c r="C70" s="66">
        <v>102.7</v>
      </c>
      <c r="D70" s="66">
        <v>1.7</v>
      </c>
      <c r="E70" s="66">
        <v>0.1</v>
      </c>
      <c r="F70" s="260">
        <f t="shared" si="8"/>
        <v>1.5166666666666666</v>
      </c>
      <c r="H70" s="449">
        <f>AVERAGE(C70:C72)</f>
        <v>102.60000000000001</v>
      </c>
      <c r="I70" s="449">
        <f>H70/H73*100-100</f>
        <v>0.68694798822377834</v>
      </c>
      <c r="J70" s="449">
        <f>H70/H82*100-100</f>
        <v>1.5506433520290415</v>
      </c>
      <c r="K70" s="449"/>
      <c r="L70" s="449"/>
      <c r="M70" s="449"/>
    </row>
    <row r="71" spans="1:13" x14ac:dyDescent="0.3">
      <c r="B71" s="37">
        <v>42948</v>
      </c>
      <c r="C71" s="66">
        <v>102.6</v>
      </c>
      <c r="D71" s="66">
        <v>1.6</v>
      </c>
      <c r="E71" s="66">
        <v>0.1</v>
      </c>
      <c r="F71" s="260">
        <f t="shared" si="8"/>
        <v>1.5166666666666666</v>
      </c>
    </row>
    <row r="72" spans="1:13" x14ac:dyDescent="0.3">
      <c r="B72" s="37">
        <v>42917</v>
      </c>
      <c r="C72" s="66">
        <v>102.5</v>
      </c>
      <c r="D72" s="66">
        <v>1.4</v>
      </c>
      <c r="E72" s="66">
        <v>0.4</v>
      </c>
      <c r="F72" s="260">
        <f t="shared" si="8"/>
        <v>1.5166666666666666</v>
      </c>
    </row>
    <row r="73" spans="1:13" x14ac:dyDescent="0.3">
      <c r="B73" s="37">
        <v>42887</v>
      </c>
      <c r="C73" s="66">
        <v>102.1</v>
      </c>
      <c r="D73" s="66">
        <v>1.4</v>
      </c>
      <c r="E73" s="66">
        <v>0.3</v>
      </c>
      <c r="F73" s="260">
        <f t="shared" si="8"/>
        <v>1.5166666666666666</v>
      </c>
      <c r="H73" s="449">
        <f>AVERAGE(C73:C75)</f>
        <v>101.89999999999999</v>
      </c>
      <c r="I73" s="449">
        <f>H73/H76*100-100</f>
        <v>0.82453825857517415</v>
      </c>
      <c r="J73" s="449">
        <f>H73/H85*100-100</f>
        <v>1.426675514266762</v>
      </c>
      <c r="K73" s="449"/>
      <c r="L73" s="449"/>
      <c r="M73" s="449"/>
    </row>
    <row r="74" spans="1:13" x14ac:dyDescent="0.3">
      <c r="B74" s="37">
        <v>42856</v>
      </c>
      <c r="C74" s="66">
        <v>101.8</v>
      </c>
      <c r="D74" s="66">
        <v>1.2</v>
      </c>
      <c r="E74" s="66" t="s">
        <v>292</v>
      </c>
      <c r="F74" s="260">
        <f t="shared" si="8"/>
        <v>1.5166666666666666</v>
      </c>
    </row>
    <row r="75" spans="1:13" x14ac:dyDescent="0.3">
      <c r="B75" s="37">
        <v>42826</v>
      </c>
      <c r="C75" s="66">
        <v>101.8</v>
      </c>
      <c r="D75" s="66">
        <v>1.7</v>
      </c>
      <c r="E75" s="66">
        <v>0.4</v>
      </c>
      <c r="F75" s="260">
        <f t="shared" si="8"/>
        <v>1.5166666666666666</v>
      </c>
    </row>
    <row r="76" spans="1:13" x14ac:dyDescent="0.3">
      <c r="B76" s="37">
        <v>42795</v>
      </c>
      <c r="C76" s="66">
        <v>101.4</v>
      </c>
      <c r="D76" s="66">
        <v>1.4</v>
      </c>
      <c r="E76" s="66">
        <v>0.2</v>
      </c>
      <c r="F76" s="260">
        <f t="shared" si="8"/>
        <v>1.5166666666666666</v>
      </c>
      <c r="H76" s="449">
        <f>AVERAGE(C76:C78)</f>
        <v>101.06666666666668</v>
      </c>
      <c r="I76" s="449">
        <f>H76/H79*100-100</f>
        <v>9.9042588312997282E-2</v>
      </c>
      <c r="J76" s="449">
        <f>H76/H88*100-100</f>
        <v>1.6426416359369966</v>
      </c>
      <c r="K76" s="449"/>
      <c r="L76" s="449"/>
      <c r="M76" s="449"/>
    </row>
    <row r="77" spans="1:13" x14ac:dyDescent="0.3">
      <c r="B77" s="37">
        <v>42767</v>
      </c>
      <c r="C77" s="66">
        <v>101.2</v>
      </c>
      <c r="D77" s="66">
        <v>1.9</v>
      </c>
      <c r="E77" s="66">
        <v>0.6</v>
      </c>
      <c r="F77" s="260">
        <f t="shared" si="8"/>
        <v>1.5166666666666666</v>
      </c>
    </row>
    <row r="78" spans="1:13" x14ac:dyDescent="0.3">
      <c r="A78" s="262" t="s">
        <v>355</v>
      </c>
      <c r="B78" s="37">
        <v>42736</v>
      </c>
      <c r="C78" s="66">
        <v>100.6</v>
      </c>
      <c r="D78" s="66">
        <v>1.6</v>
      </c>
      <c r="E78" s="66">
        <v>-0.6</v>
      </c>
      <c r="F78" s="260">
        <f t="shared" si="8"/>
        <v>1.5166666666666666</v>
      </c>
    </row>
    <row r="79" spans="1:13" x14ac:dyDescent="0.3">
      <c r="B79" s="37">
        <v>42705</v>
      </c>
      <c r="C79" s="66">
        <v>101.2</v>
      </c>
      <c r="D79" s="66">
        <v>1.5</v>
      </c>
      <c r="E79" s="66">
        <v>0.7</v>
      </c>
      <c r="G79" s="260">
        <f>AVERAGE($D$79:$D$90)</f>
        <v>0.49166666666666664</v>
      </c>
      <c r="H79" s="449">
        <f>AVERAGE(C79:C81)</f>
        <v>100.96666666666665</v>
      </c>
      <c r="I79" s="449">
        <f>H79/H82*100-100</f>
        <v>-6.5984823490623512E-2</v>
      </c>
      <c r="J79" s="449" t="e">
        <f>H79/H91*100-100</f>
        <v>#DIV/0!</v>
      </c>
      <c r="K79" s="449"/>
      <c r="L79" s="449"/>
      <c r="M79" s="449"/>
    </row>
    <row r="80" spans="1:13" x14ac:dyDescent="0.3">
      <c r="B80" s="37">
        <v>42675</v>
      </c>
      <c r="C80" s="66">
        <v>100.5</v>
      </c>
      <c r="D80" s="66">
        <v>0.8</v>
      </c>
      <c r="E80" s="66">
        <v>-0.7</v>
      </c>
      <c r="G80" s="260">
        <f t="shared" ref="G80:G90" si="9">AVERAGE($D$79:$D$90)</f>
        <v>0.49166666666666664</v>
      </c>
    </row>
    <row r="81" spans="1:13" x14ac:dyDescent="0.3">
      <c r="B81" s="37">
        <v>42644</v>
      </c>
      <c r="C81" s="66">
        <v>101.2</v>
      </c>
      <c r="D81" s="66">
        <v>0.8</v>
      </c>
      <c r="E81" s="66">
        <v>0.2</v>
      </c>
      <c r="G81" s="260">
        <f t="shared" si="9"/>
        <v>0.49166666666666664</v>
      </c>
    </row>
    <row r="82" spans="1:13" x14ac:dyDescent="0.3">
      <c r="B82" s="37">
        <v>42614</v>
      </c>
      <c r="C82" s="66">
        <v>101</v>
      </c>
      <c r="D82" s="66">
        <v>0.6</v>
      </c>
      <c r="E82" s="66" t="s">
        <v>292</v>
      </c>
      <c r="G82" s="260">
        <f t="shared" si="9"/>
        <v>0.49166666666666664</v>
      </c>
      <c r="H82" s="449">
        <f>AVERAGE(C82:C84)</f>
        <v>101.03333333333335</v>
      </c>
      <c r="I82" s="449">
        <f>H82/H85*100-100</f>
        <v>0.56403450564037882</v>
      </c>
      <c r="J82" s="449" t="e">
        <f>H82/H94*100-100</f>
        <v>#DIV/0!</v>
      </c>
      <c r="K82" s="449"/>
      <c r="L82" s="449"/>
      <c r="M82" s="449"/>
    </row>
    <row r="83" spans="1:13" x14ac:dyDescent="0.3">
      <c r="B83" s="37">
        <v>42583</v>
      </c>
      <c r="C83" s="66">
        <v>101</v>
      </c>
      <c r="D83" s="66">
        <v>0.4</v>
      </c>
      <c r="E83" s="66">
        <v>-0.1</v>
      </c>
      <c r="G83" s="260">
        <f t="shared" si="9"/>
        <v>0.49166666666666664</v>
      </c>
    </row>
    <row r="84" spans="1:13" x14ac:dyDescent="0.3">
      <c r="B84" s="37">
        <v>42552</v>
      </c>
      <c r="C84" s="66">
        <v>101.1</v>
      </c>
      <c r="D84" s="66">
        <v>0.5</v>
      </c>
      <c r="E84" s="66">
        <v>0.4</v>
      </c>
      <c r="G84" s="260">
        <f t="shared" si="9"/>
        <v>0.49166666666666664</v>
      </c>
    </row>
    <row r="85" spans="1:13" x14ac:dyDescent="0.3">
      <c r="B85" s="37">
        <v>42522</v>
      </c>
      <c r="C85" s="66">
        <v>100.7</v>
      </c>
      <c r="D85" s="66">
        <v>0.3</v>
      </c>
      <c r="E85" s="66">
        <v>0.1</v>
      </c>
      <c r="G85" s="260">
        <f t="shared" si="9"/>
        <v>0.49166666666666664</v>
      </c>
      <c r="H85" s="449">
        <f>AVERAGE(C85:C87)</f>
        <v>100.46666666666665</v>
      </c>
      <c r="I85" s="449">
        <f>H85/H88*100-100</f>
        <v>1.0392222594703071</v>
      </c>
      <c r="J85" s="449" t="e">
        <f>H85/H97*100-100</f>
        <v>#DIV/0!</v>
      </c>
      <c r="K85" s="449"/>
      <c r="L85" s="449"/>
      <c r="M85" s="449"/>
    </row>
    <row r="86" spans="1:13" x14ac:dyDescent="0.3">
      <c r="B86" s="37">
        <v>42491</v>
      </c>
      <c r="C86" s="66">
        <v>100.6</v>
      </c>
      <c r="D86" s="66">
        <v>0.2</v>
      </c>
      <c r="E86" s="66">
        <v>0.5</v>
      </c>
      <c r="G86" s="260">
        <f t="shared" si="9"/>
        <v>0.49166666666666664</v>
      </c>
    </row>
    <row r="87" spans="1:13" x14ac:dyDescent="0.3">
      <c r="B87" s="37">
        <v>42461</v>
      </c>
      <c r="C87" s="66">
        <v>100.1</v>
      </c>
      <c r="D87" s="66">
        <v>-0.1</v>
      </c>
      <c r="E87" s="66">
        <v>0.1</v>
      </c>
      <c r="G87" s="260">
        <f t="shared" si="9"/>
        <v>0.49166666666666664</v>
      </c>
    </row>
    <row r="88" spans="1:13" x14ac:dyDescent="0.3">
      <c r="B88" s="37">
        <v>42430</v>
      </c>
      <c r="C88" s="66">
        <v>100</v>
      </c>
      <c r="D88" s="66">
        <v>0.3</v>
      </c>
      <c r="E88" s="66">
        <v>0.7</v>
      </c>
      <c r="G88" s="260">
        <f t="shared" si="9"/>
        <v>0.49166666666666664</v>
      </c>
      <c r="H88" s="449">
        <f>AVERAGE(C88:C90)</f>
        <v>99.433333333333337</v>
      </c>
      <c r="I88" s="449" t="e">
        <f>H88/H91*100-100</f>
        <v>#DIV/0!</v>
      </c>
      <c r="J88" s="449" t="e">
        <f>H88/H100*100-100</f>
        <v>#DIV/0!</v>
      </c>
      <c r="K88" s="449"/>
      <c r="L88" s="449"/>
      <c r="M88" s="449"/>
    </row>
    <row r="89" spans="1:13" x14ac:dyDescent="0.3">
      <c r="B89" s="37">
        <v>42401</v>
      </c>
      <c r="C89" s="66">
        <v>99.3</v>
      </c>
      <c r="D89" s="66">
        <v>0.1</v>
      </c>
      <c r="E89" s="66">
        <v>0.3</v>
      </c>
      <c r="G89" s="260">
        <f t="shared" si="9"/>
        <v>0.49166666666666664</v>
      </c>
    </row>
    <row r="90" spans="1:13" x14ac:dyDescent="0.3">
      <c r="A90" s="262" t="s">
        <v>356</v>
      </c>
      <c r="B90" s="37">
        <v>42370</v>
      </c>
      <c r="C90" s="66">
        <v>99</v>
      </c>
      <c r="D90" s="66">
        <v>0.5</v>
      </c>
      <c r="E90" s="66">
        <v>-0.7</v>
      </c>
      <c r="G90" s="260">
        <f t="shared" si="9"/>
        <v>0.49166666666666664</v>
      </c>
    </row>
    <row r="91" spans="1:13" x14ac:dyDescent="0.3">
      <c r="B91" s="37">
        <v>42339</v>
      </c>
      <c r="C91" s="66">
        <v>99.7</v>
      </c>
      <c r="D91" s="66">
        <v>0.2</v>
      </c>
      <c r="E91" s="66" t="s">
        <v>292</v>
      </c>
      <c r="F91" s="260">
        <f>AVERAGE($D$91:$D$102)</f>
        <v>0.5818181818181819</v>
      </c>
    </row>
    <row r="92" spans="1:13" x14ac:dyDescent="0.3">
      <c r="B92" s="37">
        <v>42309</v>
      </c>
      <c r="C92" s="66">
        <v>99.7</v>
      </c>
      <c r="D92" s="66">
        <v>0.2</v>
      </c>
      <c r="E92" s="66">
        <v>-0.7</v>
      </c>
      <c r="F92" s="260">
        <f t="shared" ref="F92:F102" si="10">AVERAGE($D$91:$D$102)</f>
        <v>0.5818181818181819</v>
      </c>
    </row>
    <row r="93" spans="1:13" x14ac:dyDescent="0.3">
      <c r="B93" s="37">
        <v>42278</v>
      </c>
      <c r="C93" s="66">
        <v>100.4</v>
      </c>
      <c r="D93" s="66">
        <v>0.9</v>
      </c>
      <c r="E93" s="66" t="s">
        <v>292</v>
      </c>
      <c r="F93" s="260">
        <f t="shared" si="10"/>
        <v>0.5818181818181819</v>
      </c>
    </row>
    <row r="94" spans="1:13" x14ac:dyDescent="0.3">
      <c r="B94" s="37">
        <v>42248</v>
      </c>
      <c r="C94" s="66">
        <v>100.4</v>
      </c>
      <c r="D94" s="66">
        <v>0.6</v>
      </c>
      <c r="E94" s="66">
        <v>-0.2</v>
      </c>
      <c r="F94" s="260">
        <f t="shared" si="10"/>
        <v>0.5818181818181819</v>
      </c>
    </row>
    <row r="95" spans="1:13" x14ac:dyDescent="0.3">
      <c r="B95" s="37">
        <v>42217</v>
      </c>
      <c r="C95" s="66">
        <v>100.6</v>
      </c>
      <c r="D95" s="66">
        <v>0.8</v>
      </c>
      <c r="E95" s="66" t="s">
        <v>292</v>
      </c>
      <c r="F95" s="260">
        <f t="shared" si="10"/>
        <v>0.5818181818181819</v>
      </c>
    </row>
    <row r="96" spans="1:13" x14ac:dyDescent="0.3">
      <c r="B96" s="37">
        <v>42186</v>
      </c>
      <c r="C96" s="66">
        <v>100.6</v>
      </c>
      <c r="D96" s="66">
        <v>0.9</v>
      </c>
      <c r="E96" s="66">
        <v>0.2</v>
      </c>
      <c r="F96" s="260">
        <f t="shared" si="10"/>
        <v>0.5818181818181819</v>
      </c>
    </row>
    <row r="97" spans="1:7" x14ac:dyDescent="0.3">
      <c r="B97" s="37">
        <v>42156</v>
      </c>
      <c r="C97" s="66">
        <v>100.4</v>
      </c>
      <c r="D97" s="66">
        <v>0.9</v>
      </c>
      <c r="E97" s="66" t="s">
        <v>292</v>
      </c>
      <c r="F97" s="260">
        <f t="shared" si="10"/>
        <v>0.5818181818181819</v>
      </c>
    </row>
    <row r="98" spans="1:7" x14ac:dyDescent="0.3">
      <c r="B98" s="37">
        <v>42125</v>
      </c>
      <c r="C98" s="66">
        <v>100.4</v>
      </c>
      <c r="D98" s="66">
        <v>1.2</v>
      </c>
      <c r="E98" s="66">
        <v>0.2</v>
      </c>
      <c r="F98" s="260">
        <f t="shared" si="10"/>
        <v>0.5818181818181819</v>
      </c>
    </row>
    <row r="99" spans="1:7" x14ac:dyDescent="0.3">
      <c r="B99" s="37">
        <v>42095</v>
      </c>
      <c r="C99" s="66">
        <v>100.2</v>
      </c>
      <c r="D99" s="66">
        <v>0.8</v>
      </c>
      <c r="E99" s="66">
        <v>0.5</v>
      </c>
      <c r="F99" s="260">
        <f t="shared" si="10"/>
        <v>0.5818181818181819</v>
      </c>
    </row>
    <row r="100" spans="1:7" x14ac:dyDescent="0.3">
      <c r="B100" s="37">
        <v>42064</v>
      </c>
      <c r="C100" s="66">
        <v>99.7</v>
      </c>
      <c r="D100" s="66">
        <v>0.2</v>
      </c>
      <c r="E100" s="66">
        <v>0.5</v>
      </c>
      <c r="F100" s="260">
        <f t="shared" si="10"/>
        <v>0.5818181818181819</v>
      </c>
    </row>
    <row r="101" spans="1:7" x14ac:dyDescent="0.3">
      <c r="B101" s="37">
        <v>42036</v>
      </c>
      <c r="C101" s="66">
        <v>99.2</v>
      </c>
      <c r="D101" s="66" t="s">
        <v>292</v>
      </c>
      <c r="E101" s="66">
        <v>0.7</v>
      </c>
      <c r="F101" s="260">
        <f t="shared" si="10"/>
        <v>0.5818181818181819</v>
      </c>
    </row>
    <row r="102" spans="1:7" x14ac:dyDescent="0.3">
      <c r="A102" s="262" t="s">
        <v>357</v>
      </c>
      <c r="B102" s="37">
        <v>42005</v>
      </c>
      <c r="C102" s="66">
        <v>98.5</v>
      </c>
      <c r="D102" s="66">
        <v>-0.3</v>
      </c>
      <c r="E102" s="66">
        <v>-1</v>
      </c>
      <c r="F102" s="260">
        <f t="shared" si="10"/>
        <v>0.5818181818181819</v>
      </c>
    </row>
    <row r="103" spans="1:7" x14ac:dyDescent="0.3">
      <c r="B103" s="37">
        <v>41974</v>
      </c>
      <c r="C103" s="66">
        <v>99.5</v>
      </c>
      <c r="D103" s="66">
        <v>0.2</v>
      </c>
      <c r="E103" s="66" t="s">
        <v>292</v>
      </c>
      <c r="G103" s="260">
        <f>AVERAGE($D$103:$D$114)</f>
        <v>0.92499999999999993</v>
      </c>
    </row>
    <row r="104" spans="1:7" x14ac:dyDescent="0.3">
      <c r="B104" s="37">
        <v>41944</v>
      </c>
      <c r="C104" s="66">
        <v>99.5</v>
      </c>
      <c r="D104" s="66">
        <v>0.6</v>
      </c>
      <c r="E104" s="66" t="s">
        <v>292</v>
      </c>
      <c r="G104" s="260">
        <f t="shared" ref="G104:G114" si="11">AVERAGE($D$103:$D$114)</f>
        <v>0.92499999999999993</v>
      </c>
    </row>
    <row r="105" spans="1:7" x14ac:dyDescent="0.3">
      <c r="B105" s="37">
        <v>41913</v>
      </c>
      <c r="C105" s="66">
        <v>99.5</v>
      </c>
      <c r="D105" s="66">
        <v>0.8</v>
      </c>
      <c r="E105" s="66">
        <v>-0.3</v>
      </c>
      <c r="G105" s="260">
        <f t="shared" si="11"/>
        <v>0.92499999999999993</v>
      </c>
    </row>
    <row r="106" spans="1:7" x14ac:dyDescent="0.3">
      <c r="B106" s="37">
        <v>41883</v>
      </c>
      <c r="C106" s="66">
        <v>99.8</v>
      </c>
      <c r="D106" s="66">
        <v>0.9</v>
      </c>
      <c r="E106" s="66" t="s">
        <v>292</v>
      </c>
      <c r="G106" s="260">
        <f t="shared" si="11"/>
        <v>0.92499999999999993</v>
      </c>
    </row>
    <row r="107" spans="1:7" x14ac:dyDescent="0.3">
      <c r="B107" s="37">
        <v>41852</v>
      </c>
      <c r="C107" s="66">
        <v>99.8</v>
      </c>
      <c r="D107" s="66">
        <v>0.9</v>
      </c>
      <c r="E107" s="66">
        <v>0.1</v>
      </c>
      <c r="G107" s="260">
        <f t="shared" si="11"/>
        <v>0.92499999999999993</v>
      </c>
    </row>
    <row r="108" spans="1:7" x14ac:dyDescent="0.3">
      <c r="B108" s="37">
        <v>41821</v>
      </c>
      <c r="C108" s="66">
        <v>99.7</v>
      </c>
      <c r="D108" s="66">
        <v>0.8</v>
      </c>
      <c r="E108" s="66">
        <v>0.2</v>
      </c>
      <c r="G108" s="260">
        <f t="shared" si="11"/>
        <v>0.92499999999999993</v>
      </c>
    </row>
    <row r="109" spans="1:7" x14ac:dyDescent="0.3">
      <c r="B109" s="37">
        <v>41791</v>
      </c>
      <c r="C109" s="66">
        <v>99.5</v>
      </c>
      <c r="D109" s="66">
        <v>1</v>
      </c>
      <c r="E109" s="66">
        <v>0.3</v>
      </c>
      <c r="G109" s="260">
        <f t="shared" si="11"/>
        <v>0.92499999999999993</v>
      </c>
    </row>
    <row r="110" spans="1:7" x14ac:dyDescent="0.3">
      <c r="B110" s="37">
        <v>41760</v>
      </c>
      <c r="C110" s="66">
        <v>99.2</v>
      </c>
      <c r="D110" s="66">
        <v>0.8</v>
      </c>
      <c r="E110" s="66">
        <v>-0.2</v>
      </c>
      <c r="G110" s="260">
        <f t="shared" si="11"/>
        <v>0.92499999999999993</v>
      </c>
    </row>
    <row r="111" spans="1:7" x14ac:dyDescent="0.3">
      <c r="B111" s="37">
        <v>41730</v>
      </c>
      <c r="C111" s="66">
        <v>99.4</v>
      </c>
      <c r="D111" s="66">
        <v>1.4</v>
      </c>
      <c r="E111" s="66">
        <v>-0.1</v>
      </c>
      <c r="G111" s="260">
        <f t="shared" si="11"/>
        <v>0.92499999999999993</v>
      </c>
    </row>
    <row r="112" spans="1:7" x14ac:dyDescent="0.3">
      <c r="B112" s="37">
        <v>41699</v>
      </c>
      <c r="C112" s="66">
        <v>99.5</v>
      </c>
      <c r="D112" s="66">
        <v>1.1000000000000001</v>
      </c>
      <c r="E112" s="66">
        <v>0.3</v>
      </c>
      <c r="G112" s="260">
        <f t="shared" si="11"/>
        <v>0.92499999999999993</v>
      </c>
    </row>
    <row r="113" spans="1:7" x14ac:dyDescent="0.3">
      <c r="B113" s="37">
        <v>41671</v>
      </c>
      <c r="C113" s="66">
        <v>99.2</v>
      </c>
      <c r="D113" s="66">
        <v>1.2</v>
      </c>
      <c r="E113" s="66">
        <v>0.4</v>
      </c>
      <c r="G113" s="260">
        <f t="shared" si="11"/>
        <v>0.92499999999999993</v>
      </c>
    </row>
    <row r="114" spans="1:7" x14ac:dyDescent="0.3">
      <c r="A114" s="262" t="s">
        <v>358</v>
      </c>
      <c r="B114" s="37">
        <v>41640</v>
      </c>
      <c r="C114" s="66">
        <v>98.8</v>
      </c>
      <c r="D114" s="66">
        <v>1.4</v>
      </c>
      <c r="E114" s="66">
        <v>-0.5</v>
      </c>
      <c r="G114" s="260">
        <f t="shared" si="11"/>
        <v>0.92499999999999993</v>
      </c>
    </row>
    <row r="115" spans="1:7" x14ac:dyDescent="0.3">
      <c r="B115" s="37">
        <v>41609</v>
      </c>
      <c r="C115" s="66">
        <v>99.3</v>
      </c>
      <c r="D115" s="66">
        <v>1.4</v>
      </c>
      <c r="E115" s="66">
        <v>0.4</v>
      </c>
      <c r="F115" s="260">
        <f>AVERAGE($D$115:$D$126)</f>
        <v>1.5</v>
      </c>
    </row>
    <row r="116" spans="1:7" x14ac:dyDescent="0.3">
      <c r="B116" s="37">
        <v>41579</v>
      </c>
      <c r="C116" s="66">
        <v>98.9</v>
      </c>
      <c r="D116" s="66">
        <v>1.3</v>
      </c>
      <c r="E116" s="66">
        <v>0.2</v>
      </c>
      <c r="F116" s="260">
        <f t="shared" ref="F116:F126" si="12">AVERAGE($D$115:$D$126)</f>
        <v>1.5</v>
      </c>
    </row>
    <row r="117" spans="1:7" x14ac:dyDescent="0.3">
      <c r="B117" s="37">
        <v>41548</v>
      </c>
      <c r="C117" s="66">
        <v>98.7</v>
      </c>
      <c r="D117" s="66">
        <v>1.2</v>
      </c>
      <c r="E117" s="66">
        <v>-0.2</v>
      </c>
      <c r="F117" s="260">
        <f t="shared" si="12"/>
        <v>1.5</v>
      </c>
    </row>
    <row r="118" spans="1:7" x14ac:dyDescent="0.3">
      <c r="B118" s="37">
        <v>41518</v>
      </c>
      <c r="C118" s="66">
        <v>98.9</v>
      </c>
      <c r="D118" s="66">
        <v>1.4</v>
      </c>
      <c r="E118" s="66" t="s">
        <v>292</v>
      </c>
      <c r="F118" s="260">
        <f t="shared" si="12"/>
        <v>1.5</v>
      </c>
    </row>
    <row r="119" spans="1:7" x14ac:dyDescent="0.3">
      <c r="B119" s="37">
        <v>41487</v>
      </c>
      <c r="C119" s="66">
        <v>98.9</v>
      </c>
      <c r="D119" s="66">
        <v>1.5</v>
      </c>
      <c r="E119" s="66" t="s">
        <v>292</v>
      </c>
      <c r="F119" s="260">
        <f t="shared" si="12"/>
        <v>1.5</v>
      </c>
    </row>
    <row r="120" spans="1:7" x14ac:dyDescent="0.3">
      <c r="B120" s="37">
        <v>41456</v>
      </c>
      <c r="C120" s="66">
        <v>98.9</v>
      </c>
      <c r="D120" s="66">
        <v>1.9</v>
      </c>
      <c r="E120" s="66">
        <v>0.4</v>
      </c>
      <c r="F120" s="260">
        <f t="shared" si="12"/>
        <v>1.5</v>
      </c>
    </row>
    <row r="121" spans="1:7" x14ac:dyDescent="0.3">
      <c r="B121" s="37">
        <v>41426</v>
      </c>
      <c r="C121" s="66">
        <v>98.5</v>
      </c>
      <c r="D121" s="66">
        <v>1.9</v>
      </c>
      <c r="E121" s="66">
        <v>0.1</v>
      </c>
      <c r="F121" s="260">
        <f t="shared" si="12"/>
        <v>1.5</v>
      </c>
    </row>
    <row r="122" spans="1:7" x14ac:dyDescent="0.3">
      <c r="B122" s="37">
        <v>41395</v>
      </c>
      <c r="C122" s="66">
        <v>98.4</v>
      </c>
      <c r="D122" s="66">
        <v>1.7</v>
      </c>
      <c r="E122" s="66">
        <v>0.4</v>
      </c>
      <c r="F122" s="260">
        <f t="shared" si="12"/>
        <v>1.5</v>
      </c>
    </row>
    <row r="123" spans="1:7" x14ac:dyDescent="0.3">
      <c r="B123" s="37">
        <v>41365</v>
      </c>
      <c r="C123" s="66">
        <v>98</v>
      </c>
      <c r="D123" s="66">
        <v>1.1000000000000001</v>
      </c>
      <c r="E123" s="66">
        <v>-0.4</v>
      </c>
      <c r="F123" s="260">
        <f t="shared" si="12"/>
        <v>1.5</v>
      </c>
    </row>
    <row r="124" spans="1:7" x14ac:dyDescent="0.3">
      <c r="B124" s="37">
        <v>41334</v>
      </c>
      <c r="C124" s="66">
        <v>98.4</v>
      </c>
      <c r="D124" s="66">
        <v>1.3</v>
      </c>
      <c r="E124" s="66">
        <v>0.4</v>
      </c>
      <c r="F124" s="260">
        <f t="shared" si="12"/>
        <v>1.5</v>
      </c>
    </row>
    <row r="125" spans="1:7" x14ac:dyDescent="0.3">
      <c r="B125" s="37">
        <v>41306</v>
      </c>
      <c r="C125" s="66">
        <v>98</v>
      </c>
      <c r="D125" s="66">
        <v>1.6</v>
      </c>
      <c r="E125" s="66">
        <v>0.6</v>
      </c>
      <c r="F125" s="260">
        <f t="shared" si="12"/>
        <v>1.5</v>
      </c>
    </row>
    <row r="126" spans="1:7" x14ac:dyDescent="0.3">
      <c r="A126" s="262" t="s">
        <v>359</v>
      </c>
      <c r="B126" s="37">
        <v>41275</v>
      </c>
      <c r="C126" s="66">
        <v>97.4</v>
      </c>
      <c r="D126" s="66">
        <v>1.7</v>
      </c>
      <c r="E126" s="66">
        <v>-0.5</v>
      </c>
      <c r="F126" s="260">
        <f t="shared" si="12"/>
        <v>1.5</v>
      </c>
    </row>
    <row r="127" spans="1:7" x14ac:dyDescent="0.3">
      <c r="B127" s="37">
        <v>41244</v>
      </c>
      <c r="C127" s="66">
        <v>97.9</v>
      </c>
      <c r="D127" s="66">
        <v>2</v>
      </c>
      <c r="E127" s="66">
        <v>0.3</v>
      </c>
      <c r="G127" s="260">
        <f>AVERAGE($D$127:$D$138)</f>
        <v>1.9833333333333334</v>
      </c>
    </row>
    <row r="128" spans="1:7" x14ac:dyDescent="0.3">
      <c r="B128" s="37">
        <v>41214</v>
      </c>
      <c r="C128" s="66">
        <v>97.6</v>
      </c>
      <c r="D128" s="66">
        <v>2</v>
      </c>
      <c r="E128" s="66">
        <v>0.1</v>
      </c>
      <c r="G128" s="260">
        <f t="shared" ref="G128:G138" si="13">AVERAGE($D$127:$D$138)</f>
        <v>1.9833333333333334</v>
      </c>
    </row>
    <row r="129" spans="1:7" x14ac:dyDescent="0.3">
      <c r="B129" s="37">
        <v>41183</v>
      </c>
      <c r="C129" s="66">
        <v>97.5</v>
      </c>
      <c r="D129" s="66">
        <v>2</v>
      </c>
      <c r="E129" s="66" t="s">
        <v>292</v>
      </c>
      <c r="G129" s="260">
        <f t="shared" si="13"/>
        <v>1.9833333333333334</v>
      </c>
    </row>
    <row r="130" spans="1:7" x14ac:dyDescent="0.3">
      <c r="B130" s="37">
        <v>41153</v>
      </c>
      <c r="C130" s="66">
        <v>97.5</v>
      </c>
      <c r="D130" s="66">
        <v>2</v>
      </c>
      <c r="E130" s="66">
        <v>0.1</v>
      </c>
      <c r="G130" s="260">
        <f t="shared" si="13"/>
        <v>1.9833333333333334</v>
      </c>
    </row>
    <row r="131" spans="1:7" x14ac:dyDescent="0.3">
      <c r="B131" s="37">
        <v>41122</v>
      </c>
      <c r="C131" s="66">
        <v>97.4</v>
      </c>
      <c r="D131" s="66">
        <v>2.1</v>
      </c>
      <c r="E131" s="66">
        <v>0.3</v>
      </c>
      <c r="G131" s="260">
        <f t="shared" si="13"/>
        <v>1.9833333333333334</v>
      </c>
    </row>
    <row r="132" spans="1:7" x14ac:dyDescent="0.3">
      <c r="B132" s="37">
        <v>41091</v>
      </c>
      <c r="C132" s="66">
        <v>97.1</v>
      </c>
      <c r="D132" s="66">
        <v>1.9</v>
      </c>
      <c r="E132" s="66">
        <v>0.4</v>
      </c>
      <c r="G132" s="260">
        <f t="shared" si="13"/>
        <v>1.9833333333333334</v>
      </c>
    </row>
    <row r="133" spans="1:7" x14ac:dyDescent="0.3">
      <c r="B133" s="37">
        <v>41061</v>
      </c>
      <c r="C133" s="66">
        <v>96.7</v>
      </c>
      <c r="D133" s="66">
        <v>1.7</v>
      </c>
      <c r="E133" s="66">
        <v>-0.1</v>
      </c>
      <c r="G133" s="260">
        <f t="shared" si="13"/>
        <v>1.9833333333333334</v>
      </c>
    </row>
    <row r="134" spans="1:7" x14ac:dyDescent="0.3">
      <c r="B134" s="37">
        <v>41030</v>
      </c>
      <c r="C134" s="66">
        <v>96.8</v>
      </c>
      <c r="D134" s="66">
        <v>1.9</v>
      </c>
      <c r="E134" s="66">
        <v>-0.1</v>
      </c>
      <c r="G134" s="260">
        <f t="shared" si="13"/>
        <v>1.9833333333333334</v>
      </c>
    </row>
    <row r="135" spans="1:7" x14ac:dyDescent="0.3">
      <c r="B135" s="37">
        <v>41000</v>
      </c>
      <c r="C135" s="66">
        <v>96.9</v>
      </c>
      <c r="D135" s="66">
        <v>1.9</v>
      </c>
      <c r="E135" s="66">
        <v>-0.2</v>
      </c>
      <c r="G135" s="260">
        <f t="shared" si="13"/>
        <v>1.9833333333333334</v>
      </c>
    </row>
    <row r="136" spans="1:7" x14ac:dyDescent="0.3">
      <c r="B136" s="37">
        <v>40969</v>
      </c>
      <c r="C136" s="66">
        <v>97.1</v>
      </c>
      <c r="D136" s="66">
        <v>2.2000000000000002</v>
      </c>
      <c r="E136" s="66">
        <v>0.6</v>
      </c>
      <c r="G136" s="260">
        <f t="shared" si="13"/>
        <v>1.9833333333333334</v>
      </c>
    </row>
    <row r="137" spans="1:7" x14ac:dyDescent="0.3">
      <c r="B137" s="37">
        <v>40940</v>
      </c>
      <c r="C137" s="66">
        <v>96.5</v>
      </c>
      <c r="D137" s="66">
        <v>2.1</v>
      </c>
      <c r="E137" s="66">
        <v>0.7</v>
      </c>
      <c r="G137" s="260">
        <f t="shared" si="13"/>
        <v>1.9833333333333334</v>
      </c>
    </row>
    <row r="138" spans="1:7" x14ac:dyDescent="0.3">
      <c r="A138" s="262" t="s">
        <v>360</v>
      </c>
      <c r="B138" s="37">
        <v>40909</v>
      </c>
      <c r="C138" s="66">
        <v>95.8</v>
      </c>
      <c r="D138" s="66">
        <v>2</v>
      </c>
      <c r="E138" s="66">
        <v>-0.2</v>
      </c>
      <c r="G138" s="260">
        <f t="shared" si="13"/>
        <v>1.9833333333333334</v>
      </c>
    </row>
    <row r="139" spans="1:7" x14ac:dyDescent="0.3">
      <c r="B139" s="37">
        <v>40878</v>
      </c>
      <c r="C139" s="66">
        <v>96</v>
      </c>
      <c r="D139" s="66">
        <v>2</v>
      </c>
      <c r="E139" s="66">
        <v>0.3</v>
      </c>
      <c r="F139" s="260">
        <f>AVERAGE($D$139:$D$150)</f>
        <v>2.0583333333333331</v>
      </c>
    </row>
    <row r="140" spans="1:7" x14ac:dyDescent="0.3">
      <c r="B140" s="37">
        <v>40848</v>
      </c>
      <c r="C140" s="66">
        <v>95.7</v>
      </c>
      <c r="D140" s="66">
        <v>2.2000000000000002</v>
      </c>
      <c r="E140" s="66">
        <v>0.1</v>
      </c>
      <c r="F140" s="260">
        <f t="shared" ref="F140:F150" si="14">AVERAGE($D$139:$D$150)</f>
        <v>2.0583333333333331</v>
      </c>
    </row>
    <row r="141" spans="1:7" x14ac:dyDescent="0.3">
      <c r="B141" s="37">
        <v>40817</v>
      </c>
      <c r="C141" s="66">
        <v>95.6</v>
      </c>
      <c r="D141" s="66">
        <v>2.4</v>
      </c>
      <c r="E141" s="66" t="s">
        <v>292</v>
      </c>
      <c r="F141" s="260">
        <f t="shared" si="14"/>
        <v>2.0583333333333331</v>
      </c>
    </row>
    <row r="142" spans="1:7" x14ac:dyDescent="0.3">
      <c r="B142" s="37">
        <v>40787</v>
      </c>
      <c r="C142" s="66">
        <v>95.6</v>
      </c>
      <c r="D142" s="66">
        <v>2.5</v>
      </c>
      <c r="E142" s="66">
        <v>0.2</v>
      </c>
      <c r="F142" s="260">
        <f t="shared" si="14"/>
        <v>2.0583333333333331</v>
      </c>
    </row>
    <row r="143" spans="1:7" x14ac:dyDescent="0.3">
      <c r="B143" s="37">
        <v>40756</v>
      </c>
      <c r="C143" s="66">
        <v>95.4</v>
      </c>
      <c r="D143" s="66">
        <v>2.1</v>
      </c>
      <c r="E143" s="66">
        <v>0.1</v>
      </c>
      <c r="F143" s="260">
        <f t="shared" si="14"/>
        <v>2.0583333333333331</v>
      </c>
    </row>
    <row r="144" spans="1:7" x14ac:dyDescent="0.3">
      <c r="B144" s="37">
        <v>40725</v>
      </c>
      <c r="C144" s="66">
        <v>95.3</v>
      </c>
      <c r="D144" s="66">
        <v>2.1</v>
      </c>
      <c r="E144" s="66">
        <v>0.2</v>
      </c>
      <c r="F144" s="260">
        <f t="shared" si="14"/>
        <v>2.0583333333333331</v>
      </c>
    </row>
    <row r="145" spans="1:7" x14ac:dyDescent="0.3">
      <c r="B145" s="37">
        <v>40695</v>
      </c>
      <c r="C145" s="66">
        <v>95.1</v>
      </c>
      <c r="D145" s="66">
        <v>2</v>
      </c>
      <c r="E145" s="66">
        <v>0.1</v>
      </c>
      <c r="F145" s="260">
        <f t="shared" si="14"/>
        <v>2.0583333333333331</v>
      </c>
    </row>
    <row r="146" spans="1:7" x14ac:dyDescent="0.3">
      <c r="B146" s="37">
        <v>40664</v>
      </c>
      <c r="C146" s="66">
        <v>95</v>
      </c>
      <c r="D146" s="66">
        <v>1.9</v>
      </c>
      <c r="E146" s="66">
        <v>-0.1</v>
      </c>
      <c r="F146" s="260">
        <f t="shared" si="14"/>
        <v>2.0583333333333331</v>
      </c>
    </row>
    <row r="147" spans="1:7" x14ac:dyDescent="0.3">
      <c r="B147" s="37">
        <v>40634</v>
      </c>
      <c r="C147" s="66">
        <v>95.1</v>
      </c>
      <c r="D147" s="66">
        <v>2</v>
      </c>
      <c r="E147" s="66">
        <v>0.1</v>
      </c>
      <c r="F147" s="260">
        <f t="shared" si="14"/>
        <v>2.0583333333333331</v>
      </c>
    </row>
    <row r="148" spans="1:7" x14ac:dyDescent="0.3">
      <c r="B148" s="37">
        <v>40603</v>
      </c>
      <c r="C148" s="66">
        <v>95</v>
      </c>
      <c r="D148" s="66">
        <v>1.9</v>
      </c>
      <c r="E148" s="66">
        <v>0.5</v>
      </c>
      <c r="F148" s="260">
        <f t="shared" si="14"/>
        <v>2.0583333333333331</v>
      </c>
    </row>
    <row r="149" spans="1:7" x14ac:dyDescent="0.3">
      <c r="B149" s="37">
        <v>40575</v>
      </c>
      <c r="C149" s="66">
        <v>94.5</v>
      </c>
      <c r="D149" s="66">
        <v>1.9</v>
      </c>
      <c r="E149" s="66">
        <v>0.6</v>
      </c>
      <c r="F149" s="260">
        <f t="shared" si="14"/>
        <v>2.0583333333333331</v>
      </c>
    </row>
    <row r="150" spans="1:7" x14ac:dyDescent="0.3">
      <c r="A150" s="262" t="s">
        <v>361</v>
      </c>
      <c r="B150" s="37">
        <v>40544</v>
      </c>
      <c r="C150" s="66">
        <v>93.9</v>
      </c>
      <c r="D150" s="66">
        <v>1.7</v>
      </c>
      <c r="E150" s="66">
        <v>-0.2</v>
      </c>
      <c r="F150" s="260">
        <f t="shared" si="14"/>
        <v>2.0583333333333331</v>
      </c>
    </row>
    <row r="151" spans="1:7" x14ac:dyDescent="0.3">
      <c r="B151" s="37">
        <v>40513</v>
      </c>
      <c r="C151" s="66">
        <v>94.1</v>
      </c>
      <c r="D151" s="66">
        <v>1.3</v>
      </c>
      <c r="E151" s="66">
        <v>0.5</v>
      </c>
      <c r="G151" s="260">
        <f>AVERAGE($D$151:$D$162)</f>
        <v>1.1166666666666667</v>
      </c>
    </row>
    <row r="152" spans="1:7" x14ac:dyDescent="0.3">
      <c r="B152" s="37">
        <v>40483</v>
      </c>
      <c r="C152" s="66">
        <v>93.6</v>
      </c>
      <c r="D152" s="66">
        <v>1.6</v>
      </c>
      <c r="E152" s="66">
        <v>0.2</v>
      </c>
      <c r="G152" s="260">
        <f t="shared" ref="G152:G162" si="15">AVERAGE($D$151:$D$162)</f>
        <v>1.1166666666666667</v>
      </c>
    </row>
    <row r="153" spans="1:7" x14ac:dyDescent="0.3">
      <c r="B153" s="37">
        <v>40452</v>
      </c>
      <c r="C153" s="66">
        <v>93.4</v>
      </c>
      <c r="D153" s="66">
        <v>1.2</v>
      </c>
      <c r="E153" s="66">
        <v>0.1</v>
      </c>
      <c r="G153" s="260">
        <f t="shared" si="15"/>
        <v>1.1166666666666667</v>
      </c>
    </row>
    <row r="154" spans="1:7" x14ac:dyDescent="0.3">
      <c r="B154" s="37">
        <v>40422</v>
      </c>
      <c r="C154" s="66">
        <v>93.3</v>
      </c>
      <c r="D154" s="66">
        <v>1.2</v>
      </c>
      <c r="E154" s="66">
        <v>-0.1</v>
      </c>
      <c r="G154" s="260">
        <f t="shared" si="15"/>
        <v>1.1166666666666667</v>
      </c>
    </row>
    <row r="155" spans="1:7" x14ac:dyDescent="0.3">
      <c r="B155" s="37">
        <v>40391</v>
      </c>
      <c r="C155" s="66">
        <v>93.4</v>
      </c>
      <c r="D155" s="66">
        <v>1</v>
      </c>
      <c r="E155" s="66">
        <v>0.1</v>
      </c>
      <c r="G155" s="260">
        <f t="shared" si="15"/>
        <v>1.1166666666666667</v>
      </c>
    </row>
    <row r="156" spans="1:7" x14ac:dyDescent="0.3">
      <c r="B156" s="37">
        <v>40360</v>
      </c>
      <c r="C156" s="66">
        <v>93.3</v>
      </c>
      <c r="D156" s="66">
        <v>1.1000000000000001</v>
      </c>
      <c r="E156" s="66">
        <v>0.1</v>
      </c>
      <c r="G156" s="260">
        <f t="shared" si="15"/>
        <v>1.1166666666666667</v>
      </c>
    </row>
    <row r="157" spans="1:7" x14ac:dyDescent="0.3">
      <c r="B157" s="37">
        <v>40330</v>
      </c>
      <c r="C157" s="66">
        <v>93.2</v>
      </c>
      <c r="D157" s="66">
        <v>1</v>
      </c>
      <c r="E157" s="66" t="s">
        <v>292</v>
      </c>
      <c r="G157" s="260">
        <f t="shared" si="15"/>
        <v>1.1166666666666667</v>
      </c>
    </row>
    <row r="158" spans="1:7" x14ac:dyDescent="0.3">
      <c r="B158" s="37">
        <v>40299</v>
      </c>
      <c r="C158" s="66">
        <v>93.2</v>
      </c>
      <c r="D158" s="66">
        <v>1.3</v>
      </c>
      <c r="E158" s="66" t="s">
        <v>292</v>
      </c>
      <c r="G158" s="260">
        <f t="shared" si="15"/>
        <v>1.1166666666666667</v>
      </c>
    </row>
    <row r="159" spans="1:7" x14ac:dyDescent="0.3">
      <c r="B159" s="37">
        <v>40269</v>
      </c>
      <c r="C159" s="66">
        <v>93.2</v>
      </c>
      <c r="D159" s="66">
        <v>1.2</v>
      </c>
      <c r="E159" s="66" t="s">
        <v>292</v>
      </c>
      <c r="G159" s="260">
        <f t="shared" si="15"/>
        <v>1.1166666666666667</v>
      </c>
    </row>
    <row r="160" spans="1:7" x14ac:dyDescent="0.3">
      <c r="B160" s="37">
        <v>40238</v>
      </c>
      <c r="C160" s="66">
        <v>93.2</v>
      </c>
      <c r="D160" s="66">
        <v>1.3</v>
      </c>
      <c r="E160" s="66">
        <v>0.5</v>
      </c>
      <c r="G160" s="260">
        <f t="shared" si="15"/>
        <v>1.1166666666666667</v>
      </c>
    </row>
    <row r="161" spans="1:7" x14ac:dyDescent="0.3">
      <c r="B161" s="37">
        <v>40210</v>
      </c>
      <c r="C161" s="66">
        <v>92.7</v>
      </c>
      <c r="D161" s="66">
        <v>0.5</v>
      </c>
      <c r="E161" s="66">
        <v>0.4</v>
      </c>
      <c r="G161" s="260">
        <f t="shared" si="15"/>
        <v>1.1166666666666667</v>
      </c>
    </row>
    <row r="162" spans="1:7" x14ac:dyDescent="0.3">
      <c r="A162" s="262" t="s">
        <v>362</v>
      </c>
      <c r="B162" s="37">
        <v>40179</v>
      </c>
      <c r="C162" s="66">
        <v>92.3</v>
      </c>
      <c r="D162" s="66">
        <v>0.7</v>
      </c>
      <c r="E162" s="66">
        <v>-0.6</v>
      </c>
      <c r="G162" s="260">
        <f t="shared" si="15"/>
        <v>1.1166666666666667</v>
      </c>
    </row>
    <row r="163" spans="1:7" x14ac:dyDescent="0.3">
      <c r="B163" s="37">
        <v>40148</v>
      </c>
      <c r="C163" s="66">
        <v>92.9</v>
      </c>
      <c r="D163" s="66">
        <v>0.9</v>
      </c>
      <c r="E163" s="66">
        <v>0.9</v>
      </c>
      <c r="F163" s="260">
        <f>AVERAGE($D$163:$D$174)</f>
        <v>0.41111111111111115</v>
      </c>
    </row>
    <row r="164" spans="1:7" x14ac:dyDescent="0.3">
      <c r="B164" s="37">
        <v>40118</v>
      </c>
      <c r="C164" s="66">
        <v>92.1</v>
      </c>
      <c r="D164" s="66">
        <v>0.3</v>
      </c>
      <c r="E164" s="66">
        <v>-0.2</v>
      </c>
      <c r="F164" s="260">
        <f t="shared" ref="F164:F174" si="16">AVERAGE($D$163:$D$174)</f>
        <v>0.41111111111111115</v>
      </c>
    </row>
    <row r="165" spans="1:7" x14ac:dyDescent="0.3">
      <c r="B165" s="37">
        <v>40087</v>
      </c>
      <c r="C165" s="66">
        <v>92.3</v>
      </c>
      <c r="D165" s="66">
        <v>0.1</v>
      </c>
      <c r="E165" s="66">
        <v>0.1</v>
      </c>
      <c r="F165" s="260">
        <f t="shared" si="16"/>
        <v>0.41111111111111115</v>
      </c>
    </row>
    <row r="166" spans="1:7" x14ac:dyDescent="0.3">
      <c r="B166" s="37">
        <v>40057</v>
      </c>
      <c r="C166" s="66">
        <v>92.2</v>
      </c>
      <c r="D166" s="66">
        <v>-0.2</v>
      </c>
      <c r="E166" s="66">
        <v>-0.3</v>
      </c>
      <c r="F166" s="260">
        <f t="shared" si="16"/>
        <v>0.41111111111111115</v>
      </c>
    </row>
    <row r="167" spans="1:7" x14ac:dyDescent="0.3">
      <c r="B167" s="37">
        <v>40026</v>
      </c>
      <c r="C167" s="66">
        <v>92.5</v>
      </c>
      <c r="D167" s="66" t="s">
        <v>292</v>
      </c>
      <c r="E167" s="66">
        <v>0.2</v>
      </c>
      <c r="F167" s="260">
        <f t="shared" si="16"/>
        <v>0.41111111111111115</v>
      </c>
    </row>
    <row r="168" spans="1:7" x14ac:dyDescent="0.3">
      <c r="B168" s="37">
        <v>39995</v>
      </c>
      <c r="C168" s="66">
        <v>92.3</v>
      </c>
      <c r="D168" s="66">
        <v>-0.5</v>
      </c>
      <c r="E168" s="66" t="s">
        <v>292</v>
      </c>
      <c r="F168" s="260">
        <f t="shared" si="16"/>
        <v>0.41111111111111115</v>
      </c>
    </row>
    <row r="169" spans="1:7" x14ac:dyDescent="0.3">
      <c r="B169" s="37">
        <v>39965</v>
      </c>
      <c r="C169" s="66">
        <v>92.3</v>
      </c>
      <c r="D169" s="66" t="s">
        <v>292</v>
      </c>
      <c r="E169" s="66">
        <v>0.3</v>
      </c>
      <c r="F169" s="260">
        <f t="shared" si="16"/>
        <v>0.41111111111111115</v>
      </c>
    </row>
    <row r="170" spans="1:7" x14ac:dyDescent="0.3">
      <c r="B170" s="37">
        <v>39934</v>
      </c>
      <c r="C170" s="66">
        <v>92</v>
      </c>
      <c r="D170" s="66" t="s">
        <v>292</v>
      </c>
      <c r="E170" s="66">
        <v>-0.1</v>
      </c>
      <c r="F170" s="260">
        <f t="shared" si="16"/>
        <v>0.41111111111111115</v>
      </c>
    </row>
    <row r="171" spans="1:7" x14ac:dyDescent="0.3">
      <c r="B171" s="37">
        <v>39904</v>
      </c>
      <c r="C171" s="66">
        <v>92.1</v>
      </c>
      <c r="D171" s="66">
        <v>0.7</v>
      </c>
      <c r="E171" s="66">
        <v>0.1</v>
      </c>
      <c r="F171" s="260">
        <f t="shared" si="16"/>
        <v>0.41111111111111115</v>
      </c>
    </row>
    <row r="172" spans="1:7" x14ac:dyDescent="0.3">
      <c r="B172" s="37">
        <v>39873</v>
      </c>
      <c r="C172" s="66">
        <v>92</v>
      </c>
      <c r="D172" s="66">
        <v>0.3</v>
      </c>
      <c r="E172" s="66">
        <v>-0.2</v>
      </c>
      <c r="F172" s="260">
        <f t="shared" si="16"/>
        <v>0.41111111111111115</v>
      </c>
    </row>
    <row r="173" spans="1:7" x14ac:dyDescent="0.3">
      <c r="B173" s="37">
        <v>39845</v>
      </c>
      <c r="C173" s="66">
        <v>92.2</v>
      </c>
      <c r="D173" s="66">
        <v>1.1000000000000001</v>
      </c>
      <c r="E173" s="66">
        <v>0.5</v>
      </c>
      <c r="F173" s="260">
        <f t="shared" si="16"/>
        <v>0.41111111111111115</v>
      </c>
    </row>
    <row r="174" spans="1:7" x14ac:dyDescent="0.3">
      <c r="A174" s="262" t="s">
        <v>363</v>
      </c>
      <c r="B174" s="37">
        <v>39814</v>
      </c>
      <c r="C174" s="66">
        <v>91.7</v>
      </c>
      <c r="D174" s="66">
        <v>1</v>
      </c>
      <c r="E174" s="66">
        <v>-0.4</v>
      </c>
      <c r="F174" s="260">
        <f t="shared" si="16"/>
        <v>0.41111111111111115</v>
      </c>
    </row>
    <row r="175" spans="1:7" x14ac:dyDescent="0.3">
      <c r="B175" s="37">
        <v>39783</v>
      </c>
      <c r="C175" s="66">
        <v>92.1</v>
      </c>
      <c r="D175" s="66">
        <v>1.1000000000000001</v>
      </c>
      <c r="E175" s="66">
        <v>0.3</v>
      </c>
      <c r="G175" s="260">
        <f>AVERAGE($D$175:$D$186)</f>
        <v>2.6083333333333334</v>
      </c>
    </row>
    <row r="176" spans="1:7" x14ac:dyDescent="0.3">
      <c r="B176" s="37">
        <v>39753</v>
      </c>
      <c r="C176" s="66">
        <v>91.8</v>
      </c>
      <c r="D176" s="66">
        <v>1.3</v>
      </c>
      <c r="E176" s="66">
        <v>-0.4</v>
      </c>
      <c r="G176" s="260">
        <f t="shared" ref="G176:G186" si="17">AVERAGE($D$175:$D$186)</f>
        <v>2.6083333333333334</v>
      </c>
    </row>
    <row r="177" spans="1:7" x14ac:dyDescent="0.3">
      <c r="B177" s="37">
        <v>39722</v>
      </c>
      <c r="C177" s="66">
        <v>92.2</v>
      </c>
      <c r="D177" s="66">
        <v>2.2999999999999998</v>
      </c>
      <c r="E177" s="66">
        <v>-0.2</v>
      </c>
      <c r="G177" s="260">
        <f t="shared" si="17"/>
        <v>2.6083333333333334</v>
      </c>
    </row>
    <row r="178" spans="1:7" x14ac:dyDescent="0.3">
      <c r="B178" s="37">
        <v>39692</v>
      </c>
      <c r="C178" s="66">
        <v>92.4</v>
      </c>
      <c r="D178" s="66">
        <v>2.8</v>
      </c>
      <c r="E178" s="66">
        <v>-0.1</v>
      </c>
      <c r="G178" s="260">
        <f t="shared" si="17"/>
        <v>2.6083333333333334</v>
      </c>
    </row>
    <row r="179" spans="1:7" x14ac:dyDescent="0.3">
      <c r="B179" s="37">
        <v>39661</v>
      </c>
      <c r="C179" s="66">
        <v>92.5</v>
      </c>
      <c r="D179" s="66">
        <v>3.1</v>
      </c>
      <c r="E179" s="66">
        <v>-0.3</v>
      </c>
      <c r="G179" s="260">
        <f t="shared" si="17"/>
        <v>2.6083333333333334</v>
      </c>
    </row>
    <row r="180" spans="1:7" x14ac:dyDescent="0.3">
      <c r="B180" s="37">
        <v>39630</v>
      </c>
      <c r="C180" s="66">
        <v>92.8</v>
      </c>
      <c r="D180" s="66">
        <v>3.3</v>
      </c>
      <c r="E180" s="66">
        <v>0.5</v>
      </c>
      <c r="G180" s="260">
        <f t="shared" si="17"/>
        <v>2.6083333333333334</v>
      </c>
    </row>
    <row r="181" spans="1:7" x14ac:dyDescent="0.3">
      <c r="B181" s="37">
        <v>39600</v>
      </c>
      <c r="C181" s="66">
        <v>92.3</v>
      </c>
      <c r="D181" s="66">
        <v>3.2</v>
      </c>
      <c r="E181" s="66">
        <v>0.3</v>
      </c>
      <c r="G181" s="260">
        <f t="shared" si="17"/>
        <v>2.6083333333333334</v>
      </c>
    </row>
    <row r="182" spans="1:7" x14ac:dyDescent="0.3">
      <c r="B182" s="37">
        <v>39569</v>
      </c>
      <c r="C182" s="66">
        <v>92</v>
      </c>
      <c r="D182" s="66">
        <v>3</v>
      </c>
      <c r="E182" s="66">
        <v>0.5</v>
      </c>
      <c r="G182" s="260">
        <f t="shared" si="17"/>
        <v>2.6083333333333334</v>
      </c>
    </row>
    <row r="183" spans="1:7" x14ac:dyDescent="0.3">
      <c r="B183" s="37">
        <v>39539</v>
      </c>
      <c r="C183" s="66">
        <v>91.5</v>
      </c>
      <c r="D183" s="66">
        <v>2.5</v>
      </c>
      <c r="E183" s="66">
        <v>-0.2</v>
      </c>
      <c r="G183" s="260">
        <f t="shared" si="17"/>
        <v>2.6083333333333334</v>
      </c>
    </row>
    <row r="184" spans="1:7" x14ac:dyDescent="0.3">
      <c r="B184" s="37">
        <v>39508</v>
      </c>
      <c r="C184" s="66">
        <v>91.7</v>
      </c>
      <c r="D184" s="66">
        <v>3.1</v>
      </c>
      <c r="E184" s="66">
        <v>0.5</v>
      </c>
      <c r="G184" s="260">
        <f t="shared" si="17"/>
        <v>2.6083333333333334</v>
      </c>
    </row>
    <row r="185" spans="1:7" x14ac:dyDescent="0.3">
      <c r="B185" s="37">
        <v>39479</v>
      </c>
      <c r="C185" s="66">
        <v>91.2</v>
      </c>
      <c r="D185" s="66">
        <v>2.8</v>
      </c>
      <c r="E185" s="66">
        <v>0.4</v>
      </c>
      <c r="G185" s="260">
        <f t="shared" si="17"/>
        <v>2.6083333333333334</v>
      </c>
    </row>
    <row r="186" spans="1:7" x14ac:dyDescent="0.3">
      <c r="A186" s="262" t="s">
        <v>364</v>
      </c>
      <c r="B186" s="37">
        <v>39448</v>
      </c>
      <c r="C186" s="66">
        <v>90.8</v>
      </c>
      <c r="D186" s="66">
        <v>2.8</v>
      </c>
      <c r="E186" s="66">
        <v>-0.3</v>
      </c>
      <c r="G186" s="260">
        <f t="shared" si="17"/>
        <v>2.6083333333333334</v>
      </c>
    </row>
    <row r="187" spans="1:7" x14ac:dyDescent="0.3">
      <c r="B187" s="37">
        <v>39417</v>
      </c>
      <c r="C187" s="66">
        <v>91.1</v>
      </c>
      <c r="D187" s="66">
        <v>3.2</v>
      </c>
      <c r="E187" s="66">
        <v>0.6</v>
      </c>
      <c r="F187" s="260">
        <f>AVERAGE($D$187:$D$198)</f>
        <v>2.2916666666666665</v>
      </c>
    </row>
    <row r="188" spans="1:7" x14ac:dyDescent="0.3">
      <c r="B188" s="37">
        <v>39387</v>
      </c>
      <c r="C188" s="66">
        <v>90.6</v>
      </c>
      <c r="D188" s="66">
        <v>3.4</v>
      </c>
      <c r="E188" s="66">
        <v>0.6</v>
      </c>
      <c r="F188" s="260">
        <f t="shared" ref="F188:F198" si="18">AVERAGE($D$187:$D$198)</f>
        <v>2.2916666666666665</v>
      </c>
    </row>
    <row r="189" spans="1:7" x14ac:dyDescent="0.3">
      <c r="B189" s="37">
        <v>39356</v>
      </c>
      <c r="C189" s="66">
        <v>90.1</v>
      </c>
      <c r="D189" s="66">
        <v>2.9</v>
      </c>
      <c r="E189" s="66">
        <v>0.2</v>
      </c>
      <c r="F189" s="260">
        <f t="shared" si="18"/>
        <v>2.2916666666666665</v>
      </c>
    </row>
    <row r="190" spans="1:7" x14ac:dyDescent="0.3">
      <c r="B190" s="37">
        <v>39326</v>
      </c>
      <c r="C190" s="66">
        <v>89.9</v>
      </c>
      <c r="D190" s="66">
        <v>2.6</v>
      </c>
      <c r="E190" s="66">
        <v>0.2</v>
      </c>
      <c r="F190" s="260">
        <f t="shared" si="18"/>
        <v>2.2916666666666665</v>
      </c>
    </row>
    <row r="191" spans="1:7" x14ac:dyDescent="0.3">
      <c r="B191" s="37">
        <v>39295</v>
      </c>
      <c r="C191" s="66">
        <v>89.7</v>
      </c>
      <c r="D191" s="66">
        <v>2</v>
      </c>
      <c r="E191" s="66">
        <v>-0.1</v>
      </c>
      <c r="F191" s="260">
        <f t="shared" si="18"/>
        <v>2.2916666666666665</v>
      </c>
    </row>
    <row r="192" spans="1:7" x14ac:dyDescent="0.3">
      <c r="B192" s="37">
        <v>39264</v>
      </c>
      <c r="C192" s="66">
        <v>89.8</v>
      </c>
      <c r="D192" s="66">
        <v>2</v>
      </c>
      <c r="E192" s="66">
        <v>0.4</v>
      </c>
      <c r="F192" s="260">
        <f t="shared" si="18"/>
        <v>2.2916666666666665</v>
      </c>
    </row>
    <row r="193" spans="1:6" x14ac:dyDescent="0.3">
      <c r="B193" s="37">
        <v>39234</v>
      </c>
      <c r="C193" s="66">
        <v>89.4</v>
      </c>
      <c r="D193" s="66">
        <v>1.9</v>
      </c>
      <c r="E193" s="66">
        <v>0.1</v>
      </c>
      <c r="F193" s="260">
        <f t="shared" si="18"/>
        <v>2.2916666666666665</v>
      </c>
    </row>
    <row r="194" spans="1:6" x14ac:dyDescent="0.3">
      <c r="B194" s="37">
        <v>39203</v>
      </c>
      <c r="C194" s="66">
        <v>89.3</v>
      </c>
      <c r="D194" s="66">
        <v>2.1</v>
      </c>
      <c r="E194" s="66" t="s">
        <v>292</v>
      </c>
      <c r="F194" s="260">
        <f t="shared" si="18"/>
        <v>2.2916666666666665</v>
      </c>
    </row>
    <row r="195" spans="1:6" x14ac:dyDescent="0.3">
      <c r="B195" s="37">
        <v>39173</v>
      </c>
      <c r="C195" s="66">
        <v>89.3</v>
      </c>
      <c r="D195" s="66">
        <v>2.1</v>
      </c>
      <c r="E195" s="66">
        <v>0.4</v>
      </c>
      <c r="F195" s="260">
        <f t="shared" si="18"/>
        <v>2.2916666666666665</v>
      </c>
    </row>
    <row r="196" spans="1:6" x14ac:dyDescent="0.3">
      <c r="B196" s="37">
        <v>39142</v>
      </c>
      <c r="C196" s="66">
        <v>88.9</v>
      </c>
      <c r="D196" s="66">
        <v>1.9</v>
      </c>
      <c r="E196" s="66">
        <v>0.2</v>
      </c>
      <c r="F196" s="260">
        <f t="shared" si="18"/>
        <v>2.2916666666666665</v>
      </c>
    </row>
    <row r="197" spans="1:6" x14ac:dyDescent="0.3">
      <c r="B197" s="37">
        <v>39114</v>
      </c>
      <c r="C197" s="66">
        <v>88.7</v>
      </c>
      <c r="D197" s="66">
        <v>1.7</v>
      </c>
      <c r="E197" s="66">
        <v>0.5</v>
      </c>
      <c r="F197" s="260">
        <f t="shared" si="18"/>
        <v>2.2916666666666665</v>
      </c>
    </row>
    <row r="198" spans="1:6" x14ac:dyDescent="0.3">
      <c r="A198" s="262" t="s">
        <v>365</v>
      </c>
      <c r="B198" s="37">
        <v>39083</v>
      </c>
      <c r="C198" s="66">
        <v>88.3</v>
      </c>
      <c r="D198" s="66">
        <v>1.7</v>
      </c>
      <c r="E198" s="66" t="s">
        <v>292</v>
      </c>
      <c r="F198" s="260">
        <f t="shared" si="18"/>
        <v>2.2916666666666665</v>
      </c>
    </row>
    <row r="199" spans="1:6" x14ac:dyDescent="0.3">
      <c r="B199" s="37">
        <v>39052</v>
      </c>
      <c r="C199" s="66">
        <v>88.3</v>
      </c>
      <c r="D199" s="66">
        <v>1.4</v>
      </c>
      <c r="E199" s="66">
        <v>0.8</v>
      </c>
    </row>
    <row r="200" spans="1:6" x14ac:dyDescent="0.3">
      <c r="B200" s="37">
        <v>39022</v>
      </c>
      <c r="C200" s="66">
        <v>87.6</v>
      </c>
      <c r="D200" s="66">
        <v>1.4</v>
      </c>
      <c r="E200" s="66" t="s">
        <v>292</v>
      </c>
    </row>
    <row r="201" spans="1:6" x14ac:dyDescent="0.3">
      <c r="B201" s="37">
        <v>38991</v>
      </c>
      <c r="C201" s="66">
        <v>87.6</v>
      </c>
      <c r="D201" s="66">
        <v>1</v>
      </c>
      <c r="E201" s="66" t="s">
        <v>292</v>
      </c>
    </row>
    <row r="202" spans="1:6" x14ac:dyDescent="0.3">
      <c r="B202" s="37">
        <v>38961</v>
      </c>
      <c r="C202" s="66">
        <v>87.6</v>
      </c>
      <c r="D202" s="66">
        <v>1.2</v>
      </c>
      <c r="E202" s="66">
        <v>-0.3</v>
      </c>
    </row>
    <row r="203" spans="1:6" x14ac:dyDescent="0.3">
      <c r="B203" s="37">
        <v>38930</v>
      </c>
      <c r="C203" s="66">
        <v>87.9</v>
      </c>
      <c r="D203" s="66">
        <v>1.6</v>
      </c>
      <c r="E203" s="66">
        <v>-0.1</v>
      </c>
    </row>
    <row r="204" spans="1:6" x14ac:dyDescent="0.3">
      <c r="B204" s="37">
        <v>38899</v>
      </c>
      <c r="C204" s="66">
        <v>88</v>
      </c>
      <c r="D204" s="66">
        <v>1.9</v>
      </c>
      <c r="E204" s="66">
        <v>0.3</v>
      </c>
    </row>
    <row r="205" spans="1:6" x14ac:dyDescent="0.3">
      <c r="B205" s="37">
        <v>38869</v>
      </c>
      <c r="C205" s="66">
        <v>87.7</v>
      </c>
      <c r="D205" s="66">
        <v>1.9</v>
      </c>
      <c r="E205" s="66">
        <v>0.2</v>
      </c>
    </row>
    <row r="206" spans="1:6" x14ac:dyDescent="0.3">
      <c r="B206" s="37">
        <v>38838</v>
      </c>
      <c r="C206" s="66">
        <v>87.5</v>
      </c>
      <c r="D206" s="66">
        <v>1.9</v>
      </c>
      <c r="E206" s="66" t="s">
        <v>292</v>
      </c>
    </row>
    <row r="207" spans="1:6" x14ac:dyDescent="0.3">
      <c r="B207" s="37">
        <v>38808</v>
      </c>
      <c r="C207" s="66">
        <v>87.5</v>
      </c>
      <c r="D207" s="66">
        <v>2</v>
      </c>
      <c r="E207" s="66">
        <v>0.3</v>
      </c>
    </row>
    <row r="208" spans="1:6" x14ac:dyDescent="0.3">
      <c r="B208" s="37">
        <v>38777</v>
      </c>
      <c r="C208" s="66">
        <v>87.2</v>
      </c>
      <c r="D208" s="66">
        <v>1.4</v>
      </c>
      <c r="E208" s="66" t="s">
        <v>292</v>
      </c>
    </row>
    <row r="209" spans="1:5" x14ac:dyDescent="0.3">
      <c r="B209" s="37">
        <v>38749</v>
      </c>
      <c r="C209" s="66">
        <v>87.2</v>
      </c>
      <c r="D209" s="66">
        <v>1.9</v>
      </c>
      <c r="E209" s="66">
        <v>0.5</v>
      </c>
    </row>
    <row r="210" spans="1:5" x14ac:dyDescent="0.3">
      <c r="A210" s="262" t="s">
        <v>366</v>
      </c>
      <c r="B210" s="37">
        <v>38718</v>
      </c>
      <c r="C210" s="66">
        <v>86.8</v>
      </c>
      <c r="D210" s="66">
        <v>1.8</v>
      </c>
      <c r="E210" s="66">
        <v>-0.3</v>
      </c>
    </row>
    <row r="211" spans="1:5" x14ac:dyDescent="0.3">
      <c r="B211" s="37">
        <v>38687</v>
      </c>
      <c r="C211" s="66">
        <v>87.1</v>
      </c>
      <c r="D211" s="66">
        <v>1.4</v>
      </c>
      <c r="E211" s="66">
        <v>0.8</v>
      </c>
    </row>
    <row r="212" spans="1:5" x14ac:dyDescent="0.3">
      <c r="B212" s="37">
        <v>38657</v>
      </c>
      <c r="C212" s="66">
        <v>86.4</v>
      </c>
      <c r="D212" s="66">
        <v>1.6</v>
      </c>
      <c r="E212" s="66">
        <v>-0.3</v>
      </c>
    </row>
    <row r="213" spans="1:5" x14ac:dyDescent="0.3">
      <c r="B213" s="37">
        <v>38626</v>
      </c>
      <c r="C213" s="66">
        <v>86.7</v>
      </c>
      <c r="D213" s="66">
        <v>1.9</v>
      </c>
      <c r="E213" s="66">
        <v>0.1</v>
      </c>
    </row>
    <row r="214" spans="1:5" x14ac:dyDescent="0.3">
      <c r="B214" s="37">
        <v>38596</v>
      </c>
      <c r="C214" s="66">
        <v>86.6</v>
      </c>
      <c r="D214" s="66">
        <v>1.9</v>
      </c>
      <c r="E214" s="66">
        <v>0.1</v>
      </c>
    </row>
    <row r="215" spans="1:5" x14ac:dyDescent="0.3">
      <c r="B215" s="37">
        <v>38565</v>
      </c>
      <c r="C215" s="66">
        <v>86.5</v>
      </c>
      <c r="D215" s="66">
        <v>1.5</v>
      </c>
      <c r="E215" s="66">
        <v>0.1</v>
      </c>
    </row>
    <row r="216" spans="1:5" x14ac:dyDescent="0.3">
      <c r="B216" s="37">
        <v>38534</v>
      </c>
      <c r="C216" s="66">
        <v>86.4</v>
      </c>
      <c r="D216" s="66">
        <v>1.5</v>
      </c>
      <c r="E216" s="66">
        <v>0.3</v>
      </c>
    </row>
    <row r="217" spans="1:5" x14ac:dyDescent="0.3">
      <c r="B217" s="37">
        <v>38504</v>
      </c>
      <c r="C217" s="66">
        <v>86.1</v>
      </c>
      <c r="D217" s="66">
        <v>1.3</v>
      </c>
      <c r="E217" s="66">
        <v>0.2</v>
      </c>
    </row>
    <row r="218" spans="1:5" x14ac:dyDescent="0.3">
      <c r="B218" s="37">
        <v>38473</v>
      </c>
      <c r="C218" s="66">
        <v>85.9</v>
      </c>
      <c r="D218" s="66">
        <v>1.1000000000000001</v>
      </c>
      <c r="E218" s="66">
        <v>0.1</v>
      </c>
    </row>
    <row r="219" spans="1:5" x14ac:dyDescent="0.3">
      <c r="B219" s="37">
        <v>38443</v>
      </c>
      <c r="C219" s="66">
        <v>85.8</v>
      </c>
      <c r="D219" s="66">
        <v>1.2</v>
      </c>
      <c r="E219" s="66">
        <v>-0.2</v>
      </c>
    </row>
    <row r="220" spans="1:5" x14ac:dyDescent="0.3">
      <c r="B220" s="37">
        <v>38412</v>
      </c>
      <c r="C220" s="66">
        <v>86</v>
      </c>
      <c r="D220" s="66">
        <v>1.8</v>
      </c>
      <c r="E220" s="66">
        <v>0.5</v>
      </c>
    </row>
    <row r="221" spans="1:5" x14ac:dyDescent="0.3">
      <c r="B221" s="37">
        <v>38384</v>
      </c>
      <c r="C221" s="66">
        <v>85.6</v>
      </c>
      <c r="D221" s="66">
        <v>1.7</v>
      </c>
      <c r="E221" s="66">
        <v>0.4</v>
      </c>
    </row>
    <row r="222" spans="1:5" x14ac:dyDescent="0.3">
      <c r="A222" s="262" t="s">
        <v>367</v>
      </c>
      <c r="B222" s="37">
        <v>38353</v>
      </c>
      <c r="C222" s="66">
        <v>85.3</v>
      </c>
      <c r="D222" s="66">
        <v>1.5</v>
      </c>
      <c r="E222" s="66">
        <v>-0.7</v>
      </c>
    </row>
    <row r="223" spans="1:5" x14ac:dyDescent="0.3">
      <c r="B223" s="37">
        <v>38322</v>
      </c>
      <c r="C223" s="66">
        <v>85.9</v>
      </c>
      <c r="D223" s="66">
        <v>2.2999999999999998</v>
      </c>
      <c r="E223" s="66">
        <v>1.1000000000000001</v>
      </c>
    </row>
    <row r="224" spans="1:5" x14ac:dyDescent="0.3">
      <c r="B224" s="37">
        <v>38292</v>
      </c>
      <c r="C224" s="66">
        <v>85</v>
      </c>
      <c r="D224" s="66">
        <v>1.9</v>
      </c>
      <c r="E224" s="66">
        <v>-0.1</v>
      </c>
    </row>
    <row r="225" spans="1:5" x14ac:dyDescent="0.3">
      <c r="B225" s="37">
        <v>38261</v>
      </c>
      <c r="C225" s="66">
        <v>85.1</v>
      </c>
      <c r="D225" s="66">
        <v>1.8</v>
      </c>
      <c r="E225" s="66">
        <v>0.1</v>
      </c>
    </row>
    <row r="226" spans="1:5" x14ac:dyDescent="0.3">
      <c r="B226" s="37">
        <v>38231</v>
      </c>
      <c r="C226" s="66">
        <v>85</v>
      </c>
      <c r="D226" s="66">
        <v>1.7</v>
      </c>
      <c r="E226" s="66">
        <v>-0.2</v>
      </c>
    </row>
    <row r="227" spans="1:5" x14ac:dyDescent="0.3">
      <c r="B227" s="37">
        <v>38200</v>
      </c>
      <c r="C227" s="66">
        <v>85.2</v>
      </c>
      <c r="D227" s="66">
        <v>1.9</v>
      </c>
      <c r="E227" s="66">
        <v>0.1</v>
      </c>
    </row>
    <row r="228" spans="1:5" x14ac:dyDescent="0.3">
      <c r="B228" s="37">
        <v>38169</v>
      </c>
      <c r="C228" s="66">
        <v>85.1</v>
      </c>
      <c r="D228" s="66">
        <v>1.8</v>
      </c>
      <c r="E228" s="66">
        <v>0.1</v>
      </c>
    </row>
    <row r="229" spans="1:5" x14ac:dyDescent="0.3">
      <c r="B229" s="37">
        <v>38139</v>
      </c>
      <c r="C229" s="66">
        <v>85</v>
      </c>
      <c r="D229" s="66">
        <v>1.8</v>
      </c>
      <c r="E229" s="66" t="s">
        <v>292</v>
      </c>
    </row>
    <row r="230" spans="1:5" x14ac:dyDescent="0.3">
      <c r="B230" s="37">
        <v>38108</v>
      </c>
      <c r="C230" s="66">
        <v>85</v>
      </c>
      <c r="D230" s="66">
        <v>2.2000000000000002</v>
      </c>
      <c r="E230" s="66">
        <v>0.2</v>
      </c>
    </row>
    <row r="231" spans="1:5" x14ac:dyDescent="0.3">
      <c r="B231" s="37">
        <v>38078</v>
      </c>
      <c r="C231" s="66">
        <v>84.8</v>
      </c>
      <c r="D231" s="66">
        <v>1.7</v>
      </c>
      <c r="E231" s="66">
        <v>0.4</v>
      </c>
    </row>
    <row r="232" spans="1:5" x14ac:dyDescent="0.3">
      <c r="B232" s="37">
        <v>38047</v>
      </c>
      <c r="C232" s="66">
        <v>84.5</v>
      </c>
      <c r="D232" s="66">
        <v>1.1000000000000001</v>
      </c>
      <c r="E232" s="66">
        <v>0.4</v>
      </c>
    </row>
    <row r="233" spans="1:5" x14ac:dyDescent="0.3">
      <c r="B233" s="37">
        <v>38018</v>
      </c>
      <c r="C233" s="66">
        <v>84.2</v>
      </c>
      <c r="D233" s="66">
        <v>0.7</v>
      </c>
      <c r="E233" s="66">
        <v>0.2</v>
      </c>
    </row>
    <row r="234" spans="1:5" x14ac:dyDescent="0.3">
      <c r="A234" s="262" t="s">
        <v>437</v>
      </c>
      <c r="B234" s="37">
        <v>37987</v>
      </c>
      <c r="C234" s="66">
        <v>84</v>
      </c>
      <c r="D234" s="66">
        <v>1.1000000000000001</v>
      </c>
      <c r="E234" s="66" t="s">
        <v>292</v>
      </c>
    </row>
    <row r="235" spans="1:5" x14ac:dyDescent="0.3">
      <c r="B235" s="37">
        <v>37956</v>
      </c>
      <c r="C235" s="66">
        <v>84</v>
      </c>
      <c r="D235" s="66">
        <v>1.1000000000000001</v>
      </c>
      <c r="E235" s="66">
        <v>0.7</v>
      </c>
    </row>
    <row r="236" spans="1:5" x14ac:dyDescent="0.3">
      <c r="B236" s="37">
        <v>37926</v>
      </c>
      <c r="C236" s="66">
        <v>83.4</v>
      </c>
      <c r="D236" s="66">
        <v>1.3</v>
      </c>
      <c r="E236" s="66">
        <v>-0.2</v>
      </c>
    </row>
    <row r="237" spans="1:5" x14ac:dyDescent="0.3">
      <c r="B237" s="37">
        <v>37895</v>
      </c>
      <c r="C237" s="66">
        <v>83.6</v>
      </c>
      <c r="D237" s="66">
        <v>1.2</v>
      </c>
      <c r="E237" s="66" t="s">
        <v>292</v>
      </c>
    </row>
    <row r="238" spans="1:5" x14ac:dyDescent="0.3">
      <c r="B238" s="37">
        <v>37865</v>
      </c>
      <c r="C238" s="66">
        <v>83.6</v>
      </c>
      <c r="D238" s="66">
        <v>1.1000000000000001</v>
      </c>
      <c r="E238" s="66" t="s">
        <v>292</v>
      </c>
    </row>
    <row r="239" spans="1:5" x14ac:dyDescent="0.3">
      <c r="B239" s="37">
        <v>37834</v>
      </c>
      <c r="C239" s="66">
        <v>83.6</v>
      </c>
      <c r="D239" s="66">
        <v>1.1000000000000001</v>
      </c>
      <c r="E239" s="66" t="s">
        <v>292</v>
      </c>
    </row>
    <row r="240" spans="1:5" x14ac:dyDescent="0.3">
      <c r="B240" s="37">
        <v>37803</v>
      </c>
      <c r="C240" s="66">
        <v>83.6</v>
      </c>
      <c r="D240" s="66">
        <v>1</v>
      </c>
      <c r="E240" s="66">
        <v>0.1</v>
      </c>
    </row>
    <row r="241" spans="1:5" x14ac:dyDescent="0.3">
      <c r="B241" s="37">
        <v>37773</v>
      </c>
      <c r="C241" s="66">
        <v>83.5</v>
      </c>
      <c r="D241" s="66">
        <v>1</v>
      </c>
      <c r="E241" s="66">
        <v>0.4</v>
      </c>
    </row>
    <row r="242" spans="1:5" x14ac:dyDescent="0.3">
      <c r="B242" s="37">
        <v>37742</v>
      </c>
      <c r="C242" s="66">
        <v>83.2</v>
      </c>
      <c r="D242" s="66">
        <v>0.6</v>
      </c>
      <c r="E242" s="66">
        <v>-0.2</v>
      </c>
    </row>
    <row r="243" spans="1:5" x14ac:dyDescent="0.3">
      <c r="B243" s="37">
        <v>37712</v>
      </c>
      <c r="C243" s="66">
        <v>83.4</v>
      </c>
      <c r="D243" s="66">
        <v>1</v>
      </c>
      <c r="E243" s="66">
        <v>-0.2</v>
      </c>
    </row>
    <row r="244" spans="1:5" x14ac:dyDescent="0.3">
      <c r="B244" s="37">
        <v>37681</v>
      </c>
      <c r="C244" s="66">
        <v>83.6</v>
      </c>
      <c r="D244" s="66">
        <v>1.1000000000000001</v>
      </c>
      <c r="E244" s="66" t="s">
        <v>292</v>
      </c>
    </row>
    <row r="245" spans="1:5" x14ac:dyDescent="0.3">
      <c r="B245" s="37">
        <v>37653</v>
      </c>
      <c r="C245" s="66">
        <v>83.6</v>
      </c>
      <c r="D245" s="66">
        <v>1.3</v>
      </c>
      <c r="E245" s="66">
        <v>0.6</v>
      </c>
    </row>
    <row r="246" spans="1:5" x14ac:dyDescent="0.3">
      <c r="A246" s="262" t="s">
        <v>436</v>
      </c>
      <c r="B246" s="37">
        <v>37622</v>
      </c>
      <c r="C246" s="66">
        <v>83.1</v>
      </c>
      <c r="D246" s="66">
        <v>1.1000000000000001</v>
      </c>
      <c r="E246" s="66" t="s">
        <v>292</v>
      </c>
    </row>
    <row r="247" spans="1:5" x14ac:dyDescent="0.3">
      <c r="B247" s="37">
        <v>37591</v>
      </c>
      <c r="C247" s="66">
        <v>83.1</v>
      </c>
      <c r="D247" s="66">
        <v>1.1000000000000001</v>
      </c>
      <c r="E247" s="66">
        <v>1</v>
      </c>
    </row>
    <row r="248" spans="1:5" x14ac:dyDescent="0.3">
      <c r="B248" s="37">
        <v>37561</v>
      </c>
      <c r="C248" s="66">
        <v>82.3</v>
      </c>
      <c r="D248" s="66">
        <v>1.1000000000000001</v>
      </c>
      <c r="E248" s="66">
        <v>-0.4</v>
      </c>
    </row>
    <row r="249" spans="1:5" x14ac:dyDescent="0.3">
      <c r="B249" s="37">
        <v>37530</v>
      </c>
      <c r="C249" s="66">
        <v>82.6</v>
      </c>
      <c r="D249" s="66">
        <v>1.2</v>
      </c>
      <c r="E249" s="66">
        <v>-0.1</v>
      </c>
    </row>
    <row r="250" spans="1:5" x14ac:dyDescent="0.3">
      <c r="B250" s="37">
        <v>37500</v>
      </c>
      <c r="C250" s="66">
        <v>82.7</v>
      </c>
      <c r="D250" s="66">
        <v>1.2</v>
      </c>
      <c r="E250" s="66" t="s">
        <v>292</v>
      </c>
    </row>
    <row r="251" spans="1:5" x14ac:dyDescent="0.3">
      <c r="B251" s="37">
        <v>37469</v>
      </c>
      <c r="C251" s="66">
        <v>82.7</v>
      </c>
      <c r="D251" s="66">
        <v>1.2</v>
      </c>
      <c r="E251" s="66">
        <v>-0.1</v>
      </c>
    </row>
    <row r="252" spans="1:5" x14ac:dyDescent="0.3">
      <c r="B252" s="37">
        <v>37438</v>
      </c>
      <c r="C252" s="66">
        <v>82.8</v>
      </c>
      <c r="D252" s="66">
        <v>1.1000000000000001</v>
      </c>
      <c r="E252" s="66">
        <v>0.1</v>
      </c>
    </row>
    <row r="253" spans="1:5" x14ac:dyDescent="0.3">
      <c r="B253" s="37">
        <v>37408</v>
      </c>
      <c r="C253" s="66">
        <v>82.7</v>
      </c>
      <c r="D253" s="66">
        <v>1.1000000000000001</v>
      </c>
      <c r="E253" s="66" t="s">
        <v>292</v>
      </c>
    </row>
    <row r="254" spans="1:5" x14ac:dyDescent="0.3">
      <c r="B254" s="37">
        <v>37377</v>
      </c>
      <c r="C254" s="66">
        <v>82.7</v>
      </c>
      <c r="D254" s="66">
        <v>1.2</v>
      </c>
      <c r="E254" s="66">
        <v>0.1</v>
      </c>
    </row>
    <row r="255" spans="1:5" x14ac:dyDescent="0.3">
      <c r="B255" s="37">
        <v>37347</v>
      </c>
      <c r="C255" s="66">
        <v>82.6</v>
      </c>
      <c r="D255" s="66">
        <v>1.5</v>
      </c>
      <c r="E255" s="66">
        <v>-0.1</v>
      </c>
    </row>
    <row r="256" spans="1:5" x14ac:dyDescent="0.3">
      <c r="B256" s="37">
        <v>37316</v>
      </c>
      <c r="C256" s="66">
        <v>82.7</v>
      </c>
      <c r="D256" s="66">
        <v>2.1</v>
      </c>
      <c r="E256" s="66">
        <v>0.2</v>
      </c>
    </row>
    <row r="257" spans="1:5" x14ac:dyDescent="0.3">
      <c r="B257" s="37">
        <v>37288</v>
      </c>
      <c r="C257" s="66">
        <v>82.5</v>
      </c>
      <c r="D257" s="66">
        <v>1.9</v>
      </c>
      <c r="E257" s="66">
        <v>0.4</v>
      </c>
    </row>
    <row r="258" spans="1:5" x14ac:dyDescent="0.3">
      <c r="A258" s="262" t="s">
        <v>435</v>
      </c>
      <c r="B258" s="37">
        <v>37257</v>
      </c>
      <c r="C258" s="66">
        <v>82.2</v>
      </c>
      <c r="D258" s="66">
        <v>2</v>
      </c>
      <c r="E258" s="66" t="s">
        <v>292</v>
      </c>
    </row>
    <row r="259" spans="1:5" x14ac:dyDescent="0.3">
      <c r="B259" s="37">
        <v>37226</v>
      </c>
      <c r="C259" s="66">
        <v>82.2</v>
      </c>
      <c r="D259" s="66">
        <v>1.7</v>
      </c>
      <c r="E259" s="66">
        <v>1</v>
      </c>
    </row>
    <row r="260" spans="1:5" x14ac:dyDescent="0.3">
      <c r="B260" s="37">
        <v>37196</v>
      </c>
      <c r="C260" s="66">
        <v>81.400000000000006</v>
      </c>
      <c r="D260" s="66">
        <v>1.5</v>
      </c>
      <c r="E260" s="66">
        <v>-0.2</v>
      </c>
    </row>
    <row r="261" spans="1:5" x14ac:dyDescent="0.3">
      <c r="B261" s="37">
        <v>37165</v>
      </c>
      <c r="C261" s="66">
        <v>81.599999999999994</v>
      </c>
      <c r="D261" s="66">
        <v>1.9</v>
      </c>
      <c r="E261" s="66">
        <v>-0.1</v>
      </c>
    </row>
    <row r="262" spans="1:5" x14ac:dyDescent="0.3">
      <c r="B262" s="37">
        <v>37135</v>
      </c>
      <c r="C262" s="66">
        <v>81.7</v>
      </c>
      <c r="D262" s="66">
        <v>1.9</v>
      </c>
      <c r="E262" s="66" t="s">
        <v>292</v>
      </c>
    </row>
    <row r="263" spans="1:5" x14ac:dyDescent="0.3">
      <c r="B263" s="37">
        <v>37104</v>
      </c>
      <c r="C263" s="66">
        <v>81.7</v>
      </c>
      <c r="D263" s="66">
        <v>2.1</v>
      </c>
      <c r="E263" s="66">
        <v>-0.2</v>
      </c>
    </row>
    <row r="264" spans="1:5" x14ac:dyDescent="0.3">
      <c r="B264" s="37">
        <v>37073</v>
      </c>
      <c r="C264" s="66">
        <v>81.900000000000006</v>
      </c>
      <c r="D264" s="66">
        <v>2.1</v>
      </c>
      <c r="E264" s="66">
        <v>0.1</v>
      </c>
    </row>
    <row r="265" spans="1:5" x14ac:dyDescent="0.3">
      <c r="B265" s="37">
        <v>37043</v>
      </c>
      <c r="C265" s="66">
        <v>81.8</v>
      </c>
      <c r="D265" s="66">
        <v>2.5</v>
      </c>
      <c r="E265" s="66">
        <v>0.1</v>
      </c>
    </row>
    <row r="266" spans="1:5" x14ac:dyDescent="0.3">
      <c r="B266" s="37">
        <v>37012</v>
      </c>
      <c r="C266" s="66">
        <v>81.7</v>
      </c>
      <c r="D266" s="66">
        <v>2.8</v>
      </c>
      <c r="E266" s="66">
        <v>0.4</v>
      </c>
    </row>
    <row r="267" spans="1:5" x14ac:dyDescent="0.3">
      <c r="B267" s="37">
        <v>36982</v>
      </c>
      <c r="C267" s="66">
        <v>81.400000000000006</v>
      </c>
      <c r="D267" s="66">
        <v>2.4</v>
      </c>
      <c r="E267" s="66">
        <v>0.5</v>
      </c>
    </row>
    <row r="268" spans="1:5" x14ac:dyDescent="0.3">
      <c r="B268" s="37">
        <v>36951</v>
      </c>
      <c r="C268" s="66">
        <v>81</v>
      </c>
      <c r="D268" s="66">
        <v>1.9</v>
      </c>
      <c r="E268" s="66" t="s">
        <v>292</v>
      </c>
    </row>
    <row r="269" spans="1:5" x14ac:dyDescent="0.3">
      <c r="B269" s="37">
        <v>36923</v>
      </c>
      <c r="C269" s="66">
        <v>81</v>
      </c>
      <c r="D269" s="66">
        <v>1.9</v>
      </c>
      <c r="E269" s="66">
        <v>0.5</v>
      </c>
    </row>
    <row r="270" spans="1:5" x14ac:dyDescent="0.3">
      <c r="A270" s="262" t="s">
        <v>434</v>
      </c>
      <c r="B270" s="37">
        <v>36892</v>
      </c>
      <c r="C270" s="66">
        <v>80.599999999999994</v>
      </c>
      <c r="D270" s="66">
        <v>1.4</v>
      </c>
      <c r="E270" s="66">
        <v>-0.2</v>
      </c>
    </row>
    <row r="271" spans="1:5" x14ac:dyDescent="0.3">
      <c r="B271" s="37">
        <v>36861</v>
      </c>
      <c r="C271" s="66">
        <v>80.8</v>
      </c>
      <c r="D271" s="66">
        <v>1.9</v>
      </c>
      <c r="E271" s="66">
        <v>0.7</v>
      </c>
    </row>
    <row r="272" spans="1:5" x14ac:dyDescent="0.3">
      <c r="B272" s="37">
        <v>36831</v>
      </c>
      <c r="C272" s="66">
        <v>80.2</v>
      </c>
      <c r="D272" s="66">
        <v>1.5</v>
      </c>
      <c r="E272" s="66">
        <v>0.1</v>
      </c>
    </row>
    <row r="273" spans="1:5" x14ac:dyDescent="0.3">
      <c r="B273" s="37">
        <v>36800</v>
      </c>
      <c r="C273" s="66">
        <v>80.099999999999994</v>
      </c>
      <c r="D273" s="66">
        <v>1.6</v>
      </c>
      <c r="E273" s="66">
        <v>-0.1</v>
      </c>
    </row>
    <row r="274" spans="1:5" x14ac:dyDescent="0.3">
      <c r="B274" s="37">
        <v>36770</v>
      </c>
      <c r="C274" s="66">
        <v>80.2</v>
      </c>
      <c r="D274" s="66">
        <v>1.6</v>
      </c>
      <c r="E274" s="66">
        <v>0.3</v>
      </c>
    </row>
    <row r="275" spans="1:5" x14ac:dyDescent="0.3">
      <c r="B275" s="37">
        <v>36739</v>
      </c>
      <c r="C275" s="66">
        <v>80</v>
      </c>
      <c r="D275" s="66">
        <v>1.1000000000000001</v>
      </c>
      <c r="E275" s="66">
        <v>-0.2</v>
      </c>
    </row>
    <row r="276" spans="1:5" x14ac:dyDescent="0.3">
      <c r="B276" s="37">
        <v>36708</v>
      </c>
      <c r="C276" s="66">
        <v>80.2</v>
      </c>
      <c r="D276" s="66">
        <v>1.3</v>
      </c>
      <c r="E276" s="66">
        <v>0.5</v>
      </c>
    </row>
    <row r="277" spans="1:5" x14ac:dyDescent="0.3">
      <c r="B277" s="37">
        <v>36678</v>
      </c>
      <c r="C277" s="66">
        <v>79.8</v>
      </c>
      <c r="D277" s="66">
        <v>1.3</v>
      </c>
      <c r="E277" s="66">
        <v>0.4</v>
      </c>
    </row>
    <row r="278" spans="1:5" x14ac:dyDescent="0.3">
      <c r="B278" s="37">
        <v>36647</v>
      </c>
      <c r="C278" s="66">
        <v>79.5</v>
      </c>
      <c r="D278" s="66">
        <v>1</v>
      </c>
      <c r="E278" s="66" t="s">
        <v>292</v>
      </c>
    </row>
    <row r="279" spans="1:5" x14ac:dyDescent="0.3">
      <c r="B279" s="37">
        <v>36617</v>
      </c>
      <c r="C279" s="66">
        <v>79.5</v>
      </c>
      <c r="D279" s="66">
        <v>1</v>
      </c>
      <c r="E279" s="66" t="s">
        <v>292</v>
      </c>
    </row>
    <row r="280" spans="1:5" x14ac:dyDescent="0.3">
      <c r="B280" s="37">
        <v>36586</v>
      </c>
      <c r="C280" s="66">
        <v>79.5</v>
      </c>
      <c r="D280" s="66">
        <v>1.5</v>
      </c>
      <c r="E280" s="66" t="s">
        <v>292</v>
      </c>
    </row>
    <row r="281" spans="1:5" x14ac:dyDescent="0.3">
      <c r="B281" s="37">
        <v>36557</v>
      </c>
      <c r="C281" s="66">
        <v>79.5</v>
      </c>
      <c r="D281" s="66">
        <v>1.5</v>
      </c>
      <c r="E281" s="66" t="s">
        <v>292</v>
      </c>
    </row>
    <row r="282" spans="1:5" x14ac:dyDescent="0.3">
      <c r="A282" s="262" t="s">
        <v>433</v>
      </c>
      <c r="B282" s="37">
        <v>36526</v>
      </c>
      <c r="C282" s="66">
        <v>79.5</v>
      </c>
      <c r="D282" s="66">
        <v>1.7</v>
      </c>
      <c r="E282" s="66">
        <v>0.3</v>
      </c>
    </row>
    <row r="283" spans="1:5" x14ac:dyDescent="0.3">
      <c r="B283" s="37">
        <v>36495</v>
      </c>
      <c r="C283" s="66">
        <v>79.3</v>
      </c>
      <c r="D283" s="66">
        <v>1.3</v>
      </c>
      <c r="E283" s="66">
        <v>0.4</v>
      </c>
    </row>
    <row r="284" spans="1:5" x14ac:dyDescent="0.3">
      <c r="B284" s="37">
        <v>36465</v>
      </c>
      <c r="C284" s="66">
        <v>79</v>
      </c>
      <c r="D284" s="66">
        <v>1</v>
      </c>
      <c r="E284" s="66">
        <v>0.3</v>
      </c>
    </row>
    <row r="285" spans="1:5" x14ac:dyDescent="0.3">
      <c r="B285" s="37">
        <v>36434</v>
      </c>
      <c r="C285" s="66">
        <v>78.8</v>
      </c>
      <c r="D285" s="66">
        <v>0.8</v>
      </c>
      <c r="E285" s="66">
        <v>-0.1</v>
      </c>
    </row>
    <row r="286" spans="1:5" x14ac:dyDescent="0.3">
      <c r="B286" s="37">
        <v>36404</v>
      </c>
      <c r="C286" s="66">
        <v>78.900000000000006</v>
      </c>
      <c r="D286" s="66">
        <v>0.8</v>
      </c>
      <c r="E286" s="66">
        <v>-0.3</v>
      </c>
    </row>
    <row r="287" spans="1:5" x14ac:dyDescent="0.3">
      <c r="B287" s="37">
        <v>36373</v>
      </c>
      <c r="C287" s="66">
        <v>79.099999999999994</v>
      </c>
      <c r="D287" s="66">
        <v>0.8</v>
      </c>
      <c r="E287" s="66">
        <v>-0.1</v>
      </c>
    </row>
    <row r="288" spans="1:5" x14ac:dyDescent="0.3">
      <c r="B288" s="37">
        <v>36342</v>
      </c>
      <c r="C288" s="66">
        <v>79.2</v>
      </c>
      <c r="D288" s="66">
        <v>0.6</v>
      </c>
      <c r="E288" s="66">
        <v>0.5</v>
      </c>
    </row>
    <row r="289" spans="1:5" x14ac:dyDescent="0.3">
      <c r="B289" s="37">
        <v>36312</v>
      </c>
      <c r="C289" s="66">
        <v>78.8</v>
      </c>
      <c r="D289" s="66">
        <v>0.5</v>
      </c>
      <c r="E289" s="66">
        <v>0.1</v>
      </c>
    </row>
    <row r="290" spans="1:5" x14ac:dyDescent="0.3">
      <c r="B290" s="37">
        <v>36281</v>
      </c>
      <c r="C290" s="66">
        <v>78.7</v>
      </c>
      <c r="D290" s="66">
        <v>0.5</v>
      </c>
      <c r="E290" s="66" t="s">
        <v>292</v>
      </c>
    </row>
    <row r="291" spans="1:5" x14ac:dyDescent="0.3">
      <c r="B291" s="37">
        <v>36251</v>
      </c>
      <c r="C291" s="66">
        <v>78.7</v>
      </c>
      <c r="D291" s="66">
        <v>0.6</v>
      </c>
      <c r="E291" s="66">
        <v>0.5</v>
      </c>
    </row>
    <row r="292" spans="1:5" x14ac:dyDescent="0.3">
      <c r="B292" s="37">
        <v>36220</v>
      </c>
      <c r="C292" s="66">
        <v>78.3</v>
      </c>
      <c r="D292" s="66">
        <v>0.3</v>
      </c>
      <c r="E292" s="66" t="s">
        <v>292</v>
      </c>
    </row>
    <row r="293" spans="1:5" x14ac:dyDescent="0.3">
      <c r="B293" s="37">
        <v>36192</v>
      </c>
      <c r="C293" s="66">
        <v>78.3</v>
      </c>
      <c r="D293" s="66">
        <v>0.1</v>
      </c>
      <c r="E293" s="66">
        <v>0.1</v>
      </c>
    </row>
    <row r="294" spans="1:5" x14ac:dyDescent="0.3">
      <c r="A294" s="262" t="s">
        <v>432</v>
      </c>
      <c r="B294" s="37">
        <v>36161</v>
      </c>
      <c r="C294" s="66">
        <v>78.2</v>
      </c>
      <c r="D294" s="66">
        <v>0.1</v>
      </c>
      <c r="E294" s="66">
        <v>-0.1</v>
      </c>
    </row>
    <row r="295" spans="1:5" x14ac:dyDescent="0.3">
      <c r="B295" s="37">
        <v>36130</v>
      </c>
      <c r="C295" s="66">
        <v>78.3</v>
      </c>
      <c r="D295" s="66">
        <v>0.3</v>
      </c>
      <c r="E295" s="66">
        <v>0.1</v>
      </c>
    </row>
    <row r="296" spans="1:5" x14ac:dyDescent="0.3">
      <c r="B296" s="37">
        <v>36100</v>
      </c>
      <c r="C296" s="66">
        <v>78.2</v>
      </c>
      <c r="D296" s="66">
        <v>0.4</v>
      </c>
      <c r="E296" s="66" t="s">
        <v>292</v>
      </c>
    </row>
    <row r="297" spans="1:5" x14ac:dyDescent="0.3">
      <c r="B297" s="37">
        <v>36069</v>
      </c>
      <c r="C297" s="66">
        <v>78.2</v>
      </c>
      <c r="D297" s="66">
        <v>0.4</v>
      </c>
      <c r="E297" s="66">
        <v>-0.1</v>
      </c>
    </row>
    <row r="298" spans="1:5" x14ac:dyDescent="0.3">
      <c r="B298" s="37">
        <v>36039</v>
      </c>
      <c r="C298" s="66">
        <v>78.3</v>
      </c>
      <c r="D298" s="66">
        <v>0.4</v>
      </c>
      <c r="E298" s="66">
        <v>-0.3</v>
      </c>
    </row>
    <row r="299" spans="1:5" x14ac:dyDescent="0.3">
      <c r="B299" s="37">
        <v>36008</v>
      </c>
      <c r="C299" s="66">
        <v>78.5</v>
      </c>
      <c r="D299" s="66">
        <v>0.5</v>
      </c>
      <c r="E299" s="66">
        <v>-0.3</v>
      </c>
    </row>
    <row r="300" spans="1:5" x14ac:dyDescent="0.3">
      <c r="B300" s="37">
        <v>35977</v>
      </c>
      <c r="C300" s="66">
        <v>78.7</v>
      </c>
      <c r="D300" s="66">
        <v>0.8</v>
      </c>
      <c r="E300" s="66">
        <v>0.4</v>
      </c>
    </row>
    <row r="301" spans="1:5" x14ac:dyDescent="0.3">
      <c r="B301" s="37">
        <v>35947</v>
      </c>
      <c r="C301" s="66">
        <v>78.400000000000006</v>
      </c>
      <c r="D301" s="66">
        <v>1.3</v>
      </c>
      <c r="E301" s="66">
        <v>0.1</v>
      </c>
    </row>
    <row r="302" spans="1:5" x14ac:dyDescent="0.3">
      <c r="B302" s="37">
        <v>35916</v>
      </c>
      <c r="C302" s="66">
        <v>78.3</v>
      </c>
      <c r="D302" s="66">
        <v>1.3</v>
      </c>
      <c r="E302" s="66">
        <v>0.1</v>
      </c>
    </row>
    <row r="303" spans="1:5" x14ac:dyDescent="0.3">
      <c r="B303" s="37">
        <v>35886</v>
      </c>
      <c r="C303" s="66">
        <v>78.2</v>
      </c>
      <c r="D303" s="66">
        <v>1.4</v>
      </c>
      <c r="E303" s="66">
        <v>0.1</v>
      </c>
    </row>
    <row r="304" spans="1:5" x14ac:dyDescent="0.3">
      <c r="B304" s="37">
        <v>35855</v>
      </c>
      <c r="C304" s="66">
        <v>78.099999999999994</v>
      </c>
      <c r="D304" s="66">
        <v>1.2</v>
      </c>
      <c r="E304" s="66">
        <v>-0.1</v>
      </c>
    </row>
    <row r="305" spans="1:5" x14ac:dyDescent="0.3">
      <c r="B305" s="37">
        <v>35827</v>
      </c>
      <c r="C305" s="66">
        <v>78.2</v>
      </c>
      <c r="D305" s="66">
        <v>1.3</v>
      </c>
      <c r="E305" s="66">
        <v>0.1</v>
      </c>
    </row>
    <row r="306" spans="1:5" x14ac:dyDescent="0.3">
      <c r="A306" s="262" t="s">
        <v>431</v>
      </c>
      <c r="B306" s="37">
        <v>35796</v>
      </c>
      <c r="C306" s="66">
        <v>78.099999999999994</v>
      </c>
      <c r="D306" s="66">
        <v>1.3</v>
      </c>
      <c r="E306" s="66" t="s">
        <v>292</v>
      </c>
    </row>
    <row r="307" spans="1:5" x14ac:dyDescent="0.3">
      <c r="B307" s="37">
        <v>35765</v>
      </c>
      <c r="C307" s="66">
        <v>78.099999999999994</v>
      </c>
      <c r="D307" s="66">
        <v>2.1</v>
      </c>
      <c r="E307" s="66">
        <v>0.3</v>
      </c>
    </row>
    <row r="308" spans="1:5" x14ac:dyDescent="0.3">
      <c r="B308" s="37">
        <v>35735</v>
      </c>
      <c r="C308" s="66">
        <v>77.900000000000006</v>
      </c>
      <c r="D308" s="66">
        <v>2.2000000000000002</v>
      </c>
      <c r="E308" s="66" t="s">
        <v>292</v>
      </c>
    </row>
    <row r="309" spans="1:5" x14ac:dyDescent="0.3">
      <c r="B309" s="37">
        <v>35704</v>
      </c>
      <c r="C309" s="66">
        <v>77.900000000000006</v>
      </c>
      <c r="D309" s="66">
        <v>2.1</v>
      </c>
      <c r="E309" s="66">
        <v>-0.1</v>
      </c>
    </row>
    <row r="310" spans="1:5" x14ac:dyDescent="0.3">
      <c r="B310" s="37">
        <v>35674</v>
      </c>
      <c r="C310" s="66">
        <v>78</v>
      </c>
      <c r="D310" s="66">
        <v>2.2000000000000002</v>
      </c>
      <c r="E310" s="66">
        <v>-0.1</v>
      </c>
    </row>
    <row r="311" spans="1:5" x14ac:dyDescent="0.3">
      <c r="B311" s="37">
        <v>35643</v>
      </c>
      <c r="C311" s="66">
        <v>78.099999999999994</v>
      </c>
      <c r="D311" s="66">
        <v>2.4</v>
      </c>
      <c r="E311" s="66" t="s">
        <v>292</v>
      </c>
    </row>
    <row r="312" spans="1:5" x14ac:dyDescent="0.3">
      <c r="B312" s="37">
        <v>35612</v>
      </c>
      <c r="C312" s="66">
        <v>78.099999999999994</v>
      </c>
      <c r="D312" s="66">
        <v>2.4</v>
      </c>
      <c r="E312" s="66">
        <v>0.9</v>
      </c>
    </row>
    <row r="313" spans="1:5" x14ac:dyDescent="0.3">
      <c r="B313" s="37">
        <v>35582</v>
      </c>
      <c r="C313" s="66">
        <v>77.400000000000006</v>
      </c>
      <c r="D313" s="66">
        <v>1.6</v>
      </c>
      <c r="E313" s="66">
        <v>0.1</v>
      </c>
    </row>
    <row r="314" spans="1:5" x14ac:dyDescent="0.3">
      <c r="B314" s="37">
        <v>35551</v>
      </c>
      <c r="C314" s="66">
        <v>77.3</v>
      </c>
      <c r="D314" s="66">
        <v>1.6</v>
      </c>
      <c r="E314" s="66">
        <v>0.3</v>
      </c>
    </row>
    <row r="315" spans="1:5" x14ac:dyDescent="0.3">
      <c r="B315" s="37">
        <v>35521</v>
      </c>
      <c r="C315" s="66">
        <v>77.099999999999994</v>
      </c>
      <c r="D315" s="66">
        <v>1.4</v>
      </c>
      <c r="E315" s="66">
        <v>-0.1</v>
      </c>
    </row>
    <row r="316" spans="1:5" x14ac:dyDescent="0.3">
      <c r="B316" s="37">
        <v>35490</v>
      </c>
      <c r="C316" s="66">
        <v>77.2</v>
      </c>
      <c r="D316" s="66">
        <v>1.6</v>
      </c>
      <c r="E316" s="66" t="s">
        <v>292</v>
      </c>
    </row>
    <row r="317" spans="1:5" x14ac:dyDescent="0.3">
      <c r="B317" s="37">
        <v>35462</v>
      </c>
      <c r="C317" s="66">
        <v>77.2</v>
      </c>
      <c r="D317" s="66">
        <v>1.6</v>
      </c>
      <c r="E317" s="66">
        <v>0.1</v>
      </c>
    </row>
    <row r="318" spans="1:5" x14ac:dyDescent="0.3">
      <c r="A318" s="262" t="s">
        <v>430</v>
      </c>
      <c r="B318" s="37">
        <v>35431</v>
      </c>
      <c r="C318" s="66">
        <v>77.099999999999994</v>
      </c>
      <c r="D318" s="66">
        <v>2.1</v>
      </c>
      <c r="E318" s="66">
        <v>0.8</v>
      </c>
    </row>
    <row r="319" spans="1:5" x14ac:dyDescent="0.3">
      <c r="B319" s="37">
        <v>35400</v>
      </c>
      <c r="C319" s="66">
        <v>76.5</v>
      </c>
      <c r="D319" s="66">
        <v>1.6</v>
      </c>
      <c r="E319" s="66">
        <v>0.4</v>
      </c>
    </row>
    <row r="320" spans="1:5" x14ac:dyDescent="0.3">
      <c r="B320" s="37">
        <v>35370</v>
      </c>
      <c r="C320" s="66">
        <v>76.2</v>
      </c>
      <c r="D320" s="66">
        <v>1.5</v>
      </c>
      <c r="E320" s="66">
        <v>-0.1</v>
      </c>
    </row>
    <row r="321" spans="1:5" x14ac:dyDescent="0.3">
      <c r="B321" s="37">
        <v>35339</v>
      </c>
      <c r="C321" s="66">
        <v>76.3</v>
      </c>
      <c r="D321" s="66">
        <v>1.6</v>
      </c>
      <c r="E321" s="66" t="s">
        <v>292</v>
      </c>
    </row>
    <row r="322" spans="1:5" x14ac:dyDescent="0.3">
      <c r="B322" s="37">
        <v>35309</v>
      </c>
      <c r="C322" s="66">
        <v>76.3</v>
      </c>
      <c r="D322" s="66">
        <v>1.3</v>
      </c>
      <c r="E322" s="66" t="s">
        <v>292</v>
      </c>
    </row>
    <row r="323" spans="1:5" x14ac:dyDescent="0.3">
      <c r="B323" s="37">
        <v>35278</v>
      </c>
      <c r="C323" s="66">
        <v>76.3</v>
      </c>
      <c r="D323" s="66">
        <v>1.3</v>
      </c>
      <c r="E323" s="66" t="s">
        <v>292</v>
      </c>
    </row>
    <row r="324" spans="1:5" x14ac:dyDescent="0.3">
      <c r="B324" s="37">
        <v>35247</v>
      </c>
      <c r="C324" s="66">
        <v>76.3</v>
      </c>
      <c r="D324" s="66">
        <v>1.3</v>
      </c>
      <c r="E324" s="66">
        <v>0.1</v>
      </c>
    </row>
    <row r="325" spans="1:5" x14ac:dyDescent="0.3">
      <c r="B325" s="37">
        <v>35217</v>
      </c>
      <c r="C325" s="66">
        <v>76.2</v>
      </c>
      <c r="D325" s="66">
        <v>1.5</v>
      </c>
      <c r="E325" s="66">
        <v>0.1</v>
      </c>
    </row>
    <row r="326" spans="1:5" x14ac:dyDescent="0.3">
      <c r="B326" s="37">
        <v>35186</v>
      </c>
      <c r="C326" s="66">
        <v>76.099999999999994</v>
      </c>
      <c r="D326" s="66">
        <v>1.5</v>
      </c>
      <c r="E326" s="66">
        <v>0.1</v>
      </c>
    </row>
    <row r="327" spans="1:5" x14ac:dyDescent="0.3">
      <c r="B327" s="37">
        <v>35156</v>
      </c>
      <c r="C327" s="66">
        <v>76</v>
      </c>
      <c r="D327" s="66">
        <v>1.3</v>
      </c>
      <c r="E327" s="66" t="s">
        <v>292</v>
      </c>
    </row>
    <row r="328" spans="1:5" x14ac:dyDescent="0.3">
      <c r="B328" s="37">
        <v>35125</v>
      </c>
      <c r="C328" s="66">
        <v>76</v>
      </c>
      <c r="D328" s="66">
        <v>1.5</v>
      </c>
      <c r="E328" s="66" t="s">
        <v>292</v>
      </c>
    </row>
    <row r="329" spans="1:5" x14ac:dyDescent="0.3">
      <c r="B329" s="37">
        <v>35096</v>
      </c>
      <c r="C329" s="66">
        <v>76</v>
      </c>
      <c r="D329" s="66">
        <v>1.5</v>
      </c>
      <c r="E329" s="66">
        <v>0.7</v>
      </c>
    </row>
    <row r="330" spans="1:5" x14ac:dyDescent="0.3">
      <c r="A330" s="262" t="s">
        <v>429</v>
      </c>
      <c r="B330" s="37">
        <v>35065</v>
      </c>
      <c r="C330" s="66">
        <v>75.5</v>
      </c>
      <c r="D330" s="66">
        <v>1.3</v>
      </c>
      <c r="E330" s="66">
        <v>0.3</v>
      </c>
    </row>
    <row r="331" spans="1:5" x14ac:dyDescent="0.3">
      <c r="C331" s="66">
        <v>75.3</v>
      </c>
      <c r="D331" s="66">
        <v>1.5</v>
      </c>
      <c r="E331" s="66">
        <v>0.3</v>
      </c>
    </row>
    <row r="332" spans="1:5" x14ac:dyDescent="0.3">
      <c r="C332" s="66">
        <v>75.099999999999994</v>
      </c>
      <c r="D332" s="66">
        <v>1.5</v>
      </c>
      <c r="E332" s="66" t="s">
        <v>292</v>
      </c>
    </row>
    <row r="333" spans="1:5" x14ac:dyDescent="0.3">
      <c r="C333" s="66">
        <v>75.099999999999994</v>
      </c>
      <c r="D333" s="66">
        <v>1.6</v>
      </c>
      <c r="E333" s="66">
        <v>-0.3</v>
      </c>
    </row>
    <row r="334" spans="1:5" x14ac:dyDescent="0.3">
      <c r="C334" s="66">
        <v>75.3</v>
      </c>
      <c r="D334" s="66">
        <v>1.8</v>
      </c>
      <c r="E334" s="66" t="s">
        <v>292</v>
      </c>
    </row>
    <row r="335" spans="1:5" x14ac:dyDescent="0.3">
      <c r="C335" s="66">
        <v>75.3</v>
      </c>
      <c r="D335" s="66">
        <v>1.5</v>
      </c>
      <c r="E335" s="66" t="s">
        <v>292</v>
      </c>
    </row>
    <row r="336" spans="1:5" x14ac:dyDescent="0.3">
      <c r="C336" s="66">
        <v>75.3</v>
      </c>
      <c r="D336" s="66">
        <v>1.8</v>
      </c>
      <c r="E336" s="66">
        <v>0.3</v>
      </c>
    </row>
    <row r="337" spans="3:5" x14ac:dyDescent="0.3">
      <c r="C337" s="66">
        <v>75.099999999999994</v>
      </c>
      <c r="D337" s="66">
        <v>1.6</v>
      </c>
      <c r="E337" s="66">
        <v>0.1</v>
      </c>
    </row>
    <row r="338" spans="3:5" x14ac:dyDescent="0.3">
      <c r="C338" s="66">
        <v>75</v>
      </c>
      <c r="D338" s="66">
        <v>1.6</v>
      </c>
      <c r="E338" s="66" t="s">
        <v>292</v>
      </c>
    </row>
    <row r="339" spans="3:5" x14ac:dyDescent="0.3">
      <c r="C339" s="66">
        <v>75</v>
      </c>
      <c r="D339" s="66">
        <v>1.9</v>
      </c>
      <c r="E339" s="66">
        <v>0.1</v>
      </c>
    </row>
    <row r="340" spans="3:5" x14ac:dyDescent="0.3">
      <c r="C340" s="66">
        <v>74.900000000000006</v>
      </c>
      <c r="D340" s="66">
        <v>1.9</v>
      </c>
      <c r="E340" s="66" t="s">
        <v>292</v>
      </c>
    </row>
    <row r="341" spans="3:5" x14ac:dyDescent="0.3">
      <c r="C341" s="66">
        <v>74.900000000000006</v>
      </c>
      <c r="D341" s="66">
        <v>2</v>
      </c>
      <c r="E341" s="66">
        <v>0.5</v>
      </c>
    </row>
    <row r="342" spans="3:5" x14ac:dyDescent="0.3">
      <c r="C342" s="66">
        <v>74.5</v>
      </c>
      <c r="D342" s="66">
        <v>2.2999999999999998</v>
      </c>
      <c r="E342" s="66">
        <v>0.4</v>
      </c>
    </row>
    <row r="343" spans="3:5" x14ac:dyDescent="0.3">
      <c r="C343" s="66">
        <v>74.2</v>
      </c>
      <c r="D343" s="66">
        <v>2.2999999999999998</v>
      </c>
      <c r="E343" s="66">
        <v>0.3</v>
      </c>
    </row>
    <row r="344" spans="3:5" x14ac:dyDescent="0.3">
      <c r="C344" s="66">
        <v>74</v>
      </c>
      <c r="D344" s="66">
        <v>2.4</v>
      </c>
      <c r="E344" s="66">
        <v>0.1</v>
      </c>
    </row>
    <row r="345" spans="3:5" x14ac:dyDescent="0.3">
      <c r="C345" s="66">
        <v>73.900000000000006</v>
      </c>
      <c r="D345" s="66">
        <v>2.4</v>
      </c>
      <c r="E345" s="66">
        <v>-0.1</v>
      </c>
    </row>
    <row r="346" spans="3:5" x14ac:dyDescent="0.3">
      <c r="C346" s="66">
        <v>74</v>
      </c>
      <c r="D346" s="66">
        <v>2.5</v>
      </c>
      <c r="E346" s="66">
        <v>-0.3</v>
      </c>
    </row>
    <row r="347" spans="3:5" x14ac:dyDescent="0.3">
      <c r="C347" s="66">
        <v>74.2</v>
      </c>
      <c r="D347" s="66">
        <v>2.6</v>
      </c>
      <c r="E347" s="66">
        <v>0.3</v>
      </c>
    </row>
    <row r="348" spans="3:5" x14ac:dyDescent="0.3">
      <c r="C348" s="66">
        <v>74</v>
      </c>
      <c r="D348" s="66">
        <v>2.4</v>
      </c>
      <c r="E348" s="66">
        <v>0.1</v>
      </c>
    </row>
    <row r="349" spans="3:5" x14ac:dyDescent="0.3">
      <c r="C349" s="66">
        <v>73.900000000000006</v>
      </c>
      <c r="D349" s="66">
        <v>2.8</v>
      </c>
      <c r="E349" s="66">
        <v>0.1</v>
      </c>
    </row>
    <row r="350" spans="3:5" x14ac:dyDescent="0.3">
      <c r="C350" s="66">
        <v>73.8</v>
      </c>
      <c r="D350" s="66">
        <v>2.9</v>
      </c>
      <c r="E350" s="66">
        <v>0.3</v>
      </c>
    </row>
    <row r="351" spans="3:5" x14ac:dyDescent="0.3">
      <c r="C351" s="66">
        <v>73.599999999999994</v>
      </c>
      <c r="D351" s="66">
        <v>2.8</v>
      </c>
      <c r="E351" s="66">
        <v>0.1</v>
      </c>
    </row>
    <row r="352" spans="3:5" x14ac:dyDescent="0.3">
      <c r="C352" s="66">
        <v>73.5</v>
      </c>
      <c r="D352" s="66">
        <v>2.9</v>
      </c>
      <c r="E352" s="66">
        <v>0.1</v>
      </c>
    </row>
    <row r="353" spans="3:5" x14ac:dyDescent="0.3">
      <c r="C353" s="66">
        <v>73.400000000000006</v>
      </c>
      <c r="D353" s="66">
        <v>3.1</v>
      </c>
      <c r="E353" s="66">
        <v>0.8</v>
      </c>
    </row>
    <row r="354" spans="3:5" x14ac:dyDescent="0.3">
      <c r="C354" s="66">
        <v>72.8</v>
      </c>
      <c r="D354" s="66">
        <v>3</v>
      </c>
      <c r="E354" s="66">
        <v>0.4</v>
      </c>
    </row>
    <row r="355" spans="3:5" x14ac:dyDescent="0.3">
      <c r="C355" s="66">
        <v>72.5</v>
      </c>
      <c r="D355" s="66">
        <v>4.3</v>
      </c>
      <c r="E355" s="66">
        <v>0.3</v>
      </c>
    </row>
    <row r="356" spans="3:5" x14ac:dyDescent="0.3">
      <c r="C356" s="66">
        <v>72.3</v>
      </c>
      <c r="D356" s="66">
        <v>4.2</v>
      </c>
      <c r="E356" s="66">
        <v>0.1</v>
      </c>
    </row>
    <row r="357" spans="3:5" x14ac:dyDescent="0.3">
      <c r="C357" s="66">
        <v>72.2</v>
      </c>
      <c r="D357" s="66">
        <v>4.5</v>
      </c>
      <c r="E357" s="66" t="s">
        <v>292</v>
      </c>
    </row>
    <row r="358" spans="3:5" x14ac:dyDescent="0.3">
      <c r="C358" s="66">
        <v>72.2</v>
      </c>
      <c r="D358" s="66">
        <v>4.5</v>
      </c>
      <c r="E358" s="66">
        <v>-0.1</v>
      </c>
    </row>
    <row r="359" spans="3:5" x14ac:dyDescent="0.3">
      <c r="C359" s="66">
        <v>72.3</v>
      </c>
      <c r="D359" s="66">
        <v>4.5999999999999996</v>
      </c>
      <c r="E359" s="66" t="s">
        <v>292</v>
      </c>
    </row>
    <row r="360" spans="3:5" x14ac:dyDescent="0.3">
      <c r="C360" s="66">
        <v>72.3</v>
      </c>
      <c r="D360" s="66">
        <v>4.5999999999999996</v>
      </c>
      <c r="E360" s="66">
        <v>0.6</v>
      </c>
    </row>
    <row r="361" spans="3:5" x14ac:dyDescent="0.3">
      <c r="C361" s="66">
        <v>71.900000000000006</v>
      </c>
      <c r="D361" s="66">
        <v>4.4000000000000004</v>
      </c>
      <c r="E361" s="66">
        <v>0.3</v>
      </c>
    </row>
    <row r="362" spans="3:5" x14ac:dyDescent="0.3">
      <c r="C362" s="66">
        <v>71.7</v>
      </c>
      <c r="D362" s="66">
        <v>4.4000000000000004</v>
      </c>
      <c r="E362" s="66">
        <v>0.1</v>
      </c>
    </row>
    <row r="363" spans="3:5" x14ac:dyDescent="0.3">
      <c r="C363" s="66">
        <v>71.599999999999994</v>
      </c>
      <c r="D363" s="66">
        <v>4.5</v>
      </c>
      <c r="E363" s="66">
        <v>0.3</v>
      </c>
    </row>
    <row r="364" spans="3:5" x14ac:dyDescent="0.3">
      <c r="C364" s="66">
        <v>71.400000000000006</v>
      </c>
      <c r="D364" s="66">
        <v>4.5</v>
      </c>
      <c r="E364" s="66">
        <v>0.3</v>
      </c>
    </row>
    <row r="365" spans="3:5" x14ac:dyDescent="0.3">
      <c r="C365" s="66">
        <v>71.2</v>
      </c>
      <c r="D365" s="66">
        <v>4.7</v>
      </c>
      <c r="E365" s="66">
        <v>0.7</v>
      </c>
    </row>
    <row r="366" spans="3:5" x14ac:dyDescent="0.3">
      <c r="C366" s="66">
        <v>70.7</v>
      </c>
      <c r="D366" s="66">
        <v>4.5999999999999996</v>
      </c>
      <c r="E366" s="66">
        <v>1.7</v>
      </c>
    </row>
    <row r="367" spans="3:5" x14ac:dyDescent="0.3">
      <c r="C367" s="66">
        <v>69.5</v>
      </c>
      <c r="D367" s="66">
        <v>3.4</v>
      </c>
      <c r="E367" s="66">
        <v>0.1</v>
      </c>
    </row>
    <row r="368" spans="3:5" x14ac:dyDescent="0.3">
      <c r="C368" s="66">
        <v>69.400000000000006</v>
      </c>
      <c r="D368" s="66">
        <v>3.4</v>
      </c>
      <c r="E368" s="66">
        <v>0.4</v>
      </c>
    </row>
    <row r="369" spans="3:5" x14ac:dyDescent="0.3">
      <c r="C369" s="66">
        <v>69.099999999999994</v>
      </c>
      <c r="D369" s="66">
        <v>3.3</v>
      </c>
      <c r="E369" s="66" t="s">
        <v>292</v>
      </c>
    </row>
    <row r="370" spans="3:5" x14ac:dyDescent="0.3">
      <c r="C370" s="66">
        <v>69.099999999999994</v>
      </c>
      <c r="D370" s="66">
        <v>5</v>
      </c>
      <c r="E370" s="66" t="s">
        <v>292</v>
      </c>
    </row>
    <row r="371" spans="3:5" x14ac:dyDescent="0.3">
      <c r="C371" s="66">
        <v>69.099999999999994</v>
      </c>
      <c r="D371" s="66">
        <v>5</v>
      </c>
      <c r="E371" s="66" t="s">
        <v>292</v>
      </c>
    </row>
    <row r="372" spans="3:5" x14ac:dyDescent="0.3">
      <c r="C372" s="66">
        <v>69.099999999999994</v>
      </c>
      <c r="D372" s="66">
        <v>5</v>
      </c>
      <c r="E372" s="66">
        <v>0.3</v>
      </c>
    </row>
    <row r="373" spans="3:5" x14ac:dyDescent="0.3">
      <c r="C373" s="66">
        <v>68.900000000000006</v>
      </c>
      <c r="D373" s="66">
        <v>5.8</v>
      </c>
      <c r="E373" s="66">
        <v>0.3</v>
      </c>
    </row>
    <row r="374" spans="3:5" x14ac:dyDescent="0.3">
      <c r="C374" s="66">
        <v>68.7</v>
      </c>
      <c r="D374" s="66">
        <v>6.2</v>
      </c>
      <c r="E374" s="66">
        <v>0.3</v>
      </c>
    </row>
    <row r="375" spans="3:5" x14ac:dyDescent="0.3">
      <c r="C375" s="66">
        <v>68.5</v>
      </c>
      <c r="D375" s="66">
        <v>6.2</v>
      </c>
      <c r="E375" s="66">
        <v>0.3</v>
      </c>
    </row>
    <row r="376" spans="3:5" x14ac:dyDescent="0.3">
      <c r="C376" s="66">
        <v>68.3</v>
      </c>
      <c r="D376" s="66">
        <v>6.2</v>
      </c>
      <c r="E376" s="66">
        <v>0.4</v>
      </c>
    </row>
    <row r="377" spans="3:5" x14ac:dyDescent="0.3">
      <c r="C377" s="66">
        <v>68</v>
      </c>
      <c r="D377" s="66">
        <v>5.8</v>
      </c>
      <c r="E377" s="66">
        <v>0.6</v>
      </c>
    </row>
    <row r="378" spans="3:5" x14ac:dyDescent="0.3">
      <c r="C378" s="66">
        <v>67.599999999999994</v>
      </c>
      <c r="D378" s="66">
        <v>5.6</v>
      </c>
      <c r="E378" s="66">
        <v>0.6</v>
      </c>
    </row>
    <row r="379" spans="3:5" x14ac:dyDescent="0.3">
      <c r="C379" s="66">
        <v>67.2</v>
      </c>
      <c r="D379" s="66" t="s">
        <v>793</v>
      </c>
      <c r="E379" s="66">
        <v>0.1</v>
      </c>
    </row>
    <row r="380" spans="3:5" x14ac:dyDescent="0.3">
      <c r="C380" s="66">
        <v>67.099999999999994</v>
      </c>
      <c r="D380" s="66" t="s">
        <v>793</v>
      </c>
      <c r="E380" s="66">
        <v>0.3</v>
      </c>
    </row>
    <row r="381" spans="3:5" x14ac:dyDescent="0.3">
      <c r="C381" s="66">
        <v>66.900000000000006</v>
      </c>
      <c r="D381" s="66" t="s">
        <v>793</v>
      </c>
      <c r="E381" s="66">
        <v>1.7</v>
      </c>
    </row>
    <row r="382" spans="3:5" x14ac:dyDescent="0.3">
      <c r="C382" s="66">
        <v>65.8</v>
      </c>
      <c r="D382" s="66" t="s">
        <v>793</v>
      </c>
      <c r="E382" s="66" t="s">
        <v>292</v>
      </c>
    </row>
    <row r="383" spans="3:5" x14ac:dyDescent="0.3">
      <c r="C383" s="66">
        <v>65.8</v>
      </c>
      <c r="D383" s="66" t="s">
        <v>793</v>
      </c>
      <c r="E383" s="66" t="s">
        <v>292</v>
      </c>
    </row>
    <row r="384" spans="3:5" x14ac:dyDescent="0.3">
      <c r="C384" s="66">
        <v>65.8</v>
      </c>
      <c r="D384" s="66" t="s">
        <v>793</v>
      </c>
      <c r="E384" s="66">
        <v>1.1000000000000001</v>
      </c>
    </row>
    <row r="385" spans="3:5" x14ac:dyDescent="0.3">
      <c r="C385" s="66">
        <v>65.099999999999994</v>
      </c>
      <c r="D385" s="66" t="s">
        <v>793</v>
      </c>
      <c r="E385" s="66">
        <v>0.6</v>
      </c>
    </row>
    <row r="386" spans="3:5" x14ac:dyDescent="0.3">
      <c r="C386" s="66">
        <v>64.7</v>
      </c>
      <c r="D386" s="66" t="s">
        <v>793</v>
      </c>
      <c r="E386" s="66">
        <v>0.3</v>
      </c>
    </row>
    <row r="387" spans="3:5" x14ac:dyDescent="0.3">
      <c r="C387" s="66">
        <v>64.5</v>
      </c>
      <c r="D387" s="66" t="s">
        <v>793</v>
      </c>
      <c r="E387" s="66">
        <v>0.3</v>
      </c>
    </row>
    <row r="388" spans="3:5" x14ac:dyDescent="0.3">
      <c r="C388" s="66">
        <v>64.3</v>
      </c>
      <c r="D388" s="66" t="s">
        <v>793</v>
      </c>
      <c r="E388" s="66" t="s">
        <v>292</v>
      </c>
    </row>
    <row r="389" spans="3:5" x14ac:dyDescent="0.3">
      <c r="C389" s="66">
        <v>64.3</v>
      </c>
      <c r="D389" s="66" t="s">
        <v>793</v>
      </c>
      <c r="E389" s="66">
        <v>0.5</v>
      </c>
    </row>
    <row r="390" spans="3:5" x14ac:dyDescent="0.3">
      <c r="C390" s="66">
        <v>64</v>
      </c>
      <c r="D390" s="66" t="s">
        <v>793</v>
      </c>
      <c r="E390" s="66" t="s">
        <v>793</v>
      </c>
    </row>
  </sheetData>
  <mergeCells count="3">
    <mergeCell ref="N1:P1"/>
    <mergeCell ref="C4:E4"/>
    <mergeCell ref="A5:B6"/>
  </mergeCells>
  <hyperlinks>
    <hyperlink ref="N1:O1" location="Übersicht!A1" display="zurück zur Überischt" xr:uid="{56CDE1CC-16FB-44FE-95AE-A6293DE8BCA8}"/>
    <hyperlink ref="C4:E4" r:id="rId1" location="abreadcrumb" display="Quelle: DeStatis Genesis Tabelle 61111-0002" xr:uid="{3E782EB7-B912-4C04-8B9A-3181D271D84A}"/>
  </hyperlinks>
  <pageMargins left="0.78740157499999996" right="0.78740157499999996" top="0.984251969" bottom="0.984251969" header="0.5" footer="0.5"/>
  <pageSetup orientation="portrait" horizontalDpi="300" verticalDpi="300" r:id="rId2"/>
  <headerFooter alignWithMargins="0">
    <oddFooter>&amp;CAbgerufen am 28.02.19 / 09:41:09&amp;L&amp;RSeite &amp;P von &amp;N</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D71D8-13FE-4681-8053-34CA09A56567}">
  <sheetPr codeName="Tabelle50"/>
  <dimension ref="A1:M330"/>
  <sheetViews>
    <sheetView zoomScale="80" zoomScaleNormal="80" workbookViewId="0">
      <pane xSplit="2" ySplit="6" topLeftCell="C7" activePane="bottomRight" state="frozen"/>
      <selection pane="topRight" activeCell="H12" sqref="H12"/>
      <selection pane="bottomLeft" activeCell="H12" sqref="H12"/>
      <selection pane="bottomRight" activeCell="J14" sqref="J14"/>
    </sheetView>
  </sheetViews>
  <sheetFormatPr baseColWidth="10" defaultColWidth="11.44140625" defaultRowHeight="13.8" x14ac:dyDescent="0.3"/>
  <cols>
    <col min="1" max="1" width="9.109375" style="53" customWidth="1"/>
    <col min="2" max="2" width="11.33203125" style="53" customWidth="1"/>
    <col min="3" max="3" width="21.5546875" style="53" customWidth="1"/>
    <col min="4" max="5" width="17.109375" style="53" customWidth="1"/>
    <col min="6" max="256" width="9.109375" style="53" customWidth="1"/>
    <col min="257" max="257" width="11.33203125" style="53" customWidth="1"/>
    <col min="258" max="258" width="21.5546875" style="53" customWidth="1"/>
    <col min="259" max="260" width="17.109375" style="53" customWidth="1"/>
    <col min="261" max="263" width="25.44140625" style="53" customWidth="1"/>
    <col min="264" max="512" width="9.109375" style="53" customWidth="1"/>
    <col min="513" max="513" width="11.33203125" style="53" customWidth="1"/>
    <col min="514" max="514" width="21.5546875" style="53" customWidth="1"/>
    <col min="515" max="516" width="17.109375" style="53" customWidth="1"/>
    <col min="517" max="519" width="25.44140625" style="53" customWidth="1"/>
    <col min="520" max="768" width="9.109375" style="53" customWidth="1"/>
    <col min="769" max="769" width="11.33203125" style="53" customWidth="1"/>
    <col min="770" max="770" width="21.5546875" style="53" customWidth="1"/>
    <col min="771" max="772" width="17.109375" style="53" customWidth="1"/>
    <col min="773" max="775" width="25.44140625" style="53" customWidth="1"/>
    <col min="776" max="1024" width="9.109375" style="53" customWidth="1"/>
    <col min="1025" max="1025" width="11.33203125" style="53" customWidth="1"/>
    <col min="1026" max="1026" width="21.5546875" style="53" customWidth="1"/>
    <col min="1027" max="1028" width="17.109375" style="53" customWidth="1"/>
    <col min="1029" max="1031" width="25.44140625" style="53" customWidth="1"/>
    <col min="1032" max="1280" width="9.109375" style="53" customWidth="1"/>
    <col min="1281" max="1281" width="11.33203125" style="53" customWidth="1"/>
    <col min="1282" max="1282" width="21.5546875" style="53" customWidth="1"/>
    <col min="1283" max="1284" width="17.109375" style="53" customWidth="1"/>
    <col min="1285" max="1287" width="25.44140625" style="53" customWidth="1"/>
    <col min="1288" max="1536" width="9.109375" style="53" customWidth="1"/>
    <col min="1537" max="1537" width="11.33203125" style="53" customWidth="1"/>
    <col min="1538" max="1538" width="21.5546875" style="53" customWidth="1"/>
    <col min="1539" max="1540" width="17.109375" style="53" customWidth="1"/>
    <col min="1541" max="1543" width="25.44140625" style="53" customWidth="1"/>
    <col min="1544" max="1792" width="9.109375" style="53" customWidth="1"/>
    <col min="1793" max="1793" width="11.33203125" style="53" customWidth="1"/>
    <col min="1794" max="1794" width="21.5546875" style="53" customWidth="1"/>
    <col min="1795" max="1796" width="17.109375" style="53" customWidth="1"/>
    <col min="1797" max="1799" width="25.44140625" style="53" customWidth="1"/>
    <col min="1800" max="2048" width="9.109375" style="53" customWidth="1"/>
    <col min="2049" max="2049" width="11.33203125" style="53" customWidth="1"/>
    <col min="2050" max="2050" width="21.5546875" style="53" customWidth="1"/>
    <col min="2051" max="2052" width="17.109375" style="53" customWidth="1"/>
    <col min="2053" max="2055" width="25.44140625" style="53" customWidth="1"/>
    <col min="2056" max="2304" width="9.109375" style="53" customWidth="1"/>
    <col min="2305" max="2305" width="11.33203125" style="53" customWidth="1"/>
    <col min="2306" max="2306" width="21.5546875" style="53" customWidth="1"/>
    <col min="2307" max="2308" width="17.109375" style="53" customWidth="1"/>
    <col min="2309" max="2311" width="25.44140625" style="53" customWidth="1"/>
    <col min="2312" max="2560" width="9.109375" style="53" customWidth="1"/>
    <col min="2561" max="2561" width="11.33203125" style="53" customWidth="1"/>
    <col min="2562" max="2562" width="21.5546875" style="53" customWidth="1"/>
    <col min="2563" max="2564" width="17.109375" style="53" customWidth="1"/>
    <col min="2565" max="2567" width="25.44140625" style="53" customWidth="1"/>
    <col min="2568" max="2816" width="9.109375" style="53" customWidth="1"/>
    <col min="2817" max="2817" width="11.33203125" style="53" customWidth="1"/>
    <col min="2818" max="2818" width="21.5546875" style="53" customWidth="1"/>
    <col min="2819" max="2820" width="17.109375" style="53" customWidth="1"/>
    <col min="2821" max="2823" width="25.44140625" style="53" customWidth="1"/>
    <col min="2824" max="3072" width="9.109375" style="53" customWidth="1"/>
    <col min="3073" max="3073" width="11.33203125" style="53" customWidth="1"/>
    <col min="3074" max="3074" width="21.5546875" style="53" customWidth="1"/>
    <col min="3075" max="3076" width="17.109375" style="53" customWidth="1"/>
    <col min="3077" max="3079" width="25.44140625" style="53" customWidth="1"/>
    <col min="3080" max="3328" width="9.109375" style="53" customWidth="1"/>
    <col min="3329" max="3329" width="11.33203125" style="53" customWidth="1"/>
    <col min="3330" max="3330" width="21.5546875" style="53" customWidth="1"/>
    <col min="3331" max="3332" width="17.109375" style="53" customWidth="1"/>
    <col min="3333" max="3335" width="25.44140625" style="53" customWidth="1"/>
    <col min="3336" max="3584" width="9.109375" style="53" customWidth="1"/>
    <col min="3585" max="3585" width="11.33203125" style="53" customWidth="1"/>
    <col min="3586" max="3586" width="21.5546875" style="53" customWidth="1"/>
    <col min="3587" max="3588" width="17.109375" style="53" customWidth="1"/>
    <col min="3589" max="3591" width="25.44140625" style="53" customWidth="1"/>
    <col min="3592" max="3840" width="9.109375" style="53" customWidth="1"/>
    <col min="3841" max="3841" width="11.33203125" style="53" customWidth="1"/>
    <col min="3842" max="3842" width="21.5546875" style="53" customWidth="1"/>
    <col min="3843" max="3844" width="17.109375" style="53" customWidth="1"/>
    <col min="3845" max="3847" width="25.44140625" style="53" customWidth="1"/>
    <col min="3848" max="4096" width="9.109375" style="53" customWidth="1"/>
    <col min="4097" max="4097" width="11.33203125" style="53" customWidth="1"/>
    <col min="4098" max="4098" width="21.5546875" style="53" customWidth="1"/>
    <col min="4099" max="4100" width="17.109375" style="53" customWidth="1"/>
    <col min="4101" max="4103" width="25.44140625" style="53" customWidth="1"/>
    <col min="4104" max="4352" width="9.109375" style="53" customWidth="1"/>
    <col min="4353" max="4353" width="11.33203125" style="53" customWidth="1"/>
    <col min="4354" max="4354" width="21.5546875" style="53" customWidth="1"/>
    <col min="4355" max="4356" width="17.109375" style="53" customWidth="1"/>
    <col min="4357" max="4359" width="25.44140625" style="53" customWidth="1"/>
    <col min="4360" max="4608" width="9.109375" style="53" customWidth="1"/>
    <col min="4609" max="4609" width="11.33203125" style="53" customWidth="1"/>
    <col min="4610" max="4610" width="21.5546875" style="53" customWidth="1"/>
    <col min="4611" max="4612" width="17.109375" style="53" customWidth="1"/>
    <col min="4613" max="4615" width="25.44140625" style="53" customWidth="1"/>
    <col min="4616" max="4864" width="9.109375" style="53" customWidth="1"/>
    <col min="4865" max="4865" width="11.33203125" style="53" customWidth="1"/>
    <col min="4866" max="4866" width="21.5546875" style="53" customWidth="1"/>
    <col min="4867" max="4868" width="17.109375" style="53" customWidth="1"/>
    <col min="4869" max="4871" width="25.44140625" style="53" customWidth="1"/>
    <col min="4872" max="5120" width="9.109375" style="53" customWidth="1"/>
    <col min="5121" max="5121" width="11.33203125" style="53" customWidth="1"/>
    <col min="5122" max="5122" width="21.5546875" style="53" customWidth="1"/>
    <col min="5123" max="5124" width="17.109375" style="53" customWidth="1"/>
    <col min="5125" max="5127" width="25.44140625" style="53" customWidth="1"/>
    <col min="5128" max="5376" width="9.109375" style="53" customWidth="1"/>
    <col min="5377" max="5377" width="11.33203125" style="53" customWidth="1"/>
    <col min="5378" max="5378" width="21.5546875" style="53" customWidth="1"/>
    <col min="5379" max="5380" width="17.109375" style="53" customWidth="1"/>
    <col min="5381" max="5383" width="25.44140625" style="53" customWidth="1"/>
    <col min="5384" max="5632" width="9.109375" style="53" customWidth="1"/>
    <col min="5633" max="5633" width="11.33203125" style="53" customWidth="1"/>
    <col min="5634" max="5634" width="21.5546875" style="53" customWidth="1"/>
    <col min="5635" max="5636" width="17.109375" style="53" customWidth="1"/>
    <col min="5637" max="5639" width="25.44140625" style="53" customWidth="1"/>
    <col min="5640" max="5888" width="9.109375" style="53" customWidth="1"/>
    <col min="5889" max="5889" width="11.33203125" style="53" customWidth="1"/>
    <col min="5890" max="5890" width="21.5546875" style="53" customWidth="1"/>
    <col min="5891" max="5892" width="17.109375" style="53" customWidth="1"/>
    <col min="5893" max="5895" width="25.44140625" style="53" customWidth="1"/>
    <col min="5896" max="6144" width="9.109375" style="53" customWidth="1"/>
    <col min="6145" max="6145" width="11.33203125" style="53" customWidth="1"/>
    <col min="6146" max="6146" width="21.5546875" style="53" customWidth="1"/>
    <col min="6147" max="6148" width="17.109375" style="53" customWidth="1"/>
    <col min="6149" max="6151" width="25.44140625" style="53" customWidth="1"/>
    <col min="6152" max="6400" width="9.109375" style="53" customWidth="1"/>
    <col min="6401" max="6401" width="11.33203125" style="53" customWidth="1"/>
    <col min="6402" max="6402" width="21.5546875" style="53" customWidth="1"/>
    <col min="6403" max="6404" width="17.109375" style="53" customWidth="1"/>
    <col min="6405" max="6407" width="25.44140625" style="53" customWidth="1"/>
    <col min="6408" max="6656" width="9.109375" style="53" customWidth="1"/>
    <col min="6657" max="6657" width="11.33203125" style="53" customWidth="1"/>
    <col min="6658" max="6658" width="21.5546875" style="53" customWidth="1"/>
    <col min="6659" max="6660" width="17.109375" style="53" customWidth="1"/>
    <col min="6661" max="6663" width="25.44140625" style="53" customWidth="1"/>
    <col min="6664" max="6912" width="9.109375" style="53" customWidth="1"/>
    <col min="6913" max="6913" width="11.33203125" style="53" customWidth="1"/>
    <col min="6914" max="6914" width="21.5546875" style="53" customWidth="1"/>
    <col min="6915" max="6916" width="17.109375" style="53" customWidth="1"/>
    <col min="6917" max="6919" width="25.44140625" style="53" customWidth="1"/>
    <col min="6920" max="7168" width="9.109375" style="53" customWidth="1"/>
    <col min="7169" max="7169" width="11.33203125" style="53" customWidth="1"/>
    <col min="7170" max="7170" width="21.5546875" style="53" customWidth="1"/>
    <col min="7171" max="7172" width="17.109375" style="53" customWidth="1"/>
    <col min="7173" max="7175" width="25.44140625" style="53" customWidth="1"/>
    <col min="7176" max="7424" width="9.109375" style="53" customWidth="1"/>
    <col min="7425" max="7425" width="11.33203125" style="53" customWidth="1"/>
    <col min="7426" max="7426" width="21.5546875" style="53" customWidth="1"/>
    <col min="7427" max="7428" width="17.109375" style="53" customWidth="1"/>
    <col min="7429" max="7431" width="25.44140625" style="53" customWidth="1"/>
    <col min="7432" max="7680" width="9.109375" style="53" customWidth="1"/>
    <col min="7681" max="7681" width="11.33203125" style="53" customWidth="1"/>
    <col min="7682" max="7682" width="21.5546875" style="53" customWidth="1"/>
    <col min="7683" max="7684" width="17.109375" style="53" customWidth="1"/>
    <col min="7685" max="7687" width="25.44140625" style="53" customWidth="1"/>
    <col min="7688" max="7936" width="9.109375" style="53" customWidth="1"/>
    <col min="7937" max="7937" width="11.33203125" style="53" customWidth="1"/>
    <col min="7938" max="7938" width="21.5546875" style="53" customWidth="1"/>
    <col min="7939" max="7940" width="17.109375" style="53" customWidth="1"/>
    <col min="7941" max="7943" width="25.44140625" style="53" customWidth="1"/>
    <col min="7944" max="8192" width="9.109375" style="53" customWidth="1"/>
    <col min="8193" max="8193" width="11.33203125" style="53" customWidth="1"/>
    <col min="8194" max="8194" width="21.5546875" style="53" customWidth="1"/>
    <col min="8195" max="8196" width="17.109375" style="53" customWidth="1"/>
    <col min="8197" max="8199" width="25.44140625" style="53" customWidth="1"/>
    <col min="8200" max="8448" width="9.109375" style="53" customWidth="1"/>
    <col min="8449" max="8449" width="11.33203125" style="53" customWidth="1"/>
    <col min="8450" max="8450" width="21.5546875" style="53" customWidth="1"/>
    <col min="8451" max="8452" width="17.109375" style="53" customWidth="1"/>
    <col min="8453" max="8455" width="25.44140625" style="53" customWidth="1"/>
    <col min="8456" max="8704" width="9.109375" style="53" customWidth="1"/>
    <col min="8705" max="8705" width="11.33203125" style="53" customWidth="1"/>
    <col min="8706" max="8706" width="21.5546875" style="53" customWidth="1"/>
    <col min="8707" max="8708" width="17.109375" style="53" customWidth="1"/>
    <col min="8709" max="8711" width="25.44140625" style="53" customWidth="1"/>
    <col min="8712" max="8960" width="9.109375" style="53" customWidth="1"/>
    <col min="8961" max="8961" width="11.33203125" style="53" customWidth="1"/>
    <col min="8962" max="8962" width="21.5546875" style="53" customWidth="1"/>
    <col min="8963" max="8964" width="17.109375" style="53" customWidth="1"/>
    <col min="8965" max="8967" width="25.44140625" style="53" customWidth="1"/>
    <col min="8968" max="9216" width="9.109375" style="53" customWidth="1"/>
    <col min="9217" max="9217" width="11.33203125" style="53" customWidth="1"/>
    <col min="9218" max="9218" width="21.5546875" style="53" customWidth="1"/>
    <col min="9219" max="9220" width="17.109375" style="53" customWidth="1"/>
    <col min="9221" max="9223" width="25.44140625" style="53" customWidth="1"/>
    <col min="9224" max="9472" width="9.109375" style="53" customWidth="1"/>
    <col min="9473" max="9473" width="11.33203125" style="53" customWidth="1"/>
    <col min="9474" max="9474" width="21.5546875" style="53" customWidth="1"/>
    <col min="9475" max="9476" width="17.109375" style="53" customWidth="1"/>
    <col min="9477" max="9479" width="25.44140625" style="53" customWidth="1"/>
    <col min="9480" max="9728" width="9.109375" style="53" customWidth="1"/>
    <col min="9729" max="9729" width="11.33203125" style="53" customWidth="1"/>
    <col min="9730" max="9730" width="21.5546875" style="53" customWidth="1"/>
    <col min="9731" max="9732" width="17.109375" style="53" customWidth="1"/>
    <col min="9733" max="9735" width="25.44140625" style="53" customWidth="1"/>
    <col min="9736" max="9984" width="9.109375" style="53" customWidth="1"/>
    <col min="9985" max="9985" width="11.33203125" style="53" customWidth="1"/>
    <col min="9986" max="9986" width="21.5546875" style="53" customWidth="1"/>
    <col min="9987" max="9988" width="17.109375" style="53" customWidth="1"/>
    <col min="9989" max="9991" width="25.44140625" style="53" customWidth="1"/>
    <col min="9992" max="10240" width="9.109375" style="53" customWidth="1"/>
    <col min="10241" max="10241" width="11.33203125" style="53" customWidth="1"/>
    <col min="10242" max="10242" width="21.5546875" style="53" customWidth="1"/>
    <col min="10243" max="10244" width="17.109375" style="53" customWidth="1"/>
    <col min="10245" max="10247" width="25.44140625" style="53" customWidth="1"/>
    <col min="10248" max="10496" width="9.109375" style="53" customWidth="1"/>
    <col min="10497" max="10497" width="11.33203125" style="53" customWidth="1"/>
    <col min="10498" max="10498" width="21.5546875" style="53" customWidth="1"/>
    <col min="10499" max="10500" width="17.109375" style="53" customWidth="1"/>
    <col min="10501" max="10503" width="25.44140625" style="53" customWidth="1"/>
    <col min="10504" max="10752" width="9.109375" style="53" customWidth="1"/>
    <col min="10753" max="10753" width="11.33203125" style="53" customWidth="1"/>
    <col min="10754" max="10754" width="21.5546875" style="53" customWidth="1"/>
    <col min="10755" max="10756" width="17.109375" style="53" customWidth="1"/>
    <col min="10757" max="10759" width="25.44140625" style="53" customWidth="1"/>
    <col min="10760" max="11008" width="9.109375" style="53" customWidth="1"/>
    <col min="11009" max="11009" width="11.33203125" style="53" customWidth="1"/>
    <col min="11010" max="11010" width="21.5546875" style="53" customWidth="1"/>
    <col min="11011" max="11012" width="17.109375" style="53" customWidth="1"/>
    <col min="11013" max="11015" width="25.44140625" style="53" customWidth="1"/>
    <col min="11016" max="11264" width="9.109375" style="53" customWidth="1"/>
    <col min="11265" max="11265" width="11.33203125" style="53" customWidth="1"/>
    <col min="11266" max="11266" width="21.5546875" style="53" customWidth="1"/>
    <col min="11267" max="11268" width="17.109375" style="53" customWidth="1"/>
    <col min="11269" max="11271" width="25.44140625" style="53" customWidth="1"/>
    <col min="11272" max="11520" width="9.109375" style="53" customWidth="1"/>
    <col min="11521" max="11521" width="11.33203125" style="53" customWidth="1"/>
    <col min="11522" max="11522" width="21.5546875" style="53" customWidth="1"/>
    <col min="11523" max="11524" width="17.109375" style="53" customWidth="1"/>
    <col min="11525" max="11527" width="25.44140625" style="53" customWidth="1"/>
    <col min="11528" max="11776" width="9.109375" style="53" customWidth="1"/>
    <col min="11777" max="11777" width="11.33203125" style="53" customWidth="1"/>
    <col min="11778" max="11778" width="21.5546875" style="53" customWidth="1"/>
    <col min="11779" max="11780" width="17.109375" style="53" customWidth="1"/>
    <col min="11781" max="11783" width="25.44140625" style="53" customWidth="1"/>
    <col min="11784" max="12032" width="9.109375" style="53" customWidth="1"/>
    <col min="12033" max="12033" width="11.33203125" style="53" customWidth="1"/>
    <col min="12034" max="12034" width="21.5546875" style="53" customWidth="1"/>
    <col min="12035" max="12036" width="17.109375" style="53" customWidth="1"/>
    <col min="12037" max="12039" width="25.44140625" style="53" customWidth="1"/>
    <col min="12040" max="12288" width="9.109375" style="53" customWidth="1"/>
    <col min="12289" max="12289" width="11.33203125" style="53" customWidth="1"/>
    <col min="12290" max="12290" width="21.5546875" style="53" customWidth="1"/>
    <col min="12291" max="12292" width="17.109375" style="53" customWidth="1"/>
    <col min="12293" max="12295" width="25.44140625" style="53" customWidth="1"/>
    <col min="12296" max="12544" width="9.109375" style="53" customWidth="1"/>
    <col min="12545" max="12545" width="11.33203125" style="53" customWidth="1"/>
    <col min="12546" max="12546" width="21.5546875" style="53" customWidth="1"/>
    <col min="12547" max="12548" width="17.109375" style="53" customWidth="1"/>
    <col min="12549" max="12551" width="25.44140625" style="53" customWidth="1"/>
    <col min="12552" max="12800" width="9.109375" style="53" customWidth="1"/>
    <col min="12801" max="12801" width="11.33203125" style="53" customWidth="1"/>
    <col min="12802" max="12802" width="21.5546875" style="53" customWidth="1"/>
    <col min="12803" max="12804" width="17.109375" style="53" customWidth="1"/>
    <col min="12805" max="12807" width="25.44140625" style="53" customWidth="1"/>
    <col min="12808" max="13056" width="9.109375" style="53" customWidth="1"/>
    <col min="13057" max="13057" width="11.33203125" style="53" customWidth="1"/>
    <col min="13058" max="13058" width="21.5546875" style="53" customWidth="1"/>
    <col min="13059" max="13060" width="17.109375" style="53" customWidth="1"/>
    <col min="13061" max="13063" width="25.44140625" style="53" customWidth="1"/>
    <col min="13064" max="13312" width="9.109375" style="53" customWidth="1"/>
    <col min="13313" max="13313" width="11.33203125" style="53" customWidth="1"/>
    <col min="13314" max="13314" width="21.5546875" style="53" customWidth="1"/>
    <col min="13315" max="13316" width="17.109375" style="53" customWidth="1"/>
    <col min="13317" max="13319" width="25.44140625" style="53" customWidth="1"/>
    <col min="13320" max="13568" width="9.109375" style="53" customWidth="1"/>
    <col min="13569" max="13569" width="11.33203125" style="53" customWidth="1"/>
    <col min="13570" max="13570" width="21.5546875" style="53" customWidth="1"/>
    <col min="13571" max="13572" width="17.109375" style="53" customWidth="1"/>
    <col min="13573" max="13575" width="25.44140625" style="53" customWidth="1"/>
    <col min="13576" max="13824" width="9.109375" style="53" customWidth="1"/>
    <col min="13825" max="13825" width="11.33203125" style="53" customWidth="1"/>
    <col min="13826" max="13826" width="21.5546875" style="53" customWidth="1"/>
    <col min="13827" max="13828" width="17.109375" style="53" customWidth="1"/>
    <col min="13829" max="13831" width="25.44140625" style="53" customWidth="1"/>
    <col min="13832" max="14080" width="9.109375" style="53" customWidth="1"/>
    <col min="14081" max="14081" width="11.33203125" style="53" customWidth="1"/>
    <col min="14082" max="14082" width="21.5546875" style="53" customWidth="1"/>
    <col min="14083" max="14084" width="17.109375" style="53" customWidth="1"/>
    <col min="14085" max="14087" width="25.44140625" style="53" customWidth="1"/>
    <col min="14088" max="14336" width="9.109375" style="53" customWidth="1"/>
    <col min="14337" max="14337" width="11.33203125" style="53" customWidth="1"/>
    <col min="14338" max="14338" width="21.5546875" style="53" customWidth="1"/>
    <col min="14339" max="14340" width="17.109375" style="53" customWidth="1"/>
    <col min="14341" max="14343" width="25.44140625" style="53" customWidth="1"/>
    <col min="14344" max="14592" width="9.109375" style="53" customWidth="1"/>
    <col min="14593" max="14593" width="11.33203125" style="53" customWidth="1"/>
    <col min="14594" max="14594" width="21.5546875" style="53" customWidth="1"/>
    <col min="14595" max="14596" width="17.109375" style="53" customWidth="1"/>
    <col min="14597" max="14599" width="25.44140625" style="53" customWidth="1"/>
    <col min="14600" max="14848" width="9.109375" style="53" customWidth="1"/>
    <col min="14849" max="14849" width="11.33203125" style="53" customWidth="1"/>
    <col min="14850" max="14850" width="21.5546875" style="53" customWidth="1"/>
    <col min="14851" max="14852" width="17.109375" style="53" customWidth="1"/>
    <col min="14853" max="14855" width="25.44140625" style="53" customWidth="1"/>
    <col min="14856" max="15104" width="9.109375" style="53" customWidth="1"/>
    <col min="15105" max="15105" width="11.33203125" style="53" customWidth="1"/>
    <col min="15106" max="15106" width="21.5546875" style="53" customWidth="1"/>
    <col min="15107" max="15108" width="17.109375" style="53" customWidth="1"/>
    <col min="15109" max="15111" width="25.44140625" style="53" customWidth="1"/>
    <col min="15112" max="15360" width="9.109375" style="53" customWidth="1"/>
    <col min="15361" max="15361" width="11.33203125" style="53" customWidth="1"/>
    <col min="15362" max="15362" width="21.5546875" style="53" customWidth="1"/>
    <col min="15363" max="15364" width="17.109375" style="53" customWidth="1"/>
    <col min="15365" max="15367" width="25.44140625" style="53" customWidth="1"/>
    <col min="15368" max="15616" width="9.109375" style="53" customWidth="1"/>
    <col min="15617" max="15617" width="11.33203125" style="53" customWidth="1"/>
    <col min="15618" max="15618" width="21.5546875" style="53" customWidth="1"/>
    <col min="15619" max="15620" width="17.109375" style="53" customWidth="1"/>
    <col min="15621" max="15623" width="25.44140625" style="53" customWidth="1"/>
    <col min="15624" max="15872" width="9.109375" style="53" customWidth="1"/>
    <col min="15873" max="15873" width="11.33203125" style="53" customWidth="1"/>
    <col min="15874" max="15874" width="21.5546875" style="53" customWidth="1"/>
    <col min="15875" max="15876" width="17.109375" style="53" customWidth="1"/>
    <col min="15877" max="15879" width="25.44140625" style="53" customWidth="1"/>
    <col min="15880" max="16128" width="9.109375" style="53" customWidth="1"/>
    <col min="16129" max="16129" width="11.33203125" style="53" customWidth="1"/>
    <col min="16130" max="16130" width="21.5546875" style="53" customWidth="1"/>
    <col min="16131" max="16132" width="17.109375" style="53" customWidth="1"/>
    <col min="16133" max="16135" width="25.44140625" style="53" customWidth="1"/>
    <col min="16136" max="16384" width="9.109375" style="53" customWidth="1"/>
  </cols>
  <sheetData>
    <row r="1" spans="1:13" ht="25.8" x14ac:dyDescent="0.5">
      <c r="A1" s="253" t="s">
        <v>780</v>
      </c>
      <c r="K1" s="552" t="s">
        <v>268</v>
      </c>
      <c r="L1" s="552"/>
      <c r="M1" s="552"/>
    </row>
    <row r="2" spans="1:13" x14ac:dyDescent="0.3">
      <c r="A2" s="53" t="s">
        <v>794</v>
      </c>
    </row>
    <row r="4" spans="1:13" ht="14.4" thickBot="1" x14ac:dyDescent="0.35">
      <c r="C4" s="617" t="s">
        <v>795</v>
      </c>
      <c r="D4" s="617"/>
      <c r="E4" s="617"/>
    </row>
    <row r="5" spans="1:13" ht="70.5" customHeight="1" x14ac:dyDescent="0.3">
      <c r="A5" s="613" t="s">
        <v>783</v>
      </c>
      <c r="B5" s="614"/>
      <c r="C5" s="254" t="s">
        <v>784</v>
      </c>
      <c r="D5" s="255" t="s">
        <v>785</v>
      </c>
      <c r="E5" s="256" t="s">
        <v>786</v>
      </c>
    </row>
    <row r="6" spans="1:13" ht="14.4" thickBot="1" x14ac:dyDescent="0.35">
      <c r="A6" s="615"/>
      <c r="B6" s="616"/>
      <c r="C6" s="464" t="s">
        <v>459</v>
      </c>
      <c r="D6" s="465" t="s">
        <v>790</v>
      </c>
      <c r="E6" s="466" t="s">
        <v>790</v>
      </c>
      <c r="F6" s="53" t="s">
        <v>791</v>
      </c>
      <c r="G6" s="53" t="s">
        <v>349</v>
      </c>
    </row>
    <row r="7" spans="1:13" x14ac:dyDescent="0.3">
      <c r="B7" s="37">
        <v>44896</v>
      </c>
      <c r="C7" s="66"/>
      <c r="D7" s="66"/>
      <c r="E7" s="66"/>
      <c r="F7" s="260"/>
      <c r="G7" s="260">
        <f>AVERAGE($D$7:$D$18)</f>
        <v>6.94</v>
      </c>
    </row>
    <row r="8" spans="1:13" x14ac:dyDescent="0.3">
      <c r="B8" s="37">
        <v>44866</v>
      </c>
      <c r="C8" s="66"/>
      <c r="D8" s="66"/>
      <c r="E8" s="66"/>
      <c r="F8" s="260"/>
      <c r="G8" s="260">
        <f t="shared" ref="G8:G18" si="0">AVERAGE($D$7:$D$18)</f>
        <v>6.94</v>
      </c>
    </row>
    <row r="9" spans="1:13" x14ac:dyDescent="0.3">
      <c r="B9" s="37">
        <v>44835</v>
      </c>
      <c r="C9" s="66"/>
      <c r="D9" s="66"/>
      <c r="E9" s="66"/>
      <c r="F9" s="260"/>
      <c r="G9" s="260">
        <f t="shared" si="0"/>
        <v>6.94</v>
      </c>
    </row>
    <row r="10" spans="1:13" x14ac:dyDescent="0.3">
      <c r="B10" s="37">
        <v>44805</v>
      </c>
      <c r="C10" s="66"/>
      <c r="D10" s="66"/>
      <c r="E10" s="66"/>
      <c r="F10" s="260"/>
      <c r="G10" s="260">
        <f t="shared" si="0"/>
        <v>6.94</v>
      </c>
    </row>
    <row r="11" spans="1:13" x14ac:dyDescent="0.3">
      <c r="B11" s="37">
        <v>44774</v>
      </c>
      <c r="C11" s="66"/>
      <c r="D11" s="66"/>
      <c r="E11" s="66"/>
      <c r="F11" s="260"/>
      <c r="G11" s="260">
        <f t="shared" si="0"/>
        <v>6.94</v>
      </c>
    </row>
    <row r="12" spans="1:13" x14ac:dyDescent="0.3">
      <c r="B12" s="37">
        <v>44743</v>
      </c>
      <c r="C12" s="66"/>
      <c r="D12" s="66"/>
      <c r="E12" s="66"/>
      <c r="F12" s="260"/>
      <c r="G12" s="260">
        <f t="shared" si="0"/>
        <v>6.94</v>
      </c>
    </row>
    <row r="13" spans="1:13" x14ac:dyDescent="0.3">
      <c r="B13" s="37">
        <v>44713</v>
      </c>
      <c r="C13" s="66"/>
      <c r="D13" s="66"/>
      <c r="E13" s="66"/>
      <c r="F13" s="260"/>
      <c r="G13" s="260">
        <f t="shared" si="0"/>
        <v>6.94</v>
      </c>
    </row>
    <row r="14" spans="1:13" x14ac:dyDescent="0.3">
      <c r="B14" s="37">
        <v>44682</v>
      </c>
      <c r="C14" s="675">
        <v>118.2</v>
      </c>
      <c r="D14" s="675">
        <v>8.6999999999999993</v>
      </c>
      <c r="E14" s="675">
        <v>1.1000000000000001</v>
      </c>
      <c r="F14" s="260"/>
      <c r="G14" s="260">
        <f t="shared" si="0"/>
        <v>6.94</v>
      </c>
    </row>
    <row r="15" spans="1:13" x14ac:dyDescent="0.3">
      <c r="B15" s="37">
        <v>44652</v>
      </c>
      <c r="C15" s="675">
        <v>116.9</v>
      </c>
      <c r="D15" s="675">
        <v>7.8</v>
      </c>
      <c r="E15" s="675">
        <v>0.7</v>
      </c>
      <c r="F15" s="260"/>
      <c r="G15" s="260">
        <f t="shared" si="0"/>
        <v>6.94</v>
      </c>
    </row>
    <row r="16" spans="1:13" x14ac:dyDescent="0.3">
      <c r="B16" s="37">
        <v>44621</v>
      </c>
      <c r="C16" s="675">
        <v>116.1</v>
      </c>
      <c r="D16" s="675">
        <v>7.6</v>
      </c>
      <c r="E16" s="675">
        <v>2.5</v>
      </c>
      <c r="F16" s="260"/>
      <c r="G16" s="260">
        <f t="shared" si="0"/>
        <v>6.94</v>
      </c>
    </row>
    <row r="17" spans="1:7" x14ac:dyDescent="0.3">
      <c r="B17" s="37">
        <v>44593</v>
      </c>
      <c r="C17" s="675">
        <v>113.3</v>
      </c>
      <c r="D17" s="675">
        <v>5.5</v>
      </c>
      <c r="E17" s="675">
        <v>0.9</v>
      </c>
      <c r="F17" s="260"/>
      <c r="G17" s="260">
        <f t="shared" si="0"/>
        <v>6.94</v>
      </c>
    </row>
    <row r="18" spans="1:7" x14ac:dyDescent="0.3">
      <c r="B18" s="37">
        <v>44562</v>
      </c>
      <c r="C18" s="675">
        <v>112.3</v>
      </c>
      <c r="D18" s="675">
        <v>5.0999999999999996</v>
      </c>
      <c r="E18" s="675">
        <v>0.9</v>
      </c>
      <c r="F18" s="260"/>
      <c r="G18" s="260">
        <f t="shared" si="0"/>
        <v>6.94</v>
      </c>
    </row>
    <row r="19" spans="1:7" x14ac:dyDescent="0.3">
      <c r="B19" s="37">
        <v>44531</v>
      </c>
      <c r="C19" s="675">
        <v>111.3</v>
      </c>
      <c r="D19" s="675">
        <v>5.7</v>
      </c>
      <c r="E19" s="675">
        <v>0.3</v>
      </c>
      <c r="F19" s="260">
        <f>AVERAGE($D$19:$D$30)</f>
        <v>3.2250000000000001</v>
      </c>
    </row>
    <row r="20" spans="1:7" x14ac:dyDescent="0.3">
      <c r="B20" s="37">
        <v>44501</v>
      </c>
      <c r="C20" s="675">
        <v>111</v>
      </c>
      <c r="D20" s="675">
        <v>6</v>
      </c>
      <c r="E20" s="675">
        <v>0.3</v>
      </c>
      <c r="F20" s="260">
        <f t="shared" ref="F20:F30" si="1">AVERAGE($D$19:$D$30)</f>
        <v>3.2250000000000001</v>
      </c>
    </row>
    <row r="21" spans="1:7" x14ac:dyDescent="0.3">
      <c r="B21" s="37">
        <v>44470</v>
      </c>
      <c r="C21" s="675">
        <v>110.7</v>
      </c>
      <c r="D21" s="675">
        <v>4.5999999999999996</v>
      </c>
      <c r="E21" s="675">
        <v>0.5</v>
      </c>
      <c r="F21" s="260">
        <f t="shared" si="1"/>
        <v>3.2250000000000001</v>
      </c>
    </row>
    <row r="22" spans="1:7" x14ac:dyDescent="0.3">
      <c r="B22" s="37">
        <v>44440</v>
      </c>
      <c r="C22" s="675">
        <v>110.1</v>
      </c>
      <c r="D22" s="675">
        <v>4.0999999999999996</v>
      </c>
      <c r="E22" s="675">
        <v>0.3</v>
      </c>
      <c r="F22" s="260">
        <f t="shared" si="1"/>
        <v>3.2250000000000001</v>
      </c>
    </row>
    <row r="23" spans="1:7" x14ac:dyDescent="0.3">
      <c r="B23" s="37">
        <v>44409</v>
      </c>
      <c r="C23" s="675">
        <v>109.8</v>
      </c>
      <c r="D23" s="675">
        <v>3.4</v>
      </c>
      <c r="E23" s="675">
        <v>0.1</v>
      </c>
      <c r="F23" s="260">
        <f t="shared" si="1"/>
        <v>3.2250000000000001</v>
      </c>
    </row>
    <row r="24" spans="1:7" x14ac:dyDescent="0.3">
      <c r="B24" s="37">
        <v>44378</v>
      </c>
      <c r="C24" s="675">
        <v>109.7</v>
      </c>
      <c r="D24" s="675">
        <v>3.1</v>
      </c>
      <c r="E24" s="675">
        <v>0.5</v>
      </c>
      <c r="F24" s="260">
        <f t="shared" si="1"/>
        <v>3.2250000000000001</v>
      </c>
    </row>
    <row r="25" spans="1:7" x14ac:dyDescent="0.3">
      <c r="B25" s="37">
        <v>44348</v>
      </c>
      <c r="C25" s="675">
        <v>109.1</v>
      </c>
      <c r="D25" s="675">
        <v>2.1</v>
      </c>
      <c r="E25" s="675">
        <v>0.4</v>
      </c>
      <c r="F25" s="260">
        <f t="shared" si="1"/>
        <v>3.2250000000000001</v>
      </c>
    </row>
    <row r="26" spans="1:7" x14ac:dyDescent="0.3">
      <c r="B26" s="37">
        <v>44317</v>
      </c>
      <c r="C26" s="675">
        <v>108.7</v>
      </c>
      <c r="D26" s="675">
        <v>2.4</v>
      </c>
      <c r="E26" s="675">
        <v>0.3</v>
      </c>
      <c r="F26" s="260">
        <f t="shared" si="1"/>
        <v>3.2250000000000001</v>
      </c>
    </row>
    <row r="27" spans="1:7" x14ac:dyDescent="0.3">
      <c r="B27" s="37">
        <v>44287</v>
      </c>
      <c r="C27" s="675">
        <v>108.4</v>
      </c>
      <c r="D27" s="675">
        <v>2.1</v>
      </c>
      <c r="E27" s="675">
        <v>0.5</v>
      </c>
      <c r="F27" s="260">
        <f t="shared" si="1"/>
        <v>3.2250000000000001</v>
      </c>
    </row>
    <row r="28" spans="1:7" x14ac:dyDescent="0.3">
      <c r="B28" s="37">
        <v>44256</v>
      </c>
      <c r="C28" s="675">
        <v>107.9</v>
      </c>
      <c r="D28" s="675">
        <v>2</v>
      </c>
      <c r="E28" s="675">
        <v>0.5</v>
      </c>
      <c r="F28" s="260">
        <f t="shared" si="1"/>
        <v>3.2250000000000001</v>
      </c>
    </row>
    <row r="29" spans="1:7" x14ac:dyDescent="0.3">
      <c r="B29" s="37">
        <v>44228</v>
      </c>
      <c r="C29" s="675">
        <v>107.4</v>
      </c>
      <c r="D29" s="675">
        <v>1.6</v>
      </c>
      <c r="E29" s="675">
        <v>0.6</v>
      </c>
      <c r="F29" s="260">
        <f t="shared" si="1"/>
        <v>3.2250000000000001</v>
      </c>
    </row>
    <row r="30" spans="1:7" x14ac:dyDescent="0.3">
      <c r="A30" s="53">
        <v>2021</v>
      </c>
      <c r="B30" s="37">
        <v>44197</v>
      </c>
      <c r="C30" s="675">
        <v>106.8</v>
      </c>
      <c r="D30" s="675">
        <v>1.6</v>
      </c>
      <c r="E30" s="675">
        <v>1.4</v>
      </c>
      <c r="F30" s="260">
        <f t="shared" si="1"/>
        <v>3.2250000000000001</v>
      </c>
    </row>
    <row r="31" spans="1:7" x14ac:dyDescent="0.3">
      <c r="B31" s="37">
        <v>44166</v>
      </c>
      <c r="C31" s="66">
        <v>105.3</v>
      </c>
      <c r="D31" s="66">
        <v>-0.7</v>
      </c>
      <c r="E31" s="66">
        <v>0.6</v>
      </c>
      <c r="G31" s="260">
        <f>AVERAGE($D$31:$D$42)</f>
        <v>0.35833333333333339</v>
      </c>
    </row>
    <row r="32" spans="1:7" x14ac:dyDescent="0.3">
      <c r="B32" s="37">
        <v>44136</v>
      </c>
      <c r="C32" s="66">
        <v>104.7</v>
      </c>
      <c r="D32" s="66">
        <v>-0.7</v>
      </c>
      <c r="E32" s="66">
        <v>-1</v>
      </c>
      <c r="G32" s="260">
        <f t="shared" ref="G32:G42" si="2">AVERAGE($D$31:$D$42)</f>
        <v>0.35833333333333339</v>
      </c>
    </row>
    <row r="33" spans="1:7" x14ac:dyDescent="0.3">
      <c r="B33" s="37">
        <v>44105</v>
      </c>
      <c r="C33" s="66">
        <v>105.8</v>
      </c>
      <c r="D33" s="66">
        <v>-0.5</v>
      </c>
      <c r="E33" s="66">
        <v>0</v>
      </c>
      <c r="G33" s="260">
        <f t="shared" si="2"/>
        <v>0.35833333333333339</v>
      </c>
    </row>
    <row r="34" spans="1:7" x14ac:dyDescent="0.3">
      <c r="B34" s="37">
        <v>44075</v>
      </c>
      <c r="C34" s="66">
        <v>105.8</v>
      </c>
      <c r="D34" s="66">
        <v>-0.4</v>
      </c>
      <c r="E34" s="66">
        <v>-0.4</v>
      </c>
      <c r="G34" s="260">
        <f t="shared" si="2"/>
        <v>0.35833333333333339</v>
      </c>
    </row>
    <row r="35" spans="1:7" x14ac:dyDescent="0.3">
      <c r="B35" s="37">
        <v>44044</v>
      </c>
      <c r="C35" s="66">
        <v>106.2</v>
      </c>
      <c r="D35" s="66">
        <v>-0.1</v>
      </c>
      <c r="E35" s="66">
        <v>-0.2</v>
      </c>
      <c r="G35" s="260">
        <f t="shared" si="2"/>
        <v>0.35833333333333339</v>
      </c>
    </row>
    <row r="36" spans="1:7" x14ac:dyDescent="0.3">
      <c r="B36" s="37">
        <v>44013</v>
      </c>
      <c r="C36" s="66">
        <v>106.4</v>
      </c>
      <c r="D36" s="66">
        <v>0</v>
      </c>
      <c r="E36" s="66">
        <v>-0.5</v>
      </c>
      <c r="G36" s="260">
        <f t="shared" si="2"/>
        <v>0.35833333333333339</v>
      </c>
    </row>
    <row r="37" spans="1:7" x14ac:dyDescent="0.3">
      <c r="B37" s="37">
        <v>43983</v>
      </c>
      <c r="C37" s="66">
        <v>106.9</v>
      </c>
      <c r="D37" s="66">
        <v>0.8</v>
      </c>
      <c r="E37" s="66">
        <v>0.7</v>
      </c>
      <c r="G37" s="260">
        <f t="shared" si="2"/>
        <v>0.35833333333333339</v>
      </c>
    </row>
    <row r="38" spans="1:7" x14ac:dyDescent="0.3">
      <c r="B38" s="37">
        <v>43952</v>
      </c>
      <c r="C38" s="66">
        <v>106.2</v>
      </c>
      <c r="D38" s="66">
        <v>0.5</v>
      </c>
      <c r="E38" s="66">
        <v>0</v>
      </c>
      <c r="G38" s="260">
        <f t="shared" si="2"/>
        <v>0.35833333333333339</v>
      </c>
    </row>
    <row r="39" spans="1:7" x14ac:dyDescent="0.3">
      <c r="B39" s="37">
        <v>43922</v>
      </c>
      <c r="C39" s="66">
        <v>106.2</v>
      </c>
      <c r="D39" s="66">
        <v>0.8</v>
      </c>
      <c r="E39" s="66">
        <v>0.4</v>
      </c>
      <c r="G39" s="260">
        <f t="shared" si="2"/>
        <v>0.35833333333333339</v>
      </c>
    </row>
    <row r="40" spans="1:7" x14ac:dyDescent="0.3">
      <c r="B40" s="37">
        <v>43891</v>
      </c>
      <c r="C40" s="66">
        <v>105.8</v>
      </c>
      <c r="D40" s="66">
        <v>1.3</v>
      </c>
      <c r="E40" s="66">
        <v>0.1</v>
      </c>
      <c r="G40" s="260">
        <f t="shared" si="2"/>
        <v>0.35833333333333339</v>
      </c>
    </row>
    <row r="41" spans="1:7" x14ac:dyDescent="0.3">
      <c r="B41" s="37">
        <v>43862</v>
      </c>
      <c r="C41" s="66">
        <v>105.7</v>
      </c>
      <c r="D41" s="66">
        <v>1.7</v>
      </c>
      <c r="E41" s="66">
        <v>0.6</v>
      </c>
      <c r="G41" s="260">
        <f t="shared" si="2"/>
        <v>0.35833333333333339</v>
      </c>
    </row>
    <row r="42" spans="1:7" x14ac:dyDescent="0.3">
      <c r="A42" s="53">
        <v>2020</v>
      </c>
      <c r="B42" s="37">
        <v>43831</v>
      </c>
      <c r="C42" s="66">
        <v>105.1</v>
      </c>
      <c r="D42" s="66">
        <v>1.6</v>
      </c>
      <c r="E42" s="66">
        <v>-0.8</v>
      </c>
      <c r="G42" s="260">
        <f t="shared" si="2"/>
        <v>0.35833333333333339</v>
      </c>
    </row>
    <row r="43" spans="1:7" x14ac:dyDescent="0.3">
      <c r="B43" s="37">
        <v>43800</v>
      </c>
      <c r="C43" s="66">
        <v>105.1</v>
      </c>
      <c r="D43" s="66">
        <v>1.6</v>
      </c>
      <c r="E43" s="66">
        <v>-0.8</v>
      </c>
      <c r="F43" s="260">
        <f>AVERAGE($D$43:$D$54)</f>
        <v>1.3666666666666665</v>
      </c>
    </row>
    <row r="44" spans="1:7" x14ac:dyDescent="0.3">
      <c r="B44" s="37">
        <v>43770</v>
      </c>
      <c r="C44" s="66">
        <v>105.4</v>
      </c>
      <c r="D44" s="66">
        <v>1.2</v>
      </c>
      <c r="E44" s="66">
        <v>-0.8</v>
      </c>
      <c r="F44" s="260">
        <f t="shared" ref="F44:F54" si="3">AVERAGE($D$43:$D$54)</f>
        <v>1.3666666666666665</v>
      </c>
    </row>
    <row r="45" spans="1:7" x14ac:dyDescent="0.3">
      <c r="B45" s="37">
        <v>43739</v>
      </c>
      <c r="C45" s="66">
        <v>106.3</v>
      </c>
      <c r="D45" s="66">
        <v>0.9</v>
      </c>
      <c r="E45" s="66">
        <v>0.1</v>
      </c>
      <c r="F45" s="260">
        <f t="shared" si="3"/>
        <v>1.3666666666666665</v>
      </c>
    </row>
    <row r="46" spans="1:7" x14ac:dyDescent="0.3">
      <c r="B46" s="37">
        <v>43709</v>
      </c>
      <c r="C46" s="66">
        <v>106.2</v>
      </c>
      <c r="D46" s="66">
        <v>0.9</v>
      </c>
      <c r="E46" s="66">
        <v>-0.1</v>
      </c>
      <c r="F46" s="260">
        <f t="shared" si="3"/>
        <v>1.3666666666666665</v>
      </c>
    </row>
    <row r="47" spans="1:7" x14ac:dyDescent="0.3">
      <c r="B47" s="37">
        <v>43678</v>
      </c>
      <c r="C47" s="66">
        <v>106.3</v>
      </c>
      <c r="D47" s="66">
        <v>1</v>
      </c>
      <c r="E47" s="66">
        <v>-0.1</v>
      </c>
      <c r="F47" s="260">
        <f t="shared" si="3"/>
        <v>1.3666666666666665</v>
      </c>
    </row>
    <row r="48" spans="1:7" x14ac:dyDescent="0.3">
      <c r="B48" s="37">
        <v>43647</v>
      </c>
      <c r="C48" s="66">
        <v>106.4</v>
      </c>
      <c r="D48" s="66">
        <v>1.1000000000000001</v>
      </c>
      <c r="E48" s="66">
        <v>0.4</v>
      </c>
      <c r="F48" s="260">
        <f t="shared" si="3"/>
        <v>1.3666666666666665</v>
      </c>
    </row>
    <row r="49" spans="1:7" x14ac:dyDescent="0.3">
      <c r="B49" s="37">
        <v>43617</v>
      </c>
      <c r="C49" s="66">
        <v>106</v>
      </c>
      <c r="D49" s="66">
        <v>1.5</v>
      </c>
      <c r="E49" s="66">
        <v>0.3</v>
      </c>
      <c r="F49" s="260">
        <f t="shared" si="3"/>
        <v>1.3666666666666665</v>
      </c>
    </row>
    <row r="50" spans="1:7" x14ac:dyDescent="0.3">
      <c r="B50" s="37">
        <v>43586</v>
      </c>
      <c r="C50" s="66">
        <v>105.7</v>
      </c>
      <c r="D50" s="66">
        <v>1.3</v>
      </c>
      <c r="E50" s="66">
        <v>0.3</v>
      </c>
      <c r="F50" s="260">
        <f t="shared" si="3"/>
        <v>1.3666666666666665</v>
      </c>
    </row>
    <row r="51" spans="1:7" x14ac:dyDescent="0.3">
      <c r="B51" s="37">
        <v>43556</v>
      </c>
      <c r="C51" s="66">
        <v>105.4</v>
      </c>
      <c r="D51" s="66">
        <v>2.1</v>
      </c>
      <c r="E51" s="66">
        <v>1</v>
      </c>
      <c r="F51" s="260">
        <f t="shared" si="3"/>
        <v>1.3666666666666665</v>
      </c>
    </row>
    <row r="52" spans="1:7" x14ac:dyDescent="0.3">
      <c r="B52" s="37">
        <v>43525</v>
      </c>
      <c r="C52" s="66">
        <v>104.4</v>
      </c>
      <c r="D52" s="66">
        <v>1.4</v>
      </c>
      <c r="E52" s="66">
        <v>0.5</v>
      </c>
      <c r="F52" s="260">
        <f t="shared" si="3"/>
        <v>1.3666666666666665</v>
      </c>
    </row>
    <row r="53" spans="1:7" x14ac:dyDescent="0.3">
      <c r="B53" s="37">
        <v>43497</v>
      </c>
      <c r="C53" s="66">
        <v>103.9</v>
      </c>
      <c r="D53" s="66">
        <v>1.7</v>
      </c>
      <c r="E53" s="66">
        <v>0.5</v>
      </c>
      <c r="F53" s="260">
        <f t="shared" si="3"/>
        <v>1.3666666666666665</v>
      </c>
    </row>
    <row r="54" spans="1:7" x14ac:dyDescent="0.3">
      <c r="A54" s="53" t="s">
        <v>353</v>
      </c>
      <c r="B54" s="37">
        <v>43466</v>
      </c>
      <c r="C54" s="66">
        <v>103.4</v>
      </c>
      <c r="D54" s="66">
        <v>1.7</v>
      </c>
      <c r="E54" s="66">
        <v>-1</v>
      </c>
      <c r="F54" s="260">
        <f t="shared" si="3"/>
        <v>1.3666666666666665</v>
      </c>
    </row>
    <row r="55" spans="1:7" x14ac:dyDescent="0.3">
      <c r="B55" s="37">
        <v>43435</v>
      </c>
      <c r="C55" s="66">
        <v>104.4</v>
      </c>
      <c r="D55" s="66">
        <v>1.7</v>
      </c>
      <c r="E55" s="66">
        <v>0.2</v>
      </c>
      <c r="G55" s="260">
        <f>AVERAGE($D$55:$D$66)</f>
        <v>1.9416666666666667</v>
      </c>
    </row>
    <row r="56" spans="1:7" x14ac:dyDescent="0.3">
      <c r="B56" s="37">
        <v>43405</v>
      </c>
      <c r="C56" s="66">
        <v>104.2</v>
      </c>
      <c r="D56" s="66">
        <v>2.2000000000000002</v>
      </c>
      <c r="E56" s="66">
        <v>-1.1000000000000001</v>
      </c>
      <c r="G56" s="260">
        <f t="shared" ref="G56:G66" si="4">AVERAGE($D$55:$D$66)</f>
        <v>1.9416666666666667</v>
      </c>
    </row>
    <row r="57" spans="1:7" x14ac:dyDescent="0.3">
      <c r="B57" s="37">
        <v>43374</v>
      </c>
      <c r="C57" s="66">
        <v>105.4</v>
      </c>
      <c r="D57" s="66">
        <v>2.6</v>
      </c>
      <c r="E57" s="66">
        <v>0.1</v>
      </c>
      <c r="G57" s="260">
        <f t="shared" si="4"/>
        <v>1.9416666666666667</v>
      </c>
    </row>
    <row r="58" spans="1:7" x14ac:dyDescent="0.3">
      <c r="B58" s="37">
        <v>43344</v>
      </c>
      <c r="C58" s="66">
        <v>105.3</v>
      </c>
      <c r="D58" s="66">
        <v>2.2000000000000002</v>
      </c>
      <c r="E58" s="66">
        <v>0.1</v>
      </c>
      <c r="G58" s="260">
        <f t="shared" si="4"/>
        <v>1.9416666666666667</v>
      </c>
    </row>
    <row r="59" spans="1:7" x14ac:dyDescent="0.3">
      <c r="B59" s="37">
        <v>43313</v>
      </c>
      <c r="C59" s="66">
        <v>105.2</v>
      </c>
      <c r="D59" s="66">
        <v>2.1</v>
      </c>
      <c r="E59" s="66">
        <v>0</v>
      </c>
      <c r="G59" s="260">
        <f t="shared" si="4"/>
        <v>1.9416666666666667</v>
      </c>
    </row>
    <row r="60" spans="1:7" x14ac:dyDescent="0.3">
      <c r="B60" s="37">
        <v>43282</v>
      </c>
      <c r="C60" s="66">
        <v>105.2</v>
      </c>
      <c r="D60" s="66">
        <v>2.2000000000000002</v>
      </c>
      <c r="E60" s="66">
        <v>0.8</v>
      </c>
      <c r="G60" s="260">
        <f t="shared" si="4"/>
        <v>1.9416666666666667</v>
      </c>
    </row>
    <row r="61" spans="1:7" x14ac:dyDescent="0.3">
      <c r="B61" s="37">
        <v>43252</v>
      </c>
      <c r="C61" s="66">
        <v>104.4</v>
      </c>
      <c r="D61" s="66">
        <v>2.1</v>
      </c>
      <c r="E61" s="66">
        <v>0.1</v>
      </c>
      <c r="G61" s="260">
        <f t="shared" si="4"/>
        <v>1.9416666666666667</v>
      </c>
    </row>
    <row r="62" spans="1:7" x14ac:dyDescent="0.3">
      <c r="B62" s="37">
        <v>43221</v>
      </c>
      <c r="C62" s="66">
        <v>104.3</v>
      </c>
      <c r="D62" s="66">
        <v>2.5</v>
      </c>
      <c r="E62" s="66">
        <v>1.1000000000000001</v>
      </c>
      <c r="G62" s="260">
        <f t="shared" si="4"/>
        <v>1.9416666666666667</v>
      </c>
    </row>
    <row r="63" spans="1:7" x14ac:dyDescent="0.3">
      <c r="B63" s="37">
        <v>43191</v>
      </c>
      <c r="C63" s="66">
        <v>103.2</v>
      </c>
      <c r="D63" s="66">
        <v>1.3</v>
      </c>
      <c r="E63" s="66">
        <v>0.2</v>
      </c>
      <c r="G63" s="260">
        <f t="shared" si="4"/>
        <v>1.9416666666666667</v>
      </c>
    </row>
    <row r="64" spans="1:7" x14ac:dyDescent="0.3">
      <c r="B64" s="37">
        <v>43160</v>
      </c>
      <c r="C64" s="66">
        <v>103</v>
      </c>
      <c r="D64" s="66">
        <v>1.7</v>
      </c>
      <c r="E64" s="66">
        <v>0.8</v>
      </c>
      <c r="G64" s="260">
        <f t="shared" si="4"/>
        <v>1.9416666666666667</v>
      </c>
    </row>
    <row r="65" spans="1:7" x14ac:dyDescent="0.3">
      <c r="B65" s="37">
        <v>43132</v>
      </c>
      <c r="C65" s="66">
        <v>102.2</v>
      </c>
      <c r="D65" s="66">
        <v>1.2</v>
      </c>
      <c r="E65" s="66">
        <v>0.5</v>
      </c>
      <c r="G65" s="260">
        <f t="shared" si="4"/>
        <v>1.9416666666666667</v>
      </c>
    </row>
    <row r="66" spans="1:7" x14ac:dyDescent="0.3">
      <c r="A66" s="53" t="s">
        <v>354</v>
      </c>
      <c r="B66" s="37">
        <v>43101</v>
      </c>
      <c r="C66" s="66">
        <v>101.7</v>
      </c>
      <c r="D66" s="66">
        <v>1.5</v>
      </c>
      <c r="E66" s="66">
        <v>-1</v>
      </c>
      <c r="G66" s="260">
        <f t="shared" si="4"/>
        <v>1.9416666666666667</v>
      </c>
    </row>
    <row r="67" spans="1:7" x14ac:dyDescent="0.3">
      <c r="B67" s="37">
        <v>43070</v>
      </c>
      <c r="C67" s="66">
        <v>102.7</v>
      </c>
      <c r="D67" s="66">
        <v>1.5</v>
      </c>
      <c r="E67" s="66">
        <v>0.7</v>
      </c>
      <c r="F67" s="260">
        <f>AVERAGE($D$67:$D$78)</f>
        <v>1.7083333333333333</v>
      </c>
    </row>
    <row r="68" spans="1:7" x14ac:dyDescent="0.3">
      <c r="B68" s="37">
        <v>43040</v>
      </c>
      <c r="C68" s="66">
        <v>102</v>
      </c>
      <c r="D68" s="66">
        <v>1.7</v>
      </c>
      <c r="E68" s="66">
        <v>-0.7</v>
      </c>
      <c r="F68" s="260">
        <f t="shared" ref="F68:F78" si="5">AVERAGE($D$67:$D$78)</f>
        <v>1.7083333333333333</v>
      </c>
    </row>
    <row r="69" spans="1:7" x14ac:dyDescent="0.3">
      <c r="B69" s="37">
        <v>43009</v>
      </c>
      <c r="C69" s="66">
        <v>102.7</v>
      </c>
      <c r="D69" s="66">
        <v>1.5</v>
      </c>
      <c r="E69" s="66">
        <v>-0.3</v>
      </c>
      <c r="F69" s="260">
        <f t="shared" si="5"/>
        <v>1.7083333333333333</v>
      </c>
    </row>
    <row r="70" spans="1:7" x14ac:dyDescent="0.3">
      <c r="B70" s="37">
        <v>42979</v>
      </c>
      <c r="C70" s="66">
        <v>103</v>
      </c>
      <c r="D70" s="66">
        <v>1.9</v>
      </c>
      <c r="E70" s="66">
        <v>0</v>
      </c>
      <c r="F70" s="260">
        <f t="shared" si="5"/>
        <v>1.7083333333333333</v>
      </c>
    </row>
    <row r="71" spans="1:7" x14ac:dyDescent="0.3">
      <c r="B71" s="37">
        <v>42948</v>
      </c>
      <c r="C71" s="66">
        <v>103</v>
      </c>
      <c r="D71" s="66">
        <v>1.9</v>
      </c>
      <c r="E71" s="66">
        <v>0.1</v>
      </c>
      <c r="F71" s="260">
        <f t="shared" si="5"/>
        <v>1.7083333333333333</v>
      </c>
    </row>
    <row r="72" spans="1:7" x14ac:dyDescent="0.3">
      <c r="B72" s="37">
        <v>42917</v>
      </c>
      <c r="C72" s="66">
        <v>102.9</v>
      </c>
      <c r="D72" s="66">
        <v>1.7</v>
      </c>
      <c r="E72" s="66">
        <v>0.6</v>
      </c>
      <c r="F72" s="260">
        <f t="shared" si="5"/>
        <v>1.7083333333333333</v>
      </c>
    </row>
    <row r="73" spans="1:7" x14ac:dyDescent="0.3">
      <c r="B73" s="37">
        <v>42887</v>
      </c>
      <c r="C73" s="66">
        <v>102.3</v>
      </c>
      <c r="D73" s="66">
        <v>1.7</v>
      </c>
      <c r="E73" s="66">
        <v>0.5</v>
      </c>
      <c r="F73" s="260">
        <f t="shared" si="5"/>
        <v>1.7083333333333333</v>
      </c>
    </row>
    <row r="74" spans="1:7" x14ac:dyDescent="0.3">
      <c r="B74" s="37">
        <v>42856</v>
      </c>
      <c r="C74" s="66">
        <v>101.8</v>
      </c>
      <c r="D74" s="66">
        <v>1.3</v>
      </c>
      <c r="E74" s="66">
        <v>-0.1</v>
      </c>
      <c r="F74" s="260">
        <f t="shared" si="5"/>
        <v>1.7083333333333333</v>
      </c>
    </row>
    <row r="75" spans="1:7" x14ac:dyDescent="0.3">
      <c r="B75" s="37">
        <v>42826</v>
      </c>
      <c r="C75" s="66">
        <v>101.9</v>
      </c>
      <c r="D75" s="66">
        <v>2</v>
      </c>
      <c r="E75" s="66">
        <v>0.6</v>
      </c>
      <c r="F75" s="260">
        <f t="shared" si="5"/>
        <v>1.7083333333333333</v>
      </c>
    </row>
    <row r="76" spans="1:7" x14ac:dyDescent="0.3">
      <c r="B76" s="37">
        <v>42795</v>
      </c>
      <c r="C76" s="66">
        <v>101.3</v>
      </c>
      <c r="D76" s="66">
        <v>1.5</v>
      </c>
      <c r="E76" s="66">
        <v>0.3</v>
      </c>
      <c r="F76" s="260">
        <f t="shared" si="5"/>
        <v>1.7083333333333333</v>
      </c>
    </row>
    <row r="77" spans="1:7" x14ac:dyDescent="0.3">
      <c r="B77" s="37">
        <v>42767</v>
      </c>
      <c r="C77" s="66">
        <v>101</v>
      </c>
      <c r="D77" s="66">
        <v>2.1</v>
      </c>
      <c r="E77" s="66">
        <v>0.8</v>
      </c>
      <c r="F77" s="260">
        <f t="shared" si="5"/>
        <v>1.7083333333333333</v>
      </c>
    </row>
    <row r="78" spans="1:7" x14ac:dyDescent="0.3">
      <c r="A78" s="262" t="s">
        <v>355</v>
      </c>
      <c r="B78" s="37">
        <v>42736</v>
      </c>
      <c r="C78" s="66">
        <v>100.2</v>
      </c>
      <c r="D78" s="66">
        <v>1.7</v>
      </c>
      <c r="E78" s="66">
        <v>-1</v>
      </c>
      <c r="F78" s="260">
        <f t="shared" si="5"/>
        <v>1.7083333333333333</v>
      </c>
    </row>
    <row r="79" spans="1:7" x14ac:dyDescent="0.3">
      <c r="B79" s="37">
        <v>42705</v>
      </c>
      <c r="C79" s="66">
        <v>101.2</v>
      </c>
      <c r="D79" s="66">
        <v>1.6</v>
      </c>
      <c r="E79" s="66">
        <v>0.9</v>
      </c>
      <c r="G79" s="260">
        <f>AVERAGE($D$79:$D$90)</f>
        <v>0.36666666666666675</v>
      </c>
    </row>
    <row r="80" spans="1:7" x14ac:dyDescent="0.3">
      <c r="B80" s="37">
        <v>42675</v>
      </c>
      <c r="C80" s="66">
        <v>100.3</v>
      </c>
      <c r="D80" s="66">
        <v>0.8</v>
      </c>
      <c r="E80" s="66">
        <v>-0.9</v>
      </c>
      <c r="G80" s="260">
        <f t="shared" ref="G80:G90" si="6">AVERAGE($D$79:$D$90)</f>
        <v>0.36666666666666675</v>
      </c>
    </row>
    <row r="81" spans="1:7" x14ac:dyDescent="0.3">
      <c r="B81" s="37">
        <v>42644</v>
      </c>
      <c r="C81" s="66">
        <v>101.2</v>
      </c>
      <c r="D81" s="66">
        <v>0.7</v>
      </c>
      <c r="E81" s="66">
        <v>0.1</v>
      </c>
      <c r="G81" s="260">
        <f t="shared" si="6"/>
        <v>0.36666666666666675</v>
      </c>
    </row>
    <row r="82" spans="1:7" x14ac:dyDescent="0.3">
      <c r="B82" s="37">
        <v>42614</v>
      </c>
      <c r="C82" s="66">
        <v>101.1</v>
      </c>
      <c r="D82" s="66">
        <v>0.6</v>
      </c>
      <c r="E82" s="66">
        <v>0</v>
      </c>
      <c r="G82" s="260">
        <f t="shared" si="6"/>
        <v>0.36666666666666675</v>
      </c>
    </row>
    <row r="83" spans="1:7" x14ac:dyDescent="0.3">
      <c r="B83" s="37">
        <v>42583</v>
      </c>
      <c r="C83" s="66">
        <v>101.1</v>
      </c>
      <c r="D83" s="66">
        <v>0.3</v>
      </c>
      <c r="E83" s="66">
        <v>-0.1</v>
      </c>
      <c r="G83" s="260">
        <f t="shared" si="6"/>
        <v>0.36666666666666675</v>
      </c>
    </row>
    <row r="84" spans="1:7" x14ac:dyDescent="0.3">
      <c r="B84" s="37">
        <v>42552</v>
      </c>
      <c r="C84" s="66">
        <v>101.2</v>
      </c>
      <c r="D84" s="66">
        <v>0.3</v>
      </c>
      <c r="E84" s="66">
        <v>0.6</v>
      </c>
      <c r="G84" s="260">
        <f t="shared" si="6"/>
        <v>0.36666666666666675</v>
      </c>
    </row>
    <row r="85" spans="1:7" x14ac:dyDescent="0.3">
      <c r="B85" s="37">
        <v>42522</v>
      </c>
      <c r="C85" s="66">
        <v>100.6</v>
      </c>
      <c r="D85" s="66">
        <v>0.1</v>
      </c>
      <c r="E85" s="66">
        <v>0.1</v>
      </c>
      <c r="G85" s="260">
        <f t="shared" si="6"/>
        <v>0.36666666666666675</v>
      </c>
    </row>
    <row r="86" spans="1:7" x14ac:dyDescent="0.3">
      <c r="B86" s="37">
        <v>42491</v>
      </c>
      <c r="C86" s="66">
        <v>100.5</v>
      </c>
      <c r="D86" s="66">
        <v>-0.1</v>
      </c>
      <c r="E86" s="66">
        <v>0.6</v>
      </c>
      <c r="G86" s="260">
        <f t="shared" si="6"/>
        <v>0.36666666666666675</v>
      </c>
    </row>
    <row r="87" spans="1:7" x14ac:dyDescent="0.3">
      <c r="B87" s="37">
        <v>42461</v>
      </c>
      <c r="C87" s="66">
        <v>99.9</v>
      </c>
      <c r="D87" s="66">
        <v>-0.3</v>
      </c>
      <c r="E87" s="66">
        <v>0.1</v>
      </c>
      <c r="G87" s="260">
        <f t="shared" si="6"/>
        <v>0.36666666666666675</v>
      </c>
    </row>
    <row r="88" spans="1:7" x14ac:dyDescent="0.3">
      <c r="B88" s="37">
        <v>42430</v>
      </c>
      <c r="C88" s="66">
        <v>99.8</v>
      </c>
      <c r="D88" s="66">
        <v>0.1</v>
      </c>
      <c r="E88" s="66">
        <v>0.9</v>
      </c>
      <c r="G88" s="260">
        <f t="shared" si="6"/>
        <v>0.36666666666666675</v>
      </c>
    </row>
    <row r="89" spans="1:7" x14ac:dyDescent="0.3">
      <c r="B89" s="37">
        <v>42401</v>
      </c>
      <c r="C89" s="66">
        <v>98.9</v>
      </c>
      <c r="D89" s="66">
        <v>-0.1</v>
      </c>
      <c r="E89" s="66">
        <v>0.4</v>
      </c>
      <c r="G89" s="260">
        <f t="shared" si="6"/>
        <v>0.36666666666666675</v>
      </c>
    </row>
    <row r="90" spans="1:7" x14ac:dyDescent="0.3">
      <c r="A90" s="262" t="s">
        <v>356</v>
      </c>
      <c r="B90" s="37">
        <v>42370</v>
      </c>
      <c r="C90" s="66">
        <v>98.5</v>
      </c>
      <c r="D90" s="66">
        <v>0.4</v>
      </c>
      <c r="E90" s="66">
        <v>-1.1000000000000001</v>
      </c>
      <c r="G90" s="260">
        <f t="shared" si="6"/>
        <v>0.36666666666666675</v>
      </c>
    </row>
    <row r="91" spans="1:7" x14ac:dyDescent="0.3">
      <c r="B91" s="37">
        <v>42339</v>
      </c>
      <c r="C91" s="66">
        <v>99.6</v>
      </c>
      <c r="D91" s="66">
        <v>0.2</v>
      </c>
      <c r="E91" s="66">
        <v>0.1</v>
      </c>
      <c r="F91" s="260">
        <f>AVERAGE($D$91:$D$102)</f>
        <v>0.67500000000000016</v>
      </c>
    </row>
    <row r="92" spans="1:7" x14ac:dyDescent="0.3">
      <c r="B92" s="37">
        <v>42309</v>
      </c>
      <c r="C92" s="66">
        <v>99.5</v>
      </c>
      <c r="D92" s="66">
        <v>0.2</v>
      </c>
      <c r="E92" s="66">
        <v>-1</v>
      </c>
      <c r="F92" s="260">
        <f t="shared" ref="F92:F102" si="7">AVERAGE($D$91:$D$102)</f>
        <v>0.67500000000000016</v>
      </c>
    </row>
    <row r="93" spans="1:7" x14ac:dyDescent="0.3">
      <c r="B93" s="37">
        <v>42278</v>
      </c>
      <c r="C93" s="66">
        <v>100.5</v>
      </c>
      <c r="D93" s="66">
        <v>1.2</v>
      </c>
      <c r="E93" s="66">
        <v>0</v>
      </c>
      <c r="F93" s="260">
        <f t="shared" si="7"/>
        <v>0.67500000000000016</v>
      </c>
    </row>
    <row r="94" spans="1:7" x14ac:dyDescent="0.3">
      <c r="B94" s="37">
        <v>42248</v>
      </c>
      <c r="C94" s="66">
        <v>100.5</v>
      </c>
      <c r="D94" s="66">
        <v>0.8</v>
      </c>
      <c r="E94" s="66">
        <v>-0.3</v>
      </c>
      <c r="F94" s="260">
        <f t="shared" si="7"/>
        <v>0.67500000000000016</v>
      </c>
    </row>
    <row r="95" spans="1:7" x14ac:dyDescent="0.3">
      <c r="B95" s="37">
        <v>42217</v>
      </c>
      <c r="C95" s="66">
        <v>100.8</v>
      </c>
      <c r="D95" s="66">
        <v>1.1000000000000001</v>
      </c>
      <c r="E95" s="66">
        <v>-0.1</v>
      </c>
      <c r="F95" s="260">
        <f t="shared" si="7"/>
        <v>0.67500000000000016</v>
      </c>
    </row>
    <row r="96" spans="1:7" x14ac:dyDescent="0.3">
      <c r="B96" s="37">
        <v>42186</v>
      </c>
      <c r="C96" s="66">
        <v>100.9</v>
      </c>
      <c r="D96" s="66">
        <v>1.3</v>
      </c>
      <c r="E96" s="66">
        <v>0.4</v>
      </c>
      <c r="F96" s="260">
        <f t="shared" si="7"/>
        <v>0.67500000000000016</v>
      </c>
    </row>
    <row r="97" spans="1:7" x14ac:dyDescent="0.3">
      <c r="B97" s="37">
        <v>42156</v>
      </c>
      <c r="C97" s="66">
        <v>100.5</v>
      </c>
      <c r="D97" s="66">
        <v>1.1000000000000001</v>
      </c>
      <c r="E97" s="66">
        <v>-0.1</v>
      </c>
      <c r="F97" s="260">
        <f t="shared" si="7"/>
        <v>0.67500000000000016</v>
      </c>
    </row>
    <row r="98" spans="1:7" x14ac:dyDescent="0.3">
      <c r="B98" s="37">
        <v>42125</v>
      </c>
      <c r="C98" s="66">
        <v>100.6</v>
      </c>
      <c r="D98" s="66">
        <v>1.6</v>
      </c>
      <c r="E98" s="66">
        <v>0.4</v>
      </c>
      <c r="F98" s="260">
        <f t="shared" si="7"/>
        <v>0.67500000000000016</v>
      </c>
    </row>
    <row r="99" spans="1:7" x14ac:dyDescent="0.3">
      <c r="B99" s="37">
        <v>42095</v>
      </c>
      <c r="C99" s="66">
        <v>100.2</v>
      </c>
      <c r="D99" s="66">
        <v>1</v>
      </c>
      <c r="E99" s="66">
        <v>0.5</v>
      </c>
      <c r="F99" s="260">
        <f t="shared" si="7"/>
        <v>0.67500000000000016</v>
      </c>
    </row>
    <row r="100" spans="1:7" x14ac:dyDescent="0.3">
      <c r="B100" s="37">
        <v>42064</v>
      </c>
      <c r="C100" s="66">
        <v>99.7</v>
      </c>
      <c r="D100" s="66">
        <v>0.3</v>
      </c>
      <c r="E100" s="66">
        <v>0.7</v>
      </c>
      <c r="F100" s="260">
        <f t="shared" si="7"/>
        <v>0.67500000000000016</v>
      </c>
    </row>
    <row r="101" spans="1:7" x14ac:dyDescent="0.3">
      <c r="B101" s="37">
        <v>42036</v>
      </c>
      <c r="C101" s="66">
        <v>99</v>
      </c>
      <c r="D101" s="66">
        <v>-0.2</v>
      </c>
      <c r="E101" s="66">
        <v>0.9</v>
      </c>
      <c r="F101" s="260">
        <f t="shared" si="7"/>
        <v>0.67500000000000016</v>
      </c>
    </row>
    <row r="102" spans="1:7" x14ac:dyDescent="0.3">
      <c r="A102" s="262" t="s">
        <v>357</v>
      </c>
      <c r="B102" s="37">
        <v>42005</v>
      </c>
      <c r="C102" s="66">
        <v>98.1</v>
      </c>
      <c r="D102" s="66">
        <v>-0.5</v>
      </c>
      <c r="E102" s="66">
        <v>-1.3</v>
      </c>
      <c r="F102" s="260">
        <f t="shared" si="7"/>
        <v>0.67500000000000016</v>
      </c>
    </row>
    <row r="103" spans="1:7" x14ac:dyDescent="0.3">
      <c r="B103" s="37">
        <v>41974</v>
      </c>
      <c r="C103" s="66">
        <v>99.4</v>
      </c>
      <c r="D103" s="66">
        <v>0.1</v>
      </c>
      <c r="E103" s="66">
        <v>0.1</v>
      </c>
      <c r="G103" s="260">
        <f>AVERAGE($D$103:$D$114)</f>
        <v>0.7583333333333333</v>
      </c>
    </row>
    <row r="104" spans="1:7" x14ac:dyDescent="0.3">
      <c r="B104" s="37">
        <v>41944</v>
      </c>
      <c r="C104" s="66">
        <v>99.3</v>
      </c>
      <c r="D104" s="66">
        <v>0.5</v>
      </c>
      <c r="E104" s="66">
        <v>0</v>
      </c>
      <c r="G104" s="260">
        <f t="shared" ref="G104:G114" si="8">AVERAGE($D$103:$D$114)</f>
        <v>0.7583333333333333</v>
      </c>
    </row>
    <row r="105" spans="1:7" x14ac:dyDescent="0.3">
      <c r="B105" s="37">
        <v>41913</v>
      </c>
      <c r="C105" s="66">
        <v>99.3</v>
      </c>
      <c r="D105" s="66">
        <v>0.7</v>
      </c>
      <c r="E105" s="66">
        <v>-0.4</v>
      </c>
      <c r="G105" s="260">
        <f t="shared" si="8"/>
        <v>0.7583333333333333</v>
      </c>
    </row>
    <row r="106" spans="1:7" x14ac:dyDescent="0.3">
      <c r="B106" s="37">
        <v>41883</v>
      </c>
      <c r="C106" s="66">
        <v>99.7</v>
      </c>
      <c r="D106" s="66">
        <v>0.8</v>
      </c>
      <c r="E106" s="66">
        <v>0</v>
      </c>
      <c r="G106" s="260">
        <f t="shared" si="8"/>
        <v>0.7583333333333333</v>
      </c>
    </row>
    <row r="107" spans="1:7" x14ac:dyDescent="0.3">
      <c r="B107" s="37">
        <v>41852</v>
      </c>
      <c r="C107" s="66">
        <v>99.7</v>
      </c>
      <c r="D107" s="66">
        <v>0.8</v>
      </c>
      <c r="E107" s="66">
        <v>0.1</v>
      </c>
      <c r="G107" s="260">
        <f t="shared" si="8"/>
        <v>0.7583333333333333</v>
      </c>
    </row>
    <row r="108" spans="1:7" x14ac:dyDescent="0.3">
      <c r="B108" s="37">
        <v>41821</v>
      </c>
      <c r="C108" s="66">
        <v>99.6</v>
      </c>
      <c r="D108" s="66">
        <v>0.7</v>
      </c>
      <c r="E108" s="66">
        <v>0.2</v>
      </c>
      <c r="G108" s="260">
        <f t="shared" si="8"/>
        <v>0.7583333333333333</v>
      </c>
    </row>
    <row r="109" spans="1:7" x14ac:dyDescent="0.3">
      <c r="B109" s="37">
        <v>41791</v>
      </c>
      <c r="C109" s="66">
        <v>99.4</v>
      </c>
      <c r="D109" s="66">
        <v>0.9</v>
      </c>
      <c r="E109" s="66">
        <v>0.4</v>
      </c>
      <c r="G109" s="260">
        <f t="shared" si="8"/>
        <v>0.7583333333333333</v>
      </c>
    </row>
    <row r="110" spans="1:7" x14ac:dyDescent="0.3">
      <c r="B110" s="37">
        <v>41760</v>
      </c>
      <c r="C110" s="66">
        <v>99</v>
      </c>
      <c r="D110" s="66">
        <v>0.7</v>
      </c>
      <c r="E110" s="66">
        <v>-0.2</v>
      </c>
      <c r="G110" s="260">
        <f t="shared" si="8"/>
        <v>0.7583333333333333</v>
      </c>
    </row>
    <row r="111" spans="1:7" x14ac:dyDescent="0.3">
      <c r="B111" s="37">
        <v>41730</v>
      </c>
      <c r="C111" s="66">
        <v>99.2</v>
      </c>
      <c r="D111" s="66">
        <v>1.1000000000000001</v>
      </c>
      <c r="E111" s="66">
        <v>-0.2</v>
      </c>
      <c r="G111" s="260">
        <f t="shared" si="8"/>
        <v>0.7583333333333333</v>
      </c>
    </row>
    <row r="112" spans="1:7" x14ac:dyDescent="0.3">
      <c r="B112" s="37">
        <v>41699</v>
      </c>
      <c r="C112" s="66">
        <v>99.4</v>
      </c>
      <c r="D112" s="66">
        <v>0.7</v>
      </c>
      <c r="E112" s="66">
        <v>0.2</v>
      </c>
      <c r="G112" s="260">
        <f t="shared" si="8"/>
        <v>0.7583333333333333</v>
      </c>
    </row>
    <row r="113" spans="1:7" x14ac:dyDescent="0.3">
      <c r="B113" s="37">
        <v>41671</v>
      </c>
      <c r="C113" s="66">
        <v>99.2</v>
      </c>
      <c r="D113" s="66">
        <v>1</v>
      </c>
      <c r="E113" s="66">
        <v>0.6</v>
      </c>
      <c r="G113" s="260">
        <f t="shared" si="8"/>
        <v>0.7583333333333333</v>
      </c>
    </row>
    <row r="114" spans="1:7" x14ac:dyDescent="0.3">
      <c r="A114" s="262" t="s">
        <v>358</v>
      </c>
      <c r="B114" s="37">
        <v>41640</v>
      </c>
      <c r="C114" s="66">
        <v>98.6</v>
      </c>
      <c r="D114" s="66">
        <v>1.1000000000000001</v>
      </c>
      <c r="E114" s="66">
        <v>-0.7</v>
      </c>
      <c r="G114" s="260">
        <f t="shared" si="8"/>
        <v>0.7583333333333333</v>
      </c>
    </row>
    <row r="115" spans="1:7" x14ac:dyDescent="0.3">
      <c r="B115" s="37">
        <v>41609</v>
      </c>
      <c r="C115" s="66">
        <v>99.3</v>
      </c>
      <c r="D115" s="66">
        <v>1.2</v>
      </c>
      <c r="E115" s="66">
        <v>0.5</v>
      </c>
      <c r="F115" s="260">
        <f>AVERAGE($D$115:$D$126)</f>
        <v>1.5999999999999999</v>
      </c>
    </row>
    <row r="116" spans="1:7" x14ac:dyDescent="0.3">
      <c r="B116" s="37">
        <v>41579</v>
      </c>
      <c r="C116" s="66">
        <v>98.8</v>
      </c>
      <c r="D116" s="66">
        <v>1.6</v>
      </c>
      <c r="E116" s="66">
        <v>0.2</v>
      </c>
      <c r="F116" s="260">
        <f t="shared" ref="F116:F126" si="9">AVERAGE($D$115:$D$126)</f>
        <v>1.5999999999999999</v>
      </c>
    </row>
    <row r="117" spans="1:7" x14ac:dyDescent="0.3">
      <c r="B117" s="37">
        <v>41548</v>
      </c>
      <c r="C117" s="66">
        <v>98.6</v>
      </c>
      <c r="D117" s="66">
        <v>1.2</v>
      </c>
      <c r="E117" s="66">
        <v>-0.3</v>
      </c>
      <c r="F117" s="260">
        <f t="shared" si="9"/>
        <v>1.5999999999999999</v>
      </c>
    </row>
    <row r="118" spans="1:7" x14ac:dyDescent="0.3">
      <c r="B118" s="37">
        <v>41518</v>
      </c>
      <c r="C118" s="66">
        <v>98.9</v>
      </c>
      <c r="D118" s="66">
        <v>1.5</v>
      </c>
      <c r="E118" s="66">
        <v>0</v>
      </c>
      <c r="F118" s="260">
        <f t="shared" si="9"/>
        <v>1.5999999999999999</v>
      </c>
    </row>
    <row r="119" spans="1:7" x14ac:dyDescent="0.3">
      <c r="B119" s="37">
        <v>41487</v>
      </c>
      <c r="C119" s="66">
        <v>98.9</v>
      </c>
      <c r="D119" s="66">
        <v>1.5</v>
      </c>
      <c r="E119" s="66">
        <v>0</v>
      </c>
      <c r="F119" s="260">
        <f t="shared" si="9"/>
        <v>1.5999999999999999</v>
      </c>
    </row>
    <row r="120" spans="1:7" x14ac:dyDescent="0.3">
      <c r="B120" s="37">
        <v>41456</v>
      </c>
      <c r="C120" s="66">
        <v>98.9</v>
      </c>
      <c r="D120" s="66">
        <v>2</v>
      </c>
      <c r="E120" s="66">
        <v>0.4</v>
      </c>
      <c r="F120" s="260">
        <f t="shared" si="9"/>
        <v>1.5999999999999999</v>
      </c>
    </row>
    <row r="121" spans="1:7" x14ac:dyDescent="0.3">
      <c r="B121" s="37">
        <v>41426</v>
      </c>
      <c r="C121" s="66">
        <v>98.5</v>
      </c>
      <c r="D121" s="66">
        <v>2</v>
      </c>
      <c r="E121" s="66">
        <v>0.2</v>
      </c>
      <c r="F121" s="260">
        <f t="shared" si="9"/>
        <v>1.5999999999999999</v>
      </c>
    </row>
    <row r="122" spans="1:7" x14ac:dyDescent="0.3">
      <c r="B122" s="37">
        <v>41395</v>
      </c>
      <c r="C122" s="66">
        <v>98.3</v>
      </c>
      <c r="D122" s="66">
        <v>1.5</v>
      </c>
      <c r="E122" s="66">
        <v>0.2</v>
      </c>
      <c r="F122" s="260">
        <f t="shared" si="9"/>
        <v>1.5999999999999999</v>
      </c>
    </row>
    <row r="123" spans="1:7" x14ac:dyDescent="0.3">
      <c r="B123" s="37">
        <v>41365</v>
      </c>
      <c r="C123" s="66">
        <v>98.1</v>
      </c>
      <c r="D123" s="66">
        <v>1.1000000000000001</v>
      </c>
      <c r="E123" s="66">
        <v>-0.6</v>
      </c>
      <c r="F123" s="260">
        <f t="shared" si="9"/>
        <v>1.5999999999999999</v>
      </c>
    </row>
    <row r="124" spans="1:7" x14ac:dyDescent="0.3">
      <c r="B124" s="37">
        <v>41334</v>
      </c>
      <c r="C124" s="66">
        <v>98.7</v>
      </c>
      <c r="D124" s="66">
        <v>1.9</v>
      </c>
      <c r="E124" s="66">
        <v>0.5</v>
      </c>
      <c r="F124" s="260">
        <f t="shared" si="9"/>
        <v>1.5999999999999999</v>
      </c>
    </row>
    <row r="125" spans="1:7" x14ac:dyDescent="0.3">
      <c r="B125" s="37">
        <v>41306</v>
      </c>
      <c r="C125" s="66">
        <v>98.2</v>
      </c>
      <c r="D125" s="66">
        <v>1.8</v>
      </c>
      <c r="E125" s="66">
        <v>0.7</v>
      </c>
      <c r="F125" s="260">
        <f t="shared" si="9"/>
        <v>1.5999999999999999</v>
      </c>
    </row>
    <row r="126" spans="1:7" x14ac:dyDescent="0.3">
      <c r="A126" s="262" t="s">
        <v>359</v>
      </c>
      <c r="B126" s="37">
        <v>41275</v>
      </c>
      <c r="C126" s="66">
        <v>97.5</v>
      </c>
      <c r="D126" s="66">
        <v>1.9</v>
      </c>
      <c r="E126" s="66">
        <v>-0.6</v>
      </c>
      <c r="F126" s="260">
        <f t="shared" si="9"/>
        <v>1.5999999999999999</v>
      </c>
    </row>
    <row r="127" spans="1:7" x14ac:dyDescent="0.3">
      <c r="B127" s="37">
        <v>41244</v>
      </c>
      <c r="C127" s="66">
        <v>98.1</v>
      </c>
      <c r="D127" s="66">
        <v>2.1</v>
      </c>
      <c r="E127" s="66">
        <v>0.9</v>
      </c>
      <c r="G127" s="260">
        <f>AVERAGE($D$127:$D$138)</f>
        <v>2.166666666666667</v>
      </c>
    </row>
    <row r="128" spans="1:7" x14ac:dyDescent="0.3">
      <c r="B128" s="37">
        <v>41214</v>
      </c>
      <c r="C128" s="66">
        <v>97.2</v>
      </c>
      <c r="D128" s="66">
        <v>1.9</v>
      </c>
      <c r="E128" s="66">
        <v>-0.2</v>
      </c>
      <c r="G128" s="260">
        <f t="shared" ref="G128:G138" si="10">AVERAGE($D$127:$D$138)</f>
        <v>2.166666666666667</v>
      </c>
    </row>
    <row r="129" spans="1:7" x14ac:dyDescent="0.3">
      <c r="B129" s="37">
        <v>41183</v>
      </c>
      <c r="C129" s="66">
        <v>97.4</v>
      </c>
      <c r="D129" s="66">
        <v>2.1</v>
      </c>
      <c r="E129" s="66">
        <v>0</v>
      </c>
      <c r="G129" s="260">
        <f t="shared" si="10"/>
        <v>2.166666666666667</v>
      </c>
    </row>
    <row r="130" spans="1:7" x14ac:dyDescent="0.3">
      <c r="B130" s="37">
        <v>41153</v>
      </c>
      <c r="C130" s="66">
        <v>97.4</v>
      </c>
      <c r="D130" s="66">
        <v>2.2000000000000002</v>
      </c>
      <c r="E130" s="66">
        <v>0</v>
      </c>
      <c r="G130" s="260">
        <f t="shared" si="10"/>
        <v>2.166666666666667</v>
      </c>
    </row>
    <row r="131" spans="1:7" x14ac:dyDescent="0.3">
      <c r="B131" s="37">
        <v>41122</v>
      </c>
      <c r="C131" s="66">
        <v>97.4</v>
      </c>
      <c r="D131" s="66">
        <v>2.2999999999999998</v>
      </c>
      <c r="E131" s="66">
        <v>0.4</v>
      </c>
      <c r="G131" s="260">
        <f t="shared" si="10"/>
        <v>2.166666666666667</v>
      </c>
    </row>
    <row r="132" spans="1:7" x14ac:dyDescent="0.3">
      <c r="B132" s="37">
        <v>41091</v>
      </c>
      <c r="C132" s="66">
        <v>97</v>
      </c>
      <c r="D132" s="66">
        <v>1.9</v>
      </c>
      <c r="E132" s="66">
        <v>0.4</v>
      </c>
      <c r="G132" s="260">
        <f t="shared" si="10"/>
        <v>2.166666666666667</v>
      </c>
    </row>
    <row r="133" spans="1:7" x14ac:dyDescent="0.3">
      <c r="B133" s="37">
        <v>41061</v>
      </c>
      <c r="C133" s="66">
        <v>96.6</v>
      </c>
      <c r="D133" s="66">
        <v>1.9</v>
      </c>
      <c r="E133" s="66">
        <v>-0.2</v>
      </c>
      <c r="G133" s="260">
        <f t="shared" si="10"/>
        <v>2.166666666666667</v>
      </c>
    </row>
    <row r="134" spans="1:7" x14ac:dyDescent="0.3">
      <c r="B134" s="37">
        <v>41030</v>
      </c>
      <c r="C134" s="66">
        <v>96.8</v>
      </c>
      <c r="D134" s="66">
        <v>2.1</v>
      </c>
      <c r="E134" s="66">
        <v>-0.2</v>
      </c>
      <c r="G134" s="260">
        <f t="shared" si="10"/>
        <v>2.166666666666667</v>
      </c>
    </row>
    <row r="135" spans="1:7" x14ac:dyDescent="0.3">
      <c r="B135" s="37">
        <v>41000</v>
      </c>
      <c r="C135" s="66">
        <v>97</v>
      </c>
      <c r="D135" s="66">
        <v>2.2000000000000002</v>
      </c>
      <c r="E135" s="66">
        <v>0.1</v>
      </c>
      <c r="G135" s="260">
        <f t="shared" si="10"/>
        <v>2.166666666666667</v>
      </c>
    </row>
    <row r="136" spans="1:7" x14ac:dyDescent="0.3">
      <c r="B136" s="37">
        <v>40969</v>
      </c>
      <c r="C136" s="66">
        <v>96.9</v>
      </c>
      <c r="D136" s="66">
        <v>2.2999999999999998</v>
      </c>
      <c r="E136" s="66">
        <v>0.4</v>
      </c>
      <c r="G136" s="260">
        <f t="shared" si="10"/>
        <v>2.166666666666667</v>
      </c>
    </row>
    <row r="137" spans="1:7" x14ac:dyDescent="0.3">
      <c r="B137" s="37">
        <v>40940</v>
      </c>
      <c r="C137" s="66">
        <v>96.5</v>
      </c>
      <c r="D137" s="66">
        <v>2.6</v>
      </c>
      <c r="E137" s="66">
        <v>0.8</v>
      </c>
      <c r="G137" s="260">
        <f t="shared" si="10"/>
        <v>2.166666666666667</v>
      </c>
    </row>
    <row r="138" spans="1:7" x14ac:dyDescent="0.3">
      <c r="A138" s="262" t="s">
        <v>360</v>
      </c>
      <c r="B138" s="37">
        <v>40909</v>
      </c>
      <c r="C138" s="66">
        <v>95.7</v>
      </c>
      <c r="D138" s="66">
        <v>2.4</v>
      </c>
      <c r="E138" s="66">
        <v>-0.4</v>
      </c>
      <c r="G138" s="260">
        <f t="shared" si="10"/>
        <v>2.166666666666667</v>
      </c>
    </row>
    <row r="139" spans="1:7" x14ac:dyDescent="0.3">
      <c r="B139" s="37">
        <v>40878</v>
      </c>
      <c r="C139" s="66">
        <v>96.1</v>
      </c>
      <c r="D139" s="66">
        <v>2.2000000000000002</v>
      </c>
      <c r="E139" s="66">
        <v>0.7</v>
      </c>
      <c r="F139" s="260">
        <f>AVERAGE($D$139:$D$150)</f>
        <v>2.4916666666666667</v>
      </c>
    </row>
    <row r="140" spans="1:7" x14ac:dyDescent="0.3">
      <c r="B140" s="37">
        <v>40848</v>
      </c>
      <c r="C140" s="66">
        <v>95.4</v>
      </c>
      <c r="D140" s="66">
        <v>2.7</v>
      </c>
      <c r="E140" s="66">
        <v>0</v>
      </c>
      <c r="F140" s="260">
        <f t="shared" ref="F140:F150" si="11">AVERAGE($D$139:$D$150)</f>
        <v>2.4916666666666667</v>
      </c>
    </row>
    <row r="141" spans="1:7" x14ac:dyDescent="0.3">
      <c r="B141" s="37">
        <v>40817</v>
      </c>
      <c r="C141" s="66">
        <v>95.4</v>
      </c>
      <c r="D141" s="66">
        <v>2.8</v>
      </c>
      <c r="E141" s="66">
        <v>0.1</v>
      </c>
      <c r="F141" s="260">
        <f t="shared" si="11"/>
        <v>2.4916666666666667</v>
      </c>
    </row>
    <row r="142" spans="1:7" x14ac:dyDescent="0.3">
      <c r="B142" s="37">
        <v>40787</v>
      </c>
      <c r="C142" s="66">
        <v>95.3</v>
      </c>
      <c r="D142" s="66">
        <v>2.8</v>
      </c>
      <c r="E142" s="66">
        <v>0.1</v>
      </c>
      <c r="F142" s="260">
        <f t="shared" si="11"/>
        <v>2.4916666666666667</v>
      </c>
    </row>
    <row r="143" spans="1:7" x14ac:dyDescent="0.3">
      <c r="B143" s="37">
        <v>40756</v>
      </c>
      <c r="C143" s="66">
        <v>95.2</v>
      </c>
      <c r="D143" s="66">
        <v>2.5</v>
      </c>
      <c r="E143" s="66">
        <v>0</v>
      </c>
      <c r="F143" s="260">
        <f t="shared" si="11"/>
        <v>2.4916666666666667</v>
      </c>
    </row>
    <row r="144" spans="1:7" x14ac:dyDescent="0.3">
      <c r="B144" s="37">
        <v>40725</v>
      </c>
      <c r="C144" s="66">
        <v>95.2</v>
      </c>
      <c r="D144" s="66">
        <v>2.6</v>
      </c>
      <c r="E144" s="66">
        <v>0.4</v>
      </c>
      <c r="F144" s="260">
        <f t="shared" si="11"/>
        <v>2.4916666666666667</v>
      </c>
    </row>
    <row r="145" spans="1:7" x14ac:dyDescent="0.3">
      <c r="B145" s="37">
        <v>40695</v>
      </c>
      <c r="C145" s="66">
        <v>94.8</v>
      </c>
      <c r="D145" s="66">
        <v>2.4</v>
      </c>
      <c r="E145" s="66">
        <v>0</v>
      </c>
      <c r="F145" s="260">
        <f t="shared" si="11"/>
        <v>2.4916666666666667</v>
      </c>
    </row>
    <row r="146" spans="1:7" x14ac:dyDescent="0.3">
      <c r="B146" s="37">
        <v>40664</v>
      </c>
      <c r="C146" s="66">
        <v>94.8</v>
      </c>
      <c r="D146" s="66">
        <v>2.5</v>
      </c>
      <c r="E146" s="66">
        <v>-0.1</v>
      </c>
      <c r="F146" s="260">
        <f t="shared" si="11"/>
        <v>2.4916666666666667</v>
      </c>
    </row>
    <row r="147" spans="1:7" x14ac:dyDescent="0.3">
      <c r="B147" s="37">
        <v>40634</v>
      </c>
      <c r="C147" s="66">
        <v>94.9</v>
      </c>
      <c r="D147" s="66">
        <v>2.7</v>
      </c>
      <c r="E147" s="66">
        <v>0.2</v>
      </c>
      <c r="F147" s="260">
        <f t="shared" si="11"/>
        <v>2.4916666666666667</v>
      </c>
    </row>
    <row r="148" spans="1:7" x14ac:dyDescent="0.3">
      <c r="B148" s="37">
        <v>40603</v>
      </c>
      <c r="C148" s="66">
        <v>94.7</v>
      </c>
      <c r="D148" s="66">
        <v>2.4</v>
      </c>
      <c r="E148" s="66">
        <v>0.6</v>
      </c>
      <c r="F148" s="260">
        <f t="shared" si="11"/>
        <v>2.4916666666666667</v>
      </c>
    </row>
    <row r="149" spans="1:7" x14ac:dyDescent="0.3">
      <c r="B149" s="37">
        <v>40575</v>
      </c>
      <c r="C149" s="66">
        <v>94.1</v>
      </c>
      <c r="D149" s="66">
        <v>2.2999999999999998</v>
      </c>
      <c r="E149" s="66">
        <v>0.6</v>
      </c>
      <c r="F149" s="260">
        <f t="shared" si="11"/>
        <v>2.4916666666666667</v>
      </c>
    </row>
    <row r="150" spans="1:7" x14ac:dyDescent="0.3">
      <c r="A150" s="262" t="s">
        <v>361</v>
      </c>
      <c r="B150" s="37">
        <v>40544</v>
      </c>
      <c r="C150" s="66">
        <v>93.5</v>
      </c>
      <c r="D150" s="66">
        <v>2</v>
      </c>
      <c r="E150" s="66">
        <v>-0.5</v>
      </c>
      <c r="F150" s="260">
        <f t="shared" si="11"/>
        <v>2.4916666666666667</v>
      </c>
    </row>
    <row r="151" spans="1:7" x14ac:dyDescent="0.3">
      <c r="B151" s="37">
        <v>40513</v>
      </c>
      <c r="C151" s="66">
        <v>94</v>
      </c>
      <c r="D151" s="66">
        <v>1.8</v>
      </c>
      <c r="E151" s="66">
        <v>1.2</v>
      </c>
      <c r="G151" s="260">
        <f>AVERAGE($D$151:$D$162)</f>
        <v>1.1166666666666665</v>
      </c>
    </row>
    <row r="152" spans="1:7" x14ac:dyDescent="0.3">
      <c r="B152" s="37">
        <v>40483</v>
      </c>
      <c r="C152" s="66">
        <v>92.9</v>
      </c>
      <c r="D152" s="66">
        <v>1.5</v>
      </c>
      <c r="E152" s="66">
        <v>0.1</v>
      </c>
      <c r="G152" s="260">
        <f t="shared" ref="G152:G162" si="12">AVERAGE($D$151:$D$162)</f>
        <v>1.1166666666666665</v>
      </c>
    </row>
    <row r="153" spans="1:7" x14ac:dyDescent="0.3">
      <c r="B153" s="37">
        <v>40452</v>
      </c>
      <c r="C153" s="66">
        <v>92.8</v>
      </c>
      <c r="D153" s="66">
        <v>1.3</v>
      </c>
      <c r="E153" s="66">
        <v>0.1</v>
      </c>
      <c r="G153" s="260">
        <f t="shared" si="12"/>
        <v>1.1166666666666665</v>
      </c>
    </row>
    <row r="154" spans="1:7" x14ac:dyDescent="0.3">
      <c r="B154" s="37">
        <v>40422</v>
      </c>
      <c r="C154" s="66">
        <v>92.7</v>
      </c>
      <c r="D154" s="66">
        <v>1.2</v>
      </c>
      <c r="E154" s="66">
        <v>-0.2</v>
      </c>
      <c r="G154" s="260">
        <f t="shared" si="12"/>
        <v>1.1166666666666665</v>
      </c>
    </row>
    <row r="155" spans="1:7" x14ac:dyDescent="0.3">
      <c r="B155" s="37">
        <v>40391</v>
      </c>
      <c r="C155" s="66">
        <v>92.9</v>
      </c>
      <c r="D155" s="66">
        <v>1</v>
      </c>
      <c r="E155" s="66">
        <v>0.1</v>
      </c>
      <c r="G155" s="260">
        <f t="shared" si="12"/>
        <v>1.1166666666666665</v>
      </c>
    </row>
    <row r="156" spans="1:7" x14ac:dyDescent="0.3">
      <c r="B156" s="37">
        <v>40360</v>
      </c>
      <c r="C156" s="66">
        <v>92.8</v>
      </c>
      <c r="D156" s="66">
        <v>1.2</v>
      </c>
      <c r="E156" s="66">
        <v>0.2</v>
      </c>
      <c r="G156" s="260">
        <f t="shared" si="12"/>
        <v>1.1166666666666665</v>
      </c>
    </row>
    <row r="157" spans="1:7" x14ac:dyDescent="0.3">
      <c r="B157" s="37">
        <v>40330</v>
      </c>
      <c r="C157" s="66">
        <v>92.6</v>
      </c>
      <c r="D157" s="66">
        <v>0.9</v>
      </c>
      <c r="E157" s="66">
        <v>0.1</v>
      </c>
      <c r="G157" s="260">
        <f t="shared" si="12"/>
        <v>1.1166666666666665</v>
      </c>
    </row>
    <row r="158" spans="1:7" x14ac:dyDescent="0.3">
      <c r="B158" s="37">
        <v>40299</v>
      </c>
      <c r="C158" s="66">
        <v>92.5</v>
      </c>
      <c r="D158" s="66">
        <v>1.2</v>
      </c>
      <c r="E158" s="66">
        <v>0.1</v>
      </c>
      <c r="G158" s="260">
        <f t="shared" si="12"/>
        <v>1.1166666666666665</v>
      </c>
    </row>
    <row r="159" spans="1:7" x14ac:dyDescent="0.3">
      <c r="B159" s="37">
        <v>40269</v>
      </c>
      <c r="C159" s="66">
        <v>92.4</v>
      </c>
      <c r="D159" s="66">
        <v>1</v>
      </c>
      <c r="E159" s="66">
        <v>-0.1</v>
      </c>
      <c r="G159" s="260">
        <f t="shared" si="12"/>
        <v>1.1166666666666665</v>
      </c>
    </row>
    <row r="160" spans="1:7" x14ac:dyDescent="0.3">
      <c r="B160" s="37">
        <v>40238</v>
      </c>
      <c r="C160" s="66">
        <v>92.5</v>
      </c>
      <c r="D160" s="66">
        <v>1.2</v>
      </c>
      <c r="E160" s="66">
        <v>0.5</v>
      </c>
      <c r="G160" s="260">
        <f t="shared" si="12"/>
        <v>1.1166666666666665</v>
      </c>
    </row>
    <row r="161" spans="1:7" x14ac:dyDescent="0.3">
      <c r="B161" s="37">
        <v>40210</v>
      </c>
      <c r="C161" s="66">
        <v>92</v>
      </c>
      <c r="D161" s="66">
        <v>0.4</v>
      </c>
      <c r="E161" s="66">
        <v>0.3</v>
      </c>
      <c r="G161" s="260">
        <f t="shared" si="12"/>
        <v>1.1166666666666665</v>
      </c>
    </row>
    <row r="162" spans="1:7" x14ac:dyDescent="0.3">
      <c r="A162" s="262" t="s">
        <v>362</v>
      </c>
      <c r="B162" s="37">
        <v>40179</v>
      </c>
      <c r="C162" s="66">
        <v>91.7</v>
      </c>
      <c r="D162" s="66">
        <v>0.7</v>
      </c>
      <c r="E162" s="66">
        <v>-0.7</v>
      </c>
      <c r="G162" s="260">
        <f t="shared" si="12"/>
        <v>1.1166666666666665</v>
      </c>
    </row>
    <row r="163" spans="1:7" x14ac:dyDescent="0.3">
      <c r="B163" s="37">
        <v>40148</v>
      </c>
      <c r="C163" s="66">
        <v>92.3</v>
      </c>
      <c r="D163" s="66">
        <v>0.9</v>
      </c>
      <c r="E163" s="66">
        <v>0.9</v>
      </c>
      <c r="F163" s="260">
        <f>AVERAGE($D$163:$D$174)</f>
        <v>0.25</v>
      </c>
    </row>
    <row r="164" spans="1:7" x14ac:dyDescent="0.3">
      <c r="B164" s="37">
        <v>40118</v>
      </c>
      <c r="C164" s="66">
        <v>91.5</v>
      </c>
      <c r="D164" s="66">
        <v>0.3</v>
      </c>
      <c r="E164" s="66">
        <v>-0.1</v>
      </c>
      <c r="F164" s="260">
        <f t="shared" ref="F164:F174" si="13">AVERAGE($D$163:$D$174)</f>
        <v>0.25</v>
      </c>
    </row>
    <row r="165" spans="1:7" x14ac:dyDescent="0.3">
      <c r="B165" s="37">
        <v>40087</v>
      </c>
      <c r="C165" s="66">
        <v>91.6</v>
      </c>
      <c r="D165" s="66">
        <v>-0.1</v>
      </c>
      <c r="E165" s="66">
        <v>0</v>
      </c>
      <c r="F165" s="260">
        <f t="shared" si="13"/>
        <v>0.25</v>
      </c>
    </row>
    <row r="166" spans="1:7" x14ac:dyDescent="0.3">
      <c r="B166" s="37">
        <v>40057</v>
      </c>
      <c r="C166" s="66">
        <v>91.6</v>
      </c>
      <c r="D166" s="66">
        <v>-0.4</v>
      </c>
      <c r="E166" s="66">
        <v>-0.4</v>
      </c>
      <c r="F166" s="260">
        <f t="shared" si="13"/>
        <v>0.25</v>
      </c>
    </row>
    <row r="167" spans="1:7" x14ac:dyDescent="0.3">
      <c r="B167" s="37">
        <v>40026</v>
      </c>
      <c r="C167" s="66">
        <v>92</v>
      </c>
      <c r="D167" s="66">
        <v>0</v>
      </c>
      <c r="E167" s="66">
        <v>0.3</v>
      </c>
      <c r="F167" s="260">
        <f t="shared" si="13"/>
        <v>0.25</v>
      </c>
    </row>
    <row r="168" spans="1:7" x14ac:dyDescent="0.3">
      <c r="B168" s="37">
        <v>39995</v>
      </c>
      <c r="C168" s="66">
        <v>91.7</v>
      </c>
      <c r="D168" s="66">
        <v>-0.7</v>
      </c>
      <c r="E168" s="66">
        <v>-0.1</v>
      </c>
      <c r="F168" s="260">
        <f t="shared" si="13"/>
        <v>0.25</v>
      </c>
    </row>
    <row r="169" spans="1:7" x14ac:dyDescent="0.3">
      <c r="B169" s="37">
        <v>39965</v>
      </c>
      <c r="C169" s="66">
        <v>91.8</v>
      </c>
      <c r="D169" s="66">
        <v>0</v>
      </c>
      <c r="E169" s="66">
        <v>0.4</v>
      </c>
      <c r="F169" s="260">
        <f t="shared" si="13"/>
        <v>0.25</v>
      </c>
    </row>
    <row r="170" spans="1:7" x14ac:dyDescent="0.3">
      <c r="B170" s="37">
        <v>39934</v>
      </c>
      <c r="C170" s="66">
        <v>91.4</v>
      </c>
      <c r="D170" s="66">
        <v>-0.1</v>
      </c>
      <c r="E170" s="66">
        <v>-0.1</v>
      </c>
      <c r="F170" s="260">
        <f t="shared" si="13"/>
        <v>0.25</v>
      </c>
    </row>
    <row r="171" spans="1:7" x14ac:dyDescent="0.3">
      <c r="B171" s="37">
        <v>39904</v>
      </c>
      <c r="C171" s="66">
        <v>91.5</v>
      </c>
      <c r="D171" s="66">
        <v>0.7</v>
      </c>
      <c r="E171" s="66">
        <v>0.1</v>
      </c>
      <c r="F171" s="260">
        <f t="shared" si="13"/>
        <v>0.25</v>
      </c>
    </row>
    <row r="172" spans="1:7" x14ac:dyDescent="0.3">
      <c r="B172" s="37">
        <v>39873</v>
      </c>
      <c r="C172" s="66">
        <v>91.4</v>
      </c>
      <c r="D172" s="66">
        <v>0.3</v>
      </c>
      <c r="E172" s="66">
        <v>-0.2</v>
      </c>
      <c r="F172" s="260">
        <f t="shared" si="13"/>
        <v>0.25</v>
      </c>
    </row>
    <row r="173" spans="1:7" x14ac:dyDescent="0.3">
      <c r="B173" s="37">
        <v>39845</v>
      </c>
      <c r="C173" s="66">
        <v>91.6</v>
      </c>
      <c r="D173" s="66">
        <v>1.1000000000000001</v>
      </c>
      <c r="E173" s="66">
        <v>0.5</v>
      </c>
      <c r="F173" s="260">
        <f t="shared" si="13"/>
        <v>0.25</v>
      </c>
    </row>
    <row r="174" spans="1:7" x14ac:dyDescent="0.3">
      <c r="A174" s="262" t="s">
        <v>363</v>
      </c>
      <c r="B174" s="37">
        <v>39814</v>
      </c>
      <c r="C174" s="66">
        <v>91.1</v>
      </c>
      <c r="D174" s="66">
        <v>1</v>
      </c>
      <c r="E174" s="66">
        <v>-0.4</v>
      </c>
      <c r="F174" s="260">
        <f t="shared" si="13"/>
        <v>0.25</v>
      </c>
    </row>
    <row r="175" spans="1:7" x14ac:dyDescent="0.3">
      <c r="B175" s="37">
        <v>39783</v>
      </c>
      <c r="C175" s="66">
        <v>91.5</v>
      </c>
      <c r="D175" s="66">
        <v>1.1000000000000001</v>
      </c>
      <c r="E175" s="66">
        <v>0.3</v>
      </c>
      <c r="G175" s="260">
        <f>AVERAGE($D$175:$D$186)</f>
        <v>2.7749999999999999</v>
      </c>
    </row>
    <row r="176" spans="1:7" x14ac:dyDescent="0.3">
      <c r="B176" s="37">
        <v>39753</v>
      </c>
      <c r="C176" s="66">
        <v>91.2</v>
      </c>
      <c r="D176" s="66">
        <v>1.4</v>
      </c>
      <c r="E176" s="66">
        <v>-0.5</v>
      </c>
      <c r="G176" s="260">
        <f t="shared" ref="G176:G186" si="14">AVERAGE($D$175:$D$186)</f>
        <v>2.7749999999999999</v>
      </c>
    </row>
    <row r="177" spans="1:7" x14ac:dyDescent="0.3">
      <c r="B177" s="37">
        <v>39722</v>
      </c>
      <c r="C177" s="66">
        <v>91.7</v>
      </c>
      <c r="D177" s="66">
        <v>2.6</v>
      </c>
      <c r="E177" s="66">
        <v>-0.3</v>
      </c>
      <c r="G177" s="260">
        <f t="shared" si="14"/>
        <v>2.7749999999999999</v>
      </c>
    </row>
    <row r="178" spans="1:7" x14ac:dyDescent="0.3">
      <c r="B178" s="37">
        <v>39692</v>
      </c>
      <c r="C178" s="66">
        <v>92</v>
      </c>
      <c r="D178" s="66">
        <v>3</v>
      </c>
      <c r="E178" s="66">
        <v>0</v>
      </c>
      <c r="G178" s="260">
        <f t="shared" si="14"/>
        <v>2.7749999999999999</v>
      </c>
    </row>
    <row r="179" spans="1:7" x14ac:dyDescent="0.3">
      <c r="B179" s="37">
        <v>39661</v>
      </c>
      <c r="C179" s="66">
        <v>92</v>
      </c>
      <c r="D179" s="66">
        <v>3.3</v>
      </c>
      <c r="E179" s="66">
        <v>-0.3</v>
      </c>
      <c r="G179" s="260">
        <f t="shared" si="14"/>
        <v>2.7749999999999999</v>
      </c>
    </row>
    <row r="180" spans="1:7" x14ac:dyDescent="0.3">
      <c r="B180" s="37">
        <v>39630</v>
      </c>
      <c r="C180" s="66">
        <v>92.3</v>
      </c>
      <c r="D180" s="66">
        <v>3.4</v>
      </c>
      <c r="E180" s="66">
        <v>0.5</v>
      </c>
      <c r="G180" s="260">
        <f t="shared" si="14"/>
        <v>2.7749999999999999</v>
      </c>
    </row>
    <row r="181" spans="1:7" x14ac:dyDescent="0.3">
      <c r="B181" s="37">
        <v>39600</v>
      </c>
      <c r="C181" s="66">
        <v>91.8</v>
      </c>
      <c r="D181" s="66">
        <v>3.4</v>
      </c>
      <c r="E181" s="66">
        <v>0.3</v>
      </c>
      <c r="G181" s="260">
        <f t="shared" si="14"/>
        <v>2.7749999999999999</v>
      </c>
    </row>
    <row r="182" spans="1:7" x14ac:dyDescent="0.3">
      <c r="B182" s="37">
        <v>39569</v>
      </c>
      <c r="C182" s="66">
        <v>91.5</v>
      </c>
      <c r="D182" s="66">
        <v>3.2</v>
      </c>
      <c r="E182" s="66">
        <v>0.7</v>
      </c>
      <c r="G182" s="260">
        <f t="shared" si="14"/>
        <v>2.7749999999999999</v>
      </c>
    </row>
    <row r="183" spans="1:7" x14ac:dyDescent="0.3">
      <c r="B183" s="37">
        <v>39539</v>
      </c>
      <c r="C183" s="66">
        <v>90.9</v>
      </c>
      <c r="D183" s="66">
        <v>2.6</v>
      </c>
      <c r="E183" s="66">
        <v>-0.2</v>
      </c>
      <c r="G183" s="260">
        <f t="shared" si="14"/>
        <v>2.7749999999999999</v>
      </c>
    </row>
    <row r="184" spans="1:7" x14ac:dyDescent="0.3">
      <c r="B184" s="37">
        <v>39508</v>
      </c>
      <c r="C184" s="66">
        <v>91.1</v>
      </c>
      <c r="D184" s="66">
        <v>3.3</v>
      </c>
      <c r="E184" s="66">
        <v>0.6</v>
      </c>
      <c r="G184" s="260">
        <f t="shared" si="14"/>
        <v>2.7749999999999999</v>
      </c>
    </row>
    <row r="185" spans="1:7" x14ac:dyDescent="0.3">
      <c r="B185" s="37">
        <v>39479</v>
      </c>
      <c r="C185" s="66">
        <v>90.6</v>
      </c>
      <c r="D185" s="66">
        <v>3</v>
      </c>
      <c r="E185" s="66">
        <v>0.4</v>
      </c>
      <c r="G185" s="260">
        <f t="shared" si="14"/>
        <v>2.7749999999999999</v>
      </c>
    </row>
    <row r="186" spans="1:7" x14ac:dyDescent="0.3">
      <c r="A186" s="262" t="s">
        <v>364</v>
      </c>
      <c r="B186" s="37">
        <v>39448</v>
      </c>
      <c r="C186" s="66">
        <v>90.2</v>
      </c>
      <c r="D186" s="66">
        <v>3</v>
      </c>
      <c r="E186" s="66">
        <v>-0.3</v>
      </c>
      <c r="G186" s="260">
        <f t="shared" si="14"/>
        <v>2.7749999999999999</v>
      </c>
    </row>
    <row r="187" spans="1:7" x14ac:dyDescent="0.3">
      <c r="B187" s="37">
        <v>39417</v>
      </c>
      <c r="C187" s="66">
        <v>90.5</v>
      </c>
      <c r="D187" s="66">
        <v>3.1</v>
      </c>
      <c r="E187" s="66">
        <v>0.7</v>
      </c>
      <c r="F187" s="260">
        <f>AVERAGE($D$187:$D$198)</f>
        <v>2.2749999999999999</v>
      </c>
    </row>
    <row r="188" spans="1:7" x14ac:dyDescent="0.3">
      <c r="B188" s="37">
        <v>39387</v>
      </c>
      <c r="C188" s="66">
        <v>89.9</v>
      </c>
      <c r="D188" s="66">
        <v>3.3</v>
      </c>
      <c r="E188" s="66">
        <v>0.6</v>
      </c>
      <c r="F188" s="260">
        <f t="shared" ref="F188:F198" si="15">AVERAGE($D$187:$D$198)</f>
        <v>2.2749999999999999</v>
      </c>
    </row>
    <row r="189" spans="1:7" x14ac:dyDescent="0.3">
      <c r="B189" s="37">
        <v>39356</v>
      </c>
      <c r="C189" s="66">
        <v>89.4</v>
      </c>
      <c r="D189" s="66">
        <v>2.6</v>
      </c>
      <c r="E189" s="66">
        <v>0.1</v>
      </c>
      <c r="F189" s="260">
        <f t="shared" si="15"/>
        <v>2.2749999999999999</v>
      </c>
    </row>
    <row r="190" spans="1:7" x14ac:dyDescent="0.3">
      <c r="B190" s="37">
        <v>39326</v>
      </c>
      <c r="C190" s="66">
        <v>89.3</v>
      </c>
      <c r="D190" s="66">
        <v>2.6</v>
      </c>
      <c r="E190" s="66">
        <v>0.2</v>
      </c>
      <c r="F190" s="260">
        <f t="shared" si="15"/>
        <v>2.2749999999999999</v>
      </c>
    </row>
    <row r="191" spans="1:7" x14ac:dyDescent="0.3">
      <c r="B191" s="37">
        <v>39295</v>
      </c>
      <c r="C191" s="66">
        <v>89.1</v>
      </c>
      <c r="D191" s="66">
        <v>1.9</v>
      </c>
      <c r="E191" s="66">
        <v>-0.2</v>
      </c>
      <c r="F191" s="260">
        <f t="shared" si="15"/>
        <v>2.2749999999999999</v>
      </c>
    </row>
    <row r="192" spans="1:7" x14ac:dyDescent="0.3">
      <c r="B192" s="37">
        <v>39264</v>
      </c>
      <c r="C192" s="66">
        <v>89.3</v>
      </c>
      <c r="D192" s="66">
        <v>2.1</v>
      </c>
      <c r="E192" s="66">
        <v>0.6</v>
      </c>
      <c r="F192" s="260">
        <f t="shared" si="15"/>
        <v>2.2749999999999999</v>
      </c>
    </row>
    <row r="193" spans="1:6" x14ac:dyDescent="0.3">
      <c r="B193" s="37">
        <v>39234</v>
      </c>
      <c r="C193" s="66">
        <v>88.8</v>
      </c>
      <c r="D193" s="66">
        <v>2</v>
      </c>
      <c r="E193" s="66">
        <v>0.1</v>
      </c>
      <c r="F193" s="260">
        <f t="shared" si="15"/>
        <v>2.2749999999999999</v>
      </c>
    </row>
    <row r="194" spans="1:6" x14ac:dyDescent="0.3">
      <c r="B194" s="37">
        <v>39203</v>
      </c>
      <c r="C194" s="66">
        <v>88.7</v>
      </c>
      <c r="D194" s="66">
        <v>2</v>
      </c>
      <c r="E194" s="66">
        <v>0.1</v>
      </c>
      <c r="F194" s="260">
        <f t="shared" si="15"/>
        <v>2.2749999999999999</v>
      </c>
    </row>
    <row r="195" spans="1:6" x14ac:dyDescent="0.3">
      <c r="B195" s="37">
        <v>39173</v>
      </c>
      <c r="C195" s="66">
        <v>88.6</v>
      </c>
      <c r="D195" s="66">
        <v>2.1</v>
      </c>
      <c r="E195" s="66">
        <v>0.5</v>
      </c>
      <c r="F195" s="260">
        <f t="shared" si="15"/>
        <v>2.2749999999999999</v>
      </c>
    </row>
    <row r="196" spans="1:6" x14ac:dyDescent="0.3">
      <c r="B196" s="37">
        <v>39142</v>
      </c>
      <c r="C196" s="66">
        <v>88.2</v>
      </c>
      <c r="D196" s="66">
        <v>2</v>
      </c>
      <c r="E196" s="66">
        <v>0.2</v>
      </c>
      <c r="F196" s="260">
        <f t="shared" si="15"/>
        <v>2.2749999999999999</v>
      </c>
    </row>
    <row r="197" spans="1:6" x14ac:dyDescent="0.3">
      <c r="B197" s="37">
        <v>39114</v>
      </c>
      <c r="C197" s="66">
        <v>88</v>
      </c>
      <c r="D197" s="66">
        <v>1.9</v>
      </c>
      <c r="E197" s="66">
        <v>0.5</v>
      </c>
      <c r="F197" s="260">
        <f t="shared" si="15"/>
        <v>2.2749999999999999</v>
      </c>
    </row>
    <row r="198" spans="1:6" x14ac:dyDescent="0.3">
      <c r="A198" s="262" t="s">
        <v>365</v>
      </c>
      <c r="B198" s="37">
        <v>39083</v>
      </c>
      <c r="C198" s="66">
        <v>87.6</v>
      </c>
      <c r="D198" s="66">
        <v>1.7</v>
      </c>
      <c r="E198" s="66">
        <v>-0.2</v>
      </c>
      <c r="F198" s="260">
        <f t="shared" si="15"/>
        <v>2.2749999999999999</v>
      </c>
    </row>
    <row r="199" spans="1:6" x14ac:dyDescent="0.3">
      <c r="B199" s="37">
        <v>39052</v>
      </c>
      <c r="C199" s="66">
        <v>87.8</v>
      </c>
      <c r="D199" s="66">
        <v>1.4</v>
      </c>
      <c r="E199" s="66">
        <v>0.9</v>
      </c>
    </row>
    <row r="200" spans="1:6" x14ac:dyDescent="0.3">
      <c r="B200" s="37">
        <v>39022</v>
      </c>
      <c r="C200" s="66">
        <v>87</v>
      </c>
      <c r="D200" s="66">
        <v>1.5</v>
      </c>
      <c r="E200" s="66">
        <v>-0.1</v>
      </c>
    </row>
    <row r="201" spans="1:6" x14ac:dyDescent="0.3">
      <c r="B201" s="37">
        <v>38991</v>
      </c>
      <c r="C201" s="66">
        <v>87.1</v>
      </c>
      <c r="D201" s="66">
        <v>1</v>
      </c>
      <c r="E201" s="66">
        <v>0.1</v>
      </c>
    </row>
    <row r="202" spans="1:6" x14ac:dyDescent="0.3">
      <c r="B202" s="37">
        <v>38961</v>
      </c>
      <c r="C202" s="66">
        <v>87</v>
      </c>
      <c r="D202" s="66">
        <v>0.9</v>
      </c>
      <c r="E202" s="66">
        <v>-0.5</v>
      </c>
    </row>
    <row r="203" spans="1:6" x14ac:dyDescent="0.3">
      <c r="B203" s="37">
        <v>38930</v>
      </c>
      <c r="C203" s="66">
        <v>87.4</v>
      </c>
      <c r="D203" s="66">
        <v>1.7</v>
      </c>
      <c r="E203" s="66">
        <v>-0.1</v>
      </c>
    </row>
    <row r="204" spans="1:6" x14ac:dyDescent="0.3">
      <c r="B204" s="37">
        <v>38899</v>
      </c>
      <c r="C204" s="66">
        <v>87.5</v>
      </c>
      <c r="D204" s="66">
        <v>2.1</v>
      </c>
      <c r="E204" s="66">
        <v>0.5</v>
      </c>
    </row>
    <row r="205" spans="1:6" x14ac:dyDescent="0.3">
      <c r="B205" s="37">
        <v>38869</v>
      </c>
      <c r="C205" s="66">
        <v>87.1</v>
      </c>
      <c r="D205" s="66">
        <v>2.1</v>
      </c>
      <c r="E205" s="66">
        <v>0.1</v>
      </c>
    </row>
    <row r="206" spans="1:6" x14ac:dyDescent="0.3">
      <c r="B206" s="37">
        <v>38838</v>
      </c>
      <c r="C206" s="66">
        <v>87</v>
      </c>
      <c r="D206" s="66">
        <v>2.1</v>
      </c>
      <c r="E206" s="66">
        <v>0.2</v>
      </c>
    </row>
    <row r="207" spans="1:6" x14ac:dyDescent="0.3">
      <c r="B207" s="37">
        <v>38808</v>
      </c>
      <c r="C207" s="66">
        <v>86.8</v>
      </c>
      <c r="D207" s="66">
        <v>2.2000000000000002</v>
      </c>
      <c r="E207" s="66">
        <v>0.3</v>
      </c>
    </row>
    <row r="208" spans="1:6" x14ac:dyDescent="0.3">
      <c r="B208" s="37">
        <v>38777</v>
      </c>
      <c r="C208" s="66">
        <v>86.5</v>
      </c>
      <c r="D208" s="66">
        <v>1.9</v>
      </c>
      <c r="E208" s="66">
        <v>0.1</v>
      </c>
    </row>
    <row r="209" spans="1:5" x14ac:dyDescent="0.3">
      <c r="B209" s="37">
        <v>38749</v>
      </c>
      <c r="C209" s="66">
        <v>86.4</v>
      </c>
      <c r="D209" s="66">
        <v>2.1</v>
      </c>
      <c r="E209" s="66">
        <v>0.3</v>
      </c>
    </row>
    <row r="210" spans="1:5" x14ac:dyDescent="0.3">
      <c r="A210" s="262" t="s">
        <v>366</v>
      </c>
      <c r="B210" s="37">
        <v>38718</v>
      </c>
      <c r="C210" s="66">
        <v>86.1</v>
      </c>
      <c r="D210" s="66">
        <v>2.1</v>
      </c>
      <c r="E210" s="66">
        <v>-0.6</v>
      </c>
    </row>
    <row r="211" spans="1:5" x14ac:dyDescent="0.3">
      <c r="B211" s="37">
        <v>38687</v>
      </c>
      <c r="C211" s="66">
        <v>86.6</v>
      </c>
      <c r="D211" s="66">
        <v>2.1</v>
      </c>
      <c r="E211" s="66">
        <v>1.1000000000000001</v>
      </c>
    </row>
    <row r="212" spans="1:5" x14ac:dyDescent="0.3">
      <c r="B212" s="37">
        <v>38657</v>
      </c>
      <c r="C212" s="66">
        <v>85.7</v>
      </c>
      <c r="D212" s="66">
        <v>2.2999999999999998</v>
      </c>
      <c r="E212" s="66">
        <v>-0.6</v>
      </c>
    </row>
    <row r="213" spans="1:5" x14ac:dyDescent="0.3">
      <c r="B213" s="37">
        <v>38626</v>
      </c>
      <c r="C213" s="66">
        <v>86.2</v>
      </c>
      <c r="D213" s="66">
        <v>2.4</v>
      </c>
      <c r="E213" s="66">
        <v>0</v>
      </c>
    </row>
    <row r="214" spans="1:5" x14ac:dyDescent="0.3">
      <c r="B214" s="37">
        <v>38596</v>
      </c>
      <c r="C214" s="66">
        <v>86.2</v>
      </c>
      <c r="D214" s="66">
        <v>2.6</v>
      </c>
      <c r="E214" s="66">
        <v>0.3</v>
      </c>
    </row>
    <row r="215" spans="1:5" x14ac:dyDescent="0.3">
      <c r="B215" s="37">
        <v>38565</v>
      </c>
      <c r="C215" s="66">
        <v>85.9</v>
      </c>
      <c r="D215" s="66">
        <v>1.9</v>
      </c>
      <c r="E215" s="66">
        <v>0.2</v>
      </c>
    </row>
    <row r="216" spans="1:5" x14ac:dyDescent="0.3">
      <c r="B216" s="37">
        <v>38534</v>
      </c>
      <c r="C216" s="66">
        <v>85.7</v>
      </c>
      <c r="D216" s="66">
        <v>1.9</v>
      </c>
      <c r="E216" s="66">
        <v>0.5</v>
      </c>
    </row>
    <row r="217" spans="1:5" x14ac:dyDescent="0.3">
      <c r="B217" s="37">
        <v>38504</v>
      </c>
      <c r="C217" s="66">
        <v>85.3</v>
      </c>
      <c r="D217" s="66">
        <v>1.7</v>
      </c>
      <c r="E217" s="66">
        <v>0.1</v>
      </c>
    </row>
    <row r="218" spans="1:5" x14ac:dyDescent="0.3">
      <c r="B218" s="37">
        <v>38473</v>
      </c>
      <c r="C218" s="66">
        <v>85.2</v>
      </c>
      <c r="D218" s="66">
        <v>1.5</v>
      </c>
      <c r="E218" s="66">
        <v>0.4</v>
      </c>
    </row>
    <row r="219" spans="1:5" x14ac:dyDescent="0.3">
      <c r="B219" s="37">
        <v>38443</v>
      </c>
      <c r="C219" s="66">
        <v>84.9</v>
      </c>
      <c r="D219" s="66">
        <v>1.4</v>
      </c>
      <c r="E219" s="66">
        <v>0</v>
      </c>
    </row>
    <row r="220" spans="1:5" x14ac:dyDescent="0.3">
      <c r="B220" s="37">
        <v>38412</v>
      </c>
      <c r="C220" s="66">
        <v>84.9</v>
      </c>
      <c r="D220" s="66">
        <v>1.8</v>
      </c>
      <c r="E220" s="66">
        <v>0.4</v>
      </c>
    </row>
    <row r="221" spans="1:5" x14ac:dyDescent="0.3">
      <c r="B221" s="37">
        <v>38384</v>
      </c>
      <c r="C221" s="66">
        <v>84.6</v>
      </c>
      <c r="D221" s="66">
        <v>1.8</v>
      </c>
      <c r="E221" s="66">
        <v>0.4</v>
      </c>
    </row>
    <row r="222" spans="1:5" x14ac:dyDescent="0.3">
      <c r="A222" s="262" t="s">
        <v>367</v>
      </c>
      <c r="B222" s="37">
        <v>38353</v>
      </c>
      <c r="C222" s="66">
        <v>84.3</v>
      </c>
      <c r="D222" s="66">
        <v>1.7</v>
      </c>
      <c r="E222" s="66">
        <v>-0.6</v>
      </c>
    </row>
    <row r="223" spans="1:5" x14ac:dyDescent="0.3">
      <c r="B223" s="37">
        <v>38322</v>
      </c>
      <c r="C223" s="66">
        <v>84.8</v>
      </c>
      <c r="D223" s="66">
        <v>2.2999999999999998</v>
      </c>
      <c r="E223" s="66">
        <v>1.2</v>
      </c>
    </row>
    <row r="224" spans="1:5" x14ac:dyDescent="0.3">
      <c r="B224" s="37">
        <v>38292</v>
      </c>
      <c r="C224" s="66">
        <v>83.8</v>
      </c>
      <c r="D224" s="66">
        <v>1.9</v>
      </c>
      <c r="E224" s="66">
        <v>-0.5</v>
      </c>
    </row>
    <row r="225" spans="1:5" x14ac:dyDescent="0.3">
      <c r="B225" s="37">
        <v>38261</v>
      </c>
      <c r="C225" s="66">
        <v>84.2</v>
      </c>
      <c r="D225" s="66">
        <v>2.2000000000000002</v>
      </c>
      <c r="E225" s="66">
        <v>0.2</v>
      </c>
    </row>
    <row r="226" spans="1:5" x14ac:dyDescent="0.3">
      <c r="B226" s="37">
        <v>38231</v>
      </c>
      <c r="C226" s="66">
        <v>84</v>
      </c>
      <c r="D226" s="66">
        <v>1.9</v>
      </c>
      <c r="E226" s="66">
        <v>-0.4</v>
      </c>
    </row>
    <row r="227" spans="1:5" x14ac:dyDescent="0.3">
      <c r="B227" s="37">
        <v>38200</v>
      </c>
      <c r="C227" s="66">
        <v>84.3</v>
      </c>
      <c r="D227" s="66">
        <v>2.2000000000000002</v>
      </c>
      <c r="E227" s="66">
        <v>0.2</v>
      </c>
    </row>
    <row r="228" spans="1:5" x14ac:dyDescent="0.3">
      <c r="B228" s="37">
        <v>38169</v>
      </c>
      <c r="C228" s="66">
        <v>84.1</v>
      </c>
      <c r="D228" s="66">
        <v>1.9</v>
      </c>
      <c r="E228" s="66">
        <v>0.2</v>
      </c>
    </row>
    <row r="229" spans="1:5" x14ac:dyDescent="0.3">
      <c r="B229" s="37">
        <v>38139</v>
      </c>
      <c r="C229" s="66">
        <v>83.9</v>
      </c>
      <c r="D229" s="66">
        <v>1.9</v>
      </c>
      <c r="E229" s="66">
        <v>0</v>
      </c>
    </row>
    <row r="230" spans="1:5" x14ac:dyDescent="0.3">
      <c r="B230" s="37">
        <v>38108</v>
      </c>
      <c r="C230" s="66">
        <v>83.9</v>
      </c>
      <c r="D230" s="66">
        <v>2.2000000000000002</v>
      </c>
      <c r="E230" s="66">
        <v>0.2</v>
      </c>
    </row>
    <row r="231" spans="1:5" x14ac:dyDescent="0.3">
      <c r="B231" s="37">
        <v>38078</v>
      </c>
      <c r="C231" s="66">
        <v>83.7</v>
      </c>
      <c r="D231" s="66">
        <v>1.7</v>
      </c>
      <c r="E231" s="66">
        <v>0.4</v>
      </c>
    </row>
    <row r="232" spans="1:5" x14ac:dyDescent="0.3">
      <c r="B232" s="37">
        <v>38047</v>
      </c>
      <c r="C232" s="66">
        <v>83.4</v>
      </c>
      <c r="D232" s="66">
        <v>1.1000000000000001</v>
      </c>
      <c r="E232" s="66">
        <v>0.4</v>
      </c>
    </row>
    <row r="233" spans="1:5" x14ac:dyDescent="0.3">
      <c r="B233" s="37">
        <v>38018</v>
      </c>
      <c r="C233" s="66">
        <v>83.1</v>
      </c>
      <c r="D233" s="66">
        <v>0.8</v>
      </c>
      <c r="E233" s="66">
        <v>0.2</v>
      </c>
    </row>
    <row r="234" spans="1:5" x14ac:dyDescent="0.3">
      <c r="A234" s="262" t="s">
        <v>437</v>
      </c>
      <c r="B234" s="37">
        <v>37987</v>
      </c>
      <c r="C234" s="66">
        <v>82.9</v>
      </c>
      <c r="D234" s="66">
        <v>1.1000000000000001</v>
      </c>
      <c r="E234" s="66">
        <v>0</v>
      </c>
    </row>
    <row r="235" spans="1:5" x14ac:dyDescent="0.3">
      <c r="B235" s="37">
        <v>37956</v>
      </c>
      <c r="C235" s="66">
        <v>82.9</v>
      </c>
      <c r="D235" s="66">
        <v>1.1000000000000001</v>
      </c>
      <c r="E235" s="66">
        <v>0.9</v>
      </c>
    </row>
    <row r="236" spans="1:5" x14ac:dyDescent="0.3">
      <c r="B236" s="37">
        <v>37926</v>
      </c>
      <c r="C236" s="66">
        <v>82.2</v>
      </c>
      <c r="D236" s="66">
        <v>1.4</v>
      </c>
      <c r="E236" s="66">
        <v>-0.2</v>
      </c>
    </row>
    <row r="237" spans="1:5" x14ac:dyDescent="0.3">
      <c r="B237" s="37">
        <v>37895</v>
      </c>
      <c r="C237" s="66">
        <v>82.4</v>
      </c>
      <c r="D237" s="66">
        <v>1.2</v>
      </c>
      <c r="E237" s="66">
        <v>0</v>
      </c>
    </row>
    <row r="238" spans="1:5" x14ac:dyDescent="0.3">
      <c r="B238" s="37">
        <v>37865</v>
      </c>
      <c r="C238" s="66">
        <v>82.4</v>
      </c>
      <c r="D238" s="66">
        <v>1.1000000000000001</v>
      </c>
      <c r="E238" s="66">
        <v>-0.1</v>
      </c>
    </row>
    <row r="239" spans="1:5" x14ac:dyDescent="0.3">
      <c r="B239" s="37">
        <v>37834</v>
      </c>
      <c r="C239" s="66">
        <v>82.5</v>
      </c>
      <c r="D239" s="66">
        <v>1.1000000000000001</v>
      </c>
      <c r="E239" s="66">
        <v>0</v>
      </c>
    </row>
    <row r="240" spans="1:5" x14ac:dyDescent="0.3">
      <c r="B240" s="37">
        <v>37803</v>
      </c>
      <c r="C240" s="66">
        <v>82.5</v>
      </c>
      <c r="D240" s="66">
        <v>0.9</v>
      </c>
      <c r="E240" s="66">
        <v>0.2</v>
      </c>
    </row>
    <row r="241" spans="1:5" x14ac:dyDescent="0.3">
      <c r="B241" s="37">
        <v>37773</v>
      </c>
      <c r="C241" s="66">
        <v>82.3</v>
      </c>
      <c r="D241" s="66">
        <v>1</v>
      </c>
      <c r="E241" s="66">
        <v>0.2</v>
      </c>
    </row>
    <row r="242" spans="1:5" x14ac:dyDescent="0.3">
      <c r="B242" s="37">
        <v>37742</v>
      </c>
      <c r="C242" s="66">
        <v>82.1</v>
      </c>
      <c r="D242" s="66">
        <v>0.6</v>
      </c>
      <c r="E242" s="66">
        <v>-0.2</v>
      </c>
    </row>
    <row r="243" spans="1:5" x14ac:dyDescent="0.3">
      <c r="B243" s="37">
        <v>37712</v>
      </c>
      <c r="C243" s="66">
        <v>82.3</v>
      </c>
      <c r="D243" s="66">
        <v>1</v>
      </c>
      <c r="E243" s="66">
        <v>-0.2</v>
      </c>
    </row>
    <row r="244" spans="1:5" x14ac:dyDescent="0.3">
      <c r="B244" s="37">
        <v>37681</v>
      </c>
      <c r="C244" s="66">
        <v>82.5</v>
      </c>
      <c r="D244" s="66">
        <v>1.2</v>
      </c>
      <c r="E244" s="66">
        <v>0.1</v>
      </c>
    </row>
    <row r="245" spans="1:5" x14ac:dyDescent="0.3">
      <c r="B245" s="37">
        <v>37653</v>
      </c>
      <c r="C245" s="66">
        <v>82.4</v>
      </c>
      <c r="D245" s="66">
        <v>1.2</v>
      </c>
      <c r="E245" s="66">
        <v>0.5</v>
      </c>
    </row>
    <row r="246" spans="1:5" x14ac:dyDescent="0.3">
      <c r="A246" s="262" t="s">
        <v>436</v>
      </c>
      <c r="B246" s="37">
        <v>37622</v>
      </c>
      <c r="C246" s="66">
        <v>82</v>
      </c>
      <c r="D246" s="66">
        <v>1.1000000000000001</v>
      </c>
      <c r="E246" s="66">
        <v>0</v>
      </c>
    </row>
    <row r="247" spans="1:5" x14ac:dyDescent="0.3">
      <c r="B247" s="37">
        <v>37591</v>
      </c>
      <c r="C247" s="66">
        <v>82</v>
      </c>
      <c r="D247" s="66">
        <v>1.1000000000000001</v>
      </c>
      <c r="E247" s="66">
        <v>1.1000000000000001</v>
      </c>
    </row>
    <row r="248" spans="1:5" x14ac:dyDescent="0.3">
      <c r="B248" s="37">
        <v>37561</v>
      </c>
      <c r="C248" s="66">
        <v>81.099999999999994</v>
      </c>
      <c r="D248" s="66">
        <v>1.1000000000000001</v>
      </c>
      <c r="E248" s="66">
        <v>-0.4</v>
      </c>
    </row>
    <row r="249" spans="1:5" x14ac:dyDescent="0.3">
      <c r="B249" s="37">
        <v>37530</v>
      </c>
      <c r="C249" s="66">
        <v>81.400000000000006</v>
      </c>
      <c r="D249" s="66">
        <v>1.2</v>
      </c>
      <c r="E249" s="66">
        <v>-0.1</v>
      </c>
    </row>
    <row r="250" spans="1:5" x14ac:dyDescent="0.3">
      <c r="B250" s="37">
        <v>37500</v>
      </c>
      <c r="C250" s="66">
        <v>81.5</v>
      </c>
      <c r="D250" s="66">
        <v>1.1000000000000001</v>
      </c>
      <c r="E250" s="66">
        <v>-0.1</v>
      </c>
    </row>
    <row r="251" spans="1:5" x14ac:dyDescent="0.3">
      <c r="B251" s="37">
        <v>37469</v>
      </c>
      <c r="C251" s="66">
        <v>81.599999999999994</v>
      </c>
      <c r="D251" s="66">
        <v>1.1000000000000001</v>
      </c>
      <c r="E251" s="66">
        <v>-0.2</v>
      </c>
    </row>
    <row r="252" spans="1:5" x14ac:dyDescent="0.3">
      <c r="B252" s="37">
        <v>37438</v>
      </c>
      <c r="C252" s="66">
        <v>81.8</v>
      </c>
      <c r="D252" s="66">
        <v>1.1000000000000001</v>
      </c>
      <c r="E252" s="66">
        <v>0.4</v>
      </c>
    </row>
    <row r="253" spans="1:5" x14ac:dyDescent="0.3">
      <c r="B253" s="37">
        <v>37408</v>
      </c>
      <c r="C253" s="66">
        <v>81.5</v>
      </c>
      <c r="D253" s="66">
        <v>0.9</v>
      </c>
      <c r="E253" s="66">
        <v>-0.1</v>
      </c>
    </row>
    <row r="254" spans="1:5" x14ac:dyDescent="0.3">
      <c r="B254" s="37">
        <v>37377</v>
      </c>
      <c r="C254" s="66">
        <v>81.599999999999994</v>
      </c>
      <c r="D254" s="66">
        <v>1.1000000000000001</v>
      </c>
      <c r="E254" s="66">
        <v>0.1</v>
      </c>
    </row>
    <row r="255" spans="1:5" x14ac:dyDescent="0.3">
      <c r="B255" s="37">
        <v>37347</v>
      </c>
      <c r="C255" s="66">
        <v>81.5</v>
      </c>
      <c r="D255" s="66">
        <v>1.5</v>
      </c>
      <c r="E255" s="66">
        <v>0</v>
      </c>
    </row>
    <row r="256" spans="1:5" x14ac:dyDescent="0.3">
      <c r="B256" s="37">
        <v>37316</v>
      </c>
      <c r="C256" s="66">
        <v>81.5</v>
      </c>
      <c r="D256" s="66">
        <v>1.9</v>
      </c>
      <c r="E256" s="66">
        <v>0.1</v>
      </c>
    </row>
    <row r="257" spans="1:5" x14ac:dyDescent="0.3">
      <c r="B257" s="37">
        <v>37288</v>
      </c>
      <c r="C257" s="66">
        <v>81.400000000000006</v>
      </c>
      <c r="D257" s="66">
        <v>1.8</v>
      </c>
      <c r="E257" s="66">
        <v>0.4</v>
      </c>
    </row>
    <row r="258" spans="1:5" x14ac:dyDescent="0.3">
      <c r="A258" s="262" t="s">
        <v>435</v>
      </c>
      <c r="B258" s="37">
        <v>37257</v>
      </c>
      <c r="C258" s="66">
        <v>81.099999999999994</v>
      </c>
      <c r="D258" s="66">
        <v>2</v>
      </c>
      <c r="E258" s="66">
        <v>0</v>
      </c>
    </row>
    <row r="259" spans="1:5" x14ac:dyDescent="0.3">
      <c r="B259" s="37">
        <v>37226</v>
      </c>
      <c r="C259" s="66">
        <v>81.099999999999994</v>
      </c>
      <c r="D259" s="66">
        <v>1.4</v>
      </c>
      <c r="E259" s="66">
        <v>1.1000000000000001</v>
      </c>
    </row>
    <row r="260" spans="1:5" x14ac:dyDescent="0.3">
      <c r="B260" s="37">
        <v>37196</v>
      </c>
      <c r="C260" s="66">
        <v>80.2</v>
      </c>
      <c r="D260" s="66">
        <v>1.4</v>
      </c>
      <c r="E260" s="66">
        <v>-0.2</v>
      </c>
    </row>
    <row r="261" spans="1:5" x14ac:dyDescent="0.3">
      <c r="B261" s="37">
        <v>37165</v>
      </c>
      <c r="C261" s="66">
        <v>80.400000000000006</v>
      </c>
      <c r="D261" s="66">
        <v>1.6</v>
      </c>
      <c r="E261" s="66">
        <v>-0.2</v>
      </c>
    </row>
    <row r="262" spans="1:5" x14ac:dyDescent="0.3">
      <c r="B262" s="37">
        <v>37135</v>
      </c>
      <c r="C262" s="66">
        <v>80.599999999999994</v>
      </c>
      <c r="D262" s="66">
        <v>1.8</v>
      </c>
      <c r="E262" s="66">
        <v>-0.1</v>
      </c>
    </row>
    <row r="263" spans="1:5" x14ac:dyDescent="0.3">
      <c r="B263" s="37">
        <v>37104</v>
      </c>
      <c r="C263" s="66">
        <v>80.7</v>
      </c>
      <c r="D263" s="66">
        <v>2.2000000000000002</v>
      </c>
      <c r="E263" s="66">
        <v>-0.2</v>
      </c>
    </row>
    <row r="264" spans="1:5" x14ac:dyDescent="0.3">
      <c r="B264" s="37">
        <v>37073</v>
      </c>
      <c r="C264" s="66">
        <v>80.900000000000006</v>
      </c>
      <c r="D264" s="66">
        <v>2.1</v>
      </c>
      <c r="E264" s="66">
        <v>0.1</v>
      </c>
    </row>
    <row r="265" spans="1:5" x14ac:dyDescent="0.3">
      <c r="B265" s="37">
        <v>37043</v>
      </c>
      <c r="C265" s="66">
        <v>80.8</v>
      </c>
      <c r="D265" s="66">
        <v>2.4</v>
      </c>
      <c r="E265" s="66">
        <v>0.1</v>
      </c>
    </row>
    <row r="266" spans="1:5" x14ac:dyDescent="0.3">
      <c r="B266" s="37">
        <v>37012</v>
      </c>
      <c r="C266" s="66">
        <v>80.7</v>
      </c>
      <c r="D266" s="66">
        <v>2.9</v>
      </c>
      <c r="E266" s="66">
        <v>0.5</v>
      </c>
    </row>
    <row r="267" spans="1:5" x14ac:dyDescent="0.3">
      <c r="B267" s="37">
        <v>36982</v>
      </c>
      <c r="C267" s="66">
        <v>80.3</v>
      </c>
      <c r="D267" s="66">
        <v>2.2000000000000002</v>
      </c>
      <c r="E267" s="66">
        <v>0.4</v>
      </c>
    </row>
    <row r="268" spans="1:5" x14ac:dyDescent="0.3">
      <c r="B268" s="37">
        <v>36951</v>
      </c>
      <c r="C268" s="66">
        <v>80</v>
      </c>
      <c r="D268" s="66">
        <v>1.8</v>
      </c>
      <c r="E268" s="66">
        <v>0</v>
      </c>
    </row>
    <row r="269" spans="1:5" x14ac:dyDescent="0.3">
      <c r="B269" s="37">
        <v>36923</v>
      </c>
      <c r="C269" s="66">
        <v>80</v>
      </c>
      <c r="D269" s="66">
        <v>1.8</v>
      </c>
      <c r="E269" s="66">
        <v>0.6</v>
      </c>
    </row>
    <row r="270" spans="1:5" x14ac:dyDescent="0.3">
      <c r="A270" s="262" t="s">
        <v>434</v>
      </c>
      <c r="B270" s="37">
        <v>36892</v>
      </c>
      <c r="C270" s="66">
        <v>79.5</v>
      </c>
      <c r="D270" s="66">
        <v>1.3</v>
      </c>
      <c r="E270" s="66">
        <v>-0.6</v>
      </c>
    </row>
    <row r="271" spans="1:5" x14ac:dyDescent="0.3">
      <c r="B271" s="37">
        <v>36861</v>
      </c>
      <c r="C271" s="66">
        <v>80</v>
      </c>
      <c r="D271" s="66">
        <v>2.2000000000000002</v>
      </c>
      <c r="E271" s="66">
        <v>1.1000000000000001</v>
      </c>
    </row>
    <row r="272" spans="1:5" x14ac:dyDescent="0.3">
      <c r="B272" s="37">
        <v>36831</v>
      </c>
      <c r="C272" s="66">
        <v>79.099999999999994</v>
      </c>
      <c r="D272" s="66">
        <v>1.4</v>
      </c>
      <c r="E272" s="66">
        <v>0</v>
      </c>
    </row>
    <row r="273" spans="1:5" x14ac:dyDescent="0.3">
      <c r="B273" s="37">
        <v>36800</v>
      </c>
      <c r="C273" s="66">
        <v>79.099999999999994</v>
      </c>
      <c r="D273" s="66">
        <v>1.5</v>
      </c>
      <c r="E273" s="66">
        <v>-0.1</v>
      </c>
    </row>
    <row r="274" spans="1:5" x14ac:dyDescent="0.3">
      <c r="B274" s="37">
        <v>36770</v>
      </c>
      <c r="C274" s="66">
        <v>79.2</v>
      </c>
      <c r="D274" s="66">
        <v>1.5</v>
      </c>
      <c r="E274" s="66">
        <v>0.3</v>
      </c>
    </row>
    <row r="275" spans="1:5" x14ac:dyDescent="0.3">
      <c r="B275" s="37">
        <v>36739</v>
      </c>
      <c r="C275" s="66">
        <v>79</v>
      </c>
      <c r="D275" s="66">
        <v>1</v>
      </c>
      <c r="E275" s="66">
        <v>-0.3</v>
      </c>
    </row>
    <row r="276" spans="1:5" x14ac:dyDescent="0.3">
      <c r="B276" s="37">
        <v>36708</v>
      </c>
      <c r="C276" s="66">
        <v>79.2</v>
      </c>
      <c r="D276" s="66">
        <v>1.3</v>
      </c>
      <c r="E276" s="66">
        <v>0.4</v>
      </c>
    </row>
    <row r="277" spans="1:5" x14ac:dyDescent="0.3">
      <c r="B277" s="37">
        <v>36678</v>
      </c>
      <c r="C277" s="66">
        <v>78.900000000000006</v>
      </c>
      <c r="D277" s="66">
        <v>1.4</v>
      </c>
      <c r="E277" s="66">
        <v>0.6</v>
      </c>
    </row>
    <row r="278" spans="1:5" x14ac:dyDescent="0.3">
      <c r="B278" s="37">
        <v>36647</v>
      </c>
      <c r="C278" s="66">
        <v>78.400000000000006</v>
      </c>
      <c r="D278" s="66">
        <v>0.8</v>
      </c>
      <c r="E278" s="66">
        <v>-0.3</v>
      </c>
    </row>
    <row r="279" spans="1:5" x14ac:dyDescent="0.3">
      <c r="B279" s="37">
        <v>36617</v>
      </c>
      <c r="C279" s="66">
        <v>78.599999999999994</v>
      </c>
      <c r="D279" s="66">
        <v>1</v>
      </c>
      <c r="E279" s="66">
        <v>0</v>
      </c>
    </row>
    <row r="280" spans="1:5" x14ac:dyDescent="0.3">
      <c r="B280" s="37">
        <v>36586</v>
      </c>
      <c r="C280" s="66">
        <v>78.599999999999994</v>
      </c>
      <c r="D280" s="66">
        <v>1.4</v>
      </c>
      <c r="E280" s="66">
        <v>0</v>
      </c>
    </row>
    <row r="281" spans="1:5" x14ac:dyDescent="0.3">
      <c r="B281" s="37">
        <v>36557</v>
      </c>
      <c r="C281" s="66">
        <v>78.599999999999994</v>
      </c>
      <c r="D281" s="66">
        <v>1.7</v>
      </c>
      <c r="E281" s="66">
        <v>0.1</v>
      </c>
    </row>
    <row r="282" spans="1:5" x14ac:dyDescent="0.3">
      <c r="A282" s="262" t="s">
        <v>433</v>
      </c>
      <c r="B282" s="37">
        <v>36526</v>
      </c>
      <c r="C282" s="66">
        <v>78.5</v>
      </c>
      <c r="D282" s="66">
        <v>1.7</v>
      </c>
      <c r="E282" s="66">
        <v>0.3</v>
      </c>
    </row>
    <row r="283" spans="1:5" x14ac:dyDescent="0.3">
      <c r="B283" s="37">
        <v>36495</v>
      </c>
      <c r="C283" s="66">
        <v>78.3</v>
      </c>
      <c r="D283" s="66">
        <v>1.4</v>
      </c>
      <c r="E283" s="66">
        <v>0.4</v>
      </c>
    </row>
    <row r="284" spans="1:5" x14ac:dyDescent="0.3">
      <c r="B284" s="37">
        <v>36465</v>
      </c>
      <c r="C284" s="66">
        <v>78</v>
      </c>
      <c r="D284" s="66">
        <v>1</v>
      </c>
      <c r="E284" s="66">
        <v>0.1</v>
      </c>
    </row>
    <row r="285" spans="1:5" x14ac:dyDescent="0.3">
      <c r="B285" s="37">
        <v>36434</v>
      </c>
      <c r="C285" s="66">
        <v>77.900000000000006</v>
      </c>
      <c r="D285" s="66">
        <v>0.9</v>
      </c>
      <c r="E285" s="66">
        <v>-0.1</v>
      </c>
    </row>
    <row r="286" spans="1:5" x14ac:dyDescent="0.3">
      <c r="B286" s="37">
        <v>36404</v>
      </c>
      <c r="C286" s="66">
        <v>78</v>
      </c>
      <c r="D286" s="66">
        <v>0.8</v>
      </c>
      <c r="E286" s="66">
        <v>-0.3</v>
      </c>
    </row>
    <row r="287" spans="1:5" x14ac:dyDescent="0.3">
      <c r="B287" s="37">
        <v>36373</v>
      </c>
      <c r="C287" s="66">
        <v>78.2</v>
      </c>
      <c r="D287" s="66">
        <v>0.6</v>
      </c>
      <c r="E287" s="66">
        <v>0</v>
      </c>
    </row>
    <row r="288" spans="1:5" x14ac:dyDescent="0.3">
      <c r="B288" s="37">
        <v>36342</v>
      </c>
      <c r="C288" s="66">
        <v>78.2</v>
      </c>
      <c r="D288" s="66">
        <v>0.5</v>
      </c>
      <c r="E288" s="66">
        <v>0.5</v>
      </c>
    </row>
    <row r="289" spans="1:5" x14ac:dyDescent="0.3">
      <c r="B289" s="37">
        <v>36312</v>
      </c>
      <c r="C289" s="66">
        <v>77.8</v>
      </c>
      <c r="D289" s="66">
        <v>0.4</v>
      </c>
      <c r="E289" s="66">
        <v>0</v>
      </c>
    </row>
    <row r="290" spans="1:5" x14ac:dyDescent="0.3">
      <c r="B290" s="37">
        <v>36281</v>
      </c>
      <c r="C290" s="66">
        <v>77.8</v>
      </c>
      <c r="D290" s="66">
        <v>0.4</v>
      </c>
      <c r="E290" s="66">
        <v>0</v>
      </c>
    </row>
    <row r="291" spans="1:5" x14ac:dyDescent="0.3">
      <c r="B291" s="37">
        <v>36251</v>
      </c>
      <c r="C291" s="66">
        <v>77.8</v>
      </c>
      <c r="D291" s="66">
        <v>0.8</v>
      </c>
      <c r="E291" s="66">
        <v>0.4</v>
      </c>
    </row>
    <row r="292" spans="1:5" x14ac:dyDescent="0.3">
      <c r="B292" s="37">
        <v>36220</v>
      </c>
      <c r="C292" s="66">
        <v>77.5</v>
      </c>
      <c r="D292" s="66">
        <v>0.5</v>
      </c>
      <c r="E292" s="66">
        <v>0.3</v>
      </c>
    </row>
    <row r="293" spans="1:5" x14ac:dyDescent="0.3">
      <c r="B293" s="37">
        <v>36192</v>
      </c>
      <c r="C293" s="66">
        <v>77.3</v>
      </c>
      <c r="D293" s="66">
        <v>0.1</v>
      </c>
      <c r="E293" s="66">
        <v>0.1</v>
      </c>
    </row>
    <row r="294" spans="1:5" x14ac:dyDescent="0.3">
      <c r="A294" s="262" t="s">
        <v>432</v>
      </c>
      <c r="B294" s="37">
        <v>36161</v>
      </c>
      <c r="C294" s="66">
        <v>77.2</v>
      </c>
      <c r="D294" s="66">
        <v>0.3</v>
      </c>
      <c r="E294" s="66">
        <v>0</v>
      </c>
    </row>
    <row r="295" spans="1:5" x14ac:dyDescent="0.3">
      <c r="B295" s="37">
        <v>36130</v>
      </c>
      <c r="C295" s="66">
        <v>77.2</v>
      </c>
      <c r="D295" s="66">
        <v>0.1</v>
      </c>
      <c r="E295" s="66">
        <v>0</v>
      </c>
    </row>
    <row r="296" spans="1:5" x14ac:dyDescent="0.3">
      <c r="B296" s="37">
        <v>36100</v>
      </c>
      <c r="C296" s="66">
        <v>77.2</v>
      </c>
      <c r="D296" s="66">
        <v>0.4</v>
      </c>
      <c r="E296" s="66">
        <v>0</v>
      </c>
    </row>
    <row r="297" spans="1:5" x14ac:dyDescent="0.3">
      <c r="B297" s="37">
        <v>36069</v>
      </c>
      <c r="C297" s="66">
        <v>77.2</v>
      </c>
      <c r="D297" s="66">
        <v>0.4</v>
      </c>
      <c r="E297" s="66">
        <v>-0.3</v>
      </c>
    </row>
    <row r="298" spans="1:5" x14ac:dyDescent="0.3">
      <c r="B298" s="37">
        <v>36039</v>
      </c>
      <c r="C298" s="66">
        <v>77.400000000000006</v>
      </c>
      <c r="D298" s="66">
        <v>0.5</v>
      </c>
      <c r="E298" s="66">
        <v>-0.4</v>
      </c>
    </row>
    <row r="299" spans="1:5" x14ac:dyDescent="0.3">
      <c r="B299" s="37">
        <v>36008</v>
      </c>
      <c r="C299" s="66">
        <v>77.7</v>
      </c>
      <c r="D299" s="66">
        <v>0.6</v>
      </c>
      <c r="E299" s="66">
        <v>-0.1</v>
      </c>
    </row>
    <row r="300" spans="1:5" x14ac:dyDescent="0.3">
      <c r="B300" s="37">
        <v>35977</v>
      </c>
      <c r="C300" s="66">
        <v>77.8</v>
      </c>
      <c r="D300" s="66">
        <v>0.8</v>
      </c>
      <c r="E300" s="66">
        <v>0.4</v>
      </c>
    </row>
    <row r="301" spans="1:5" x14ac:dyDescent="0.3">
      <c r="B301" s="37">
        <v>35947</v>
      </c>
      <c r="C301" s="66">
        <v>77.5</v>
      </c>
      <c r="D301" s="66">
        <v>0.8</v>
      </c>
      <c r="E301" s="66">
        <v>0</v>
      </c>
    </row>
    <row r="302" spans="1:5" x14ac:dyDescent="0.3">
      <c r="B302" s="37">
        <v>35916</v>
      </c>
      <c r="C302" s="66">
        <v>77.5</v>
      </c>
      <c r="D302" s="66">
        <v>0.9</v>
      </c>
      <c r="E302" s="66">
        <v>0.4</v>
      </c>
    </row>
    <row r="303" spans="1:5" x14ac:dyDescent="0.3">
      <c r="B303" s="37">
        <v>35886</v>
      </c>
      <c r="C303" s="66">
        <v>77.2</v>
      </c>
      <c r="D303" s="66">
        <v>0.9</v>
      </c>
      <c r="E303" s="66">
        <v>0.1</v>
      </c>
    </row>
    <row r="304" spans="1:5" x14ac:dyDescent="0.3">
      <c r="B304" s="37">
        <v>35855</v>
      </c>
      <c r="C304" s="66">
        <v>77.099999999999994</v>
      </c>
      <c r="D304" s="66">
        <v>0.5</v>
      </c>
      <c r="E304" s="66">
        <v>-0.1</v>
      </c>
    </row>
    <row r="305" spans="1:5" x14ac:dyDescent="0.3">
      <c r="B305" s="37">
        <v>35827</v>
      </c>
      <c r="C305" s="66">
        <v>77.2</v>
      </c>
      <c r="D305" s="66">
        <v>0.5</v>
      </c>
      <c r="E305" s="66">
        <v>0.3</v>
      </c>
    </row>
    <row r="306" spans="1:5" x14ac:dyDescent="0.3">
      <c r="A306" s="262" t="s">
        <v>431</v>
      </c>
      <c r="B306" s="37">
        <v>35796</v>
      </c>
      <c r="C306" s="66">
        <v>77</v>
      </c>
      <c r="D306" s="66">
        <v>0.7</v>
      </c>
      <c r="E306" s="66">
        <v>-0.1</v>
      </c>
    </row>
    <row r="307" spans="1:5" x14ac:dyDescent="0.3">
      <c r="B307" s="37">
        <v>35765</v>
      </c>
      <c r="C307" s="66">
        <v>77.099999999999994</v>
      </c>
      <c r="D307" s="66">
        <v>1.4</v>
      </c>
      <c r="E307" s="66">
        <v>0.3</v>
      </c>
    </row>
    <row r="308" spans="1:5" x14ac:dyDescent="0.3">
      <c r="B308" s="37">
        <v>35735</v>
      </c>
      <c r="C308" s="66">
        <v>76.900000000000006</v>
      </c>
      <c r="D308" s="66">
        <v>1.6</v>
      </c>
      <c r="E308" s="66">
        <v>0</v>
      </c>
    </row>
    <row r="309" spans="1:5" x14ac:dyDescent="0.3">
      <c r="B309" s="37">
        <v>35704</v>
      </c>
      <c r="C309" s="66">
        <v>76.900000000000006</v>
      </c>
      <c r="D309" s="66">
        <v>1.5</v>
      </c>
      <c r="E309" s="66">
        <v>-0.1</v>
      </c>
    </row>
    <row r="310" spans="1:5" x14ac:dyDescent="0.3">
      <c r="B310" s="37">
        <v>35674</v>
      </c>
      <c r="C310" s="66">
        <v>77</v>
      </c>
      <c r="D310" s="66">
        <v>1.4</v>
      </c>
      <c r="E310" s="66">
        <v>-0.3</v>
      </c>
    </row>
    <row r="311" spans="1:5" x14ac:dyDescent="0.3">
      <c r="B311" s="37">
        <v>35643</v>
      </c>
      <c r="C311" s="66">
        <v>77.2</v>
      </c>
      <c r="D311" s="66">
        <v>1.7</v>
      </c>
      <c r="E311" s="66">
        <v>0</v>
      </c>
    </row>
    <row r="312" spans="1:5" x14ac:dyDescent="0.3">
      <c r="B312" s="37">
        <v>35612</v>
      </c>
      <c r="C312" s="66">
        <v>77.2</v>
      </c>
      <c r="D312" s="66">
        <v>1.6</v>
      </c>
      <c r="E312" s="66">
        <v>0.4</v>
      </c>
    </row>
    <row r="313" spans="1:5" x14ac:dyDescent="0.3">
      <c r="B313" s="37">
        <v>35582</v>
      </c>
      <c r="C313" s="66">
        <v>76.900000000000006</v>
      </c>
      <c r="D313" s="66">
        <v>1.5</v>
      </c>
      <c r="E313" s="66">
        <v>0.1</v>
      </c>
    </row>
    <row r="314" spans="1:5" x14ac:dyDescent="0.3">
      <c r="B314" s="37">
        <v>35551</v>
      </c>
      <c r="C314" s="66">
        <v>76.8</v>
      </c>
      <c r="D314" s="66">
        <v>1.5</v>
      </c>
      <c r="E314" s="66">
        <v>0.4</v>
      </c>
    </row>
    <row r="315" spans="1:5" x14ac:dyDescent="0.3">
      <c r="B315" s="37">
        <v>35521</v>
      </c>
      <c r="C315" s="66">
        <v>76.5</v>
      </c>
      <c r="D315" s="66">
        <v>1.2</v>
      </c>
      <c r="E315" s="66">
        <v>-0.3</v>
      </c>
    </row>
    <row r="316" spans="1:5" x14ac:dyDescent="0.3">
      <c r="B316" s="37">
        <v>35490</v>
      </c>
      <c r="C316" s="66">
        <v>76.7</v>
      </c>
      <c r="D316" s="66">
        <v>1.3</v>
      </c>
      <c r="E316" s="66">
        <v>-0.1</v>
      </c>
    </row>
    <row r="317" spans="1:5" x14ac:dyDescent="0.3">
      <c r="B317" s="37">
        <v>35462</v>
      </c>
      <c r="C317" s="66">
        <v>76.8</v>
      </c>
      <c r="D317" s="66">
        <v>1.6</v>
      </c>
      <c r="E317" s="66">
        <v>0.4</v>
      </c>
    </row>
    <row r="318" spans="1:5" x14ac:dyDescent="0.3">
      <c r="A318" s="262" t="s">
        <v>430</v>
      </c>
      <c r="B318" s="37">
        <v>35431</v>
      </c>
      <c r="C318" s="66">
        <v>76.5</v>
      </c>
      <c r="D318" s="66">
        <v>1.9</v>
      </c>
      <c r="E318" s="66">
        <v>0.7</v>
      </c>
    </row>
    <row r="319" spans="1:5" x14ac:dyDescent="0.3">
      <c r="B319" s="37">
        <v>35400</v>
      </c>
      <c r="C319" s="66">
        <v>76</v>
      </c>
      <c r="D319" s="66" t="s">
        <v>292</v>
      </c>
      <c r="E319" s="66">
        <v>0.4</v>
      </c>
    </row>
    <row r="320" spans="1:5" x14ac:dyDescent="0.3">
      <c r="B320" s="37">
        <v>35370</v>
      </c>
      <c r="C320" s="66">
        <v>75.7</v>
      </c>
      <c r="D320" s="66" t="s">
        <v>292</v>
      </c>
      <c r="E320" s="66">
        <v>-0.1</v>
      </c>
    </row>
    <row r="321" spans="1:5" x14ac:dyDescent="0.3">
      <c r="B321" s="37">
        <v>35339</v>
      </c>
      <c r="C321" s="66">
        <v>75.8</v>
      </c>
      <c r="D321" s="66" t="s">
        <v>292</v>
      </c>
      <c r="E321" s="66">
        <v>-0.1</v>
      </c>
    </row>
    <row r="322" spans="1:5" x14ac:dyDescent="0.3">
      <c r="B322" s="37">
        <v>35309</v>
      </c>
      <c r="C322" s="66">
        <v>75.900000000000006</v>
      </c>
      <c r="D322" s="66" t="s">
        <v>292</v>
      </c>
      <c r="E322" s="66">
        <v>0</v>
      </c>
    </row>
    <row r="323" spans="1:5" x14ac:dyDescent="0.3">
      <c r="B323" s="37">
        <v>35278</v>
      </c>
      <c r="C323" s="66">
        <v>75.900000000000006</v>
      </c>
      <c r="D323" s="66" t="s">
        <v>292</v>
      </c>
      <c r="E323" s="66">
        <v>-0.1</v>
      </c>
    </row>
    <row r="324" spans="1:5" x14ac:dyDescent="0.3">
      <c r="B324" s="37">
        <v>35247</v>
      </c>
      <c r="C324" s="66">
        <v>76</v>
      </c>
      <c r="D324" s="66" t="s">
        <v>292</v>
      </c>
      <c r="E324" s="66">
        <v>0.3</v>
      </c>
    </row>
    <row r="325" spans="1:5" x14ac:dyDescent="0.3">
      <c r="B325" s="37">
        <v>35217</v>
      </c>
      <c r="C325" s="66">
        <v>75.8</v>
      </c>
      <c r="D325" s="66" t="s">
        <v>292</v>
      </c>
      <c r="E325" s="66">
        <v>0.1</v>
      </c>
    </row>
    <row r="326" spans="1:5" x14ac:dyDescent="0.3">
      <c r="B326" s="37">
        <v>35186</v>
      </c>
      <c r="C326" s="66">
        <v>75.7</v>
      </c>
      <c r="D326" s="66" t="s">
        <v>292</v>
      </c>
      <c r="E326" s="66">
        <v>0.1</v>
      </c>
    </row>
    <row r="327" spans="1:5" x14ac:dyDescent="0.3">
      <c r="B327" s="37">
        <v>35156</v>
      </c>
      <c r="C327" s="66">
        <v>75.599999999999994</v>
      </c>
      <c r="D327" s="66" t="s">
        <v>292</v>
      </c>
      <c r="E327" s="66">
        <v>-0.1</v>
      </c>
    </row>
    <row r="328" spans="1:5" x14ac:dyDescent="0.3">
      <c r="B328" s="37">
        <v>35125</v>
      </c>
      <c r="C328" s="66">
        <v>75.7</v>
      </c>
      <c r="D328" s="66" t="s">
        <v>292</v>
      </c>
      <c r="E328" s="66">
        <v>0.1</v>
      </c>
    </row>
    <row r="329" spans="1:5" x14ac:dyDescent="0.3">
      <c r="B329" s="37">
        <v>35096</v>
      </c>
      <c r="C329" s="66">
        <v>75.599999999999994</v>
      </c>
      <c r="D329" s="66" t="s">
        <v>292</v>
      </c>
      <c r="E329" s="66">
        <v>0.7</v>
      </c>
    </row>
    <row r="330" spans="1:5" x14ac:dyDescent="0.3">
      <c r="A330" s="262" t="s">
        <v>429</v>
      </c>
      <c r="B330" s="37">
        <v>35065</v>
      </c>
      <c r="C330" s="66">
        <v>75.099999999999994</v>
      </c>
      <c r="D330" s="66" t="s">
        <v>292</v>
      </c>
      <c r="E330" s="66" t="s">
        <v>292</v>
      </c>
    </row>
  </sheetData>
  <mergeCells count="3">
    <mergeCell ref="C4:E4"/>
    <mergeCell ref="A5:B6"/>
    <mergeCell ref="K1:M1"/>
  </mergeCells>
  <hyperlinks>
    <hyperlink ref="C4:E4" r:id="rId1" display="Quelle: DeStatis Genesis Tabelle 61121-0002" xr:uid="{D607D292-E148-4C9F-837F-E714E297EA36}"/>
    <hyperlink ref="K1:L1" location="Übersicht!A1" display="zurück zur Überischt" xr:uid="{E8E82404-C431-4683-BC06-2B5E82FD4BEC}"/>
  </hyperlinks>
  <pageMargins left="0.78740157499999996" right="0.78740157499999996" top="0.984251969" bottom="0.984251969" header="0.5" footer="0.5"/>
  <pageSetup orientation="portrait" horizontalDpi="300" verticalDpi="300" r:id="rId2"/>
  <headerFooter alignWithMargins="0">
    <oddFooter>&amp;CAbgerufen am 28.02.19 / 09:41:09&amp;L&amp;RSeite &amp;P von &amp;N</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32"/>
  <dimension ref="A1:EG162"/>
  <sheetViews>
    <sheetView zoomScale="85" zoomScaleNormal="85" workbookViewId="0">
      <pane xSplit="1" ySplit="6" topLeftCell="B7" activePane="bottomRight" state="frozen"/>
      <selection pane="topRight" activeCell="B1" sqref="B1"/>
      <selection pane="bottomLeft" activeCell="A7" sqref="A7"/>
      <selection pane="bottomRight" activeCell="DB30" sqref="DB30:DE30"/>
    </sheetView>
  </sheetViews>
  <sheetFormatPr baseColWidth="10" defaultColWidth="11.44140625" defaultRowHeight="13.2" x14ac:dyDescent="0.25"/>
  <cols>
    <col min="2" max="3" width="11.44140625" customWidth="1"/>
    <col min="4" max="5" width="11.44140625" hidden="1" customWidth="1"/>
    <col min="6" max="6" width="11.44140625" customWidth="1"/>
    <col min="7" max="11" width="11.44140625" hidden="1" customWidth="1"/>
    <col min="12" max="12" width="11.44140625" customWidth="1"/>
    <col min="13" max="14" width="11.44140625" hidden="1" customWidth="1"/>
    <col min="17" max="17" width="11.44140625" customWidth="1"/>
    <col min="18" max="18" width="11.44140625" hidden="1" customWidth="1"/>
    <col min="19" max="19" width="11.44140625" customWidth="1"/>
    <col min="20" max="28" width="11.44140625" hidden="1" customWidth="1"/>
    <col min="29" max="29" width="11.44140625" customWidth="1"/>
    <col min="30" max="34" width="11.44140625" hidden="1" customWidth="1"/>
    <col min="35" max="35" width="11.44140625" customWidth="1"/>
    <col min="36" max="36" width="11.44140625" hidden="1" customWidth="1"/>
    <col min="37" max="37" width="9.33203125" hidden="1" customWidth="1"/>
    <col min="38" max="41" width="11.44140625" hidden="1" customWidth="1"/>
    <col min="42" max="43" width="11.44140625" customWidth="1"/>
    <col min="44" max="85" width="11.44140625" hidden="1" customWidth="1"/>
    <col min="95" max="95" width="15.44140625" style="17" bestFit="1" customWidth="1"/>
    <col min="96" max="96" width="11.44140625" hidden="1" customWidth="1"/>
    <col min="97" max="97" width="11.44140625" customWidth="1"/>
    <col min="98" max="99" width="11.44140625" hidden="1" customWidth="1"/>
    <col min="100" max="100" width="11.44140625" customWidth="1"/>
    <col min="101" max="101" width="11.88671875" hidden="1" customWidth="1"/>
    <col min="102" max="104" width="11.44140625" hidden="1" customWidth="1"/>
    <col min="105" max="105" width="0" hidden="1" customWidth="1"/>
    <col min="106" max="106" width="11.44140625" customWidth="1"/>
    <col min="107" max="108" width="11.44140625" hidden="1" customWidth="1"/>
    <col min="109" max="109" width="11.44140625" customWidth="1"/>
    <col min="111" max="111" width="11.44140625" customWidth="1"/>
    <col min="112" max="112" width="11.44140625" hidden="1" customWidth="1"/>
    <col min="113" max="113" width="11.44140625" customWidth="1"/>
    <col min="114" max="122" width="11.44140625" hidden="1" customWidth="1"/>
    <col min="123" max="123" width="11.44140625" customWidth="1"/>
    <col min="124" max="124" width="19.6640625" hidden="1" customWidth="1"/>
    <col min="125" max="127" width="11.44140625" hidden="1" customWidth="1"/>
    <col min="128" max="128" width="0" hidden="1" customWidth="1"/>
    <col min="129" max="129" width="11.44140625" customWidth="1"/>
    <col min="130" max="134" width="11.44140625" hidden="1" customWidth="1"/>
    <col min="135" max="135" width="0" hidden="1" customWidth="1"/>
  </cols>
  <sheetData>
    <row r="1" spans="1:137" ht="24.6" x14ac:dyDescent="0.4">
      <c r="A1" s="10" t="s">
        <v>796</v>
      </c>
      <c r="AP1" s="618" t="s">
        <v>268</v>
      </c>
      <c r="AQ1" s="618"/>
      <c r="AR1" s="618"/>
    </row>
    <row r="2" spans="1:137" x14ac:dyDescent="0.25">
      <c r="A2" s="1" t="s">
        <v>797</v>
      </c>
    </row>
    <row r="4" spans="1:137" ht="15.6" x14ac:dyDescent="0.3">
      <c r="A4" s="16" t="s">
        <v>798</v>
      </c>
    </row>
    <row r="5" spans="1:137" x14ac:dyDescent="0.25">
      <c r="B5" s="619" t="s">
        <v>799</v>
      </c>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t="s">
        <v>725</v>
      </c>
      <c r="AS5" s="619"/>
      <c r="AT5" s="619"/>
      <c r="AU5" s="619"/>
      <c r="AV5" s="619"/>
      <c r="AW5" s="619"/>
      <c r="AX5" s="619"/>
      <c r="AY5" s="619"/>
      <c r="AZ5" s="619"/>
      <c r="BA5" s="619"/>
      <c r="BB5" s="619"/>
      <c r="BC5" s="619"/>
      <c r="BD5" s="619"/>
      <c r="BE5" s="619"/>
      <c r="BF5" s="619"/>
      <c r="BG5" s="619"/>
      <c r="BH5" s="619"/>
      <c r="BI5" s="619"/>
      <c r="BJ5" s="619"/>
      <c r="BK5" s="619"/>
      <c r="BL5" s="619"/>
      <c r="BM5" s="619"/>
      <c r="BN5" s="619"/>
      <c r="BO5" s="619"/>
      <c r="BP5" s="619"/>
      <c r="BQ5" s="619"/>
      <c r="BR5" s="619"/>
      <c r="BS5" s="619"/>
      <c r="BT5" s="619"/>
      <c r="BU5" s="619"/>
      <c r="BV5" s="619"/>
      <c r="BW5" s="619"/>
      <c r="BX5" s="619"/>
      <c r="BY5" s="619"/>
      <c r="BZ5" s="619"/>
      <c r="CA5" s="619"/>
      <c r="CB5" s="619"/>
      <c r="CC5" s="619"/>
      <c r="CD5" s="619"/>
      <c r="CE5" s="619"/>
      <c r="CF5" s="619"/>
      <c r="CG5" s="619"/>
      <c r="CH5" s="3"/>
      <c r="CI5" s="3"/>
      <c r="CJ5" s="3"/>
      <c r="CK5" s="3"/>
      <c r="CL5" s="3"/>
      <c r="CM5" s="3"/>
      <c r="CN5" s="3"/>
      <c r="CO5" s="3"/>
      <c r="CP5" s="3"/>
      <c r="CQ5" s="18"/>
      <c r="CR5" t="s">
        <v>800</v>
      </c>
    </row>
    <row r="6" spans="1:137" x14ac:dyDescent="0.25">
      <c r="A6" t="s">
        <v>801</v>
      </c>
      <c r="B6" t="s">
        <v>800</v>
      </c>
      <c r="C6" t="s">
        <v>802</v>
      </c>
      <c r="D6" t="s">
        <v>803</v>
      </c>
      <c r="E6" t="s">
        <v>804</v>
      </c>
      <c r="F6" t="s">
        <v>805</v>
      </c>
      <c r="G6" t="s">
        <v>806</v>
      </c>
      <c r="H6" t="s">
        <v>807</v>
      </c>
      <c r="I6" t="s">
        <v>808</v>
      </c>
      <c r="J6" t="s">
        <v>809</v>
      </c>
      <c r="K6" t="s">
        <v>810</v>
      </c>
      <c r="L6" t="s">
        <v>811</v>
      </c>
      <c r="M6" t="s">
        <v>812</v>
      </c>
      <c r="N6" t="s">
        <v>813</v>
      </c>
      <c r="O6" t="s">
        <v>814</v>
      </c>
      <c r="P6" t="s">
        <v>815</v>
      </c>
      <c r="Q6" t="s">
        <v>816</v>
      </c>
      <c r="R6" t="s">
        <v>817</v>
      </c>
      <c r="S6" t="s">
        <v>818</v>
      </c>
      <c r="T6" t="s">
        <v>819</v>
      </c>
      <c r="U6" t="s">
        <v>820</v>
      </c>
      <c r="V6" t="s">
        <v>821</v>
      </c>
      <c r="W6" t="s">
        <v>822</v>
      </c>
      <c r="X6" t="s">
        <v>823</v>
      </c>
      <c r="Y6" t="s">
        <v>824</v>
      </c>
      <c r="Z6" t="s">
        <v>825</v>
      </c>
      <c r="AA6" t="s">
        <v>826</v>
      </c>
      <c r="AB6" t="s">
        <v>827</v>
      </c>
      <c r="AC6" t="s">
        <v>828</v>
      </c>
      <c r="AD6" t="s">
        <v>829</v>
      </c>
      <c r="AE6" t="s">
        <v>830</v>
      </c>
      <c r="AF6" t="s">
        <v>831</v>
      </c>
      <c r="AG6" t="s">
        <v>832</v>
      </c>
      <c r="AH6" t="s">
        <v>833</v>
      </c>
      <c r="AI6" t="s">
        <v>834</v>
      </c>
      <c r="AJ6" t="s">
        <v>835</v>
      </c>
      <c r="AK6" t="s">
        <v>836</v>
      </c>
      <c r="AL6" t="s">
        <v>837</v>
      </c>
      <c r="AM6" t="s">
        <v>838</v>
      </c>
      <c r="AN6" t="s">
        <v>839</v>
      </c>
      <c r="AO6" t="s">
        <v>840</v>
      </c>
      <c r="AP6" t="s">
        <v>841</v>
      </c>
      <c r="AQ6" t="s">
        <v>842</v>
      </c>
      <c r="AR6" t="s">
        <v>800</v>
      </c>
      <c r="AS6" t="s">
        <v>802</v>
      </c>
      <c r="AT6" t="s">
        <v>803</v>
      </c>
      <c r="AU6" t="s">
        <v>804</v>
      </c>
      <c r="AV6" t="s">
        <v>805</v>
      </c>
      <c r="AW6" t="s">
        <v>806</v>
      </c>
      <c r="AX6" t="s">
        <v>807</v>
      </c>
      <c r="AY6" t="s">
        <v>808</v>
      </c>
      <c r="AZ6" t="s">
        <v>809</v>
      </c>
      <c r="BA6" t="s">
        <v>810</v>
      </c>
      <c r="BB6" t="s">
        <v>811</v>
      </c>
      <c r="BC6" t="s">
        <v>812</v>
      </c>
      <c r="BD6" t="s">
        <v>813</v>
      </c>
      <c r="BE6" t="s">
        <v>814</v>
      </c>
      <c r="BF6" t="s">
        <v>815</v>
      </c>
      <c r="BG6" t="s">
        <v>816</v>
      </c>
      <c r="BH6" t="s">
        <v>817</v>
      </c>
      <c r="BI6" t="s">
        <v>818</v>
      </c>
      <c r="BJ6" t="s">
        <v>819</v>
      </c>
      <c r="BK6" t="s">
        <v>820</v>
      </c>
      <c r="BL6" t="s">
        <v>821</v>
      </c>
      <c r="BM6" t="s">
        <v>822</v>
      </c>
      <c r="BN6" t="s">
        <v>823</v>
      </c>
      <c r="BO6" t="s">
        <v>824</v>
      </c>
      <c r="BP6" t="s">
        <v>825</v>
      </c>
      <c r="BQ6" t="s">
        <v>826</v>
      </c>
      <c r="BR6" t="s">
        <v>827</v>
      </c>
      <c r="BS6" t="s">
        <v>828</v>
      </c>
      <c r="BT6" t="s">
        <v>829</v>
      </c>
      <c r="BU6" t="s">
        <v>830</v>
      </c>
      <c r="BV6" t="s">
        <v>831</v>
      </c>
      <c r="BW6" t="s">
        <v>832</v>
      </c>
      <c r="BX6" t="s">
        <v>833</v>
      </c>
      <c r="BY6" t="s">
        <v>834</v>
      </c>
      <c r="BZ6" t="s">
        <v>835</v>
      </c>
      <c r="CA6" t="s">
        <v>836</v>
      </c>
      <c r="CB6" t="s">
        <v>837</v>
      </c>
      <c r="CC6" t="s">
        <v>838</v>
      </c>
      <c r="CD6" t="s">
        <v>839</v>
      </c>
      <c r="CE6" t="s">
        <v>840</v>
      </c>
      <c r="CF6" t="s">
        <v>841</v>
      </c>
      <c r="CG6" t="s">
        <v>842</v>
      </c>
      <c r="CR6" t="s">
        <v>800</v>
      </c>
      <c r="CS6" t="s">
        <v>802</v>
      </c>
      <c r="CU6" t="s">
        <v>804</v>
      </c>
      <c r="CV6" t="s">
        <v>805</v>
      </c>
      <c r="CW6" t="s">
        <v>806</v>
      </c>
      <c r="CX6" t="s">
        <v>807</v>
      </c>
      <c r="CY6" t="s">
        <v>808</v>
      </c>
      <c r="CZ6" t="s">
        <v>809</v>
      </c>
      <c r="DA6" t="s">
        <v>810</v>
      </c>
      <c r="DB6" t="s">
        <v>843</v>
      </c>
      <c r="DC6" t="s">
        <v>812</v>
      </c>
      <c r="DD6" t="s">
        <v>813</v>
      </c>
      <c r="DE6" t="s">
        <v>814</v>
      </c>
      <c r="DF6" t="s">
        <v>815</v>
      </c>
      <c r="DG6" t="s">
        <v>816</v>
      </c>
      <c r="DH6" t="s">
        <v>817</v>
      </c>
      <c r="DI6" t="s">
        <v>818</v>
      </c>
      <c r="DJ6" t="s">
        <v>819</v>
      </c>
      <c r="DK6" t="s">
        <v>820</v>
      </c>
      <c r="DL6" t="s">
        <v>821</v>
      </c>
      <c r="DM6" t="s">
        <v>822</v>
      </c>
      <c r="DN6" t="s">
        <v>823</v>
      </c>
      <c r="DO6" t="s">
        <v>824</v>
      </c>
      <c r="DP6" t="s">
        <v>825</v>
      </c>
      <c r="DQ6" t="s">
        <v>826</v>
      </c>
      <c r="DR6" t="s">
        <v>827</v>
      </c>
      <c r="DS6" t="s">
        <v>828</v>
      </c>
      <c r="DT6" t="s">
        <v>829</v>
      </c>
      <c r="DU6" t="s">
        <v>830</v>
      </c>
      <c r="DV6" t="s">
        <v>831</v>
      </c>
      <c r="DW6" t="s">
        <v>832</v>
      </c>
      <c r="DX6" t="s">
        <v>833</v>
      </c>
      <c r="DY6" t="s">
        <v>834</v>
      </c>
      <c r="DZ6" t="s">
        <v>835</v>
      </c>
      <c r="EA6" t="s">
        <v>836</v>
      </c>
      <c r="EB6" t="s">
        <v>837</v>
      </c>
      <c r="EC6" t="s">
        <v>838</v>
      </c>
      <c r="ED6" t="s">
        <v>840</v>
      </c>
      <c r="EE6" t="s">
        <v>841</v>
      </c>
      <c r="EF6" t="s">
        <v>841</v>
      </c>
      <c r="EG6" t="s">
        <v>842</v>
      </c>
    </row>
    <row r="7" spans="1:137" x14ac:dyDescent="0.25">
      <c r="A7" s="15">
        <v>43800</v>
      </c>
      <c r="AR7" s="2" t="e">
        <f>AVERAGE(B7:B18)</f>
        <v>#DIV/0!</v>
      </c>
      <c r="AS7" s="2" t="e">
        <f>AVERAGE(C7:C18)</f>
        <v>#DIV/0!</v>
      </c>
      <c r="AT7" s="2"/>
      <c r="AU7" s="2">
        <f t="shared" ref="AU7" si="0">AVERAGE(E7:E18)</f>
        <v>1.4</v>
      </c>
      <c r="AV7" s="2" t="e">
        <f t="shared" ref="AV7" si="1">AVERAGE(F7:F18)</f>
        <v>#DIV/0!</v>
      </c>
      <c r="AW7" s="2" t="e">
        <f t="shared" ref="AW7" si="2">AVERAGE(G7:G18)</f>
        <v>#DIV/0!</v>
      </c>
      <c r="AX7" s="2" t="e">
        <f t="shared" ref="AX7" si="3">AVERAGE(H7:H18)</f>
        <v>#DIV/0!</v>
      </c>
      <c r="AY7" s="2" t="e">
        <f t="shared" ref="AY7" si="4">AVERAGE(I7:I18)</f>
        <v>#DIV/0!</v>
      </c>
      <c r="AZ7" s="2" t="e">
        <f t="shared" ref="AZ7" si="5">AVERAGE(J7:J18)</f>
        <v>#DIV/0!</v>
      </c>
      <c r="BA7" s="2" t="e">
        <f t="shared" ref="BA7" si="6">AVERAGE(K7:K18)</f>
        <v>#DIV/0!</v>
      </c>
      <c r="BB7" s="2">
        <f t="shared" ref="BB7" si="7">AVERAGE(L7:L18)</f>
        <v>1.7</v>
      </c>
      <c r="BC7" s="2" t="e">
        <f t="shared" ref="BC7" si="8">AVERAGE(M7:M18)</f>
        <v>#DIV/0!</v>
      </c>
      <c r="BD7" s="2" t="e">
        <f t="shared" ref="BD7" si="9">AVERAGE(N7:N18)</f>
        <v>#DIV/0!</v>
      </c>
      <c r="BE7" s="2">
        <f t="shared" ref="BE7" si="10">AVERAGE(O7:O18)</f>
        <v>0.4</v>
      </c>
      <c r="BF7" s="2">
        <f t="shared" ref="BF7" si="11">AVERAGE(P7:P18)</f>
        <v>1</v>
      </c>
      <c r="BG7" s="2">
        <f t="shared" ref="BG7" si="12">AVERAGE(Q7:Q18)</f>
        <v>1.4</v>
      </c>
      <c r="BH7" s="2" t="e">
        <f t="shared" ref="BH7" si="13">AVERAGE(R7:R18)</f>
        <v>#DIV/0!</v>
      </c>
      <c r="BI7" s="2" t="e">
        <f t="shared" ref="BI7" si="14">AVERAGE(S7:S18)</f>
        <v>#DIV/0!</v>
      </c>
      <c r="BJ7" s="2">
        <f t="shared" ref="BJ7" si="15">AVERAGE(T7:T18)</f>
        <v>2.2000000000000002</v>
      </c>
      <c r="BK7" s="2">
        <f t="shared" ref="BK7" si="16">AVERAGE(U7:U18)</f>
        <v>2.9</v>
      </c>
      <c r="BL7" s="2">
        <f t="shared" ref="BL7" si="17">AVERAGE(V7:V18)</f>
        <v>1.7</v>
      </c>
      <c r="BM7" s="2">
        <f t="shared" ref="BM7" si="18">AVERAGE(W7:W18)</f>
        <v>1.6</v>
      </c>
      <c r="BN7" s="2" t="e">
        <f t="shared" ref="BN7" si="19">AVERAGE(X7:X18)</f>
        <v>#DIV/0!</v>
      </c>
      <c r="BO7" s="2" t="e">
        <f t="shared" ref="BO7" si="20">AVERAGE(Y7:Y18)</f>
        <v>#DIV/0!</v>
      </c>
      <c r="BP7" s="2" t="e">
        <f t="shared" ref="BP7" si="21">AVERAGE(Z7:Z18)</f>
        <v>#DIV/0!</v>
      </c>
      <c r="BQ7" s="2" t="e">
        <f t="shared" ref="BQ7" si="22">AVERAGE(AA7:AA18)</f>
        <v>#DIV/0!</v>
      </c>
      <c r="BR7" s="2" t="e">
        <f t="shared" ref="BR7" si="23">AVERAGE(AB7:AB18)</f>
        <v>#DIV/0!</v>
      </c>
      <c r="BS7" s="2">
        <f t="shared" ref="BS7" si="24">AVERAGE(AC7:AC18)</f>
        <v>0.5</v>
      </c>
      <c r="BT7" s="2" t="e">
        <f t="shared" ref="BT7" si="25">AVERAGE(AD7:AD18)</f>
        <v>#DIV/0!</v>
      </c>
      <c r="BU7" s="2" t="e">
        <f t="shared" ref="BU7" si="26">AVERAGE(AE7:AE18)</f>
        <v>#DIV/0!</v>
      </c>
      <c r="BV7" s="2">
        <f t="shared" ref="BV7" si="27">AVERAGE(AF7:AF18)</f>
        <v>2.2000000000000002</v>
      </c>
      <c r="BW7" s="2">
        <f t="shared" ref="BW7" si="28">AVERAGE(AG7:AG18)</f>
        <v>1.2</v>
      </c>
      <c r="BX7" s="2" t="e">
        <f t="shared" ref="BX7" si="29">AVERAGE(AH7:AH18)</f>
        <v>#DIV/0!</v>
      </c>
      <c r="BY7" s="2" t="e">
        <f t="shared" ref="BY7" si="30">AVERAGE(AI7:AI18)</f>
        <v>#DIV/0!</v>
      </c>
      <c r="BZ7" s="2" t="e">
        <f t="shared" ref="BZ7" si="31">AVERAGE(AJ7:AJ18)</f>
        <v>#DIV/0!</v>
      </c>
      <c r="CA7" s="2" t="e">
        <f t="shared" ref="CA7" si="32">AVERAGE(AK7:AK18)</f>
        <v>#DIV/0!</v>
      </c>
      <c r="CB7" s="2" t="e">
        <f t="shared" ref="CB7" si="33">AVERAGE(AL7:AL18)</f>
        <v>#DIV/0!</v>
      </c>
      <c r="CC7" s="2" t="e">
        <f t="shared" ref="CC7" si="34">AVERAGE(AM7:AM18)</f>
        <v>#DIV/0!</v>
      </c>
      <c r="CD7" s="2"/>
      <c r="CE7" s="2" t="e">
        <f>AVERAGE(AO7:AO18)</f>
        <v>#DIV/0!</v>
      </c>
      <c r="CF7" s="2" t="e">
        <f>AVERAGE(AP7:AP18)</f>
        <v>#DIV/0!</v>
      </c>
      <c r="CG7" s="2" t="e">
        <f>AVERAGE(AQ7:AQ18)</f>
        <v>#DIV/0!</v>
      </c>
      <c r="CI7" s="2"/>
      <c r="CJ7" s="2"/>
      <c r="CK7" s="2"/>
      <c r="CL7" s="2"/>
      <c r="CM7" s="2"/>
      <c r="CN7" s="2"/>
      <c r="CO7" s="2"/>
      <c r="CP7" s="2"/>
      <c r="CQ7" s="17">
        <v>2019</v>
      </c>
      <c r="CR7" s="2" t="e">
        <f>AR7</f>
        <v>#DIV/0!</v>
      </c>
      <c r="CS7" s="2" t="e">
        <f t="shared" ref="CS7:EF7" si="35">AS7</f>
        <v>#DIV/0!</v>
      </c>
      <c r="CT7" s="2">
        <f t="shared" si="35"/>
        <v>0</v>
      </c>
      <c r="CU7" s="2">
        <f t="shared" si="35"/>
        <v>1.4</v>
      </c>
      <c r="CV7" s="2" t="e">
        <f t="shared" si="35"/>
        <v>#DIV/0!</v>
      </c>
      <c r="CW7" s="2" t="e">
        <f t="shared" si="35"/>
        <v>#DIV/0!</v>
      </c>
      <c r="CX7" s="2" t="e">
        <f t="shared" si="35"/>
        <v>#DIV/0!</v>
      </c>
      <c r="CY7" s="2" t="e">
        <f t="shared" si="35"/>
        <v>#DIV/0!</v>
      </c>
      <c r="CZ7" s="2" t="e">
        <f t="shared" si="35"/>
        <v>#DIV/0!</v>
      </c>
      <c r="DA7" s="2" t="e">
        <f t="shared" si="35"/>
        <v>#DIV/0!</v>
      </c>
      <c r="DB7" s="2">
        <f t="shared" si="35"/>
        <v>1.7</v>
      </c>
      <c r="DC7" s="2" t="e">
        <f t="shared" si="35"/>
        <v>#DIV/0!</v>
      </c>
      <c r="DD7" s="2" t="e">
        <f t="shared" si="35"/>
        <v>#DIV/0!</v>
      </c>
      <c r="DE7" s="2">
        <f t="shared" si="35"/>
        <v>0.4</v>
      </c>
      <c r="DF7" s="2">
        <f t="shared" si="35"/>
        <v>1</v>
      </c>
      <c r="DG7" s="2">
        <f t="shared" si="35"/>
        <v>1.4</v>
      </c>
      <c r="DH7" s="2" t="e">
        <f t="shared" si="35"/>
        <v>#DIV/0!</v>
      </c>
      <c r="DI7" s="2" t="e">
        <f t="shared" si="35"/>
        <v>#DIV/0!</v>
      </c>
      <c r="DJ7" s="2">
        <f t="shared" si="35"/>
        <v>2.2000000000000002</v>
      </c>
      <c r="DK7" s="2">
        <f t="shared" si="35"/>
        <v>2.9</v>
      </c>
      <c r="DL7" s="2">
        <f t="shared" si="35"/>
        <v>1.7</v>
      </c>
      <c r="DM7" s="2">
        <f t="shared" si="35"/>
        <v>1.6</v>
      </c>
      <c r="DN7" s="2" t="e">
        <f t="shared" si="35"/>
        <v>#DIV/0!</v>
      </c>
      <c r="DO7" s="2" t="e">
        <f t="shared" si="35"/>
        <v>#DIV/0!</v>
      </c>
      <c r="DP7" s="2" t="e">
        <f t="shared" si="35"/>
        <v>#DIV/0!</v>
      </c>
      <c r="DQ7" s="2" t="e">
        <f t="shared" si="35"/>
        <v>#DIV/0!</v>
      </c>
      <c r="DR7" s="2" t="e">
        <f t="shared" si="35"/>
        <v>#DIV/0!</v>
      </c>
      <c r="DS7" s="2">
        <f t="shared" si="35"/>
        <v>0.5</v>
      </c>
      <c r="DT7" s="2" t="e">
        <f t="shared" si="35"/>
        <v>#DIV/0!</v>
      </c>
      <c r="DU7" s="2" t="e">
        <f t="shared" si="35"/>
        <v>#DIV/0!</v>
      </c>
      <c r="DV7" s="2">
        <f t="shared" si="35"/>
        <v>2.2000000000000002</v>
      </c>
      <c r="DW7" s="2">
        <f t="shared" si="35"/>
        <v>1.2</v>
      </c>
      <c r="DX7" s="2" t="e">
        <f t="shared" si="35"/>
        <v>#DIV/0!</v>
      </c>
      <c r="DY7" s="2" t="e">
        <f t="shared" si="35"/>
        <v>#DIV/0!</v>
      </c>
      <c r="DZ7" s="2" t="e">
        <f t="shared" si="35"/>
        <v>#DIV/0!</v>
      </c>
      <c r="EA7" s="2" t="e">
        <f t="shared" si="35"/>
        <v>#DIV/0!</v>
      </c>
      <c r="EB7" s="2" t="e">
        <f t="shared" si="35"/>
        <v>#DIV/0!</v>
      </c>
      <c r="EC7" s="2" t="e">
        <f t="shared" si="35"/>
        <v>#DIV/0!</v>
      </c>
      <c r="ED7" s="2">
        <f t="shared" si="35"/>
        <v>0</v>
      </c>
      <c r="EE7" s="2" t="e">
        <f t="shared" si="35"/>
        <v>#DIV/0!</v>
      </c>
      <c r="EF7" s="2" t="e">
        <f t="shared" si="35"/>
        <v>#DIV/0!</v>
      </c>
      <c r="EG7" s="2" t="e">
        <f>CG7</f>
        <v>#DIV/0!</v>
      </c>
    </row>
    <row r="8" spans="1:137" x14ac:dyDescent="0.25">
      <c r="A8" s="15">
        <v>43770</v>
      </c>
      <c r="CQ8" s="19">
        <v>43101</v>
      </c>
      <c r="CR8" s="2">
        <f>AR19</f>
        <v>1.875</v>
      </c>
      <c r="CS8" s="2">
        <f>AS19</f>
        <v>1.8166666666666667</v>
      </c>
      <c r="CT8" s="2"/>
      <c r="CU8" s="2">
        <f t="shared" ref="CU8:EC8" si="36">AU19</f>
        <v>1.7333333333333336</v>
      </c>
      <c r="CV8" s="2">
        <f t="shared" si="36"/>
        <v>1.7333333333333336</v>
      </c>
      <c r="CW8" s="2">
        <f t="shared" si="36"/>
        <v>1.7333333333333336</v>
      </c>
      <c r="CX8" s="2">
        <f t="shared" si="36"/>
        <v>2.308333333333334</v>
      </c>
      <c r="CY8" s="2">
        <f t="shared" si="36"/>
        <v>2.625</v>
      </c>
      <c r="CZ8" s="2">
        <f t="shared" si="36"/>
        <v>1.9500000000000008</v>
      </c>
      <c r="DA8" s="2">
        <f t="shared" si="36"/>
        <v>0.71666666666666667</v>
      </c>
      <c r="DB8" s="2">
        <f t="shared" si="36"/>
        <v>1.8583333333333332</v>
      </c>
      <c r="DC8" s="2">
        <f t="shared" si="36"/>
        <v>3.4083333333333337</v>
      </c>
      <c r="DD8" s="2">
        <f t="shared" si="36"/>
        <v>0.71666666666666679</v>
      </c>
      <c r="DE8" s="2">
        <f t="shared" si="36"/>
        <v>0.78333333333333321</v>
      </c>
      <c r="DF8" s="2">
        <f t="shared" si="36"/>
        <v>1.7250000000000003</v>
      </c>
      <c r="DG8" s="2">
        <f t="shared" si="36"/>
        <v>2.1</v>
      </c>
      <c r="DH8" s="2">
        <f t="shared" si="36"/>
        <v>1.5499999999999998</v>
      </c>
      <c r="DI8" s="2">
        <f t="shared" si="36"/>
        <v>1.2583333333333333</v>
      </c>
      <c r="DJ8" s="2">
        <f t="shared" si="36"/>
        <v>0.78333333333333321</v>
      </c>
      <c r="DK8" s="2">
        <f t="shared" si="36"/>
        <v>2.5583333333333336</v>
      </c>
      <c r="DL8" s="2">
        <f t="shared" si="36"/>
        <v>2.5416666666666665</v>
      </c>
      <c r="DM8" s="2">
        <f t="shared" si="36"/>
        <v>2.0166666666666671</v>
      </c>
      <c r="DN8" s="2">
        <f t="shared" si="36"/>
        <v>2.9083333333333332</v>
      </c>
      <c r="DO8" s="2">
        <f t="shared" si="36"/>
        <v>1.7166666666666666</v>
      </c>
      <c r="DP8" s="2">
        <f t="shared" si="36"/>
        <v>1.6166666666666669</v>
      </c>
      <c r="DQ8" s="2">
        <f t="shared" si="36"/>
        <v>2.1083333333333334</v>
      </c>
      <c r="DR8" s="2">
        <f t="shared" si="36"/>
        <v>1.1916666666666667</v>
      </c>
      <c r="DS8" s="2">
        <f t="shared" si="36"/>
        <v>1.1583333333333334</v>
      </c>
      <c r="DT8" s="2">
        <f t="shared" si="36"/>
        <v>4.0749999999999993</v>
      </c>
      <c r="DU8" s="2">
        <f t="shared" si="36"/>
        <v>1.9249999999999996</v>
      </c>
      <c r="DV8" s="2">
        <f t="shared" si="36"/>
        <v>2.5416666666666665</v>
      </c>
      <c r="DW8" s="2">
        <f t="shared" si="36"/>
        <v>1.1583333333333334</v>
      </c>
      <c r="DX8" s="2">
        <f t="shared" si="36"/>
        <v>2.0500000000000003</v>
      </c>
      <c r="DY8" s="2">
        <f t="shared" si="36"/>
        <v>2.4833333333333329</v>
      </c>
      <c r="DZ8" s="2">
        <f t="shared" si="36"/>
        <v>1.8916666666666664</v>
      </c>
      <c r="EA8" s="2">
        <f t="shared" si="36"/>
        <v>0.74166666666666703</v>
      </c>
      <c r="EB8" s="2">
        <f t="shared" si="36"/>
        <v>3.0166666666666662</v>
      </c>
      <c r="EC8" s="2">
        <f t="shared" si="36"/>
        <v>0.9</v>
      </c>
      <c r="ED8" s="2"/>
      <c r="EE8" s="2">
        <f>CE19</f>
        <v>2</v>
      </c>
      <c r="EF8" s="2">
        <f>CF19</f>
        <v>16.225000000000001</v>
      </c>
      <c r="EG8" s="2">
        <f>CG19</f>
        <v>2.1833333333333331</v>
      </c>
    </row>
    <row r="9" spans="1:137" x14ac:dyDescent="0.25">
      <c r="A9" s="15">
        <v>43739</v>
      </c>
      <c r="CQ9" s="19">
        <v>42736</v>
      </c>
      <c r="CR9" s="2">
        <f>AR31</f>
        <v>1.7166666666666666</v>
      </c>
      <c r="CS9" s="2">
        <f>AS31</f>
        <v>1.7166666666666666</v>
      </c>
      <c r="CT9" s="2"/>
      <c r="CU9" s="2">
        <f t="shared" ref="CU9:EC9" si="37">AU31</f>
        <v>1.541666666666667</v>
      </c>
      <c r="CV9" s="2">
        <f t="shared" si="37"/>
        <v>1.541666666666667</v>
      </c>
      <c r="CW9" s="2">
        <f t="shared" si="37"/>
        <v>1.541666666666667</v>
      </c>
      <c r="CX9" s="2">
        <f t="shared" si="37"/>
        <v>2.2333333333333338</v>
      </c>
      <c r="CY9" s="2">
        <f t="shared" si="37"/>
        <v>1.1916666666666667</v>
      </c>
      <c r="CZ9" s="2">
        <f t="shared" si="37"/>
        <v>2.4416666666666669</v>
      </c>
      <c r="DA9" s="2">
        <f t="shared" si="37"/>
        <v>1.0583333333333333</v>
      </c>
      <c r="DB9" s="2">
        <f t="shared" si="37"/>
        <v>1.708333333333333</v>
      </c>
      <c r="DC9" s="2">
        <f t="shared" si="37"/>
        <v>3.6416666666666662</v>
      </c>
      <c r="DD9" s="2">
        <f t="shared" si="37"/>
        <v>0.25833333333333336</v>
      </c>
      <c r="DE9" s="2">
        <f t="shared" si="37"/>
        <v>1.1416666666666668</v>
      </c>
      <c r="DF9" s="2">
        <f t="shared" si="37"/>
        <v>2.0333333333333332</v>
      </c>
      <c r="DG9" s="2">
        <f t="shared" si="37"/>
        <v>1.1666666666666667</v>
      </c>
      <c r="DH9" s="2">
        <f t="shared" si="37"/>
        <v>1.3083333333333333</v>
      </c>
      <c r="DI9" s="2">
        <f t="shared" si="37"/>
        <v>1.325</v>
      </c>
      <c r="DJ9" s="2">
        <f t="shared" si="37"/>
        <v>0.68333333333333324</v>
      </c>
      <c r="DK9" s="2">
        <f t="shared" si="37"/>
        <v>2.9083333333333337</v>
      </c>
      <c r="DL9" s="2">
        <f t="shared" si="37"/>
        <v>3.7166666666666672</v>
      </c>
      <c r="DM9" s="2">
        <f t="shared" si="37"/>
        <v>2.1166666666666667</v>
      </c>
      <c r="DN9" s="2">
        <f t="shared" si="37"/>
        <v>2.4</v>
      </c>
      <c r="DO9" s="2">
        <f t="shared" si="37"/>
        <v>1.2416666666666665</v>
      </c>
      <c r="DP9" s="2">
        <f t="shared" si="37"/>
        <v>1.2833333333333332</v>
      </c>
      <c r="DQ9" s="2">
        <f t="shared" si="37"/>
        <v>2.2250000000000001</v>
      </c>
      <c r="DR9" s="2">
        <f t="shared" si="37"/>
        <v>1.6166666666666665</v>
      </c>
      <c r="DS9" s="2">
        <f t="shared" si="37"/>
        <v>1.55</v>
      </c>
      <c r="DT9" s="2">
        <f t="shared" si="37"/>
        <v>1.0833333333333333</v>
      </c>
      <c r="DU9" s="2">
        <f t="shared" si="37"/>
        <v>1.5583333333333333</v>
      </c>
      <c r="DV9" s="2">
        <f t="shared" si="37"/>
        <v>1.3916666666666666</v>
      </c>
      <c r="DW9" s="2">
        <f t="shared" si="37"/>
        <v>0.84166666666666679</v>
      </c>
      <c r="DX9" s="2">
        <f t="shared" si="37"/>
        <v>1.8666666666666665</v>
      </c>
      <c r="DY9" s="2">
        <f t="shared" si="37"/>
        <v>2.6833333333333336</v>
      </c>
      <c r="DZ9" s="2">
        <f t="shared" si="37"/>
        <v>1.7249999999999999</v>
      </c>
      <c r="EA9" s="2">
        <f t="shared" si="37"/>
        <v>-1.6416666666666668</v>
      </c>
      <c r="EB9" s="2">
        <f t="shared" si="37"/>
        <v>1.8583333333333332</v>
      </c>
      <c r="EC9" s="2">
        <f t="shared" si="37"/>
        <v>0.63333333333333341</v>
      </c>
      <c r="ED9" s="2"/>
      <c r="EE9" s="2">
        <f>CE31</f>
        <v>3.2999999999999994</v>
      </c>
      <c r="EF9" s="2">
        <f>CF31</f>
        <v>11.1</v>
      </c>
      <c r="EG9" s="2">
        <f>CG31</f>
        <v>1.7416666666666669</v>
      </c>
    </row>
    <row r="10" spans="1:137" x14ac:dyDescent="0.25">
      <c r="A10" s="15">
        <v>43709</v>
      </c>
      <c r="CQ10" s="19">
        <v>42370</v>
      </c>
      <c r="CR10" s="2">
        <f>AR43</f>
        <v>0.26666666666666661</v>
      </c>
      <c r="CS10" s="2">
        <f>AS43</f>
        <v>0.26666666666666661</v>
      </c>
      <c r="CT10" s="2"/>
      <c r="CU10" s="2">
        <f t="shared" ref="CU10:EC10" si="38">AU43</f>
        <v>0.24166666666666667</v>
      </c>
      <c r="CV10" s="2">
        <f t="shared" si="38"/>
        <v>0.24166666666666667</v>
      </c>
      <c r="CW10" s="2">
        <f t="shared" si="38"/>
        <v>0.24166666666666667</v>
      </c>
      <c r="CX10" s="2">
        <f t="shared" si="38"/>
        <v>1.7500000000000002</v>
      </c>
      <c r="CY10" s="2">
        <f t="shared" si="38"/>
        <v>-1.3166666666666667</v>
      </c>
      <c r="CZ10" s="2">
        <f t="shared" si="38"/>
        <v>0.65</v>
      </c>
      <c r="DA10" s="2">
        <f t="shared" si="38"/>
        <v>1.6666666666666673E-2</v>
      </c>
      <c r="DB10" s="2">
        <f t="shared" si="38"/>
        <v>0.375</v>
      </c>
      <c r="DC10" s="2">
        <f t="shared" si="38"/>
        <v>0.81666666666666676</v>
      </c>
      <c r="DD10" s="2">
        <f t="shared" si="38"/>
        <v>-0.20833333333333334</v>
      </c>
      <c r="DE10" s="2">
        <f t="shared" si="38"/>
        <v>8.3333333333333315E-3</v>
      </c>
      <c r="DF10" s="2">
        <f t="shared" si="38"/>
        <v>-0.35000000000000003</v>
      </c>
      <c r="DG10" s="2">
        <f t="shared" si="38"/>
        <v>0.30833333333333329</v>
      </c>
      <c r="DH10" s="2">
        <f t="shared" si="38"/>
        <v>-0.64166666666666672</v>
      </c>
      <c r="DI10" s="2">
        <f t="shared" si="38"/>
        <v>-4.9999999999999996E-2</v>
      </c>
      <c r="DJ10" s="2">
        <f t="shared" si="38"/>
        <v>-1.2166666666666666</v>
      </c>
      <c r="DK10" s="2">
        <f t="shared" si="38"/>
        <v>0.10833333333333338</v>
      </c>
      <c r="DL10" s="2">
        <f t="shared" si="38"/>
        <v>0.69166666666666654</v>
      </c>
      <c r="DM10" s="2">
        <f t="shared" si="38"/>
        <v>5.000000000000001E-2</v>
      </c>
      <c r="DN10" s="2">
        <f t="shared" si="38"/>
        <v>0.45833333333333343</v>
      </c>
      <c r="DO10" s="2">
        <f t="shared" si="38"/>
        <v>0.89166666666666661</v>
      </c>
      <c r="DP10" s="2">
        <f t="shared" si="38"/>
        <v>9.9999999999999992E-2</v>
      </c>
      <c r="DQ10" s="2">
        <f t="shared" si="38"/>
        <v>0.97499999999999976</v>
      </c>
      <c r="DR10" s="2">
        <f t="shared" si="38"/>
        <v>-0.19166666666666665</v>
      </c>
      <c r="DS10" s="2">
        <f t="shared" si="38"/>
        <v>0.64166666666666672</v>
      </c>
      <c r="DT10" s="2">
        <f t="shared" si="38"/>
        <v>-1.05</v>
      </c>
      <c r="DU10" s="2">
        <f t="shared" si="38"/>
        <v>-0.15833333333333335</v>
      </c>
      <c r="DV10" s="2">
        <f t="shared" si="38"/>
        <v>-0.47500000000000003</v>
      </c>
      <c r="DW10" s="2">
        <f t="shared" si="38"/>
        <v>0.38333333333333336</v>
      </c>
      <c r="DX10" s="2">
        <f t="shared" si="38"/>
        <v>1.125</v>
      </c>
      <c r="DY10" s="2">
        <f t="shared" si="38"/>
        <v>0.67499999999999982</v>
      </c>
      <c r="DZ10" s="2">
        <f t="shared" si="38"/>
        <v>0.29166666666666663</v>
      </c>
      <c r="EA10" s="2">
        <f t="shared" si="38"/>
        <v>0.79166666666666663</v>
      </c>
      <c r="EB10" s="2">
        <f t="shared" si="38"/>
        <v>3.8916666666666671</v>
      </c>
      <c r="EC10" s="2">
        <f t="shared" si="38"/>
        <v>-0.54166666666666663</v>
      </c>
      <c r="ED10" s="2"/>
      <c r="EE10" s="2">
        <f>CE43</f>
        <v>1.3416666666666668</v>
      </c>
      <c r="EF10" s="2">
        <f>CF43</f>
        <v>7.666666666666667</v>
      </c>
      <c r="EG10" s="2">
        <f>CG43</f>
        <v>0.55833333333333324</v>
      </c>
    </row>
    <row r="11" spans="1:137" x14ac:dyDescent="0.25">
      <c r="A11" s="15">
        <v>43678</v>
      </c>
      <c r="CQ11" s="19">
        <v>42005</v>
      </c>
      <c r="CR11" s="2">
        <f>AR55</f>
        <v>-8.3333333333333263E-3</v>
      </c>
      <c r="CS11" s="2">
        <f>AS55</f>
        <v>-8.3333333333333263E-3</v>
      </c>
      <c r="CT11" s="2"/>
      <c r="CU11" s="2">
        <f t="shared" ref="CU11:EC11" si="39">AU55</f>
        <v>8.3333333333333315E-3</v>
      </c>
      <c r="CV11" s="2">
        <f t="shared" si="39"/>
        <v>8.3333333333333315E-3</v>
      </c>
      <c r="CW11" s="2">
        <f t="shared" si="39"/>
        <v>8.3333333333333315E-3</v>
      </c>
      <c r="CX11" s="2">
        <f t="shared" si="39"/>
        <v>0.64166666666666672</v>
      </c>
      <c r="CY11" s="2">
        <f t="shared" si="39"/>
        <v>-1.0666666666666667</v>
      </c>
      <c r="CZ11" s="2">
        <f t="shared" si="39"/>
        <v>0.2583333333333333</v>
      </c>
      <c r="DA11" s="2">
        <f t="shared" si="39"/>
        <v>0.22499999999999998</v>
      </c>
      <c r="DB11" s="2">
        <f t="shared" si="39"/>
        <v>0.13333333333333333</v>
      </c>
      <c r="DC11" s="2">
        <f t="shared" si="39"/>
        <v>6.6666666666666666E-2</v>
      </c>
      <c r="DD11" s="2">
        <f t="shared" si="39"/>
        <v>-3.3333333333333333E-2</v>
      </c>
      <c r="DE11" s="2">
        <f t="shared" si="39"/>
        <v>-1.0999999999999999</v>
      </c>
      <c r="DF11" s="2">
        <f t="shared" si="39"/>
        <v>-0.625</v>
      </c>
      <c r="DG11" s="2">
        <f t="shared" si="39"/>
        <v>8.3333333333333329E-2</v>
      </c>
      <c r="DH11" s="2">
        <f t="shared" si="39"/>
        <v>-0.25</v>
      </c>
      <c r="DI11" s="2">
        <f t="shared" si="39"/>
        <v>0.10833333333333332</v>
      </c>
      <c r="DJ11" s="2">
        <f t="shared" si="39"/>
        <v>-1.5416666666666667</v>
      </c>
      <c r="DK11" s="2">
        <f t="shared" si="39"/>
        <v>0.21666666666666667</v>
      </c>
      <c r="DL11" s="2">
        <f t="shared" si="39"/>
        <v>-0.65833333333333333</v>
      </c>
      <c r="DM11" s="2">
        <f t="shared" si="39"/>
        <v>6.6666666666666707E-2</v>
      </c>
      <c r="DN11" s="2">
        <f t="shared" si="39"/>
        <v>6.6666666666666693E-2</v>
      </c>
      <c r="DO11" s="2">
        <f t="shared" si="39"/>
        <v>1.175</v>
      </c>
      <c r="DP11" s="2">
        <f t="shared" si="39"/>
        <v>0.20833333333333334</v>
      </c>
      <c r="DQ11" s="2">
        <f t="shared" si="39"/>
        <v>0.81666666666666676</v>
      </c>
      <c r="DR11" s="2">
        <f t="shared" si="39"/>
        <v>-0.70000000000000007</v>
      </c>
      <c r="DS11" s="2">
        <f t="shared" si="39"/>
        <v>0.50833333333333341</v>
      </c>
      <c r="DT11" s="2">
        <f t="shared" si="39"/>
        <v>-0.40833333333333338</v>
      </c>
      <c r="DU11" s="2">
        <f t="shared" si="39"/>
        <v>-0.7583333333333333</v>
      </c>
      <c r="DV11" s="2">
        <f t="shared" si="39"/>
        <v>-0.34166666666666673</v>
      </c>
      <c r="DW11" s="2">
        <f t="shared" si="39"/>
        <v>-0.15</v>
      </c>
      <c r="DX11" s="2">
        <f t="shared" si="39"/>
        <v>0.69166666666666676</v>
      </c>
      <c r="DY11" s="2">
        <f t="shared" si="39"/>
        <v>4.1666666666666664E-2</v>
      </c>
      <c r="DZ11" s="2">
        <f t="shared" si="39"/>
        <v>2.4999999999999994E-2</v>
      </c>
      <c r="EA11" s="2">
        <f t="shared" si="39"/>
        <v>0.25833333333333325</v>
      </c>
      <c r="EB11" s="2">
        <f t="shared" si="39"/>
        <v>2.0083333333333329</v>
      </c>
      <c r="EC11" s="2">
        <f t="shared" si="39"/>
        <v>-0.83333333333333337</v>
      </c>
      <c r="ED11" s="2"/>
      <c r="EE11" s="2">
        <f>CE55</f>
        <v>1.4750000000000003</v>
      </c>
      <c r="EF11" s="2">
        <f>CF55</f>
        <v>7.7416666666666671</v>
      </c>
      <c r="EG11" s="2">
        <f>CG55</f>
        <v>-0.79999999999999993</v>
      </c>
    </row>
    <row r="12" spans="1:137" x14ac:dyDescent="0.25">
      <c r="A12" s="15">
        <v>43647</v>
      </c>
      <c r="CQ12" s="19">
        <v>41640</v>
      </c>
      <c r="CR12" s="2">
        <f>AR67</f>
        <v>0.55000000000000004</v>
      </c>
      <c r="CS12" s="2">
        <f>AS67</f>
        <v>0.55000000000000004</v>
      </c>
      <c r="CT12" s="2"/>
      <c r="CU12" s="2">
        <f t="shared" ref="CU12:EC12" si="40">AU67</f>
        <v>0.44166666666666665</v>
      </c>
      <c r="CV12" s="2">
        <f t="shared" si="40"/>
        <v>0.44166666666666665</v>
      </c>
      <c r="CW12" s="2">
        <f t="shared" si="40"/>
        <v>0.44166666666666665</v>
      </c>
      <c r="CX12" s="2">
        <f t="shared" si="40"/>
        <v>0.4916666666666667</v>
      </c>
      <c r="CY12" s="2">
        <f t="shared" si="40"/>
        <v>-1.6083333333333334</v>
      </c>
      <c r="CZ12" s="2">
        <f t="shared" si="40"/>
        <v>0.40833333333333327</v>
      </c>
      <c r="DA12" s="2">
        <f t="shared" si="40"/>
        <v>0.35000000000000003</v>
      </c>
      <c r="DB12" s="2">
        <f t="shared" si="40"/>
        <v>0.77500000000000002</v>
      </c>
      <c r="DC12" s="2">
        <f t="shared" si="40"/>
        <v>0.47499999999999992</v>
      </c>
      <c r="DD12" s="2">
        <f t="shared" si="40"/>
        <v>0.3</v>
      </c>
      <c r="DE12" s="2">
        <f t="shared" si="40"/>
        <v>-1.3833333333333331</v>
      </c>
      <c r="DF12" s="2">
        <f t="shared" si="40"/>
        <v>-0.19166666666666668</v>
      </c>
      <c r="DG12" s="2">
        <f t="shared" si="40"/>
        <v>0.61666666666666659</v>
      </c>
      <c r="DH12" s="2">
        <f t="shared" si="40"/>
        <v>0.21666666666666665</v>
      </c>
      <c r="DI12" s="2">
        <f t="shared" si="40"/>
        <v>0.23333333333333336</v>
      </c>
      <c r="DJ12" s="2">
        <f t="shared" si="40"/>
        <v>-0.27500000000000002</v>
      </c>
      <c r="DK12" s="2">
        <f t="shared" si="40"/>
        <v>0.68333333333333324</v>
      </c>
      <c r="DL12" s="2">
        <f t="shared" si="40"/>
        <v>0.25</v>
      </c>
      <c r="DM12" s="2">
        <f t="shared" si="40"/>
        <v>0.70833333333333337</v>
      </c>
      <c r="DN12" s="2">
        <f t="shared" si="40"/>
        <v>2.5000000000000005E-2</v>
      </c>
      <c r="DO12" s="2">
        <f t="shared" si="40"/>
        <v>0.78333333333333333</v>
      </c>
      <c r="DP12" s="2">
        <f t="shared" si="40"/>
        <v>0.32500000000000001</v>
      </c>
      <c r="DQ12" s="2">
        <f t="shared" si="40"/>
        <v>1.4666666666666666</v>
      </c>
      <c r="DR12" s="2">
        <f t="shared" si="40"/>
        <v>8.3333333333333315E-2</v>
      </c>
      <c r="DS12" s="2">
        <f t="shared" si="40"/>
        <v>-0.15833333333333333</v>
      </c>
      <c r="DT12" s="2">
        <f t="shared" si="40"/>
        <v>1.375</v>
      </c>
      <c r="DU12" s="2">
        <f t="shared" si="40"/>
        <v>0.35833333333333339</v>
      </c>
      <c r="DV12" s="2">
        <f t="shared" si="40"/>
        <v>-9.1666666666666674E-2</v>
      </c>
      <c r="DW12" s="2">
        <f t="shared" si="40"/>
        <v>1.2333333333333336</v>
      </c>
      <c r="DX12" s="2">
        <f t="shared" si="40"/>
        <v>0.20833333333333337</v>
      </c>
      <c r="DY12" s="2">
        <f t="shared" si="40"/>
        <v>1.4583333333333333</v>
      </c>
      <c r="DZ12" s="2">
        <f t="shared" si="40"/>
        <v>0.55833333333333335</v>
      </c>
      <c r="EA12" s="2">
        <f t="shared" si="40"/>
        <v>0.99166666666666681</v>
      </c>
      <c r="EB12" s="2">
        <f t="shared" si="40"/>
        <v>1.9166666666666667</v>
      </c>
      <c r="EC12" s="2">
        <f t="shared" si="40"/>
        <v>8.3333333333333332E-3</v>
      </c>
      <c r="ED12" s="2"/>
      <c r="EE12" s="2">
        <f>CE67</f>
        <v>2.3000000000000003</v>
      </c>
      <c r="EF12" s="2">
        <f>CF67</f>
        <v>8.9</v>
      </c>
      <c r="EG12" s="2">
        <f>CG67</f>
        <v>1.3416666666666668</v>
      </c>
    </row>
    <row r="13" spans="1:137" x14ac:dyDescent="0.25">
      <c r="A13" s="15">
        <v>43617</v>
      </c>
      <c r="CQ13" s="19">
        <v>41275</v>
      </c>
      <c r="CR13" s="2">
        <f>AR79</f>
        <v>1.5083333333333335</v>
      </c>
      <c r="CS13" s="2">
        <f>AS79</f>
        <v>1.5083333333333335</v>
      </c>
      <c r="CT13" s="2"/>
      <c r="CU13" s="2">
        <f t="shared" ref="CU13:EC13" si="41">AU79</f>
        <v>1.3499999999999999</v>
      </c>
      <c r="CV13" s="2">
        <f t="shared" si="41"/>
        <v>1.3333333333333333</v>
      </c>
      <c r="CW13" s="2">
        <f t="shared" si="41"/>
        <v>1.3333333333333333</v>
      </c>
      <c r="CX13" s="2">
        <f t="shared" si="41"/>
        <v>1.2416666666666665</v>
      </c>
      <c r="CY13" s="2">
        <f t="shared" si="41"/>
        <v>0.375</v>
      </c>
      <c r="CZ13" s="2">
        <f t="shared" si="41"/>
        <v>1.375</v>
      </c>
      <c r="DA13" s="2">
        <f t="shared" si="41"/>
        <v>0.51666666666666672</v>
      </c>
      <c r="DB13" s="2">
        <f t="shared" si="41"/>
        <v>1.5833333333333333</v>
      </c>
      <c r="DC13" s="2">
        <f t="shared" si="41"/>
        <v>3.2583333333333342</v>
      </c>
      <c r="DD13" s="2">
        <f t="shared" si="41"/>
        <v>0.52500000000000002</v>
      </c>
      <c r="DE13" s="2">
        <f t="shared" si="41"/>
        <v>-0.85833333333333328</v>
      </c>
      <c r="DF13" s="2">
        <f t="shared" si="41"/>
        <v>1.5333333333333332</v>
      </c>
      <c r="DG13" s="2">
        <f t="shared" si="41"/>
        <v>0.9916666666666667</v>
      </c>
      <c r="DH13" s="2">
        <f t="shared" si="41"/>
        <v>2.3583333333333338</v>
      </c>
      <c r="DI13" s="2">
        <f t="shared" si="41"/>
        <v>1.2416666666666667</v>
      </c>
      <c r="DJ13" s="2">
        <f t="shared" si="41"/>
        <v>0.3833333333333333</v>
      </c>
      <c r="DK13" s="2">
        <f t="shared" si="41"/>
        <v>8.3333333333333315E-3</v>
      </c>
      <c r="DL13" s="2">
        <f t="shared" si="41"/>
        <v>1.1666666666666667</v>
      </c>
      <c r="DM13" s="2">
        <f t="shared" si="41"/>
        <v>1.6916666666666667</v>
      </c>
      <c r="DN13" s="2">
        <f t="shared" si="41"/>
        <v>1.7250000000000003</v>
      </c>
      <c r="DO13" s="2">
        <f t="shared" si="41"/>
        <v>0.98333333333333339</v>
      </c>
      <c r="DP13" s="2">
        <f t="shared" si="41"/>
        <v>2.5749999999999997</v>
      </c>
      <c r="DQ13" s="2">
        <f t="shared" si="41"/>
        <v>2.1166666666666667</v>
      </c>
      <c r="DR13" s="2">
        <f t="shared" si="41"/>
        <v>0.81666666666666654</v>
      </c>
      <c r="DS13" s="2">
        <f t="shared" si="41"/>
        <v>0.45</v>
      </c>
      <c r="DT13" s="2">
        <f t="shared" si="41"/>
        <v>3.2166666666666668</v>
      </c>
      <c r="DU13" s="2">
        <f t="shared" si="41"/>
        <v>1.9333333333333329</v>
      </c>
      <c r="DV13" s="2">
        <f t="shared" si="41"/>
        <v>1.4666666666666666</v>
      </c>
      <c r="DW13" s="2">
        <f t="shared" si="41"/>
        <v>2.2083333333333335</v>
      </c>
      <c r="DX13" s="2">
        <f t="shared" si="41"/>
        <v>0.44999999999999996</v>
      </c>
      <c r="DY13" s="2">
        <f t="shared" si="41"/>
        <v>2.5666666666666664</v>
      </c>
      <c r="DZ13" s="2">
        <f t="shared" si="41"/>
        <v>1.5166666666666668</v>
      </c>
      <c r="EA13" s="2">
        <f t="shared" si="41"/>
        <v>4.1583333333333332</v>
      </c>
      <c r="EB13" s="2">
        <f t="shared" si="41"/>
        <v>1.9750000000000003</v>
      </c>
      <c r="EC13" s="2">
        <f t="shared" si="41"/>
        <v>6.6666666666666666E-2</v>
      </c>
      <c r="ED13" s="2"/>
      <c r="EE13" s="2">
        <f>CE79</f>
        <v>7.875</v>
      </c>
      <c r="EF13" s="2">
        <f>CF79</f>
        <v>7.4416666666666664</v>
      </c>
      <c r="EG13" s="2">
        <f>CG79</f>
        <v>1.25</v>
      </c>
    </row>
    <row r="14" spans="1:137" x14ac:dyDescent="0.25">
      <c r="A14" s="15">
        <v>43586</v>
      </c>
      <c r="CQ14" s="19">
        <v>40909</v>
      </c>
      <c r="CR14" s="2">
        <f>AR91</f>
        <v>2.6416666666666662</v>
      </c>
      <c r="CS14" s="2">
        <f>AS91</f>
        <v>2.6583333333333328</v>
      </c>
      <c r="CT14" s="2"/>
      <c r="CU14" s="2">
        <f t="shared" ref="CU14:EC14" si="42">AU91</f>
        <v>2.4999999999999996</v>
      </c>
      <c r="CV14" s="2">
        <f t="shared" si="42"/>
        <v>2.4999999999999996</v>
      </c>
      <c r="CW14" s="2">
        <f t="shared" si="42"/>
        <v>2.4999999999999996</v>
      </c>
      <c r="CX14" s="2">
        <f t="shared" si="42"/>
        <v>2.6416666666666671</v>
      </c>
      <c r="CY14" s="2">
        <f t="shared" si="42"/>
        <v>2.3833333333333333</v>
      </c>
      <c r="CZ14" s="2">
        <f t="shared" si="42"/>
        <v>3.5249999999999999</v>
      </c>
      <c r="DA14" s="2">
        <f t="shared" si="42"/>
        <v>2.3749999999999996</v>
      </c>
      <c r="DB14" s="2">
        <f t="shared" si="42"/>
        <v>2.1250000000000004</v>
      </c>
      <c r="DC14" s="2">
        <f t="shared" si="42"/>
        <v>4.2166666666666668</v>
      </c>
      <c r="DD14" s="2">
        <f t="shared" si="42"/>
        <v>1.8833333333333335</v>
      </c>
      <c r="DE14" s="2">
        <f t="shared" si="42"/>
        <v>1.0333333333333334</v>
      </c>
      <c r="DF14" s="2">
        <f t="shared" si="42"/>
        <v>2.4416666666666664</v>
      </c>
      <c r="DG14" s="2">
        <f t="shared" si="42"/>
        <v>2.2250000000000001</v>
      </c>
      <c r="DH14" s="2">
        <f t="shared" si="42"/>
        <v>3.35</v>
      </c>
      <c r="DI14" s="2">
        <f t="shared" si="42"/>
        <v>3.3416666666666668</v>
      </c>
      <c r="DJ14" s="2">
        <f t="shared" si="42"/>
        <v>3.0916666666666668</v>
      </c>
      <c r="DK14" s="2">
        <f t="shared" si="42"/>
        <v>2.2916666666666665</v>
      </c>
      <c r="DL14" s="2">
        <f t="shared" si="42"/>
        <v>3.1500000000000004</v>
      </c>
      <c r="DM14" s="2">
        <f t="shared" si="42"/>
        <v>2.9000000000000004</v>
      </c>
      <c r="DN14" s="2">
        <f t="shared" si="42"/>
        <v>5.666666666666667</v>
      </c>
      <c r="DO14" s="2">
        <f t="shared" si="42"/>
        <v>3.2083333333333339</v>
      </c>
      <c r="DP14" s="2">
        <f t="shared" si="42"/>
        <v>2.8416666666666663</v>
      </c>
      <c r="DQ14" s="2">
        <f t="shared" si="42"/>
        <v>2.5583333333333336</v>
      </c>
      <c r="DR14" s="2">
        <f t="shared" si="42"/>
        <v>3.6999999999999997</v>
      </c>
      <c r="DS14" s="2">
        <f t="shared" si="42"/>
        <v>2.7583333333333329</v>
      </c>
      <c r="DT14" s="2">
        <f t="shared" si="42"/>
        <v>3.3833333333333333</v>
      </c>
      <c r="DU14" s="2">
        <f t="shared" si="42"/>
        <v>2.8083333333333331</v>
      </c>
      <c r="DV14" s="2">
        <f t="shared" si="42"/>
        <v>3.7416666666666667</v>
      </c>
      <c r="DW14" s="2">
        <f t="shared" si="42"/>
        <v>3.15</v>
      </c>
      <c r="DX14" s="2">
        <f t="shared" si="42"/>
        <v>0.94166666666666687</v>
      </c>
      <c r="DY14" s="2">
        <f t="shared" si="42"/>
        <v>2.8416666666666668</v>
      </c>
      <c r="DZ14" s="2">
        <f t="shared" si="42"/>
        <v>2.6249999999999996</v>
      </c>
      <c r="EA14" s="2">
        <f t="shared" si="42"/>
        <v>6.0166666666666666</v>
      </c>
      <c r="EB14" s="2">
        <f t="shared" si="42"/>
        <v>0.34999999999999992</v>
      </c>
      <c r="EC14" s="2">
        <f t="shared" si="42"/>
        <v>-0.70833333333333337</v>
      </c>
      <c r="ED14" s="2"/>
      <c r="EE14" s="2">
        <f>CE91</f>
        <v>7.375</v>
      </c>
      <c r="EF14" s="2">
        <f>CF91</f>
        <v>8.9833333333333325</v>
      </c>
      <c r="EG14" s="2">
        <f>CG91</f>
        <v>2.1583333333333328</v>
      </c>
    </row>
    <row r="15" spans="1:137" x14ac:dyDescent="0.25">
      <c r="A15" s="15">
        <v>43556</v>
      </c>
      <c r="CQ15" s="19">
        <v>40544</v>
      </c>
      <c r="CR15" s="2">
        <f>AR103</f>
        <v>3.0916666666666668</v>
      </c>
      <c r="CS15" s="2">
        <f>AS103</f>
        <v>3.0833333333333339</v>
      </c>
      <c r="CT15" s="2"/>
      <c r="CU15" s="2">
        <f t="shared" ref="CU15:EC15" si="43">AU103</f>
        <v>2.7083333333333335</v>
      </c>
      <c r="CV15" s="2">
        <f t="shared" si="43"/>
        <v>2.7166666666666663</v>
      </c>
      <c r="CW15" s="2">
        <f t="shared" si="43"/>
        <v>2.7166666666666663</v>
      </c>
      <c r="CX15" s="2">
        <f t="shared" si="43"/>
        <v>3.3416666666666668</v>
      </c>
      <c r="CY15" s="2">
        <f t="shared" si="43"/>
        <v>3.3916666666666662</v>
      </c>
      <c r="CZ15" s="2">
        <f t="shared" si="43"/>
        <v>2.15</v>
      </c>
      <c r="DA15" s="2">
        <f t="shared" si="43"/>
        <v>2.6583333333333337</v>
      </c>
      <c r="DB15" s="2">
        <f t="shared" si="43"/>
        <v>2.5083333333333333</v>
      </c>
      <c r="DC15" s="2">
        <f t="shared" si="43"/>
        <v>5.0833333333333339</v>
      </c>
      <c r="DD15" s="2">
        <f t="shared" si="43"/>
        <v>1.2083333333333333</v>
      </c>
      <c r="DE15" s="2">
        <f t="shared" si="43"/>
        <v>3.125</v>
      </c>
      <c r="DF15" s="2">
        <f t="shared" si="43"/>
        <v>3.0416666666666665</v>
      </c>
      <c r="DG15" s="2">
        <f t="shared" si="43"/>
        <v>2.2916666666666665</v>
      </c>
      <c r="DH15" s="2">
        <f t="shared" si="43"/>
        <v>2.2083333333333335</v>
      </c>
      <c r="DI15" s="2">
        <f t="shared" si="43"/>
        <v>2.9250000000000003</v>
      </c>
      <c r="DJ15" s="2">
        <f t="shared" si="43"/>
        <v>3.4750000000000001</v>
      </c>
      <c r="DK15" s="2">
        <f t="shared" si="43"/>
        <v>4.2249999999999988</v>
      </c>
      <c r="DL15" s="2">
        <f t="shared" si="43"/>
        <v>4.1250000000000009</v>
      </c>
      <c r="DM15" s="2">
        <f t="shared" si="43"/>
        <v>3.7333333333333329</v>
      </c>
      <c r="DN15" s="2">
        <f t="shared" si="43"/>
        <v>3.9250000000000003</v>
      </c>
      <c r="DO15" s="2">
        <f t="shared" si="43"/>
        <v>2.5166666666666666</v>
      </c>
      <c r="DP15" s="2">
        <f t="shared" si="43"/>
        <v>2.4750000000000001</v>
      </c>
      <c r="DQ15" s="2">
        <f t="shared" si="43"/>
        <v>3.5416666666666665</v>
      </c>
      <c r="DR15" s="2">
        <f t="shared" si="43"/>
        <v>3.9</v>
      </c>
      <c r="DS15" s="2">
        <f t="shared" si="43"/>
        <v>3.5500000000000003</v>
      </c>
      <c r="DT15" s="2">
        <f t="shared" si="43"/>
        <v>5.875</v>
      </c>
      <c r="DU15" s="2">
        <f t="shared" si="43"/>
        <v>2.0916666666666663</v>
      </c>
      <c r="DV15" s="2">
        <f t="shared" si="43"/>
        <v>4.083333333333333</v>
      </c>
      <c r="DW15" s="2">
        <f t="shared" si="43"/>
        <v>3.3333333333333326</v>
      </c>
      <c r="DX15" s="2">
        <f t="shared" si="43"/>
        <v>1.3583333333333332</v>
      </c>
      <c r="DY15" s="2">
        <f t="shared" si="43"/>
        <v>4.4750000000000005</v>
      </c>
      <c r="DZ15" s="2">
        <f t="shared" si="43"/>
        <v>3.0666666666666669</v>
      </c>
      <c r="EA15" s="2">
        <f t="shared" si="43"/>
        <v>4.1999999999999993</v>
      </c>
      <c r="EB15" s="2">
        <f t="shared" si="43"/>
        <v>1.2750000000000001</v>
      </c>
      <c r="EC15" s="2">
        <f t="shared" si="43"/>
        <v>8.3333333333333329E-2</v>
      </c>
      <c r="ED15" s="2"/>
      <c r="EE15" s="2">
        <f>CE103</f>
        <v>11.191666666666668</v>
      </c>
      <c r="EF15" s="2">
        <f>CF103</f>
        <v>6.4583333333333348</v>
      </c>
      <c r="EG15" s="2">
        <f>CG103</f>
        <v>3.8833333333333329</v>
      </c>
    </row>
    <row r="16" spans="1:137" x14ac:dyDescent="0.25">
      <c r="A16" s="15">
        <v>43525</v>
      </c>
      <c r="CQ16" s="19">
        <v>40179</v>
      </c>
      <c r="CR16" s="2">
        <f>AR115</f>
        <v>2.0833333333333335</v>
      </c>
      <c r="CS16" s="2">
        <f>AS115</f>
        <v>2.0916666666666668</v>
      </c>
      <c r="CT16" s="2"/>
      <c r="CU16" s="2">
        <f t="shared" ref="CU16:EC16" si="44">AU115</f>
        <v>1.6166666666666663</v>
      </c>
      <c r="CV16" s="2">
        <f t="shared" si="44"/>
        <v>1.6083333333333332</v>
      </c>
      <c r="CW16" s="2">
        <f t="shared" si="44"/>
        <v>1.6083333333333332</v>
      </c>
      <c r="CX16" s="2">
        <f t="shared" si="44"/>
        <v>2.3249999999999997</v>
      </c>
      <c r="CY16" s="2">
        <f t="shared" si="44"/>
        <v>3.0333333333333332</v>
      </c>
      <c r="CZ16" s="2">
        <f t="shared" si="44"/>
        <v>1.2083333333333333</v>
      </c>
      <c r="DA16" s="2">
        <f t="shared" si="44"/>
        <v>2.2166666666666663</v>
      </c>
      <c r="DB16" s="2">
        <f t="shared" si="44"/>
        <v>1.1500000000000001</v>
      </c>
      <c r="DC16" s="2">
        <f t="shared" si="44"/>
        <v>2.75</v>
      </c>
      <c r="DD16" s="2">
        <f t="shared" si="44"/>
        <v>-1.5750000000000002</v>
      </c>
      <c r="DE16" s="2">
        <f t="shared" si="44"/>
        <v>4.6999999999999993</v>
      </c>
      <c r="DF16" s="2">
        <f t="shared" si="44"/>
        <v>2.0583333333333331</v>
      </c>
      <c r="DG16" s="2">
        <f t="shared" si="44"/>
        <v>1.7249999999999996</v>
      </c>
      <c r="DH16" s="2">
        <f t="shared" si="44"/>
        <v>1.0833333333333333</v>
      </c>
      <c r="DI16" s="2">
        <f t="shared" si="44"/>
        <v>1.6166666666666669</v>
      </c>
      <c r="DJ16" s="2">
        <f t="shared" si="44"/>
        <v>2.5333333333333337</v>
      </c>
      <c r="DK16" s="2">
        <f t="shared" si="44"/>
        <v>-1.1833333333333333</v>
      </c>
      <c r="DL16" s="2">
        <f t="shared" si="44"/>
        <v>1.2</v>
      </c>
      <c r="DM16" s="2">
        <f t="shared" si="44"/>
        <v>2.8000000000000003</v>
      </c>
      <c r="DN16" s="2">
        <f t="shared" si="44"/>
        <v>4.7500000000000009</v>
      </c>
      <c r="DO16" s="2">
        <f t="shared" si="44"/>
        <v>2.041666666666667</v>
      </c>
      <c r="DP16" s="2">
        <f t="shared" si="44"/>
        <v>0.94166666666666654</v>
      </c>
      <c r="DQ16" s="2">
        <f t="shared" si="44"/>
        <v>1.6833333333333333</v>
      </c>
      <c r="DR16" s="2">
        <f t="shared" si="44"/>
        <v>2.6583333333333337</v>
      </c>
      <c r="DS16" s="2">
        <f t="shared" si="44"/>
        <v>1.3833333333333331</v>
      </c>
      <c r="DT16" s="2">
        <f t="shared" si="44"/>
        <v>6.0666666666666664</v>
      </c>
      <c r="DU16" s="2">
        <f t="shared" si="44"/>
        <v>2.0583333333333336</v>
      </c>
      <c r="DV16" s="2">
        <f t="shared" si="44"/>
        <v>0.70833333333333348</v>
      </c>
      <c r="DW16" s="2">
        <f t="shared" si="44"/>
        <v>1.6916666666666671</v>
      </c>
      <c r="DX16" s="2">
        <f t="shared" si="44"/>
        <v>1.9083333333333332</v>
      </c>
      <c r="DY16" s="2">
        <f t="shared" si="44"/>
        <v>3.3083333333333331</v>
      </c>
      <c r="DZ16" s="2">
        <f t="shared" si="44"/>
        <v>2.0750000000000002</v>
      </c>
      <c r="EA16" s="2">
        <f t="shared" si="44"/>
        <v>7.55</v>
      </c>
      <c r="EB16" s="2">
        <f t="shared" si="44"/>
        <v>2.3416666666666668</v>
      </c>
      <c r="EC16" s="2">
        <f t="shared" si="44"/>
        <v>0.64166666666666672</v>
      </c>
      <c r="ED16" s="2"/>
      <c r="EE16" s="2">
        <f>CE115</f>
        <v>6.1916666666666664</v>
      </c>
      <c r="EF16" s="2">
        <f>CF115</f>
        <v>8.5833333333333321</v>
      </c>
      <c r="EG16" s="2">
        <f>CG115</f>
        <v>2.5749999999999997</v>
      </c>
    </row>
    <row r="17" spans="1:137" x14ac:dyDescent="0.25">
      <c r="A17" s="15">
        <v>43497</v>
      </c>
      <c r="CQ17" s="19">
        <v>39814</v>
      </c>
      <c r="CR17" s="2">
        <f>AR127</f>
        <v>0.97499999999999998</v>
      </c>
      <c r="CS17" s="2">
        <f>AS127</f>
        <v>0.96666666666666667</v>
      </c>
      <c r="CT17" s="2"/>
      <c r="CU17" s="2">
        <f t="shared" ref="CU17:EC17" si="45">AU127</f>
        <v>0.29166666666666663</v>
      </c>
      <c r="CV17" s="2">
        <f t="shared" si="45"/>
        <v>0.32499999999999996</v>
      </c>
      <c r="CW17" s="2">
        <f t="shared" si="45"/>
        <v>0.31666666666666665</v>
      </c>
      <c r="CX17" s="2">
        <f t="shared" si="45"/>
        <v>0</v>
      </c>
      <c r="CY17" s="2">
        <f t="shared" si="45"/>
        <v>2.5</v>
      </c>
      <c r="CZ17" s="2">
        <f t="shared" si="45"/>
        <v>0.60833333333333328</v>
      </c>
      <c r="DA17" s="2">
        <f t="shared" si="45"/>
        <v>1.0583333333333333</v>
      </c>
      <c r="DB17" s="2">
        <f t="shared" si="45"/>
        <v>0.24166666666666667</v>
      </c>
      <c r="DC17" s="2">
        <f t="shared" si="45"/>
        <v>0.24166666666666672</v>
      </c>
      <c r="DD17" s="2">
        <f t="shared" si="45"/>
        <v>-1.6833333333333336</v>
      </c>
      <c r="DE17" s="2">
        <f t="shared" si="45"/>
        <v>1.3333333333333333</v>
      </c>
      <c r="DF17" s="2">
        <f t="shared" si="45"/>
        <v>-0.2416666666666667</v>
      </c>
      <c r="DG17" s="2">
        <f t="shared" si="45"/>
        <v>0.10833333333333334</v>
      </c>
      <c r="DH17" s="2">
        <f t="shared" si="45"/>
        <v>2.2250000000000001</v>
      </c>
      <c r="DI17" s="2">
        <f t="shared" si="45"/>
        <v>0.76666666666666661</v>
      </c>
      <c r="DJ17" s="2">
        <f t="shared" si="45"/>
        <v>0.18333333333333335</v>
      </c>
      <c r="DK17" s="2">
        <f t="shared" si="45"/>
        <v>3.3416666666666663</v>
      </c>
      <c r="DL17" s="2">
        <f t="shared" si="45"/>
        <v>4.2249999999999996</v>
      </c>
      <c r="DM17" s="2">
        <f t="shared" si="45"/>
        <v>1.6666666666666663E-2</v>
      </c>
      <c r="DN17" s="2">
        <f t="shared" si="45"/>
        <v>4.0166666666666666</v>
      </c>
      <c r="DO17" s="2">
        <f t="shared" si="45"/>
        <v>1.8500000000000003</v>
      </c>
      <c r="DP17" s="2">
        <f t="shared" si="45"/>
        <v>0.97499999999999998</v>
      </c>
      <c r="DQ17" s="2">
        <f t="shared" si="45"/>
        <v>0.41666666666666674</v>
      </c>
      <c r="DR17" s="2">
        <f t="shared" si="45"/>
        <v>4.0250000000000004</v>
      </c>
      <c r="DS17" s="2">
        <f t="shared" si="45"/>
        <v>-0.9</v>
      </c>
      <c r="DT17" s="2">
        <f t="shared" si="45"/>
        <v>5.5749999999999993</v>
      </c>
      <c r="DU17" s="2">
        <f t="shared" si="45"/>
        <v>0.86666666666666659</v>
      </c>
      <c r="DV17" s="2">
        <f t="shared" si="45"/>
        <v>0.92499999999999982</v>
      </c>
      <c r="DW17" s="2">
        <f t="shared" si="45"/>
        <v>1.6416666666666666</v>
      </c>
      <c r="DX17" s="2">
        <f t="shared" si="45"/>
        <v>1.95</v>
      </c>
      <c r="DY17" s="2">
        <f t="shared" si="45"/>
        <v>2.1833333333333331</v>
      </c>
      <c r="DZ17" s="2">
        <f t="shared" si="45"/>
        <v>1.0333333333333334</v>
      </c>
      <c r="EA17" s="2">
        <f t="shared" si="45"/>
        <v>16.458333333333332</v>
      </c>
      <c r="EB17" s="2">
        <f t="shared" si="45"/>
        <v>2.3166666666666664</v>
      </c>
      <c r="EC17" s="2">
        <f t="shared" si="45"/>
        <v>-0.70833333333333315</v>
      </c>
      <c r="ED17" s="2"/>
      <c r="EE17" s="2">
        <f>CE127</f>
        <v>8.1833333333333318</v>
      </c>
      <c r="EF17" s="2">
        <f>CF127</f>
        <v>6.2750000000000012</v>
      </c>
      <c r="EG17" s="2">
        <f>CG127</f>
        <v>-0.76666666666666672</v>
      </c>
    </row>
    <row r="18" spans="1:137" x14ac:dyDescent="0.25">
      <c r="A18" s="15">
        <v>43466</v>
      </c>
      <c r="E18">
        <v>1.4</v>
      </c>
      <c r="L18">
        <v>1.7</v>
      </c>
      <c r="O18">
        <v>0.4</v>
      </c>
      <c r="P18">
        <v>1</v>
      </c>
      <c r="Q18">
        <v>1.4</v>
      </c>
      <c r="T18">
        <v>2.2000000000000002</v>
      </c>
      <c r="U18">
        <v>2.9</v>
      </c>
      <c r="V18">
        <v>1.7</v>
      </c>
      <c r="W18">
        <v>1.6</v>
      </c>
      <c r="AC18">
        <v>0.5</v>
      </c>
      <c r="AF18">
        <v>2.2000000000000002</v>
      </c>
      <c r="AG18">
        <v>1.2</v>
      </c>
      <c r="CQ18" s="19">
        <v>39448</v>
      </c>
      <c r="CR18" s="2">
        <f>AR139</f>
        <v>3.6750000000000003</v>
      </c>
      <c r="CS18" s="2">
        <f>AS139</f>
        <v>3.6750000000000003</v>
      </c>
      <c r="CT18" s="2"/>
      <c r="CU18" s="2">
        <f t="shared" ref="CU18:EC18" si="46">AU139</f>
        <v>3.2916666666666665</v>
      </c>
      <c r="CV18" s="2">
        <f t="shared" si="46"/>
        <v>3.3333333333333326</v>
      </c>
      <c r="CW18" s="2">
        <f t="shared" si="46"/>
        <v>3.3166666666666664</v>
      </c>
      <c r="CX18" s="2">
        <f t="shared" si="46"/>
        <v>4.5</v>
      </c>
      <c r="CY18" s="2">
        <f t="shared" si="46"/>
        <v>12</v>
      </c>
      <c r="CZ18" s="2">
        <f t="shared" si="46"/>
        <v>6.3000000000000007</v>
      </c>
      <c r="DA18" s="2">
        <f t="shared" si="46"/>
        <v>3.625</v>
      </c>
      <c r="DB18" s="2">
        <f t="shared" si="46"/>
        <v>2.7750000000000004</v>
      </c>
      <c r="DC18" s="2">
        <f t="shared" si="46"/>
        <v>10.641666666666667</v>
      </c>
      <c r="DD18" s="2">
        <f t="shared" si="46"/>
        <v>3.1166666666666667</v>
      </c>
      <c r="DE18" s="2">
        <f t="shared" si="46"/>
        <v>4.2249999999999996</v>
      </c>
      <c r="DF18" s="2">
        <f t="shared" si="46"/>
        <v>4.1416666666666666</v>
      </c>
      <c r="DG18" s="2">
        <f t="shared" si="46"/>
        <v>3.1666666666666665</v>
      </c>
      <c r="DH18" s="2">
        <f t="shared" si="46"/>
        <v>5.8083333333333327</v>
      </c>
      <c r="DI18" s="2">
        <f t="shared" si="46"/>
        <v>3.5000000000000004</v>
      </c>
      <c r="DJ18" s="2">
        <f t="shared" si="46"/>
        <v>4.3666666666666663</v>
      </c>
      <c r="DK18" s="2">
        <f t="shared" si="46"/>
        <v>15.316666666666665</v>
      </c>
      <c r="DL18" s="2">
        <f t="shared" si="46"/>
        <v>11.125000000000002</v>
      </c>
      <c r="DM18" s="2">
        <f t="shared" si="46"/>
        <v>4.1000000000000005</v>
      </c>
      <c r="DN18" s="2">
        <f t="shared" si="46"/>
        <v>6.0666666666666673</v>
      </c>
      <c r="DO18" s="2">
        <f t="shared" si="46"/>
        <v>4.6749999999999998</v>
      </c>
      <c r="DP18" s="2">
        <f t="shared" si="46"/>
        <v>2.2250000000000001</v>
      </c>
      <c r="DQ18" s="2">
        <f t="shared" si="46"/>
        <v>3.2333333333333329</v>
      </c>
      <c r="DR18" s="2">
        <f t="shared" si="46"/>
        <v>4.1666666666666661</v>
      </c>
      <c r="DS18" s="2">
        <f t="shared" si="46"/>
        <v>2.65</v>
      </c>
      <c r="DT18" s="2">
        <f t="shared" si="46"/>
        <v>7.9250000000000007</v>
      </c>
      <c r="DU18" s="2">
        <f t="shared" si="46"/>
        <v>5.5333333333333341</v>
      </c>
      <c r="DV18" s="2">
        <f t="shared" si="46"/>
        <v>3.933333333333334</v>
      </c>
      <c r="DW18" s="2">
        <f t="shared" si="46"/>
        <v>3.9083333333333332</v>
      </c>
      <c r="DX18" s="2">
        <f t="shared" si="46"/>
        <v>3.3499999999999996</v>
      </c>
      <c r="DY18" s="2">
        <f t="shared" si="46"/>
        <v>3.6083333333333338</v>
      </c>
      <c r="DZ18" s="2">
        <f t="shared" si="46"/>
        <v>3.6750000000000003</v>
      </c>
      <c r="EA18" s="2">
        <f t="shared" si="46"/>
        <v>12.699999999999998</v>
      </c>
      <c r="EB18" s="2">
        <f t="shared" si="46"/>
        <v>3.4</v>
      </c>
      <c r="EC18" s="2">
        <f t="shared" si="46"/>
        <v>2.375</v>
      </c>
      <c r="ED18" s="2"/>
      <c r="EE18" s="2">
        <f>CE139</f>
        <v>11.974999999999996</v>
      </c>
      <c r="EF18" s="2">
        <f>CF139</f>
        <v>10.458333333333332</v>
      </c>
      <c r="EG18" s="2">
        <f>CG139</f>
        <v>4.4333333333333336</v>
      </c>
    </row>
    <row r="19" spans="1:137" x14ac:dyDescent="0.25">
      <c r="A19" s="15">
        <v>43435</v>
      </c>
      <c r="B19">
        <v>1.7</v>
      </c>
      <c r="C19">
        <v>1.6</v>
      </c>
      <c r="D19">
        <v>1.7</v>
      </c>
      <c r="E19">
        <v>1.6</v>
      </c>
      <c r="F19">
        <v>1.6</v>
      </c>
      <c r="G19">
        <v>1.6</v>
      </c>
      <c r="H19">
        <v>2.2000000000000002</v>
      </c>
      <c r="I19">
        <v>2.2999999999999998</v>
      </c>
      <c r="J19">
        <v>1.6</v>
      </c>
      <c r="K19">
        <v>0.7</v>
      </c>
      <c r="L19">
        <v>1.7</v>
      </c>
      <c r="M19">
        <v>3.3</v>
      </c>
      <c r="N19">
        <v>0.8</v>
      </c>
      <c r="O19">
        <v>0.6</v>
      </c>
      <c r="P19">
        <v>1.2</v>
      </c>
      <c r="Q19">
        <v>1.9</v>
      </c>
      <c r="R19">
        <v>1</v>
      </c>
      <c r="S19">
        <v>1.2</v>
      </c>
      <c r="T19">
        <v>1</v>
      </c>
      <c r="U19">
        <v>2.5</v>
      </c>
      <c r="V19">
        <v>1.8</v>
      </c>
      <c r="W19">
        <v>1.9</v>
      </c>
      <c r="X19">
        <v>2.8</v>
      </c>
      <c r="Y19">
        <v>1.2</v>
      </c>
      <c r="Z19">
        <v>1.9</v>
      </c>
      <c r="AA19">
        <v>1.7</v>
      </c>
      <c r="AB19">
        <v>0.9</v>
      </c>
      <c r="AC19">
        <v>0.6</v>
      </c>
      <c r="AD19">
        <v>3</v>
      </c>
      <c r="AE19">
        <v>1.4</v>
      </c>
      <c r="AF19">
        <v>1.9</v>
      </c>
      <c r="AG19">
        <v>1.3</v>
      </c>
      <c r="AH19">
        <v>2.2000000000000002</v>
      </c>
      <c r="AI19">
        <v>2.1</v>
      </c>
      <c r="AJ19">
        <v>1.7</v>
      </c>
      <c r="AK19">
        <v>2</v>
      </c>
      <c r="AL19">
        <v>3.9</v>
      </c>
      <c r="AM19">
        <v>0.8</v>
      </c>
      <c r="AN19">
        <v>1.6</v>
      </c>
      <c r="AO19">
        <v>2</v>
      </c>
      <c r="AP19">
        <v>20.3</v>
      </c>
      <c r="AQ19">
        <v>1.5</v>
      </c>
      <c r="AR19" s="2">
        <f>AVERAGE(B19:B30)</f>
        <v>1.875</v>
      </c>
      <c r="AS19" s="2">
        <f>AVERAGE(C19:C30)</f>
        <v>1.8166666666666667</v>
      </c>
      <c r="AT19" s="2"/>
      <c r="AU19" s="2">
        <f t="shared" ref="AU19:CC19" si="47">AVERAGE(E19:E30)</f>
        <v>1.7333333333333336</v>
      </c>
      <c r="AV19" s="2">
        <f t="shared" si="47"/>
        <v>1.7333333333333336</v>
      </c>
      <c r="AW19" s="2">
        <f t="shared" si="47"/>
        <v>1.7333333333333336</v>
      </c>
      <c r="AX19" s="2">
        <f t="shared" si="47"/>
        <v>2.308333333333334</v>
      </c>
      <c r="AY19" s="2">
        <f t="shared" si="47"/>
        <v>2.625</v>
      </c>
      <c r="AZ19" s="2">
        <f t="shared" si="47"/>
        <v>1.9500000000000008</v>
      </c>
      <c r="BA19" s="2">
        <f t="shared" si="47"/>
        <v>0.71666666666666667</v>
      </c>
      <c r="BB19" s="2">
        <f t="shared" si="47"/>
        <v>1.8583333333333332</v>
      </c>
      <c r="BC19" s="2">
        <f t="shared" si="47"/>
        <v>3.4083333333333337</v>
      </c>
      <c r="BD19" s="2">
        <f t="shared" si="47"/>
        <v>0.71666666666666679</v>
      </c>
      <c r="BE19" s="2">
        <f t="shared" si="47"/>
        <v>0.78333333333333321</v>
      </c>
      <c r="BF19" s="2">
        <f t="shared" si="47"/>
        <v>1.7250000000000003</v>
      </c>
      <c r="BG19" s="2">
        <f t="shared" si="47"/>
        <v>2.1</v>
      </c>
      <c r="BH19" s="2">
        <f t="shared" si="47"/>
        <v>1.5499999999999998</v>
      </c>
      <c r="BI19" s="2">
        <f t="shared" si="47"/>
        <v>1.2583333333333333</v>
      </c>
      <c r="BJ19" s="2">
        <f t="shared" si="47"/>
        <v>0.78333333333333321</v>
      </c>
      <c r="BK19" s="2">
        <f t="shared" si="47"/>
        <v>2.5583333333333336</v>
      </c>
      <c r="BL19" s="2">
        <f t="shared" si="47"/>
        <v>2.5416666666666665</v>
      </c>
      <c r="BM19" s="2">
        <f t="shared" si="47"/>
        <v>2.0166666666666671</v>
      </c>
      <c r="BN19" s="2">
        <f t="shared" si="47"/>
        <v>2.9083333333333332</v>
      </c>
      <c r="BO19" s="2">
        <f t="shared" si="47"/>
        <v>1.7166666666666666</v>
      </c>
      <c r="BP19" s="2">
        <f t="shared" si="47"/>
        <v>1.6166666666666669</v>
      </c>
      <c r="BQ19" s="2">
        <f t="shared" si="47"/>
        <v>2.1083333333333334</v>
      </c>
      <c r="BR19" s="2">
        <f t="shared" si="47"/>
        <v>1.1916666666666667</v>
      </c>
      <c r="BS19" s="2">
        <f t="shared" si="47"/>
        <v>1.1583333333333334</v>
      </c>
      <c r="BT19" s="2">
        <f t="shared" si="47"/>
        <v>4.0749999999999993</v>
      </c>
      <c r="BU19" s="2">
        <f t="shared" si="47"/>
        <v>1.9249999999999996</v>
      </c>
      <c r="BV19" s="2">
        <f t="shared" si="47"/>
        <v>2.5416666666666665</v>
      </c>
      <c r="BW19" s="2">
        <f t="shared" si="47"/>
        <v>1.1583333333333334</v>
      </c>
      <c r="BX19" s="2">
        <f t="shared" si="47"/>
        <v>2.0500000000000003</v>
      </c>
      <c r="BY19" s="2">
        <f t="shared" si="47"/>
        <v>2.4833333333333329</v>
      </c>
      <c r="BZ19" s="2">
        <f t="shared" si="47"/>
        <v>1.8916666666666664</v>
      </c>
      <c r="CA19" s="2">
        <f t="shared" si="47"/>
        <v>0.74166666666666703</v>
      </c>
      <c r="CB19" s="2">
        <f t="shared" si="47"/>
        <v>3.0166666666666662</v>
      </c>
      <c r="CC19" s="2">
        <f t="shared" si="47"/>
        <v>0.9</v>
      </c>
      <c r="CD19" s="2"/>
      <c r="CE19" s="2">
        <f>AVERAGE(AO19:AO30)</f>
        <v>2</v>
      </c>
      <c r="CF19" s="2">
        <f>AVERAGE(AP19:AP30)</f>
        <v>16.225000000000001</v>
      </c>
      <c r="CG19" s="2">
        <f>AVERAGE(AQ19:AQ30)</f>
        <v>2.1833333333333331</v>
      </c>
      <c r="CH19" s="2"/>
      <c r="CI19" s="2"/>
      <c r="CJ19" s="2"/>
      <c r="CK19" s="2"/>
      <c r="CL19" s="2"/>
      <c r="CM19" s="2"/>
      <c r="CN19" s="2"/>
      <c r="CO19" s="2"/>
      <c r="CP19" s="2"/>
      <c r="CQ19" s="19">
        <v>39083</v>
      </c>
      <c r="CR19" s="2">
        <f>AR151</f>
        <v>2.3416666666666668</v>
      </c>
      <c r="CS19" s="2">
        <f>AS151</f>
        <v>2.3666666666666667</v>
      </c>
      <c r="CT19" s="2"/>
      <c r="CU19" s="2">
        <f t="shared" ref="CU19:EC19" si="48">AU151</f>
        <v>2.1249999999999996</v>
      </c>
      <c r="CV19" s="2">
        <f t="shared" si="48"/>
        <v>2.1749999999999994</v>
      </c>
      <c r="CW19" s="2">
        <f t="shared" si="48"/>
        <v>2.1583333333333328</v>
      </c>
      <c r="CX19" s="2">
        <f t="shared" si="48"/>
        <v>1.8083333333333336</v>
      </c>
      <c r="CY19" s="2">
        <f t="shared" si="48"/>
        <v>7.5500000000000007</v>
      </c>
      <c r="CZ19" s="2">
        <f t="shared" si="48"/>
        <v>2.9333333333333336</v>
      </c>
      <c r="DA19" s="2">
        <f t="shared" si="48"/>
        <v>1.6500000000000001</v>
      </c>
      <c r="DB19" s="2">
        <f t="shared" si="48"/>
        <v>2.2416666666666667</v>
      </c>
      <c r="DC19" s="2">
        <f t="shared" si="48"/>
        <v>6.7083333333333321</v>
      </c>
      <c r="DD19" s="2">
        <f t="shared" si="48"/>
        <v>2.9</v>
      </c>
      <c r="DE19" s="2">
        <f t="shared" si="48"/>
        <v>2.9833333333333338</v>
      </c>
      <c r="DF19" s="2">
        <f t="shared" si="48"/>
        <v>2.8166666666666664</v>
      </c>
      <c r="DG19" s="2">
        <f t="shared" si="48"/>
        <v>1.5999999999999999</v>
      </c>
      <c r="DH19" s="2">
        <f t="shared" si="48"/>
        <v>2.6583333333333328</v>
      </c>
      <c r="DI19" s="2">
        <f t="shared" si="48"/>
        <v>2.0166666666666666</v>
      </c>
      <c r="DJ19" s="2">
        <f t="shared" si="48"/>
        <v>2.1416666666666666</v>
      </c>
      <c r="DK19" s="2">
        <f t="shared" si="48"/>
        <v>10.033333333333333</v>
      </c>
      <c r="DL19" s="2">
        <f t="shared" si="48"/>
        <v>5.7833333333333341</v>
      </c>
      <c r="DM19" s="2">
        <f t="shared" si="48"/>
        <v>2.6666666666666665</v>
      </c>
      <c r="DN19" s="2">
        <f t="shared" si="48"/>
        <v>7.9416666666666664</v>
      </c>
      <c r="DO19" s="2">
        <f t="shared" si="48"/>
        <v>0.71666666666666679</v>
      </c>
      <c r="DP19" s="2">
        <f t="shared" si="48"/>
        <v>1.5833333333333333</v>
      </c>
      <c r="DQ19" s="2">
        <f t="shared" si="48"/>
        <v>2.191666666666666</v>
      </c>
      <c r="DR19" s="2">
        <f t="shared" si="48"/>
        <v>2.6166666666666667</v>
      </c>
      <c r="DS19" s="2">
        <f t="shared" si="48"/>
        <v>2.4249999999999998</v>
      </c>
      <c r="DT19" s="2">
        <f t="shared" si="48"/>
        <v>4.9083333333333332</v>
      </c>
      <c r="DU19" s="2">
        <f t="shared" si="48"/>
        <v>3.7833333333333332</v>
      </c>
      <c r="DV19" s="2">
        <f t="shared" si="48"/>
        <v>1.8749999999999998</v>
      </c>
      <c r="DW19" s="2">
        <f t="shared" si="48"/>
        <v>1.5666666666666667</v>
      </c>
      <c r="DX19" s="2">
        <f t="shared" si="48"/>
        <v>1.6666666666666667</v>
      </c>
      <c r="DY19" s="2">
        <f t="shared" si="48"/>
        <v>2.3416666666666672</v>
      </c>
      <c r="DZ19" s="2">
        <f t="shared" si="48"/>
        <v>2.3166666666666673</v>
      </c>
      <c r="EA19" s="2">
        <f t="shared" si="48"/>
        <v>3.6666666666666665</v>
      </c>
      <c r="EB19" s="2">
        <f t="shared" si="48"/>
        <v>0.7583333333333333</v>
      </c>
      <c r="EC19" s="2">
        <f t="shared" si="48"/>
        <v>0.77500000000000002</v>
      </c>
      <c r="ED19" s="2"/>
      <c r="EE19" s="2">
        <f>CE151</f>
        <v>5.7750000000000012</v>
      </c>
      <c r="EF19" s="2">
        <f>CF151</f>
        <v>8.783333333333335</v>
      </c>
      <c r="EG19" s="2">
        <f>CG151</f>
        <v>2.6499999999999995</v>
      </c>
    </row>
    <row r="20" spans="1:137" x14ac:dyDescent="0.25">
      <c r="A20" s="15">
        <v>43405</v>
      </c>
      <c r="B20">
        <v>2</v>
      </c>
      <c r="C20">
        <v>1.9</v>
      </c>
      <c r="D20">
        <v>2</v>
      </c>
      <c r="E20">
        <v>1.9</v>
      </c>
      <c r="F20">
        <v>1.9</v>
      </c>
      <c r="G20">
        <v>1.9</v>
      </c>
      <c r="H20">
        <v>2.9</v>
      </c>
      <c r="I20">
        <v>3</v>
      </c>
      <c r="J20">
        <v>1.6</v>
      </c>
      <c r="K20">
        <v>0.7</v>
      </c>
      <c r="L20">
        <v>2.2000000000000002</v>
      </c>
      <c r="M20">
        <v>3.2</v>
      </c>
      <c r="N20">
        <v>0.8</v>
      </c>
      <c r="O20">
        <v>1.1000000000000001</v>
      </c>
      <c r="P20">
        <v>1.7</v>
      </c>
      <c r="Q20">
        <v>2.2000000000000002</v>
      </c>
      <c r="R20">
        <v>1.3</v>
      </c>
      <c r="S20">
        <v>1.6</v>
      </c>
      <c r="T20">
        <v>1.6</v>
      </c>
      <c r="U20">
        <v>2.9</v>
      </c>
      <c r="V20">
        <v>2.4</v>
      </c>
      <c r="W20">
        <v>2.6</v>
      </c>
      <c r="X20">
        <v>3.2</v>
      </c>
      <c r="Y20">
        <v>1.4</v>
      </c>
      <c r="Z20">
        <v>1.8</v>
      </c>
      <c r="AA20">
        <v>2.2999999999999998</v>
      </c>
      <c r="AB20">
        <v>1.1000000000000001</v>
      </c>
      <c r="AC20">
        <v>0.9</v>
      </c>
      <c r="AD20">
        <v>3.2</v>
      </c>
      <c r="AE20">
        <v>2.1</v>
      </c>
      <c r="AF20">
        <v>2</v>
      </c>
      <c r="AG20">
        <v>1.4</v>
      </c>
      <c r="AH20">
        <v>2.1</v>
      </c>
      <c r="AI20">
        <v>2.2999999999999998</v>
      </c>
      <c r="AJ20">
        <v>2</v>
      </c>
      <c r="AK20">
        <v>1.5</v>
      </c>
      <c r="AL20">
        <v>3.8</v>
      </c>
      <c r="AM20">
        <v>1</v>
      </c>
      <c r="AN20">
        <v>1.9</v>
      </c>
      <c r="AO20">
        <v>1.9</v>
      </c>
      <c r="AP20">
        <v>21.6</v>
      </c>
      <c r="AQ20">
        <v>1.9</v>
      </c>
      <c r="CQ20" s="20" t="s">
        <v>844</v>
      </c>
      <c r="CR20" s="2">
        <f>AVERAGE(CR8:CR19)</f>
        <v>1.726388888888889</v>
      </c>
      <c r="CS20" s="2">
        <f t="shared" ref="CS20:EG20" si="49">AVERAGE(CS8:CS19)</f>
        <v>1.7243055555555555</v>
      </c>
      <c r="CT20" s="2"/>
      <c r="CU20" s="2">
        <f t="shared" si="49"/>
        <v>1.4874999999999998</v>
      </c>
      <c r="CV20" s="2">
        <f t="shared" si="49"/>
        <v>1.4965277777777775</v>
      </c>
      <c r="CW20" s="2">
        <f t="shared" si="49"/>
        <v>1.4930555555555554</v>
      </c>
      <c r="CX20" s="2">
        <f t="shared" si="49"/>
        <v>1.940277777777778</v>
      </c>
      <c r="CY20" s="2">
        <f t="shared" si="49"/>
        <v>2.5881944444444445</v>
      </c>
      <c r="CZ20" s="2">
        <f t="shared" si="49"/>
        <v>1.9840277777777777</v>
      </c>
      <c r="DA20" s="2">
        <f t="shared" si="49"/>
        <v>1.372222222222222</v>
      </c>
      <c r="DB20" s="2">
        <f t="shared" si="49"/>
        <v>1.45625</v>
      </c>
      <c r="DC20" s="2">
        <f t="shared" si="49"/>
        <v>3.4423611111111114</v>
      </c>
      <c r="DD20" s="2">
        <f t="shared" si="49"/>
        <v>0.61736111111111114</v>
      </c>
      <c r="DE20" s="2">
        <f t="shared" si="49"/>
        <v>1.3326388888888889</v>
      </c>
      <c r="DF20" s="2">
        <f t="shared" si="49"/>
        <v>1.5319444444444443</v>
      </c>
      <c r="DG20" s="2">
        <f t="shared" si="49"/>
        <v>1.3652777777777774</v>
      </c>
      <c r="DH20" s="2">
        <f t="shared" si="49"/>
        <v>1.8229166666666667</v>
      </c>
      <c r="DI20" s="2">
        <f t="shared" si="49"/>
        <v>1.5236111111111112</v>
      </c>
      <c r="DJ20" s="2">
        <f t="shared" si="49"/>
        <v>1.2173611111111109</v>
      </c>
      <c r="DK20" s="2">
        <f t="shared" si="49"/>
        <v>3.3756944444444446</v>
      </c>
      <c r="DL20" s="2">
        <f t="shared" si="49"/>
        <v>3.1097222222222221</v>
      </c>
      <c r="DM20" s="2">
        <f t="shared" si="49"/>
        <v>1.9055555555555557</v>
      </c>
      <c r="DN20" s="2">
        <f t="shared" si="49"/>
        <v>3.3291666666666671</v>
      </c>
      <c r="DO20" s="2">
        <f t="shared" si="49"/>
        <v>1.8166666666666671</v>
      </c>
      <c r="DP20" s="2">
        <f t="shared" si="49"/>
        <v>1.4291666666666665</v>
      </c>
      <c r="DQ20" s="2">
        <f t="shared" si="49"/>
        <v>1.9444444444444446</v>
      </c>
      <c r="DR20" s="2">
        <f t="shared" si="49"/>
        <v>1.9902777777777778</v>
      </c>
      <c r="DS20" s="2">
        <f t="shared" si="49"/>
        <v>1.3347222222222221</v>
      </c>
      <c r="DT20" s="2">
        <f t="shared" si="49"/>
        <v>3.5020833333333328</v>
      </c>
      <c r="DU20" s="2">
        <f t="shared" si="49"/>
        <v>1.8333333333333333</v>
      </c>
      <c r="DV20" s="2">
        <f t="shared" si="49"/>
        <v>1.6465277777777778</v>
      </c>
      <c r="DW20" s="2">
        <f t="shared" si="49"/>
        <v>1.747222222222222</v>
      </c>
      <c r="DX20" s="2">
        <f t="shared" si="49"/>
        <v>1.4638888888888888</v>
      </c>
      <c r="DY20" s="2">
        <f t="shared" si="49"/>
        <v>2.3888888888888888</v>
      </c>
      <c r="DZ20" s="2">
        <f t="shared" si="49"/>
        <v>1.7333333333333332</v>
      </c>
      <c r="EA20" s="2">
        <f t="shared" si="49"/>
        <v>4.6576388888888882</v>
      </c>
      <c r="EB20" s="2">
        <f t="shared" si="49"/>
        <v>2.0923611111111109</v>
      </c>
      <c r="EC20" s="2">
        <f t="shared" si="49"/>
        <v>0.22430555555555556</v>
      </c>
      <c r="ED20" s="2"/>
      <c r="EE20" s="2">
        <f t="shared" si="49"/>
        <v>5.74861111111111</v>
      </c>
      <c r="EF20" s="2">
        <f t="shared" si="49"/>
        <v>9.0513888888888889</v>
      </c>
      <c r="EG20" s="2">
        <f t="shared" si="49"/>
        <v>1.7673611111111107</v>
      </c>
    </row>
    <row r="21" spans="1:137" x14ac:dyDescent="0.25">
      <c r="A21" s="15">
        <v>43374</v>
      </c>
      <c r="B21">
        <v>2.2000000000000002</v>
      </c>
      <c r="C21">
        <v>2.2000000000000002</v>
      </c>
      <c r="D21">
        <v>2.2000000000000002</v>
      </c>
      <c r="E21">
        <v>2.2000000000000002</v>
      </c>
      <c r="F21">
        <v>2.2000000000000002</v>
      </c>
      <c r="G21">
        <v>2.2000000000000002</v>
      </c>
      <c r="H21">
        <v>3.2</v>
      </c>
      <c r="I21">
        <v>3.6</v>
      </c>
      <c r="J21">
        <v>2</v>
      </c>
      <c r="K21">
        <v>0.7</v>
      </c>
      <c r="L21">
        <v>2.4</v>
      </c>
      <c r="M21">
        <v>4.5</v>
      </c>
      <c r="N21">
        <v>1.1000000000000001</v>
      </c>
      <c r="O21">
        <v>1.8</v>
      </c>
      <c r="P21">
        <v>2.2999999999999998</v>
      </c>
      <c r="Q21">
        <v>2.5</v>
      </c>
      <c r="R21">
        <v>1.7</v>
      </c>
      <c r="S21">
        <v>1.7</v>
      </c>
      <c r="T21">
        <v>1.9</v>
      </c>
      <c r="U21">
        <v>3.2</v>
      </c>
      <c r="V21">
        <v>2.8</v>
      </c>
      <c r="W21">
        <v>2.8</v>
      </c>
      <c r="X21">
        <v>3.9</v>
      </c>
      <c r="Y21">
        <v>2.1</v>
      </c>
      <c r="Z21">
        <v>1.9</v>
      </c>
      <c r="AA21">
        <v>2.4</v>
      </c>
      <c r="AB21">
        <v>1.5</v>
      </c>
      <c r="AC21">
        <v>0.8</v>
      </c>
      <c r="AD21">
        <v>4.2</v>
      </c>
      <c r="AE21">
        <v>2.2999999999999998</v>
      </c>
      <c r="AF21">
        <v>2.5</v>
      </c>
      <c r="AG21">
        <v>1.7</v>
      </c>
      <c r="AH21">
        <v>2.4</v>
      </c>
      <c r="AI21">
        <v>2.4</v>
      </c>
      <c r="AJ21">
        <v>2.2999999999999998</v>
      </c>
      <c r="AK21">
        <v>0.9</v>
      </c>
      <c r="AL21">
        <v>3.6</v>
      </c>
      <c r="AM21">
        <v>1.1000000000000001</v>
      </c>
      <c r="AN21">
        <v>2.2999999999999998</v>
      </c>
      <c r="AO21">
        <v>2.2999999999999998</v>
      </c>
      <c r="AP21">
        <v>25.2</v>
      </c>
      <c r="AQ21">
        <v>2.2999999999999998</v>
      </c>
      <c r="CQ21" s="21"/>
    </row>
    <row r="22" spans="1:137" x14ac:dyDescent="0.25">
      <c r="A22" s="15">
        <v>43344</v>
      </c>
      <c r="B22">
        <v>2.1</v>
      </c>
      <c r="C22">
        <v>2.1</v>
      </c>
      <c r="D22">
        <v>2.1</v>
      </c>
      <c r="E22">
        <v>2.1</v>
      </c>
      <c r="F22">
        <v>2.1</v>
      </c>
      <c r="G22">
        <v>2.1</v>
      </c>
      <c r="H22">
        <v>2.8</v>
      </c>
      <c r="I22">
        <v>3.6</v>
      </c>
      <c r="J22">
        <v>2.1</v>
      </c>
      <c r="K22">
        <v>0.5</v>
      </c>
      <c r="L22">
        <v>2.2000000000000002</v>
      </c>
      <c r="M22">
        <v>3.5</v>
      </c>
      <c r="N22">
        <v>1.2</v>
      </c>
      <c r="O22">
        <v>1.1000000000000001</v>
      </c>
      <c r="P22">
        <v>2.2999999999999998</v>
      </c>
      <c r="Q22">
        <v>2.5</v>
      </c>
      <c r="R22">
        <v>1.6</v>
      </c>
      <c r="S22">
        <v>1.5</v>
      </c>
      <c r="T22">
        <v>1.7</v>
      </c>
      <c r="U22">
        <v>3.3</v>
      </c>
      <c r="V22">
        <v>2.4</v>
      </c>
      <c r="W22">
        <v>2.7</v>
      </c>
      <c r="X22">
        <v>3.7</v>
      </c>
      <c r="Y22">
        <v>2.5</v>
      </c>
      <c r="Z22">
        <v>1.6</v>
      </c>
      <c r="AA22">
        <v>2.1</v>
      </c>
      <c r="AB22">
        <v>1.5</v>
      </c>
      <c r="AC22">
        <v>1.8</v>
      </c>
      <c r="AD22">
        <v>4.7</v>
      </c>
      <c r="AE22">
        <v>2.2000000000000002</v>
      </c>
      <c r="AF22">
        <v>2.7</v>
      </c>
      <c r="AG22">
        <v>1.4</v>
      </c>
      <c r="AH22">
        <v>2.5</v>
      </c>
      <c r="AI22">
        <v>2.4</v>
      </c>
      <c r="AJ22">
        <v>2.2000000000000002</v>
      </c>
      <c r="AK22">
        <v>1.2</v>
      </c>
      <c r="AL22">
        <v>3.8</v>
      </c>
      <c r="AM22">
        <v>1.1000000000000001</v>
      </c>
      <c r="AN22">
        <v>2.1</v>
      </c>
      <c r="AO22">
        <v>2.1</v>
      </c>
      <c r="AP22">
        <v>24.5</v>
      </c>
      <c r="AQ22">
        <v>2</v>
      </c>
    </row>
    <row r="23" spans="1:137" x14ac:dyDescent="0.25">
      <c r="A23" s="15">
        <v>43313</v>
      </c>
      <c r="B23">
        <v>2.2000000000000002</v>
      </c>
      <c r="C23">
        <v>2.1</v>
      </c>
      <c r="D23">
        <v>2.2000000000000002</v>
      </c>
      <c r="E23">
        <v>2</v>
      </c>
      <c r="F23">
        <v>2</v>
      </c>
      <c r="G23">
        <v>2</v>
      </c>
      <c r="H23">
        <v>2.6</v>
      </c>
      <c r="I23">
        <v>3.7</v>
      </c>
      <c r="J23">
        <v>2.4</v>
      </c>
      <c r="K23">
        <v>0.8</v>
      </c>
      <c r="L23">
        <v>1.9</v>
      </c>
      <c r="M23">
        <v>3.5</v>
      </c>
      <c r="N23">
        <v>0.9</v>
      </c>
      <c r="O23">
        <v>0.9</v>
      </c>
      <c r="P23">
        <v>2.2000000000000002</v>
      </c>
      <c r="Q23">
        <v>2.6</v>
      </c>
      <c r="R23">
        <v>2.1</v>
      </c>
      <c r="S23">
        <v>1.6</v>
      </c>
      <c r="T23">
        <v>1.7</v>
      </c>
      <c r="U23">
        <v>2.8</v>
      </c>
      <c r="V23">
        <v>1.8</v>
      </c>
      <c r="W23">
        <v>2.4</v>
      </c>
      <c r="X23">
        <v>3.4</v>
      </c>
      <c r="Y23">
        <v>2.4</v>
      </c>
      <c r="Z23">
        <v>1.9</v>
      </c>
      <c r="AA23">
        <v>2.2999999999999998</v>
      </c>
      <c r="AB23">
        <v>1.4</v>
      </c>
      <c r="AC23">
        <v>1.3</v>
      </c>
      <c r="AD23">
        <v>4.7</v>
      </c>
      <c r="AE23">
        <v>2</v>
      </c>
      <c r="AF23">
        <v>2.9</v>
      </c>
      <c r="AG23">
        <v>1.4</v>
      </c>
      <c r="AH23">
        <v>2.1</v>
      </c>
      <c r="AI23">
        <v>2.7</v>
      </c>
      <c r="AJ23">
        <v>2.2000000000000002</v>
      </c>
      <c r="AK23">
        <v>2.1</v>
      </c>
      <c r="AL23">
        <v>3.9</v>
      </c>
      <c r="AM23">
        <v>1.3</v>
      </c>
      <c r="AN23">
        <v>2.2999999999999998</v>
      </c>
      <c r="AO23">
        <v>2.6</v>
      </c>
      <c r="AP23">
        <v>17.899999999999999</v>
      </c>
      <c r="AQ23">
        <v>2.5</v>
      </c>
    </row>
    <row r="24" spans="1:137" x14ac:dyDescent="0.25">
      <c r="A24" s="15">
        <v>43282</v>
      </c>
      <c r="B24">
        <v>2.2000000000000002</v>
      </c>
      <c r="C24">
        <v>2.2000000000000002</v>
      </c>
      <c r="D24">
        <v>2.2000000000000002</v>
      </c>
      <c r="E24">
        <v>2.1</v>
      </c>
      <c r="F24">
        <v>2.1</v>
      </c>
      <c r="G24">
        <v>2.1</v>
      </c>
      <c r="H24">
        <v>2.7</v>
      </c>
      <c r="I24">
        <v>3.6</v>
      </c>
      <c r="J24">
        <v>2.2000000000000002</v>
      </c>
      <c r="K24">
        <v>0.9</v>
      </c>
      <c r="L24">
        <v>2.1</v>
      </c>
      <c r="M24">
        <v>3.3</v>
      </c>
      <c r="N24">
        <v>1</v>
      </c>
      <c r="O24">
        <v>0.8</v>
      </c>
      <c r="P24">
        <v>2.2999999999999998</v>
      </c>
      <c r="Q24">
        <v>2.6</v>
      </c>
      <c r="R24">
        <v>2.2000000000000002</v>
      </c>
      <c r="S24">
        <v>1.9</v>
      </c>
      <c r="T24">
        <v>1.4</v>
      </c>
      <c r="U24">
        <v>2.7</v>
      </c>
      <c r="V24">
        <v>2.2999999999999998</v>
      </c>
      <c r="W24">
        <v>2.5</v>
      </c>
      <c r="X24">
        <v>3.4</v>
      </c>
      <c r="Y24">
        <v>2.1</v>
      </c>
      <c r="Z24">
        <v>1.9</v>
      </c>
      <c r="AA24">
        <v>2.2999999999999998</v>
      </c>
      <c r="AB24">
        <v>1.4</v>
      </c>
      <c r="AC24">
        <v>2.2000000000000002</v>
      </c>
      <c r="AD24">
        <v>4.3</v>
      </c>
      <c r="AE24">
        <v>2.1</v>
      </c>
      <c r="AF24">
        <v>2.6</v>
      </c>
      <c r="AG24">
        <v>1.4</v>
      </c>
      <c r="AH24">
        <v>2.2000000000000002</v>
      </c>
      <c r="AI24">
        <v>2.5</v>
      </c>
      <c r="AJ24">
        <v>2.2000000000000002</v>
      </c>
      <c r="AK24">
        <v>1.9</v>
      </c>
      <c r="AL24">
        <v>3.5</v>
      </c>
      <c r="AM24">
        <v>1.2</v>
      </c>
      <c r="AN24">
        <v>2.2999999999999998</v>
      </c>
      <c r="AO24">
        <v>2.4</v>
      </c>
      <c r="AP24">
        <v>15.9</v>
      </c>
      <c r="AQ24">
        <v>2.8</v>
      </c>
    </row>
    <row r="25" spans="1:137" x14ac:dyDescent="0.25">
      <c r="A25" s="15">
        <v>43252</v>
      </c>
      <c r="B25">
        <v>2.1</v>
      </c>
      <c r="C25">
        <v>2</v>
      </c>
      <c r="D25">
        <v>2.1</v>
      </c>
      <c r="E25">
        <v>2</v>
      </c>
      <c r="F25">
        <v>2</v>
      </c>
      <c r="G25">
        <v>2</v>
      </c>
      <c r="H25">
        <v>2.6</v>
      </c>
      <c r="I25">
        <v>3</v>
      </c>
      <c r="J25">
        <v>2.4</v>
      </c>
      <c r="K25">
        <v>1.1000000000000001</v>
      </c>
      <c r="L25">
        <v>2.1</v>
      </c>
      <c r="M25">
        <v>3.9</v>
      </c>
      <c r="N25">
        <v>0.7</v>
      </c>
      <c r="O25">
        <v>1</v>
      </c>
      <c r="P25">
        <v>2.2999999999999998</v>
      </c>
      <c r="Q25">
        <v>2.2999999999999998</v>
      </c>
      <c r="R25">
        <v>2.2000000000000002</v>
      </c>
      <c r="S25">
        <v>1.4</v>
      </c>
      <c r="T25">
        <v>1.7</v>
      </c>
      <c r="U25">
        <v>2.7</v>
      </c>
      <c r="V25">
        <v>2.6</v>
      </c>
      <c r="W25">
        <v>2.4</v>
      </c>
      <c r="X25">
        <v>3.2</v>
      </c>
      <c r="Y25">
        <v>2</v>
      </c>
      <c r="Z25">
        <v>1.7</v>
      </c>
      <c r="AA25">
        <v>2.2999999999999998</v>
      </c>
      <c r="AB25">
        <v>1.4</v>
      </c>
      <c r="AC25">
        <v>2</v>
      </c>
      <c r="AD25">
        <v>4.7</v>
      </c>
      <c r="AE25">
        <v>2.2999999999999998</v>
      </c>
      <c r="AF25">
        <v>2.9</v>
      </c>
      <c r="AG25">
        <v>1.2</v>
      </c>
      <c r="AH25">
        <v>2.1</v>
      </c>
      <c r="AI25">
        <v>2.4</v>
      </c>
      <c r="AJ25">
        <v>2.1</v>
      </c>
      <c r="AK25">
        <v>1.4</v>
      </c>
      <c r="AL25">
        <v>2.7</v>
      </c>
      <c r="AM25">
        <v>0.9</v>
      </c>
      <c r="AN25">
        <v>2</v>
      </c>
      <c r="AO25">
        <v>2.5</v>
      </c>
      <c r="AP25">
        <v>15.4</v>
      </c>
      <c r="AQ25">
        <v>2.7</v>
      </c>
    </row>
    <row r="26" spans="1:137" x14ac:dyDescent="0.25">
      <c r="A26" s="15">
        <v>43221</v>
      </c>
      <c r="B26">
        <v>2</v>
      </c>
      <c r="C26">
        <v>1.9</v>
      </c>
      <c r="D26">
        <v>2</v>
      </c>
      <c r="E26">
        <v>1.9</v>
      </c>
      <c r="F26">
        <v>1.9</v>
      </c>
      <c r="G26">
        <v>1.9</v>
      </c>
      <c r="H26">
        <v>2.2999999999999998</v>
      </c>
      <c r="I26">
        <v>2.2999999999999998</v>
      </c>
      <c r="J26">
        <v>2</v>
      </c>
      <c r="K26">
        <v>1</v>
      </c>
      <c r="L26">
        <v>2.2000000000000002</v>
      </c>
      <c r="M26">
        <v>3.1</v>
      </c>
      <c r="N26">
        <v>0.7</v>
      </c>
      <c r="O26">
        <v>0.8</v>
      </c>
      <c r="P26">
        <v>2.1</v>
      </c>
      <c r="Q26">
        <v>2.2999999999999998</v>
      </c>
      <c r="R26">
        <v>1.8</v>
      </c>
      <c r="S26">
        <v>1</v>
      </c>
      <c r="T26">
        <v>1</v>
      </c>
      <c r="U26">
        <v>2.4</v>
      </c>
      <c r="V26">
        <v>2.9</v>
      </c>
      <c r="W26">
        <v>2.1</v>
      </c>
      <c r="X26">
        <v>2.9</v>
      </c>
      <c r="Y26">
        <v>1.7</v>
      </c>
      <c r="Z26">
        <v>1.9</v>
      </c>
      <c r="AA26">
        <v>2.1</v>
      </c>
      <c r="AB26">
        <v>1.2</v>
      </c>
      <c r="AC26">
        <v>1.4</v>
      </c>
      <c r="AD26">
        <v>4.5999999999999996</v>
      </c>
      <c r="AE26">
        <v>2.2000000000000002</v>
      </c>
      <c r="AF26">
        <v>2.7</v>
      </c>
      <c r="AG26">
        <v>1</v>
      </c>
      <c r="AH26">
        <v>2</v>
      </c>
      <c r="AI26">
        <v>2.4</v>
      </c>
      <c r="AJ26">
        <v>2</v>
      </c>
      <c r="AK26">
        <v>0</v>
      </c>
      <c r="AL26">
        <v>2.2999999999999998</v>
      </c>
      <c r="AM26">
        <v>1</v>
      </c>
      <c r="AN26">
        <v>2.7</v>
      </c>
      <c r="AO26">
        <v>2.2000000000000002</v>
      </c>
      <c r="AP26">
        <v>12.1</v>
      </c>
      <c r="AQ26">
        <v>2.6</v>
      </c>
    </row>
    <row r="27" spans="1:137" x14ac:dyDescent="0.25">
      <c r="A27" s="15">
        <v>43191</v>
      </c>
      <c r="B27">
        <v>1.5</v>
      </c>
      <c r="C27">
        <v>1.3</v>
      </c>
      <c r="D27">
        <v>1.5</v>
      </c>
      <c r="E27">
        <v>1.3</v>
      </c>
      <c r="F27">
        <v>1.3</v>
      </c>
      <c r="G27">
        <v>1.3</v>
      </c>
      <c r="H27">
        <v>1.6</v>
      </c>
      <c r="I27">
        <v>1.7</v>
      </c>
      <c r="J27">
        <v>1.8</v>
      </c>
      <c r="K27">
        <v>0.7</v>
      </c>
      <c r="L27">
        <v>1.4</v>
      </c>
      <c r="M27">
        <v>2.9</v>
      </c>
      <c r="N27">
        <v>-0.1</v>
      </c>
      <c r="O27">
        <v>0.5</v>
      </c>
      <c r="P27">
        <v>1.1000000000000001</v>
      </c>
      <c r="Q27">
        <v>1.8</v>
      </c>
      <c r="R27">
        <v>1.4</v>
      </c>
      <c r="S27">
        <v>0.6</v>
      </c>
      <c r="T27">
        <v>-0.3</v>
      </c>
      <c r="U27">
        <v>2.1</v>
      </c>
      <c r="V27">
        <v>2.2000000000000002</v>
      </c>
      <c r="W27">
        <v>1.3</v>
      </c>
      <c r="X27">
        <v>2.4</v>
      </c>
      <c r="Y27">
        <v>1.4</v>
      </c>
      <c r="Z27">
        <v>1</v>
      </c>
      <c r="AA27">
        <v>2</v>
      </c>
      <c r="AB27">
        <v>0.9</v>
      </c>
      <c r="AC27">
        <v>0.3</v>
      </c>
      <c r="AD27">
        <v>4.3</v>
      </c>
      <c r="AE27">
        <v>1.9</v>
      </c>
      <c r="AF27">
        <v>3</v>
      </c>
      <c r="AG27">
        <v>0.8</v>
      </c>
      <c r="AH27">
        <v>1.8</v>
      </c>
      <c r="AI27">
        <v>2.4</v>
      </c>
      <c r="AJ27">
        <v>1.5</v>
      </c>
      <c r="AK27">
        <v>-0.7</v>
      </c>
      <c r="AL27">
        <v>2.6</v>
      </c>
      <c r="AM27">
        <v>0.4</v>
      </c>
      <c r="AN27">
        <v>2.2999999999999998</v>
      </c>
      <c r="AO27">
        <v>1</v>
      </c>
      <c r="AP27">
        <v>10.9</v>
      </c>
      <c r="AQ27">
        <v>2.2000000000000002</v>
      </c>
    </row>
    <row r="28" spans="1:137" x14ac:dyDescent="0.25">
      <c r="A28" s="15">
        <v>43160</v>
      </c>
      <c r="B28">
        <v>1.5</v>
      </c>
      <c r="C28">
        <v>1.5</v>
      </c>
      <c r="D28">
        <v>1.4</v>
      </c>
      <c r="E28">
        <v>1.3</v>
      </c>
      <c r="F28">
        <v>1.3</v>
      </c>
      <c r="G28">
        <v>1.3</v>
      </c>
      <c r="H28">
        <v>1.5</v>
      </c>
      <c r="I28">
        <v>1.9</v>
      </c>
      <c r="J28">
        <v>1.6</v>
      </c>
      <c r="K28">
        <v>0.4</v>
      </c>
      <c r="L28">
        <v>1.5</v>
      </c>
      <c r="M28">
        <v>2.9</v>
      </c>
      <c r="N28">
        <v>0.5</v>
      </c>
      <c r="O28">
        <v>0.2</v>
      </c>
      <c r="P28">
        <v>1.3</v>
      </c>
      <c r="Q28">
        <v>1.7</v>
      </c>
      <c r="R28">
        <v>1.2</v>
      </c>
      <c r="S28">
        <v>0.9</v>
      </c>
      <c r="T28">
        <v>-0.4</v>
      </c>
      <c r="U28">
        <v>2.2999999999999998</v>
      </c>
      <c r="V28">
        <v>2.5</v>
      </c>
      <c r="W28">
        <v>1.1000000000000001</v>
      </c>
      <c r="X28">
        <v>2</v>
      </c>
      <c r="Y28">
        <v>1.3</v>
      </c>
      <c r="Z28">
        <v>1</v>
      </c>
      <c r="AA28">
        <v>2</v>
      </c>
      <c r="AB28">
        <v>0.7</v>
      </c>
      <c r="AC28">
        <v>0.8</v>
      </c>
      <c r="AD28">
        <v>4</v>
      </c>
      <c r="AE28">
        <v>1.5</v>
      </c>
      <c r="AF28">
        <v>2.5</v>
      </c>
      <c r="AG28">
        <v>0.9</v>
      </c>
      <c r="AH28">
        <v>2</v>
      </c>
      <c r="AI28">
        <v>2.5</v>
      </c>
      <c r="AJ28">
        <v>1.5</v>
      </c>
      <c r="AK28">
        <v>0.3</v>
      </c>
      <c r="AL28">
        <v>2.2000000000000002</v>
      </c>
      <c r="AM28">
        <v>0.7</v>
      </c>
      <c r="AN28">
        <v>2.6</v>
      </c>
      <c r="AO28">
        <v>1.4</v>
      </c>
      <c r="AP28">
        <v>10.199999999999999</v>
      </c>
      <c r="AQ28">
        <v>2.1</v>
      </c>
    </row>
    <row r="29" spans="1:137" x14ac:dyDescent="0.25">
      <c r="A29" s="15">
        <v>43132</v>
      </c>
      <c r="B29">
        <v>1.4</v>
      </c>
      <c r="C29">
        <v>1.4</v>
      </c>
      <c r="D29">
        <v>1.2</v>
      </c>
      <c r="E29">
        <v>1.1000000000000001</v>
      </c>
      <c r="F29">
        <v>1.1000000000000001</v>
      </c>
      <c r="G29">
        <v>1.1000000000000001</v>
      </c>
      <c r="H29">
        <v>1.5</v>
      </c>
      <c r="I29">
        <v>1.5</v>
      </c>
      <c r="J29">
        <v>1.6</v>
      </c>
      <c r="K29">
        <v>0.5</v>
      </c>
      <c r="L29">
        <v>1.2</v>
      </c>
      <c r="M29">
        <v>3.2</v>
      </c>
      <c r="N29">
        <v>0.7</v>
      </c>
      <c r="O29">
        <v>0.4</v>
      </c>
      <c r="P29">
        <v>1.2</v>
      </c>
      <c r="Q29">
        <v>1.3</v>
      </c>
      <c r="R29">
        <v>0.9</v>
      </c>
      <c r="S29">
        <v>0.5</v>
      </c>
      <c r="T29">
        <v>-0.4</v>
      </c>
      <c r="U29">
        <v>1.8</v>
      </c>
      <c r="V29">
        <v>3.2</v>
      </c>
      <c r="W29">
        <v>1.1000000000000001</v>
      </c>
      <c r="X29">
        <v>1.9</v>
      </c>
      <c r="Y29">
        <v>1.3</v>
      </c>
      <c r="Z29">
        <v>1.3</v>
      </c>
      <c r="AA29">
        <v>1.9</v>
      </c>
      <c r="AB29">
        <v>0.7</v>
      </c>
      <c r="AC29">
        <v>0.7</v>
      </c>
      <c r="AD29">
        <v>3.8</v>
      </c>
      <c r="AE29">
        <v>1.4</v>
      </c>
      <c r="AF29">
        <v>2.2000000000000002</v>
      </c>
      <c r="AG29">
        <v>0.6</v>
      </c>
      <c r="AH29">
        <v>1.6</v>
      </c>
      <c r="AI29">
        <v>2.7</v>
      </c>
      <c r="AJ29">
        <v>1.4</v>
      </c>
      <c r="AK29">
        <v>-1</v>
      </c>
      <c r="AL29">
        <v>2.2999999999999998</v>
      </c>
      <c r="AM29">
        <v>0.5</v>
      </c>
      <c r="AN29">
        <v>3</v>
      </c>
      <c r="AO29">
        <v>1.6</v>
      </c>
      <c r="AP29">
        <v>10.3</v>
      </c>
      <c r="AQ29">
        <v>1.9</v>
      </c>
    </row>
    <row r="30" spans="1:137" x14ac:dyDescent="0.25">
      <c r="A30" s="15">
        <v>43101</v>
      </c>
      <c r="B30">
        <v>1.6</v>
      </c>
      <c r="C30">
        <v>1.6</v>
      </c>
      <c r="D30">
        <v>1.4</v>
      </c>
      <c r="E30">
        <v>1.3</v>
      </c>
      <c r="F30">
        <v>1.3</v>
      </c>
      <c r="G30">
        <v>1.3</v>
      </c>
      <c r="H30">
        <v>1.8</v>
      </c>
      <c r="I30">
        <v>1.3</v>
      </c>
      <c r="J30">
        <v>2.1</v>
      </c>
      <c r="K30">
        <v>0.6</v>
      </c>
      <c r="L30">
        <v>1.4</v>
      </c>
      <c r="M30">
        <v>3.6</v>
      </c>
      <c r="N30">
        <v>0.3</v>
      </c>
      <c r="O30">
        <v>0.2</v>
      </c>
      <c r="P30">
        <v>0.7</v>
      </c>
      <c r="Q30">
        <v>1.5</v>
      </c>
      <c r="R30">
        <v>1.2</v>
      </c>
      <c r="S30">
        <v>1.2</v>
      </c>
      <c r="T30">
        <v>-1.5</v>
      </c>
      <c r="U30">
        <v>2</v>
      </c>
      <c r="V30">
        <v>3.6</v>
      </c>
      <c r="W30">
        <v>1.3</v>
      </c>
      <c r="X30">
        <v>2.1</v>
      </c>
      <c r="Y30">
        <v>1.2</v>
      </c>
      <c r="Z30">
        <v>1.5</v>
      </c>
      <c r="AA30">
        <v>1.9</v>
      </c>
      <c r="AB30">
        <v>1.6</v>
      </c>
      <c r="AC30">
        <v>1.1000000000000001</v>
      </c>
      <c r="AD30">
        <v>3.4</v>
      </c>
      <c r="AE30">
        <v>1.7</v>
      </c>
      <c r="AF30">
        <v>2.6</v>
      </c>
      <c r="AG30">
        <v>0.8</v>
      </c>
      <c r="AH30">
        <v>1.6</v>
      </c>
      <c r="AI30">
        <v>3</v>
      </c>
      <c r="AJ30">
        <v>1.6</v>
      </c>
      <c r="AK30">
        <v>-0.7</v>
      </c>
      <c r="AL30">
        <v>1.6</v>
      </c>
      <c r="AM30">
        <v>0.8</v>
      </c>
      <c r="AN30">
        <v>2.1</v>
      </c>
      <c r="AO30">
        <v>2</v>
      </c>
      <c r="AP30">
        <v>10.4</v>
      </c>
      <c r="AQ30">
        <v>1.7</v>
      </c>
    </row>
    <row r="31" spans="1:137" x14ac:dyDescent="0.25">
      <c r="A31" s="15">
        <v>43070</v>
      </c>
      <c r="B31">
        <v>1.7</v>
      </c>
      <c r="C31">
        <v>1.7</v>
      </c>
      <c r="D31">
        <v>1.5</v>
      </c>
      <c r="E31">
        <v>1.4</v>
      </c>
      <c r="F31">
        <v>1.4</v>
      </c>
      <c r="G31">
        <v>1.4</v>
      </c>
      <c r="H31">
        <v>2.1</v>
      </c>
      <c r="I31">
        <v>1.8</v>
      </c>
      <c r="J31">
        <v>2.2000000000000002</v>
      </c>
      <c r="K31">
        <v>0.8</v>
      </c>
      <c r="L31">
        <v>1.6</v>
      </c>
      <c r="M31">
        <v>3.8</v>
      </c>
      <c r="N31">
        <v>0.5</v>
      </c>
      <c r="O31">
        <v>1</v>
      </c>
      <c r="P31">
        <v>1.2</v>
      </c>
      <c r="Q31">
        <v>1.2</v>
      </c>
      <c r="R31">
        <v>1.3</v>
      </c>
      <c r="S31">
        <v>1</v>
      </c>
      <c r="T31">
        <v>-0.4</v>
      </c>
      <c r="U31">
        <v>2.2000000000000002</v>
      </c>
      <c r="V31">
        <v>3.8</v>
      </c>
      <c r="W31">
        <v>1.6</v>
      </c>
      <c r="X31">
        <v>2.2000000000000002</v>
      </c>
      <c r="Y31">
        <v>1.3</v>
      </c>
      <c r="Z31">
        <v>1.2</v>
      </c>
      <c r="AA31">
        <v>2.2999999999999998</v>
      </c>
      <c r="AB31">
        <v>1.7</v>
      </c>
      <c r="AC31">
        <v>1.6</v>
      </c>
      <c r="AD31">
        <v>2.6</v>
      </c>
      <c r="AE31">
        <v>1.9</v>
      </c>
      <c r="AF31">
        <v>2</v>
      </c>
      <c r="AG31">
        <v>0.5</v>
      </c>
      <c r="AH31">
        <v>1.7</v>
      </c>
      <c r="AI31">
        <v>3</v>
      </c>
      <c r="AJ31">
        <v>1.7</v>
      </c>
      <c r="AK31">
        <v>-1</v>
      </c>
      <c r="AL31">
        <v>1.5</v>
      </c>
      <c r="AM31">
        <v>1.1000000000000001</v>
      </c>
      <c r="AN31">
        <v>3.5</v>
      </c>
      <c r="AO31">
        <v>3</v>
      </c>
      <c r="AP31">
        <v>11.9</v>
      </c>
      <c r="AQ31">
        <v>1.8</v>
      </c>
      <c r="AR31" s="2">
        <f>AVERAGE(B31:B42)</f>
        <v>1.7166666666666666</v>
      </c>
      <c r="AS31" s="2">
        <f>AVERAGE(C31:C42)</f>
        <v>1.7166666666666666</v>
      </c>
      <c r="AT31" s="2"/>
      <c r="AU31" s="2">
        <f t="shared" ref="AU31:CB31" si="50">AVERAGE(E31:E42)</f>
        <v>1.541666666666667</v>
      </c>
      <c r="AV31" s="2">
        <f t="shared" si="50"/>
        <v>1.541666666666667</v>
      </c>
      <c r="AW31" s="2">
        <f t="shared" si="50"/>
        <v>1.541666666666667</v>
      </c>
      <c r="AX31" s="2">
        <f t="shared" si="50"/>
        <v>2.2333333333333338</v>
      </c>
      <c r="AY31" s="2">
        <f t="shared" si="50"/>
        <v>1.1916666666666667</v>
      </c>
      <c r="AZ31" s="2">
        <f t="shared" si="50"/>
        <v>2.4416666666666669</v>
      </c>
      <c r="BA31" s="2">
        <f t="shared" si="50"/>
        <v>1.0583333333333333</v>
      </c>
      <c r="BB31" s="2">
        <f t="shared" si="50"/>
        <v>1.708333333333333</v>
      </c>
      <c r="BC31" s="2">
        <f t="shared" si="50"/>
        <v>3.6416666666666662</v>
      </c>
      <c r="BD31" s="2">
        <f t="shared" si="50"/>
        <v>0.25833333333333336</v>
      </c>
      <c r="BE31" s="2">
        <f t="shared" si="50"/>
        <v>1.1416666666666668</v>
      </c>
      <c r="BF31" s="2">
        <f t="shared" si="50"/>
        <v>2.0333333333333332</v>
      </c>
      <c r="BG31" s="2">
        <f t="shared" si="50"/>
        <v>1.1666666666666667</v>
      </c>
      <c r="BH31" s="2">
        <f t="shared" si="50"/>
        <v>1.3083333333333333</v>
      </c>
      <c r="BI31" s="2">
        <f t="shared" si="50"/>
        <v>1.325</v>
      </c>
      <c r="BJ31" s="2">
        <f t="shared" si="50"/>
        <v>0.68333333333333324</v>
      </c>
      <c r="BK31" s="2">
        <f t="shared" si="50"/>
        <v>2.9083333333333337</v>
      </c>
      <c r="BL31" s="2">
        <f t="shared" si="50"/>
        <v>3.7166666666666672</v>
      </c>
      <c r="BM31" s="2">
        <f t="shared" si="50"/>
        <v>2.1166666666666667</v>
      </c>
      <c r="BN31" s="2">
        <f t="shared" si="50"/>
        <v>2.4</v>
      </c>
      <c r="BO31" s="2">
        <f t="shared" si="50"/>
        <v>1.2416666666666665</v>
      </c>
      <c r="BP31" s="2">
        <f t="shared" si="50"/>
        <v>1.2833333333333332</v>
      </c>
      <c r="BQ31" s="2">
        <f t="shared" si="50"/>
        <v>2.2250000000000001</v>
      </c>
      <c r="BR31" s="2">
        <f t="shared" si="50"/>
        <v>1.6166666666666665</v>
      </c>
      <c r="BS31" s="2">
        <f t="shared" si="50"/>
        <v>1.55</v>
      </c>
      <c r="BT31" s="2">
        <f t="shared" si="50"/>
        <v>1.0833333333333333</v>
      </c>
      <c r="BU31" s="2">
        <f t="shared" si="50"/>
        <v>1.5583333333333333</v>
      </c>
      <c r="BV31" s="2">
        <f t="shared" si="50"/>
        <v>1.3916666666666666</v>
      </c>
      <c r="BW31" s="2">
        <f t="shared" si="50"/>
        <v>0.84166666666666679</v>
      </c>
      <c r="BX31" s="2">
        <f t="shared" si="50"/>
        <v>1.8666666666666665</v>
      </c>
      <c r="BY31" s="2">
        <f t="shared" si="50"/>
        <v>2.6833333333333336</v>
      </c>
      <c r="BZ31" s="2">
        <f t="shared" si="50"/>
        <v>1.7249999999999999</v>
      </c>
      <c r="CA31" s="2">
        <f t="shared" si="50"/>
        <v>-1.6416666666666668</v>
      </c>
      <c r="CB31" s="2">
        <f t="shared" si="50"/>
        <v>1.8583333333333332</v>
      </c>
      <c r="CC31" s="2">
        <f t="shared" ref="CC31" si="51">AVERAGE(AM31:AM42)</f>
        <v>0.63333333333333341</v>
      </c>
      <c r="CD31" s="2"/>
      <c r="CE31" s="2">
        <f t="shared" ref="CE31" si="52">AVERAGE(AO31:AO42)</f>
        <v>3.2999999999999994</v>
      </c>
      <c r="CF31" s="2">
        <f t="shared" ref="CF31" si="53">AVERAGE(AP31:AP42)</f>
        <v>11.1</v>
      </c>
      <c r="CG31" s="2">
        <f t="shared" ref="CG31" si="54">AVERAGE(AQ31:AQ42)</f>
        <v>1.7416666666666669</v>
      </c>
      <c r="CH31" s="2"/>
      <c r="CI31" s="2"/>
      <c r="CJ31" s="2"/>
      <c r="CK31" s="2"/>
      <c r="CL31" s="2"/>
      <c r="CM31" s="2"/>
      <c r="CN31" s="2"/>
      <c r="CO31" s="2"/>
      <c r="CP31" s="2"/>
    </row>
    <row r="32" spans="1:137" x14ac:dyDescent="0.25">
      <c r="A32" s="15">
        <v>43040</v>
      </c>
      <c r="B32">
        <v>1.8</v>
      </c>
      <c r="C32">
        <v>1.8</v>
      </c>
      <c r="D32">
        <v>1.6</v>
      </c>
      <c r="E32">
        <v>1.5</v>
      </c>
      <c r="F32">
        <v>1.5</v>
      </c>
      <c r="G32">
        <v>1.5</v>
      </c>
      <c r="H32">
        <v>2.1</v>
      </c>
      <c r="I32">
        <v>1.9</v>
      </c>
      <c r="J32">
        <v>2.5</v>
      </c>
      <c r="K32">
        <v>1.3</v>
      </c>
      <c r="L32">
        <v>1.8</v>
      </c>
      <c r="M32">
        <v>4.5</v>
      </c>
      <c r="N32">
        <v>0.5</v>
      </c>
      <c r="O32">
        <v>1.1000000000000001</v>
      </c>
      <c r="P32">
        <v>1.8</v>
      </c>
      <c r="Q32">
        <v>1.2</v>
      </c>
      <c r="R32">
        <v>1.6</v>
      </c>
      <c r="S32">
        <v>1.1000000000000001</v>
      </c>
      <c r="T32">
        <v>0.2</v>
      </c>
      <c r="U32">
        <v>2.7</v>
      </c>
      <c r="V32">
        <v>4.2</v>
      </c>
      <c r="W32">
        <v>2</v>
      </c>
      <c r="X32">
        <v>2.6</v>
      </c>
      <c r="Y32">
        <v>1.5</v>
      </c>
      <c r="Z32">
        <v>1.5</v>
      </c>
      <c r="AA32">
        <v>2.4</v>
      </c>
      <c r="AB32">
        <v>2</v>
      </c>
      <c r="AC32">
        <v>1.8</v>
      </c>
      <c r="AD32">
        <v>2.6</v>
      </c>
      <c r="AE32">
        <v>1.4</v>
      </c>
      <c r="AF32">
        <v>2.1</v>
      </c>
      <c r="AG32">
        <v>0.9</v>
      </c>
      <c r="AH32">
        <v>1.9</v>
      </c>
      <c r="AI32">
        <v>3.1</v>
      </c>
      <c r="AJ32">
        <v>1.8</v>
      </c>
      <c r="AK32">
        <v>-2.2000000000000002</v>
      </c>
      <c r="AL32">
        <v>1</v>
      </c>
      <c r="AM32">
        <v>0.8</v>
      </c>
      <c r="AN32">
        <v>3.2</v>
      </c>
      <c r="AO32">
        <v>2.8</v>
      </c>
      <c r="AP32">
        <v>13</v>
      </c>
      <c r="AQ32">
        <v>1.9</v>
      </c>
    </row>
    <row r="33" spans="1:95" x14ac:dyDescent="0.25">
      <c r="A33" s="15">
        <v>43009</v>
      </c>
      <c r="B33">
        <v>1.7</v>
      </c>
      <c r="C33">
        <v>1.7</v>
      </c>
      <c r="D33">
        <v>1.5</v>
      </c>
      <c r="E33">
        <v>1.4</v>
      </c>
      <c r="F33">
        <v>1.4</v>
      </c>
      <c r="G33">
        <v>1.4</v>
      </c>
      <c r="H33">
        <v>1.8</v>
      </c>
      <c r="I33">
        <v>1.5</v>
      </c>
      <c r="J33">
        <v>2.8</v>
      </c>
      <c r="K33">
        <v>1.4</v>
      </c>
      <c r="L33">
        <v>1.5</v>
      </c>
      <c r="M33">
        <v>4</v>
      </c>
      <c r="N33">
        <v>0.5</v>
      </c>
      <c r="O33">
        <v>0.5</v>
      </c>
      <c r="P33">
        <v>1.7</v>
      </c>
      <c r="Q33">
        <v>1.2</v>
      </c>
      <c r="R33">
        <v>1.6</v>
      </c>
      <c r="S33">
        <v>1.1000000000000001</v>
      </c>
      <c r="T33">
        <v>0.4</v>
      </c>
      <c r="U33">
        <v>2.7</v>
      </c>
      <c r="V33">
        <v>4.2</v>
      </c>
      <c r="W33">
        <v>2</v>
      </c>
      <c r="X33">
        <v>2.2000000000000002</v>
      </c>
      <c r="Y33">
        <v>1.5</v>
      </c>
      <c r="Z33">
        <v>1.3</v>
      </c>
      <c r="AA33">
        <v>2.4</v>
      </c>
      <c r="AB33">
        <v>1.6</v>
      </c>
      <c r="AC33">
        <v>1.9</v>
      </c>
      <c r="AD33">
        <v>2</v>
      </c>
      <c r="AE33">
        <v>1.3</v>
      </c>
      <c r="AF33">
        <v>1.8</v>
      </c>
      <c r="AG33">
        <v>0.5</v>
      </c>
      <c r="AH33">
        <v>1.7</v>
      </c>
      <c r="AI33">
        <v>3</v>
      </c>
      <c r="AJ33">
        <v>1.7</v>
      </c>
      <c r="AK33">
        <v>-1.2</v>
      </c>
      <c r="AL33">
        <v>1</v>
      </c>
      <c r="AM33">
        <v>0.8</v>
      </c>
      <c r="AN33">
        <v>2.7</v>
      </c>
      <c r="AO33">
        <v>2.8</v>
      </c>
      <c r="AP33">
        <v>11.7</v>
      </c>
      <c r="AQ33">
        <v>1.7</v>
      </c>
      <c r="CQ33" s="21"/>
    </row>
    <row r="34" spans="1:95" x14ac:dyDescent="0.25">
      <c r="A34" s="15">
        <v>42979</v>
      </c>
      <c r="B34">
        <v>1.8</v>
      </c>
      <c r="C34">
        <v>1.8</v>
      </c>
      <c r="D34">
        <v>1.6</v>
      </c>
      <c r="E34">
        <v>1.5</v>
      </c>
      <c r="F34">
        <v>1.5</v>
      </c>
      <c r="G34">
        <v>1.5</v>
      </c>
      <c r="H34">
        <v>2</v>
      </c>
      <c r="I34">
        <v>1.3</v>
      </c>
      <c r="J34">
        <v>2.5</v>
      </c>
      <c r="K34">
        <v>1.6</v>
      </c>
      <c r="L34">
        <v>1.8</v>
      </c>
      <c r="M34">
        <v>3.9</v>
      </c>
      <c r="N34">
        <v>0.2</v>
      </c>
      <c r="O34">
        <v>1</v>
      </c>
      <c r="P34">
        <v>1.8</v>
      </c>
      <c r="Q34">
        <v>1.1000000000000001</v>
      </c>
      <c r="R34">
        <v>1.6</v>
      </c>
      <c r="S34">
        <v>1.3</v>
      </c>
      <c r="T34">
        <v>0.1</v>
      </c>
      <c r="U34">
        <v>3</v>
      </c>
      <c r="V34">
        <v>4.5999999999999996</v>
      </c>
      <c r="W34">
        <v>2</v>
      </c>
      <c r="X34">
        <v>2.5</v>
      </c>
      <c r="Y34">
        <v>1.2</v>
      </c>
      <c r="Z34">
        <v>1.4</v>
      </c>
      <c r="AA34">
        <v>2.5</v>
      </c>
      <c r="AB34">
        <v>1.6</v>
      </c>
      <c r="AC34">
        <v>1.6</v>
      </c>
      <c r="AD34">
        <v>1.3</v>
      </c>
      <c r="AE34">
        <v>1.4</v>
      </c>
      <c r="AF34">
        <v>1.8</v>
      </c>
      <c r="AG34">
        <v>0.8</v>
      </c>
      <c r="AH34">
        <v>2.2000000000000002</v>
      </c>
      <c r="AI34">
        <v>3</v>
      </c>
      <c r="AJ34">
        <v>1.8</v>
      </c>
      <c r="AK34">
        <v>-2.7</v>
      </c>
      <c r="AL34">
        <v>1.6</v>
      </c>
      <c r="AM34">
        <v>0.8</v>
      </c>
      <c r="AN34">
        <v>2.4</v>
      </c>
      <c r="AO34">
        <v>3.3</v>
      </c>
      <c r="AP34">
        <v>11.1</v>
      </c>
      <c r="AQ34">
        <v>1.9</v>
      </c>
    </row>
    <row r="35" spans="1:95" x14ac:dyDescent="0.25">
      <c r="A35" s="15">
        <v>42948</v>
      </c>
      <c r="B35">
        <v>1.7</v>
      </c>
      <c r="C35">
        <v>1.7</v>
      </c>
      <c r="D35">
        <v>1.5</v>
      </c>
      <c r="E35">
        <v>1.5</v>
      </c>
      <c r="F35">
        <v>1.5</v>
      </c>
      <c r="G35">
        <v>1.5</v>
      </c>
      <c r="H35">
        <v>2</v>
      </c>
      <c r="I35">
        <v>0.7</v>
      </c>
      <c r="J35">
        <v>2.4</v>
      </c>
      <c r="K35">
        <v>1.5</v>
      </c>
      <c r="L35">
        <v>1.8</v>
      </c>
      <c r="M35">
        <v>4.2</v>
      </c>
      <c r="N35">
        <v>0.4</v>
      </c>
      <c r="O35">
        <v>0.6</v>
      </c>
      <c r="P35">
        <v>2</v>
      </c>
      <c r="Q35">
        <v>1</v>
      </c>
      <c r="R35">
        <v>1.5</v>
      </c>
      <c r="S35">
        <v>1.4</v>
      </c>
      <c r="T35">
        <v>0.5</v>
      </c>
      <c r="U35">
        <v>3.2</v>
      </c>
      <c r="V35">
        <v>4.5999999999999996</v>
      </c>
      <c r="W35">
        <v>2.2999999999999998</v>
      </c>
      <c r="X35">
        <v>2.7</v>
      </c>
      <c r="Y35">
        <v>1.2</v>
      </c>
      <c r="Z35">
        <v>1.5</v>
      </c>
      <c r="AA35">
        <v>2.1</v>
      </c>
      <c r="AB35">
        <v>1.4</v>
      </c>
      <c r="AC35">
        <v>1.3</v>
      </c>
      <c r="AD35">
        <v>0.6</v>
      </c>
      <c r="AE35">
        <v>1.4</v>
      </c>
      <c r="AF35">
        <v>1.6</v>
      </c>
      <c r="AG35">
        <v>0.8</v>
      </c>
      <c r="AH35">
        <v>2.2000000000000002</v>
      </c>
      <c r="AI35">
        <v>2.9</v>
      </c>
      <c r="AJ35">
        <v>1.7</v>
      </c>
      <c r="AK35">
        <v>-2.6</v>
      </c>
      <c r="AL35">
        <v>1.3</v>
      </c>
      <c r="AM35">
        <v>0.5</v>
      </c>
      <c r="AN35">
        <v>2.5</v>
      </c>
      <c r="AO35">
        <v>2.6</v>
      </c>
      <c r="AP35">
        <v>10.7</v>
      </c>
      <c r="AQ35">
        <v>1.5</v>
      </c>
    </row>
    <row r="36" spans="1:95" x14ac:dyDescent="0.25">
      <c r="A36" s="15">
        <v>42917</v>
      </c>
      <c r="B36">
        <v>1.5</v>
      </c>
      <c r="C36">
        <v>1.5</v>
      </c>
      <c r="E36">
        <v>1.3</v>
      </c>
      <c r="F36">
        <v>1.3</v>
      </c>
      <c r="G36">
        <v>1.3</v>
      </c>
      <c r="H36">
        <v>1.8</v>
      </c>
      <c r="I36">
        <v>0.6</v>
      </c>
      <c r="J36">
        <v>2.4</v>
      </c>
      <c r="K36">
        <v>1.5</v>
      </c>
      <c r="L36">
        <v>1.5</v>
      </c>
      <c r="M36">
        <v>3.9</v>
      </c>
      <c r="N36">
        <v>-0.2</v>
      </c>
      <c r="O36">
        <v>0.9</v>
      </c>
      <c r="P36">
        <v>1.7</v>
      </c>
      <c r="Q36">
        <v>0.8</v>
      </c>
      <c r="R36">
        <v>1.2</v>
      </c>
      <c r="S36">
        <v>1.2</v>
      </c>
      <c r="T36">
        <v>-0.1</v>
      </c>
      <c r="U36">
        <v>2.6</v>
      </c>
      <c r="V36">
        <v>4.0999999999999996</v>
      </c>
      <c r="W36">
        <v>1.8</v>
      </c>
      <c r="X36">
        <v>2.2000000000000002</v>
      </c>
      <c r="Y36">
        <v>1.2</v>
      </c>
      <c r="Z36">
        <v>1.5</v>
      </c>
      <c r="AA36">
        <v>2</v>
      </c>
      <c r="AB36">
        <v>1.4</v>
      </c>
      <c r="AC36">
        <v>1</v>
      </c>
      <c r="AD36">
        <v>0.9</v>
      </c>
      <c r="AE36">
        <v>1.2</v>
      </c>
      <c r="AF36">
        <v>1.5</v>
      </c>
      <c r="AG36">
        <v>0.6</v>
      </c>
      <c r="AH36">
        <v>2.2999999999999998</v>
      </c>
      <c r="AI36">
        <v>2.6</v>
      </c>
      <c r="AJ36">
        <v>1.5</v>
      </c>
      <c r="AK36">
        <v>-1.9</v>
      </c>
      <c r="AL36">
        <v>1.4</v>
      </c>
      <c r="AM36">
        <v>0.6</v>
      </c>
      <c r="AO36">
        <v>3.4</v>
      </c>
      <c r="AP36">
        <v>10</v>
      </c>
      <c r="AQ36">
        <v>1.2</v>
      </c>
    </row>
    <row r="37" spans="1:95" x14ac:dyDescent="0.25">
      <c r="A37" s="15">
        <v>42887</v>
      </c>
      <c r="B37">
        <v>1.5</v>
      </c>
      <c r="C37">
        <v>1.5</v>
      </c>
      <c r="E37">
        <v>1.3</v>
      </c>
      <c r="F37">
        <v>1.3</v>
      </c>
      <c r="G37">
        <v>1.3</v>
      </c>
      <c r="H37">
        <v>1.5</v>
      </c>
      <c r="I37">
        <v>1.1000000000000001</v>
      </c>
      <c r="J37">
        <v>2.4</v>
      </c>
      <c r="K37">
        <v>0.4</v>
      </c>
      <c r="L37">
        <v>1.5</v>
      </c>
      <c r="M37">
        <v>3.1</v>
      </c>
      <c r="N37">
        <v>-0.6</v>
      </c>
      <c r="O37">
        <v>0.9</v>
      </c>
      <c r="P37">
        <v>1.6</v>
      </c>
      <c r="Q37">
        <v>0.8</v>
      </c>
      <c r="R37">
        <v>1.1000000000000001</v>
      </c>
      <c r="S37">
        <v>1.2</v>
      </c>
      <c r="T37">
        <v>0.9</v>
      </c>
      <c r="U37">
        <v>3.1</v>
      </c>
      <c r="V37">
        <v>3.5</v>
      </c>
      <c r="W37">
        <v>1.5</v>
      </c>
      <c r="X37">
        <v>2</v>
      </c>
      <c r="Y37">
        <v>1</v>
      </c>
      <c r="Z37">
        <v>1</v>
      </c>
      <c r="AA37">
        <v>2</v>
      </c>
      <c r="AB37">
        <v>1.3</v>
      </c>
      <c r="AC37">
        <v>1</v>
      </c>
      <c r="AD37">
        <v>0.7</v>
      </c>
      <c r="AE37">
        <v>0.9</v>
      </c>
      <c r="AF37">
        <v>1</v>
      </c>
      <c r="AG37">
        <v>0.9</v>
      </c>
      <c r="AH37">
        <v>1.8</v>
      </c>
      <c r="AI37">
        <v>2.6</v>
      </c>
      <c r="AJ37">
        <v>1.5</v>
      </c>
      <c r="AK37">
        <v>-2.6</v>
      </c>
      <c r="AL37">
        <v>1.9</v>
      </c>
      <c r="AM37">
        <v>0.4</v>
      </c>
      <c r="AO37">
        <v>3.9</v>
      </c>
      <c r="AP37">
        <v>11.2</v>
      </c>
      <c r="AQ37">
        <v>1.1000000000000001</v>
      </c>
    </row>
    <row r="38" spans="1:95" x14ac:dyDescent="0.25">
      <c r="A38" s="15">
        <v>42856</v>
      </c>
      <c r="B38">
        <v>1.6</v>
      </c>
      <c r="C38">
        <v>1.6</v>
      </c>
      <c r="E38">
        <v>1.4</v>
      </c>
      <c r="F38">
        <v>1.4</v>
      </c>
      <c r="G38">
        <v>1.4</v>
      </c>
      <c r="H38">
        <v>1.9</v>
      </c>
      <c r="I38">
        <v>1.4</v>
      </c>
      <c r="J38">
        <v>2.5</v>
      </c>
      <c r="K38">
        <v>0.7</v>
      </c>
      <c r="L38">
        <v>1.4</v>
      </c>
      <c r="M38">
        <v>3.5</v>
      </c>
      <c r="N38">
        <v>0</v>
      </c>
      <c r="O38">
        <v>1.5</v>
      </c>
      <c r="P38">
        <v>2</v>
      </c>
      <c r="Q38">
        <v>0.9</v>
      </c>
      <c r="R38">
        <v>1</v>
      </c>
      <c r="S38">
        <v>1.6</v>
      </c>
      <c r="T38">
        <v>0.9</v>
      </c>
      <c r="U38">
        <v>2.7</v>
      </c>
      <c r="V38">
        <v>3.2</v>
      </c>
      <c r="W38">
        <v>1.9</v>
      </c>
      <c r="X38">
        <v>2.1</v>
      </c>
      <c r="Y38">
        <v>1.1000000000000001</v>
      </c>
      <c r="Z38">
        <v>0.7</v>
      </c>
      <c r="AA38">
        <v>2.1</v>
      </c>
      <c r="AB38">
        <v>1.5</v>
      </c>
      <c r="AC38">
        <v>1.7</v>
      </c>
      <c r="AD38">
        <v>0.5</v>
      </c>
      <c r="AE38">
        <v>1.5</v>
      </c>
      <c r="AF38">
        <v>1.1000000000000001</v>
      </c>
      <c r="AG38">
        <v>0.9</v>
      </c>
      <c r="AH38">
        <v>1.8</v>
      </c>
      <c r="AI38">
        <v>2.9</v>
      </c>
      <c r="AJ38">
        <v>1.6</v>
      </c>
      <c r="AK38">
        <v>-2.5</v>
      </c>
      <c r="AL38">
        <v>2.2000000000000002</v>
      </c>
      <c r="AM38">
        <v>0.4</v>
      </c>
      <c r="AO38">
        <v>3.8</v>
      </c>
      <c r="AP38">
        <v>11.8</v>
      </c>
      <c r="AQ38">
        <v>1.4</v>
      </c>
    </row>
    <row r="39" spans="1:95" x14ac:dyDescent="0.25">
      <c r="A39" s="15">
        <v>42826</v>
      </c>
      <c r="B39">
        <v>2</v>
      </c>
      <c r="C39">
        <v>2</v>
      </c>
      <c r="E39">
        <v>1.9</v>
      </c>
      <c r="F39">
        <v>1.9</v>
      </c>
      <c r="G39">
        <v>1.9</v>
      </c>
      <c r="H39">
        <v>2.7</v>
      </c>
      <c r="I39">
        <v>1.7</v>
      </c>
      <c r="J39">
        <v>2.1</v>
      </c>
      <c r="K39">
        <v>1</v>
      </c>
      <c r="L39">
        <v>2</v>
      </c>
      <c r="M39">
        <v>3.6</v>
      </c>
      <c r="N39">
        <v>0.7</v>
      </c>
      <c r="O39">
        <v>1.6</v>
      </c>
      <c r="P39">
        <v>2.6</v>
      </c>
      <c r="Q39">
        <v>1.4</v>
      </c>
      <c r="R39">
        <v>1.4</v>
      </c>
      <c r="S39">
        <v>2</v>
      </c>
      <c r="T39">
        <v>2.1</v>
      </c>
      <c r="U39">
        <v>3.3</v>
      </c>
      <c r="V39">
        <v>3.5</v>
      </c>
      <c r="W39">
        <v>2.6</v>
      </c>
      <c r="X39">
        <v>2.2999999999999998</v>
      </c>
      <c r="Y39">
        <v>1.1000000000000001</v>
      </c>
      <c r="Z39">
        <v>1.4</v>
      </c>
      <c r="AA39">
        <v>2.2999999999999998</v>
      </c>
      <c r="AB39">
        <v>1.8</v>
      </c>
      <c r="AC39">
        <v>2.4</v>
      </c>
      <c r="AD39">
        <v>0.6</v>
      </c>
      <c r="AE39">
        <v>1.7</v>
      </c>
      <c r="AF39">
        <v>0.8</v>
      </c>
      <c r="AG39">
        <v>1</v>
      </c>
      <c r="AH39">
        <v>2</v>
      </c>
      <c r="AI39">
        <v>2.7</v>
      </c>
      <c r="AJ39">
        <v>2</v>
      </c>
      <c r="AK39">
        <v>-0.8</v>
      </c>
      <c r="AL39">
        <v>2.2999999999999998</v>
      </c>
      <c r="AM39">
        <v>0.7</v>
      </c>
      <c r="AO39">
        <v>4.3</v>
      </c>
      <c r="AP39">
        <v>11.8</v>
      </c>
      <c r="AQ39">
        <v>1.8</v>
      </c>
    </row>
    <row r="40" spans="1:95" x14ac:dyDescent="0.25">
      <c r="A40" s="15">
        <v>42795</v>
      </c>
      <c r="B40">
        <v>1.6</v>
      </c>
      <c r="C40">
        <v>1.6</v>
      </c>
      <c r="E40">
        <v>1.5</v>
      </c>
      <c r="F40">
        <v>1.5</v>
      </c>
      <c r="G40">
        <v>1.5</v>
      </c>
      <c r="H40">
        <v>2.5</v>
      </c>
      <c r="I40">
        <v>1</v>
      </c>
      <c r="J40">
        <v>2.6</v>
      </c>
      <c r="K40">
        <v>0.9</v>
      </c>
      <c r="L40">
        <v>1.5</v>
      </c>
      <c r="M40">
        <v>3</v>
      </c>
      <c r="N40">
        <v>0.6</v>
      </c>
      <c r="O40">
        <v>1.7</v>
      </c>
      <c r="P40">
        <v>2.1</v>
      </c>
      <c r="Q40">
        <v>1.4</v>
      </c>
      <c r="R40">
        <v>1.1000000000000001</v>
      </c>
      <c r="S40">
        <v>1.4</v>
      </c>
      <c r="T40">
        <v>1.5</v>
      </c>
      <c r="U40">
        <v>3.3</v>
      </c>
      <c r="V40">
        <v>3.2</v>
      </c>
      <c r="W40">
        <v>2.5</v>
      </c>
      <c r="X40">
        <v>2.7</v>
      </c>
      <c r="Y40">
        <v>1.2</v>
      </c>
      <c r="Z40">
        <v>0.6</v>
      </c>
      <c r="AA40">
        <v>2.1</v>
      </c>
      <c r="AB40">
        <v>1.8</v>
      </c>
      <c r="AC40">
        <v>1.4</v>
      </c>
      <c r="AD40">
        <v>0.4</v>
      </c>
      <c r="AE40">
        <v>2</v>
      </c>
      <c r="AF40">
        <v>1</v>
      </c>
      <c r="AG40">
        <v>0.9</v>
      </c>
      <c r="AH40">
        <v>1.4</v>
      </c>
      <c r="AI40">
        <v>2.2999999999999998</v>
      </c>
      <c r="AJ40">
        <v>1.7</v>
      </c>
      <c r="AK40">
        <v>-1.4</v>
      </c>
      <c r="AL40">
        <v>2.5</v>
      </c>
      <c r="AM40">
        <v>0.5</v>
      </c>
      <c r="AO40">
        <v>3.8</v>
      </c>
      <c r="AP40">
        <v>11.1</v>
      </c>
      <c r="AQ40">
        <v>2</v>
      </c>
    </row>
    <row r="41" spans="1:95" x14ac:dyDescent="0.25">
      <c r="A41" s="15">
        <v>42767</v>
      </c>
      <c r="B41">
        <v>2</v>
      </c>
      <c r="C41">
        <v>2</v>
      </c>
      <c r="E41">
        <v>2</v>
      </c>
      <c r="F41">
        <v>2</v>
      </c>
      <c r="G41">
        <v>2</v>
      </c>
      <c r="H41">
        <v>3.3</v>
      </c>
      <c r="I41">
        <v>0.9</v>
      </c>
      <c r="J41">
        <v>2.6</v>
      </c>
      <c r="K41">
        <v>0.9</v>
      </c>
      <c r="L41">
        <v>2.2000000000000002</v>
      </c>
      <c r="M41">
        <v>3.4</v>
      </c>
      <c r="N41">
        <v>0.3</v>
      </c>
      <c r="O41">
        <v>1.4</v>
      </c>
      <c r="P41">
        <v>3</v>
      </c>
      <c r="Q41">
        <v>1.4</v>
      </c>
      <c r="R41">
        <v>1.4</v>
      </c>
      <c r="S41">
        <v>1.6</v>
      </c>
      <c r="T41">
        <v>1.4</v>
      </c>
      <c r="U41">
        <v>3.2</v>
      </c>
      <c r="V41">
        <v>3.2</v>
      </c>
      <c r="W41">
        <v>2.7</v>
      </c>
      <c r="X41">
        <v>2.9</v>
      </c>
      <c r="Y41">
        <v>1.2</v>
      </c>
      <c r="Z41">
        <v>1.7</v>
      </c>
      <c r="AA41">
        <v>2.4</v>
      </c>
      <c r="AB41">
        <v>1.9</v>
      </c>
      <c r="AC41">
        <v>1.6</v>
      </c>
      <c r="AD41">
        <v>0.5</v>
      </c>
      <c r="AE41">
        <v>2.5</v>
      </c>
      <c r="AF41">
        <v>1.2</v>
      </c>
      <c r="AG41">
        <v>1.4</v>
      </c>
      <c r="AH41">
        <v>1.9</v>
      </c>
      <c r="AI41">
        <v>2.2999999999999998</v>
      </c>
      <c r="AJ41">
        <v>2</v>
      </c>
      <c r="AK41">
        <v>-0.2</v>
      </c>
      <c r="AL41">
        <v>2.7</v>
      </c>
      <c r="AM41">
        <v>0.7</v>
      </c>
      <c r="AO41">
        <v>3.4</v>
      </c>
      <c r="AP41">
        <v>9.9</v>
      </c>
      <c r="AQ41">
        <v>2.5</v>
      </c>
    </row>
    <row r="42" spans="1:95" x14ac:dyDescent="0.25">
      <c r="A42" s="15">
        <v>42736</v>
      </c>
      <c r="B42">
        <v>1.7</v>
      </c>
      <c r="C42">
        <v>1.7</v>
      </c>
      <c r="E42">
        <v>1.8</v>
      </c>
      <c r="F42">
        <v>1.8</v>
      </c>
      <c r="G42">
        <v>1.8</v>
      </c>
      <c r="H42">
        <v>3.1</v>
      </c>
      <c r="I42">
        <v>0.4</v>
      </c>
      <c r="J42">
        <v>2.2999999999999998</v>
      </c>
      <c r="K42">
        <v>0.7</v>
      </c>
      <c r="L42">
        <v>1.9</v>
      </c>
      <c r="M42">
        <v>2.8</v>
      </c>
      <c r="N42">
        <v>0.2</v>
      </c>
      <c r="O42">
        <v>1.5</v>
      </c>
      <c r="P42">
        <v>2.9</v>
      </c>
      <c r="Q42">
        <v>1.6</v>
      </c>
      <c r="R42">
        <v>0.9</v>
      </c>
      <c r="S42">
        <v>1</v>
      </c>
      <c r="T42">
        <v>0.7</v>
      </c>
      <c r="U42">
        <v>2.9</v>
      </c>
      <c r="V42">
        <v>2.5</v>
      </c>
      <c r="W42">
        <v>2.5</v>
      </c>
      <c r="X42">
        <v>2.4</v>
      </c>
      <c r="Y42">
        <v>1.4</v>
      </c>
      <c r="Z42">
        <v>1.6</v>
      </c>
      <c r="AA42">
        <v>2.1</v>
      </c>
      <c r="AB42">
        <v>1.4</v>
      </c>
      <c r="AC42">
        <v>1.3</v>
      </c>
      <c r="AD42">
        <v>0.3</v>
      </c>
      <c r="AE42">
        <v>1.5</v>
      </c>
      <c r="AF42">
        <v>0.8</v>
      </c>
      <c r="AG42">
        <v>0.9</v>
      </c>
      <c r="AH42">
        <v>1.5</v>
      </c>
      <c r="AI42">
        <v>1.8</v>
      </c>
      <c r="AJ42">
        <v>1.7</v>
      </c>
      <c r="AK42">
        <v>-0.6</v>
      </c>
      <c r="AL42">
        <v>2.9</v>
      </c>
      <c r="AM42">
        <v>0.3</v>
      </c>
      <c r="AO42">
        <v>2.5</v>
      </c>
      <c r="AP42">
        <v>9</v>
      </c>
      <c r="AQ42">
        <v>2.1</v>
      </c>
    </row>
    <row r="43" spans="1:95" x14ac:dyDescent="0.25">
      <c r="A43" s="15">
        <v>42705</v>
      </c>
      <c r="B43">
        <v>1.2</v>
      </c>
      <c r="C43">
        <v>1.2</v>
      </c>
      <c r="E43">
        <v>1.1000000000000001</v>
      </c>
      <c r="F43">
        <v>1.1000000000000001</v>
      </c>
      <c r="G43">
        <v>1.1000000000000001</v>
      </c>
      <c r="H43">
        <v>2.2000000000000002</v>
      </c>
      <c r="I43">
        <v>-0.5</v>
      </c>
      <c r="J43">
        <v>2.1</v>
      </c>
      <c r="K43">
        <v>0.3</v>
      </c>
      <c r="L43">
        <v>1.7</v>
      </c>
      <c r="M43">
        <v>2.4</v>
      </c>
      <c r="N43">
        <v>-0.2</v>
      </c>
      <c r="O43">
        <v>0.3</v>
      </c>
      <c r="P43">
        <v>1.4</v>
      </c>
      <c r="Q43">
        <v>0.8</v>
      </c>
      <c r="R43">
        <v>0.7</v>
      </c>
      <c r="S43">
        <v>0.5</v>
      </c>
      <c r="T43">
        <v>0.1</v>
      </c>
      <c r="U43">
        <v>2.1</v>
      </c>
      <c r="V43">
        <v>2</v>
      </c>
      <c r="W43">
        <v>1.6</v>
      </c>
      <c r="X43">
        <v>1.8</v>
      </c>
      <c r="Y43">
        <v>1</v>
      </c>
      <c r="Z43">
        <v>0.7</v>
      </c>
      <c r="AA43">
        <v>1.6</v>
      </c>
      <c r="AB43">
        <v>0.9</v>
      </c>
      <c r="AC43">
        <v>0.9</v>
      </c>
      <c r="AD43">
        <v>-0.1</v>
      </c>
      <c r="AE43">
        <v>0.6</v>
      </c>
      <c r="AF43">
        <v>0.2</v>
      </c>
      <c r="AG43">
        <v>1.1000000000000001</v>
      </c>
      <c r="AH43">
        <v>1.7</v>
      </c>
      <c r="AI43">
        <v>1.6</v>
      </c>
      <c r="AJ43">
        <v>1.2</v>
      </c>
      <c r="AK43">
        <v>-0.1</v>
      </c>
      <c r="AL43">
        <v>3.8</v>
      </c>
      <c r="AM43">
        <v>-0.2</v>
      </c>
      <c r="AO43">
        <v>1.7</v>
      </c>
      <c r="AP43">
        <v>8.5</v>
      </c>
      <c r="AQ43">
        <v>1.5</v>
      </c>
      <c r="AR43" s="2">
        <f>AVERAGE(B43:B54)</f>
        <v>0.26666666666666661</v>
      </c>
      <c r="AS43" s="2">
        <f>AVERAGE(C43:C54)</f>
        <v>0.26666666666666661</v>
      </c>
      <c r="AT43" s="2"/>
      <c r="AU43" s="2">
        <f t="shared" ref="AU43:CB43" si="55">AVERAGE(E43:E54)</f>
        <v>0.24166666666666667</v>
      </c>
      <c r="AV43" s="2">
        <f t="shared" si="55"/>
        <v>0.24166666666666667</v>
      </c>
      <c r="AW43" s="2">
        <f t="shared" si="55"/>
        <v>0.24166666666666667</v>
      </c>
      <c r="AX43" s="2">
        <f t="shared" si="55"/>
        <v>1.7500000000000002</v>
      </c>
      <c r="AY43" s="2">
        <f t="shared" si="55"/>
        <v>-1.3166666666666667</v>
      </c>
      <c r="AZ43" s="2">
        <f t="shared" si="55"/>
        <v>0.65</v>
      </c>
      <c r="BA43" s="2">
        <f t="shared" si="55"/>
        <v>1.6666666666666673E-2</v>
      </c>
      <c r="BB43" s="2">
        <f t="shared" si="55"/>
        <v>0.375</v>
      </c>
      <c r="BC43" s="2">
        <f t="shared" si="55"/>
        <v>0.81666666666666676</v>
      </c>
      <c r="BD43" s="2">
        <f t="shared" si="55"/>
        <v>-0.20833333333333334</v>
      </c>
      <c r="BE43" s="2">
        <f t="shared" si="55"/>
        <v>8.3333333333333315E-3</v>
      </c>
      <c r="BF43" s="2">
        <f t="shared" si="55"/>
        <v>-0.35000000000000003</v>
      </c>
      <c r="BG43" s="2">
        <f t="shared" si="55"/>
        <v>0.30833333333333329</v>
      </c>
      <c r="BH43" s="2">
        <f t="shared" si="55"/>
        <v>-0.64166666666666672</v>
      </c>
      <c r="BI43" s="2">
        <f t="shared" si="55"/>
        <v>-4.9999999999999996E-2</v>
      </c>
      <c r="BJ43" s="2">
        <f t="shared" si="55"/>
        <v>-1.2166666666666666</v>
      </c>
      <c r="BK43" s="2">
        <f t="shared" si="55"/>
        <v>0.10833333333333338</v>
      </c>
      <c r="BL43" s="2">
        <f t="shared" si="55"/>
        <v>0.69166666666666654</v>
      </c>
      <c r="BM43" s="2">
        <f t="shared" si="55"/>
        <v>5.000000000000001E-2</v>
      </c>
      <c r="BN43" s="2">
        <f t="shared" si="55"/>
        <v>0.45833333333333343</v>
      </c>
      <c r="BO43" s="2">
        <f t="shared" si="55"/>
        <v>0.89166666666666661</v>
      </c>
      <c r="BP43" s="2">
        <f t="shared" si="55"/>
        <v>9.9999999999999992E-2</v>
      </c>
      <c r="BQ43" s="2">
        <f t="shared" si="55"/>
        <v>0.97499999999999976</v>
      </c>
      <c r="BR43" s="2">
        <f t="shared" si="55"/>
        <v>-0.19166666666666665</v>
      </c>
      <c r="BS43" s="2">
        <f t="shared" si="55"/>
        <v>0.64166666666666672</v>
      </c>
      <c r="BT43" s="2">
        <f t="shared" si="55"/>
        <v>-1.05</v>
      </c>
      <c r="BU43" s="2">
        <f t="shared" si="55"/>
        <v>-0.15833333333333335</v>
      </c>
      <c r="BV43" s="2">
        <f t="shared" si="55"/>
        <v>-0.47500000000000003</v>
      </c>
      <c r="BW43" s="2">
        <f t="shared" si="55"/>
        <v>0.38333333333333336</v>
      </c>
      <c r="BX43" s="2">
        <f t="shared" si="55"/>
        <v>1.125</v>
      </c>
      <c r="BY43" s="2">
        <f t="shared" si="55"/>
        <v>0.67499999999999982</v>
      </c>
      <c r="BZ43" s="2">
        <f t="shared" si="55"/>
        <v>0.29166666666666663</v>
      </c>
      <c r="CA43" s="2">
        <f t="shared" si="55"/>
        <v>0.79166666666666663</v>
      </c>
      <c r="CB43" s="2">
        <f t="shared" si="55"/>
        <v>3.8916666666666671</v>
      </c>
      <c r="CC43" s="2">
        <f t="shared" ref="CC43" si="56">AVERAGE(AM43:AM54)</f>
        <v>-0.54166666666666663</v>
      </c>
      <c r="CD43" s="2"/>
      <c r="CE43" s="2">
        <f t="shared" ref="CE43" si="57">AVERAGE(AO43:AO54)</f>
        <v>1.3416666666666668</v>
      </c>
      <c r="CF43" s="2">
        <f t="shared" ref="CF43" si="58">AVERAGE(AP43:AP54)</f>
        <v>7.666666666666667</v>
      </c>
      <c r="CG43" s="2">
        <f t="shared" ref="CG43" si="59">AVERAGE(AQ43:AQ54)</f>
        <v>0.55833333333333324</v>
      </c>
      <c r="CH43" s="2"/>
      <c r="CI43" s="2"/>
      <c r="CJ43" s="2"/>
      <c r="CK43" s="2"/>
      <c r="CL43" s="2"/>
      <c r="CM43" s="2"/>
      <c r="CN43" s="2"/>
      <c r="CO43" s="2"/>
      <c r="CP43" s="2"/>
    </row>
    <row r="44" spans="1:95" x14ac:dyDescent="0.25">
      <c r="A44" s="15">
        <v>42675</v>
      </c>
      <c r="B44">
        <v>0.6</v>
      </c>
      <c r="C44">
        <v>0.6</v>
      </c>
      <c r="E44">
        <v>0.6</v>
      </c>
      <c r="F44">
        <v>0.6</v>
      </c>
      <c r="G44">
        <v>0.6</v>
      </c>
      <c r="H44">
        <v>1.7</v>
      </c>
      <c r="I44">
        <v>-0.8</v>
      </c>
      <c r="J44">
        <v>1.6</v>
      </c>
      <c r="K44">
        <v>0.1</v>
      </c>
      <c r="L44">
        <v>0.7</v>
      </c>
      <c r="M44">
        <v>1.4</v>
      </c>
      <c r="N44">
        <v>-0.2</v>
      </c>
      <c r="O44">
        <v>-0.2</v>
      </c>
      <c r="P44">
        <v>0.5</v>
      </c>
      <c r="Q44">
        <v>0.7</v>
      </c>
      <c r="R44">
        <v>0.2</v>
      </c>
      <c r="S44">
        <v>0.1</v>
      </c>
      <c r="T44">
        <v>-0.8</v>
      </c>
      <c r="U44">
        <v>1.2</v>
      </c>
      <c r="V44">
        <v>1.1000000000000001</v>
      </c>
      <c r="W44">
        <v>0.6</v>
      </c>
      <c r="X44">
        <v>1.1000000000000001</v>
      </c>
      <c r="Y44">
        <v>0.8</v>
      </c>
      <c r="Z44">
        <v>0.4</v>
      </c>
      <c r="AA44">
        <v>1.5</v>
      </c>
      <c r="AB44">
        <v>0.2</v>
      </c>
      <c r="AC44">
        <v>0.5</v>
      </c>
      <c r="AD44">
        <v>-0.2</v>
      </c>
      <c r="AE44">
        <v>0.7</v>
      </c>
      <c r="AF44">
        <v>-0.2</v>
      </c>
      <c r="AG44">
        <v>0.6</v>
      </c>
      <c r="AH44">
        <v>1.3</v>
      </c>
      <c r="AI44">
        <v>1.2</v>
      </c>
      <c r="AJ44">
        <v>0.7</v>
      </c>
      <c r="AK44">
        <v>0.6</v>
      </c>
      <c r="AL44">
        <v>3.9</v>
      </c>
      <c r="AM44">
        <v>-0.2</v>
      </c>
      <c r="AO44">
        <v>1.7</v>
      </c>
      <c r="AP44">
        <v>7</v>
      </c>
      <c r="AQ44">
        <v>1</v>
      </c>
    </row>
    <row r="45" spans="1:95" x14ac:dyDescent="0.25">
      <c r="A45" s="15">
        <v>42644</v>
      </c>
      <c r="B45">
        <v>0.5</v>
      </c>
      <c r="C45">
        <v>0.5</v>
      </c>
      <c r="E45">
        <v>0.5</v>
      </c>
      <c r="F45">
        <v>0.5</v>
      </c>
      <c r="G45">
        <v>0.5</v>
      </c>
      <c r="H45">
        <v>1.9</v>
      </c>
      <c r="I45">
        <v>-1</v>
      </c>
      <c r="J45">
        <v>0.8</v>
      </c>
      <c r="K45">
        <v>0.1</v>
      </c>
      <c r="L45">
        <v>0.7</v>
      </c>
      <c r="M45">
        <v>1</v>
      </c>
      <c r="N45">
        <v>-0.4</v>
      </c>
      <c r="O45">
        <v>0.6</v>
      </c>
      <c r="P45">
        <v>0.5</v>
      </c>
      <c r="Q45">
        <v>0.5</v>
      </c>
      <c r="R45">
        <v>-0.3</v>
      </c>
      <c r="S45">
        <v>-0.1</v>
      </c>
      <c r="T45">
        <v>-1</v>
      </c>
      <c r="U45">
        <v>1.1000000000000001</v>
      </c>
      <c r="V45">
        <v>0.7</v>
      </c>
      <c r="W45">
        <v>0.7</v>
      </c>
      <c r="X45">
        <v>1.1000000000000001</v>
      </c>
      <c r="Y45">
        <v>0.5</v>
      </c>
      <c r="Z45">
        <v>0.3</v>
      </c>
      <c r="AA45">
        <v>1.4</v>
      </c>
      <c r="AB45">
        <v>0.1</v>
      </c>
      <c r="AC45">
        <v>1.1000000000000001</v>
      </c>
      <c r="AD45">
        <v>0.1</v>
      </c>
      <c r="AE45">
        <v>0.7</v>
      </c>
      <c r="AF45">
        <v>-0.3</v>
      </c>
      <c r="AG45">
        <v>0.6</v>
      </c>
      <c r="AH45">
        <v>1.1000000000000001</v>
      </c>
      <c r="AI45">
        <v>0.9</v>
      </c>
      <c r="AJ45">
        <v>0.6</v>
      </c>
      <c r="AK45">
        <v>0.3</v>
      </c>
      <c r="AL45">
        <v>4.0999999999999996</v>
      </c>
      <c r="AM45">
        <v>-0.3</v>
      </c>
      <c r="AO45">
        <v>1.6</v>
      </c>
      <c r="AP45">
        <v>7.2</v>
      </c>
      <c r="AQ45">
        <v>1</v>
      </c>
      <c r="CQ45" s="21"/>
    </row>
    <row r="46" spans="1:95" x14ac:dyDescent="0.25">
      <c r="A46" s="15">
        <v>42614</v>
      </c>
      <c r="B46">
        <v>0.4</v>
      </c>
      <c r="C46">
        <v>0.4</v>
      </c>
      <c r="E46">
        <v>0.4</v>
      </c>
      <c r="F46">
        <v>0.4</v>
      </c>
      <c r="G46">
        <v>0.4</v>
      </c>
      <c r="H46">
        <v>1.8</v>
      </c>
      <c r="I46">
        <v>-1.1000000000000001</v>
      </c>
      <c r="J46">
        <v>0.5</v>
      </c>
      <c r="K46">
        <v>-0.3</v>
      </c>
      <c r="L46">
        <v>0.5</v>
      </c>
      <c r="M46">
        <v>1.7</v>
      </c>
      <c r="N46">
        <v>-0.3</v>
      </c>
      <c r="O46">
        <v>-0.1</v>
      </c>
      <c r="P46">
        <v>0</v>
      </c>
      <c r="Q46">
        <v>0.5</v>
      </c>
      <c r="R46">
        <v>-0.7</v>
      </c>
      <c r="S46">
        <v>0.1</v>
      </c>
      <c r="T46">
        <v>-0.4</v>
      </c>
      <c r="U46">
        <v>0.5</v>
      </c>
      <c r="V46">
        <v>0.6</v>
      </c>
      <c r="W46">
        <v>0.3</v>
      </c>
      <c r="X46">
        <v>0.7</v>
      </c>
      <c r="Y46">
        <v>0.9</v>
      </c>
      <c r="Z46">
        <v>-0.1</v>
      </c>
      <c r="AA46">
        <v>1.1000000000000001</v>
      </c>
      <c r="AB46">
        <v>-0.2</v>
      </c>
      <c r="AC46">
        <v>0.7</v>
      </c>
      <c r="AD46">
        <v>-0.1</v>
      </c>
      <c r="AE46">
        <v>0.2</v>
      </c>
      <c r="AF46">
        <v>-0.5</v>
      </c>
      <c r="AG46">
        <v>0.5</v>
      </c>
      <c r="AH46">
        <v>0.8</v>
      </c>
      <c r="AI46">
        <v>1</v>
      </c>
      <c r="AJ46">
        <v>0.5</v>
      </c>
      <c r="AK46">
        <v>1.1000000000000001</v>
      </c>
      <c r="AL46">
        <v>4.0999999999999996</v>
      </c>
      <c r="AM46">
        <v>-0.3</v>
      </c>
      <c r="AO46">
        <v>0.7</v>
      </c>
      <c r="AP46">
        <v>7.3</v>
      </c>
      <c r="AQ46">
        <v>0.8</v>
      </c>
    </row>
    <row r="47" spans="1:95" x14ac:dyDescent="0.25">
      <c r="A47" s="15">
        <v>42583</v>
      </c>
      <c r="B47">
        <v>0.3</v>
      </c>
      <c r="C47">
        <v>0.3</v>
      </c>
      <c r="E47">
        <v>0.2</v>
      </c>
      <c r="F47">
        <v>0.2</v>
      </c>
      <c r="G47">
        <v>0.2</v>
      </c>
      <c r="H47">
        <v>2</v>
      </c>
      <c r="I47">
        <v>-1.1000000000000001</v>
      </c>
      <c r="J47">
        <v>0.6</v>
      </c>
      <c r="K47">
        <v>0</v>
      </c>
      <c r="L47">
        <v>0.3</v>
      </c>
      <c r="M47">
        <v>1.1000000000000001</v>
      </c>
      <c r="N47">
        <v>-0.4</v>
      </c>
      <c r="O47">
        <v>0.4</v>
      </c>
      <c r="P47">
        <v>-0.3</v>
      </c>
      <c r="Q47">
        <v>0.4</v>
      </c>
      <c r="R47">
        <v>-1.5</v>
      </c>
      <c r="S47">
        <v>-0.1</v>
      </c>
      <c r="T47">
        <v>-0.6</v>
      </c>
      <c r="U47">
        <v>-0.1</v>
      </c>
      <c r="V47">
        <v>0.5</v>
      </c>
      <c r="W47">
        <v>-0.2</v>
      </c>
      <c r="X47">
        <v>-0.1</v>
      </c>
      <c r="Y47">
        <v>1</v>
      </c>
      <c r="Z47">
        <v>0.1</v>
      </c>
      <c r="AA47">
        <v>0.6</v>
      </c>
      <c r="AB47">
        <v>-0.5</v>
      </c>
      <c r="AC47">
        <v>0.8</v>
      </c>
      <c r="AD47">
        <v>0.3</v>
      </c>
      <c r="AE47">
        <v>-0.2</v>
      </c>
      <c r="AF47">
        <v>-0.8</v>
      </c>
      <c r="AG47">
        <v>0.5</v>
      </c>
      <c r="AH47">
        <v>1.2</v>
      </c>
      <c r="AI47">
        <v>0.6</v>
      </c>
      <c r="AJ47">
        <v>0.3</v>
      </c>
      <c r="AK47">
        <v>0.7</v>
      </c>
      <c r="AL47">
        <v>4.5</v>
      </c>
      <c r="AM47">
        <v>0</v>
      </c>
      <c r="AO47">
        <v>1.4</v>
      </c>
      <c r="AP47">
        <v>7.9</v>
      </c>
      <c r="AQ47">
        <v>0.3</v>
      </c>
    </row>
    <row r="48" spans="1:95" x14ac:dyDescent="0.25">
      <c r="A48" s="15">
        <v>42552</v>
      </c>
      <c r="B48">
        <v>0.2</v>
      </c>
      <c r="C48">
        <v>0.2</v>
      </c>
      <c r="E48">
        <v>0.2</v>
      </c>
      <c r="F48">
        <v>0.2</v>
      </c>
      <c r="G48">
        <v>0.2</v>
      </c>
      <c r="H48">
        <v>2</v>
      </c>
      <c r="I48">
        <v>-1.1000000000000001</v>
      </c>
      <c r="J48">
        <v>0.5</v>
      </c>
      <c r="K48">
        <v>0.1</v>
      </c>
      <c r="L48">
        <v>0.4</v>
      </c>
      <c r="M48">
        <v>0.8</v>
      </c>
      <c r="N48">
        <v>0.1</v>
      </c>
      <c r="O48">
        <v>0.2</v>
      </c>
      <c r="P48">
        <v>-0.7</v>
      </c>
      <c r="Q48">
        <v>0.4</v>
      </c>
      <c r="R48">
        <v>-1.1000000000000001</v>
      </c>
      <c r="S48">
        <v>-0.2</v>
      </c>
      <c r="T48">
        <v>-0.4</v>
      </c>
      <c r="U48">
        <v>0.1</v>
      </c>
      <c r="V48">
        <v>0</v>
      </c>
      <c r="W48">
        <v>-0.4</v>
      </c>
      <c r="X48">
        <v>-0.3</v>
      </c>
      <c r="Y48">
        <v>0.9</v>
      </c>
      <c r="Z48">
        <v>-0.6</v>
      </c>
      <c r="AA48">
        <v>0.6</v>
      </c>
      <c r="AB48">
        <v>-0.6</v>
      </c>
      <c r="AC48">
        <v>0.7</v>
      </c>
      <c r="AD48">
        <v>-0.3</v>
      </c>
      <c r="AE48">
        <v>-0.1</v>
      </c>
      <c r="AF48">
        <v>-0.9</v>
      </c>
      <c r="AG48">
        <v>0.5</v>
      </c>
      <c r="AH48">
        <v>1.1000000000000001</v>
      </c>
      <c r="AI48">
        <v>0.6</v>
      </c>
      <c r="AJ48">
        <v>0.2</v>
      </c>
      <c r="AK48">
        <v>1.1000000000000001</v>
      </c>
      <c r="AL48">
        <v>5</v>
      </c>
      <c r="AM48">
        <v>-0.5</v>
      </c>
      <c r="AO48">
        <v>1.2</v>
      </c>
      <c r="AP48">
        <v>8.3000000000000007</v>
      </c>
      <c r="AQ48">
        <v>0</v>
      </c>
    </row>
    <row r="49" spans="1:95" x14ac:dyDescent="0.25">
      <c r="A49" s="15">
        <v>42522</v>
      </c>
      <c r="B49">
        <v>0.1</v>
      </c>
      <c r="C49">
        <v>0.1</v>
      </c>
      <c r="E49">
        <v>0.1</v>
      </c>
      <c r="F49">
        <v>0.1</v>
      </c>
      <c r="G49">
        <v>0.1</v>
      </c>
      <c r="H49">
        <v>1.8</v>
      </c>
      <c r="I49">
        <v>-1.9</v>
      </c>
      <c r="J49">
        <v>-0.1</v>
      </c>
      <c r="K49">
        <v>0.1</v>
      </c>
      <c r="L49">
        <v>0.2</v>
      </c>
      <c r="M49">
        <v>0.4</v>
      </c>
      <c r="N49">
        <v>0.1</v>
      </c>
      <c r="O49">
        <v>0.2</v>
      </c>
      <c r="P49">
        <v>-0.9</v>
      </c>
      <c r="Q49">
        <v>0.3</v>
      </c>
      <c r="R49">
        <v>-1.2</v>
      </c>
      <c r="S49">
        <v>-0.2</v>
      </c>
      <c r="T49">
        <v>-2</v>
      </c>
      <c r="U49">
        <v>-0.6</v>
      </c>
      <c r="V49">
        <v>0.4</v>
      </c>
      <c r="W49">
        <v>-0.4</v>
      </c>
      <c r="X49">
        <v>-0.1</v>
      </c>
      <c r="Y49">
        <v>1</v>
      </c>
      <c r="Z49">
        <v>-0.2</v>
      </c>
      <c r="AA49">
        <v>0.6</v>
      </c>
      <c r="AB49">
        <v>-0.4</v>
      </c>
      <c r="AC49">
        <v>0.7</v>
      </c>
      <c r="AD49">
        <v>-0.7</v>
      </c>
      <c r="AE49">
        <v>0</v>
      </c>
      <c r="AF49">
        <v>-0.7</v>
      </c>
      <c r="AG49">
        <v>0.3</v>
      </c>
      <c r="AH49">
        <v>1.2</v>
      </c>
      <c r="AI49">
        <v>0.5</v>
      </c>
      <c r="AJ49">
        <v>0.1</v>
      </c>
      <c r="AK49">
        <v>1.6</v>
      </c>
      <c r="AL49">
        <v>4.0999999999999996</v>
      </c>
      <c r="AM49">
        <v>-0.6</v>
      </c>
      <c r="AO49">
        <v>0.3</v>
      </c>
      <c r="AP49">
        <v>7</v>
      </c>
      <c r="AQ49">
        <v>0.2</v>
      </c>
    </row>
    <row r="50" spans="1:95" x14ac:dyDescent="0.25">
      <c r="A50" s="15">
        <v>42491</v>
      </c>
      <c r="B50">
        <v>-0.1</v>
      </c>
      <c r="C50">
        <v>-0.1</v>
      </c>
      <c r="E50">
        <v>-0.1</v>
      </c>
      <c r="F50">
        <v>-0.1</v>
      </c>
      <c r="G50">
        <v>-0.1</v>
      </c>
      <c r="H50">
        <v>1.6</v>
      </c>
      <c r="I50">
        <v>-2.5</v>
      </c>
      <c r="J50">
        <v>0</v>
      </c>
      <c r="K50">
        <v>-0.1</v>
      </c>
      <c r="L50">
        <v>0</v>
      </c>
      <c r="M50">
        <v>0</v>
      </c>
      <c r="N50">
        <v>-0.2</v>
      </c>
      <c r="O50">
        <v>-0.2</v>
      </c>
      <c r="P50">
        <v>-1.1000000000000001</v>
      </c>
      <c r="Q50">
        <v>0.1</v>
      </c>
      <c r="R50">
        <v>-1.2</v>
      </c>
      <c r="S50">
        <v>-0.3</v>
      </c>
      <c r="T50">
        <v>-1.9</v>
      </c>
      <c r="U50">
        <v>-0.8</v>
      </c>
      <c r="V50">
        <v>0.2</v>
      </c>
      <c r="W50">
        <v>-0.6</v>
      </c>
      <c r="X50">
        <v>-0.1</v>
      </c>
      <c r="Y50">
        <v>1</v>
      </c>
      <c r="Z50">
        <v>-0.2</v>
      </c>
      <c r="AA50">
        <v>0.6</v>
      </c>
      <c r="AB50">
        <v>-0.4</v>
      </c>
      <c r="AC50">
        <v>0.4</v>
      </c>
      <c r="AD50">
        <v>-3</v>
      </c>
      <c r="AE50">
        <v>-0.5</v>
      </c>
      <c r="AF50">
        <v>-0.7</v>
      </c>
      <c r="AG50">
        <v>0.3</v>
      </c>
      <c r="AH50">
        <v>0.8</v>
      </c>
      <c r="AI50">
        <v>0.3</v>
      </c>
      <c r="AJ50">
        <v>-0.1</v>
      </c>
      <c r="AK50">
        <v>1.5</v>
      </c>
      <c r="AL50">
        <v>3.7</v>
      </c>
      <c r="AM50">
        <v>-0.5</v>
      </c>
      <c r="AO50">
        <v>0.9</v>
      </c>
      <c r="AP50">
        <v>6.6</v>
      </c>
      <c r="AQ50">
        <v>0.3</v>
      </c>
    </row>
    <row r="51" spans="1:95" x14ac:dyDescent="0.25">
      <c r="A51" s="15">
        <v>42461</v>
      </c>
      <c r="B51">
        <v>-0.2</v>
      </c>
      <c r="C51">
        <v>-0.2</v>
      </c>
      <c r="E51">
        <v>-0.2</v>
      </c>
      <c r="F51">
        <v>-0.2</v>
      </c>
      <c r="G51">
        <v>-0.2</v>
      </c>
      <c r="H51">
        <v>1.5</v>
      </c>
      <c r="I51">
        <v>-2.5</v>
      </c>
      <c r="J51">
        <v>0.5</v>
      </c>
      <c r="K51">
        <v>-0.3</v>
      </c>
      <c r="L51">
        <v>-0.3</v>
      </c>
      <c r="M51">
        <v>0</v>
      </c>
      <c r="N51">
        <v>-0.2</v>
      </c>
      <c r="O51">
        <v>-0.4</v>
      </c>
      <c r="P51">
        <v>-1.2</v>
      </c>
      <c r="Q51">
        <v>-0.1</v>
      </c>
      <c r="R51">
        <v>-0.9</v>
      </c>
      <c r="S51">
        <v>-0.4</v>
      </c>
      <c r="T51">
        <v>-2.1</v>
      </c>
      <c r="U51">
        <v>-0.7</v>
      </c>
      <c r="V51">
        <v>0.8</v>
      </c>
      <c r="W51">
        <v>-0.6</v>
      </c>
      <c r="X51">
        <v>0.3</v>
      </c>
      <c r="Y51">
        <v>0.8</v>
      </c>
      <c r="Z51">
        <v>-0.2</v>
      </c>
      <c r="AA51">
        <v>0.6</v>
      </c>
      <c r="AB51">
        <v>-0.5</v>
      </c>
      <c r="AC51">
        <v>0.5</v>
      </c>
      <c r="AD51">
        <v>-2.6</v>
      </c>
      <c r="AE51">
        <v>-0.7</v>
      </c>
      <c r="AF51">
        <v>-0.4</v>
      </c>
      <c r="AG51">
        <v>0.3</v>
      </c>
      <c r="AH51">
        <v>1</v>
      </c>
      <c r="AI51">
        <v>0.3</v>
      </c>
      <c r="AJ51">
        <v>-0.2</v>
      </c>
      <c r="AK51">
        <v>0.4</v>
      </c>
      <c r="AL51">
        <v>3.5</v>
      </c>
      <c r="AM51">
        <v>-0.5</v>
      </c>
      <c r="AO51">
        <v>0.9</v>
      </c>
      <c r="AP51">
        <v>6.6</v>
      </c>
      <c r="AQ51">
        <v>0.4</v>
      </c>
    </row>
    <row r="52" spans="1:95" x14ac:dyDescent="0.25">
      <c r="A52" s="15">
        <v>42430</v>
      </c>
      <c r="B52">
        <v>0</v>
      </c>
      <c r="C52">
        <v>0</v>
      </c>
      <c r="E52">
        <v>0</v>
      </c>
      <c r="F52">
        <v>0</v>
      </c>
      <c r="G52">
        <v>0</v>
      </c>
      <c r="H52">
        <v>1.6</v>
      </c>
      <c r="I52">
        <v>-1.9</v>
      </c>
      <c r="J52">
        <v>0.3</v>
      </c>
      <c r="K52">
        <v>-0.3</v>
      </c>
      <c r="L52">
        <v>0.1</v>
      </c>
      <c r="M52">
        <v>0.5</v>
      </c>
      <c r="N52">
        <v>-0.6</v>
      </c>
      <c r="O52">
        <v>-0.7</v>
      </c>
      <c r="P52">
        <v>-1</v>
      </c>
      <c r="Q52">
        <v>-0.1</v>
      </c>
      <c r="R52">
        <v>-0.9</v>
      </c>
      <c r="S52">
        <v>-0.2</v>
      </c>
      <c r="T52">
        <v>-2.2000000000000002</v>
      </c>
      <c r="U52">
        <v>-0.6</v>
      </c>
      <c r="V52">
        <v>0.8</v>
      </c>
      <c r="W52">
        <v>-0.6</v>
      </c>
      <c r="X52">
        <v>-0.2</v>
      </c>
      <c r="Y52">
        <v>1</v>
      </c>
      <c r="Z52">
        <v>0.5</v>
      </c>
      <c r="AA52">
        <v>0.7</v>
      </c>
      <c r="AB52">
        <v>-0.4</v>
      </c>
      <c r="AC52">
        <v>0.5</v>
      </c>
      <c r="AD52">
        <v>-2.4</v>
      </c>
      <c r="AE52">
        <v>-0.9</v>
      </c>
      <c r="AF52">
        <v>-0.5</v>
      </c>
      <c r="AG52">
        <v>0</v>
      </c>
      <c r="AH52">
        <v>1.2</v>
      </c>
      <c r="AI52">
        <v>0.5</v>
      </c>
      <c r="AJ52">
        <v>0</v>
      </c>
      <c r="AK52">
        <v>0.3</v>
      </c>
      <c r="AL52">
        <v>3.6</v>
      </c>
      <c r="AM52">
        <v>-1</v>
      </c>
      <c r="AO52">
        <v>1.1000000000000001</v>
      </c>
      <c r="AP52">
        <v>7.3</v>
      </c>
      <c r="AQ52">
        <v>0.1</v>
      </c>
    </row>
    <row r="53" spans="1:95" x14ac:dyDescent="0.25">
      <c r="A53" s="15">
        <v>42401</v>
      </c>
      <c r="B53">
        <v>-0.1</v>
      </c>
      <c r="C53">
        <v>-0.1</v>
      </c>
      <c r="E53">
        <v>-0.2</v>
      </c>
      <c r="F53">
        <v>-0.2</v>
      </c>
      <c r="G53">
        <v>-0.2</v>
      </c>
      <c r="H53">
        <v>1.1000000000000001</v>
      </c>
      <c r="I53">
        <v>-1</v>
      </c>
      <c r="J53">
        <v>0.5</v>
      </c>
      <c r="K53">
        <v>0.1</v>
      </c>
      <c r="L53">
        <v>-0.2</v>
      </c>
      <c r="M53">
        <v>0.4</v>
      </c>
      <c r="N53">
        <v>-0.2</v>
      </c>
      <c r="O53">
        <v>0.1</v>
      </c>
      <c r="P53">
        <v>-1</v>
      </c>
      <c r="Q53">
        <v>-0.1</v>
      </c>
      <c r="R53">
        <v>-0.6</v>
      </c>
      <c r="S53">
        <v>-0.2</v>
      </c>
      <c r="T53">
        <v>-2.2000000000000002</v>
      </c>
      <c r="U53">
        <v>-0.6</v>
      </c>
      <c r="V53">
        <v>0.5</v>
      </c>
      <c r="W53">
        <v>-0.3</v>
      </c>
      <c r="X53">
        <v>0.3</v>
      </c>
      <c r="Y53">
        <v>1</v>
      </c>
      <c r="Z53">
        <v>0.3</v>
      </c>
      <c r="AA53">
        <v>1</v>
      </c>
      <c r="AB53">
        <v>-0.2</v>
      </c>
      <c r="AC53">
        <v>0.2</v>
      </c>
      <c r="AD53">
        <v>-2.1</v>
      </c>
      <c r="AE53">
        <v>-0.9</v>
      </c>
      <c r="AF53">
        <v>-0.3</v>
      </c>
      <c r="AG53">
        <v>-0.1</v>
      </c>
      <c r="AH53">
        <v>0.8</v>
      </c>
      <c r="AI53">
        <v>0.3</v>
      </c>
      <c r="AJ53">
        <v>-0.1</v>
      </c>
      <c r="AK53">
        <v>0.9</v>
      </c>
      <c r="AL53">
        <v>3.3</v>
      </c>
      <c r="AM53">
        <v>-0.9</v>
      </c>
      <c r="AO53">
        <v>1.9</v>
      </c>
      <c r="AP53">
        <v>8.6999999999999993</v>
      </c>
      <c r="AQ53">
        <v>0.3</v>
      </c>
    </row>
    <row r="54" spans="1:95" x14ac:dyDescent="0.25">
      <c r="A54" s="15">
        <v>42370</v>
      </c>
      <c r="B54">
        <v>0.3</v>
      </c>
      <c r="C54">
        <v>0.3</v>
      </c>
      <c r="E54">
        <v>0.3</v>
      </c>
      <c r="F54">
        <v>0.3</v>
      </c>
      <c r="G54">
        <v>0.3</v>
      </c>
      <c r="H54">
        <v>1.8</v>
      </c>
      <c r="I54">
        <v>-0.4</v>
      </c>
      <c r="J54">
        <v>0.5</v>
      </c>
      <c r="K54">
        <v>0.4</v>
      </c>
      <c r="L54">
        <v>0.4</v>
      </c>
      <c r="M54">
        <v>0.1</v>
      </c>
      <c r="N54">
        <v>0</v>
      </c>
      <c r="O54">
        <v>-0.1</v>
      </c>
      <c r="P54">
        <v>-0.4</v>
      </c>
      <c r="Q54">
        <v>0.3</v>
      </c>
      <c r="R54">
        <v>-0.2</v>
      </c>
      <c r="S54">
        <v>0.4</v>
      </c>
      <c r="T54">
        <v>-1.1000000000000001</v>
      </c>
      <c r="U54">
        <v>-0.3</v>
      </c>
      <c r="V54">
        <v>0.7</v>
      </c>
      <c r="W54">
        <v>0.5</v>
      </c>
      <c r="X54">
        <v>1</v>
      </c>
      <c r="Y54">
        <v>0.8</v>
      </c>
      <c r="Z54">
        <v>0.2</v>
      </c>
      <c r="AA54">
        <v>1.4</v>
      </c>
      <c r="AB54">
        <v>-0.3</v>
      </c>
      <c r="AC54">
        <v>0.7</v>
      </c>
      <c r="AD54">
        <v>-1.5</v>
      </c>
      <c r="AE54">
        <v>-0.8</v>
      </c>
      <c r="AF54">
        <v>-0.6</v>
      </c>
      <c r="AG54">
        <v>0</v>
      </c>
      <c r="AH54">
        <v>1.3</v>
      </c>
      <c r="AI54">
        <v>0.3</v>
      </c>
      <c r="AJ54">
        <v>0.3</v>
      </c>
      <c r="AK54">
        <v>1.1000000000000001</v>
      </c>
      <c r="AL54">
        <v>3.1</v>
      </c>
      <c r="AM54">
        <v>-1.5</v>
      </c>
      <c r="AO54">
        <v>2.7</v>
      </c>
      <c r="AP54">
        <v>9.6</v>
      </c>
      <c r="AQ54">
        <v>0.8</v>
      </c>
    </row>
    <row r="55" spans="1:95" x14ac:dyDescent="0.25">
      <c r="A55" s="15">
        <v>42339</v>
      </c>
      <c r="B55">
        <v>0.2</v>
      </c>
      <c r="C55">
        <v>0.2</v>
      </c>
      <c r="E55">
        <v>0.2</v>
      </c>
      <c r="F55">
        <v>0.2</v>
      </c>
      <c r="G55">
        <v>0.2</v>
      </c>
      <c r="H55">
        <v>1.5</v>
      </c>
      <c r="I55">
        <v>-0.9</v>
      </c>
      <c r="J55">
        <v>-0.1</v>
      </c>
      <c r="K55">
        <v>0.3</v>
      </c>
      <c r="L55">
        <v>0.2</v>
      </c>
      <c r="M55">
        <v>-0.2</v>
      </c>
      <c r="N55">
        <v>0.2</v>
      </c>
      <c r="O55">
        <v>0.4</v>
      </c>
      <c r="P55">
        <v>-0.1</v>
      </c>
      <c r="Q55">
        <v>0.3</v>
      </c>
      <c r="R55">
        <v>-0.3</v>
      </c>
      <c r="S55">
        <v>0.1</v>
      </c>
      <c r="T55">
        <v>-0.6</v>
      </c>
      <c r="U55">
        <v>0.4</v>
      </c>
      <c r="V55">
        <v>-0.2</v>
      </c>
      <c r="W55">
        <v>0.9</v>
      </c>
      <c r="X55">
        <v>1</v>
      </c>
      <c r="Y55">
        <v>1.3</v>
      </c>
      <c r="Z55">
        <v>0.5</v>
      </c>
      <c r="AA55">
        <v>1.1000000000000001</v>
      </c>
      <c r="AB55">
        <v>-0.4</v>
      </c>
      <c r="AC55">
        <v>0.3</v>
      </c>
      <c r="AD55">
        <v>-0.7</v>
      </c>
      <c r="AE55">
        <v>-0.6</v>
      </c>
      <c r="AF55">
        <v>-0.5</v>
      </c>
      <c r="AG55">
        <v>-0.2</v>
      </c>
      <c r="AH55">
        <v>0.7</v>
      </c>
      <c r="AI55">
        <v>0.2</v>
      </c>
      <c r="AJ55">
        <v>0.2</v>
      </c>
      <c r="AK55">
        <v>0.7</v>
      </c>
      <c r="AL55">
        <v>2.4</v>
      </c>
      <c r="AM55">
        <v>-1.3</v>
      </c>
      <c r="AO55">
        <v>1.8</v>
      </c>
      <c r="AP55">
        <v>8.8000000000000007</v>
      </c>
      <c r="AQ55">
        <v>-0.1</v>
      </c>
      <c r="AR55" s="2">
        <f>AVERAGE(B55:B66)</f>
        <v>-8.3333333333333263E-3</v>
      </c>
      <c r="AS55" s="2">
        <f t="shared" ref="AS55" si="60">AVERAGE(C55:C66)</f>
        <v>-8.3333333333333263E-3</v>
      </c>
      <c r="AT55" s="2"/>
      <c r="AU55" s="2">
        <f t="shared" ref="AU55" si="61">AVERAGE(E55:E66)</f>
        <v>8.3333333333333315E-3</v>
      </c>
      <c r="AV55" s="2">
        <f t="shared" ref="AV55" si="62">AVERAGE(F55:F66)</f>
        <v>8.3333333333333315E-3</v>
      </c>
      <c r="AW55" s="2">
        <f t="shared" ref="AW55" si="63">AVERAGE(G55:G66)</f>
        <v>8.3333333333333315E-3</v>
      </c>
      <c r="AX55" s="2">
        <f t="shared" ref="AX55" si="64">AVERAGE(H55:H66)</f>
        <v>0.64166666666666672</v>
      </c>
      <c r="AY55" s="2">
        <f t="shared" ref="AY55" si="65">AVERAGE(I55:I66)</f>
        <v>-1.0666666666666667</v>
      </c>
      <c r="AZ55" s="2">
        <f t="shared" ref="AZ55" si="66">AVERAGE(J55:J66)</f>
        <v>0.2583333333333333</v>
      </c>
      <c r="BA55" s="2">
        <f t="shared" ref="BA55" si="67">AVERAGE(K55:K66)</f>
        <v>0.22499999999999998</v>
      </c>
      <c r="BB55" s="2">
        <f t="shared" ref="BB55" si="68">AVERAGE(L55:L66)</f>
        <v>0.13333333333333333</v>
      </c>
      <c r="BC55" s="2">
        <f t="shared" ref="BC55" si="69">AVERAGE(M55:M66)</f>
        <v>6.6666666666666666E-2</v>
      </c>
      <c r="BD55" s="2">
        <f t="shared" ref="BD55" si="70">AVERAGE(N55:N66)</f>
        <v>-3.3333333333333333E-2</v>
      </c>
      <c r="BE55" s="2">
        <f t="shared" ref="BE55" si="71">AVERAGE(O55:O66)</f>
        <v>-1.0999999999999999</v>
      </c>
      <c r="BF55" s="2">
        <f t="shared" ref="BF55" si="72">AVERAGE(P55:P66)</f>
        <v>-0.625</v>
      </c>
      <c r="BG55" s="2">
        <f t="shared" ref="BG55" si="73">AVERAGE(Q55:Q66)</f>
        <v>8.3333333333333329E-2</v>
      </c>
      <c r="BH55" s="2">
        <f t="shared" ref="BH55" si="74">AVERAGE(R55:R66)</f>
        <v>-0.25</v>
      </c>
      <c r="BI55" s="2">
        <f t="shared" ref="BI55" si="75">AVERAGE(S55:S66)</f>
        <v>0.10833333333333332</v>
      </c>
      <c r="BJ55" s="2">
        <f t="shared" ref="BJ55" si="76">AVERAGE(T55:T66)</f>
        <v>-1.5416666666666667</v>
      </c>
      <c r="BK55" s="2">
        <f t="shared" ref="BK55" si="77">AVERAGE(U55:U66)</f>
        <v>0.21666666666666667</v>
      </c>
      <c r="BL55" s="2">
        <f t="shared" ref="BL55" si="78">AVERAGE(V55:V66)</f>
        <v>-0.65833333333333333</v>
      </c>
      <c r="BM55" s="2">
        <f t="shared" ref="BM55" si="79">AVERAGE(W55:W66)</f>
        <v>6.6666666666666707E-2</v>
      </c>
      <c r="BN55" s="2">
        <f t="shared" ref="BN55" si="80">AVERAGE(X55:X66)</f>
        <v>6.6666666666666693E-2</v>
      </c>
      <c r="BO55" s="2">
        <f t="shared" ref="BO55" si="81">AVERAGE(Y55:Y66)</f>
        <v>1.175</v>
      </c>
      <c r="BP55" s="2">
        <f t="shared" ref="BP55" si="82">AVERAGE(Z55:Z66)</f>
        <v>0.20833333333333334</v>
      </c>
      <c r="BQ55" s="2">
        <f t="shared" ref="BQ55" si="83">AVERAGE(AA55:AA66)</f>
        <v>0.81666666666666676</v>
      </c>
      <c r="BR55" s="2">
        <f t="shared" ref="BR55" si="84">AVERAGE(AB55:AB66)</f>
        <v>-0.70000000000000007</v>
      </c>
      <c r="BS55" s="2">
        <f t="shared" ref="BS55" si="85">AVERAGE(AC55:AC66)</f>
        <v>0.50833333333333341</v>
      </c>
      <c r="BT55" s="2">
        <f t="shared" ref="BT55" si="86">AVERAGE(AD55:AD66)</f>
        <v>-0.40833333333333338</v>
      </c>
      <c r="BU55" s="2">
        <f t="shared" ref="BU55" si="87">AVERAGE(AE55:AE66)</f>
        <v>-0.7583333333333333</v>
      </c>
      <c r="BV55" s="2">
        <f t="shared" ref="BV55" si="88">AVERAGE(AF55:AF66)</f>
        <v>-0.34166666666666673</v>
      </c>
      <c r="BW55" s="2">
        <f t="shared" ref="BW55" si="89">AVERAGE(AG55:AG66)</f>
        <v>-0.15</v>
      </c>
      <c r="BX55" s="2">
        <f t="shared" ref="BX55" si="90">AVERAGE(AH55:AH66)</f>
        <v>0.69166666666666676</v>
      </c>
      <c r="BY55" s="2">
        <f t="shared" ref="BY55" si="91">AVERAGE(AI55:AI66)</f>
        <v>4.1666666666666664E-2</v>
      </c>
      <c r="BZ55" s="2">
        <f t="shared" ref="BZ55" si="92">AVERAGE(AJ55:AJ66)</f>
        <v>2.4999999999999994E-2</v>
      </c>
      <c r="CA55" s="2">
        <f t="shared" ref="CA55" si="93">AVERAGE(AK55:AK66)</f>
        <v>0.25833333333333325</v>
      </c>
      <c r="CB55" s="2">
        <f t="shared" ref="CB55" si="94">AVERAGE(AL55:AL66)</f>
        <v>2.0083333333333329</v>
      </c>
      <c r="CC55" s="2">
        <f t="shared" ref="CC55" si="95">AVERAGE(AM55:AM66)</f>
        <v>-0.83333333333333337</v>
      </c>
      <c r="CD55" s="2"/>
      <c r="CE55" s="2">
        <f t="shared" ref="CE55" si="96">AVERAGE(AO55:AO66)</f>
        <v>1.4750000000000003</v>
      </c>
      <c r="CF55" s="2">
        <f t="shared" ref="CF55" si="97">AVERAGE(AP55:AP66)</f>
        <v>7.7416666666666671</v>
      </c>
      <c r="CG55" s="2">
        <f t="shared" ref="CG55" si="98">AVERAGE(AQ55:AQ66)</f>
        <v>-0.79999999999999993</v>
      </c>
      <c r="CH55" s="2"/>
      <c r="CI55" s="2"/>
      <c r="CJ55" s="2"/>
      <c r="CK55" s="2"/>
      <c r="CL55" s="2"/>
      <c r="CM55" s="2"/>
      <c r="CN55" s="2"/>
      <c r="CO55" s="2"/>
      <c r="CP55" s="2"/>
    </row>
    <row r="56" spans="1:95" x14ac:dyDescent="0.25">
      <c r="A56" s="15">
        <v>42309</v>
      </c>
      <c r="B56">
        <v>0.1</v>
      </c>
      <c r="C56">
        <v>0.1</v>
      </c>
      <c r="E56">
        <v>0.1</v>
      </c>
      <c r="F56">
        <v>0.1</v>
      </c>
      <c r="G56">
        <v>0.1</v>
      </c>
      <c r="H56">
        <v>1.4</v>
      </c>
      <c r="I56">
        <v>-0.9</v>
      </c>
      <c r="J56">
        <v>0</v>
      </c>
      <c r="K56">
        <v>0.1</v>
      </c>
      <c r="L56">
        <v>0.2</v>
      </c>
      <c r="M56">
        <v>0.5</v>
      </c>
      <c r="N56">
        <v>-0.1</v>
      </c>
      <c r="O56">
        <v>-0.1</v>
      </c>
      <c r="P56">
        <v>-0.4</v>
      </c>
      <c r="Q56">
        <v>0.1</v>
      </c>
      <c r="R56">
        <v>-0.4</v>
      </c>
      <c r="S56">
        <v>0.1</v>
      </c>
      <c r="T56">
        <v>-1.5</v>
      </c>
      <c r="U56">
        <v>0</v>
      </c>
      <c r="V56">
        <v>-0.5</v>
      </c>
      <c r="W56">
        <v>0.4</v>
      </c>
      <c r="X56">
        <v>0.6</v>
      </c>
      <c r="Y56">
        <v>1.3</v>
      </c>
      <c r="Z56">
        <v>0.4</v>
      </c>
      <c r="AA56">
        <v>0.5</v>
      </c>
      <c r="AB56">
        <v>-0.5</v>
      </c>
      <c r="AC56">
        <v>0.6</v>
      </c>
      <c r="AD56">
        <v>-0.9</v>
      </c>
      <c r="AE56">
        <v>-0.9</v>
      </c>
      <c r="AF56">
        <v>-0.4</v>
      </c>
      <c r="AG56">
        <v>-0.2</v>
      </c>
      <c r="AH56">
        <v>0.8</v>
      </c>
      <c r="AI56">
        <v>0.1</v>
      </c>
      <c r="AJ56">
        <v>0.1</v>
      </c>
      <c r="AK56">
        <v>0.5</v>
      </c>
      <c r="AL56">
        <v>2.7</v>
      </c>
      <c r="AM56">
        <v>-1.2</v>
      </c>
      <c r="AO56">
        <v>1.6</v>
      </c>
      <c r="AP56">
        <v>8.1</v>
      </c>
      <c r="AQ56">
        <v>-0.3</v>
      </c>
    </row>
    <row r="57" spans="1:95" x14ac:dyDescent="0.25">
      <c r="A57" s="15">
        <v>42278</v>
      </c>
      <c r="B57">
        <v>0</v>
      </c>
      <c r="C57">
        <v>0</v>
      </c>
      <c r="E57">
        <v>0.1</v>
      </c>
      <c r="F57">
        <v>0.1</v>
      </c>
      <c r="G57">
        <v>0.1</v>
      </c>
      <c r="H57">
        <v>1.2</v>
      </c>
      <c r="I57">
        <v>-1.2</v>
      </c>
      <c r="J57">
        <v>0.1</v>
      </c>
      <c r="K57">
        <v>0.1</v>
      </c>
      <c r="L57">
        <v>0.2</v>
      </c>
      <c r="M57">
        <v>0</v>
      </c>
      <c r="N57">
        <v>-0.1</v>
      </c>
      <c r="O57">
        <v>-0.1</v>
      </c>
      <c r="P57">
        <v>-0.9</v>
      </c>
      <c r="Q57">
        <v>0.2</v>
      </c>
      <c r="R57">
        <v>-0.5</v>
      </c>
      <c r="S57">
        <v>0.3</v>
      </c>
      <c r="T57">
        <v>-1.8</v>
      </c>
      <c r="U57">
        <v>-0.1</v>
      </c>
      <c r="V57">
        <v>-0.4</v>
      </c>
      <c r="W57">
        <v>-0.1</v>
      </c>
      <c r="X57">
        <v>0.2</v>
      </c>
      <c r="Y57">
        <v>1.6</v>
      </c>
      <c r="Z57">
        <v>0.4</v>
      </c>
      <c r="AA57">
        <v>0.7</v>
      </c>
      <c r="AB57">
        <v>-0.6</v>
      </c>
      <c r="AC57">
        <v>0.7</v>
      </c>
      <c r="AD57">
        <v>-1.4</v>
      </c>
      <c r="AE57">
        <v>-1.1000000000000001</v>
      </c>
      <c r="AF57">
        <v>-0.5</v>
      </c>
      <c r="AG57">
        <v>-0.3</v>
      </c>
      <c r="AH57">
        <v>0.9</v>
      </c>
      <c r="AI57">
        <v>-0.1</v>
      </c>
      <c r="AJ57">
        <v>0</v>
      </c>
      <c r="AK57">
        <v>0.4</v>
      </c>
      <c r="AL57">
        <v>2.4</v>
      </c>
      <c r="AM57">
        <v>-1.1000000000000001</v>
      </c>
      <c r="AO57">
        <v>1.7</v>
      </c>
      <c r="AP57">
        <v>7.7</v>
      </c>
      <c r="AQ57">
        <v>-0.8</v>
      </c>
      <c r="CQ57" s="21"/>
    </row>
    <row r="58" spans="1:95" x14ac:dyDescent="0.25">
      <c r="A58" s="15">
        <v>42248</v>
      </c>
      <c r="B58">
        <v>-0.1</v>
      </c>
      <c r="C58">
        <v>-0.1</v>
      </c>
      <c r="E58">
        <v>-0.1</v>
      </c>
      <c r="F58">
        <v>-0.1</v>
      </c>
      <c r="G58">
        <v>-0.1</v>
      </c>
      <c r="H58">
        <v>0.9</v>
      </c>
      <c r="I58">
        <v>-1</v>
      </c>
      <c r="J58">
        <v>0.3</v>
      </c>
      <c r="K58">
        <v>0.3</v>
      </c>
      <c r="L58">
        <v>-0.1</v>
      </c>
      <c r="M58">
        <v>-0.3</v>
      </c>
      <c r="N58">
        <v>-0.1</v>
      </c>
      <c r="O58">
        <v>-0.8</v>
      </c>
      <c r="P58">
        <v>-1.1000000000000001</v>
      </c>
      <c r="Q58">
        <v>0.1</v>
      </c>
      <c r="R58">
        <v>-0.5</v>
      </c>
      <c r="S58">
        <v>0.2</v>
      </c>
      <c r="T58">
        <v>-1.9</v>
      </c>
      <c r="U58">
        <v>-0.4</v>
      </c>
      <c r="V58">
        <v>-0.8</v>
      </c>
      <c r="W58">
        <v>-0.2</v>
      </c>
      <c r="X58">
        <v>-0.1</v>
      </c>
      <c r="Y58">
        <v>1.6</v>
      </c>
      <c r="Z58">
        <v>0.3</v>
      </c>
      <c r="AA58">
        <v>0.6</v>
      </c>
      <c r="AB58">
        <v>-0.6</v>
      </c>
      <c r="AC58">
        <v>0.9</v>
      </c>
      <c r="AD58">
        <v>-1.5</v>
      </c>
      <c r="AE58">
        <v>-1</v>
      </c>
      <c r="AF58">
        <v>-0.5</v>
      </c>
      <c r="AG58">
        <v>-0.7</v>
      </c>
      <c r="AH58">
        <v>0.9</v>
      </c>
      <c r="AI58">
        <v>-0.1</v>
      </c>
      <c r="AJ58">
        <v>-0.1</v>
      </c>
      <c r="AK58">
        <v>0.9</v>
      </c>
      <c r="AL58">
        <v>1.9</v>
      </c>
      <c r="AM58">
        <v>-1.2</v>
      </c>
      <c r="AO58">
        <v>1.6</v>
      </c>
      <c r="AP58">
        <v>7.9</v>
      </c>
      <c r="AQ58">
        <v>-1.1000000000000001</v>
      </c>
    </row>
    <row r="59" spans="1:95" x14ac:dyDescent="0.25">
      <c r="A59" s="15">
        <v>42217</v>
      </c>
      <c r="B59">
        <v>0</v>
      </c>
      <c r="C59">
        <v>0</v>
      </c>
      <c r="E59">
        <v>0.1</v>
      </c>
      <c r="F59">
        <v>0.1</v>
      </c>
      <c r="G59">
        <v>0.1</v>
      </c>
      <c r="H59">
        <v>0.8</v>
      </c>
      <c r="I59">
        <v>-0.8</v>
      </c>
      <c r="J59">
        <v>0.2</v>
      </c>
      <c r="K59">
        <v>0.3</v>
      </c>
      <c r="L59">
        <v>0.1</v>
      </c>
      <c r="M59">
        <v>0.2</v>
      </c>
      <c r="N59">
        <v>0.2</v>
      </c>
      <c r="O59">
        <v>-0.4</v>
      </c>
      <c r="P59">
        <v>-0.5</v>
      </c>
      <c r="Q59">
        <v>0.1</v>
      </c>
      <c r="R59">
        <v>-0.1</v>
      </c>
      <c r="S59">
        <v>0.3</v>
      </c>
      <c r="T59">
        <v>-1.9</v>
      </c>
      <c r="U59">
        <v>0.2</v>
      </c>
      <c r="V59">
        <v>-1</v>
      </c>
      <c r="W59">
        <v>0.1</v>
      </c>
      <c r="X59">
        <v>0.1</v>
      </c>
      <c r="Y59">
        <v>1.4</v>
      </c>
      <c r="Z59">
        <v>0.4</v>
      </c>
      <c r="AA59">
        <v>1</v>
      </c>
      <c r="AB59">
        <v>-0.4</v>
      </c>
      <c r="AC59">
        <v>0.7</v>
      </c>
      <c r="AD59">
        <v>-1.7</v>
      </c>
      <c r="AE59">
        <v>-0.6</v>
      </c>
      <c r="AF59">
        <v>-0.2</v>
      </c>
      <c r="AG59">
        <v>-0.2</v>
      </c>
      <c r="AH59">
        <v>0.6</v>
      </c>
      <c r="AI59">
        <v>0</v>
      </c>
      <c r="AJ59">
        <v>0.1</v>
      </c>
      <c r="AK59">
        <v>1.1000000000000001</v>
      </c>
      <c r="AL59">
        <v>1.7</v>
      </c>
      <c r="AM59">
        <v>-1.1000000000000001</v>
      </c>
      <c r="AO59">
        <v>2.2000000000000002</v>
      </c>
      <c r="AP59">
        <v>7.1</v>
      </c>
      <c r="AQ59">
        <v>-0.7</v>
      </c>
    </row>
    <row r="60" spans="1:95" x14ac:dyDescent="0.25">
      <c r="A60" s="15">
        <v>42186</v>
      </c>
      <c r="B60">
        <v>0.2</v>
      </c>
      <c r="C60">
        <v>0.2</v>
      </c>
      <c r="E60">
        <v>0.2</v>
      </c>
      <c r="F60">
        <v>0.2</v>
      </c>
      <c r="G60">
        <v>0.2</v>
      </c>
      <c r="H60">
        <v>0.9</v>
      </c>
      <c r="I60">
        <v>-1</v>
      </c>
      <c r="J60">
        <v>0.5</v>
      </c>
      <c r="K60">
        <v>0.5</v>
      </c>
      <c r="L60">
        <v>0.1</v>
      </c>
      <c r="M60">
        <v>0.1</v>
      </c>
      <c r="N60">
        <v>0.2</v>
      </c>
      <c r="O60">
        <v>-1.3</v>
      </c>
      <c r="P60">
        <v>0</v>
      </c>
      <c r="Q60">
        <v>0.2</v>
      </c>
      <c r="R60">
        <v>-0.2</v>
      </c>
      <c r="S60">
        <v>0.4</v>
      </c>
      <c r="T60">
        <v>-2.4</v>
      </c>
      <c r="U60">
        <v>-0.2</v>
      </c>
      <c r="V60">
        <v>-0.2</v>
      </c>
      <c r="W60">
        <v>0.2</v>
      </c>
      <c r="X60">
        <v>0.5</v>
      </c>
      <c r="Y60">
        <v>1.2</v>
      </c>
      <c r="Z60">
        <v>0.8</v>
      </c>
      <c r="AA60">
        <v>1.1000000000000001</v>
      </c>
      <c r="AB60">
        <v>-0.4</v>
      </c>
      <c r="AC60">
        <v>0.7</v>
      </c>
      <c r="AD60">
        <v>-1.4</v>
      </c>
      <c r="AE60">
        <v>-0.7</v>
      </c>
      <c r="AF60">
        <v>-0.2</v>
      </c>
      <c r="AG60">
        <v>-0.1</v>
      </c>
      <c r="AH60">
        <v>0.8</v>
      </c>
      <c r="AI60">
        <v>0.1</v>
      </c>
      <c r="AJ60">
        <v>0.2</v>
      </c>
      <c r="AK60">
        <v>0.5</v>
      </c>
      <c r="AL60">
        <v>1.5</v>
      </c>
      <c r="AM60">
        <v>-0.8</v>
      </c>
      <c r="AO60">
        <v>1.2</v>
      </c>
      <c r="AP60">
        <v>7.1</v>
      </c>
      <c r="AQ60">
        <v>-0.7</v>
      </c>
    </row>
    <row r="61" spans="1:95" x14ac:dyDescent="0.25">
      <c r="A61" s="15">
        <v>42156</v>
      </c>
      <c r="B61">
        <v>0.1</v>
      </c>
      <c r="C61">
        <v>0.1</v>
      </c>
      <c r="E61">
        <v>0.2</v>
      </c>
      <c r="F61">
        <v>0.2</v>
      </c>
      <c r="G61">
        <v>0.2</v>
      </c>
      <c r="H61">
        <v>0.9</v>
      </c>
      <c r="I61">
        <v>-0.6</v>
      </c>
      <c r="J61">
        <v>0.9</v>
      </c>
      <c r="K61">
        <v>0.4</v>
      </c>
      <c r="L61">
        <v>0.2</v>
      </c>
      <c r="M61">
        <v>0.3</v>
      </c>
      <c r="N61">
        <v>0.4</v>
      </c>
      <c r="O61">
        <v>-1.1000000000000001</v>
      </c>
      <c r="P61">
        <v>0</v>
      </c>
      <c r="Q61">
        <v>0.3</v>
      </c>
      <c r="R61">
        <v>0.1</v>
      </c>
      <c r="S61">
        <v>0.2</v>
      </c>
      <c r="T61">
        <v>-2.1</v>
      </c>
      <c r="U61">
        <v>0.7</v>
      </c>
      <c r="V61">
        <v>-0.2</v>
      </c>
      <c r="W61">
        <v>0.5</v>
      </c>
      <c r="X61">
        <v>0.7</v>
      </c>
      <c r="Y61">
        <v>1.1000000000000001</v>
      </c>
      <c r="Z61">
        <v>0.5</v>
      </c>
      <c r="AA61">
        <v>1</v>
      </c>
      <c r="AB61">
        <v>-0.5</v>
      </c>
      <c r="AC61">
        <v>0.8</v>
      </c>
      <c r="AD61">
        <v>-0.9</v>
      </c>
      <c r="AE61">
        <v>-1</v>
      </c>
      <c r="AF61">
        <v>-0.1</v>
      </c>
      <c r="AG61">
        <v>0.1</v>
      </c>
      <c r="AH61">
        <v>0.4</v>
      </c>
      <c r="AI61">
        <v>0</v>
      </c>
      <c r="AJ61">
        <v>0.2</v>
      </c>
      <c r="AK61">
        <v>0</v>
      </c>
      <c r="AL61">
        <v>2.6</v>
      </c>
      <c r="AM61">
        <v>-0.6</v>
      </c>
      <c r="AO61">
        <v>1.9</v>
      </c>
      <c r="AP61">
        <v>7.6</v>
      </c>
      <c r="AQ61">
        <v>-0.8</v>
      </c>
    </row>
    <row r="62" spans="1:95" x14ac:dyDescent="0.25">
      <c r="A62" s="15">
        <v>42125</v>
      </c>
      <c r="B62">
        <v>0.3</v>
      </c>
      <c r="C62">
        <v>0.3</v>
      </c>
      <c r="E62">
        <v>0.3</v>
      </c>
      <c r="F62">
        <v>0.3</v>
      </c>
      <c r="G62">
        <v>0.3</v>
      </c>
      <c r="H62">
        <v>0.8</v>
      </c>
      <c r="I62">
        <v>-0.3</v>
      </c>
      <c r="J62">
        <v>0.7</v>
      </c>
      <c r="K62">
        <v>0.4</v>
      </c>
      <c r="L62">
        <v>0.6</v>
      </c>
      <c r="M62">
        <v>0.5</v>
      </c>
      <c r="N62">
        <v>0.2</v>
      </c>
      <c r="O62">
        <v>-1.4</v>
      </c>
      <c r="P62">
        <v>-0.3</v>
      </c>
      <c r="Q62">
        <v>0.3</v>
      </c>
      <c r="R62">
        <v>0</v>
      </c>
      <c r="S62">
        <v>0.2</v>
      </c>
      <c r="T62">
        <v>-1.7</v>
      </c>
      <c r="U62">
        <v>1.2</v>
      </c>
      <c r="V62">
        <v>0</v>
      </c>
      <c r="W62">
        <v>0.4</v>
      </c>
      <c r="X62">
        <v>0.6</v>
      </c>
      <c r="Y62">
        <v>1.3</v>
      </c>
      <c r="Z62">
        <v>0.7</v>
      </c>
      <c r="AA62">
        <v>1</v>
      </c>
      <c r="AB62">
        <v>-0.6</v>
      </c>
      <c r="AC62">
        <v>1</v>
      </c>
      <c r="AD62">
        <v>1.3</v>
      </c>
      <c r="AE62">
        <v>-0.8</v>
      </c>
      <c r="AF62">
        <v>-0.1</v>
      </c>
      <c r="AG62">
        <v>0.1</v>
      </c>
      <c r="AH62">
        <v>0.9</v>
      </c>
      <c r="AI62">
        <v>0.1</v>
      </c>
      <c r="AJ62">
        <v>0.3</v>
      </c>
      <c r="AK62">
        <v>0.3</v>
      </c>
      <c r="AL62">
        <v>1.9</v>
      </c>
      <c r="AM62">
        <v>-0.9</v>
      </c>
      <c r="AO62">
        <v>1.3</v>
      </c>
      <c r="AP62">
        <v>8.3000000000000007</v>
      </c>
      <c r="AQ62">
        <v>-1</v>
      </c>
    </row>
    <row r="63" spans="1:95" x14ac:dyDescent="0.25">
      <c r="A63" s="15">
        <v>42095</v>
      </c>
      <c r="B63">
        <v>0</v>
      </c>
      <c r="C63">
        <v>0</v>
      </c>
      <c r="E63">
        <v>0</v>
      </c>
      <c r="F63">
        <v>0</v>
      </c>
      <c r="G63">
        <v>0</v>
      </c>
      <c r="H63">
        <v>0.4</v>
      </c>
      <c r="I63">
        <v>-0.9</v>
      </c>
      <c r="J63">
        <v>0.5</v>
      </c>
      <c r="K63">
        <v>0.4</v>
      </c>
      <c r="L63">
        <v>0.3</v>
      </c>
      <c r="M63">
        <v>0.4</v>
      </c>
      <c r="N63">
        <v>-0.3</v>
      </c>
      <c r="O63">
        <v>-1.8</v>
      </c>
      <c r="P63">
        <v>-0.7</v>
      </c>
      <c r="Q63">
        <v>0.1</v>
      </c>
      <c r="R63">
        <v>-0.1</v>
      </c>
      <c r="S63">
        <v>-0.1</v>
      </c>
      <c r="T63">
        <v>-1.7</v>
      </c>
      <c r="U63">
        <v>0.6</v>
      </c>
      <c r="V63">
        <v>-0.6</v>
      </c>
      <c r="W63">
        <v>0</v>
      </c>
      <c r="X63">
        <v>0</v>
      </c>
      <c r="Y63">
        <v>1.4</v>
      </c>
      <c r="Z63">
        <v>0</v>
      </c>
      <c r="AA63">
        <v>0.9</v>
      </c>
      <c r="AB63">
        <v>-0.8</v>
      </c>
      <c r="AC63">
        <v>0.5</v>
      </c>
      <c r="AD63">
        <v>0.6</v>
      </c>
      <c r="AE63">
        <v>-0.8</v>
      </c>
      <c r="AF63">
        <v>-0.1</v>
      </c>
      <c r="AG63">
        <v>-0.1</v>
      </c>
      <c r="AH63">
        <v>0.5</v>
      </c>
      <c r="AI63">
        <v>-0.1</v>
      </c>
      <c r="AJ63">
        <v>0</v>
      </c>
      <c r="AK63">
        <v>-0.3</v>
      </c>
      <c r="AL63">
        <v>1.7</v>
      </c>
      <c r="AM63">
        <v>-0.9</v>
      </c>
      <c r="AO63">
        <v>1.6</v>
      </c>
      <c r="AP63">
        <v>7.9</v>
      </c>
      <c r="AQ63">
        <v>-1.2</v>
      </c>
    </row>
    <row r="64" spans="1:95" x14ac:dyDescent="0.25">
      <c r="A64" s="15">
        <v>42064</v>
      </c>
      <c r="B64">
        <v>-0.1</v>
      </c>
      <c r="C64">
        <v>-0.1</v>
      </c>
      <c r="E64">
        <v>-0.1</v>
      </c>
      <c r="F64">
        <v>-0.1</v>
      </c>
      <c r="G64">
        <v>-0.1</v>
      </c>
      <c r="H64">
        <v>-0.1</v>
      </c>
      <c r="I64">
        <v>-1.1000000000000001</v>
      </c>
      <c r="J64">
        <v>0.1</v>
      </c>
      <c r="K64">
        <v>0.3</v>
      </c>
      <c r="L64">
        <v>0.2</v>
      </c>
      <c r="M64">
        <v>0</v>
      </c>
      <c r="N64">
        <v>-0.2</v>
      </c>
      <c r="O64">
        <v>-1.9</v>
      </c>
      <c r="P64">
        <v>-0.8</v>
      </c>
      <c r="Q64">
        <v>0</v>
      </c>
      <c r="R64">
        <v>0</v>
      </c>
      <c r="S64">
        <v>0</v>
      </c>
      <c r="T64">
        <v>-1.4</v>
      </c>
      <c r="U64">
        <v>0.5</v>
      </c>
      <c r="V64">
        <v>-1.1000000000000001</v>
      </c>
      <c r="W64">
        <v>0.1</v>
      </c>
      <c r="X64">
        <v>-0.5</v>
      </c>
      <c r="Y64">
        <v>0.5</v>
      </c>
      <c r="Z64">
        <v>-0.3</v>
      </c>
      <c r="AA64">
        <v>0.9</v>
      </c>
      <c r="AB64">
        <v>-1.2</v>
      </c>
      <c r="AC64">
        <v>0.4</v>
      </c>
      <c r="AD64">
        <v>0.8</v>
      </c>
      <c r="AE64">
        <v>-0.4</v>
      </c>
      <c r="AF64">
        <v>-0.4</v>
      </c>
      <c r="AG64">
        <v>0</v>
      </c>
      <c r="AH64">
        <v>0.7</v>
      </c>
      <c r="AI64">
        <v>0</v>
      </c>
      <c r="AJ64">
        <v>-0.1</v>
      </c>
      <c r="AK64">
        <v>-0.1</v>
      </c>
      <c r="AL64">
        <v>1.7</v>
      </c>
      <c r="AM64">
        <v>-0.4</v>
      </c>
      <c r="AO64">
        <v>1.6</v>
      </c>
      <c r="AP64">
        <v>7.6</v>
      </c>
      <c r="AQ64">
        <v>-1</v>
      </c>
    </row>
    <row r="65" spans="1:95" x14ac:dyDescent="0.25">
      <c r="A65" s="15">
        <v>42036</v>
      </c>
      <c r="B65">
        <v>-0.3</v>
      </c>
      <c r="C65">
        <v>-0.3</v>
      </c>
      <c r="E65">
        <v>-0.3</v>
      </c>
      <c r="F65">
        <v>-0.3</v>
      </c>
      <c r="G65">
        <v>-0.3</v>
      </c>
      <c r="H65">
        <v>-0.4</v>
      </c>
      <c r="I65">
        <v>-1.7</v>
      </c>
      <c r="J65">
        <v>0</v>
      </c>
      <c r="K65">
        <v>-0.1</v>
      </c>
      <c r="L65">
        <v>0</v>
      </c>
      <c r="M65">
        <v>-0.2</v>
      </c>
      <c r="N65">
        <v>-0.4</v>
      </c>
      <c r="O65">
        <v>-1.9</v>
      </c>
      <c r="P65">
        <v>-1.2</v>
      </c>
      <c r="Q65">
        <v>-0.3</v>
      </c>
      <c r="R65">
        <v>-0.4</v>
      </c>
      <c r="S65">
        <v>0.1</v>
      </c>
      <c r="T65">
        <v>-0.8</v>
      </c>
      <c r="U65">
        <v>0</v>
      </c>
      <c r="V65">
        <v>-1.5</v>
      </c>
      <c r="W65">
        <v>-0.3</v>
      </c>
      <c r="X65">
        <v>-0.9</v>
      </c>
      <c r="Y65">
        <v>0.6</v>
      </c>
      <c r="Z65">
        <v>-0.5</v>
      </c>
      <c r="AA65">
        <v>0.5</v>
      </c>
      <c r="AB65">
        <v>-1.3</v>
      </c>
      <c r="AC65">
        <v>-0.1</v>
      </c>
      <c r="AD65">
        <v>0.4</v>
      </c>
      <c r="AE65">
        <v>-0.5</v>
      </c>
      <c r="AF65">
        <v>-0.6</v>
      </c>
      <c r="AG65">
        <v>-0.1</v>
      </c>
      <c r="AH65">
        <v>0.7</v>
      </c>
      <c r="AI65">
        <v>0</v>
      </c>
      <c r="AJ65">
        <v>-0.2</v>
      </c>
      <c r="AK65">
        <v>-0.8</v>
      </c>
      <c r="AL65">
        <v>1.7</v>
      </c>
      <c r="AM65">
        <v>-0.4</v>
      </c>
      <c r="AO65">
        <v>0.8</v>
      </c>
      <c r="AP65">
        <v>7.6</v>
      </c>
      <c r="AQ65">
        <v>-0.9</v>
      </c>
    </row>
    <row r="66" spans="1:95" x14ac:dyDescent="0.25">
      <c r="A66" s="15">
        <v>42005</v>
      </c>
      <c r="B66">
        <v>-0.5</v>
      </c>
      <c r="C66">
        <v>-0.5</v>
      </c>
      <c r="E66">
        <v>-0.6</v>
      </c>
      <c r="F66">
        <v>-0.6</v>
      </c>
      <c r="G66">
        <v>-0.6</v>
      </c>
      <c r="H66">
        <v>-0.6</v>
      </c>
      <c r="I66">
        <v>-2.4</v>
      </c>
      <c r="J66">
        <v>-0.1</v>
      </c>
      <c r="K66">
        <v>-0.3</v>
      </c>
      <c r="L66">
        <v>-0.4</v>
      </c>
      <c r="M66">
        <v>-0.5</v>
      </c>
      <c r="N66">
        <v>-0.4</v>
      </c>
      <c r="O66">
        <v>-2.8</v>
      </c>
      <c r="P66">
        <v>-1.5</v>
      </c>
      <c r="Q66">
        <v>-0.4</v>
      </c>
      <c r="R66">
        <v>-0.6</v>
      </c>
      <c r="S66">
        <v>-0.5</v>
      </c>
      <c r="T66">
        <v>-0.7</v>
      </c>
      <c r="U66">
        <v>-0.3</v>
      </c>
      <c r="V66">
        <v>-1.4</v>
      </c>
      <c r="W66">
        <v>-1.2</v>
      </c>
      <c r="X66">
        <v>-1.4</v>
      </c>
      <c r="Y66">
        <v>0.8</v>
      </c>
      <c r="Z66">
        <v>-0.7</v>
      </c>
      <c r="AA66">
        <v>0.5</v>
      </c>
      <c r="AB66">
        <v>-1.1000000000000001</v>
      </c>
      <c r="AC66">
        <v>-0.4</v>
      </c>
      <c r="AD66">
        <v>0.5</v>
      </c>
      <c r="AE66">
        <v>-0.7</v>
      </c>
      <c r="AF66">
        <v>-0.5</v>
      </c>
      <c r="AG66">
        <v>-0.1</v>
      </c>
      <c r="AH66">
        <v>0.4</v>
      </c>
      <c r="AI66">
        <v>0.3</v>
      </c>
      <c r="AJ66">
        <v>-0.4</v>
      </c>
      <c r="AK66">
        <v>-0.1</v>
      </c>
      <c r="AL66">
        <v>1.9</v>
      </c>
      <c r="AM66">
        <v>-0.1</v>
      </c>
      <c r="AO66">
        <v>0.4</v>
      </c>
      <c r="AP66">
        <v>7.2</v>
      </c>
      <c r="AQ66">
        <v>-1</v>
      </c>
    </row>
    <row r="67" spans="1:95" x14ac:dyDescent="0.25">
      <c r="A67" s="15">
        <v>41974</v>
      </c>
      <c r="B67">
        <v>-0.1</v>
      </c>
      <c r="C67">
        <v>-0.1</v>
      </c>
      <c r="E67">
        <v>-0.2</v>
      </c>
      <c r="F67">
        <v>-0.2</v>
      </c>
      <c r="G67">
        <v>-0.2</v>
      </c>
      <c r="H67">
        <v>-0.4</v>
      </c>
      <c r="I67">
        <v>-2</v>
      </c>
      <c r="J67">
        <v>0</v>
      </c>
      <c r="K67">
        <v>0.1</v>
      </c>
      <c r="L67">
        <v>0</v>
      </c>
      <c r="M67">
        <v>0.1</v>
      </c>
      <c r="N67">
        <v>-0.3</v>
      </c>
      <c r="O67">
        <v>-2.5</v>
      </c>
      <c r="P67">
        <v>-1.1000000000000001</v>
      </c>
      <c r="Q67">
        <v>0.1</v>
      </c>
      <c r="R67">
        <v>-0.1</v>
      </c>
      <c r="S67">
        <v>0</v>
      </c>
      <c r="T67">
        <v>-1</v>
      </c>
      <c r="U67">
        <v>0.3</v>
      </c>
      <c r="V67">
        <v>-0.1</v>
      </c>
      <c r="W67">
        <v>-0.9</v>
      </c>
      <c r="X67">
        <v>-0.8</v>
      </c>
      <c r="Y67">
        <v>0.4</v>
      </c>
      <c r="Z67">
        <v>-0.1</v>
      </c>
      <c r="AA67">
        <v>0.8</v>
      </c>
      <c r="AB67">
        <v>-0.7</v>
      </c>
      <c r="AC67">
        <v>-0.3</v>
      </c>
      <c r="AD67">
        <v>1</v>
      </c>
      <c r="AE67">
        <v>-0.1</v>
      </c>
      <c r="AF67">
        <v>-0.1</v>
      </c>
      <c r="AG67">
        <v>0.6</v>
      </c>
      <c r="AH67">
        <v>0.3</v>
      </c>
      <c r="AI67">
        <v>0.5</v>
      </c>
      <c r="AJ67">
        <v>-0.1</v>
      </c>
      <c r="AK67">
        <v>-0.4</v>
      </c>
      <c r="AL67">
        <v>2</v>
      </c>
      <c r="AM67">
        <v>-0.1</v>
      </c>
      <c r="AO67">
        <v>1.9</v>
      </c>
      <c r="AP67">
        <v>8.1999999999999993</v>
      </c>
      <c r="AQ67">
        <v>0.2</v>
      </c>
      <c r="AR67" s="2">
        <f>AVERAGE(B67:B78)</f>
        <v>0.55000000000000004</v>
      </c>
      <c r="AS67" s="2">
        <f t="shared" ref="AS67" si="99">AVERAGE(C67:C78)</f>
        <v>0.55000000000000004</v>
      </c>
      <c r="AT67" s="2"/>
      <c r="AU67" s="2">
        <f t="shared" ref="AU67" si="100">AVERAGE(E67:E78)</f>
        <v>0.44166666666666665</v>
      </c>
      <c r="AV67" s="2">
        <f t="shared" ref="AV67" si="101">AVERAGE(F67:F78)</f>
        <v>0.44166666666666665</v>
      </c>
      <c r="AW67" s="2">
        <f t="shared" ref="AW67" si="102">AVERAGE(G67:G78)</f>
        <v>0.44166666666666665</v>
      </c>
      <c r="AX67" s="2">
        <f t="shared" ref="AX67" si="103">AVERAGE(H67:H78)</f>
        <v>0.4916666666666667</v>
      </c>
      <c r="AY67" s="2">
        <f t="shared" ref="AY67" si="104">AVERAGE(I67:I78)</f>
        <v>-1.6083333333333334</v>
      </c>
      <c r="AZ67" s="2">
        <f t="shared" ref="AZ67" si="105">AVERAGE(J67:J78)</f>
        <v>0.40833333333333327</v>
      </c>
      <c r="BA67" s="2">
        <f t="shared" ref="BA67" si="106">AVERAGE(K67:K78)</f>
        <v>0.35000000000000003</v>
      </c>
      <c r="BB67" s="2">
        <f t="shared" ref="BB67" si="107">AVERAGE(L67:L78)</f>
        <v>0.77500000000000002</v>
      </c>
      <c r="BC67" s="2">
        <f t="shared" ref="BC67" si="108">AVERAGE(M67:M78)</f>
        <v>0.47499999999999992</v>
      </c>
      <c r="BD67" s="2">
        <f t="shared" ref="BD67" si="109">AVERAGE(N67:N78)</f>
        <v>0.3</v>
      </c>
      <c r="BE67" s="2">
        <f t="shared" ref="BE67" si="110">AVERAGE(O67:O78)</f>
        <v>-1.3833333333333331</v>
      </c>
      <c r="BF67" s="2">
        <f t="shared" ref="BF67" si="111">AVERAGE(P67:P78)</f>
        <v>-0.19166666666666668</v>
      </c>
      <c r="BG67" s="2">
        <f t="shared" ref="BG67" si="112">AVERAGE(Q67:Q78)</f>
        <v>0.61666666666666659</v>
      </c>
      <c r="BH67" s="2">
        <f t="shared" ref="BH67" si="113">AVERAGE(R67:R78)</f>
        <v>0.21666666666666665</v>
      </c>
      <c r="BI67" s="2">
        <f t="shared" ref="BI67" si="114">AVERAGE(S67:S78)</f>
        <v>0.23333333333333336</v>
      </c>
      <c r="BJ67" s="2">
        <f t="shared" ref="BJ67" si="115">AVERAGE(T67:T78)</f>
        <v>-0.27500000000000002</v>
      </c>
      <c r="BK67" s="2">
        <f t="shared" ref="BK67" si="116">AVERAGE(U67:U78)</f>
        <v>0.68333333333333324</v>
      </c>
      <c r="BL67" s="2">
        <f t="shared" ref="BL67" si="117">AVERAGE(V67:V78)</f>
        <v>0.25</v>
      </c>
      <c r="BM67" s="2">
        <f t="shared" ref="BM67" si="118">AVERAGE(W67:W78)</f>
        <v>0.70833333333333337</v>
      </c>
      <c r="BN67" s="2">
        <f t="shared" ref="BN67" si="119">AVERAGE(X67:X78)</f>
        <v>2.5000000000000005E-2</v>
      </c>
      <c r="BO67" s="2">
        <f t="shared" ref="BO67" si="120">AVERAGE(Y67:Y78)</f>
        <v>0.78333333333333333</v>
      </c>
      <c r="BP67" s="2">
        <f t="shared" ref="BP67" si="121">AVERAGE(Z67:Z78)</f>
        <v>0.32500000000000001</v>
      </c>
      <c r="BQ67" s="2">
        <f t="shared" ref="BQ67" si="122">AVERAGE(AA67:AA78)</f>
        <v>1.4666666666666666</v>
      </c>
      <c r="BR67" s="2">
        <f t="shared" ref="BR67" si="123">AVERAGE(AB67:AB78)</f>
        <v>8.3333333333333315E-2</v>
      </c>
      <c r="BS67" s="2">
        <f t="shared" ref="BS67" si="124">AVERAGE(AC67:AC78)</f>
        <v>-0.15833333333333333</v>
      </c>
      <c r="BT67" s="2">
        <f t="shared" ref="BT67" si="125">AVERAGE(AD67:AD78)</f>
        <v>1.375</v>
      </c>
      <c r="BU67" s="2">
        <f t="shared" ref="BU67" si="126">AVERAGE(AE67:AE78)</f>
        <v>0.35833333333333339</v>
      </c>
      <c r="BV67" s="2">
        <f t="shared" ref="BV67" si="127">AVERAGE(AF67:AF78)</f>
        <v>-9.1666666666666674E-2</v>
      </c>
      <c r="BW67" s="2">
        <f t="shared" ref="BW67" si="128">AVERAGE(AG67:AG78)</f>
        <v>1.2333333333333336</v>
      </c>
      <c r="BX67" s="2">
        <f t="shared" ref="BX67" si="129">AVERAGE(AH67:AH78)</f>
        <v>0.20833333333333337</v>
      </c>
      <c r="BY67" s="2">
        <f t="shared" ref="BY67" si="130">AVERAGE(AI67:AI78)</f>
        <v>1.4583333333333333</v>
      </c>
      <c r="BZ67" s="2">
        <f t="shared" ref="BZ67" si="131">AVERAGE(AJ67:AJ78)</f>
        <v>0.55833333333333335</v>
      </c>
      <c r="CA67" s="2">
        <f t="shared" ref="CA67" si="132">AVERAGE(AK67:AK78)</f>
        <v>0.99166666666666681</v>
      </c>
      <c r="CB67" s="2">
        <f t="shared" ref="CB67" si="133">AVERAGE(AL67:AL78)</f>
        <v>1.9166666666666667</v>
      </c>
      <c r="CC67" s="2">
        <f t="shared" ref="CC67" si="134">AVERAGE(AM67:AM78)</f>
        <v>8.3333333333333332E-3</v>
      </c>
      <c r="CD67" s="2"/>
      <c r="CE67" s="2">
        <f t="shared" ref="CE67" si="135">AVERAGE(AO67:AO78)</f>
        <v>2.3000000000000003</v>
      </c>
      <c r="CF67" s="2">
        <f t="shared" ref="CF67" si="136">AVERAGE(AP67:AP78)</f>
        <v>8.9</v>
      </c>
      <c r="CG67" s="2">
        <f t="shared" ref="CG67" si="137">AVERAGE(AQ67:AQ78)</f>
        <v>1.3416666666666668</v>
      </c>
      <c r="CH67" s="2"/>
      <c r="CI67" s="2"/>
      <c r="CJ67" s="2"/>
      <c r="CK67" s="2"/>
      <c r="CL67" s="2"/>
      <c r="CM67" s="2"/>
      <c r="CN67" s="2"/>
      <c r="CO67" s="2"/>
      <c r="CP67" s="2"/>
    </row>
    <row r="68" spans="1:95" x14ac:dyDescent="0.25">
      <c r="A68" s="15">
        <v>41944</v>
      </c>
      <c r="B68">
        <v>0.4</v>
      </c>
      <c r="C68">
        <v>0.4</v>
      </c>
      <c r="E68">
        <v>0.3</v>
      </c>
      <c r="F68">
        <v>0.3</v>
      </c>
      <c r="G68">
        <v>0.3</v>
      </c>
      <c r="H68">
        <v>0.1</v>
      </c>
      <c r="I68">
        <v>-1.9</v>
      </c>
      <c r="J68">
        <v>0.6</v>
      </c>
      <c r="K68">
        <v>0.3</v>
      </c>
      <c r="L68">
        <v>0.5</v>
      </c>
      <c r="M68">
        <v>0</v>
      </c>
      <c r="N68">
        <v>0.2</v>
      </c>
      <c r="O68">
        <v>-1.2</v>
      </c>
      <c r="P68">
        <v>-0.5</v>
      </c>
      <c r="Q68">
        <v>0.4</v>
      </c>
      <c r="R68">
        <v>0.3</v>
      </c>
      <c r="S68">
        <v>0.3</v>
      </c>
      <c r="T68">
        <v>0</v>
      </c>
      <c r="U68">
        <v>0.9</v>
      </c>
      <c r="V68">
        <v>0.4</v>
      </c>
      <c r="W68">
        <v>0.2</v>
      </c>
      <c r="X68">
        <v>0.1</v>
      </c>
      <c r="Y68">
        <v>0.7</v>
      </c>
      <c r="Z68">
        <v>0.3</v>
      </c>
      <c r="AA68">
        <v>1.5</v>
      </c>
      <c r="AB68">
        <v>-0.3</v>
      </c>
      <c r="AC68">
        <v>0.1</v>
      </c>
      <c r="AD68">
        <v>1.5</v>
      </c>
      <c r="AE68">
        <v>0</v>
      </c>
      <c r="AF68">
        <v>0</v>
      </c>
      <c r="AG68">
        <v>1.1000000000000001</v>
      </c>
      <c r="AH68">
        <v>0.3</v>
      </c>
      <c r="AI68">
        <v>1</v>
      </c>
      <c r="AJ68">
        <v>0.4</v>
      </c>
      <c r="AK68">
        <v>-0.6</v>
      </c>
      <c r="AL68">
        <v>1.9</v>
      </c>
      <c r="AM68">
        <v>0.1</v>
      </c>
      <c r="AO68">
        <v>2.4</v>
      </c>
      <c r="AP68">
        <v>9.1999999999999993</v>
      </c>
      <c r="AQ68">
        <v>0.9</v>
      </c>
    </row>
    <row r="69" spans="1:95" x14ac:dyDescent="0.25">
      <c r="A69" s="15">
        <v>41913</v>
      </c>
      <c r="B69">
        <v>0.5</v>
      </c>
      <c r="C69">
        <v>0.5</v>
      </c>
      <c r="E69">
        <v>0.4</v>
      </c>
      <c r="F69">
        <v>0.4</v>
      </c>
      <c r="G69">
        <v>0.4</v>
      </c>
      <c r="H69">
        <v>0.3</v>
      </c>
      <c r="I69">
        <v>-1.5</v>
      </c>
      <c r="J69">
        <v>0.8</v>
      </c>
      <c r="K69">
        <v>0.2</v>
      </c>
      <c r="L69">
        <v>0.8</v>
      </c>
      <c r="M69">
        <v>0.5</v>
      </c>
      <c r="N69">
        <v>0.4</v>
      </c>
      <c r="O69">
        <v>-1.8</v>
      </c>
      <c r="P69">
        <v>-0.2</v>
      </c>
      <c r="Q69">
        <v>0.5</v>
      </c>
      <c r="R69">
        <v>0.5</v>
      </c>
      <c r="S69">
        <v>0.2</v>
      </c>
      <c r="T69">
        <v>0.3</v>
      </c>
      <c r="U69">
        <v>0.7</v>
      </c>
      <c r="V69">
        <v>0.3</v>
      </c>
      <c r="W69">
        <v>0.4</v>
      </c>
      <c r="X69">
        <v>-0.3</v>
      </c>
      <c r="Y69">
        <v>0.7</v>
      </c>
      <c r="Z69">
        <v>0.4</v>
      </c>
      <c r="AA69">
        <v>1.4</v>
      </c>
      <c r="AB69">
        <v>-0.3</v>
      </c>
      <c r="AC69">
        <v>0.1</v>
      </c>
      <c r="AD69">
        <v>1.8</v>
      </c>
      <c r="AE69">
        <v>0</v>
      </c>
      <c r="AF69">
        <v>0</v>
      </c>
      <c r="AG69">
        <v>1.2</v>
      </c>
      <c r="AH69">
        <v>0.3</v>
      </c>
      <c r="AI69">
        <v>1.3</v>
      </c>
      <c r="AJ69">
        <v>0.5</v>
      </c>
      <c r="AK69">
        <v>1</v>
      </c>
      <c r="AL69">
        <v>2</v>
      </c>
      <c r="AM69">
        <v>0.1</v>
      </c>
      <c r="AO69">
        <v>2</v>
      </c>
      <c r="AP69">
        <v>9</v>
      </c>
      <c r="AQ69">
        <v>1.4</v>
      </c>
      <c r="CQ69" s="21"/>
    </row>
    <row r="70" spans="1:95" x14ac:dyDescent="0.25">
      <c r="A70" s="15">
        <v>41883</v>
      </c>
      <c r="B70">
        <v>0.4</v>
      </c>
      <c r="C70">
        <v>0.4</v>
      </c>
      <c r="E70">
        <v>0.3</v>
      </c>
      <c r="F70">
        <v>0.3</v>
      </c>
      <c r="G70">
        <v>0.3</v>
      </c>
      <c r="H70">
        <v>0.2</v>
      </c>
      <c r="I70">
        <v>-1.4</v>
      </c>
      <c r="J70">
        <v>0.8</v>
      </c>
      <c r="K70">
        <v>0.3</v>
      </c>
      <c r="L70">
        <v>0.8</v>
      </c>
      <c r="M70">
        <v>0.2</v>
      </c>
      <c r="N70">
        <v>0.5</v>
      </c>
      <c r="O70">
        <v>-1.1000000000000001</v>
      </c>
      <c r="P70">
        <v>-0.3</v>
      </c>
      <c r="Q70">
        <v>0.4</v>
      </c>
      <c r="R70">
        <v>0.2</v>
      </c>
      <c r="S70">
        <v>-0.1</v>
      </c>
      <c r="T70">
        <v>0</v>
      </c>
      <c r="U70">
        <v>1.2</v>
      </c>
      <c r="V70">
        <v>0</v>
      </c>
      <c r="W70">
        <v>0.3</v>
      </c>
      <c r="X70">
        <v>-0.5</v>
      </c>
      <c r="Y70">
        <v>0.6</v>
      </c>
      <c r="Z70">
        <v>0.3</v>
      </c>
      <c r="AA70">
        <v>1.4</v>
      </c>
      <c r="AB70">
        <v>-0.3</v>
      </c>
      <c r="AC70">
        <v>0</v>
      </c>
      <c r="AD70">
        <v>1.8</v>
      </c>
      <c r="AE70">
        <v>-0.1</v>
      </c>
      <c r="AF70">
        <v>-0.1</v>
      </c>
      <c r="AG70">
        <v>1.5</v>
      </c>
      <c r="AH70">
        <v>0</v>
      </c>
      <c r="AI70">
        <v>1.2</v>
      </c>
      <c r="AJ70">
        <v>0.4</v>
      </c>
      <c r="AK70">
        <v>0.4</v>
      </c>
      <c r="AL70">
        <v>2</v>
      </c>
      <c r="AM70">
        <v>0</v>
      </c>
      <c r="AO70">
        <v>2.5</v>
      </c>
      <c r="AP70">
        <v>9</v>
      </c>
      <c r="AQ70">
        <v>1.4</v>
      </c>
    </row>
    <row r="71" spans="1:95" x14ac:dyDescent="0.25">
      <c r="A71" s="15">
        <v>41852</v>
      </c>
      <c r="B71">
        <v>0.5</v>
      </c>
      <c r="C71">
        <v>0.5</v>
      </c>
      <c r="E71">
        <v>0.4</v>
      </c>
      <c r="F71">
        <v>0.4</v>
      </c>
      <c r="G71">
        <v>0.4</v>
      </c>
      <c r="H71">
        <v>0.4</v>
      </c>
      <c r="I71">
        <v>-1</v>
      </c>
      <c r="J71">
        <v>0.7</v>
      </c>
      <c r="K71">
        <v>0.3</v>
      </c>
      <c r="L71">
        <v>0.8</v>
      </c>
      <c r="M71">
        <v>-0.2</v>
      </c>
      <c r="N71">
        <v>0.6</v>
      </c>
      <c r="O71">
        <v>-0.2</v>
      </c>
      <c r="P71">
        <v>-0.5</v>
      </c>
      <c r="Q71">
        <v>0.5</v>
      </c>
      <c r="R71">
        <v>0.3</v>
      </c>
      <c r="S71">
        <v>-0.1</v>
      </c>
      <c r="T71">
        <v>0.8</v>
      </c>
      <c r="U71">
        <v>0.8</v>
      </c>
      <c r="V71">
        <v>0.3</v>
      </c>
      <c r="W71">
        <v>0.7</v>
      </c>
      <c r="X71">
        <v>0.3</v>
      </c>
      <c r="Y71">
        <v>0.8</v>
      </c>
      <c r="Z71">
        <v>0.4</v>
      </c>
      <c r="AA71">
        <v>1.5</v>
      </c>
      <c r="AB71">
        <v>-0.1</v>
      </c>
      <c r="AC71">
        <v>-0.1</v>
      </c>
      <c r="AD71">
        <v>1.3</v>
      </c>
      <c r="AE71">
        <v>0</v>
      </c>
      <c r="AF71">
        <v>-0.2</v>
      </c>
      <c r="AG71">
        <v>1.2</v>
      </c>
      <c r="AH71">
        <v>0.2</v>
      </c>
      <c r="AI71">
        <v>1.5</v>
      </c>
      <c r="AJ71">
        <v>0.5</v>
      </c>
      <c r="AK71">
        <v>2.2999999999999998</v>
      </c>
      <c r="AL71">
        <v>1.9</v>
      </c>
      <c r="AM71">
        <v>0</v>
      </c>
      <c r="AO71">
        <v>1.9</v>
      </c>
      <c r="AP71">
        <v>9.8000000000000007</v>
      </c>
      <c r="AQ71">
        <v>1.4</v>
      </c>
    </row>
    <row r="72" spans="1:95" x14ac:dyDescent="0.25">
      <c r="A72" s="15">
        <v>41821</v>
      </c>
      <c r="B72">
        <v>0.5</v>
      </c>
      <c r="C72">
        <v>0.5</v>
      </c>
      <c r="E72">
        <v>0.4</v>
      </c>
      <c r="F72">
        <v>0.4</v>
      </c>
      <c r="G72">
        <v>0.4</v>
      </c>
      <c r="H72">
        <v>0.5</v>
      </c>
      <c r="I72">
        <v>-1.1000000000000001</v>
      </c>
      <c r="J72">
        <v>0.5</v>
      </c>
      <c r="K72">
        <v>0.5</v>
      </c>
      <c r="L72">
        <v>0.7</v>
      </c>
      <c r="M72">
        <v>0</v>
      </c>
      <c r="N72">
        <v>0.4</v>
      </c>
      <c r="O72">
        <v>-0.8</v>
      </c>
      <c r="P72">
        <v>-0.4</v>
      </c>
      <c r="Q72">
        <v>0.6</v>
      </c>
      <c r="R72">
        <v>0.5</v>
      </c>
      <c r="S72">
        <v>0</v>
      </c>
      <c r="T72">
        <v>0.9</v>
      </c>
      <c r="U72">
        <v>0.6</v>
      </c>
      <c r="V72">
        <v>0.5</v>
      </c>
      <c r="W72">
        <v>1.2</v>
      </c>
      <c r="X72">
        <v>0.5</v>
      </c>
      <c r="Y72">
        <v>0.6</v>
      </c>
      <c r="Z72">
        <v>0.3</v>
      </c>
      <c r="AA72">
        <v>1.7</v>
      </c>
      <c r="AB72">
        <v>-0.1</v>
      </c>
      <c r="AC72">
        <v>-0.7</v>
      </c>
      <c r="AD72">
        <v>1.5</v>
      </c>
      <c r="AE72">
        <v>0.3</v>
      </c>
      <c r="AF72">
        <v>-0.1</v>
      </c>
      <c r="AG72">
        <v>1</v>
      </c>
      <c r="AH72">
        <v>0.4</v>
      </c>
      <c r="AI72">
        <v>1.6</v>
      </c>
      <c r="AJ72">
        <v>0.6</v>
      </c>
      <c r="AK72">
        <v>2.2999999999999998</v>
      </c>
      <c r="AL72">
        <v>2.2000000000000002</v>
      </c>
      <c r="AM72">
        <v>-0.1</v>
      </c>
      <c r="AO72">
        <v>2.5</v>
      </c>
      <c r="AP72">
        <v>9.4</v>
      </c>
      <c r="AQ72">
        <v>1.8</v>
      </c>
    </row>
    <row r="73" spans="1:95" x14ac:dyDescent="0.25">
      <c r="A73" s="15">
        <v>41791</v>
      </c>
      <c r="B73">
        <v>0.7</v>
      </c>
      <c r="C73">
        <v>0.7</v>
      </c>
      <c r="E73">
        <v>0.5</v>
      </c>
      <c r="F73">
        <v>0.5</v>
      </c>
      <c r="G73">
        <v>0.5</v>
      </c>
      <c r="H73">
        <v>0.6</v>
      </c>
      <c r="I73">
        <v>-1.8</v>
      </c>
      <c r="J73">
        <v>0</v>
      </c>
      <c r="K73">
        <v>0.4</v>
      </c>
      <c r="L73">
        <v>0.9</v>
      </c>
      <c r="M73">
        <v>0.3</v>
      </c>
      <c r="N73">
        <v>0.5</v>
      </c>
      <c r="O73">
        <v>-1.5</v>
      </c>
      <c r="P73">
        <v>0</v>
      </c>
      <c r="Q73">
        <v>0.6</v>
      </c>
      <c r="R73">
        <v>0.5</v>
      </c>
      <c r="S73">
        <v>0.3</v>
      </c>
      <c r="T73">
        <v>0</v>
      </c>
      <c r="U73">
        <v>0.8</v>
      </c>
      <c r="V73">
        <v>0.3</v>
      </c>
      <c r="W73">
        <v>1.2</v>
      </c>
      <c r="X73">
        <v>-0.1</v>
      </c>
      <c r="Y73">
        <v>0.7</v>
      </c>
      <c r="Z73">
        <v>0.3</v>
      </c>
      <c r="AA73">
        <v>1.7</v>
      </c>
      <c r="AB73">
        <v>0.3</v>
      </c>
      <c r="AC73">
        <v>-0.2</v>
      </c>
      <c r="AD73">
        <v>0.9</v>
      </c>
      <c r="AE73">
        <v>1</v>
      </c>
      <c r="AF73">
        <v>-0.1</v>
      </c>
      <c r="AG73">
        <v>1.1000000000000001</v>
      </c>
      <c r="AH73">
        <v>0.5</v>
      </c>
      <c r="AI73">
        <v>1.9</v>
      </c>
      <c r="AJ73">
        <v>0.7</v>
      </c>
      <c r="AK73">
        <v>1.3</v>
      </c>
      <c r="AL73">
        <v>1.8</v>
      </c>
      <c r="AM73">
        <v>-0.1</v>
      </c>
      <c r="AO73">
        <v>1.5</v>
      </c>
      <c r="AP73">
        <v>9.1999999999999993</v>
      </c>
      <c r="AQ73">
        <v>1.9</v>
      </c>
    </row>
    <row r="74" spans="1:95" x14ac:dyDescent="0.25">
      <c r="A74" s="15">
        <v>41760</v>
      </c>
      <c r="B74">
        <v>0.6</v>
      </c>
      <c r="C74">
        <v>0.6</v>
      </c>
      <c r="E74">
        <v>0.5</v>
      </c>
      <c r="F74">
        <v>0.5</v>
      </c>
      <c r="G74">
        <v>0.5</v>
      </c>
      <c r="H74">
        <v>0.7</v>
      </c>
      <c r="I74">
        <v>-1.8</v>
      </c>
      <c r="J74">
        <v>0.5</v>
      </c>
      <c r="K74">
        <v>0.3</v>
      </c>
      <c r="L74">
        <v>0.7</v>
      </c>
      <c r="M74">
        <v>0.6</v>
      </c>
      <c r="N74">
        <v>0.4</v>
      </c>
      <c r="O74">
        <v>-2.1</v>
      </c>
      <c r="P74">
        <v>0.2</v>
      </c>
      <c r="Q74">
        <v>0.8</v>
      </c>
      <c r="R74">
        <v>0.4</v>
      </c>
      <c r="S74">
        <v>0.4</v>
      </c>
      <c r="T74">
        <v>-0.1</v>
      </c>
      <c r="U74">
        <v>0.8</v>
      </c>
      <c r="V74">
        <v>0.1</v>
      </c>
      <c r="W74">
        <v>1.4</v>
      </c>
      <c r="X74">
        <v>0</v>
      </c>
      <c r="Y74">
        <v>0.4</v>
      </c>
      <c r="Z74">
        <v>0.1</v>
      </c>
      <c r="AA74">
        <v>1.5</v>
      </c>
      <c r="AB74">
        <v>0.3</v>
      </c>
      <c r="AC74">
        <v>-0.3</v>
      </c>
      <c r="AD74">
        <v>1.3</v>
      </c>
      <c r="AE74">
        <v>1</v>
      </c>
      <c r="AF74">
        <v>0</v>
      </c>
      <c r="AG74">
        <v>1</v>
      </c>
      <c r="AH74">
        <v>0.2</v>
      </c>
      <c r="AI74">
        <v>1.5</v>
      </c>
      <c r="AJ74">
        <v>0.6</v>
      </c>
      <c r="AK74">
        <v>1.1000000000000001</v>
      </c>
      <c r="AL74">
        <v>1.7</v>
      </c>
      <c r="AM74">
        <v>0.2</v>
      </c>
      <c r="AO74">
        <v>2.5</v>
      </c>
      <c r="AP74">
        <v>9.4</v>
      </c>
      <c r="AQ74">
        <v>2</v>
      </c>
    </row>
    <row r="75" spans="1:95" x14ac:dyDescent="0.25">
      <c r="A75" s="15">
        <v>41730</v>
      </c>
      <c r="B75">
        <v>0.8</v>
      </c>
      <c r="C75">
        <v>0.8</v>
      </c>
      <c r="E75">
        <v>0.7</v>
      </c>
      <c r="F75">
        <v>0.7</v>
      </c>
      <c r="G75">
        <v>0.7</v>
      </c>
      <c r="H75">
        <v>0.8</v>
      </c>
      <c r="I75">
        <v>-1.3</v>
      </c>
      <c r="J75">
        <v>0.1</v>
      </c>
      <c r="K75">
        <v>0.5</v>
      </c>
      <c r="L75">
        <v>1.2</v>
      </c>
      <c r="M75">
        <v>0.8</v>
      </c>
      <c r="N75">
        <v>0.3</v>
      </c>
      <c r="O75">
        <v>-1.6</v>
      </c>
      <c r="P75">
        <v>0.3</v>
      </c>
      <c r="Q75">
        <v>0.8</v>
      </c>
      <c r="R75">
        <v>-0.1</v>
      </c>
      <c r="S75">
        <v>0.5</v>
      </c>
      <c r="T75">
        <v>-0.4</v>
      </c>
      <c r="U75">
        <v>0.8</v>
      </c>
      <c r="V75">
        <v>0.3</v>
      </c>
      <c r="W75">
        <v>0.9</v>
      </c>
      <c r="X75">
        <v>-0.2</v>
      </c>
      <c r="Y75">
        <v>0.5</v>
      </c>
      <c r="Z75">
        <v>0.6</v>
      </c>
      <c r="AA75">
        <v>1.6</v>
      </c>
      <c r="AB75">
        <v>0.3</v>
      </c>
      <c r="AC75">
        <v>-0.1</v>
      </c>
      <c r="AD75">
        <v>1.6</v>
      </c>
      <c r="AE75">
        <v>0.5</v>
      </c>
      <c r="AF75">
        <v>-0.2</v>
      </c>
      <c r="AG75">
        <v>1.3</v>
      </c>
      <c r="AH75">
        <v>0.3</v>
      </c>
      <c r="AI75">
        <v>1.8</v>
      </c>
      <c r="AJ75">
        <v>0.8</v>
      </c>
      <c r="AK75">
        <v>1.3</v>
      </c>
      <c r="AL75">
        <v>1.6</v>
      </c>
      <c r="AM75">
        <v>0.1</v>
      </c>
      <c r="AO75">
        <v>2.2999999999999998</v>
      </c>
      <c r="AP75">
        <v>9.4</v>
      </c>
      <c r="AQ75">
        <v>1.8</v>
      </c>
    </row>
    <row r="76" spans="1:95" x14ac:dyDescent="0.25">
      <c r="A76" s="15">
        <v>41699</v>
      </c>
      <c r="B76">
        <v>0.6</v>
      </c>
      <c r="C76">
        <v>0.6</v>
      </c>
      <c r="E76">
        <v>0.5</v>
      </c>
      <c r="F76">
        <v>0.5</v>
      </c>
      <c r="G76">
        <v>0.5</v>
      </c>
      <c r="H76">
        <v>0.8</v>
      </c>
      <c r="I76">
        <v>-2</v>
      </c>
      <c r="J76">
        <v>0.3</v>
      </c>
      <c r="K76">
        <v>0.2</v>
      </c>
      <c r="L76">
        <v>0.8</v>
      </c>
      <c r="M76">
        <v>0.7</v>
      </c>
      <c r="N76">
        <v>0.2</v>
      </c>
      <c r="O76">
        <v>-1.5</v>
      </c>
      <c r="P76">
        <v>-0.2</v>
      </c>
      <c r="Q76">
        <v>0.8</v>
      </c>
      <c r="R76">
        <v>-0.1</v>
      </c>
      <c r="S76">
        <v>0.3</v>
      </c>
      <c r="T76">
        <v>-0.9</v>
      </c>
      <c r="U76">
        <v>0.3</v>
      </c>
      <c r="V76">
        <v>0.4</v>
      </c>
      <c r="W76">
        <v>0.8</v>
      </c>
      <c r="X76">
        <v>0.2</v>
      </c>
      <c r="Y76">
        <v>1.5</v>
      </c>
      <c r="Z76">
        <v>0.1</v>
      </c>
      <c r="AA76">
        <v>1.5</v>
      </c>
      <c r="AB76">
        <v>0.6</v>
      </c>
      <c r="AC76">
        <v>-0.4</v>
      </c>
      <c r="AD76">
        <v>1.3</v>
      </c>
      <c r="AE76">
        <v>0.6</v>
      </c>
      <c r="AF76">
        <v>-0.2</v>
      </c>
      <c r="AG76">
        <v>1.3</v>
      </c>
      <c r="AH76">
        <v>-0.3</v>
      </c>
      <c r="AI76">
        <v>1.6</v>
      </c>
      <c r="AJ76">
        <v>0.6</v>
      </c>
      <c r="AK76">
        <v>0.9</v>
      </c>
      <c r="AL76">
        <v>1.9</v>
      </c>
      <c r="AM76">
        <v>-0.1</v>
      </c>
      <c r="AO76">
        <v>2.5</v>
      </c>
      <c r="AP76">
        <v>8.5</v>
      </c>
      <c r="AQ76">
        <v>1.2</v>
      </c>
    </row>
    <row r="77" spans="1:95" x14ac:dyDescent="0.25">
      <c r="A77" s="15">
        <v>41671</v>
      </c>
      <c r="B77">
        <v>0.8</v>
      </c>
      <c r="C77">
        <v>0.8</v>
      </c>
      <c r="E77">
        <v>0.7</v>
      </c>
      <c r="F77">
        <v>0.7</v>
      </c>
      <c r="G77">
        <v>0.7</v>
      </c>
      <c r="H77">
        <v>0.8</v>
      </c>
      <c r="I77">
        <v>-2.1</v>
      </c>
      <c r="J77">
        <v>0.3</v>
      </c>
      <c r="K77">
        <v>0.3</v>
      </c>
      <c r="L77">
        <v>1</v>
      </c>
      <c r="M77">
        <v>1.1000000000000001</v>
      </c>
      <c r="N77">
        <v>0.1</v>
      </c>
      <c r="O77">
        <v>-0.9</v>
      </c>
      <c r="P77">
        <v>0.1</v>
      </c>
      <c r="Q77">
        <v>1.1000000000000001</v>
      </c>
      <c r="R77">
        <v>-0.2</v>
      </c>
      <c r="S77">
        <v>0.4</v>
      </c>
      <c r="T77">
        <v>-1.3</v>
      </c>
      <c r="U77">
        <v>0.5</v>
      </c>
      <c r="V77">
        <v>0.3</v>
      </c>
      <c r="W77">
        <v>0.8</v>
      </c>
      <c r="X77">
        <v>0.3</v>
      </c>
      <c r="Y77">
        <v>1.6</v>
      </c>
      <c r="Z77">
        <v>0.4</v>
      </c>
      <c r="AA77">
        <v>1.5</v>
      </c>
      <c r="AB77">
        <v>0.7</v>
      </c>
      <c r="AC77">
        <v>-0.1</v>
      </c>
      <c r="AD77">
        <v>1.3</v>
      </c>
      <c r="AE77">
        <v>0.2</v>
      </c>
      <c r="AF77">
        <v>-0.1</v>
      </c>
      <c r="AG77">
        <v>1.6</v>
      </c>
      <c r="AH77">
        <v>0.1</v>
      </c>
      <c r="AI77">
        <v>1.7</v>
      </c>
      <c r="AJ77">
        <v>0.8</v>
      </c>
      <c r="AK77">
        <v>0.8</v>
      </c>
      <c r="AL77">
        <v>1.9</v>
      </c>
      <c r="AM77">
        <v>-0.2</v>
      </c>
      <c r="AO77">
        <v>2.6</v>
      </c>
      <c r="AP77">
        <v>7.9</v>
      </c>
      <c r="AQ77">
        <v>0.8</v>
      </c>
    </row>
    <row r="78" spans="1:95" x14ac:dyDescent="0.25">
      <c r="A78" s="15">
        <v>41640</v>
      </c>
      <c r="B78">
        <v>0.9</v>
      </c>
      <c r="C78">
        <v>0.9</v>
      </c>
      <c r="E78">
        <v>0.8</v>
      </c>
      <c r="F78">
        <v>0.8</v>
      </c>
      <c r="G78">
        <v>0.8</v>
      </c>
      <c r="H78">
        <v>1.1000000000000001</v>
      </c>
      <c r="I78">
        <v>-1.4</v>
      </c>
      <c r="J78">
        <v>0.3</v>
      </c>
      <c r="K78">
        <v>0.8</v>
      </c>
      <c r="L78">
        <v>1.1000000000000001</v>
      </c>
      <c r="M78">
        <v>1.6</v>
      </c>
      <c r="N78">
        <v>0.3</v>
      </c>
      <c r="O78">
        <v>-1.4</v>
      </c>
      <c r="P78">
        <v>0.3</v>
      </c>
      <c r="Q78">
        <v>0.8</v>
      </c>
      <c r="R78">
        <v>0.4</v>
      </c>
      <c r="S78">
        <v>0.6</v>
      </c>
      <c r="T78">
        <v>-1.6</v>
      </c>
      <c r="U78">
        <v>0.5</v>
      </c>
      <c r="V78">
        <v>0.2</v>
      </c>
      <c r="W78">
        <v>1.5</v>
      </c>
      <c r="X78">
        <v>0.8</v>
      </c>
      <c r="Y78">
        <v>0.9</v>
      </c>
      <c r="Z78">
        <v>0.8</v>
      </c>
      <c r="AA78">
        <v>1.5</v>
      </c>
      <c r="AB78">
        <v>0.6</v>
      </c>
      <c r="AC78">
        <v>0.1</v>
      </c>
      <c r="AD78">
        <v>1.2</v>
      </c>
      <c r="AE78">
        <v>0.9</v>
      </c>
      <c r="AF78">
        <v>0</v>
      </c>
      <c r="AG78">
        <v>1.9</v>
      </c>
      <c r="AH78">
        <v>0.2</v>
      </c>
      <c r="AI78">
        <v>1.9</v>
      </c>
      <c r="AJ78">
        <v>0.9</v>
      </c>
      <c r="AK78">
        <v>1.5</v>
      </c>
      <c r="AL78">
        <v>2.1</v>
      </c>
      <c r="AM78">
        <v>0.2</v>
      </c>
      <c r="AO78">
        <v>3</v>
      </c>
      <c r="AP78">
        <v>7.8</v>
      </c>
      <c r="AQ78">
        <v>1.3</v>
      </c>
    </row>
    <row r="79" spans="1:95" x14ac:dyDescent="0.25">
      <c r="A79" s="15">
        <v>41609</v>
      </c>
      <c r="B79">
        <v>1</v>
      </c>
      <c r="C79">
        <v>1</v>
      </c>
      <c r="E79">
        <v>0.8</v>
      </c>
      <c r="F79">
        <v>0.8</v>
      </c>
      <c r="G79">
        <v>0.8</v>
      </c>
      <c r="H79">
        <v>1.2</v>
      </c>
      <c r="I79">
        <v>-0.9</v>
      </c>
      <c r="J79">
        <v>1.5</v>
      </c>
      <c r="K79">
        <v>0.5</v>
      </c>
      <c r="L79">
        <v>1.3</v>
      </c>
      <c r="M79">
        <v>2</v>
      </c>
      <c r="N79">
        <v>0.3</v>
      </c>
      <c r="O79">
        <v>-1.8</v>
      </c>
      <c r="P79">
        <v>0.3</v>
      </c>
      <c r="Q79">
        <v>0.8</v>
      </c>
      <c r="R79">
        <v>0.5</v>
      </c>
      <c r="S79">
        <v>0.6</v>
      </c>
      <c r="T79">
        <v>-1.3</v>
      </c>
      <c r="U79">
        <v>-0.4</v>
      </c>
      <c r="V79">
        <v>0.5</v>
      </c>
      <c r="W79">
        <v>1.5</v>
      </c>
      <c r="X79">
        <v>0.6</v>
      </c>
      <c r="Y79">
        <v>1</v>
      </c>
      <c r="Z79">
        <v>1.4</v>
      </c>
      <c r="AA79">
        <v>2</v>
      </c>
      <c r="AB79">
        <v>0.6</v>
      </c>
      <c r="AC79">
        <v>0.2</v>
      </c>
      <c r="AD79">
        <v>1.3</v>
      </c>
      <c r="AE79">
        <v>0.9</v>
      </c>
      <c r="AF79">
        <v>0.4</v>
      </c>
      <c r="AG79">
        <v>1.9</v>
      </c>
      <c r="AH79">
        <v>0.4</v>
      </c>
      <c r="AI79">
        <v>2</v>
      </c>
      <c r="AJ79">
        <v>1</v>
      </c>
      <c r="AK79">
        <v>3.7</v>
      </c>
      <c r="AL79">
        <v>1.8</v>
      </c>
      <c r="AM79">
        <v>0.2</v>
      </c>
      <c r="AO79">
        <v>2.2999999999999998</v>
      </c>
      <c r="AP79">
        <v>7.4</v>
      </c>
      <c r="AQ79">
        <v>1.2</v>
      </c>
      <c r="AR79" s="2">
        <f>AVERAGE(B79:B90)</f>
        <v>1.5083333333333335</v>
      </c>
      <c r="AS79" s="2">
        <f t="shared" ref="AS79" si="138">AVERAGE(C79:C90)</f>
        <v>1.5083333333333335</v>
      </c>
      <c r="AT79" s="2"/>
      <c r="AU79" s="2">
        <f t="shared" ref="AU79" si="139">AVERAGE(E79:E90)</f>
        <v>1.3499999999999999</v>
      </c>
      <c r="AV79" s="2">
        <f t="shared" ref="AV79" si="140">AVERAGE(F79:F90)</f>
        <v>1.3333333333333333</v>
      </c>
      <c r="AW79" s="2">
        <f t="shared" ref="AW79" si="141">AVERAGE(G79:G90)</f>
        <v>1.3333333333333333</v>
      </c>
      <c r="AX79" s="2">
        <f t="shared" ref="AX79" si="142">AVERAGE(H79:H90)</f>
        <v>1.2416666666666665</v>
      </c>
      <c r="AY79" s="2">
        <f t="shared" ref="AY79" si="143">AVERAGE(I79:I90)</f>
        <v>0.375</v>
      </c>
      <c r="AZ79" s="2">
        <f t="shared" ref="AZ79" si="144">AVERAGE(J79:J90)</f>
        <v>1.375</v>
      </c>
      <c r="BA79" s="2">
        <f t="shared" ref="BA79" si="145">AVERAGE(K79:K90)</f>
        <v>0.51666666666666672</v>
      </c>
      <c r="BB79" s="2">
        <f t="shared" ref="BB79" si="146">AVERAGE(L79:L90)</f>
        <v>1.5833333333333333</v>
      </c>
      <c r="BC79" s="2">
        <f t="shared" ref="BC79" si="147">AVERAGE(M79:M90)</f>
        <v>3.2583333333333342</v>
      </c>
      <c r="BD79" s="2">
        <f t="shared" ref="BD79" si="148">AVERAGE(N79:N90)</f>
        <v>0.52500000000000002</v>
      </c>
      <c r="BE79" s="2">
        <f t="shared" ref="BE79" si="149">AVERAGE(O79:O90)</f>
        <v>-0.85833333333333328</v>
      </c>
      <c r="BF79" s="2">
        <f t="shared" ref="BF79" si="150">AVERAGE(P79:P90)</f>
        <v>1.5333333333333332</v>
      </c>
      <c r="BG79" s="2">
        <f t="shared" ref="BG79" si="151">AVERAGE(Q79:Q90)</f>
        <v>0.9916666666666667</v>
      </c>
      <c r="BH79" s="2">
        <f t="shared" ref="BH79" si="152">AVERAGE(R79:R90)</f>
        <v>2.3583333333333338</v>
      </c>
      <c r="BI79" s="2">
        <f t="shared" ref="BI79" si="153">AVERAGE(S79:S90)</f>
        <v>1.2416666666666667</v>
      </c>
      <c r="BJ79" s="2">
        <f t="shared" ref="BJ79" si="154">AVERAGE(T79:T90)</f>
        <v>0.3833333333333333</v>
      </c>
      <c r="BK79" s="2">
        <f t="shared" ref="BK79" si="155">AVERAGE(U79:U90)</f>
        <v>8.3333333333333315E-3</v>
      </c>
      <c r="BL79" s="2">
        <f t="shared" ref="BL79" si="156">AVERAGE(V79:V90)</f>
        <v>1.1666666666666667</v>
      </c>
      <c r="BM79" s="2">
        <f t="shared" ref="BM79" si="157">AVERAGE(W79:W90)</f>
        <v>1.6916666666666667</v>
      </c>
      <c r="BN79" s="2">
        <f t="shared" ref="BN79" si="158">AVERAGE(X79:X90)</f>
        <v>1.7250000000000003</v>
      </c>
      <c r="BO79" s="2">
        <f t="shared" ref="BO79" si="159">AVERAGE(Y79:Y90)</f>
        <v>0.98333333333333339</v>
      </c>
      <c r="BP79" s="2">
        <f t="shared" ref="BP79" si="160">AVERAGE(Z79:Z90)</f>
        <v>2.5749999999999997</v>
      </c>
      <c r="BQ79" s="2">
        <f t="shared" ref="BQ79" si="161">AVERAGE(AA79:AA90)</f>
        <v>2.1166666666666667</v>
      </c>
      <c r="BR79" s="2">
        <f t="shared" ref="BR79" si="162">AVERAGE(AB79:AB90)</f>
        <v>0.81666666666666654</v>
      </c>
      <c r="BS79" s="2">
        <f t="shared" ref="BS79" si="163">AVERAGE(AC79:AC90)</f>
        <v>0.45</v>
      </c>
      <c r="BT79" s="2">
        <f t="shared" ref="BT79" si="164">AVERAGE(AD79:AD90)</f>
        <v>3.2166666666666668</v>
      </c>
      <c r="BU79" s="2">
        <f t="shared" ref="BU79" si="165">AVERAGE(AE79:AE90)</f>
        <v>1.9333333333333329</v>
      </c>
      <c r="BV79" s="2">
        <f t="shared" ref="BV79" si="166">AVERAGE(AF79:AF90)</f>
        <v>1.4666666666666666</v>
      </c>
      <c r="BW79" s="2">
        <f t="shared" ref="BW79" si="167">AVERAGE(AG79:AG90)</f>
        <v>2.2083333333333335</v>
      </c>
      <c r="BX79" s="2">
        <f t="shared" ref="BX79" si="168">AVERAGE(AH79:AH90)</f>
        <v>0.44999999999999996</v>
      </c>
      <c r="BY79" s="2">
        <f t="shared" ref="BY79" si="169">AVERAGE(AI79:AI90)</f>
        <v>2.5666666666666664</v>
      </c>
      <c r="BZ79" s="2">
        <f t="shared" ref="BZ79" si="170">AVERAGE(AJ79:AJ90)</f>
        <v>1.5166666666666668</v>
      </c>
      <c r="CA79" s="2">
        <f t="shared" ref="CA79" si="171">AVERAGE(AK79:AK90)</f>
        <v>4.1583333333333332</v>
      </c>
      <c r="CB79" s="2">
        <f t="shared" ref="CB79" si="172">AVERAGE(AL79:AL90)</f>
        <v>1.9750000000000003</v>
      </c>
      <c r="CC79" s="2">
        <f t="shared" ref="CC79" si="173">AVERAGE(AM79:AM90)</f>
        <v>6.6666666666666666E-2</v>
      </c>
      <c r="CD79" s="2"/>
      <c r="CE79" s="2">
        <f t="shared" ref="CE79" si="174">AVERAGE(AO79:AO90)</f>
        <v>7.875</v>
      </c>
      <c r="CF79" s="2">
        <f t="shared" ref="CF79" si="175">AVERAGE(AP79:AP90)</f>
        <v>7.4416666666666664</v>
      </c>
      <c r="CG79" s="2">
        <f t="shared" ref="CG79" si="176">AVERAGE(AQ79:AQ90)</f>
        <v>1.25</v>
      </c>
      <c r="CH79" s="2"/>
      <c r="CI79" s="2"/>
      <c r="CJ79" s="2"/>
      <c r="CK79" s="2"/>
      <c r="CL79" s="2"/>
      <c r="CM79" s="2"/>
      <c r="CN79" s="2"/>
      <c r="CO79" s="2"/>
      <c r="CP79" s="2"/>
    </row>
    <row r="80" spans="1:95" x14ac:dyDescent="0.25">
      <c r="A80" s="15">
        <v>41579</v>
      </c>
      <c r="B80">
        <v>1</v>
      </c>
      <c r="C80">
        <v>1</v>
      </c>
      <c r="E80">
        <v>0.9</v>
      </c>
      <c r="F80">
        <v>0.8</v>
      </c>
      <c r="G80">
        <v>0.8</v>
      </c>
      <c r="H80">
        <v>0.9</v>
      </c>
      <c r="I80">
        <v>-1</v>
      </c>
      <c r="J80">
        <v>1</v>
      </c>
      <c r="K80">
        <v>0.2</v>
      </c>
      <c r="L80">
        <v>1.6</v>
      </c>
      <c r="M80">
        <v>2.1</v>
      </c>
      <c r="N80">
        <v>0.3</v>
      </c>
      <c r="O80">
        <v>-2.9</v>
      </c>
      <c r="P80">
        <v>0.3</v>
      </c>
      <c r="Q80">
        <v>0.8</v>
      </c>
      <c r="R80">
        <v>0.7</v>
      </c>
      <c r="S80">
        <v>0.6</v>
      </c>
      <c r="T80">
        <v>-0.8</v>
      </c>
      <c r="U80">
        <v>-0.3</v>
      </c>
      <c r="V80">
        <v>0.6</v>
      </c>
      <c r="W80">
        <v>1.1000000000000001</v>
      </c>
      <c r="X80">
        <v>0.4</v>
      </c>
      <c r="Y80">
        <v>0.2</v>
      </c>
      <c r="Z80">
        <v>1.2</v>
      </c>
      <c r="AA80">
        <v>1.5</v>
      </c>
      <c r="AB80">
        <v>0.5</v>
      </c>
      <c r="AC80">
        <v>0.1</v>
      </c>
      <c r="AD80">
        <v>1.3</v>
      </c>
      <c r="AE80">
        <v>1.2</v>
      </c>
      <c r="AF80">
        <v>0.5</v>
      </c>
      <c r="AG80">
        <v>1.8</v>
      </c>
      <c r="AH80">
        <v>0.3</v>
      </c>
      <c r="AI80">
        <v>2.1</v>
      </c>
      <c r="AJ80">
        <v>1</v>
      </c>
      <c r="AK80">
        <v>3</v>
      </c>
      <c r="AL80">
        <v>2.4</v>
      </c>
      <c r="AM80">
        <v>0.2</v>
      </c>
      <c r="AO80">
        <v>1.8</v>
      </c>
      <c r="AP80">
        <v>7.3</v>
      </c>
      <c r="AQ80">
        <v>0.9</v>
      </c>
    </row>
    <row r="81" spans="1:95" x14ac:dyDescent="0.25">
      <c r="A81" s="15">
        <v>41548</v>
      </c>
      <c r="B81">
        <v>0.9</v>
      </c>
      <c r="C81">
        <v>0.9</v>
      </c>
      <c r="E81">
        <v>0.7</v>
      </c>
      <c r="F81">
        <v>0.7</v>
      </c>
      <c r="G81">
        <v>0.7</v>
      </c>
      <c r="H81">
        <v>0.7</v>
      </c>
      <c r="I81">
        <v>-1.1000000000000001</v>
      </c>
      <c r="J81">
        <v>0.8</v>
      </c>
      <c r="K81">
        <v>0.4</v>
      </c>
      <c r="L81">
        <v>1.2</v>
      </c>
      <c r="M81">
        <v>2.2000000000000002</v>
      </c>
      <c r="N81">
        <v>-0.1</v>
      </c>
      <c r="O81">
        <v>-1.9</v>
      </c>
      <c r="P81">
        <v>0</v>
      </c>
      <c r="Q81">
        <v>0.7</v>
      </c>
      <c r="R81">
        <v>0.8</v>
      </c>
      <c r="S81">
        <v>0.7</v>
      </c>
      <c r="T81">
        <v>-0.5</v>
      </c>
      <c r="U81">
        <v>0</v>
      </c>
      <c r="V81">
        <v>0.5</v>
      </c>
      <c r="W81">
        <v>1</v>
      </c>
      <c r="X81">
        <v>1.1000000000000001</v>
      </c>
      <c r="Y81">
        <v>0.5</v>
      </c>
      <c r="Z81">
        <v>1.3</v>
      </c>
      <c r="AA81">
        <v>1.5</v>
      </c>
      <c r="AB81">
        <v>0.7</v>
      </c>
      <c r="AC81">
        <v>0</v>
      </c>
      <c r="AD81">
        <v>1.2</v>
      </c>
      <c r="AE81">
        <v>1.2</v>
      </c>
      <c r="AF81">
        <v>0.7</v>
      </c>
      <c r="AG81">
        <v>1.7</v>
      </c>
      <c r="AH81">
        <v>0.2</v>
      </c>
      <c r="AI81">
        <v>2.2000000000000002</v>
      </c>
      <c r="AJ81">
        <v>0.9</v>
      </c>
      <c r="AK81">
        <v>3.2</v>
      </c>
      <c r="AL81">
        <v>2.2000000000000002</v>
      </c>
      <c r="AM81">
        <v>0</v>
      </c>
      <c r="AO81">
        <v>2.4</v>
      </c>
      <c r="AP81">
        <v>7.7</v>
      </c>
      <c r="AQ81">
        <v>0.6</v>
      </c>
      <c r="CQ81" s="21"/>
    </row>
    <row r="82" spans="1:95" x14ac:dyDescent="0.25">
      <c r="A82" s="15">
        <v>41518</v>
      </c>
      <c r="B82">
        <v>1.3</v>
      </c>
      <c r="C82">
        <v>1.3</v>
      </c>
      <c r="E82">
        <v>1.1000000000000001</v>
      </c>
      <c r="F82">
        <v>1.1000000000000001</v>
      </c>
      <c r="G82">
        <v>1.1000000000000001</v>
      </c>
      <c r="H82">
        <v>1</v>
      </c>
      <c r="I82">
        <v>-1.3</v>
      </c>
      <c r="J82">
        <v>1</v>
      </c>
      <c r="K82">
        <v>0.1</v>
      </c>
      <c r="L82">
        <v>1.5</v>
      </c>
      <c r="M82">
        <v>2.6</v>
      </c>
      <c r="N82">
        <v>0</v>
      </c>
      <c r="O82">
        <v>-1</v>
      </c>
      <c r="P82">
        <v>0.5</v>
      </c>
      <c r="Q82">
        <v>1</v>
      </c>
      <c r="R82">
        <v>1.7</v>
      </c>
      <c r="S82">
        <v>0.9</v>
      </c>
      <c r="T82">
        <v>0.3</v>
      </c>
      <c r="U82">
        <v>-0.4</v>
      </c>
      <c r="V82">
        <v>0.5</v>
      </c>
      <c r="W82">
        <v>1.6</v>
      </c>
      <c r="X82">
        <v>1.6</v>
      </c>
      <c r="Y82">
        <v>0.6</v>
      </c>
      <c r="Z82">
        <v>2.4</v>
      </c>
      <c r="AA82">
        <v>1.8</v>
      </c>
      <c r="AB82">
        <v>0.9</v>
      </c>
      <c r="AC82">
        <v>0.3</v>
      </c>
      <c r="AD82">
        <v>1.1000000000000001</v>
      </c>
      <c r="AE82">
        <v>1.5</v>
      </c>
      <c r="AF82">
        <v>1.1000000000000001</v>
      </c>
      <c r="AG82">
        <v>1.8</v>
      </c>
      <c r="AH82">
        <v>0.5</v>
      </c>
      <c r="AI82">
        <v>2.7</v>
      </c>
      <c r="AJ82">
        <v>1.3</v>
      </c>
      <c r="AK82">
        <v>3.8</v>
      </c>
      <c r="AL82">
        <v>2.7</v>
      </c>
      <c r="AM82">
        <v>0.2</v>
      </c>
      <c r="AO82">
        <v>5</v>
      </c>
      <c r="AP82">
        <v>7.9</v>
      </c>
      <c r="AQ82">
        <v>0.8</v>
      </c>
    </row>
    <row r="83" spans="1:95" x14ac:dyDescent="0.25">
      <c r="A83" s="15">
        <v>41487</v>
      </c>
      <c r="B83">
        <v>1.5</v>
      </c>
      <c r="C83">
        <v>1.5</v>
      </c>
      <c r="E83">
        <v>1.3</v>
      </c>
      <c r="F83">
        <v>1.3</v>
      </c>
      <c r="G83">
        <v>1.3</v>
      </c>
      <c r="H83">
        <v>1.1000000000000001</v>
      </c>
      <c r="I83">
        <v>-0.7</v>
      </c>
      <c r="J83">
        <v>1.2</v>
      </c>
      <c r="K83">
        <v>0.1</v>
      </c>
      <c r="L83">
        <v>1.5</v>
      </c>
      <c r="M83">
        <v>3.6</v>
      </c>
      <c r="N83">
        <v>0.1</v>
      </c>
      <c r="O83">
        <v>-1</v>
      </c>
      <c r="P83">
        <v>1.6</v>
      </c>
      <c r="Q83">
        <v>1</v>
      </c>
      <c r="R83">
        <v>2.4</v>
      </c>
      <c r="S83">
        <v>1.1000000000000001</v>
      </c>
      <c r="T83">
        <v>0.1</v>
      </c>
      <c r="U83">
        <v>-0.1</v>
      </c>
      <c r="V83">
        <v>0.5</v>
      </c>
      <c r="W83">
        <v>1.7</v>
      </c>
      <c r="X83">
        <v>1.6</v>
      </c>
      <c r="Y83">
        <v>0.7</v>
      </c>
      <c r="Z83">
        <v>2.8</v>
      </c>
      <c r="AA83">
        <v>2</v>
      </c>
      <c r="AB83">
        <v>0.8</v>
      </c>
      <c r="AC83">
        <v>0.2</v>
      </c>
      <c r="AD83">
        <v>2.6</v>
      </c>
      <c r="AE83">
        <v>2.2999999999999998</v>
      </c>
      <c r="AF83">
        <v>1.4</v>
      </c>
      <c r="AG83">
        <v>2.1</v>
      </c>
      <c r="AH83">
        <v>0.8</v>
      </c>
      <c r="AI83">
        <v>2.7</v>
      </c>
      <c r="AJ83">
        <v>1.5</v>
      </c>
      <c r="AK83">
        <v>4.7</v>
      </c>
      <c r="AL83">
        <v>3.3</v>
      </c>
      <c r="AM83">
        <v>0.4</v>
      </c>
      <c r="AO83">
        <v>7.4</v>
      </c>
      <c r="AP83">
        <v>8</v>
      </c>
      <c r="AQ83">
        <v>1.3</v>
      </c>
    </row>
    <row r="84" spans="1:95" x14ac:dyDescent="0.25">
      <c r="A84" s="15">
        <v>41456</v>
      </c>
      <c r="B84">
        <v>1.7</v>
      </c>
      <c r="C84">
        <v>1.7</v>
      </c>
      <c r="E84">
        <v>1.6</v>
      </c>
      <c r="F84">
        <v>1.6</v>
      </c>
      <c r="G84">
        <v>1.6</v>
      </c>
      <c r="H84">
        <v>1.6</v>
      </c>
      <c r="I84">
        <v>0</v>
      </c>
      <c r="J84">
        <v>1.4</v>
      </c>
      <c r="K84">
        <v>0.4</v>
      </c>
      <c r="L84">
        <v>1.9</v>
      </c>
      <c r="M84">
        <v>4</v>
      </c>
      <c r="N84">
        <v>0.8</v>
      </c>
      <c r="O84">
        <v>-0.5</v>
      </c>
      <c r="P84">
        <v>1.9</v>
      </c>
      <c r="Q84">
        <v>1.2</v>
      </c>
      <c r="R84">
        <v>2.7</v>
      </c>
      <c r="S84">
        <v>1.2</v>
      </c>
      <c r="T84">
        <v>0.7</v>
      </c>
      <c r="U84">
        <v>0.5</v>
      </c>
      <c r="V84">
        <v>0.6</v>
      </c>
      <c r="W84">
        <v>1.8</v>
      </c>
      <c r="X84">
        <v>1.8</v>
      </c>
      <c r="Y84">
        <v>0.9</v>
      </c>
      <c r="Z84">
        <v>3.1</v>
      </c>
      <c r="AA84">
        <v>2.1</v>
      </c>
      <c r="AB84">
        <v>0.9</v>
      </c>
      <c r="AC84">
        <v>0.8</v>
      </c>
      <c r="AD84">
        <v>3.4</v>
      </c>
      <c r="AE84">
        <v>2.8</v>
      </c>
      <c r="AF84">
        <v>1.6</v>
      </c>
      <c r="AG84">
        <v>2.5</v>
      </c>
      <c r="AH84">
        <v>0.8</v>
      </c>
      <c r="AI84">
        <v>2.8</v>
      </c>
      <c r="AJ84">
        <v>1.7</v>
      </c>
      <c r="AK84">
        <v>4.2</v>
      </c>
      <c r="AL84">
        <v>2.9</v>
      </c>
      <c r="AM84">
        <v>0.5</v>
      </c>
      <c r="AO84">
        <v>8.6999999999999993</v>
      </c>
      <c r="AP84">
        <v>8.6</v>
      </c>
      <c r="AQ84">
        <v>1.8</v>
      </c>
    </row>
    <row r="85" spans="1:95" x14ac:dyDescent="0.25">
      <c r="A85" s="15">
        <v>41426</v>
      </c>
      <c r="B85">
        <v>1.7</v>
      </c>
      <c r="C85">
        <v>1.7</v>
      </c>
      <c r="E85">
        <v>1.6</v>
      </c>
      <c r="F85">
        <v>1.6</v>
      </c>
      <c r="G85">
        <v>1.6</v>
      </c>
      <c r="H85">
        <v>1.6</v>
      </c>
      <c r="I85">
        <v>1.2</v>
      </c>
      <c r="J85">
        <v>1.5</v>
      </c>
      <c r="K85">
        <v>0.6</v>
      </c>
      <c r="L85">
        <v>1.9</v>
      </c>
      <c r="M85">
        <v>4.0999999999999996</v>
      </c>
      <c r="N85">
        <v>0.7</v>
      </c>
      <c r="O85">
        <v>-0.2</v>
      </c>
      <c r="P85">
        <v>2.2000000000000002</v>
      </c>
      <c r="Q85">
        <v>1</v>
      </c>
      <c r="R85">
        <v>2.2000000000000002</v>
      </c>
      <c r="S85">
        <v>1.2</v>
      </c>
      <c r="T85">
        <v>0.8</v>
      </c>
      <c r="U85">
        <v>0.2</v>
      </c>
      <c r="V85">
        <v>1.3</v>
      </c>
      <c r="W85">
        <v>2</v>
      </c>
      <c r="X85">
        <v>2</v>
      </c>
      <c r="Y85">
        <v>0.6</v>
      </c>
      <c r="Z85">
        <v>3.2</v>
      </c>
      <c r="AA85">
        <v>2.2000000000000002</v>
      </c>
      <c r="AB85">
        <v>0.3</v>
      </c>
      <c r="AC85">
        <v>1.2</v>
      </c>
      <c r="AD85">
        <v>4.5</v>
      </c>
      <c r="AE85">
        <v>2.2000000000000002</v>
      </c>
      <c r="AF85">
        <v>1.7</v>
      </c>
      <c r="AG85">
        <v>2.2999999999999998</v>
      </c>
      <c r="AH85">
        <v>0.5</v>
      </c>
      <c r="AI85">
        <v>2.9</v>
      </c>
      <c r="AJ85">
        <v>1.8</v>
      </c>
      <c r="AK85">
        <v>3.1</v>
      </c>
      <c r="AL85">
        <v>1.9</v>
      </c>
      <c r="AM85">
        <v>0.2</v>
      </c>
      <c r="AO85">
        <v>9.6</v>
      </c>
      <c r="AP85">
        <v>8</v>
      </c>
      <c r="AQ85">
        <v>1.7</v>
      </c>
    </row>
    <row r="86" spans="1:95" x14ac:dyDescent="0.25">
      <c r="A86" s="15">
        <v>41395</v>
      </c>
      <c r="B86">
        <v>1.6</v>
      </c>
      <c r="C86">
        <v>1.6</v>
      </c>
      <c r="E86">
        <v>1.4</v>
      </c>
      <c r="F86">
        <v>1.4</v>
      </c>
      <c r="G86">
        <v>1.4</v>
      </c>
      <c r="H86">
        <v>1.2</v>
      </c>
      <c r="I86">
        <v>1</v>
      </c>
      <c r="J86">
        <v>1.2</v>
      </c>
      <c r="K86">
        <v>0.7</v>
      </c>
      <c r="L86">
        <v>1.6</v>
      </c>
      <c r="M86">
        <v>3.6</v>
      </c>
      <c r="N86">
        <v>0.4</v>
      </c>
      <c r="O86">
        <v>-0.3</v>
      </c>
      <c r="P86">
        <v>1.8</v>
      </c>
      <c r="Q86">
        <v>0.9</v>
      </c>
      <c r="R86">
        <v>1.8</v>
      </c>
      <c r="S86">
        <v>1.2</v>
      </c>
      <c r="T86">
        <v>0.1</v>
      </c>
      <c r="U86">
        <v>-0.2</v>
      </c>
      <c r="V86">
        <v>1.5</v>
      </c>
      <c r="W86">
        <v>1.4</v>
      </c>
      <c r="X86">
        <v>1.8</v>
      </c>
      <c r="Y86">
        <v>0.8</v>
      </c>
      <c r="Z86">
        <v>3.1</v>
      </c>
      <c r="AA86">
        <v>2.4</v>
      </c>
      <c r="AB86">
        <v>0.5</v>
      </c>
      <c r="AC86">
        <v>0.9</v>
      </c>
      <c r="AD86">
        <v>4.4000000000000004</v>
      </c>
      <c r="AE86">
        <v>1.6</v>
      </c>
      <c r="AF86">
        <v>1.8</v>
      </c>
      <c r="AG86">
        <v>2.5</v>
      </c>
      <c r="AH86">
        <v>0.3</v>
      </c>
      <c r="AI86">
        <v>2.7</v>
      </c>
      <c r="AJ86">
        <v>1.6</v>
      </c>
      <c r="AK86">
        <v>3.4</v>
      </c>
      <c r="AL86">
        <v>1.7</v>
      </c>
      <c r="AM86">
        <v>-0.2</v>
      </c>
      <c r="AO86">
        <v>9.5</v>
      </c>
      <c r="AP86">
        <v>6.3</v>
      </c>
      <c r="AQ86">
        <v>1.2</v>
      </c>
    </row>
    <row r="87" spans="1:95" x14ac:dyDescent="0.25">
      <c r="A87" s="15">
        <v>41365</v>
      </c>
      <c r="B87">
        <v>1.4</v>
      </c>
      <c r="C87">
        <v>1.4</v>
      </c>
      <c r="E87">
        <v>1.2</v>
      </c>
      <c r="F87">
        <v>1.2</v>
      </c>
      <c r="G87">
        <v>1.2</v>
      </c>
      <c r="H87">
        <v>1.2</v>
      </c>
      <c r="I87">
        <v>0.9</v>
      </c>
      <c r="J87">
        <v>1.7</v>
      </c>
      <c r="K87">
        <v>0.5</v>
      </c>
      <c r="L87">
        <v>1</v>
      </c>
      <c r="M87">
        <v>3.4</v>
      </c>
      <c r="N87">
        <v>0.5</v>
      </c>
      <c r="O87">
        <v>-0.6</v>
      </c>
      <c r="P87">
        <v>1.5</v>
      </c>
      <c r="Q87">
        <v>0.8</v>
      </c>
      <c r="R87">
        <v>3.1</v>
      </c>
      <c r="S87">
        <v>1.2</v>
      </c>
      <c r="T87">
        <v>0.1</v>
      </c>
      <c r="U87">
        <v>-0.4</v>
      </c>
      <c r="V87">
        <v>1.4</v>
      </c>
      <c r="W87">
        <v>1.7</v>
      </c>
      <c r="X87">
        <v>1.8</v>
      </c>
      <c r="Y87">
        <v>0.9</v>
      </c>
      <c r="Z87">
        <v>2.8</v>
      </c>
      <c r="AA87">
        <v>2.1</v>
      </c>
      <c r="AB87">
        <v>0.8</v>
      </c>
      <c r="AC87">
        <v>0.4</v>
      </c>
      <c r="AD87">
        <v>4.4000000000000004</v>
      </c>
      <c r="AE87">
        <v>1.6</v>
      </c>
      <c r="AF87">
        <v>1.7</v>
      </c>
      <c r="AG87">
        <v>2.4</v>
      </c>
      <c r="AH87">
        <v>0</v>
      </c>
      <c r="AI87">
        <v>2.4</v>
      </c>
      <c r="AJ87">
        <v>1.4</v>
      </c>
      <c r="AK87">
        <v>4</v>
      </c>
      <c r="AL87">
        <v>1.8</v>
      </c>
      <c r="AM87">
        <v>-0.4</v>
      </c>
      <c r="AO87">
        <v>11.5</v>
      </c>
      <c r="AP87">
        <v>6</v>
      </c>
      <c r="AQ87">
        <v>0.8</v>
      </c>
    </row>
    <row r="88" spans="1:95" x14ac:dyDescent="0.25">
      <c r="A88" s="15">
        <v>41334</v>
      </c>
      <c r="B88">
        <v>1.9</v>
      </c>
      <c r="C88">
        <v>1.9</v>
      </c>
      <c r="E88">
        <v>1.7</v>
      </c>
      <c r="F88">
        <v>1.7</v>
      </c>
      <c r="G88">
        <v>1.7</v>
      </c>
      <c r="H88">
        <v>1.4</v>
      </c>
      <c r="I88">
        <v>1.6</v>
      </c>
      <c r="J88">
        <v>1.5</v>
      </c>
      <c r="K88">
        <v>0.7</v>
      </c>
      <c r="L88">
        <v>1.8</v>
      </c>
      <c r="M88">
        <v>3.8</v>
      </c>
      <c r="N88">
        <v>0.6</v>
      </c>
      <c r="O88">
        <v>-0.2</v>
      </c>
      <c r="P88">
        <v>2.6</v>
      </c>
      <c r="Q88">
        <v>1.1000000000000001</v>
      </c>
      <c r="R88">
        <v>3.4</v>
      </c>
      <c r="S88">
        <v>1.8</v>
      </c>
      <c r="T88">
        <v>1.3</v>
      </c>
      <c r="U88">
        <v>0.3</v>
      </c>
      <c r="V88">
        <v>1.6</v>
      </c>
      <c r="W88">
        <v>2</v>
      </c>
      <c r="X88">
        <v>2.2999999999999998</v>
      </c>
      <c r="Y88">
        <v>1.4</v>
      </c>
      <c r="Z88">
        <v>3.2</v>
      </c>
      <c r="AA88">
        <v>2.4</v>
      </c>
      <c r="AB88">
        <v>1</v>
      </c>
      <c r="AC88">
        <v>0.7</v>
      </c>
      <c r="AD88">
        <v>4.4000000000000004</v>
      </c>
      <c r="AE88">
        <v>2.2000000000000002</v>
      </c>
      <c r="AF88">
        <v>1.9</v>
      </c>
      <c r="AG88">
        <v>2.5</v>
      </c>
      <c r="AH88">
        <v>0.5</v>
      </c>
      <c r="AI88">
        <v>2.8</v>
      </c>
      <c r="AJ88">
        <v>1.9</v>
      </c>
      <c r="AK88">
        <v>4.5</v>
      </c>
      <c r="AL88">
        <v>1.2</v>
      </c>
      <c r="AM88">
        <v>-0.3</v>
      </c>
      <c r="AO88">
        <v>11.2</v>
      </c>
      <c r="AP88">
        <v>7.5</v>
      </c>
      <c r="AQ88">
        <v>1.3</v>
      </c>
    </row>
    <row r="89" spans="1:95" x14ac:dyDescent="0.25">
      <c r="A89" s="15">
        <v>41306</v>
      </c>
      <c r="B89">
        <v>2</v>
      </c>
      <c r="C89">
        <v>2</v>
      </c>
      <c r="E89">
        <v>1.9</v>
      </c>
      <c r="F89">
        <v>1.8</v>
      </c>
      <c r="G89">
        <v>1.8</v>
      </c>
      <c r="H89">
        <v>1.5</v>
      </c>
      <c r="I89">
        <v>2.2000000000000002</v>
      </c>
      <c r="J89">
        <v>1.7</v>
      </c>
      <c r="K89">
        <v>1.1000000000000001</v>
      </c>
      <c r="L89">
        <v>1.8</v>
      </c>
      <c r="M89">
        <v>4</v>
      </c>
      <c r="N89">
        <v>1.2</v>
      </c>
      <c r="O89">
        <v>0.1</v>
      </c>
      <c r="P89">
        <v>2.9</v>
      </c>
      <c r="Q89">
        <v>1.2</v>
      </c>
      <c r="R89">
        <v>4.4000000000000004</v>
      </c>
      <c r="S89">
        <v>2</v>
      </c>
      <c r="T89">
        <v>1.8</v>
      </c>
      <c r="U89">
        <v>0.3</v>
      </c>
      <c r="V89">
        <v>2.2999999999999998</v>
      </c>
      <c r="W89">
        <v>2.4</v>
      </c>
      <c r="X89">
        <v>2.9</v>
      </c>
      <c r="Y89">
        <v>1.8</v>
      </c>
      <c r="Z89">
        <v>3.2</v>
      </c>
      <c r="AA89">
        <v>2.6</v>
      </c>
      <c r="AB89">
        <v>1.2</v>
      </c>
      <c r="AC89">
        <v>0.2</v>
      </c>
      <c r="AD89">
        <v>4.9000000000000004</v>
      </c>
      <c r="AE89">
        <v>2.9</v>
      </c>
      <c r="AF89">
        <v>2.2999999999999998</v>
      </c>
      <c r="AG89">
        <v>2.4</v>
      </c>
      <c r="AH89">
        <v>0.5</v>
      </c>
      <c r="AI89">
        <v>2.8</v>
      </c>
      <c r="AJ89">
        <v>2</v>
      </c>
      <c r="AK89">
        <v>6.2</v>
      </c>
      <c r="AL89">
        <v>0.6</v>
      </c>
      <c r="AM89">
        <v>0.1</v>
      </c>
      <c r="AO89">
        <v>12.4</v>
      </c>
      <c r="AP89">
        <v>7.2</v>
      </c>
      <c r="AQ89">
        <v>1.9</v>
      </c>
    </row>
    <row r="90" spans="1:95" x14ac:dyDescent="0.25">
      <c r="A90" s="15">
        <v>41275</v>
      </c>
      <c r="B90">
        <v>2.1</v>
      </c>
      <c r="C90">
        <v>2.1</v>
      </c>
      <c r="E90">
        <v>2</v>
      </c>
      <c r="F90">
        <v>2</v>
      </c>
      <c r="G90">
        <v>2</v>
      </c>
      <c r="H90">
        <v>1.5</v>
      </c>
      <c r="I90">
        <v>2.6</v>
      </c>
      <c r="J90">
        <v>2</v>
      </c>
      <c r="K90">
        <v>0.9</v>
      </c>
      <c r="L90">
        <v>1.9</v>
      </c>
      <c r="M90">
        <v>3.7</v>
      </c>
      <c r="N90">
        <v>1.5</v>
      </c>
      <c r="O90">
        <v>0</v>
      </c>
      <c r="P90">
        <v>2.8</v>
      </c>
      <c r="Q90">
        <v>1.4</v>
      </c>
      <c r="R90">
        <v>4.5999999999999996</v>
      </c>
      <c r="S90">
        <v>2.4</v>
      </c>
      <c r="T90">
        <v>2</v>
      </c>
      <c r="U90">
        <v>0.6</v>
      </c>
      <c r="V90">
        <v>2.7</v>
      </c>
      <c r="W90">
        <v>2.1</v>
      </c>
      <c r="X90">
        <v>2.8</v>
      </c>
      <c r="Y90">
        <v>2.4</v>
      </c>
      <c r="Z90">
        <v>3.2</v>
      </c>
      <c r="AA90">
        <v>2.8</v>
      </c>
      <c r="AB90">
        <v>1.6</v>
      </c>
      <c r="AC90">
        <v>0.4</v>
      </c>
      <c r="AD90">
        <v>5.0999999999999996</v>
      </c>
      <c r="AE90">
        <v>2.8</v>
      </c>
      <c r="AF90">
        <v>2.5</v>
      </c>
      <c r="AG90">
        <v>2.6</v>
      </c>
      <c r="AH90">
        <v>0.6</v>
      </c>
      <c r="AI90">
        <v>2.7</v>
      </c>
      <c r="AJ90">
        <v>2.1</v>
      </c>
      <c r="AK90">
        <v>6.1</v>
      </c>
      <c r="AL90">
        <v>1.2</v>
      </c>
      <c r="AM90">
        <v>-0.1</v>
      </c>
      <c r="AO90">
        <v>12.7</v>
      </c>
      <c r="AP90">
        <v>7.4</v>
      </c>
      <c r="AQ90">
        <v>1.5</v>
      </c>
    </row>
    <row r="91" spans="1:95" x14ac:dyDescent="0.25">
      <c r="A91" s="15">
        <v>41244</v>
      </c>
      <c r="B91">
        <v>2.2999999999999998</v>
      </c>
      <c r="C91">
        <v>2.2999999999999998</v>
      </c>
      <c r="E91">
        <v>2.2000000000000002</v>
      </c>
      <c r="F91">
        <v>2.2000000000000002</v>
      </c>
      <c r="G91">
        <v>2.2000000000000002</v>
      </c>
      <c r="H91">
        <v>2.1</v>
      </c>
      <c r="I91">
        <v>2.8</v>
      </c>
      <c r="J91">
        <v>2.4</v>
      </c>
      <c r="K91">
        <v>1.9</v>
      </c>
      <c r="L91">
        <v>2</v>
      </c>
      <c r="M91">
        <v>3.6</v>
      </c>
      <c r="N91">
        <v>1.7</v>
      </c>
      <c r="O91">
        <v>0.3</v>
      </c>
      <c r="P91">
        <v>3</v>
      </c>
      <c r="Q91">
        <v>1.5</v>
      </c>
      <c r="R91">
        <v>4.4000000000000004</v>
      </c>
      <c r="S91">
        <v>2.6</v>
      </c>
      <c r="T91">
        <v>1.4</v>
      </c>
      <c r="U91">
        <v>1.6</v>
      </c>
      <c r="V91">
        <v>2.9</v>
      </c>
      <c r="W91">
        <v>2.5</v>
      </c>
      <c r="X91">
        <v>5.0999999999999996</v>
      </c>
      <c r="Y91">
        <v>2.7</v>
      </c>
      <c r="Z91">
        <v>3.4</v>
      </c>
      <c r="AA91">
        <v>2.9</v>
      </c>
      <c r="AB91">
        <v>2.1</v>
      </c>
      <c r="AC91">
        <v>2.1</v>
      </c>
      <c r="AD91">
        <v>4.5999999999999996</v>
      </c>
      <c r="AE91">
        <v>3.1</v>
      </c>
      <c r="AF91">
        <v>3.4</v>
      </c>
      <c r="AG91">
        <v>3.4</v>
      </c>
      <c r="AH91">
        <v>1</v>
      </c>
      <c r="AI91">
        <v>2.7</v>
      </c>
      <c r="AJ91">
        <v>2.2999999999999998</v>
      </c>
      <c r="AK91">
        <v>5.0999999999999996</v>
      </c>
      <c r="AL91">
        <v>1.2</v>
      </c>
      <c r="AM91">
        <v>-0.3</v>
      </c>
      <c r="AO91">
        <v>12.4</v>
      </c>
      <c r="AP91">
        <v>6.1</v>
      </c>
      <c r="AQ91">
        <v>1.7</v>
      </c>
      <c r="AR91" s="2">
        <f>AVERAGE(B91:B102)</f>
        <v>2.6416666666666662</v>
      </c>
      <c r="AS91" s="2">
        <f t="shared" ref="AS91" si="177">AVERAGE(C91:C102)</f>
        <v>2.6583333333333328</v>
      </c>
      <c r="AT91" s="2"/>
      <c r="AU91" s="2">
        <f t="shared" ref="AU91" si="178">AVERAGE(E91:E102)</f>
        <v>2.4999999999999996</v>
      </c>
      <c r="AV91" s="2">
        <f t="shared" ref="AV91" si="179">AVERAGE(F91:F102)</f>
        <v>2.4999999999999996</v>
      </c>
      <c r="AW91" s="2">
        <f t="shared" ref="AW91" si="180">AVERAGE(G91:G102)</f>
        <v>2.4999999999999996</v>
      </c>
      <c r="AX91" s="2">
        <f t="shared" ref="AX91" si="181">AVERAGE(H91:H102)</f>
        <v>2.6416666666666671</v>
      </c>
      <c r="AY91" s="2">
        <f t="shared" ref="AY91" si="182">AVERAGE(I91:I102)</f>
        <v>2.3833333333333333</v>
      </c>
      <c r="AZ91" s="2">
        <f t="shared" ref="AZ91" si="183">AVERAGE(J91:J102)</f>
        <v>3.5249999999999999</v>
      </c>
      <c r="BA91" s="2">
        <f t="shared" ref="BA91" si="184">AVERAGE(K91:K102)</f>
        <v>2.3749999999999996</v>
      </c>
      <c r="BB91" s="2">
        <f t="shared" ref="BB91" si="185">AVERAGE(L91:L102)</f>
        <v>2.1250000000000004</v>
      </c>
      <c r="BC91" s="2">
        <f t="shared" ref="BC91" si="186">AVERAGE(M91:M102)</f>
        <v>4.2166666666666668</v>
      </c>
      <c r="BD91" s="2">
        <f t="shared" ref="BD91" si="187">AVERAGE(N91:N102)</f>
        <v>1.8833333333333335</v>
      </c>
      <c r="BE91" s="2">
        <f t="shared" ref="BE91" si="188">AVERAGE(O91:O102)</f>
        <v>1.0333333333333334</v>
      </c>
      <c r="BF91" s="2">
        <f t="shared" ref="BF91" si="189">AVERAGE(P91:P102)</f>
        <v>2.4416666666666664</v>
      </c>
      <c r="BG91" s="2">
        <f t="shared" ref="BG91" si="190">AVERAGE(Q91:Q102)</f>
        <v>2.2250000000000001</v>
      </c>
      <c r="BH91" s="2">
        <f t="shared" ref="BH91" si="191">AVERAGE(R91:R102)</f>
        <v>3.35</v>
      </c>
      <c r="BI91" s="2">
        <f t="shared" ref="BI91" si="192">AVERAGE(S91:S102)</f>
        <v>3.3416666666666668</v>
      </c>
      <c r="BJ91" s="2">
        <f t="shared" ref="BJ91" si="193">AVERAGE(T91:T102)</f>
        <v>3.0916666666666668</v>
      </c>
      <c r="BK91" s="2">
        <f t="shared" ref="BK91" si="194">AVERAGE(U91:U102)</f>
        <v>2.2916666666666665</v>
      </c>
      <c r="BL91" s="2">
        <f t="shared" ref="BL91" si="195">AVERAGE(V91:V102)</f>
        <v>3.1500000000000004</v>
      </c>
      <c r="BM91" s="2">
        <f t="shared" ref="BM91" si="196">AVERAGE(W91:W102)</f>
        <v>2.9000000000000004</v>
      </c>
      <c r="BN91" s="2">
        <f t="shared" ref="BN91" si="197">AVERAGE(X91:X102)</f>
        <v>5.666666666666667</v>
      </c>
      <c r="BO91" s="2">
        <f t="shared" ref="BO91" si="198">AVERAGE(Y91:Y102)</f>
        <v>3.2083333333333339</v>
      </c>
      <c r="BP91" s="2">
        <f t="shared" ref="BP91" si="199">AVERAGE(Z91:Z102)</f>
        <v>2.8416666666666663</v>
      </c>
      <c r="BQ91" s="2">
        <f t="shared" ref="BQ91" si="200">AVERAGE(AA91:AA102)</f>
        <v>2.5583333333333336</v>
      </c>
      <c r="BR91" s="2">
        <f t="shared" ref="BR91" si="201">AVERAGE(AB91:AB102)</f>
        <v>3.6999999999999997</v>
      </c>
      <c r="BS91" s="2">
        <f t="shared" ref="BS91" si="202">AVERAGE(AC91:AC102)</f>
        <v>2.7583333333333329</v>
      </c>
      <c r="BT91" s="2">
        <f t="shared" ref="BT91" si="203">AVERAGE(AD91:AD102)</f>
        <v>3.3833333333333333</v>
      </c>
      <c r="BU91" s="2">
        <f t="shared" ref="BU91" si="204">AVERAGE(AE91:AE102)</f>
        <v>2.8083333333333331</v>
      </c>
      <c r="BV91" s="2">
        <f t="shared" ref="BV91" si="205">AVERAGE(AF91:AF102)</f>
        <v>3.7416666666666667</v>
      </c>
      <c r="BW91" s="2">
        <f t="shared" ref="BW91" si="206">AVERAGE(AG91:AG102)</f>
        <v>3.15</v>
      </c>
      <c r="BX91" s="2">
        <f t="shared" ref="BX91" si="207">AVERAGE(AH91:AH102)</f>
        <v>0.94166666666666687</v>
      </c>
      <c r="BY91" s="2">
        <f t="shared" ref="BY91" si="208">AVERAGE(AI91:AI102)</f>
        <v>2.8416666666666668</v>
      </c>
      <c r="BZ91" s="2">
        <f t="shared" ref="BZ91" si="209">AVERAGE(AJ91:AJ102)</f>
        <v>2.6249999999999996</v>
      </c>
      <c r="CA91" s="2">
        <f t="shared" ref="CA91" si="210">AVERAGE(AK91:AK102)</f>
        <v>6.0166666666666666</v>
      </c>
      <c r="CB91" s="2">
        <f t="shared" ref="CB91" si="211">AVERAGE(AL91:AL102)</f>
        <v>0.34999999999999992</v>
      </c>
      <c r="CC91" s="2">
        <f t="shared" ref="CC91" si="212">AVERAGE(AM91:AM102)</f>
        <v>-0.70833333333333337</v>
      </c>
      <c r="CD91" s="2"/>
      <c r="CE91" s="2">
        <f t="shared" ref="CE91" si="213">AVERAGE(AO91:AO102)</f>
        <v>7.375</v>
      </c>
      <c r="CF91" s="2">
        <f t="shared" ref="CF91" si="214">AVERAGE(AP91:AP102)</f>
        <v>8.9833333333333325</v>
      </c>
      <c r="CG91" s="2">
        <f t="shared" ref="CG91" si="215">AVERAGE(AQ91:AQ102)</f>
        <v>2.1583333333333328</v>
      </c>
      <c r="CH91" s="2"/>
      <c r="CI91" s="2"/>
      <c r="CJ91" s="2"/>
      <c r="CK91" s="2"/>
      <c r="CL91" s="2"/>
      <c r="CM91" s="2"/>
      <c r="CN91" s="2"/>
      <c r="CO91" s="2"/>
      <c r="CP91" s="2"/>
    </row>
    <row r="92" spans="1:95" x14ac:dyDescent="0.25">
      <c r="A92" s="15">
        <v>41214</v>
      </c>
      <c r="B92">
        <v>2.4</v>
      </c>
      <c r="C92">
        <v>2.4</v>
      </c>
      <c r="E92">
        <v>2.2000000000000002</v>
      </c>
      <c r="F92">
        <v>2.2000000000000002</v>
      </c>
      <c r="G92">
        <v>2.2000000000000002</v>
      </c>
      <c r="H92">
        <v>2.2000000000000002</v>
      </c>
      <c r="I92">
        <v>2.7</v>
      </c>
      <c r="J92">
        <v>2.8</v>
      </c>
      <c r="K92">
        <v>2.2999999999999998</v>
      </c>
      <c r="L92">
        <v>1.9</v>
      </c>
      <c r="M92">
        <v>3.8</v>
      </c>
      <c r="N92">
        <v>1.5</v>
      </c>
      <c r="O92">
        <v>0.4</v>
      </c>
      <c r="P92">
        <v>3</v>
      </c>
      <c r="Q92">
        <v>1.6</v>
      </c>
      <c r="R92">
        <v>4.0999999999999996</v>
      </c>
      <c r="S92">
        <v>2.6</v>
      </c>
      <c r="T92">
        <v>1.4</v>
      </c>
      <c r="U92">
        <v>1.5</v>
      </c>
      <c r="V92">
        <v>2.8</v>
      </c>
      <c r="W92">
        <v>2.7</v>
      </c>
      <c r="X92">
        <v>5.3</v>
      </c>
      <c r="Y92">
        <v>3.6</v>
      </c>
      <c r="Z92">
        <v>3.2</v>
      </c>
      <c r="AA92">
        <v>2.9</v>
      </c>
      <c r="AB92">
        <v>2.7</v>
      </c>
      <c r="AC92">
        <v>1.9</v>
      </c>
      <c r="AD92">
        <v>4.4000000000000004</v>
      </c>
      <c r="AE92">
        <v>2.8</v>
      </c>
      <c r="AF92">
        <v>3.5</v>
      </c>
      <c r="AG92">
        <v>3.2</v>
      </c>
      <c r="AH92">
        <v>0.8</v>
      </c>
      <c r="AI92">
        <v>2.7</v>
      </c>
      <c r="AJ92">
        <v>2.2999999999999998</v>
      </c>
      <c r="AK92">
        <v>6</v>
      </c>
      <c r="AL92">
        <v>0.7</v>
      </c>
      <c r="AM92">
        <v>-0.1</v>
      </c>
      <c r="AO92">
        <v>12.2</v>
      </c>
      <c r="AP92">
        <v>6.3</v>
      </c>
      <c r="AQ92">
        <v>1.7</v>
      </c>
    </row>
    <row r="93" spans="1:95" x14ac:dyDescent="0.25">
      <c r="A93" s="15">
        <v>41183</v>
      </c>
      <c r="B93">
        <v>2.6</v>
      </c>
      <c r="C93">
        <v>2.7</v>
      </c>
      <c r="E93">
        <v>2.5</v>
      </c>
      <c r="F93">
        <v>2.5</v>
      </c>
      <c r="G93">
        <v>2.5</v>
      </c>
      <c r="H93">
        <v>2.7</v>
      </c>
      <c r="I93">
        <v>3</v>
      </c>
      <c r="J93">
        <v>3.6</v>
      </c>
      <c r="K93">
        <v>2.2999999999999998</v>
      </c>
      <c r="L93">
        <v>2</v>
      </c>
      <c r="M93">
        <v>4.2</v>
      </c>
      <c r="N93">
        <v>2</v>
      </c>
      <c r="O93">
        <v>0.9</v>
      </c>
      <c r="P93">
        <v>3.5</v>
      </c>
      <c r="Q93">
        <v>2.1</v>
      </c>
      <c r="R93">
        <v>4.5999999999999996</v>
      </c>
      <c r="S93">
        <v>2.8</v>
      </c>
      <c r="T93">
        <v>2.6</v>
      </c>
      <c r="U93">
        <v>1.6</v>
      </c>
      <c r="V93">
        <v>3.2</v>
      </c>
      <c r="W93">
        <v>3.2</v>
      </c>
      <c r="X93">
        <v>6</v>
      </c>
      <c r="Y93">
        <v>3.2</v>
      </c>
      <c r="Z93">
        <v>3.3</v>
      </c>
      <c r="AA93">
        <v>2.9</v>
      </c>
      <c r="AB93">
        <v>3.4</v>
      </c>
      <c r="AC93">
        <v>2.1</v>
      </c>
      <c r="AD93">
        <v>5</v>
      </c>
      <c r="AE93">
        <v>3.2</v>
      </c>
      <c r="AF93">
        <v>3.9</v>
      </c>
      <c r="AG93">
        <v>3.5</v>
      </c>
      <c r="AH93">
        <v>1.2</v>
      </c>
      <c r="AI93">
        <v>2.7</v>
      </c>
      <c r="AJ93">
        <v>2.6</v>
      </c>
      <c r="AK93">
        <v>5.0999999999999996</v>
      </c>
      <c r="AL93">
        <v>0.7</v>
      </c>
      <c r="AM93">
        <v>-0.1</v>
      </c>
      <c r="AO93">
        <v>12.9</v>
      </c>
      <c r="AP93">
        <v>7.9</v>
      </c>
      <c r="AQ93">
        <v>2.2000000000000002</v>
      </c>
      <c r="CQ93" s="21"/>
    </row>
    <row r="94" spans="1:95" x14ac:dyDescent="0.25">
      <c r="A94" s="15">
        <v>41153</v>
      </c>
      <c r="B94">
        <v>2.7</v>
      </c>
      <c r="C94">
        <v>2.7</v>
      </c>
      <c r="E94">
        <v>2.6</v>
      </c>
      <c r="F94">
        <v>2.6</v>
      </c>
      <c r="G94">
        <v>2.6</v>
      </c>
      <c r="H94">
        <v>2.6</v>
      </c>
      <c r="I94">
        <v>3.5</v>
      </c>
      <c r="J94">
        <v>3.5</v>
      </c>
      <c r="K94">
        <v>2.6</v>
      </c>
      <c r="L94">
        <v>2.1</v>
      </c>
      <c r="M94">
        <v>4.0999999999999996</v>
      </c>
      <c r="N94">
        <v>2.5</v>
      </c>
      <c r="O94">
        <v>0.3</v>
      </c>
      <c r="P94">
        <v>3.5</v>
      </c>
      <c r="Q94">
        <v>2.2000000000000002</v>
      </c>
      <c r="R94">
        <v>4.8</v>
      </c>
      <c r="S94">
        <v>3.4</v>
      </c>
      <c r="T94">
        <v>3.6</v>
      </c>
      <c r="U94">
        <v>1.9</v>
      </c>
      <c r="V94">
        <v>3.3</v>
      </c>
      <c r="W94">
        <v>3.2</v>
      </c>
      <c r="X94">
        <v>6.4</v>
      </c>
      <c r="Y94">
        <v>2.9</v>
      </c>
      <c r="Z94">
        <v>2.5</v>
      </c>
      <c r="AA94">
        <v>2.8</v>
      </c>
      <c r="AB94">
        <v>3.9</v>
      </c>
      <c r="AC94">
        <v>2.9</v>
      </c>
      <c r="AD94">
        <v>5.4</v>
      </c>
      <c r="AE94">
        <v>3.7</v>
      </c>
      <c r="AF94">
        <v>3.8</v>
      </c>
      <c r="AG94">
        <v>3.4</v>
      </c>
      <c r="AH94">
        <v>1</v>
      </c>
      <c r="AI94">
        <v>2.2000000000000002</v>
      </c>
      <c r="AJ94">
        <v>2.7</v>
      </c>
      <c r="AK94">
        <v>5.3</v>
      </c>
      <c r="AL94">
        <v>0.1</v>
      </c>
      <c r="AM94">
        <v>-0.3</v>
      </c>
      <c r="AO94">
        <v>10.3</v>
      </c>
      <c r="AP94">
        <v>9.1</v>
      </c>
      <c r="AQ94">
        <v>2</v>
      </c>
    </row>
    <row r="95" spans="1:95" x14ac:dyDescent="0.25">
      <c r="A95" s="15">
        <v>41122</v>
      </c>
      <c r="B95">
        <v>2.7</v>
      </c>
      <c r="C95">
        <v>2.7</v>
      </c>
      <c r="E95">
        <v>2.6</v>
      </c>
      <c r="F95">
        <v>2.6</v>
      </c>
      <c r="G95">
        <v>2.6</v>
      </c>
      <c r="H95">
        <v>2.6</v>
      </c>
      <c r="I95">
        <v>3.1</v>
      </c>
      <c r="J95">
        <v>3.5</v>
      </c>
      <c r="K95">
        <v>2.6</v>
      </c>
      <c r="L95">
        <v>2.2000000000000002</v>
      </c>
      <c r="M95">
        <v>4.2</v>
      </c>
      <c r="N95">
        <v>2.6</v>
      </c>
      <c r="O95">
        <v>1.1000000000000001</v>
      </c>
      <c r="P95">
        <v>2.7</v>
      </c>
      <c r="Q95">
        <v>2.4</v>
      </c>
      <c r="R95">
        <v>4.0999999999999996</v>
      </c>
      <c r="S95">
        <v>3.4</v>
      </c>
      <c r="T95">
        <v>4.5</v>
      </c>
      <c r="U95">
        <v>1.9</v>
      </c>
      <c r="V95">
        <v>3.4</v>
      </c>
      <c r="W95">
        <v>2.8</v>
      </c>
      <c r="X95">
        <v>6</v>
      </c>
      <c r="Y95">
        <v>3.2</v>
      </c>
      <c r="Z95">
        <v>2.6</v>
      </c>
      <c r="AA95">
        <v>2.2999999999999998</v>
      </c>
      <c r="AB95">
        <v>3.9</v>
      </c>
      <c r="AC95">
        <v>3.1</v>
      </c>
      <c r="AD95">
        <v>4</v>
      </c>
      <c r="AE95">
        <v>3.1</v>
      </c>
      <c r="AF95">
        <v>3.8</v>
      </c>
      <c r="AG95">
        <v>3.3</v>
      </c>
      <c r="AH95">
        <v>0.9</v>
      </c>
      <c r="AI95">
        <v>2.5</v>
      </c>
      <c r="AJ95">
        <v>2.7</v>
      </c>
      <c r="AK95">
        <v>4.5</v>
      </c>
      <c r="AL95">
        <v>0</v>
      </c>
      <c r="AM95">
        <v>-0.4</v>
      </c>
      <c r="AO95">
        <v>7.9</v>
      </c>
      <c r="AP95">
        <v>8.9</v>
      </c>
      <c r="AQ95">
        <v>1.7</v>
      </c>
    </row>
    <row r="96" spans="1:95" x14ac:dyDescent="0.25">
      <c r="A96" s="15">
        <v>41091</v>
      </c>
      <c r="B96">
        <v>2.5</v>
      </c>
      <c r="C96">
        <v>2.6</v>
      </c>
      <c r="E96">
        <v>2.4</v>
      </c>
      <c r="F96">
        <v>2.4</v>
      </c>
      <c r="G96">
        <v>2.4</v>
      </c>
      <c r="H96">
        <v>2</v>
      </c>
      <c r="I96">
        <v>2.4</v>
      </c>
      <c r="J96">
        <v>3.4</v>
      </c>
      <c r="K96">
        <v>2.2000000000000002</v>
      </c>
      <c r="L96">
        <v>1.9</v>
      </c>
      <c r="M96">
        <v>4.0999999999999996</v>
      </c>
      <c r="N96">
        <v>2</v>
      </c>
      <c r="O96">
        <v>0.9</v>
      </c>
      <c r="P96">
        <v>2.2000000000000002</v>
      </c>
      <c r="Q96">
        <v>2.2000000000000002</v>
      </c>
      <c r="R96">
        <v>3.4</v>
      </c>
      <c r="S96">
        <v>3.6</v>
      </c>
      <c r="T96">
        <v>3.8</v>
      </c>
      <c r="U96">
        <v>1.9</v>
      </c>
      <c r="V96">
        <v>2.9</v>
      </c>
      <c r="W96">
        <v>2.7</v>
      </c>
      <c r="X96">
        <v>5.7</v>
      </c>
      <c r="Y96">
        <v>4.2</v>
      </c>
      <c r="Z96">
        <v>2.6</v>
      </c>
      <c r="AA96">
        <v>2.1</v>
      </c>
      <c r="AB96">
        <v>4.0999999999999996</v>
      </c>
      <c r="AC96">
        <v>2.8</v>
      </c>
      <c r="AD96">
        <v>3.1</v>
      </c>
      <c r="AE96">
        <v>2.6</v>
      </c>
      <c r="AF96">
        <v>3.8</v>
      </c>
      <c r="AG96">
        <v>3.1</v>
      </c>
      <c r="AH96">
        <v>0.7</v>
      </c>
      <c r="AI96">
        <v>2.6</v>
      </c>
      <c r="AJ96">
        <v>2.5</v>
      </c>
      <c r="AK96">
        <v>5.4</v>
      </c>
      <c r="AL96">
        <v>-0.2</v>
      </c>
      <c r="AM96">
        <v>-0.7</v>
      </c>
      <c r="AO96">
        <v>6.2</v>
      </c>
      <c r="AP96">
        <v>9.1999999999999993</v>
      </c>
      <c r="AQ96">
        <v>1.4</v>
      </c>
    </row>
    <row r="97" spans="1:95" x14ac:dyDescent="0.25">
      <c r="A97" s="15">
        <v>41061</v>
      </c>
      <c r="B97">
        <v>2.5</v>
      </c>
      <c r="C97">
        <v>2.5</v>
      </c>
      <c r="E97">
        <v>2.4</v>
      </c>
      <c r="F97">
        <v>2.4</v>
      </c>
      <c r="G97">
        <v>2.4</v>
      </c>
      <c r="H97">
        <v>2.2000000000000002</v>
      </c>
      <c r="I97">
        <v>1.6</v>
      </c>
      <c r="J97">
        <v>3.8</v>
      </c>
      <c r="K97">
        <v>2.2000000000000002</v>
      </c>
      <c r="L97">
        <v>1.9</v>
      </c>
      <c r="M97">
        <v>4.4000000000000004</v>
      </c>
      <c r="N97">
        <v>1.8</v>
      </c>
      <c r="O97">
        <v>1</v>
      </c>
      <c r="P97">
        <v>1.8</v>
      </c>
      <c r="Q97">
        <v>2.2999999999999998</v>
      </c>
      <c r="R97">
        <v>3.6</v>
      </c>
      <c r="S97">
        <v>3.7</v>
      </c>
      <c r="T97">
        <v>2.8</v>
      </c>
      <c r="U97">
        <v>2.1</v>
      </c>
      <c r="V97">
        <v>2.6</v>
      </c>
      <c r="W97">
        <v>2.6</v>
      </c>
      <c r="X97">
        <v>5.6</v>
      </c>
      <c r="Y97">
        <v>4.3</v>
      </c>
      <c r="Z97">
        <v>2.5</v>
      </c>
      <c r="AA97">
        <v>2.2000000000000002</v>
      </c>
      <c r="AB97">
        <v>4.3</v>
      </c>
      <c r="AC97">
        <v>2.7</v>
      </c>
      <c r="AD97">
        <v>2.2000000000000002</v>
      </c>
      <c r="AE97">
        <v>2.4</v>
      </c>
      <c r="AF97">
        <v>3.7</v>
      </c>
      <c r="AG97">
        <v>2.9</v>
      </c>
      <c r="AH97">
        <v>0.9</v>
      </c>
      <c r="AI97">
        <v>2.4</v>
      </c>
      <c r="AJ97">
        <v>2.5</v>
      </c>
      <c r="AK97">
        <v>6.9</v>
      </c>
      <c r="AL97">
        <v>0</v>
      </c>
      <c r="AM97">
        <v>-1.3</v>
      </c>
      <c r="AO97">
        <v>6</v>
      </c>
      <c r="AP97">
        <v>9</v>
      </c>
      <c r="AQ97">
        <v>1.6</v>
      </c>
    </row>
    <row r="98" spans="1:95" x14ac:dyDescent="0.25">
      <c r="A98" s="15">
        <v>41030</v>
      </c>
      <c r="B98">
        <v>2.6</v>
      </c>
      <c r="C98">
        <v>2.6</v>
      </c>
      <c r="E98">
        <v>2.4</v>
      </c>
      <c r="F98">
        <v>2.4</v>
      </c>
      <c r="G98">
        <v>2.4</v>
      </c>
      <c r="H98">
        <v>2.6</v>
      </c>
      <c r="I98">
        <v>1.8</v>
      </c>
      <c r="J98">
        <v>3.6</v>
      </c>
      <c r="K98">
        <v>2.1</v>
      </c>
      <c r="L98">
        <v>2.1</v>
      </c>
      <c r="M98">
        <v>4.0999999999999996</v>
      </c>
      <c r="N98">
        <v>1.8</v>
      </c>
      <c r="O98">
        <v>0.9</v>
      </c>
      <c r="P98">
        <v>1.9</v>
      </c>
      <c r="Q98">
        <v>2.2999999999999998</v>
      </c>
      <c r="R98">
        <v>3.5</v>
      </c>
      <c r="S98">
        <v>3.6</v>
      </c>
      <c r="T98">
        <v>3.7</v>
      </c>
      <c r="U98">
        <v>2.2999999999999998</v>
      </c>
      <c r="V98">
        <v>2.6</v>
      </c>
      <c r="W98">
        <v>2.7</v>
      </c>
      <c r="X98">
        <v>5.4</v>
      </c>
      <c r="Y98">
        <v>3.7</v>
      </c>
      <c r="Z98">
        <v>2.5</v>
      </c>
      <c r="AA98">
        <v>2.2000000000000002</v>
      </c>
      <c r="AB98">
        <v>3.6</v>
      </c>
      <c r="AC98">
        <v>2.7</v>
      </c>
      <c r="AD98">
        <v>2</v>
      </c>
      <c r="AE98">
        <v>2.4</v>
      </c>
      <c r="AF98">
        <v>3.4</v>
      </c>
      <c r="AG98">
        <v>3.1</v>
      </c>
      <c r="AH98">
        <v>0.9</v>
      </c>
      <c r="AI98">
        <v>2.8</v>
      </c>
      <c r="AJ98">
        <v>2.5</v>
      </c>
      <c r="AK98">
        <v>6</v>
      </c>
      <c r="AL98">
        <v>0.2</v>
      </c>
      <c r="AM98">
        <v>-1.1000000000000001</v>
      </c>
      <c r="AO98">
        <v>4.5</v>
      </c>
      <c r="AP98">
        <v>8.4</v>
      </c>
      <c r="AQ98">
        <v>1.6</v>
      </c>
    </row>
    <row r="99" spans="1:95" x14ac:dyDescent="0.25">
      <c r="A99" s="15">
        <v>41000</v>
      </c>
      <c r="B99">
        <v>2.7</v>
      </c>
      <c r="C99">
        <v>2.7</v>
      </c>
      <c r="E99">
        <v>2.6</v>
      </c>
      <c r="F99">
        <v>2.6</v>
      </c>
      <c r="G99">
        <v>2.6</v>
      </c>
      <c r="H99">
        <v>2.9</v>
      </c>
      <c r="I99">
        <v>2.1</v>
      </c>
      <c r="J99">
        <v>3.9</v>
      </c>
      <c r="K99">
        <v>2.2000000000000002</v>
      </c>
      <c r="L99">
        <v>2.2999999999999998</v>
      </c>
      <c r="M99">
        <v>4.3</v>
      </c>
      <c r="N99">
        <v>1.8</v>
      </c>
      <c r="O99">
        <v>1.5</v>
      </c>
      <c r="P99">
        <v>2</v>
      </c>
      <c r="Q99">
        <v>2.4</v>
      </c>
      <c r="R99">
        <v>2.6</v>
      </c>
      <c r="S99">
        <v>3.7</v>
      </c>
      <c r="T99">
        <v>3.6</v>
      </c>
      <c r="U99">
        <v>2.8</v>
      </c>
      <c r="V99">
        <v>3.3</v>
      </c>
      <c r="W99">
        <v>3</v>
      </c>
      <c r="X99">
        <v>5.6</v>
      </c>
      <c r="Y99">
        <v>3.8</v>
      </c>
      <c r="Z99">
        <v>2.8</v>
      </c>
      <c r="AA99">
        <v>2.2999999999999998</v>
      </c>
      <c r="AB99">
        <v>4</v>
      </c>
      <c r="AC99">
        <v>2.9</v>
      </c>
      <c r="AD99">
        <v>1.9</v>
      </c>
      <c r="AE99">
        <v>2.9</v>
      </c>
      <c r="AF99">
        <v>3.7</v>
      </c>
      <c r="AG99">
        <v>3</v>
      </c>
      <c r="AH99">
        <v>1</v>
      </c>
      <c r="AI99">
        <v>3</v>
      </c>
      <c r="AJ99">
        <v>2.7</v>
      </c>
      <c r="AK99">
        <v>7.2</v>
      </c>
      <c r="AL99">
        <v>-0.1</v>
      </c>
      <c r="AM99">
        <v>-1.1000000000000001</v>
      </c>
      <c r="AO99">
        <v>2.6</v>
      </c>
      <c r="AP99">
        <v>11.3</v>
      </c>
      <c r="AQ99">
        <v>2.4</v>
      </c>
    </row>
    <row r="100" spans="1:95" x14ac:dyDescent="0.25">
      <c r="A100" s="15">
        <v>40969</v>
      </c>
      <c r="B100">
        <v>2.9</v>
      </c>
      <c r="C100">
        <v>2.9</v>
      </c>
      <c r="E100">
        <v>2.7</v>
      </c>
      <c r="F100">
        <v>2.7</v>
      </c>
      <c r="G100">
        <v>2.7</v>
      </c>
      <c r="H100">
        <v>3.1</v>
      </c>
      <c r="I100">
        <v>1.7</v>
      </c>
      <c r="J100">
        <v>4.0999999999999996</v>
      </c>
      <c r="K100">
        <v>2.7</v>
      </c>
      <c r="L100">
        <v>2.2999999999999998</v>
      </c>
      <c r="M100">
        <v>4.7</v>
      </c>
      <c r="N100">
        <v>2.2000000000000002</v>
      </c>
      <c r="O100">
        <v>1.3</v>
      </c>
      <c r="P100">
        <v>1.8</v>
      </c>
      <c r="Q100">
        <v>2.6</v>
      </c>
      <c r="R100">
        <v>2.1</v>
      </c>
      <c r="S100">
        <v>3.8</v>
      </c>
      <c r="T100">
        <v>3.5</v>
      </c>
      <c r="U100">
        <v>3.2</v>
      </c>
      <c r="V100">
        <v>3.7</v>
      </c>
      <c r="W100">
        <v>2.9</v>
      </c>
      <c r="X100">
        <v>5.5</v>
      </c>
      <c r="Y100">
        <v>2.6</v>
      </c>
      <c r="Z100">
        <v>2.9</v>
      </c>
      <c r="AA100">
        <v>2.6</v>
      </c>
      <c r="AB100">
        <v>4</v>
      </c>
      <c r="AC100">
        <v>3.1</v>
      </c>
      <c r="AD100">
        <v>2.5</v>
      </c>
      <c r="AE100">
        <v>2.5</v>
      </c>
      <c r="AF100">
        <v>3.9</v>
      </c>
      <c r="AG100">
        <v>2.9</v>
      </c>
      <c r="AH100">
        <v>1.1000000000000001</v>
      </c>
      <c r="AI100">
        <v>3.5</v>
      </c>
      <c r="AJ100">
        <v>2.9</v>
      </c>
      <c r="AK100">
        <v>7.8</v>
      </c>
      <c r="AL100">
        <v>0.4</v>
      </c>
      <c r="AM100">
        <v>-1.1000000000000001</v>
      </c>
      <c r="AO100">
        <v>3.2</v>
      </c>
      <c r="AP100">
        <v>10.5</v>
      </c>
      <c r="AQ100">
        <v>2.9</v>
      </c>
    </row>
    <row r="101" spans="1:95" x14ac:dyDescent="0.25">
      <c r="A101" s="15">
        <v>40940</v>
      </c>
      <c r="B101">
        <v>2.9</v>
      </c>
      <c r="C101">
        <v>2.9</v>
      </c>
      <c r="E101">
        <v>2.7</v>
      </c>
      <c r="F101">
        <v>2.7</v>
      </c>
      <c r="G101">
        <v>2.7</v>
      </c>
      <c r="H101">
        <v>3.4</v>
      </c>
      <c r="I101">
        <v>2</v>
      </c>
      <c r="J101">
        <v>3.9</v>
      </c>
      <c r="K101">
        <v>2.7</v>
      </c>
      <c r="L101">
        <v>2.5</v>
      </c>
      <c r="M101">
        <v>4.4000000000000004</v>
      </c>
      <c r="N101">
        <v>1.5</v>
      </c>
      <c r="O101">
        <v>1.7</v>
      </c>
      <c r="P101">
        <v>1.9</v>
      </c>
      <c r="Q101">
        <v>2.5</v>
      </c>
      <c r="R101">
        <v>1.6</v>
      </c>
      <c r="S101">
        <v>3.5</v>
      </c>
      <c r="T101">
        <v>3.1</v>
      </c>
      <c r="U101">
        <v>3.3</v>
      </c>
      <c r="V101">
        <v>3.7</v>
      </c>
      <c r="W101">
        <v>3.3</v>
      </c>
      <c r="X101">
        <v>5.8</v>
      </c>
      <c r="Y101">
        <v>2.6</v>
      </c>
      <c r="Z101">
        <v>2.9</v>
      </c>
      <c r="AA101">
        <v>2.6</v>
      </c>
      <c r="AB101">
        <v>4.3</v>
      </c>
      <c r="AC101">
        <v>3.5</v>
      </c>
      <c r="AD101">
        <v>2.7</v>
      </c>
      <c r="AE101">
        <v>2.8</v>
      </c>
      <c r="AF101">
        <v>4</v>
      </c>
      <c r="AG101">
        <v>3</v>
      </c>
      <c r="AH101">
        <v>1</v>
      </c>
      <c r="AI101">
        <v>3.4</v>
      </c>
      <c r="AJ101">
        <v>2.9</v>
      </c>
      <c r="AK101">
        <v>6.7</v>
      </c>
      <c r="AL101">
        <v>1</v>
      </c>
      <c r="AM101">
        <v>-1.1000000000000001</v>
      </c>
      <c r="AO101">
        <v>4.8</v>
      </c>
      <c r="AP101">
        <v>10.5</v>
      </c>
      <c r="AQ101">
        <v>3.3</v>
      </c>
    </row>
    <row r="102" spans="1:95" x14ac:dyDescent="0.25">
      <c r="A102" s="15">
        <v>40909</v>
      </c>
      <c r="B102">
        <v>2.9</v>
      </c>
      <c r="C102">
        <v>2.9</v>
      </c>
      <c r="E102">
        <v>2.7</v>
      </c>
      <c r="F102">
        <v>2.7</v>
      </c>
      <c r="G102">
        <v>2.7</v>
      </c>
      <c r="H102">
        <v>3.3</v>
      </c>
      <c r="I102">
        <v>1.9</v>
      </c>
      <c r="J102">
        <v>3.8</v>
      </c>
      <c r="K102">
        <v>2.7</v>
      </c>
      <c r="L102">
        <v>2.2999999999999998</v>
      </c>
      <c r="M102">
        <v>4.7</v>
      </c>
      <c r="N102">
        <v>1.2</v>
      </c>
      <c r="O102">
        <v>2.1</v>
      </c>
      <c r="P102">
        <v>2</v>
      </c>
      <c r="Q102">
        <v>2.6</v>
      </c>
      <c r="R102">
        <v>1.4</v>
      </c>
      <c r="S102">
        <v>3.4</v>
      </c>
      <c r="T102">
        <v>3.1</v>
      </c>
      <c r="U102">
        <v>3.4</v>
      </c>
      <c r="V102">
        <v>3.4</v>
      </c>
      <c r="W102">
        <v>3.2</v>
      </c>
      <c r="X102">
        <v>5.6</v>
      </c>
      <c r="Y102">
        <v>1.7</v>
      </c>
      <c r="Z102">
        <v>2.9</v>
      </c>
      <c r="AA102">
        <v>2.9</v>
      </c>
      <c r="AB102">
        <v>4.0999999999999996</v>
      </c>
      <c r="AC102">
        <v>3.3</v>
      </c>
      <c r="AD102">
        <v>2.8</v>
      </c>
      <c r="AE102">
        <v>2.2000000000000002</v>
      </c>
      <c r="AF102">
        <v>4</v>
      </c>
      <c r="AG102">
        <v>3</v>
      </c>
      <c r="AH102">
        <v>0.8</v>
      </c>
      <c r="AI102">
        <v>3.6</v>
      </c>
      <c r="AJ102">
        <v>2.9</v>
      </c>
      <c r="AK102">
        <v>6.2</v>
      </c>
      <c r="AL102">
        <v>0.2</v>
      </c>
      <c r="AM102">
        <v>-0.9</v>
      </c>
      <c r="AO102">
        <v>5.5</v>
      </c>
      <c r="AP102">
        <v>10.6</v>
      </c>
      <c r="AQ102">
        <v>3.4</v>
      </c>
    </row>
    <row r="103" spans="1:95" x14ac:dyDescent="0.25">
      <c r="A103" s="15">
        <v>40878</v>
      </c>
      <c r="B103">
        <v>3</v>
      </c>
      <c r="C103">
        <v>3</v>
      </c>
      <c r="E103">
        <v>2.8</v>
      </c>
      <c r="F103">
        <v>2.8</v>
      </c>
      <c r="G103">
        <v>2.8</v>
      </c>
      <c r="H103">
        <v>3.2</v>
      </c>
      <c r="I103">
        <v>2</v>
      </c>
      <c r="J103">
        <v>2.8</v>
      </c>
      <c r="K103">
        <v>2.4</v>
      </c>
      <c r="L103">
        <v>2.2999999999999998</v>
      </c>
      <c r="M103">
        <v>4.0999999999999996</v>
      </c>
      <c r="N103">
        <v>1.5</v>
      </c>
      <c r="O103">
        <v>2.2000000000000002</v>
      </c>
      <c r="P103">
        <v>2.2999999999999998</v>
      </c>
      <c r="Q103">
        <v>2.7</v>
      </c>
      <c r="R103">
        <v>2.1</v>
      </c>
      <c r="S103">
        <v>3.7</v>
      </c>
      <c r="T103">
        <v>4.2</v>
      </c>
      <c r="U103">
        <v>3.9</v>
      </c>
      <c r="V103">
        <v>3.5</v>
      </c>
      <c r="W103">
        <v>3.4</v>
      </c>
      <c r="X103">
        <v>4.0999999999999996</v>
      </c>
      <c r="Y103">
        <v>1.5</v>
      </c>
      <c r="Z103">
        <v>2.5</v>
      </c>
      <c r="AA103">
        <v>3.4</v>
      </c>
      <c r="AB103">
        <v>4.5999999999999996</v>
      </c>
      <c r="AC103">
        <v>3.5</v>
      </c>
      <c r="AD103">
        <v>3.2</v>
      </c>
      <c r="AE103">
        <v>2.1</v>
      </c>
      <c r="AF103">
        <v>4.5999999999999996</v>
      </c>
      <c r="AG103">
        <v>2.6</v>
      </c>
      <c r="AH103">
        <v>0.4</v>
      </c>
      <c r="AI103">
        <v>4.2</v>
      </c>
      <c r="AJ103">
        <v>3</v>
      </c>
      <c r="AK103">
        <v>5.3</v>
      </c>
      <c r="AL103">
        <v>-0.1</v>
      </c>
      <c r="AM103">
        <v>-0.4</v>
      </c>
      <c r="AO103">
        <v>6.9</v>
      </c>
      <c r="AP103">
        <v>10.4</v>
      </c>
      <c r="AQ103">
        <v>3.5</v>
      </c>
      <c r="AR103" s="2">
        <f>AVERAGE(B103:B114)</f>
        <v>3.0916666666666668</v>
      </c>
      <c r="AS103" s="2">
        <f t="shared" ref="AS103" si="216">AVERAGE(C103:C114)</f>
        <v>3.0833333333333339</v>
      </c>
      <c r="AT103" s="2"/>
      <c r="AU103" s="2">
        <f t="shared" ref="AU103" si="217">AVERAGE(E103:E114)</f>
        <v>2.7083333333333335</v>
      </c>
      <c r="AV103" s="2">
        <f t="shared" ref="AV103" si="218">AVERAGE(F103:F114)</f>
        <v>2.7166666666666663</v>
      </c>
      <c r="AW103" s="2">
        <f t="shared" ref="AW103" si="219">AVERAGE(G103:G114)</f>
        <v>2.7166666666666663</v>
      </c>
      <c r="AX103" s="2">
        <f t="shared" ref="AX103" si="220">AVERAGE(H103:H114)</f>
        <v>3.3416666666666668</v>
      </c>
      <c r="AY103" s="2">
        <f t="shared" ref="AY103" si="221">AVERAGE(I103:I114)</f>
        <v>3.3916666666666662</v>
      </c>
      <c r="AZ103" s="2">
        <f t="shared" ref="AZ103" si="222">AVERAGE(J103:J114)</f>
        <v>2.15</v>
      </c>
      <c r="BA103" s="2">
        <f t="shared" ref="BA103" si="223">AVERAGE(K103:K114)</f>
        <v>2.6583333333333337</v>
      </c>
      <c r="BB103" s="2">
        <f t="shared" ref="BB103" si="224">AVERAGE(L103:L114)</f>
        <v>2.5083333333333333</v>
      </c>
      <c r="BC103" s="2">
        <f t="shared" ref="BC103" si="225">AVERAGE(M103:M114)</f>
        <v>5.0833333333333339</v>
      </c>
      <c r="BD103" s="2">
        <f t="shared" ref="BD103" si="226">AVERAGE(N103:N114)</f>
        <v>1.2083333333333333</v>
      </c>
      <c r="BE103" s="2">
        <f t="shared" ref="BE103" si="227">AVERAGE(O103:O114)</f>
        <v>3.125</v>
      </c>
      <c r="BF103" s="2">
        <f t="shared" ref="BF103" si="228">AVERAGE(P103:P114)</f>
        <v>3.0416666666666665</v>
      </c>
      <c r="BG103" s="2">
        <f t="shared" ref="BG103" si="229">AVERAGE(Q103:Q114)</f>
        <v>2.2916666666666665</v>
      </c>
      <c r="BH103" s="2">
        <f t="shared" ref="BH103" si="230">AVERAGE(R103:R114)</f>
        <v>2.2083333333333335</v>
      </c>
      <c r="BI103" s="2">
        <f t="shared" ref="BI103" si="231">AVERAGE(S103:S114)</f>
        <v>2.9250000000000003</v>
      </c>
      <c r="BJ103" s="2">
        <f t="shared" ref="BJ103" si="232">AVERAGE(T103:T114)</f>
        <v>3.4750000000000001</v>
      </c>
      <c r="BK103" s="2">
        <f t="shared" ref="BK103" si="233">AVERAGE(U103:U114)</f>
        <v>4.2249999999999988</v>
      </c>
      <c r="BL103" s="2">
        <f t="shared" ref="BL103" si="234">AVERAGE(V103:V114)</f>
        <v>4.1250000000000009</v>
      </c>
      <c r="BM103" s="2">
        <f t="shared" ref="BM103" si="235">AVERAGE(W103:W114)</f>
        <v>3.7333333333333329</v>
      </c>
      <c r="BN103" s="2">
        <f t="shared" ref="BN103" si="236">AVERAGE(X103:X114)</f>
        <v>3.9250000000000003</v>
      </c>
      <c r="BO103" s="2">
        <f t="shared" ref="BO103" si="237">AVERAGE(Y103:Y114)</f>
        <v>2.5166666666666666</v>
      </c>
      <c r="BP103" s="2">
        <f t="shared" ref="BP103" si="238">AVERAGE(Z103:Z114)</f>
        <v>2.4750000000000001</v>
      </c>
      <c r="BQ103" s="2">
        <f t="shared" ref="BQ103" si="239">AVERAGE(AA103:AA114)</f>
        <v>3.5416666666666665</v>
      </c>
      <c r="BR103" s="2">
        <f t="shared" ref="BR103" si="240">AVERAGE(AB103:AB114)</f>
        <v>3.9</v>
      </c>
      <c r="BS103" s="2">
        <f t="shared" ref="BS103" si="241">AVERAGE(AC103:AC114)</f>
        <v>3.5500000000000003</v>
      </c>
      <c r="BT103" s="2">
        <f t="shared" ref="BT103" si="242">AVERAGE(AD103:AD114)</f>
        <v>5.875</v>
      </c>
      <c r="BU103" s="2">
        <f t="shared" ref="BU103" si="243">AVERAGE(AE103:AE114)</f>
        <v>2.0916666666666663</v>
      </c>
      <c r="BV103" s="2">
        <f t="shared" ref="BV103" si="244">AVERAGE(AF103:AF114)</f>
        <v>4.083333333333333</v>
      </c>
      <c r="BW103" s="2">
        <f t="shared" ref="BW103" si="245">AVERAGE(AG103:AG114)</f>
        <v>3.3333333333333326</v>
      </c>
      <c r="BX103" s="2">
        <f t="shared" ref="BX103" si="246">AVERAGE(AH103:AH114)</f>
        <v>1.3583333333333332</v>
      </c>
      <c r="BY103" s="2">
        <f t="shared" ref="BY103" si="247">AVERAGE(AI103:AI114)</f>
        <v>4.4750000000000005</v>
      </c>
      <c r="BZ103" s="2">
        <f t="shared" ref="BZ103" si="248">AVERAGE(AJ103:AJ114)</f>
        <v>3.0666666666666669</v>
      </c>
      <c r="CA103" s="2">
        <f t="shared" ref="CA103" si="249">AVERAGE(AK103:AK114)</f>
        <v>4.1999999999999993</v>
      </c>
      <c r="CB103" s="2">
        <f t="shared" ref="CB103" si="250">AVERAGE(AL103:AL114)</f>
        <v>1.2750000000000001</v>
      </c>
      <c r="CC103" s="2">
        <f t="shared" ref="CC103" si="251">AVERAGE(AM103:AM114)</f>
        <v>8.3333333333333329E-2</v>
      </c>
      <c r="CD103" s="2"/>
      <c r="CE103" s="2">
        <f t="shared" ref="CE103" si="252">AVERAGE(AO103:AO114)</f>
        <v>11.191666666666668</v>
      </c>
      <c r="CF103" s="2">
        <f t="shared" ref="CF103" si="253">AVERAGE(AP103:AP114)</f>
        <v>6.4583333333333348</v>
      </c>
      <c r="CG103" s="2">
        <f t="shared" ref="CG103" si="254">AVERAGE(AQ103:AQ114)</f>
        <v>3.8833333333333329</v>
      </c>
      <c r="CH103" s="2"/>
      <c r="CI103" s="2"/>
      <c r="CJ103" s="2"/>
      <c r="CK103" s="2"/>
      <c r="CL103" s="2"/>
      <c r="CM103" s="2"/>
      <c r="CN103" s="2"/>
      <c r="CO103" s="2"/>
      <c r="CP103" s="2"/>
    </row>
    <row r="104" spans="1:95" x14ac:dyDescent="0.25">
      <c r="A104" s="15">
        <v>40848</v>
      </c>
      <c r="B104">
        <v>3.3</v>
      </c>
      <c r="C104">
        <v>3.3</v>
      </c>
      <c r="E104">
        <v>3</v>
      </c>
      <c r="F104">
        <v>3</v>
      </c>
      <c r="G104">
        <v>3</v>
      </c>
      <c r="H104">
        <v>3.5</v>
      </c>
      <c r="I104">
        <v>2.6</v>
      </c>
      <c r="J104">
        <v>2.9</v>
      </c>
      <c r="K104">
        <v>2.5</v>
      </c>
      <c r="L104">
        <v>2.8</v>
      </c>
      <c r="M104">
        <v>4.4000000000000004</v>
      </c>
      <c r="N104">
        <v>1.8</v>
      </c>
      <c r="O104">
        <v>2.8</v>
      </c>
      <c r="P104">
        <v>2.9</v>
      </c>
      <c r="Q104">
        <v>2.7</v>
      </c>
      <c r="R104">
        <v>2.5</v>
      </c>
      <c r="S104">
        <v>3.7</v>
      </c>
      <c r="T104">
        <v>4.0999999999999996</v>
      </c>
      <c r="U104">
        <v>4</v>
      </c>
      <c r="V104">
        <v>4.4000000000000004</v>
      </c>
      <c r="W104">
        <v>4</v>
      </c>
      <c r="X104">
        <v>4.3</v>
      </c>
      <c r="Y104">
        <v>1.7</v>
      </c>
      <c r="Z104">
        <v>2.6</v>
      </c>
      <c r="AA104">
        <v>3.8</v>
      </c>
      <c r="AB104">
        <v>4.4000000000000004</v>
      </c>
      <c r="AC104">
        <v>3.8</v>
      </c>
      <c r="AD104">
        <v>3.5</v>
      </c>
      <c r="AE104">
        <v>2.8</v>
      </c>
      <c r="AF104">
        <v>4.8</v>
      </c>
      <c r="AG104">
        <v>3.2</v>
      </c>
      <c r="AH104">
        <v>1.1000000000000001</v>
      </c>
      <c r="AI104">
        <v>4.8</v>
      </c>
      <c r="AJ104">
        <v>3.3</v>
      </c>
      <c r="AK104">
        <v>5.0999999999999996</v>
      </c>
      <c r="AL104">
        <v>1.2</v>
      </c>
      <c r="AM104">
        <v>-0.7</v>
      </c>
      <c r="AO104">
        <v>8.3000000000000007</v>
      </c>
      <c r="AP104">
        <v>9.5</v>
      </c>
      <c r="AQ104">
        <v>4.0999999999999996</v>
      </c>
    </row>
    <row r="105" spans="1:95" x14ac:dyDescent="0.25">
      <c r="A105" s="15">
        <v>40817</v>
      </c>
      <c r="B105">
        <v>3.3</v>
      </c>
      <c r="C105">
        <v>3.3</v>
      </c>
      <c r="E105">
        <v>3</v>
      </c>
      <c r="F105">
        <v>3</v>
      </c>
      <c r="G105">
        <v>3</v>
      </c>
      <c r="H105">
        <v>3.2</v>
      </c>
      <c r="I105">
        <v>3</v>
      </c>
      <c r="J105">
        <v>2.7</v>
      </c>
      <c r="K105">
        <v>2.7</v>
      </c>
      <c r="L105">
        <v>2.8</v>
      </c>
      <c r="M105">
        <v>4.7</v>
      </c>
      <c r="N105">
        <v>1.6</v>
      </c>
      <c r="O105">
        <v>2.9</v>
      </c>
      <c r="P105">
        <v>3</v>
      </c>
      <c r="Q105">
        <v>2.5</v>
      </c>
      <c r="R105">
        <v>2.5</v>
      </c>
      <c r="S105">
        <v>3.7</v>
      </c>
      <c r="T105">
        <v>3.2</v>
      </c>
      <c r="U105">
        <v>4.3</v>
      </c>
      <c r="V105">
        <v>4.2</v>
      </c>
      <c r="W105">
        <v>3.8</v>
      </c>
      <c r="X105">
        <v>3.8</v>
      </c>
      <c r="Y105">
        <v>2.5</v>
      </c>
      <c r="Z105">
        <v>2.8</v>
      </c>
      <c r="AA105">
        <v>3.8</v>
      </c>
      <c r="AB105">
        <v>3.8</v>
      </c>
      <c r="AC105">
        <v>4</v>
      </c>
      <c r="AD105">
        <v>3.6</v>
      </c>
      <c r="AE105">
        <v>2.9</v>
      </c>
      <c r="AF105">
        <v>4.5999999999999996</v>
      </c>
      <c r="AG105">
        <v>3.2</v>
      </c>
      <c r="AH105">
        <v>1.1000000000000001</v>
      </c>
      <c r="AI105">
        <v>5</v>
      </c>
      <c r="AJ105">
        <v>3.3</v>
      </c>
      <c r="AK105">
        <v>5.3</v>
      </c>
      <c r="AL105">
        <v>1.4</v>
      </c>
      <c r="AM105">
        <v>-0.3</v>
      </c>
      <c r="AO105">
        <v>8.8000000000000007</v>
      </c>
      <c r="AP105">
        <v>7.7</v>
      </c>
      <c r="AQ105">
        <v>4.3</v>
      </c>
      <c r="CQ105" s="21"/>
    </row>
    <row r="106" spans="1:95" x14ac:dyDescent="0.25">
      <c r="A106" s="15">
        <v>40787</v>
      </c>
      <c r="B106">
        <v>3.3</v>
      </c>
      <c r="C106">
        <v>3.3</v>
      </c>
      <c r="E106">
        <v>3</v>
      </c>
      <c r="F106">
        <v>3</v>
      </c>
      <c r="G106">
        <v>3</v>
      </c>
      <c r="H106">
        <v>3.2</v>
      </c>
      <c r="I106">
        <v>2.9</v>
      </c>
      <c r="J106">
        <v>2.2000000000000002</v>
      </c>
      <c r="K106">
        <v>2.2999999999999998</v>
      </c>
      <c r="L106">
        <v>2.8</v>
      </c>
      <c r="M106">
        <v>5.4</v>
      </c>
      <c r="N106">
        <v>1.4</v>
      </c>
      <c r="O106">
        <v>2.9</v>
      </c>
      <c r="P106">
        <v>3</v>
      </c>
      <c r="Q106">
        <v>2.4</v>
      </c>
      <c r="R106">
        <v>2.1</v>
      </c>
      <c r="S106">
        <v>3.7</v>
      </c>
      <c r="T106">
        <v>2.6</v>
      </c>
      <c r="U106">
        <v>4.5</v>
      </c>
      <c r="V106">
        <v>4.7</v>
      </c>
      <c r="W106">
        <v>3.8</v>
      </c>
      <c r="X106">
        <v>3.7</v>
      </c>
      <c r="Y106">
        <v>2.8</v>
      </c>
      <c r="Z106">
        <v>3</v>
      </c>
      <c r="AA106">
        <v>3.9</v>
      </c>
      <c r="AB106">
        <v>3.4</v>
      </c>
      <c r="AC106">
        <v>3.5</v>
      </c>
      <c r="AD106">
        <v>3.5</v>
      </c>
      <c r="AE106">
        <v>2.2999999999999998</v>
      </c>
      <c r="AF106">
        <v>4.4000000000000004</v>
      </c>
      <c r="AG106">
        <v>3.5</v>
      </c>
      <c r="AH106">
        <v>1.5</v>
      </c>
      <c r="AI106">
        <v>5.2</v>
      </c>
      <c r="AJ106">
        <v>3.3</v>
      </c>
      <c r="AK106">
        <v>5.6</v>
      </c>
      <c r="AL106">
        <v>1.6</v>
      </c>
      <c r="AM106">
        <v>0.3</v>
      </c>
      <c r="AO106">
        <v>9.4</v>
      </c>
      <c r="AP106">
        <v>6.1</v>
      </c>
      <c r="AQ106">
        <v>4.7</v>
      </c>
    </row>
    <row r="107" spans="1:95" x14ac:dyDescent="0.25">
      <c r="A107" s="15">
        <v>40756</v>
      </c>
      <c r="B107">
        <v>2.9</v>
      </c>
      <c r="C107">
        <v>2.9</v>
      </c>
      <c r="E107">
        <v>2.5</v>
      </c>
      <c r="F107">
        <v>2.6</v>
      </c>
      <c r="G107">
        <v>2.6</v>
      </c>
      <c r="H107">
        <v>3.4</v>
      </c>
      <c r="I107">
        <v>3.1</v>
      </c>
      <c r="J107">
        <v>2</v>
      </c>
      <c r="K107">
        <v>2.4</v>
      </c>
      <c r="L107">
        <v>2.6</v>
      </c>
      <c r="M107">
        <v>5.6</v>
      </c>
      <c r="N107">
        <v>1</v>
      </c>
      <c r="O107">
        <v>1.4</v>
      </c>
      <c r="P107">
        <v>2.7</v>
      </c>
      <c r="Q107">
        <v>2.4</v>
      </c>
      <c r="R107">
        <v>2.1</v>
      </c>
      <c r="S107">
        <v>2.2999999999999998</v>
      </c>
      <c r="T107">
        <v>2.7</v>
      </c>
      <c r="U107">
        <v>4.5999999999999996</v>
      </c>
      <c r="V107">
        <v>4.4000000000000004</v>
      </c>
      <c r="W107">
        <v>3.7</v>
      </c>
      <c r="X107">
        <v>3.5</v>
      </c>
      <c r="Y107">
        <v>2.5</v>
      </c>
      <c r="Z107">
        <v>3.2</v>
      </c>
      <c r="AA107">
        <v>3.7</v>
      </c>
      <c r="AB107">
        <v>4</v>
      </c>
      <c r="AC107">
        <v>2.8</v>
      </c>
      <c r="AD107">
        <v>4.3</v>
      </c>
      <c r="AE107">
        <v>1.2</v>
      </c>
      <c r="AF107">
        <v>4.0999999999999996</v>
      </c>
      <c r="AG107">
        <v>3.5</v>
      </c>
      <c r="AH107">
        <v>1.6</v>
      </c>
      <c r="AI107">
        <v>4.5</v>
      </c>
      <c r="AJ107">
        <v>2.9</v>
      </c>
      <c r="AK107">
        <v>5</v>
      </c>
      <c r="AL107">
        <v>1.2</v>
      </c>
      <c r="AM107">
        <v>-0.4</v>
      </c>
      <c r="AO107">
        <v>10.7</v>
      </c>
      <c r="AP107">
        <v>6.7</v>
      </c>
      <c r="AQ107">
        <v>4.5999999999999996</v>
      </c>
    </row>
    <row r="108" spans="1:95" x14ac:dyDescent="0.25">
      <c r="A108" s="15">
        <v>40725</v>
      </c>
      <c r="B108">
        <v>3</v>
      </c>
      <c r="C108">
        <v>2.9</v>
      </c>
      <c r="E108">
        <v>2.6</v>
      </c>
      <c r="F108">
        <v>2.6</v>
      </c>
      <c r="G108">
        <v>2.6</v>
      </c>
      <c r="H108">
        <v>4</v>
      </c>
      <c r="I108">
        <v>3.4</v>
      </c>
      <c r="J108">
        <v>1.9</v>
      </c>
      <c r="K108">
        <v>2.9</v>
      </c>
      <c r="L108">
        <v>2.7</v>
      </c>
      <c r="M108">
        <v>5.3</v>
      </c>
      <c r="N108">
        <v>1</v>
      </c>
      <c r="O108">
        <v>2.1</v>
      </c>
      <c r="P108">
        <v>3</v>
      </c>
      <c r="Q108">
        <v>2.1</v>
      </c>
      <c r="R108">
        <v>1.9</v>
      </c>
      <c r="S108">
        <v>2.1</v>
      </c>
      <c r="T108">
        <v>3.5</v>
      </c>
      <c r="U108">
        <v>4.2</v>
      </c>
      <c r="V108">
        <v>4.5999999999999996</v>
      </c>
      <c r="W108">
        <v>3.2</v>
      </c>
      <c r="X108">
        <v>3.1</v>
      </c>
      <c r="Y108">
        <v>2.4</v>
      </c>
      <c r="Z108">
        <v>3.2</v>
      </c>
      <c r="AA108">
        <v>3.8</v>
      </c>
      <c r="AB108">
        <v>3.6</v>
      </c>
      <c r="AC108">
        <v>3</v>
      </c>
      <c r="AD108">
        <v>4.9000000000000004</v>
      </c>
      <c r="AE108">
        <v>1.1000000000000001</v>
      </c>
      <c r="AF108">
        <v>3.8</v>
      </c>
      <c r="AG108">
        <v>3.7</v>
      </c>
      <c r="AH108">
        <v>1.6</v>
      </c>
      <c r="AI108">
        <v>4.4000000000000004</v>
      </c>
      <c r="AJ108">
        <v>2.9</v>
      </c>
      <c r="AK108">
        <v>5.2</v>
      </c>
      <c r="AL108">
        <v>1.6</v>
      </c>
      <c r="AM108">
        <v>0.2</v>
      </c>
      <c r="AO108">
        <v>12.2</v>
      </c>
      <c r="AP108">
        <v>6.3</v>
      </c>
      <c r="AQ108">
        <v>4.5</v>
      </c>
    </row>
    <row r="109" spans="1:95" x14ac:dyDescent="0.25">
      <c r="A109" s="15">
        <v>40695</v>
      </c>
      <c r="B109">
        <v>3.1</v>
      </c>
      <c r="C109">
        <v>3.1</v>
      </c>
      <c r="E109">
        <v>2.7</v>
      </c>
      <c r="F109">
        <v>2.7</v>
      </c>
      <c r="G109">
        <v>2.7</v>
      </c>
      <c r="H109">
        <v>3.3</v>
      </c>
      <c r="I109">
        <v>3.5</v>
      </c>
      <c r="J109">
        <v>2</v>
      </c>
      <c r="K109">
        <v>3</v>
      </c>
      <c r="L109">
        <v>2.5</v>
      </c>
      <c r="M109">
        <v>4.9000000000000004</v>
      </c>
      <c r="N109">
        <v>1.1000000000000001</v>
      </c>
      <c r="O109">
        <v>3.1</v>
      </c>
      <c r="P109">
        <v>3</v>
      </c>
      <c r="Q109">
        <v>2.2999999999999998</v>
      </c>
      <c r="R109">
        <v>2</v>
      </c>
      <c r="S109">
        <v>3</v>
      </c>
      <c r="T109">
        <v>4.5</v>
      </c>
      <c r="U109">
        <v>4.7</v>
      </c>
      <c r="V109">
        <v>4.8</v>
      </c>
      <c r="W109">
        <v>3.8</v>
      </c>
      <c r="X109">
        <v>3.5</v>
      </c>
      <c r="Y109">
        <v>3.1</v>
      </c>
      <c r="Z109">
        <v>2.2999999999999998</v>
      </c>
      <c r="AA109">
        <v>3.7</v>
      </c>
      <c r="AB109">
        <v>3.7</v>
      </c>
      <c r="AC109">
        <v>3.3</v>
      </c>
      <c r="AD109">
        <v>8</v>
      </c>
      <c r="AE109">
        <v>1.6</v>
      </c>
      <c r="AF109">
        <v>4.0999999999999996</v>
      </c>
      <c r="AG109">
        <v>3.4</v>
      </c>
      <c r="AH109">
        <v>1.5</v>
      </c>
      <c r="AI109">
        <v>4.2</v>
      </c>
      <c r="AJ109">
        <v>3.1</v>
      </c>
      <c r="AK109">
        <v>4.8</v>
      </c>
      <c r="AL109">
        <v>1.3</v>
      </c>
      <c r="AM109">
        <v>0.6</v>
      </c>
      <c r="AO109">
        <v>12.9</v>
      </c>
      <c r="AP109">
        <v>6.2</v>
      </c>
      <c r="AQ109">
        <v>4.5</v>
      </c>
    </row>
    <row r="110" spans="1:95" x14ac:dyDescent="0.25">
      <c r="A110" s="15">
        <v>40664</v>
      </c>
      <c r="B110">
        <v>3.2</v>
      </c>
      <c r="C110">
        <v>3.2</v>
      </c>
      <c r="E110">
        <v>2.7</v>
      </c>
      <c r="F110">
        <v>2.7</v>
      </c>
      <c r="G110">
        <v>2.7</v>
      </c>
      <c r="H110">
        <v>2.9</v>
      </c>
      <c r="I110">
        <v>3.4</v>
      </c>
      <c r="J110">
        <v>1.9</v>
      </c>
      <c r="K110">
        <v>3</v>
      </c>
      <c r="L110">
        <v>2.4</v>
      </c>
      <c r="M110">
        <v>5.5</v>
      </c>
      <c r="N110">
        <v>1.2</v>
      </c>
      <c r="O110">
        <v>3.1</v>
      </c>
      <c r="P110">
        <v>3.4</v>
      </c>
      <c r="Q110">
        <v>2.2000000000000002</v>
      </c>
      <c r="R110">
        <v>2.5</v>
      </c>
      <c r="S110">
        <v>3</v>
      </c>
      <c r="T110">
        <v>4.0999999999999996</v>
      </c>
      <c r="U110">
        <v>4.8</v>
      </c>
      <c r="V110">
        <v>5</v>
      </c>
      <c r="W110">
        <v>3.8</v>
      </c>
      <c r="X110">
        <v>3.9</v>
      </c>
      <c r="Y110">
        <v>2.5</v>
      </c>
      <c r="Z110">
        <v>2.2999999999999998</v>
      </c>
      <c r="AA110">
        <v>3.7</v>
      </c>
      <c r="AB110">
        <v>4.3</v>
      </c>
      <c r="AC110">
        <v>3.7</v>
      </c>
      <c r="AD110">
        <v>8.5</v>
      </c>
      <c r="AE110">
        <v>2.4</v>
      </c>
      <c r="AF110">
        <v>4.2</v>
      </c>
      <c r="AG110">
        <v>3.4</v>
      </c>
      <c r="AH110">
        <v>1.7</v>
      </c>
      <c r="AI110">
        <v>4.5</v>
      </c>
      <c r="AJ110">
        <v>3.2</v>
      </c>
      <c r="AK110">
        <v>4.3</v>
      </c>
      <c r="AL110">
        <v>1.6</v>
      </c>
      <c r="AM110">
        <v>0.3</v>
      </c>
      <c r="AO110">
        <v>13.5</v>
      </c>
      <c r="AP110">
        <v>7.2</v>
      </c>
      <c r="AQ110">
        <v>4.5</v>
      </c>
    </row>
    <row r="111" spans="1:95" x14ac:dyDescent="0.25">
      <c r="A111" s="15">
        <v>40634</v>
      </c>
      <c r="B111">
        <v>3.3</v>
      </c>
      <c r="C111">
        <v>3.3</v>
      </c>
      <c r="E111">
        <v>2.8</v>
      </c>
      <c r="F111">
        <v>2.8</v>
      </c>
      <c r="G111">
        <v>2.8</v>
      </c>
      <c r="H111">
        <v>3.1</v>
      </c>
      <c r="I111">
        <v>3.3</v>
      </c>
      <c r="J111">
        <v>1.6</v>
      </c>
      <c r="K111">
        <v>2.9</v>
      </c>
      <c r="L111">
        <v>2.7</v>
      </c>
      <c r="M111">
        <v>5.4</v>
      </c>
      <c r="N111">
        <v>1.5</v>
      </c>
      <c r="O111">
        <v>3.7</v>
      </c>
      <c r="P111">
        <v>3.5</v>
      </c>
      <c r="Q111">
        <v>2.2000000000000002</v>
      </c>
      <c r="R111">
        <v>2.2999999999999998</v>
      </c>
      <c r="S111">
        <v>2.9</v>
      </c>
      <c r="T111">
        <v>3.5</v>
      </c>
      <c r="U111">
        <v>4.3</v>
      </c>
      <c r="V111">
        <v>4.4000000000000004</v>
      </c>
      <c r="W111">
        <v>4</v>
      </c>
      <c r="X111">
        <v>4.4000000000000004</v>
      </c>
      <c r="Y111">
        <v>2.4</v>
      </c>
      <c r="Z111">
        <v>2.1</v>
      </c>
      <c r="AA111">
        <v>3.7</v>
      </c>
      <c r="AB111">
        <v>4.0999999999999996</v>
      </c>
      <c r="AC111">
        <v>4</v>
      </c>
      <c r="AD111">
        <v>8.4</v>
      </c>
      <c r="AE111">
        <v>2</v>
      </c>
      <c r="AF111">
        <v>3.9</v>
      </c>
      <c r="AG111">
        <v>3.4</v>
      </c>
      <c r="AH111">
        <v>1.8</v>
      </c>
      <c r="AI111">
        <v>4.5</v>
      </c>
      <c r="AJ111">
        <v>3.2</v>
      </c>
      <c r="AK111">
        <v>3</v>
      </c>
      <c r="AL111">
        <v>1.4</v>
      </c>
      <c r="AM111">
        <v>0.1</v>
      </c>
      <c r="AO111">
        <v>14.4</v>
      </c>
      <c r="AP111">
        <v>4.3</v>
      </c>
      <c r="AQ111">
        <v>4</v>
      </c>
    </row>
    <row r="112" spans="1:95" x14ac:dyDescent="0.25">
      <c r="A112" s="15">
        <v>40603</v>
      </c>
      <c r="B112">
        <v>3.1</v>
      </c>
      <c r="C112">
        <v>3.1</v>
      </c>
      <c r="E112">
        <v>2.7</v>
      </c>
      <c r="F112">
        <v>2.7</v>
      </c>
      <c r="G112">
        <v>2.7</v>
      </c>
      <c r="H112">
        <v>3.3</v>
      </c>
      <c r="I112">
        <v>4.5999999999999996</v>
      </c>
      <c r="J112">
        <v>1.8</v>
      </c>
      <c r="K112">
        <v>2.6</v>
      </c>
      <c r="L112">
        <v>2.2999999999999998</v>
      </c>
      <c r="M112">
        <v>5.0999999999999996</v>
      </c>
      <c r="N112">
        <v>1.2</v>
      </c>
      <c r="O112">
        <v>4.3</v>
      </c>
      <c r="P112">
        <v>3.3</v>
      </c>
      <c r="Q112">
        <v>2.2000000000000002</v>
      </c>
      <c r="R112">
        <v>2.5</v>
      </c>
      <c r="S112">
        <v>2.8</v>
      </c>
      <c r="T112">
        <v>3.2</v>
      </c>
      <c r="U112">
        <v>4.0999999999999996</v>
      </c>
      <c r="V112">
        <v>3.7</v>
      </c>
      <c r="W112">
        <v>4</v>
      </c>
      <c r="X112">
        <v>4.5999999999999996</v>
      </c>
      <c r="Y112">
        <v>2.8</v>
      </c>
      <c r="Z112">
        <v>1.8</v>
      </c>
      <c r="AA112">
        <v>3.3</v>
      </c>
      <c r="AB112">
        <v>4</v>
      </c>
      <c r="AC112">
        <v>3.9</v>
      </c>
      <c r="AD112">
        <v>8</v>
      </c>
      <c r="AE112">
        <v>2.4</v>
      </c>
      <c r="AF112">
        <v>3.8</v>
      </c>
      <c r="AG112">
        <v>3.5</v>
      </c>
      <c r="AH112">
        <v>1.4</v>
      </c>
      <c r="AI112">
        <v>4</v>
      </c>
      <c r="AJ112">
        <v>3</v>
      </c>
      <c r="AK112">
        <v>2.2999999999999998</v>
      </c>
      <c r="AL112">
        <v>0.9</v>
      </c>
      <c r="AM112">
        <v>0.9</v>
      </c>
      <c r="AO112">
        <v>13.8</v>
      </c>
      <c r="AP112">
        <v>4</v>
      </c>
      <c r="AQ112">
        <v>3.3</v>
      </c>
    </row>
    <row r="113" spans="1:95" x14ac:dyDescent="0.25">
      <c r="A113" s="15">
        <v>40575</v>
      </c>
      <c r="B113">
        <v>2.9</v>
      </c>
      <c r="C113">
        <v>2.9</v>
      </c>
      <c r="E113">
        <v>2.4</v>
      </c>
      <c r="F113">
        <v>2.4</v>
      </c>
      <c r="G113">
        <v>2.4</v>
      </c>
      <c r="H113">
        <v>3.5</v>
      </c>
      <c r="I113">
        <v>4.5999999999999996</v>
      </c>
      <c r="J113">
        <v>2</v>
      </c>
      <c r="K113">
        <v>2.6</v>
      </c>
      <c r="L113">
        <v>2.2000000000000002</v>
      </c>
      <c r="M113">
        <v>5.5</v>
      </c>
      <c r="N113">
        <v>0.9</v>
      </c>
      <c r="O113">
        <v>4.0999999999999996</v>
      </c>
      <c r="P113">
        <v>3.4</v>
      </c>
      <c r="Q113">
        <v>1.8</v>
      </c>
      <c r="R113">
        <v>2.2000000000000002</v>
      </c>
      <c r="S113">
        <v>2.2000000000000002</v>
      </c>
      <c r="T113">
        <v>3.1</v>
      </c>
      <c r="U113">
        <v>3.8</v>
      </c>
      <c r="V113">
        <v>3</v>
      </c>
      <c r="W113">
        <v>3.9</v>
      </c>
      <c r="X113">
        <v>4.2</v>
      </c>
      <c r="Y113">
        <v>2.7</v>
      </c>
      <c r="Z113">
        <v>2</v>
      </c>
      <c r="AA113">
        <v>3.2</v>
      </c>
      <c r="AB113">
        <v>3.4</v>
      </c>
      <c r="AC113">
        <v>3.5</v>
      </c>
      <c r="AD113">
        <v>7.6</v>
      </c>
      <c r="AE113">
        <v>2</v>
      </c>
      <c r="AF113">
        <v>3.5</v>
      </c>
      <c r="AG113">
        <v>3.5</v>
      </c>
      <c r="AH113">
        <v>1.2</v>
      </c>
      <c r="AI113">
        <v>4.4000000000000004</v>
      </c>
      <c r="AJ113">
        <v>2.9</v>
      </c>
      <c r="AK113">
        <v>2.2999999999999998</v>
      </c>
      <c r="AL113">
        <v>1.2</v>
      </c>
      <c r="AM113">
        <v>0.4</v>
      </c>
      <c r="AO113">
        <v>12.3</v>
      </c>
      <c r="AP113">
        <v>4.2</v>
      </c>
      <c r="AQ113">
        <v>2.6</v>
      </c>
    </row>
    <row r="114" spans="1:95" x14ac:dyDescent="0.25">
      <c r="A114" s="15">
        <v>40544</v>
      </c>
      <c r="B114">
        <v>2.7</v>
      </c>
      <c r="C114">
        <v>2.7</v>
      </c>
      <c r="E114">
        <v>2.2999999999999998</v>
      </c>
      <c r="F114">
        <v>2.2999999999999998</v>
      </c>
      <c r="G114">
        <v>2.2999999999999998</v>
      </c>
      <c r="H114">
        <v>3.5</v>
      </c>
      <c r="I114">
        <v>4.3</v>
      </c>
      <c r="J114">
        <v>2</v>
      </c>
      <c r="K114">
        <v>2.6</v>
      </c>
      <c r="L114">
        <v>2</v>
      </c>
      <c r="M114">
        <v>5.0999999999999996</v>
      </c>
      <c r="N114">
        <v>0.3</v>
      </c>
      <c r="O114">
        <v>4.9000000000000004</v>
      </c>
      <c r="P114">
        <v>3</v>
      </c>
      <c r="Q114">
        <v>2</v>
      </c>
      <c r="R114">
        <v>1.8</v>
      </c>
      <c r="S114">
        <v>2</v>
      </c>
      <c r="T114">
        <v>3</v>
      </c>
      <c r="U114">
        <v>3.5</v>
      </c>
      <c r="V114">
        <v>2.8</v>
      </c>
      <c r="W114">
        <v>3.4</v>
      </c>
      <c r="X114">
        <v>4</v>
      </c>
      <c r="Y114">
        <v>3.3</v>
      </c>
      <c r="Z114">
        <v>1.9</v>
      </c>
      <c r="AA114">
        <v>2.5</v>
      </c>
      <c r="AB114">
        <v>3.5</v>
      </c>
      <c r="AC114">
        <v>3.6</v>
      </c>
      <c r="AD114">
        <v>7</v>
      </c>
      <c r="AE114">
        <v>2.2999999999999998</v>
      </c>
      <c r="AF114">
        <v>3.2</v>
      </c>
      <c r="AG114">
        <v>3.1</v>
      </c>
      <c r="AH114">
        <v>1.4</v>
      </c>
      <c r="AI114">
        <v>4</v>
      </c>
      <c r="AJ114">
        <v>2.7</v>
      </c>
      <c r="AK114">
        <v>2.2000000000000002</v>
      </c>
      <c r="AL114">
        <v>2</v>
      </c>
      <c r="AM114">
        <v>0</v>
      </c>
      <c r="AO114">
        <v>11.1</v>
      </c>
      <c r="AP114">
        <v>4.9000000000000004</v>
      </c>
      <c r="AQ114">
        <v>2</v>
      </c>
    </row>
    <row r="115" spans="1:95" x14ac:dyDescent="0.25">
      <c r="A115" s="15">
        <v>40513</v>
      </c>
      <c r="B115">
        <v>2.7</v>
      </c>
      <c r="C115">
        <v>2.7</v>
      </c>
      <c r="E115">
        <v>2.2000000000000002</v>
      </c>
      <c r="F115">
        <v>2.2000000000000002</v>
      </c>
      <c r="G115">
        <v>2.2000000000000002</v>
      </c>
      <c r="H115">
        <v>3.4</v>
      </c>
      <c r="I115">
        <v>4.4000000000000004</v>
      </c>
      <c r="J115">
        <v>2.2999999999999998</v>
      </c>
      <c r="K115">
        <v>2.8</v>
      </c>
      <c r="L115">
        <v>1.7</v>
      </c>
      <c r="M115">
        <v>5.4</v>
      </c>
      <c r="N115">
        <v>-0.2</v>
      </c>
      <c r="O115">
        <v>5.2</v>
      </c>
      <c r="P115">
        <v>2.9</v>
      </c>
      <c r="Q115">
        <v>2</v>
      </c>
      <c r="R115">
        <v>1.7</v>
      </c>
      <c r="S115">
        <v>2.1</v>
      </c>
      <c r="T115">
        <v>1.9</v>
      </c>
      <c r="U115">
        <v>2.4</v>
      </c>
      <c r="V115">
        <v>3.6</v>
      </c>
      <c r="W115">
        <v>3.1</v>
      </c>
      <c r="X115">
        <v>4.5999999999999996</v>
      </c>
      <c r="Y115">
        <v>4</v>
      </c>
      <c r="Z115">
        <v>1.8</v>
      </c>
      <c r="AA115">
        <v>2.2000000000000002</v>
      </c>
      <c r="AB115">
        <v>2.9</v>
      </c>
      <c r="AC115">
        <v>2.4</v>
      </c>
      <c r="AD115">
        <v>7.9</v>
      </c>
      <c r="AE115">
        <v>2.2000000000000002</v>
      </c>
      <c r="AF115">
        <v>1.3</v>
      </c>
      <c r="AG115">
        <v>2.8</v>
      </c>
      <c r="AH115">
        <v>2.1</v>
      </c>
      <c r="AI115">
        <v>3.7</v>
      </c>
      <c r="AJ115">
        <v>2.7</v>
      </c>
      <c r="AK115">
        <v>3.5</v>
      </c>
      <c r="AL115">
        <v>2.7</v>
      </c>
      <c r="AM115">
        <v>0.5</v>
      </c>
      <c r="AO115">
        <v>10.199999999999999</v>
      </c>
      <c r="AP115">
        <v>6.4</v>
      </c>
      <c r="AQ115">
        <v>1.9</v>
      </c>
      <c r="AR115" s="2">
        <f>AVERAGE(B115:B126)</f>
        <v>2.0833333333333335</v>
      </c>
      <c r="AS115" s="2">
        <f t="shared" ref="AS115" si="255">AVERAGE(C115:C126)</f>
        <v>2.0916666666666668</v>
      </c>
      <c r="AT115" s="2"/>
      <c r="AU115" s="2">
        <f t="shared" ref="AU115" si="256">AVERAGE(E115:E126)</f>
        <v>1.6166666666666663</v>
      </c>
      <c r="AV115" s="2">
        <f t="shared" ref="AV115" si="257">AVERAGE(F115:F126)</f>
        <v>1.6083333333333332</v>
      </c>
      <c r="AW115" s="2">
        <f t="shared" ref="AW115" si="258">AVERAGE(G115:G126)</f>
        <v>1.6083333333333332</v>
      </c>
      <c r="AX115" s="2">
        <f t="shared" ref="AX115" si="259">AVERAGE(H115:H126)</f>
        <v>2.3249999999999997</v>
      </c>
      <c r="AY115" s="2">
        <f t="shared" ref="AY115" si="260">AVERAGE(I115:I126)</f>
        <v>3.0333333333333332</v>
      </c>
      <c r="AZ115" s="2">
        <f t="shared" ref="AZ115" si="261">AVERAGE(J115:J126)</f>
        <v>1.2083333333333333</v>
      </c>
      <c r="BA115" s="2">
        <f t="shared" ref="BA115" si="262">AVERAGE(K115:K126)</f>
        <v>2.2166666666666663</v>
      </c>
      <c r="BB115" s="2">
        <f t="shared" ref="BB115" si="263">AVERAGE(L115:L126)</f>
        <v>1.1500000000000001</v>
      </c>
      <c r="BC115" s="2">
        <f t="shared" ref="BC115" si="264">AVERAGE(M115:M126)</f>
        <v>2.75</v>
      </c>
      <c r="BD115" s="2">
        <f t="shared" ref="BD115" si="265">AVERAGE(N115:N126)</f>
        <v>-1.5750000000000002</v>
      </c>
      <c r="BE115" s="2">
        <f t="shared" ref="BE115" si="266">AVERAGE(O115:O126)</f>
        <v>4.6999999999999993</v>
      </c>
      <c r="BF115" s="2">
        <f t="shared" ref="BF115" si="267">AVERAGE(P115:P126)</f>
        <v>2.0583333333333331</v>
      </c>
      <c r="BG115" s="2">
        <f t="shared" ref="BG115" si="268">AVERAGE(Q115:Q126)</f>
        <v>1.7249999999999996</v>
      </c>
      <c r="BH115" s="2">
        <f t="shared" ref="BH115" si="269">AVERAGE(R115:R126)</f>
        <v>1.0833333333333333</v>
      </c>
      <c r="BI115" s="2">
        <f t="shared" ref="BI115" si="270">AVERAGE(S115:S126)</f>
        <v>1.6166666666666669</v>
      </c>
      <c r="BJ115" s="2">
        <f t="shared" ref="BJ115" si="271">AVERAGE(T115:T126)</f>
        <v>2.5333333333333337</v>
      </c>
      <c r="BK115" s="2">
        <f t="shared" ref="BK115" si="272">AVERAGE(U115:U126)</f>
        <v>-1.1833333333333333</v>
      </c>
      <c r="BL115" s="2">
        <f t="shared" ref="BL115" si="273">AVERAGE(V115:V126)</f>
        <v>1.2</v>
      </c>
      <c r="BM115" s="2">
        <f t="shared" ref="BM115" si="274">AVERAGE(W115:W126)</f>
        <v>2.8000000000000003</v>
      </c>
      <c r="BN115" s="2">
        <f t="shared" ref="BN115" si="275">AVERAGE(X115:X126)</f>
        <v>4.7500000000000009</v>
      </c>
      <c r="BO115" s="2">
        <f t="shared" ref="BO115" si="276">AVERAGE(Y115:Y126)</f>
        <v>2.041666666666667</v>
      </c>
      <c r="BP115" s="2">
        <f t="shared" ref="BP115" si="277">AVERAGE(Z115:Z126)</f>
        <v>0.94166666666666654</v>
      </c>
      <c r="BQ115" s="2">
        <f t="shared" ref="BQ115" si="278">AVERAGE(AA115:AA126)</f>
        <v>1.6833333333333333</v>
      </c>
      <c r="BR115" s="2">
        <f t="shared" ref="BR115" si="279">AVERAGE(AB115:AB126)</f>
        <v>2.6583333333333337</v>
      </c>
      <c r="BS115" s="2">
        <f t="shared" ref="BS115" si="280">AVERAGE(AC115:AC126)</f>
        <v>1.3833333333333331</v>
      </c>
      <c r="BT115" s="2">
        <f t="shared" ref="BT115" si="281">AVERAGE(AD115:AD126)</f>
        <v>6.0666666666666664</v>
      </c>
      <c r="BU115" s="2">
        <f t="shared" ref="BU115" si="282">AVERAGE(AE115:AE126)</f>
        <v>2.0583333333333336</v>
      </c>
      <c r="BV115" s="2">
        <f t="shared" ref="BV115" si="283">AVERAGE(AF115:AF126)</f>
        <v>0.70833333333333348</v>
      </c>
      <c r="BW115" s="2">
        <f t="shared" ref="BW115" si="284">AVERAGE(AG115:AG126)</f>
        <v>1.6916666666666671</v>
      </c>
      <c r="BX115" s="2">
        <f t="shared" ref="BX115" si="285">AVERAGE(AH115:AH126)</f>
        <v>1.9083333333333332</v>
      </c>
      <c r="BY115" s="2">
        <f t="shared" ref="BY115" si="286">AVERAGE(AI115:AI126)</f>
        <v>3.3083333333333331</v>
      </c>
      <c r="BZ115" s="2">
        <f t="shared" ref="BZ115" si="287">AVERAGE(AJ115:AJ126)</f>
        <v>2.0750000000000002</v>
      </c>
      <c r="CA115" s="2">
        <f t="shared" ref="CA115" si="288">AVERAGE(AK115:AK126)</f>
        <v>7.55</v>
      </c>
      <c r="CB115" s="2">
        <f t="shared" ref="CB115" si="289">AVERAGE(AL115:AL126)</f>
        <v>2.3416666666666668</v>
      </c>
      <c r="CC115" s="2">
        <f t="shared" ref="CC115" si="290">AVERAGE(AM115:AM126)</f>
        <v>0.64166666666666672</v>
      </c>
      <c r="CD115" s="2"/>
      <c r="CE115" s="2">
        <f t="shared" ref="CE115" si="291">AVERAGE(AO115:AO126)</f>
        <v>6.1916666666666664</v>
      </c>
      <c r="CF115" s="2">
        <f t="shared" ref="CF115" si="292">AVERAGE(AP115:AP126)</f>
        <v>8.5833333333333321</v>
      </c>
      <c r="CG115" s="2">
        <f t="shared" ref="CG115" si="293">AVERAGE(AQ115:AQ126)</f>
        <v>2.5749999999999997</v>
      </c>
      <c r="CH115" s="2"/>
      <c r="CI115" s="2"/>
      <c r="CJ115" s="2"/>
      <c r="CK115" s="2"/>
      <c r="CL115" s="2"/>
      <c r="CM115" s="2"/>
      <c r="CN115" s="2"/>
      <c r="CO115" s="2"/>
      <c r="CP115" s="2"/>
    </row>
    <row r="116" spans="1:95" x14ac:dyDescent="0.25">
      <c r="A116" s="15">
        <v>40483</v>
      </c>
      <c r="B116">
        <v>2.2999999999999998</v>
      </c>
      <c r="C116">
        <v>2.2999999999999998</v>
      </c>
      <c r="E116">
        <v>1.9</v>
      </c>
      <c r="F116">
        <v>1.9</v>
      </c>
      <c r="G116">
        <v>1.9</v>
      </c>
      <c r="H116">
        <v>3</v>
      </c>
      <c r="I116">
        <v>4</v>
      </c>
      <c r="J116">
        <v>1.9</v>
      </c>
      <c r="K116">
        <v>2.4</v>
      </c>
      <c r="L116">
        <v>1.5</v>
      </c>
      <c r="M116">
        <v>5</v>
      </c>
      <c r="N116">
        <v>-0.9</v>
      </c>
      <c r="O116">
        <v>4.8</v>
      </c>
      <c r="P116">
        <v>2.2999999999999998</v>
      </c>
      <c r="Q116">
        <v>1.8</v>
      </c>
      <c r="R116">
        <v>1.2</v>
      </c>
      <c r="S116">
        <v>1.8</v>
      </c>
      <c r="T116">
        <v>1.7</v>
      </c>
      <c r="U116">
        <v>1.7</v>
      </c>
      <c r="V116">
        <v>2.5</v>
      </c>
      <c r="W116">
        <v>2.5</v>
      </c>
      <c r="X116">
        <v>4</v>
      </c>
      <c r="Y116">
        <v>3.3</v>
      </c>
      <c r="Z116">
        <v>1.4</v>
      </c>
      <c r="AA116">
        <v>1.8</v>
      </c>
      <c r="AB116">
        <v>2.5</v>
      </c>
      <c r="AC116">
        <v>2.2000000000000002</v>
      </c>
      <c r="AD116">
        <v>7.7</v>
      </c>
      <c r="AE116">
        <v>1.6</v>
      </c>
      <c r="AF116">
        <v>1</v>
      </c>
      <c r="AG116">
        <v>2.4</v>
      </c>
      <c r="AH116">
        <v>1.7</v>
      </c>
      <c r="AI116">
        <v>3.3</v>
      </c>
      <c r="AJ116">
        <v>2.2999999999999998</v>
      </c>
      <c r="AK116">
        <v>3.8</v>
      </c>
      <c r="AL116">
        <v>1.6</v>
      </c>
      <c r="AM116">
        <v>0.2</v>
      </c>
      <c r="AO116">
        <v>9.4</v>
      </c>
      <c r="AP116">
        <v>7.3</v>
      </c>
      <c r="AQ116">
        <v>1.5</v>
      </c>
    </row>
    <row r="117" spans="1:95" x14ac:dyDescent="0.25">
      <c r="A117" s="15">
        <v>40452</v>
      </c>
      <c r="B117">
        <v>2.2999999999999998</v>
      </c>
      <c r="C117">
        <v>2.4</v>
      </c>
      <c r="E117">
        <v>1.9</v>
      </c>
      <c r="F117">
        <v>1.9</v>
      </c>
      <c r="G117">
        <v>1.9</v>
      </c>
      <c r="H117">
        <v>3.1</v>
      </c>
      <c r="I117">
        <v>3.6</v>
      </c>
      <c r="J117">
        <v>1.7</v>
      </c>
      <c r="K117">
        <v>2.2999999999999998</v>
      </c>
      <c r="L117">
        <v>1.4</v>
      </c>
      <c r="M117">
        <v>4.5</v>
      </c>
      <c r="N117">
        <v>-0.7</v>
      </c>
      <c r="O117">
        <v>5.2</v>
      </c>
      <c r="P117">
        <v>2.5</v>
      </c>
      <c r="Q117">
        <v>1.8</v>
      </c>
      <c r="R117">
        <v>1.4</v>
      </c>
      <c r="S117">
        <v>2</v>
      </c>
      <c r="T117">
        <v>3.2</v>
      </c>
      <c r="U117">
        <v>0.9</v>
      </c>
      <c r="V117">
        <v>2.6</v>
      </c>
      <c r="W117">
        <v>2.9</v>
      </c>
      <c r="X117">
        <v>4.3</v>
      </c>
      <c r="Y117">
        <v>2.2000000000000002</v>
      </c>
      <c r="Z117">
        <v>1.4</v>
      </c>
      <c r="AA117">
        <v>2</v>
      </c>
      <c r="AB117">
        <v>2.8</v>
      </c>
      <c r="AC117">
        <v>2.2999999999999998</v>
      </c>
      <c r="AD117">
        <v>7.9</v>
      </c>
      <c r="AE117">
        <v>2.1</v>
      </c>
      <c r="AF117">
        <v>1</v>
      </c>
      <c r="AG117">
        <v>2.4</v>
      </c>
      <c r="AH117">
        <v>1.6</v>
      </c>
      <c r="AI117">
        <v>3.2</v>
      </c>
      <c r="AJ117">
        <v>2.2999999999999998</v>
      </c>
      <c r="AK117">
        <v>4.5999999999999996</v>
      </c>
      <c r="AL117">
        <v>1.8</v>
      </c>
      <c r="AM117">
        <v>0.2</v>
      </c>
      <c r="AO117">
        <v>8.6999999999999993</v>
      </c>
      <c r="AP117">
        <v>8.6</v>
      </c>
      <c r="AQ117">
        <v>1.8</v>
      </c>
      <c r="CQ117" s="21"/>
    </row>
    <row r="118" spans="1:95" x14ac:dyDescent="0.25">
      <c r="A118" s="15">
        <v>40422</v>
      </c>
      <c r="B118">
        <v>2.2999999999999998</v>
      </c>
      <c r="C118">
        <v>2.2999999999999998</v>
      </c>
      <c r="E118">
        <v>1.9</v>
      </c>
      <c r="F118">
        <v>1.9</v>
      </c>
      <c r="G118">
        <v>1.9</v>
      </c>
      <c r="H118">
        <v>2.9</v>
      </c>
      <c r="I118">
        <v>3.6</v>
      </c>
      <c r="J118">
        <v>1.9</v>
      </c>
      <c r="K118">
        <v>2.6</v>
      </c>
      <c r="L118">
        <v>1.3</v>
      </c>
      <c r="M118">
        <v>3.8</v>
      </c>
      <c r="N118">
        <v>-1.1000000000000001</v>
      </c>
      <c r="O118">
        <v>5.7</v>
      </c>
      <c r="P118">
        <v>2.8</v>
      </c>
      <c r="Q118">
        <v>1.8</v>
      </c>
      <c r="R118">
        <v>1.4</v>
      </c>
      <c r="S118">
        <v>1.6</v>
      </c>
      <c r="T118">
        <v>3.6</v>
      </c>
      <c r="U118">
        <v>0.3</v>
      </c>
      <c r="V118">
        <v>1.8</v>
      </c>
      <c r="W118">
        <v>2.7</v>
      </c>
      <c r="X118">
        <v>3.7</v>
      </c>
      <c r="Y118">
        <v>2.4</v>
      </c>
      <c r="Z118">
        <v>1.4</v>
      </c>
      <c r="AA118">
        <v>1.7</v>
      </c>
      <c r="AB118">
        <v>2.4</v>
      </c>
      <c r="AC118">
        <v>2</v>
      </c>
      <c r="AD118">
        <v>7.7</v>
      </c>
      <c r="AE118">
        <v>2</v>
      </c>
      <c r="AF118">
        <v>1.1000000000000001</v>
      </c>
      <c r="AG118">
        <v>1.4</v>
      </c>
      <c r="AH118">
        <v>1.5</v>
      </c>
      <c r="AI118">
        <v>3.1</v>
      </c>
      <c r="AJ118">
        <v>2.2000000000000002</v>
      </c>
      <c r="AK118">
        <v>5.0999999999999996</v>
      </c>
      <c r="AL118">
        <v>1.3</v>
      </c>
      <c r="AM118">
        <v>0.2</v>
      </c>
      <c r="AO118">
        <v>7.6</v>
      </c>
      <c r="AP118">
        <v>9.1999999999999993</v>
      </c>
      <c r="AQ118">
        <v>1.8</v>
      </c>
    </row>
    <row r="119" spans="1:95" x14ac:dyDescent="0.25">
      <c r="A119" s="15">
        <v>40391</v>
      </c>
      <c r="B119">
        <v>2</v>
      </c>
      <c r="C119">
        <v>2</v>
      </c>
      <c r="E119">
        <v>1.6</v>
      </c>
      <c r="F119">
        <v>1.6</v>
      </c>
      <c r="G119">
        <v>1.6</v>
      </c>
      <c r="H119">
        <v>2.4</v>
      </c>
      <c r="I119">
        <v>3.2</v>
      </c>
      <c r="J119">
        <v>1.5</v>
      </c>
      <c r="K119">
        <v>2.2999999999999998</v>
      </c>
      <c r="L119">
        <v>1</v>
      </c>
      <c r="M119">
        <v>2.8</v>
      </c>
      <c r="N119">
        <v>-1.2</v>
      </c>
      <c r="O119">
        <v>5.6</v>
      </c>
      <c r="P119">
        <v>1.6</v>
      </c>
      <c r="Q119">
        <v>1.6</v>
      </c>
      <c r="R119">
        <v>0.8</v>
      </c>
      <c r="S119">
        <v>1.7</v>
      </c>
      <c r="T119">
        <v>3.4</v>
      </c>
      <c r="U119">
        <v>-0.4</v>
      </c>
      <c r="V119">
        <v>1.8</v>
      </c>
      <c r="W119">
        <v>2.5</v>
      </c>
      <c r="X119">
        <v>3.6</v>
      </c>
      <c r="Y119">
        <v>3</v>
      </c>
      <c r="Z119">
        <v>1.2</v>
      </c>
      <c r="AA119">
        <v>1.6</v>
      </c>
      <c r="AB119">
        <v>1.9</v>
      </c>
      <c r="AC119">
        <v>2</v>
      </c>
      <c r="AD119">
        <v>7.6</v>
      </c>
      <c r="AE119">
        <v>2.4</v>
      </c>
      <c r="AF119">
        <v>1.1000000000000001</v>
      </c>
      <c r="AG119">
        <v>1.3</v>
      </c>
      <c r="AH119">
        <v>1.1000000000000001</v>
      </c>
      <c r="AI119">
        <v>3.1</v>
      </c>
      <c r="AJ119">
        <v>2</v>
      </c>
      <c r="AK119">
        <v>5.9</v>
      </c>
      <c r="AL119">
        <v>1.7</v>
      </c>
      <c r="AM119">
        <v>0.2</v>
      </c>
      <c r="AO119">
        <v>6.5</v>
      </c>
      <c r="AP119">
        <v>8.3000000000000007</v>
      </c>
      <c r="AQ119">
        <v>2</v>
      </c>
    </row>
    <row r="120" spans="1:95" x14ac:dyDescent="0.25">
      <c r="A120" s="15">
        <v>40360</v>
      </c>
      <c r="B120">
        <v>2.1</v>
      </c>
      <c r="C120">
        <v>2.1</v>
      </c>
      <c r="E120">
        <v>1.7</v>
      </c>
      <c r="F120">
        <v>1.7</v>
      </c>
      <c r="G120">
        <v>1.7</v>
      </c>
      <c r="H120">
        <v>2.4</v>
      </c>
      <c r="I120">
        <v>3.2</v>
      </c>
      <c r="J120">
        <v>1.6</v>
      </c>
      <c r="K120">
        <v>2.2000000000000002</v>
      </c>
      <c r="L120">
        <v>1.2</v>
      </c>
      <c r="M120">
        <v>2.7</v>
      </c>
      <c r="N120">
        <v>-1.2</v>
      </c>
      <c r="O120">
        <v>5.5</v>
      </c>
      <c r="P120">
        <v>1.8</v>
      </c>
      <c r="Q120">
        <v>1.9</v>
      </c>
      <c r="R120">
        <v>0.9</v>
      </c>
      <c r="S120">
        <v>1.8</v>
      </c>
      <c r="T120">
        <v>2.7</v>
      </c>
      <c r="U120">
        <v>-0.7</v>
      </c>
      <c r="V120">
        <v>1.8</v>
      </c>
      <c r="W120">
        <v>2.9</v>
      </c>
      <c r="X120">
        <v>3.6</v>
      </c>
      <c r="Y120">
        <v>2.5</v>
      </c>
      <c r="Z120">
        <v>1.3</v>
      </c>
      <c r="AA120">
        <v>1.7</v>
      </c>
      <c r="AB120">
        <v>2</v>
      </c>
      <c r="AC120">
        <v>1.9</v>
      </c>
      <c r="AD120">
        <v>7.1</v>
      </c>
      <c r="AE120">
        <v>2.2999999999999998</v>
      </c>
      <c r="AF120">
        <v>1</v>
      </c>
      <c r="AG120">
        <v>1.3</v>
      </c>
      <c r="AH120">
        <v>1.4</v>
      </c>
      <c r="AI120">
        <v>3.1</v>
      </c>
      <c r="AJ120">
        <v>2.1</v>
      </c>
      <c r="AK120">
        <v>6.2</v>
      </c>
      <c r="AL120">
        <v>1.8</v>
      </c>
      <c r="AM120">
        <v>0.4</v>
      </c>
      <c r="AO120">
        <v>4.9000000000000004</v>
      </c>
      <c r="AP120">
        <v>7.6</v>
      </c>
      <c r="AQ120">
        <v>2.1</v>
      </c>
    </row>
    <row r="121" spans="1:95" x14ac:dyDescent="0.25">
      <c r="A121" s="15">
        <v>40330</v>
      </c>
      <c r="B121">
        <v>1.9</v>
      </c>
      <c r="C121">
        <v>1.9</v>
      </c>
      <c r="E121">
        <v>1.5</v>
      </c>
      <c r="F121">
        <v>1.5</v>
      </c>
      <c r="G121">
        <v>1.5</v>
      </c>
      <c r="H121">
        <v>2.7</v>
      </c>
      <c r="I121">
        <v>2.5</v>
      </c>
      <c r="J121">
        <v>0.9</v>
      </c>
      <c r="K121">
        <v>1.6</v>
      </c>
      <c r="L121">
        <v>0.9</v>
      </c>
      <c r="M121">
        <v>3.4</v>
      </c>
      <c r="N121">
        <v>-2</v>
      </c>
      <c r="O121">
        <v>5.2</v>
      </c>
      <c r="P121">
        <v>2.1</v>
      </c>
      <c r="Q121">
        <v>1.7</v>
      </c>
      <c r="R121">
        <v>0.6</v>
      </c>
      <c r="S121">
        <v>1.4</v>
      </c>
      <c r="T121">
        <v>2.1</v>
      </c>
      <c r="U121">
        <v>-1.6</v>
      </c>
      <c r="V121">
        <v>0.9</v>
      </c>
      <c r="W121">
        <v>2.2999999999999998</v>
      </c>
      <c r="X121">
        <v>5</v>
      </c>
      <c r="Y121">
        <v>1.8</v>
      </c>
      <c r="Z121">
        <v>0.2</v>
      </c>
      <c r="AA121">
        <v>1.8</v>
      </c>
      <c r="AB121">
        <v>2.2999999999999998</v>
      </c>
      <c r="AC121">
        <v>1.1000000000000001</v>
      </c>
      <c r="AD121">
        <v>4.3</v>
      </c>
      <c r="AE121">
        <v>2.1</v>
      </c>
      <c r="AF121">
        <v>0.7</v>
      </c>
      <c r="AG121">
        <v>1.3</v>
      </c>
      <c r="AH121">
        <v>1.6</v>
      </c>
      <c r="AI121">
        <v>3.2</v>
      </c>
      <c r="AJ121">
        <v>1.9</v>
      </c>
      <c r="AK121">
        <v>7.6</v>
      </c>
      <c r="AL121">
        <v>1.8</v>
      </c>
      <c r="AM121">
        <v>0.5</v>
      </c>
      <c r="AO121">
        <v>4.0999999999999996</v>
      </c>
      <c r="AP121">
        <v>8.4</v>
      </c>
      <c r="AQ121">
        <v>1.9</v>
      </c>
    </row>
    <row r="122" spans="1:95" x14ac:dyDescent="0.25">
      <c r="A122" s="15">
        <v>40299</v>
      </c>
      <c r="B122">
        <v>2.1</v>
      </c>
      <c r="C122">
        <v>2.1</v>
      </c>
      <c r="E122">
        <v>1.7</v>
      </c>
      <c r="F122">
        <v>1.7</v>
      </c>
      <c r="G122">
        <v>1.7</v>
      </c>
      <c r="H122">
        <v>2.5</v>
      </c>
      <c r="I122">
        <v>3</v>
      </c>
      <c r="J122">
        <v>1</v>
      </c>
      <c r="K122">
        <v>2.1</v>
      </c>
      <c r="L122">
        <v>1.3</v>
      </c>
      <c r="M122">
        <v>2.8</v>
      </c>
      <c r="N122">
        <v>-1.9</v>
      </c>
      <c r="O122">
        <v>5.3</v>
      </c>
      <c r="P122">
        <v>2.5</v>
      </c>
      <c r="Q122">
        <v>1.9</v>
      </c>
      <c r="R122">
        <v>0.9</v>
      </c>
      <c r="S122">
        <v>1.5</v>
      </c>
      <c r="T122">
        <v>1.8</v>
      </c>
      <c r="U122">
        <v>-2.4</v>
      </c>
      <c r="V122">
        <v>0.5</v>
      </c>
      <c r="W122">
        <v>3.1</v>
      </c>
      <c r="X122">
        <v>4.9000000000000004</v>
      </c>
      <c r="Y122">
        <v>1.8</v>
      </c>
      <c r="Z122">
        <v>0.4</v>
      </c>
      <c r="AA122">
        <v>1.7</v>
      </c>
      <c r="AB122">
        <v>2.2999999999999998</v>
      </c>
      <c r="AC122">
        <v>1.1000000000000001</v>
      </c>
      <c r="AD122">
        <v>4.4000000000000004</v>
      </c>
      <c r="AE122">
        <v>2.4</v>
      </c>
      <c r="AF122">
        <v>0.7</v>
      </c>
      <c r="AG122">
        <v>1.4</v>
      </c>
      <c r="AH122">
        <v>1.8</v>
      </c>
      <c r="AI122">
        <v>3.4</v>
      </c>
      <c r="AJ122">
        <v>2.1</v>
      </c>
      <c r="AK122">
        <v>9.9</v>
      </c>
      <c r="AL122">
        <v>2.5</v>
      </c>
      <c r="AM122">
        <v>1</v>
      </c>
      <c r="AO122">
        <v>4.4000000000000004</v>
      </c>
      <c r="AP122">
        <v>9.1</v>
      </c>
      <c r="AQ122">
        <v>3.2</v>
      </c>
    </row>
    <row r="123" spans="1:95" x14ac:dyDescent="0.25">
      <c r="A123" s="15">
        <v>40269</v>
      </c>
      <c r="B123">
        <v>2.1</v>
      </c>
      <c r="C123">
        <v>2.1</v>
      </c>
      <c r="E123">
        <v>1.6</v>
      </c>
      <c r="F123">
        <v>1.6</v>
      </c>
      <c r="G123">
        <v>1.6</v>
      </c>
      <c r="H123">
        <v>2</v>
      </c>
      <c r="I123">
        <v>3</v>
      </c>
      <c r="J123">
        <v>0.9</v>
      </c>
      <c r="K123">
        <v>2.4</v>
      </c>
      <c r="L123">
        <v>1</v>
      </c>
      <c r="M123">
        <v>2.5</v>
      </c>
      <c r="N123">
        <v>-2.4</v>
      </c>
      <c r="O123">
        <v>4.8</v>
      </c>
      <c r="P123">
        <v>2.4</v>
      </c>
      <c r="Q123">
        <v>1.9</v>
      </c>
      <c r="R123">
        <v>0.8</v>
      </c>
      <c r="S123">
        <v>1.8</v>
      </c>
      <c r="T123">
        <v>2.5</v>
      </c>
      <c r="U123">
        <v>-2.8</v>
      </c>
      <c r="V123">
        <v>0.2</v>
      </c>
      <c r="W123">
        <v>3.1</v>
      </c>
      <c r="X123">
        <v>5.7</v>
      </c>
      <c r="Y123">
        <v>0.8</v>
      </c>
      <c r="Z123">
        <v>0.7</v>
      </c>
      <c r="AA123">
        <v>1.8</v>
      </c>
      <c r="AB123">
        <v>2.6</v>
      </c>
      <c r="AC123">
        <v>0.7</v>
      </c>
      <c r="AD123">
        <v>4.3</v>
      </c>
      <c r="AE123">
        <v>2.6</v>
      </c>
      <c r="AF123">
        <v>0.7</v>
      </c>
      <c r="AG123">
        <v>1.6</v>
      </c>
      <c r="AH123">
        <v>2.1</v>
      </c>
      <c r="AI123">
        <v>3.7</v>
      </c>
      <c r="AJ123">
        <v>2.1</v>
      </c>
      <c r="AK123">
        <v>11.1</v>
      </c>
      <c r="AL123">
        <v>3.3</v>
      </c>
      <c r="AM123">
        <v>1.3</v>
      </c>
      <c r="AO123">
        <v>4.5999999999999996</v>
      </c>
      <c r="AP123">
        <v>10.199999999999999</v>
      </c>
      <c r="AQ123">
        <v>3.6</v>
      </c>
    </row>
    <row r="124" spans="1:95" x14ac:dyDescent="0.25">
      <c r="A124" s="15">
        <v>40238</v>
      </c>
      <c r="B124">
        <v>2</v>
      </c>
      <c r="C124">
        <v>2</v>
      </c>
      <c r="E124">
        <v>1.6</v>
      </c>
      <c r="F124">
        <v>1.6</v>
      </c>
      <c r="G124">
        <v>1.6</v>
      </c>
      <c r="H124">
        <v>1.9</v>
      </c>
      <c r="I124">
        <v>2.4</v>
      </c>
      <c r="J124">
        <v>0.3</v>
      </c>
      <c r="K124">
        <v>2.1</v>
      </c>
      <c r="L124">
        <v>1.3</v>
      </c>
      <c r="M124">
        <v>1.4</v>
      </c>
      <c r="N124">
        <v>-2.4</v>
      </c>
      <c r="O124">
        <v>3.9</v>
      </c>
      <c r="P124">
        <v>2.7</v>
      </c>
      <c r="Q124">
        <v>1.7</v>
      </c>
      <c r="R124">
        <v>1.1000000000000001</v>
      </c>
      <c r="S124">
        <v>1.4</v>
      </c>
      <c r="T124">
        <v>2.2999999999999998</v>
      </c>
      <c r="U124">
        <v>-4</v>
      </c>
      <c r="V124">
        <v>-0.4</v>
      </c>
      <c r="W124">
        <v>3.2</v>
      </c>
      <c r="X124">
        <v>5.8</v>
      </c>
      <c r="Y124">
        <v>0.6</v>
      </c>
      <c r="Z124">
        <v>0.7</v>
      </c>
      <c r="AA124">
        <v>1.8</v>
      </c>
      <c r="AB124">
        <v>2.8</v>
      </c>
      <c r="AC124">
        <v>0.6</v>
      </c>
      <c r="AD124">
        <v>4.2</v>
      </c>
      <c r="AE124">
        <v>1.7</v>
      </c>
      <c r="AF124">
        <v>0.3</v>
      </c>
      <c r="AG124">
        <v>1.5</v>
      </c>
      <c r="AH124">
        <v>2.5</v>
      </c>
      <c r="AI124">
        <v>3.4</v>
      </c>
      <c r="AJ124">
        <v>2</v>
      </c>
      <c r="AK124">
        <v>11.6</v>
      </c>
      <c r="AL124">
        <v>3.7</v>
      </c>
      <c r="AM124">
        <v>1.4</v>
      </c>
      <c r="AO124">
        <v>4.9000000000000004</v>
      </c>
      <c r="AP124">
        <v>9.6</v>
      </c>
      <c r="AQ124">
        <v>3.7</v>
      </c>
    </row>
    <row r="125" spans="1:95" x14ac:dyDescent="0.25">
      <c r="A125" s="15">
        <v>40210</v>
      </c>
      <c r="B125">
        <v>1.5</v>
      </c>
      <c r="C125">
        <v>1.5</v>
      </c>
      <c r="E125">
        <v>0.9</v>
      </c>
      <c r="F125">
        <v>0.8</v>
      </c>
      <c r="G125">
        <v>0.8</v>
      </c>
      <c r="H125">
        <v>0.8</v>
      </c>
      <c r="I125">
        <v>1.7</v>
      </c>
      <c r="J125">
        <v>0.3</v>
      </c>
      <c r="K125">
        <v>1.9</v>
      </c>
      <c r="L125">
        <v>0.5</v>
      </c>
      <c r="M125">
        <v>-0.3</v>
      </c>
      <c r="N125">
        <v>-2.4</v>
      </c>
      <c r="O125">
        <v>2.9</v>
      </c>
      <c r="P125">
        <v>0.4</v>
      </c>
      <c r="Q125">
        <v>1.4</v>
      </c>
      <c r="R125">
        <v>0.9</v>
      </c>
      <c r="S125">
        <v>1</v>
      </c>
      <c r="T125">
        <v>2.8</v>
      </c>
      <c r="U125">
        <v>-4.3</v>
      </c>
      <c r="V125">
        <v>-0.6</v>
      </c>
      <c r="W125">
        <v>2.2999999999999998</v>
      </c>
      <c r="X125">
        <v>5.6</v>
      </c>
      <c r="Y125">
        <v>0.8</v>
      </c>
      <c r="Z125">
        <v>0.4</v>
      </c>
      <c r="AA125">
        <v>0.9</v>
      </c>
      <c r="AB125">
        <v>3.4</v>
      </c>
      <c r="AC125">
        <v>0.2</v>
      </c>
      <c r="AD125">
        <v>4.5</v>
      </c>
      <c r="AE125">
        <v>1.5</v>
      </c>
      <c r="AF125">
        <v>-0.2</v>
      </c>
      <c r="AG125">
        <v>1.3</v>
      </c>
      <c r="AH125">
        <v>2.8</v>
      </c>
      <c r="AI125">
        <v>3</v>
      </c>
      <c r="AJ125">
        <v>1.5</v>
      </c>
      <c r="AK125">
        <v>10.7</v>
      </c>
      <c r="AL125">
        <v>3.1</v>
      </c>
      <c r="AM125">
        <v>0.9</v>
      </c>
      <c r="AO125">
        <v>4</v>
      </c>
      <c r="AP125">
        <v>10.1</v>
      </c>
      <c r="AQ125">
        <v>3.4</v>
      </c>
    </row>
    <row r="126" spans="1:95" x14ac:dyDescent="0.25">
      <c r="A126" s="15">
        <v>40179</v>
      </c>
      <c r="B126">
        <v>1.7</v>
      </c>
      <c r="C126">
        <v>1.7</v>
      </c>
      <c r="E126">
        <v>0.9</v>
      </c>
      <c r="F126">
        <v>0.9</v>
      </c>
      <c r="G126">
        <v>0.9</v>
      </c>
      <c r="H126">
        <v>0.8</v>
      </c>
      <c r="I126">
        <v>1.8</v>
      </c>
      <c r="J126">
        <v>0.2</v>
      </c>
      <c r="K126">
        <v>1.9</v>
      </c>
      <c r="L126">
        <v>0.7</v>
      </c>
      <c r="M126">
        <v>-1</v>
      </c>
      <c r="N126">
        <v>-2.5</v>
      </c>
      <c r="O126">
        <v>2.2999999999999998</v>
      </c>
      <c r="P126">
        <v>0.7</v>
      </c>
      <c r="Q126">
        <v>1.2</v>
      </c>
      <c r="R126">
        <v>1.3</v>
      </c>
      <c r="S126">
        <v>1.3</v>
      </c>
      <c r="T126">
        <v>2.4</v>
      </c>
      <c r="U126">
        <v>-3.3</v>
      </c>
      <c r="V126">
        <v>-0.3</v>
      </c>
      <c r="W126">
        <v>3</v>
      </c>
      <c r="X126">
        <v>6.2</v>
      </c>
      <c r="Y126">
        <v>1.3</v>
      </c>
      <c r="Z126">
        <v>0.4</v>
      </c>
      <c r="AA126">
        <v>1.2</v>
      </c>
      <c r="AB126">
        <v>4</v>
      </c>
      <c r="AC126">
        <v>0.1</v>
      </c>
      <c r="AD126">
        <v>5.2</v>
      </c>
      <c r="AE126">
        <v>1.8</v>
      </c>
      <c r="AF126">
        <v>-0.2</v>
      </c>
      <c r="AG126">
        <v>1.6</v>
      </c>
      <c r="AH126">
        <v>2.7</v>
      </c>
      <c r="AI126">
        <v>3.5</v>
      </c>
      <c r="AJ126">
        <v>1.7</v>
      </c>
      <c r="AK126">
        <v>10.6</v>
      </c>
      <c r="AL126">
        <v>2.8</v>
      </c>
      <c r="AM126">
        <v>0.9</v>
      </c>
      <c r="AO126">
        <v>5</v>
      </c>
      <c r="AP126">
        <v>8.1999999999999993</v>
      </c>
      <c r="AQ126">
        <v>4</v>
      </c>
    </row>
    <row r="127" spans="1:95" x14ac:dyDescent="0.25">
      <c r="A127" s="15">
        <v>40148</v>
      </c>
      <c r="B127">
        <v>1.5</v>
      </c>
      <c r="C127">
        <v>1.5</v>
      </c>
      <c r="E127">
        <v>0.9</v>
      </c>
      <c r="F127">
        <v>0.9</v>
      </c>
      <c r="G127">
        <v>0.9</v>
      </c>
      <c r="H127">
        <v>0.3</v>
      </c>
      <c r="I127">
        <v>1.6</v>
      </c>
      <c r="J127">
        <v>0.6</v>
      </c>
      <c r="K127">
        <v>1.1000000000000001</v>
      </c>
      <c r="L127">
        <v>1</v>
      </c>
      <c r="M127">
        <v>-1.9</v>
      </c>
      <c r="N127">
        <v>-2.6</v>
      </c>
      <c r="O127">
        <v>2.5</v>
      </c>
      <c r="P127">
        <v>0.9</v>
      </c>
      <c r="Q127">
        <v>1</v>
      </c>
      <c r="R127">
        <v>1.8</v>
      </c>
      <c r="S127">
        <v>1.1000000000000001</v>
      </c>
      <c r="T127">
        <v>1.6</v>
      </c>
      <c r="U127">
        <v>-1.4</v>
      </c>
      <c r="V127">
        <v>1.2</v>
      </c>
      <c r="W127">
        <v>2.5</v>
      </c>
      <c r="X127">
        <v>5.4</v>
      </c>
      <c r="Y127">
        <v>-0.4</v>
      </c>
      <c r="Z127">
        <v>0.7</v>
      </c>
      <c r="AA127">
        <v>1.1000000000000001</v>
      </c>
      <c r="AB127">
        <v>3.9</v>
      </c>
      <c r="AC127">
        <v>-0.1</v>
      </c>
      <c r="AD127">
        <v>4.7</v>
      </c>
      <c r="AE127">
        <v>2.1</v>
      </c>
      <c r="AF127">
        <v>0</v>
      </c>
      <c r="AG127">
        <v>1.8</v>
      </c>
      <c r="AH127">
        <v>2.8</v>
      </c>
      <c r="AI127">
        <v>2.9</v>
      </c>
      <c r="AJ127">
        <v>1.6</v>
      </c>
      <c r="AK127">
        <v>11.3</v>
      </c>
      <c r="AL127">
        <v>2.2999999999999998</v>
      </c>
      <c r="AM127">
        <v>0.1</v>
      </c>
      <c r="AO127">
        <v>6.9</v>
      </c>
      <c r="AP127">
        <v>6.5</v>
      </c>
      <c r="AQ127">
        <v>3.9</v>
      </c>
      <c r="AR127" s="2">
        <f>AVERAGE(B127:B138)</f>
        <v>0.97499999999999998</v>
      </c>
      <c r="AS127" s="2">
        <f t="shared" ref="AS127" si="294">AVERAGE(C127:C138)</f>
        <v>0.96666666666666667</v>
      </c>
      <c r="AT127" s="2"/>
      <c r="AU127" s="2">
        <f t="shared" ref="AU127" si="295">AVERAGE(E127:E138)</f>
        <v>0.29166666666666663</v>
      </c>
      <c r="AV127" s="2">
        <f t="shared" ref="AV127" si="296">AVERAGE(F127:F138)</f>
        <v>0.32499999999999996</v>
      </c>
      <c r="AW127" s="2">
        <f t="shared" ref="AW127" si="297">AVERAGE(G127:G138)</f>
        <v>0.31666666666666665</v>
      </c>
      <c r="AX127" s="2">
        <f t="shared" ref="AX127" si="298">AVERAGE(H127:H138)</f>
        <v>0</v>
      </c>
      <c r="AY127" s="2">
        <f t="shared" ref="AY127" si="299">AVERAGE(I127:I138)</f>
        <v>2.5</v>
      </c>
      <c r="AZ127" s="2">
        <f t="shared" ref="AZ127" si="300">AVERAGE(J127:J138)</f>
        <v>0.60833333333333328</v>
      </c>
      <c r="BA127" s="2">
        <f t="shared" ref="BA127" si="301">AVERAGE(K127:K138)</f>
        <v>1.0583333333333333</v>
      </c>
      <c r="BB127" s="2">
        <f t="shared" ref="BB127" si="302">AVERAGE(L127:L138)</f>
        <v>0.24166666666666667</v>
      </c>
      <c r="BC127" s="2">
        <f t="shared" ref="BC127" si="303">AVERAGE(M127:M138)</f>
        <v>0.24166666666666672</v>
      </c>
      <c r="BD127" s="2">
        <f t="shared" ref="BD127" si="304">AVERAGE(N127:N138)</f>
        <v>-1.6833333333333336</v>
      </c>
      <c r="BE127" s="2">
        <f t="shared" ref="BE127" si="305">AVERAGE(O127:O138)</f>
        <v>1.3333333333333333</v>
      </c>
      <c r="BF127" s="2">
        <f t="shared" ref="BF127" si="306">AVERAGE(P127:P138)</f>
        <v>-0.2416666666666667</v>
      </c>
      <c r="BG127" s="2">
        <f t="shared" ref="BG127" si="307">AVERAGE(Q127:Q138)</f>
        <v>0.10833333333333334</v>
      </c>
      <c r="BH127" s="2">
        <f t="shared" ref="BH127" si="308">AVERAGE(R127:R138)</f>
        <v>2.2250000000000001</v>
      </c>
      <c r="BI127" s="2">
        <f t="shared" ref="BI127" si="309">AVERAGE(S127:S138)</f>
        <v>0.76666666666666661</v>
      </c>
      <c r="BJ127" s="2">
        <f t="shared" ref="BJ127" si="310">AVERAGE(T127:T138)</f>
        <v>0.18333333333333335</v>
      </c>
      <c r="BK127" s="2">
        <f t="shared" ref="BK127" si="311">AVERAGE(U127:U138)</f>
        <v>3.3416666666666663</v>
      </c>
      <c r="BL127" s="2">
        <f t="shared" ref="BL127" si="312">AVERAGE(V127:V138)</f>
        <v>4.2249999999999996</v>
      </c>
      <c r="BM127" s="2">
        <f t="shared" ref="BM127" si="313">AVERAGE(W127:W138)</f>
        <v>1.6666666666666663E-2</v>
      </c>
      <c r="BN127" s="2">
        <f t="shared" ref="BN127" si="314">AVERAGE(X127:X138)</f>
        <v>4.0166666666666666</v>
      </c>
      <c r="BO127" s="2">
        <f t="shared" ref="BO127" si="315">AVERAGE(Y127:Y138)</f>
        <v>1.8500000000000003</v>
      </c>
      <c r="BP127" s="2">
        <f t="shared" ref="BP127" si="316">AVERAGE(Z127:Z138)</f>
        <v>0.97499999999999998</v>
      </c>
      <c r="BQ127" s="2">
        <f t="shared" ref="BQ127" si="317">AVERAGE(AA127:AA138)</f>
        <v>0.41666666666666674</v>
      </c>
      <c r="BR127" s="2">
        <f t="shared" ref="BR127" si="318">AVERAGE(AB127:AB138)</f>
        <v>4.0250000000000004</v>
      </c>
      <c r="BS127" s="2">
        <f t="shared" ref="BS127" si="319">AVERAGE(AC127:AC138)</f>
        <v>-0.9</v>
      </c>
      <c r="BT127" s="2">
        <f t="shared" ref="BT127" si="320">AVERAGE(AD127:AD138)</f>
        <v>5.5749999999999993</v>
      </c>
      <c r="BU127" s="2">
        <f t="shared" ref="BU127" si="321">AVERAGE(AE127:AE138)</f>
        <v>0.86666666666666659</v>
      </c>
      <c r="BV127" s="2">
        <f t="shared" ref="BV127" si="322">AVERAGE(AF127:AF138)</f>
        <v>0.92499999999999982</v>
      </c>
      <c r="BW127" s="2">
        <f t="shared" ref="BW127" si="323">AVERAGE(AG127:AG138)</f>
        <v>1.6416666666666666</v>
      </c>
      <c r="BX127" s="2">
        <f t="shared" ref="BX127" si="324">AVERAGE(AH127:AH138)</f>
        <v>1.95</v>
      </c>
      <c r="BY127" s="2">
        <f t="shared" ref="BY127" si="325">AVERAGE(AI127:AI138)</f>
        <v>2.1833333333333331</v>
      </c>
      <c r="BZ127" s="2">
        <f t="shared" ref="BZ127" si="326">AVERAGE(AJ127:AJ138)</f>
        <v>1.0333333333333334</v>
      </c>
      <c r="CA127" s="2">
        <f t="shared" ref="CA127" si="327">AVERAGE(AK127:AK138)</f>
        <v>16.458333333333332</v>
      </c>
      <c r="CB127" s="2">
        <f t="shared" ref="CB127" si="328">AVERAGE(AL127:AL138)</f>
        <v>2.3166666666666664</v>
      </c>
      <c r="CC127" s="2">
        <f t="shared" ref="CC127" si="329">AVERAGE(AM127:AM138)</f>
        <v>-0.70833333333333315</v>
      </c>
      <c r="CD127" s="2"/>
      <c r="CE127" s="2">
        <f t="shared" ref="CE127" si="330">AVERAGE(AO127:AO138)</f>
        <v>8.1833333333333318</v>
      </c>
      <c r="CF127" s="2">
        <f t="shared" ref="CF127" si="331">AVERAGE(AP127:AP138)</f>
        <v>6.2750000000000012</v>
      </c>
      <c r="CG127" s="2">
        <f t="shared" ref="CG127" si="332">AVERAGE(AQ127:AQ138)</f>
        <v>-0.76666666666666672</v>
      </c>
      <c r="CH127" s="2"/>
      <c r="CI127" s="2"/>
      <c r="CJ127" s="2"/>
      <c r="CK127" s="2"/>
      <c r="CL127" s="2"/>
      <c r="CM127" s="2"/>
      <c r="CN127" s="2"/>
      <c r="CO127" s="2"/>
      <c r="CP127" s="2"/>
    </row>
    <row r="128" spans="1:95" x14ac:dyDescent="0.25">
      <c r="A128" s="15">
        <v>40118</v>
      </c>
      <c r="B128">
        <v>1</v>
      </c>
      <c r="C128">
        <v>1</v>
      </c>
      <c r="E128">
        <v>0.5</v>
      </c>
      <c r="F128">
        <v>0.5</v>
      </c>
      <c r="G128">
        <v>0.5</v>
      </c>
      <c r="H128">
        <v>0</v>
      </c>
      <c r="I128">
        <v>0.9</v>
      </c>
      <c r="J128">
        <v>0.1</v>
      </c>
      <c r="K128">
        <v>1</v>
      </c>
      <c r="L128">
        <v>0.3</v>
      </c>
      <c r="M128">
        <v>-2.1</v>
      </c>
      <c r="N128">
        <v>-2.8</v>
      </c>
      <c r="O128">
        <v>2.1</v>
      </c>
      <c r="P128">
        <v>0.4</v>
      </c>
      <c r="Q128">
        <v>0.5</v>
      </c>
      <c r="R128">
        <v>1.8</v>
      </c>
      <c r="S128">
        <v>0.9</v>
      </c>
      <c r="T128">
        <v>0.9</v>
      </c>
      <c r="U128">
        <v>-1.4</v>
      </c>
      <c r="V128">
        <v>1.3</v>
      </c>
      <c r="W128">
        <v>1.7</v>
      </c>
      <c r="X128">
        <v>5.2</v>
      </c>
      <c r="Y128">
        <v>-0.1</v>
      </c>
      <c r="Z128">
        <v>0.7</v>
      </c>
      <c r="AA128">
        <v>0.6</v>
      </c>
      <c r="AB128">
        <v>3.9</v>
      </c>
      <c r="AC128">
        <v>-0.8</v>
      </c>
      <c r="AD128">
        <v>4.5999999999999996</v>
      </c>
      <c r="AE128">
        <v>1.8</v>
      </c>
      <c r="AF128">
        <v>0</v>
      </c>
      <c r="AG128">
        <v>1.3</v>
      </c>
      <c r="AH128">
        <v>2.4</v>
      </c>
      <c r="AI128">
        <v>1.9</v>
      </c>
      <c r="AJ128">
        <v>1.1000000000000001</v>
      </c>
      <c r="AK128">
        <v>12.4</v>
      </c>
      <c r="AL128">
        <v>1.9</v>
      </c>
      <c r="AM128">
        <v>-0.1</v>
      </c>
      <c r="AO128">
        <v>6.1</v>
      </c>
      <c r="AP128">
        <v>5.5</v>
      </c>
      <c r="AQ128">
        <v>2.6</v>
      </c>
    </row>
    <row r="129" spans="1:95" x14ac:dyDescent="0.25">
      <c r="A129" s="15">
        <v>40087</v>
      </c>
      <c r="B129">
        <v>0.5</v>
      </c>
      <c r="C129">
        <v>0.5</v>
      </c>
      <c r="E129">
        <v>-0.1</v>
      </c>
      <c r="F129">
        <v>-0.1</v>
      </c>
      <c r="G129">
        <v>-0.1</v>
      </c>
      <c r="H129">
        <v>-0.9</v>
      </c>
      <c r="I129">
        <v>0.3</v>
      </c>
      <c r="J129">
        <v>-0.5</v>
      </c>
      <c r="K129">
        <v>0.8</v>
      </c>
      <c r="L129">
        <v>-0.1</v>
      </c>
      <c r="M129">
        <v>-2.1</v>
      </c>
      <c r="N129">
        <v>-2.9</v>
      </c>
      <c r="O129">
        <v>1.2</v>
      </c>
      <c r="P129">
        <v>-0.6</v>
      </c>
      <c r="Q129">
        <v>-0.2</v>
      </c>
      <c r="R129">
        <v>1.2</v>
      </c>
      <c r="S129">
        <v>0.3</v>
      </c>
      <c r="T129">
        <v>-1</v>
      </c>
      <c r="U129">
        <v>-1.2</v>
      </c>
      <c r="V129">
        <v>1</v>
      </c>
      <c r="W129">
        <v>-0.2</v>
      </c>
      <c r="X129">
        <v>4.2</v>
      </c>
      <c r="Y129">
        <v>-0.5</v>
      </c>
      <c r="Z129">
        <v>0.4</v>
      </c>
      <c r="AA129">
        <v>0.1</v>
      </c>
      <c r="AB129">
        <v>3.8</v>
      </c>
      <c r="AC129">
        <v>-1.6</v>
      </c>
      <c r="AD129">
        <v>4.3</v>
      </c>
      <c r="AE129">
        <v>0.1</v>
      </c>
      <c r="AF129">
        <v>-0.1</v>
      </c>
      <c r="AG129">
        <v>0.6</v>
      </c>
      <c r="AH129">
        <v>1.8</v>
      </c>
      <c r="AI129">
        <v>1.5</v>
      </c>
      <c r="AJ129">
        <v>0.5</v>
      </c>
      <c r="AK129">
        <v>13.8</v>
      </c>
      <c r="AL129">
        <v>0.8</v>
      </c>
      <c r="AM129">
        <v>-1</v>
      </c>
      <c r="AO129">
        <v>5.7</v>
      </c>
      <c r="AP129">
        <v>5.0999999999999996</v>
      </c>
      <c r="AQ129">
        <v>-0.4</v>
      </c>
      <c r="CQ129" s="21"/>
    </row>
    <row r="130" spans="1:95" x14ac:dyDescent="0.25">
      <c r="A130" s="15">
        <v>40057</v>
      </c>
      <c r="B130">
        <v>0.3</v>
      </c>
      <c r="C130">
        <v>0.3</v>
      </c>
      <c r="E130">
        <v>-0.3</v>
      </c>
      <c r="F130">
        <v>-0.3</v>
      </c>
      <c r="G130">
        <v>-0.3</v>
      </c>
      <c r="H130">
        <v>-1</v>
      </c>
      <c r="I130">
        <v>0.2</v>
      </c>
      <c r="J130">
        <v>-0.3</v>
      </c>
      <c r="K130">
        <v>0.4</v>
      </c>
      <c r="L130">
        <v>-0.4</v>
      </c>
      <c r="M130">
        <v>-1.7</v>
      </c>
      <c r="N130">
        <v>-2.9</v>
      </c>
      <c r="O130">
        <v>0.7</v>
      </c>
      <c r="P130">
        <v>-0.9</v>
      </c>
      <c r="Q130">
        <v>-0.4</v>
      </c>
      <c r="R130">
        <v>0.9</v>
      </c>
      <c r="S130">
        <v>0.3</v>
      </c>
      <c r="T130">
        <v>-1.2</v>
      </c>
      <c r="U130">
        <v>0.1</v>
      </c>
      <c r="V130">
        <v>2.2999999999999998</v>
      </c>
      <c r="W130">
        <v>-0.4</v>
      </c>
      <c r="X130">
        <v>4.7</v>
      </c>
      <c r="Y130">
        <v>0.8</v>
      </c>
      <c r="Z130">
        <v>0</v>
      </c>
      <c r="AA130">
        <v>0</v>
      </c>
      <c r="AB130">
        <v>4</v>
      </c>
      <c r="AC130">
        <v>-1.8</v>
      </c>
      <c r="AD130">
        <v>4.9000000000000004</v>
      </c>
      <c r="AE130">
        <v>0</v>
      </c>
      <c r="AF130">
        <v>0</v>
      </c>
      <c r="AG130">
        <v>1.1000000000000001</v>
      </c>
      <c r="AH130">
        <v>1.4</v>
      </c>
      <c r="AI130">
        <v>1.1000000000000001</v>
      </c>
      <c r="AJ130">
        <v>0.3</v>
      </c>
      <c r="AK130">
        <v>15.3</v>
      </c>
      <c r="AL130">
        <v>1.4</v>
      </c>
      <c r="AM130">
        <v>-1.1000000000000001</v>
      </c>
      <c r="AO130">
        <v>7.6</v>
      </c>
      <c r="AP130">
        <v>5.3</v>
      </c>
      <c r="AQ130">
        <v>-1.9</v>
      </c>
    </row>
    <row r="131" spans="1:95" x14ac:dyDescent="0.25">
      <c r="A131" s="15">
        <v>40026</v>
      </c>
      <c r="B131">
        <v>0.6</v>
      </c>
      <c r="C131">
        <v>0.6</v>
      </c>
      <c r="E131">
        <v>-0.2</v>
      </c>
      <c r="F131">
        <v>-0.2</v>
      </c>
      <c r="G131">
        <v>-0.2</v>
      </c>
      <c r="H131">
        <v>-0.7</v>
      </c>
      <c r="I131">
        <v>1.3</v>
      </c>
      <c r="J131">
        <v>0</v>
      </c>
      <c r="K131">
        <v>0.8</v>
      </c>
      <c r="L131">
        <v>0</v>
      </c>
      <c r="M131">
        <v>-0.7</v>
      </c>
      <c r="N131">
        <v>-2.4</v>
      </c>
      <c r="O131">
        <v>1</v>
      </c>
      <c r="P131">
        <v>-0.7</v>
      </c>
      <c r="Q131">
        <v>-0.2</v>
      </c>
      <c r="R131">
        <v>1.5</v>
      </c>
      <c r="S131">
        <v>0.1</v>
      </c>
      <c r="T131">
        <v>-0.9</v>
      </c>
      <c r="U131">
        <v>1.5</v>
      </c>
      <c r="V131">
        <v>2.2000000000000002</v>
      </c>
      <c r="W131">
        <v>-0.2</v>
      </c>
      <c r="X131">
        <v>5</v>
      </c>
      <c r="Y131">
        <v>1</v>
      </c>
      <c r="Z131">
        <v>-0.1</v>
      </c>
      <c r="AA131">
        <v>0.2</v>
      </c>
      <c r="AB131">
        <v>4.4000000000000004</v>
      </c>
      <c r="AC131">
        <v>-1.2</v>
      </c>
      <c r="AD131">
        <v>4.9000000000000004</v>
      </c>
      <c r="AE131">
        <v>0.1</v>
      </c>
      <c r="AF131">
        <v>0.5</v>
      </c>
      <c r="AG131">
        <v>1.3</v>
      </c>
      <c r="AH131">
        <v>1.9</v>
      </c>
      <c r="AI131">
        <v>1.6</v>
      </c>
      <c r="AJ131">
        <v>0.6</v>
      </c>
      <c r="AK131">
        <v>16</v>
      </c>
      <c r="AL131">
        <v>1.9</v>
      </c>
      <c r="AM131">
        <v>-1</v>
      </c>
      <c r="AO131">
        <v>8.4</v>
      </c>
      <c r="AP131">
        <v>5.3</v>
      </c>
      <c r="AQ131">
        <v>-2.2000000000000002</v>
      </c>
    </row>
    <row r="132" spans="1:95" x14ac:dyDescent="0.25">
      <c r="A132" s="15">
        <v>39995</v>
      </c>
      <c r="B132">
        <v>0.2</v>
      </c>
      <c r="C132">
        <v>0.2</v>
      </c>
      <c r="E132">
        <v>-0.7</v>
      </c>
      <c r="F132">
        <v>-0.6</v>
      </c>
      <c r="G132">
        <v>-0.6</v>
      </c>
      <c r="H132">
        <v>-1.7</v>
      </c>
      <c r="I132">
        <v>1</v>
      </c>
      <c r="J132">
        <v>-0.1</v>
      </c>
      <c r="K132">
        <v>0.7</v>
      </c>
      <c r="L132">
        <v>-0.8</v>
      </c>
      <c r="M132">
        <v>-0.4</v>
      </c>
      <c r="N132">
        <v>-2.5</v>
      </c>
      <c r="O132">
        <v>0.7</v>
      </c>
      <c r="P132">
        <v>-1.3</v>
      </c>
      <c r="Q132">
        <v>-0.8</v>
      </c>
      <c r="R132">
        <v>1.2</v>
      </c>
      <c r="S132">
        <v>-0.1</v>
      </c>
      <c r="T132">
        <v>-0.8</v>
      </c>
      <c r="U132">
        <v>2.1</v>
      </c>
      <c r="V132">
        <v>2.6</v>
      </c>
      <c r="W132">
        <v>-1.5</v>
      </c>
      <c r="X132">
        <v>4.9000000000000004</v>
      </c>
      <c r="Y132">
        <v>0.8</v>
      </c>
      <c r="Z132">
        <v>-0.1</v>
      </c>
      <c r="AA132">
        <v>-0.4</v>
      </c>
      <c r="AB132">
        <v>4.5</v>
      </c>
      <c r="AC132">
        <v>-1.5</v>
      </c>
      <c r="AD132">
        <v>5</v>
      </c>
      <c r="AE132">
        <v>-0.6</v>
      </c>
      <c r="AF132">
        <v>0.6</v>
      </c>
      <c r="AG132">
        <v>1.2</v>
      </c>
      <c r="AH132">
        <v>1.8</v>
      </c>
      <c r="AI132">
        <v>1.8</v>
      </c>
      <c r="AJ132">
        <v>0.3</v>
      </c>
      <c r="AK132">
        <v>16.5</v>
      </c>
      <c r="AL132">
        <v>2.1</v>
      </c>
      <c r="AM132">
        <v>-1.4</v>
      </c>
      <c r="AO132">
        <v>8.9</v>
      </c>
      <c r="AP132">
        <v>5.4</v>
      </c>
      <c r="AQ132">
        <v>-3.1</v>
      </c>
    </row>
    <row r="133" spans="1:95" x14ac:dyDescent="0.25">
      <c r="A133" s="15">
        <v>39965</v>
      </c>
      <c r="B133">
        <v>0.6</v>
      </c>
      <c r="C133">
        <v>0.6</v>
      </c>
      <c r="E133">
        <v>-0.1</v>
      </c>
      <c r="F133">
        <v>-0.1</v>
      </c>
      <c r="G133">
        <v>-0.1</v>
      </c>
      <c r="H133">
        <v>-1.1000000000000001</v>
      </c>
      <c r="I133">
        <v>2.6</v>
      </c>
      <c r="J133">
        <v>0.8</v>
      </c>
      <c r="K133">
        <v>0.9</v>
      </c>
      <c r="L133">
        <v>0</v>
      </c>
      <c r="M133">
        <v>-0.5</v>
      </c>
      <c r="N133">
        <v>-2.1</v>
      </c>
      <c r="O133">
        <v>0.7</v>
      </c>
      <c r="P133">
        <v>-1</v>
      </c>
      <c r="Q133">
        <v>-0.6</v>
      </c>
      <c r="R133">
        <v>1.9</v>
      </c>
      <c r="S133">
        <v>0.5</v>
      </c>
      <c r="T133">
        <v>0.1</v>
      </c>
      <c r="U133">
        <v>3.1</v>
      </c>
      <c r="V133">
        <v>3.9</v>
      </c>
      <c r="W133">
        <v>-1</v>
      </c>
      <c r="X133">
        <v>3.7</v>
      </c>
      <c r="Y133">
        <v>2.8</v>
      </c>
      <c r="Z133">
        <v>1.4</v>
      </c>
      <c r="AA133">
        <v>-0.3</v>
      </c>
      <c r="AB133">
        <v>4.2</v>
      </c>
      <c r="AC133">
        <v>-1.6</v>
      </c>
      <c r="AD133">
        <v>5.8</v>
      </c>
      <c r="AE133">
        <v>0.2</v>
      </c>
      <c r="AF133">
        <v>0.7</v>
      </c>
      <c r="AG133">
        <v>1.6</v>
      </c>
      <c r="AH133">
        <v>1.6</v>
      </c>
      <c r="AI133">
        <v>1.8</v>
      </c>
      <c r="AJ133">
        <v>0.7</v>
      </c>
      <c r="AK133">
        <v>16.7</v>
      </c>
      <c r="AL133">
        <v>3.5</v>
      </c>
      <c r="AM133">
        <v>-1.3</v>
      </c>
      <c r="AO133">
        <v>8.6999999999999993</v>
      </c>
      <c r="AP133">
        <v>5.7</v>
      </c>
      <c r="AQ133">
        <v>-2.2999999999999998</v>
      </c>
    </row>
    <row r="134" spans="1:95" x14ac:dyDescent="0.25">
      <c r="A134" s="15">
        <v>39934</v>
      </c>
      <c r="B134">
        <v>0.8</v>
      </c>
      <c r="C134">
        <v>0.8</v>
      </c>
      <c r="E134">
        <v>0</v>
      </c>
      <c r="F134">
        <v>0.1</v>
      </c>
      <c r="G134">
        <v>0.1</v>
      </c>
      <c r="H134">
        <v>-0.2</v>
      </c>
      <c r="I134">
        <v>3</v>
      </c>
      <c r="J134">
        <v>1</v>
      </c>
      <c r="K134">
        <v>1</v>
      </c>
      <c r="L134">
        <v>-0.1</v>
      </c>
      <c r="M134">
        <v>0.3</v>
      </c>
      <c r="N134">
        <v>-1.7</v>
      </c>
      <c r="O134">
        <v>0.7</v>
      </c>
      <c r="P134">
        <v>-0.9</v>
      </c>
      <c r="Q134">
        <v>-0.3</v>
      </c>
      <c r="R134">
        <v>2.5</v>
      </c>
      <c r="S134">
        <v>0.8</v>
      </c>
      <c r="T134">
        <v>0.5</v>
      </c>
      <c r="U134">
        <v>4.4000000000000004</v>
      </c>
      <c r="V134">
        <v>4.9000000000000004</v>
      </c>
      <c r="W134">
        <v>-0.9</v>
      </c>
      <c r="X134">
        <v>3.8</v>
      </c>
      <c r="Y134">
        <v>3.4</v>
      </c>
      <c r="Z134">
        <v>1.5</v>
      </c>
      <c r="AA134">
        <v>0.1</v>
      </c>
      <c r="AB134">
        <v>4.3</v>
      </c>
      <c r="AC134">
        <v>-1.3</v>
      </c>
      <c r="AD134">
        <v>5.9</v>
      </c>
      <c r="AE134">
        <v>0.5</v>
      </c>
      <c r="AF134">
        <v>1.1000000000000001</v>
      </c>
      <c r="AG134">
        <v>1.5</v>
      </c>
      <c r="AH134">
        <v>1.7</v>
      </c>
      <c r="AI134">
        <v>2.2000000000000002</v>
      </c>
      <c r="AJ134">
        <v>0.9</v>
      </c>
      <c r="AK134">
        <v>15.8</v>
      </c>
      <c r="AL134">
        <v>3</v>
      </c>
      <c r="AM134">
        <v>-1.2</v>
      </c>
      <c r="AO134">
        <v>8.5</v>
      </c>
      <c r="AP134">
        <v>5.2</v>
      </c>
      <c r="AQ134">
        <v>-2.2000000000000002</v>
      </c>
    </row>
    <row r="135" spans="1:95" x14ac:dyDescent="0.25">
      <c r="A135" s="15">
        <v>39904</v>
      </c>
      <c r="B135">
        <v>1.3</v>
      </c>
      <c r="C135">
        <v>1.3</v>
      </c>
      <c r="E135">
        <v>0.6</v>
      </c>
      <c r="F135">
        <v>0.7</v>
      </c>
      <c r="G135">
        <v>0.6</v>
      </c>
      <c r="H135">
        <v>0.7</v>
      </c>
      <c r="I135">
        <v>3.8</v>
      </c>
      <c r="J135">
        <v>1.2</v>
      </c>
      <c r="K135">
        <v>1.1000000000000001</v>
      </c>
      <c r="L135">
        <v>0.7</v>
      </c>
      <c r="M135">
        <v>0.9</v>
      </c>
      <c r="N135">
        <v>-0.8</v>
      </c>
      <c r="O135">
        <v>1.1000000000000001</v>
      </c>
      <c r="P135">
        <v>-0.2</v>
      </c>
      <c r="Q135">
        <v>0.1</v>
      </c>
      <c r="R135">
        <v>3.5</v>
      </c>
      <c r="S135">
        <v>1.2</v>
      </c>
      <c r="T135">
        <v>0.6</v>
      </c>
      <c r="U135">
        <v>5.9</v>
      </c>
      <c r="V135">
        <v>5.9</v>
      </c>
      <c r="W135">
        <v>-0.3</v>
      </c>
      <c r="X135">
        <v>3.2</v>
      </c>
      <c r="Y135">
        <v>3.9</v>
      </c>
      <c r="Z135">
        <v>1.8</v>
      </c>
      <c r="AA135">
        <v>0.5</v>
      </c>
      <c r="AB135">
        <v>4.4000000000000004</v>
      </c>
      <c r="AC135">
        <v>-0.5</v>
      </c>
      <c r="AD135">
        <v>6.4</v>
      </c>
      <c r="AE135">
        <v>1.1000000000000001</v>
      </c>
      <c r="AF135">
        <v>1.4</v>
      </c>
      <c r="AG135">
        <v>2.1</v>
      </c>
      <c r="AH135">
        <v>1.8</v>
      </c>
      <c r="AI135">
        <v>2.2999999999999998</v>
      </c>
      <c r="AJ135">
        <v>1.3</v>
      </c>
      <c r="AK135">
        <v>16.3</v>
      </c>
      <c r="AL135">
        <v>3</v>
      </c>
      <c r="AM135">
        <v>-0.6</v>
      </c>
      <c r="AO135">
        <v>8.3000000000000007</v>
      </c>
      <c r="AP135">
        <v>6.1</v>
      </c>
      <c r="AQ135">
        <v>-1.6</v>
      </c>
    </row>
    <row r="136" spans="1:95" x14ac:dyDescent="0.25">
      <c r="A136" s="15">
        <v>39873</v>
      </c>
      <c r="B136">
        <v>1.4</v>
      </c>
      <c r="C136">
        <v>1.3</v>
      </c>
      <c r="E136">
        <v>0.6</v>
      </c>
      <c r="F136">
        <v>0.6</v>
      </c>
      <c r="G136">
        <v>0.6</v>
      </c>
      <c r="H136">
        <v>0.6</v>
      </c>
      <c r="I136">
        <v>4</v>
      </c>
      <c r="J136">
        <v>1.8</v>
      </c>
      <c r="K136">
        <v>1.5</v>
      </c>
      <c r="L136">
        <v>0.3</v>
      </c>
      <c r="M136">
        <v>2.5</v>
      </c>
      <c r="N136">
        <v>-0.8</v>
      </c>
      <c r="O136">
        <v>1.5</v>
      </c>
      <c r="P136">
        <v>-0.1</v>
      </c>
      <c r="Q136">
        <v>0.4</v>
      </c>
      <c r="R136">
        <v>3.4</v>
      </c>
      <c r="S136">
        <v>1.1000000000000001</v>
      </c>
      <c r="T136">
        <v>0.9</v>
      </c>
      <c r="U136">
        <v>7.9</v>
      </c>
      <c r="V136">
        <v>7.4</v>
      </c>
      <c r="W136">
        <v>-0.3</v>
      </c>
      <c r="X136">
        <v>2.8</v>
      </c>
      <c r="Y136">
        <v>3.9</v>
      </c>
      <c r="Z136">
        <v>1.8</v>
      </c>
      <c r="AA136">
        <v>0.6</v>
      </c>
      <c r="AB136">
        <v>4.0999999999999996</v>
      </c>
      <c r="AC136">
        <v>-0.6</v>
      </c>
      <c r="AD136">
        <v>6.7</v>
      </c>
      <c r="AE136">
        <v>1.6</v>
      </c>
      <c r="AF136">
        <v>1.8</v>
      </c>
      <c r="AG136">
        <v>2</v>
      </c>
      <c r="AH136">
        <v>1.9</v>
      </c>
      <c r="AI136">
        <v>2.9</v>
      </c>
      <c r="AJ136">
        <v>1.4</v>
      </c>
      <c r="AK136">
        <v>19.899999999999999</v>
      </c>
      <c r="AL136">
        <v>2.5</v>
      </c>
      <c r="AM136">
        <v>-0.7</v>
      </c>
      <c r="AO136">
        <v>9.1</v>
      </c>
      <c r="AP136">
        <v>7.9</v>
      </c>
      <c r="AQ136">
        <v>-1.1000000000000001</v>
      </c>
    </row>
    <row r="137" spans="1:95" x14ac:dyDescent="0.25">
      <c r="A137" s="15">
        <v>39845</v>
      </c>
      <c r="B137">
        <v>1.8</v>
      </c>
      <c r="C137">
        <v>1.8</v>
      </c>
      <c r="E137">
        <v>1.2</v>
      </c>
      <c r="F137">
        <v>1.2</v>
      </c>
      <c r="G137">
        <v>1.2</v>
      </c>
      <c r="H137">
        <v>1.9</v>
      </c>
      <c r="I137">
        <v>5.3</v>
      </c>
      <c r="J137">
        <v>1.3</v>
      </c>
      <c r="K137">
        <v>1.7</v>
      </c>
      <c r="L137">
        <v>1</v>
      </c>
      <c r="M137">
        <v>3.9</v>
      </c>
      <c r="N137">
        <v>0.1</v>
      </c>
      <c r="O137">
        <v>1.8</v>
      </c>
      <c r="P137">
        <v>0.7</v>
      </c>
      <c r="Q137">
        <v>1</v>
      </c>
      <c r="R137">
        <v>3.8</v>
      </c>
      <c r="S137">
        <v>1.6</v>
      </c>
      <c r="T137">
        <v>0.6</v>
      </c>
      <c r="U137">
        <v>9.4</v>
      </c>
      <c r="V137">
        <v>8.5</v>
      </c>
      <c r="W137">
        <v>0.8</v>
      </c>
      <c r="X137">
        <v>2.9</v>
      </c>
      <c r="Y137">
        <v>3.5</v>
      </c>
      <c r="Z137">
        <v>1.9</v>
      </c>
      <c r="AA137">
        <v>1.3</v>
      </c>
      <c r="AB137">
        <v>3.6</v>
      </c>
      <c r="AC137">
        <v>0.1</v>
      </c>
      <c r="AD137">
        <v>6.9</v>
      </c>
      <c r="AE137">
        <v>2.1</v>
      </c>
      <c r="AF137">
        <v>2.4</v>
      </c>
      <c r="AG137">
        <v>2.7</v>
      </c>
      <c r="AH137">
        <v>2.2000000000000002</v>
      </c>
      <c r="AI137">
        <v>3.2</v>
      </c>
      <c r="AJ137">
        <v>1.9</v>
      </c>
      <c r="AK137">
        <v>21.6</v>
      </c>
      <c r="AL137">
        <v>2.9</v>
      </c>
      <c r="AM137">
        <v>-0.1</v>
      </c>
      <c r="AO137">
        <v>10.4</v>
      </c>
      <c r="AP137">
        <v>7.8</v>
      </c>
      <c r="AQ137">
        <v>-0.3</v>
      </c>
    </row>
    <row r="138" spans="1:95" x14ac:dyDescent="0.25">
      <c r="A138" s="15">
        <v>39814</v>
      </c>
      <c r="B138">
        <v>1.7</v>
      </c>
      <c r="C138">
        <v>1.7</v>
      </c>
      <c r="E138">
        <v>1.1000000000000001</v>
      </c>
      <c r="F138">
        <v>1.2</v>
      </c>
      <c r="G138">
        <v>1.2</v>
      </c>
      <c r="H138">
        <v>2.1</v>
      </c>
      <c r="I138">
        <v>6</v>
      </c>
      <c r="J138">
        <v>1.4</v>
      </c>
      <c r="K138">
        <v>1.7</v>
      </c>
      <c r="L138">
        <v>1</v>
      </c>
      <c r="M138">
        <v>4.7</v>
      </c>
      <c r="N138">
        <v>1.2</v>
      </c>
      <c r="O138">
        <v>2</v>
      </c>
      <c r="P138">
        <v>0.8</v>
      </c>
      <c r="Q138">
        <v>0.8</v>
      </c>
      <c r="R138">
        <v>3.2</v>
      </c>
      <c r="S138">
        <v>1.4</v>
      </c>
      <c r="T138">
        <v>0.9</v>
      </c>
      <c r="U138">
        <v>9.6999999999999993</v>
      </c>
      <c r="V138">
        <v>9.5</v>
      </c>
      <c r="W138">
        <v>0</v>
      </c>
      <c r="X138">
        <v>2.4</v>
      </c>
      <c r="Y138">
        <v>3.1</v>
      </c>
      <c r="Z138">
        <v>1.7</v>
      </c>
      <c r="AA138">
        <v>1.2</v>
      </c>
      <c r="AB138">
        <v>3.2</v>
      </c>
      <c r="AC138">
        <v>0.1</v>
      </c>
      <c r="AD138">
        <v>6.8</v>
      </c>
      <c r="AE138">
        <v>1.4</v>
      </c>
      <c r="AF138">
        <v>2.7</v>
      </c>
      <c r="AG138">
        <v>2.5</v>
      </c>
      <c r="AH138">
        <v>2.1</v>
      </c>
      <c r="AI138">
        <v>3</v>
      </c>
      <c r="AJ138">
        <v>1.8</v>
      </c>
      <c r="AK138">
        <v>21.9</v>
      </c>
      <c r="AL138">
        <v>2.5</v>
      </c>
      <c r="AM138">
        <v>-0.1</v>
      </c>
      <c r="AO138">
        <v>9.6</v>
      </c>
      <c r="AP138">
        <v>9.5</v>
      </c>
      <c r="AQ138">
        <v>-0.6</v>
      </c>
    </row>
    <row r="139" spans="1:95" x14ac:dyDescent="0.25">
      <c r="A139" s="15">
        <v>39783</v>
      </c>
      <c r="B139">
        <v>2.2000000000000002</v>
      </c>
      <c r="C139">
        <v>2.2000000000000002</v>
      </c>
      <c r="E139">
        <v>1.6</v>
      </c>
      <c r="F139">
        <v>1.6</v>
      </c>
      <c r="G139">
        <v>1.6</v>
      </c>
      <c r="H139">
        <v>2.7</v>
      </c>
      <c r="I139">
        <v>7.2</v>
      </c>
      <c r="J139">
        <v>3.3</v>
      </c>
      <c r="K139">
        <v>2.5</v>
      </c>
      <c r="L139">
        <v>1.1000000000000001</v>
      </c>
      <c r="M139">
        <v>7.5</v>
      </c>
      <c r="N139">
        <v>1.3</v>
      </c>
      <c r="O139">
        <v>2.2000000000000002</v>
      </c>
      <c r="P139">
        <v>1.4</v>
      </c>
      <c r="Q139">
        <v>1.2</v>
      </c>
      <c r="R139">
        <v>2.8</v>
      </c>
      <c r="S139">
        <v>2.4</v>
      </c>
      <c r="T139">
        <v>1.8</v>
      </c>
      <c r="U139">
        <v>10.4</v>
      </c>
      <c r="V139">
        <v>8.5</v>
      </c>
      <c r="W139">
        <v>0.7</v>
      </c>
      <c r="X139">
        <v>3.4</v>
      </c>
      <c r="Y139">
        <v>5</v>
      </c>
      <c r="Z139">
        <v>1.7</v>
      </c>
      <c r="AA139">
        <v>1.5</v>
      </c>
      <c r="AB139">
        <v>3.3</v>
      </c>
      <c r="AC139">
        <v>0.8</v>
      </c>
      <c r="AD139">
        <v>6.4</v>
      </c>
      <c r="AE139">
        <v>1.8</v>
      </c>
      <c r="AF139">
        <v>3.5</v>
      </c>
      <c r="AG139">
        <v>3.4</v>
      </c>
      <c r="AH139">
        <v>2.1</v>
      </c>
      <c r="AI139">
        <v>3.1</v>
      </c>
      <c r="AJ139">
        <v>2.2000000000000002</v>
      </c>
      <c r="AK139">
        <v>21</v>
      </c>
      <c r="AL139">
        <v>2.5</v>
      </c>
      <c r="AM139">
        <v>0.3</v>
      </c>
      <c r="AO139">
        <v>8.1</v>
      </c>
      <c r="AP139">
        <v>10.1</v>
      </c>
      <c r="AQ139">
        <v>-0.6</v>
      </c>
      <c r="AR139" s="2">
        <f>AVERAGE(B139:B150)</f>
        <v>3.6750000000000003</v>
      </c>
      <c r="AS139" s="2">
        <f t="shared" ref="AS139" si="333">AVERAGE(C139:C150)</f>
        <v>3.6750000000000003</v>
      </c>
      <c r="AT139" s="2"/>
      <c r="AU139" s="2">
        <f t="shared" ref="AU139" si="334">AVERAGE(E139:E150)</f>
        <v>3.2916666666666665</v>
      </c>
      <c r="AV139" s="2">
        <f t="shared" ref="AV139" si="335">AVERAGE(F139:F150)</f>
        <v>3.3333333333333326</v>
      </c>
      <c r="AW139" s="2">
        <f t="shared" ref="AW139" si="336">AVERAGE(G139:G150)</f>
        <v>3.3166666666666664</v>
      </c>
      <c r="AX139" s="2">
        <f t="shared" ref="AX139" si="337">AVERAGE(H139:H150)</f>
        <v>4.5</v>
      </c>
      <c r="AY139" s="2">
        <f t="shared" ref="AY139" si="338">AVERAGE(I139:I150)</f>
        <v>12</v>
      </c>
      <c r="AZ139" s="2">
        <f t="shared" ref="AZ139" si="339">AVERAGE(J139:J150)</f>
        <v>6.3000000000000007</v>
      </c>
      <c r="BA139" s="2">
        <f t="shared" ref="BA139" si="340">AVERAGE(K139:K150)</f>
        <v>3.625</v>
      </c>
      <c r="BB139" s="2">
        <f t="shared" ref="BB139" si="341">AVERAGE(L139:L150)</f>
        <v>2.7750000000000004</v>
      </c>
      <c r="BC139" s="2">
        <f t="shared" ref="BC139" si="342">AVERAGE(M139:M150)</f>
        <v>10.641666666666667</v>
      </c>
      <c r="BD139" s="2">
        <f t="shared" ref="BD139" si="343">AVERAGE(N139:N150)</f>
        <v>3.1166666666666667</v>
      </c>
      <c r="BE139" s="2">
        <f t="shared" ref="BE139" si="344">AVERAGE(O139:O150)</f>
        <v>4.2249999999999996</v>
      </c>
      <c r="BF139" s="2">
        <f t="shared" ref="BF139" si="345">AVERAGE(P139:P150)</f>
        <v>4.1416666666666666</v>
      </c>
      <c r="BG139" s="2">
        <f t="shared" ref="BG139" si="346">AVERAGE(Q139:Q150)</f>
        <v>3.1666666666666665</v>
      </c>
      <c r="BH139" s="2">
        <f t="shared" ref="BH139" si="347">AVERAGE(R139:R150)</f>
        <v>5.8083333333333327</v>
      </c>
      <c r="BI139" s="2">
        <f t="shared" ref="BI139" si="348">AVERAGE(S139:S150)</f>
        <v>3.5000000000000004</v>
      </c>
      <c r="BJ139" s="2">
        <f t="shared" ref="BJ139" si="349">AVERAGE(T139:T150)</f>
        <v>4.3666666666666663</v>
      </c>
      <c r="BK139" s="2">
        <f t="shared" ref="BK139" si="350">AVERAGE(U139:U150)</f>
        <v>15.316666666666665</v>
      </c>
      <c r="BL139" s="2">
        <f t="shared" ref="BL139" si="351">AVERAGE(V139:V150)</f>
        <v>11.125000000000002</v>
      </c>
      <c r="BM139" s="2">
        <f t="shared" ref="BM139" si="352">AVERAGE(W139:W150)</f>
        <v>4.1000000000000005</v>
      </c>
      <c r="BN139" s="2">
        <f t="shared" ref="BN139" si="353">AVERAGE(X139:X150)</f>
        <v>6.0666666666666673</v>
      </c>
      <c r="BO139" s="2">
        <f t="shared" ref="BO139" si="354">AVERAGE(Y139:Y150)</f>
        <v>4.6749999999999998</v>
      </c>
      <c r="BP139" s="2">
        <f t="shared" ref="BP139" si="355">AVERAGE(Z139:Z150)</f>
        <v>2.2250000000000001</v>
      </c>
      <c r="BQ139" s="2">
        <f t="shared" ref="BQ139" si="356">AVERAGE(AA139:AA150)</f>
        <v>3.2333333333333329</v>
      </c>
      <c r="BR139" s="2">
        <f t="shared" ref="BR139" si="357">AVERAGE(AB139:AB150)</f>
        <v>4.1666666666666661</v>
      </c>
      <c r="BS139" s="2">
        <f t="shared" ref="BS139" si="358">AVERAGE(AC139:AC150)</f>
        <v>2.65</v>
      </c>
      <c r="BT139" s="2">
        <f t="shared" ref="BT139" si="359">AVERAGE(AD139:AD150)</f>
        <v>7.9250000000000007</v>
      </c>
      <c r="BU139" s="2">
        <f t="shared" ref="BU139" si="360">AVERAGE(AE139:AE150)</f>
        <v>5.5333333333333341</v>
      </c>
      <c r="BV139" s="2">
        <f t="shared" ref="BV139" si="361">AVERAGE(AF139:AF150)</f>
        <v>3.933333333333334</v>
      </c>
      <c r="BW139" s="2">
        <f t="shared" ref="BW139" si="362">AVERAGE(AG139:AG150)</f>
        <v>3.9083333333333332</v>
      </c>
      <c r="BX139" s="2">
        <f t="shared" ref="BX139" si="363">AVERAGE(AH139:AH150)</f>
        <v>3.3499999999999996</v>
      </c>
      <c r="BY139" s="2">
        <f t="shared" ref="BY139" si="364">AVERAGE(AI139:AI150)</f>
        <v>3.6083333333333338</v>
      </c>
      <c r="BZ139" s="2">
        <f t="shared" ref="BZ139" si="365">AVERAGE(AJ139:AJ150)</f>
        <v>3.6750000000000003</v>
      </c>
      <c r="CA139" s="2">
        <f t="shared" ref="CA139" si="366">AVERAGE(AK139:AK150)</f>
        <v>12.699999999999998</v>
      </c>
      <c r="CB139" s="2">
        <f t="shared" ref="CB139" si="367">AVERAGE(AL139:AL150)</f>
        <v>3.4</v>
      </c>
      <c r="CC139" s="2">
        <f t="shared" ref="CC139" si="368">AVERAGE(AM139:AM150)</f>
        <v>2.375</v>
      </c>
      <c r="CD139" s="2"/>
      <c r="CE139" s="2">
        <f t="shared" ref="CE139" si="369">AVERAGE(AO139:AO150)</f>
        <v>11.974999999999996</v>
      </c>
      <c r="CF139" s="2">
        <f t="shared" ref="CF139" si="370">AVERAGE(AP139:AP150)</f>
        <v>10.458333333333332</v>
      </c>
      <c r="CG139" s="2">
        <f t="shared" ref="CG139" si="371">AVERAGE(AQ139:AQ150)</f>
        <v>4.4333333333333336</v>
      </c>
      <c r="CH139" s="2"/>
    </row>
    <row r="140" spans="1:95" x14ac:dyDescent="0.25">
      <c r="A140" s="15">
        <v>39753</v>
      </c>
      <c r="B140">
        <v>2.8</v>
      </c>
      <c r="C140">
        <v>2.8</v>
      </c>
      <c r="E140">
        <v>2.1</v>
      </c>
      <c r="F140">
        <v>2.2000000000000002</v>
      </c>
      <c r="G140">
        <v>2.2000000000000002</v>
      </c>
      <c r="H140">
        <v>3.2</v>
      </c>
      <c r="I140">
        <v>8.8000000000000007</v>
      </c>
      <c r="J140">
        <v>4.0999999999999996</v>
      </c>
      <c r="K140">
        <v>2.8</v>
      </c>
      <c r="L140">
        <v>1.4</v>
      </c>
      <c r="M140">
        <v>8.5</v>
      </c>
      <c r="N140">
        <v>2.1</v>
      </c>
      <c r="O140">
        <v>3</v>
      </c>
      <c r="P140">
        <v>2.4</v>
      </c>
      <c r="Q140">
        <v>1.9</v>
      </c>
      <c r="R140">
        <v>4.5</v>
      </c>
      <c r="S140">
        <v>2.8</v>
      </c>
      <c r="T140">
        <v>3.1</v>
      </c>
      <c r="U140">
        <v>11.6</v>
      </c>
      <c r="V140">
        <v>9.1999999999999993</v>
      </c>
      <c r="W140">
        <v>2</v>
      </c>
      <c r="X140">
        <v>4.0999999999999996</v>
      </c>
      <c r="Y140">
        <v>4.9000000000000004</v>
      </c>
      <c r="Z140">
        <v>1.9</v>
      </c>
      <c r="AA140">
        <v>2.2999999999999998</v>
      </c>
      <c r="AB140">
        <v>3.5</v>
      </c>
      <c r="AC140">
        <v>1.4</v>
      </c>
      <c r="AD140">
        <v>6.8</v>
      </c>
      <c r="AE140">
        <v>2.9</v>
      </c>
      <c r="AF140">
        <v>3.9</v>
      </c>
      <c r="AG140">
        <v>3.5</v>
      </c>
      <c r="AH140">
        <v>2.4</v>
      </c>
      <c r="AI140">
        <v>4.0999999999999996</v>
      </c>
      <c r="AJ140">
        <v>2.8</v>
      </c>
      <c r="AK140">
        <v>19.8</v>
      </c>
      <c r="AL140">
        <v>3.2</v>
      </c>
      <c r="AM140">
        <v>1.2</v>
      </c>
      <c r="AO140">
        <v>10.3</v>
      </c>
      <c r="AP140">
        <v>10.8</v>
      </c>
      <c r="AQ140">
        <v>0.7</v>
      </c>
    </row>
    <row r="141" spans="1:95" x14ac:dyDescent="0.25">
      <c r="A141" s="15">
        <v>39722</v>
      </c>
      <c r="B141">
        <v>3.7</v>
      </c>
      <c r="C141">
        <v>3.7</v>
      </c>
      <c r="E141">
        <v>3.2</v>
      </c>
      <c r="F141">
        <v>3.2</v>
      </c>
      <c r="G141">
        <v>3.2</v>
      </c>
      <c r="H141">
        <v>4.8</v>
      </c>
      <c r="I141">
        <v>11.2</v>
      </c>
      <c r="J141">
        <v>5.8</v>
      </c>
      <c r="K141">
        <v>3.8</v>
      </c>
      <c r="L141">
        <v>2.6</v>
      </c>
      <c r="M141">
        <v>10.1</v>
      </c>
      <c r="N141">
        <v>2.8</v>
      </c>
      <c r="O141">
        <v>4</v>
      </c>
      <c r="P141">
        <v>3.6</v>
      </c>
      <c r="Q141">
        <v>3</v>
      </c>
      <c r="R141">
        <v>5.7</v>
      </c>
      <c r="S141">
        <v>3.6</v>
      </c>
      <c r="T141">
        <v>4.8</v>
      </c>
      <c r="U141">
        <v>13.7</v>
      </c>
      <c r="V141">
        <v>10.7</v>
      </c>
      <c r="W141">
        <v>3.9</v>
      </c>
      <c r="X141">
        <v>5.0999999999999996</v>
      </c>
      <c r="Y141">
        <v>5.7</v>
      </c>
      <c r="Z141">
        <v>2.5</v>
      </c>
      <c r="AA141">
        <v>3</v>
      </c>
      <c r="AB141">
        <v>3.9</v>
      </c>
      <c r="AC141">
        <v>2.5</v>
      </c>
      <c r="AD141">
        <v>7.4</v>
      </c>
      <c r="AE141">
        <v>4.8</v>
      </c>
      <c r="AF141">
        <v>4.2</v>
      </c>
      <c r="AG141">
        <v>4.4000000000000004</v>
      </c>
      <c r="AH141">
        <v>3.5</v>
      </c>
      <c r="AI141">
        <v>4.5</v>
      </c>
      <c r="AJ141">
        <v>3.7</v>
      </c>
      <c r="AK141">
        <v>17.899999999999999</v>
      </c>
      <c r="AL141">
        <v>5.0999999999999996</v>
      </c>
      <c r="AM141">
        <v>2.6</v>
      </c>
      <c r="AO141">
        <v>11.5</v>
      </c>
      <c r="AP141">
        <v>12</v>
      </c>
      <c r="AQ141">
        <v>4.3</v>
      </c>
    </row>
    <row r="142" spans="1:95" x14ac:dyDescent="0.25">
      <c r="A142" s="15">
        <v>39692</v>
      </c>
      <c r="B142">
        <v>4.2</v>
      </c>
      <c r="C142">
        <v>4.2</v>
      </c>
      <c r="E142">
        <v>3.6</v>
      </c>
      <c r="F142">
        <v>3.7</v>
      </c>
      <c r="G142">
        <v>3.7</v>
      </c>
      <c r="H142">
        <v>5.5</v>
      </c>
      <c r="I142">
        <v>11.4</v>
      </c>
      <c r="J142">
        <v>6.3</v>
      </c>
      <c r="K142">
        <v>4.5</v>
      </c>
      <c r="L142">
        <v>3</v>
      </c>
      <c r="M142">
        <v>10.8</v>
      </c>
      <c r="N142">
        <v>3.2</v>
      </c>
      <c r="O142">
        <v>4.7</v>
      </c>
      <c r="P142">
        <v>4.5999999999999996</v>
      </c>
      <c r="Q142">
        <v>3.4</v>
      </c>
      <c r="R142">
        <v>6.2</v>
      </c>
      <c r="S142">
        <v>3.9</v>
      </c>
      <c r="T142">
        <v>5</v>
      </c>
      <c r="U142">
        <v>14.7</v>
      </c>
      <c r="V142">
        <v>11.3</v>
      </c>
      <c r="W142">
        <v>4.8</v>
      </c>
      <c r="X142">
        <v>5.6</v>
      </c>
      <c r="Y142">
        <v>4.9000000000000004</v>
      </c>
      <c r="Z142">
        <v>2.8</v>
      </c>
      <c r="AA142">
        <v>3.7</v>
      </c>
      <c r="AB142">
        <v>4.0999999999999996</v>
      </c>
      <c r="AC142">
        <v>3.2</v>
      </c>
      <c r="AD142">
        <v>7.4</v>
      </c>
      <c r="AE142">
        <v>5.5</v>
      </c>
      <c r="AF142">
        <v>4.5999999999999996</v>
      </c>
      <c r="AG142">
        <v>4.7</v>
      </c>
      <c r="AH142">
        <v>4.2</v>
      </c>
      <c r="AI142">
        <v>5.2</v>
      </c>
      <c r="AJ142">
        <v>4.2</v>
      </c>
      <c r="AK142">
        <v>15.4</v>
      </c>
      <c r="AL142">
        <v>4.8</v>
      </c>
      <c r="AM142">
        <v>2.8</v>
      </c>
      <c r="AO142">
        <v>10.4</v>
      </c>
      <c r="AP142">
        <v>11.1</v>
      </c>
      <c r="AQ142">
        <v>6</v>
      </c>
    </row>
    <row r="143" spans="1:95" x14ac:dyDescent="0.25">
      <c r="A143" s="15">
        <v>39661</v>
      </c>
      <c r="B143">
        <v>4.3</v>
      </c>
      <c r="C143">
        <v>4.3</v>
      </c>
      <c r="E143">
        <v>3.8</v>
      </c>
      <c r="F143">
        <v>3.9</v>
      </c>
      <c r="G143">
        <v>3.9</v>
      </c>
      <c r="H143">
        <v>5.4</v>
      </c>
      <c r="I143">
        <v>11.8</v>
      </c>
      <c r="J143">
        <v>6.3</v>
      </c>
      <c r="K143">
        <v>4.8</v>
      </c>
      <c r="L143">
        <v>3.2</v>
      </c>
      <c r="M143">
        <v>11.1</v>
      </c>
      <c r="N143">
        <v>3.2</v>
      </c>
      <c r="O143">
        <v>4.8</v>
      </c>
      <c r="P143">
        <v>4.9000000000000004</v>
      </c>
      <c r="Q143">
        <v>3.5</v>
      </c>
      <c r="R143">
        <v>7.1</v>
      </c>
      <c r="S143">
        <v>4.3</v>
      </c>
      <c r="T143">
        <v>5.0999999999999996</v>
      </c>
      <c r="U143">
        <v>15.6</v>
      </c>
      <c r="V143">
        <v>12.2</v>
      </c>
      <c r="W143">
        <v>4.8</v>
      </c>
      <c r="X143">
        <v>6.4</v>
      </c>
      <c r="Y143">
        <v>5.4</v>
      </c>
      <c r="Z143">
        <v>3</v>
      </c>
      <c r="AA143">
        <v>3.6</v>
      </c>
      <c r="AB143">
        <v>4.4000000000000004</v>
      </c>
      <c r="AC143">
        <v>3.1</v>
      </c>
      <c r="AD143">
        <v>8.1</v>
      </c>
      <c r="AE143">
        <v>6</v>
      </c>
      <c r="AF143">
        <v>4.5</v>
      </c>
      <c r="AG143">
        <v>4.5999999999999996</v>
      </c>
      <c r="AH143">
        <v>4.0999999999999996</v>
      </c>
      <c r="AI143">
        <v>4.7</v>
      </c>
      <c r="AJ143">
        <v>4.3</v>
      </c>
      <c r="AK143">
        <v>15.3</v>
      </c>
      <c r="AL143">
        <v>4</v>
      </c>
      <c r="AM143">
        <v>3.1</v>
      </c>
      <c r="AO143">
        <v>10.9</v>
      </c>
      <c r="AP143">
        <v>11.8</v>
      </c>
      <c r="AQ143">
        <v>6.6</v>
      </c>
    </row>
    <row r="144" spans="1:95" x14ac:dyDescent="0.25">
      <c r="A144" s="15">
        <v>39630</v>
      </c>
      <c r="B144">
        <v>4.4000000000000004</v>
      </c>
      <c r="C144">
        <v>4.4000000000000004</v>
      </c>
      <c r="E144">
        <v>4.0999999999999996</v>
      </c>
      <c r="F144">
        <v>4.0999999999999996</v>
      </c>
      <c r="G144">
        <v>4.0999999999999996</v>
      </c>
      <c r="H144">
        <v>5.9</v>
      </c>
      <c r="I144">
        <v>14.4</v>
      </c>
      <c r="J144">
        <v>6.8</v>
      </c>
      <c r="K144">
        <v>4.3</v>
      </c>
      <c r="L144">
        <v>3.5</v>
      </c>
      <c r="M144">
        <v>11.2</v>
      </c>
      <c r="N144">
        <v>3.5</v>
      </c>
      <c r="O144">
        <v>4.9000000000000004</v>
      </c>
      <c r="P144">
        <v>5.3</v>
      </c>
      <c r="Q144">
        <v>4</v>
      </c>
      <c r="R144">
        <v>8</v>
      </c>
      <c r="S144">
        <v>4</v>
      </c>
      <c r="T144">
        <v>5.3</v>
      </c>
      <c r="U144">
        <v>16.5</v>
      </c>
      <c r="V144">
        <v>12.4</v>
      </c>
      <c r="W144">
        <v>5.8</v>
      </c>
      <c r="X144">
        <v>7</v>
      </c>
      <c r="Y144">
        <v>5.6</v>
      </c>
      <c r="Z144">
        <v>3</v>
      </c>
      <c r="AA144">
        <v>3.8</v>
      </c>
      <c r="AB144">
        <v>4.5999999999999996</v>
      </c>
      <c r="AC144">
        <v>3.1</v>
      </c>
      <c r="AD144">
        <v>9.1</v>
      </c>
      <c r="AE144">
        <v>6.9</v>
      </c>
      <c r="AF144">
        <v>4.4000000000000004</v>
      </c>
      <c r="AG144">
        <v>4.3</v>
      </c>
      <c r="AH144">
        <v>3.8</v>
      </c>
      <c r="AI144">
        <v>4.4000000000000004</v>
      </c>
      <c r="AJ144">
        <v>4.5</v>
      </c>
      <c r="AK144">
        <v>13.6</v>
      </c>
      <c r="AL144">
        <v>4</v>
      </c>
      <c r="AM144">
        <v>3.3</v>
      </c>
      <c r="AO144">
        <v>13</v>
      </c>
      <c r="AP144">
        <v>12.1</v>
      </c>
      <c r="AQ144">
        <v>6.8</v>
      </c>
    </row>
    <row r="145" spans="1:85" x14ac:dyDescent="0.25">
      <c r="A145" s="15">
        <v>39600</v>
      </c>
      <c r="B145">
        <v>4.3</v>
      </c>
      <c r="C145">
        <v>4.3</v>
      </c>
      <c r="E145">
        <v>4</v>
      </c>
      <c r="F145">
        <v>4</v>
      </c>
      <c r="G145">
        <v>4</v>
      </c>
      <c r="H145">
        <v>5.8</v>
      </c>
      <c r="I145">
        <v>14.7</v>
      </c>
      <c r="J145">
        <v>6.7</v>
      </c>
      <c r="K145">
        <v>4.2</v>
      </c>
      <c r="L145">
        <v>3.4</v>
      </c>
      <c r="M145">
        <v>11.5</v>
      </c>
      <c r="N145">
        <v>3.9</v>
      </c>
      <c r="O145">
        <v>4.9000000000000004</v>
      </c>
      <c r="P145">
        <v>5.0999999999999996</v>
      </c>
      <c r="Q145">
        <v>4</v>
      </c>
      <c r="R145">
        <v>7.3</v>
      </c>
      <c r="S145">
        <v>4</v>
      </c>
      <c r="T145">
        <v>5.2</v>
      </c>
      <c r="U145">
        <v>17.5</v>
      </c>
      <c r="V145">
        <v>12.7</v>
      </c>
      <c r="W145">
        <v>5.3</v>
      </c>
      <c r="X145">
        <v>6.7</v>
      </c>
      <c r="Y145">
        <v>4.4000000000000004</v>
      </c>
      <c r="Z145">
        <v>2.2999999999999998</v>
      </c>
      <c r="AA145">
        <v>4</v>
      </c>
      <c r="AB145">
        <v>4.4000000000000004</v>
      </c>
      <c r="AC145">
        <v>3.4</v>
      </c>
      <c r="AD145">
        <v>8.6999999999999993</v>
      </c>
      <c r="AE145">
        <v>6.8</v>
      </c>
      <c r="AF145">
        <v>4.3</v>
      </c>
      <c r="AG145">
        <v>4.3</v>
      </c>
      <c r="AH145">
        <v>4</v>
      </c>
      <c r="AI145">
        <v>3.8</v>
      </c>
      <c r="AJ145">
        <v>4.2</v>
      </c>
      <c r="AK145">
        <v>12.5</v>
      </c>
      <c r="AL145">
        <v>3</v>
      </c>
      <c r="AM145">
        <v>2.9</v>
      </c>
      <c r="AO145">
        <v>14.1</v>
      </c>
      <c r="AP145">
        <v>10.6</v>
      </c>
      <c r="AQ145">
        <v>6</v>
      </c>
    </row>
    <row r="146" spans="1:85" x14ac:dyDescent="0.25">
      <c r="A146" s="15">
        <v>39569</v>
      </c>
      <c r="B146">
        <v>4</v>
      </c>
      <c r="C146">
        <v>4</v>
      </c>
      <c r="E146">
        <v>3.7</v>
      </c>
      <c r="F146">
        <v>3.7</v>
      </c>
      <c r="G146">
        <v>3.7</v>
      </c>
      <c r="H146">
        <v>5.0999999999999996</v>
      </c>
      <c r="I146">
        <v>14</v>
      </c>
      <c r="J146">
        <v>6.8</v>
      </c>
      <c r="K146">
        <v>3.6</v>
      </c>
      <c r="L146">
        <v>3.1</v>
      </c>
      <c r="M146">
        <v>11.4</v>
      </c>
      <c r="N146">
        <v>3.7</v>
      </c>
      <c r="O146">
        <v>4.9000000000000004</v>
      </c>
      <c r="P146">
        <v>4.7</v>
      </c>
      <c r="Q146">
        <v>3.7</v>
      </c>
      <c r="R146">
        <v>6.1</v>
      </c>
      <c r="S146">
        <v>3.8</v>
      </c>
      <c r="T146">
        <v>4.5999999999999996</v>
      </c>
      <c r="U146">
        <v>17.7</v>
      </c>
      <c r="V146">
        <v>12.3</v>
      </c>
      <c r="W146">
        <v>4.8</v>
      </c>
      <c r="X146">
        <v>6.9</v>
      </c>
      <c r="Y146">
        <v>4.0999999999999996</v>
      </c>
      <c r="Z146">
        <v>2.1</v>
      </c>
      <c r="AA146">
        <v>3.8</v>
      </c>
      <c r="AB146">
        <v>4.3</v>
      </c>
      <c r="AC146">
        <v>2.8</v>
      </c>
      <c r="AD146">
        <v>8.5</v>
      </c>
      <c r="AE146">
        <v>6.2</v>
      </c>
      <c r="AF146">
        <v>4</v>
      </c>
      <c r="AG146">
        <v>4.0999999999999996</v>
      </c>
      <c r="AH146">
        <v>3.7</v>
      </c>
      <c r="AI146">
        <v>3.3</v>
      </c>
      <c r="AJ146">
        <v>4</v>
      </c>
      <c r="AK146">
        <v>11.7</v>
      </c>
      <c r="AL146">
        <v>2.8</v>
      </c>
      <c r="AM146">
        <v>2.7</v>
      </c>
      <c r="AO146">
        <v>14.1</v>
      </c>
      <c r="AP146">
        <v>10.8</v>
      </c>
      <c r="AQ146">
        <v>4.8</v>
      </c>
    </row>
    <row r="147" spans="1:85" x14ac:dyDescent="0.25">
      <c r="A147" s="15">
        <v>39539</v>
      </c>
      <c r="B147">
        <v>3.6</v>
      </c>
      <c r="C147">
        <v>3.6</v>
      </c>
      <c r="E147">
        <v>3.3</v>
      </c>
      <c r="F147">
        <v>3.3</v>
      </c>
      <c r="G147">
        <v>3.3</v>
      </c>
      <c r="H147">
        <v>4.0999999999999996</v>
      </c>
      <c r="I147">
        <v>13.4</v>
      </c>
      <c r="J147">
        <v>6.8</v>
      </c>
      <c r="K147">
        <v>3.4</v>
      </c>
      <c r="L147">
        <v>2.6</v>
      </c>
      <c r="M147">
        <v>11.6</v>
      </c>
      <c r="N147">
        <v>3.4</v>
      </c>
      <c r="O147">
        <v>4.4000000000000004</v>
      </c>
      <c r="P147">
        <v>4.2</v>
      </c>
      <c r="Q147">
        <v>3.4</v>
      </c>
      <c r="R147">
        <v>5.4</v>
      </c>
      <c r="S147">
        <v>3.4</v>
      </c>
      <c r="T147">
        <v>4.3</v>
      </c>
      <c r="U147">
        <v>17.399999999999999</v>
      </c>
      <c r="V147">
        <v>11.9</v>
      </c>
      <c r="W147">
        <v>4.3</v>
      </c>
      <c r="X147">
        <v>6.8</v>
      </c>
      <c r="Y147">
        <v>4.0999999999999996</v>
      </c>
      <c r="Z147">
        <v>1.7</v>
      </c>
      <c r="AA147">
        <v>3.4</v>
      </c>
      <c r="AB147">
        <v>4.2</v>
      </c>
      <c r="AC147">
        <v>2.5</v>
      </c>
      <c r="AD147">
        <v>8.6999999999999993</v>
      </c>
      <c r="AE147">
        <v>6.2</v>
      </c>
      <c r="AF147">
        <v>3.6</v>
      </c>
      <c r="AG147">
        <v>3.3</v>
      </c>
      <c r="AH147">
        <v>3.2</v>
      </c>
      <c r="AI147">
        <v>3</v>
      </c>
      <c r="AJ147">
        <v>3.6</v>
      </c>
      <c r="AK147">
        <v>10.7</v>
      </c>
      <c r="AL147">
        <v>2.7</v>
      </c>
      <c r="AM147">
        <v>2.2000000000000002</v>
      </c>
      <c r="AO147">
        <v>14.7</v>
      </c>
      <c r="AP147">
        <v>9.6999999999999993</v>
      </c>
      <c r="AQ147">
        <v>4.5</v>
      </c>
    </row>
    <row r="148" spans="1:85" x14ac:dyDescent="0.25">
      <c r="A148" s="15">
        <v>39508</v>
      </c>
      <c r="B148">
        <v>3.7</v>
      </c>
      <c r="C148">
        <v>3.7</v>
      </c>
      <c r="E148">
        <v>3.6</v>
      </c>
      <c r="F148">
        <v>3.7</v>
      </c>
      <c r="G148">
        <v>3.6</v>
      </c>
      <c r="H148">
        <v>4.4000000000000004</v>
      </c>
      <c r="I148">
        <v>13.2</v>
      </c>
      <c r="J148">
        <v>7.1</v>
      </c>
      <c r="K148">
        <v>3.3</v>
      </c>
      <c r="L148">
        <v>3.3</v>
      </c>
      <c r="M148">
        <v>11.2</v>
      </c>
      <c r="N148">
        <v>3.8</v>
      </c>
      <c r="O148">
        <v>4.4000000000000004</v>
      </c>
      <c r="P148">
        <v>4.5999999999999996</v>
      </c>
      <c r="Q148">
        <v>3.5</v>
      </c>
      <c r="R148">
        <v>5.4</v>
      </c>
      <c r="S148">
        <v>3.6</v>
      </c>
      <c r="T148">
        <v>4.4000000000000004</v>
      </c>
      <c r="U148">
        <v>16.600000000000001</v>
      </c>
      <c r="V148">
        <v>11.4</v>
      </c>
      <c r="W148">
        <v>4.4000000000000004</v>
      </c>
      <c r="X148">
        <v>6.7</v>
      </c>
      <c r="Y148">
        <v>4.3</v>
      </c>
      <c r="Z148">
        <v>1.9</v>
      </c>
      <c r="AA148">
        <v>3.5</v>
      </c>
      <c r="AB148">
        <v>4.4000000000000004</v>
      </c>
      <c r="AC148">
        <v>3.2</v>
      </c>
      <c r="AD148">
        <v>8.6999999999999993</v>
      </c>
      <c r="AE148">
        <v>6.6</v>
      </c>
      <c r="AF148">
        <v>3.6</v>
      </c>
      <c r="AG148">
        <v>3.6</v>
      </c>
      <c r="AH148">
        <v>3.3</v>
      </c>
      <c r="AI148">
        <v>2.5</v>
      </c>
      <c r="AJ148">
        <v>3.7</v>
      </c>
      <c r="AK148">
        <v>6.9</v>
      </c>
      <c r="AL148">
        <v>2.8</v>
      </c>
      <c r="AM148">
        <v>2.5</v>
      </c>
      <c r="AO148">
        <v>13.3</v>
      </c>
      <c r="AP148">
        <v>9.1999999999999993</v>
      </c>
      <c r="AQ148">
        <v>4.5</v>
      </c>
    </row>
    <row r="149" spans="1:85" x14ac:dyDescent="0.25">
      <c r="A149" s="15">
        <v>39479</v>
      </c>
      <c r="B149">
        <v>3.5</v>
      </c>
      <c r="C149">
        <v>3.5</v>
      </c>
      <c r="E149">
        <v>3.3</v>
      </c>
      <c r="F149">
        <v>3.3</v>
      </c>
      <c r="G149">
        <v>3.3</v>
      </c>
      <c r="H149">
        <v>3.6</v>
      </c>
      <c r="I149">
        <v>12.2</v>
      </c>
      <c r="J149">
        <v>7.7</v>
      </c>
      <c r="K149">
        <v>3.2</v>
      </c>
      <c r="L149">
        <v>3.1</v>
      </c>
      <c r="M149">
        <v>11.5</v>
      </c>
      <c r="N149">
        <v>3.4</v>
      </c>
      <c r="O149">
        <v>4.5999999999999996</v>
      </c>
      <c r="P149">
        <v>4.5</v>
      </c>
      <c r="Q149">
        <v>3.2</v>
      </c>
      <c r="R149">
        <v>5.4</v>
      </c>
      <c r="S149">
        <v>3</v>
      </c>
      <c r="T149">
        <v>4.7</v>
      </c>
      <c r="U149">
        <v>16.5</v>
      </c>
      <c r="V149">
        <v>10.9</v>
      </c>
      <c r="W149">
        <v>4.2</v>
      </c>
      <c r="X149">
        <v>6.7</v>
      </c>
      <c r="Y149">
        <v>3.9</v>
      </c>
      <c r="Z149">
        <v>2</v>
      </c>
      <c r="AA149">
        <v>3.1</v>
      </c>
      <c r="AB149">
        <v>4.5</v>
      </c>
      <c r="AC149">
        <v>2.9</v>
      </c>
      <c r="AD149">
        <v>8</v>
      </c>
      <c r="AE149">
        <v>6.3</v>
      </c>
      <c r="AF149">
        <v>3.4</v>
      </c>
      <c r="AG149">
        <v>3.3</v>
      </c>
      <c r="AH149">
        <v>2.9</v>
      </c>
      <c r="AI149">
        <v>2.5</v>
      </c>
      <c r="AJ149">
        <v>3.5</v>
      </c>
      <c r="AK149">
        <v>4.5</v>
      </c>
      <c r="AL149">
        <v>3.1</v>
      </c>
      <c r="AM149">
        <v>2.2999999999999998</v>
      </c>
      <c r="AO149">
        <v>12.1</v>
      </c>
      <c r="AP149">
        <v>9.1</v>
      </c>
      <c r="AQ149">
        <v>4.7</v>
      </c>
    </row>
    <row r="150" spans="1:85" x14ac:dyDescent="0.25">
      <c r="A150" s="15">
        <v>39448</v>
      </c>
      <c r="B150">
        <v>3.4</v>
      </c>
      <c r="C150">
        <v>3.4</v>
      </c>
      <c r="E150">
        <v>3.2</v>
      </c>
      <c r="F150">
        <v>3.3</v>
      </c>
      <c r="G150">
        <v>3.2</v>
      </c>
      <c r="H150">
        <v>3.5</v>
      </c>
      <c r="I150">
        <v>11.7</v>
      </c>
      <c r="J150">
        <v>7.9</v>
      </c>
      <c r="K150">
        <v>3.1</v>
      </c>
      <c r="L150">
        <v>3</v>
      </c>
      <c r="M150">
        <v>11.3</v>
      </c>
      <c r="N150">
        <v>3.1</v>
      </c>
      <c r="O150">
        <v>3.9</v>
      </c>
      <c r="P150">
        <v>4.4000000000000004</v>
      </c>
      <c r="Q150">
        <v>3.2</v>
      </c>
      <c r="R150">
        <v>5.8</v>
      </c>
      <c r="S150">
        <v>3.2</v>
      </c>
      <c r="T150">
        <v>4.0999999999999996</v>
      </c>
      <c r="U150">
        <v>15.6</v>
      </c>
      <c r="V150">
        <v>10</v>
      </c>
      <c r="W150">
        <v>4.2</v>
      </c>
      <c r="X150">
        <v>7.4</v>
      </c>
      <c r="Y150">
        <v>3.8</v>
      </c>
      <c r="Z150">
        <v>1.8</v>
      </c>
      <c r="AA150">
        <v>3.1</v>
      </c>
      <c r="AB150">
        <v>4.4000000000000004</v>
      </c>
      <c r="AC150">
        <v>2.9</v>
      </c>
      <c r="AD150">
        <v>7.3</v>
      </c>
      <c r="AE150">
        <v>6.4</v>
      </c>
      <c r="AF150">
        <v>3.2</v>
      </c>
      <c r="AG150">
        <v>3.4</v>
      </c>
      <c r="AH150">
        <v>3</v>
      </c>
      <c r="AI150">
        <v>2.2000000000000002</v>
      </c>
      <c r="AJ150">
        <v>3.4</v>
      </c>
      <c r="AK150">
        <v>3.1</v>
      </c>
      <c r="AL150">
        <v>2.8</v>
      </c>
      <c r="AM150">
        <v>2.6</v>
      </c>
      <c r="AO150">
        <v>11.2</v>
      </c>
      <c r="AP150">
        <v>8.1999999999999993</v>
      </c>
      <c r="AQ150">
        <v>4.9000000000000004</v>
      </c>
    </row>
    <row r="151" spans="1:85" x14ac:dyDescent="0.25">
      <c r="A151" s="15">
        <v>39417</v>
      </c>
      <c r="B151">
        <v>3.2</v>
      </c>
      <c r="C151">
        <v>3.2</v>
      </c>
      <c r="E151">
        <v>3.1</v>
      </c>
      <c r="F151">
        <v>3.1</v>
      </c>
      <c r="G151">
        <v>3.1</v>
      </c>
      <c r="H151">
        <v>3.1</v>
      </c>
      <c r="I151">
        <v>11.6</v>
      </c>
      <c r="J151">
        <v>5.4</v>
      </c>
      <c r="K151">
        <v>2.4</v>
      </c>
      <c r="L151">
        <v>3.1</v>
      </c>
      <c r="M151">
        <v>9.6999999999999993</v>
      </c>
      <c r="N151">
        <v>3.2</v>
      </c>
      <c r="O151">
        <v>3.9</v>
      </c>
      <c r="P151">
        <v>4.3</v>
      </c>
      <c r="Q151">
        <v>2.8</v>
      </c>
      <c r="R151">
        <v>5.4</v>
      </c>
      <c r="S151">
        <v>2.8</v>
      </c>
      <c r="T151">
        <v>3.7</v>
      </c>
      <c r="U151">
        <v>14</v>
      </c>
      <c r="V151">
        <v>8.1999999999999993</v>
      </c>
      <c r="W151">
        <v>4.3</v>
      </c>
      <c r="X151">
        <v>7.4</v>
      </c>
      <c r="Y151">
        <v>3.1</v>
      </c>
      <c r="Z151">
        <v>1.6</v>
      </c>
      <c r="AA151">
        <v>3.5</v>
      </c>
      <c r="AB151">
        <v>4.3</v>
      </c>
      <c r="AC151">
        <v>2.7</v>
      </c>
      <c r="AD151">
        <v>6.7</v>
      </c>
      <c r="AE151">
        <v>5.7</v>
      </c>
      <c r="AF151">
        <v>2.5</v>
      </c>
      <c r="AG151">
        <v>1.9</v>
      </c>
      <c r="AH151">
        <v>2.5</v>
      </c>
      <c r="AI151">
        <v>2.1</v>
      </c>
      <c r="AJ151">
        <v>3.2</v>
      </c>
      <c r="AK151">
        <v>3.5</v>
      </c>
      <c r="AL151">
        <v>2.1</v>
      </c>
      <c r="AM151">
        <v>2</v>
      </c>
      <c r="AO151">
        <v>10.4</v>
      </c>
      <c r="AP151">
        <v>8.4</v>
      </c>
      <c r="AQ151">
        <v>4.5999999999999996</v>
      </c>
      <c r="AR151" s="2">
        <f>AVERAGE(B151:B162)</f>
        <v>2.3416666666666668</v>
      </c>
      <c r="AS151" s="2">
        <f t="shared" ref="AS151" si="372">AVERAGE(C151:C162)</f>
        <v>2.3666666666666667</v>
      </c>
      <c r="AT151" s="2"/>
      <c r="AU151" s="2">
        <f t="shared" ref="AU151" si="373">AVERAGE(E151:E162)</f>
        <v>2.1249999999999996</v>
      </c>
      <c r="AV151" s="2">
        <f t="shared" ref="AV151" si="374">AVERAGE(F151:F162)</f>
        <v>2.1749999999999994</v>
      </c>
      <c r="AW151" s="2">
        <f t="shared" ref="AW151" si="375">AVERAGE(G151:G162)</f>
        <v>2.1583333333333328</v>
      </c>
      <c r="AX151" s="2">
        <f t="shared" ref="AX151" si="376">AVERAGE(H151:H162)</f>
        <v>1.8083333333333336</v>
      </c>
      <c r="AY151" s="2">
        <f t="shared" ref="AY151" si="377">AVERAGE(I151:I162)</f>
        <v>7.5500000000000007</v>
      </c>
      <c r="AZ151" s="2">
        <f t="shared" ref="AZ151" si="378">AVERAGE(J151:J162)</f>
        <v>2.9333333333333336</v>
      </c>
      <c r="BA151" s="2">
        <f t="shared" ref="BA151" si="379">AVERAGE(K151:K162)</f>
        <v>1.6500000000000001</v>
      </c>
      <c r="BB151" s="2">
        <f t="shared" ref="BB151" si="380">AVERAGE(L151:L162)</f>
        <v>2.2416666666666667</v>
      </c>
      <c r="BC151" s="2">
        <f t="shared" ref="BC151" si="381">AVERAGE(M151:M162)</f>
        <v>6.7083333333333321</v>
      </c>
      <c r="BD151" s="2">
        <f t="shared" ref="BD151" si="382">AVERAGE(N151:N162)</f>
        <v>2.9</v>
      </c>
      <c r="BE151" s="2">
        <f t="shared" ref="BE151" si="383">AVERAGE(O151:O162)</f>
        <v>2.9833333333333338</v>
      </c>
      <c r="BF151" s="2">
        <f t="shared" ref="BF151" si="384">AVERAGE(P151:P162)</f>
        <v>2.8166666666666664</v>
      </c>
      <c r="BG151" s="2">
        <f t="shared" ref="BG151" si="385">AVERAGE(Q151:Q162)</f>
        <v>1.5999999999999999</v>
      </c>
      <c r="BH151" s="2">
        <f t="shared" ref="BH151" si="386">AVERAGE(R151:R162)</f>
        <v>2.6583333333333328</v>
      </c>
      <c r="BI151" s="2">
        <f t="shared" ref="BI151" si="387">AVERAGE(S151:S162)</f>
        <v>2.0166666666666666</v>
      </c>
      <c r="BJ151" s="2">
        <f t="shared" ref="BJ151" si="388">AVERAGE(T151:T162)</f>
        <v>2.1416666666666666</v>
      </c>
      <c r="BK151" s="2">
        <f t="shared" ref="BK151" si="389">AVERAGE(U151:U162)</f>
        <v>10.033333333333333</v>
      </c>
      <c r="BL151" s="2">
        <f t="shared" ref="BL151" si="390">AVERAGE(V151:V162)</f>
        <v>5.7833333333333341</v>
      </c>
      <c r="BM151" s="2">
        <f t="shared" ref="BM151" si="391">AVERAGE(W151:W162)</f>
        <v>2.6666666666666665</v>
      </c>
      <c r="BN151" s="2">
        <f t="shared" ref="BN151" si="392">AVERAGE(X151:X162)</f>
        <v>7.9416666666666664</v>
      </c>
      <c r="BO151" s="2">
        <f t="shared" ref="BO151" si="393">AVERAGE(Y151:Y162)</f>
        <v>0.71666666666666679</v>
      </c>
      <c r="BP151" s="2">
        <f t="shared" ref="BP151" si="394">AVERAGE(Z151:Z162)</f>
        <v>1.5833333333333333</v>
      </c>
      <c r="BQ151" s="2">
        <f t="shared" ref="BQ151" si="395">AVERAGE(AA151:AA162)</f>
        <v>2.191666666666666</v>
      </c>
      <c r="BR151" s="2">
        <f t="shared" ref="BR151" si="396">AVERAGE(AB151:AB162)</f>
        <v>2.6166666666666667</v>
      </c>
      <c r="BS151" s="2">
        <f t="shared" ref="BS151" si="397">AVERAGE(AC151:AC162)</f>
        <v>2.4249999999999998</v>
      </c>
      <c r="BT151" s="2">
        <f t="shared" ref="BT151" si="398">AVERAGE(AD151:AD162)</f>
        <v>4.9083333333333332</v>
      </c>
      <c r="BU151" s="2">
        <f t="shared" ref="BU151" si="399">AVERAGE(AE151:AE162)</f>
        <v>3.7833333333333332</v>
      </c>
      <c r="BV151" s="2">
        <f t="shared" ref="BV151" si="400">AVERAGE(AF151:AF162)</f>
        <v>1.8749999999999998</v>
      </c>
      <c r="BW151" s="2">
        <f t="shared" ref="BW151" si="401">AVERAGE(AG151:AG162)</f>
        <v>1.5666666666666667</v>
      </c>
      <c r="BX151" s="2">
        <f t="shared" ref="BX151" si="402">AVERAGE(AH151:AH162)</f>
        <v>1.6666666666666667</v>
      </c>
      <c r="BY151" s="2">
        <f t="shared" ref="BY151" si="403">AVERAGE(AI151:AI162)</f>
        <v>2.3416666666666672</v>
      </c>
      <c r="BZ151" s="2">
        <f t="shared" ref="BZ151" si="404">AVERAGE(AJ151:AJ162)</f>
        <v>2.3166666666666673</v>
      </c>
      <c r="CA151" s="2">
        <f t="shared" ref="CA151" si="405">AVERAGE(AK151:AK162)</f>
        <v>3.6666666666666665</v>
      </c>
      <c r="CB151" s="2">
        <f t="shared" ref="CB151" si="406">AVERAGE(AL151:AL162)</f>
        <v>0.7583333333333333</v>
      </c>
      <c r="CC151" s="2">
        <f t="shared" ref="CC151" si="407">AVERAGE(AM151:AM162)</f>
        <v>0.77500000000000002</v>
      </c>
      <c r="CD151" s="2"/>
      <c r="CE151" s="2">
        <f t="shared" ref="CE151" si="408">AVERAGE(AO151:AO162)</f>
        <v>5.7750000000000012</v>
      </c>
      <c r="CF151" s="2">
        <f t="shared" ref="CF151" si="409">AVERAGE(AP151:AP162)</f>
        <v>8.783333333333335</v>
      </c>
      <c r="CG151" s="2">
        <f t="shared" ref="CG151" si="410">AVERAGE(AQ151:AQ162)</f>
        <v>2.6499999999999995</v>
      </c>
    </row>
    <row r="152" spans="1:85" x14ac:dyDescent="0.25">
      <c r="A152" s="15">
        <v>39387</v>
      </c>
      <c r="B152">
        <v>3.1</v>
      </c>
      <c r="C152">
        <v>3.1</v>
      </c>
      <c r="E152">
        <v>3.1</v>
      </c>
      <c r="F152">
        <v>3.1</v>
      </c>
      <c r="G152">
        <v>3.1</v>
      </c>
      <c r="H152">
        <v>2.9</v>
      </c>
      <c r="I152">
        <v>11.4</v>
      </c>
      <c r="J152">
        <v>5.2</v>
      </c>
      <c r="K152">
        <v>2.5</v>
      </c>
      <c r="L152">
        <v>3.3</v>
      </c>
      <c r="M152">
        <v>9.3000000000000007</v>
      </c>
      <c r="N152">
        <v>3.5</v>
      </c>
      <c r="O152">
        <v>3.9</v>
      </c>
      <c r="P152">
        <v>4.0999999999999996</v>
      </c>
      <c r="Q152">
        <v>2.6</v>
      </c>
      <c r="R152">
        <v>4.5</v>
      </c>
      <c r="S152">
        <v>2.5</v>
      </c>
      <c r="T152">
        <v>3.2</v>
      </c>
      <c r="U152">
        <v>13.7</v>
      </c>
      <c r="V152">
        <v>7.9</v>
      </c>
      <c r="W152">
        <v>4</v>
      </c>
      <c r="X152">
        <v>7.2</v>
      </c>
      <c r="Y152">
        <v>2.9</v>
      </c>
      <c r="Z152">
        <v>1.8</v>
      </c>
      <c r="AA152">
        <v>3.2</v>
      </c>
      <c r="AB152">
        <v>3.8</v>
      </c>
      <c r="AC152">
        <v>2.8</v>
      </c>
      <c r="AD152">
        <v>6.8</v>
      </c>
      <c r="AE152">
        <v>5.8</v>
      </c>
      <c r="AF152">
        <v>2.2999999999999998</v>
      </c>
      <c r="AG152">
        <v>2.2000000000000002</v>
      </c>
      <c r="AH152">
        <v>2.4</v>
      </c>
      <c r="AI152">
        <v>2.1</v>
      </c>
      <c r="AJ152">
        <v>3.1</v>
      </c>
      <c r="AK152">
        <v>2.8</v>
      </c>
      <c r="AL152">
        <v>1</v>
      </c>
      <c r="AM152">
        <v>1.8</v>
      </c>
      <c r="AO152">
        <v>8.9</v>
      </c>
      <c r="AP152">
        <v>8.4</v>
      </c>
      <c r="AQ152">
        <v>4.9000000000000004</v>
      </c>
    </row>
    <row r="153" spans="1:85" x14ac:dyDescent="0.25">
      <c r="A153" s="15">
        <v>39356</v>
      </c>
      <c r="B153">
        <v>2.7</v>
      </c>
      <c r="C153">
        <v>2.7</v>
      </c>
      <c r="E153">
        <v>2.5</v>
      </c>
      <c r="F153">
        <v>2.6</v>
      </c>
      <c r="G153">
        <v>2.6</v>
      </c>
      <c r="H153">
        <v>2.2000000000000002</v>
      </c>
      <c r="I153">
        <v>10.6</v>
      </c>
      <c r="J153">
        <v>4</v>
      </c>
      <c r="K153">
        <v>1.7</v>
      </c>
      <c r="L153">
        <v>2.6</v>
      </c>
      <c r="M153">
        <v>8.6999999999999993</v>
      </c>
      <c r="N153">
        <v>3</v>
      </c>
      <c r="O153">
        <v>3</v>
      </c>
      <c r="P153">
        <v>3.6</v>
      </c>
      <c r="Q153">
        <v>2.1</v>
      </c>
      <c r="R153">
        <v>3.9</v>
      </c>
      <c r="S153">
        <v>2.2999999999999998</v>
      </c>
      <c r="T153">
        <v>2.7</v>
      </c>
      <c r="U153">
        <v>13.2</v>
      </c>
      <c r="V153">
        <v>7.6</v>
      </c>
      <c r="W153">
        <v>3.6</v>
      </c>
      <c r="X153">
        <v>6.9</v>
      </c>
      <c r="Y153">
        <v>1.5</v>
      </c>
      <c r="Z153">
        <v>1.6</v>
      </c>
      <c r="AA153">
        <v>2.9</v>
      </c>
      <c r="AB153">
        <v>3.2</v>
      </c>
      <c r="AC153">
        <v>2.5</v>
      </c>
      <c r="AD153">
        <v>6.9</v>
      </c>
      <c r="AE153">
        <v>5.0999999999999996</v>
      </c>
      <c r="AF153">
        <v>2.4</v>
      </c>
      <c r="AG153">
        <v>1.8</v>
      </c>
      <c r="AH153">
        <v>1.9</v>
      </c>
      <c r="AI153">
        <v>2.1</v>
      </c>
      <c r="AJ153">
        <v>2.6</v>
      </c>
      <c r="AK153">
        <v>2.2999999999999998</v>
      </c>
      <c r="AL153">
        <v>-0.2</v>
      </c>
      <c r="AM153">
        <v>1.3</v>
      </c>
      <c r="AO153">
        <v>8.5</v>
      </c>
      <c r="AP153">
        <v>7.7</v>
      </c>
      <c r="AQ153">
        <v>3.7</v>
      </c>
    </row>
    <row r="154" spans="1:85" x14ac:dyDescent="0.25">
      <c r="A154" s="15">
        <v>39326</v>
      </c>
      <c r="B154">
        <v>2.2000000000000002</v>
      </c>
      <c r="C154">
        <v>2.2999999999999998</v>
      </c>
      <c r="E154">
        <v>2.1</v>
      </c>
      <c r="F154">
        <v>2.2000000000000002</v>
      </c>
      <c r="G154">
        <v>2.1</v>
      </c>
      <c r="H154">
        <v>1.4</v>
      </c>
      <c r="I154">
        <v>11</v>
      </c>
      <c r="J154">
        <v>2.9</v>
      </c>
      <c r="K154">
        <v>1.1000000000000001</v>
      </c>
      <c r="L154">
        <v>2.6</v>
      </c>
      <c r="M154">
        <v>7.5</v>
      </c>
      <c r="N154">
        <v>2.9</v>
      </c>
      <c r="O154">
        <v>3</v>
      </c>
      <c r="P154">
        <v>2.7</v>
      </c>
      <c r="Q154">
        <v>1.6</v>
      </c>
      <c r="R154">
        <v>3.4</v>
      </c>
      <c r="S154">
        <v>1.7</v>
      </c>
      <c r="T154">
        <v>2.2999999999999998</v>
      </c>
      <c r="U154">
        <v>11.5</v>
      </c>
      <c r="V154">
        <v>7.1</v>
      </c>
      <c r="W154">
        <v>2.5</v>
      </c>
      <c r="X154">
        <v>6.4</v>
      </c>
      <c r="Y154">
        <v>0.9</v>
      </c>
      <c r="Z154">
        <v>1.3</v>
      </c>
      <c r="AA154">
        <v>2.1</v>
      </c>
      <c r="AB154">
        <v>2.7</v>
      </c>
      <c r="AC154">
        <v>2</v>
      </c>
      <c r="AD154">
        <v>6.1</v>
      </c>
      <c r="AE154">
        <v>3.6</v>
      </c>
      <c r="AF154">
        <v>1.7</v>
      </c>
      <c r="AG154">
        <v>1.7</v>
      </c>
      <c r="AH154">
        <v>1.6</v>
      </c>
      <c r="AI154">
        <v>1.8</v>
      </c>
      <c r="AJ154">
        <v>2.2000000000000002</v>
      </c>
      <c r="AK154">
        <v>2.1</v>
      </c>
      <c r="AL154">
        <v>-0.2</v>
      </c>
      <c r="AM154">
        <v>0.8</v>
      </c>
      <c r="AO154">
        <v>7.7</v>
      </c>
      <c r="AP154">
        <v>7.1</v>
      </c>
      <c r="AQ154">
        <v>2.6</v>
      </c>
    </row>
    <row r="155" spans="1:85" x14ac:dyDescent="0.25">
      <c r="A155" s="15">
        <v>39295</v>
      </c>
      <c r="B155">
        <v>1.9</v>
      </c>
      <c r="C155">
        <v>2</v>
      </c>
      <c r="E155">
        <v>1.7</v>
      </c>
      <c r="F155">
        <v>1.8</v>
      </c>
      <c r="G155">
        <v>1.8</v>
      </c>
      <c r="H155">
        <v>1.1000000000000001</v>
      </c>
      <c r="I155">
        <v>9.3000000000000007</v>
      </c>
      <c r="J155">
        <v>2.6</v>
      </c>
      <c r="K155">
        <v>0.8</v>
      </c>
      <c r="L155">
        <v>1.9</v>
      </c>
      <c r="M155">
        <v>6.1</v>
      </c>
      <c r="N155">
        <v>2.4</v>
      </c>
      <c r="O155">
        <v>2.7</v>
      </c>
      <c r="P155">
        <v>2.2000000000000002</v>
      </c>
      <c r="Q155">
        <v>1.3</v>
      </c>
      <c r="R155">
        <v>2.2000000000000002</v>
      </c>
      <c r="S155">
        <v>1.6</v>
      </c>
      <c r="T155">
        <v>2.2999999999999998</v>
      </c>
      <c r="U155">
        <v>10.199999999999999</v>
      </c>
      <c r="V155">
        <v>5.5</v>
      </c>
      <c r="W155">
        <v>1.9</v>
      </c>
      <c r="X155">
        <v>7.1</v>
      </c>
      <c r="Y155">
        <v>0.6</v>
      </c>
      <c r="Z155">
        <v>1.1000000000000001</v>
      </c>
      <c r="AA155">
        <v>1.7</v>
      </c>
      <c r="AB155">
        <v>2</v>
      </c>
      <c r="AC155">
        <v>1.9</v>
      </c>
      <c r="AD155">
        <v>5</v>
      </c>
      <c r="AE155">
        <v>3.5</v>
      </c>
      <c r="AF155">
        <v>1.2</v>
      </c>
      <c r="AG155">
        <v>1.3</v>
      </c>
      <c r="AH155">
        <v>1.2</v>
      </c>
      <c r="AI155">
        <v>1.8</v>
      </c>
      <c r="AJ155">
        <v>1.9</v>
      </c>
      <c r="AK155">
        <v>1.8</v>
      </c>
      <c r="AL155">
        <v>0.7</v>
      </c>
      <c r="AM155">
        <v>0.5</v>
      </c>
      <c r="AO155">
        <v>6.1</v>
      </c>
      <c r="AP155">
        <v>7.4</v>
      </c>
      <c r="AQ155">
        <v>1.5</v>
      </c>
    </row>
    <row r="156" spans="1:85" x14ac:dyDescent="0.25">
      <c r="A156" s="15">
        <v>39264</v>
      </c>
      <c r="B156">
        <v>2</v>
      </c>
      <c r="C156">
        <v>2</v>
      </c>
      <c r="E156">
        <v>1.8</v>
      </c>
      <c r="F156">
        <v>1.8</v>
      </c>
      <c r="G156">
        <v>1.8</v>
      </c>
      <c r="H156">
        <v>1.3</v>
      </c>
      <c r="I156">
        <v>6.8</v>
      </c>
      <c r="J156">
        <v>2.6</v>
      </c>
      <c r="K156">
        <v>1</v>
      </c>
      <c r="L156">
        <v>2</v>
      </c>
      <c r="M156">
        <v>6.5</v>
      </c>
      <c r="N156">
        <v>2.7</v>
      </c>
      <c r="O156">
        <v>2.7</v>
      </c>
      <c r="P156">
        <v>2.2999999999999998</v>
      </c>
      <c r="Q156">
        <v>1.2</v>
      </c>
      <c r="R156">
        <v>1.7</v>
      </c>
      <c r="S156">
        <v>1.6</v>
      </c>
      <c r="T156">
        <v>2.2999999999999998</v>
      </c>
      <c r="U156">
        <v>9.5</v>
      </c>
      <c r="V156">
        <v>5.0999999999999996</v>
      </c>
      <c r="W156">
        <v>2.1</v>
      </c>
      <c r="X156">
        <v>8.3000000000000007</v>
      </c>
      <c r="Y156">
        <v>-0.2</v>
      </c>
      <c r="Z156">
        <v>1.4</v>
      </c>
      <c r="AA156">
        <v>2</v>
      </c>
      <c r="AB156">
        <v>2.5</v>
      </c>
      <c r="AC156">
        <v>2.2999999999999998</v>
      </c>
      <c r="AD156">
        <v>4.0999999999999996</v>
      </c>
      <c r="AE156">
        <v>4</v>
      </c>
      <c r="AF156">
        <v>1.2</v>
      </c>
      <c r="AG156">
        <v>1.6</v>
      </c>
      <c r="AH156">
        <v>1.4</v>
      </c>
      <c r="AI156">
        <v>1.9</v>
      </c>
      <c r="AJ156">
        <v>1.9</v>
      </c>
      <c r="AK156">
        <v>2.6</v>
      </c>
      <c r="AL156">
        <v>0.6</v>
      </c>
      <c r="AM156">
        <v>0.7</v>
      </c>
      <c r="AO156">
        <v>4</v>
      </c>
      <c r="AP156">
        <v>6.9</v>
      </c>
      <c r="AQ156">
        <v>2</v>
      </c>
    </row>
    <row r="157" spans="1:85" x14ac:dyDescent="0.25">
      <c r="A157" s="15">
        <v>39234</v>
      </c>
      <c r="B157">
        <v>2.1</v>
      </c>
      <c r="C157">
        <v>2.2000000000000002</v>
      </c>
      <c r="E157">
        <v>1.9</v>
      </c>
      <c r="F157">
        <v>1.9</v>
      </c>
      <c r="G157">
        <v>1.9</v>
      </c>
      <c r="H157">
        <v>1.3</v>
      </c>
      <c r="I157">
        <v>5.3</v>
      </c>
      <c r="J157">
        <v>2.6</v>
      </c>
      <c r="K157">
        <v>1.3</v>
      </c>
      <c r="L157">
        <v>1.9</v>
      </c>
      <c r="M157">
        <v>6</v>
      </c>
      <c r="N157">
        <v>2.8</v>
      </c>
      <c r="O157">
        <v>2.6</v>
      </c>
      <c r="P157">
        <v>2.4</v>
      </c>
      <c r="Q157">
        <v>1.3</v>
      </c>
      <c r="R157">
        <v>1.4</v>
      </c>
      <c r="S157">
        <v>2</v>
      </c>
      <c r="T157">
        <v>1.7</v>
      </c>
      <c r="U157">
        <v>8.9</v>
      </c>
      <c r="V157">
        <v>5</v>
      </c>
      <c r="W157">
        <v>2.2999999999999998</v>
      </c>
      <c r="X157">
        <v>8.5</v>
      </c>
      <c r="Y157">
        <v>-0.6</v>
      </c>
      <c r="Z157">
        <v>1.8</v>
      </c>
      <c r="AA157">
        <v>1.9</v>
      </c>
      <c r="AB157">
        <v>2.6</v>
      </c>
      <c r="AC157">
        <v>2.4</v>
      </c>
      <c r="AD157">
        <v>3.9</v>
      </c>
      <c r="AE157">
        <v>3.8</v>
      </c>
      <c r="AF157">
        <v>1.5</v>
      </c>
      <c r="AG157">
        <v>1.4</v>
      </c>
      <c r="AH157">
        <v>1.3</v>
      </c>
      <c r="AI157">
        <v>2.4</v>
      </c>
      <c r="AJ157">
        <v>2.1</v>
      </c>
      <c r="AK157">
        <v>3</v>
      </c>
      <c r="AL157">
        <v>0.6</v>
      </c>
      <c r="AM157">
        <v>0.7</v>
      </c>
      <c r="AO157">
        <v>2.9</v>
      </c>
      <c r="AP157">
        <v>8.6</v>
      </c>
      <c r="AQ157">
        <v>2.4</v>
      </c>
    </row>
    <row r="158" spans="1:85" x14ac:dyDescent="0.25">
      <c r="A158" s="15">
        <v>39203</v>
      </c>
      <c r="B158">
        <v>2.1</v>
      </c>
      <c r="C158">
        <v>2.1</v>
      </c>
      <c r="E158">
        <v>1.9</v>
      </c>
      <c r="F158">
        <v>1.9</v>
      </c>
      <c r="G158">
        <v>1.9</v>
      </c>
      <c r="H158">
        <v>1.3</v>
      </c>
      <c r="I158">
        <v>4.5</v>
      </c>
      <c r="J158">
        <v>2.4</v>
      </c>
      <c r="K158">
        <v>1.7</v>
      </c>
      <c r="L158">
        <v>1.9</v>
      </c>
      <c r="M158">
        <v>5.9</v>
      </c>
      <c r="N158">
        <v>2.7</v>
      </c>
      <c r="O158">
        <v>2.6</v>
      </c>
      <c r="P158">
        <v>2.4</v>
      </c>
      <c r="Q158">
        <v>1.2</v>
      </c>
      <c r="R158">
        <v>2</v>
      </c>
      <c r="S158">
        <v>1.9</v>
      </c>
      <c r="T158">
        <v>1.9</v>
      </c>
      <c r="U158">
        <v>7.8</v>
      </c>
      <c r="V158">
        <v>5</v>
      </c>
      <c r="W158">
        <v>2.2999999999999998</v>
      </c>
      <c r="X158">
        <v>8.4</v>
      </c>
      <c r="Y158">
        <v>-1</v>
      </c>
      <c r="Z158">
        <v>2</v>
      </c>
      <c r="AA158">
        <v>1.9</v>
      </c>
      <c r="AB158">
        <v>2.2000000000000002</v>
      </c>
      <c r="AC158">
        <v>2.4</v>
      </c>
      <c r="AD158">
        <v>3.9</v>
      </c>
      <c r="AE158">
        <v>3.2</v>
      </c>
      <c r="AF158">
        <v>1.5</v>
      </c>
      <c r="AG158">
        <v>1.3</v>
      </c>
      <c r="AH158">
        <v>1.2</v>
      </c>
      <c r="AI158">
        <v>2.5</v>
      </c>
      <c r="AJ158">
        <v>2.1</v>
      </c>
      <c r="AK158">
        <v>4</v>
      </c>
      <c r="AL158">
        <v>0.6</v>
      </c>
      <c r="AM158">
        <v>0.5</v>
      </c>
      <c r="AO158">
        <v>2.5</v>
      </c>
      <c r="AP158">
        <v>9.1999999999999993</v>
      </c>
      <c r="AQ158">
        <v>2.4</v>
      </c>
    </row>
    <row r="159" spans="1:85" x14ac:dyDescent="0.25">
      <c r="A159" s="15">
        <v>39173</v>
      </c>
      <c r="B159">
        <v>2.2000000000000002</v>
      </c>
      <c r="C159">
        <v>2.2000000000000002</v>
      </c>
      <c r="E159">
        <v>1.9</v>
      </c>
      <c r="F159">
        <v>1.9</v>
      </c>
      <c r="G159">
        <v>1.9</v>
      </c>
      <c r="H159">
        <v>1.8</v>
      </c>
      <c r="I159">
        <v>4.4000000000000004</v>
      </c>
      <c r="J159">
        <v>2.5</v>
      </c>
      <c r="K159">
        <v>1.6</v>
      </c>
      <c r="L159">
        <v>2.1</v>
      </c>
      <c r="M159">
        <v>5.6</v>
      </c>
      <c r="N159">
        <v>2.9</v>
      </c>
      <c r="O159">
        <v>2.6</v>
      </c>
      <c r="P159">
        <v>2.5</v>
      </c>
      <c r="Q159">
        <v>1.3</v>
      </c>
      <c r="R159">
        <v>2</v>
      </c>
      <c r="S159">
        <v>1.8</v>
      </c>
      <c r="T159">
        <v>1.6</v>
      </c>
      <c r="U159">
        <v>8.8000000000000007</v>
      </c>
      <c r="V159">
        <v>4.9000000000000004</v>
      </c>
      <c r="W159">
        <v>2.5</v>
      </c>
      <c r="X159">
        <v>8.6999999999999993</v>
      </c>
      <c r="Y159">
        <v>-1.1000000000000001</v>
      </c>
      <c r="Z159">
        <v>1.9</v>
      </c>
      <c r="AA159">
        <v>1.8</v>
      </c>
      <c r="AB159">
        <v>2.1</v>
      </c>
      <c r="AC159">
        <v>2.8</v>
      </c>
      <c r="AD159">
        <v>3.8</v>
      </c>
      <c r="AE159">
        <v>2.9</v>
      </c>
      <c r="AF159">
        <v>2</v>
      </c>
      <c r="AG159">
        <v>1.5</v>
      </c>
      <c r="AH159">
        <v>1.6</v>
      </c>
      <c r="AI159">
        <v>2.8</v>
      </c>
      <c r="AJ159">
        <v>2.2000000000000002</v>
      </c>
      <c r="AK159">
        <v>4.2</v>
      </c>
      <c r="AL159">
        <v>0.5</v>
      </c>
      <c r="AM159">
        <v>0.6</v>
      </c>
      <c r="AO159">
        <v>3.1</v>
      </c>
      <c r="AP159">
        <v>10.7</v>
      </c>
      <c r="AQ159">
        <v>2.1</v>
      </c>
    </row>
    <row r="160" spans="1:85" x14ac:dyDescent="0.25">
      <c r="A160" s="15">
        <v>39142</v>
      </c>
      <c r="B160">
        <v>2.2999999999999998</v>
      </c>
      <c r="C160">
        <v>2.2999999999999998</v>
      </c>
      <c r="E160">
        <v>1.9</v>
      </c>
      <c r="F160">
        <v>2</v>
      </c>
      <c r="G160">
        <v>1.9</v>
      </c>
      <c r="H160">
        <v>1.8</v>
      </c>
      <c r="I160">
        <v>4.4000000000000004</v>
      </c>
      <c r="J160">
        <v>2.1</v>
      </c>
      <c r="K160">
        <v>2</v>
      </c>
      <c r="L160">
        <v>2</v>
      </c>
      <c r="M160">
        <v>5.6</v>
      </c>
      <c r="N160">
        <v>3</v>
      </c>
      <c r="O160">
        <v>2.8</v>
      </c>
      <c r="P160">
        <v>2.5</v>
      </c>
      <c r="Q160">
        <v>1.2</v>
      </c>
      <c r="R160">
        <v>2</v>
      </c>
      <c r="S160">
        <v>2</v>
      </c>
      <c r="T160">
        <v>1.4</v>
      </c>
      <c r="U160">
        <v>8.5</v>
      </c>
      <c r="V160">
        <v>4.7</v>
      </c>
      <c r="W160">
        <v>2.4</v>
      </c>
      <c r="X160">
        <v>9</v>
      </c>
      <c r="Y160">
        <v>0.5</v>
      </c>
      <c r="Z160">
        <v>1.9</v>
      </c>
      <c r="AA160">
        <v>1.9</v>
      </c>
      <c r="AB160">
        <v>2.4</v>
      </c>
      <c r="AC160">
        <v>2.4</v>
      </c>
      <c r="AD160">
        <v>3.7</v>
      </c>
      <c r="AE160">
        <v>2.7</v>
      </c>
      <c r="AF160">
        <v>2</v>
      </c>
      <c r="AG160">
        <v>1.6</v>
      </c>
      <c r="AH160">
        <v>1.6</v>
      </c>
      <c r="AI160">
        <v>3.1</v>
      </c>
      <c r="AJ160">
        <v>2.2999999999999998</v>
      </c>
      <c r="AK160">
        <v>4.7</v>
      </c>
      <c r="AL160">
        <v>1.3</v>
      </c>
      <c r="AM160">
        <v>0.3</v>
      </c>
      <c r="AO160">
        <v>4.5</v>
      </c>
      <c r="AP160">
        <v>10.9</v>
      </c>
      <c r="AQ160">
        <v>2.4</v>
      </c>
    </row>
    <row r="161" spans="1:43" x14ac:dyDescent="0.25">
      <c r="A161" s="15">
        <v>39114</v>
      </c>
      <c r="B161">
        <v>2.2000000000000002</v>
      </c>
      <c r="C161">
        <v>2.2000000000000002</v>
      </c>
      <c r="E161">
        <v>1.8</v>
      </c>
      <c r="F161">
        <v>1.9</v>
      </c>
      <c r="G161">
        <v>1.9</v>
      </c>
      <c r="H161">
        <v>1.8</v>
      </c>
      <c r="I161">
        <v>4.5999999999999996</v>
      </c>
      <c r="J161">
        <v>1.6</v>
      </c>
      <c r="K161">
        <v>1.9</v>
      </c>
      <c r="L161">
        <v>1.8</v>
      </c>
      <c r="M161">
        <v>4.5999999999999996</v>
      </c>
      <c r="N161">
        <v>2.7</v>
      </c>
      <c r="O161">
        <v>3</v>
      </c>
      <c r="P161">
        <v>2.4</v>
      </c>
      <c r="Q161">
        <v>1.2</v>
      </c>
      <c r="R161">
        <v>1.5</v>
      </c>
      <c r="S161">
        <v>2.1</v>
      </c>
      <c r="T161">
        <v>1.2</v>
      </c>
      <c r="U161">
        <v>7.2</v>
      </c>
      <c r="V161">
        <v>4.4000000000000004</v>
      </c>
      <c r="W161">
        <v>1.8</v>
      </c>
      <c r="X161">
        <v>9</v>
      </c>
      <c r="Y161">
        <v>0.8</v>
      </c>
      <c r="Z161">
        <v>1.4</v>
      </c>
      <c r="AA161">
        <v>1.7</v>
      </c>
      <c r="AB161">
        <v>2</v>
      </c>
      <c r="AC161">
        <v>2.2999999999999998</v>
      </c>
      <c r="AD161">
        <v>3.9</v>
      </c>
      <c r="AE161">
        <v>2.2999999999999998</v>
      </c>
      <c r="AF161">
        <v>2</v>
      </c>
      <c r="AG161">
        <v>1.2</v>
      </c>
      <c r="AH161">
        <v>1.7</v>
      </c>
      <c r="AI161">
        <v>2.8</v>
      </c>
      <c r="AJ161">
        <v>2.1</v>
      </c>
      <c r="AK161">
        <v>6.7</v>
      </c>
      <c r="AL161">
        <v>0.8</v>
      </c>
      <c r="AM161">
        <v>0.1</v>
      </c>
      <c r="AO161">
        <v>4.7</v>
      </c>
      <c r="AP161">
        <v>10.199999999999999</v>
      </c>
      <c r="AQ161">
        <v>1.8</v>
      </c>
    </row>
    <row r="162" spans="1:43" x14ac:dyDescent="0.25">
      <c r="A162" s="15">
        <v>39083</v>
      </c>
      <c r="B162">
        <v>2.1</v>
      </c>
      <c r="C162">
        <v>2.1</v>
      </c>
      <c r="E162">
        <v>1.8</v>
      </c>
      <c r="F162">
        <v>1.9</v>
      </c>
      <c r="G162">
        <v>1.9</v>
      </c>
      <c r="H162">
        <v>1.7</v>
      </c>
      <c r="I162">
        <v>6.7</v>
      </c>
      <c r="J162">
        <v>1.3</v>
      </c>
      <c r="K162">
        <v>1.8</v>
      </c>
      <c r="L162">
        <v>1.7</v>
      </c>
      <c r="M162">
        <v>5</v>
      </c>
      <c r="N162">
        <v>3</v>
      </c>
      <c r="O162">
        <v>3</v>
      </c>
      <c r="P162">
        <v>2.4</v>
      </c>
      <c r="Q162">
        <v>1.4</v>
      </c>
      <c r="R162">
        <v>1.9</v>
      </c>
      <c r="S162">
        <v>1.9</v>
      </c>
      <c r="T162">
        <v>1.4</v>
      </c>
      <c r="U162">
        <v>7.1</v>
      </c>
      <c r="V162">
        <v>4</v>
      </c>
      <c r="W162">
        <v>2.2999999999999998</v>
      </c>
      <c r="X162">
        <v>8.4</v>
      </c>
      <c r="Y162">
        <v>1.2</v>
      </c>
      <c r="Z162">
        <v>1.2</v>
      </c>
      <c r="AA162">
        <v>1.7</v>
      </c>
      <c r="AB162">
        <v>1.6</v>
      </c>
      <c r="AC162">
        <v>2.6</v>
      </c>
      <c r="AD162">
        <v>4.0999999999999996</v>
      </c>
      <c r="AE162">
        <v>2.8</v>
      </c>
      <c r="AF162">
        <v>2.2000000000000002</v>
      </c>
      <c r="AG162">
        <v>1.3</v>
      </c>
      <c r="AH162">
        <v>1.6</v>
      </c>
      <c r="AI162">
        <v>2.7</v>
      </c>
      <c r="AJ162">
        <v>2.1</v>
      </c>
      <c r="AK162">
        <v>6.3</v>
      </c>
      <c r="AL162">
        <v>1.3</v>
      </c>
      <c r="AM162">
        <v>0</v>
      </c>
      <c r="AO162">
        <v>6</v>
      </c>
      <c r="AP162">
        <v>9.9</v>
      </c>
      <c r="AQ162">
        <v>1.4</v>
      </c>
    </row>
  </sheetData>
  <autoFilter ref="A6:AL162" xr:uid="{00000000-0009-0000-0000-00001B000000}">
    <sortState xmlns:xlrd2="http://schemas.microsoft.com/office/spreadsheetml/2017/richdata2" ref="A7:AL164">
      <sortCondition descending="1" ref="A6"/>
    </sortState>
  </autoFilter>
  <mergeCells count="3">
    <mergeCell ref="AP1:AR1"/>
    <mergeCell ref="B5:AQ5"/>
    <mergeCell ref="AR5:CG5"/>
  </mergeCells>
  <hyperlinks>
    <hyperlink ref="A2" r:id="rId1" xr:uid="{00000000-0004-0000-1B00-000000000000}"/>
    <hyperlink ref="AP1:AQ1" location="Übersicht!A1" display="zurück zur Überischt" xr:uid="{00000000-0004-0000-1B00-000001000000}"/>
  </hyperlinks>
  <pageMargins left="0.7" right="0.7" top="0.78740157499999996" bottom="0.78740157499999996" header="0.3" footer="0.3"/>
  <pageSetup paperSize="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33"/>
  <dimension ref="A1:BB162"/>
  <sheetViews>
    <sheetView zoomScale="85" zoomScaleNormal="85" workbookViewId="0">
      <selection activeCell="AS39" sqref="AS39"/>
    </sheetView>
  </sheetViews>
  <sheetFormatPr baseColWidth="10" defaultColWidth="0" defaultRowHeight="13.2" x14ac:dyDescent="0.25"/>
  <cols>
    <col min="1" max="1" width="14.6640625" customWidth="1"/>
    <col min="2" max="5" width="11.44140625" hidden="1" customWidth="1"/>
    <col min="6" max="6" width="26.88671875" bestFit="1" customWidth="1"/>
    <col min="7" max="10" width="11.44140625" hidden="1" customWidth="1"/>
    <col min="11" max="11" width="11.44140625" customWidth="1"/>
    <col min="12" max="40" width="11.44140625" hidden="1" customWidth="1"/>
    <col min="41" max="54" width="11.44140625" customWidth="1"/>
    <col min="55" max="16384" width="11.44140625" hidden="1"/>
  </cols>
  <sheetData>
    <row r="1" spans="1:53" ht="24.6" x14ac:dyDescent="0.4">
      <c r="A1" s="10" t="s">
        <v>845</v>
      </c>
      <c r="AY1" s="618" t="s">
        <v>268</v>
      </c>
      <c r="AZ1" s="618"/>
      <c r="BA1" s="618"/>
    </row>
    <row r="2" spans="1:53" x14ac:dyDescent="0.25">
      <c r="A2" t="s">
        <v>846</v>
      </c>
    </row>
    <row r="3" spans="1:53" x14ac:dyDescent="0.25">
      <c r="A3" t="s">
        <v>847</v>
      </c>
    </row>
    <row r="4" spans="1:53" x14ac:dyDescent="0.25">
      <c r="A4" s="1" t="s">
        <v>848</v>
      </c>
    </row>
    <row r="6" spans="1:53" x14ac:dyDescent="0.25">
      <c r="A6" t="s">
        <v>801</v>
      </c>
      <c r="B6" t="s">
        <v>804</v>
      </c>
      <c r="C6" t="s">
        <v>849</v>
      </c>
      <c r="D6" t="s">
        <v>806</v>
      </c>
      <c r="E6" t="s">
        <v>800</v>
      </c>
      <c r="F6" t="s">
        <v>850</v>
      </c>
      <c r="G6" t="s">
        <v>807</v>
      </c>
      <c r="H6" t="s">
        <v>808</v>
      </c>
      <c r="I6" t="s">
        <v>809</v>
      </c>
      <c r="J6" t="s">
        <v>810</v>
      </c>
      <c r="K6" s="12" t="s">
        <v>843</v>
      </c>
      <c r="L6" t="s">
        <v>812</v>
      </c>
      <c r="M6" t="s">
        <v>813</v>
      </c>
      <c r="N6" t="s">
        <v>814</v>
      </c>
      <c r="O6" t="s">
        <v>815</v>
      </c>
      <c r="P6" t="s">
        <v>816</v>
      </c>
      <c r="Q6" t="s">
        <v>817</v>
      </c>
      <c r="R6" t="s">
        <v>818</v>
      </c>
      <c r="S6" t="s">
        <v>819</v>
      </c>
      <c r="T6" t="s">
        <v>820</v>
      </c>
      <c r="U6" t="s">
        <v>821</v>
      </c>
      <c r="V6" t="s">
        <v>822</v>
      </c>
      <c r="W6" t="s">
        <v>823</v>
      </c>
      <c r="X6" t="s">
        <v>824</v>
      </c>
      <c r="Y6" t="s">
        <v>825</v>
      </c>
      <c r="Z6" t="s">
        <v>826</v>
      </c>
      <c r="AA6" t="s">
        <v>827</v>
      </c>
      <c r="AB6" t="s">
        <v>828</v>
      </c>
      <c r="AC6" t="s">
        <v>829</v>
      </c>
      <c r="AD6" t="s">
        <v>830</v>
      </c>
      <c r="AE6" t="s">
        <v>831</v>
      </c>
      <c r="AF6" t="s">
        <v>832</v>
      </c>
      <c r="AG6" t="s">
        <v>833</v>
      </c>
      <c r="AH6" t="s">
        <v>834</v>
      </c>
      <c r="AI6" t="s">
        <v>836</v>
      </c>
      <c r="AJ6" t="s">
        <v>837</v>
      </c>
      <c r="AK6" t="s">
        <v>838</v>
      </c>
      <c r="AL6" t="s">
        <v>840</v>
      </c>
      <c r="AM6" t="s">
        <v>841</v>
      </c>
      <c r="AN6" t="s">
        <v>851</v>
      </c>
    </row>
    <row r="7" spans="1:53" x14ac:dyDescent="0.25">
      <c r="A7" s="22">
        <v>43800</v>
      </c>
      <c r="K7" s="12"/>
    </row>
    <row r="8" spans="1:53" x14ac:dyDescent="0.25">
      <c r="A8" s="22">
        <v>43770</v>
      </c>
      <c r="K8" s="12"/>
    </row>
    <row r="9" spans="1:53" x14ac:dyDescent="0.25">
      <c r="A9" s="22">
        <v>43739</v>
      </c>
      <c r="K9" s="12"/>
    </row>
    <row r="10" spans="1:53" x14ac:dyDescent="0.25">
      <c r="A10" s="22">
        <v>43709</v>
      </c>
      <c r="K10" s="12"/>
    </row>
    <row r="11" spans="1:53" x14ac:dyDescent="0.25">
      <c r="A11" s="22">
        <v>43678</v>
      </c>
      <c r="K11" s="12"/>
    </row>
    <row r="12" spans="1:53" x14ac:dyDescent="0.25">
      <c r="A12" s="22">
        <v>43647</v>
      </c>
      <c r="K12" s="12"/>
    </row>
    <row r="13" spans="1:53" x14ac:dyDescent="0.25">
      <c r="A13" s="22">
        <v>43617</v>
      </c>
      <c r="K13" s="12"/>
    </row>
    <row r="14" spans="1:53" x14ac:dyDescent="0.25">
      <c r="A14" s="22">
        <v>43586</v>
      </c>
      <c r="K14" s="12"/>
    </row>
    <row r="15" spans="1:53" x14ac:dyDescent="0.25">
      <c r="A15" s="22">
        <v>43556</v>
      </c>
      <c r="K15" s="12"/>
    </row>
    <row r="16" spans="1:53" x14ac:dyDescent="0.25">
      <c r="A16" s="22">
        <v>43525</v>
      </c>
      <c r="K16" s="12"/>
    </row>
    <row r="17" spans="1:40" x14ac:dyDescent="0.25">
      <c r="A17" s="22">
        <v>43497</v>
      </c>
      <c r="K17" s="12"/>
    </row>
    <row r="18" spans="1:40" x14ac:dyDescent="0.25">
      <c r="A18" s="22">
        <v>43466</v>
      </c>
      <c r="K18" s="12"/>
    </row>
    <row r="19" spans="1:40" x14ac:dyDescent="0.25">
      <c r="A19" s="22">
        <v>43435</v>
      </c>
      <c r="F19">
        <v>1.1000000000000001</v>
      </c>
      <c r="K19" s="12">
        <v>1.4</v>
      </c>
    </row>
    <row r="20" spans="1:40" x14ac:dyDescent="0.25">
      <c r="A20" s="22">
        <v>43405</v>
      </c>
      <c r="F20">
        <v>1.1000000000000001</v>
      </c>
      <c r="K20" s="12">
        <v>1.2</v>
      </c>
    </row>
    <row r="21" spans="1:40" x14ac:dyDescent="0.25">
      <c r="A21" s="22">
        <v>43374</v>
      </c>
      <c r="F21">
        <v>1.2</v>
      </c>
      <c r="K21" s="12">
        <v>1.5</v>
      </c>
    </row>
    <row r="22" spans="1:40" x14ac:dyDescent="0.25">
      <c r="A22" s="22">
        <v>43344</v>
      </c>
      <c r="F22">
        <v>1.1000000000000001</v>
      </c>
      <c r="K22" s="12">
        <v>1.2</v>
      </c>
    </row>
    <row r="23" spans="1:40" x14ac:dyDescent="0.25">
      <c r="A23" s="22">
        <v>43313</v>
      </c>
      <c r="F23">
        <v>1.1000000000000001</v>
      </c>
      <c r="K23" s="12">
        <v>1.1000000000000001</v>
      </c>
    </row>
    <row r="24" spans="1:40" x14ac:dyDescent="0.25">
      <c r="A24" s="22">
        <v>43282</v>
      </c>
      <c r="F24">
        <v>1.2</v>
      </c>
      <c r="K24" s="12">
        <v>1.2</v>
      </c>
    </row>
    <row r="25" spans="1:40" x14ac:dyDescent="0.25">
      <c r="A25" s="22">
        <v>43252</v>
      </c>
      <c r="F25">
        <v>1.1000000000000001</v>
      </c>
      <c r="K25" s="12">
        <v>1.1000000000000001</v>
      </c>
    </row>
    <row r="26" spans="1:40" x14ac:dyDescent="0.25">
      <c r="A26" s="22">
        <v>43221</v>
      </c>
      <c r="F26">
        <v>1.2</v>
      </c>
      <c r="K26" s="12">
        <v>1.5</v>
      </c>
    </row>
    <row r="27" spans="1:40" x14ac:dyDescent="0.25">
      <c r="A27" s="22">
        <v>43191</v>
      </c>
      <c r="F27">
        <v>1</v>
      </c>
      <c r="K27" s="12">
        <v>1</v>
      </c>
    </row>
    <row r="28" spans="1:40" x14ac:dyDescent="0.25">
      <c r="A28" s="22">
        <v>43160</v>
      </c>
      <c r="F28">
        <v>1.2</v>
      </c>
      <c r="K28" s="12">
        <v>1.3</v>
      </c>
    </row>
    <row r="29" spans="1:40" x14ac:dyDescent="0.25">
      <c r="A29" s="22">
        <v>43132</v>
      </c>
      <c r="B29">
        <v>1</v>
      </c>
      <c r="C29">
        <v>1</v>
      </c>
      <c r="D29">
        <v>1</v>
      </c>
      <c r="E29">
        <v>1.1000000000000001</v>
      </c>
      <c r="F29">
        <v>1.2</v>
      </c>
      <c r="G29">
        <v>1.3</v>
      </c>
      <c r="H29">
        <v>1.1000000000000001</v>
      </c>
      <c r="I29">
        <v>1.6</v>
      </c>
      <c r="J29">
        <v>0.6</v>
      </c>
      <c r="K29">
        <v>1.4</v>
      </c>
      <c r="L29">
        <v>1.3</v>
      </c>
      <c r="M29">
        <v>0.7</v>
      </c>
      <c r="N29">
        <v>0.3</v>
      </c>
      <c r="O29">
        <v>1.3</v>
      </c>
      <c r="P29">
        <v>0.8</v>
      </c>
      <c r="Q29">
        <v>0.7</v>
      </c>
      <c r="R29">
        <v>0.5</v>
      </c>
      <c r="S29">
        <v>0.4</v>
      </c>
      <c r="T29">
        <v>1.9</v>
      </c>
      <c r="U29">
        <v>2.2999999999999998</v>
      </c>
      <c r="V29">
        <v>0.9</v>
      </c>
      <c r="W29">
        <v>1</v>
      </c>
      <c r="X29">
        <v>1.6</v>
      </c>
      <c r="Y29">
        <v>0.8</v>
      </c>
      <c r="Z29">
        <v>2.1</v>
      </c>
      <c r="AA29">
        <v>0.1</v>
      </c>
      <c r="AB29">
        <v>0.6</v>
      </c>
      <c r="AC29">
        <v>2.2000000000000002</v>
      </c>
      <c r="AD29">
        <v>0.8</v>
      </c>
      <c r="AE29">
        <v>1.6</v>
      </c>
      <c r="AF29">
        <v>0.2</v>
      </c>
      <c r="AG29">
        <v>1.3</v>
      </c>
      <c r="AH29" t="s">
        <v>668</v>
      </c>
      <c r="AI29">
        <v>-1.5</v>
      </c>
      <c r="AJ29">
        <v>1.2</v>
      </c>
      <c r="AK29">
        <v>0.4</v>
      </c>
      <c r="AL29">
        <v>1.4</v>
      </c>
      <c r="AM29" t="s">
        <v>668</v>
      </c>
      <c r="AN29" t="s">
        <v>668</v>
      </c>
    </row>
    <row r="30" spans="1:40" x14ac:dyDescent="0.25">
      <c r="A30" s="22">
        <v>43101</v>
      </c>
      <c r="B30">
        <v>1</v>
      </c>
      <c r="C30">
        <v>1</v>
      </c>
      <c r="D30">
        <v>1</v>
      </c>
      <c r="E30">
        <v>1.3</v>
      </c>
      <c r="F30">
        <v>1.3</v>
      </c>
      <c r="G30">
        <v>1.4</v>
      </c>
      <c r="H30">
        <v>0.8</v>
      </c>
      <c r="I30">
        <v>1.5</v>
      </c>
      <c r="J30">
        <v>0.5</v>
      </c>
      <c r="K30">
        <v>1.3</v>
      </c>
      <c r="L30">
        <v>1.4</v>
      </c>
      <c r="M30">
        <v>0.3</v>
      </c>
      <c r="N30">
        <v>0</v>
      </c>
      <c r="O30">
        <v>1</v>
      </c>
      <c r="P30">
        <v>1</v>
      </c>
      <c r="Q30">
        <v>0.9</v>
      </c>
      <c r="R30">
        <v>0.7</v>
      </c>
      <c r="S30">
        <v>-0.9</v>
      </c>
      <c r="T30">
        <v>1.7</v>
      </c>
      <c r="U30">
        <v>2.2999999999999998</v>
      </c>
      <c r="V30">
        <v>0.8</v>
      </c>
      <c r="W30">
        <v>1</v>
      </c>
      <c r="X30">
        <v>1.5</v>
      </c>
      <c r="Y30">
        <v>0.9</v>
      </c>
      <c r="Z30">
        <v>1.9</v>
      </c>
      <c r="AA30">
        <v>0.9</v>
      </c>
      <c r="AB30">
        <v>0.8</v>
      </c>
      <c r="AC30">
        <v>1.3</v>
      </c>
      <c r="AD30">
        <v>0.9</v>
      </c>
      <c r="AE30">
        <v>1.5</v>
      </c>
      <c r="AF30">
        <v>0.3</v>
      </c>
      <c r="AG30">
        <v>1.2</v>
      </c>
      <c r="AH30">
        <v>2.7</v>
      </c>
      <c r="AI30">
        <v>-1.1000000000000001</v>
      </c>
      <c r="AJ30">
        <v>0.9</v>
      </c>
      <c r="AK30">
        <v>0.5</v>
      </c>
      <c r="AL30">
        <v>1.4</v>
      </c>
      <c r="AM30">
        <v>12</v>
      </c>
      <c r="AN30" t="s">
        <v>668</v>
      </c>
    </row>
    <row r="31" spans="1:40" x14ac:dyDescent="0.25">
      <c r="A31" s="22">
        <v>43070</v>
      </c>
      <c r="B31">
        <v>0.9</v>
      </c>
      <c r="C31">
        <v>0.9</v>
      </c>
      <c r="D31">
        <v>0.9</v>
      </c>
      <c r="E31">
        <v>1.2</v>
      </c>
      <c r="F31">
        <v>1.2</v>
      </c>
      <c r="G31">
        <v>1.5</v>
      </c>
      <c r="H31">
        <v>0.5</v>
      </c>
      <c r="I31">
        <v>1.6</v>
      </c>
      <c r="J31">
        <v>0.9</v>
      </c>
      <c r="K31">
        <v>1.4</v>
      </c>
      <c r="L31">
        <v>1.8</v>
      </c>
      <c r="M31">
        <v>0.4</v>
      </c>
      <c r="N31">
        <v>0.3</v>
      </c>
      <c r="O31">
        <v>0.9</v>
      </c>
      <c r="P31">
        <v>0.6</v>
      </c>
      <c r="Q31">
        <v>1.1000000000000001</v>
      </c>
      <c r="R31">
        <v>0.5</v>
      </c>
      <c r="S31">
        <v>0.2</v>
      </c>
      <c r="T31">
        <v>1.4</v>
      </c>
      <c r="U31">
        <v>2.6</v>
      </c>
      <c r="V31">
        <v>1.2</v>
      </c>
      <c r="W31">
        <v>1.2</v>
      </c>
      <c r="X31">
        <v>1.4</v>
      </c>
      <c r="Y31">
        <v>0.8</v>
      </c>
      <c r="Z31">
        <v>2.2000000000000002</v>
      </c>
      <c r="AA31">
        <v>0.8</v>
      </c>
      <c r="AB31">
        <v>1.2</v>
      </c>
      <c r="AC31">
        <v>0.9</v>
      </c>
      <c r="AD31">
        <v>0.8</v>
      </c>
      <c r="AE31">
        <v>1.5</v>
      </c>
      <c r="AF31">
        <v>0.4</v>
      </c>
      <c r="AG31">
        <v>1.2</v>
      </c>
      <c r="AH31">
        <v>2.5</v>
      </c>
      <c r="AI31">
        <v>-1.8</v>
      </c>
      <c r="AJ31">
        <v>1.4</v>
      </c>
      <c r="AK31">
        <v>1</v>
      </c>
      <c r="AL31">
        <v>1.4</v>
      </c>
      <c r="AM31">
        <v>12.4</v>
      </c>
      <c r="AN31" t="s">
        <v>668</v>
      </c>
    </row>
    <row r="32" spans="1:40" x14ac:dyDescent="0.25">
      <c r="A32" s="22">
        <v>43040</v>
      </c>
      <c r="B32">
        <v>0.9</v>
      </c>
      <c r="C32">
        <v>0.9</v>
      </c>
      <c r="D32">
        <v>0.9</v>
      </c>
      <c r="E32">
        <v>1.2</v>
      </c>
      <c r="F32">
        <v>1.2</v>
      </c>
      <c r="G32">
        <v>1.3</v>
      </c>
      <c r="H32">
        <v>0.2</v>
      </c>
      <c r="I32">
        <v>2.1</v>
      </c>
      <c r="J32">
        <v>0.9</v>
      </c>
      <c r="K32">
        <v>1.3</v>
      </c>
      <c r="L32">
        <v>2.2000000000000002</v>
      </c>
      <c r="M32">
        <v>0.3</v>
      </c>
      <c r="N32">
        <v>0.1</v>
      </c>
      <c r="O32">
        <v>0.9</v>
      </c>
      <c r="P32">
        <v>0.6</v>
      </c>
      <c r="Q32">
        <v>1.1000000000000001</v>
      </c>
      <c r="R32">
        <v>0.4</v>
      </c>
      <c r="S32">
        <v>0.2</v>
      </c>
      <c r="T32">
        <v>1.8</v>
      </c>
      <c r="U32">
        <v>2.7</v>
      </c>
      <c r="V32">
        <v>1</v>
      </c>
      <c r="W32">
        <v>1.1000000000000001</v>
      </c>
      <c r="X32">
        <v>1.3</v>
      </c>
      <c r="Y32">
        <v>0.9</v>
      </c>
      <c r="Z32">
        <v>2.2000000000000002</v>
      </c>
      <c r="AA32">
        <v>0.8</v>
      </c>
      <c r="AB32">
        <v>1.2</v>
      </c>
      <c r="AC32">
        <v>0.8</v>
      </c>
      <c r="AD32">
        <v>0.5</v>
      </c>
      <c r="AE32">
        <v>1.5</v>
      </c>
      <c r="AF32">
        <v>0.5</v>
      </c>
      <c r="AG32">
        <v>1.4</v>
      </c>
      <c r="AH32">
        <v>2.6</v>
      </c>
      <c r="AI32">
        <v>-3.3</v>
      </c>
      <c r="AJ32">
        <v>1.1000000000000001</v>
      </c>
      <c r="AK32">
        <v>0.6</v>
      </c>
      <c r="AL32">
        <v>1.4</v>
      </c>
      <c r="AM32">
        <v>12.3</v>
      </c>
      <c r="AN32" t="s">
        <v>668</v>
      </c>
    </row>
    <row r="33" spans="1:40" x14ac:dyDescent="0.25">
      <c r="A33" s="22">
        <v>43009</v>
      </c>
      <c r="B33">
        <v>0.9</v>
      </c>
      <c r="C33">
        <v>0.9</v>
      </c>
      <c r="D33">
        <v>0.9</v>
      </c>
      <c r="E33">
        <v>1.1000000000000001</v>
      </c>
      <c r="F33">
        <v>1.1000000000000001</v>
      </c>
      <c r="G33">
        <v>1.5</v>
      </c>
      <c r="H33">
        <v>0.1</v>
      </c>
      <c r="I33">
        <v>2</v>
      </c>
      <c r="J33">
        <v>1.1000000000000001</v>
      </c>
      <c r="K33">
        <v>1.1000000000000001</v>
      </c>
      <c r="L33">
        <v>1.9</v>
      </c>
      <c r="M33">
        <v>0.4</v>
      </c>
      <c r="N33">
        <v>-0.2</v>
      </c>
      <c r="O33">
        <v>1.1000000000000001</v>
      </c>
      <c r="P33">
        <v>0.6</v>
      </c>
      <c r="Q33">
        <v>1.2</v>
      </c>
      <c r="R33">
        <v>0.5</v>
      </c>
      <c r="S33">
        <v>0.5</v>
      </c>
      <c r="T33">
        <v>1.5</v>
      </c>
      <c r="U33">
        <v>2.9</v>
      </c>
      <c r="V33">
        <v>1.6</v>
      </c>
      <c r="W33">
        <v>1.2</v>
      </c>
      <c r="X33">
        <v>1.2</v>
      </c>
      <c r="Y33">
        <v>0.7</v>
      </c>
      <c r="Z33">
        <v>2.2999999999999998</v>
      </c>
      <c r="AA33">
        <v>0.6</v>
      </c>
      <c r="AB33">
        <v>2</v>
      </c>
      <c r="AC33">
        <v>0.5</v>
      </c>
      <c r="AD33">
        <v>0.4</v>
      </c>
      <c r="AE33">
        <v>1.4</v>
      </c>
      <c r="AF33">
        <v>0.3</v>
      </c>
      <c r="AG33">
        <v>1.4</v>
      </c>
      <c r="AH33">
        <v>2.5</v>
      </c>
      <c r="AI33">
        <v>-1.5</v>
      </c>
      <c r="AJ33">
        <v>1.3</v>
      </c>
      <c r="AK33">
        <v>0.7</v>
      </c>
      <c r="AL33">
        <v>1.4</v>
      </c>
      <c r="AM33">
        <v>11.9</v>
      </c>
      <c r="AN33" t="s">
        <v>668</v>
      </c>
    </row>
    <row r="34" spans="1:40" x14ac:dyDescent="0.25">
      <c r="A34" s="22">
        <v>42979</v>
      </c>
      <c r="B34">
        <v>1.1000000000000001</v>
      </c>
      <c r="C34">
        <v>1.1000000000000001</v>
      </c>
      <c r="D34">
        <v>1.1000000000000001</v>
      </c>
      <c r="E34">
        <v>1.3</v>
      </c>
      <c r="F34">
        <v>1.3</v>
      </c>
      <c r="G34">
        <v>1.5</v>
      </c>
      <c r="H34">
        <v>-0.2</v>
      </c>
      <c r="I34">
        <v>2.2000000000000002</v>
      </c>
      <c r="J34">
        <v>1.3</v>
      </c>
      <c r="K34">
        <v>1.5</v>
      </c>
      <c r="L34">
        <v>2.1</v>
      </c>
      <c r="M34">
        <v>0.2</v>
      </c>
      <c r="N34">
        <v>0.1</v>
      </c>
      <c r="O34">
        <v>1.3</v>
      </c>
      <c r="P34">
        <v>0.6</v>
      </c>
      <c r="Q34">
        <v>1.1000000000000001</v>
      </c>
      <c r="R34">
        <v>1.1000000000000001</v>
      </c>
      <c r="S34">
        <v>0.6</v>
      </c>
      <c r="T34">
        <v>1.7</v>
      </c>
      <c r="U34">
        <v>3.3</v>
      </c>
      <c r="V34">
        <v>1.5</v>
      </c>
      <c r="W34">
        <v>1.5</v>
      </c>
      <c r="X34">
        <v>0.9</v>
      </c>
      <c r="Y34">
        <v>0.7</v>
      </c>
      <c r="Z34">
        <v>2.5</v>
      </c>
      <c r="AA34">
        <v>0.8</v>
      </c>
      <c r="AB34">
        <v>1.5</v>
      </c>
      <c r="AC34">
        <v>0.5</v>
      </c>
      <c r="AD34">
        <v>0.8</v>
      </c>
      <c r="AE34">
        <v>1.5</v>
      </c>
      <c r="AF34">
        <v>0.4</v>
      </c>
      <c r="AG34">
        <v>1.6</v>
      </c>
      <c r="AH34">
        <v>2.6</v>
      </c>
      <c r="AI34">
        <v>-3</v>
      </c>
      <c r="AJ34">
        <v>1.4</v>
      </c>
      <c r="AK34">
        <v>0.6</v>
      </c>
      <c r="AL34">
        <v>1.6</v>
      </c>
      <c r="AM34">
        <v>11.2</v>
      </c>
      <c r="AN34" t="s">
        <v>668</v>
      </c>
    </row>
    <row r="35" spans="1:40" x14ac:dyDescent="0.25">
      <c r="A35" s="22">
        <v>42948</v>
      </c>
      <c r="B35">
        <v>1.2</v>
      </c>
      <c r="C35">
        <v>1.2</v>
      </c>
      <c r="D35">
        <v>1.2</v>
      </c>
      <c r="E35">
        <v>1.4</v>
      </c>
      <c r="F35">
        <v>1.4</v>
      </c>
      <c r="G35">
        <v>1.5</v>
      </c>
      <c r="H35">
        <v>-0.5</v>
      </c>
      <c r="I35">
        <v>2.1</v>
      </c>
      <c r="J35">
        <v>1.4</v>
      </c>
      <c r="K35">
        <v>1.5</v>
      </c>
      <c r="L35">
        <v>2.4</v>
      </c>
      <c r="M35">
        <v>0.5</v>
      </c>
      <c r="N35">
        <v>-0.2</v>
      </c>
      <c r="O35">
        <v>1.7</v>
      </c>
      <c r="P35">
        <v>0.6</v>
      </c>
      <c r="Q35">
        <v>1.4</v>
      </c>
      <c r="R35">
        <v>1.2</v>
      </c>
      <c r="S35">
        <v>1.1000000000000001</v>
      </c>
      <c r="T35">
        <v>2</v>
      </c>
      <c r="U35">
        <v>3.6</v>
      </c>
      <c r="V35">
        <v>1.7</v>
      </c>
      <c r="W35">
        <v>1.6</v>
      </c>
      <c r="X35">
        <v>0.9</v>
      </c>
      <c r="Y35">
        <v>0.8</v>
      </c>
      <c r="Z35">
        <v>2.1</v>
      </c>
      <c r="AA35">
        <v>0.7</v>
      </c>
      <c r="AB35">
        <v>1.4</v>
      </c>
      <c r="AC35">
        <v>0.3</v>
      </c>
      <c r="AD35">
        <v>0.7</v>
      </c>
      <c r="AE35">
        <v>1.6</v>
      </c>
      <c r="AF35">
        <v>0.3</v>
      </c>
      <c r="AG35">
        <v>1.8</v>
      </c>
      <c r="AH35">
        <v>2.7</v>
      </c>
      <c r="AI35">
        <v>-3.2</v>
      </c>
      <c r="AJ35">
        <v>1.2</v>
      </c>
      <c r="AK35">
        <v>0.5</v>
      </c>
      <c r="AL35">
        <v>1.7</v>
      </c>
      <c r="AM35">
        <v>10.4</v>
      </c>
      <c r="AN35" t="s">
        <v>668</v>
      </c>
    </row>
    <row r="36" spans="1:40" x14ac:dyDescent="0.25">
      <c r="A36" s="22">
        <v>42917</v>
      </c>
      <c r="B36">
        <v>1.2</v>
      </c>
      <c r="C36">
        <v>1.2</v>
      </c>
      <c r="D36">
        <v>1.2</v>
      </c>
      <c r="E36">
        <v>1.4</v>
      </c>
      <c r="F36">
        <v>1.4</v>
      </c>
      <c r="G36">
        <v>1.7</v>
      </c>
      <c r="H36">
        <v>-0.5</v>
      </c>
      <c r="I36">
        <v>2.1</v>
      </c>
      <c r="J36">
        <v>1.3</v>
      </c>
      <c r="K36">
        <v>1.5</v>
      </c>
      <c r="L36">
        <v>2.6</v>
      </c>
      <c r="M36">
        <v>0</v>
      </c>
      <c r="N36">
        <v>0.6</v>
      </c>
      <c r="O36">
        <v>1.7</v>
      </c>
      <c r="P36">
        <v>0.6</v>
      </c>
      <c r="Q36">
        <v>1.6</v>
      </c>
      <c r="R36">
        <v>0.9</v>
      </c>
      <c r="S36">
        <v>0.9</v>
      </c>
      <c r="T36">
        <v>1</v>
      </c>
      <c r="U36">
        <v>3.5</v>
      </c>
      <c r="V36">
        <v>1.8</v>
      </c>
      <c r="W36">
        <v>1.6</v>
      </c>
      <c r="X36">
        <v>0.9</v>
      </c>
      <c r="Y36">
        <v>1</v>
      </c>
      <c r="Z36">
        <v>2.1</v>
      </c>
      <c r="AA36">
        <v>0.8</v>
      </c>
      <c r="AB36">
        <v>1.1000000000000001</v>
      </c>
      <c r="AC36">
        <v>0.2</v>
      </c>
      <c r="AD36">
        <v>0.9</v>
      </c>
      <c r="AE36">
        <v>1.4</v>
      </c>
      <c r="AF36">
        <v>0.6</v>
      </c>
      <c r="AG36">
        <v>2</v>
      </c>
      <c r="AH36">
        <v>2.4</v>
      </c>
      <c r="AI36">
        <v>-1.8</v>
      </c>
      <c r="AJ36">
        <v>1.2</v>
      </c>
      <c r="AK36">
        <v>0.6</v>
      </c>
      <c r="AL36">
        <v>1.8</v>
      </c>
      <c r="AM36">
        <v>9.9</v>
      </c>
      <c r="AN36" t="s">
        <v>668</v>
      </c>
    </row>
    <row r="37" spans="1:40" x14ac:dyDescent="0.25">
      <c r="A37" s="22">
        <v>42887</v>
      </c>
      <c r="B37">
        <v>1.1000000000000001</v>
      </c>
      <c r="C37">
        <v>1.1000000000000001</v>
      </c>
      <c r="D37">
        <v>1.1000000000000001</v>
      </c>
      <c r="E37">
        <v>1.3</v>
      </c>
      <c r="F37">
        <v>1.3</v>
      </c>
      <c r="G37">
        <v>1.4</v>
      </c>
      <c r="H37">
        <v>-0.5</v>
      </c>
      <c r="I37">
        <v>2.1</v>
      </c>
      <c r="J37">
        <v>0.4</v>
      </c>
      <c r="K37">
        <v>1.5</v>
      </c>
      <c r="L37">
        <v>2</v>
      </c>
      <c r="M37">
        <v>-0.4</v>
      </c>
      <c r="N37">
        <v>0.4</v>
      </c>
      <c r="O37">
        <v>1.4</v>
      </c>
      <c r="P37">
        <v>0.6</v>
      </c>
      <c r="Q37">
        <v>1.6</v>
      </c>
      <c r="R37">
        <v>1</v>
      </c>
      <c r="S37">
        <v>0.6</v>
      </c>
      <c r="T37">
        <v>2.1</v>
      </c>
      <c r="U37">
        <v>2.9</v>
      </c>
      <c r="V37">
        <v>1.4</v>
      </c>
      <c r="W37">
        <v>1.4</v>
      </c>
      <c r="X37">
        <v>0.6</v>
      </c>
      <c r="Y37">
        <v>0.7</v>
      </c>
      <c r="Z37">
        <v>2.2000000000000002</v>
      </c>
      <c r="AA37">
        <v>0.9</v>
      </c>
      <c r="AB37">
        <v>1.3</v>
      </c>
      <c r="AC37">
        <v>0.1</v>
      </c>
      <c r="AD37">
        <v>0.7</v>
      </c>
      <c r="AE37">
        <v>1.3</v>
      </c>
      <c r="AF37">
        <v>0.9</v>
      </c>
      <c r="AG37">
        <v>1.7</v>
      </c>
      <c r="AH37">
        <v>2.2999999999999998</v>
      </c>
      <c r="AI37">
        <v>-2.8</v>
      </c>
      <c r="AJ37">
        <v>1.8</v>
      </c>
      <c r="AK37">
        <v>0.5</v>
      </c>
      <c r="AL37">
        <v>2.1</v>
      </c>
      <c r="AM37">
        <v>9.6999999999999993</v>
      </c>
      <c r="AN37" t="s">
        <v>668</v>
      </c>
    </row>
    <row r="38" spans="1:40" x14ac:dyDescent="0.25">
      <c r="A38" s="22">
        <v>42856</v>
      </c>
      <c r="B38">
        <v>0.9</v>
      </c>
      <c r="C38">
        <v>0.9</v>
      </c>
      <c r="D38">
        <v>0.9</v>
      </c>
      <c r="E38">
        <v>1.2</v>
      </c>
      <c r="F38">
        <v>1.2</v>
      </c>
      <c r="G38">
        <v>1.5</v>
      </c>
      <c r="H38">
        <v>-0.7</v>
      </c>
      <c r="I38">
        <v>2</v>
      </c>
      <c r="J38">
        <v>0.5</v>
      </c>
      <c r="K38">
        <v>1.1000000000000001</v>
      </c>
      <c r="L38">
        <v>2</v>
      </c>
      <c r="M38">
        <v>-0.1</v>
      </c>
      <c r="N38">
        <v>0.8</v>
      </c>
      <c r="O38">
        <v>1.1000000000000001</v>
      </c>
      <c r="P38">
        <v>0.5</v>
      </c>
      <c r="Q38">
        <v>0.8</v>
      </c>
      <c r="R38">
        <v>0.9</v>
      </c>
      <c r="S38">
        <v>0.1</v>
      </c>
      <c r="T38">
        <v>1.6</v>
      </c>
      <c r="U38">
        <v>2.6</v>
      </c>
      <c r="V38">
        <v>1.4</v>
      </c>
      <c r="W38">
        <v>1.4</v>
      </c>
      <c r="X38">
        <v>0.8</v>
      </c>
      <c r="Y38">
        <v>0.2</v>
      </c>
      <c r="Z38">
        <v>2.2000000000000002</v>
      </c>
      <c r="AA38">
        <v>0.8</v>
      </c>
      <c r="AB38">
        <v>1.5</v>
      </c>
      <c r="AC38">
        <v>-0.1</v>
      </c>
      <c r="AD38">
        <v>0.7</v>
      </c>
      <c r="AE38">
        <v>1.3</v>
      </c>
      <c r="AF38">
        <v>0.7</v>
      </c>
      <c r="AG38">
        <v>1.4</v>
      </c>
      <c r="AH38">
        <v>2.5</v>
      </c>
      <c r="AI38">
        <v>-3.1</v>
      </c>
      <c r="AJ38">
        <v>1.6</v>
      </c>
      <c r="AK38">
        <v>0.2</v>
      </c>
      <c r="AL38">
        <v>2.2000000000000002</v>
      </c>
      <c r="AM38">
        <v>9.8000000000000007</v>
      </c>
      <c r="AN38" t="s">
        <v>668</v>
      </c>
    </row>
    <row r="39" spans="1:40" x14ac:dyDescent="0.25">
      <c r="A39" s="22">
        <v>42826</v>
      </c>
      <c r="B39">
        <v>1.2</v>
      </c>
      <c r="C39">
        <v>1.2</v>
      </c>
      <c r="D39">
        <v>1.2</v>
      </c>
      <c r="E39">
        <v>1.4</v>
      </c>
      <c r="F39">
        <v>1.4</v>
      </c>
      <c r="G39">
        <v>1.6</v>
      </c>
      <c r="H39">
        <v>-0.8</v>
      </c>
      <c r="I39">
        <v>2</v>
      </c>
      <c r="J39">
        <v>0.7</v>
      </c>
      <c r="K39">
        <v>1.6</v>
      </c>
      <c r="L39">
        <v>2.4</v>
      </c>
      <c r="M39">
        <v>0.7</v>
      </c>
      <c r="N39">
        <v>0.3</v>
      </c>
      <c r="O39">
        <v>1.4</v>
      </c>
      <c r="P39">
        <v>0.6</v>
      </c>
      <c r="Q39">
        <v>0.7</v>
      </c>
      <c r="R39">
        <v>1.3</v>
      </c>
      <c r="S39">
        <v>1</v>
      </c>
      <c r="T39">
        <v>2.2999999999999998</v>
      </c>
      <c r="U39">
        <v>2.6</v>
      </c>
      <c r="V39">
        <v>1.3</v>
      </c>
      <c r="W39">
        <v>1.4</v>
      </c>
      <c r="X39">
        <v>0.6</v>
      </c>
      <c r="Y39">
        <v>0.9</v>
      </c>
      <c r="Z39">
        <v>2.2000000000000002</v>
      </c>
      <c r="AA39">
        <v>1.2</v>
      </c>
      <c r="AB39">
        <v>2.2999999999999998</v>
      </c>
      <c r="AC39">
        <v>-0.2</v>
      </c>
      <c r="AD39">
        <v>1.1000000000000001</v>
      </c>
      <c r="AE39">
        <v>1.2</v>
      </c>
      <c r="AF39">
        <v>0.7</v>
      </c>
      <c r="AG39">
        <v>1.4</v>
      </c>
      <c r="AH39">
        <v>2.2000000000000002</v>
      </c>
      <c r="AI39">
        <v>-1.1000000000000001</v>
      </c>
      <c r="AJ39">
        <v>2.5</v>
      </c>
      <c r="AK39">
        <v>0.5</v>
      </c>
      <c r="AL39">
        <v>2.1</v>
      </c>
      <c r="AM39">
        <v>10</v>
      </c>
      <c r="AN39" t="s">
        <v>668</v>
      </c>
    </row>
    <row r="40" spans="1:40" x14ac:dyDescent="0.25">
      <c r="A40" s="22">
        <v>42795</v>
      </c>
      <c r="B40">
        <v>0.7</v>
      </c>
      <c r="C40">
        <v>0.7</v>
      </c>
      <c r="D40">
        <v>0.7</v>
      </c>
      <c r="E40">
        <v>0.9</v>
      </c>
      <c r="F40">
        <v>0.9</v>
      </c>
      <c r="G40">
        <v>1.2</v>
      </c>
      <c r="H40">
        <v>-1.3</v>
      </c>
      <c r="I40">
        <v>1.9</v>
      </c>
      <c r="J40">
        <v>0.2</v>
      </c>
      <c r="K40">
        <v>0.9</v>
      </c>
      <c r="L40">
        <v>1.6</v>
      </c>
      <c r="M40">
        <v>0.3</v>
      </c>
      <c r="N40">
        <v>0.6</v>
      </c>
      <c r="O40">
        <v>0.8</v>
      </c>
      <c r="P40">
        <v>0.5</v>
      </c>
      <c r="Q40">
        <v>0.4</v>
      </c>
      <c r="R40">
        <v>0.6</v>
      </c>
      <c r="S40">
        <v>-0.6</v>
      </c>
      <c r="T40">
        <v>1.7</v>
      </c>
      <c r="U40">
        <v>1.5</v>
      </c>
      <c r="V40">
        <v>1.2</v>
      </c>
      <c r="W40">
        <v>1.3</v>
      </c>
      <c r="X40">
        <v>0.7</v>
      </c>
      <c r="Y40">
        <v>-0.2</v>
      </c>
      <c r="Z40">
        <v>1.8</v>
      </c>
      <c r="AA40">
        <v>0.8</v>
      </c>
      <c r="AB40">
        <v>0.4</v>
      </c>
      <c r="AC40">
        <v>-0.1</v>
      </c>
      <c r="AD40">
        <v>0.7</v>
      </c>
      <c r="AE40">
        <v>1.3</v>
      </c>
      <c r="AF40">
        <v>0.5</v>
      </c>
      <c r="AG40">
        <v>0.6</v>
      </c>
      <c r="AH40">
        <v>1.7</v>
      </c>
      <c r="AI40">
        <v>-2.2000000000000002</v>
      </c>
      <c r="AJ40">
        <v>1.6</v>
      </c>
      <c r="AK40">
        <v>0.1</v>
      </c>
      <c r="AL40">
        <v>2</v>
      </c>
      <c r="AM40">
        <v>9.6999999999999993</v>
      </c>
      <c r="AN40" t="s">
        <v>668</v>
      </c>
    </row>
    <row r="41" spans="1:40" x14ac:dyDescent="0.25">
      <c r="A41" s="22">
        <v>42767</v>
      </c>
      <c r="B41">
        <v>0.9</v>
      </c>
      <c r="C41">
        <v>0.9</v>
      </c>
      <c r="D41">
        <v>0.9</v>
      </c>
      <c r="E41">
        <v>1</v>
      </c>
      <c r="F41">
        <v>1</v>
      </c>
      <c r="G41">
        <v>1.5</v>
      </c>
      <c r="H41">
        <v>-1</v>
      </c>
      <c r="I41">
        <v>1.8</v>
      </c>
      <c r="J41">
        <v>0.1</v>
      </c>
      <c r="K41">
        <v>1.1000000000000001</v>
      </c>
      <c r="L41">
        <v>1.7</v>
      </c>
      <c r="M41">
        <v>-0.2</v>
      </c>
      <c r="N41">
        <v>0.1</v>
      </c>
      <c r="O41">
        <v>1.3</v>
      </c>
      <c r="P41">
        <v>0.3</v>
      </c>
      <c r="Q41">
        <v>0.6</v>
      </c>
      <c r="R41">
        <v>0.7</v>
      </c>
      <c r="S41">
        <v>0.2</v>
      </c>
      <c r="T41">
        <v>1.5</v>
      </c>
      <c r="U41">
        <v>1.8</v>
      </c>
      <c r="V41">
        <v>1.1000000000000001</v>
      </c>
      <c r="W41">
        <v>1.3</v>
      </c>
      <c r="X41">
        <v>0.7</v>
      </c>
      <c r="Y41">
        <v>1</v>
      </c>
      <c r="Z41">
        <v>1.8</v>
      </c>
      <c r="AA41">
        <v>0.6</v>
      </c>
      <c r="AB41">
        <v>0.5</v>
      </c>
      <c r="AC41">
        <v>-0.3</v>
      </c>
      <c r="AD41">
        <v>1</v>
      </c>
      <c r="AE41">
        <v>1.3</v>
      </c>
      <c r="AF41">
        <v>0.8</v>
      </c>
      <c r="AG41">
        <v>0.9</v>
      </c>
      <c r="AH41">
        <v>1.8</v>
      </c>
      <c r="AI41">
        <v>-1</v>
      </c>
      <c r="AJ41">
        <v>2.1</v>
      </c>
      <c r="AK41">
        <v>0.1</v>
      </c>
      <c r="AL41">
        <v>1.5</v>
      </c>
      <c r="AM41">
        <v>8.9</v>
      </c>
      <c r="AN41" t="s">
        <v>668</v>
      </c>
    </row>
    <row r="42" spans="1:40" x14ac:dyDescent="0.25">
      <c r="A42" s="22">
        <v>42736</v>
      </c>
      <c r="B42">
        <v>0.9</v>
      </c>
      <c r="C42">
        <v>0.9</v>
      </c>
      <c r="D42">
        <v>0.9</v>
      </c>
      <c r="E42">
        <v>0.9</v>
      </c>
      <c r="F42">
        <v>0.9</v>
      </c>
      <c r="G42">
        <v>1.5</v>
      </c>
      <c r="H42">
        <v>-1.4</v>
      </c>
      <c r="I42">
        <v>1.7</v>
      </c>
      <c r="J42">
        <v>0</v>
      </c>
      <c r="K42">
        <v>1.1000000000000001</v>
      </c>
      <c r="L42">
        <v>1.2</v>
      </c>
      <c r="M42">
        <v>-0.1</v>
      </c>
      <c r="N42">
        <v>0.5</v>
      </c>
      <c r="O42">
        <v>1.2</v>
      </c>
      <c r="P42">
        <v>0.7</v>
      </c>
      <c r="Q42">
        <v>0.4</v>
      </c>
      <c r="R42">
        <v>0.5</v>
      </c>
      <c r="S42">
        <v>0</v>
      </c>
      <c r="T42">
        <v>1.4</v>
      </c>
      <c r="U42">
        <v>1.6</v>
      </c>
      <c r="V42">
        <v>1.2</v>
      </c>
      <c r="W42">
        <v>1.3</v>
      </c>
      <c r="X42">
        <v>0.8</v>
      </c>
      <c r="Y42">
        <v>1.3</v>
      </c>
      <c r="Z42">
        <v>1.6</v>
      </c>
      <c r="AA42">
        <v>0.2</v>
      </c>
      <c r="AB42">
        <v>0.4</v>
      </c>
      <c r="AC42">
        <v>0</v>
      </c>
      <c r="AD42">
        <v>0.4</v>
      </c>
      <c r="AE42">
        <v>1.1000000000000001</v>
      </c>
      <c r="AF42">
        <v>0.7</v>
      </c>
      <c r="AG42">
        <v>0.8</v>
      </c>
      <c r="AH42">
        <v>1.4</v>
      </c>
      <c r="AI42">
        <v>-1.4</v>
      </c>
      <c r="AJ42">
        <v>2.5</v>
      </c>
      <c r="AK42">
        <v>-0.2</v>
      </c>
      <c r="AL42">
        <v>1.6</v>
      </c>
      <c r="AM42">
        <v>8.1999999999999993</v>
      </c>
      <c r="AN42" t="s">
        <v>668</v>
      </c>
    </row>
    <row r="43" spans="1:40" x14ac:dyDescent="0.25">
      <c r="A43" s="22">
        <v>42705</v>
      </c>
      <c r="B43">
        <v>0.9</v>
      </c>
      <c r="C43">
        <v>0.9</v>
      </c>
      <c r="D43">
        <v>0.9</v>
      </c>
      <c r="E43">
        <v>0.9</v>
      </c>
      <c r="F43">
        <v>0.9</v>
      </c>
      <c r="G43">
        <v>1.3</v>
      </c>
      <c r="H43">
        <v>-1.4</v>
      </c>
      <c r="I43">
        <v>1.5</v>
      </c>
      <c r="J43">
        <v>-0.2</v>
      </c>
      <c r="K43">
        <v>1.4</v>
      </c>
      <c r="L43">
        <v>1.1000000000000001</v>
      </c>
      <c r="M43">
        <v>0</v>
      </c>
      <c r="N43">
        <v>0</v>
      </c>
      <c r="O43">
        <v>0.9</v>
      </c>
      <c r="P43">
        <v>0.4</v>
      </c>
      <c r="Q43">
        <v>0.7</v>
      </c>
      <c r="R43">
        <v>0.7</v>
      </c>
      <c r="S43">
        <v>-0.4</v>
      </c>
      <c r="T43">
        <v>1.8</v>
      </c>
      <c r="U43">
        <v>1.3</v>
      </c>
      <c r="V43">
        <v>1</v>
      </c>
      <c r="W43">
        <v>1.5</v>
      </c>
      <c r="X43">
        <v>0.8</v>
      </c>
      <c r="Y43">
        <v>0.6</v>
      </c>
      <c r="Z43">
        <v>1.6</v>
      </c>
      <c r="AA43">
        <v>0.4</v>
      </c>
      <c r="AB43">
        <v>0.5</v>
      </c>
      <c r="AC43">
        <v>-0.5</v>
      </c>
      <c r="AD43">
        <v>0.6</v>
      </c>
      <c r="AE43">
        <v>0.9</v>
      </c>
      <c r="AF43">
        <v>1.1000000000000001</v>
      </c>
      <c r="AG43">
        <v>1</v>
      </c>
      <c r="AH43">
        <v>1.4</v>
      </c>
      <c r="AI43">
        <v>-0.3</v>
      </c>
      <c r="AJ43">
        <v>2.9</v>
      </c>
      <c r="AK43">
        <v>-0.5</v>
      </c>
      <c r="AL43">
        <v>1.5</v>
      </c>
      <c r="AM43">
        <v>7.7</v>
      </c>
      <c r="AN43" t="s">
        <v>668</v>
      </c>
    </row>
    <row r="44" spans="1:40" x14ac:dyDescent="0.25">
      <c r="A44" s="22">
        <v>42675</v>
      </c>
      <c r="B44">
        <v>0.8</v>
      </c>
      <c r="C44">
        <v>0.8</v>
      </c>
      <c r="D44">
        <v>0.8</v>
      </c>
      <c r="E44">
        <v>0.8</v>
      </c>
      <c r="F44">
        <v>0.8</v>
      </c>
      <c r="G44">
        <v>1.4</v>
      </c>
      <c r="H44">
        <v>-1.3</v>
      </c>
      <c r="I44">
        <v>1.4</v>
      </c>
      <c r="J44">
        <v>0</v>
      </c>
      <c r="K44">
        <v>1</v>
      </c>
      <c r="L44">
        <v>0.6</v>
      </c>
      <c r="M44">
        <v>0.1</v>
      </c>
      <c r="N44">
        <v>0.1</v>
      </c>
      <c r="O44">
        <v>0.7</v>
      </c>
      <c r="P44">
        <v>0.6</v>
      </c>
      <c r="Q44">
        <v>0.6</v>
      </c>
      <c r="R44">
        <v>0.4</v>
      </c>
      <c r="S44">
        <v>-0.5</v>
      </c>
      <c r="T44">
        <v>1.5</v>
      </c>
      <c r="U44">
        <v>1.1000000000000001</v>
      </c>
      <c r="V44">
        <v>0.9</v>
      </c>
      <c r="W44">
        <v>1.3</v>
      </c>
      <c r="X44">
        <v>0.8</v>
      </c>
      <c r="Y44">
        <v>0.7</v>
      </c>
      <c r="Z44">
        <v>1.7</v>
      </c>
      <c r="AA44">
        <v>0.2</v>
      </c>
      <c r="AB44">
        <v>0.4</v>
      </c>
      <c r="AC44">
        <v>-0.2</v>
      </c>
      <c r="AD44">
        <v>0.7</v>
      </c>
      <c r="AE44">
        <v>0.9</v>
      </c>
      <c r="AF44">
        <v>1</v>
      </c>
      <c r="AG44">
        <v>1</v>
      </c>
      <c r="AH44">
        <v>1.3</v>
      </c>
      <c r="AI44">
        <v>0.8</v>
      </c>
      <c r="AJ44">
        <v>3.2</v>
      </c>
      <c r="AK44">
        <v>-0.2</v>
      </c>
      <c r="AL44">
        <v>1.4</v>
      </c>
      <c r="AM44">
        <v>7.2</v>
      </c>
      <c r="AN44" t="s">
        <v>668</v>
      </c>
    </row>
    <row r="45" spans="1:40" x14ac:dyDescent="0.25">
      <c r="A45" s="22">
        <v>42644</v>
      </c>
      <c r="B45">
        <v>0.8</v>
      </c>
      <c r="C45">
        <v>0.8</v>
      </c>
      <c r="D45">
        <v>0.8</v>
      </c>
      <c r="E45">
        <v>0.8</v>
      </c>
      <c r="F45">
        <v>0.8</v>
      </c>
      <c r="G45">
        <v>1.5</v>
      </c>
      <c r="H45">
        <v>-1.3</v>
      </c>
      <c r="I45">
        <v>1.3</v>
      </c>
      <c r="J45">
        <v>0.2</v>
      </c>
      <c r="K45">
        <v>1.1000000000000001</v>
      </c>
      <c r="L45">
        <v>0.6</v>
      </c>
      <c r="M45">
        <v>-0.1</v>
      </c>
      <c r="N45">
        <v>1</v>
      </c>
      <c r="O45">
        <v>0.6</v>
      </c>
      <c r="P45">
        <v>0.6</v>
      </c>
      <c r="Q45">
        <v>0.1</v>
      </c>
      <c r="R45">
        <v>0.2</v>
      </c>
      <c r="S45">
        <v>-0.9</v>
      </c>
      <c r="T45">
        <v>1.6</v>
      </c>
      <c r="U45">
        <v>1.2</v>
      </c>
      <c r="V45">
        <v>0.8</v>
      </c>
      <c r="W45">
        <v>1.4</v>
      </c>
      <c r="X45">
        <v>0.5</v>
      </c>
      <c r="Y45">
        <v>0.4</v>
      </c>
      <c r="Z45">
        <v>1.5</v>
      </c>
      <c r="AA45">
        <v>0.1</v>
      </c>
      <c r="AB45">
        <v>1.2</v>
      </c>
      <c r="AC45">
        <v>0</v>
      </c>
      <c r="AD45">
        <v>1</v>
      </c>
      <c r="AE45">
        <v>0.9</v>
      </c>
      <c r="AF45">
        <v>0.9</v>
      </c>
      <c r="AG45">
        <v>0.8</v>
      </c>
      <c r="AH45">
        <v>1.1000000000000001</v>
      </c>
      <c r="AI45">
        <v>0.4</v>
      </c>
      <c r="AJ45">
        <v>3.4</v>
      </c>
      <c r="AK45">
        <v>-0.4</v>
      </c>
      <c r="AL45">
        <v>1.5</v>
      </c>
      <c r="AM45">
        <v>7.1</v>
      </c>
      <c r="AN45" t="s">
        <v>668</v>
      </c>
    </row>
    <row r="46" spans="1:40" x14ac:dyDescent="0.25">
      <c r="A46" s="22">
        <v>42614</v>
      </c>
      <c r="B46">
        <v>0.8</v>
      </c>
      <c r="C46">
        <v>0.8</v>
      </c>
      <c r="D46">
        <v>0.8</v>
      </c>
      <c r="E46">
        <v>0.8</v>
      </c>
      <c r="F46">
        <v>0.8</v>
      </c>
      <c r="G46">
        <v>1.8</v>
      </c>
      <c r="H46">
        <v>-1</v>
      </c>
      <c r="I46">
        <v>1.1000000000000001</v>
      </c>
      <c r="J46">
        <v>0.1</v>
      </c>
      <c r="K46">
        <v>1.1000000000000001</v>
      </c>
      <c r="L46">
        <v>1.8</v>
      </c>
      <c r="M46">
        <v>0.3</v>
      </c>
      <c r="N46">
        <v>0.8</v>
      </c>
      <c r="O46">
        <v>0.7</v>
      </c>
      <c r="P46">
        <v>0.7</v>
      </c>
      <c r="Q46">
        <v>-0.3</v>
      </c>
      <c r="R46">
        <v>0.4</v>
      </c>
      <c r="S46">
        <v>-0.6</v>
      </c>
      <c r="T46">
        <v>1.3</v>
      </c>
      <c r="U46">
        <v>0.9</v>
      </c>
      <c r="V46">
        <v>0.8</v>
      </c>
      <c r="W46">
        <v>1.4</v>
      </c>
      <c r="X46">
        <v>0.9</v>
      </c>
      <c r="Y46">
        <v>0.2</v>
      </c>
      <c r="Z46">
        <v>1.5</v>
      </c>
      <c r="AA46">
        <v>-0.1</v>
      </c>
      <c r="AB46">
        <v>0.7</v>
      </c>
      <c r="AC46">
        <v>0</v>
      </c>
      <c r="AD46">
        <v>0.6</v>
      </c>
      <c r="AE46">
        <v>0.7</v>
      </c>
      <c r="AF46">
        <v>1</v>
      </c>
      <c r="AG46">
        <v>0.7</v>
      </c>
      <c r="AH46">
        <v>1.3</v>
      </c>
      <c r="AI46">
        <v>1.4</v>
      </c>
      <c r="AJ46">
        <v>3.5</v>
      </c>
      <c r="AK46">
        <v>-0.3</v>
      </c>
      <c r="AL46">
        <v>1.6</v>
      </c>
      <c r="AM46">
        <v>7.7</v>
      </c>
      <c r="AN46" t="s">
        <v>668</v>
      </c>
    </row>
    <row r="47" spans="1:40" x14ac:dyDescent="0.25">
      <c r="A47" s="22">
        <v>42583</v>
      </c>
      <c r="B47">
        <v>0.8</v>
      </c>
      <c r="C47">
        <v>0.8</v>
      </c>
      <c r="D47">
        <v>0.8</v>
      </c>
      <c r="E47">
        <v>0.8</v>
      </c>
      <c r="F47">
        <v>0.8</v>
      </c>
      <c r="G47">
        <v>1.9</v>
      </c>
      <c r="H47">
        <v>-0.8</v>
      </c>
      <c r="I47">
        <v>1.1000000000000001</v>
      </c>
      <c r="J47">
        <v>0.5</v>
      </c>
      <c r="K47">
        <v>1</v>
      </c>
      <c r="L47">
        <v>1.3</v>
      </c>
      <c r="M47">
        <v>0.6</v>
      </c>
      <c r="N47">
        <v>1.6</v>
      </c>
      <c r="O47">
        <v>0.7</v>
      </c>
      <c r="P47">
        <v>0.5</v>
      </c>
      <c r="Q47">
        <v>-0.9</v>
      </c>
      <c r="R47">
        <v>0.4</v>
      </c>
      <c r="S47">
        <v>-1</v>
      </c>
      <c r="T47">
        <v>1.3</v>
      </c>
      <c r="U47">
        <v>1.5</v>
      </c>
      <c r="V47">
        <v>0.9</v>
      </c>
      <c r="W47">
        <v>1.3</v>
      </c>
      <c r="X47">
        <v>1</v>
      </c>
      <c r="Y47">
        <v>0.8</v>
      </c>
      <c r="Z47">
        <v>1.2</v>
      </c>
      <c r="AA47">
        <v>0</v>
      </c>
      <c r="AB47">
        <v>0.9</v>
      </c>
      <c r="AC47">
        <v>0.1</v>
      </c>
      <c r="AD47">
        <v>0.8</v>
      </c>
      <c r="AE47">
        <v>0.7</v>
      </c>
      <c r="AF47">
        <v>1.4</v>
      </c>
      <c r="AG47">
        <v>1.3</v>
      </c>
      <c r="AH47">
        <v>1.1000000000000001</v>
      </c>
      <c r="AI47">
        <v>1.1000000000000001</v>
      </c>
      <c r="AJ47">
        <v>3.9</v>
      </c>
      <c r="AK47">
        <v>0.2</v>
      </c>
      <c r="AL47">
        <v>1.8</v>
      </c>
      <c r="AM47">
        <v>8.5</v>
      </c>
      <c r="AN47" t="s">
        <v>668</v>
      </c>
    </row>
    <row r="48" spans="1:40" x14ac:dyDescent="0.25">
      <c r="A48" s="22">
        <v>42552</v>
      </c>
      <c r="B48">
        <v>0.9</v>
      </c>
      <c r="C48">
        <v>0.9</v>
      </c>
      <c r="D48">
        <v>0.9</v>
      </c>
      <c r="E48">
        <v>0.9</v>
      </c>
      <c r="F48">
        <v>0.9</v>
      </c>
      <c r="G48">
        <v>2</v>
      </c>
      <c r="H48">
        <v>-0.8</v>
      </c>
      <c r="I48">
        <v>1.2</v>
      </c>
      <c r="J48">
        <v>1</v>
      </c>
      <c r="K48">
        <v>1.3</v>
      </c>
      <c r="L48">
        <v>1.1000000000000001</v>
      </c>
      <c r="M48">
        <v>1.2</v>
      </c>
      <c r="N48">
        <v>0.5</v>
      </c>
      <c r="O48">
        <v>0.6</v>
      </c>
      <c r="P48">
        <v>0.6</v>
      </c>
      <c r="Q48">
        <v>-0.4</v>
      </c>
      <c r="R48">
        <v>0.5</v>
      </c>
      <c r="S48">
        <v>-1.3</v>
      </c>
      <c r="T48">
        <v>1.7</v>
      </c>
      <c r="U48">
        <v>1.6</v>
      </c>
      <c r="V48">
        <v>1</v>
      </c>
      <c r="W48">
        <v>1.4</v>
      </c>
      <c r="X48">
        <v>1</v>
      </c>
      <c r="Y48">
        <v>0.1</v>
      </c>
      <c r="Z48">
        <v>1.4</v>
      </c>
      <c r="AA48">
        <v>0</v>
      </c>
      <c r="AB48">
        <v>1.1000000000000001</v>
      </c>
      <c r="AC48">
        <v>0.1</v>
      </c>
      <c r="AD48">
        <v>0.9</v>
      </c>
      <c r="AE48">
        <v>0.8</v>
      </c>
      <c r="AF48">
        <v>1.2</v>
      </c>
      <c r="AG48">
        <v>1.2</v>
      </c>
      <c r="AH48">
        <v>1.1000000000000001</v>
      </c>
      <c r="AI48">
        <v>1.6</v>
      </c>
      <c r="AJ48">
        <v>4.3</v>
      </c>
      <c r="AK48">
        <v>-0.4</v>
      </c>
      <c r="AL48">
        <v>1.5</v>
      </c>
      <c r="AM48">
        <v>8.8000000000000007</v>
      </c>
      <c r="AN48" t="s">
        <v>668</v>
      </c>
    </row>
    <row r="49" spans="1:40" x14ac:dyDescent="0.25">
      <c r="A49" s="22">
        <v>42522</v>
      </c>
      <c r="B49">
        <v>0.9</v>
      </c>
      <c r="C49">
        <v>0.9</v>
      </c>
      <c r="D49">
        <v>0.8</v>
      </c>
      <c r="E49">
        <v>0.9</v>
      </c>
      <c r="F49">
        <v>0.9</v>
      </c>
      <c r="G49">
        <v>1.8</v>
      </c>
      <c r="H49">
        <v>-1.1000000000000001</v>
      </c>
      <c r="I49">
        <v>1</v>
      </c>
      <c r="J49">
        <v>0.9</v>
      </c>
      <c r="K49">
        <v>1.2</v>
      </c>
      <c r="L49">
        <v>1.1000000000000001</v>
      </c>
      <c r="M49">
        <v>1.2</v>
      </c>
      <c r="N49">
        <v>1</v>
      </c>
      <c r="O49">
        <v>0.5</v>
      </c>
      <c r="P49">
        <v>0.6</v>
      </c>
      <c r="Q49">
        <v>-0.4</v>
      </c>
      <c r="R49">
        <v>0.5</v>
      </c>
      <c r="S49">
        <v>-1.5</v>
      </c>
      <c r="T49">
        <v>0.7</v>
      </c>
      <c r="U49">
        <v>2</v>
      </c>
      <c r="V49">
        <v>1</v>
      </c>
      <c r="W49">
        <v>1.5</v>
      </c>
      <c r="X49">
        <v>1.2</v>
      </c>
      <c r="Y49">
        <v>0.2</v>
      </c>
      <c r="Z49">
        <v>1.5</v>
      </c>
      <c r="AA49">
        <v>0.2</v>
      </c>
      <c r="AB49">
        <v>1</v>
      </c>
      <c r="AC49">
        <v>-0.1</v>
      </c>
      <c r="AD49">
        <v>1.2</v>
      </c>
      <c r="AE49">
        <v>0.9</v>
      </c>
      <c r="AF49">
        <v>1.4</v>
      </c>
      <c r="AG49">
        <v>1.4</v>
      </c>
      <c r="AH49">
        <v>1.2</v>
      </c>
      <c r="AI49">
        <v>2.4</v>
      </c>
      <c r="AJ49">
        <v>3.6</v>
      </c>
      <c r="AK49">
        <v>-0.5</v>
      </c>
      <c r="AL49">
        <v>1.5</v>
      </c>
      <c r="AM49">
        <v>8.6999999999999993</v>
      </c>
      <c r="AN49" t="s">
        <v>668</v>
      </c>
    </row>
    <row r="50" spans="1:40" x14ac:dyDescent="0.25">
      <c r="A50" s="22">
        <v>42491</v>
      </c>
      <c r="B50">
        <v>0.8</v>
      </c>
      <c r="C50">
        <v>0.8</v>
      </c>
      <c r="D50">
        <v>0.8</v>
      </c>
      <c r="E50">
        <v>0.8</v>
      </c>
      <c r="F50">
        <v>0.8</v>
      </c>
      <c r="G50">
        <v>1.9</v>
      </c>
      <c r="H50">
        <v>-1.4</v>
      </c>
      <c r="I50">
        <v>1.1000000000000001</v>
      </c>
      <c r="J50">
        <v>0.6</v>
      </c>
      <c r="K50">
        <v>1.1000000000000001</v>
      </c>
      <c r="L50">
        <v>1.2</v>
      </c>
      <c r="M50">
        <v>1.1000000000000001</v>
      </c>
      <c r="N50">
        <v>0.4</v>
      </c>
      <c r="O50">
        <v>0.5</v>
      </c>
      <c r="P50">
        <v>0.6</v>
      </c>
      <c r="Q50">
        <v>0.1</v>
      </c>
      <c r="R50">
        <v>0.6</v>
      </c>
      <c r="S50">
        <v>-1</v>
      </c>
      <c r="T50">
        <v>0.7</v>
      </c>
      <c r="U50">
        <v>1.8</v>
      </c>
      <c r="V50">
        <v>1.1000000000000001</v>
      </c>
      <c r="W50">
        <v>1.5</v>
      </c>
      <c r="X50">
        <v>1</v>
      </c>
      <c r="Y50">
        <v>0.4</v>
      </c>
      <c r="Z50">
        <v>1.5</v>
      </c>
      <c r="AA50">
        <v>0.2</v>
      </c>
      <c r="AB50">
        <v>1</v>
      </c>
      <c r="AC50">
        <v>-0.1</v>
      </c>
      <c r="AD50">
        <v>1</v>
      </c>
      <c r="AE50">
        <v>1</v>
      </c>
      <c r="AF50">
        <v>1.5</v>
      </c>
      <c r="AG50">
        <v>1.3</v>
      </c>
      <c r="AH50">
        <v>1.1000000000000001</v>
      </c>
      <c r="AI50">
        <v>2.2000000000000002</v>
      </c>
      <c r="AJ50">
        <v>3.7</v>
      </c>
      <c r="AK50">
        <v>-0.2</v>
      </c>
      <c r="AL50">
        <v>1.5</v>
      </c>
      <c r="AM50">
        <v>8.8000000000000007</v>
      </c>
      <c r="AN50" t="s">
        <v>668</v>
      </c>
    </row>
    <row r="51" spans="1:40" x14ac:dyDescent="0.25">
      <c r="A51" s="22">
        <v>42461</v>
      </c>
      <c r="B51">
        <v>0.7</v>
      </c>
      <c r="C51">
        <v>0.7</v>
      </c>
      <c r="D51">
        <v>0.7</v>
      </c>
      <c r="E51">
        <v>0.8</v>
      </c>
      <c r="F51">
        <v>0.8</v>
      </c>
      <c r="G51">
        <v>1.9</v>
      </c>
      <c r="H51">
        <v>-1.2</v>
      </c>
      <c r="I51">
        <v>1.2</v>
      </c>
      <c r="J51">
        <v>0.4</v>
      </c>
      <c r="K51">
        <v>0.7</v>
      </c>
      <c r="L51">
        <v>1.4</v>
      </c>
      <c r="M51">
        <v>1</v>
      </c>
      <c r="N51">
        <v>0.7</v>
      </c>
      <c r="O51">
        <v>0.5</v>
      </c>
      <c r="P51">
        <v>0.6</v>
      </c>
      <c r="Q51">
        <v>0.8</v>
      </c>
      <c r="R51">
        <v>0.6</v>
      </c>
      <c r="S51">
        <v>-0.5</v>
      </c>
      <c r="T51">
        <v>0.8</v>
      </c>
      <c r="U51">
        <v>2.2999999999999998</v>
      </c>
      <c r="V51">
        <v>1.1000000000000001</v>
      </c>
      <c r="W51">
        <v>1.7</v>
      </c>
      <c r="X51">
        <v>1</v>
      </c>
      <c r="Y51">
        <v>0.5</v>
      </c>
      <c r="Z51">
        <v>1.6</v>
      </c>
      <c r="AA51">
        <v>0.1</v>
      </c>
      <c r="AB51">
        <v>1</v>
      </c>
      <c r="AC51">
        <v>0.2</v>
      </c>
      <c r="AD51">
        <v>0.6</v>
      </c>
      <c r="AE51">
        <v>1</v>
      </c>
      <c r="AF51">
        <v>1.3</v>
      </c>
      <c r="AG51">
        <v>1.5</v>
      </c>
      <c r="AH51">
        <v>1.1000000000000001</v>
      </c>
      <c r="AI51">
        <v>0.6</v>
      </c>
      <c r="AJ51">
        <v>3.4</v>
      </c>
      <c r="AK51">
        <v>-0.3</v>
      </c>
      <c r="AL51">
        <v>1.6</v>
      </c>
      <c r="AM51">
        <v>9.3000000000000007</v>
      </c>
      <c r="AN51" t="s">
        <v>668</v>
      </c>
    </row>
    <row r="52" spans="1:40" x14ac:dyDescent="0.25">
      <c r="A52" s="22">
        <v>42430</v>
      </c>
      <c r="B52">
        <v>1</v>
      </c>
      <c r="C52">
        <v>1</v>
      </c>
      <c r="D52">
        <v>1</v>
      </c>
      <c r="E52">
        <v>1</v>
      </c>
      <c r="F52">
        <v>1</v>
      </c>
      <c r="G52">
        <v>2</v>
      </c>
      <c r="H52">
        <v>-0.7</v>
      </c>
      <c r="I52">
        <v>1.3</v>
      </c>
      <c r="J52">
        <v>0.6</v>
      </c>
      <c r="K52">
        <v>1.3</v>
      </c>
      <c r="L52">
        <v>1.6</v>
      </c>
      <c r="M52">
        <v>0.8</v>
      </c>
      <c r="N52">
        <v>0.2</v>
      </c>
      <c r="O52">
        <v>0.8</v>
      </c>
      <c r="P52">
        <v>0.7</v>
      </c>
      <c r="Q52">
        <v>1</v>
      </c>
      <c r="R52">
        <v>0.8</v>
      </c>
      <c r="S52">
        <v>0</v>
      </c>
      <c r="T52">
        <v>1</v>
      </c>
      <c r="U52">
        <v>2.7</v>
      </c>
      <c r="V52">
        <v>1.1000000000000001</v>
      </c>
      <c r="W52">
        <v>1.6</v>
      </c>
      <c r="X52">
        <v>1.2</v>
      </c>
      <c r="Y52">
        <v>1.5</v>
      </c>
      <c r="Z52">
        <v>1.8</v>
      </c>
      <c r="AA52">
        <v>0.3</v>
      </c>
      <c r="AB52">
        <v>1.1000000000000001</v>
      </c>
      <c r="AC52">
        <v>0.1</v>
      </c>
      <c r="AD52">
        <v>0.4</v>
      </c>
      <c r="AE52">
        <v>0.9</v>
      </c>
      <c r="AF52">
        <v>1</v>
      </c>
      <c r="AG52">
        <v>1.6</v>
      </c>
      <c r="AH52">
        <v>1.3</v>
      </c>
      <c r="AI52">
        <v>0.7</v>
      </c>
      <c r="AJ52">
        <v>4</v>
      </c>
      <c r="AK52">
        <v>-0.8</v>
      </c>
      <c r="AL52">
        <v>1.6</v>
      </c>
      <c r="AM52">
        <v>9.5</v>
      </c>
      <c r="AN52" t="s">
        <v>668</v>
      </c>
    </row>
    <row r="53" spans="1:40" x14ac:dyDescent="0.25">
      <c r="A53" s="22">
        <v>42401</v>
      </c>
      <c r="B53">
        <v>0.8</v>
      </c>
      <c r="C53">
        <v>0.8</v>
      </c>
      <c r="D53">
        <v>0.8</v>
      </c>
      <c r="E53">
        <v>0.8</v>
      </c>
      <c r="F53">
        <v>0.8</v>
      </c>
      <c r="G53">
        <v>1.6</v>
      </c>
      <c r="H53">
        <v>-0.6</v>
      </c>
      <c r="I53">
        <v>1.3</v>
      </c>
      <c r="J53">
        <v>0.8</v>
      </c>
      <c r="K53">
        <v>0.8</v>
      </c>
      <c r="L53">
        <v>1.8</v>
      </c>
      <c r="M53">
        <v>0.9</v>
      </c>
      <c r="N53">
        <v>1</v>
      </c>
      <c r="O53">
        <v>0.8</v>
      </c>
      <c r="P53">
        <v>0.7</v>
      </c>
      <c r="Q53">
        <v>0.6</v>
      </c>
      <c r="R53">
        <v>0.5</v>
      </c>
      <c r="S53">
        <v>-1.4</v>
      </c>
      <c r="T53">
        <v>0.7</v>
      </c>
      <c r="U53">
        <v>2.2000000000000002</v>
      </c>
      <c r="V53">
        <v>1.1000000000000001</v>
      </c>
      <c r="W53">
        <v>1.6</v>
      </c>
      <c r="X53">
        <v>1.4</v>
      </c>
      <c r="Y53">
        <v>1.2</v>
      </c>
      <c r="Z53">
        <v>2.1</v>
      </c>
      <c r="AA53">
        <v>0.3</v>
      </c>
      <c r="AB53">
        <v>0.7</v>
      </c>
      <c r="AC53">
        <v>0.2</v>
      </c>
      <c r="AD53">
        <v>0.2</v>
      </c>
      <c r="AE53">
        <v>0.9</v>
      </c>
      <c r="AF53">
        <v>0.7</v>
      </c>
      <c r="AG53">
        <v>1.1000000000000001</v>
      </c>
      <c r="AH53">
        <v>1</v>
      </c>
      <c r="AI53">
        <v>1.2</v>
      </c>
      <c r="AJ53">
        <v>3.8</v>
      </c>
      <c r="AK53">
        <v>-0.7</v>
      </c>
      <c r="AL53">
        <v>1.7</v>
      </c>
      <c r="AM53">
        <v>9.6999999999999993</v>
      </c>
      <c r="AN53" t="s">
        <v>668</v>
      </c>
    </row>
    <row r="54" spans="1:40" x14ac:dyDescent="0.25">
      <c r="A54" s="22">
        <v>42370</v>
      </c>
      <c r="B54">
        <v>1</v>
      </c>
      <c r="C54">
        <v>1</v>
      </c>
      <c r="D54">
        <v>1</v>
      </c>
      <c r="E54">
        <v>1</v>
      </c>
      <c r="F54">
        <v>1</v>
      </c>
      <c r="G54">
        <v>2</v>
      </c>
      <c r="H54">
        <v>-0.4</v>
      </c>
      <c r="I54">
        <v>1.2</v>
      </c>
      <c r="J54">
        <v>1.2</v>
      </c>
      <c r="K54">
        <v>1.1000000000000001</v>
      </c>
      <c r="L54">
        <v>1.3</v>
      </c>
      <c r="M54">
        <v>0.9</v>
      </c>
      <c r="N54">
        <v>-0.2</v>
      </c>
      <c r="O54">
        <v>0.7</v>
      </c>
      <c r="P54">
        <v>0.9</v>
      </c>
      <c r="Q54">
        <v>0.7</v>
      </c>
      <c r="R54">
        <v>0.9</v>
      </c>
      <c r="S54">
        <v>-0.3</v>
      </c>
      <c r="T54">
        <v>1</v>
      </c>
      <c r="U54">
        <v>2.2000000000000002</v>
      </c>
      <c r="V54">
        <v>1.3</v>
      </c>
      <c r="W54">
        <v>1.7</v>
      </c>
      <c r="X54">
        <v>1.2</v>
      </c>
      <c r="Y54">
        <v>0.6</v>
      </c>
      <c r="Z54">
        <v>2.2999999999999998</v>
      </c>
      <c r="AA54">
        <v>0.3</v>
      </c>
      <c r="AB54">
        <v>0.9</v>
      </c>
      <c r="AC54">
        <v>0.6</v>
      </c>
      <c r="AD54">
        <v>0.2</v>
      </c>
      <c r="AE54">
        <v>0.8</v>
      </c>
      <c r="AF54">
        <v>0.8</v>
      </c>
      <c r="AG54">
        <v>1.2</v>
      </c>
      <c r="AH54">
        <v>1.1000000000000001</v>
      </c>
      <c r="AI54">
        <v>1.4</v>
      </c>
      <c r="AJ54">
        <v>3.4</v>
      </c>
      <c r="AK54">
        <v>-1.1000000000000001</v>
      </c>
      <c r="AL54">
        <v>1.9</v>
      </c>
      <c r="AM54">
        <v>9.6</v>
      </c>
      <c r="AN54" t="s">
        <v>668</v>
      </c>
    </row>
    <row r="55" spans="1:40" x14ac:dyDescent="0.25">
      <c r="A55" s="22">
        <v>42339</v>
      </c>
      <c r="B55">
        <v>0.9</v>
      </c>
      <c r="C55">
        <v>0.9</v>
      </c>
      <c r="D55">
        <v>0.9</v>
      </c>
      <c r="E55">
        <v>0.9</v>
      </c>
      <c r="F55">
        <v>0.9</v>
      </c>
      <c r="G55">
        <v>1.9</v>
      </c>
      <c r="H55">
        <v>-0.3</v>
      </c>
      <c r="I55">
        <v>0.8</v>
      </c>
      <c r="J55">
        <v>1.1000000000000001</v>
      </c>
      <c r="K55">
        <v>1</v>
      </c>
      <c r="L55">
        <v>1.3</v>
      </c>
      <c r="M55">
        <v>1.5</v>
      </c>
      <c r="N55">
        <v>0.3</v>
      </c>
      <c r="O55">
        <v>0.6</v>
      </c>
      <c r="P55">
        <v>0.8</v>
      </c>
      <c r="Q55">
        <v>0.8</v>
      </c>
      <c r="R55">
        <v>0.5</v>
      </c>
      <c r="S55">
        <v>0.3</v>
      </c>
      <c r="T55">
        <v>1.2</v>
      </c>
      <c r="U55">
        <v>2.5</v>
      </c>
      <c r="V55">
        <v>1.9</v>
      </c>
      <c r="W55">
        <v>1.7</v>
      </c>
      <c r="X55">
        <v>1.3</v>
      </c>
      <c r="Y55">
        <v>1.1000000000000001</v>
      </c>
      <c r="Z55">
        <v>1.9</v>
      </c>
      <c r="AA55">
        <v>0.3</v>
      </c>
      <c r="AB55">
        <v>0.4</v>
      </c>
      <c r="AC55">
        <v>1.6</v>
      </c>
      <c r="AD55">
        <v>0.4</v>
      </c>
      <c r="AE55">
        <v>0.7</v>
      </c>
      <c r="AF55">
        <v>0.5</v>
      </c>
      <c r="AG55">
        <v>0.9</v>
      </c>
      <c r="AH55">
        <v>1.3</v>
      </c>
      <c r="AI55">
        <v>1.1000000000000001</v>
      </c>
      <c r="AJ55">
        <v>3.1</v>
      </c>
      <c r="AK55">
        <v>-0.9</v>
      </c>
      <c r="AL55">
        <v>1.6</v>
      </c>
      <c r="AM55">
        <v>9.6999999999999993</v>
      </c>
      <c r="AN55" t="s">
        <v>668</v>
      </c>
    </row>
    <row r="56" spans="1:40" x14ac:dyDescent="0.25">
      <c r="A56" s="22">
        <v>42309</v>
      </c>
      <c r="B56">
        <v>0.9</v>
      </c>
      <c r="C56">
        <v>0.9</v>
      </c>
      <c r="D56">
        <v>0.9</v>
      </c>
      <c r="E56">
        <v>0.9</v>
      </c>
      <c r="F56">
        <v>0.9</v>
      </c>
      <c r="G56">
        <v>1.8</v>
      </c>
      <c r="H56">
        <v>0.1</v>
      </c>
      <c r="I56">
        <v>0.6</v>
      </c>
      <c r="J56">
        <v>1.3</v>
      </c>
      <c r="K56">
        <v>1.2</v>
      </c>
      <c r="L56">
        <v>2.2000000000000002</v>
      </c>
      <c r="M56">
        <v>1.6</v>
      </c>
      <c r="N56">
        <v>0.1</v>
      </c>
      <c r="O56">
        <v>0.7</v>
      </c>
      <c r="P56">
        <v>0.7</v>
      </c>
      <c r="Q56">
        <v>0.7</v>
      </c>
      <c r="R56">
        <v>0.7</v>
      </c>
      <c r="S56">
        <v>-0.3</v>
      </c>
      <c r="T56">
        <v>1.1000000000000001</v>
      </c>
      <c r="U56">
        <v>2.5</v>
      </c>
      <c r="V56">
        <v>2</v>
      </c>
      <c r="W56">
        <v>1.7</v>
      </c>
      <c r="X56">
        <v>1.4</v>
      </c>
      <c r="Y56">
        <v>1</v>
      </c>
      <c r="Z56">
        <v>1.5</v>
      </c>
      <c r="AA56">
        <v>0.4</v>
      </c>
      <c r="AB56">
        <v>0.9</v>
      </c>
      <c r="AC56">
        <v>1.5</v>
      </c>
      <c r="AD56">
        <v>0.6</v>
      </c>
      <c r="AE56">
        <v>0.5</v>
      </c>
      <c r="AF56">
        <v>0.6</v>
      </c>
      <c r="AG56">
        <v>0.9</v>
      </c>
      <c r="AH56">
        <v>1.2</v>
      </c>
      <c r="AI56">
        <v>0.8</v>
      </c>
      <c r="AJ56">
        <v>3.2</v>
      </c>
      <c r="AK56">
        <v>-0.8</v>
      </c>
      <c r="AL56">
        <v>2.2000000000000002</v>
      </c>
      <c r="AM56">
        <v>9.5</v>
      </c>
      <c r="AN56" t="s">
        <v>668</v>
      </c>
    </row>
    <row r="57" spans="1:40" x14ac:dyDescent="0.25">
      <c r="A57" s="22">
        <v>42278</v>
      </c>
      <c r="B57">
        <v>1.1000000000000001</v>
      </c>
      <c r="C57">
        <v>1.1000000000000001</v>
      </c>
      <c r="D57">
        <v>1.1000000000000001</v>
      </c>
      <c r="E57">
        <v>1</v>
      </c>
      <c r="F57">
        <v>1</v>
      </c>
      <c r="G57">
        <v>1.7</v>
      </c>
      <c r="H57">
        <v>0.1</v>
      </c>
      <c r="I57">
        <v>0.7</v>
      </c>
      <c r="J57">
        <v>1.2</v>
      </c>
      <c r="K57">
        <v>1.3</v>
      </c>
      <c r="L57">
        <v>1.6</v>
      </c>
      <c r="M57">
        <v>1.9</v>
      </c>
      <c r="N57">
        <v>0.3</v>
      </c>
      <c r="O57">
        <v>0.6</v>
      </c>
      <c r="P57">
        <v>0.8</v>
      </c>
      <c r="Q57">
        <v>0.8</v>
      </c>
      <c r="R57">
        <v>1</v>
      </c>
      <c r="S57">
        <v>-0.3</v>
      </c>
      <c r="T57">
        <v>1.4</v>
      </c>
      <c r="U57">
        <v>2.4</v>
      </c>
      <c r="V57">
        <v>1.9</v>
      </c>
      <c r="W57">
        <v>1.9</v>
      </c>
      <c r="X57">
        <v>1.7</v>
      </c>
      <c r="Y57">
        <v>1.3</v>
      </c>
      <c r="Z57">
        <v>1.9</v>
      </c>
      <c r="AA57">
        <v>0.5</v>
      </c>
      <c r="AB57">
        <v>1</v>
      </c>
      <c r="AC57">
        <v>1.4</v>
      </c>
      <c r="AD57">
        <v>0.1</v>
      </c>
      <c r="AE57">
        <v>0.4</v>
      </c>
      <c r="AF57">
        <v>0.7</v>
      </c>
      <c r="AG57">
        <v>1.2</v>
      </c>
      <c r="AH57">
        <v>1</v>
      </c>
      <c r="AI57">
        <v>0.6</v>
      </c>
      <c r="AJ57">
        <v>3.2</v>
      </c>
      <c r="AK57">
        <v>-0.5</v>
      </c>
      <c r="AL57">
        <v>2.1</v>
      </c>
      <c r="AM57">
        <v>9.3000000000000007</v>
      </c>
      <c r="AN57" t="s">
        <v>668</v>
      </c>
    </row>
    <row r="58" spans="1:40" x14ac:dyDescent="0.25">
      <c r="A58" s="22">
        <v>42248</v>
      </c>
      <c r="B58">
        <v>0.9</v>
      </c>
      <c r="C58">
        <v>0.9</v>
      </c>
      <c r="D58">
        <v>0.9</v>
      </c>
      <c r="E58">
        <v>0.9</v>
      </c>
      <c r="F58">
        <v>0.9</v>
      </c>
      <c r="G58">
        <v>1.4</v>
      </c>
      <c r="H58">
        <v>-0.3</v>
      </c>
      <c r="I58">
        <v>0.6</v>
      </c>
      <c r="J58">
        <v>1.2</v>
      </c>
      <c r="K58">
        <v>1</v>
      </c>
      <c r="L58">
        <v>0.9</v>
      </c>
      <c r="M58">
        <v>1.9</v>
      </c>
      <c r="N58">
        <v>0</v>
      </c>
      <c r="O58">
        <v>0.4</v>
      </c>
      <c r="P58">
        <v>0.7</v>
      </c>
      <c r="Q58">
        <v>1.1000000000000001</v>
      </c>
      <c r="R58">
        <v>0.9</v>
      </c>
      <c r="S58">
        <v>-0.4</v>
      </c>
      <c r="T58">
        <v>1.3</v>
      </c>
      <c r="U58">
        <v>2.1</v>
      </c>
      <c r="V58">
        <v>1.9</v>
      </c>
      <c r="W58">
        <v>1.8</v>
      </c>
      <c r="X58">
        <v>1.7</v>
      </c>
      <c r="Y58">
        <v>1.1000000000000001</v>
      </c>
      <c r="Z58">
        <v>1.8</v>
      </c>
      <c r="AA58">
        <v>0.5</v>
      </c>
      <c r="AB58">
        <v>1.1000000000000001</v>
      </c>
      <c r="AC58">
        <v>1.4</v>
      </c>
      <c r="AD58">
        <v>0.3</v>
      </c>
      <c r="AE58">
        <v>0.4</v>
      </c>
      <c r="AF58">
        <v>0.5</v>
      </c>
      <c r="AG58">
        <v>1.5</v>
      </c>
      <c r="AH58">
        <v>0.9</v>
      </c>
      <c r="AI58">
        <v>1.5</v>
      </c>
      <c r="AJ58">
        <v>3</v>
      </c>
      <c r="AK58">
        <v>-0.4</v>
      </c>
      <c r="AL58">
        <v>2</v>
      </c>
      <c r="AM58">
        <v>8.6999999999999993</v>
      </c>
      <c r="AN58" t="s">
        <v>668</v>
      </c>
    </row>
    <row r="59" spans="1:40" x14ac:dyDescent="0.25">
      <c r="A59" s="22">
        <v>42217</v>
      </c>
      <c r="B59">
        <v>0.9</v>
      </c>
      <c r="C59">
        <v>0.9</v>
      </c>
      <c r="D59">
        <v>0.9</v>
      </c>
      <c r="E59">
        <v>0.9</v>
      </c>
      <c r="F59">
        <v>0.9</v>
      </c>
      <c r="G59">
        <v>1.5</v>
      </c>
      <c r="H59">
        <v>-0.6</v>
      </c>
      <c r="I59">
        <v>0.6</v>
      </c>
      <c r="J59">
        <v>1.4</v>
      </c>
      <c r="K59">
        <v>1.1000000000000001</v>
      </c>
      <c r="L59">
        <v>1</v>
      </c>
      <c r="M59">
        <v>1.9</v>
      </c>
      <c r="N59">
        <v>0.3</v>
      </c>
      <c r="O59">
        <v>0.4</v>
      </c>
      <c r="P59">
        <v>0.6</v>
      </c>
      <c r="Q59">
        <v>1.2</v>
      </c>
      <c r="R59">
        <v>1</v>
      </c>
      <c r="S59">
        <v>-0.4</v>
      </c>
      <c r="T59">
        <v>1.6</v>
      </c>
      <c r="U59">
        <v>1.7</v>
      </c>
      <c r="V59">
        <v>1.8</v>
      </c>
      <c r="W59">
        <v>1.6</v>
      </c>
      <c r="X59">
        <v>1.6</v>
      </c>
      <c r="Y59">
        <v>1.1000000000000001</v>
      </c>
      <c r="Z59">
        <v>2</v>
      </c>
      <c r="AA59">
        <v>0.6</v>
      </c>
      <c r="AB59">
        <v>0.6</v>
      </c>
      <c r="AC59">
        <v>1.4</v>
      </c>
      <c r="AD59">
        <v>0.2</v>
      </c>
      <c r="AE59">
        <v>0.5</v>
      </c>
      <c r="AF59">
        <v>0.8</v>
      </c>
      <c r="AG59">
        <v>1</v>
      </c>
      <c r="AH59">
        <v>0.9</v>
      </c>
      <c r="AI59">
        <v>1.5</v>
      </c>
      <c r="AJ59">
        <v>3</v>
      </c>
      <c r="AK59">
        <v>-0.4</v>
      </c>
      <c r="AL59">
        <v>2.1</v>
      </c>
      <c r="AM59">
        <v>8</v>
      </c>
      <c r="AN59" t="s">
        <v>668</v>
      </c>
    </row>
    <row r="60" spans="1:40" x14ac:dyDescent="0.25">
      <c r="A60" s="22">
        <v>42186</v>
      </c>
      <c r="B60">
        <v>1</v>
      </c>
      <c r="C60">
        <v>1</v>
      </c>
      <c r="D60">
        <v>1</v>
      </c>
      <c r="E60">
        <v>1</v>
      </c>
      <c r="F60">
        <v>1</v>
      </c>
      <c r="G60">
        <v>1.9</v>
      </c>
      <c r="H60">
        <v>-0.6</v>
      </c>
      <c r="I60">
        <v>0.7</v>
      </c>
      <c r="J60">
        <v>1.4</v>
      </c>
      <c r="K60">
        <v>0.9</v>
      </c>
      <c r="L60">
        <v>0.9</v>
      </c>
      <c r="M60">
        <v>1.8</v>
      </c>
      <c r="N60">
        <v>-0.2</v>
      </c>
      <c r="O60">
        <v>0.5</v>
      </c>
      <c r="P60">
        <v>0.8</v>
      </c>
      <c r="Q60">
        <v>0.8</v>
      </c>
      <c r="R60">
        <v>1</v>
      </c>
      <c r="S60">
        <v>-0.6</v>
      </c>
      <c r="T60">
        <v>1.1000000000000001</v>
      </c>
      <c r="U60">
        <v>2</v>
      </c>
      <c r="V60">
        <v>1.6</v>
      </c>
      <c r="W60">
        <v>1.7</v>
      </c>
      <c r="X60">
        <v>1.3</v>
      </c>
      <c r="Y60">
        <v>1.6</v>
      </c>
      <c r="Z60">
        <v>2</v>
      </c>
      <c r="AA60">
        <v>0.6</v>
      </c>
      <c r="AB60">
        <v>0.4</v>
      </c>
      <c r="AC60">
        <v>1.6</v>
      </c>
      <c r="AD60">
        <v>0.3</v>
      </c>
      <c r="AE60">
        <v>0.5</v>
      </c>
      <c r="AF60">
        <v>0.9</v>
      </c>
      <c r="AG60">
        <v>1.3</v>
      </c>
      <c r="AH60">
        <v>1.1000000000000001</v>
      </c>
      <c r="AI60">
        <v>0.7</v>
      </c>
      <c r="AJ60">
        <v>2.8</v>
      </c>
      <c r="AK60">
        <v>-0.1</v>
      </c>
      <c r="AL60">
        <v>1.8</v>
      </c>
      <c r="AM60">
        <v>7.6</v>
      </c>
      <c r="AN60" t="s">
        <v>668</v>
      </c>
    </row>
    <row r="61" spans="1:40" x14ac:dyDescent="0.25">
      <c r="A61" s="22">
        <v>42156</v>
      </c>
      <c r="B61">
        <v>0.8</v>
      </c>
      <c r="C61">
        <v>0.8</v>
      </c>
      <c r="D61">
        <v>0.8</v>
      </c>
      <c r="E61">
        <v>0.8</v>
      </c>
      <c r="F61">
        <v>0.8</v>
      </c>
      <c r="G61">
        <v>1.5</v>
      </c>
      <c r="H61">
        <v>-0.9</v>
      </c>
      <c r="I61">
        <v>0.7</v>
      </c>
      <c r="J61">
        <v>1.2</v>
      </c>
      <c r="K61">
        <v>0.8</v>
      </c>
      <c r="L61">
        <v>1.1000000000000001</v>
      </c>
      <c r="M61">
        <v>1.8</v>
      </c>
      <c r="N61">
        <v>-0.1</v>
      </c>
      <c r="O61">
        <v>0.4</v>
      </c>
      <c r="P61">
        <v>0.7</v>
      </c>
      <c r="Q61">
        <v>0.7</v>
      </c>
      <c r="R61">
        <v>0.7</v>
      </c>
      <c r="S61">
        <v>-0.7</v>
      </c>
      <c r="T61">
        <v>2</v>
      </c>
      <c r="U61">
        <v>1.7</v>
      </c>
      <c r="V61">
        <v>1.7</v>
      </c>
      <c r="W61">
        <v>1.7</v>
      </c>
      <c r="X61">
        <v>1.3</v>
      </c>
      <c r="Y61">
        <v>1.1000000000000001</v>
      </c>
      <c r="Z61">
        <v>1.7</v>
      </c>
      <c r="AA61">
        <v>0.4</v>
      </c>
      <c r="AB61">
        <v>0.3</v>
      </c>
      <c r="AC61">
        <v>2</v>
      </c>
      <c r="AD61">
        <v>-0.3</v>
      </c>
      <c r="AE61">
        <v>0.5</v>
      </c>
      <c r="AF61">
        <v>0.8</v>
      </c>
      <c r="AG61">
        <v>0.6</v>
      </c>
      <c r="AH61">
        <v>0.7</v>
      </c>
      <c r="AI61">
        <v>-0.1</v>
      </c>
      <c r="AJ61">
        <v>3.2</v>
      </c>
      <c r="AK61">
        <v>0.1</v>
      </c>
      <c r="AL61">
        <v>2</v>
      </c>
      <c r="AM61">
        <v>7.9</v>
      </c>
      <c r="AN61" t="s">
        <v>668</v>
      </c>
    </row>
    <row r="62" spans="1:40" x14ac:dyDescent="0.25">
      <c r="A62" s="22">
        <v>42125</v>
      </c>
      <c r="B62">
        <v>0.9</v>
      </c>
      <c r="C62">
        <v>0.9</v>
      </c>
      <c r="D62">
        <v>0.9</v>
      </c>
      <c r="E62">
        <v>0.9</v>
      </c>
      <c r="F62">
        <v>0.9</v>
      </c>
      <c r="G62">
        <v>1.5</v>
      </c>
      <c r="H62">
        <v>-0.7</v>
      </c>
      <c r="I62">
        <v>0.9</v>
      </c>
      <c r="J62">
        <v>1.2</v>
      </c>
      <c r="K62">
        <v>1.4</v>
      </c>
      <c r="L62">
        <v>1.1000000000000001</v>
      </c>
      <c r="M62">
        <v>1.5</v>
      </c>
      <c r="N62">
        <v>-0.5</v>
      </c>
      <c r="O62">
        <v>0.3</v>
      </c>
      <c r="P62">
        <v>0.7</v>
      </c>
      <c r="Q62">
        <v>0.7</v>
      </c>
      <c r="R62">
        <v>0.6</v>
      </c>
      <c r="S62">
        <v>-0.9</v>
      </c>
      <c r="T62">
        <v>2.1</v>
      </c>
      <c r="U62">
        <v>1.9</v>
      </c>
      <c r="V62">
        <v>1.6</v>
      </c>
      <c r="W62">
        <v>1.9</v>
      </c>
      <c r="X62">
        <v>1.6</v>
      </c>
      <c r="Y62">
        <v>1.4</v>
      </c>
      <c r="Z62">
        <v>1.7</v>
      </c>
      <c r="AA62">
        <v>0.5</v>
      </c>
      <c r="AB62">
        <v>0.6</v>
      </c>
      <c r="AC62">
        <v>1.8</v>
      </c>
      <c r="AD62">
        <v>-0.3</v>
      </c>
      <c r="AE62">
        <v>0.5</v>
      </c>
      <c r="AF62">
        <v>0.7</v>
      </c>
      <c r="AG62">
        <v>1</v>
      </c>
      <c r="AH62">
        <v>0.9</v>
      </c>
      <c r="AI62">
        <v>0.5</v>
      </c>
      <c r="AJ62">
        <v>2.5</v>
      </c>
      <c r="AK62">
        <v>-0.3</v>
      </c>
      <c r="AL62">
        <v>1.8</v>
      </c>
      <c r="AM62">
        <v>7.9</v>
      </c>
      <c r="AN62" t="s">
        <v>668</v>
      </c>
    </row>
    <row r="63" spans="1:40" x14ac:dyDescent="0.25">
      <c r="A63" s="22">
        <v>42095</v>
      </c>
      <c r="B63">
        <v>0.6</v>
      </c>
      <c r="C63">
        <v>0.6</v>
      </c>
      <c r="D63">
        <v>0.6</v>
      </c>
      <c r="E63">
        <v>0.7</v>
      </c>
      <c r="F63">
        <v>0.7</v>
      </c>
      <c r="G63">
        <v>1.5</v>
      </c>
      <c r="H63">
        <v>-1</v>
      </c>
      <c r="I63">
        <v>0.7</v>
      </c>
      <c r="J63">
        <v>1.2</v>
      </c>
      <c r="K63">
        <v>1.1000000000000001</v>
      </c>
      <c r="L63">
        <v>0.9</v>
      </c>
      <c r="M63">
        <v>1</v>
      </c>
      <c r="N63">
        <v>-1.2</v>
      </c>
      <c r="O63">
        <v>0</v>
      </c>
      <c r="P63">
        <v>0.5</v>
      </c>
      <c r="Q63">
        <v>0.7</v>
      </c>
      <c r="R63">
        <v>0.3</v>
      </c>
      <c r="S63">
        <v>-0.9</v>
      </c>
      <c r="T63">
        <v>1.7</v>
      </c>
      <c r="U63">
        <v>1.7</v>
      </c>
      <c r="V63">
        <v>1.5</v>
      </c>
      <c r="W63">
        <v>1.8</v>
      </c>
      <c r="X63">
        <v>1.6</v>
      </c>
      <c r="Y63">
        <v>0.5</v>
      </c>
      <c r="Z63">
        <v>1.7</v>
      </c>
      <c r="AA63">
        <v>0.4</v>
      </c>
      <c r="AB63">
        <v>0.4</v>
      </c>
      <c r="AC63">
        <v>1.5</v>
      </c>
      <c r="AD63">
        <v>-0.1</v>
      </c>
      <c r="AE63">
        <v>0.4</v>
      </c>
      <c r="AF63">
        <v>0.6</v>
      </c>
      <c r="AG63">
        <v>0.4</v>
      </c>
      <c r="AH63">
        <v>0.8</v>
      </c>
      <c r="AI63">
        <v>-0.1</v>
      </c>
      <c r="AJ63">
        <v>2</v>
      </c>
      <c r="AK63">
        <v>-0.2</v>
      </c>
      <c r="AL63">
        <v>1.8</v>
      </c>
      <c r="AM63">
        <v>7.5</v>
      </c>
      <c r="AN63" t="s">
        <v>668</v>
      </c>
    </row>
    <row r="64" spans="1:40" x14ac:dyDescent="0.25">
      <c r="A64" s="22">
        <v>42064</v>
      </c>
      <c r="B64">
        <v>0.6</v>
      </c>
      <c r="C64">
        <v>0.6</v>
      </c>
      <c r="D64">
        <v>0.6</v>
      </c>
      <c r="E64">
        <v>0.7</v>
      </c>
      <c r="F64">
        <v>0.7</v>
      </c>
      <c r="G64">
        <v>1.4</v>
      </c>
      <c r="H64">
        <v>-1.1000000000000001</v>
      </c>
      <c r="I64">
        <v>0.7</v>
      </c>
      <c r="J64">
        <v>1.1000000000000001</v>
      </c>
      <c r="K64">
        <v>1</v>
      </c>
      <c r="L64">
        <v>1</v>
      </c>
      <c r="M64">
        <v>1.2</v>
      </c>
      <c r="N64">
        <v>-1.2</v>
      </c>
      <c r="O64">
        <v>0</v>
      </c>
      <c r="P64">
        <v>0.4</v>
      </c>
      <c r="Q64">
        <v>0.8</v>
      </c>
      <c r="R64">
        <v>0.5</v>
      </c>
      <c r="S64">
        <v>-0.8</v>
      </c>
      <c r="T64">
        <v>1.5</v>
      </c>
      <c r="U64">
        <v>1.5</v>
      </c>
      <c r="V64">
        <v>1.5</v>
      </c>
      <c r="W64">
        <v>1.5</v>
      </c>
      <c r="X64">
        <v>1.4</v>
      </c>
      <c r="Y64">
        <v>0.3</v>
      </c>
      <c r="Z64">
        <v>1.7</v>
      </c>
      <c r="AA64">
        <v>0.3</v>
      </c>
      <c r="AB64">
        <v>0.8</v>
      </c>
      <c r="AC64">
        <v>1.4</v>
      </c>
      <c r="AD64">
        <v>0.4</v>
      </c>
      <c r="AE64">
        <v>0.5</v>
      </c>
      <c r="AF64">
        <v>0.9</v>
      </c>
      <c r="AG64">
        <v>0.9</v>
      </c>
      <c r="AH64">
        <v>1</v>
      </c>
      <c r="AI64">
        <v>0.2</v>
      </c>
      <c r="AJ64">
        <v>2.5</v>
      </c>
      <c r="AK64">
        <v>0.3</v>
      </c>
      <c r="AL64">
        <v>1.7</v>
      </c>
      <c r="AM64">
        <v>7.5</v>
      </c>
      <c r="AN64" t="s">
        <v>668</v>
      </c>
    </row>
    <row r="65" spans="1:40" x14ac:dyDescent="0.25">
      <c r="A65" s="22">
        <v>42036</v>
      </c>
      <c r="B65">
        <v>0.7</v>
      </c>
      <c r="C65">
        <v>0.7</v>
      </c>
      <c r="D65">
        <v>0.7</v>
      </c>
      <c r="E65">
        <v>0.8</v>
      </c>
      <c r="F65">
        <v>0.8</v>
      </c>
      <c r="G65">
        <v>1.6</v>
      </c>
      <c r="H65">
        <v>-0.8</v>
      </c>
      <c r="I65">
        <v>0.7</v>
      </c>
      <c r="J65">
        <v>1.1000000000000001</v>
      </c>
      <c r="K65">
        <v>1.1000000000000001</v>
      </c>
      <c r="L65">
        <v>1</v>
      </c>
      <c r="M65">
        <v>1.4</v>
      </c>
      <c r="N65">
        <v>-1</v>
      </c>
      <c r="O65">
        <v>0</v>
      </c>
      <c r="P65">
        <v>0.3</v>
      </c>
      <c r="Q65">
        <v>0.9</v>
      </c>
      <c r="R65">
        <v>0.9</v>
      </c>
      <c r="S65">
        <v>0.2</v>
      </c>
      <c r="T65">
        <v>1.5</v>
      </c>
      <c r="U65">
        <v>1.4</v>
      </c>
      <c r="V65">
        <v>1.6</v>
      </c>
      <c r="W65">
        <v>1.5</v>
      </c>
      <c r="X65">
        <v>1.4</v>
      </c>
      <c r="Y65">
        <v>0.3</v>
      </c>
      <c r="Z65">
        <v>1.4</v>
      </c>
      <c r="AA65">
        <v>0.5</v>
      </c>
      <c r="AB65">
        <v>0.3</v>
      </c>
      <c r="AC65">
        <v>1.5</v>
      </c>
      <c r="AD65">
        <v>0.8</v>
      </c>
      <c r="AE65">
        <v>0.5</v>
      </c>
      <c r="AF65">
        <v>1.3</v>
      </c>
      <c r="AG65">
        <v>1</v>
      </c>
      <c r="AH65">
        <v>1.2</v>
      </c>
      <c r="AI65">
        <v>-0.2</v>
      </c>
      <c r="AJ65">
        <v>2.2000000000000002</v>
      </c>
      <c r="AK65">
        <v>0.5</v>
      </c>
      <c r="AL65">
        <v>1.6</v>
      </c>
      <c r="AM65">
        <v>8.1</v>
      </c>
      <c r="AN65" t="s">
        <v>668</v>
      </c>
    </row>
    <row r="66" spans="1:40" x14ac:dyDescent="0.25">
      <c r="A66" s="22">
        <v>42005</v>
      </c>
      <c r="B66">
        <v>0.6</v>
      </c>
      <c r="C66">
        <v>0.6</v>
      </c>
      <c r="D66">
        <v>0.6</v>
      </c>
      <c r="E66">
        <v>0.8</v>
      </c>
      <c r="F66">
        <v>0.8</v>
      </c>
      <c r="G66">
        <v>1.9</v>
      </c>
      <c r="H66">
        <v>-1.2</v>
      </c>
      <c r="I66">
        <v>0.8</v>
      </c>
      <c r="J66">
        <v>0.7</v>
      </c>
      <c r="K66">
        <v>1</v>
      </c>
      <c r="L66">
        <v>1.1000000000000001</v>
      </c>
      <c r="M66">
        <v>1.3</v>
      </c>
      <c r="N66">
        <v>-1.7</v>
      </c>
      <c r="O66">
        <v>0</v>
      </c>
      <c r="P66">
        <v>0.4</v>
      </c>
      <c r="Q66">
        <v>0.9</v>
      </c>
      <c r="R66">
        <v>0.5</v>
      </c>
      <c r="S66">
        <v>-0.4</v>
      </c>
      <c r="T66">
        <v>1</v>
      </c>
      <c r="U66">
        <v>1.3</v>
      </c>
      <c r="V66">
        <v>1.1000000000000001</v>
      </c>
      <c r="W66">
        <v>1.2</v>
      </c>
      <c r="X66">
        <v>1.6</v>
      </c>
      <c r="Y66">
        <v>0.3</v>
      </c>
      <c r="Z66">
        <v>1.6</v>
      </c>
      <c r="AA66">
        <v>0.5</v>
      </c>
      <c r="AB66">
        <v>0.3</v>
      </c>
      <c r="AC66">
        <v>2.1</v>
      </c>
      <c r="AD66">
        <v>0.8</v>
      </c>
      <c r="AE66">
        <v>0.5</v>
      </c>
      <c r="AF66">
        <v>1.1000000000000001</v>
      </c>
      <c r="AG66">
        <v>0.8</v>
      </c>
      <c r="AH66">
        <v>1.4</v>
      </c>
      <c r="AI66">
        <v>0.9</v>
      </c>
      <c r="AJ66">
        <v>2.4</v>
      </c>
      <c r="AK66">
        <v>0.6</v>
      </c>
      <c r="AL66">
        <v>1.5</v>
      </c>
      <c r="AM66">
        <v>8.9</v>
      </c>
      <c r="AN66" t="s">
        <v>668</v>
      </c>
    </row>
    <row r="67" spans="1:40" x14ac:dyDescent="0.25">
      <c r="A67" s="22">
        <v>41974</v>
      </c>
      <c r="B67">
        <v>0.7</v>
      </c>
      <c r="C67">
        <v>0.7</v>
      </c>
      <c r="D67">
        <v>0.7</v>
      </c>
      <c r="E67">
        <v>0.8</v>
      </c>
      <c r="F67">
        <v>0.8</v>
      </c>
      <c r="G67">
        <v>1.3</v>
      </c>
      <c r="H67">
        <v>-1.6</v>
      </c>
      <c r="I67">
        <v>1</v>
      </c>
      <c r="J67">
        <v>0.8</v>
      </c>
      <c r="K67">
        <v>1.1000000000000001</v>
      </c>
      <c r="L67">
        <v>0.9</v>
      </c>
      <c r="M67">
        <v>0.6</v>
      </c>
      <c r="N67">
        <v>-1.6</v>
      </c>
      <c r="O67">
        <v>-0.1</v>
      </c>
      <c r="P67">
        <v>0.7</v>
      </c>
      <c r="Q67">
        <v>1.1000000000000001</v>
      </c>
      <c r="R67">
        <v>0.7</v>
      </c>
      <c r="S67">
        <v>-0.3</v>
      </c>
      <c r="T67">
        <v>1.8</v>
      </c>
      <c r="U67">
        <v>1.1000000000000001</v>
      </c>
      <c r="V67">
        <v>0.8</v>
      </c>
      <c r="W67">
        <v>1.1000000000000001</v>
      </c>
      <c r="X67">
        <v>1.4</v>
      </c>
      <c r="Y67">
        <v>0.6</v>
      </c>
      <c r="Z67">
        <v>1.6</v>
      </c>
      <c r="AA67">
        <v>0.3</v>
      </c>
      <c r="AB67">
        <v>0.3</v>
      </c>
      <c r="AC67">
        <v>2</v>
      </c>
      <c r="AD67">
        <v>0.8</v>
      </c>
      <c r="AE67">
        <v>0.5</v>
      </c>
      <c r="AF67">
        <v>1.3</v>
      </c>
      <c r="AG67">
        <v>0.7</v>
      </c>
      <c r="AH67">
        <v>1.2</v>
      </c>
      <c r="AI67">
        <v>0.2</v>
      </c>
      <c r="AJ67">
        <v>2.4</v>
      </c>
      <c r="AK67">
        <v>0.4</v>
      </c>
      <c r="AL67">
        <v>2.1</v>
      </c>
      <c r="AM67">
        <v>8.8000000000000007</v>
      </c>
      <c r="AN67" t="s">
        <v>668</v>
      </c>
    </row>
    <row r="68" spans="1:40" x14ac:dyDescent="0.25">
      <c r="A68" s="22">
        <v>41944</v>
      </c>
      <c r="B68">
        <v>0.7</v>
      </c>
      <c r="C68">
        <v>0.7</v>
      </c>
      <c r="D68">
        <v>0.7</v>
      </c>
      <c r="E68">
        <v>0.7</v>
      </c>
      <c r="F68">
        <v>0.7</v>
      </c>
      <c r="G68">
        <v>1.2</v>
      </c>
      <c r="H68">
        <v>-2.5</v>
      </c>
      <c r="I68">
        <v>0.9</v>
      </c>
      <c r="J68">
        <v>0.5</v>
      </c>
      <c r="K68">
        <v>0.9</v>
      </c>
      <c r="L68">
        <v>0.7</v>
      </c>
      <c r="M68">
        <v>0.7</v>
      </c>
      <c r="N68">
        <v>-0.8</v>
      </c>
      <c r="O68">
        <v>-0.2</v>
      </c>
      <c r="P68">
        <v>0.7</v>
      </c>
      <c r="Q68">
        <v>0.9</v>
      </c>
      <c r="R68">
        <v>0.6</v>
      </c>
      <c r="S68">
        <v>-0.5</v>
      </c>
      <c r="T68">
        <v>1.8</v>
      </c>
      <c r="U68">
        <v>1</v>
      </c>
      <c r="V68">
        <v>0.8</v>
      </c>
      <c r="W68">
        <v>1.2</v>
      </c>
      <c r="X68">
        <v>1.3</v>
      </c>
      <c r="Y68">
        <v>0.4</v>
      </c>
      <c r="Z68">
        <v>1.9</v>
      </c>
      <c r="AA68">
        <v>0.2</v>
      </c>
      <c r="AB68">
        <v>0.4</v>
      </c>
      <c r="AC68">
        <v>2</v>
      </c>
      <c r="AD68">
        <v>0</v>
      </c>
      <c r="AE68">
        <v>0.7</v>
      </c>
      <c r="AF68">
        <v>1.5</v>
      </c>
      <c r="AG68">
        <v>0.6</v>
      </c>
      <c r="AH68">
        <v>1.2</v>
      </c>
      <c r="AI68">
        <v>-0.3</v>
      </c>
      <c r="AJ68">
        <v>2.2999999999999998</v>
      </c>
      <c r="AK68">
        <v>0.1</v>
      </c>
      <c r="AL68">
        <v>1.7</v>
      </c>
      <c r="AM68">
        <v>9</v>
      </c>
      <c r="AN68" t="s">
        <v>668</v>
      </c>
    </row>
    <row r="69" spans="1:40" x14ac:dyDescent="0.25">
      <c r="A69" s="22">
        <v>41913</v>
      </c>
      <c r="B69">
        <v>0.7</v>
      </c>
      <c r="C69">
        <v>0.7</v>
      </c>
      <c r="D69">
        <v>0.7</v>
      </c>
      <c r="E69">
        <v>0.8</v>
      </c>
      <c r="F69">
        <v>0.8</v>
      </c>
      <c r="G69">
        <v>1.5</v>
      </c>
      <c r="H69">
        <v>-2.4</v>
      </c>
      <c r="I69">
        <v>0.8</v>
      </c>
      <c r="J69">
        <v>0.5</v>
      </c>
      <c r="K69">
        <v>1.1000000000000001</v>
      </c>
      <c r="L69">
        <v>1.3</v>
      </c>
      <c r="M69">
        <v>0.8</v>
      </c>
      <c r="N69">
        <v>-1.4</v>
      </c>
      <c r="O69">
        <v>-0.2</v>
      </c>
      <c r="P69">
        <v>0.8</v>
      </c>
      <c r="Q69">
        <v>0.8</v>
      </c>
      <c r="R69">
        <v>0.5</v>
      </c>
      <c r="S69">
        <v>0.5</v>
      </c>
      <c r="T69">
        <v>1.6</v>
      </c>
      <c r="U69">
        <v>0.9</v>
      </c>
      <c r="V69">
        <v>0.9</v>
      </c>
      <c r="W69">
        <v>1.3</v>
      </c>
      <c r="X69">
        <v>1.6</v>
      </c>
      <c r="Y69">
        <v>0.6</v>
      </c>
      <c r="Z69">
        <v>1.7</v>
      </c>
      <c r="AA69">
        <v>0</v>
      </c>
      <c r="AB69">
        <v>0.4</v>
      </c>
      <c r="AC69">
        <v>1.9</v>
      </c>
      <c r="AD69">
        <v>0</v>
      </c>
      <c r="AE69">
        <v>0.7</v>
      </c>
      <c r="AF69">
        <v>1.5</v>
      </c>
      <c r="AG69">
        <v>0.5</v>
      </c>
      <c r="AH69">
        <v>1.4</v>
      </c>
      <c r="AI69">
        <v>1.6</v>
      </c>
      <c r="AJ69">
        <v>2.4</v>
      </c>
      <c r="AK69">
        <v>0</v>
      </c>
      <c r="AL69">
        <v>1.6</v>
      </c>
      <c r="AM69">
        <v>9.1</v>
      </c>
      <c r="AN69" t="s">
        <v>668</v>
      </c>
    </row>
    <row r="70" spans="1:40" x14ac:dyDescent="0.25">
      <c r="A70" s="22">
        <v>41883</v>
      </c>
      <c r="B70">
        <v>0.8</v>
      </c>
      <c r="C70">
        <v>0.8</v>
      </c>
      <c r="D70">
        <v>0.8</v>
      </c>
      <c r="E70">
        <v>0.8</v>
      </c>
      <c r="F70">
        <v>0.8</v>
      </c>
      <c r="G70">
        <v>1.6</v>
      </c>
      <c r="H70">
        <v>-1.9</v>
      </c>
      <c r="I70">
        <v>0.9</v>
      </c>
      <c r="J70">
        <v>0.7</v>
      </c>
      <c r="K70">
        <v>1.2</v>
      </c>
      <c r="L70">
        <v>1.3</v>
      </c>
      <c r="M70">
        <v>0.9</v>
      </c>
      <c r="N70">
        <v>-1.4</v>
      </c>
      <c r="O70">
        <v>-0.2</v>
      </c>
      <c r="P70">
        <v>0.9</v>
      </c>
      <c r="Q70">
        <v>1.2</v>
      </c>
      <c r="R70">
        <v>0.5</v>
      </c>
      <c r="S70">
        <v>0.2</v>
      </c>
      <c r="T70">
        <v>2.2999999999999998</v>
      </c>
      <c r="U70">
        <v>0.7</v>
      </c>
      <c r="V70">
        <v>1.2</v>
      </c>
      <c r="W70">
        <v>1.1000000000000001</v>
      </c>
      <c r="X70">
        <v>1.8</v>
      </c>
      <c r="Y70">
        <v>0.5</v>
      </c>
      <c r="Z70">
        <v>1.6</v>
      </c>
      <c r="AA70">
        <v>0.2</v>
      </c>
      <c r="AB70">
        <v>0.6</v>
      </c>
      <c r="AC70">
        <v>2</v>
      </c>
      <c r="AD70">
        <v>0.2</v>
      </c>
      <c r="AE70">
        <v>0.7</v>
      </c>
      <c r="AF70">
        <v>1.8</v>
      </c>
      <c r="AG70">
        <v>0.3</v>
      </c>
      <c r="AH70">
        <v>1.5</v>
      </c>
      <c r="AI70">
        <v>0.5</v>
      </c>
      <c r="AJ70">
        <v>2.2999999999999998</v>
      </c>
      <c r="AK70">
        <v>-0.1</v>
      </c>
      <c r="AL70">
        <v>1.8</v>
      </c>
      <c r="AM70">
        <v>9.1</v>
      </c>
      <c r="AN70" t="s">
        <v>668</v>
      </c>
    </row>
    <row r="71" spans="1:40" x14ac:dyDescent="0.25">
      <c r="A71" s="22">
        <v>41852</v>
      </c>
      <c r="B71">
        <v>0.9</v>
      </c>
      <c r="C71">
        <v>0.9</v>
      </c>
      <c r="D71">
        <v>0.9</v>
      </c>
      <c r="E71">
        <v>1</v>
      </c>
      <c r="F71">
        <v>1</v>
      </c>
      <c r="G71">
        <v>1.5</v>
      </c>
      <c r="H71">
        <v>-1.3</v>
      </c>
      <c r="I71">
        <v>0.9</v>
      </c>
      <c r="J71">
        <v>0.5</v>
      </c>
      <c r="K71">
        <v>1.2</v>
      </c>
      <c r="L71">
        <v>1</v>
      </c>
      <c r="M71">
        <v>1.1000000000000001</v>
      </c>
      <c r="N71">
        <v>0.1</v>
      </c>
      <c r="O71">
        <v>0</v>
      </c>
      <c r="P71">
        <v>1.2</v>
      </c>
      <c r="Q71">
        <v>1.3</v>
      </c>
      <c r="R71">
        <v>0.4</v>
      </c>
      <c r="S71">
        <v>1.1000000000000001</v>
      </c>
      <c r="T71">
        <v>1.7</v>
      </c>
      <c r="U71">
        <v>0.7</v>
      </c>
      <c r="V71">
        <v>1.3</v>
      </c>
      <c r="W71">
        <v>1.8</v>
      </c>
      <c r="X71">
        <v>2</v>
      </c>
      <c r="Y71">
        <v>0.8</v>
      </c>
      <c r="Z71">
        <v>1.7</v>
      </c>
      <c r="AA71">
        <v>0</v>
      </c>
      <c r="AB71">
        <v>0.8</v>
      </c>
      <c r="AC71">
        <v>2.2000000000000002</v>
      </c>
      <c r="AD71">
        <v>0.5</v>
      </c>
      <c r="AE71">
        <v>0.7</v>
      </c>
      <c r="AF71">
        <v>1.6</v>
      </c>
      <c r="AG71">
        <v>0.3</v>
      </c>
      <c r="AH71">
        <v>1.8</v>
      </c>
      <c r="AI71">
        <v>3.2</v>
      </c>
      <c r="AJ71">
        <v>1.9</v>
      </c>
      <c r="AK71">
        <v>-0.2</v>
      </c>
      <c r="AL71">
        <v>2</v>
      </c>
      <c r="AM71">
        <v>9.6999999999999993</v>
      </c>
      <c r="AN71" t="s">
        <v>668</v>
      </c>
    </row>
    <row r="72" spans="1:40" x14ac:dyDescent="0.25">
      <c r="A72" s="22">
        <v>41821</v>
      </c>
      <c r="B72">
        <v>0.8</v>
      </c>
      <c r="C72">
        <v>0.8</v>
      </c>
      <c r="D72">
        <v>0.8</v>
      </c>
      <c r="E72">
        <v>0.9</v>
      </c>
      <c r="F72">
        <v>0.9</v>
      </c>
      <c r="G72">
        <v>1.4</v>
      </c>
      <c r="H72">
        <v>-1.5</v>
      </c>
      <c r="I72">
        <v>0.7</v>
      </c>
      <c r="J72">
        <v>0.6</v>
      </c>
      <c r="K72">
        <v>1.1000000000000001</v>
      </c>
      <c r="L72">
        <v>0.9</v>
      </c>
      <c r="M72">
        <v>0.7</v>
      </c>
      <c r="N72">
        <v>-1</v>
      </c>
      <c r="O72">
        <v>-0.1</v>
      </c>
      <c r="P72">
        <v>0.9</v>
      </c>
      <c r="Q72">
        <v>0.9</v>
      </c>
      <c r="R72">
        <v>0.5</v>
      </c>
      <c r="S72">
        <v>1.3</v>
      </c>
      <c r="T72">
        <v>1.5</v>
      </c>
      <c r="U72">
        <v>0.7</v>
      </c>
      <c r="V72">
        <v>1.5</v>
      </c>
      <c r="W72">
        <v>1.7</v>
      </c>
      <c r="X72">
        <v>1.6</v>
      </c>
      <c r="Y72">
        <v>0.5</v>
      </c>
      <c r="Z72">
        <v>1.9</v>
      </c>
      <c r="AA72">
        <v>0</v>
      </c>
      <c r="AB72">
        <v>-0.2</v>
      </c>
      <c r="AC72">
        <v>2.2000000000000002</v>
      </c>
      <c r="AD72">
        <v>0.4</v>
      </c>
      <c r="AE72">
        <v>0.6</v>
      </c>
      <c r="AF72">
        <v>1.3</v>
      </c>
      <c r="AG72">
        <v>0.6</v>
      </c>
      <c r="AH72">
        <v>1.7</v>
      </c>
      <c r="AI72">
        <v>3</v>
      </c>
      <c r="AJ72">
        <v>2.2000000000000002</v>
      </c>
      <c r="AK72">
        <v>-0.3</v>
      </c>
      <c r="AL72">
        <v>2.5</v>
      </c>
      <c r="AM72">
        <v>9.8000000000000007</v>
      </c>
      <c r="AN72" t="s">
        <v>668</v>
      </c>
    </row>
    <row r="73" spans="1:40" x14ac:dyDescent="0.25">
      <c r="A73" s="22">
        <v>41791</v>
      </c>
      <c r="B73">
        <v>0.8</v>
      </c>
      <c r="C73">
        <v>0.8</v>
      </c>
      <c r="D73">
        <v>0.8</v>
      </c>
      <c r="E73">
        <v>0.9</v>
      </c>
      <c r="F73">
        <v>0.9</v>
      </c>
      <c r="G73">
        <v>1.5</v>
      </c>
      <c r="H73">
        <v>-1.4</v>
      </c>
      <c r="I73">
        <v>0.6</v>
      </c>
      <c r="J73">
        <v>0.4</v>
      </c>
      <c r="K73">
        <v>1.1000000000000001</v>
      </c>
      <c r="L73">
        <v>1.3</v>
      </c>
      <c r="M73">
        <v>0.6</v>
      </c>
      <c r="N73">
        <v>-1.8</v>
      </c>
      <c r="O73">
        <v>-0.1</v>
      </c>
      <c r="P73">
        <v>0.9</v>
      </c>
      <c r="Q73">
        <v>0.9</v>
      </c>
      <c r="R73">
        <v>0.7</v>
      </c>
      <c r="S73">
        <v>0.5</v>
      </c>
      <c r="T73">
        <v>1.8</v>
      </c>
      <c r="U73">
        <v>0.5</v>
      </c>
      <c r="V73">
        <v>1.3</v>
      </c>
      <c r="W73">
        <v>1</v>
      </c>
      <c r="X73">
        <v>1.8</v>
      </c>
      <c r="Y73">
        <v>0.5</v>
      </c>
      <c r="Z73">
        <v>1.9</v>
      </c>
      <c r="AA73">
        <v>0.4</v>
      </c>
      <c r="AB73">
        <v>0.2</v>
      </c>
      <c r="AC73">
        <v>2</v>
      </c>
      <c r="AD73">
        <v>1</v>
      </c>
      <c r="AE73">
        <v>0.6</v>
      </c>
      <c r="AF73">
        <v>1.3</v>
      </c>
      <c r="AG73">
        <v>0.6</v>
      </c>
      <c r="AH73">
        <v>1.9</v>
      </c>
      <c r="AI73">
        <v>1.6</v>
      </c>
      <c r="AJ73">
        <v>2.1</v>
      </c>
      <c r="AK73">
        <v>-0.4</v>
      </c>
      <c r="AL73">
        <v>2.2999999999999998</v>
      </c>
      <c r="AM73">
        <v>9.6</v>
      </c>
      <c r="AN73" t="s">
        <v>668</v>
      </c>
    </row>
    <row r="74" spans="1:40" x14ac:dyDescent="0.25">
      <c r="A74" s="22">
        <v>41760</v>
      </c>
      <c r="B74">
        <v>0.7</v>
      </c>
      <c r="C74">
        <v>0.7</v>
      </c>
      <c r="D74">
        <v>0.7</v>
      </c>
      <c r="E74">
        <v>0.8</v>
      </c>
      <c r="F74">
        <v>0.8</v>
      </c>
      <c r="G74">
        <v>1.6</v>
      </c>
      <c r="H74">
        <v>-1.5</v>
      </c>
      <c r="I74">
        <v>0.3</v>
      </c>
      <c r="J74">
        <v>0.5</v>
      </c>
      <c r="K74">
        <v>0.7</v>
      </c>
      <c r="L74">
        <v>1.4</v>
      </c>
      <c r="M74">
        <v>0.5</v>
      </c>
      <c r="N74">
        <v>-2.7</v>
      </c>
      <c r="O74">
        <v>-0.1</v>
      </c>
      <c r="P74">
        <v>1.1000000000000001</v>
      </c>
      <c r="Q74">
        <v>0.5</v>
      </c>
      <c r="R74">
        <v>0.8</v>
      </c>
      <c r="S74">
        <v>0.1</v>
      </c>
      <c r="T74">
        <v>1.8</v>
      </c>
      <c r="U74">
        <v>0.3</v>
      </c>
      <c r="V74">
        <v>1.4</v>
      </c>
      <c r="W74">
        <v>1.1000000000000001</v>
      </c>
      <c r="X74">
        <v>1.2</v>
      </c>
      <c r="Y74">
        <v>0.3</v>
      </c>
      <c r="Z74">
        <v>1.6</v>
      </c>
      <c r="AA74">
        <v>0.3</v>
      </c>
      <c r="AB74">
        <v>0.1</v>
      </c>
      <c r="AC74">
        <v>2.7</v>
      </c>
      <c r="AD74">
        <v>1</v>
      </c>
      <c r="AE74">
        <v>0.3</v>
      </c>
      <c r="AF74">
        <v>1.5</v>
      </c>
      <c r="AG74">
        <v>0.2</v>
      </c>
      <c r="AH74">
        <v>1.5</v>
      </c>
      <c r="AI74">
        <v>1</v>
      </c>
      <c r="AJ74">
        <v>1.9</v>
      </c>
      <c r="AK74">
        <v>-0.1</v>
      </c>
      <c r="AL74">
        <v>3</v>
      </c>
      <c r="AM74">
        <v>9.6999999999999993</v>
      </c>
      <c r="AN74" t="s">
        <v>668</v>
      </c>
    </row>
    <row r="75" spans="1:40" x14ac:dyDescent="0.25">
      <c r="A75" s="22">
        <v>41730</v>
      </c>
      <c r="B75">
        <v>1</v>
      </c>
      <c r="C75">
        <v>1</v>
      </c>
      <c r="D75">
        <v>1</v>
      </c>
      <c r="E75">
        <v>1.1000000000000001</v>
      </c>
      <c r="F75">
        <v>1.1000000000000001</v>
      </c>
      <c r="G75">
        <v>1.6</v>
      </c>
      <c r="H75">
        <v>-1.2</v>
      </c>
      <c r="I75">
        <v>0.1</v>
      </c>
      <c r="J75">
        <v>0.7</v>
      </c>
      <c r="K75">
        <v>1.4</v>
      </c>
      <c r="L75">
        <v>1.6</v>
      </c>
      <c r="M75">
        <v>0.8</v>
      </c>
      <c r="N75">
        <v>-2.2000000000000002</v>
      </c>
      <c r="O75">
        <v>0.1</v>
      </c>
      <c r="P75">
        <v>1.2</v>
      </c>
      <c r="Q75">
        <v>-0.2</v>
      </c>
      <c r="R75">
        <v>1.1000000000000001</v>
      </c>
      <c r="S75">
        <v>0.2</v>
      </c>
      <c r="T75">
        <v>1.6</v>
      </c>
      <c r="U75">
        <v>0.5</v>
      </c>
      <c r="V75">
        <v>1.4</v>
      </c>
      <c r="W75">
        <v>1.1000000000000001</v>
      </c>
      <c r="X75">
        <v>1.3</v>
      </c>
      <c r="Y75">
        <v>0.9</v>
      </c>
      <c r="Z75">
        <v>1.8</v>
      </c>
      <c r="AA75">
        <v>0.2</v>
      </c>
      <c r="AB75">
        <v>0.1</v>
      </c>
      <c r="AC75">
        <v>2.7</v>
      </c>
      <c r="AD75">
        <v>1</v>
      </c>
      <c r="AE75">
        <v>0.3</v>
      </c>
      <c r="AF75">
        <v>1.8</v>
      </c>
      <c r="AG75">
        <v>0.6</v>
      </c>
      <c r="AH75">
        <v>1.9</v>
      </c>
      <c r="AI75">
        <v>1.5</v>
      </c>
      <c r="AJ75">
        <v>2.2000000000000002</v>
      </c>
      <c r="AK75">
        <v>0</v>
      </c>
      <c r="AL75">
        <v>3.2</v>
      </c>
      <c r="AM75">
        <v>9.5</v>
      </c>
      <c r="AN75" t="s">
        <v>668</v>
      </c>
    </row>
    <row r="76" spans="1:40" x14ac:dyDescent="0.25">
      <c r="A76" s="22">
        <v>41699</v>
      </c>
      <c r="B76">
        <v>0.7</v>
      </c>
      <c r="C76">
        <v>0.7</v>
      </c>
      <c r="D76">
        <v>0.7</v>
      </c>
      <c r="E76">
        <v>0.8</v>
      </c>
      <c r="F76">
        <v>0.8</v>
      </c>
      <c r="G76">
        <v>1.3</v>
      </c>
      <c r="H76">
        <v>-1.5</v>
      </c>
      <c r="I76">
        <v>0</v>
      </c>
      <c r="J76">
        <v>0.6</v>
      </c>
      <c r="K76">
        <v>0.8</v>
      </c>
      <c r="L76">
        <v>1.5</v>
      </c>
      <c r="M76">
        <v>0.6</v>
      </c>
      <c r="N76">
        <v>-1.8</v>
      </c>
      <c r="O76">
        <v>-0.3</v>
      </c>
      <c r="P76">
        <v>1.1000000000000001</v>
      </c>
      <c r="Q76">
        <v>-0.3</v>
      </c>
      <c r="R76">
        <v>0.8</v>
      </c>
      <c r="S76">
        <v>-0.1</v>
      </c>
      <c r="T76">
        <v>1.3</v>
      </c>
      <c r="U76">
        <v>0.5</v>
      </c>
      <c r="V76">
        <v>1.5</v>
      </c>
      <c r="W76">
        <v>1.3</v>
      </c>
      <c r="X76">
        <v>1.4</v>
      </c>
      <c r="Y76">
        <v>0.5</v>
      </c>
      <c r="Z76">
        <v>1.7</v>
      </c>
      <c r="AA76">
        <v>0.5</v>
      </c>
      <c r="AB76">
        <v>-0.3</v>
      </c>
      <c r="AC76">
        <v>2.8</v>
      </c>
      <c r="AD76">
        <v>1.3</v>
      </c>
      <c r="AE76">
        <v>0.3</v>
      </c>
      <c r="AF76">
        <v>1.8</v>
      </c>
      <c r="AG76">
        <v>-0.2</v>
      </c>
      <c r="AH76">
        <v>1.6</v>
      </c>
      <c r="AI76">
        <v>1.3</v>
      </c>
      <c r="AJ76">
        <v>1.9</v>
      </c>
      <c r="AK76">
        <v>-0.2</v>
      </c>
      <c r="AL76">
        <v>3.2</v>
      </c>
      <c r="AM76">
        <v>9.1</v>
      </c>
      <c r="AN76" t="s">
        <v>668</v>
      </c>
    </row>
    <row r="77" spans="1:40" x14ac:dyDescent="0.25">
      <c r="A77" s="22">
        <v>41671</v>
      </c>
      <c r="B77">
        <v>1</v>
      </c>
      <c r="C77">
        <v>1</v>
      </c>
      <c r="D77">
        <v>1</v>
      </c>
      <c r="E77">
        <v>1</v>
      </c>
      <c r="F77">
        <v>1</v>
      </c>
      <c r="G77">
        <v>1.4</v>
      </c>
      <c r="H77">
        <v>-1.6</v>
      </c>
      <c r="I77">
        <v>-0.1</v>
      </c>
      <c r="J77">
        <v>0.6</v>
      </c>
      <c r="K77">
        <v>1.1000000000000001</v>
      </c>
      <c r="L77">
        <v>1.6</v>
      </c>
      <c r="M77">
        <v>0.5</v>
      </c>
      <c r="N77">
        <v>-1</v>
      </c>
      <c r="O77">
        <v>0</v>
      </c>
      <c r="P77">
        <v>1.4</v>
      </c>
      <c r="Q77">
        <v>-0.4</v>
      </c>
      <c r="R77">
        <v>0.8</v>
      </c>
      <c r="S77">
        <v>-0.5</v>
      </c>
      <c r="T77">
        <v>1.2</v>
      </c>
      <c r="U77">
        <v>0.7</v>
      </c>
      <c r="V77">
        <v>1.4</v>
      </c>
      <c r="W77">
        <v>1.5</v>
      </c>
      <c r="X77">
        <v>1.7</v>
      </c>
      <c r="Y77">
        <v>0.7</v>
      </c>
      <c r="Z77">
        <v>1.8</v>
      </c>
      <c r="AA77">
        <v>0.4</v>
      </c>
      <c r="AB77">
        <v>-0.1</v>
      </c>
      <c r="AC77">
        <v>2.9</v>
      </c>
      <c r="AD77">
        <v>0.6</v>
      </c>
      <c r="AE77">
        <v>0.3</v>
      </c>
      <c r="AF77">
        <v>1.8</v>
      </c>
      <c r="AG77">
        <v>0.4</v>
      </c>
      <c r="AH77">
        <v>1.6</v>
      </c>
      <c r="AI77">
        <v>1.2</v>
      </c>
      <c r="AJ77">
        <v>1.8</v>
      </c>
      <c r="AK77">
        <v>-0.3</v>
      </c>
      <c r="AL77">
        <v>3.4</v>
      </c>
      <c r="AM77">
        <v>8.3000000000000007</v>
      </c>
      <c r="AN77" t="s">
        <v>668</v>
      </c>
    </row>
    <row r="78" spans="1:40" x14ac:dyDescent="0.25">
      <c r="A78" s="22">
        <v>41640</v>
      </c>
      <c r="B78">
        <v>0.8</v>
      </c>
      <c r="C78">
        <v>0.8</v>
      </c>
      <c r="D78">
        <v>0.8</v>
      </c>
      <c r="E78">
        <v>0.9</v>
      </c>
      <c r="F78">
        <v>0.9</v>
      </c>
      <c r="G78">
        <v>1.7</v>
      </c>
      <c r="H78">
        <v>-1.1000000000000001</v>
      </c>
      <c r="I78">
        <v>-0.1</v>
      </c>
      <c r="J78">
        <v>1.1000000000000001</v>
      </c>
      <c r="K78">
        <v>1.1000000000000001</v>
      </c>
      <c r="L78">
        <v>1.6</v>
      </c>
      <c r="M78">
        <v>0.5</v>
      </c>
      <c r="N78">
        <v>-2.1</v>
      </c>
      <c r="O78">
        <v>-0.1</v>
      </c>
      <c r="P78">
        <v>0.8</v>
      </c>
      <c r="Q78">
        <v>-0.3</v>
      </c>
      <c r="R78">
        <v>0.9</v>
      </c>
      <c r="S78">
        <v>-0.7</v>
      </c>
      <c r="T78">
        <v>1.5</v>
      </c>
      <c r="U78">
        <v>0.8</v>
      </c>
      <c r="V78">
        <v>1.9</v>
      </c>
      <c r="W78">
        <v>2</v>
      </c>
      <c r="X78">
        <v>0.6</v>
      </c>
      <c r="Y78">
        <v>0.9</v>
      </c>
      <c r="Z78">
        <v>1.7</v>
      </c>
      <c r="AA78">
        <v>0.2</v>
      </c>
      <c r="AB78">
        <v>-0.1</v>
      </c>
      <c r="AC78">
        <v>2.6</v>
      </c>
      <c r="AD78">
        <v>0.6</v>
      </c>
      <c r="AE78">
        <v>0.3</v>
      </c>
      <c r="AF78">
        <v>1.5</v>
      </c>
      <c r="AG78">
        <v>0.4</v>
      </c>
      <c r="AH78">
        <v>1.5</v>
      </c>
      <c r="AI78">
        <v>1.6</v>
      </c>
      <c r="AJ78">
        <v>1.9</v>
      </c>
      <c r="AK78">
        <v>0</v>
      </c>
      <c r="AL78">
        <v>3.7</v>
      </c>
      <c r="AM78">
        <v>7.4</v>
      </c>
      <c r="AN78" t="s">
        <v>668</v>
      </c>
    </row>
    <row r="79" spans="1:40" x14ac:dyDescent="0.25">
      <c r="A79" s="22">
        <v>41609</v>
      </c>
      <c r="B79">
        <v>0.7</v>
      </c>
      <c r="C79">
        <v>0.7</v>
      </c>
      <c r="D79">
        <v>0.7</v>
      </c>
      <c r="E79">
        <v>0.9</v>
      </c>
      <c r="F79">
        <v>0.9</v>
      </c>
      <c r="G79">
        <v>1.6</v>
      </c>
      <c r="H79">
        <v>-0.7</v>
      </c>
      <c r="I79">
        <v>0.4</v>
      </c>
      <c r="J79">
        <v>0.7</v>
      </c>
      <c r="K79">
        <v>0.8</v>
      </c>
      <c r="L79">
        <v>1.6</v>
      </c>
      <c r="M79">
        <v>0.5</v>
      </c>
      <c r="N79">
        <v>-3</v>
      </c>
      <c r="O79">
        <v>-0.1</v>
      </c>
      <c r="P79">
        <v>0.8</v>
      </c>
      <c r="Q79">
        <v>-0.2</v>
      </c>
      <c r="R79">
        <v>0.9</v>
      </c>
      <c r="S79">
        <v>-1.4</v>
      </c>
      <c r="T79">
        <v>0.5</v>
      </c>
      <c r="U79">
        <v>0.9</v>
      </c>
      <c r="V79">
        <v>1.9</v>
      </c>
      <c r="W79">
        <v>2.2000000000000002</v>
      </c>
      <c r="X79">
        <v>0.7</v>
      </c>
      <c r="Y79">
        <v>1.8</v>
      </c>
      <c r="Z79">
        <v>2.2000000000000002</v>
      </c>
      <c r="AA79">
        <v>0.4</v>
      </c>
      <c r="AB79">
        <v>0</v>
      </c>
      <c r="AC79">
        <v>2.2999999999999998</v>
      </c>
      <c r="AD79">
        <v>0.2</v>
      </c>
      <c r="AE79">
        <v>0.6</v>
      </c>
      <c r="AF79">
        <v>1.7</v>
      </c>
      <c r="AG79">
        <v>0.5</v>
      </c>
      <c r="AH79">
        <v>1.6</v>
      </c>
      <c r="AI79">
        <v>3.9</v>
      </c>
      <c r="AJ79">
        <v>1.5</v>
      </c>
      <c r="AK79">
        <v>0.1</v>
      </c>
      <c r="AL79">
        <v>4.3</v>
      </c>
      <c r="AM79">
        <v>6.9</v>
      </c>
      <c r="AN79" t="s">
        <v>668</v>
      </c>
    </row>
    <row r="80" spans="1:40" x14ac:dyDescent="0.25">
      <c r="A80" s="22">
        <v>41579</v>
      </c>
      <c r="B80">
        <v>0.9</v>
      </c>
      <c r="C80">
        <v>1</v>
      </c>
      <c r="D80">
        <v>0.9</v>
      </c>
      <c r="E80">
        <v>1</v>
      </c>
      <c r="F80">
        <v>1</v>
      </c>
      <c r="G80">
        <v>1.6</v>
      </c>
      <c r="H80">
        <v>-0.5</v>
      </c>
      <c r="I80">
        <v>0.3</v>
      </c>
      <c r="J80">
        <v>0.5</v>
      </c>
      <c r="K80">
        <v>1.7</v>
      </c>
      <c r="L80">
        <v>1.5</v>
      </c>
      <c r="M80">
        <v>0.4</v>
      </c>
      <c r="N80">
        <v>-4.3</v>
      </c>
      <c r="O80">
        <v>0</v>
      </c>
      <c r="P80">
        <v>1</v>
      </c>
      <c r="Q80">
        <v>-0.2</v>
      </c>
      <c r="R80">
        <v>1.1000000000000001</v>
      </c>
      <c r="S80">
        <v>-0.8</v>
      </c>
      <c r="T80">
        <v>0.8</v>
      </c>
      <c r="U80">
        <v>0.9</v>
      </c>
      <c r="V80">
        <v>1.8</v>
      </c>
      <c r="W80">
        <v>2.2999999999999998</v>
      </c>
      <c r="X80">
        <v>0.1</v>
      </c>
      <c r="Y80">
        <v>1.6</v>
      </c>
      <c r="Z80">
        <v>1.7</v>
      </c>
      <c r="AA80">
        <v>0.4</v>
      </c>
      <c r="AB80">
        <v>0</v>
      </c>
      <c r="AC80">
        <v>2.1</v>
      </c>
      <c r="AD80">
        <v>1</v>
      </c>
      <c r="AE80">
        <v>0.6</v>
      </c>
      <c r="AF80">
        <v>1.7</v>
      </c>
      <c r="AG80">
        <v>0.1</v>
      </c>
      <c r="AH80">
        <v>1.7</v>
      </c>
      <c r="AI80">
        <v>3.3</v>
      </c>
      <c r="AJ80">
        <v>1.4</v>
      </c>
      <c r="AK80">
        <v>0.1</v>
      </c>
      <c r="AL80">
        <v>4.5999999999999996</v>
      </c>
      <c r="AM80">
        <v>6.9</v>
      </c>
      <c r="AN80" t="s">
        <v>668</v>
      </c>
    </row>
    <row r="81" spans="1:40" x14ac:dyDescent="0.25">
      <c r="A81" s="22">
        <v>41548</v>
      </c>
      <c r="B81">
        <v>0.8</v>
      </c>
      <c r="C81">
        <v>0.8</v>
      </c>
      <c r="D81">
        <v>0.8</v>
      </c>
      <c r="E81">
        <v>0.9</v>
      </c>
      <c r="F81">
        <v>0.9</v>
      </c>
      <c r="G81">
        <v>1.5</v>
      </c>
      <c r="H81">
        <v>-0.4</v>
      </c>
      <c r="I81">
        <v>0.3</v>
      </c>
      <c r="J81">
        <v>0.6</v>
      </c>
      <c r="K81">
        <v>1</v>
      </c>
      <c r="L81">
        <v>1.6</v>
      </c>
      <c r="M81">
        <v>0.1</v>
      </c>
      <c r="N81">
        <v>-2.9</v>
      </c>
      <c r="O81">
        <v>-0.1</v>
      </c>
      <c r="P81">
        <v>0.9</v>
      </c>
      <c r="Q81">
        <v>0.4</v>
      </c>
      <c r="R81">
        <v>1.2</v>
      </c>
      <c r="S81">
        <v>-0.8</v>
      </c>
      <c r="T81">
        <v>0.8</v>
      </c>
      <c r="U81">
        <v>0.8</v>
      </c>
      <c r="V81">
        <v>1.9</v>
      </c>
      <c r="W81">
        <v>2.2000000000000002</v>
      </c>
      <c r="X81">
        <v>0.3</v>
      </c>
      <c r="Y81">
        <v>1.7</v>
      </c>
      <c r="Z81">
        <v>1.7</v>
      </c>
      <c r="AA81">
        <v>0.8</v>
      </c>
      <c r="AB81">
        <v>0.3</v>
      </c>
      <c r="AC81">
        <v>1.9</v>
      </c>
      <c r="AD81">
        <v>1.3</v>
      </c>
      <c r="AE81">
        <v>0.7</v>
      </c>
      <c r="AF81">
        <v>1.8</v>
      </c>
      <c r="AG81">
        <v>0.1</v>
      </c>
      <c r="AH81">
        <v>1.6</v>
      </c>
      <c r="AI81">
        <v>3.6</v>
      </c>
      <c r="AJ81">
        <v>1.2</v>
      </c>
      <c r="AK81">
        <v>0.1</v>
      </c>
      <c r="AL81">
        <v>5.4</v>
      </c>
      <c r="AM81">
        <v>7.2</v>
      </c>
      <c r="AN81" t="s">
        <v>668</v>
      </c>
    </row>
    <row r="82" spans="1:40" x14ac:dyDescent="0.25">
      <c r="A82" s="22">
        <v>41518</v>
      </c>
      <c r="B82">
        <v>1</v>
      </c>
      <c r="C82">
        <v>1</v>
      </c>
      <c r="D82">
        <v>1</v>
      </c>
      <c r="E82">
        <v>1.2</v>
      </c>
      <c r="F82">
        <v>1.2</v>
      </c>
      <c r="G82">
        <v>1.4</v>
      </c>
      <c r="H82">
        <v>-0.5</v>
      </c>
      <c r="I82">
        <v>0.2</v>
      </c>
      <c r="J82">
        <v>0.2</v>
      </c>
      <c r="K82">
        <v>1.2</v>
      </c>
      <c r="L82">
        <v>1.6</v>
      </c>
      <c r="M82">
        <v>-0.1</v>
      </c>
      <c r="N82">
        <v>-2.5</v>
      </c>
      <c r="O82">
        <v>0.5</v>
      </c>
      <c r="P82">
        <v>0.8</v>
      </c>
      <c r="Q82">
        <v>1.1000000000000001</v>
      </c>
      <c r="R82">
        <v>1.2</v>
      </c>
      <c r="S82">
        <v>0.4</v>
      </c>
      <c r="T82">
        <v>-0.1</v>
      </c>
      <c r="U82">
        <v>1.1000000000000001</v>
      </c>
      <c r="V82">
        <v>1.9</v>
      </c>
      <c r="W82">
        <v>2.2000000000000002</v>
      </c>
      <c r="X82">
        <v>-0.4</v>
      </c>
      <c r="Y82">
        <v>2.6</v>
      </c>
      <c r="Z82">
        <v>2.1</v>
      </c>
      <c r="AA82">
        <v>0.6</v>
      </c>
      <c r="AB82">
        <v>0.3</v>
      </c>
      <c r="AC82">
        <v>2.2000000000000002</v>
      </c>
      <c r="AD82">
        <v>1.1000000000000001</v>
      </c>
      <c r="AE82">
        <v>0.9</v>
      </c>
      <c r="AF82">
        <v>1.8</v>
      </c>
      <c r="AG82">
        <v>0.2</v>
      </c>
      <c r="AH82">
        <v>2.1</v>
      </c>
      <c r="AI82">
        <v>4.2</v>
      </c>
      <c r="AJ82">
        <v>1.1000000000000001</v>
      </c>
      <c r="AK82">
        <v>0.1</v>
      </c>
      <c r="AL82">
        <v>6.3</v>
      </c>
      <c r="AM82">
        <v>6.8</v>
      </c>
      <c r="AN82" t="s">
        <v>668</v>
      </c>
    </row>
    <row r="83" spans="1:40" x14ac:dyDescent="0.25">
      <c r="A83" s="22">
        <v>41487</v>
      </c>
      <c r="B83">
        <v>1.1000000000000001</v>
      </c>
      <c r="C83">
        <v>1.1000000000000001</v>
      </c>
      <c r="D83">
        <v>1.1000000000000001</v>
      </c>
      <c r="E83">
        <v>1.2</v>
      </c>
      <c r="F83">
        <v>1.2</v>
      </c>
      <c r="G83">
        <v>1.5</v>
      </c>
      <c r="H83">
        <v>-0.2</v>
      </c>
      <c r="I83">
        <v>0.3</v>
      </c>
      <c r="J83">
        <v>0.3</v>
      </c>
      <c r="K83">
        <v>1.1000000000000001</v>
      </c>
      <c r="L83">
        <v>2.4</v>
      </c>
      <c r="M83">
        <v>-0.5</v>
      </c>
      <c r="N83">
        <v>-2.7</v>
      </c>
      <c r="O83">
        <v>1.4</v>
      </c>
      <c r="P83">
        <v>0.6</v>
      </c>
      <c r="Q83">
        <v>1</v>
      </c>
      <c r="R83">
        <v>1.2</v>
      </c>
      <c r="S83">
        <v>-0.2</v>
      </c>
      <c r="T83">
        <v>-0.2</v>
      </c>
      <c r="U83">
        <v>1.1000000000000001</v>
      </c>
      <c r="V83">
        <v>2</v>
      </c>
      <c r="W83">
        <v>1.9</v>
      </c>
      <c r="X83">
        <v>-0.7</v>
      </c>
      <c r="Y83">
        <v>2.8</v>
      </c>
      <c r="Z83">
        <v>2.2000000000000002</v>
      </c>
      <c r="AA83">
        <v>0.7</v>
      </c>
      <c r="AB83">
        <v>-0.3</v>
      </c>
      <c r="AC83">
        <v>2.2000000000000002</v>
      </c>
      <c r="AD83">
        <v>1.5</v>
      </c>
      <c r="AE83">
        <v>1.1000000000000001</v>
      </c>
      <c r="AF83">
        <v>1.7</v>
      </c>
      <c r="AG83">
        <v>0.8</v>
      </c>
      <c r="AH83">
        <v>2</v>
      </c>
      <c r="AI83">
        <v>5</v>
      </c>
      <c r="AJ83">
        <v>1.8</v>
      </c>
      <c r="AK83">
        <v>0.4</v>
      </c>
      <c r="AL83">
        <v>6.5</v>
      </c>
      <c r="AM83">
        <v>6.2</v>
      </c>
      <c r="AN83" t="s">
        <v>668</v>
      </c>
    </row>
    <row r="84" spans="1:40" x14ac:dyDescent="0.25">
      <c r="A84" s="22">
        <v>41456</v>
      </c>
      <c r="B84">
        <v>1.1000000000000001</v>
      </c>
      <c r="C84">
        <v>1.1000000000000001</v>
      </c>
      <c r="D84">
        <v>1.1000000000000001</v>
      </c>
      <c r="E84">
        <v>1.2</v>
      </c>
      <c r="F84">
        <v>1.2</v>
      </c>
      <c r="G84">
        <v>1.7</v>
      </c>
      <c r="H84">
        <v>-0.2</v>
      </c>
      <c r="I84">
        <v>0.2</v>
      </c>
      <c r="J84">
        <v>0.4</v>
      </c>
      <c r="K84">
        <v>1.2</v>
      </c>
      <c r="L84">
        <v>2.2999999999999998</v>
      </c>
      <c r="M84">
        <v>-0.1</v>
      </c>
      <c r="N84">
        <v>-2.2000000000000002</v>
      </c>
      <c r="O84">
        <v>1.5</v>
      </c>
      <c r="P84">
        <v>0.7</v>
      </c>
      <c r="Q84">
        <v>1</v>
      </c>
      <c r="R84">
        <v>0.9</v>
      </c>
      <c r="S84">
        <v>-0.3</v>
      </c>
      <c r="T84">
        <v>0</v>
      </c>
      <c r="U84">
        <v>1.2</v>
      </c>
      <c r="V84">
        <v>1.6</v>
      </c>
      <c r="W84">
        <v>1.9</v>
      </c>
      <c r="X84">
        <v>-0.5</v>
      </c>
      <c r="Y84">
        <v>3</v>
      </c>
      <c r="Z84">
        <v>1.9</v>
      </c>
      <c r="AA84">
        <v>0.7</v>
      </c>
      <c r="AB84">
        <v>0.3</v>
      </c>
      <c r="AC84">
        <v>2.1</v>
      </c>
      <c r="AD84">
        <v>1.4</v>
      </c>
      <c r="AE84">
        <v>1.4</v>
      </c>
      <c r="AF84">
        <v>1.9</v>
      </c>
      <c r="AG84">
        <v>0.3</v>
      </c>
      <c r="AH84">
        <v>2</v>
      </c>
      <c r="AI84">
        <v>4.3</v>
      </c>
      <c r="AJ84">
        <v>1.1000000000000001</v>
      </c>
      <c r="AK84">
        <v>0.2</v>
      </c>
      <c r="AL84">
        <v>6.8</v>
      </c>
      <c r="AM84">
        <v>5.8</v>
      </c>
      <c r="AN84" t="s">
        <v>668</v>
      </c>
    </row>
    <row r="85" spans="1:40" x14ac:dyDescent="0.25">
      <c r="A85" s="22">
        <v>41426</v>
      </c>
      <c r="B85">
        <v>1.2</v>
      </c>
      <c r="C85">
        <v>1.2</v>
      </c>
      <c r="D85">
        <v>1.2</v>
      </c>
      <c r="E85">
        <v>1.3</v>
      </c>
      <c r="F85">
        <v>1.3</v>
      </c>
      <c r="G85">
        <v>1.5</v>
      </c>
      <c r="H85">
        <v>-0.1</v>
      </c>
      <c r="I85">
        <v>0.3</v>
      </c>
      <c r="J85">
        <v>0.6</v>
      </c>
      <c r="K85">
        <v>1.2</v>
      </c>
      <c r="L85">
        <v>2.2000000000000002</v>
      </c>
      <c r="M85">
        <v>0.3</v>
      </c>
      <c r="N85">
        <v>-2.1</v>
      </c>
      <c r="O85">
        <v>1.9</v>
      </c>
      <c r="P85">
        <v>0.5</v>
      </c>
      <c r="Q85">
        <v>0.7</v>
      </c>
      <c r="R85">
        <v>1.3</v>
      </c>
      <c r="S85">
        <v>-0.4</v>
      </c>
      <c r="T85">
        <v>-0.6</v>
      </c>
      <c r="U85">
        <v>1.6</v>
      </c>
      <c r="V85">
        <v>2.1</v>
      </c>
      <c r="W85">
        <v>2.5</v>
      </c>
      <c r="X85">
        <v>-0.6</v>
      </c>
      <c r="Y85">
        <v>3</v>
      </c>
      <c r="Z85">
        <v>2</v>
      </c>
      <c r="AA85">
        <v>0.5</v>
      </c>
      <c r="AB85">
        <v>0.7</v>
      </c>
      <c r="AC85">
        <v>2.6</v>
      </c>
      <c r="AD85">
        <v>0.7</v>
      </c>
      <c r="AE85">
        <v>1.5</v>
      </c>
      <c r="AF85">
        <v>1.6</v>
      </c>
      <c r="AG85">
        <v>0.3</v>
      </c>
      <c r="AH85">
        <v>2.2000000000000002</v>
      </c>
      <c r="AI85">
        <v>2.9</v>
      </c>
      <c r="AJ85">
        <v>1</v>
      </c>
      <c r="AK85">
        <v>0</v>
      </c>
      <c r="AL85">
        <v>7.2</v>
      </c>
      <c r="AM85">
        <v>5.0999999999999996</v>
      </c>
      <c r="AN85" t="s">
        <v>668</v>
      </c>
    </row>
    <row r="86" spans="1:40" x14ac:dyDescent="0.25">
      <c r="A86" s="22">
        <v>41395</v>
      </c>
      <c r="B86">
        <v>1.2</v>
      </c>
      <c r="C86">
        <v>1.2</v>
      </c>
      <c r="D86">
        <v>1.2</v>
      </c>
      <c r="E86">
        <v>1.3</v>
      </c>
      <c r="F86">
        <v>1.3</v>
      </c>
      <c r="G86">
        <v>1.4</v>
      </c>
      <c r="H86">
        <v>0.1</v>
      </c>
      <c r="I86">
        <v>0.2</v>
      </c>
      <c r="J86">
        <v>0.5</v>
      </c>
      <c r="K86">
        <v>1.1000000000000001</v>
      </c>
      <c r="L86">
        <v>2.1</v>
      </c>
      <c r="M86">
        <v>0.3</v>
      </c>
      <c r="N86">
        <v>-1.9</v>
      </c>
      <c r="O86">
        <v>2</v>
      </c>
      <c r="P86">
        <v>0.6</v>
      </c>
      <c r="Q86">
        <v>0.8</v>
      </c>
      <c r="R86">
        <v>1.3</v>
      </c>
      <c r="S86">
        <v>-0.4</v>
      </c>
      <c r="T86">
        <v>-0.5</v>
      </c>
      <c r="U86">
        <v>1.7</v>
      </c>
      <c r="V86">
        <v>2.1</v>
      </c>
      <c r="W86">
        <v>2.6</v>
      </c>
      <c r="X86">
        <v>-0.2</v>
      </c>
      <c r="Y86">
        <v>2.9</v>
      </c>
      <c r="Z86">
        <v>2.5</v>
      </c>
      <c r="AA86">
        <v>0.6</v>
      </c>
      <c r="AB86">
        <v>0.6</v>
      </c>
      <c r="AC86">
        <v>2.2000000000000002</v>
      </c>
      <c r="AD86">
        <v>0.3</v>
      </c>
      <c r="AE86">
        <v>1.8</v>
      </c>
      <c r="AF86">
        <v>1.8</v>
      </c>
      <c r="AG86">
        <v>0.1</v>
      </c>
      <c r="AH86">
        <v>2.1</v>
      </c>
      <c r="AI86">
        <v>3.5</v>
      </c>
      <c r="AJ86">
        <v>1.1000000000000001</v>
      </c>
      <c r="AK86">
        <v>-0.1</v>
      </c>
      <c r="AL86">
        <v>7.2</v>
      </c>
      <c r="AM86">
        <v>5.0999999999999996</v>
      </c>
      <c r="AN86" t="s">
        <v>668</v>
      </c>
    </row>
    <row r="87" spans="1:40" x14ac:dyDescent="0.25">
      <c r="A87" s="22">
        <v>41365</v>
      </c>
      <c r="B87">
        <v>1</v>
      </c>
      <c r="C87">
        <v>1</v>
      </c>
      <c r="D87">
        <v>1</v>
      </c>
      <c r="E87">
        <v>1.1000000000000001</v>
      </c>
      <c r="F87">
        <v>1.1000000000000001</v>
      </c>
      <c r="G87">
        <v>1.5</v>
      </c>
      <c r="H87">
        <v>0.4</v>
      </c>
      <c r="I87">
        <v>0.5</v>
      </c>
      <c r="J87">
        <v>0.5</v>
      </c>
      <c r="K87">
        <v>0.6</v>
      </c>
      <c r="L87">
        <v>2</v>
      </c>
      <c r="M87">
        <v>0</v>
      </c>
      <c r="N87">
        <v>-2</v>
      </c>
      <c r="O87">
        <v>1.8</v>
      </c>
      <c r="P87">
        <v>0.5</v>
      </c>
      <c r="Q87">
        <v>1.1000000000000001</v>
      </c>
      <c r="R87">
        <v>1.2</v>
      </c>
      <c r="S87">
        <v>-0.7</v>
      </c>
      <c r="T87">
        <v>-0.7</v>
      </c>
      <c r="U87">
        <v>1.7</v>
      </c>
      <c r="V87">
        <v>2.1</v>
      </c>
      <c r="W87">
        <v>2.5</v>
      </c>
      <c r="X87">
        <v>-0.2</v>
      </c>
      <c r="Y87">
        <v>2.7</v>
      </c>
      <c r="Z87">
        <v>2.2000000000000002</v>
      </c>
      <c r="AA87">
        <v>0.8</v>
      </c>
      <c r="AB87">
        <v>0.3</v>
      </c>
      <c r="AC87">
        <v>2.6</v>
      </c>
      <c r="AD87">
        <v>0.5</v>
      </c>
      <c r="AE87">
        <v>1.9</v>
      </c>
      <c r="AF87">
        <v>2</v>
      </c>
      <c r="AG87">
        <v>0.1</v>
      </c>
      <c r="AH87">
        <v>1.9</v>
      </c>
      <c r="AI87">
        <v>4.5999999999999996</v>
      </c>
      <c r="AJ87">
        <v>1.1000000000000001</v>
      </c>
      <c r="AK87">
        <v>-0.4</v>
      </c>
      <c r="AL87">
        <v>7.4</v>
      </c>
      <c r="AM87">
        <v>5.3</v>
      </c>
      <c r="AN87" t="s">
        <v>668</v>
      </c>
    </row>
    <row r="88" spans="1:40" x14ac:dyDescent="0.25">
      <c r="A88" s="22">
        <v>41334</v>
      </c>
      <c r="B88">
        <v>1.5</v>
      </c>
      <c r="C88">
        <v>1.5</v>
      </c>
      <c r="D88">
        <v>1.5</v>
      </c>
      <c r="E88">
        <v>1.6</v>
      </c>
      <c r="F88">
        <v>1.6</v>
      </c>
      <c r="G88">
        <v>1.7</v>
      </c>
      <c r="H88">
        <v>0.6</v>
      </c>
      <c r="I88">
        <v>0.5</v>
      </c>
      <c r="J88">
        <v>0.6</v>
      </c>
      <c r="K88">
        <v>1.9</v>
      </c>
      <c r="L88">
        <v>2.1</v>
      </c>
      <c r="M88">
        <v>-0.3</v>
      </c>
      <c r="N88">
        <v>-1.9</v>
      </c>
      <c r="O88">
        <v>2.2000000000000002</v>
      </c>
      <c r="P88">
        <v>0.8</v>
      </c>
      <c r="Q88">
        <v>1.1000000000000001</v>
      </c>
      <c r="R88">
        <v>1.4</v>
      </c>
      <c r="S88">
        <v>0.1</v>
      </c>
      <c r="T88">
        <v>0.1</v>
      </c>
      <c r="U88">
        <v>1.7</v>
      </c>
      <c r="V88">
        <v>2.1</v>
      </c>
      <c r="W88">
        <v>2.5</v>
      </c>
      <c r="X88">
        <v>0.6</v>
      </c>
      <c r="Y88">
        <v>2.9</v>
      </c>
      <c r="Z88">
        <v>2.7</v>
      </c>
      <c r="AA88">
        <v>0.7</v>
      </c>
      <c r="AB88">
        <v>0.3</v>
      </c>
      <c r="AC88">
        <v>2.6</v>
      </c>
      <c r="AD88">
        <v>0.5</v>
      </c>
      <c r="AE88">
        <v>2.2000000000000002</v>
      </c>
      <c r="AF88">
        <v>1.9</v>
      </c>
      <c r="AG88">
        <v>0.8</v>
      </c>
      <c r="AH88">
        <v>2.2999999999999998</v>
      </c>
      <c r="AI88">
        <v>4.7</v>
      </c>
      <c r="AJ88">
        <v>0.9</v>
      </c>
      <c r="AK88">
        <v>-0.3</v>
      </c>
      <c r="AL88">
        <v>7.6</v>
      </c>
      <c r="AM88">
        <v>5.8</v>
      </c>
      <c r="AN88" t="s">
        <v>668</v>
      </c>
    </row>
    <row r="89" spans="1:40" x14ac:dyDescent="0.25">
      <c r="A89" s="22">
        <v>41306</v>
      </c>
      <c r="B89">
        <v>1.3</v>
      </c>
      <c r="C89">
        <v>1.3</v>
      </c>
      <c r="D89">
        <v>1.3</v>
      </c>
      <c r="E89">
        <v>1.4</v>
      </c>
      <c r="F89">
        <v>1.4</v>
      </c>
      <c r="G89">
        <v>1.5</v>
      </c>
      <c r="H89">
        <v>0.7</v>
      </c>
      <c r="I89">
        <v>0.5</v>
      </c>
      <c r="J89">
        <v>0.7</v>
      </c>
      <c r="K89">
        <v>1.2</v>
      </c>
      <c r="L89">
        <v>1.8</v>
      </c>
      <c r="M89">
        <v>0.3</v>
      </c>
      <c r="N89">
        <v>-1.5</v>
      </c>
      <c r="O89">
        <v>2.1</v>
      </c>
      <c r="P89">
        <v>0.7</v>
      </c>
      <c r="Q89">
        <v>1.9</v>
      </c>
      <c r="R89">
        <v>1.4</v>
      </c>
      <c r="S89">
        <v>0.4</v>
      </c>
      <c r="T89">
        <v>-0.4</v>
      </c>
      <c r="U89">
        <v>1.9</v>
      </c>
      <c r="V89">
        <v>2.2000000000000002</v>
      </c>
      <c r="W89">
        <v>2.4</v>
      </c>
      <c r="X89">
        <v>1.1000000000000001</v>
      </c>
      <c r="Y89">
        <v>2.9</v>
      </c>
      <c r="Z89">
        <v>2.6</v>
      </c>
      <c r="AA89">
        <v>0.8</v>
      </c>
      <c r="AB89">
        <v>-0.7</v>
      </c>
      <c r="AC89">
        <v>2.5</v>
      </c>
      <c r="AD89">
        <v>1.1000000000000001</v>
      </c>
      <c r="AE89">
        <v>2.2000000000000002</v>
      </c>
      <c r="AF89">
        <v>1.8</v>
      </c>
      <c r="AG89">
        <v>0.6</v>
      </c>
      <c r="AH89">
        <v>2.1</v>
      </c>
      <c r="AI89">
        <v>6.3</v>
      </c>
      <c r="AJ89">
        <v>1</v>
      </c>
      <c r="AK89">
        <v>-0.1</v>
      </c>
      <c r="AL89">
        <v>7.9</v>
      </c>
      <c r="AM89">
        <v>5.7</v>
      </c>
      <c r="AN89" t="s">
        <v>668</v>
      </c>
    </row>
    <row r="90" spans="1:40" x14ac:dyDescent="0.25">
      <c r="A90" s="22">
        <v>41275</v>
      </c>
      <c r="B90">
        <v>1.3</v>
      </c>
      <c r="C90">
        <v>1.3</v>
      </c>
      <c r="D90">
        <v>1.3</v>
      </c>
      <c r="E90">
        <v>1.4</v>
      </c>
      <c r="F90">
        <v>1.4</v>
      </c>
      <c r="G90">
        <v>1.1000000000000001</v>
      </c>
      <c r="H90">
        <v>0.9</v>
      </c>
      <c r="I90">
        <v>0.4</v>
      </c>
      <c r="J90">
        <v>0.5</v>
      </c>
      <c r="K90">
        <v>1.2</v>
      </c>
      <c r="L90">
        <v>1.6</v>
      </c>
      <c r="M90">
        <v>0.7</v>
      </c>
      <c r="N90">
        <v>-1.5</v>
      </c>
      <c r="O90">
        <v>2.1</v>
      </c>
      <c r="P90">
        <v>0.9</v>
      </c>
      <c r="Q90">
        <v>1.8</v>
      </c>
      <c r="R90">
        <v>1.7</v>
      </c>
      <c r="S90">
        <v>0.4</v>
      </c>
      <c r="T90">
        <v>-0.8</v>
      </c>
      <c r="U90">
        <v>2.2000000000000002</v>
      </c>
      <c r="V90">
        <v>1.8</v>
      </c>
      <c r="W90">
        <v>2.2999999999999998</v>
      </c>
      <c r="X90">
        <v>1.7</v>
      </c>
      <c r="Y90">
        <v>2.8</v>
      </c>
      <c r="Z90">
        <v>2.8</v>
      </c>
      <c r="AA90">
        <v>1.1000000000000001</v>
      </c>
      <c r="AB90">
        <v>-0.4</v>
      </c>
      <c r="AC90">
        <v>2.4</v>
      </c>
      <c r="AD90">
        <v>0.8</v>
      </c>
      <c r="AE90">
        <v>2.2999999999999998</v>
      </c>
      <c r="AF90">
        <v>2.2000000000000002</v>
      </c>
      <c r="AG90">
        <v>0.4</v>
      </c>
      <c r="AH90">
        <v>2.1</v>
      </c>
      <c r="AI90">
        <v>6.5</v>
      </c>
      <c r="AJ90">
        <v>1</v>
      </c>
      <c r="AK90">
        <v>-0.2</v>
      </c>
      <c r="AL90">
        <v>8.3000000000000007</v>
      </c>
      <c r="AM90">
        <v>5.5</v>
      </c>
      <c r="AN90" t="s">
        <v>668</v>
      </c>
    </row>
    <row r="91" spans="1:40" x14ac:dyDescent="0.25">
      <c r="A91" s="22">
        <v>41244</v>
      </c>
      <c r="B91">
        <v>1.5</v>
      </c>
      <c r="C91">
        <v>1.5</v>
      </c>
      <c r="D91">
        <v>1.5</v>
      </c>
      <c r="E91">
        <v>1.6</v>
      </c>
      <c r="F91">
        <v>1.6</v>
      </c>
      <c r="G91">
        <v>1.7</v>
      </c>
      <c r="H91">
        <v>0.9</v>
      </c>
      <c r="I91">
        <v>1</v>
      </c>
      <c r="J91">
        <v>1.6</v>
      </c>
      <c r="K91">
        <v>1.3</v>
      </c>
      <c r="L91">
        <v>2</v>
      </c>
      <c r="M91">
        <v>0.6</v>
      </c>
      <c r="N91">
        <v>-1</v>
      </c>
      <c r="O91">
        <v>2.1</v>
      </c>
      <c r="P91">
        <v>1</v>
      </c>
      <c r="Q91">
        <v>1.2</v>
      </c>
      <c r="R91">
        <v>1.6</v>
      </c>
      <c r="S91">
        <v>0.8</v>
      </c>
      <c r="T91">
        <v>-0.3</v>
      </c>
      <c r="U91">
        <v>2.6</v>
      </c>
      <c r="V91">
        <v>2</v>
      </c>
      <c r="W91">
        <v>3.5</v>
      </c>
      <c r="X91">
        <v>1.8</v>
      </c>
      <c r="Y91">
        <v>2.8</v>
      </c>
      <c r="Z91">
        <v>2.7</v>
      </c>
      <c r="AA91">
        <v>1</v>
      </c>
      <c r="AB91">
        <v>1.1000000000000001</v>
      </c>
      <c r="AC91">
        <v>2.7</v>
      </c>
      <c r="AD91">
        <v>1.1000000000000001</v>
      </c>
      <c r="AE91">
        <v>2.6</v>
      </c>
      <c r="AF91">
        <v>2.6</v>
      </c>
      <c r="AG91">
        <v>0.7</v>
      </c>
      <c r="AH91">
        <v>2.2000000000000002</v>
      </c>
      <c r="AI91">
        <v>4.8</v>
      </c>
      <c r="AJ91">
        <v>1</v>
      </c>
      <c r="AK91">
        <v>-0.4</v>
      </c>
      <c r="AL91">
        <v>8.1999999999999993</v>
      </c>
      <c r="AM91">
        <v>5.6</v>
      </c>
      <c r="AN91" t="s">
        <v>668</v>
      </c>
    </row>
    <row r="92" spans="1:40" x14ac:dyDescent="0.25">
      <c r="A92" s="22">
        <v>41214</v>
      </c>
      <c r="B92">
        <v>1.4</v>
      </c>
      <c r="C92">
        <v>1.4</v>
      </c>
      <c r="D92">
        <v>1.4</v>
      </c>
      <c r="E92">
        <v>1.6</v>
      </c>
      <c r="F92">
        <v>1.6</v>
      </c>
      <c r="G92">
        <v>1.8</v>
      </c>
      <c r="H92">
        <v>0.9</v>
      </c>
      <c r="I92">
        <v>1.3</v>
      </c>
      <c r="J92">
        <v>1.8</v>
      </c>
      <c r="K92">
        <v>1.3</v>
      </c>
      <c r="L92">
        <v>2</v>
      </c>
      <c r="M92">
        <v>0.3</v>
      </c>
      <c r="N92">
        <v>-1</v>
      </c>
      <c r="O92">
        <v>2.2000000000000002</v>
      </c>
      <c r="P92">
        <v>1</v>
      </c>
      <c r="Q92">
        <v>1.3</v>
      </c>
      <c r="R92">
        <v>1.4</v>
      </c>
      <c r="S92">
        <v>1</v>
      </c>
      <c r="T92">
        <v>-0.3</v>
      </c>
      <c r="U92">
        <v>2.5</v>
      </c>
      <c r="V92">
        <v>2.2000000000000002</v>
      </c>
      <c r="W92">
        <v>3.5</v>
      </c>
      <c r="X92">
        <v>3</v>
      </c>
      <c r="Y92">
        <v>2.6</v>
      </c>
      <c r="Z92">
        <v>2.8</v>
      </c>
      <c r="AA92">
        <v>1.5</v>
      </c>
      <c r="AB92">
        <v>0.8</v>
      </c>
      <c r="AC92">
        <v>2.9</v>
      </c>
      <c r="AD92">
        <v>0.7</v>
      </c>
      <c r="AE92">
        <v>2.6</v>
      </c>
      <c r="AF92">
        <v>2.2999999999999998</v>
      </c>
      <c r="AG92">
        <v>0.5</v>
      </c>
      <c r="AH92">
        <v>2.4</v>
      </c>
      <c r="AI92">
        <v>5.5</v>
      </c>
      <c r="AJ92">
        <v>1.2</v>
      </c>
      <c r="AK92">
        <v>-0.4</v>
      </c>
      <c r="AL92">
        <v>7.8</v>
      </c>
      <c r="AM92">
        <v>5.6</v>
      </c>
      <c r="AN92" t="s">
        <v>668</v>
      </c>
    </row>
    <row r="93" spans="1:40" x14ac:dyDescent="0.25">
      <c r="A93" s="22">
        <v>41183</v>
      </c>
      <c r="B93">
        <v>1.5</v>
      </c>
      <c r="C93">
        <v>1.5</v>
      </c>
      <c r="D93">
        <v>1.5</v>
      </c>
      <c r="E93">
        <v>1.7</v>
      </c>
      <c r="F93">
        <v>1.7</v>
      </c>
      <c r="G93">
        <v>1.9</v>
      </c>
      <c r="H93">
        <v>0.8</v>
      </c>
      <c r="I93">
        <v>1.4</v>
      </c>
      <c r="J93">
        <v>1.8</v>
      </c>
      <c r="K93">
        <v>1.3</v>
      </c>
      <c r="L93">
        <v>2.2000000000000002</v>
      </c>
      <c r="M93">
        <v>0.7</v>
      </c>
      <c r="N93">
        <v>-0.8</v>
      </c>
      <c r="O93">
        <v>2.2999999999999998</v>
      </c>
      <c r="P93">
        <v>1.2</v>
      </c>
      <c r="Q93">
        <v>1.6</v>
      </c>
      <c r="R93">
        <v>1.4</v>
      </c>
      <c r="S93">
        <v>1.2</v>
      </c>
      <c r="T93">
        <v>-0.4</v>
      </c>
      <c r="U93">
        <v>2.7</v>
      </c>
      <c r="V93">
        <v>2.1</v>
      </c>
      <c r="W93">
        <v>3.4</v>
      </c>
      <c r="X93">
        <v>2.4</v>
      </c>
      <c r="Y93">
        <v>2.6</v>
      </c>
      <c r="Z93">
        <v>2.5</v>
      </c>
      <c r="AA93">
        <v>2</v>
      </c>
      <c r="AB93">
        <v>0.7</v>
      </c>
      <c r="AC93">
        <v>3.3</v>
      </c>
      <c r="AD93">
        <v>0.5</v>
      </c>
      <c r="AE93">
        <v>3.2</v>
      </c>
      <c r="AF93">
        <v>2.2999999999999998</v>
      </c>
      <c r="AG93">
        <v>0.8</v>
      </c>
      <c r="AH93">
        <v>2.4</v>
      </c>
      <c r="AI93">
        <v>4.3</v>
      </c>
      <c r="AJ93">
        <v>1.1000000000000001</v>
      </c>
      <c r="AK93">
        <v>-0.7</v>
      </c>
      <c r="AL93">
        <v>7.7</v>
      </c>
      <c r="AM93">
        <v>6.1</v>
      </c>
      <c r="AN93" t="s">
        <v>668</v>
      </c>
    </row>
    <row r="94" spans="1:40" x14ac:dyDescent="0.25">
      <c r="A94" s="22">
        <v>41153</v>
      </c>
      <c r="B94">
        <v>1.5</v>
      </c>
      <c r="C94">
        <v>1.5</v>
      </c>
      <c r="D94">
        <v>1.5</v>
      </c>
      <c r="E94">
        <v>1.6</v>
      </c>
      <c r="F94">
        <v>1.6</v>
      </c>
      <c r="G94">
        <v>1.9</v>
      </c>
      <c r="H94">
        <v>0.8</v>
      </c>
      <c r="I94">
        <v>1.4</v>
      </c>
      <c r="J94">
        <v>1.7</v>
      </c>
      <c r="K94">
        <v>1.3</v>
      </c>
      <c r="L94">
        <v>2.4</v>
      </c>
      <c r="M94">
        <v>1</v>
      </c>
      <c r="N94">
        <v>-1.2</v>
      </c>
      <c r="O94">
        <v>1.8</v>
      </c>
      <c r="P94">
        <v>1.5</v>
      </c>
      <c r="Q94">
        <v>1.4</v>
      </c>
      <c r="R94">
        <v>1.9</v>
      </c>
      <c r="S94">
        <v>2</v>
      </c>
      <c r="T94">
        <v>0.3</v>
      </c>
      <c r="U94">
        <v>2.1</v>
      </c>
      <c r="V94">
        <v>2.1</v>
      </c>
      <c r="W94">
        <v>3.7</v>
      </c>
      <c r="X94">
        <v>1.9</v>
      </c>
      <c r="Y94">
        <v>2.1</v>
      </c>
      <c r="Z94">
        <v>2.2999999999999998</v>
      </c>
      <c r="AA94">
        <v>2</v>
      </c>
      <c r="AB94">
        <v>0.8</v>
      </c>
      <c r="AC94">
        <v>3.1</v>
      </c>
      <c r="AD94">
        <v>0.8</v>
      </c>
      <c r="AE94">
        <v>3.1</v>
      </c>
      <c r="AF94">
        <v>2.2000000000000002</v>
      </c>
      <c r="AG94">
        <v>0.5</v>
      </c>
      <c r="AH94">
        <v>1.9</v>
      </c>
      <c r="AI94">
        <v>4.9000000000000004</v>
      </c>
      <c r="AJ94">
        <v>1</v>
      </c>
      <c r="AK94">
        <v>-1</v>
      </c>
      <c r="AL94">
        <v>6.4</v>
      </c>
      <c r="AM94">
        <v>6.3</v>
      </c>
      <c r="AN94" t="s">
        <v>668</v>
      </c>
    </row>
    <row r="95" spans="1:40" x14ac:dyDescent="0.25">
      <c r="A95" s="22">
        <v>41122</v>
      </c>
      <c r="B95">
        <v>1.5</v>
      </c>
      <c r="C95">
        <v>1.5</v>
      </c>
      <c r="D95">
        <v>1.5</v>
      </c>
      <c r="E95">
        <v>1.6</v>
      </c>
      <c r="F95">
        <v>1.6</v>
      </c>
      <c r="G95">
        <v>1.8</v>
      </c>
      <c r="H95">
        <v>1.3</v>
      </c>
      <c r="I95">
        <v>1.4</v>
      </c>
      <c r="J95">
        <v>1.8</v>
      </c>
      <c r="K95">
        <v>1.3</v>
      </c>
      <c r="L95">
        <v>3</v>
      </c>
      <c r="M95">
        <v>1.7</v>
      </c>
      <c r="N95">
        <v>-0.2</v>
      </c>
      <c r="O95">
        <v>1</v>
      </c>
      <c r="P95">
        <v>1.7</v>
      </c>
      <c r="Q95">
        <v>1.6</v>
      </c>
      <c r="R95">
        <v>1.9</v>
      </c>
      <c r="S95">
        <v>3.5</v>
      </c>
      <c r="T95">
        <v>0.3</v>
      </c>
      <c r="U95">
        <v>2.5</v>
      </c>
      <c r="V95">
        <v>2</v>
      </c>
      <c r="W95">
        <v>3.7</v>
      </c>
      <c r="X95">
        <v>2.8</v>
      </c>
      <c r="Y95">
        <v>2.1</v>
      </c>
      <c r="Z95">
        <v>1.5</v>
      </c>
      <c r="AA95">
        <v>2.2000000000000002</v>
      </c>
      <c r="AB95">
        <v>1.2</v>
      </c>
      <c r="AC95">
        <v>3.2</v>
      </c>
      <c r="AD95">
        <v>0.8</v>
      </c>
      <c r="AE95">
        <v>3.2</v>
      </c>
      <c r="AF95">
        <v>2.1</v>
      </c>
      <c r="AG95">
        <v>0.6</v>
      </c>
      <c r="AH95">
        <v>1.9</v>
      </c>
      <c r="AI95">
        <v>4.2</v>
      </c>
      <c r="AJ95">
        <v>1.2</v>
      </c>
      <c r="AK95">
        <v>-1</v>
      </c>
      <c r="AL95">
        <v>6.8</v>
      </c>
      <c r="AM95">
        <v>6.9</v>
      </c>
      <c r="AN95" t="s">
        <v>668</v>
      </c>
    </row>
    <row r="96" spans="1:40" x14ac:dyDescent="0.25">
      <c r="A96" s="22">
        <v>41091</v>
      </c>
      <c r="B96">
        <v>1.7</v>
      </c>
      <c r="C96">
        <v>1.7</v>
      </c>
      <c r="D96">
        <v>1.7</v>
      </c>
      <c r="E96">
        <v>1.8</v>
      </c>
      <c r="F96">
        <v>1.8</v>
      </c>
      <c r="G96">
        <v>1.7</v>
      </c>
      <c r="H96">
        <v>1.4</v>
      </c>
      <c r="I96">
        <v>1.6</v>
      </c>
      <c r="J96">
        <v>1.7</v>
      </c>
      <c r="K96">
        <v>1.1000000000000001</v>
      </c>
      <c r="L96">
        <v>3.3</v>
      </c>
      <c r="M96">
        <v>1.1000000000000001</v>
      </c>
      <c r="N96">
        <v>-0.1</v>
      </c>
      <c r="O96">
        <v>1.1000000000000001</v>
      </c>
      <c r="P96">
        <v>1.8</v>
      </c>
      <c r="Q96">
        <v>1.2</v>
      </c>
      <c r="R96">
        <v>2.7</v>
      </c>
      <c r="S96">
        <v>3</v>
      </c>
      <c r="T96">
        <v>0.9</v>
      </c>
      <c r="U96">
        <v>2</v>
      </c>
      <c r="V96">
        <v>2.2000000000000002</v>
      </c>
      <c r="W96">
        <v>3.5</v>
      </c>
      <c r="X96">
        <v>3.9</v>
      </c>
      <c r="Y96">
        <v>2.5</v>
      </c>
      <c r="Z96">
        <v>1.7</v>
      </c>
      <c r="AA96">
        <v>2.6</v>
      </c>
      <c r="AB96">
        <v>0.9</v>
      </c>
      <c r="AC96">
        <v>3.6</v>
      </c>
      <c r="AD96">
        <v>0.5</v>
      </c>
      <c r="AE96">
        <v>3</v>
      </c>
      <c r="AF96">
        <v>2.1</v>
      </c>
      <c r="AG96">
        <v>0.8</v>
      </c>
      <c r="AH96">
        <v>2.1</v>
      </c>
      <c r="AI96">
        <v>5.5</v>
      </c>
      <c r="AJ96">
        <v>1.4</v>
      </c>
      <c r="AK96">
        <v>-1.1000000000000001</v>
      </c>
      <c r="AL96">
        <v>7.3</v>
      </c>
      <c r="AM96">
        <v>7.5</v>
      </c>
      <c r="AN96" t="s">
        <v>668</v>
      </c>
    </row>
    <row r="97" spans="1:40" x14ac:dyDescent="0.25">
      <c r="A97" s="22">
        <v>41061</v>
      </c>
      <c r="B97">
        <v>1.6</v>
      </c>
      <c r="C97">
        <v>1.6</v>
      </c>
      <c r="D97">
        <v>1.5</v>
      </c>
      <c r="E97">
        <v>1.7</v>
      </c>
      <c r="F97">
        <v>1.7</v>
      </c>
      <c r="G97">
        <v>2</v>
      </c>
      <c r="H97">
        <v>1.3</v>
      </c>
      <c r="I97">
        <v>1.6</v>
      </c>
      <c r="J97">
        <v>1.6</v>
      </c>
      <c r="K97">
        <v>1.3</v>
      </c>
      <c r="L97">
        <v>3.5</v>
      </c>
      <c r="M97">
        <v>0.7</v>
      </c>
      <c r="N97">
        <v>-0.1</v>
      </c>
      <c r="O97">
        <v>0.8</v>
      </c>
      <c r="P97">
        <v>1.8</v>
      </c>
      <c r="Q97">
        <v>1.2</v>
      </c>
      <c r="R97">
        <v>2.2000000000000002</v>
      </c>
      <c r="S97">
        <v>2.2999999999999998</v>
      </c>
      <c r="T97">
        <v>1.2</v>
      </c>
      <c r="U97">
        <v>1.7</v>
      </c>
      <c r="V97">
        <v>2.1</v>
      </c>
      <c r="W97">
        <v>3.4</v>
      </c>
      <c r="X97">
        <v>4</v>
      </c>
      <c r="Y97">
        <v>2.1</v>
      </c>
      <c r="Z97">
        <v>2</v>
      </c>
      <c r="AA97">
        <v>2.4</v>
      </c>
      <c r="AB97">
        <v>1.1000000000000001</v>
      </c>
      <c r="AC97">
        <v>3.5</v>
      </c>
      <c r="AD97">
        <v>0.6</v>
      </c>
      <c r="AE97">
        <v>3</v>
      </c>
      <c r="AF97">
        <v>2.2000000000000002</v>
      </c>
      <c r="AG97">
        <v>0.7</v>
      </c>
      <c r="AH97">
        <v>2</v>
      </c>
      <c r="AI97">
        <v>7.3</v>
      </c>
      <c r="AJ97">
        <v>0.9</v>
      </c>
      <c r="AK97">
        <v>-1.5</v>
      </c>
      <c r="AL97">
        <v>6.6</v>
      </c>
      <c r="AM97">
        <v>7.7</v>
      </c>
      <c r="AN97" t="s">
        <v>668</v>
      </c>
    </row>
    <row r="98" spans="1:40" x14ac:dyDescent="0.25">
      <c r="A98" s="22">
        <v>41030</v>
      </c>
      <c r="B98">
        <v>1.6</v>
      </c>
      <c r="C98">
        <v>1.6</v>
      </c>
      <c r="D98">
        <v>1.6</v>
      </c>
      <c r="E98">
        <v>1.7</v>
      </c>
      <c r="F98">
        <v>1.7</v>
      </c>
      <c r="G98">
        <v>2</v>
      </c>
      <c r="H98">
        <v>1.2</v>
      </c>
      <c r="I98">
        <v>1.9</v>
      </c>
      <c r="J98">
        <v>1.6</v>
      </c>
      <c r="K98">
        <v>1.5</v>
      </c>
      <c r="L98">
        <v>2.9</v>
      </c>
      <c r="M98">
        <v>0.4</v>
      </c>
      <c r="N98">
        <v>-0.1</v>
      </c>
      <c r="O98">
        <v>0.8</v>
      </c>
      <c r="P98">
        <v>1.6</v>
      </c>
      <c r="Q98">
        <v>1</v>
      </c>
      <c r="R98">
        <v>2.2999999999999998</v>
      </c>
      <c r="S98">
        <v>1.9</v>
      </c>
      <c r="T98">
        <v>0.7</v>
      </c>
      <c r="U98">
        <v>1.7</v>
      </c>
      <c r="V98">
        <v>2.1</v>
      </c>
      <c r="W98">
        <v>3.1</v>
      </c>
      <c r="X98">
        <v>3.2</v>
      </c>
      <c r="Y98">
        <v>2.1</v>
      </c>
      <c r="Z98">
        <v>1.9</v>
      </c>
      <c r="AA98">
        <v>2.4</v>
      </c>
      <c r="AB98">
        <v>1.2</v>
      </c>
      <c r="AC98">
        <v>3.7</v>
      </c>
      <c r="AD98">
        <v>0.8</v>
      </c>
      <c r="AE98">
        <v>3</v>
      </c>
      <c r="AF98">
        <v>2.1</v>
      </c>
      <c r="AG98">
        <v>0.9</v>
      </c>
      <c r="AH98">
        <v>2</v>
      </c>
      <c r="AI98">
        <v>5.9</v>
      </c>
      <c r="AJ98">
        <v>1.1000000000000001</v>
      </c>
      <c r="AK98">
        <v>-1.4</v>
      </c>
      <c r="AL98">
        <v>5.7</v>
      </c>
      <c r="AM98">
        <v>8.1</v>
      </c>
      <c r="AN98" t="s">
        <v>668</v>
      </c>
    </row>
    <row r="99" spans="1:40" x14ac:dyDescent="0.25">
      <c r="A99" s="22">
        <v>41000</v>
      </c>
      <c r="B99">
        <v>1.6</v>
      </c>
      <c r="C99">
        <v>1.6</v>
      </c>
      <c r="D99">
        <v>1.6</v>
      </c>
      <c r="E99">
        <v>1.7</v>
      </c>
      <c r="F99">
        <v>1.7</v>
      </c>
      <c r="G99">
        <v>1.9</v>
      </c>
      <c r="H99">
        <v>1.1000000000000001</v>
      </c>
      <c r="I99">
        <v>1.8</v>
      </c>
      <c r="J99">
        <v>1.5</v>
      </c>
      <c r="K99">
        <v>1.4</v>
      </c>
      <c r="L99">
        <v>2.9</v>
      </c>
      <c r="M99">
        <v>0.6</v>
      </c>
      <c r="N99">
        <v>0.4</v>
      </c>
      <c r="O99">
        <v>0.7</v>
      </c>
      <c r="P99">
        <v>1.6</v>
      </c>
      <c r="Q99">
        <v>1.2</v>
      </c>
      <c r="R99">
        <v>2.2999999999999998</v>
      </c>
      <c r="S99">
        <v>1.4</v>
      </c>
      <c r="T99">
        <v>0.5</v>
      </c>
      <c r="U99">
        <v>1.8</v>
      </c>
      <c r="V99">
        <v>2.1</v>
      </c>
      <c r="W99">
        <v>3.3</v>
      </c>
      <c r="X99">
        <v>3.1</v>
      </c>
      <c r="Y99">
        <v>2.2000000000000002</v>
      </c>
      <c r="Z99">
        <v>2</v>
      </c>
      <c r="AA99">
        <v>2.7</v>
      </c>
      <c r="AB99">
        <v>1.2</v>
      </c>
      <c r="AC99">
        <v>3.5</v>
      </c>
      <c r="AD99">
        <v>0.7</v>
      </c>
      <c r="AE99">
        <v>3.1</v>
      </c>
      <c r="AF99">
        <v>2</v>
      </c>
      <c r="AG99">
        <v>0.8</v>
      </c>
      <c r="AH99">
        <v>2</v>
      </c>
      <c r="AI99">
        <v>6.8</v>
      </c>
      <c r="AJ99">
        <v>0.3</v>
      </c>
      <c r="AK99">
        <v>-1.3</v>
      </c>
      <c r="AL99">
        <v>5.6</v>
      </c>
      <c r="AM99">
        <v>8.6</v>
      </c>
      <c r="AN99" t="s">
        <v>668</v>
      </c>
    </row>
    <row r="100" spans="1:40" x14ac:dyDescent="0.25">
      <c r="A100" s="22">
        <v>40969</v>
      </c>
      <c r="B100">
        <v>1.6</v>
      </c>
      <c r="C100">
        <v>1.6</v>
      </c>
      <c r="D100">
        <v>1.6</v>
      </c>
      <c r="E100">
        <v>1.8</v>
      </c>
      <c r="F100">
        <v>1.8</v>
      </c>
      <c r="G100">
        <v>1.8</v>
      </c>
      <c r="H100">
        <v>0.8</v>
      </c>
      <c r="I100">
        <v>1.7</v>
      </c>
      <c r="J100">
        <v>1.6</v>
      </c>
      <c r="K100">
        <v>1.3</v>
      </c>
      <c r="L100">
        <v>3</v>
      </c>
      <c r="M100">
        <v>1.4</v>
      </c>
      <c r="N100">
        <v>-0.1</v>
      </c>
      <c r="O100">
        <v>0.8</v>
      </c>
      <c r="P100">
        <v>1.7</v>
      </c>
      <c r="Q100">
        <v>1</v>
      </c>
      <c r="R100">
        <v>2.5</v>
      </c>
      <c r="S100">
        <v>1.4</v>
      </c>
      <c r="T100">
        <v>0.1</v>
      </c>
      <c r="U100">
        <v>1.8</v>
      </c>
      <c r="V100">
        <v>2.1</v>
      </c>
      <c r="W100">
        <v>3.5</v>
      </c>
      <c r="X100">
        <v>1.3</v>
      </c>
      <c r="Y100">
        <v>2</v>
      </c>
      <c r="Z100">
        <v>2.2000000000000002</v>
      </c>
      <c r="AA100">
        <v>2.5</v>
      </c>
      <c r="AB100">
        <v>1.5</v>
      </c>
      <c r="AC100">
        <v>3.2</v>
      </c>
      <c r="AD100">
        <v>0.3</v>
      </c>
      <c r="AE100">
        <v>2.9</v>
      </c>
      <c r="AF100">
        <v>1.9</v>
      </c>
      <c r="AG100">
        <v>0.8</v>
      </c>
      <c r="AH100">
        <v>2.2000000000000002</v>
      </c>
      <c r="AI100">
        <v>7.8</v>
      </c>
      <c r="AJ100">
        <v>1.2</v>
      </c>
      <c r="AK100">
        <v>-1.3</v>
      </c>
      <c r="AL100">
        <v>5.5</v>
      </c>
      <c r="AM100">
        <v>8.3000000000000007</v>
      </c>
      <c r="AN100" t="s">
        <v>668</v>
      </c>
    </row>
    <row r="101" spans="1:40" x14ac:dyDescent="0.25">
      <c r="A101" s="22">
        <v>40940</v>
      </c>
      <c r="B101">
        <v>1.5</v>
      </c>
      <c r="C101">
        <v>1.5</v>
      </c>
      <c r="D101">
        <v>1.5</v>
      </c>
      <c r="E101">
        <v>1.7</v>
      </c>
      <c r="F101">
        <v>1.7</v>
      </c>
      <c r="G101">
        <v>2</v>
      </c>
      <c r="H101">
        <v>0.9</v>
      </c>
      <c r="I101">
        <v>1.7</v>
      </c>
      <c r="J101">
        <v>1.6</v>
      </c>
      <c r="K101">
        <v>1.4</v>
      </c>
      <c r="L101">
        <v>2.8</v>
      </c>
      <c r="M101">
        <v>0.5</v>
      </c>
      <c r="N101">
        <v>0</v>
      </c>
      <c r="O101">
        <v>0.8</v>
      </c>
      <c r="P101">
        <v>1.4</v>
      </c>
      <c r="Q101">
        <v>0.1</v>
      </c>
      <c r="R101">
        <v>2.1</v>
      </c>
      <c r="S101">
        <v>0.9</v>
      </c>
      <c r="T101">
        <v>0.3</v>
      </c>
      <c r="U101">
        <v>1.6</v>
      </c>
      <c r="V101">
        <v>2.2000000000000002</v>
      </c>
      <c r="W101">
        <v>3.9</v>
      </c>
      <c r="X101">
        <v>1.2</v>
      </c>
      <c r="Y101">
        <v>1.9</v>
      </c>
      <c r="Z101">
        <v>1.9</v>
      </c>
      <c r="AA101">
        <v>2.7</v>
      </c>
      <c r="AB101">
        <v>2</v>
      </c>
      <c r="AC101">
        <v>2.9</v>
      </c>
      <c r="AD101">
        <v>1.2</v>
      </c>
      <c r="AE101">
        <v>2.9</v>
      </c>
      <c r="AF101">
        <v>1.8</v>
      </c>
      <c r="AG101">
        <v>0.5</v>
      </c>
      <c r="AH101">
        <v>2.2000000000000002</v>
      </c>
      <c r="AI101">
        <v>6.3</v>
      </c>
      <c r="AJ101">
        <v>1.2</v>
      </c>
      <c r="AK101">
        <v>-1.5</v>
      </c>
      <c r="AL101">
        <v>5.6</v>
      </c>
      <c r="AM101">
        <v>8.6999999999999993</v>
      </c>
      <c r="AN101" t="s">
        <v>668</v>
      </c>
    </row>
    <row r="102" spans="1:40" x14ac:dyDescent="0.25">
      <c r="A102" s="22">
        <v>40909</v>
      </c>
      <c r="B102">
        <v>1.5</v>
      </c>
      <c r="C102">
        <v>1.5</v>
      </c>
      <c r="D102">
        <v>1.5</v>
      </c>
      <c r="E102">
        <v>1.7</v>
      </c>
      <c r="F102">
        <v>1.7</v>
      </c>
      <c r="G102">
        <v>1.9</v>
      </c>
      <c r="H102">
        <v>0.9</v>
      </c>
      <c r="I102">
        <v>1.6</v>
      </c>
      <c r="J102">
        <v>1.7</v>
      </c>
      <c r="K102">
        <v>1.3</v>
      </c>
      <c r="L102">
        <v>3</v>
      </c>
      <c r="M102">
        <v>-0.1</v>
      </c>
      <c r="N102">
        <v>0.4</v>
      </c>
      <c r="O102">
        <v>0.9</v>
      </c>
      <c r="P102">
        <v>1.5</v>
      </c>
      <c r="Q102">
        <v>0.4</v>
      </c>
      <c r="R102">
        <v>2.1</v>
      </c>
      <c r="S102">
        <v>0.7</v>
      </c>
      <c r="T102">
        <v>0.4</v>
      </c>
      <c r="U102">
        <v>1.1000000000000001</v>
      </c>
      <c r="V102">
        <v>2.2999999999999998</v>
      </c>
      <c r="W102">
        <v>3.5</v>
      </c>
      <c r="X102">
        <v>0.5</v>
      </c>
      <c r="Y102">
        <v>2.1</v>
      </c>
      <c r="Z102">
        <v>2.2000000000000002</v>
      </c>
      <c r="AA102">
        <v>2.7</v>
      </c>
      <c r="AB102">
        <v>1.6</v>
      </c>
      <c r="AC102">
        <v>2.8</v>
      </c>
      <c r="AD102">
        <v>0.7</v>
      </c>
      <c r="AE102">
        <v>2.9</v>
      </c>
      <c r="AF102">
        <v>1.8</v>
      </c>
      <c r="AG102">
        <v>0.6</v>
      </c>
      <c r="AH102">
        <v>2.4</v>
      </c>
      <c r="AI102">
        <v>5.6</v>
      </c>
      <c r="AJ102">
        <v>1.1000000000000001</v>
      </c>
      <c r="AK102">
        <v>-1.3</v>
      </c>
      <c r="AL102">
        <v>5.5</v>
      </c>
      <c r="AM102">
        <v>8.9</v>
      </c>
      <c r="AN102" t="s">
        <v>668</v>
      </c>
    </row>
    <row r="103" spans="1:40" x14ac:dyDescent="0.25">
      <c r="A103" s="22">
        <v>40878</v>
      </c>
      <c r="B103">
        <v>1.6</v>
      </c>
      <c r="C103">
        <v>1.6</v>
      </c>
      <c r="D103">
        <v>1.6</v>
      </c>
      <c r="E103">
        <v>1.9</v>
      </c>
      <c r="F103">
        <v>1.8</v>
      </c>
      <c r="G103">
        <v>1.7</v>
      </c>
      <c r="H103">
        <v>1.3</v>
      </c>
      <c r="I103">
        <v>0.6</v>
      </c>
      <c r="J103">
        <v>1.2</v>
      </c>
      <c r="K103">
        <v>1.3</v>
      </c>
      <c r="L103">
        <v>3.2</v>
      </c>
      <c r="M103">
        <v>0.3</v>
      </c>
      <c r="N103">
        <v>0.5</v>
      </c>
      <c r="O103">
        <v>1.1000000000000001</v>
      </c>
      <c r="P103">
        <v>1.6</v>
      </c>
      <c r="Q103">
        <v>0.6</v>
      </c>
      <c r="R103">
        <v>2.5</v>
      </c>
      <c r="S103">
        <v>1</v>
      </c>
      <c r="T103">
        <v>0.8</v>
      </c>
      <c r="U103">
        <v>0.9</v>
      </c>
      <c r="V103">
        <v>2.5</v>
      </c>
      <c r="W103">
        <v>2.2000000000000002</v>
      </c>
      <c r="X103">
        <v>-0.1</v>
      </c>
      <c r="Y103">
        <v>1.8</v>
      </c>
      <c r="Z103">
        <v>2.6</v>
      </c>
      <c r="AA103">
        <v>3.3</v>
      </c>
      <c r="AB103">
        <v>2</v>
      </c>
      <c r="AC103">
        <v>2.8</v>
      </c>
      <c r="AD103">
        <v>0.1</v>
      </c>
      <c r="AE103">
        <v>3</v>
      </c>
      <c r="AF103">
        <v>1.5</v>
      </c>
      <c r="AG103">
        <v>0.8</v>
      </c>
      <c r="AH103">
        <v>2.8</v>
      </c>
      <c r="AI103">
        <v>4.4000000000000004</v>
      </c>
      <c r="AJ103">
        <v>0.9</v>
      </c>
      <c r="AK103">
        <v>-0.7</v>
      </c>
      <c r="AL103">
        <v>5.2</v>
      </c>
      <c r="AM103">
        <v>8.5</v>
      </c>
      <c r="AN103" t="s">
        <v>668</v>
      </c>
    </row>
    <row r="104" spans="1:40" x14ac:dyDescent="0.25">
      <c r="A104" s="22">
        <v>40848</v>
      </c>
      <c r="B104">
        <v>1.6</v>
      </c>
      <c r="C104">
        <v>1.6</v>
      </c>
      <c r="D104">
        <v>1.6</v>
      </c>
      <c r="E104">
        <v>1.9</v>
      </c>
      <c r="F104">
        <v>1.8</v>
      </c>
      <c r="G104">
        <v>1.4</v>
      </c>
      <c r="H104">
        <v>1.3</v>
      </c>
      <c r="I104">
        <v>0.3</v>
      </c>
      <c r="J104">
        <v>1.2</v>
      </c>
      <c r="K104">
        <v>1.2</v>
      </c>
      <c r="L104">
        <v>3.1</v>
      </c>
      <c r="M104">
        <v>0.2</v>
      </c>
      <c r="N104">
        <v>1</v>
      </c>
      <c r="O104">
        <v>1.1000000000000001</v>
      </c>
      <c r="P104">
        <v>1.4</v>
      </c>
      <c r="Q104">
        <v>0.3</v>
      </c>
      <c r="R104">
        <v>2.6</v>
      </c>
      <c r="S104">
        <v>0.6</v>
      </c>
      <c r="T104">
        <v>0.2</v>
      </c>
      <c r="U104">
        <v>1</v>
      </c>
      <c r="V104">
        <v>2.4</v>
      </c>
      <c r="W104">
        <v>2.2000000000000002</v>
      </c>
      <c r="X104">
        <v>-0.1</v>
      </c>
      <c r="Y104">
        <v>1.6</v>
      </c>
      <c r="Z104">
        <v>2.7</v>
      </c>
      <c r="AA104">
        <v>3</v>
      </c>
      <c r="AB104">
        <v>1.9</v>
      </c>
      <c r="AC104">
        <v>2.7</v>
      </c>
      <c r="AD104">
        <v>0.8</v>
      </c>
      <c r="AE104">
        <v>3</v>
      </c>
      <c r="AF104">
        <v>1.7</v>
      </c>
      <c r="AG104">
        <v>0.7</v>
      </c>
      <c r="AH104">
        <v>3</v>
      </c>
      <c r="AI104">
        <v>4</v>
      </c>
      <c r="AJ104">
        <v>0.8</v>
      </c>
      <c r="AK104">
        <v>-1</v>
      </c>
      <c r="AL104">
        <v>5.5</v>
      </c>
      <c r="AM104">
        <v>8.8000000000000007</v>
      </c>
      <c r="AN104" t="s">
        <v>668</v>
      </c>
    </row>
    <row r="105" spans="1:40" x14ac:dyDescent="0.25">
      <c r="A105" s="22">
        <v>40817</v>
      </c>
      <c r="B105">
        <v>1.6</v>
      </c>
      <c r="C105">
        <v>1.6</v>
      </c>
      <c r="D105">
        <v>1.6</v>
      </c>
      <c r="E105">
        <v>1.8</v>
      </c>
      <c r="F105">
        <v>1.8</v>
      </c>
      <c r="G105">
        <v>1.3</v>
      </c>
      <c r="H105">
        <v>1.5</v>
      </c>
      <c r="I105">
        <v>0.2</v>
      </c>
      <c r="J105">
        <v>1.2</v>
      </c>
      <c r="K105">
        <v>1.3</v>
      </c>
      <c r="L105">
        <v>2.7</v>
      </c>
      <c r="M105">
        <v>0</v>
      </c>
      <c r="N105">
        <v>1</v>
      </c>
      <c r="O105">
        <v>1.1000000000000001</v>
      </c>
      <c r="P105">
        <v>1.1000000000000001</v>
      </c>
      <c r="Q105">
        <v>0.2</v>
      </c>
      <c r="R105">
        <v>2.7</v>
      </c>
      <c r="S105">
        <v>1.1000000000000001</v>
      </c>
      <c r="T105">
        <v>0.2</v>
      </c>
      <c r="U105">
        <v>0.9</v>
      </c>
      <c r="V105">
        <v>2.5</v>
      </c>
      <c r="W105">
        <v>2</v>
      </c>
      <c r="X105">
        <v>0.9</v>
      </c>
      <c r="Y105">
        <v>1.9</v>
      </c>
      <c r="Z105">
        <v>2.8</v>
      </c>
      <c r="AA105">
        <v>2.2999999999999998</v>
      </c>
      <c r="AB105">
        <v>2.1</v>
      </c>
      <c r="AC105">
        <v>2.5</v>
      </c>
      <c r="AD105">
        <v>0.8</v>
      </c>
      <c r="AE105">
        <v>2.4</v>
      </c>
      <c r="AF105">
        <v>1.7</v>
      </c>
      <c r="AG105">
        <v>0.5</v>
      </c>
      <c r="AH105">
        <v>3.1</v>
      </c>
      <c r="AI105">
        <v>3.9</v>
      </c>
      <c r="AJ105">
        <v>1</v>
      </c>
      <c r="AK105">
        <v>-0.7</v>
      </c>
      <c r="AL105">
        <v>5.3</v>
      </c>
      <c r="AM105">
        <v>8.3000000000000007</v>
      </c>
      <c r="AN105" t="s">
        <v>668</v>
      </c>
    </row>
    <row r="106" spans="1:40" x14ac:dyDescent="0.25">
      <c r="A106" s="22">
        <v>40787</v>
      </c>
      <c r="B106">
        <v>1.6</v>
      </c>
      <c r="C106">
        <v>1.6</v>
      </c>
      <c r="D106">
        <v>1.6</v>
      </c>
      <c r="E106">
        <v>1.8</v>
      </c>
      <c r="F106">
        <v>1.8</v>
      </c>
      <c r="G106">
        <v>1.2</v>
      </c>
      <c r="H106">
        <v>1.2</v>
      </c>
      <c r="I106">
        <v>0</v>
      </c>
      <c r="J106">
        <v>1.3</v>
      </c>
      <c r="K106">
        <v>1.3</v>
      </c>
      <c r="L106">
        <v>2.5</v>
      </c>
      <c r="M106">
        <v>-0.1</v>
      </c>
      <c r="N106">
        <v>1.3</v>
      </c>
      <c r="O106">
        <v>0.9</v>
      </c>
      <c r="P106">
        <v>1</v>
      </c>
      <c r="Q106">
        <v>-0.4</v>
      </c>
      <c r="R106">
        <v>3</v>
      </c>
      <c r="S106">
        <v>0.9</v>
      </c>
      <c r="T106">
        <v>0.2</v>
      </c>
      <c r="U106">
        <v>1.2</v>
      </c>
      <c r="V106">
        <v>2.2999999999999998</v>
      </c>
      <c r="W106">
        <v>1.8</v>
      </c>
      <c r="X106">
        <v>2</v>
      </c>
      <c r="Y106">
        <v>2</v>
      </c>
      <c r="Z106">
        <v>3</v>
      </c>
      <c r="AA106">
        <v>2.2000000000000002</v>
      </c>
      <c r="AB106">
        <v>2.2000000000000002</v>
      </c>
      <c r="AC106">
        <v>2.5</v>
      </c>
      <c r="AD106">
        <v>0.5</v>
      </c>
      <c r="AE106">
        <v>2.2000000000000002</v>
      </c>
      <c r="AF106">
        <v>1.9</v>
      </c>
      <c r="AG106">
        <v>1</v>
      </c>
      <c r="AH106">
        <v>3</v>
      </c>
      <c r="AI106">
        <v>3.6</v>
      </c>
      <c r="AJ106">
        <v>1</v>
      </c>
      <c r="AK106">
        <v>0.3</v>
      </c>
      <c r="AL106">
        <v>6</v>
      </c>
      <c r="AM106">
        <v>7.8</v>
      </c>
      <c r="AN106" t="s">
        <v>668</v>
      </c>
    </row>
    <row r="107" spans="1:40" x14ac:dyDescent="0.25">
      <c r="A107" s="22">
        <v>40756</v>
      </c>
      <c r="B107">
        <v>1.2</v>
      </c>
      <c r="C107">
        <v>1.2</v>
      </c>
      <c r="D107">
        <v>1.2</v>
      </c>
      <c r="E107">
        <v>1.5</v>
      </c>
      <c r="F107">
        <v>1.5</v>
      </c>
      <c r="G107">
        <v>1.6</v>
      </c>
      <c r="H107">
        <v>0.7</v>
      </c>
      <c r="I107">
        <v>-0.2</v>
      </c>
      <c r="J107">
        <v>1.2</v>
      </c>
      <c r="K107">
        <v>1.3</v>
      </c>
      <c r="L107">
        <v>2.2999999999999998</v>
      </c>
      <c r="M107">
        <v>-0.4</v>
      </c>
      <c r="N107">
        <v>-0.5</v>
      </c>
      <c r="O107">
        <v>1</v>
      </c>
      <c r="P107">
        <v>1.1000000000000001</v>
      </c>
      <c r="Q107">
        <v>-0.6</v>
      </c>
      <c r="R107">
        <v>1.2</v>
      </c>
      <c r="S107">
        <v>1</v>
      </c>
      <c r="T107">
        <v>0.6</v>
      </c>
      <c r="U107">
        <v>0.6</v>
      </c>
      <c r="V107">
        <v>2.2000000000000002</v>
      </c>
      <c r="W107">
        <v>1.7</v>
      </c>
      <c r="X107">
        <v>1.2</v>
      </c>
      <c r="Y107">
        <v>2.6</v>
      </c>
      <c r="Z107">
        <v>2.9</v>
      </c>
      <c r="AA107">
        <v>2.2000000000000002</v>
      </c>
      <c r="AB107">
        <v>1.4</v>
      </c>
      <c r="AC107">
        <v>2.6</v>
      </c>
      <c r="AD107">
        <v>-1</v>
      </c>
      <c r="AE107">
        <v>1.9</v>
      </c>
      <c r="AF107">
        <v>2</v>
      </c>
      <c r="AG107">
        <v>0.9</v>
      </c>
      <c r="AH107">
        <v>2.9</v>
      </c>
      <c r="AI107">
        <v>2.9</v>
      </c>
      <c r="AJ107">
        <v>0.1</v>
      </c>
      <c r="AK107">
        <v>-0.5</v>
      </c>
      <c r="AL107">
        <v>6.6</v>
      </c>
      <c r="AM107">
        <v>6.9</v>
      </c>
      <c r="AN107" t="s">
        <v>668</v>
      </c>
    </row>
    <row r="108" spans="1:40" x14ac:dyDescent="0.25">
      <c r="A108" s="22">
        <v>40725</v>
      </c>
      <c r="B108">
        <v>1.2</v>
      </c>
      <c r="C108">
        <v>1.2</v>
      </c>
      <c r="D108">
        <v>1.2</v>
      </c>
      <c r="E108">
        <v>1.5</v>
      </c>
      <c r="F108">
        <v>1.5</v>
      </c>
      <c r="G108">
        <v>2.2000000000000002</v>
      </c>
      <c r="H108">
        <v>0.7</v>
      </c>
      <c r="I108">
        <v>-0.2</v>
      </c>
      <c r="J108">
        <v>1.6</v>
      </c>
      <c r="K108">
        <v>1.4</v>
      </c>
      <c r="L108">
        <v>2.1</v>
      </c>
      <c r="M108">
        <v>-0.2</v>
      </c>
      <c r="N108">
        <v>0.2</v>
      </c>
      <c r="O108">
        <v>1</v>
      </c>
      <c r="P108">
        <v>0.8</v>
      </c>
      <c r="Q108">
        <v>-0.4</v>
      </c>
      <c r="R108">
        <v>1.1000000000000001</v>
      </c>
      <c r="S108">
        <v>1.3</v>
      </c>
      <c r="T108">
        <v>0.2</v>
      </c>
      <c r="U108">
        <v>0.6</v>
      </c>
      <c r="V108">
        <v>1.8</v>
      </c>
      <c r="W108">
        <v>1.7</v>
      </c>
      <c r="X108">
        <v>1.2</v>
      </c>
      <c r="Y108">
        <v>2.5</v>
      </c>
      <c r="Z108">
        <v>2.9</v>
      </c>
      <c r="AA108">
        <v>1.9</v>
      </c>
      <c r="AB108">
        <v>1.7</v>
      </c>
      <c r="AC108">
        <v>2.4</v>
      </c>
      <c r="AD108">
        <v>-0.8</v>
      </c>
      <c r="AE108">
        <v>2</v>
      </c>
      <c r="AF108">
        <v>2.1</v>
      </c>
      <c r="AG108">
        <v>0.8</v>
      </c>
      <c r="AH108">
        <v>2.9</v>
      </c>
      <c r="AI108">
        <v>3.1</v>
      </c>
      <c r="AJ108">
        <v>0.3</v>
      </c>
      <c r="AK108">
        <v>-0.1</v>
      </c>
      <c r="AL108">
        <v>6.1</v>
      </c>
      <c r="AM108">
        <v>5.9</v>
      </c>
      <c r="AN108" t="s">
        <v>668</v>
      </c>
    </row>
    <row r="109" spans="1:40" x14ac:dyDescent="0.25">
      <c r="A109" s="22">
        <v>40695</v>
      </c>
      <c r="B109">
        <v>1.5</v>
      </c>
      <c r="C109">
        <v>1.5</v>
      </c>
      <c r="D109">
        <v>1.5</v>
      </c>
      <c r="E109">
        <v>1.7</v>
      </c>
      <c r="F109">
        <v>1.7</v>
      </c>
      <c r="G109">
        <v>1.3</v>
      </c>
      <c r="H109">
        <v>0.9</v>
      </c>
      <c r="I109">
        <v>-0.3</v>
      </c>
      <c r="J109">
        <v>1.5</v>
      </c>
      <c r="K109">
        <v>1.4</v>
      </c>
      <c r="L109">
        <v>1.8</v>
      </c>
      <c r="M109">
        <v>0</v>
      </c>
      <c r="N109">
        <v>1.5</v>
      </c>
      <c r="O109">
        <v>1.4</v>
      </c>
      <c r="P109">
        <v>1.2</v>
      </c>
      <c r="Q109">
        <v>-0.3</v>
      </c>
      <c r="R109">
        <v>2.2999999999999998</v>
      </c>
      <c r="S109">
        <v>1.7</v>
      </c>
      <c r="T109">
        <v>0.1</v>
      </c>
      <c r="U109">
        <v>0.9</v>
      </c>
      <c r="V109">
        <v>2.6</v>
      </c>
      <c r="W109">
        <v>1.9</v>
      </c>
      <c r="X109">
        <v>1.6</v>
      </c>
      <c r="Y109">
        <v>1.4</v>
      </c>
      <c r="Z109">
        <v>2.8</v>
      </c>
      <c r="AA109">
        <v>1.9</v>
      </c>
      <c r="AB109">
        <v>2.1</v>
      </c>
      <c r="AC109">
        <v>3.7</v>
      </c>
      <c r="AD109">
        <v>-0.8</v>
      </c>
      <c r="AE109">
        <v>1.9</v>
      </c>
      <c r="AF109">
        <v>1.6</v>
      </c>
      <c r="AG109">
        <v>0.9</v>
      </c>
      <c r="AH109">
        <v>2.5</v>
      </c>
      <c r="AI109">
        <v>2.9</v>
      </c>
      <c r="AJ109">
        <v>0.2</v>
      </c>
      <c r="AK109">
        <v>0.3</v>
      </c>
      <c r="AL109">
        <v>6.6</v>
      </c>
      <c r="AM109">
        <v>5.6</v>
      </c>
      <c r="AN109" t="s">
        <v>668</v>
      </c>
    </row>
    <row r="110" spans="1:40" x14ac:dyDescent="0.25">
      <c r="A110" s="22">
        <v>40664</v>
      </c>
      <c r="B110">
        <v>1.5</v>
      </c>
      <c r="C110">
        <v>1.5</v>
      </c>
      <c r="D110">
        <v>1.5</v>
      </c>
      <c r="E110">
        <v>1.8</v>
      </c>
      <c r="F110">
        <v>1.7</v>
      </c>
      <c r="G110">
        <v>1.2</v>
      </c>
      <c r="H110">
        <v>0.8</v>
      </c>
      <c r="I110">
        <v>-0.4</v>
      </c>
      <c r="J110">
        <v>1.6</v>
      </c>
      <c r="K110">
        <v>1.2</v>
      </c>
      <c r="L110">
        <v>2.6</v>
      </c>
      <c r="M110">
        <v>0.1</v>
      </c>
      <c r="N110">
        <v>1.6</v>
      </c>
      <c r="O110">
        <v>1.4</v>
      </c>
      <c r="P110">
        <v>1.2</v>
      </c>
      <c r="Q110">
        <v>-0.2</v>
      </c>
      <c r="R110">
        <v>2.1</v>
      </c>
      <c r="S110">
        <v>1.8</v>
      </c>
      <c r="T110">
        <v>0</v>
      </c>
      <c r="U110">
        <v>0.7</v>
      </c>
      <c r="V110">
        <v>2.6</v>
      </c>
      <c r="W110">
        <v>1.7</v>
      </c>
      <c r="X110">
        <v>0.7</v>
      </c>
      <c r="Y110">
        <v>1.3</v>
      </c>
      <c r="Z110">
        <v>2.7</v>
      </c>
      <c r="AA110">
        <v>2</v>
      </c>
      <c r="AB110">
        <v>2.2999999999999998</v>
      </c>
      <c r="AC110">
        <v>3.6</v>
      </c>
      <c r="AD110">
        <v>-0.5</v>
      </c>
      <c r="AE110">
        <v>1.9</v>
      </c>
      <c r="AF110">
        <v>1.8</v>
      </c>
      <c r="AG110">
        <v>0.9</v>
      </c>
      <c r="AH110">
        <v>3.1</v>
      </c>
      <c r="AI110">
        <v>3.2</v>
      </c>
      <c r="AJ110">
        <v>0.9</v>
      </c>
      <c r="AK110">
        <v>0.1</v>
      </c>
      <c r="AL110">
        <v>7.2</v>
      </c>
      <c r="AM110">
        <v>5.0999999999999996</v>
      </c>
      <c r="AN110" t="s">
        <v>668</v>
      </c>
    </row>
    <row r="111" spans="1:40" x14ac:dyDescent="0.25">
      <c r="A111" s="22">
        <v>40634</v>
      </c>
      <c r="B111">
        <v>1.6</v>
      </c>
      <c r="C111">
        <v>1.6</v>
      </c>
      <c r="D111">
        <v>1.6</v>
      </c>
      <c r="E111">
        <v>1.9</v>
      </c>
      <c r="F111">
        <v>1.9</v>
      </c>
      <c r="G111">
        <v>1.4</v>
      </c>
      <c r="H111">
        <v>0.7</v>
      </c>
      <c r="I111">
        <v>-0.2</v>
      </c>
      <c r="J111">
        <v>1.6</v>
      </c>
      <c r="K111">
        <v>1.6</v>
      </c>
      <c r="L111">
        <v>2.2000000000000002</v>
      </c>
      <c r="M111">
        <v>0.1</v>
      </c>
      <c r="N111">
        <v>1.6</v>
      </c>
      <c r="O111">
        <v>1.5</v>
      </c>
      <c r="P111">
        <v>1.2</v>
      </c>
      <c r="Q111">
        <v>0</v>
      </c>
      <c r="R111">
        <v>2.1</v>
      </c>
      <c r="S111">
        <v>1.5</v>
      </c>
      <c r="T111">
        <v>-0.3</v>
      </c>
      <c r="U111">
        <v>0.1</v>
      </c>
      <c r="V111">
        <v>2.6</v>
      </c>
      <c r="W111">
        <v>1.6</v>
      </c>
      <c r="X111">
        <v>0.9</v>
      </c>
      <c r="Y111">
        <v>1.2</v>
      </c>
      <c r="Z111">
        <v>2.7</v>
      </c>
      <c r="AA111">
        <v>1.8</v>
      </c>
      <c r="AB111">
        <v>2.6</v>
      </c>
      <c r="AC111">
        <v>3.8</v>
      </c>
      <c r="AD111">
        <v>-0.8</v>
      </c>
      <c r="AE111">
        <v>1.6</v>
      </c>
      <c r="AF111">
        <v>1.8</v>
      </c>
      <c r="AG111">
        <v>1.1000000000000001</v>
      </c>
      <c r="AH111">
        <v>3.3</v>
      </c>
      <c r="AI111">
        <v>1.9</v>
      </c>
      <c r="AJ111">
        <v>1.6</v>
      </c>
      <c r="AK111">
        <v>0</v>
      </c>
      <c r="AL111">
        <v>7.5</v>
      </c>
      <c r="AM111">
        <v>4.9000000000000004</v>
      </c>
      <c r="AN111" t="s">
        <v>668</v>
      </c>
    </row>
    <row r="112" spans="1:40" x14ac:dyDescent="0.25">
      <c r="A112" s="22">
        <v>40603</v>
      </c>
      <c r="B112">
        <v>1.3</v>
      </c>
      <c r="C112">
        <v>1.3</v>
      </c>
      <c r="D112">
        <v>1.3</v>
      </c>
      <c r="E112">
        <v>1.6</v>
      </c>
      <c r="F112">
        <v>1.6</v>
      </c>
      <c r="G112">
        <v>1.6</v>
      </c>
      <c r="H112">
        <v>0.7</v>
      </c>
      <c r="I112">
        <v>-0.3</v>
      </c>
      <c r="J112">
        <v>1.5</v>
      </c>
      <c r="K112">
        <v>1</v>
      </c>
      <c r="L112">
        <v>1.7</v>
      </c>
      <c r="M112">
        <v>-0.6</v>
      </c>
      <c r="N112">
        <v>1.8</v>
      </c>
      <c r="O112">
        <v>1.2</v>
      </c>
      <c r="P112">
        <v>0.9</v>
      </c>
      <c r="Q112">
        <v>-0.2</v>
      </c>
      <c r="R112">
        <v>2.2000000000000002</v>
      </c>
      <c r="S112">
        <v>0.8</v>
      </c>
      <c r="T112">
        <v>-0.8</v>
      </c>
      <c r="U112">
        <v>-0.5</v>
      </c>
      <c r="V112">
        <v>2.4</v>
      </c>
      <c r="W112">
        <v>1.4</v>
      </c>
      <c r="X112">
        <v>1.4</v>
      </c>
      <c r="Y112">
        <v>1.2</v>
      </c>
      <c r="Z112">
        <v>2</v>
      </c>
      <c r="AA112">
        <v>1.7</v>
      </c>
      <c r="AB112">
        <v>2.2000000000000002</v>
      </c>
      <c r="AC112">
        <v>4.5</v>
      </c>
      <c r="AD112">
        <v>-0.6</v>
      </c>
      <c r="AE112">
        <v>1.3</v>
      </c>
      <c r="AF112">
        <v>1.8</v>
      </c>
      <c r="AG112">
        <v>0.7</v>
      </c>
      <c r="AH112">
        <v>3</v>
      </c>
      <c r="AI112">
        <v>0.7</v>
      </c>
      <c r="AJ112">
        <v>0.5</v>
      </c>
      <c r="AK112">
        <v>0.7</v>
      </c>
      <c r="AL112">
        <v>7.5</v>
      </c>
      <c r="AM112">
        <v>4.3</v>
      </c>
      <c r="AN112" t="s">
        <v>668</v>
      </c>
    </row>
    <row r="113" spans="1:40" x14ac:dyDescent="0.25">
      <c r="A113" s="22">
        <v>40575</v>
      </c>
      <c r="B113">
        <v>1</v>
      </c>
      <c r="C113">
        <v>1</v>
      </c>
      <c r="D113">
        <v>1</v>
      </c>
      <c r="E113">
        <v>1.4</v>
      </c>
      <c r="F113">
        <v>1.4</v>
      </c>
      <c r="G113">
        <v>1.5</v>
      </c>
      <c r="H113">
        <v>0.7</v>
      </c>
      <c r="I113">
        <v>-0.3</v>
      </c>
      <c r="J113">
        <v>1.4</v>
      </c>
      <c r="K113">
        <v>0.9</v>
      </c>
      <c r="L113">
        <v>2</v>
      </c>
      <c r="M113">
        <v>-0.9</v>
      </c>
      <c r="N113">
        <v>1.1000000000000001</v>
      </c>
      <c r="O113">
        <v>1.2</v>
      </c>
      <c r="P113">
        <v>0.6</v>
      </c>
      <c r="Q113">
        <v>-0.3</v>
      </c>
      <c r="R113">
        <v>1.2</v>
      </c>
      <c r="S113">
        <v>1</v>
      </c>
      <c r="T113">
        <v>-1.3</v>
      </c>
      <c r="U113">
        <v>-1.3</v>
      </c>
      <c r="V113">
        <v>2.2999999999999998</v>
      </c>
      <c r="W113">
        <v>1.2</v>
      </c>
      <c r="X113">
        <v>1.2</v>
      </c>
      <c r="Y113">
        <v>1.2</v>
      </c>
      <c r="Z113">
        <v>1.8</v>
      </c>
      <c r="AA113">
        <v>1.2</v>
      </c>
      <c r="AB113">
        <v>1.7</v>
      </c>
      <c r="AC113">
        <v>4.5999999999999996</v>
      </c>
      <c r="AD113">
        <v>-1.4</v>
      </c>
      <c r="AE113">
        <v>1</v>
      </c>
      <c r="AF113">
        <v>1.7</v>
      </c>
      <c r="AG113">
        <v>0.8</v>
      </c>
      <c r="AH113">
        <v>3.1</v>
      </c>
      <c r="AI113">
        <v>1.1000000000000001</v>
      </c>
      <c r="AJ113">
        <v>0.2</v>
      </c>
      <c r="AK113">
        <v>0.2</v>
      </c>
      <c r="AL113">
        <v>7.7</v>
      </c>
      <c r="AM113">
        <v>4.3</v>
      </c>
      <c r="AN113" t="s">
        <v>668</v>
      </c>
    </row>
    <row r="114" spans="1:40" x14ac:dyDescent="0.25">
      <c r="A114" s="22">
        <v>40544</v>
      </c>
      <c r="B114">
        <v>1.1000000000000001</v>
      </c>
      <c r="C114">
        <v>1.1000000000000001</v>
      </c>
      <c r="D114">
        <v>1.1000000000000001</v>
      </c>
      <c r="E114">
        <v>1.4</v>
      </c>
      <c r="F114">
        <v>1.4</v>
      </c>
      <c r="G114">
        <v>1.8</v>
      </c>
      <c r="H114">
        <v>0.5</v>
      </c>
      <c r="I114">
        <v>-0.3</v>
      </c>
      <c r="J114">
        <v>1.3</v>
      </c>
      <c r="K114">
        <v>0.9</v>
      </c>
      <c r="L114">
        <v>2.1</v>
      </c>
      <c r="M114">
        <v>-1.1000000000000001</v>
      </c>
      <c r="N114">
        <v>1.8</v>
      </c>
      <c r="O114">
        <v>1.1000000000000001</v>
      </c>
      <c r="P114">
        <v>1</v>
      </c>
      <c r="Q114">
        <v>-0.1</v>
      </c>
      <c r="R114">
        <v>1.2</v>
      </c>
      <c r="S114">
        <v>0.9</v>
      </c>
      <c r="T114">
        <v>-1.6</v>
      </c>
      <c r="U114">
        <v>-1.4</v>
      </c>
      <c r="V114">
        <v>2</v>
      </c>
      <c r="W114">
        <v>1.6</v>
      </c>
      <c r="X114">
        <v>1.7</v>
      </c>
      <c r="Y114">
        <v>1.2</v>
      </c>
      <c r="Z114">
        <v>1.5</v>
      </c>
      <c r="AA114">
        <v>1.2</v>
      </c>
      <c r="AB114">
        <v>2.2000000000000002</v>
      </c>
      <c r="AC114">
        <v>4.7</v>
      </c>
      <c r="AD114">
        <v>-0.9</v>
      </c>
      <c r="AE114">
        <v>1</v>
      </c>
      <c r="AF114">
        <v>1.6</v>
      </c>
      <c r="AG114">
        <v>0.7</v>
      </c>
      <c r="AH114">
        <v>2.8</v>
      </c>
      <c r="AI114">
        <v>1</v>
      </c>
      <c r="AJ114">
        <v>0.3</v>
      </c>
      <c r="AK114">
        <v>-0.1</v>
      </c>
      <c r="AL114">
        <v>7.9</v>
      </c>
      <c r="AM114">
        <v>3.8</v>
      </c>
      <c r="AN114" t="s">
        <v>668</v>
      </c>
    </row>
    <row r="115" spans="1:40" x14ac:dyDescent="0.25">
      <c r="A115" s="22">
        <v>40513</v>
      </c>
      <c r="B115">
        <v>1.1000000000000001</v>
      </c>
      <c r="C115">
        <v>1</v>
      </c>
      <c r="D115">
        <v>1</v>
      </c>
      <c r="E115">
        <v>1.3</v>
      </c>
      <c r="F115">
        <v>1.3</v>
      </c>
      <c r="G115">
        <v>1.2</v>
      </c>
      <c r="H115">
        <v>0.4</v>
      </c>
      <c r="I115">
        <v>0</v>
      </c>
      <c r="J115">
        <v>1.2</v>
      </c>
      <c r="K115">
        <v>0.6</v>
      </c>
      <c r="L115">
        <v>1.3</v>
      </c>
      <c r="M115">
        <v>-1.7</v>
      </c>
      <c r="N115">
        <v>2.2000000000000002</v>
      </c>
      <c r="O115">
        <v>1</v>
      </c>
      <c r="P115">
        <v>0.9</v>
      </c>
      <c r="Q115">
        <v>0</v>
      </c>
      <c r="R115">
        <v>1.7</v>
      </c>
      <c r="S115">
        <v>-0.2</v>
      </c>
      <c r="T115">
        <v>-2.6</v>
      </c>
      <c r="U115">
        <v>-1.5</v>
      </c>
      <c r="V115">
        <v>1.7</v>
      </c>
      <c r="W115">
        <v>1.6</v>
      </c>
      <c r="X115">
        <v>2.2000000000000002</v>
      </c>
      <c r="Y115">
        <v>1.2</v>
      </c>
      <c r="Z115">
        <v>1.5</v>
      </c>
      <c r="AA115">
        <v>1</v>
      </c>
      <c r="AB115">
        <v>0.7</v>
      </c>
      <c r="AC115">
        <v>4.8</v>
      </c>
      <c r="AD115">
        <v>-0.6</v>
      </c>
      <c r="AE115">
        <v>0.5</v>
      </c>
      <c r="AF115">
        <v>1.6</v>
      </c>
      <c r="AG115">
        <v>0.8</v>
      </c>
      <c r="AH115">
        <v>2.6</v>
      </c>
      <c r="AI115">
        <v>2.5</v>
      </c>
      <c r="AJ115">
        <v>0.6</v>
      </c>
      <c r="AK115">
        <v>0.1</v>
      </c>
      <c r="AL115">
        <v>8.1999999999999993</v>
      </c>
      <c r="AM115">
        <v>3.6</v>
      </c>
      <c r="AN115" t="s">
        <v>668</v>
      </c>
    </row>
    <row r="116" spans="1:40" x14ac:dyDescent="0.25">
      <c r="A116" s="22">
        <v>40483</v>
      </c>
      <c r="B116">
        <v>1.1000000000000001</v>
      </c>
      <c r="C116">
        <v>1.1000000000000001</v>
      </c>
      <c r="D116">
        <v>1.1000000000000001</v>
      </c>
      <c r="E116">
        <v>1.4</v>
      </c>
      <c r="F116">
        <v>1.4</v>
      </c>
      <c r="G116">
        <v>1.4</v>
      </c>
      <c r="H116">
        <v>0.1</v>
      </c>
      <c r="I116">
        <v>-0.1</v>
      </c>
      <c r="J116">
        <v>1.1000000000000001</v>
      </c>
      <c r="K116">
        <v>0.9</v>
      </c>
      <c r="L116">
        <v>1.2</v>
      </c>
      <c r="M116">
        <v>-1.9</v>
      </c>
      <c r="N116">
        <v>2.6</v>
      </c>
      <c r="O116">
        <v>1.1000000000000001</v>
      </c>
      <c r="P116">
        <v>1</v>
      </c>
      <c r="Q116">
        <v>-0.1</v>
      </c>
      <c r="R116">
        <v>1.6</v>
      </c>
      <c r="S116">
        <v>-0.1</v>
      </c>
      <c r="T116">
        <v>-2.5</v>
      </c>
      <c r="U116">
        <v>-1.9</v>
      </c>
      <c r="V116">
        <v>1.7</v>
      </c>
      <c r="W116">
        <v>1.5</v>
      </c>
      <c r="X116">
        <v>1.8</v>
      </c>
      <c r="Y116">
        <v>0.8</v>
      </c>
      <c r="Z116">
        <v>1.5</v>
      </c>
      <c r="AA116">
        <v>0.7</v>
      </c>
      <c r="AB116">
        <v>1</v>
      </c>
      <c r="AC116">
        <v>4.7</v>
      </c>
      <c r="AD116">
        <v>-0.9</v>
      </c>
      <c r="AE116">
        <v>0.4</v>
      </c>
      <c r="AF116">
        <v>1.7</v>
      </c>
      <c r="AG116">
        <v>1</v>
      </c>
      <c r="AH116">
        <v>2.5</v>
      </c>
      <c r="AI116">
        <v>3.5</v>
      </c>
      <c r="AJ116">
        <v>0.6</v>
      </c>
      <c r="AK116">
        <v>-0.1</v>
      </c>
      <c r="AL116">
        <v>7.9</v>
      </c>
      <c r="AM116">
        <v>3</v>
      </c>
      <c r="AN116" t="s">
        <v>668</v>
      </c>
    </row>
    <row r="117" spans="1:40" x14ac:dyDescent="0.25">
      <c r="A117" s="22">
        <v>40452</v>
      </c>
      <c r="B117">
        <v>1.1000000000000001</v>
      </c>
      <c r="C117">
        <v>1.1000000000000001</v>
      </c>
      <c r="D117">
        <v>1.1000000000000001</v>
      </c>
      <c r="E117">
        <v>1.4</v>
      </c>
      <c r="F117">
        <v>1.4</v>
      </c>
      <c r="G117">
        <v>1.2</v>
      </c>
      <c r="H117">
        <v>0</v>
      </c>
      <c r="I117">
        <v>0</v>
      </c>
      <c r="J117">
        <v>1.1000000000000001</v>
      </c>
      <c r="K117">
        <v>0.6</v>
      </c>
      <c r="L117">
        <v>1.2</v>
      </c>
      <c r="M117">
        <v>-1.9</v>
      </c>
      <c r="N117">
        <v>3.1</v>
      </c>
      <c r="O117">
        <v>1.4</v>
      </c>
      <c r="P117">
        <v>1.1000000000000001</v>
      </c>
      <c r="Q117">
        <v>0.1</v>
      </c>
      <c r="R117">
        <v>1.8</v>
      </c>
      <c r="S117">
        <v>0.2</v>
      </c>
      <c r="T117">
        <v>-3</v>
      </c>
      <c r="U117">
        <v>-2.1</v>
      </c>
      <c r="V117">
        <v>1.6</v>
      </c>
      <c r="W117">
        <v>1.6</v>
      </c>
      <c r="X117">
        <v>0.4</v>
      </c>
      <c r="Y117">
        <v>0.8</v>
      </c>
      <c r="Z117">
        <v>1.5</v>
      </c>
      <c r="AA117">
        <v>1</v>
      </c>
      <c r="AB117">
        <v>1</v>
      </c>
      <c r="AC117">
        <v>4.7</v>
      </c>
      <c r="AD117">
        <v>-0.8</v>
      </c>
      <c r="AE117">
        <v>0.3</v>
      </c>
      <c r="AF117">
        <v>1.4</v>
      </c>
      <c r="AG117">
        <v>1.1000000000000001</v>
      </c>
      <c r="AH117">
        <v>2.5</v>
      </c>
      <c r="AI117">
        <v>4.5</v>
      </c>
      <c r="AJ117">
        <v>0.7</v>
      </c>
      <c r="AK117">
        <v>-0.1</v>
      </c>
      <c r="AL117">
        <v>7.8</v>
      </c>
      <c r="AM117">
        <v>3.1</v>
      </c>
      <c r="AN117" t="s">
        <v>668</v>
      </c>
    </row>
    <row r="118" spans="1:40" x14ac:dyDescent="0.25">
      <c r="A118" s="22">
        <v>40422</v>
      </c>
      <c r="B118">
        <v>1.2</v>
      </c>
      <c r="C118">
        <v>1.2</v>
      </c>
      <c r="D118">
        <v>1.2</v>
      </c>
      <c r="E118">
        <v>1.4</v>
      </c>
      <c r="F118">
        <v>1.4</v>
      </c>
      <c r="G118">
        <v>1.1000000000000001</v>
      </c>
      <c r="H118">
        <v>0.6</v>
      </c>
      <c r="I118">
        <v>0.2</v>
      </c>
      <c r="J118">
        <v>1.3</v>
      </c>
      <c r="K118">
        <v>0.6</v>
      </c>
      <c r="L118">
        <v>0.9</v>
      </c>
      <c r="M118">
        <v>-1.8</v>
      </c>
      <c r="N118">
        <v>3.2</v>
      </c>
      <c r="O118">
        <v>2.2000000000000002</v>
      </c>
      <c r="P118">
        <v>1.1000000000000001</v>
      </c>
      <c r="Q118">
        <v>0.4</v>
      </c>
      <c r="R118">
        <v>1.6</v>
      </c>
      <c r="S118">
        <v>0.9</v>
      </c>
      <c r="T118">
        <v>-3.3</v>
      </c>
      <c r="U118">
        <v>-2.2999999999999998</v>
      </c>
      <c r="V118">
        <v>1.6</v>
      </c>
      <c r="W118">
        <v>1.6</v>
      </c>
      <c r="X118">
        <v>0.8</v>
      </c>
      <c r="Y118">
        <v>0.8</v>
      </c>
      <c r="Z118">
        <v>1.3</v>
      </c>
      <c r="AA118">
        <v>1</v>
      </c>
      <c r="AB118">
        <v>0.6</v>
      </c>
      <c r="AC118">
        <v>4.8</v>
      </c>
      <c r="AD118">
        <v>-0.5</v>
      </c>
      <c r="AE118">
        <v>0.4</v>
      </c>
      <c r="AF118">
        <v>1.3</v>
      </c>
      <c r="AG118">
        <v>0.9</v>
      </c>
      <c r="AH118">
        <v>2.5</v>
      </c>
      <c r="AI118">
        <v>5.7</v>
      </c>
      <c r="AJ118">
        <v>0.5</v>
      </c>
      <c r="AK118">
        <v>0</v>
      </c>
      <c r="AL118">
        <v>7</v>
      </c>
      <c r="AM118">
        <v>4.2</v>
      </c>
      <c r="AN118" t="s">
        <v>668</v>
      </c>
    </row>
    <row r="119" spans="1:40" x14ac:dyDescent="0.25">
      <c r="A119" s="22">
        <v>40391</v>
      </c>
      <c r="B119">
        <v>1</v>
      </c>
      <c r="C119">
        <v>1</v>
      </c>
      <c r="D119">
        <v>1</v>
      </c>
      <c r="E119">
        <v>1.2</v>
      </c>
      <c r="F119">
        <v>1.3</v>
      </c>
      <c r="G119">
        <v>1.1000000000000001</v>
      </c>
      <c r="H119">
        <v>1.1000000000000001</v>
      </c>
      <c r="I119">
        <v>0</v>
      </c>
      <c r="J119">
        <v>1.3</v>
      </c>
      <c r="K119">
        <v>0.5</v>
      </c>
      <c r="L119">
        <v>0.7</v>
      </c>
      <c r="M119">
        <v>-1.8</v>
      </c>
      <c r="N119">
        <v>3.2</v>
      </c>
      <c r="O119">
        <v>0.6</v>
      </c>
      <c r="P119">
        <v>0.8</v>
      </c>
      <c r="Q119">
        <v>0.4</v>
      </c>
      <c r="R119">
        <v>1.9</v>
      </c>
      <c r="S119">
        <v>0.8</v>
      </c>
      <c r="T119">
        <v>-3.8</v>
      </c>
      <c r="U119">
        <v>-2</v>
      </c>
      <c r="V119">
        <v>1.7</v>
      </c>
      <c r="W119">
        <v>1.6</v>
      </c>
      <c r="X119">
        <v>1.6</v>
      </c>
      <c r="Y119">
        <v>0.7</v>
      </c>
      <c r="Z119">
        <v>1.2</v>
      </c>
      <c r="AA119">
        <v>0.9</v>
      </c>
      <c r="AB119">
        <v>0.8</v>
      </c>
      <c r="AC119">
        <v>4.8</v>
      </c>
      <c r="AD119">
        <v>-0.4</v>
      </c>
      <c r="AE119">
        <v>0.4</v>
      </c>
      <c r="AF119">
        <v>1.6</v>
      </c>
      <c r="AG119">
        <v>1</v>
      </c>
      <c r="AH119">
        <v>2.5</v>
      </c>
      <c r="AI119">
        <v>6.5</v>
      </c>
      <c r="AJ119">
        <v>1.2</v>
      </c>
      <c r="AK119">
        <v>-0.1</v>
      </c>
      <c r="AL119">
        <v>6.3</v>
      </c>
      <c r="AM119">
        <v>4.8</v>
      </c>
      <c r="AN119" t="s">
        <v>668</v>
      </c>
    </row>
    <row r="120" spans="1:40" x14ac:dyDescent="0.25">
      <c r="A120" s="22">
        <v>40360</v>
      </c>
      <c r="B120">
        <v>1</v>
      </c>
      <c r="C120">
        <v>1</v>
      </c>
      <c r="D120">
        <v>1</v>
      </c>
      <c r="E120">
        <v>1.2</v>
      </c>
      <c r="F120">
        <v>1.3</v>
      </c>
      <c r="G120">
        <v>0.7</v>
      </c>
      <c r="H120">
        <v>1.2</v>
      </c>
      <c r="I120">
        <v>-0.1</v>
      </c>
      <c r="J120">
        <v>1</v>
      </c>
      <c r="K120">
        <v>0.5</v>
      </c>
      <c r="L120">
        <v>0.8</v>
      </c>
      <c r="M120">
        <v>-1.9</v>
      </c>
      <c r="N120">
        <v>3.3</v>
      </c>
      <c r="O120">
        <v>0.5</v>
      </c>
      <c r="P120">
        <v>1</v>
      </c>
      <c r="Q120">
        <v>0.3</v>
      </c>
      <c r="R120">
        <v>1.8</v>
      </c>
      <c r="S120">
        <v>0.6</v>
      </c>
      <c r="T120">
        <v>-4.2</v>
      </c>
      <c r="U120">
        <v>-1.9</v>
      </c>
      <c r="V120">
        <v>1.8</v>
      </c>
      <c r="W120">
        <v>1.7</v>
      </c>
      <c r="X120">
        <v>1</v>
      </c>
      <c r="Y120">
        <v>0.7</v>
      </c>
      <c r="Z120">
        <v>1.3</v>
      </c>
      <c r="AA120">
        <v>0.9</v>
      </c>
      <c r="AB120">
        <v>0.7</v>
      </c>
      <c r="AC120">
        <v>4.7</v>
      </c>
      <c r="AD120">
        <v>-0.4</v>
      </c>
      <c r="AE120">
        <v>0.3</v>
      </c>
      <c r="AF120">
        <v>1.7</v>
      </c>
      <c r="AG120">
        <v>1.2</v>
      </c>
      <c r="AH120">
        <v>2.4</v>
      </c>
      <c r="AI120">
        <v>6.5</v>
      </c>
      <c r="AJ120">
        <v>1.3</v>
      </c>
      <c r="AK120">
        <v>0.1</v>
      </c>
      <c r="AL120">
        <v>6.3</v>
      </c>
      <c r="AM120">
        <v>5.2</v>
      </c>
      <c r="AN120" t="s">
        <v>668</v>
      </c>
    </row>
    <row r="121" spans="1:40" x14ac:dyDescent="0.25">
      <c r="A121" s="22">
        <v>40330</v>
      </c>
      <c r="B121">
        <v>1</v>
      </c>
      <c r="C121">
        <v>1</v>
      </c>
      <c r="D121">
        <v>1</v>
      </c>
      <c r="E121">
        <v>1.3</v>
      </c>
      <c r="F121">
        <v>1.4</v>
      </c>
      <c r="G121">
        <v>1.1000000000000001</v>
      </c>
      <c r="H121">
        <v>1.3</v>
      </c>
      <c r="I121">
        <v>0</v>
      </c>
      <c r="J121">
        <v>0.9</v>
      </c>
      <c r="K121">
        <v>0.5</v>
      </c>
      <c r="L121">
        <v>1.1000000000000001</v>
      </c>
      <c r="M121">
        <v>-2.7</v>
      </c>
      <c r="N121">
        <v>3</v>
      </c>
      <c r="O121">
        <v>0.9</v>
      </c>
      <c r="P121">
        <v>0.9</v>
      </c>
      <c r="Q121">
        <v>0.3</v>
      </c>
      <c r="R121">
        <v>1.6</v>
      </c>
      <c r="S121">
        <v>0.4</v>
      </c>
      <c r="T121">
        <v>-4.5</v>
      </c>
      <c r="U121">
        <v>-1.8</v>
      </c>
      <c r="V121">
        <v>1.2</v>
      </c>
      <c r="W121">
        <v>3.7</v>
      </c>
      <c r="X121">
        <v>0.3</v>
      </c>
      <c r="Y121">
        <v>1.1000000000000001</v>
      </c>
      <c r="Z121">
        <v>1.5</v>
      </c>
      <c r="AA121">
        <v>1.1000000000000001</v>
      </c>
      <c r="AB121">
        <v>0.2</v>
      </c>
      <c r="AC121">
        <v>3.1</v>
      </c>
      <c r="AD121">
        <v>-0.2</v>
      </c>
      <c r="AE121">
        <v>0.4</v>
      </c>
      <c r="AF121">
        <v>2</v>
      </c>
      <c r="AG121">
        <v>1.6</v>
      </c>
      <c r="AH121">
        <v>2.8</v>
      </c>
      <c r="AI121">
        <v>8</v>
      </c>
      <c r="AJ121">
        <v>1.4</v>
      </c>
      <c r="AK121">
        <v>0.2</v>
      </c>
      <c r="AL121">
        <v>6.1</v>
      </c>
      <c r="AM121">
        <v>5.7</v>
      </c>
      <c r="AN121" t="s">
        <v>668</v>
      </c>
    </row>
    <row r="122" spans="1:40" x14ac:dyDescent="0.25">
      <c r="A122" s="22">
        <v>40299</v>
      </c>
      <c r="B122">
        <v>0.9</v>
      </c>
      <c r="C122">
        <v>0.9</v>
      </c>
      <c r="D122">
        <v>0.9</v>
      </c>
      <c r="E122">
        <v>1.3</v>
      </c>
      <c r="F122">
        <v>1.3</v>
      </c>
      <c r="G122">
        <v>1.3</v>
      </c>
      <c r="H122">
        <v>1.4</v>
      </c>
      <c r="I122">
        <v>0</v>
      </c>
      <c r="J122">
        <v>1.1000000000000001</v>
      </c>
      <c r="K122">
        <v>0.5</v>
      </c>
      <c r="L122">
        <v>0.3</v>
      </c>
      <c r="M122">
        <v>-2.8</v>
      </c>
      <c r="N122">
        <v>2.9</v>
      </c>
      <c r="O122">
        <v>0.9</v>
      </c>
      <c r="P122">
        <v>0.8</v>
      </c>
      <c r="Q122">
        <v>0.5</v>
      </c>
      <c r="R122">
        <v>1.5</v>
      </c>
      <c r="S122">
        <v>0</v>
      </c>
      <c r="T122">
        <v>-5</v>
      </c>
      <c r="U122">
        <v>-2.1</v>
      </c>
      <c r="V122">
        <v>1.3</v>
      </c>
      <c r="W122">
        <v>3.9</v>
      </c>
      <c r="X122">
        <v>0.6</v>
      </c>
      <c r="Y122">
        <v>1.2</v>
      </c>
      <c r="Z122">
        <v>1.1000000000000001</v>
      </c>
      <c r="AA122">
        <v>1.1000000000000001</v>
      </c>
      <c r="AB122">
        <v>0.1</v>
      </c>
      <c r="AC122">
        <v>3.1</v>
      </c>
      <c r="AD122">
        <v>-0.1</v>
      </c>
      <c r="AE122">
        <v>0.3</v>
      </c>
      <c r="AF122">
        <v>1.8</v>
      </c>
      <c r="AG122">
        <v>1.6</v>
      </c>
      <c r="AH122">
        <v>2.8</v>
      </c>
      <c r="AI122">
        <v>8.9</v>
      </c>
      <c r="AJ122">
        <v>1.3</v>
      </c>
      <c r="AK122">
        <v>0.1</v>
      </c>
      <c r="AL122">
        <v>5.7</v>
      </c>
      <c r="AM122">
        <v>6.2</v>
      </c>
      <c r="AN122" t="s">
        <v>668</v>
      </c>
    </row>
    <row r="123" spans="1:40" x14ac:dyDescent="0.25">
      <c r="A123" s="22">
        <v>40269</v>
      </c>
      <c r="B123">
        <v>0.9</v>
      </c>
      <c r="C123">
        <v>0.8</v>
      </c>
      <c r="D123">
        <v>0.9</v>
      </c>
      <c r="E123">
        <v>1.3</v>
      </c>
      <c r="F123">
        <v>1.3</v>
      </c>
      <c r="G123">
        <v>1</v>
      </c>
      <c r="H123">
        <v>1.6</v>
      </c>
      <c r="I123">
        <v>-0.1</v>
      </c>
      <c r="J123">
        <v>1.4</v>
      </c>
      <c r="K123">
        <v>0.2</v>
      </c>
      <c r="L123">
        <v>0.1</v>
      </c>
      <c r="M123">
        <v>-3</v>
      </c>
      <c r="N123">
        <v>2.8</v>
      </c>
      <c r="O123">
        <v>0.7</v>
      </c>
      <c r="P123">
        <v>0.9</v>
      </c>
      <c r="Q123">
        <v>0.5</v>
      </c>
      <c r="R123">
        <v>1.7</v>
      </c>
      <c r="S123">
        <v>0.1</v>
      </c>
      <c r="T123">
        <v>-5.0999999999999996</v>
      </c>
      <c r="U123">
        <v>-2.6</v>
      </c>
      <c r="V123">
        <v>1.2</v>
      </c>
      <c r="W123">
        <v>4.3</v>
      </c>
      <c r="X123">
        <v>-0.7</v>
      </c>
      <c r="Y123">
        <v>1.2</v>
      </c>
      <c r="Z123">
        <v>1.2</v>
      </c>
      <c r="AA123">
        <v>1.5</v>
      </c>
      <c r="AB123">
        <v>-0.4</v>
      </c>
      <c r="AC123">
        <v>2.8</v>
      </c>
      <c r="AD123">
        <v>0.1</v>
      </c>
      <c r="AE123">
        <v>0.3</v>
      </c>
      <c r="AF123">
        <v>1.7</v>
      </c>
      <c r="AG123">
        <v>1.8</v>
      </c>
      <c r="AH123">
        <v>2.9</v>
      </c>
      <c r="AI123">
        <v>9.6</v>
      </c>
      <c r="AJ123">
        <v>1.2</v>
      </c>
      <c r="AK123">
        <v>0.3</v>
      </c>
      <c r="AL123">
        <v>5.6</v>
      </c>
      <c r="AM123">
        <v>6.2</v>
      </c>
      <c r="AN123" t="s">
        <v>668</v>
      </c>
    </row>
    <row r="124" spans="1:40" x14ac:dyDescent="0.25">
      <c r="A124" s="22">
        <v>40238</v>
      </c>
      <c r="B124">
        <v>1.2</v>
      </c>
      <c r="C124">
        <v>1.1000000000000001</v>
      </c>
      <c r="D124">
        <v>1.1000000000000001</v>
      </c>
      <c r="E124">
        <v>1.5</v>
      </c>
      <c r="F124">
        <v>1.5</v>
      </c>
      <c r="G124">
        <v>1.2</v>
      </c>
      <c r="H124">
        <v>1.4</v>
      </c>
      <c r="I124">
        <v>-0.3</v>
      </c>
      <c r="J124">
        <v>1.3</v>
      </c>
      <c r="K124">
        <v>0.9</v>
      </c>
      <c r="L124">
        <v>0</v>
      </c>
      <c r="M124">
        <v>-3</v>
      </c>
      <c r="N124">
        <v>2.1</v>
      </c>
      <c r="O124">
        <v>1.6</v>
      </c>
      <c r="P124">
        <v>1.1000000000000001</v>
      </c>
      <c r="Q124">
        <v>0.6</v>
      </c>
      <c r="R124">
        <v>1.5</v>
      </c>
      <c r="S124">
        <v>0.5</v>
      </c>
      <c r="T124">
        <v>-5.2</v>
      </c>
      <c r="U124">
        <v>-2.9</v>
      </c>
      <c r="V124">
        <v>1.5</v>
      </c>
      <c r="W124">
        <v>4.9000000000000004</v>
      </c>
      <c r="X124">
        <v>0.2</v>
      </c>
      <c r="Y124">
        <v>1.5</v>
      </c>
      <c r="Z124">
        <v>1.4</v>
      </c>
      <c r="AA124">
        <v>1.7</v>
      </c>
      <c r="AB124">
        <v>-0.2</v>
      </c>
      <c r="AC124">
        <v>2.1</v>
      </c>
      <c r="AD124">
        <v>-0.5</v>
      </c>
      <c r="AE124">
        <v>0.4</v>
      </c>
      <c r="AF124">
        <v>1.7</v>
      </c>
      <c r="AG124">
        <v>2</v>
      </c>
      <c r="AH124">
        <v>2.8</v>
      </c>
      <c r="AI124">
        <v>10.199999999999999</v>
      </c>
      <c r="AJ124">
        <v>1.4</v>
      </c>
      <c r="AK124">
        <v>0.5</v>
      </c>
      <c r="AL124">
        <v>6.6</v>
      </c>
      <c r="AM124">
        <v>5.8</v>
      </c>
      <c r="AN124" t="s">
        <v>668</v>
      </c>
    </row>
    <row r="125" spans="1:40" x14ac:dyDescent="0.25">
      <c r="A125" s="22">
        <v>40210</v>
      </c>
      <c r="B125">
        <v>0.8</v>
      </c>
      <c r="C125">
        <v>0.7</v>
      </c>
      <c r="D125">
        <v>0.7</v>
      </c>
      <c r="E125">
        <v>1.2</v>
      </c>
      <c r="F125">
        <v>1.2</v>
      </c>
      <c r="G125">
        <v>1.2</v>
      </c>
      <c r="H125">
        <v>1.4</v>
      </c>
      <c r="I125">
        <v>-0.2</v>
      </c>
      <c r="J125">
        <v>1.5</v>
      </c>
      <c r="K125">
        <v>0.6</v>
      </c>
      <c r="L125">
        <v>-0.9</v>
      </c>
      <c r="M125">
        <v>-2.7</v>
      </c>
      <c r="N125">
        <v>1.5</v>
      </c>
      <c r="O125">
        <v>-0.7</v>
      </c>
      <c r="P125">
        <v>1.2</v>
      </c>
      <c r="Q125">
        <v>0.9</v>
      </c>
      <c r="R125">
        <v>1.3</v>
      </c>
      <c r="S125">
        <v>1.1000000000000001</v>
      </c>
      <c r="T125">
        <v>-4.9000000000000004</v>
      </c>
      <c r="U125">
        <v>-2.9</v>
      </c>
      <c r="V125">
        <v>1.3</v>
      </c>
      <c r="W125">
        <v>5</v>
      </c>
      <c r="X125">
        <v>0.2</v>
      </c>
      <c r="Y125">
        <v>1.4</v>
      </c>
      <c r="Z125">
        <v>1</v>
      </c>
      <c r="AA125">
        <v>2.2999999999999998</v>
      </c>
      <c r="AB125">
        <v>-0.2</v>
      </c>
      <c r="AC125">
        <v>2.4</v>
      </c>
      <c r="AD125">
        <v>-0.6</v>
      </c>
      <c r="AE125">
        <v>0.3</v>
      </c>
      <c r="AF125">
        <v>1.9</v>
      </c>
      <c r="AG125">
        <v>2.2000000000000002</v>
      </c>
      <c r="AH125">
        <v>2.7</v>
      </c>
      <c r="AI125">
        <v>9.6999999999999993</v>
      </c>
      <c r="AJ125">
        <v>1.7</v>
      </c>
      <c r="AK125">
        <v>0.4</v>
      </c>
      <c r="AL125">
        <v>6.5</v>
      </c>
      <c r="AM125">
        <v>4.4000000000000004</v>
      </c>
      <c r="AN125" t="s">
        <v>668</v>
      </c>
    </row>
    <row r="126" spans="1:40" x14ac:dyDescent="0.25">
      <c r="A126" s="22">
        <v>40179</v>
      </c>
      <c r="B126">
        <v>0.8</v>
      </c>
      <c r="C126">
        <v>0.8</v>
      </c>
      <c r="D126">
        <v>0.8</v>
      </c>
      <c r="E126">
        <v>1.3</v>
      </c>
      <c r="F126">
        <v>1.3</v>
      </c>
      <c r="G126">
        <v>1.4</v>
      </c>
      <c r="H126">
        <v>2.1</v>
      </c>
      <c r="I126">
        <v>-0.2</v>
      </c>
      <c r="J126">
        <v>1.4</v>
      </c>
      <c r="K126">
        <v>0.9</v>
      </c>
      <c r="L126">
        <v>-1.5</v>
      </c>
      <c r="M126">
        <v>-3</v>
      </c>
      <c r="N126">
        <v>1.4</v>
      </c>
      <c r="O126">
        <v>-0.6</v>
      </c>
      <c r="P126">
        <v>0.9</v>
      </c>
      <c r="Q126">
        <v>0.8</v>
      </c>
      <c r="R126">
        <v>1.6</v>
      </c>
      <c r="S126">
        <v>1.4</v>
      </c>
      <c r="T126">
        <v>-4.2</v>
      </c>
      <c r="U126">
        <v>-2.2000000000000002</v>
      </c>
      <c r="V126">
        <v>1.5</v>
      </c>
      <c r="W126">
        <v>5</v>
      </c>
      <c r="X126">
        <v>0.5</v>
      </c>
      <c r="Y126">
        <v>1.4</v>
      </c>
      <c r="Z126">
        <v>1.3</v>
      </c>
      <c r="AA126">
        <v>2.5</v>
      </c>
      <c r="AB126">
        <v>-0.4</v>
      </c>
      <c r="AC126">
        <v>3.3</v>
      </c>
      <c r="AD126">
        <v>-0.3</v>
      </c>
      <c r="AE126">
        <v>0.3</v>
      </c>
      <c r="AF126">
        <v>2.1</v>
      </c>
      <c r="AG126">
        <v>2.2999999999999998</v>
      </c>
      <c r="AH126">
        <v>3</v>
      </c>
      <c r="AI126">
        <v>9.8000000000000007</v>
      </c>
      <c r="AJ126">
        <v>2.1</v>
      </c>
      <c r="AK126">
        <v>0.4</v>
      </c>
      <c r="AL126">
        <v>6.9</v>
      </c>
      <c r="AM126">
        <v>4.5</v>
      </c>
      <c r="AN126" t="s">
        <v>668</v>
      </c>
    </row>
    <row r="127" spans="1:40" x14ac:dyDescent="0.25">
      <c r="A127" s="22">
        <v>40148</v>
      </c>
      <c r="B127">
        <v>1.1000000000000001</v>
      </c>
      <c r="C127">
        <v>1.1000000000000001</v>
      </c>
      <c r="D127">
        <v>1.1000000000000001</v>
      </c>
      <c r="E127">
        <v>1.5</v>
      </c>
      <c r="F127">
        <v>1.5</v>
      </c>
      <c r="G127">
        <v>1.6</v>
      </c>
      <c r="H127">
        <v>2.4</v>
      </c>
      <c r="I127">
        <v>0.3</v>
      </c>
      <c r="J127">
        <v>1.5</v>
      </c>
      <c r="K127">
        <v>1.2</v>
      </c>
      <c r="L127">
        <v>-0.8</v>
      </c>
      <c r="M127">
        <v>-2.6</v>
      </c>
      <c r="N127">
        <v>1.9</v>
      </c>
      <c r="O127">
        <v>0.3</v>
      </c>
      <c r="P127">
        <v>1.2</v>
      </c>
      <c r="Q127">
        <v>1.3</v>
      </c>
      <c r="R127">
        <v>1.6</v>
      </c>
      <c r="S127">
        <v>1.3</v>
      </c>
      <c r="T127">
        <v>-1.9</v>
      </c>
      <c r="U127">
        <v>-0.1</v>
      </c>
      <c r="V127">
        <v>1.8</v>
      </c>
      <c r="W127">
        <v>5.0999999999999996</v>
      </c>
      <c r="X127">
        <v>0</v>
      </c>
      <c r="Y127">
        <v>1</v>
      </c>
      <c r="Z127">
        <v>1.3</v>
      </c>
      <c r="AA127">
        <v>2.6</v>
      </c>
      <c r="AB127">
        <v>-0.1</v>
      </c>
      <c r="AC127">
        <v>4.8</v>
      </c>
      <c r="AD127">
        <v>0</v>
      </c>
      <c r="AE127">
        <v>0.7</v>
      </c>
      <c r="AF127">
        <v>1.9</v>
      </c>
      <c r="AG127">
        <v>2.8</v>
      </c>
      <c r="AH127">
        <v>2.7</v>
      </c>
      <c r="AI127">
        <v>11.1</v>
      </c>
      <c r="AJ127">
        <v>2.2999999999999998</v>
      </c>
      <c r="AK127">
        <v>0.3</v>
      </c>
      <c r="AL127">
        <v>9.1</v>
      </c>
      <c r="AM127">
        <v>4.8</v>
      </c>
      <c r="AN127" t="s">
        <v>668</v>
      </c>
    </row>
    <row r="128" spans="1:40" x14ac:dyDescent="0.25">
      <c r="A128" s="22">
        <v>40118</v>
      </c>
      <c r="B128">
        <v>1.1000000000000001</v>
      </c>
      <c r="C128">
        <v>1</v>
      </c>
      <c r="D128">
        <v>1</v>
      </c>
      <c r="E128">
        <v>1.4</v>
      </c>
      <c r="F128">
        <v>1.4</v>
      </c>
      <c r="G128">
        <v>1.6</v>
      </c>
      <c r="H128">
        <v>2.7</v>
      </c>
      <c r="I128">
        <v>0.4</v>
      </c>
      <c r="J128">
        <v>1.6</v>
      </c>
      <c r="K128">
        <v>1</v>
      </c>
      <c r="L128">
        <v>-0.6</v>
      </c>
      <c r="M128">
        <v>-2.2000000000000002</v>
      </c>
      <c r="N128">
        <v>2</v>
      </c>
      <c r="O128">
        <v>0.3</v>
      </c>
      <c r="P128">
        <v>1</v>
      </c>
      <c r="Q128">
        <v>1.8</v>
      </c>
      <c r="R128">
        <v>1.6</v>
      </c>
      <c r="S128">
        <v>1.6</v>
      </c>
      <c r="T128">
        <v>-1.5</v>
      </c>
      <c r="U128">
        <v>0.1</v>
      </c>
      <c r="V128">
        <v>2</v>
      </c>
      <c r="W128">
        <v>5.2</v>
      </c>
      <c r="X128">
        <v>0.1</v>
      </c>
      <c r="Y128">
        <v>1.3</v>
      </c>
      <c r="Z128">
        <v>1.3</v>
      </c>
      <c r="AA128">
        <v>2.7</v>
      </c>
      <c r="AB128">
        <v>-0.3</v>
      </c>
      <c r="AC128">
        <v>5.6</v>
      </c>
      <c r="AD128">
        <v>0.7</v>
      </c>
      <c r="AE128">
        <v>0.8</v>
      </c>
      <c r="AF128">
        <v>1.7</v>
      </c>
      <c r="AG128">
        <v>2.6</v>
      </c>
      <c r="AH128">
        <v>1.8</v>
      </c>
      <c r="AI128">
        <v>12.4</v>
      </c>
      <c r="AJ128">
        <v>2.2000000000000002</v>
      </c>
      <c r="AK128">
        <v>0.5</v>
      </c>
      <c r="AL128">
        <v>9.1999999999999993</v>
      </c>
      <c r="AM128">
        <v>4.9000000000000004</v>
      </c>
      <c r="AN128" t="s">
        <v>668</v>
      </c>
    </row>
    <row r="129" spans="1:40" x14ac:dyDescent="0.25">
      <c r="A129" s="22">
        <v>40087</v>
      </c>
      <c r="B129">
        <v>1.2</v>
      </c>
      <c r="C129">
        <v>1.1000000000000001</v>
      </c>
      <c r="D129">
        <v>1.2</v>
      </c>
      <c r="E129">
        <v>1.5</v>
      </c>
      <c r="F129">
        <v>1.5</v>
      </c>
      <c r="G129">
        <v>1.8</v>
      </c>
      <c r="H129">
        <v>2.6</v>
      </c>
      <c r="I129">
        <v>0.3</v>
      </c>
      <c r="J129">
        <v>1.8</v>
      </c>
      <c r="K129">
        <v>1.4</v>
      </c>
      <c r="L129">
        <v>0</v>
      </c>
      <c r="M129">
        <v>-2.2000000000000002</v>
      </c>
      <c r="N129">
        <v>1.7</v>
      </c>
      <c r="O129">
        <v>0.2</v>
      </c>
      <c r="P129">
        <v>1.1000000000000001</v>
      </c>
      <c r="Q129">
        <v>2.2000000000000002</v>
      </c>
      <c r="R129">
        <v>1.5</v>
      </c>
      <c r="S129">
        <v>1.5</v>
      </c>
      <c r="T129">
        <v>-1.1000000000000001</v>
      </c>
      <c r="U129">
        <v>0.5</v>
      </c>
      <c r="V129">
        <v>2</v>
      </c>
      <c r="W129">
        <v>5.2</v>
      </c>
      <c r="X129">
        <v>-0.4</v>
      </c>
      <c r="Y129">
        <v>1.4</v>
      </c>
      <c r="Z129">
        <v>1.3</v>
      </c>
      <c r="AA129">
        <v>2.7</v>
      </c>
      <c r="AB129">
        <v>-0.4</v>
      </c>
      <c r="AC129">
        <v>5.7</v>
      </c>
      <c r="AD129">
        <v>0.8</v>
      </c>
      <c r="AE129">
        <v>1.1000000000000001</v>
      </c>
      <c r="AF129">
        <v>1.9</v>
      </c>
      <c r="AG129">
        <v>2.6</v>
      </c>
      <c r="AH129">
        <v>1.8</v>
      </c>
      <c r="AI129">
        <v>13.7</v>
      </c>
      <c r="AJ129">
        <v>1.8</v>
      </c>
      <c r="AK129">
        <v>0.5</v>
      </c>
      <c r="AL129">
        <v>9.1</v>
      </c>
      <c r="AM129">
        <v>5</v>
      </c>
      <c r="AN129" t="s">
        <v>668</v>
      </c>
    </row>
    <row r="130" spans="1:40" x14ac:dyDescent="0.25">
      <c r="A130" s="22">
        <v>40057</v>
      </c>
      <c r="B130">
        <v>1.2</v>
      </c>
      <c r="C130">
        <v>1.2</v>
      </c>
      <c r="D130">
        <v>1.2</v>
      </c>
      <c r="E130">
        <v>1.5</v>
      </c>
      <c r="F130">
        <v>1.5</v>
      </c>
      <c r="G130">
        <v>2.2000000000000002</v>
      </c>
      <c r="H130">
        <v>2.9</v>
      </c>
      <c r="I130">
        <v>-0.1</v>
      </c>
      <c r="J130">
        <v>1.7</v>
      </c>
      <c r="K130">
        <v>1.3</v>
      </c>
      <c r="L130">
        <v>0.1</v>
      </c>
      <c r="M130">
        <v>-2.1</v>
      </c>
      <c r="N130">
        <v>1.7</v>
      </c>
      <c r="O130">
        <v>0.3</v>
      </c>
      <c r="P130">
        <v>1.3</v>
      </c>
      <c r="Q130">
        <v>1.9</v>
      </c>
      <c r="R130">
        <v>1.6</v>
      </c>
      <c r="S130">
        <v>1.4</v>
      </c>
      <c r="T130">
        <v>-0.6</v>
      </c>
      <c r="U130">
        <v>1.5</v>
      </c>
      <c r="V130">
        <v>2</v>
      </c>
      <c r="W130">
        <v>5.5</v>
      </c>
      <c r="X130">
        <v>0.2</v>
      </c>
      <c r="Y130">
        <v>1.4</v>
      </c>
      <c r="Z130">
        <v>1.4</v>
      </c>
      <c r="AA130">
        <v>2.6</v>
      </c>
      <c r="AB130">
        <v>-0.1</v>
      </c>
      <c r="AC130">
        <v>6.6</v>
      </c>
      <c r="AD130">
        <v>0.7</v>
      </c>
      <c r="AE130">
        <v>1.1000000000000001</v>
      </c>
      <c r="AF130">
        <v>2.1</v>
      </c>
      <c r="AG130">
        <v>2.6</v>
      </c>
      <c r="AH130">
        <v>1.7</v>
      </c>
      <c r="AI130">
        <v>15.1</v>
      </c>
      <c r="AJ130">
        <v>2.2000000000000002</v>
      </c>
      <c r="AK130">
        <v>0.5</v>
      </c>
      <c r="AL130">
        <v>9.8000000000000007</v>
      </c>
      <c r="AM130">
        <v>4.5999999999999996</v>
      </c>
      <c r="AN130" t="s">
        <v>668</v>
      </c>
    </row>
    <row r="131" spans="1:40" x14ac:dyDescent="0.25">
      <c r="A131" s="22">
        <v>40026</v>
      </c>
      <c r="B131">
        <v>1.3</v>
      </c>
      <c r="C131">
        <v>1.3</v>
      </c>
      <c r="D131">
        <v>1.3</v>
      </c>
      <c r="E131">
        <v>1.6</v>
      </c>
      <c r="F131">
        <v>1.6</v>
      </c>
      <c r="G131">
        <v>2</v>
      </c>
      <c r="H131">
        <v>3.5</v>
      </c>
      <c r="I131">
        <v>0.1</v>
      </c>
      <c r="J131">
        <v>1.8</v>
      </c>
      <c r="K131">
        <v>1.4</v>
      </c>
      <c r="L131">
        <v>0.4</v>
      </c>
      <c r="M131">
        <v>-1.6</v>
      </c>
      <c r="N131">
        <v>1.9</v>
      </c>
      <c r="O131">
        <v>0.5</v>
      </c>
      <c r="P131">
        <v>1.6</v>
      </c>
      <c r="Q131">
        <v>2.4</v>
      </c>
      <c r="R131">
        <v>1.3</v>
      </c>
      <c r="S131">
        <v>1.2</v>
      </c>
      <c r="T131">
        <v>1.3</v>
      </c>
      <c r="U131">
        <v>1.4</v>
      </c>
      <c r="V131">
        <v>2.2000000000000002</v>
      </c>
      <c r="W131">
        <v>5.6</v>
      </c>
      <c r="X131">
        <v>0.2</v>
      </c>
      <c r="Y131">
        <v>1.1000000000000001</v>
      </c>
      <c r="Z131">
        <v>1.8</v>
      </c>
      <c r="AA131">
        <v>2.7</v>
      </c>
      <c r="AB131">
        <v>0.9</v>
      </c>
      <c r="AC131">
        <v>7</v>
      </c>
      <c r="AD131">
        <v>1.4</v>
      </c>
      <c r="AE131">
        <v>1.7</v>
      </c>
      <c r="AF131">
        <v>1.9</v>
      </c>
      <c r="AG131">
        <v>2.5</v>
      </c>
      <c r="AH131">
        <v>1.7</v>
      </c>
      <c r="AI131">
        <v>16.100000000000001</v>
      </c>
      <c r="AJ131">
        <v>1.9</v>
      </c>
      <c r="AK131">
        <v>0.6</v>
      </c>
      <c r="AL131">
        <v>10.1</v>
      </c>
      <c r="AM131">
        <v>4.4000000000000004</v>
      </c>
      <c r="AN131" t="s">
        <v>668</v>
      </c>
    </row>
    <row r="132" spans="1:40" x14ac:dyDescent="0.25">
      <c r="A132" s="22">
        <v>39995</v>
      </c>
      <c r="B132">
        <v>1.3</v>
      </c>
      <c r="C132">
        <v>1.3</v>
      </c>
      <c r="D132">
        <v>1.3</v>
      </c>
      <c r="E132">
        <v>1.6</v>
      </c>
      <c r="F132">
        <v>1.6</v>
      </c>
      <c r="G132">
        <v>2</v>
      </c>
      <c r="H132">
        <v>4.2</v>
      </c>
      <c r="I132">
        <v>0.2</v>
      </c>
      <c r="J132">
        <v>2.2999999999999998</v>
      </c>
      <c r="K132">
        <v>1.3</v>
      </c>
      <c r="L132">
        <v>0.7</v>
      </c>
      <c r="M132">
        <v>-1.6</v>
      </c>
      <c r="N132">
        <v>1.7</v>
      </c>
      <c r="O132">
        <v>0.6</v>
      </c>
      <c r="P132">
        <v>1.5</v>
      </c>
      <c r="Q132">
        <v>2.9</v>
      </c>
      <c r="R132">
        <v>1.3</v>
      </c>
      <c r="S132">
        <v>1.4</v>
      </c>
      <c r="T132">
        <v>2.4</v>
      </c>
      <c r="U132">
        <v>2.1</v>
      </c>
      <c r="V132">
        <v>1.9</v>
      </c>
      <c r="W132">
        <v>5.3</v>
      </c>
      <c r="X132">
        <v>0.1</v>
      </c>
      <c r="Y132">
        <v>1.5</v>
      </c>
      <c r="Z132">
        <v>1.5</v>
      </c>
      <c r="AA132">
        <v>2.7</v>
      </c>
      <c r="AB132">
        <v>1.1000000000000001</v>
      </c>
      <c r="AC132">
        <v>6.3</v>
      </c>
      <c r="AD132">
        <v>1.6</v>
      </c>
      <c r="AE132">
        <v>1.9</v>
      </c>
      <c r="AF132">
        <v>2.2000000000000002</v>
      </c>
      <c r="AG132">
        <v>2.9</v>
      </c>
      <c r="AH132">
        <v>1.7</v>
      </c>
      <c r="AI132">
        <v>17.399999999999999</v>
      </c>
      <c r="AJ132">
        <v>2.2000000000000002</v>
      </c>
      <c r="AK132">
        <v>0.7</v>
      </c>
      <c r="AL132">
        <v>10.4</v>
      </c>
      <c r="AM132">
        <v>4.2</v>
      </c>
      <c r="AN132" t="s">
        <v>668</v>
      </c>
    </row>
    <row r="133" spans="1:40" x14ac:dyDescent="0.25">
      <c r="A133" s="22">
        <v>39965</v>
      </c>
      <c r="B133">
        <v>1.4</v>
      </c>
      <c r="C133">
        <v>1.4</v>
      </c>
      <c r="D133">
        <v>1.4</v>
      </c>
      <c r="E133">
        <v>1.6</v>
      </c>
      <c r="F133">
        <v>1.6</v>
      </c>
      <c r="G133">
        <v>2.2999999999999998</v>
      </c>
      <c r="H133">
        <v>4.7</v>
      </c>
      <c r="I133">
        <v>0.3</v>
      </c>
      <c r="J133">
        <v>2.2000000000000002</v>
      </c>
      <c r="K133">
        <v>1.4</v>
      </c>
      <c r="L133">
        <v>0.7</v>
      </c>
      <c r="M133">
        <v>-1.6</v>
      </c>
      <c r="N133">
        <v>1.8</v>
      </c>
      <c r="O133">
        <v>0.9</v>
      </c>
      <c r="P133">
        <v>1.5</v>
      </c>
      <c r="Q133">
        <v>2.8</v>
      </c>
      <c r="R133">
        <v>1.6</v>
      </c>
      <c r="S133">
        <v>2.2999999999999998</v>
      </c>
      <c r="T133">
        <v>3</v>
      </c>
      <c r="U133">
        <v>2.5</v>
      </c>
      <c r="V133">
        <v>2.1</v>
      </c>
      <c r="W133">
        <v>3.2</v>
      </c>
      <c r="X133">
        <v>1.9</v>
      </c>
      <c r="Y133">
        <v>1.4</v>
      </c>
      <c r="Z133">
        <v>1.4</v>
      </c>
      <c r="AA133">
        <v>2.6</v>
      </c>
      <c r="AB133">
        <v>0.6</v>
      </c>
      <c r="AC133">
        <v>6.1</v>
      </c>
      <c r="AD133">
        <v>2.2000000000000002</v>
      </c>
      <c r="AE133">
        <v>2</v>
      </c>
      <c r="AF133">
        <v>2.2000000000000002</v>
      </c>
      <c r="AG133">
        <v>1.8</v>
      </c>
      <c r="AH133">
        <v>1.5</v>
      </c>
      <c r="AI133">
        <v>17.399999999999999</v>
      </c>
      <c r="AJ133">
        <v>2.9</v>
      </c>
      <c r="AK133">
        <v>0.5</v>
      </c>
      <c r="AL133">
        <v>9.8000000000000007</v>
      </c>
      <c r="AM133">
        <v>3.6</v>
      </c>
      <c r="AN133" t="s">
        <v>668</v>
      </c>
    </row>
    <row r="134" spans="1:40" x14ac:dyDescent="0.25">
      <c r="A134" s="22">
        <v>39934</v>
      </c>
      <c r="B134">
        <v>1.5</v>
      </c>
      <c r="C134">
        <v>1.6</v>
      </c>
      <c r="D134">
        <v>1.5</v>
      </c>
      <c r="E134">
        <v>1.7</v>
      </c>
      <c r="F134">
        <v>1.7</v>
      </c>
      <c r="G134">
        <v>2.4</v>
      </c>
      <c r="H134">
        <v>5.5</v>
      </c>
      <c r="I134">
        <v>0.4</v>
      </c>
      <c r="J134">
        <v>2.2000000000000002</v>
      </c>
      <c r="K134">
        <v>1.5</v>
      </c>
      <c r="L134">
        <v>1.2</v>
      </c>
      <c r="M134">
        <v>-1.3</v>
      </c>
      <c r="N134">
        <v>2</v>
      </c>
      <c r="O134">
        <v>1.1000000000000001</v>
      </c>
      <c r="P134">
        <v>1.6</v>
      </c>
      <c r="Q134">
        <v>2.9</v>
      </c>
      <c r="R134">
        <v>1.9</v>
      </c>
      <c r="S134">
        <v>2.7</v>
      </c>
      <c r="T134">
        <v>3.8</v>
      </c>
      <c r="U134">
        <v>3</v>
      </c>
      <c r="V134">
        <v>1.9</v>
      </c>
      <c r="W134">
        <v>3.2</v>
      </c>
      <c r="X134">
        <v>2.1</v>
      </c>
      <c r="Y134">
        <v>1.5</v>
      </c>
      <c r="Z134">
        <v>1.9</v>
      </c>
      <c r="AA134">
        <v>2.5</v>
      </c>
      <c r="AB134">
        <v>0.5</v>
      </c>
      <c r="AC134">
        <v>5.9</v>
      </c>
      <c r="AD134">
        <v>2.2000000000000002</v>
      </c>
      <c r="AE134">
        <v>2.2000000000000002</v>
      </c>
      <c r="AF134">
        <v>2.2000000000000002</v>
      </c>
      <c r="AG134">
        <v>1.8</v>
      </c>
      <c r="AH134">
        <v>1.6</v>
      </c>
      <c r="AI134">
        <v>16.600000000000001</v>
      </c>
      <c r="AJ134">
        <v>2.7</v>
      </c>
      <c r="AK134">
        <v>0.7</v>
      </c>
      <c r="AL134">
        <v>9.5</v>
      </c>
      <c r="AM134">
        <v>3.6</v>
      </c>
      <c r="AN134" t="s">
        <v>668</v>
      </c>
    </row>
    <row r="135" spans="1:40" x14ac:dyDescent="0.25">
      <c r="A135" s="22">
        <v>39904</v>
      </c>
      <c r="B135">
        <v>1.8</v>
      </c>
      <c r="C135">
        <v>1.8</v>
      </c>
      <c r="D135">
        <v>1.8</v>
      </c>
      <c r="E135">
        <v>1.8</v>
      </c>
      <c r="F135">
        <v>1.8</v>
      </c>
      <c r="G135">
        <v>2.7</v>
      </c>
      <c r="H135">
        <v>6.1</v>
      </c>
      <c r="I135">
        <v>0.3</v>
      </c>
      <c r="J135">
        <v>2.1</v>
      </c>
      <c r="K135">
        <v>1.8</v>
      </c>
      <c r="L135">
        <v>1.3</v>
      </c>
      <c r="M135">
        <v>-0.9</v>
      </c>
      <c r="N135">
        <v>2.6</v>
      </c>
      <c r="O135">
        <v>1.5</v>
      </c>
      <c r="P135">
        <v>1.5</v>
      </c>
      <c r="Q135">
        <v>3.1</v>
      </c>
      <c r="R135">
        <v>2</v>
      </c>
      <c r="S135">
        <v>2.8</v>
      </c>
      <c r="T135">
        <v>4.8</v>
      </c>
      <c r="U135">
        <v>4.0999999999999996</v>
      </c>
      <c r="V135">
        <v>2</v>
      </c>
      <c r="W135">
        <v>3.1</v>
      </c>
      <c r="X135">
        <v>2.7</v>
      </c>
      <c r="Y135">
        <v>1.6</v>
      </c>
      <c r="Z135">
        <v>2</v>
      </c>
      <c r="AA135">
        <v>2.2000000000000002</v>
      </c>
      <c r="AB135">
        <v>1</v>
      </c>
      <c r="AC135">
        <v>6.1</v>
      </c>
      <c r="AD135">
        <v>2.2999999999999998</v>
      </c>
      <c r="AE135">
        <v>2.4</v>
      </c>
      <c r="AF135">
        <v>2.2000000000000002</v>
      </c>
      <c r="AG135">
        <v>1.6</v>
      </c>
      <c r="AH135">
        <v>1.5</v>
      </c>
      <c r="AI135">
        <v>16.899999999999999</v>
      </c>
      <c r="AJ135">
        <v>2.7</v>
      </c>
      <c r="AK135">
        <v>0.9</v>
      </c>
      <c r="AL135">
        <v>9.4</v>
      </c>
      <c r="AM135">
        <v>4.4000000000000004</v>
      </c>
      <c r="AN135" t="s">
        <v>668</v>
      </c>
    </row>
    <row r="136" spans="1:40" x14ac:dyDescent="0.25">
      <c r="A136" s="22">
        <v>39873</v>
      </c>
      <c r="B136">
        <v>1.4</v>
      </c>
      <c r="C136">
        <v>1.5</v>
      </c>
      <c r="D136">
        <v>1.5</v>
      </c>
      <c r="E136">
        <v>1.6</v>
      </c>
      <c r="F136">
        <v>1.6</v>
      </c>
      <c r="G136">
        <v>2.2000000000000002</v>
      </c>
      <c r="H136">
        <v>6.7</v>
      </c>
      <c r="I136">
        <v>0.5</v>
      </c>
      <c r="J136">
        <v>2.2000000000000002</v>
      </c>
      <c r="K136">
        <v>1.2</v>
      </c>
      <c r="L136">
        <v>2</v>
      </c>
      <c r="M136">
        <v>-0.6</v>
      </c>
      <c r="N136">
        <v>3.2</v>
      </c>
      <c r="O136">
        <v>1.3</v>
      </c>
      <c r="P136">
        <v>1.6</v>
      </c>
      <c r="Q136">
        <v>3.3</v>
      </c>
      <c r="R136">
        <v>1.4</v>
      </c>
      <c r="S136">
        <v>2.6</v>
      </c>
      <c r="T136">
        <v>5.8</v>
      </c>
      <c r="U136">
        <v>5.6</v>
      </c>
      <c r="V136">
        <v>2</v>
      </c>
      <c r="W136">
        <v>2.1</v>
      </c>
      <c r="X136">
        <v>1.9</v>
      </c>
      <c r="Y136">
        <v>1.4</v>
      </c>
      <c r="Z136">
        <v>2.1</v>
      </c>
      <c r="AA136">
        <v>2</v>
      </c>
      <c r="AB136">
        <v>0.8</v>
      </c>
      <c r="AC136">
        <v>6.1</v>
      </c>
      <c r="AD136">
        <v>2.9</v>
      </c>
      <c r="AE136">
        <v>2.4</v>
      </c>
      <c r="AF136">
        <v>2.2000000000000002</v>
      </c>
      <c r="AG136">
        <v>1.5</v>
      </c>
      <c r="AH136">
        <v>1.6</v>
      </c>
      <c r="AI136">
        <v>20.3</v>
      </c>
      <c r="AJ136">
        <v>2.4</v>
      </c>
      <c r="AK136">
        <v>0.9</v>
      </c>
      <c r="AL136">
        <v>8.4</v>
      </c>
      <c r="AM136">
        <v>6</v>
      </c>
      <c r="AN136" t="s">
        <v>668</v>
      </c>
    </row>
    <row r="137" spans="1:40" x14ac:dyDescent="0.25">
      <c r="A137" s="22">
        <v>39845</v>
      </c>
      <c r="B137">
        <v>1.7</v>
      </c>
      <c r="C137">
        <v>1.7</v>
      </c>
      <c r="D137">
        <v>1.7</v>
      </c>
      <c r="E137">
        <v>1.8</v>
      </c>
      <c r="F137">
        <v>1.8</v>
      </c>
      <c r="G137">
        <v>2.4</v>
      </c>
      <c r="H137">
        <v>7.6</v>
      </c>
      <c r="I137">
        <v>0.5</v>
      </c>
      <c r="J137">
        <v>2</v>
      </c>
      <c r="K137">
        <v>1.4</v>
      </c>
      <c r="L137">
        <v>2.8</v>
      </c>
      <c r="M137">
        <v>-0.1</v>
      </c>
      <c r="N137">
        <v>3.3</v>
      </c>
      <c r="O137">
        <v>1.6</v>
      </c>
      <c r="P137">
        <v>1.7</v>
      </c>
      <c r="Q137">
        <v>3.3</v>
      </c>
      <c r="R137">
        <v>1.7</v>
      </c>
      <c r="S137">
        <v>1.9</v>
      </c>
      <c r="T137">
        <v>6.7</v>
      </c>
      <c r="U137">
        <v>6.6</v>
      </c>
      <c r="V137">
        <v>2.4</v>
      </c>
      <c r="W137">
        <v>2.2999999999999998</v>
      </c>
      <c r="X137">
        <v>1.4</v>
      </c>
      <c r="Y137">
        <v>1.1000000000000001</v>
      </c>
      <c r="Z137">
        <v>2.4</v>
      </c>
      <c r="AA137">
        <v>1.8</v>
      </c>
      <c r="AB137">
        <v>1</v>
      </c>
      <c r="AC137">
        <v>6.4</v>
      </c>
      <c r="AD137">
        <v>3</v>
      </c>
      <c r="AE137">
        <v>2.8</v>
      </c>
      <c r="AF137">
        <v>2.6</v>
      </c>
      <c r="AG137">
        <v>1.7</v>
      </c>
      <c r="AH137">
        <v>1.5</v>
      </c>
      <c r="AI137">
        <v>21.5</v>
      </c>
      <c r="AJ137">
        <v>2.6</v>
      </c>
      <c r="AK137">
        <v>0.9</v>
      </c>
      <c r="AL137">
        <v>8.4</v>
      </c>
      <c r="AM137">
        <v>7.7</v>
      </c>
      <c r="AN137" t="s">
        <v>668</v>
      </c>
    </row>
    <row r="138" spans="1:40" x14ac:dyDescent="0.25">
      <c r="A138" s="22">
        <v>39814</v>
      </c>
      <c r="B138">
        <v>1.6</v>
      </c>
      <c r="C138">
        <v>1.6</v>
      </c>
      <c r="D138">
        <v>1.6</v>
      </c>
      <c r="E138">
        <v>1.7</v>
      </c>
      <c r="F138">
        <v>1.7</v>
      </c>
      <c r="G138">
        <v>1.9</v>
      </c>
      <c r="H138">
        <v>8.1999999999999993</v>
      </c>
      <c r="I138">
        <v>1</v>
      </c>
      <c r="J138">
        <v>2.4</v>
      </c>
      <c r="K138">
        <v>1.2</v>
      </c>
      <c r="L138">
        <v>3.6</v>
      </c>
      <c r="M138">
        <v>1.3</v>
      </c>
      <c r="N138">
        <v>3.5</v>
      </c>
      <c r="O138">
        <v>1.9</v>
      </c>
      <c r="P138">
        <v>1.5</v>
      </c>
      <c r="Q138">
        <v>3.3</v>
      </c>
      <c r="R138">
        <v>1.6</v>
      </c>
      <c r="S138">
        <v>1.7</v>
      </c>
      <c r="T138">
        <v>7.2</v>
      </c>
      <c r="U138">
        <v>7.3</v>
      </c>
      <c r="V138">
        <v>2.1</v>
      </c>
      <c r="W138">
        <v>2.2999999999999998</v>
      </c>
      <c r="X138">
        <v>1.3</v>
      </c>
      <c r="Y138">
        <v>1.1000000000000001</v>
      </c>
      <c r="Z138">
        <v>2.1</v>
      </c>
      <c r="AA138">
        <v>1.8</v>
      </c>
      <c r="AB138">
        <v>1.1000000000000001</v>
      </c>
      <c r="AC138">
        <v>5.7</v>
      </c>
      <c r="AD138">
        <v>3.2</v>
      </c>
      <c r="AE138">
        <v>3.1</v>
      </c>
      <c r="AF138">
        <v>2.6</v>
      </c>
      <c r="AG138">
        <v>1.5</v>
      </c>
      <c r="AH138">
        <v>1.2</v>
      </c>
      <c r="AI138">
        <v>21.2</v>
      </c>
      <c r="AJ138">
        <v>2.4</v>
      </c>
      <c r="AK138">
        <v>1</v>
      </c>
      <c r="AL138">
        <v>7.5</v>
      </c>
      <c r="AM138">
        <v>7.7</v>
      </c>
      <c r="AN138" t="s">
        <v>668</v>
      </c>
    </row>
    <row r="139" spans="1:40" x14ac:dyDescent="0.25">
      <c r="A139" s="22">
        <v>39783</v>
      </c>
      <c r="B139">
        <v>1.9</v>
      </c>
      <c r="C139">
        <v>1.9</v>
      </c>
      <c r="D139">
        <v>1.9</v>
      </c>
      <c r="E139">
        <v>1.8</v>
      </c>
      <c r="F139">
        <v>1.9</v>
      </c>
      <c r="G139">
        <v>2.4</v>
      </c>
      <c r="H139">
        <v>9.1999999999999993</v>
      </c>
      <c r="I139">
        <v>3.2</v>
      </c>
      <c r="J139">
        <v>2.2999999999999998</v>
      </c>
      <c r="K139">
        <v>1.2</v>
      </c>
      <c r="L139">
        <v>4.5999999999999996</v>
      </c>
      <c r="M139">
        <v>1.1000000000000001</v>
      </c>
      <c r="N139">
        <v>3.6</v>
      </c>
      <c r="O139">
        <v>2.2999999999999998</v>
      </c>
      <c r="P139">
        <v>1.6</v>
      </c>
      <c r="Q139">
        <v>3.2</v>
      </c>
      <c r="R139">
        <v>2.2000000000000002</v>
      </c>
      <c r="S139">
        <v>2.5</v>
      </c>
      <c r="T139">
        <v>6.9</v>
      </c>
      <c r="U139">
        <v>5.9</v>
      </c>
      <c r="V139">
        <v>2</v>
      </c>
      <c r="W139">
        <v>2.7</v>
      </c>
      <c r="X139">
        <v>3</v>
      </c>
      <c r="Y139">
        <v>1.5</v>
      </c>
      <c r="Z139">
        <v>2.2999999999999998</v>
      </c>
      <c r="AA139">
        <v>1.9</v>
      </c>
      <c r="AB139">
        <v>1.5</v>
      </c>
      <c r="AC139">
        <v>5</v>
      </c>
      <c r="AD139">
        <v>3.6</v>
      </c>
      <c r="AE139">
        <v>3.3</v>
      </c>
      <c r="AF139">
        <v>2.6</v>
      </c>
      <c r="AG139">
        <v>1.1000000000000001</v>
      </c>
      <c r="AH139">
        <v>1</v>
      </c>
      <c r="AI139">
        <v>20.399999999999999</v>
      </c>
      <c r="AJ139">
        <v>2.2999999999999998</v>
      </c>
      <c r="AK139">
        <v>1</v>
      </c>
      <c r="AL139">
        <v>5.0999999999999996</v>
      </c>
      <c r="AM139">
        <v>7.2</v>
      </c>
      <c r="AN139" t="s">
        <v>668</v>
      </c>
    </row>
    <row r="140" spans="1:40" x14ac:dyDescent="0.25">
      <c r="A140" s="22">
        <v>39753</v>
      </c>
      <c r="B140">
        <v>1.9</v>
      </c>
      <c r="C140">
        <v>1.9</v>
      </c>
      <c r="D140">
        <v>1.9</v>
      </c>
      <c r="E140">
        <v>2</v>
      </c>
      <c r="F140">
        <v>2</v>
      </c>
      <c r="G140">
        <v>2.4</v>
      </c>
      <c r="H140">
        <v>9.5</v>
      </c>
      <c r="I140">
        <v>3.5</v>
      </c>
      <c r="J140">
        <v>2.4</v>
      </c>
      <c r="K140">
        <v>1.3</v>
      </c>
      <c r="L140">
        <v>4.7</v>
      </c>
      <c r="M140">
        <v>1</v>
      </c>
      <c r="N140">
        <v>3.6</v>
      </c>
      <c r="O140">
        <v>2.5</v>
      </c>
      <c r="P140">
        <v>1.7</v>
      </c>
      <c r="Q140">
        <v>3.9</v>
      </c>
      <c r="R140">
        <v>2.2000000000000002</v>
      </c>
      <c r="S140">
        <v>2.5</v>
      </c>
      <c r="T140">
        <v>7.2</v>
      </c>
      <c r="U140">
        <v>6.3</v>
      </c>
      <c r="V140">
        <v>2</v>
      </c>
      <c r="W140">
        <v>2.6</v>
      </c>
      <c r="X140">
        <v>3</v>
      </c>
      <c r="Y140">
        <v>1.5</v>
      </c>
      <c r="Z140">
        <v>2.1</v>
      </c>
      <c r="AA140">
        <v>2.1</v>
      </c>
      <c r="AB140">
        <v>1.5</v>
      </c>
      <c r="AC140">
        <v>4.8</v>
      </c>
      <c r="AD140">
        <v>3.6</v>
      </c>
      <c r="AE140">
        <v>3.4</v>
      </c>
      <c r="AF140">
        <v>2.2999999999999998</v>
      </c>
      <c r="AG140">
        <v>1</v>
      </c>
      <c r="AH140">
        <v>1.9</v>
      </c>
      <c r="AI140">
        <v>18.100000000000001</v>
      </c>
      <c r="AJ140">
        <v>2.4</v>
      </c>
      <c r="AK140">
        <v>1.1000000000000001</v>
      </c>
      <c r="AL140">
        <v>5.3</v>
      </c>
      <c r="AM140">
        <v>7.5</v>
      </c>
      <c r="AN140" t="s">
        <v>668</v>
      </c>
    </row>
    <row r="141" spans="1:40" x14ac:dyDescent="0.25">
      <c r="A141" s="22">
        <v>39722</v>
      </c>
      <c r="B141">
        <v>1.9</v>
      </c>
      <c r="C141">
        <v>2</v>
      </c>
      <c r="D141">
        <v>2</v>
      </c>
      <c r="E141">
        <v>2.1</v>
      </c>
      <c r="F141">
        <v>2.1</v>
      </c>
      <c r="G141">
        <v>2.4</v>
      </c>
      <c r="H141">
        <v>11</v>
      </c>
      <c r="I141">
        <v>3.6</v>
      </c>
      <c r="J141">
        <v>2.4</v>
      </c>
      <c r="K141">
        <v>1.1000000000000001</v>
      </c>
      <c r="L141">
        <v>5.0999999999999996</v>
      </c>
      <c r="M141">
        <v>1.3</v>
      </c>
      <c r="N141">
        <v>3.5</v>
      </c>
      <c r="O141">
        <v>2.6</v>
      </c>
      <c r="P141">
        <v>1.9</v>
      </c>
      <c r="Q141">
        <v>3.7</v>
      </c>
      <c r="R141">
        <v>2.5</v>
      </c>
      <c r="S141">
        <v>2.2999999999999998</v>
      </c>
      <c r="T141">
        <v>7.9</v>
      </c>
      <c r="U141">
        <v>7.1</v>
      </c>
      <c r="V141">
        <v>2.1</v>
      </c>
      <c r="W141">
        <v>2.7</v>
      </c>
      <c r="X141">
        <v>3.9</v>
      </c>
      <c r="Y141">
        <v>1.4</v>
      </c>
      <c r="Z141">
        <v>2.2999999999999998</v>
      </c>
      <c r="AA141">
        <v>2</v>
      </c>
      <c r="AB141">
        <v>1.8</v>
      </c>
      <c r="AC141">
        <v>5.3</v>
      </c>
      <c r="AD141">
        <v>3.9</v>
      </c>
      <c r="AE141">
        <v>3.4</v>
      </c>
      <c r="AF141">
        <v>2.2000000000000002</v>
      </c>
      <c r="AG141">
        <v>1</v>
      </c>
      <c r="AH141">
        <v>1.8</v>
      </c>
      <c r="AI141">
        <v>16.399999999999999</v>
      </c>
      <c r="AJ141">
        <v>2.8</v>
      </c>
      <c r="AK141">
        <v>1.5</v>
      </c>
      <c r="AL141">
        <v>5.2</v>
      </c>
      <c r="AM141">
        <v>8.1999999999999993</v>
      </c>
      <c r="AN141" t="s">
        <v>668</v>
      </c>
    </row>
    <row r="142" spans="1:40" x14ac:dyDescent="0.25">
      <c r="A142" s="22">
        <v>39692</v>
      </c>
      <c r="B142">
        <v>1.9</v>
      </c>
      <c r="C142">
        <v>1.9</v>
      </c>
      <c r="D142">
        <v>1.9</v>
      </c>
      <c r="E142">
        <v>2.1</v>
      </c>
      <c r="F142">
        <v>2.1</v>
      </c>
      <c r="G142">
        <v>2.2000000000000002</v>
      </c>
      <c r="H142">
        <v>10.7</v>
      </c>
      <c r="I142">
        <v>4.0999999999999996</v>
      </c>
      <c r="J142">
        <v>2.7</v>
      </c>
      <c r="K142">
        <v>1.2</v>
      </c>
      <c r="L142">
        <v>5.7</v>
      </c>
      <c r="M142">
        <v>1.1000000000000001</v>
      </c>
      <c r="N142">
        <v>3.5</v>
      </c>
      <c r="O142">
        <v>2.6</v>
      </c>
      <c r="P142">
        <v>1.8</v>
      </c>
      <c r="Q142">
        <v>3.9</v>
      </c>
      <c r="R142">
        <v>2.2000000000000002</v>
      </c>
      <c r="S142">
        <v>2.2000000000000002</v>
      </c>
      <c r="T142">
        <v>8.6</v>
      </c>
      <c r="U142">
        <v>6.8</v>
      </c>
      <c r="V142">
        <v>2.1</v>
      </c>
      <c r="W142">
        <v>2.8</v>
      </c>
      <c r="X142">
        <v>3.9</v>
      </c>
      <c r="Y142">
        <v>1.1000000000000001</v>
      </c>
      <c r="Z142">
        <v>2.2999999999999998</v>
      </c>
      <c r="AA142">
        <v>2.2000000000000002</v>
      </c>
      <c r="AB142">
        <v>1.9</v>
      </c>
      <c r="AC142">
        <v>4.4000000000000004</v>
      </c>
      <c r="AD142">
        <v>3.9</v>
      </c>
      <c r="AE142">
        <v>3.3</v>
      </c>
      <c r="AF142">
        <v>2.1</v>
      </c>
      <c r="AG142">
        <v>1.2</v>
      </c>
      <c r="AH142">
        <v>2.1</v>
      </c>
      <c r="AI142">
        <v>13.5</v>
      </c>
      <c r="AJ142">
        <v>2.6</v>
      </c>
      <c r="AK142">
        <v>1.5</v>
      </c>
      <c r="AL142">
        <v>4.9000000000000004</v>
      </c>
      <c r="AM142">
        <v>7.9</v>
      </c>
      <c r="AN142" t="s">
        <v>668</v>
      </c>
    </row>
    <row r="143" spans="1:40" x14ac:dyDescent="0.25">
      <c r="A143" s="22">
        <v>39661</v>
      </c>
      <c r="B143">
        <v>1.9</v>
      </c>
      <c r="C143">
        <v>1.9</v>
      </c>
      <c r="D143">
        <v>1.9</v>
      </c>
      <c r="E143">
        <v>2.1</v>
      </c>
      <c r="F143">
        <v>2.1</v>
      </c>
      <c r="G143">
        <v>1.9</v>
      </c>
      <c r="H143">
        <v>11.1</v>
      </c>
      <c r="I143">
        <v>4.2</v>
      </c>
      <c r="J143">
        <v>2.7</v>
      </c>
      <c r="K143">
        <v>1.4</v>
      </c>
      <c r="L143">
        <v>6.1</v>
      </c>
      <c r="M143">
        <v>1.1000000000000001</v>
      </c>
      <c r="N143">
        <v>3.4</v>
      </c>
      <c r="O143">
        <v>2.5</v>
      </c>
      <c r="P143">
        <v>1.8</v>
      </c>
      <c r="Q143">
        <v>3.7</v>
      </c>
      <c r="R143">
        <v>2.4</v>
      </c>
      <c r="S143">
        <v>3</v>
      </c>
      <c r="T143">
        <v>9</v>
      </c>
      <c r="U143">
        <v>7.2</v>
      </c>
      <c r="V143">
        <v>2</v>
      </c>
      <c r="W143">
        <v>3</v>
      </c>
      <c r="X143">
        <v>4.4000000000000004</v>
      </c>
      <c r="Y143">
        <v>1.2</v>
      </c>
      <c r="Z143">
        <v>1.8</v>
      </c>
      <c r="AA143">
        <v>2.2000000000000002</v>
      </c>
      <c r="AB143">
        <v>1.6</v>
      </c>
      <c r="AC143">
        <v>4.5999999999999996</v>
      </c>
      <c r="AD143">
        <v>3.7</v>
      </c>
      <c r="AE143">
        <v>3.1</v>
      </c>
      <c r="AF143">
        <v>2.1</v>
      </c>
      <c r="AG143">
        <v>1.2</v>
      </c>
      <c r="AH143">
        <v>1.9</v>
      </c>
      <c r="AI143">
        <v>13</v>
      </c>
      <c r="AJ143">
        <v>2.4</v>
      </c>
      <c r="AK143">
        <v>1.7</v>
      </c>
      <c r="AL143">
        <v>4.3</v>
      </c>
      <c r="AM143">
        <v>8.1</v>
      </c>
      <c r="AN143" t="s">
        <v>668</v>
      </c>
    </row>
    <row r="144" spans="1:40" x14ac:dyDescent="0.25">
      <c r="A144" s="22">
        <v>39630</v>
      </c>
      <c r="B144">
        <v>1.7</v>
      </c>
      <c r="C144">
        <v>1.7</v>
      </c>
      <c r="D144">
        <v>1.7</v>
      </c>
      <c r="E144">
        <v>1.9</v>
      </c>
      <c r="F144">
        <v>1.9</v>
      </c>
      <c r="G144">
        <v>1.8</v>
      </c>
      <c r="H144">
        <v>11.4</v>
      </c>
      <c r="I144">
        <v>4.0999999999999996</v>
      </c>
      <c r="J144">
        <v>2</v>
      </c>
      <c r="K144">
        <v>1.2</v>
      </c>
      <c r="L144">
        <v>6.3</v>
      </c>
      <c r="M144">
        <v>1.6</v>
      </c>
      <c r="N144">
        <v>3.3</v>
      </c>
      <c r="O144">
        <v>2.5</v>
      </c>
      <c r="P144">
        <v>1.7</v>
      </c>
      <c r="Q144">
        <v>3.7</v>
      </c>
      <c r="R144">
        <v>1.9</v>
      </c>
      <c r="S144">
        <v>2.8</v>
      </c>
      <c r="T144">
        <v>9.4</v>
      </c>
      <c r="U144">
        <v>7</v>
      </c>
      <c r="V144">
        <v>2.4</v>
      </c>
      <c r="W144">
        <v>3.1</v>
      </c>
      <c r="X144">
        <v>4.3</v>
      </c>
      <c r="Y144">
        <v>1</v>
      </c>
      <c r="Z144">
        <v>1.7</v>
      </c>
      <c r="AA144">
        <v>2</v>
      </c>
      <c r="AB144">
        <v>1.1000000000000001</v>
      </c>
      <c r="AC144">
        <v>5.5</v>
      </c>
      <c r="AD144">
        <v>3.9</v>
      </c>
      <c r="AE144">
        <v>3</v>
      </c>
      <c r="AF144">
        <v>1.5</v>
      </c>
      <c r="AG144">
        <v>0.7</v>
      </c>
      <c r="AH144">
        <v>1.8</v>
      </c>
      <c r="AI144">
        <v>10.9</v>
      </c>
      <c r="AJ144">
        <v>2.5</v>
      </c>
      <c r="AK144">
        <v>1.5</v>
      </c>
      <c r="AL144">
        <v>4</v>
      </c>
      <c r="AM144">
        <v>7.6</v>
      </c>
      <c r="AN144" t="s">
        <v>668</v>
      </c>
    </row>
    <row r="145" spans="1:40" x14ac:dyDescent="0.25">
      <c r="A145" s="22">
        <v>39600</v>
      </c>
      <c r="B145">
        <v>1.8</v>
      </c>
      <c r="C145">
        <v>1.8</v>
      </c>
      <c r="D145">
        <v>1.8</v>
      </c>
      <c r="E145">
        <v>1.9</v>
      </c>
      <c r="F145">
        <v>1.9</v>
      </c>
      <c r="G145">
        <v>1.8</v>
      </c>
      <c r="H145">
        <v>11.1</v>
      </c>
      <c r="I145">
        <v>4.2</v>
      </c>
      <c r="J145">
        <v>1.8</v>
      </c>
      <c r="K145">
        <v>1.1000000000000001</v>
      </c>
      <c r="L145">
        <v>6.2</v>
      </c>
      <c r="M145">
        <v>2.1</v>
      </c>
      <c r="N145">
        <v>3.3</v>
      </c>
      <c r="O145">
        <v>2.2999999999999998</v>
      </c>
      <c r="P145">
        <v>1.8</v>
      </c>
      <c r="Q145">
        <v>3.6</v>
      </c>
      <c r="R145">
        <v>2.2000000000000002</v>
      </c>
      <c r="S145">
        <v>2.7</v>
      </c>
      <c r="T145">
        <v>9.8000000000000007</v>
      </c>
      <c r="U145">
        <v>7.3</v>
      </c>
      <c r="V145">
        <v>2</v>
      </c>
      <c r="W145">
        <v>3.3</v>
      </c>
      <c r="X145">
        <v>3.2</v>
      </c>
      <c r="Y145">
        <v>1</v>
      </c>
      <c r="Z145">
        <v>1.8</v>
      </c>
      <c r="AA145">
        <v>2</v>
      </c>
      <c r="AB145">
        <v>1.4</v>
      </c>
      <c r="AC145">
        <v>5.2</v>
      </c>
      <c r="AD145">
        <v>3.9</v>
      </c>
      <c r="AE145">
        <v>2.9</v>
      </c>
      <c r="AF145">
        <v>1.4</v>
      </c>
      <c r="AG145">
        <v>1.3</v>
      </c>
      <c r="AH145">
        <v>1.6</v>
      </c>
      <c r="AI145">
        <v>10</v>
      </c>
      <c r="AJ145">
        <v>2.1</v>
      </c>
      <c r="AK145">
        <v>1</v>
      </c>
      <c r="AL145">
        <v>4.5</v>
      </c>
      <c r="AM145">
        <v>7.4</v>
      </c>
      <c r="AN145" t="s">
        <v>668</v>
      </c>
    </row>
    <row r="146" spans="1:40" x14ac:dyDescent="0.25">
      <c r="A146" s="22">
        <v>39569</v>
      </c>
      <c r="B146">
        <v>1.7</v>
      </c>
      <c r="C146">
        <v>1.8</v>
      </c>
      <c r="D146">
        <v>1.8</v>
      </c>
      <c r="E146">
        <v>1.9</v>
      </c>
      <c r="F146">
        <v>1.9</v>
      </c>
      <c r="G146">
        <v>1.4</v>
      </c>
      <c r="H146">
        <v>10.1</v>
      </c>
      <c r="I146">
        <v>4.2</v>
      </c>
      <c r="J146">
        <v>1.7</v>
      </c>
      <c r="K146">
        <v>1.1000000000000001</v>
      </c>
      <c r="L146">
        <v>6.5</v>
      </c>
      <c r="M146">
        <v>2.1</v>
      </c>
      <c r="N146">
        <v>3.3</v>
      </c>
      <c r="O146">
        <v>2.2999999999999998</v>
      </c>
      <c r="P146">
        <v>1.8</v>
      </c>
      <c r="Q146">
        <v>3.3</v>
      </c>
      <c r="R146">
        <v>2.1</v>
      </c>
      <c r="S146">
        <v>2.6</v>
      </c>
      <c r="T146">
        <v>10</v>
      </c>
      <c r="U146">
        <v>7.1</v>
      </c>
      <c r="V146">
        <v>2</v>
      </c>
      <c r="W146">
        <v>3.4</v>
      </c>
      <c r="X146">
        <v>2.8</v>
      </c>
      <c r="Y146">
        <v>0.9</v>
      </c>
      <c r="Z146">
        <v>1.7</v>
      </c>
      <c r="AA146">
        <v>2.2000000000000002</v>
      </c>
      <c r="AB146">
        <v>1.4</v>
      </c>
      <c r="AC146">
        <v>5.0999999999999996</v>
      </c>
      <c r="AD146">
        <v>4</v>
      </c>
      <c r="AE146">
        <v>2.8</v>
      </c>
      <c r="AF146">
        <v>1.6</v>
      </c>
      <c r="AG146">
        <v>1.5</v>
      </c>
      <c r="AH146">
        <v>1.5</v>
      </c>
      <c r="AI146">
        <v>9.5</v>
      </c>
      <c r="AJ146">
        <v>1.7</v>
      </c>
      <c r="AK146">
        <v>1.1000000000000001</v>
      </c>
      <c r="AL146">
        <v>5</v>
      </c>
      <c r="AM146">
        <v>7.3</v>
      </c>
      <c r="AN146" t="s">
        <v>668</v>
      </c>
    </row>
    <row r="147" spans="1:40" x14ac:dyDescent="0.25">
      <c r="A147" s="22">
        <v>39539</v>
      </c>
      <c r="B147">
        <v>1.6</v>
      </c>
      <c r="C147">
        <v>1.7</v>
      </c>
      <c r="D147">
        <v>1.7</v>
      </c>
      <c r="E147">
        <v>1.8</v>
      </c>
      <c r="F147">
        <v>1.8</v>
      </c>
      <c r="G147">
        <v>1.2</v>
      </c>
      <c r="H147">
        <v>9.9</v>
      </c>
      <c r="I147">
        <v>4.3</v>
      </c>
      <c r="J147">
        <v>1.5</v>
      </c>
      <c r="K147">
        <v>1</v>
      </c>
      <c r="L147">
        <v>7.2</v>
      </c>
      <c r="M147">
        <v>2</v>
      </c>
      <c r="N147">
        <v>2.7</v>
      </c>
      <c r="O147">
        <v>2.1</v>
      </c>
      <c r="P147">
        <v>1.8</v>
      </c>
      <c r="Q147">
        <v>3.3</v>
      </c>
      <c r="R147">
        <v>2.1</v>
      </c>
      <c r="S147">
        <v>2.2999999999999998</v>
      </c>
      <c r="T147">
        <v>10</v>
      </c>
      <c r="U147">
        <v>7.1</v>
      </c>
      <c r="V147">
        <v>1.9</v>
      </c>
      <c r="W147">
        <v>3.6</v>
      </c>
      <c r="X147">
        <v>2.9</v>
      </c>
      <c r="Y147">
        <v>0.7</v>
      </c>
      <c r="Z147">
        <v>1.6</v>
      </c>
      <c r="AA147">
        <v>2.4</v>
      </c>
      <c r="AB147">
        <v>1.3</v>
      </c>
      <c r="AC147">
        <v>5.9</v>
      </c>
      <c r="AD147">
        <v>4.4000000000000004</v>
      </c>
      <c r="AE147">
        <v>2.5</v>
      </c>
      <c r="AF147">
        <v>1.3</v>
      </c>
      <c r="AG147">
        <v>1.5</v>
      </c>
      <c r="AH147">
        <v>1.4</v>
      </c>
      <c r="AI147">
        <v>8.5</v>
      </c>
      <c r="AJ147">
        <v>1.8</v>
      </c>
      <c r="AK147">
        <v>1.2</v>
      </c>
      <c r="AL147">
        <v>5</v>
      </c>
      <c r="AM147">
        <v>6.5</v>
      </c>
      <c r="AN147" t="s">
        <v>668</v>
      </c>
    </row>
    <row r="148" spans="1:40" x14ac:dyDescent="0.25">
      <c r="A148" s="22">
        <v>39508</v>
      </c>
      <c r="B148">
        <v>2</v>
      </c>
      <c r="C148">
        <v>2</v>
      </c>
      <c r="D148">
        <v>2</v>
      </c>
      <c r="E148">
        <v>2</v>
      </c>
      <c r="F148">
        <v>2</v>
      </c>
      <c r="G148">
        <v>1.6</v>
      </c>
      <c r="H148">
        <v>9.8000000000000007</v>
      </c>
      <c r="I148">
        <v>4.3</v>
      </c>
      <c r="J148">
        <v>1.8</v>
      </c>
      <c r="K148">
        <v>1.8</v>
      </c>
      <c r="L148">
        <v>7.4</v>
      </c>
      <c r="M148">
        <v>2.1</v>
      </c>
      <c r="N148">
        <v>2.6</v>
      </c>
      <c r="O148">
        <v>2.5</v>
      </c>
      <c r="P148">
        <v>1.9</v>
      </c>
      <c r="Q148">
        <v>3.2</v>
      </c>
      <c r="R148">
        <v>2.5</v>
      </c>
      <c r="S148">
        <v>2.1</v>
      </c>
      <c r="T148">
        <v>9.9</v>
      </c>
      <c r="U148">
        <v>6.5</v>
      </c>
      <c r="V148">
        <v>1.9</v>
      </c>
      <c r="W148">
        <v>3.7</v>
      </c>
      <c r="X148">
        <v>3.1</v>
      </c>
      <c r="Y148">
        <v>1</v>
      </c>
      <c r="Z148">
        <v>1.6</v>
      </c>
      <c r="AA148">
        <v>2.4</v>
      </c>
      <c r="AB148">
        <v>1.8</v>
      </c>
      <c r="AC148">
        <v>6.1</v>
      </c>
      <c r="AD148">
        <v>4.2</v>
      </c>
      <c r="AE148">
        <v>2.5</v>
      </c>
      <c r="AF148">
        <v>1.4</v>
      </c>
      <c r="AG148">
        <v>1.7</v>
      </c>
      <c r="AH148">
        <v>1.1000000000000001</v>
      </c>
      <c r="AI148">
        <v>5.2</v>
      </c>
      <c r="AJ148">
        <v>1.9</v>
      </c>
      <c r="AK148">
        <v>1.1000000000000001</v>
      </c>
      <c r="AL148">
        <v>4.7</v>
      </c>
      <c r="AM148">
        <v>5.9</v>
      </c>
      <c r="AN148" t="s">
        <v>668</v>
      </c>
    </row>
    <row r="149" spans="1:40" x14ac:dyDescent="0.25">
      <c r="A149" s="22">
        <v>39479</v>
      </c>
      <c r="B149">
        <v>1.8</v>
      </c>
      <c r="C149">
        <v>1.8</v>
      </c>
      <c r="D149">
        <v>1.8</v>
      </c>
      <c r="E149">
        <v>1.8</v>
      </c>
      <c r="F149">
        <v>1.8</v>
      </c>
      <c r="G149">
        <v>1.4</v>
      </c>
      <c r="H149">
        <v>9.1999999999999993</v>
      </c>
      <c r="I149">
        <v>4.3</v>
      </c>
      <c r="J149">
        <v>1.8</v>
      </c>
      <c r="K149">
        <v>1.7</v>
      </c>
      <c r="L149">
        <v>7.5</v>
      </c>
      <c r="M149">
        <v>1.9</v>
      </c>
      <c r="N149">
        <v>2.6</v>
      </c>
      <c r="O149">
        <v>2.4</v>
      </c>
      <c r="P149">
        <v>1.7</v>
      </c>
      <c r="Q149">
        <v>3.2</v>
      </c>
      <c r="R149">
        <v>2.1</v>
      </c>
      <c r="S149">
        <v>2.5</v>
      </c>
      <c r="T149">
        <v>9.9</v>
      </c>
      <c r="U149">
        <v>5.8</v>
      </c>
      <c r="V149">
        <v>1.5</v>
      </c>
      <c r="W149">
        <v>3.8</v>
      </c>
      <c r="X149">
        <v>2.7</v>
      </c>
      <c r="Y149">
        <v>1.2</v>
      </c>
      <c r="Z149">
        <v>1.2</v>
      </c>
      <c r="AA149">
        <v>2.2999999999999998</v>
      </c>
      <c r="AB149">
        <v>1.9</v>
      </c>
      <c r="AC149">
        <v>5.6</v>
      </c>
      <c r="AD149">
        <v>3.6</v>
      </c>
      <c r="AE149">
        <v>2.2000000000000002</v>
      </c>
      <c r="AF149">
        <v>1.2</v>
      </c>
      <c r="AG149">
        <v>1.3</v>
      </c>
      <c r="AH149">
        <v>1.2</v>
      </c>
      <c r="AI149">
        <v>4.2</v>
      </c>
      <c r="AJ149">
        <v>2</v>
      </c>
      <c r="AK149">
        <v>1.1000000000000001</v>
      </c>
      <c r="AL149">
        <v>4.9000000000000004</v>
      </c>
      <c r="AM149">
        <v>5.3</v>
      </c>
      <c r="AN149" t="s">
        <v>668</v>
      </c>
    </row>
    <row r="150" spans="1:40" x14ac:dyDescent="0.25">
      <c r="A150" s="22">
        <v>39448</v>
      </c>
      <c r="B150">
        <v>1.7</v>
      </c>
      <c r="C150">
        <v>1.8</v>
      </c>
      <c r="D150">
        <v>1.8</v>
      </c>
      <c r="E150">
        <v>1.8</v>
      </c>
      <c r="F150">
        <v>1.8</v>
      </c>
      <c r="G150">
        <v>1.5</v>
      </c>
      <c r="H150">
        <v>8.9</v>
      </c>
      <c r="I150">
        <v>4.0999999999999996</v>
      </c>
      <c r="J150">
        <v>1.5</v>
      </c>
      <c r="K150">
        <v>1.4</v>
      </c>
      <c r="L150">
        <v>7.1</v>
      </c>
      <c r="M150">
        <v>1.8</v>
      </c>
      <c r="N150">
        <v>2.1</v>
      </c>
      <c r="O150">
        <v>2.2999999999999998</v>
      </c>
      <c r="P150">
        <v>1.8</v>
      </c>
      <c r="Q150">
        <v>3.1</v>
      </c>
      <c r="R150">
        <v>2.1</v>
      </c>
      <c r="S150">
        <v>2.5</v>
      </c>
      <c r="T150">
        <v>9.6999999999999993</v>
      </c>
      <c r="U150">
        <v>5.2</v>
      </c>
      <c r="V150">
        <v>1.9</v>
      </c>
      <c r="W150">
        <v>4.4000000000000004</v>
      </c>
      <c r="X150">
        <v>2.8</v>
      </c>
      <c r="Y150">
        <v>0.9</v>
      </c>
      <c r="Z150">
        <v>1.3</v>
      </c>
      <c r="AA150">
        <v>2</v>
      </c>
      <c r="AB150">
        <v>2</v>
      </c>
      <c r="AC150">
        <v>5.5</v>
      </c>
      <c r="AD150">
        <v>3.1</v>
      </c>
      <c r="AE150">
        <v>2</v>
      </c>
      <c r="AF150">
        <v>1.3</v>
      </c>
      <c r="AG150">
        <v>1.5</v>
      </c>
      <c r="AH150">
        <v>1.3</v>
      </c>
      <c r="AI150">
        <v>3.1</v>
      </c>
      <c r="AJ150">
        <v>1.7</v>
      </c>
      <c r="AK150">
        <v>1.3</v>
      </c>
      <c r="AL150">
        <v>4.7</v>
      </c>
      <c r="AM150">
        <v>5.4</v>
      </c>
      <c r="AN150" t="s">
        <v>668</v>
      </c>
    </row>
    <row r="151" spans="1:40" x14ac:dyDescent="0.25">
      <c r="A151" s="22">
        <v>39417</v>
      </c>
      <c r="B151">
        <v>1.9</v>
      </c>
      <c r="C151">
        <v>1.9</v>
      </c>
      <c r="D151">
        <v>1.9</v>
      </c>
      <c r="E151">
        <v>1.9</v>
      </c>
      <c r="F151">
        <v>1.9</v>
      </c>
      <c r="G151">
        <v>1.6</v>
      </c>
      <c r="H151">
        <v>9</v>
      </c>
      <c r="I151">
        <v>1.5</v>
      </c>
      <c r="J151">
        <v>1.3</v>
      </c>
      <c r="K151">
        <v>2.1</v>
      </c>
      <c r="L151">
        <v>6.8</v>
      </c>
      <c r="M151">
        <v>1.7</v>
      </c>
      <c r="N151">
        <v>2.7</v>
      </c>
      <c r="O151">
        <v>2.4</v>
      </c>
      <c r="P151">
        <v>1.7</v>
      </c>
      <c r="Q151">
        <v>3</v>
      </c>
      <c r="R151">
        <v>2</v>
      </c>
      <c r="S151">
        <v>2.1</v>
      </c>
      <c r="T151">
        <v>9.4</v>
      </c>
      <c r="U151">
        <v>4.3</v>
      </c>
      <c r="V151">
        <v>2</v>
      </c>
      <c r="W151">
        <v>4.7</v>
      </c>
      <c r="X151">
        <v>1.9</v>
      </c>
      <c r="Y151">
        <v>0.6</v>
      </c>
      <c r="Z151">
        <v>1.8</v>
      </c>
      <c r="AA151">
        <v>1.7</v>
      </c>
      <c r="AB151">
        <v>1.9</v>
      </c>
      <c r="AC151">
        <v>4.7</v>
      </c>
      <c r="AD151">
        <v>3.2</v>
      </c>
      <c r="AE151">
        <v>1.6</v>
      </c>
      <c r="AF151">
        <v>1.1000000000000001</v>
      </c>
      <c r="AG151">
        <v>1.6</v>
      </c>
      <c r="AH151">
        <v>1.3</v>
      </c>
      <c r="AI151">
        <v>3.6</v>
      </c>
      <c r="AJ151">
        <v>1.7</v>
      </c>
      <c r="AK151">
        <v>1</v>
      </c>
      <c r="AL151">
        <v>4.4000000000000004</v>
      </c>
      <c r="AM151">
        <v>5.6</v>
      </c>
      <c r="AN151" t="s">
        <v>668</v>
      </c>
    </row>
    <row r="152" spans="1:40" x14ac:dyDescent="0.25">
      <c r="A152" s="22">
        <v>39387</v>
      </c>
      <c r="B152">
        <v>1.9</v>
      </c>
      <c r="C152">
        <v>1.9</v>
      </c>
      <c r="D152">
        <v>1.9</v>
      </c>
      <c r="E152">
        <v>1.9</v>
      </c>
      <c r="F152">
        <v>1.9</v>
      </c>
      <c r="G152">
        <v>1.3</v>
      </c>
      <c r="H152">
        <v>8.6</v>
      </c>
      <c r="I152">
        <v>1.4</v>
      </c>
      <c r="J152">
        <v>1.2</v>
      </c>
      <c r="K152">
        <v>2.1</v>
      </c>
      <c r="L152">
        <v>6.8</v>
      </c>
      <c r="M152">
        <v>2</v>
      </c>
      <c r="N152">
        <v>2.7</v>
      </c>
      <c r="O152">
        <v>2.2999999999999998</v>
      </c>
      <c r="P152">
        <v>1.7</v>
      </c>
      <c r="Q152">
        <v>2.9</v>
      </c>
      <c r="R152">
        <v>1.9</v>
      </c>
      <c r="S152">
        <v>1.8</v>
      </c>
      <c r="T152">
        <v>9.6</v>
      </c>
      <c r="U152">
        <v>4.0999999999999996</v>
      </c>
      <c r="V152">
        <v>2.2000000000000002</v>
      </c>
      <c r="W152">
        <v>4.8</v>
      </c>
      <c r="X152">
        <v>1.9</v>
      </c>
      <c r="Y152">
        <v>0.8</v>
      </c>
      <c r="Z152">
        <v>1.7</v>
      </c>
      <c r="AA152">
        <v>1.5</v>
      </c>
      <c r="AB152">
        <v>1.9</v>
      </c>
      <c r="AC152">
        <v>4.0999999999999996</v>
      </c>
      <c r="AD152">
        <v>3.4</v>
      </c>
      <c r="AE152">
        <v>1.5</v>
      </c>
      <c r="AF152">
        <v>1.3</v>
      </c>
      <c r="AG152">
        <v>1.8</v>
      </c>
      <c r="AH152">
        <v>1.3</v>
      </c>
      <c r="AI152">
        <v>3.4</v>
      </c>
      <c r="AJ152">
        <v>1.6</v>
      </c>
      <c r="AK152">
        <v>1</v>
      </c>
      <c r="AL152">
        <v>4.4000000000000004</v>
      </c>
      <c r="AM152">
        <v>5.6</v>
      </c>
      <c r="AN152" t="s">
        <v>668</v>
      </c>
    </row>
    <row r="153" spans="1:40" x14ac:dyDescent="0.25">
      <c r="A153" s="22">
        <v>39356</v>
      </c>
      <c r="B153">
        <v>1.9</v>
      </c>
      <c r="C153">
        <v>1.9</v>
      </c>
      <c r="D153">
        <v>1.9</v>
      </c>
      <c r="E153">
        <v>1.9</v>
      </c>
      <c r="F153">
        <v>1.9</v>
      </c>
      <c r="G153">
        <v>1.3</v>
      </c>
      <c r="H153">
        <v>7.7</v>
      </c>
      <c r="I153">
        <v>1.5</v>
      </c>
      <c r="J153">
        <v>1</v>
      </c>
      <c r="K153">
        <v>2</v>
      </c>
      <c r="L153">
        <v>7.1</v>
      </c>
      <c r="M153">
        <v>1.9</v>
      </c>
      <c r="N153">
        <v>2.7</v>
      </c>
      <c r="O153">
        <v>2.4</v>
      </c>
      <c r="P153">
        <v>1.6</v>
      </c>
      <c r="Q153">
        <v>2.7</v>
      </c>
      <c r="R153">
        <v>1.9</v>
      </c>
      <c r="S153">
        <v>2</v>
      </c>
      <c r="T153">
        <v>9.6999999999999993</v>
      </c>
      <c r="U153">
        <v>3.7</v>
      </c>
      <c r="V153">
        <v>2.1</v>
      </c>
      <c r="W153">
        <v>4.9000000000000004</v>
      </c>
      <c r="X153">
        <v>0.8</v>
      </c>
      <c r="Y153">
        <v>1</v>
      </c>
      <c r="Z153">
        <v>1.8</v>
      </c>
      <c r="AA153">
        <v>1.5</v>
      </c>
      <c r="AB153">
        <v>1.8</v>
      </c>
      <c r="AC153">
        <v>3.6</v>
      </c>
      <c r="AD153">
        <v>3</v>
      </c>
      <c r="AE153">
        <v>1.4</v>
      </c>
      <c r="AF153">
        <v>1.4</v>
      </c>
      <c r="AG153">
        <v>1.7</v>
      </c>
      <c r="AH153">
        <v>1.5</v>
      </c>
      <c r="AI153">
        <v>3.2</v>
      </c>
      <c r="AJ153">
        <v>1.7</v>
      </c>
      <c r="AK153">
        <v>1</v>
      </c>
      <c r="AL153">
        <v>4.3</v>
      </c>
      <c r="AM153">
        <v>4.8</v>
      </c>
      <c r="AN153" t="s">
        <v>668</v>
      </c>
    </row>
    <row r="154" spans="1:40" x14ac:dyDescent="0.25">
      <c r="A154" s="22">
        <v>39326</v>
      </c>
      <c r="B154">
        <v>1.8</v>
      </c>
      <c r="C154">
        <v>1.9</v>
      </c>
      <c r="D154">
        <v>1.8</v>
      </c>
      <c r="E154">
        <v>1.8</v>
      </c>
      <c r="F154">
        <v>1.8</v>
      </c>
      <c r="G154">
        <v>1.2</v>
      </c>
      <c r="H154">
        <v>7.8</v>
      </c>
      <c r="I154">
        <v>1.4</v>
      </c>
      <c r="J154">
        <v>0.9</v>
      </c>
      <c r="K154">
        <v>2</v>
      </c>
      <c r="L154">
        <v>6.9</v>
      </c>
      <c r="M154">
        <v>2</v>
      </c>
      <c r="N154">
        <v>3</v>
      </c>
      <c r="O154">
        <v>2.4</v>
      </c>
      <c r="P154">
        <v>1.6</v>
      </c>
      <c r="Q154">
        <v>2.6</v>
      </c>
      <c r="R154">
        <v>1.7</v>
      </c>
      <c r="S154">
        <v>1.5</v>
      </c>
      <c r="T154">
        <v>9.1999999999999993</v>
      </c>
      <c r="U154">
        <v>3.8</v>
      </c>
      <c r="V154">
        <v>2.1</v>
      </c>
      <c r="W154">
        <v>4.9000000000000004</v>
      </c>
      <c r="X154">
        <v>0.2</v>
      </c>
      <c r="Y154">
        <v>1</v>
      </c>
      <c r="Z154">
        <v>1.7</v>
      </c>
      <c r="AA154">
        <v>1.4</v>
      </c>
      <c r="AB154">
        <v>1.7</v>
      </c>
      <c r="AC154">
        <v>3.6</v>
      </c>
      <c r="AD154">
        <v>2.8</v>
      </c>
      <c r="AE154">
        <v>1.2</v>
      </c>
      <c r="AF154">
        <v>1.5</v>
      </c>
      <c r="AG154">
        <v>1.8</v>
      </c>
      <c r="AH154">
        <v>1.4</v>
      </c>
      <c r="AI154">
        <v>3.8</v>
      </c>
      <c r="AJ154">
        <v>2</v>
      </c>
      <c r="AK154">
        <v>0.9</v>
      </c>
      <c r="AL154">
        <v>3.8</v>
      </c>
      <c r="AM154">
        <v>5.2</v>
      </c>
      <c r="AN154" t="s">
        <v>668</v>
      </c>
    </row>
    <row r="155" spans="1:40" x14ac:dyDescent="0.25">
      <c r="A155" s="22">
        <v>39295</v>
      </c>
      <c r="B155">
        <v>1.9</v>
      </c>
      <c r="C155">
        <v>1.9</v>
      </c>
      <c r="D155">
        <v>1.9</v>
      </c>
      <c r="E155">
        <v>1.9</v>
      </c>
      <c r="F155">
        <v>1.9</v>
      </c>
      <c r="G155">
        <v>1.5</v>
      </c>
      <c r="H155">
        <v>6.9</v>
      </c>
      <c r="I155">
        <v>1.2</v>
      </c>
      <c r="J155">
        <v>1.2</v>
      </c>
      <c r="K155">
        <v>1.9</v>
      </c>
      <c r="L155">
        <v>6.6</v>
      </c>
      <c r="M155">
        <v>2</v>
      </c>
      <c r="N155">
        <v>3.4</v>
      </c>
      <c r="O155">
        <v>2.5</v>
      </c>
      <c r="P155">
        <v>1.6</v>
      </c>
      <c r="Q155">
        <v>2.8</v>
      </c>
      <c r="R155">
        <v>1.8</v>
      </c>
      <c r="S155">
        <v>2</v>
      </c>
      <c r="T155">
        <v>8.6999999999999993</v>
      </c>
      <c r="U155">
        <v>3</v>
      </c>
      <c r="V155">
        <v>2.2000000000000002</v>
      </c>
      <c r="W155">
        <v>6.1</v>
      </c>
      <c r="X155">
        <v>0</v>
      </c>
      <c r="Y155">
        <v>1.3</v>
      </c>
      <c r="Z155">
        <v>1.5</v>
      </c>
      <c r="AA155">
        <v>1.4</v>
      </c>
      <c r="AB155">
        <v>2</v>
      </c>
      <c r="AC155">
        <v>3.4</v>
      </c>
      <c r="AD155">
        <v>3.1</v>
      </c>
      <c r="AE155">
        <v>0.7</v>
      </c>
      <c r="AF155">
        <v>1.8</v>
      </c>
      <c r="AG155">
        <v>1.8</v>
      </c>
      <c r="AH155">
        <v>1.6</v>
      </c>
      <c r="AI155">
        <v>3.7</v>
      </c>
      <c r="AJ155">
        <v>2</v>
      </c>
      <c r="AK155">
        <v>0.8</v>
      </c>
      <c r="AL155">
        <v>4.5</v>
      </c>
      <c r="AM155">
        <v>5.9</v>
      </c>
      <c r="AN155" t="s">
        <v>668</v>
      </c>
    </row>
    <row r="156" spans="1:40" x14ac:dyDescent="0.25">
      <c r="A156" s="22">
        <v>39264</v>
      </c>
      <c r="B156">
        <v>1.9</v>
      </c>
      <c r="C156">
        <v>1.9</v>
      </c>
      <c r="D156">
        <v>1.9</v>
      </c>
      <c r="E156">
        <v>1.9</v>
      </c>
      <c r="F156">
        <v>1.9</v>
      </c>
      <c r="G156">
        <v>1.4</v>
      </c>
      <c r="H156">
        <v>5.9</v>
      </c>
      <c r="I156">
        <v>1.7</v>
      </c>
      <c r="J156">
        <v>1.2</v>
      </c>
      <c r="K156">
        <v>2</v>
      </c>
      <c r="L156">
        <v>6.3</v>
      </c>
      <c r="M156">
        <v>2.2000000000000002</v>
      </c>
      <c r="N156">
        <v>3.5</v>
      </c>
      <c r="O156">
        <v>2.5</v>
      </c>
      <c r="P156">
        <v>1.6</v>
      </c>
      <c r="Q156">
        <v>2.7</v>
      </c>
      <c r="R156">
        <v>1.7</v>
      </c>
      <c r="S156">
        <v>2.1</v>
      </c>
      <c r="T156">
        <v>8.3000000000000007</v>
      </c>
      <c r="U156">
        <v>2.7</v>
      </c>
      <c r="V156">
        <v>2.1</v>
      </c>
      <c r="W156">
        <v>6.3</v>
      </c>
      <c r="X156">
        <v>-0.5</v>
      </c>
      <c r="Y156">
        <v>1.6</v>
      </c>
      <c r="Z156">
        <v>1.6</v>
      </c>
      <c r="AA156">
        <v>1.6</v>
      </c>
      <c r="AB156">
        <v>2.2999999999999998</v>
      </c>
      <c r="AC156">
        <v>3.2</v>
      </c>
      <c r="AD156">
        <v>2.9</v>
      </c>
      <c r="AE156">
        <v>0.7</v>
      </c>
      <c r="AF156">
        <v>1.8</v>
      </c>
      <c r="AG156">
        <v>1.7</v>
      </c>
      <c r="AH156">
        <v>1.6</v>
      </c>
      <c r="AI156">
        <v>4.4000000000000004</v>
      </c>
      <c r="AJ156">
        <v>1.5</v>
      </c>
      <c r="AK156">
        <v>0.8</v>
      </c>
      <c r="AL156">
        <v>4.8</v>
      </c>
      <c r="AM156">
        <v>6.6</v>
      </c>
      <c r="AN156" t="s">
        <v>668</v>
      </c>
    </row>
    <row r="157" spans="1:40" x14ac:dyDescent="0.25">
      <c r="A157" s="22">
        <v>39234</v>
      </c>
      <c r="B157">
        <v>1.9</v>
      </c>
      <c r="C157">
        <v>1.9</v>
      </c>
      <c r="D157">
        <v>1.9</v>
      </c>
      <c r="E157">
        <v>1.9</v>
      </c>
      <c r="F157">
        <v>2</v>
      </c>
      <c r="G157">
        <v>1.4</v>
      </c>
      <c r="H157">
        <v>5.7</v>
      </c>
      <c r="I157">
        <v>1.9</v>
      </c>
      <c r="J157">
        <v>1.5</v>
      </c>
      <c r="K157">
        <v>1.9</v>
      </c>
      <c r="L157">
        <v>6.2</v>
      </c>
      <c r="M157">
        <v>2.2999999999999998</v>
      </c>
      <c r="N157">
        <v>3</v>
      </c>
      <c r="O157">
        <v>2.6</v>
      </c>
      <c r="P157">
        <v>1.6</v>
      </c>
      <c r="Q157">
        <v>2.8</v>
      </c>
      <c r="R157">
        <v>1.8</v>
      </c>
      <c r="S157">
        <v>1.4</v>
      </c>
      <c r="T157">
        <v>7.7</v>
      </c>
      <c r="U157">
        <v>2.5</v>
      </c>
      <c r="V157">
        <v>2</v>
      </c>
      <c r="W157">
        <v>6.1</v>
      </c>
      <c r="X157">
        <v>-0.6</v>
      </c>
      <c r="Y157">
        <v>1.6</v>
      </c>
      <c r="Z157">
        <v>1.7</v>
      </c>
      <c r="AA157">
        <v>1.6</v>
      </c>
      <c r="AB157">
        <v>2.4</v>
      </c>
      <c r="AC157">
        <v>3.9</v>
      </c>
      <c r="AD157">
        <v>2.8</v>
      </c>
      <c r="AE157">
        <v>1</v>
      </c>
      <c r="AF157">
        <v>1.6</v>
      </c>
      <c r="AG157">
        <v>1.5</v>
      </c>
      <c r="AH157">
        <v>1.9</v>
      </c>
      <c r="AI157">
        <v>4.5999999999999996</v>
      </c>
      <c r="AJ157">
        <v>1.5</v>
      </c>
      <c r="AK157">
        <v>0.6</v>
      </c>
      <c r="AL157">
        <v>4.9000000000000004</v>
      </c>
      <c r="AM157">
        <v>8</v>
      </c>
      <c r="AN157" t="s">
        <v>668</v>
      </c>
    </row>
    <row r="158" spans="1:40" x14ac:dyDescent="0.25">
      <c r="A158" s="22">
        <v>39203</v>
      </c>
      <c r="B158">
        <v>1.9</v>
      </c>
      <c r="C158">
        <v>1.9</v>
      </c>
      <c r="D158">
        <v>1.9</v>
      </c>
      <c r="E158">
        <v>1.9</v>
      </c>
      <c r="F158">
        <v>2</v>
      </c>
      <c r="G158">
        <v>1.5</v>
      </c>
      <c r="H158">
        <v>5.7</v>
      </c>
      <c r="I158">
        <v>1.8</v>
      </c>
      <c r="J158">
        <v>1.6</v>
      </c>
      <c r="K158">
        <v>1.9</v>
      </c>
      <c r="L158">
        <v>6.1</v>
      </c>
      <c r="M158">
        <v>2.7</v>
      </c>
      <c r="N158">
        <v>2.9</v>
      </c>
      <c r="O158">
        <v>2.6</v>
      </c>
      <c r="P158">
        <v>1.6</v>
      </c>
      <c r="Q158">
        <v>3.5</v>
      </c>
      <c r="R158">
        <v>1.8</v>
      </c>
      <c r="S158">
        <v>1.3</v>
      </c>
      <c r="T158">
        <v>6.9</v>
      </c>
      <c r="U158">
        <v>2.6</v>
      </c>
      <c r="V158">
        <v>2.1</v>
      </c>
      <c r="W158">
        <v>5.9</v>
      </c>
      <c r="X158">
        <v>-0.6</v>
      </c>
      <c r="Y158">
        <v>1.8</v>
      </c>
      <c r="Z158">
        <v>1.8</v>
      </c>
      <c r="AA158">
        <v>1.4</v>
      </c>
      <c r="AB158">
        <v>2.2999999999999998</v>
      </c>
      <c r="AC158">
        <v>4.5</v>
      </c>
      <c r="AD158">
        <v>2.2999999999999998</v>
      </c>
      <c r="AE158">
        <v>1</v>
      </c>
      <c r="AF158">
        <v>1.5</v>
      </c>
      <c r="AG158">
        <v>1.4</v>
      </c>
      <c r="AH158">
        <v>1.8</v>
      </c>
      <c r="AI158">
        <v>5.5</v>
      </c>
      <c r="AJ158">
        <v>1.7</v>
      </c>
      <c r="AK158">
        <v>0.7</v>
      </c>
      <c r="AL158">
        <v>4.5999999999999996</v>
      </c>
      <c r="AM158">
        <v>8.6</v>
      </c>
      <c r="AN158" t="s">
        <v>668</v>
      </c>
    </row>
    <row r="159" spans="1:40" x14ac:dyDescent="0.25">
      <c r="A159" s="22">
        <v>39173</v>
      </c>
      <c r="B159">
        <v>1.9</v>
      </c>
      <c r="C159">
        <v>1.9</v>
      </c>
      <c r="D159">
        <v>1.9</v>
      </c>
      <c r="E159">
        <v>1.9</v>
      </c>
      <c r="F159">
        <v>1.9</v>
      </c>
      <c r="G159">
        <v>1.6</v>
      </c>
      <c r="H159">
        <v>5.4</v>
      </c>
      <c r="I159">
        <v>2</v>
      </c>
      <c r="J159">
        <v>1.5</v>
      </c>
      <c r="K159">
        <v>1.9</v>
      </c>
      <c r="L159">
        <v>5.5</v>
      </c>
      <c r="M159">
        <v>2.7</v>
      </c>
      <c r="N159">
        <v>2.9</v>
      </c>
      <c r="O159">
        <v>2.7</v>
      </c>
      <c r="P159">
        <v>1.6</v>
      </c>
      <c r="Q159">
        <v>3.2</v>
      </c>
      <c r="R159">
        <v>1.7</v>
      </c>
      <c r="S159">
        <v>1.1000000000000001</v>
      </c>
      <c r="T159">
        <v>7.6</v>
      </c>
      <c r="U159">
        <v>2.5</v>
      </c>
      <c r="V159">
        <v>2.2000000000000002</v>
      </c>
      <c r="W159">
        <v>5.6</v>
      </c>
      <c r="X159">
        <v>-0.9</v>
      </c>
      <c r="Y159">
        <v>1.8</v>
      </c>
      <c r="Z159">
        <v>1.5</v>
      </c>
      <c r="AA159">
        <v>1</v>
      </c>
      <c r="AB159">
        <v>2.6</v>
      </c>
      <c r="AC159">
        <v>3.6</v>
      </c>
      <c r="AD159">
        <v>1.8</v>
      </c>
      <c r="AE159">
        <v>1.2</v>
      </c>
      <c r="AF159">
        <v>1.6</v>
      </c>
      <c r="AG159">
        <v>1.1000000000000001</v>
      </c>
      <c r="AH159">
        <v>1.7</v>
      </c>
      <c r="AI159">
        <v>6</v>
      </c>
      <c r="AJ159">
        <v>1.5</v>
      </c>
      <c r="AK159">
        <v>0.6</v>
      </c>
      <c r="AL159">
        <v>5.3</v>
      </c>
      <c r="AM159">
        <v>9.8000000000000007</v>
      </c>
      <c r="AN159" t="s">
        <v>668</v>
      </c>
    </row>
    <row r="160" spans="1:40" x14ac:dyDescent="0.25">
      <c r="A160" s="22">
        <v>39142</v>
      </c>
      <c r="B160">
        <v>1.9</v>
      </c>
      <c r="C160">
        <v>1.9</v>
      </c>
      <c r="D160">
        <v>1.9</v>
      </c>
      <c r="E160">
        <v>1.9</v>
      </c>
      <c r="F160">
        <v>1.9</v>
      </c>
      <c r="G160">
        <v>1.7</v>
      </c>
      <c r="H160">
        <v>5.4</v>
      </c>
      <c r="I160">
        <v>1.8</v>
      </c>
      <c r="J160">
        <v>1.5</v>
      </c>
      <c r="K160">
        <v>1.7</v>
      </c>
      <c r="L160">
        <v>5.3</v>
      </c>
      <c r="M160">
        <v>3</v>
      </c>
      <c r="N160">
        <v>3.2</v>
      </c>
      <c r="O160">
        <v>2.6</v>
      </c>
      <c r="P160">
        <v>1.5</v>
      </c>
      <c r="Q160">
        <v>3.1</v>
      </c>
      <c r="R160">
        <v>1.8</v>
      </c>
      <c r="S160">
        <v>0.9</v>
      </c>
      <c r="T160">
        <v>7.2</v>
      </c>
      <c r="U160">
        <v>2.6</v>
      </c>
      <c r="V160">
        <v>2</v>
      </c>
      <c r="W160">
        <v>5.7</v>
      </c>
      <c r="X160">
        <v>1.1000000000000001</v>
      </c>
      <c r="Y160">
        <v>1.6</v>
      </c>
      <c r="Z160">
        <v>1.8</v>
      </c>
      <c r="AA160">
        <v>0.8</v>
      </c>
      <c r="AB160">
        <v>2.2999999999999998</v>
      </c>
      <c r="AC160">
        <v>3.8</v>
      </c>
      <c r="AD160">
        <v>2</v>
      </c>
      <c r="AE160">
        <v>1.4</v>
      </c>
      <c r="AF160">
        <v>1.6</v>
      </c>
      <c r="AG160">
        <v>1.1000000000000001</v>
      </c>
      <c r="AH160">
        <v>1.9</v>
      </c>
      <c r="AI160">
        <v>6</v>
      </c>
      <c r="AJ160">
        <v>1.6</v>
      </c>
      <c r="AK160">
        <v>0.4</v>
      </c>
      <c r="AL160">
        <v>5.8</v>
      </c>
      <c r="AM160">
        <v>10.199999999999999</v>
      </c>
      <c r="AN160" t="s">
        <v>668</v>
      </c>
    </row>
    <row r="161" spans="1:40" x14ac:dyDescent="0.25">
      <c r="A161" s="22">
        <v>39114</v>
      </c>
      <c r="B161">
        <v>1.9</v>
      </c>
      <c r="C161">
        <v>1.9</v>
      </c>
      <c r="D161">
        <v>1.9</v>
      </c>
      <c r="E161">
        <v>1.8</v>
      </c>
      <c r="F161">
        <v>1.9</v>
      </c>
      <c r="G161">
        <v>1.4</v>
      </c>
      <c r="H161">
        <v>5.4</v>
      </c>
      <c r="I161">
        <v>1.6</v>
      </c>
      <c r="J161">
        <v>1.5</v>
      </c>
      <c r="K161">
        <v>1.6</v>
      </c>
      <c r="L161">
        <v>4.7</v>
      </c>
      <c r="M161">
        <v>2.7</v>
      </c>
      <c r="N161">
        <v>3.9</v>
      </c>
      <c r="O161">
        <v>2.6</v>
      </c>
      <c r="P161">
        <v>1.6</v>
      </c>
      <c r="Q161">
        <v>2.9</v>
      </c>
      <c r="R161">
        <v>2</v>
      </c>
      <c r="S161">
        <v>0.8</v>
      </c>
      <c r="T161">
        <v>6.4</v>
      </c>
      <c r="U161">
        <v>2.2999999999999998</v>
      </c>
      <c r="V161">
        <v>2.2000000000000002</v>
      </c>
      <c r="W161">
        <v>5.4</v>
      </c>
      <c r="X161">
        <v>1</v>
      </c>
      <c r="Y161">
        <v>1</v>
      </c>
      <c r="Z161">
        <v>1.8</v>
      </c>
      <c r="AA161">
        <v>0.9</v>
      </c>
      <c r="AB161">
        <v>2.2999999999999998</v>
      </c>
      <c r="AC161">
        <v>3.7</v>
      </c>
      <c r="AD161">
        <v>2.7</v>
      </c>
      <c r="AE161">
        <v>1.4</v>
      </c>
      <c r="AF161">
        <v>1.3</v>
      </c>
      <c r="AG161">
        <v>1.1000000000000001</v>
      </c>
      <c r="AH161">
        <v>1.7</v>
      </c>
      <c r="AI161">
        <v>7.1</v>
      </c>
      <c r="AJ161">
        <v>1.3</v>
      </c>
      <c r="AK161">
        <v>0.4</v>
      </c>
      <c r="AL161">
        <v>5.8</v>
      </c>
      <c r="AM161">
        <v>9.4</v>
      </c>
      <c r="AN161" t="s">
        <v>668</v>
      </c>
    </row>
    <row r="162" spans="1:40" x14ac:dyDescent="0.25">
      <c r="A162" s="22">
        <v>39083</v>
      </c>
      <c r="B162">
        <v>1.7</v>
      </c>
      <c r="C162">
        <v>1.7</v>
      </c>
      <c r="D162">
        <v>1.7</v>
      </c>
      <c r="E162">
        <v>1.7</v>
      </c>
      <c r="F162">
        <v>1.7</v>
      </c>
      <c r="G162">
        <v>1.3</v>
      </c>
      <c r="H162">
        <v>5</v>
      </c>
      <c r="I162">
        <v>1.3</v>
      </c>
      <c r="J162">
        <v>1.3</v>
      </c>
      <c r="K162">
        <v>1.6</v>
      </c>
      <c r="L162">
        <v>4.5</v>
      </c>
      <c r="M162">
        <v>2.6</v>
      </c>
      <c r="N162">
        <v>3.2</v>
      </c>
      <c r="O162">
        <v>2.7</v>
      </c>
      <c r="P162">
        <v>1.6</v>
      </c>
      <c r="Q162">
        <v>3.2</v>
      </c>
      <c r="R162">
        <v>1.4</v>
      </c>
      <c r="S162">
        <v>0.7</v>
      </c>
      <c r="T162">
        <v>5.6</v>
      </c>
      <c r="U162">
        <v>2.2000000000000002</v>
      </c>
      <c r="V162">
        <v>2.2000000000000002</v>
      </c>
      <c r="W162">
        <v>4.5999999999999996</v>
      </c>
      <c r="X162">
        <v>1.3</v>
      </c>
      <c r="Y162">
        <v>1</v>
      </c>
      <c r="Z162">
        <v>1.5</v>
      </c>
      <c r="AA162">
        <v>0.8</v>
      </c>
      <c r="AB162">
        <v>2.2999999999999998</v>
      </c>
      <c r="AC162">
        <v>3.4</v>
      </c>
      <c r="AD162">
        <v>2.7</v>
      </c>
      <c r="AE162">
        <v>1.3</v>
      </c>
      <c r="AF162">
        <v>1.2</v>
      </c>
      <c r="AG162">
        <v>1.1000000000000001</v>
      </c>
      <c r="AH162">
        <v>1.6</v>
      </c>
      <c r="AI162">
        <v>6.2</v>
      </c>
      <c r="AJ162">
        <v>1.1000000000000001</v>
      </c>
      <c r="AK162">
        <v>0.1</v>
      </c>
      <c r="AL162">
        <v>6.7</v>
      </c>
      <c r="AM162">
        <v>8.8000000000000007</v>
      </c>
      <c r="AN162" t="s">
        <v>668</v>
      </c>
    </row>
  </sheetData>
  <mergeCells count="1">
    <mergeCell ref="AY1:BA1"/>
  </mergeCells>
  <hyperlinks>
    <hyperlink ref="A4" r:id="rId1" xr:uid="{00000000-0004-0000-1C00-000000000000}"/>
    <hyperlink ref="AY1:AZ1" location="Übersicht!A1" display="zurück zur Überischt" xr:uid="{00000000-0004-0000-1C00-000001000000}"/>
  </hyperlinks>
  <pageMargins left="0.7" right="0.7" top="0.78740157499999996" bottom="0.78740157499999996" header="0.3" footer="0.3"/>
  <pageSetup paperSize="9" orientation="portrait"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C0AB9-19A0-47DA-A212-2DD0F28B740E}">
  <dimension ref="A1:V194"/>
  <sheetViews>
    <sheetView zoomScale="85" zoomScaleNormal="85" workbookViewId="0">
      <pane xSplit="2" ySplit="6" topLeftCell="C128" activePane="bottomRight" state="frozen"/>
      <selection pane="topRight"/>
      <selection pane="bottomLeft"/>
      <selection pane="bottomRight" activeCell="D6" sqref="D6"/>
    </sheetView>
  </sheetViews>
  <sheetFormatPr baseColWidth="10" defaultColWidth="12.6640625" defaultRowHeight="13.8" x14ac:dyDescent="0.3"/>
  <cols>
    <col min="1" max="1" width="9.109375" style="518" customWidth="1"/>
    <col min="2" max="2" width="10.109375" style="518" bestFit="1" customWidth="1"/>
    <col min="3" max="3" width="15" style="518" customWidth="1"/>
    <col min="4" max="4" width="11.44140625" style="518" customWidth="1" collapsed="1"/>
    <col min="5" max="5" width="16.6640625" style="518" bestFit="1" customWidth="1"/>
    <col min="6" max="6" width="15.109375" style="518" bestFit="1" customWidth="1" collapsed="1"/>
    <col min="7" max="7" width="28.44140625" style="518" bestFit="1" customWidth="1" collapsed="1"/>
    <col min="8" max="8" width="10.33203125" style="518" bestFit="1" customWidth="1" collapsed="1"/>
    <col min="9" max="9" width="9.6640625" style="518" bestFit="1" customWidth="1" collapsed="1"/>
    <col min="10" max="10" width="12.5546875" style="518" bestFit="1" customWidth="1" collapsed="1"/>
    <col min="11" max="11" width="20.88671875" style="518" bestFit="1" customWidth="1" collapsed="1"/>
    <col min="12" max="12" width="26.109375" style="518" bestFit="1" customWidth="1" collapsed="1"/>
    <col min="13" max="13" width="7.44140625" style="518" bestFit="1" customWidth="1" collapsed="1"/>
    <col min="14" max="14" width="22.5546875" style="518" bestFit="1" customWidth="1" collapsed="1"/>
    <col min="15" max="15" width="10.33203125" style="518" bestFit="1" customWidth="1" collapsed="1"/>
    <col min="16" max="16" width="28.5546875" style="518" bestFit="1" customWidth="1" collapsed="1"/>
    <col min="17" max="17" width="17.33203125" style="518" bestFit="1" customWidth="1" collapsed="1"/>
    <col min="18" max="18" width="16.88671875" style="518" bestFit="1" customWidth="1" collapsed="1"/>
    <col min="19" max="20" width="12.6640625" style="518" collapsed="1"/>
    <col min="21" max="22" width="12.6640625" style="518"/>
    <col min="23" max="16384" width="12.6640625" style="518" collapsed="1"/>
  </cols>
  <sheetData>
    <row r="1" spans="1:18" ht="18" x14ac:dyDescent="0.35">
      <c r="A1" s="620" t="s">
        <v>1237</v>
      </c>
      <c r="B1" s="621"/>
      <c r="C1" s="621"/>
      <c r="D1" s="621"/>
      <c r="E1" s="621"/>
      <c r="F1" s="517"/>
      <c r="G1" s="30" t="s">
        <v>1238</v>
      </c>
      <c r="H1" s="517"/>
      <c r="I1" s="517"/>
      <c r="J1" s="517"/>
      <c r="K1" s="517"/>
      <c r="L1" s="517"/>
      <c r="M1" s="517"/>
      <c r="N1" s="517"/>
      <c r="O1" s="517"/>
      <c r="P1" s="552" t="s">
        <v>268</v>
      </c>
      <c r="Q1" s="552"/>
      <c r="R1" s="552"/>
    </row>
    <row r="2" spans="1:18" ht="14.4" x14ac:dyDescent="0.3">
      <c r="A2" s="622" t="s">
        <v>843</v>
      </c>
      <c r="B2" s="623"/>
      <c r="C2" s="623"/>
      <c r="D2" s="623"/>
      <c r="E2" s="623"/>
      <c r="F2" s="517"/>
      <c r="G2" s="513" t="s">
        <v>1235</v>
      </c>
      <c r="H2" s="517"/>
      <c r="I2" s="517"/>
      <c r="J2" s="517"/>
      <c r="K2" s="517"/>
      <c r="L2" s="517"/>
      <c r="M2" s="517"/>
      <c r="N2" s="517"/>
      <c r="O2" s="517"/>
      <c r="P2" s="517"/>
      <c r="Q2" s="517"/>
      <c r="R2" s="517"/>
    </row>
    <row r="3" spans="1:18" ht="14.4" x14ac:dyDescent="0.3">
      <c r="A3" s="622"/>
      <c r="B3" s="623"/>
      <c r="C3" s="623"/>
      <c r="D3" s="623"/>
      <c r="E3" s="623"/>
      <c r="F3" s="517"/>
      <c r="G3" s="513" t="s">
        <v>1236</v>
      </c>
      <c r="H3" s="517"/>
      <c r="I3" s="517"/>
      <c r="J3" s="517"/>
      <c r="K3" s="517"/>
      <c r="L3" s="517"/>
      <c r="M3" s="517"/>
      <c r="N3" s="517"/>
      <c r="O3" s="517"/>
      <c r="P3" s="517"/>
      <c r="Q3" s="517"/>
      <c r="R3" s="517"/>
    </row>
    <row r="4" spans="1:18" ht="14.4" x14ac:dyDescent="0.3">
      <c r="A4" s="519"/>
      <c r="B4" s="517"/>
      <c r="C4" s="517"/>
      <c r="D4" s="517"/>
      <c r="E4" s="517"/>
      <c r="F4" s="517"/>
      <c r="G4" s="517"/>
      <c r="H4" s="517"/>
      <c r="I4" s="517"/>
      <c r="J4" s="517"/>
      <c r="K4" s="517"/>
      <c r="L4" s="517"/>
      <c r="M4" s="517"/>
      <c r="N4" s="517"/>
      <c r="O4" s="517"/>
      <c r="P4" s="517"/>
      <c r="Q4" s="517"/>
      <c r="R4" s="517"/>
    </row>
    <row r="5" spans="1:18" ht="38.25" customHeight="1" x14ac:dyDescent="0.3">
      <c r="A5" s="624" t="s">
        <v>783</v>
      </c>
      <c r="B5" s="625"/>
      <c r="C5" s="520" t="s">
        <v>1215</v>
      </c>
      <c r="D5" s="520" t="s">
        <v>1216</v>
      </c>
      <c r="E5" s="520" t="s">
        <v>1217</v>
      </c>
      <c r="F5" s="521"/>
      <c r="G5" s="521"/>
      <c r="H5" s="521"/>
      <c r="I5" s="521"/>
      <c r="J5" s="521"/>
      <c r="K5" s="521"/>
      <c r="L5" s="521"/>
      <c r="M5" s="521"/>
      <c r="N5" s="521"/>
      <c r="O5" s="521"/>
      <c r="P5" s="521"/>
      <c r="Q5" s="521"/>
      <c r="R5" s="521"/>
    </row>
    <row r="6" spans="1:18" ht="14.4" x14ac:dyDescent="0.3">
      <c r="A6" s="625"/>
      <c r="B6" s="625"/>
      <c r="C6" s="520" t="s">
        <v>459</v>
      </c>
      <c r="D6" s="520" t="s">
        <v>1218</v>
      </c>
      <c r="E6" s="520" t="s">
        <v>1218</v>
      </c>
      <c r="F6" s="521" t="s">
        <v>1219</v>
      </c>
      <c r="G6" s="521" t="s">
        <v>1220</v>
      </c>
      <c r="H6" s="521" t="s">
        <v>1221</v>
      </c>
      <c r="I6" s="521" t="s">
        <v>1222</v>
      </c>
      <c r="J6" s="521" t="s">
        <v>1223</v>
      </c>
      <c r="K6" s="521" t="s">
        <v>1224</v>
      </c>
      <c r="L6" s="521" t="s">
        <v>1225</v>
      </c>
      <c r="M6" s="521" t="s">
        <v>1226</v>
      </c>
      <c r="N6" s="521" t="s">
        <v>411</v>
      </c>
      <c r="O6" s="521" t="s">
        <v>1227</v>
      </c>
      <c r="P6" s="521" t="s">
        <v>1228</v>
      </c>
      <c r="Q6" s="521" t="s">
        <v>1229</v>
      </c>
      <c r="R6" s="521" t="s">
        <v>1230</v>
      </c>
    </row>
    <row r="7" spans="1:18" ht="14.4" x14ac:dyDescent="0.3">
      <c r="A7" s="522" t="s">
        <v>362</v>
      </c>
      <c r="B7" s="523">
        <v>40179</v>
      </c>
      <c r="C7" s="524">
        <v>94.2</v>
      </c>
      <c r="D7" s="525"/>
      <c r="E7" s="525"/>
      <c r="F7" s="521">
        <v>78.599999999999994</v>
      </c>
      <c r="G7" s="521">
        <v>88.7</v>
      </c>
      <c r="H7" s="521">
        <v>89.6</v>
      </c>
      <c r="I7" s="521">
        <v>87.5</v>
      </c>
      <c r="J7" s="521">
        <v>92.7</v>
      </c>
      <c r="K7" s="521">
        <v>92.8</v>
      </c>
      <c r="L7" s="521">
        <v>102.4</v>
      </c>
      <c r="M7" s="521">
        <v>92.4</v>
      </c>
      <c r="N7" s="521">
        <v>95</v>
      </c>
      <c r="O7" s="521">
        <v>92.6</v>
      </c>
      <c r="P7" s="521">
        <v>97.6</v>
      </c>
      <c r="Q7" s="521">
        <v>94.1</v>
      </c>
      <c r="R7" s="521">
        <v>94.4</v>
      </c>
    </row>
    <row r="8" spans="1:18" ht="14.4" x14ac:dyDescent="0.3">
      <c r="A8" s="521"/>
      <c r="B8" s="523">
        <v>40210</v>
      </c>
      <c r="C8" s="524">
        <v>94.1</v>
      </c>
      <c r="D8" s="525">
        <f t="shared" ref="D8:D70" si="0">C8/C7*100-100</f>
        <v>-0.10615711252654592</v>
      </c>
      <c r="E8" s="525"/>
      <c r="F8" s="521">
        <v>83.9</v>
      </c>
      <c r="G8" s="521">
        <v>88.7</v>
      </c>
      <c r="H8" s="521">
        <v>89.6</v>
      </c>
      <c r="I8" s="521">
        <v>87.9</v>
      </c>
      <c r="J8" s="521">
        <v>93</v>
      </c>
      <c r="K8" s="521">
        <v>93.6</v>
      </c>
      <c r="L8" s="521">
        <v>102.4</v>
      </c>
      <c r="M8" s="521">
        <v>93.3</v>
      </c>
      <c r="N8" s="521">
        <v>94.8</v>
      </c>
      <c r="O8" s="521">
        <v>92.8</v>
      </c>
      <c r="P8" s="521">
        <v>97.6</v>
      </c>
      <c r="Q8" s="521">
        <v>94.1</v>
      </c>
      <c r="R8" s="521">
        <v>93.1</v>
      </c>
    </row>
    <row r="9" spans="1:18" ht="14.4" x14ac:dyDescent="0.3">
      <c r="A9" s="521"/>
      <c r="B9" s="523">
        <v>40238</v>
      </c>
      <c r="C9" s="524">
        <v>94.6</v>
      </c>
      <c r="D9" s="525">
        <f t="shared" si="0"/>
        <v>0.53134962805525277</v>
      </c>
      <c r="E9" s="525"/>
      <c r="F9" s="521">
        <v>87.2</v>
      </c>
      <c r="G9" s="521">
        <v>88.5</v>
      </c>
      <c r="H9" s="521">
        <v>89.6</v>
      </c>
      <c r="I9" s="521">
        <v>88.7</v>
      </c>
      <c r="J9" s="521">
        <v>93.4</v>
      </c>
      <c r="K9" s="521">
        <v>94.2</v>
      </c>
      <c r="L9" s="521">
        <v>102.6</v>
      </c>
      <c r="M9" s="521">
        <v>95.7</v>
      </c>
      <c r="N9" s="521">
        <v>95.1</v>
      </c>
      <c r="O9" s="521">
        <v>92.9</v>
      </c>
      <c r="P9" s="521">
        <v>97.7</v>
      </c>
      <c r="Q9" s="521">
        <v>94</v>
      </c>
      <c r="R9" s="521">
        <v>93.2</v>
      </c>
    </row>
    <row r="10" spans="1:18" ht="14.4" x14ac:dyDescent="0.3">
      <c r="A10" s="521"/>
      <c r="B10" s="523">
        <v>40269</v>
      </c>
      <c r="C10" s="524">
        <v>95.5</v>
      </c>
      <c r="D10" s="525">
        <f t="shared" si="0"/>
        <v>0.95137420718816657</v>
      </c>
      <c r="E10" s="525"/>
      <c r="F10" s="521">
        <v>87.6</v>
      </c>
      <c r="G10" s="521">
        <v>88.6</v>
      </c>
      <c r="H10" s="521">
        <v>89.8</v>
      </c>
      <c r="I10" s="521">
        <v>89.9</v>
      </c>
      <c r="J10" s="521">
        <v>94.1</v>
      </c>
      <c r="K10" s="521">
        <v>95.2</v>
      </c>
      <c r="L10" s="521">
        <v>102.2</v>
      </c>
      <c r="M10" s="521">
        <v>100</v>
      </c>
      <c r="N10" s="521">
        <v>95.2</v>
      </c>
      <c r="O10" s="521">
        <v>92.9</v>
      </c>
      <c r="P10" s="521">
        <v>97.7</v>
      </c>
      <c r="Q10" s="521">
        <v>93.9</v>
      </c>
      <c r="R10" s="521">
        <v>94.6</v>
      </c>
    </row>
    <row r="11" spans="1:18" ht="14.4" x14ac:dyDescent="0.3">
      <c r="A11" s="521"/>
      <c r="B11" s="523">
        <v>40299</v>
      </c>
      <c r="C11" s="524">
        <v>96</v>
      </c>
      <c r="D11" s="525">
        <f t="shared" si="0"/>
        <v>0.52356020942407611</v>
      </c>
      <c r="E11" s="525"/>
      <c r="F11" s="521">
        <v>87.1</v>
      </c>
      <c r="G11" s="521">
        <v>89.2</v>
      </c>
      <c r="H11" s="521">
        <v>90</v>
      </c>
      <c r="I11" s="521">
        <v>91.2</v>
      </c>
      <c r="J11" s="521">
        <v>95.1</v>
      </c>
      <c r="K11" s="521">
        <v>95.9</v>
      </c>
      <c r="L11" s="521">
        <v>102.9</v>
      </c>
      <c r="M11" s="521">
        <v>103.3</v>
      </c>
      <c r="N11" s="521">
        <v>95.2</v>
      </c>
      <c r="O11" s="521">
        <v>93</v>
      </c>
      <c r="P11" s="521">
        <v>97.7</v>
      </c>
      <c r="Q11" s="521">
        <v>94</v>
      </c>
      <c r="R11" s="521">
        <v>94.7</v>
      </c>
    </row>
    <row r="12" spans="1:18" ht="14.4" x14ac:dyDescent="0.3">
      <c r="A12" s="521"/>
      <c r="B12" s="523">
        <v>40330</v>
      </c>
      <c r="C12" s="524">
        <v>96.5</v>
      </c>
      <c r="D12" s="525">
        <f t="shared" si="0"/>
        <v>0.5208333333333286</v>
      </c>
      <c r="E12" s="525"/>
      <c r="F12" s="521">
        <v>91.9</v>
      </c>
      <c r="G12" s="521">
        <v>90.3</v>
      </c>
      <c r="H12" s="521">
        <v>90</v>
      </c>
      <c r="I12" s="521">
        <v>91.9</v>
      </c>
      <c r="J12" s="521">
        <v>95.8</v>
      </c>
      <c r="K12" s="521">
        <v>96.1</v>
      </c>
      <c r="L12" s="521">
        <v>102.9</v>
      </c>
      <c r="M12" s="521">
        <v>103.7</v>
      </c>
      <c r="N12" s="521">
        <v>95.1</v>
      </c>
      <c r="O12" s="521">
        <v>93</v>
      </c>
      <c r="P12" s="521">
        <v>97.8</v>
      </c>
      <c r="Q12" s="521">
        <v>94</v>
      </c>
      <c r="R12" s="521">
        <v>96.8</v>
      </c>
    </row>
    <row r="13" spans="1:18" ht="14.4" x14ac:dyDescent="0.3">
      <c r="A13" s="521"/>
      <c r="B13" s="523">
        <v>40360</v>
      </c>
      <c r="C13" s="524">
        <v>96.9</v>
      </c>
      <c r="D13" s="525">
        <f t="shared" si="0"/>
        <v>0.41450777202072686</v>
      </c>
      <c r="E13" s="525"/>
      <c r="F13" s="521">
        <v>94</v>
      </c>
      <c r="G13" s="521">
        <v>90.5</v>
      </c>
      <c r="H13" s="521">
        <v>90.1</v>
      </c>
      <c r="I13" s="521">
        <v>92.7</v>
      </c>
      <c r="J13" s="521">
        <v>96.4</v>
      </c>
      <c r="K13" s="521">
        <v>96.6</v>
      </c>
      <c r="L13" s="521">
        <v>103</v>
      </c>
      <c r="M13" s="521">
        <v>104.2</v>
      </c>
      <c r="N13" s="521">
        <v>95.1</v>
      </c>
      <c r="O13" s="521">
        <v>93.1</v>
      </c>
      <c r="P13" s="521">
        <v>97.9</v>
      </c>
      <c r="Q13" s="521">
        <v>94.3</v>
      </c>
      <c r="R13" s="521">
        <v>98.2</v>
      </c>
    </row>
    <row r="14" spans="1:18" ht="14.4" x14ac:dyDescent="0.3">
      <c r="A14" s="521"/>
      <c r="B14" s="523">
        <v>40391</v>
      </c>
      <c r="C14" s="524">
        <v>96.8</v>
      </c>
      <c r="D14" s="525">
        <f t="shared" si="0"/>
        <v>-0.10319917440661186</v>
      </c>
      <c r="E14" s="525"/>
      <c r="F14" s="521">
        <v>92</v>
      </c>
      <c r="G14" s="521">
        <v>91.3</v>
      </c>
      <c r="H14" s="521">
        <v>90.2</v>
      </c>
      <c r="I14" s="521">
        <v>93.2</v>
      </c>
      <c r="J14" s="521">
        <v>97.2</v>
      </c>
      <c r="K14" s="521">
        <v>96.5</v>
      </c>
      <c r="L14" s="521">
        <v>103</v>
      </c>
      <c r="M14" s="521">
        <v>105.3</v>
      </c>
      <c r="N14" s="521">
        <v>95.2</v>
      </c>
      <c r="O14" s="521">
        <v>93.2</v>
      </c>
      <c r="P14" s="521">
        <v>97.9</v>
      </c>
      <c r="Q14" s="521">
        <v>94.3</v>
      </c>
      <c r="R14" s="521">
        <v>97.3</v>
      </c>
    </row>
    <row r="15" spans="1:18" ht="14.4" x14ac:dyDescent="0.3">
      <c r="A15" s="521"/>
      <c r="B15" s="523">
        <v>40422</v>
      </c>
      <c r="C15" s="524">
        <v>97.1</v>
      </c>
      <c r="D15" s="525">
        <f t="shared" si="0"/>
        <v>0.30991735537189413</v>
      </c>
      <c r="E15" s="525"/>
      <c r="F15" s="521">
        <v>91.8</v>
      </c>
      <c r="G15" s="521">
        <v>91.7</v>
      </c>
      <c r="H15" s="521">
        <v>90.5</v>
      </c>
      <c r="I15" s="521">
        <v>93.6</v>
      </c>
      <c r="J15" s="521">
        <v>98</v>
      </c>
      <c r="K15" s="521">
        <v>96.8</v>
      </c>
      <c r="L15" s="521">
        <v>101.8</v>
      </c>
      <c r="M15" s="521">
        <v>106.9</v>
      </c>
      <c r="N15" s="521">
        <v>95.3</v>
      </c>
      <c r="O15" s="521">
        <v>93.3</v>
      </c>
      <c r="P15" s="521">
        <v>97.9</v>
      </c>
      <c r="Q15" s="521">
        <v>94.5</v>
      </c>
      <c r="R15" s="521">
        <v>97.1</v>
      </c>
    </row>
    <row r="16" spans="1:18" ht="14.4" x14ac:dyDescent="0.3">
      <c r="A16" s="521"/>
      <c r="B16" s="523">
        <v>40452</v>
      </c>
      <c r="C16" s="524">
        <v>97.4</v>
      </c>
      <c r="D16" s="525">
        <f t="shared" si="0"/>
        <v>0.30895983522142956</v>
      </c>
      <c r="E16" s="525"/>
      <c r="F16" s="521">
        <v>93.8</v>
      </c>
      <c r="G16" s="521">
        <v>92</v>
      </c>
      <c r="H16" s="521">
        <v>90.6</v>
      </c>
      <c r="I16" s="521">
        <v>93.9</v>
      </c>
      <c r="J16" s="521">
        <v>99.1</v>
      </c>
      <c r="K16" s="521">
        <v>96.9</v>
      </c>
      <c r="L16" s="521">
        <v>101.9</v>
      </c>
      <c r="M16" s="521">
        <v>106.4</v>
      </c>
      <c r="N16" s="521">
        <v>95.7</v>
      </c>
      <c r="O16" s="521">
        <v>93.4</v>
      </c>
      <c r="P16" s="521">
        <v>97.9</v>
      </c>
      <c r="Q16" s="521">
        <v>94.8</v>
      </c>
      <c r="R16" s="521">
        <v>97.9</v>
      </c>
    </row>
    <row r="17" spans="1:18" ht="14.4" x14ac:dyDescent="0.3">
      <c r="A17" s="521"/>
      <c r="B17" s="523">
        <v>40483</v>
      </c>
      <c r="C17" s="524">
        <v>97.6</v>
      </c>
      <c r="D17" s="525">
        <f t="shared" si="0"/>
        <v>0.20533880903489887</v>
      </c>
      <c r="E17" s="525"/>
      <c r="F17" s="521">
        <v>95.9</v>
      </c>
      <c r="G17" s="521">
        <v>92.7</v>
      </c>
      <c r="H17" s="521">
        <v>90.9</v>
      </c>
      <c r="I17" s="521">
        <v>93.9</v>
      </c>
      <c r="J17" s="521">
        <v>99.4</v>
      </c>
      <c r="K17" s="521">
        <v>97.2</v>
      </c>
      <c r="L17" s="521">
        <v>101.8</v>
      </c>
      <c r="M17" s="521">
        <v>106.7</v>
      </c>
      <c r="N17" s="521">
        <v>95.9</v>
      </c>
      <c r="O17" s="521">
        <v>93.4</v>
      </c>
      <c r="P17" s="521">
        <v>97.9</v>
      </c>
      <c r="Q17" s="521">
        <v>94.7</v>
      </c>
      <c r="R17" s="521">
        <v>97.9</v>
      </c>
    </row>
    <row r="18" spans="1:18" ht="14.4" x14ac:dyDescent="0.3">
      <c r="A18" s="521"/>
      <c r="B18" s="523">
        <v>40513</v>
      </c>
      <c r="C18" s="524">
        <v>98.2</v>
      </c>
      <c r="D18" s="525">
        <f t="shared" si="0"/>
        <v>0.61475409836066319</v>
      </c>
      <c r="E18" s="525"/>
      <c r="F18" s="521">
        <v>100.6</v>
      </c>
      <c r="G18" s="521">
        <v>93.6</v>
      </c>
      <c r="H18" s="521">
        <v>90.9</v>
      </c>
      <c r="I18" s="521">
        <v>94.1</v>
      </c>
      <c r="J18" s="521">
        <v>99.5</v>
      </c>
      <c r="K18" s="521">
        <v>97.8</v>
      </c>
      <c r="L18" s="521">
        <v>101.6</v>
      </c>
      <c r="M18" s="521">
        <v>108.9</v>
      </c>
      <c r="N18" s="521">
        <v>96</v>
      </c>
      <c r="O18" s="521">
        <v>93.5</v>
      </c>
      <c r="P18" s="521">
        <v>98</v>
      </c>
      <c r="Q18" s="521">
        <v>96</v>
      </c>
      <c r="R18" s="521">
        <v>98.6</v>
      </c>
    </row>
    <row r="19" spans="1:18" ht="14.4" x14ac:dyDescent="0.3">
      <c r="A19" s="522" t="s">
        <v>361</v>
      </c>
      <c r="B19" s="523">
        <v>40544</v>
      </c>
      <c r="C19" s="524">
        <v>99.2</v>
      </c>
      <c r="D19" s="525">
        <f t="shared" si="0"/>
        <v>1.0183299389002087</v>
      </c>
      <c r="E19" s="525">
        <f t="shared" ref="E19:E77" si="1">C19/C7*100-100</f>
        <v>5.3078556263269689</v>
      </c>
      <c r="F19" s="521">
        <v>98.5</v>
      </c>
      <c r="G19" s="521">
        <v>94.1</v>
      </c>
      <c r="H19" s="521">
        <v>91.4</v>
      </c>
      <c r="I19" s="521">
        <v>94.9</v>
      </c>
      <c r="J19" s="521">
        <v>100.2</v>
      </c>
      <c r="K19" s="521">
        <v>99.5</v>
      </c>
      <c r="L19" s="521">
        <v>100.9</v>
      </c>
      <c r="M19" s="521">
        <v>111</v>
      </c>
      <c r="N19" s="521">
        <v>96.8</v>
      </c>
      <c r="O19" s="521">
        <v>94</v>
      </c>
      <c r="P19" s="521">
        <v>98.2</v>
      </c>
      <c r="Q19" s="521">
        <v>97.2</v>
      </c>
      <c r="R19" s="521">
        <v>100.7</v>
      </c>
    </row>
    <row r="20" spans="1:18" ht="14.4" x14ac:dyDescent="0.3">
      <c r="A20" s="521"/>
      <c r="B20" s="523">
        <v>40575</v>
      </c>
      <c r="C20" s="524">
        <v>99.9</v>
      </c>
      <c r="D20" s="525">
        <f t="shared" si="0"/>
        <v>0.70564516129032029</v>
      </c>
      <c r="E20" s="525">
        <f t="shared" si="1"/>
        <v>6.1636556854410429</v>
      </c>
      <c r="F20" s="521">
        <v>99.7</v>
      </c>
      <c r="G20" s="521">
        <v>94.8</v>
      </c>
      <c r="H20" s="521">
        <v>91.8</v>
      </c>
      <c r="I20" s="521">
        <v>95.8</v>
      </c>
      <c r="J20" s="521">
        <v>101.1</v>
      </c>
      <c r="K20" s="521">
        <v>101.3</v>
      </c>
      <c r="L20" s="521">
        <v>101</v>
      </c>
      <c r="M20" s="521">
        <v>113.9</v>
      </c>
      <c r="N20" s="521">
        <v>96.9</v>
      </c>
      <c r="O20" s="521">
        <v>94.2</v>
      </c>
      <c r="P20" s="521">
        <v>98.4</v>
      </c>
      <c r="Q20" s="521">
        <v>97.1</v>
      </c>
      <c r="R20" s="521">
        <v>100.8</v>
      </c>
    </row>
    <row r="21" spans="1:18" ht="14.4" x14ac:dyDescent="0.3">
      <c r="A21" s="521"/>
      <c r="B21" s="523">
        <v>40603</v>
      </c>
      <c r="C21" s="524">
        <v>100.5</v>
      </c>
      <c r="D21" s="525">
        <f t="shared" si="0"/>
        <v>0.60060060060058618</v>
      </c>
      <c r="E21" s="525">
        <f t="shared" si="1"/>
        <v>6.2367864693446222</v>
      </c>
      <c r="F21" s="521">
        <v>102.5</v>
      </c>
      <c r="G21" s="521">
        <v>95.3</v>
      </c>
      <c r="H21" s="521">
        <v>91.8</v>
      </c>
      <c r="I21" s="521">
        <v>96.1</v>
      </c>
      <c r="J21" s="521">
        <v>101.7</v>
      </c>
      <c r="K21" s="521">
        <v>102.3</v>
      </c>
      <c r="L21" s="521">
        <v>101.2</v>
      </c>
      <c r="M21" s="521">
        <v>113.5</v>
      </c>
      <c r="N21" s="521">
        <v>96.9</v>
      </c>
      <c r="O21" s="521">
        <v>94.3</v>
      </c>
      <c r="P21" s="521">
        <v>98.4</v>
      </c>
      <c r="Q21" s="521">
        <v>97.1</v>
      </c>
      <c r="R21" s="521">
        <v>101.7</v>
      </c>
    </row>
    <row r="22" spans="1:18" ht="14.4" x14ac:dyDescent="0.3">
      <c r="A22" s="521"/>
      <c r="B22" s="523">
        <v>40634</v>
      </c>
      <c r="C22" s="524">
        <v>101.4</v>
      </c>
      <c r="D22" s="525">
        <f t="shared" si="0"/>
        <v>0.89552238805970319</v>
      </c>
      <c r="E22" s="525">
        <f t="shared" si="1"/>
        <v>6.178010471204189</v>
      </c>
      <c r="F22" s="521">
        <v>103.6</v>
      </c>
      <c r="G22" s="521">
        <v>95.9</v>
      </c>
      <c r="H22" s="521">
        <v>92.6</v>
      </c>
      <c r="I22" s="521">
        <v>97</v>
      </c>
      <c r="J22" s="521">
        <v>102.2</v>
      </c>
      <c r="K22" s="521">
        <v>103.5</v>
      </c>
      <c r="L22" s="521">
        <v>101</v>
      </c>
      <c r="M22" s="521">
        <v>114.3</v>
      </c>
      <c r="N22" s="521">
        <v>97</v>
      </c>
      <c r="O22" s="521">
        <v>94.6</v>
      </c>
      <c r="P22" s="521">
        <v>98.5</v>
      </c>
      <c r="Q22" s="521">
        <v>97.1</v>
      </c>
      <c r="R22" s="521">
        <v>104</v>
      </c>
    </row>
    <row r="23" spans="1:18" ht="14.4" x14ac:dyDescent="0.3">
      <c r="A23" s="521"/>
      <c r="B23" s="523">
        <v>40664</v>
      </c>
      <c r="C23" s="524">
        <v>101.4</v>
      </c>
      <c r="D23" s="525">
        <f t="shared" si="0"/>
        <v>0</v>
      </c>
      <c r="E23" s="525">
        <f t="shared" si="1"/>
        <v>5.6250000000000142</v>
      </c>
      <c r="F23" s="521">
        <v>104.9</v>
      </c>
      <c r="G23" s="521">
        <v>96.4</v>
      </c>
      <c r="H23" s="521">
        <v>92.8</v>
      </c>
      <c r="I23" s="521">
        <v>97.8</v>
      </c>
      <c r="J23" s="521">
        <v>103</v>
      </c>
      <c r="K23" s="521">
        <v>104.1</v>
      </c>
      <c r="L23" s="521">
        <v>101.1</v>
      </c>
      <c r="M23" s="521">
        <v>112.9</v>
      </c>
      <c r="N23" s="521">
        <v>96.8</v>
      </c>
      <c r="O23" s="521">
        <v>94.8</v>
      </c>
      <c r="P23" s="521">
        <v>98.5</v>
      </c>
      <c r="Q23" s="521">
        <v>97.5</v>
      </c>
      <c r="R23" s="521">
        <v>103.8</v>
      </c>
    </row>
    <row r="24" spans="1:18" ht="14.4" x14ac:dyDescent="0.3">
      <c r="A24" s="521"/>
      <c r="B24" s="523">
        <v>40695</v>
      </c>
      <c r="C24" s="524">
        <v>101.5</v>
      </c>
      <c r="D24" s="525">
        <f t="shared" si="0"/>
        <v>9.8619329388554888E-2</v>
      </c>
      <c r="E24" s="525">
        <f t="shared" si="1"/>
        <v>5.1813471502590573</v>
      </c>
      <c r="F24" s="521">
        <v>104.3</v>
      </c>
      <c r="G24" s="521">
        <v>96.7</v>
      </c>
      <c r="H24" s="521">
        <v>92.9</v>
      </c>
      <c r="I24" s="521">
        <v>98.3</v>
      </c>
      <c r="J24" s="521">
        <v>103.3</v>
      </c>
      <c r="K24" s="521">
        <v>104.5</v>
      </c>
      <c r="L24" s="521">
        <v>101.2</v>
      </c>
      <c r="M24" s="521">
        <v>113.2</v>
      </c>
      <c r="N24" s="521">
        <v>96.8</v>
      </c>
      <c r="O24" s="521">
        <v>94.8</v>
      </c>
      <c r="P24" s="521">
        <v>98.6</v>
      </c>
      <c r="Q24" s="521">
        <v>97.5</v>
      </c>
      <c r="R24" s="521">
        <v>104</v>
      </c>
    </row>
    <row r="25" spans="1:18" ht="14.4" x14ac:dyDescent="0.3">
      <c r="A25" s="521"/>
      <c r="B25" s="523">
        <v>40725</v>
      </c>
      <c r="C25" s="524">
        <v>102</v>
      </c>
      <c r="D25" s="525">
        <f t="shared" si="0"/>
        <v>0.49261083743843415</v>
      </c>
      <c r="E25" s="525">
        <f t="shared" si="1"/>
        <v>5.2631578947368354</v>
      </c>
      <c r="F25" s="521">
        <v>104.5</v>
      </c>
      <c r="G25" s="521">
        <v>97</v>
      </c>
      <c r="H25" s="521">
        <v>92.9</v>
      </c>
      <c r="I25" s="521">
        <v>98.4</v>
      </c>
      <c r="J25" s="521">
        <v>103.6</v>
      </c>
      <c r="K25" s="521">
        <v>104.3</v>
      </c>
      <c r="L25" s="521">
        <v>100.8</v>
      </c>
      <c r="M25" s="521">
        <v>113.9</v>
      </c>
      <c r="N25" s="521">
        <v>97</v>
      </c>
      <c r="O25" s="521">
        <v>95</v>
      </c>
      <c r="P25" s="521">
        <v>98.7</v>
      </c>
      <c r="Q25" s="521">
        <v>97.6</v>
      </c>
      <c r="R25" s="521">
        <v>106.1</v>
      </c>
    </row>
    <row r="26" spans="1:18" ht="14.4" x14ac:dyDescent="0.3">
      <c r="A26" s="521"/>
      <c r="B26" s="523">
        <v>40756</v>
      </c>
      <c r="C26" s="524">
        <v>101.8</v>
      </c>
      <c r="D26" s="525">
        <f t="shared" si="0"/>
        <v>-0.19607843137254122</v>
      </c>
      <c r="E26" s="525">
        <f t="shared" si="1"/>
        <v>5.1652892561983492</v>
      </c>
      <c r="F26" s="521">
        <v>107.7</v>
      </c>
      <c r="G26" s="521">
        <v>96.9</v>
      </c>
      <c r="H26" s="521">
        <v>93</v>
      </c>
      <c r="I26" s="521">
        <v>98</v>
      </c>
      <c r="J26" s="521">
        <v>103.8</v>
      </c>
      <c r="K26" s="521">
        <v>104.7</v>
      </c>
      <c r="L26" s="521">
        <v>100.6</v>
      </c>
      <c r="M26" s="521">
        <v>113.1</v>
      </c>
      <c r="N26" s="521">
        <v>97</v>
      </c>
      <c r="O26" s="521">
        <v>95</v>
      </c>
      <c r="P26" s="521">
        <v>98.8</v>
      </c>
      <c r="Q26" s="521">
        <v>97.6</v>
      </c>
      <c r="R26" s="521">
        <v>105.9</v>
      </c>
    </row>
    <row r="27" spans="1:18" ht="14.4" x14ac:dyDescent="0.3">
      <c r="A27" s="521"/>
      <c r="B27" s="523">
        <v>40787</v>
      </c>
      <c r="C27" s="524">
        <v>102</v>
      </c>
      <c r="D27" s="525">
        <f t="shared" si="0"/>
        <v>0.19646365422396173</v>
      </c>
      <c r="E27" s="525">
        <f t="shared" si="1"/>
        <v>5.0463439752832357</v>
      </c>
      <c r="F27" s="521">
        <v>108.2</v>
      </c>
      <c r="G27" s="521">
        <v>97.2</v>
      </c>
      <c r="H27" s="521">
        <v>93</v>
      </c>
      <c r="I27" s="521">
        <v>97.8</v>
      </c>
      <c r="J27" s="521">
        <v>103.7</v>
      </c>
      <c r="K27" s="521">
        <v>105</v>
      </c>
      <c r="L27" s="521">
        <v>100.6</v>
      </c>
      <c r="M27" s="521">
        <v>113.4</v>
      </c>
      <c r="N27" s="521">
        <v>97</v>
      </c>
      <c r="O27" s="521">
        <v>95</v>
      </c>
      <c r="P27" s="521">
        <v>98.9</v>
      </c>
      <c r="Q27" s="521">
        <v>97.6</v>
      </c>
      <c r="R27" s="521">
        <v>106.1</v>
      </c>
    </row>
    <row r="28" spans="1:18" ht="14.4" x14ac:dyDescent="0.3">
      <c r="A28" s="521"/>
      <c r="B28" s="523">
        <v>40817</v>
      </c>
      <c r="C28" s="524">
        <v>102.2</v>
      </c>
      <c r="D28" s="525">
        <f t="shared" si="0"/>
        <v>0.19607843137254122</v>
      </c>
      <c r="E28" s="525">
        <f t="shared" si="1"/>
        <v>4.9281314168377861</v>
      </c>
      <c r="F28" s="521">
        <v>114.5</v>
      </c>
      <c r="G28" s="521">
        <v>97.6</v>
      </c>
      <c r="H28" s="521">
        <v>93.5</v>
      </c>
      <c r="I28" s="521">
        <v>97.8</v>
      </c>
      <c r="J28" s="521">
        <v>103.3</v>
      </c>
      <c r="K28" s="521">
        <v>104.8</v>
      </c>
      <c r="L28" s="521">
        <v>100.6</v>
      </c>
      <c r="M28" s="521">
        <v>109.5</v>
      </c>
      <c r="N28" s="521">
        <v>96.9</v>
      </c>
      <c r="O28" s="521">
        <v>95.4</v>
      </c>
      <c r="P28" s="521">
        <v>98.9</v>
      </c>
      <c r="Q28" s="521">
        <v>97.9</v>
      </c>
      <c r="R28" s="521">
        <v>107</v>
      </c>
    </row>
    <row r="29" spans="1:18" ht="14.4" x14ac:dyDescent="0.3">
      <c r="A29" s="521"/>
      <c r="B29" s="523">
        <v>40848</v>
      </c>
      <c r="C29" s="524">
        <v>102.1</v>
      </c>
      <c r="D29" s="525">
        <f t="shared" si="0"/>
        <v>-9.7847358121342154E-2</v>
      </c>
      <c r="E29" s="525">
        <f t="shared" si="1"/>
        <v>4.6106557377049171</v>
      </c>
      <c r="F29" s="521">
        <v>115.8</v>
      </c>
      <c r="G29" s="521">
        <v>98</v>
      </c>
      <c r="H29" s="521">
        <v>94.1</v>
      </c>
      <c r="I29" s="521">
        <v>97.7</v>
      </c>
      <c r="J29" s="521">
        <v>102.9</v>
      </c>
      <c r="K29" s="521">
        <v>104.2</v>
      </c>
      <c r="L29" s="521">
        <v>100.5</v>
      </c>
      <c r="M29" s="521">
        <v>108.7</v>
      </c>
      <c r="N29" s="521">
        <v>96.9</v>
      </c>
      <c r="O29" s="521">
        <v>95.5</v>
      </c>
      <c r="P29" s="521">
        <v>98.9</v>
      </c>
      <c r="Q29" s="521">
        <v>97.9</v>
      </c>
      <c r="R29" s="521">
        <v>107</v>
      </c>
    </row>
    <row r="30" spans="1:18" ht="14.4" x14ac:dyDescent="0.3">
      <c r="A30" s="521"/>
      <c r="B30" s="523">
        <v>40878</v>
      </c>
      <c r="C30" s="524">
        <v>101.6</v>
      </c>
      <c r="D30" s="525">
        <f t="shared" si="0"/>
        <v>-0.48971596474045498</v>
      </c>
      <c r="E30" s="525">
        <f t="shared" si="1"/>
        <v>3.4623217922606955</v>
      </c>
      <c r="F30" s="521">
        <v>116.6</v>
      </c>
      <c r="G30" s="521">
        <v>98</v>
      </c>
      <c r="H30" s="521">
        <v>94.2</v>
      </c>
      <c r="I30" s="521">
        <v>97.3</v>
      </c>
      <c r="J30" s="521">
        <v>102.4</v>
      </c>
      <c r="K30" s="521">
        <v>103.7</v>
      </c>
      <c r="L30" s="521">
        <v>100.5</v>
      </c>
      <c r="M30" s="521">
        <v>108</v>
      </c>
      <c r="N30" s="521">
        <v>96.9</v>
      </c>
      <c r="O30" s="521">
        <v>95.5</v>
      </c>
      <c r="P30" s="521">
        <v>99.1</v>
      </c>
      <c r="Q30" s="521">
        <v>97.7</v>
      </c>
      <c r="R30" s="521">
        <v>105.5</v>
      </c>
    </row>
    <row r="31" spans="1:18" ht="14.4" x14ac:dyDescent="0.3">
      <c r="A31" s="522" t="s">
        <v>360</v>
      </c>
      <c r="B31" s="523">
        <v>40909</v>
      </c>
      <c r="C31" s="524">
        <v>102.1</v>
      </c>
      <c r="D31" s="525">
        <f t="shared" si="0"/>
        <v>0.49212598425197029</v>
      </c>
      <c r="E31" s="525">
        <f t="shared" si="1"/>
        <v>2.923387096774178</v>
      </c>
      <c r="F31" s="521">
        <v>120</v>
      </c>
      <c r="G31" s="521">
        <v>98.2</v>
      </c>
      <c r="H31" s="521">
        <v>95.4</v>
      </c>
      <c r="I31" s="521">
        <v>97.4</v>
      </c>
      <c r="J31" s="521">
        <v>101.6</v>
      </c>
      <c r="K31" s="521">
        <v>104.1</v>
      </c>
      <c r="L31" s="521">
        <v>100.4</v>
      </c>
      <c r="M31" s="521">
        <v>108.6</v>
      </c>
      <c r="N31" s="521">
        <v>97.5</v>
      </c>
      <c r="O31" s="521">
        <v>96.2</v>
      </c>
      <c r="P31" s="521">
        <v>99</v>
      </c>
      <c r="Q31" s="521">
        <v>98.2</v>
      </c>
      <c r="R31" s="521">
        <v>105.9</v>
      </c>
    </row>
    <row r="32" spans="1:18" ht="14.4" x14ac:dyDescent="0.3">
      <c r="A32" s="521"/>
      <c r="B32" s="523">
        <v>40940</v>
      </c>
      <c r="C32" s="524">
        <v>102.5</v>
      </c>
      <c r="D32" s="525">
        <f t="shared" si="0"/>
        <v>0.39177277179236114</v>
      </c>
      <c r="E32" s="525">
        <f t="shared" si="1"/>
        <v>2.6026026026025875</v>
      </c>
      <c r="F32" s="521">
        <v>122.9</v>
      </c>
      <c r="G32" s="521">
        <v>98.9</v>
      </c>
      <c r="H32" s="521">
        <v>95.6</v>
      </c>
      <c r="I32" s="521">
        <v>97.1</v>
      </c>
      <c r="J32" s="521">
        <v>101.7</v>
      </c>
      <c r="K32" s="521">
        <v>105.2</v>
      </c>
      <c r="L32" s="521">
        <v>100.4</v>
      </c>
      <c r="M32" s="521">
        <v>110.2</v>
      </c>
      <c r="N32" s="521">
        <v>97.6</v>
      </c>
      <c r="O32" s="521">
        <v>96.3</v>
      </c>
      <c r="P32" s="521">
        <v>99</v>
      </c>
      <c r="Q32" s="521">
        <v>98.2</v>
      </c>
      <c r="R32" s="521">
        <v>105.8</v>
      </c>
    </row>
    <row r="33" spans="1:18" ht="14.4" x14ac:dyDescent="0.3">
      <c r="A33" s="521"/>
      <c r="B33" s="523">
        <v>40969</v>
      </c>
      <c r="C33" s="524">
        <v>103.1</v>
      </c>
      <c r="D33" s="525">
        <f t="shared" si="0"/>
        <v>0.58536585365854421</v>
      </c>
      <c r="E33" s="525">
        <f t="shared" si="1"/>
        <v>2.5870646766169187</v>
      </c>
      <c r="F33" s="521">
        <v>127.3</v>
      </c>
      <c r="G33" s="521">
        <v>99.1</v>
      </c>
      <c r="H33" s="521">
        <v>95.6</v>
      </c>
      <c r="I33" s="521">
        <v>97.1</v>
      </c>
      <c r="J33" s="521">
        <v>101.8</v>
      </c>
      <c r="K33" s="521">
        <v>106.2</v>
      </c>
      <c r="L33" s="521">
        <v>100.5</v>
      </c>
      <c r="M33" s="521">
        <v>110.3</v>
      </c>
      <c r="N33" s="521">
        <v>97.9</v>
      </c>
      <c r="O33" s="521">
        <v>96.4</v>
      </c>
      <c r="P33" s="521">
        <v>99.1</v>
      </c>
      <c r="Q33" s="521">
        <v>98.3</v>
      </c>
      <c r="R33" s="521">
        <v>106.7</v>
      </c>
    </row>
    <row r="34" spans="1:18" ht="14.4" x14ac:dyDescent="0.3">
      <c r="A34" s="521"/>
      <c r="B34" s="523">
        <v>41000</v>
      </c>
      <c r="C34" s="524">
        <v>103.3</v>
      </c>
      <c r="D34" s="525">
        <f t="shared" si="0"/>
        <v>0.19398642095053731</v>
      </c>
      <c r="E34" s="525">
        <f t="shared" si="1"/>
        <v>1.8737672583826424</v>
      </c>
      <c r="F34" s="521">
        <v>130.5</v>
      </c>
      <c r="G34" s="521">
        <v>99.5</v>
      </c>
      <c r="H34" s="521">
        <v>95.6</v>
      </c>
      <c r="I34" s="521">
        <v>97.3</v>
      </c>
      <c r="J34" s="521">
        <v>102</v>
      </c>
      <c r="K34" s="521">
        <v>107</v>
      </c>
      <c r="L34" s="521">
        <v>100.9</v>
      </c>
      <c r="M34" s="521">
        <v>110.4</v>
      </c>
      <c r="N34" s="521">
        <v>98</v>
      </c>
      <c r="O34" s="521">
        <v>96.6</v>
      </c>
      <c r="P34" s="521">
        <v>99.3</v>
      </c>
      <c r="Q34" s="521">
        <v>98.5</v>
      </c>
      <c r="R34" s="521">
        <v>106.7</v>
      </c>
    </row>
    <row r="35" spans="1:18" ht="14.4" x14ac:dyDescent="0.3">
      <c r="A35" s="521"/>
      <c r="B35" s="523">
        <v>41030</v>
      </c>
      <c r="C35" s="524">
        <v>103</v>
      </c>
      <c r="D35" s="525">
        <f t="shared" si="0"/>
        <v>-0.2904162633107461</v>
      </c>
      <c r="E35" s="525">
        <f t="shared" si="1"/>
        <v>1.5779092702169493</v>
      </c>
      <c r="F35" s="521">
        <v>134.9</v>
      </c>
      <c r="G35" s="521">
        <v>99.2</v>
      </c>
      <c r="H35" s="521">
        <v>95.6</v>
      </c>
      <c r="I35" s="521">
        <v>97.5</v>
      </c>
      <c r="J35" s="521">
        <v>101.9</v>
      </c>
      <c r="K35" s="521">
        <v>107.4</v>
      </c>
      <c r="L35" s="521">
        <v>100.9</v>
      </c>
      <c r="M35" s="521">
        <v>109.7</v>
      </c>
      <c r="N35" s="521">
        <v>98.1</v>
      </c>
      <c r="O35" s="521">
        <v>96.6</v>
      </c>
      <c r="P35" s="521">
        <v>99.3</v>
      </c>
      <c r="Q35" s="521">
        <v>98.5</v>
      </c>
      <c r="R35" s="521">
        <v>106.3</v>
      </c>
    </row>
    <row r="36" spans="1:18" ht="14.4" x14ac:dyDescent="0.3">
      <c r="A36" s="521"/>
      <c r="B36" s="523">
        <v>41061</v>
      </c>
      <c r="C36" s="524">
        <v>102.6</v>
      </c>
      <c r="D36" s="525">
        <f t="shared" si="0"/>
        <v>-0.38834951456311728</v>
      </c>
      <c r="E36" s="525">
        <f t="shared" si="1"/>
        <v>1.0837438423645409</v>
      </c>
      <c r="F36" s="521">
        <v>126.9</v>
      </c>
      <c r="G36" s="521">
        <v>99.2</v>
      </c>
      <c r="H36" s="521">
        <v>95.6</v>
      </c>
      <c r="I36" s="521">
        <v>97.6</v>
      </c>
      <c r="J36" s="521">
        <v>101.5</v>
      </c>
      <c r="K36" s="521">
        <v>107.5</v>
      </c>
      <c r="L36" s="521">
        <v>100.9</v>
      </c>
      <c r="M36" s="521">
        <v>109.3</v>
      </c>
      <c r="N36" s="521">
        <v>97.9</v>
      </c>
      <c r="O36" s="521">
        <v>96.8</v>
      </c>
      <c r="P36" s="521">
        <v>99.3</v>
      </c>
      <c r="Q36" s="521">
        <v>98.5</v>
      </c>
      <c r="R36" s="521">
        <v>105.5</v>
      </c>
    </row>
    <row r="37" spans="1:18" ht="14.4" x14ac:dyDescent="0.3">
      <c r="A37" s="521"/>
      <c r="B37" s="523">
        <v>41091</v>
      </c>
      <c r="C37" s="524">
        <v>102.6</v>
      </c>
      <c r="D37" s="525">
        <f t="shared" si="0"/>
        <v>0</v>
      </c>
      <c r="E37" s="525">
        <f t="shared" si="1"/>
        <v>0.58823529411765207</v>
      </c>
      <c r="F37" s="521">
        <v>129.30000000000001</v>
      </c>
      <c r="G37" s="521">
        <v>99.4</v>
      </c>
      <c r="H37" s="521">
        <v>95.7</v>
      </c>
      <c r="I37" s="521">
        <v>97.3</v>
      </c>
      <c r="J37" s="521">
        <v>100.7</v>
      </c>
      <c r="K37" s="521">
        <v>106.1</v>
      </c>
      <c r="L37" s="521">
        <v>99.7</v>
      </c>
      <c r="M37" s="521">
        <v>108.9</v>
      </c>
      <c r="N37" s="521">
        <v>98</v>
      </c>
      <c r="O37" s="521">
        <v>96.8</v>
      </c>
      <c r="P37" s="521">
        <v>99.4</v>
      </c>
      <c r="Q37" s="521">
        <v>98.5</v>
      </c>
      <c r="R37" s="521">
        <v>105.9</v>
      </c>
    </row>
    <row r="38" spans="1:18" ht="14.4" x14ac:dyDescent="0.3">
      <c r="A38" s="521"/>
      <c r="B38" s="523">
        <v>41122</v>
      </c>
      <c r="C38" s="524">
        <v>103</v>
      </c>
      <c r="D38" s="525">
        <f t="shared" si="0"/>
        <v>0.38986354775829568</v>
      </c>
      <c r="E38" s="525">
        <f t="shared" si="1"/>
        <v>1.178781925343813</v>
      </c>
      <c r="F38" s="521">
        <v>125.9</v>
      </c>
      <c r="G38" s="521">
        <v>100.3</v>
      </c>
      <c r="H38" s="521">
        <v>95.8</v>
      </c>
      <c r="I38" s="521">
        <v>97.1</v>
      </c>
      <c r="J38" s="521">
        <v>100.6</v>
      </c>
      <c r="K38" s="521">
        <v>106</v>
      </c>
      <c r="L38" s="521">
        <v>99.8</v>
      </c>
      <c r="M38" s="521">
        <v>108.8</v>
      </c>
      <c r="N38" s="521">
        <v>98.1</v>
      </c>
      <c r="O38" s="521">
        <v>96.9</v>
      </c>
      <c r="P38" s="521">
        <v>99.4</v>
      </c>
      <c r="Q38" s="521">
        <v>98.5</v>
      </c>
      <c r="R38" s="521">
        <v>106.5</v>
      </c>
    </row>
    <row r="39" spans="1:18" ht="14.4" x14ac:dyDescent="0.3">
      <c r="A39" s="521"/>
      <c r="B39" s="523">
        <v>41153</v>
      </c>
      <c r="C39" s="524">
        <v>103.3</v>
      </c>
      <c r="D39" s="525">
        <f t="shared" si="0"/>
        <v>0.29126213592232375</v>
      </c>
      <c r="E39" s="525">
        <f t="shared" si="1"/>
        <v>1.2745098039215605</v>
      </c>
      <c r="F39" s="521">
        <v>128.69999999999999</v>
      </c>
      <c r="G39" s="521">
        <v>101.4</v>
      </c>
      <c r="H39" s="521">
        <v>95.9</v>
      </c>
      <c r="I39" s="521">
        <v>97.1</v>
      </c>
      <c r="J39" s="521">
        <v>100.5</v>
      </c>
      <c r="K39" s="521">
        <v>106.9</v>
      </c>
      <c r="L39" s="521">
        <v>99.7</v>
      </c>
      <c r="M39" s="521">
        <v>109.3</v>
      </c>
      <c r="N39" s="521">
        <v>98.2</v>
      </c>
      <c r="O39" s="521">
        <v>96.9</v>
      </c>
      <c r="P39" s="521">
        <v>99.4</v>
      </c>
      <c r="Q39" s="521">
        <v>98.4</v>
      </c>
      <c r="R39" s="521">
        <v>106.4</v>
      </c>
    </row>
    <row r="40" spans="1:18" ht="14.4" x14ac:dyDescent="0.3">
      <c r="A40" s="521"/>
      <c r="B40" s="523">
        <v>41183</v>
      </c>
      <c r="C40" s="524">
        <v>103.4</v>
      </c>
      <c r="D40" s="525">
        <f t="shared" si="0"/>
        <v>9.6805421103596245E-2</v>
      </c>
      <c r="E40" s="525">
        <f t="shared" si="1"/>
        <v>1.1741682974559779</v>
      </c>
      <c r="F40" s="521">
        <v>127.7</v>
      </c>
      <c r="G40" s="521">
        <v>102</v>
      </c>
      <c r="H40" s="521">
        <v>96.6</v>
      </c>
      <c r="I40" s="521">
        <v>97.1</v>
      </c>
      <c r="J40" s="521">
        <v>100.8</v>
      </c>
      <c r="K40" s="521">
        <v>107.6</v>
      </c>
      <c r="L40" s="521">
        <v>99.6</v>
      </c>
      <c r="M40" s="521">
        <v>108.7</v>
      </c>
      <c r="N40" s="521">
        <v>98.2</v>
      </c>
      <c r="O40" s="521">
        <v>97.2</v>
      </c>
      <c r="P40" s="521">
        <v>99.4</v>
      </c>
      <c r="Q40" s="521">
        <v>98.5</v>
      </c>
      <c r="R40" s="521">
        <v>106.5</v>
      </c>
    </row>
    <row r="41" spans="1:18" ht="14.4" x14ac:dyDescent="0.3">
      <c r="A41" s="521"/>
      <c r="B41" s="523">
        <v>41214</v>
      </c>
      <c r="C41" s="524">
        <v>103.4</v>
      </c>
      <c r="D41" s="525">
        <f t="shared" si="0"/>
        <v>0</v>
      </c>
      <c r="E41" s="525">
        <f t="shared" si="1"/>
        <v>1.2732615083251915</v>
      </c>
      <c r="F41" s="521">
        <v>132</v>
      </c>
      <c r="G41" s="521">
        <v>102.4</v>
      </c>
      <c r="H41" s="521">
        <v>96.6</v>
      </c>
      <c r="I41" s="521">
        <v>97.1</v>
      </c>
      <c r="J41" s="521">
        <v>100.7</v>
      </c>
      <c r="K41" s="521">
        <v>107.4</v>
      </c>
      <c r="L41" s="521">
        <v>99.8</v>
      </c>
      <c r="M41" s="521">
        <v>108</v>
      </c>
      <c r="N41" s="521">
        <v>98.2</v>
      </c>
      <c r="O41" s="521">
        <v>97.2</v>
      </c>
      <c r="P41" s="521">
        <v>99.5</v>
      </c>
      <c r="Q41" s="521">
        <v>98.6</v>
      </c>
      <c r="R41" s="521">
        <v>107.2</v>
      </c>
    </row>
    <row r="42" spans="1:18" ht="14.4" x14ac:dyDescent="0.3">
      <c r="A42" s="521"/>
      <c r="B42" s="523">
        <v>41244</v>
      </c>
      <c r="C42" s="524">
        <v>103.1</v>
      </c>
      <c r="D42" s="525">
        <f t="shared" si="0"/>
        <v>-0.29013539651839437</v>
      </c>
      <c r="E42" s="525">
        <f t="shared" si="1"/>
        <v>1.4763779527558967</v>
      </c>
      <c r="F42" s="521">
        <v>135.69999999999999</v>
      </c>
      <c r="G42" s="521">
        <v>102.5</v>
      </c>
      <c r="H42" s="521">
        <v>96.6</v>
      </c>
      <c r="I42" s="521">
        <v>97.1</v>
      </c>
      <c r="J42" s="521">
        <v>100.6</v>
      </c>
      <c r="K42" s="521">
        <v>107.1</v>
      </c>
      <c r="L42" s="521">
        <v>99.6</v>
      </c>
      <c r="M42" s="521">
        <v>107.9</v>
      </c>
      <c r="N42" s="521">
        <v>98.2</v>
      </c>
      <c r="O42" s="521">
        <v>97.2</v>
      </c>
      <c r="P42" s="521">
        <v>99.5</v>
      </c>
      <c r="Q42" s="521">
        <v>98.4</v>
      </c>
      <c r="R42" s="521">
        <v>106.5</v>
      </c>
    </row>
    <row r="43" spans="1:18" ht="14.4" x14ac:dyDescent="0.3">
      <c r="A43" s="522" t="s">
        <v>359</v>
      </c>
      <c r="B43" s="523">
        <v>41275</v>
      </c>
      <c r="C43" s="524">
        <v>103.7</v>
      </c>
      <c r="D43" s="525">
        <f t="shared" si="0"/>
        <v>0.58195926285161192</v>
      </c>
      <c r="E43" s="525">
        <f t="shared" si="1"/>
        <v>1.5670910871694588</v>
      </c>
      <c r="F43" s="521">
        <v>138.19999999999999</v>
      </c>
      <c r="G43" s="521">
        <v>102.8</v>
      </c>
      <c r="H43" s="521">
        <v>97.2</v>
      </c>
      <c r="I43" s="521">
        <v>97.4</v>
      </c>
      <c r="J43" s="521">
        <v>100.2</v>
      </c>
      <c r="K43" s="521">
        <v>107.1</v>
      </c>
      <c r="L43" s="521">
        <v>99.7</v>
      </c>
      <c r="M43" s="521">
        <v>107.4</v>
      </c>
      <c r="N43" s="521">
        <v>98.5</v>
      </c>
      <c r="O43" s="521">
        <v>97.7</v>
      </c>
      <c r="P43" s="521">
        <v>99.5</v>
      </c>
      <c r="Q43" s="521">
        <v>98.9</v>
      </c>
      <c r="R43" s="521">
        <v>108.4</v>
      </c>
    </row>
    <row r="44" spans="1:18" ht="14.4" x14ac:dyDescent="0.3">
      <c r="A44" s="521"/>
      <c r="B44" s="523">
        <v>41306</v>
      </c>
      <c r="C44" s="524">
        <v>103.5</v>
      </c>
      <c r="D44" s="525">
        <f t="shared" si="0"/>
        <v>-0.19286403085826009</v>
      </c>
      <c r="E44" s="525">
        <f t="shared" si="1"/>
        <v>0.97560975609755474</v>
      </c>
      <c r="F44" s="521">
        <v>134</v>
      </c>
      <c r="G44" s="521">
        <v>102.7</v>
      </c>
      <c r="H44" s="521">
        <v>97.3</v>
      </c>
      <c r="I44" s="521">
        <v>97.3</v>
      </c>
      <c r="J44" s="521">
        <v>100.4</v>
      </c>
      <c r="K44" s="521">
        <v>106.6</v>
      </c>
      <c r="L44" s="521">
        <v>99.7</v>
      </c>
      <c r="M44" s="521">
        <v>107.5</v>
      </c>
      <c r="N44" s="521">
        <v>98.6</v>
      </c>
      <c r="O44" s="521">
        <v>97.7</v>
      </c>
      <c r="P44" s="521">
        <v>99.5</v>
      </c>
      <c r="Q44" s="521">
        <v>99</v>
      </c>
      <c r="R44" s="521">
        <v>107.2</v>
      </c>
    </row>
    <row r="45" spans="1:18" ht="14.4" x14ac:dyDescent="0.3">
      <c r="A45" s="521"/>
      <c r="B45" s="523">
        <v>41334</v>
      </c>
      <c r="C45" s="524">
        <v>103.2</v>
      </c>
      <c r="D45" s="525">
        <f t="shared" si="0"/>
        <v>-0.28985507246376585</v>
      </c>
      <c r="E45" s="525">
        <f t="shared" si="1"/>
        <v>9.699321047527576E-2</v>
      </c>
      <c r="F45" s="521">
        <v>129.5</v>
      </c>
      <c r="G45" s="521">
        <v>102.7</v>
      </c>
      <c r="H45" s="521">
        <v>97.3</v>
      </c>
      <c r="I45" s="521">
        <v>97.6</v>
      </c>
      <c r="J45" s="521">
        <v>100.5</v>
      </c>
      <c r="K45" s="521">
        <v>106.9</v>
      </c>
      <c r="L45" s="521">
        <v>99.7</v>
      </c>
      <c r="M45" s="521">
        <v>107.1</v>
      </c>
      <c r="N45" s="521">
        <v>98.6</v>
      </c>
      <c r="O45" s="521">
        <v>97.8</v>
      </c>
      <c r="P45" s="521">
        <v>99.5</v>
      </c>
      <c r="Q45" s="521">
        <v>99.1</v>
      </c>
      <c r="R45" s="521">
        <v>106.9</v>
      </c>
    </row>
    <row r="46" spans="1:18" ht="14.4" x14ac:dyDescent="0.3">
      <c r="A46" s="521"/>
      <c r="B46" s="523">
        <v>41365</v>
      </c>
      <c r="C46" s="524">
        <v>103.1</v>
      </c>
      <c r="D46" s="525">
        <f t="shared" si="0"/>
        <v>-9.689922480620794E-2</v>
      </c>
      <c r="E46" s="525">
        <f t="shared" si="1"/>
        <v>-0.19361084220716407</v>
      </c>
      <c r="F46" s="521">
        <v>132.30000000000001</v>
      </c>
      <c r="G46" s="521">
        <v>102.8</v>
      </c>
      <c r="H46" s="521">
        <v>97.3</v>
      </c>
      <c r="I46" s="521">
        <v>97.9</v>
      </c>
      <c r="J46" s="521">
        <v>100.4</v>
      </c>
      <c r="K46" s="521">
        <v>106.5</v>
      </c>
      <c r="L46" s="521">
        <v>99.8</v>
      </c>
      <c r="M46" s="521">
        <v>105.1</v>
      </c>
      <c r="N46" s="521">
        <v>98.6</v>
      </c>
      <c r="O46" s="521">
        <v>98</v>
      </c>
      <c r="P46" s="521">
        <v>99.6</v>
      </c>
      <c r="Q46" s="521">
        <v>98.8</v>
      </c>
      <c r="R46" s="521">
        <v>107</v>
      </c>
    </row>
    <row r="47" spans="1:18" ht="14.4" x14ac:dyDescent="0.3">
      <c r="A47" s="521"/>
      <c r="B47" s="523">
        <v>41395</v>
      </c>
      <c r="C47" s="524">
        <v>102.8</v>
      </c>
      <c r="D47" s="525">
        <f t="shared" si="0"/>
        <v>-0.29097963142579886</v>
      </c>
      <c r="E47" s="525">
        <f t="shared" si="1"/>
        <v>-0.19417475728154443</v>
      </c>
      <c r="F47" s="521">
        <v>128.9</v>
      </c>
      <c r="G47" s="521">
        <v>103</v>
      </c>
      <c r="H47" s="521">
        <v>97.3</v>
      </c>
      <c r="I47" s="521">
        <v>98.3</v>
      </c>
      <c r="J47" s="521">
        <v>100.3</v>
      </c>
      <c r="K47" s="521">
        <v>105.8</v>
      </c>
      <c r="L47" s="521">
        <v>99.6</v>
      </c>
      <c r="M47" s="521">
        <v>104.5</v>
      </c>
      <c r="N47" s="521">
        <v>98.6</v>
      </c>
      <c r="O47" s="521">
        <v>98</v>
      </c>
      <c r="P47" s="521">
        <v>99.6</v>
      </c>
      <c r="Q47" s="521">
        <v>98.9</v>
      </c>
      <c r="R47" s="521">
        <v>105.9</v>
      </c>
    </row>
    <row r="48" spans="1:18" ht="14.4" x14ac:dyDescent="0.3">
      <c r="A48" s="521"/>
      <c r="B48" s="523">
        <v>41426</v>
      </c>
      <c r="C48" s="524">
        <v>102.7</v>
      </c>
      <c r="D48" s="525">
        <f t="shared" si="0"/>
        <v>-9.7276264591442896E-2</v>
      </c>
      <c r="E48" s="525">
        <f t="shared" si="1"/>
        <v>9.746588693957392E-2</v>
      </c>
      <c r="F48" s="521">
        <v>129.5</v>
      </c>
      <c r="G48" s="521">
        <v>103.3</v>
      </c>
      <c r="H48" s="521">
        <v>97.6</v>
      </c>
      <c r="I48" s="521">
        <v>98.5</v>
      </c>
      <c r="J48" s="521">
        <v>100.3</v>
      </c>
      <c r="K48" s="521">
        <v>105.3</v>
      </c>
      <c r="L48" s="521">
        <v>99.6</v>
      </c>
      <c r="M48" s="521">
        <v>103.4</v>
      </c>
      <c r="N48" s="521">
        <v>98.6</v>
      </c>
      <c r="O48" s="521">
        <v>98.1</v>
      </c>
      <c r="P48" s="521">
        <v>99.6</v>
      </c>
      <c r="Q48" s="521">
        <v>98.8</v>
      </c>
      <c r="R48" s="521">
        <v>105.6</v>
      </c>
    </row>
    <row r="49" spans="1:18" ht="14.4" x14ac:dyDescent="0.3">
      <c r="A49" s="521"/>
      <c r="B49" s="523">
        <v>41456</v>
      </c>
      <c r="C49" s="524">
        <v>102.6</v>
      </c>
      <c r="D49" s="525">
        <f t="shared" si="0"/>
        <v>-9.7370983446936066E-2</v>
      </c>
      <c r="E49" s="525">
        <f t="shared" si="1"/>
        <v>0</v>
      </c>
      <c r="F49" s="521">
        <v>126.6</v>
      </c>
      <c r="G49" s="521">
        <v>103.4</v>
      </c>
      <c r="H49" s="521">
        <v>98.1</v>
      </c>
      <c r="I49" s="521">
        <v>98.9</v>
      </c>
      <c r="J49" s="521">
        <v>100.3</v>
      </c>
      <c r="K49" s="521">
        <v>104.8</v>
      </c>
      <c r="L49" s="521">
        <v>99.6</v>
      </c>
      <c r="M49" s="521">
        <v>101.9</v>
      </c>
      <c r="N49" s="521">
        <v>98.6</v>
      </c>
      <c r="O49" s="521">
        <v>98.1</v>
      </c>
      <c r="P49" s="521">
        <v>99.6</v>
      </c>
      <c r="Q49" s="521">
        <v>98.8</v>
      </c>
      <c r="R49" s="521">
        <v>105.5</v>
      </c>
    </row>
    <row r="50" spans="1:18" ht="14.4" x14ac:dyDescent="0.3">
      <c r="A50" s="521"/>
      <c r="B50" s="523">
        <v>41487</v>
      </c>
      <c r="C50" s="524">
        <v>102.5</v>
      </c>
      <c r="D50" s="525">
        <f t="shared" si="0"/>
        <v>-9.7465886939559709E-2</v>
      </c>
      <c r="E50" s="525">
        <f t="shared" si="1"/>
        <v>-0.48543689320388239</v>
      </c>
      <c r="F50" s="521">
        <v>127.1</v>
      </c>
      <c r="G50" s="521">
        <v>103.4</v>
      </c>
      <c r="H50" s="521">
        <v>98.2</v>
      </c>
      <c r="I50" s="521">
        <v>99.3</v>
      </c>
      <c r="J50" s="521">
        <v>100.7</v>
      </c>
      <c r="K50" s="521">
        <v>104.5</v>
      </c>
      <c r="L50" s="521">
        <v>99.6</v>
      </c>
      <c r="M50" s="521">
        <v>102.3</v>
      </c>
      <c r="N50" s="521">
        <v>98.6</v>
      </c>
      <c r="O50" s="521">
        <v>98.2</v>
      </c>
      <c r="P50" s="521">
        <v>99.6</v>
      </c>
      <c r="Q50" s="521">
        <v>98.9</v>
      </c>
      <c r="R50" s="521">
        <v>105.1</v>
      </c>
    </row>
    <row r="51" spans="1:18" ht="14.4" x14ac:dyDescent="0.3">
      <c r="A51" s="521"/>
      <c r="B51" s="523">
        <v>41518</v>
      </c>
      <c r="C51" s="524">
        <v>102.8</v>
      </c>
      <c r="D51" s="525">
        <f t="shared" si="0"/>
        <v>0.29268292682927211</v>
      </c>
      <c r="E51" s="525">
        <f t="shared" si="1"/>
        <v>-0.48402710551791017</v>
      </c>
      <c r="F51" s="521">
        <v>127.3</v>
      </c>
      <c r="G51" s="521">
        <v>103.3</v>
      </c>
      <c r="H51" s="521">
        <v>98</v>
      </c>
      <c r="I51" s="521">
        <v>99.4</v>
      </c>
      <c r="J51" s="521">
        <v>100.8</v>
      </c>
      <c r="K51" s="521">
        <v>104.3</v>
      </c>
      <c r="L51" s="521">
        <v>99.7</v>
      </c>
      <c r="M51" s="521">
        <v>102.1</v>
      </c>
      <c r="N51" s="521">
        <v>98.6</v>
      </c>
      <c r="O51" s="521">
        <v>98.2</v>
      </c>
      <c r="P51" s="521">
        <v>99.6</v>
      </c>
      <c r="Q51" s="521">
        <v>98.8</v>
      </c>
      <c r="R51" s="521">
        <v>106.1</v>
      </c>
    </row>
    <row r="52" spans="1:18" ht="14.4" x14ac:dyDescent="0.3">
      <c r="A52" s="521"/>
      <c r="B52" s="523">
        <v>41548</v>
      </c>
      <c r="C52" s="524">
        <v>102.6</v>
      </c>
      <c r="D52" s="525">
        <f t="shared" si="0"/>
        <v>-0.19455252918288579</v>
      </c>
      <c r="E52" s="525">
        <f t="shared" si="1"/>
        <v>-0.77369439071567569</v>
      </c>
      <c r="F52" s="521">
        <v>124.6</v>
      </c>
      <c r="G52" s="521">
        <v>103.1</v>
      </c>
      <c r="H52" s="521">
        <v>98.2</v>
      </c>
      <c r="I52" s="521">
        <v>99.8</v>
      </c>
      <c r="J52" s="521">
        <v>100.8</v>
      </c>
      <c r="K52" s="521">
        <v>104.3</v>
      </c>
      <c r="L52" s="521">
        <v>99.7</v>
      </c>
      <c r="M52" s="521">
        <v>101.8</v>
      </c>
      <c r="N52" s="521">
        <v>98.7</v>
      </c>
      <c r="O52" s="521">
        <v>98.4</v>
      </c>
      <c r="P52" s="521">
        <v>99.7</v>
      </c>
      <c r="Q52" s="521">
        <v>98.8</v>
      </c>
      <c r="R52" s="521">
        <v>105.6</v>
      </c>
    </row>
    <row r="53" spans="1:18" ht="14.4" x14ac:dyDescent="0.3">
      <c r="A53" s="521"/>
      <c r="B53" s="523">
        <v>41579</v>
      </c>
      <c r="C53" s="524">
        <v>102.5</v>
      </c>
      <c r="D53" s="525">
        <f t="shared" si="0"/>
        <v>-9.7465886939559709E-2</v>
      </c>
      <c r="E53" s="525">
        <f t="shared" si="1"/>
        <v>-0.87040618955512628</v>
      </c>
      <c r="F53" s="521">
        <v>128.1</v>
      </c>
      <c r="G53" s="521">
        <v>103.1</v>
      </c>
      <c r="H53" s="521">
        <v>98.2</v>
      </c>
      <c r="I53" s="521">
        <v>99.9</v>
      </c>
      <c r="J53" s="521">
        <v>100.9</v>
      </c>
      <c r="K53" s="521">
        <v>103.7</v>
      </c>
      <c r="L53" s="521">
        <v>99.7</v>
      </c>
      <c r="M53" s="521">
        <v>101.6</v>
      </c>
      <c r="N53" s="521">
        <v>98.7</v>
      </c>
      <c r="O53" s="521">
        <v>98.4</v>
      </c>
      <c r="P53" s="521">
        <v>99.7</v>
      </c>
      <c r="Q53" s="521">
        <v>98.8</v>
      </c>
      <c r="R53" s="521">
        <v>105.8</v>
      </c>
    </row>
    <row r="54" spans="1:18" ht="14.4" x14ac:dyDescent="0.3">
      <c r="A54" s="521"/>
      <c r="B54" s="523">
        <v>41609</v>
      </c>
      <c r="C54" s="524">
        <v>102.6</v>
      </c>
      <c r="D54" s="525">
        <f t="shared" si="0"/>
        <v>9.7560975609752631E-2</v>
      </c>
      <c r="E54" s="525">
        <f t="shared" si="1"/>
        <v>-0.48496605237633617</v>
      </c>
      <c r="F54" s="521">
        <v>128.80000000000001</v>
      </c>
      <c r="G54" s="521">
        <v>103.2</v>
      </c>
      <c r="H54" s="521">
        <v>98.2</v>
      </c>
      <c r="I54" s="521">
        <v>100</v>
      </c>
      <c r="J54" s="521">
        <v>100.9</v>
      </c>
      <c r="K54" s="521">
        <v>103.6</v>
      </c>
      <c r="L54" s="521">
        <v>99.9</v>
      </c>
      <c r="M54" s="521">
        <v>101.4</v>
      </c>
      <c r="N54" s="521">
        <v>98.7</v>
      </c>
      <c r="O54" s="521">
        <v>98.4</v>
      </c>
      <c r="P54" s="521">
        <v>99.6</v>
      </c>
      <c r="Q54" s="521">
        <v>98.9</v>
      </c>
      <c r="R54" s="521">
        <v>105.8</v>
      </c>
    </row>
    <row r="55" spans="1:18" ht="14.4" x14ac:dyDescent="0.3">
      <c r="A55" s="522" t="s">
        <v>358</v>
      </c>
      <c r="B55" s="523">
        <v>41640</v>
      </c>
      <c r="C55" s="524">
        <v>102.5</v>
      </c>
      <c r="D55" s="525">
        <f t="shared" si="0"/>
        <v>-9.7465886939559709E-2</v>
      </c>
      <c r="E55" s="525">
        <f t="shared" si="1"/>
        <v>-1.1571841851494753</v>
      </c>
      <c r="F55" s="521">
        <v>135.1</v>
      </c>
      <c r="G55" s="521">
        <v>103</v>
      </c>
      <c r="H55" s="521">
        <v>98.3</v>
      </c>
      <c r="I55" s="521">
        <v>100.2</v>
      </c>
      <c r="J55" s="521">
        <v>101.2</v>
      </c>
      <c r="K55" s="521">
        <v>103.6</v>
      </c>
      <c r="L55" s="521">
        <v>100</v>
      </c>
      <c r="M55" s="521">
        <v>101.5</v>
      </c>
      <c r="N55" s="521">
        <v>98.9</v>
      </c>
      <c r="O55" s="521">
        <v>98.9</v>
      </c>
      <c r="P55" s="521">
        <v>99.6</v>
      </c>
      <c r="Q55" s="521">
        <v>99.2</v>
      </c>
      <c r="R55" s="521">
        <v>105.3</v>
      </c>
    </row>
    <row r="56" spans="1:18" ht="14.4" x14ac:dyDescent="0.3">
      <c r="A56" s="521"/>
      <c r="B56" s="523">
        <v>41671</v>
      </c>
      <c r="C56" s="524">
        <v>102.5</v>
      </c>
      <c r="D56" s="525">
        <f t="shared" si="0"/>
        <v>0</v>
      </c>
      <c r="E56" s="525">
        <f t="shared" si="1"/>
        <v>-0.96618357487923845</v>
      </c>
      <c r="F56" s="521">
        <v>133.80000000000001</v>
      </c>
      <c r="G56" s="521">
        <v>103</v>
      </c>
      <c r="H56" s="521">
        <v>98.3</v>
      </c>
      <c r="I56" s="521">
        <v>100.7</v>
      </c>
      <c r="J56" s="521">
        <v>101.1</v>
      </c>
      <c r="K56" s="521">
        <v>103.6</v>
      </c>
      <c r="L56" s="521">
        <v>100.1</v>
      </c>
      <c r="M56" s="521">
        <v>101.2</v>
      </c>
      <c r="N56" s="521">
        <v>98.9</v>
      </c>
      <c r="O56" s="521">
        <v>99</v>
      </c>
      <c r="P56" s="521">
        <v>99.6</v>
      </c>
      <c r="Q56" s="521">
        <v>99.1</v>
      </c>
      <c r="R56" s="521">
        <v>105</v>
      </c>
    </row>
    <row r="57" spans="1:18" ht="14.4" x14ac:dyDescent="0.3">
      <c r="A57" s="521"/>
      <c r="B57" s="523">
        <v>41699</v>
      </c>
      <c r="C57" s="524">
        <v>102.2</v>
      </c>
      <c r="D57" s="525">
        <f t="shared" si="0"/>
        <v>-0.29268292682927211</v>
      </c>
      <c r="E57" s="525">
        <f t="shared" si="1"/>
        <v>-0.96899224806202255</v>
      </c>
      <c r="F57" s="521">
        <v>127.7</v>
      </c>
      <c r="G57" s="521">
        <v>103.1</v>
      </c>
      <c r="H57" s="521">
        <v>98.4</v>
      </c>
      <c r="I57" s="521">
        <v>100.7</v>
      </c>
      <c r="J57" s="521">
        <v>101</v>
      </c>
      <c r="K57" s="521">
        <v>103.7</v>
      </c>
      <c r="L57" s="521">
        <v>100.1</v>
      </c>
      <c r="M57" s="521">
        <v>100.6</v>
      </c>
      <c r="N57" s="521">
        <v>98.9</v>
      </c>
      <c r="O57" s="521">
        <v>99</v>
      </c>
      <c r="P57" s="521">
        <v>99.6</v>
      </c>
      <c r="Q57" s="521">
        <v>99.2</v>
      </c>
      <c r="R57" s="521">
        <v>104.3</v>
      </c>
    </row>
    <row r="58" spans="1:18" ht="14.4" x14ac:dyDescent="0.3">
      <c r="A58" s="521"/>
      <c r="B58" s="523">
        <v>41730</v>
      </c>
      <c r="C58" s="524">
        <v>102.1</v>
      </c>
      <c r="D58" s="525">
        <f t="shared" si="0"/>
        <v>-9.7847358121342154E-2</v>
      </c>
      <c r="E58" s="525">
        <f t="shared" si="1"/>
        <v>-0.96993210475267233</v>
      </c>
      <c r="F58" s="521">
        <v>125</v>
      </c>
      <c r="G58" s="521">
        <v>103.4</v>
      </c>
      <c r="H58" s="521">
        <v>98.5</v>
      </c>
      <c r="I58" s="521">
        <v>100.6</v>
      </c>
      <c r="J58" s="521">
        <v>100.8</v>
      </c>
      <c r="K58" s="521">
        <v>103.6</v>
      </c>
      <c r="L58" s="521">
        <v>100</v>
      </c>
      <c r="M58" s="521">
        <v>100.3</v>
      </c>
      <c r="N58" s="521">
        <v>98.9</v>
      </c>
      <c r="O58" s="521">
        <v>99.1</v>
      </c>
      <c r="P58" s="521">
        <v>99.6</v>
      </c>
      <c r="Q58" s="521">
        <v>99.3</v>
      </c>
      <c r="R58" s="521">
        <v>103.5</v>
      </c>
    </row>
    <row r="59" spans="1:18" ht="14.4" x14ac:dyDescent="0.3">
      <c r="A59" s="521"/>
      <c r="B59" s="523">
        <v>41760</v>
      </c>
      <c r="C59" s="524">
        <v>101.9</v>
      </c>
      <c r="D59" s="525">
        <f t="shared" si="0"/>
        <v>-0.19588638589617346</v>
      </c>
      <c r="E59" s="525">
        <f t="shared" si="1"/>
        <v>-0.87548638132295764</v>
      </c>
      <c r="F59" s="521">
        <v>117.4</v>
      </c>
      <c r="G59" s="521">
        <v>103.3</v>
      </c>
      <c r="H59" s="521">
        <v>98.5</v>
      </c>
      <c r="I59" s="521">
        <v>100</v>
      </c>
      <c r="J59" s="521">
        <v>100.6</v>
      </c>
      <c r="K59" s="521">
        <v>103.7</v>
      </c>
      <c r="L59" s="521">
        <v>99.9</v>
      </c>
      <c r="M59" s="521">
        <v>100.6</v>
      </c>
      <c r="N59" s="521">
        <v>99</v>
      </c>
      <c r="O59" s="521">
        <v>99.1</v>
      </c>
      <c r="P59" s="521">
        <v>99.6</v>
      </c>
      <c r="Q59" s="521">
        <v>99.3</v>
      </c>
      <c r="R59" s="521">
        <v>103.1</v>
      </c>
    </row>
    <row r="60" spans="1:18" ht="14.4" x14ac:dyDescent="0.3">
      <c r="A60" s="521"/>
      <c r="B60" s="523">
        <v>41791</v>
      </c>
      <c r="C60" s="524">
        <v>101.9</v>
      </c>
      <c r="D60" s="525">
        <f t="shared" si="0"/>
        <v>0</v>
      </c>
      <c r="E60" s="525">
        <f t="shared" si="1"/>
        <v>-0.7789678675754601</v>
      </c>
      <c r="F60" s="521">
        <v>115.5</v>
      </c>
      <c r="G60" s="521">
        <v>103.4</v>
      </c>
      <c r="H60" s="521">
        <v>98.5</v>
      </c>
      <c r="I60" s="521">
        <v>100.4</v>
      </c>
      <c r="J60" s="521">
        <v>100.2</v>
      </c>
      <c r="K60" s="521">
        <v>103.6</v>
      </c>
      <c r="L60" s="521">
        <v>99.9</v>
      </c>
      <c r="M60" s="521">
        <v>100.5</v>
      </c>
      <c r="N60" s="521">
        <v>99</v>
      </c>
      <c r="O60" s="521">
        <v>99.1</v>
      </c>
      <c r="P60" s="521">
        <v>99.6</v>
      </c>
      <c r="Q60" s="521">
        <v>99.3</v>
      </c>
      <c r="R60" s="521">
        <v>102.8</v>
      </c>
    </row>
    <row r="61" spans="1:18" ht="14.4" x14ac:dyDescent="0.3">
      <c r="A61" s="521"/>
      <c r="B61" s="523">
        <v>41821</v>
      </c>
      <c r="C61" s="524">
        <v>101.8</v>
      </c>
      <c r="D61" s="525">
        <f t="shared" si="0"/>
        <v>-9.8135426889115251E-2</v>
      </c>
      <c r="E61" s="525">
        <f t="shared" si="1"/>
        <v>-0.77972709551656294</v>
      </c>
      <c r="F61" s="521">
        <v>109</v>
      </c>
      <c r="G61" s="521">
        <v>103.3</v>
      </c>
      <c r="H61" s="521">
        <v>98.8</v>
      </c>
      <c r="I61" s="521">
        <v>100.4</v>
      </c>
      <c r="J61" s="521">
        <v>100</v>
      </c>
      <c r="K61" s="521">
        <v>103.7</v>
      </c>
      <c r="L61" s="521">
        <v>99.7</v>
      </c>
      <c r="M61" s="521">
        <v>101.2</v>
      </c>
      <c r="N61" s="521">
        <v>99.2</v>
      </c>
      <c r="O61" s="521">
        <v>99.2</v>
      </c>
      <c r="P61" s="521">
        <v>99.7</v>
      </c>
      <c r="Q61" s="521">
        <v>99.3</v>
      </c>
      <c r="R61" s="521">
        <v>102.3</v>
      </c>
    </row>
    <row r="62" spans="1:18" ht="14.4" x14ac:dyDescent="0.3">
      <c r="A62" s="521"/>
      <c r="B62" s="523">
        <v>41852</v>
      </c>
      <c r="C62" s="524">
        <v>101.7</v>
      </c>
      <c r="D62" s="525">
        <f t="shared" si="0"/>
        <v>-9.8231827111987968E-2</v>
      </c>
      <c r="E62" s="525">
        <f t="shared" si="1"/>
        <v>-0.78048780487804947</v>
      </c>
      <c r="F62" s="521">
        <v>104.6</v>
      </c>
      <c r="G62" s="521">
        <v>103</v>
      </c>
      <c r="H62" s="521">
        <v>99.1</v>
      </c>
      <c r="I62" s="521">
        <v>100.3</v>
      </c>
      <c r="J62" s="521">
        <v>99.8</v>
      </c>
      <c r="K62" s="521">
        <v>103.9</v>
      </c>
      <c r="L62" s="521">
        <v>99.6</v>
      </c>
      <c r="M62" s="521">
        <v>101.6</v>
      </c>
      <c r="N62" s="521">
        <v>99.2</v>
      </c>
      <c r="O62" s="521">
        <v>99.2</v>
      </c>
      <c r="P62" s="521">
        <v>99.7</v>
      </c>
      <c r="Q62" s="521">
        <v>99.6</v>
      </c>
      <c r="R62" s="521">
        <v>102.4</v>
      </c>
    </row>
    <row r="63" spans="1:18" ht="14.4" x14ac:dyDescent="0.3">
      <c r="A63" s="521"/>
      <c r="B63" s="523">
        <v>41883</v>
      </c>
      <c r="C63" s="524">
        <v>101.7</v>
      </c>
      <c r="D63" s="525">
        <f t="shared" si="0"/>
        <v>0</v>
      </c>
      <c r="E63" s="525">
        <f t="shared" si="1"/>
        <v>-1.0700389105058292</v>
      </c>
      <c r="F63" s="521">
        <v>103.1</v>
      </c>
      <c r="G63" s="521">
        <v>102.2</v>
      </c>
      <c r="H63" s="521">
        <v>99.1</v>
      </c>
      <c r="I63" s="521">
        <v>100.3</v>
      </c>
      <c r="J63" s="521">
        <v>99.9</v>
      </c>
      <c r="K63" s="521">
        <v>103.8</v>
      </c>
      <c r="L63" s="521">
        <v>99.5</v>
      </c>
      <c r="M63" s="521">
        <v>101.9</v>
      </c>
      <c r="N63" s="521">
        <v>99.2</v>
      </c>
      <c r="O63" s="521">
        <v>99.2</v>
      </c>
      <c r="P63" s="521">
        <v>99.8</v>
      </c>
      <c r="Q63" s="521">
        <v>99.6</v>
      </c>
      <c r="R63" s="521">
        <v>102.7</v>
      </c>
    </row>
    <row r="64" spans="1:18" ht="14.4" x14ac:dyDescent="0.3">
      <c r="A64" s="521"/>
      <c r="B64" s="523">
        <v>41913</v>
      </c>
      <c r="C64" s="524">
        <v>101.6</v>
      </c>
      <c r="D64" s="525">
        <f t="shared" si="0"/>
        <v>-9.8328416912494276E-2</v>
      </c>
      <c r="E64" s="525">
        <f t="shared" si="1"/>
        <v>-0.97465886939571078</v>
      </c>
      <c r="F64" s="521">
        <v>109.7</v>
      </c>
      <c r="G64" s="521">
        <v>101.2</v>
      </c>
      <c r="H64" s="521">
        <v>99.2</v>
      </c>
      <c r="I64" s="521">
        <v>100.3</v>
      </c>
      <c r="J64" s="521">
        <v>100.1</v>
      </c>
      <c r="K64" s="521">
        <v>103.6</v>
      </c>
      <c r="L64" s="521">
        <v>99.5</v>
      </c>
      <c r="M64" s="521">
        <v>102.3</v>
      </c>
      <c r="N64" s="521">
        <v>99.3</v>
      </c>
      <c r="O64" s="521">
        <v>99.3</v>
      </c>
      <c r="P64" s="521">
        <v>99.9</v>
      </c>
      <c r="Q64" s="521">
        <v>99.5</v>
      </c>
      <c r="R64" s="521">
        <v>102.6</v>
      </c>
    </row>
    <row r="65" spans="1:18" ht="14.4" x14ac:dyDescent="0.3">
      <c r="A65" s="521"/>
      <c r="B65" s="523">
        <v>41944</v>
      </c>
      <c r="C65" s="524">
        <v>101.6</v>
      </c>
      <c r="D65" s="525">
        <f t="shared" si="0"/>
        <v>0</v>
      </c>
      <c r="E65" s="525">
        <f t="shared" si="1"/>
        <v>-0.87804878048780211</v>
      </c>
      <c r="F65" s="521">
        <v>114</v>
      </c>
      <c r="G65" s="521">
        <v>100.4</v>
      </c>
      <c r="H65" s="521">
        <v>99.3</v>
      </c>
      <c r="I65" s="521">
        <v>100</v>
      </c>
      <c r="J65" s="521">
        <v>100.1</v>
      </c>
      <c r="K65" s="521">
        <v>102.9</v>
      </c>
      <c r="L65" s="521">
        <v>99.5</v>
      </c>
      <c r="M65" s="521">
        <v>102.3</v>
      </c>
      <c r="N65" s="521">
        <v>99.4</v>
      </c>
      <c r="O65" s="521">
        <v>99.3</v>
      </c>
      <c r="P65" s="521">
        <v>99.9</v>
      </c>
      <c r="Q65" s="521">
        <v>99.5</v>
      </c>
      <c r="R65" s="521">
        <v>103.5</v>
      </c>
    </row>
    <row r="66" spans="1:18" ht="14.4" x14ac:dyDescent="0.3">
      <c r="A66" s="521"/>
      <c r="B66" s="523">
        <v>41974</v>
      </c>
      <c r="C66" s="524">
        <v>100.9</v>
      </c>
      <c r="D66" s="525">
        <f t="shared" si="0"/>
        <v>-0.68897637795274136</v>
      </c>
      <c r="E66" s="525">
        <f t="shared" si="1"/>
        <v>-1.6569200779726998</v>
      </c>
      <c r="F66" s="521">
        <v>107.9</v>
      </c>
      <c r="G66" s="521">
        <v>100.1</v>
      </c>
      <c r="H66" s="521">
        <v>99.5</v>
      </c>
      <c r="I66" s="521">
        <v>100</v>
      </c>
      <c r="J66" s="521">
        <v>99.9</v>
      </c>
      <c r="K66" s="521">
        <v>101.9</v>
      </c>
      <c r="L66" s="521">
        <v>99.5</v>
      </c>
      <c r="M66" s="521">
        <v>101.7</v>
      </c>
      <c r="N66" s="521">
        <v>99.5</v>
      </c>
      <c r="O66" s="521">
        <v>99.4</v>
      </c>
      <c r="P66" s="521">
        <v>99.9</v>
      </c>
      <c r="Q66" s="521">
        <v>99.6</v>
      </c>
      <c r="R66" s="521">
        <v>103.2</v>
      </c>
    </row>
    <row r="67" spans="1:18" ht="14.4" x14ac:dyDescent="0.3">
      <c r="A67" s="522" t="s">
        <v>357</v>
      </c>
      <c r="B67" s="523">
        <v>42005</v>
      </c>
      <c r="C67" s="524">
        <v>100.3</v>
      </c>
      <c r="D67" s="525">
        <f t="shared" si="0"/>
        <v>-0.59464816650149999</v>
      </c>
      <c r="E67" s="525">
        <f t="shared" si="1"/>
        <v>-2.1463414634146432</v>
      </c>
      <c r="F67" s="521">
        <v>103.8</v>
      </c>
      <c r="G67" s="521">
        <v>99.7</v>
      </c>
      <c r="H67" s="521">
        <v>99.6</v>
      </c>
      <c r="I67" s="521">
        <v>100.5</v>
      </c>
      <c r="J67" s="521">
        <v>99.6</v>
      </c>
      <c r="K67" s="521">
        <v>100.2</v>
      </c>
      <c r="L67" s="521">
        <v>99.9</v>
      </c>
      <c r="M67" s="521">
        <v>101.2</v>
      </c>
      <c r="N67" s="521">
        <v>99.6</v>
      </c>
      <c r="O67" s="521">
        <v>99.7</v>
      </c>
      <c r="P67" s="521">
        <v>99.9</v>
      </c>
      <c r="Q67" s="521">
        <v>100.2</v>
      </c>
      <c r="R67" s="521">
        <v>101.9</v>
      </c>
    </row>
    <row r="68" spans="1:18" ht="14.4" x14ac:dyDescent="0.3">
      <c r="A68" s="521"/>
      <c r="B68" s="523">
        <v>42036</v>
      </c>
      <c r="C68" s="524">
        <v>100.4</v>
      </c>
      <c r="D68" s="525">
        <f t="shared" si="0"/>
        <v>9.9700897308082403E-2</v>
      </c>
      <c r="E68" s="525">
        <f t="shared" si="1"/>
        <v>-2.0487804878048621</v>
      </c>
      <c r="F68" s="521">
        <v>102.8</v>
      </c>
      <c r="G68" s="521">
        <v>100</v>
      </c>
      <c r="H68" s="521">
        <v>99.7</v>
      </c>
      <c r="I68" s="521">
        <v>100.1</v>
      </c>
      <c r="J68" s="521">
        <v>99.8</v>
      </c>
      <c r="K68" s="521">
        <v>99</v>
      </c>
      <c r="L68" s="521">
        <v>100</v>
      </c>
      <c r="M68" s="521">
        <v>101.7</v>
      </c>
      <c r="N68" s="521">
        <v>99.6</v>
      </c>
      <c r="O68" s="521">
        <v>99.8</v>
      </c>
      <c r="P68" s="521">
        <v>99.9</v>
      </c>
      <c r="Q68" s="521">
        <v>100</v>
      </c>
      <c r="R68" s="521">
        <v>101.7</v>
      </c>
    </row>
    <row r="69" spans="1:18" ht="14.4" x14ac:dyDescent="0.3">
      <c r="A69" s="521"/>
      <c r="B69" s="523">
        <v>42064</v>
      </c>
      <c r="C69" s="524">
        <v>100.5</v>
      </c>
      <c r="D69" s="525">
        <f t="shared" si="0"/>
        <v>9.9601593625493479E-2</v>
      </c>
      <c r="E69" s="525">
        <f t="shared" si="1"/>
        <v>-1.6634050880626319</v>
      </c>
      <c r="F69" s="521">
        <v>104.8</v>
      </c>
      <c r="G69" s="521">
        <v>100.6</v>
      </c>
      <c r="H69" s="521">
        <v>99.7</v>
      </c>
      <c r="I69" s="521">
        <v>100</v>
      </c>
      <c r="J69" s="521">
        <v>99.6</v>
      </c>
      <c r="K69" s="521">
        <v>99</v>
      </c>
      <c r="L69" s="521">
        <v>100</v>
      </c>
      <c r="M69" s="521">
        <v>102.3</v>
      </c>
      <c r="N69" s="521">
        <v>99.7</v>
      </c>
      <c r="O69" s="521">
        <v>99.8</v>
      </c>
      <c r="P69" s="521">
        <v>100</v>
      </c>
      <c r="Q69" s="521">
        <v>99.6</v>
      </c>
      <c r="R69" s="521">
        <v>101.5</v>
      </c>
    </row>
    <row r="70" spans="1:18" ht="14.4" x14ac:dyDescent="0.3">
      <c r="A70" s="521"/>
      <c r="B70" s="523">
        <v>42095</v>
      </c>
      <c r="C70" s="524">
        <v>100.6</v>
      </c>
      <c r="D70" s="525">
        <f t="shared" si="0"/>
        <v>9.9502487562190822E-2</v>
      </c>
      <c r="E70" s="525">
        <f t="shared" si="1"/>
        <v>-1.4691478942213507</v>
      </c>
      <c r="F70" s="521">
        <v>108.6</v>
      </c>
      <c r="G70" s="521">
        <v>100.6</v>
      </c>
      <c r="H70" s="521">
        <v>99.8</v>
      </c>
      <c r="I70" s="521">
        <v>100.1</v>
      </c>
      <c r="J70" s="521">
        <v>99.6</v>
      </c>
      <c r="K70" s="521">
        <v>99.7</v>
      </c>
      <c r="L70" s="521">
        <v>99.8</v>
      </c>
      <c r="M70" s="521">
        <v>102.8</v>
      </c>
      <c r="N70" s="521">
        <v>100</v>
      </c>
      <c r="O70" s="521">
        <v>99.9</v>
      </c>
      <c r="P70" s="521">
        <v>100</v>
      </c>
      <c r="Q70" s="521">
        <v>99.6</v>
      </c>
      <c r="R70" s="521">
        <v>101</v>
      </c>
    </row>
    <row r="71" spans="1:18" ht="14.4" x14ac:dyDescent="0.3">
      <c r="A71" s="521"/>
      <c r="B71" s="523">
        <v>42125</v>
      </c>
      <c r="C71" s="524">
        <v>100.6</v>
      </c>
      <c r="D71" s="525">
        <f t="shared" ref="D71:D134" si="2">C71/C70*100-100</f>
        <v>0</v>
      </c>
      <c r="E71" s="525">
        <f t="shared" si="1"/>
        <v>-1.2757605495583988</v>
      </c>
      <c r="F71" s="521">
        <v>110.7</v>
      </c>
      <c r="G71" s="521">
        <v>100.3</v>
      </c>
      <c r="H71" s="521">
        <v>99.8</v>
      </c>
      <c r="I71" s="521">
        <v>100</v>
      </c>
      <c r="J71" s="521">
        <v>99.8</v>
      </c>
      <c r="K71" s="521">
        <v>100.4</v>
      </c>
      <c r="L71" s="521">
        <v>99.9</v>
      </c>
      <c r="M71" s="521">
        <v>102.6</v>
      </c>
      <c r="N71" s="521">
        <v>100.1</v>
      </c>
      <c r="O71" s="521">
        <v>100</v>
      </c>
      <c r="P71" s="521">
        <v>100</v>
      </c>
      <c r="Q71" s="521">
        <v>99.8</v>
      </c>
      <c r="R71" s="521">
        <v>100.4</v>
      </c>
    </row>
    <row r="72" spans="1:18" ht="14.4" x14ac:dyDescent="0.3">
      <c r="A72" s="521"/>
      <c r="B72" s="523">
        <v>42156</v>
      </c>
      <c r="C72" s="524">
        <v>100.5</v>
      </c>
      <c r="D72" s="525">
        <f t="shared" si="2"/>
        <v>-9.9403578528821868E-2</v>
      </c>
      <c r="E72" s="525">
        <f t="shared" si="1"/>
        <v>-1.3738959764474998</v>
      </c>
      <c r="F72" s="521">
        <v>108.1</v>
      </c>
      <c r="G72" s="521">
        <v>100.3</v>
      </c>
      <c r="H72" s="521">
        <v>99.8</v>
      </c>
      <c r="I72" s="521">
        <v>100</v>
      </c>
      <c r="J72" s="521">
        <v>99.6</v>
      </c>
      <c r="K72" s="521">
        <v>100.7</v>
      </c>
      <c r="L72" s="521">
        <v>100</v>
      </c>
      <c r="M72" s="521">
        <v>101.4</v>
      </c>
      <c r="N72" s="521">
        <v>100.1</v>
      </c>
      <c r="O72" s="521">
        <v>100</v>
      </c>
      <c r="P72" s="521">
        <v>100</v>
      </c>
      <c r="Q72" s="521">
        <v>100</v>
      </c>
      <c r="R72" s="521">
        <v>100.2</v>
      </c>
    </row>
    <row r="73" spans="1:18" ht="14.4" x14ac:dyDescent="0.3">
      <c r="A73" s="521"/>
      <c r="B73" s="523">
        <v>42186</v>
      </c>
      <c r="C73" s="524">
        <v>100.5</v>
      </c>
      <c r="D73" s="525">
        <f t="shared" si="2"/>
        <v>0</v>
      </c>
      <c r="E73" s="525">
        <f t="shared" si="1"/>
        <v>-1.2770137524557867</v>
      </c>
      <c r="F73" s="521">
        <v>103.2</v>
      </c>
      <c r="G73" s="521">
        <v>100.1</v>
      </c>
      <c r="H73" s="521">
        <v>99.8</v>
      </c>
      <c r="I73" s="521">
        <v>100</v>
      </c>
      <c r="J73" s="521">
        <v>100</v>
      </c>
      <c r="K73" s="521">
        <v>101.4</v>
      </c>
      <c r="L73" s="521">
        <v>100</v>
      </c>
      <c r="M73" s="521">
        <v>100.9</v>
      </c>
      <c r="N73" s="521">
        <v>100.3</v>
      </c>
      <c r="O73" s="521">
        <v>100.1</v>
      </c>
      <c r="P73" s="521">
        <v>100.1</v>
      </c>
      <c r="Q73" s="521">
        <v>100</v>
      </c>
      <c r="R73" s="521">
        <v>100.2</v>
      </c>
    </row>
    <row r="74" spans="1:18" ht="14.4" x14ac:dyDescent="0.3">
      <c r="A74" s="521"/>
      <c r="B74" s="523">
        <v>42217</v>
      </c>
      <c r="C74" s="524">
        <v>100</v>
      </c>
      <c r="D74" s="525">
        <f t="shared" si="2"/>
        <v>-0.4975124378109399</v>
      </c>
      <c r="E74" s="525">
        <f t="shared" si="1"/>
        <v>-1.671583087512289</v>
      </c>
      <c r="F74" s="521">
        <v>99.5</v>
      </c>
      <c r="G74" s="521">
        <v>99.7</v>
      </c>
      <c r="H74" s="521">
        <v>99.9</v>
      </c>
      <c r="I74" s="521">
        <v>100</v>
      </c>
      <c r="J74" s="521">
        <v>100.2</v>
      </c>
      <c r="K74" s="521">
        <v>101.2</v>
      </c>
      <c r="L74" s="521">
        <v>100</v>
      </c>
      <c r="M74" s="521">
        <v>99.4</v>
      </c>
      <c r="N74" s="521">
        <v>100.1</v>
      </c>
      <c r="O74" s="521">
        <v>100</v>
      </c>
      <c r="P74" s="521">
        <v>100</v>
      </c>
      <c r="Q74" s="521">
        <v>100.2</v>
      </c>
      <c r="R74" s="521">
        <v>99.7</v>
      </c>
    </row>
    <row r="75" spans="1:18" ht="14.4" x14ac:dyDescent="0.3">
      <c r="A75" s="521"/>
      <c r="B75" s="523">
        <v>42248</v>
      </c>
      <c r="C75" s="524">
        <v>99.7</v>
      </c>
      <c r="D75" s="525">
        <f t="shared" si="2"/>
        <v>-0.29999999999999716</v>
      </c>
      <c r="E75" s="525">
        <f t="shared" si="1"/>
        <v>-1.9665683382497576</v>
      </c>
      <c r="F75" s="521">
        <v>92.5</v>
      </c>
      <c r="G75" s="521">
        <v>100</v>
      </c>
      <c r="H75" s="521">
        <v>100.1</v>
      </c>
      <c r="I75" s="521">
        <v>100</v>
      </c>
      <c r="J75" s="521">
        <v>100.2</v>
      </c>
      <c r="K75" s="521">
        <v>100.4</v>
      </c>
      <c r="L75" s="521">
        <v>100</v>
      </c>
      <c r="M75" s="521">
        <v>98.5</v>
      </c>
      <c r="N75" s="521">
        <v>100.2</v>
      </c>
      <c r="O75" s="521">
        <v>100.1</v>
      </c>
      <c r="P75" s="521">
        <v>100.1</v>
      </c>
      <c r="Q75" s="521">
        <v>100.2</v>
      </c>
      <c r="R75" s="521">
        <v>99.3</v>
      </c>
    </row>
    <row r="76" spans="1:18" ht="14.4" x14ac:dyDescent="0.3">
      <c r="A76" s="521"/>
      <c r="B76" s="523">
        <v>42278</v>
      </c>
      <c r="C76" s="524">
        <v>99.3</v>
      </c>
      <c r="D76" s="525">
        <f t="shared" si="2"/>
        <v>-0.40120361083249634</v>
      </c>
      <c r="E76" s="525">
        <f t="shared" si="1"/>
        <v>-2.263779527559052</v>
      </c>
      <c r="F76" s="521">
        <v>91.2</v>
      </c>
      <c r="G76" s="521">
        <v>99.9</v>
      </c>
      <c r="H76" s="521">
        <v>100.7</v>
      </c>
      <c r="I76" s="521">
        <v>99.9</v>
      </c>
      <c r="J76" s="521">
        <v>100.4</v>
      </c>
      <c r="K76" s="521">
        <v>99.5</v>
      </c>
      <c r="L76" s="521">
        <v>100</v>
      </c>
      <c r="M76" s="521">
        <v>97.8</v>
      </c>
      <c r="N76" s="521">
        <v>100.1</v>
      </c>
      <c r="O76" s="521">
        <v>100.1</v>
      </c>
      <c r="P76" s="521">
        <v>100</v>
      </c>
      <c r="Q76" s="521">
        <v>100.2</v>
      </c>
      <c r="R76" s="521">
        <v>98.5</v>
      </c>
    </row>
    <row r="77" spans="1:18" ht="14.4" x14ac:dyDescent="0.3">
      <c r="A77" s="521"/>
      <c r="B77" s="523">
        <v>42309</v>
      </c>
      <c r="C77" s="524">
        <v>99</v>
      </c>
      <c r="D77" s="525">
        <f t="shared" si="2"/>
        <v>-0.30211480362537202</v>
      </c>
      <c r="E77" s="525">
        <f t="shared" si="1"/>
        <v>-2.559055118110237</v>
      </c>
      <c r="F77" s="521">
        <v>89.6</v>
      </c>
      <c r="G77" s="521">
        <v>99.6</v>
      </c>
      <c r="H77" s="521">
        <v>100.7</v>
      </c>
      <c r="I77" s="521">
        <v>99.8</v>
      </c>
      <c r="J77" s="521">
        <v>100.5</v>
      </c>
      <c r="K77" s="521">
        <v>99.2</v>
      </c>
      <c r="L77" s="521">
        <v>100.1</v>
      </c>
      <c r="M77" s="521">
        <v>96.4</v>
      </c>
      <c r="N77" s="521">
        <v>100.2</v>
      </c>
      <c r="O77" s="521">
        <v>100.2</v>
      </c>
      <c r="P77" s="521">
        <v>100.1</v>
      </c>
      <c r="Q77" s="521">
        <v>100.1</v>
      </c>
      <c r="R77" s="521">
        <v>98</v>
      </c>
    </row>
    <row r="78" spans="1:18" ht="14.4" x14ac:dyDescent="0.3">
      <c r="A78" s="521"/>
      <c r="B78" s="523">
        <v>42339</v>
      </c>
      <c r="C78" s="524">
        <v>98.6</v>
      </c>
      <c r="D78" s="525">
        <f t="shared" si="2"/>
        <v>-0.40404040404040131</v>
      </c>
      <c r="E78" s="525">
        <f t="shared" ref="E78:E141" si="3">C78/C66*100-100</f>
        <v>-2.2794846382557097</v>
      </c>
      <c r="F78" s="521">
        <v>85.4</v>
      </c>
      <c r="G78" s="521">
        <v>99.3</v>
      </c>
      <c r="H78" s="521">
        <v>100.7</v>
      </c>
      <c r="I78" s="521">
        <v>99.7</v>
      </c>
      <c r="J78" s="521">
        <v>100.7</v>
      </c>
      <c r="K78" s="521">
        <v>99.4</v>
      </c>
      <c r="L78" s="521">
        <v>100.1</v>
      </c>
      <c r="M78" s="521">
        <v>95.1</v>
      </c>
      <c r="N78" s="521">
        <v>100.1</v>
      </c>
      <c r="O78" s="521">
        <v>100.2</v>
      </c>
      <c r="P78" s="521">
        <v>100</v>
      </c>
      <c r="Q78" s="521">
        <v>100.1</v>
      </c>
      <c r="R78" s="521">
        <v>97.5</v>
      </c>
    </row>
    <row r="79" spans="1:18" ht="14.4" x14ac:dyDescent="0.3">
      <c r="A79" s="522" t="s">
        <v>356</v>
      </c>
      <c r="B79" s="523">
        <v>42370</v>
      </c>
      <c r="C79" s="524">
        <v>98</v>
      </c>
      <c r="D79" s="525">
        <f t="shared" si="2"/>
        <v>-0.60851926977687754</v>
      </c>
      <c r="E79" s="525">
        <f t="shared" si="3"/>
        <v>-2.293120638085739</v>
      </c>
      <c r="F79" s="521">
        <v>78</v>
      </c>
      <c r="G79" s="521">
        <v>99.5</v>
      </c>
      <c r="H79" s="521">
        <v>101</v>
      </c>
      <c r="I79" s="521">
        <v>99.8</v>
      </c>
      <c r="J79" s="521">
        <v>100.9</v>
      </c>
      <c r="K79" s="521">
        <v>98.6</v>
      </c>
      <c r="L79" s="521">
        <v>100.2</v>
      </c>
      <c r="M79" s="521">
        <v>93.7</v>
      </c>
      <c r="N79" s="521">
        <v>100.4</v>
      </c>
      <c r="O79" s="521">
        <v>100.5</v>
      </c>
      <c r="P79" s="521">
        <v>100</v>
      </c>
      <c r="Q79" s="521">
        <v>100.5</v>
      </c>
      <c r="R79" s="521">
        <v>95.2</v>
      </c>
    </row>
    <row r="80" spans="1:18" ht="14.4" x14ac:dyDescent="0.3">
      <c r="A80" s="521"/>
      <c r="B80" s="523">
        <v>42401</v>
      </c>
      <c r="C80" s="524">
        <v>97.6</v>
      </c>
      <c r="D80" s="525">
        <f t="shared" si="2"/>
        <v>-0.40816326530612912</v>
      </c>
      <c r="E80" s="525">
        <f t="shared" si="3"/>
        <v>-2.7888446215139595</v>
      </c>
      <c r="F80" s="521">
        <v>72.099999999999994</v>
      </c>
      <c r="G80" s="521">
        <v>99.2</v>
      </c>
      <c r="H80" s="521">
        <v>101.2</v>
      </c>
      <c r="I80" s="521">
        <v>99.9</v>
      </c>
      <c r="J80" s="521">
        <v>100.8</v>
      </c>
      <c r="K80" s="521">
        <v>97.9</v>
      </c>
      <c r="L80" s="521">
        <v>100.4</v>
      </c>
      <c r="M80" s="521">
        <v>93.6</v>
      </c>
      <c r="N80" s="521">
        <v>100.4</v>
      </c>
      <c r="O80" s="521">
        <v>100.6</v>
      </c>
      <c r="P80" s="521">
        <v>100.1</v>
      </c>
      <c r="Q80" s="521">
        <v>100.5</v>
      </c>
      <c r="R80" s="521">
        <v>93.8</v>
      </c>
    </row>
    <row r="81" spans="1:18" ht="14.4" x14ac:dyDescent="0.3">
      <c r="A81" s="521"/>
      <c r="B81" s="523">
        <v>42430</v>
      </c>
      <c r="C81" s="524">
        <v>97.5</v>
      </c>
      <c r="D81" s="525">
        <f t="shared" si="2"/>
        <v>-0.10245901639343913</v>
      </c>
      <c r="E81" s="525">
        <f t="shared" si="3"/>
        <v>-2.9850746268656678</v>
      </c>
      <c r="F81" s="521">
        <v>74</v>
      </c>
      <c r="G81" s="521">
        <v>98.7</v>
      </c>
      <c r="H81" s="521">
        <v>101.2</v>
      </c>
      <c r="I81" s="521">
        <v>100.1</v>
      </c>
      <c r="J81" s="521">
        <v>100.8</v>
      </c>
      <c r="K81" s="521">
        <v>97.1</v>
      </c>
      <c r="L81" s="521">
        <v>100.4</v>
      </c>
      <c r="M81" s="521">
        <v>93.6</v>
      </c>
      <c r="N81" s="521">
        <v>100.5</v>
      </c>
      <c r="O81" s="521">
        <v>100.7</v>
      </c>
      <c r="P81" s="521">
        <v>100.1</v>
      </c>
      <c r="Q81" s="521">
        <v>100.6</v>
      </c>
      <c r="R81" s="521">
        <v>93.6</v>
      </c>
    </row>
    <row r="82" spans="1:18" ht="14.4" x14ac:dyDescent="0.3">
      <c r="A82" s="521"/>
      <c r="B82" s="523">
        <v>42461</v>
      </c>
      <c r="C82" s="524">
        <v>97.7</v>
      </c>
      <c r="D82" s="525">
        <f t="shared" si="2"/>
        <v>0.20512820512821861</v>
      </c>
      <c r="E82" s="525">
        <f t="shared" si="3"/>
        <v>-2.8827037773359763</v>
      </c>
      <c r="F82" s="521">
        <v>75.2</v>
      </c>
      <c r="G82" s="521">
        <v>98.6</v>
      </c>
      <c r="H82" s="521">
        <v>101.3</v>
      </c>
      <c r="I82" s="521">
        <v>100.5</v>
      </c>
      <c r="J82" s="521">
        <v>100.7</v>
      </c>
      <c r="K82" s="521">
        <v>97</v>
      </c>
      <c r="L82" s="521">
        <v>100.3</v>
      </c>
      <c r="M82" s="521">
        <v>93.6</v>
      </c>
      <c r="N82" s="521">
        <v>100.5</v>
      </c>
      <c r="O82" s="521">
        <v>100.7</v>
      </c>
      <c r="P82" s="521">
        <v>100.1</v>
      </c>
      <c r="Q82" s="521">
        <v>100.5</v>
      </c>
      <c r="R82" s="521">
        <v>93.5</v>
      </c>
    </row>
    <row r="83" spans="1:18" ht="14.4" x14ac:dyDescent="0.3">
      <c r="A83" s="521"/>
      <c r="B83" s="523">
        <v>42491</v>
      </c>
      <c r="C83" s="524">
        <v>98.1</v>
      </c>
      <c r="D83" s="525">
        <f t="shared" si="2"/>
        <v>0.40941658137154491</v>
      </c>
      <c r="E83" s="525">
        <f t="shared" si="3"/>
        <v>-2.4850894632206746</v>
      </c>
      <c r="F83" s="521">
        <v>75.8</v>
      </c>
      <c r="G83" s="521">
        <v>98.9</v>
      </c>
      <c r="H83" s="521">
        <v>101.4</v>
      </c>
      <c r="I83" s="521">
        <v>100.4</v>
      </c>
      <c r="J83" s="521">
        <v>100.7</v>
      </c>
      <c r="K83" s="521">
        <v>97.3</v>
      </c>
      <c r="L83" s="521">
        <v>100.4</v>
      </c>
      <c r="M83" s="521">
        <v>94.7</v>
      </c>
      <c r="N83" s="521">
        <v>100.6</v>
      </c>
      <c r="O83" s="521">
        <v>100.8</v>
      </c>
      <c r="P83" s="521">
        <v>100.1</v>
      </c>
      <c r="Q83" s="521">
        <v>100.4</v>
      </c>
      <c r="R83" s="521">
        <v>93.5</v>
      </c>
    </row>
    <row r="84" spans="1:18" ht="14.4" x14ac:dyDescent="0.3">
      <c r="A84" s="521"/>
      <c r="B84" s="523">
        <v>42522</v>
      </c>
      <c r="C84" s="524">
        <v>98.4</v>
      </c>
      <c r="D84" s="525">
        <f t="shared" si="2"/>
        <v>0.3058103975535289</v>
      </c>
      <c r="E84" s="525">
        <f t="shared" si="3"/>
        <v>-2.0895522388059646</v>
      </c>
      <c r="F84" s="521">
        <v>79</v>
      </c>
      <c r="G84" s="521">
        <v>99.3</v>
      </c>
      <c r="H84" s="521">
        <v>101.5</v>
      </c>
      <c r="I84" s="521">
        <v>100.4</v>
      </c>
      <c r="J84" s="521">
        <v>100.6</v>
      </c>
      <c r="K84" s="521">
        <v>97.5</v>
      </c>
      <c r="L84" s="521">
        <v>100.4</v>
      </c>
      <c r="M84" s="521">
        <v>95.5</v>
      </c>
      <c r="N84" s="521">
        <v>100.6</v>
      </c>
      <c r="O84" s="521">
        <v>100.8</v>
      </c>
      <c r="P84" s="521">
        <v>100.2</v>
      </c>
      <c r="Q84" s="521">
        <v>100.4</v>
      </c>
      <c r="R84" s="521">
        <v>94.3</v>
      </c>
    </row>
    <row r="85" spans="1:18" ht="14.4" x14ac:dyDescent="0.3">
      <c r="A85" s="521"/>
      <c r="B85" s="523">
        <v>42552</v>
      </c>
      <c r="C85" s="524">
        <v>98.6</v>
      </c>
      <c r="D85" s="525">
        <f t="shared" si="2"/>
        <v>0.20325203252031088</v>
      </c>
      <c r="E85" s="525">
        <f t="shared" si="3"/>
        <v>-1.8905472636815972</v>
      </c>
      <c r="F85" s="521">
        <v>80.5</v>
      </c>
      <c r="G85" s="521">
        <v>100.2</v>
      </c>
      <c r="H85" s="521">
        <v>101.5</v>
      </c>
      <c r="I85" s="521">
        <v>100.4</v>
      </c>
      <c r="J85" s="521">
        <v>100.8</v>
      </c>
      <c r="K85" s="521">
        <v>97.6</v>
      </c>
      <c r="L85" s="521">
        <v>100.6</v>
      </c>
      <c r="M85" s="521">
        <v>96.2</v>
      </c>
      <c r="N85" s="521">
        <v>100.7</v>
      </c>
      <c r="O85" s="521">
        <v>100.8</v>
      </c>
      <c r="P85" s="521">
        <v>100.2</v>
      </c>
      <c r="Q85" s="521">
        <v>100.5</v>
      </c>
      <c r="R85" s="521">
        <v>94.7</v>
      </c>
    </row>
    <row r="86" spans="1:18" ht="14.4" x14ac:dyDescent="0.3">
      <c r="A86" s="521"/>
      <c r="B86" s="523">
        <v>42583</v>
      </c>
      <c r="C86" s="524">
        <v>98.5</v>
      </c>
      <c r="D86" s="525">
        <f t="shared" si="2"/>
        <v>-0.10141987829614152</v>
      </c>
      <c r="E86" s="525">
        <f t="shared" si="3"/>
        <v>-1.5</v>
      </c>
      <c r="F86" s="521">
        <v>78.3</v>
      </c>
      <c r="G86" s="521">
        <v>100.6</v>
      </c>
      <c r="H86" s="521">
        <v>101.5</v>
      </c>
      <c r="I86" s="521">
        <v>100.5</v>
      </c>
      <c r="J86" s="521">
        <v>100.6</v>
      </c>
      <c r="K86" s="521">
        <v>97.6</v>
      </c>
      <c r="L86" s="521">
        <v>100.3</v>
      </c>
      <c r="M86" s="521">
        <v>96</v>
      </c>
      <c r="N86" s="521">
        <v>100.7</v>
      </c>
      <c r="O86" s="521">
        <v>100.9</v>
      </c>
      <c r="P86" s="521">
        <v>100.2</v>
      </c>
      <c r="Q86" s="521">
        <v>100.5</v>
      </c>
      <c r="R86" s="521">
        <v>94.5</v>
      </c>
    </row>
    <row r="87" spans="1:18" ht="14.4" x14ac:dyDescent="0.3">
      <c r="A87" s="521"/>
      <c r="B87" s="523">
        <v>42614</v>
      </c>
      <c r="C87" s="524">
        <v>98.4</v>
      </c>
      <c r="D87" s="525">
        <f t="shared" si="2"/>
        <v>-0.10152284263959643</v>
      </c>
      <c r="E87" s="525">
        <f t="shared" si="3"/>
        <v>-1.3039117352056167</v>
      </c>
      <c r="F87" s="521">
        <v>76.2</v>
      </c>
      <c r="G87" s="521">
        <v>101.1</v>
      </c>
      <c r="H87" s="521">
        <v>101.6</v>
      </c>
      <c r="I87" s="521">
        <v>100.6</v>
      </c>
      <c r="J87" s="521">
        <v>100.5</v>
      </c>
      <c r="K87" s="521">
        <v>97.6</v>
      </c>
      <c r="L87" s="521">
        <v>100.7</v>
      </c>
      <c r="M87" s="521">
        <v>95.9</v>
      </c>
      <c r="N87" s="521">
        <v>100.6</v>
      </c>
      <c r="O87" s="521">
        <v>100.9</v>
      </c>
      <c r="P87" s="521">
        <v>100.3</v>
      </c>
      <c r="Q87" s="521">
        <v>101.3</v>
      </c>
      <c r="R87" s="521">
        <v>93.6</v>
      </c>
    </row>
    <row r="88" spans="1:18" ht="14.4" x14ac:dyDescent="0.3">
      <c r="A88" s="521"/>
      <c r="B88" s="523">
        <v>42644</v>
      </c>
      <c r="C88" s="524">
        <v>98.8</v>
      </c>
      <c r="D88" s="525">
        <f t="shared" si="2"/>
        <v>0.40650406504063596</v>
      </c>
      <c r="E88" s="525">
        <f t="shared" si="3"/>
        <v>-0.50352467270896284</v>
      </c>
      <c r="F88" s="521">
        <v>78.5</v>
      </c>
      <c r="G88" s="521">
        <v>101.3</v>
      </c>
      <c r="H88" s="521">
        <v>101.6</v>
      </c>
      <c r="I88" s="521">
        <v>100.7</v>
      </c>
      <c r="J88" s="521">
        <v>100.4</v>
      </c>
      <c r="K88" s="521">
        <v>97.8</v>
      </c>
      <c r="L88" s="521">
        <v>100.7</v>
      </c>
      <c r="M88" s="521">
        <v>96.3</v>
      </c>
      <c r="N88" s="521">
        <v>100.7</v>
      </c>
      <c r="O88" s="521">
        <v>101.1</v>
      </c>
      <c r="P88" s="521">
        <v>100.3</v>
      </c>
      <c r="Q88" s="521">
        <v>101.4</v>
      </c>
      <c r="R88" s="521">
        <v>94.7</v>
      </c>
    </row>
    <row r="89" spans="1:18" ht="14.4" x14ac:dyDescent="0.3">
      <c r="A89" s="521"/>
      <c r="B89" s="523">
        <v>42675</v>
      </c>
      <c r="C89" s="524">
        <v>99.1</v>
      </c>
      <c r="D89" s="525">
        <f t="shared" si="2"/>
        <v>0.30364372469635725</v>
      </c>
      <c r="E89" s="525">
        <f t="shared" si="3"/>
        <v>0.10101010101008967</v>
      </c>
      <c r="F89" s="521">
        <v>83.1</v>
      </c>
      <c r="G89" s="521">
        <v>101.7</v>
      </c>
      <c r="H89" s="521">
        <v>101.7</v>
      </c>
      <c r="I89" s="521">
        <v>100.5</v>
      </c>
      <c r="J89" s="521">
        <v>100.5</v>
      </c>
      <c r="K89" s="521">
        <v>98.3</v>
      </c>
      <c r="L89" s="521">
        <v>100.8</v>
      </c>
      <c r="M89" s="521">
        <v>98</v>
      </c>
      <c r="N89" s="521">
        <v>101.1</v>
      </c>
      <c r="O89" s="521">
        <v>101.1</v>
      </c>
      <c r="P89" s="521">
        <v>100.3</v>
      </c>
      <c r="Q89" s="521">
        <v>101.4</v>
      </c>
      <c r="R89" s="521">
        <v>95.3</v>
      </c>
    </row>
    <row r="90" spans="1:18" ht="14.4" x14ac:dyDescent="0.3">
      <c r="A90" s="521"/>
      <c r="B90" s="523">
        <v>42705</v>
      </c>
      <c r="C90" s="524">
        <v>99.6</v>
      </c>
      <c r="D90" s="525">
        <f t="shared" si="2"/>
        <v>0.50454086781029162</v>
      </c>
      <c r="E90" s="525">
        <f t="shared" si="3"/>
        <v>1.0141987829614436</v>
      </c>
      <c r="F90" s="521">
        <v>87.2</v>
      </c>
      <c r="G90" s="521">
        <v>102.5</v>
      </c>
      <c r="H90" s="521">
        <v>101.7</v>
      </c>
      <c r="I90" s="521">
        <v>100.6</v>
      </c>
      <c r="J90" s="521">
        <v>100.5</v>
      </c>
      <c r="K90" s="521">
        <v>98.3</v>
      </c>
      <c r="L90" s="521">
        <v>100.7</v>
      </c>
      <c r="M90" s="521">
        <v>99.9</v>
      </c>
      <c r="N90" s="521">
        <v>101.3</v>
      </c>
      <c r="O90" s="521">
        <v>101.1</v>
      </c>
      <c r="P90" s="521">
        <v>100.4</v>
      </c>
      <c r="Q90" s="521">
        <v>101.4</v>
      </c>
      <c r="R90" s="521">
        <v>95.2</v>
      </c>
    </row>
    <row r="91" spans="1:18" ht="14.4" x14ac:dyDescent="0.3">
      <c r="A91" s="522" t="s">
        <v>355</v>
      </c>
      <c r="B91" s="523">
        <v>42736</v>
      </c>
      <c r="C91" s="524">
        <v>100.3</v>
      </c>
      <c r="D91" s="525">
        <f t="shared" si="2"/>
        <v>0.70281124497992664</v>
      </c>
      <c r="E91" s="525">
        <f t="shared" si="3"/>
        <v>2.3469387755101963</v>
      </c>
      <c r="F91" s="521">
        <v>92</v>
      </c>
      <c r="G91" s="521">
        <v>102.8</v>
      </c>
      <c r="H91" s="521">
        <v>101.8</v>
      </c>
      <c r="I91" s="521">
        <v>100.7</v>
      </c>
      <c r="J91" s="521">
        <v>100.2</v>
      </c>
      <c r="K91" s="521">
        <v>99.4</v>
      </c>
      <c r="L91" s="521">
        <v>101.4</v>
      </c>
      <c r="M91" s="521">
        <v>102</v>
      </c>
      <c r="N91" s="521">
        <v>101.7</v>
      </c>
      <c r="O91" s="521">
        <v>101.6</v>
      </c>
      <c r="P91" s="521">
        <v>100.5</v>
      </c>
      <c r="Q91" s="521">
        <v>101.5</v>
      </c>
      <c r="R91" s="521">
        <v>96.3</v>
      </c>
    </row>
    <row r="92" spans="1:18" ht="14.4" x14ac:dyDescent="0.3">
      <c r="A92" s="521"/>
      <c r="B92" s="523">
        <v>42767</v>
      </c>
      <c r="C92" s="524">
        <v>100.5</v>
      </c>
      <c r="D92" s="525">
        <f t="shared" si="2"/>
        <v>0.1994017946161506</v>
      </c>
      <c r="E92" s="525">
        <f t="shared" si="3"/>
        <v>2.9713114754098342</v>
      </c>
      <c r="F92" s="521">
        <v>92.2</v>
      </c>
      <c r="G92" s="521">
        <v>103</v>
      </c>
      <c r="H92" s="521">
        <v>101.7</v>
      </c>
      <c r="I92" s="521">
        <v>101</v>
      </c>
      <c r="J92" s="521">
        <v>100.1</v>
      </c>
      <c r="K92" s="521">
        <v>100.6</v>
      </c>
      <c r="L92" s="521">
        <v>101.3</v>
      </c>
      <c r="M92" s="521">
        <v>103.8</v>
      </c>
      <c r="N92" s="521">
        <v>101.8</v>
      </c>
      <c r="O92" s="521">
        <v>101.7</v>
      </c>
      <c r="P92" s="521">
        <v>100.7</v>
      </c>
      <c r="Q92" s="521">
        <v>101.5</v>
      </c>
      <c r="R92" s="521">
        <v>95.6</v>
      </c>
    </row>
    <row r="93" spans="1:18" ht="14.4" x14ac:dyDescent="0.3">
      <c r="A93" s="521"/>
      <c r="B93" s="523">
        <v>42795</v>
      </c>
      <c r="C93" s="524">
        <v>100.6</v>
      </c>
      <c r="D93" s="525">
        <f t="shared" si="2"/>
        <v>9.9502487562190822E-2</v>
      </c>
      <c r="E93" s="525">
        <f t="shared" si="3"/>
        <v>3.1794871794871682</v>
      </c>
      <c r="F93" s="521">
        <v>91.4</v>
      </c>
      <c r="G93" s="521">
        <v>103.1</v>
      </c>
      <c r="H93" s="521">
        <v>101.8</v>
      </c>
      <c r="I93" s="521">
        <v>101.1</v>
      </c>
      <c r="J93" s="521">
        <v>100.4</v>
      </c>
      <c r="K93" s="521">
        <v>101.5</v>
      </c>
      <c r="L93" s="521">
        <v>101.4</v>
      </c>
      <c r="M93" s="521">
        <v>104.8</v>
      </c>
      <c r="N93" s="521">
        <v>101.9</v>
      </c>
      <c r="O93" s="521">
        <v>101.7</v>
      </c>
      <c r="P93" s="521">
        <v>100.7</v>
      </c>
      <c r="Q93" s="521">
        <v>101.6</v>
      </c>
      <c r="R93" s="521">
        <v>95.3</v>
      </c>
    </row>
    <row r="94" spans="1:18" ht="14.4" x14ac:dyDescent="0.3">
      <c r="A94" s="521"/>
      <c r="B94" s="523">
        <v>42826</v>
      </c>
      <c r="C94" s="524">
        <v>100.9</v>
      </c>
      <c r="D94" s="525">
        <f t="shared" si="2"/>
        <v>0.29821073558649402</v>
      </c>
      <c r="E94" s="525">
        <f t="shared" si="3"/>
        <v>3.2753326509723735</v>
      </c>
      <c r="F94" s="521">
        <v>86.8</v>
      </c>
      <c r="G94" s="521">
        <v>103.9</v>
      </c>
      <c r="H94" s="521">
        <v>101.9</v>
      </c>
      <c r="I94" s="521">
        <v>101.2</v>
      </c>
      <c r="J94" s="521">
        <v>100.7</v>
      </c>
      <c r="K94" s="521">
        <v>101.4</v>
      </c>
      <c r="L94" s="521">
        <v>101.3</v>
      </c>
      <c r="M94" s="521">
        <v>105.7</v>
      </c>
      <c r="N94" s="521">
        <v>102</v>
      </c>
      <c r="O94" s="521">
        <v>101.8</v>
      </c>
      <c r="P94" s="521">
        <v>100.8</v>
      </c>
      <c r="Q94" s="521">
        <v>101.6</v>
      </c>
      <c r="R94" s="521">
        <v>95.4</v>
      </c>
    </row>
    <row r="95" spans="1:18" ht="14.4" x14ac:dyDescent="0.3">
      <c r="A95" s="521"/>
      <c r="B95" s="523">
        <v>42856</v>
      </c>
      <c r="C95" s="524">
        <v>100.8</v>
      </c>
      <c r="D95" s="525">
        <f t="shared" si="2"/>
        <v>-9.910802775026184E-2</v>
      </c>
      <c r="E95" s="525">
        <f t="shared" si="3"/>
        <v>2.7522935779816606</v>
      </c>
      <c r="F95" s="521">
        <v>84</v>
      </c>
      <c r="G95" s="521">
        <v>104.6</v>
      </c>
      <c r="H95" s="521">
        <v>101.7</v>
      </c>
      <c r="I95" s="521">
        <v>101.2</v>
      </c>
      <c r="J95" s="521">
        <v>100.9</v>
      </c>
      <c r="K95" s="521">
        <v>101.6</v>
      </c>
      <c r="L95" s="521">
        <v>101.4</v>
      </c>
      <c r="M95" s="521">
        <v>105</v>
      </c>
      <c r="N95" s="521">
        <v>102</v>
      </c>
      <c r="O95" s="521">
        <v>101.8</v>
      </c>
      <c r="P95" s="521">
        <v>100.8</v>
      </c>
      <c r="Q95" s="521">
        <v>102.1</v>
      </c>
      <c r="R95" s="521">
        <v>95</v>
      </c>
    </row>
    <row r="96" spans="1:18" ht="14.4" x14ac:dyDescent="0.3">
      <c r="A96" s="521"/>
      <c r="B96" s="523">
        <v>42887</v>
      </c>
      <c r="C96" s="524">
        <v>100.8</v>
      </c>
      <c r="D96" s="525">
        <f t="shared" si="2"/>
        <v>0</v>
      </c>
      <c r="E96" s="525">
        <f t="shared" si="3"/>
        <v>2.4390243902439011</v>
      </c>
      <c r="F96" s="521">
        <v>82</v>
      </c>
      <c r="G96" s="521">
        <v>105.5</v>
      </c>
      <c r="H96" s="521">
        <v>101.8</v>
      </c>
      <c r="I96" s="521">
        <v>101.6</v>
      </c>
      <c r="J96" s="521">
        <v>101.4</v>
      </c>
      <c r="K96" s="521">
        <v>101.4</v>
      </c>
      <c r="L96" s="521">
        <v>101.3</v>
      </c>
      <c r="M96" s="521">
        <v>104.5</v>
      </c>
      <c r="N96" s="521">
        <v>102</v>
      </c>
      <c r="O96" s="521">
        <v>101.8</v>
      </c>
      <c r="P96" s="521">
        <v>100.9</v>
      </c>
      <c r="Q96" s="521">
        <v>102.1</v>
      </c>
      <c r="R96" s="521">
        <v>95.2</v>
      </c>
    </row>
    <row r="97" spans="1:18" ht="14.4" x14ac:dyDescent="0.3">
      <c r="A97" s="521"/>
      <c r="B97" s="523">
        <v>42917</v>
      </c>
      <c r="C97" s="524">
        <v>101</v>
      </c>
      <c r="D97" s="525">
        <f t="shared" si="2"/>
        <v>0.19841269841269593</v>
      </c>
      <c r="E97" s="525">
        <f t="shared" si="3"/>
        <v>2.4340770791075244</v>
      </c>
      <c r="F97" s="521">
        <v>80.8</v>
      </c>
      <c r="G97" s="521">
        <v>105.7</v>
      </c>
      <c r="H97" s="521">
        <v>101.9</v>
      </c>
      <c r="I97" s="521">
        <v>101.6</v>
      </c>
      <c r="J97" s="521">
        <v>101.7</v>
      </c>
      <c r="K97" s="521">
        <v>101.3</v>
      </c>
      <c r="L97" s="521">
        <v>101.3</v>
      </c>
      <c r="M97" s="521">
        <v>104.4</v>
      </c>
      <c r="N97" s="521">
        <v>101.9</v>
      </c>
      <c r="O97" s="521">
        <v>101.9</v>
      </c>
      <c r="P97" s="521">
        <v>101.1</v>
      </c>
      <c r="Q97" s="521">
        <v>102.4</v>
      </c>
      <c r="R97" s="521">
        <v>95.5</v>
      </c>
    </row>
    <row r="98" spans="1:18" ht="14.4" x14ac:dyDescent="0.3">
      <c r="A98" s="521"/>
      <c r="B98" s="523">
        <v>42948</v>
      </c>
      <c r="C98" s="524">
        <v>101.1</v>
      </c>
      <c r="D98" s="525">
        <f t="shared" si="2"/>
        <v>9.9009900990097321E-2</v>
      </c>
      <c r="E98" s="525">
        <f t="shared" si="3"/>
        <v>2.6395939086294504</v>
      </c>
      <c r="F98" s="521">
        <v>81.3</v>
      </c>
      <c r="G98" s="521">
        <v>105.9</v>
      </c>
      <c r="H98" s="521">
        <v>101.8</v>
      </c>
      <c r="I98" s="521">
        <v>102.2</v>
      </c>
      <c r="J98" s="521">
        <v>102.1</v>
      </c>
      <c r="K98" s="521">
        <v>100.8</v>
      </c>
      <c r="L98" s="521">
        <v>101.3</v>
      </c>
      <c r="M98" s="521">
        <v>104.9</v>
      </c>
      <c r="N98" s="521">
        <v>102</v>
      </c>
      <c r="O98" s="521">
        <v>101.9</v>
      </c>
      <c r="P98" s="521">
        <v>101.1</v>
      </c>
      <c r="Q98" s="521">
        <v>102.5</v>
      </c>
      <c r="R98" s="521">
        <v>95.6</v>
      </c>
    </row>
    <row r="99" spans="1:18" ht="14.4" x14ac:dyDescent="0.3">
      <c r="A99" s="521"/>
      <c r="B99" s="523">
        <v>42979</v>
      </c>
      <c r="C99" s="524">
        <v>101.5</v>
      </c>
      <c r="D99" s="525">
        <f t="shared" si="2"/>
        <v>0.39564787339267582</v>
      </c>
      <c r="E99" s="525">
        <f t="shared" si="3"/>
        <v>3.150406504065046</v>
      </c>
      <c r="F99" s="521">
        <v>83.7</v>
      </c>
      <c r="G99" s="521">
        <v>106.1</v>
      </c>
      <c r="H99" s="521">
        <v>101.9</v>
      </c>
      <c r="I99" s="521">
        <v>102.4</v>
      </c>
      <c r="J99" s="521">
        <v>102.3</v>
      </c>
      <c r="K99" s="521">
        <v>100.9</v>
      </c>
      <c r="L99" s="521">
        <v>101.4</v>
      </c>
      <c r="M99" s="521">
        <v>105.6</v>
      </c>
      <c r="N99" s="521">
        <v>102.1</v>
      </c>
      <c r="O99" s="521">
        <v>102</v>
      </c>
      <c r="P99" s="521">
        <v>101.1</v>
      </c>
      <c r="Q99" s="521">
        <v>102.5</v>
      </c>
      <c r="R99" s="521">
        <v>96.3</v>
      </c>
    </row>
    <row r="100" spans="1:18" ht="14.4" x14ac:dyDescent="0.3">
      <c r="A100" s="521"/>
      <c r="B100" s="523">
        <v>43009</v>
      </c>
      <c r="C100" s="524">
        <v>101.6</v>
      </c>
      <c r="D100" s="525">
        <f t="shared" si="2"/>
        <v>9.8522167487672618E-2</v>
      </c>
      <c r="E100" s="525">
        <f t="shared" si="3"/>
        <v>2.8340080971659916</v>
      </c>
      <c r="F100" s="521">
        <v>86.6</v>
      </c>
      <c r="G100" s="521">
        <v>105.4</v>
      </c>
      <c r="H100" s="521">
        <v>102.2</v>
      </c>
      <c r="I100" s="521">
        <v>102.6</v>
      </c>
      <c r="J100" s="521">
        <v>102.4</v>
      </c>
      <c r="K100" s="521">
        <v>101.2</v>
      </c>
      <c r="L100" s="521">
        <v>101.4</v>
      </c>
      <c r="M100" s="521">
        <v>106.9</v>
      </c>
      <c r="N100" s="521">
        <v>102.3</v>
      </c>
      <c r="O100" s="521">
        <v>102.1</v>
      </c>
      <c r="P100" s="521">
        <v>101.1</v>
      </c>
      <c r="Q100" s="521">
        <v>102.5</v>
      </c>
      <c r="R100" s="521">
        <v>96.4</v>
      </c>
    </row>
    <row r="101" spans="1:18" ht="14.4" x14ac:dyDescent="0.3">
      <c r="A101" s="521"/>
      <c r="B101" s="523">
        <v>43040</v>
      </c>
      <c r="C101" s="524">
        <v>101.7</v>
      </c>
      <c r="D101" s="525">
        <f t="shared" si="2"/>
        <v>9.8425196850399743E-2</v>
      </c>
      <c r="E101" s="525">
        <f t="shared" si="3"/>
        <v>2.6236125126135335</v>
      </c>
      <c r="F101" s="521">
        <v>91</v>
      </c>
      <c r="G101" s="521">
        <v>104.9</v>
      </c>
      <c r="H101" s="521">
        <v>102.2</v>
      </c>
      <c r="I101" s="521">
        <v>102.9</v>
      </c>
      <c r="J101" s="521">
        <v>102.8</v>
      </c>
      <c r="K101" s="521">
        <v>101.2</v>
      </c>
      <c r="L101" s="521">
        <v>101.4</v>
      </c>
      <c r="M101" s="521">
        <v>106.6</v>
      </c>
      <c r="N101" s="521">
        <v>102.3</v>
      </c>
      <c r="O101" s="521">
        <v>102.1</v>
      </c>
      <c r="P101" s="521">
        <v>101.2</v>
      </c>
      <c r="Q101" s="521">
        <v>102.5</v>
      </c>
      <c r="R101" s="521">
        <v>97.1</v>
      </c>
    </row>
    <row r="102" spans="1:18" ht="14.4" x14ac:dyDescent="0.3">
      <c r="A102" s="521"/>
      <c r="B102" s="523">
        <v>43070</v>
      </c>
      <c r="C102" s="524">
        <v>101.9</v>
      </c>
      <c r="D102" s="525">
        <f t="shared" si="2"/>
        <v>0.19665683382497434</v>
      </c>
      <c r="E102" s="525">
        <f t="shared" si="3"/>
        <v>2.3092369477911774</v>
      </c>
      <c r="F102" s="521">
        <v>94.9</v>
      </c>
      <c r="G102" s="521">
        <v>104.7</v>
      </c>
      <c r="H102" s="521">
        <v>102.2</v>
      </c>
      <c r="I102" s="521">
        <v>103.1</v>
      </c>
      <c r="J102" s="521">
        <v>102.8</v>
      </c>
      <c r="K102" s="521">
        <v>101.7</v>
      </c>
      <c r="L102" s="521">
        <v>101.4</v>
      </c>
      <c r="M102" s="521">
        <v>106.8</v>
      </c>
      <c r="N102" s="521">
        <v>102.5</v>
      </c>
      <c r="O102" s="521">
        <v>102.2</v>
      </c>
      <c r="P102" s="521">
        <v>101.2</v>
      </c>
      <c r="Q102" s="521">
        <v>102.5</v>
      </c>
      <c r="R102" s="521">
        <v>97.4</v>
      </c>
    </row>
    <row r="103" spans="1:18" ht="14.4" x14ac:dyDescent="0.3">
      <c r="A103" s="522" t="s">
        <v>354</v>
      </c>
      <c r="B103" s="523">
        <v>43101</v>
      </c>
      <c r="C103" s="524">
        <v>102.4</v>
      </c>
      <c r="D103" s="525">
        <f t="shared" si="2"/>
        <v>0.49067713444553362</v>
      </c>
      <c r="E103" s="525">
        <f t="shared" si="3"/>
        <v>2.0937188434696026</v>
      </c>
      <c r="F103" s="521">
        <v>97.6</v>
      </c>
      <c r="G103" s="521">
        <v>104.5</v>
      </c>
      <c r="H103" s="521">
        <v>102.4</v>
      </c>
      <c r="I103" s="521">
        <v>103.8</v>
      </c>
      <c r="J103" s="521">
        <v>103.9</v>
      </c>
      <c r="K103" s="521">
        <v>102.2</v>
      </c>
      <c r="L103" s="521">
        <v>101.7</v>
      </c>
      <c r="M103" s="521">
        <v>108.3</v>
      </c>
      <c r="N103" s="521">
        <v>103</v>
      </c>
      <c r="O103" s="521">
        <v>102.7</v>
      </c>
      <c r="P103" s="521">
        <v>101.4</v>
      </c>
      <c r="Q103" s="521">
        <v>102.7</v>
      </c>
      <c r="R103" s="521">
        <v>97.5</v>
      </c>
    </row>
    <row r="104" spans="1:18" ht="14.4" x14ac:dyDescent="0.3">
      <c r="A104" s="521"/>
      <c r="B104" s="523">
        <v>43132</v>
      </c>
      <c r="C104" s="524">
        <v>102.3</v>
      </c>
      <c r="D104" s="525">
        <f t="shared" si="2"/>
        <v>-9.7656250000014211E-2</v>
      </c>
      <c r="E104" s="525">
        <f t="shared" si="3"/>
        <v>1.7910447761194064</v>
      </c>
      <c r="F104" s="521">
        <v>97</v>
      </c>
      <c r="G104" s="521">
        <v>104.3</v>
      </c>
      <c r="H104" s="521">
        <v>102.5</v>
      </c>
      <c r="I104" s="521">
        <v>104.2</v>
      </c>
      <c r="J104" s="521">
        <v>104.7</v>
      </c>
      <c r="K104" s="521">
        <v>102.3</v>
      </c>
      <c r="L104" s="521">
        <v>101.7</v>
      </c>
      <c r="M104" s="521">
        <v>108.9</v>
      </c>
      <c r="N104" s="521">
        <v>102.9</v>
      </c>
      <c r="O104" s="521">
        <v>102.8</v>
      </c>
      <c r="P104" s="521">
        <v>101.4</v>
      </c>
      <c r="Q104" s="521">
        <v>102.3</v>
      </c>
      <c r="R104" s="521">
        <v>97.2</v>
      </c>
    </row>
    <row r="105" spans="1:18" ht="14.4" x14ac:dyDescent="0.3">
      <c r="A105" s="521"/>
      <c r="B105" s="523">
        <v>43160</v>
      </c>
      <c r="C105" s="524">
        <v>102.4</v>
      </c>
      <c r="D105" s="525">
        <f t="shared" si="2"/>
        <v>9.7751710654932822E-2</v>
      </c>
      <c r="E105" s="525">
        <f t="shared" si="3"/>
        <v>1.7892644135188931</v>
      </c>
      <c r="F105" s="521">
        <v>96</v>
      </c>
      <c r="G105" s="521">
        <v>104.8</v>
      </c>
      <c r="H105" s="521">
        <v>102.6</v>
      </c>
      <c r="I105" s="521">
        <v>104.5</v>
      </c>
      <c r="J105" s="521">
        <v>105</v>
      </c>
      <c r="K105" s="521">
        <v>102.4</v>
      </c>
      <c r="L105" s="521">
        <v>101.6</v>
      </c>
      <c r="M105" s="521">
        <v>109</v>
      </c>
      <c r="N105" s="521">
        <v>103</v>
      </c>
      <c r="O105" s="521">
        <v>102.8</v>
      </c>
      <c r="P105" s="521">
        <v>101.6</v>
      </c>
      <c r="Q105" s="521">
        <v>102.3</v>
      </c>
      <c r="R105" s="521">
        <v>97.3</v>
      </c>
    </row>
    <row r="106" spans="1:18" ht="14.4" x14ac:dyDescent="0.3">
      <c r="A106" s="521"/>
      <c r="B106" s="523">
        <v>43191</v>
      </c>
      <c r="C106" s="524">
        <v>102.8</v>
      </c>
      <c r="D106" s="525">
        <f t="shared" si="2"/>
        <v>0.390625</v>
      </c>
      <c r="E106" s="525">
        <f t="shared" si="3"/>
        <v>1.8830525272546907</v>
      </c>
      <c r="F106" s="521">
        <v>99.1</v>
      </c>
      <c r="G106" s="521">
        <v>104.8</v>
      </c>
      <c r="H106" s="521">
        <v>102.6</v>
      </c>
      <c r="I106" s="521">
        <v>104.9</v>
      </c>
      <c r="J106" s="521">
        <v>105.6</v>
      </c>
      <c r="K106" s="521">
        <v>102.5</v>
      </c>
      <c r="L106" s="521">
        <v>101.9</v>
      </c>
      <c r="M106" s="521">
        <v>109.6</v>
      </c>
      <c r="N106" s="521">
        <v>103.1</v>
      </c>
      <c r="O106" s="521">
        <v>103.1</v>
      </c>
      <c r="P106" s="521">
        <v>101.7</v>
      </c>
      <c r="Q106" s="521">
        <v>102.5</v>
      </c>
      <c r="R106" s="521">
        <v>98</v>
      </c>
    </row>
    <row r="107" spans="1:18" ht="14.4" x14ac:dyDescent="0.3">
      <c r="A107" s="521"/>
      <c r="B107" s="523">
        <v>43221</v>
      </c>
      <c r="C107" s="524">
        <v>103.3</v>
      </c>
      <c r="D107" s="525">
        <f t="shared" si="2"/>
        <v>0.48638132295720027</v>
      </c>
      <c r="E107" s="525">
        <f t="shared" si="3"/>
        <v>2.4801587301587205</v>
      </c>
      <c r="F107" s="521">
        <v>101</v>
      </c>
      <c r="G107" s="521">
        <v>105</v>
      </c>
      <c r="H107" s="521">
        <v>102.6</v>
      </c>
      <c r="I107" s="521">
        <v>105.3</v>
      </c>
      <c r="J107" s="521">
        <v>106.1</v>
      </c>
      <c r="K107" s="521">
        <v>102.7</v>
      </c>
      <c r="L107" s="521">
        <v>101.9</v>
      </c>
      <c r="M107" s="521">
        <v>110.5</v>
      </c>
      <c r="N107" s="521">
        <v>103.2</v>
      </c>
      <c r="O107" s="521">
        <v>103.2</v>
      </c>
      <c r="P107" s="521">
        <v>101.7</v>
      </c>
      <c r="Q107" s="521">
        <v>102.5</v>
      </c>
      <c r="R107" s="521">
        <v>98.8</v>
      </c>
    </row>
    <row r="108" spans="1:18" ht="14.4" x14ac:dyDescent="0.3">
      <c r="A108" s="521"/>
      <c r="B108" s="523">
        <v>43252</v>
      </c>
      <c r="C108" s="524">
        <v>103.7</v>
      </c>
      <c r="D108" s="525">
        <f t="shared" si="2"/>
        <v>0.38722168441434235</v>
      </c>
      <c r="E108" s="525">
        <f t="shared" si="3"/>
        <v>2.8769841269841407</v>
      </c>
      <c r="F108" s="521">
        <v>105.2</v>
      </c>
      <c r="G108" s="521">
        <v>105.3</v>
      </c>
      <c r="H108" s="521">
        <v>102.3</v>
      </c>
      <c r="I108" s="521">
        <v>105.4</v>
      </c>
      <c r="J108" s="521">
        <v>106.3</v>
      </c>
      <c r="K108" s="521">
        <v>103.2</v>
      </c>
      <c r="L108" s="521">
        <v>101.8</v>
      </c>
      <c r="M108" s="521">
        <v>111.6</v>
      </c>
      <c r="N108" s="521">
        <v>103.3</v>
      </c>
      <c r="O108" s="521">
        <v>103.3</v>
      </c>
      <c r="P108" s="521">
        <v>101.8</v>
      </c>
      <c r="Q108" s="521">
        <v>102.5</v>
      </c>
      <c r="R108" s="521">
        <v>99.6</v>
      </c>
    </row>
    <row r="109" spans="1:18" ht="14.4" x14ac:dyDescent="0.3">
      <c r="A109" s="521"/>
      <c r="B109" s="523">
        <v>43282</v>
      </c>
      <c r="C109" s="524">
        <v>103.9</v>
      </c>
      <c r="D109" s="525">
        <f t="shared" si="2"/>
        <v>0.19286403085826009</v>
      </c>
      <c r="E109" s="525">
        <f t="shared" si="3"/>
        <v>2.8712871287128792</v>
      </c>
      <c r="F109" s="521">
        <v>109.5</v>
      </c>
      <c r="G109" s="521">
        <v>105.4</v>
      </c>
      <c r="H109" s="521">
        <v>102.7</v>
      </c>
      <c r="I109" s="521">
        <v>106.4</v>
      </c>
      <c r="J109" s="521">
        <v>106.9</v>
      </c>
      <c r="K109" s="521">
        <v>103.9</v>
      </c>
      <c r="L109" s="521">
        <v>102.1</v>
      </c>
      <c r="M109" s="521">
        <v>110.1</v>
      </c>
      <c r="N109" s="521">
        <v>103.4</v>
      </c>
      <c r="O109" s="521">
        <v>103.5</v>
      </c>
      <c r="P109" s="521">
        <v>102</v>
      </c>
      <c r="Q109" s="521">
        <v>102.7</v>
      </c>
      <c r="R109" s="521">
        <v>100.4</v>
      </c>
    </row>
    <row r="110" spans="1:18" ht="14.4" x14ac:dyDescent="0.3">
      <c r="A110" s="521"/>
      <c r="B110" s="523">
        <v>43313</v>
      </c>
      <c r="C110" s="524">
        <v>104.2</v>
      </c>
      <c r="D110" s="525">
        <f t="shared" si="2"/>
        <v>0.28873917228102641</v>
      </c>
      <c r="E110" s="525">
        <f t="shared" si="3"/>
        <v>3.0662710187932873</v>
      </c>
      <c r="F110" s="521">
        <v>108.8</v>
      </c>
      <c r="G110" s="521">
        <v>105.8</v>
      </c>
      <c r="H110" s="521">
        <v>102.7</v>
      </c>
      <c r="I110" s="521">
        <v>106.6</v>
      </c>
      <c r="J110" s="521">
        <v>107</v>
      </c>
      <c r="K110" s="521">
        <v>104.1</v>
      </c>
      <c r="L110" s="521">
        <v>102.1</v>
      </c>
      <c r="M110" s="521">
        <v>109.8</v>
      </c>
      <c r="N110" s="521">
        <v>103.4</v>
      </c>
      <c r="O110" s="521">
        <v>103.5</v>
      </c>
      <c r="P110" s="521">
        <v>102.1</v>
      </c>
      <c r="Q110" s="521">
        <v>102.7</v>
      </c>
      <c r="R110" s="521">
        <v>101.1</v>
      </c>
    </row>
    <row r="111" spans="1:18" ht="14.4" x14ac:dyDescent="0.3">
      <c r="A111" s="521"/>
      <c r="B111" s="523">
        <v>43344</v>
      </c>
      <c r="C111" s="524">
        <v>104.7</v>
      </c>
      <c r="D111" s="525">
        <f t="shared" si="2"/>
        <v>0.47984644913627506</v>
      </c>
      <c r="E111" s="525">
        <f t="shared" si="3"/>
        <v>3.1527093596059217</v>
      </c>
      <c r="F111" s="521">
        <v>115</v>
      </c>
      <c r="G111" s="521">
        <v>106.1</v>
      </c>
      <c r="H111" s="521">
        <v>102.8</v>
      </c>
      <c r="I111" s="521">
        <v>106.8</v>
      </c>
      <c r="J111" s="521">
        <v>107.4</v>
      </c>
      <c r="K111" s="521">
        <v>104.3</v>
      </c>
      <c r="L111" s="521">
        <v>102.2</v>
      </c>
      <c r="M111" s="521">
        <v>109.7</v>
      </c>
      <c r="N111" s="521">
        <v>103.3</v>
      </c>
      <c r="O111" s="521">
        <v>103.6</v>
      </c>
      <c r="P111" s="521">
        <v>102.1</v>
      </c>
      <c r="Q111" s="521">
        <v>103.2</v>
      </c>
      <c r="R111" s="521">
        <v>103</v>
      </c>
    </row>
    <row r="112" spans="1:18" ht="14.4" x14ac:dyDescent="0.3">
      <c r="A112" s="521"/>
      <c r="B112" s="523">
        <v>43374</v>
      </c>
      <c r="C112" s="524">
        <v>105</v>
      </c>
      <c r="D112" s="525">
        <f t="shared" si="2"/>
        <v>0.28653295128940215</v>
      </c>
      <c r="E112" s="525">
        <f t="shared" si="3"/>
        <v>3.3464566929134065</v>
      </c>
      <c r="F112" s="521">
        <v>126.9</v>
      </c>
      <c r="G112" s="521">
        <v>105.5</v>
      </c>
      <c r="H112" s="521">
        <v>102.9</v>
      </c>
      <c r="I112" s="521">
        <v>106.7</v>
      </c>
      <c r="J112" s="521">
        <v>107.6</v>
      </c>
      <c r="K112" s="521">
        <v>104.6</v>
      </c>
      <c r="L112" s="521">
        <v>102.3</v>
      </c>
      <c r="M112" s="521">
        <v>109.9</v>
      </c>
      <c r="N112" s="521">
        <v>103.5</v>
      </c>
      <c r="O112" s="521">
        <v>103.6</v>
      </c>
      <c r="P112" s="521">
        <v>102.2</v>
      </c>
      <c r="Q112" s="521">
        <v>103.2</v>
      </c>
      <c r="R112" s="521">
        <v>104.1</v>
      </c>
    </row>
    <row r="113" spans="1:18" ht="14.4" x14ac:dyDescent="0.3">
      <c r="A113" s="521"/>
      <c r="B113" s="523">
        <v>43405</v>
      </c>
      <c r="C113" s="524">
        <v>105.1</v>
      </c>
      <c r="D113" s="525">
        <f t="shared" si="2"/>
        <v>9.5238095238087794E-2</v>
      </c>
      <c r="E113" s="525">
        <f t="shared" si="3"/>
        <v>3.3431661750245638</v>
      </c>
      <c r="F113" s="521">
        <v>121.7</v>
      </c>
      <c r="G113" s="521">
        <v>105.4</v>
      </c>
      <c r="H113" s="521">
        <v>102.9</v>
      </c>
      <c r="I113" s="521">
        <v>106.7</v>
      </c>
      <c r="J113" s="521">
        <v>107.6</v>
      </c>
      <c r="K113" s="521">
        <v>104.9</v>
      </c>
      <c r="L113" s="521">
        <v>102.4</v>
      </c>
      <c r="M113" s="521">
        <v>109.8</v>
      </c>
      <c r="N113" s="521">
        <v>103.6</v>
      </c>
      <c r="O113" s="521">
        <v>103.7</v>
      </c>
      <c r="P113" s="521">
        <v>102.3</v>
      </c>
      <c r="Q113" s="521">
        <v>103.2</v>
      </c>
      <c r="R113" s="521">
        <v>104.3</v>
      </c>
    </row>
    <row r="114" spans="1:18" ht="14.4" x14ac:dyDescent="0.3">
      <c r="A114" s="521"/>
      <c r="B114" s="523">
        <v>43435</v>
      </c>
      <c r="C114" s="524">
        <v>104.7</v>
      </c>
      <c r="D114" s="525">
        <f t="shared" si="2"/>
        <v>-0.3805899143672633</v>
      </c>
      <c r="E114" s="525">
        <f t="shared" si="3"/>
        <v>2.7477919528949855</v>
      </c>
      <c r="F114" s="521">
        <v>110.3</v>
      </c>
      <c r="G114" s="521">
        <v>105.2</v>
      </c>
      <c r="H114" s="521">
        <v>103</v>
      </c>
      <c r="I114" s="521">
        <v>106.5</v>
      </c>
      <c r="J114" s="521">
        <v>107.5</v>
      </c>
      <c r="K114" s="521">
        <v>104.2</v>
      </c>
      <c r="L114" s="521">
        <v>102.3</v>
      </c>
      <c r="M114" s="521">
        <v>109.6</v>
      </c>
      <c r="N114" s="521">
        <v>103.7</v>
      </c>
      <c r="O114" s="521">
        <v>103.7</v>
      </c>
      <c r="P114" s="521">
        <v>102.3</v>
      </c>
      <c r="Q114" s="521">
        <v>103.2</v>
      </c>
      <c r="R114" s="521">
        <v>104.3</v>
      </c>
    </row>
    <row r="115" spans="1:18" ht="14.4" x14ac:dyDescent="0.3">
      <c r="A115" s="522" t="s">
        <v>353</v>
      </c>
      <c r="B115" s="523">
        <v>43466</v>
      </c>
      <c r="C115" s="524">
        <v>105.1</v>
      </c>
      <c r="D115" s="525">
        <f t="shared" si="2"/>
        <v>0.38204393505252199</v>
      </c>
      <c r="E115" s="525">
        <f t="shared" si="3"/>
        <v>2.6367187499999716</v>
      </c>
      <c r="F115" s="521">
        <v>108.7</v>
      </c>
      <c r="G115" s="521">
        <v>105.2</v>
      </c>
      <c r="H115" s="521">
        <v>103.6</v>
      </c>
      <c r="I115" s="521">
        <v>106.9</v>
      </c>
      <c r="J115" s="521">
        <v>107.7</v>
      </c>
      <c r="K115" s="521">
        <v>104.4</v>
      </c>
      <c r="L115" s="521">
        <v>102.5</v>
      </c>
      <c r="M115" s="521">
        <v>109.2</v>
      </c>
      <c r="N115" s="521">
        <v>104</v>
      </c>
      <c r="O115" s="521">
        <v>104.5</v>
      </c>
      <c r="P115" s="521">
        <v>102.6</v>
      </c>
      <c r="Q115" s="521">
        <v>103.6</v>
      </c>
      <c r="R115" s="521">
        <v>106</v>
      </c>
    </row>
    <row r="116" spans="1:18" ht="14.4" x14ac:dyDescent="0.3">
      <c r="A116" s="521"/>
      <c r="B116" s="523">
        <v>43497</v>
      </c>
      <c r="C116" s="524">
        <v>105</v>
      </c>
      <c r="D116" s="525">
        <f t="shared" si="2"/>
        <v>-9.5147478591812273E-2</v>
      </c>
      <c r="E116" s="525">
        <f t="shared" si="3"/>
        <v>2.6392961876832857</v>
      </c>
      <c r="F116" s="521">
        <v>107.7</v>
      </c>
      <c r="G116" s="521">
        <v>105.2</v>
      </c>
      <c r="H116" s="521">
        <v>103.6</v>
      </c>
      <c r="I116" s="521">
        <v>106.7</v>
      </c>
      <c r="J116" s="521">
        <v>107.5</v>
      </c>
      <c r="K116" s="521">
        <v>103.9</v>
      </c>
      <c r="L116" s="521">
        <v>102.4</v>
      </c>
      <c r="M116" s="521">
        <v>109.1</v>
      </c>
      <c r="N116" s="521">
        <v>104</v>
      </c>
      <c r="O116" s="521">
        <v>104.6</v>
      </c>
      <c r="P116" s="521">
        <v>102.7</v>
      </c>
      <c r="Q116" s="521">
        <v>103.8</v>
      </c>
      <c r="R116" s="521">
        <v>105.5</v>
      </c>
    </row>
    <row r="117" spans="1:18" ht="14.4" x14ac:dyDescent="0.3">
      <c r="A117" s="521"/>
      <c r="B117" s="523">
        <v>43525</v>
      </c>
      <c r="C117" s="524">
        <v>104.9</v>
      </c>
      <c r="D117" s="525">
        <f t="shared" si="2"/>
        <v>-9.5238095238087794E-2</v>
      </c>
      <c r="E117" s="525">
        <f t="shared" si="3"/>
        <v>2.44140625</v>
      </c>
      <c r="F117" s="521">
        <v>105</v>
      </c>
      <c r="G117" s="521">
        <v>105.1</v>
      </c>
      <c r="H117" s="521">
        <v>103.6</v>
      </c>
      <c r="I117" s="521">
        <v>106.8</v>
      </c>
      <c r="J117" s="521">
        <v>107.3</v>
      </c>
      <c r="K117" s="521">
        <v>104.2</v>
      </c>
      <c r="L117" s="521">
        <v>102.6</v>
      </c>
      <c r="M117" s="521">
        <v>109.4</v>
      </c>
      <c r="N117" s="521">
        <v>104.2</v>
      </c>
      <c r="O117" s="521">
        <v>104.8</v>
      </c>
      <c r="P117" s="521">
        <v>102.7</v>
      </c>
      <c r="Q117" s="521">
        <v>103.8</v>
      </c>
      <c r="R117" s="521">
        <v>104.3</v>
      </c>
    </row>
    <row r="118" spans="1:18" ht="14.4" x14ac:dyDescent="0.3">
      <c r="A118" s="521"/>
      <c r="B118" s="523">
        <v>43556</v>
      </c>
      <c r="C118" s="524">
        <v>105.4</v>
      </c>
      <c r="D118" s="525">
        <f t="shared" si="2"/>
        <v>0.4766444232602538</v>
      </c>
      <c r="E118" s="525">
        <f t="shared" si="3"/>
        <v>2.5291828793774442</v>
      </c>
      <c r="F118" s="521">
        <v>104.2</v>
      </c>
      <c r="G118" s="521">
        <v>106.8</v>
      </c>
      <c r="H118" s="521">
        <v>103.7</v>
      </c>
      <c r="I118" s="521">
        <v>106.7</v>
      </c>
      <c r="J118" s="521">
        <v>106.9</v>
      </c>
      <c r="K118" s="521">
        <v>104.7</v>
      </c>
      <c r="L118" s="521">
        <v>102.9</v>
      </c>
      <c r="M118" s="521">
        <v>109.4</v>
      </c>
      <c r="N118" s="521">
        <v>104.4</v>
      </c>
      <c r="O118" s="521">
        <v>104.9</v>
      </c>
      <c r="P118" s="521">
        <v>102.7</v>
      </c>
      <c r="Q118" s="521">
        <v>103.9</v>
      </c>
      <c r="R118" s="521">
        <v>104.8</v>
      </c>
    </row>
    <row r="119" spans="1:18" ht="14.4" x14ac:dyDescent="0.3">
      <c r="A119" s="521"/>
      <c r="B119" s="523">
        <v>43586</v>
      </c>
      <c r="C119" s="524">
        <v>105.3</v>
      </c>
      <c r="D119" s="525">
        <f t="shared" si="2"/>
        <v>-9.4876660341569163E-2</v>
      </c>
      <c r="E119" s="525">
        <f t="shared" si="3"/>
        <v>1.9361084220716407</v>
      </c>
      <c r="F119" s="521">
        <v>101</v>
      </c>
      <c r="G119" s="521">
        <v>107.3</v>
      </c>
      <c r="H119" s="521">
        <v>103.8</v>
      </c>
      <c r="I119" s="521">
        <v>106.4</v>
      </c>
      <c r="J119" s="521">
        <v>106.4</v>
      </c>
      <c r="K119" s="521">
        <v>105</v>
      </c>
      <c r="L119" s="521">
        <v>102.9</v>
      </c>
      <c r="M119" s="521">
        <v>108.5</v>
      </c>
      <c r="N119" s="521">
        <v>104.4</v>
      </c>
      <c r="O119" s="521">
        <v>105</v>
      </c>
      <c r="P119" s="521">
        <v>102.8</v>
      </c>
      <c r="Q119" s="521">
        <v>103.9</v>
      </c>
      <c r="R119" s="521">
        <v>103.7</v>
      </c>
    </row>
    <row r="120" spans="1:18" ht="14.4" x14ac:dyDescent="0.3">
      <c r="A120" s="521"/>
      <c r="B120" s="523">
        <v>43617</v>
      </c>
      <c r="C120" s="524">
        <v>104.9</v>
      </c>
      <c r="D120" s="525">
        <f t="shared" si="2"/>
        <v>-0.37986704653370396</v>
      </c>
      <c r="E120" s="525">
        <f t="shared" si="3"/>
        <v>1.1571841851494753</v>
      </c>
      <c r="F120" s="521">
        <v>93.1</v>
      </c>
      <c r="G120" s="521">
        <v>107.8</v>
      </c>
      <c r="H120" s="521">
        <v>104</v>
      </c>
      <c r="I120" s="521">
        <v>106.3</v>
      </c>
      <c r="J120" s="521">
        <v>106.1</v>
      </c>
      <c r="K120" s="521">
        <v>104.9</v>
      </c>
      <c r="L120" s="521">
        <v>103.2</v>
      </c>
      <c r="M120" s="521">
        <v>107.7</v>
      </c>
      <c r="N120" s="521">
        <v>104.3</v>
      </c>
      <c r="O120" s="521">
        <v>105.1</v>
      </c>
      <c r="P120" s="521">
        <v>102.9</v>
      </c>
      <c r="Q120" s="521">
        <v>103.9</v>
      </c>
      <c r="R120" s="521">
        <v>102.6</v>
      </c>
    </row>
    <row r="121" spans="1:18" ht="14.4" x14ac:dyDescent="0.3">
      <c r="A121" s="521"/>
      <c r="B121" s="523">
        <v>43647</v>
      </c>
      <c r="C121" s="524">
        <v>105</v>
      </c>
      <c r="D121" s="525">
        <f t="shared" si="2"/>
        <v>9.5328884652047918E-2</v>
      </c>
      <c r="E121" s="525">
        <f t="shared" si="3"/>
        <v>1.0587102983637919</v>
      </c>
      <c r="F121" s="521">
        <v>89.2</v>
      </c>
      <c r="G121" s="521">
        <v>107.6</v>
      </c>
      <c r="H121" s="521">
        <v>104</v>
      </c>
      <c r="I121" s="521">
        <v>106</v>
      </c>
      <c r="J121" s="521">
        <v>105.3</v>
      </c>
      <c r="K121" s="521">
        <v>104.8</v>
      </c>
      <c r="L121" s="521">
        <v>103.4</v>
      </c>
      <c r="M121" s="521">
        <v>107.1</v>
      </c>
      <c r="N121" s="521">
        <v>104.3</v>
      </c>
      <c r="O121" s="521">
        <v>105.2</v>
      </c>
      <c r="P121" s="521">
        <v>103</v>
      </c>
      <c r="Q121" s="521">
        <v>104.5</v>
      </c>
      <c r="R121" s="521">
        <v>103.5</v>
      </c>
    </row>
    <row r="122" spans="1:18" ht="14.4" x14ac:dyDescent="0.3">
      <c r="A122" s="521"/>
      <c r="B122" s="523">
        <v>43678</v>
      </c>
      <c r="C122" s="524">
        <v>104.5</v>
      </c>
      <c r="D122" s="525">
        <f t="shared" si="2"/>
        <v>-0.4761904761904816</v>
      </c>
      <c r="E122" s="525">
        <f t="shared" si="3"/>
        <v>0.28790786948175651</v>
      </c>
      <c r="F122" s="521">
        <v>84.3</v>
      </c>
      <c r="G122" s="521">
        <v>107.5</v>
      </c>
      <c r="H122" s="521">
        <v>104.1</v>
      </c>
      <c r="I122" s="521">
        <v>105.6</v>
      </c>
      <c r="J122" s="521">
        <v>105.2</v>
      </c>
      <c r="K122" s="521">
        <v>104.6</v>
      </c>
      <c r="L122" s="521">
        <v>103.3</v>
      </c>
      <c r="M122" s="521">
        <v>107</v>
      </c>
      <c r="N122" s="521">
        <v>104.3</v>
      </c>
      <c r="O122" s="521">
        <v>105.2</v>
      </c>
      <c r="P122" s="521">
        <v>103.2</v>
      </c>
      <c r="Q122" s="521">
        <v>104.7</v>
      </c>
      <c r="R122" s="521">
        <v>101.8</v>
      </c>
    </row>
    <row r="123" spans="1:18" ht="14.4" x14ac:dyDescent="0.3">
      <c r="A123" s="521"/>
      <c r="B123" s="523">
        <v>43709</v>
      </c>
      <c r="C123" s="524">
        <v>104.6</v>
      </c>
      <c r="D123" s="525">
        <f t="shared" si="2"/>
        <v>9.569377990430894E-2</v>
      </c>
      <c r="E123" s="525">
        <f t="shared" si="3"/>
        <v>-9.551098376313405E-2</v>
      </c>
      <c r="F123" s="521">
        <v>84.9</v>
      </c>
      <c r="G123" s="521">
        <v>107.8</v>
      </c>
      <c r="H123" s="521">
        <v>104.1</v>
      </c>
      <c r="I123" s="521">
        <v>105.6</v>
      </c>
      <c r="J123" s="521">
        <v>104.9</v>
      </c>
      <c r="K123" s="521">
        <v>104.6</v>
      </c>
      <c r="L123" s="521">
        <v>103.3</v>
      </c>
      <c r="M123" s="521">
        <v>107.1</v>
      </c>
      <c r="N123" s="521">
        <v>104.3</v>
      </c>
      <c r="O123" s="521">
        <v>105.3</v>
      </c>
      <c r="P123" s="521">
        <v>103.2</v>
      </c>
      <c r="Q123" s="521">
        <v>104.8</v>
      </c>
      <c r="R123" s="521">
        <v>102.1</v>
      </c>
    </row>
    <row r="124" spans="1:18" ht="14.4" x14ac:dyDescent="0.3">
      <c r="A124" s="521"/>
      <c r="B124" s="523">
        <v>43739</v>
      </c>
      <c r="C124" s="524">
        <v>104.4</v>
      </c>
      <c r="D124" s="525">
        <f t="shared" si="2"/>
        <v>-0.19120458891012504</v>
      </c>
      <c r="E124" s="525">
        <f t="shared" si="3"/>
        <v>-0.5714285714285694</v>
      </c>
      <c r="F124" s="521">
        <v>90</v>
      </c>
      <c r="G124" s="521">
        <v>108</v>
      </c>
      <c r="H124" s="521">
        <v>104.1</v>
      </c>
      <c r="I124" s="521">
        <v>105.3</v>
      </c>
      <c r="J124" s="521">
        <v>104.6</v>
      </c>
      <c r="K124" s="521">
        <v>104.3</v>
      </c>
      <c r="L124" s="521">
        <v>103</v>
      </c>
      <c r="M124" s="521">
        <v>106</v>
      </c>
      <c r="N124" s="521">
        <v>104.5</v>
      </c>
      <c r="O124" s="521">
        <v>105.3</v>
      </c>
      <c r="P124" s="521">
        <v>103.3</v>
      </c>
      <c r="Q124" s="521">
        <v>104.8</v>
      </c>
      <c r="R124" s="521">
        <v>102.1</v>
      </c>
    </row>
    <row r="125" spans="1:18" ht="14.4" x14ac:dyDescent="0.3">
      <c r="A125" s="521"/>
      <c r="B125" s="523">
        <v>43770</v>
      </c>
      <c r="C125" s="524">
        <v>104.4</v>
      </c>
      <c r="D125" s="525">
        <f t="shared" si="2"/>
        <v>0</v>
      </c>
      <c r="E125" s="525">
        <f t="shared" si="3"/>
        <v>-0.66603235014271434</v>
      </c>
      <c r="F125" s="521">
        <v>90.6</v>
      </c>
      <c r="G125" s="521">
        <v>108.4</v>
      </c>
      <c r="H125" s="521">
        <v>104.1</v>
      </c>
      <c r="I125" s="521">
        <v>104.7</v>
      </c>
      <c r="J125" s="521">
        <v>104</v>
      </c>
      <c r="K125" s="521">
        <v>103.9</v>
      </c>
      <c r="L125" s="521">
        <v>103</v>
      </c>
      <c r="M125" s="521">
        <v>105.2</v>
      </c>
      <c r="N125" s="521">
        <v>104.5</v>
      </c>
      <c r="O125" s="521">
        <v>105.3</v>
      </c>
      <c r="P125" s="521">
        <v>103.2</v>
      </c>
      <c r="Q125" s="521">
        <v>104.8</v>
      </c>
      <c r="R125" s="521">
        <v>102.4</v>
      </c>
    </row>
    <row r="126" spans="1:18" ht="14.4" x14ac:dyDescent="0.3">
      <c r="A126" s="521"/>
      <c r="B126" s="523">
        <v>43800</v>
      </c>
      <c r="C126" s="524">
        <v>104.5</v>
      </c>
      <c r="D126" s="525">
        <f t="shared" si="2"/>
        <v>9.5785440613013861E-2</v>
      </c>
      <c r="E126" s="525">
        <f t="shared" si="3"/>
        <v>-0.1910219675262681</v>
      </c>
      <c r="F126" s="521">
        <v>94.3</v>
      </c>
      <c r="G126" s="521">
        <v>109.8</v>
      </c>
      <c r="H126" s="521">
        <v>104.1</v>
      </c>
      <c r="I126" s="521">
        <v>104.7</v>
      </c>
      <c r="J126" s="521">
        <v>103.9</v>
      </c>
      <c r="K126" s="521">
        <v>104</v>
      </c>
      <c r="L126" s="521">
        <v>103</v>
      </c>
      <c r="M126" s="521">
        <v>105.2</v>
      </c>
      <c r="N126" s="521">
        <v>104.5</v>
      </c>
      <c r="O126" s="521">
        <v>105.4</v>
      </c>
      <c r="P126" s="521">
        <v>103.2</v>
      </c>
      <c r="Q126" s="521">
        <v>104.8</v>
      </c>
      <c r="R126" s="521">
        <v>101.9</v>
      </c>
    </row>
    <row r="127" spans="1:18" ht="14.4" x14ac:dyDescent="0.3">
      <c r="A127" s="522" t="s">
        <v>438</v>
      </c>
      <c r="B127" s="523">
        <v>43831</v>
      </c>
      <c r="C127" s="526">
        <v>105.3</v>
      </c>
      <c r="D127" s="525">
        <f t="shared" si="2"/>
        <v>0.7655502392344431</v>
      </c>
      <c r="E127" s="525">
        <f t="shared" si="3"/>
        <v>0.19029495718363876</v>
      </c>
      <c r="F127" s="521">
        <v>94</v>
      </c>
      <c r="G127" s="521">
        <v>109.9</v>
      </c>
      <c r="H127" s="521">
        <v>104.3</v>
      </c>
      <c r="I127" s="521">
        <v>104.6</v>
      </c>
      <c r="J127" s="521">
        <v>103.5</v>
      </c>
      <c r="K127" s="521">
        <v>104.4</v>
      </c>
      <c r="L127" s="521">
        <v>103.4</v>
      </c>
      <c r="M127" s="521">
        <v>105.6</v>
      </c>
      <c r="N127" s="521">
        <v>105.1</v>
      </c>
      <c r="O127" s="521">
        <v>106</v>
      </c>
      <c r="P127" s="521">
        <v>103.6</v>
      </c>
      <c r="Q127" s="521">
        <v>105</v>
      </c>
      <c r="R127" s="521">
        <v>103.8</v>
      </c>
    </row>
    <row r="128" spans="1:18" ht="14.4" x14ac:dyDescent="0.3">
      <c r="A128" s="521"/>
      <c r="B128" s="523">
        <v>43862</v>
      </c>
      <c r="C128" s="526">
        <v>104.9</v>
      </c>
      <c r="D128" s="525">
        <f t="shared" si="2"/>
        <v>-0.37986704653370396</v>
      </c>
      <c r="E128" s="525">
        <f t="shared" si="3"/>
        <v>-9.5238095238087794E-2</v>
      </c>
      <c r="F128" s="521">
        <v>86.2</v>
      </c>
      <c r="G128" s="521">
        <v>110.5</v>
      </c>
      <c r="H128" s="521">
        <v>104.4</v>
      </c>
      <c r="I128" s="521">
        <v>104.5</v>
      </c>
      <c r="J128" s="521">
        <v>103.2</v>
      </c>
      <c r="K128" s="521">
        <v>104.3</v>
      </c>
      <c r="L128" s="521">
        <v>103.6</v>
      </c>
      <c r="M128" s="521">
        <v>104.6</v>
      </c>
      <c r="N128" s="521">
        <v>105</v>
      </c>
      <c r="O128" s="521">
        <v>106.1</v>
      </c>
      <c r="P128" s="521">
        <v>103.7</v>
      </c>
      <c r="Q128" s="521">
        <v>105.1</v>
      </c>
      <c r="R128" s="521">
        <v>102.4</v>
      </c>
    </row>
    <row r="129" spans="1:18" ht="14.4" x14ac:dyDescent="0.3">
      <c r="A129" s="521"/>
      <c r="B129" s="523">
        <v>43891</v>
      </c>
      <c r="C129" s="526">
        <v>104.1</v>
      </c>
      <c r="D129" s="525">
        <f t="shared" si="2"/>
        <v>-0.76263107721639756</v>
      </c>
      <c r="E129" s="525">
        <f t="shared" si="3"/>
        <v>-0.76263107721639756</v>
      </c>
      <c r="F129" s="521">
        <v>72.5</v>
      </c>
      <c r="G129" s="521">
        <v>110.7</v>
      </c>
      <c r="H129" s="521">
        <v>104.5</v>
      </c>
      <c r="I129" s="521">
        <v>104.6</v>
      </c>
      <c r="J129" s="521">
        <v>103</v>
      </c>
      <c r="K129" s="521">
        <v>103.7</v>
      </c>
      <c r="L129" s="521">
        <v>104.1</v>
      </c>
      <c r="M129" s="521">
        <v>103.4</v>
      </c>
      <c r="N129" s="521">
        <v>105</v>
      </c>
      <c r="O129" s="521">
        <v>106.1</v>
      </c>
      <c r="P129" s="521">
        <v>103.8</v>
      </c>
      <c r="Q129" s="521">
        <v>105.1</v>
      </c>
      <c r="R129" s="521">
        <v>100.4</v>
      </c>
    </row>
    <row r="130" spans="1:18" ht="14.4" x14ac:dyDescent="0.3">
      <c r="A130" s="521"/>
      <c r="B130" s="523">
        <v>43922</v>
      </c>
      <c r="C130" s="526">
        <v>103.4</v>
      </c>
      <c r="D130" s="525">
        <f t="shared" si="2"/>
        <v>-0.67243035542746554</v>
      </c>
      <c r="E130" s="525">
        <f t="shared" si="3"/>
        <v>-1.8975332068311133</v>
      </c>
      <c r="F130" s="521">
        <v>57.7</v>
      </c>
      <c r="G130" s="521">
        <v>110.6</v>
      </c>
      <c r="H130" s="521">
        <v>104.6</v>
      </c>
      <c r="I130" s="521">
        <v>104.4</v>
      </c>
      <c r="J130" s="521">
        <v>102.9</v>
      </c>
      <c r="K130" s="521">
        <v>101.5</v>
      </c>
      <c r="L130" s="521">
        <v>104.2</v>
      </c>
      <c r="M130" s="521">
        <v>102.6</v>
      </c>
      <c r="N130" s="521">
        <v>104.9</v>
      </c>
      <c r="O130" s="521">
        <v>106.2</v>
      </c>
      <c r="P130" s="521">
        <v>103.7</v>
      </c>
      <c r="Q130" s="521">
        <v>105.1</v>
      </c>
      <c r="R130" s="521">
        <v>99.8</v>
      </c>
    </row>
    <row r="131" spans="1:18" ht="14.4" x14ac:dyDescent="0.3">
      <c r="A131" s="521"/>
      <c r="B131" s="523">
        <v>43952</v>
      </c>
      <c r="C131" s="526">
        <v>103</v>
      </c>
      <c r="D131" s="525">
        <f t="shared" si="2"/>
        <v>-0.38684719535784495</v>
      </c>
      <c r="E131" s="525">
        <f t="shared" si="3"/>
        <v>-2.184235517568851</v>
      </c>
      <c r="F131" s="521">
        <v>48.5</v>
      </c>
      <c r="G131" s="521">
        <v>108.8</v>
      </c>
      <c r="H131" s="521">
        <v>104.6</v>
      </c>
      <c r="I131" s="521">
        <v>104.4</v>
      </c>
      <c r="J131" s="521">
        <v>102.8</v>
      </c>
      <c r="K131" s="521">
        <v>99.9</v>
      </c>
      <c r="L131" s="521">
        <v>104.3</v>
      </c>
      <c r="M131" s="521">
        <v>102.3</v>
      </c>
      <c r="N131" s="521">
        <v>105</v>
      </c>
      <c r="O131" s="521">
        <v>106.2</v>
      </c>
      <c r="P131" s="521">
        <v>103.8</v>
      </c>
      <c r="Q131" s="521">
        <v>105.2</v>
      </c>
      <c r="R131" s="521">
        <v>99</v>
      </c>
    </row>
    <row r="132" spans="1:18" ht="14.4" x14ac:dyDescent="0.3">
      <c r="A132" s="521"/>
      <c r="B132" s="523">
        <v>43983</v>
      </c>
      <c r="C132" s="526">
        <v>103</v>
      </c>
      <c r="D132" s="525">
        <f t="shared" si="2"/>
        <v>0</v>
      </c>
      <c r="E132" s="525">
        <f t="shared" si="3"/>
        <v>-1.8112488083889389</v>
      </c>
      <c r="F132" s="521">
        <v>51.4</v>
      </c>
      <c r="G132" s="521">
        <v>108.2</v>
      </c>
      <c r="H132" s="521">
        <v>104.6</v>
      </c>
      <c r="I132" s="521">
        <v>104.5</v>
      </c>
      <c r="J132" s="521">
        <v>102.6</v>
      </c>
      <c r="K132" s="521">
        <v>100</v>
      </c>
      <c r="L132" s="521">
        <v>104.4</v>
      </c>
      <c r="M132" s="521">
        <v>102.1</v>
      </c>
      <c r="N132" s="521">
        <v>105</v>
      </c>
      <c r="O132" s="521">
        <v>106.3</v>
      </c>
      <c r="P132" s="521">
        <v>103.8</v>
      </c>
      <c r="Q132" s="521">
        <v>105.2</v>
      </c>
      <c r="R132" s="521">
        <v>98.7</v>
      </c>
    </row>
    <row r="133" spans="1:18" ht="14.4" x14ac:dyDescent="0.3">
      <c r="A133" s="521"/>
      <c r="B133" s="523">
        <v>44013</v>
      </c>
      <c r="C133" s="526">
        <v>103.2</v>
      </c>
      <c r="D133" s="525">
        <f t="shared" si="2"/>
        <v>0.19417475728155864</v>
      </c>
      <c r="E133" s="525">
        <f t="shared" si="3"/>
        <v>-1.7142857142857082</v>
      </c>
      <c r="F133" s="521">
        <v>55.9</v>
      </c>
      <c r="G133" s="521">
        <v>107.6</v>
      </c>
      <c r="H133" s="521">
        <v>104.6</v>
      </c>
      <c r="I133" s="521">
        <v>104.5</v>
      </c>
      <c r="J133" s="521">
        <v>102.3</v>
      </c>
      <c r="K133" s="521">
        <v>100.6</v>
      </c>
      <c r="L133" s="521">
        <v>104.4</v>
      </c>
      <c r="M133" s="521">
        <v>102.5</v>
      </c>
      <c r="N133" s="521">
        <v>105.1</v>
      </c>
      <c r="O133" s="521">
        <v>106.3</v>
      </c>
      <c r="P133" s="521">
        <v>103.7</v>
      </c>
      <c r="Q133" s="521">
        <v>105.3</v>
      </c>
      <c r="R133" s="521">
        <v>99.4</v>
      </c>
    </row>
    <row r="134" spans="1:18" ht="14.4" x14ac:dyDescent="0.3">
      <c r="A134" s="521"/>
      <c r="B134" s="523">
        <v>44044</v>
      </c>
      <c r="C134" s="526">
        <v>103.2</v>
      </c>
      <c r="D134" s="525">
        <f t="shared" si="2"/>
        <v>0</v>
      </c>
      <c r="E134" s="525">
        <f t="shared" si="3"/>
        <v>-1.2440191387559878</v>
      </c>
      <c r="F134" s="521">
        <v>52.9</v>
      </c>
      <c r="G134" s="521">
        <v>107.4</v>
      </c>
      <c r="H134" s="521">
        <v>104.6</v>
      </c>
      <c r="I134" s="521">
        <v>104.4</v>
      </c>
      <c r="J134" s="521">
        <v>101.9</v>
      </c>
      <c r="K134" s="521">
        <v>101</v>
      </c>
      <c r="L134" s="521">
        <v>104.4</v>
      </c>
      <c r="M134" s="521">
        <v>103</v>
      </c>
      <c r="N134" s="521">
        <v>105.2</v>
      </c>
      <c r="O134" s="521">
        <v>106.3</v>
      </c>
      <c r="P134" s="521">
        <v>103.7</v>
      </c>
      <c r="Q134" s="521">
        <v>105.3</v>
      </c>
      <c r="R134" s="521">
        <v>99.7</v>
      </c>
    </row>
    <row r="135" spans="1:18" ht="14.4" x14ac:dyDescent="0.3">
      <c r="A135" s="521"/>
      <c r="B135" s="523">
        <v>44075</v>
      </c>
      <c r="C135" s="526">
        <v>103.6</v>
      </c>
      <c r="D135" s="525">
        <f t="shared" ref="D135:D147" si="4">C135/C134*100-100</f>
        <v>0.38759689922480334</v>
      </c>
      <c r="E135" s="525">
        <f t="shared" si="3"/>
        <v>-0.95602294455066783</v>
      </c>
      <c r="F135" s="521">
        <v>54.2</v>
      </c>
      <c r="G135" s="521">
        <v>107.2</v>
      </c>
      <c r="H135" s="521">
        <v>104.7</v>
      </c>
      <c r="I135" s="521">
        <v>104.6</v>
      </c>
      <c r="J135" s="521">
        <v>101.3</v>
      </c>
      <c r="K135" s="521">
        <v>101.5</v>
      </c>
      <c r="L135" s="521">
        <v>104.4</v>
      </c>
      <c r="M135" s="521">
        <v>103.8</v>
      </c>
      <c r="N135" s="521">
        <v>105.3</v>
      </c>
      <c r="O135" s="521">
        <v>106.4</v>
      </c>
      <c r="P135" s="521">
        <v>103.7</v>
      </c>
      <c r="Q135" s="521">
        <v>105.4</v>
      </c>
      <c r="R135" s="521">
        <v>101.4</v>
      </c>
    </row>
    <row r="136" spans="1:18" ht="14.4" x14ac:dyDescent="0.3">
      <c r="A136" s="521"/>
      <c r="B136" s="523">
        <v>44105</v>
      </c>
      <c r="C136" s="526">
        <v>103.7</v>
      </c>
      <c r="D136" s="525">
        <f t="shared" si="4"/>
        <v>9.6525096525112986E-2</v>
      </c>
      <c r="E136" s="525">
        <f t="shared" si="3"/>
        <v>-0.67049808429119651</v>
      </c>
      <c r="F136" s="521">
        <v>60.1</v>
      </c>
      <c r="G136" s="521">
        <v>107</v>
      </c>
      <c r="H136" s="521">
        <v>104.7</v>
      </c>
      <c r="I136" s="521">
        <v>105.3</v>
      </c>
      <c r="J136" s="521">
        <v>101.3</v>
      </c>
      <c r="K136" s="521">
        <v>101.7</v>
      </c>
      <c r="L136" s="521">
        <v>104.4</v>
      </c>
      <c r="M136" s="521">
        <v>103.8</v>
      </c>
      <c r="N136" s="521">
        <v>105.4</v>
      </c>
      <c r="O136" s="521">
        <v>106.4</v>
      </c>
      <c r="P136" s="521">
        <v>103.6</v>
      </c>
      <c r="Q136" s="521">
        <v>105.7</v>
      </c>
      <c r="R136" s="521">
        <v>101.4</v>
      </c>
    </row>
    <row r="137" spans="1:18" ht="14.4" x14ac:dyDescent="0.3">
      <c r="A137" s="521"/>
      <c r="B137" s="523">
        <v>44136</v>
      </c>
      <c r="C137" s="526">
        <v>103.9</v>
      </c>
      <c r="D137" s="525">
        <f t="shared" si="4"/>
        <v>0.19286403085826009</v>
      </c>
      <c r="E137" s="525">
        <f t="shared" si="3"/>
        <v>-0.47892720306514036</v>
      </c>
      <c r="F137" s="521">
        <v>65.099999999999994</v>
      </c>
      <c r="G137" s="521">
        <v>107.1</v>
      </c>
      <c r="H137" s="521">
        <v>104.3</v>
      </c>
      <c r="I137" s="521">
        <v>105.9</v>
      </c>
      <c r="J137" s="521">
        <v>101.4</v>
      </c>
      <c r="K137" s="521">
        <v>101.4</v>
      </c>
      <c r="L137" s="521">
        <v>104.5</v>
      </c>
      <c r="M137" s="521">
        <v>105.1</v>
      </c>
      <c r="N137" s="521">
        <v>105.5</v>
      </c>
      <c r="O137" s="521">
        <v>106.4</v>
      </c>
      <c r="P137" s="521">
        <v>103.6</v>
      </c>
      <c r="Q137" s="521">
        <v>105.7</v>
      </c>
      <c r="R137" s="521">
        <v>102</v>
      </c>
    </row>
    <row r="138" spans="1:18" ht="14.4" x14ac:dyDescent="0.3">
      <c r="A138" s="521"/>
      <c r="B138" s="523">
        <v>44166</v>
      </c>
      <c r="C138" s="526">
        <v>104.7</v>
      </c>
      <c r="D138" s="525">
        <f t="shared" si="4"/>
        <v>0.76997112608276552</v>
      </c>
      <c r="E138" s="525">
        <f t="shared" si="3"/>
        <v>0.19138755980860367</v>
      </c>
      <c r="F138" s="521">
        <v>67.400000000000006</v>
      </c>
      <c r="G138" s="521">
        <v>106.9</v>
      </c>
      <c r="H138" s="521">
        <v>104.4</v>
      </c>
      <c r="I138" s="521">
        <v>106.3</v>
      </c>
      <c r="J138" s="521">
        <v>101.9</v>
      </c>
      <c r="K138" s="521">
        <v>101.5</v>
      </c>
      <c r="L138" s="521">
        <v>104.4</v>
      </c>
      <c r="M138" s="521">
        <v>106.6</v>
      </c>
      <c r="N138" s="521">
        <v>105.5</v>
      </c>
      <c r="O138" s="521">
        <v>106.4</v>
      </c>
      <c r="P138" s="521">
        <v>103.6</v>
      </c>
      <c r="Q138" s="521">
        <v>105.7</v>
      </c>
      <c r="R138" s="521">
        <v>104.2</v>
      </c>
    </row>
    <row r="139" spans="1:18" ht="14.4" x14ac:dyDescent="0.3">
      <c r="A139" s="522" t="s">
        <v>439</v>
      </c>
      <c r="B139" s="523">
        <v>44197</v>
      </c>
      <c r="C139" s="527">
        <v>106.2</v>
      </c>
      <c r="D139" s="525">
        <f t="shared" si="4"/>
        <v>1.4326647564469823</v>
      </c>
      <c r="E139" s="525">
        <f t="shared" si="3"/>
        <v>0.85470085470085166</v>
      </c>
      <c r="F139" s="521">
        <v>75.599999999999994</v>
      </c>
      <c r="G139" s="521">
        <v>107.2</v>
      </c>
      <c r="H139" s="521">
        <v>104.6</v>
      </c>
      <c r="I139" s="521">
        <v>107.8</v>
      </c>
      <c r="J139" s="521">
        <v>102.2</v>
      </c>
      <c r="K139" s="521">
        <v>103</v>
      </c>
      <c r="L139" s="521">
        <v>105.1</v>
      </c>
      <c r="M139" s="521">
        <v>110.3</v>
      </c>
      <c r="N139" s="521">
        <v>106</v>
      </c>
      <c r="O139" s="521">
        <v>106.8</v>
      </c>
      <c r="P139" s="521">
        <v>103.9</v>
      </c>
      <c r="Q139" s="521">
        <v>105.8</v>
      </c>
      <c r="R139" s="521">
        <v>106.1</v>
      </c>
    </row>
    <row r="140" spans="1:18" ht="14.4" x14ac:dyDescent="0.3">
      <c r="A140" s="521"/>
      <c r="B140" s="523">
        <v>44228</v>
      </c>
      <c r="C140" s="527">
        <v>106.9</v>
      </c>
      <c r="D140" s="525">
        <f t="shared" si="4"/>
        <v>0.6591337099811625</v>
      </c>
      <c r="E140" s="525">
        <f t="shared" si="3"/>
        <v>1.9065776930409868</v>
      </c>
      <c r="F140" s="521">
        <v>84.4</v>
      </c>
      <c r="G140" s="521">
        <v>107.5</v>
      </c>
      <c r="H140" s="521">
        <v>104.8</v>
      </c>
      <c r="I140" s="521">
        <v>109</v>
      </c>
      <c r="J140" s="521">
        <v>102.8</v>
      </c>
      <c r="K140" s="521">
        <v>103.8</v>
      </c>
      <c r="L140" s="521">
        <v>105.1</v>
      </c>
      <c r="M140" s="521">
        <v>112.9</v>
      </c>
      <c r="N140" s="521">
        <v>106.1</v>
      </c>
      <c r="O140" s="521">
        <v>107</v>
      </c>
      <c r="P140" s="521">
        <v>104</v>
      </c>
      <c r="Q140" s="521">
        <v>105.9</v>
      </c>
      <c r="R140" s="521">
        <v>107.1</v>
      </c>
    </row>
    <row r="141" spans="1:18" ht="14.4" x14ac:dyDescent="0.3">
      <c r="A141" s="521"/>
      <c r="B141" s="523">
        <v>44256</v>
      </c>
      <c r="C141" s="527">
        <v>107.9</v>
      </c>
      <c r="D141" s="525">
        <f t="shared" si="4"/>
        <v>0.93545369504208509</v>
      </c>
      <c r="E141" s="525">
        <f t="shared" si="3"/>
        <v>3.6503362151777168</v>
      </c>
      <c r="F141" s="521">
        <v>89</v>
      </c>
      <c r="G141" s="521">
        <v>109.1</v>
      </c>
      <c r="H141" s="521">
        <v>104.8</v>
      </c>
      <c r="I141" s="521">
        <v>111.1</v>
      </c>
      <c r="J141" s="521">
        <v>103.5</v>
      </c>
      <c r="K141" s="521">
        <v>105.6</v>
      </c>
      <c r="L141" s="521">
        <v>105.4</v>
      </c>
      <c r="M141" s="521">
        <v>116.7</v>
      </c>
      <c r="N141" s="521">
        <v>106.3</v>
      </c>
      <c r="O141" s="521">
        <v>107.1</v>
      </c>
      <c r="P141" s="521">
        <v>104.1</v>
      </c>
      <c r="Q141" s="521">
        <v>106.2</v>
      </c>
      <c r="R141" s="521">
        <v>107.4</v>
      </c>
    </row>
    <row r="142" spans="1:18" ht="14.4" x14ac:dyDescent="0.3">
      <c r="A142" s="521"/>
      <c r="B142" s="523">
        <v>44287</v>
      </c>
      <c r="C142" s="527">
        <v>108.8</v>
      </c>
      <c r="D142" s="525">
        <f t="shared" si="4"/>
        <v>0.83410565338274978</v>
      </c>
      <c r="E142" s="525">
        <f t="shared" ref="E142:E147" si="5">C142/C130*100-100</f>
        <v>5.2224371373307434</v>
      </c>
      <c r="F142" s="521">
        <v>87.6</v>
      </c>
      <c r="G142" s="521">
        <v>109.9</v>
      </c>
      <c r="H142" s="521">
        <v>104.9</v>
      </c>
      <c r="I142" s="521">
        <v>115.7</v>
      </c>
      <c r="J142" s="521">
        <v>104.9</v>
      </c>
      <c r="K142" s="521">
        <v>108.9</v>
      </c>
      <c r="L142" s="521">
        <v>105.8</v>
      </c>
      <c r="M142" s="521">
        <v>120.3</v>
      </c>
      <c r="N142" s="521">
        <v>106.6</v>
      </c>
      <c r="O142" s="521">
        <v>107.2</v>
      </c>
      <c r="P142" s="521">
        <v>104.3</v>
      </c>
      <c r="Q142" s="521">
        <v>106.3</v>
      </c>
      <c r="R142" s="521">
        <v>108.1</v>
      </c>
    </row>
    <row r="143" spans="1:18" ht="14.4" x14ac:dyDescent="0.3">
      <c r="A143" s="521"/>
      <c r="B143" s="523">
        <v>44317</v>
      </c>
      <c r="C143" s="527">
        <v>110.4</v>
      </c>
      <c r="D143" s="525">
        <f t="shared" si="4"/>
        <v>1.4705882352941302</v>
      </c>
      <c r="E143" s="525">
        <f t="shared" si="5"/>
        <v>7.184466019417485</v>
      </c>
      <c r="F143" s="521">
        <v>97.2</v>
      </c>
      <c r="G143" s="521">
        <v>110.2</v>
      </c>
      <c r="H143" s="521">
        <v>104.9</v>
      </c>
      <c r="I143" s="521">
        <v>120.5</v>
      </c>
      <c r="J143" s="521">
        <v>106.6</v>
      </c>
      <c r="K143" s="521">
        <v>112.1</v>
      </c>
      <c r="L143" s="521">
        <v>105.7</v>
      </c>
      <c r="M143" s="521">
        <v>125.9</v>
      </c>
      <c r="N143" s="521">
        <v>107</v>
      </c>
      <c r="O143" s="521">
        <v>107.5</v>
      </c>
      <c r="P143" s="521">
        <v>104.4</v>
      </c>
      <c r="Q143" s="521">
        <v>106.2</v>
      </c>
      <c r="R143" s="521">
        <v>111.3</v>
      </c>
    </row>
    <row r="144" spans="1:18" ht="14.4" x14ac:dyDescent="0.3">
      <c r="A144" s="521"/>
      <c r="B144" s="523">
        <v>44348</v>
      </c>
      <c r="C144" s="527">
        <v>111.8</v>
      </c>
      <c r="D144" s="525">
        <f t="shared" si="4"/>
        <v>1.2681159420289845</v>
      </c>
      <c r="E144" s="525">
        <f t="shared" si="5"/>
        <v>8.5436893203883386</v>
      </c>
      <c r="F144" s="521">
        <v>109.8</v>
      </c>
      <c r="G144" s="521">
        <v>111.4</v>
      </c>
      <c r="H144" s="521">
        <v>104.9</v>
      </c>
      <c r="I144" s="521">
        <v>129.30000000000001</v>
      </c>
      <c r="J144" s="521">
        <v>107.8</v>
      </c>
      <c r="K144" s="521">
        <v>113.1</v>
      </c>
      <c r="L144" s="521">
        <v>105.8</v>
      </c>
      <c r="M144" s="521">
        <v>129</v>
      </c>
      <c r="N144" s="521">
        <v>107.2</v>
      </c>
      <c r="O144" s="521">
        <v>107.6</v>
      </c>
      <c r="P144" s="521">
        <v>104.4</v>
      </c>
      <c r="Q144" s="521">
        <v>106.4</v>
      </c>
      <c r="R144" s="521">
        <v>113.7</v>
      </c>
    </row>
    <row r="145" spans="1:18" ht="14.4" x14ac:dyDescent="0.3">
      <c r="A145" s="521"/>
      <c r="B145" s="523">
        <v>44378</v>
      </c>
      <c r="C145" s="527">
        <v>113.9</v>
      </c>
      <c r="D145" s="525">
        <f t="shared" si="4"/>
        <v>1.8783542039356007</v>
      </c>
      <c r="E145" s="525">
        <f t="shared" si="5"/>
        <v>10.368217054263567</v>
      </c>
      <c r="F145" s="521">
        <v>118.5</v>
      </c>
      <c r="G145" s="521">
        <v>111.2</v>
      </c>
      <c r="H145" s="521">
        <v>105.3</v>
      </c>
      <c r="I145" s="521">
        <v>141.69999999999999</v>
      </c>
      <c r="J145" s="521">
        <v>109.9</v>
      </c>
      <c r="K145" s="521">
        <v>114.2</v>
      </c>
      <c r="L145" s="521">
        <v>106</v>
      </c>
      <c r="M145" s="521">
        <v>135.5</v>
      </c>
      <c r="N145" s="521">
        <v>108</v>
      </c>
      <c r="O145" s="521">
        <v>108.2</v>
      </c>
      <c r="P145" s="521">
        <v>104.6</v>
      </c>
      <c r="Q145" s="521">
        <v>106.5</v>
      </c>
      <c r="R145" s="521">
        <v>118.7</v>
      </c>
    </row>
    <row r="146" spans="1:18" ht="14.4" x14ac:dyDescent="0.3">
      <c r="A146" s="521"/>
      <c r="B146" s="523">
        <v>44409</v>
      </c>
      <c r="C146" s="527">
        <v>115.6</v>
      </c>
      <c r="D146" s="525">
        <f t="shared" si="4"/>
        <v>1.4925373134328197</v>
      </c>
      <c r="E146" s="525">
        <f t="shared" si="5"/>
        <v>12.015503875968989</v>
      </c>
      <c r="F146" s="521">
        <v>128.1</v>
      </c>
      <c r="G146" s="521">
        <v>111.2</v>
      </c>
      <c r="H146" s="521">
        <v>105.6</v>
      </c>
      <c r="I146" s="521">
        <v>148.80000000000001</v>
      </c>
      <c r="J146" s="521">
        <v>112</v>
      </c>
      <c r="K146" s="521">
        <v>115.3</v>
      </c>
      <c r="L146" s="521">
        <v>106</v>
      </c>
      <c r="M146" s="521">
        <v>138.9</v>
      </c>
      <c r="N146" s="521">
        <v>108.8</v>
      </c>
      <c r="O146" s="521">
        <v>109.1</v>
      </c>
      <c r="P146" s="521">
        <v>105</v>
      </c>
      <c r="Q146" s="521">
        <v>106.8</v>
      </c>
      <c r="R146" s="521">
        <v>123.5</v>
      </c>
    </row>
    <row r="147" spans="1:18" ht="14.4" x14ac:dyDescent="0.3">
      <c r="A147" s="521"/>
      <c r="B147" s="523">
        <v>44440</v>
      </c>
      <c r="C147" s="527">
        <v>118.3</v>
      </c>
      <c r="D147" s="525">
        <f t="shared" si="4"/>
        <v>2.3356401384083085</v>
      </c>
      <c r="E147" s="525">
        <f t="shared" si="5"/>
        <v>14.189189189189193</v>
      </c>
      <c r="F147" s="521">
        <v>139.80000000000001</v>
      </c>
      <c r="G147" s="521">
        <v>111.3</v>
      </c>
      <c r="H147" s="521">
        <v>105.6</v>
      </c>
      <c r="I147" s="521">
        <v>148.6</v>
      </c>
      <c r="J147" s="521">
        <v>114</v>
      </c>
      <c r="K147" s="521">
        <v>116.4</v>
      </c>
      <c r="L147" s="521">
        <v>106</v>
      </c>
      <c r="M147" s="521">
        <v>140.6</v>
      </c>
      <c r="N147" s="521">
        <v>109.3</v>
      </c>
      <c r="O147" s="521">
        <v>109.6</v>
      </c>
      <c r="P147" s="521">
        <v>105.2</v>
      </c>
      <c r="Q147" s="521">
        <v>107.5</v>
      </c>
      <c r="R147" s="521">
        <v>135.19999999999999</v>
      </c>
    </row>
    <row r="148" spans="1:18" ht="14.4" x14ac:dyDescent="0.3">
      <c r="A148" s="521"/>
      <c r="B148" s="523">
        <v>44470</v>
      </c>
      <c r="C148" s="527">
        <v>122.8</v>
      </c>
      <c r="D148" s="525">
        <f>C148/C147*100-100</f>
        <v>3.8038884192730364</v>
      </c>
      <c r="E148" s="525">
        <f>C148/C136*100-100</f>
        <v>18.418514946962389</v>
      </c>
      <c r="F148" s="521">
        <v>183.9</v>
      </c>
      <c r="G148" s="521">
        <v>112.1</v>
      </c>
      <c r="H148" s="521">
        <v>106</v>
      </c>
      <c r="I148" s="521">
        <v>145.19999999999999</v>
      </c>
      <c r="J148" s="521">
        <v>115.7</v>
      </c>
      <c r="K148" s="521">
        <v>118.5</v>
      </c>
      <c r="L148" s="521">
        <v>106.2</v>
      </c>
      <c r="M148" s="521">
        <v>143</v>
      </c>
      <c r="N148" s="521">
        <v>110.1</v>
      </c>
      <c r="O148" s="521">
        <v>110</v>
      </c>
      <c r="P148" s="521">
        <v>106</v>
      </c>
      <c r="Q148" s="521">
        <v>107.6</v>
      </c>
      <c r="R148" s="521">
        <v>152.80000000000001</v>
      </c>
    </row>
    <row r="149" spans="1:18" ht="14.4" x14ac:dyDescent="0.3">
      <c r="A149" s="521"/>
      <c r="B149" s="523">
        <v>44501</v>
      </c>
      <c r="C149" s="527">
        <v>123.8</v>
      </c>
      <c r="D149" s="525">
        <f t="shared" ref="D149:D155" si="6">C149/C148*100-100</f>
        <v>0.81433224755700451</v>
      </c>
      <c r="E149" s="525">
        <f t="shared" ref="E149:E155" si="7">C149/C137*100-100</f>
        <v>19.153031761308938</v>
      </c>
      <c r="F149" s="521">
        <v>231.5</v>
      </c>
      <c r="G149" s="521">
        <v>113.5</v>
      </c>
      <c r="H149" s="521">
        <v>106.2</v>
      </c>
      <c r="I149" s="521">
        <v>142.4</v>
      </c>
      <c r="J149" s="521">
        <v>118.8</v>
      </c>
      <c r="K149" s="521">
        <v>122.6</v>
      </c>
      <c r="L149" s="521">
        <v>106.1</v>
      </c>
      <c r="M149" s="521">
        <v>144</v>
      </c>
      <c r="N149" s="521">
        <v>110.5</v>
      </c>
      <c r="O149" s="521">
        <v>110.2</v>
      </c>
      <c r="P149" s="521">
        <v>106.1</v>
      </c>
      <c r="Q149" s="521">
        <v>107.7</v>
      </c>
      <c r="R149" s="521">
        <v>154</v>
      </c>
    </row>
    <row r="150" spans="1:18" ht="14.4" x14ac:dyDescent="0.3">
      <c r="A150" s="521"/>
      <c r="B150" s="523">
        <v>44531</v>
      </c>
      <c r="C150" s="527">
        <v>130</v>
      </c>
      <c r="D150" s="525">
        <f t="shared" si="6"/>
        <v>5.0080775444264987</v>
      </c>
      <c r="E150" s="525">
        <f t="shared" si="7"/>
        <v>24.164278892072574</v>
      </c>
      <c r="F150" s="521">
        <v>230.2</v>
      </c>
      <c r="G150" s="521">
        <v>114.9</v>
      </c>
      <c r="H150" s="521">
        <v>106.4</v>
      </c>
      <c r="I150" s="521">
        <v>140.4</v>
      </c>
      <c r="J150" s="521">
        <v>120.9</v>
      </c>
      <c r="K150" s="521">
        <v>124.6</v>
      </c>
      <c r="L150" s="521">
        <v>106.4</v>
      </c>
      <c r="M150" s="521">
        <v>145.1</v>
      </c>
      <c r="N150" s="521">
        <v>110.8</v>
      </c>
      <c r="O150" s="521">
        <v>110.7</v>
      </c>
      <c r="P150" s="521">
        <v>106.3</v>
      </c>
      <c r="Q150" s="521">
        <v>107.9</v>
      </c>
      <c r="R150" s="521">
        <v>183.8</v>
      </c>
    </row>
    <row r="151" spans="1:18" ht="14.4" x14ac:dyDescent="0.3">
      <c r="A151" s="522">
        <v>2022</v>
      </c>
      <c r="B151" s="523">
        <v>44562</v>
      </c>
      <c r="C151" s="527">
        <v>132.80000000000001</v>
      </c>
      <c r="D151" s="525">
        <f t="shared" si="6"/>
        <v>2.1538461538461746</v>
      </c>
      <c r="E151" s="525">
        <f t="shared" si="7"/>
        <v>25.047080979284388</v>
      </c>
      <c r="F151" s="521">
        <v>293.3</v>
      </c>
      <c r="G151" s="521">
        <v>117.3</v>
      </c>
      <c r="H151" s="521">
        <v>107.2</v>
      </c>
      <c r="I151" s="521">
        <v>143.69999999999999</v>
      </c>
      <c r="J151" s="521">
        <v>126.7</v>
      </c>
      <c r="K151" s="521">
        <v>129.4</v>
      </c>
      <c r="L151" s="521">
        <v>106.9</v>
      </c>
      <c r="M151" s="521">
        <v>151</v>
      </c>
      <c r="N151" s="521">
        <v>113.2</v>
      </c>
      <c r="O151" s="521">
        <v>113.2</v>
      </c>
      <c r="P151" s="521">
        <v>107.9</v>
      </c>
      <c r="Q151" s="521">
        <v>109</v>
      </c>
      <c r="R151" s="521">
        <v>184.5</v>
      </c>
    </row>
    <row r="152" spans="1:18" ht="14.4" x14ac:dyDescent="0.3">
      <c r="A152" s="521"/>
      <c r="B152" s="523">
        <v>44593</v>
      </c>
      <c r="C152" s="527">
        <v>134.6</v>
      </c>
      <c r="D152" s="525">
        <f t="shared" si="6"/>
        <v>1.355421686746979</v>
      </c>
      <c r="E152" s="525">
        <f t="shared" si="7"/>
        <v>25.912067352666028</v>
      </c>
      <c r="F152" s="521">
        <v>262.10000000000002</v>
      </c>
      <c r="G152" s="521">
        <v>118.4</v>
      </c>
      <c r="H152" s="521">
        <v>107.5</v>
      </c>
      <c r="I152" s="521">
        <v>146</v>
      </c>
      <c r="J152" s="521">
        <v>130</v>
      </c>
      <c r="K152" s="521">
        <v>131</v>
      </c>
      <c r="L152" s="521">
        <v>107.3</v>
      </c>
      <c r="M152" s="521">
        <v>153.80000000000001</v>
      </c>
      <c r="N152" s="521">
        <v>114.1</v>
      </c>
      <c r="O152" s="521">
        <v>113.6</v>
      </c>
      <c r="P152" s="521">
        <v>108</v>
      </c>
      <c r="Q152" s="521">
        <v>109.2</v>
      </c>
      <c r="R152" s="521">
        <v>188.6</v>
      </c>
    </row>
    <row r="153" spans="1:18" ht="14.4" x14ac:dyDescent="0.3">
      <c r="A153" s="521"/>
      <c r="B153" s="523">
        <v>44621</v>
      </c>
      <c r="C153" s="527">
        <v>141.19999999999999</v>
      </c>
      <c r="D153" s="525">
        <f t="shared" si="6"/>
        <v>4.9034175334324033</v>
      </c>
      <c r="E153" s="525">
        <f t="shared" si="7"/>
        <v>30.861909175162168</v>
      </c>
      <c r="F153" s="521">
        <v>278.2</v>
      </c>
      <c r="G153" s="521">
        <v>124.6</v>
      </c>
      <c r="H153" s="521">
        <v>107.7</v>
      </c>
      <c r="I153" s="521">
        <v>151.69999999999999</v>
      </c>
      <c r="J153" s="521">
        <v>132.4</v>
      </c>
      <c r="K153" s="521">
        <v>134.19999999999999</v>
      </c>
      <c r="L153" s="521">
        <v>107.5</v>
      </c>
      <c r="M153" s="521">
        <v>163</v>
      </c>
      <c r="N153" s="521">
        <v>115.2</v>
      </c>
      <c r="O153" s="521">
        <v>114</v>
      </c>
      <c r="P153" s="521">
        <v>108.1</v>
      </c>
      <c r="Q153" s="521">
        <v>109.5</v>
      </c>
      <c r="R153" s="521">
        <v>205.7</v>
      </c>
    </row>
    <row r="154" spans="1:18" ht="14.4" x14ac:dyDescent="0.3">
      <c r="A154" s="521"/>
      <c r="B154" s="523">
        <v>44652</v>
      </c>
      <c r="C154" s="527">
        <v>145.19999999999999</v>
      </c>
      <c r="D154" s="525">
        <f t="shared" si="6"/>
        <v>2.8328611898017044</v>
      </c>
      <c r="E154" s="525">
        <f t="shared" si="7"/>
        <v>33.45588235294116</v>
      </c>
      <c r="F154" s="521">
        <v>311</v>
      </c>
      <c r="G154" s="521">
        <v>131.30000000000001</v>
      </c>
      <c r="H154" s="521">
        <v>108</v>
      </c>
      <c r="I154" s="521">
        <v>158.80000000000001</v>
      </c>
      <c r="J154" s="521">
        <v>138.5</v>
      </c>
      <c r="K154" s="521">
        <v>141</v>
      </c>
      <c r="L154" s="521">
        <v>107.5</v>
      </c>
      <c r="M154" s="521">
        <v>172.4</v>
      </c>
      <c r="N154" s="521">
        <v>116.9</v>
      </c>
      <c r="O154" s="521">
        <v>115.4</v>
      </c>
      <c r="P154" s="521">
        <v>109.4</v>
      </c>
      <c r="Q154" s="521">
        <v>110.1</v>
      </c>
      <c r="R154" s="521">
        <v>212.6</v>
      </c>
    </row>
    <row r="155" spans="1:18" ht="14.4" x14ac:dyDescent="0.3">
      <c r="A155" s="521"/>
      <c r="B155" s="523">
        <v>44682</v>
      </c>
      <c r="C155" s="524">
        <v>147.5</v>
      </c>
      <c r="D155" s="525">
        <f t="shared" si="6"/>
        <v>1.584022038567511</v>
      </c>
      <c r="E155" s="525">
        <f t="shared" si="7"/>
        <v>33.605072463768124</v>
      </c>
      <c r="F155" s="521">
        <v>269.8</v>
      </c>
      <c r="G155" s="521">
        <v>133.4</v>
      </c>
      <c r="H155" s="521">
        <v>108.1</v>
      </c>
      <c r="I155" s="521">
        <v>165.5</v>
      </c>
      <c r="J155" s="521">
        <v>142.5</v>
      </c>
      <c r="K155" s="521">
        <v>144.80000000000001</v>
      </c>
      <c r="L155" s="521">
        <v>107.7</v>
      </c>
      <c r="M155" s="521">
        <v>173.9</v>
      </c>
      <c r="N155" s="521">
        <v>117.8</v>
      </c>
      <c r="O155" s="521">
        <v>116.4</v>
      </c>
      <c r="P155" s="521">
        <v>109.5</v>
      </c>
      <c r="Q155" s="521">
        <v>110.4</v>
      </c>
      <c r="R155" s="521">
        <v>218.8</v>
      </c>
    </row>
    <row r="156" spans="1:18" ht="14.4" x14ac:dyDescent="0.3">
      <c r="A156" s="521"/>
      <c r="B156" s="523">
        <v>44713</v>
      </c>
      <c r="C156" s="524"/>
      <c r="D156" s="524"/>
      <c r="E156" s="524"/>
      <c r="F156" s="521"/>
      <c r="G156" s="521"/>
      <c r="H156" s="521"/>
      <c r="I156" s="521"/>
      <c r="J156" s="521"/>
      <c r="K156" s="521"/>
      <c r="L156" s="521"/>
      <c r="M156" s="521"/>
      <c r="N156" s="521"/>
      <c r="O156" s="521"/>
      <c r="P156" s="521"/>
      <c r="Q156" s="521"/>
      <c r="R156" s="521"/>
    </row>
    <row r="157" spans="1:18" ht="14.4" x14ac:dyDescent="0.3">
      <c r="A157" s="521"/>
      <c r="B157" s="523">
        <v>44743</v>
      </c>
      <c r="C157" s="524"/>
      <c r="D157" s="524"/>
      <c r="E157" s="524"/>
      <c r="F157" s="521"/>
      <c r="G157" s="521"/>
      <c r="H157" s="521"/>
      <c r="I157" s="521"/>
      <c r="J157" s="521"/>
      <c r="K157" s="521"/>
      <c r="L157" s="521"/>
      <c r="M157" s="521"/>
      <c r="N157" s="521"/>
      <c r="O157" s="521"/>
      <c r="P157" s="521"/>
      <c r="Q157" s="521"/>
      <c r="R157" s="521"/>
    </row>
    <row r="158" spans="1:18" ht="14.4" x14ac:dyDescent="0.3">
      <c r="A158" s="521"/>
      <c r="B158" s="523">
        <v>44774</v>
      </c>
      <c r="C158" s="524"/>
      <c r="D158" s="524"/>
      <c r="E158" s="524"/>
      <c r="F158" s="521"/>
      <c r="G158" s="521"/>
      <c r="H158" s="521"/>
      <c r="I158" s="521"/>
      <c r="J158" s="521"/>
      <c r="K158" s="521"/>
      <c r="L158" s="521"/>
      <c r="M158" s="521"/>
      <c r="N158" s="521"/>
      <c r="O158" s="521"/>
      <c r="P158" s="521"/>
      <c r="Q158" s="521"/>
      <c r="R158" s="521"/>
    </row>
    <row r="159" spans="1:18" ht="14.4" x14ac:dyDescent="0.3">
      <c r="A159" s="521"/>
      <c r="B159" s="523">
        <v>44805</v>
      </c>
      <c r="C159" s="524"/>
      <c r="D159" s="524"/>
      <c r="E159" s="524"/>
      <c r="F159" s="521"/>
      <c r="G159" s="521"/>
      <c r="H159" s="521"/>
      <c r="I159" s="521"/>
      <c r="J159" s="521"/>
      <c r="K159" s="521"/>
      <c r="L159" s="521"/>
      <c r="M159" s="521"/>
      <c r="N159" s="521"/>
      <c r="O159" s="521"/>
      <c r="P159" s="521"/>
      <c r="Q159" s="521"/>
      <c r="R159" s="521"/>
    </row>
    <row r="160" spans="1:18" ht="14.4" x14ac:dyDescent="0.3">
      <c r="A160" s="521"/>
      <c r="B160" s="523">
        <v>44835</v>
      </c>
      <c r="C160" s="524"/>
      <c r="D160" s="524"/>
      <c r="E160" s="524"/>
      <c r="F160" s="521"/>
      <c r="G160" s="521"/>
      <c r="H160" s="521"/>
      <c r="I160" s="521"/>
      <c r="J160" s="521"/>
      <c r="K160" s="521"/>
      <c r="L160" s="521"/>
      <c r="M160" s="521"/>
      <c r="N160" s="521"/>
      <c r="O160" s="521"/>
      <c r="P160" s="521"/>
      <c r="Q160" s="521"/>
      <c r="R160" s="521"/>
    </row>
    <row r="161" spans="1:18" ht="14.4" x14ac:dyDescent="0.3">
      <c r="A161" s="521"/>
      <c r="B161" s="523">
        <v>44866</v>
      </c>
      <c r="C161" s="524"/>
      <c r="D161" s="524"/>
      <c r="E161" s="524"/>
      <c r="F161" s="521"/>
      <c r="G161" s="521"/>
      <c r="H161" s="521"/>
      <c r="I161" s="521"/>
      <c r="J161" s="521"/>
      <c r="K161" s="521"/>
      <c r="L161" s="521"/>
      <c r="M161" s="521"/>
      <c r="N161" s="521"/>
      <c r="O161" s="521"/>
      <c r="P161" s="521"/>
      <c r="Q161" s="521"/>
      <c r="R161" s="521"/>
    </row>
    <row r="162" spans="1:18" ht="14.4" x14ac:dyDescent="0.3">
      <c r="A162" s="521"/>
      <c r="B162" s="523">
        <v>44896</v>
      </c>
      <c r="C162" s="524"/>
      <c r="D162" s="524"/>
      <c r="E162" s="524"/>
      <c r="F162" s="521"/>
      <c r="G162" s="521"/>
      <c r="H162" s="521"/>
      <c r="I162" s="521"/>
      <c r="J162" s="521"/>
      <c r="K162" s="521"/>
      <c r="L162" s="521"/>
      <c r="M162" s="521"/>
      <c r="N162" s="521"/>
      <c r="O162" s="521"/>
      <c r="P162" s="521"/>
      <c r="Q162" s="521"/>
      <c r="R162" s="521"/>
    </row>
    <row r="163" spans="1:18" ht="14.4" x14ac:dyDescent="0.3">
      <c r="A163" s="528" t="s">
        <v>1231</v>
      </c>
      <c r="B163" s="517"/>
      <c r="C163" s="517"/>
      <c r="D163" s="517"/>
      <c r="E163" s="517"/>
      <c r="F163" s="517"/>
      <c r="G163" s="517"/>
      <c r="H163" s="517"/>
      <c r="I163" s="517"/>
      <c r="J163" s="517"/>
      <c r="K163" s="517"/>
      <c r="L163" s="517"/>
      <c r="M163" s="517"/>
      <c r="N163" s="517"/>
      <c r="O163" s="517"/>
      <c r="P163" s="517"/>
      <c r="Q163" s="517"/>
      <c r="R163" s="517"/>
    </row>
    <row r="164" spans="1:18" x14ac:dyDescent="0.3">
      <c r="A164" s="529"/>
    </row>
    <row r="165" spans="1:18" x14ac:dyDescent="0.3">
      <c r="A165" s="529" t="s">
        <v>1232</v>
      </c>
      <c r="C165" s="530">
        <f>C155/C154*100-100</f>
        <v>1.584022038567511</v>
      </c>
      <c r="D165" s="530"/>
      <c r="E165" s="530"/>
      <c r="F165" s="530">
        <f>F155/F154*100-100</f>
        <v>-13.247588424437296</v>
      </c>
      <c r="G165" s="530">
        <f t="shared" ref="G165:R165" si="8">G155/G154*100-100</f>
        <v>1.5993907083015984</v>
      </c>
      <c r="H165" s="530">
        <f t="shared" si="8"/>
        <v>9.2592592592581013E-2</v>
      </c>
      <c r="I165" s="530">
        <f t="shared" si="8"/>
        <v>4.219143576826184</v>
      </c>
      <c r="J165" s="530">
        <f t="shared" si="8"/>
        <v>2.8880866425992764</v>
      </c>
      <c r="K165" s="530">
        <f t="shared" si="8"/>
        <v>2.6950354609929263</v>
      </c>
      <c r="L165" s="530">
        <f t="shared" si="8"/>
        <v>0.18604651162790731</v>
      </c>
      <c r="M165" s="530">
        <f t="shared" si="8"/>
        <v>0.87006960556843183</v>
      </c>
      <c r="N165" s="530">
        <f t="shared" si="8"/>
        <v>0.76988879384087738</v>
      </c>
      <c r="O165" s="530">
        <f t="shared" si="8"/>
        <v>0.86655112651645538</v>
      </c>
      <c r="P165" s="530">
        <f t="shared" si="8"/>
        <v>9.1407678244962653E-2</v>
      </c>
      <c r="Q165" s="530">
        <f t="shared" si="8"/>
        <v>0.27247956403270734</v>
      </c>
      <c r="R165" s="530">
        <f t="shared" si="8"/>
        <v>2.9162746942615172</v>
      </c>
    </row>
    <row r="166" spans="1:18" x14ac:dyDescent="0.3">
      <c r="A166" s="529" t="s">
        <v>1233</v>
      </c>
      <c r="C166" s="530">
        <f>C155/C143*100-100</f>
        <v>33.605072463768124</v>
      </c>
      <c r="D166" s="530"/>
      <c r="E166" s="530"/>
      <c r="F166" s="530">
        <f t="shared" ref="F166:R166" si="9">F155/F143*100-100</f>
        <v>177.57201646090539</v>
      </c>
      <c r="G166" s="530">
        <f t="shared" si="9"/>
        <v>21.05263157894737</v>
      </c>
      <c r="H166" s="530">
        <f t="shared" si="9"/>
        <v>3.0505243088655618</v>
      </c>
      <c r="I166" s="530">
        <f t="shared" si="9"/>
        <v>37.344398340248972</v>
      </c>
      <c r="J166" s="530">
        <f t="shared" si="9"/>
        <v>33.677298311444645</v>
      </c>
      <c r="K166" s="530">
        <f t="shared" si="9"/>
        <v>29.170383586083886</v>
      </c>
      <c r="L166" s="530">
        <f t="shared" si="9"/>
        <v>1.8921475875118148</v>
      </c>
      <c r="M166" s="530">
        <f t="shared" si="9"/>
        <v>38.125496425734696</v>
      </c>
      <c r="N166" s="530">
        <f t="shared" si="9"/>
        <v>10.093457943925216</v>
      </c>
      <c r="O166" s="530">
        <f t="shared" si="9"/>
        <v>8.2790697674418539</v>
      </c>
      <c r="P166" s="530">
        <f t="shared" si="9"/>
        <v>4.8850574712643606</v>
      </c>
      <c r="Q166" s="530">
        <f t="shared" si="9"/>
        <v>3.9548022598870034</v>
      </c>
      <c r="R166" s="530">
        <f t="shared" si="9"/>
        <v>96.585804132973948</v>
      </c>
    </row>
    <row r="167" spans="1:18" x14ac:dyDescent="0.3">
      <c r="A167" s="529"/>
    </row>
    <row r="168" spans="1:18" x14ac:dyDescent="0.3">
      <c r="A168" s="529"/>
    </row>
    <row r="170" spans="1:18" x14ac:dyDescent="0.3">
      <c r="A170" s="518" t="s">
        <v>1234</v>
      </c>
    </row>
    <row r="172" spans="1:18" x14ac:dyDescent="0.3">
      <c r="A172" s="30" t="s">
        <v>1238</v>
      </c>
    </row>
    <row r="173" spans="1:18" x14ac:dyDescent="0.3">
      <c r="A173" s="513" t="s">
        <v>1235</v>
      </c>
    </row>
    <row r="174" spans="1:18" x14ac:dyDescent="0.3">
      <c r="A174" s="513" t="s">
        <v>1236</v>
      </c>
    </row>
    <row r="182" spans="3:7" x14ac:dyDescent="0.3">
      <c r="C182" s="531"/>
      <c r="D182" s="531"/>
      <c r="E182" s="531"/>
      <c r="F182" s="531"/>
      <c r="G182" s="531"/>
    </row>
    <row r="183" spans="3:7" x14ac:dyDescent="0.3">
      <c r="C183" s="531"/>
      <c r="D183" s="531"/>
      <c r="E183" s="531"/>
      <c r="F183" s="531"/>
      <c r="G183" s="531"/>
    </row>
    <row r="184" spans="3:7" x14ac:dyDescent="0.3">
      <c r="C184" s="531"/>
      <c r="D184" s="531"/>
      <c r="E184" s="531"/>
      <c r="F184" s="531"/>
      <c r="G184" s="531"/>
    </row>
    <row r="185" spans="3:7" x14ac:dyDescent="0.3">
      <c r="C185" s="531"/>
      <c r="D185" s="531"/>
      <c r="E185" s="531"/>
      <c r="F185" s="531"/>
      <c r="G185" s="531"/>
    </row>
    <row r="186" spans="3:7" x14ac:dyDescent="0.3">
      <c r="C186" s="531"/>
      <c r="D186" s="531"/>
      <c r="E186" s="531"/>
      <c r="F186" s="531"/>
      <c r="G186" s="531"/>
    </row>
    <row r="187" spans="3:7" x14ac:dyDescent="0.3">
      <c r="C187" s="531"/>
      <c r="D187" s="531"/>
      <c r="E187" s="531"/>
      <c r="F187" s="531"/>
      <c r="G187" s="531"/>
    </row>
    <row r="188" spans="3:7" x14ac:dyDescent="0.3">
      <c r="C188" s="531"/>
      <c r="D188" s="531"/>
      <c r="E188" s="531"/>
      <c r="F188" s="531"/>
      <c r="G188" s="531"/>
    </row>
    <row r="189" spans="3:7" x14ac:dyDescent="0.3">
      <c r="C189" s="531"/>
      <c r="D189" s="531"/>
      <c r="E189" s="531"/>
      <c r="F189" s="531"/>
      <c r="G189" s="531"/>
    </row>
    <row r="190" spans="3:7" x14ac:dyDescent="0.3">
      <c r="C190" s="531"/>
      <c r="D190" s="531"/>
      <c r="E190" s="531"/>
      <c r="F190" s="531"/>
      <c r="G190" s="531"/>
    </row>
    <row r="191" spans="3:7" x14ac:dyDescent="0.3">
      <c r="C191" s="531"/>
      <c r="D191" s="531"/>
      <c r="E191" s="531"/>
      <c r="F191" s="531"/>
      <c r="G191" s="531"/>
    </row>
    <row r="192" spans="3:7" x14ac:dyDescent="0.3">
      <c r="C192" s="531"/>
      <c r="D192" s="531"/>
      <c r="E192" s="531"/>
      <c r="F192" s="531"/>
      <c r="G192" s="531"/>
    </row>
    <row r="193" spans="3:7" x14ac:dyDescent="0.3">
      <c r="C193" s="531"/>
      <c r="D193" s="531"/>
      <c r="E193" s="531"/>
      <c r="F193" s="531"/>
      <c r="G193" s="531"/>
    </row>
    <row r="194" spans="3:7" x14ac:dyDescent="0.3">
      <c r="C194" s="531"/>
      <c r="D194" s="531"/>
      <c r="E194" s="531"/>
      <c r="F194" s="531"/>
      <c r="G194" s="531"/>
    </row>
  </sheetData>
  <mergeCells count="5">
    <mergeCell ref="A1:E1"/>
    <mergeCell ref="A2:E2"/>
    <mergeCell ref="A3:E3"/>
    <mergeCell ref="A5:B6"/>
    <mergeCell ref="P1:R1"/>
  </mergeCells>
  <hyperlinks>
    <hyperlink ref="P1:Q1" location="Übersicht!A1" display="zurück zur Überischt" xr:uid="{278C1953-5619-4735-AA98-73097B519C23}"/>
    <hyperlink ref="G2" r:id="rId1" location="abreadcrumb" xr:uid="{7D6C5AF7-A040-43CB-B8A2-93CED850E6E0}"/>
    <hyperlink ref="G3" r:id="rId2" location="abreadcrumb" xr:uid="{BD03CD37-2C52-4FEF-B5C0-1DAE25528228}"/>
    <hyperlink ref="A173" r:id="rId3" location="abreadcrumb" xr:uid="{EB3AE7B5-D231-4D00-B9C2-9F40AA512392}"/>
    <hyperlink ref="A174" r:id="rId4" location="abreadcrumb" xr:uid="{AFBCDDF2-7F52-4136-91D4-A16AE7F9E102}"/>
  </hyperlinks>
  <pageMargins left="0.7" right="0.7" top="0.75" bottom="0.75" header="0.3" footer="0.3"/>
  <pageSetup paperSize="9" orientation="portrait" r:id="rId5"/>
  <headerFooter>
    <oddFooter>&amp;CAbgerufen am 19.11.21 / 08:10:35&amp;RSeite &amp;P von &amp;N</oddFooter>
  </headerFooter>
  <drawing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7A2B9-C5AD-45CF-BA77-F4ABE4C390BF}">
  <dimension ref="A1:O82"/>
  <sheetViews>
    <sheetView workbookViewId="0">
      <selection activeCell="H6" sqref="H6"/>
    </sheetView>
  </sheetViews>
  <sheetFormatPr baseColWidth="10" defaultColWidth="11.5546875" defaultRowHeight="14.4" x14ac:dyDescent="0.3"/>
  <cols>
    <col min="1" max="1" width="11.5546875" style="514"/>
    <col min="2" max="2" width="14.6640625" style="514" bestFit="1" customWidth="1"/>
    <col min="3" max="3" width="19.6640625" style="514" bestFit="1" customWidth="1"/>
    <col min="4" max="6" width="11.5546875" style="514"/>
    <col min="7" max="7" width="14.6640625" style="514" bestFit="1" customWidth="1"/>
    <col min="8" max="8" width="19.6640625" style="514" bestFit="1" customWidth="1"/>
    <col min="9" max="16384" width="11.5546875" style="514"/>
  </cols>
  <sheetData>
    <row r="1" spans="1:15" ht="21" x14ac:dyDescent="0.4">
      <c r="A1" s="516" t="s">
        <v>1207</v>
      </c>
      <c r="F1" s="516" t="s">
        <v>1208</v>
      </c>
      <c r="M1" s="552" t="s">
        <v>268</v>
      </c>
      <c r="N1" s="552"/>
      <c r="O1" s="552"/>
    </row>
    <row r="2" spans="1:15" x14ac:dyDescent="0.3">
      <c r="A2" s="1" t="s">
        <v>1211</v>
      </c>
      <c r="F2" s="1" t="s">
        <v>1211</v>
      </c>
    </row>
    <row r="5" spans="1:15" x14ac:dyDescent="0.3">
      <c r="A5" s="514" t="s">
        <v>351</v>
      </c>
      <c r="B5" s="514" t="s">
        <v>1206</v>
      </c>
      <c r="C5" s="514" t="s">
        <v>1205</v>
      </c>
      <c r="F5" s="514" t="s">
        <v>351</v>
      </c>
      <c r="G5" s="514" t="s">
        <v>1206</v>
      </c>
      <c r="H5" s="514" t="s">
        <v>1205</v>
      </c>
    </row>
    <row r="6" spans="1:15" x14ac:dyDescent="0.3">
      <c r="A6" s="514" t="s">
        <v>1212</v>
      </c>
      <c r="C6" s="515">
        <f>AVERAGE('Verbraucherpreise DE'!D7:D18)</f>
        <v>6.9646759547417751</v>
      </c>
      <c r="F6" s="514" t="s">
        <v>1212</v>
      </c>
      <c r="H6" s="515">
        <f>AVERAGE(Erzeugerpreise!E151:E162)</f>
        <v>29.776402464764374</v>
      </c>
    </row>
    <row r="7" spans="1:15" x14ac:dyDescent="0.3">
      <c r="A7" s="514">
        <v>2021</v>
      </c>
      <c r="B7" s="514">
        <v>109.1</v>
      </c>
      <c r="C7" s="515">
        <f>B7/B8*100-100</f>
        <v>3.1190926275992439</v>
      </c>
      <c r="F7" s="514">
        <v>2021</v>
      </c>
      <c r="G7" s="514">
        <v>114.7</v>
      </c>
      <c r="H7" s="515">
        <f>G7/G8*100-100</f>
        <v>10.500963391136793</v>
      </c>
    </row>
    <row r="8" spans="1:15" x14ac:dyDescent="0.3">
      <c r="A8" s="514">
        <v>2020</v>
      </c>
      <c r="B8" s="514">
        <v>105.8</v>
      </c>
      <c r="C8" s="515">
        <f t="shared" ref="C8:C71" si="0">B8/B9*100-100</f>
        <v>0.47483380816714771</v>
      </c>
      <c r="F8" s="514">
        <v>2020</v>
      </c>
      <c r="G8" s="514">
        <v>103.8</v>
      </c>
      <c r="H8" s="515">
        <f t="shared" ref="H8:H51" si="1">G8/G9*100-100</f>
        <v>-0.954198473282446</v>
      </c>
    </row>
    <row r="9" spans="1:15" x14ac:dyDescent="0.3">
      <c r="A9" s="514">
        <v>2019</v>
      </c>
      <c r="B9" s="514">
        <v>105.3</v>
      </c>
      <c r="C9" s="515">
        <f t="shared" si="0"/>
        <v>1.4450867052023142</v>
      </c>
      <c r="F9" s="514">
        <v>2019</v>
      </c>
      <c r="G9" s="514">
        <v>104.8</v>
      </c>
      <c r="H9" s="515">
        <f t="shared" si="1"/>
        <v>1.0607521697203453</v>
      </c>
    </row>
    <row r="10" spans="1:15" x14ac:dyDescent="0.3">
      <c r="A10" s="514">
        <v>2018</v>
      </c>
      <c r="B10" s="514">
        <v>103.8</v>
      </c>
      <c r="C10" s="515">
        <f t="shared" si="0"/>
        <v>1.7647058823529278</v>
      </c>
      <c r="F10" s="514">
        <v>2018</v>
      </c>
      <c r="G10" s="514">
        <v>103.7</v>
      </c>
      <c r="H10" s="515">
        <f t="shared" si="1"/>
        <v>2.5717111770524355</v>
      </c>
    </row>
    <row r="11" spans="1:15" x14ac:dyDescent="0.3">
      <c r="A11" s="514">
        <v>2017</v>
      </c>
      <c r="B11" s="514">
        <v>102</v>
      </c>
      <c r="C11" s="515">
        <f t="shared" si="0"/>
        <v>1.4925373134328339</v>
      </c>
      <c r="F11" s="514">
        <v>2017</v>
      </c>
      <c r="G11" s="514">
        <v>101.1</v>
      </c>
      <c r="H11" s="515">
        <f t="shared" si="1"/>
        <v>2.7439024390243816</v>
      </c>
    </row>
    <row r="12" spans="1:15" x14ac:dyDescent="0.3">
      <c r="A12" s="514">
        <v>2016</v>
      </c>
      <c r="B12" s="514">
        <v>100.5</v>
      </c>
      <c r="C12" s="515">
        <f t="shared" si="0"/>
        <v>0.49999999999998579</v>
      </c>
      <c r="F12" s="514">
        <v>2016</v>
      </c>
      <c r="G12" s="514">
        <v>98.4</v>
      </c>
      <c r="H12" s="515">
        <f t="shared" si="1"/>
        <v>-1.5999999999999943</v>
      </c>
    </row>
    <row r="13" spans="1:15" x14ac:dyDescent="0.3">
      <c r="A13" s="514">
        <v>2015</v>
      </c>
      <c r="B13" s="514">
        <v>100</v>
      </c>
      <c r="C13" s="515">
        <f t="shared" si="0"/>
        <v>0.50251256281406143</v>
      </c>
      <c r="F13" s="514">
        <v>2015</v>
      </c>
      <c r="G13" s="514">
        <v>100</v>
      </c>
      <c r="H13" s="515">
        <f t="shared" si="1"/>
        <v>-1.8645731108930477</v>
      </c>
    </row>
    <row r="14" spans="1:15" x14ac:dyDescent="0.3">
      <c r="A14" s="514">
        <v>2014</v>
      </c>
      <c r="B14" s="514">
        <v>99.5</v>
      </c>
      <c r="C14" s="515">
        <f t="shared" si="0"/>
        <v>1.0152284263959359</v>
      </c>
      <c r="F14" s="514">
        <v>2014</v>
      </c>
      <c r="G14" s="514">
        <v>101.9</v>
      </c>
      <c r="H14" s="515">
        <f t="shared" si="1"/>
        <v>-0.97181729834791497</v>
      </c>
    </row>
    <row r="15" spans="1:15" x14ac:dyDescent="0.3">
      <c r="A15" s="514">
        <v>2013</v>
      </c>
      <c r="B15" s="514">
        <v>98.5</v>
      </c>
      <c r="C15" s="515">
        <f t="shared" si="0"/>
        <v>1.4418125643666428</v>
      </c>
      <c r="F15" s="514">
        <v>2013</v>
      </c>
      <c r="G15" s="514">
        <v>102.9</v>
      </c>
      <c r="H15" s="515">
        <f t="shared" si="1"/>
        <v>-9.708737864076511E-2</v>
      </c>
    </row>
    <row r="16" spans="1:15" x14ac:dyDescent="0.3">
      <c r="A16" s="514">
        <v>2012</v>
      </c>
      <c r="B16" s="514">
        <v>97.1</v>
      </c>
      <c r="C16" s="515">
        <f t="shared" si="0"/>
        <v>1.9957983193277187</v>
      </c>
      <c r="F16" s="514">
        <v>2012</v>
      </c>
      <c r="G16" s="514">
        <v>103</v>
      </c>
      <c r="H16" s="515">
        <f t="shared" si="1"/>
        <v>1.6781836130305976</v>
      </c>
    </row>
    <row r="17" spans="1:8" x14ac:dyDescent="0.3">
      <c r="A17" s="514">
        <v>2011</v>
      </c>
      <c r="B17" s="514">
        <v>95.2</v>
      </c>
      <c r="C17" s="515">
        <f t="shared" si="0"/>
        <v>2.1459227467811104</v>
      </c>
      <c r="F17" s="514">
        <v>2011</v>
      </c>
      <c r="G17" s="514">
        <v>101.3</v>
      </c>
      <c r="H17" s="515">
        <f t="shared" si="1"/>
        <v>5.3014553014552916</v>
      </c>
    </row>
    <row r="18" spans="1:8" x14ac:dyDescent="0.3">
      <c r="A18" s="514">
        <v>2010</v>
      </c>
      <c r="B18" s="514">
        <v>93.2</v>
      </c>
      <c r="C18" s="515">
        <f t="shared" si="0"/>
        <v>1.084598698481571</v>
      </c>
      <c r="F18" s="514">
        <v>2010</v>
      </c>
      <c r="G18" s="514">
        <v>96.2</v>
      </c>
      <c r="H18" s="515">
        <f t="shared" si="1"/>
        <v>1.4767932489451567</v>
      </c>
    </row>
    <row r="19" spans="1:8" x14ac:dyDescent="0.3">
      <c r="A19" s="514">
        <v>2009</v>
      </c>
      <c r="B19" s="514">
        <v>92.2</v>
      </c>
      <c r="C19" s="515">
        <f t="shared" si="0"/>
        <v>0.32644178454842177</v>
      </c>
      <c r="F19" s="514">
        <v>2009</v>
      </c>
      <c r="G19" s="514">
        <v>94.8</v>
      </c>
      <c r="H19" s="515">
        <f t="shared" si="1"/>
        <v>-4.2424242424242493</v>
      </c>
    </row>
    <row r="20" spans="1:8" x14ac:dyDescent="0.3">
      <c r="A20" s="514">
        <v>2008</v>
      </c>
      <c r="B20" s="514">
        <v>91.9</v>
      </c>
      <c r="C20" s="515">
        <f t="shared" si="0"/>
        <v>2.566964285714306</v>
      </c>
      <c r="F20" s="514">
        <v>2008</v>
      </c>
      <c r="G20" s="514">
        <v>99</v>
      </c>
      <c r="H20" s="515">
        <f t="shared" si="1"/>
        <v>5.5437100213219708</v>
      </c>
    </row>
    <row r="21" spans="1:8" x14ac:dyDescent="0.3">
      <c r="A21" s="514">
        <v>2007</v>
      </c>
      <c r="B21" s="514">
        <v>89.6</v>
      </c>
      <c r="C21" s="515">
        <f t="shared" si="0"/>
        <v>2.2831050228310517</v>
      </c>
      <c r="F21" s="514">
        <v>2007</v>
      </c>
      <c r="G21" s="514">
        <v>93.8</v>
      </c>
      <c r="H21" s="515">
        <f t="shared" si="1"/>
        <v>1.2958963282937503</v>
      </c>
    </row>
    <row r="22" spans="1:8" x14ac:dyDescent="0.3">
      <c r="A22" s="514">
        <v>2006</v>
      </c>
      <c r="B22" s="514">
        <v>87.6</v>
      </c>
      <c r="C22" s="515">
        <f t="shared" si="0"/>
        <v>1.6241299303944174</v>
      </c>
      <c r="F22" s="514">
        <v>2006</v>
      </c>
      <c r="G22" s="514">
        <v>92.6</v>
      </c>
      <c r="H22" s="515">
        <f t="shared" si="1"/>
        <v>5.4669703872437339</v>
      </c>
    </row>
    <row r="23" spans="1:8" x14ac:dyDescent="0.3">
      <c r="A23" s="514">
        <v>2005</v>
      </c>
      <c r="B23" s="514">
        <v>86.2</v>
      </c>
      <c r="C23" s="515">
        <f t="shared" si="0"/>
        <v>1.5312131919905596</v>
      </c>
      <c r="F23" s="514">
        <v>2005</v>
      </c>
      <c r="G23" s="514">
        <v>87.8</v>
      </c>
      <c r="H23" s="515">
        <f t="shared" si="1"/>
        <v>4.2755344418052204</v>
      </c>
    </row>
    <row r="24" spans="1:8" x14ac:dyDescent="0.3">
      <c r="A24" s="514">
        <v>2004</v>
      </c>
      <c r="B24" s="514">
        <v>84.9</v>
      </c>
      <c r="C24" s="515">
        <f t="shared" si="0"/>
        <v>1.6766467065868227</v>
      </c>
      <c r="F24" s="514">
        <v>2004</v>
      </c>
      <c r="G24" s="514">
        <v>84.2</v>
      </c>
      <c r="H24" s="515">
        <f t="shared" si="1"/>
        <v>1.6908212560386602</v>
      </c>
    </row>
    <row r="25" spans="1:8" x14ac:dyDescent="0.3">
      <c r="A25" s="514">
        <v>2003</v>
      </c>
      <c r="B25" s="514">
        <v>83.5</v>
      </c>
      <c r="C25" s="515">
        <f t="shared" si="0"/>
        <v>1.0895883777239703</v>
      </c>
      <c r="F25" s="514">
        <v>2003</v>
      </c>
      <c r="G25" s="514">
        <v>82.8</v>
      </c>
      <c r="H25" s="515">
        <f t="shared" si="1"/>
        <v>1.7199017199017135</v>
      </c>
    </row>
    <row r="26" spans="1:8" x14ac:dyDescent="0.3">
      <c r="A26" s="514">
        <v>2002</v>
      </c>
      <c r="B26" s="514">
        <v>82.6</v>
      </c>
      <c r="C26" s="515">
        <f t="shared" si="0"/>
        <v>1.3496932515337363</v>
      </c>
      <c r="F26" s="514">
        <v>2002</v>
      </c>
      <c r="G26" s="514">
        <v>81.400000000000006</v>
      </c>
      <c r="H26" s="515">
        <f t="shared" si="1"/>
        <v>-0.61050061050060833</v>
      </c>
    </row>
    <row r="27" spans="1:8" x14ac:dyDescent="0.3">
      <c r="A27" s="514">
        <v>2001</v>
      </c>
      <c r="B27" s="514">
        <v>81.5</v>
      </c>
      <c r="C27" s="515">
        <f t="shared" si="0"/>
        <v>2.0025031289111297</v>
      </c>
      <c r="F27" s="514">
        <v>2001</v>
      </c>
      <c r="G27" s="514">
        <v>81.900000000000006</v>
      </c>
      <c r="H27" s="515">
        <f t="shared" si="1"/>
        <v>3.0188679245283083</v>
      </c>
    </row>
    <row r="28" spans="1:8" x14ac:dyDescent="0.3">
      <c r="A28" s="514">
        <v>2000</v>
      </c>
      <c r="B28" s="514">
        <v>79.900000000000006</v>
      </c>
      <c r="C28" s="515">
        <f t="shared" si="0"/>
        <v>1.3959390862944332</v>
      </c>
      <c r="F28" s="514">
        <v>2000</v>
      </c>
      <c r="G28" s="514">
        <v>79.5</v>
      </c>
      <c r="H28" s="515">
        <f t="shared" si="1"/>
        <v>2.9792746113989494</v>
      </c>
    </row>
    <row r="29" spans="1:8" x14ac:dyDescent="0.3">
      <c r="A29" s="514">
        <v>1999</v>
      </c>
      <c r="B29" s="514">
        <v>78.8</v>
      </c>
      <c r="C29" s="515">
        <f t="shared" si="0"/>
        <v>0.6385696040868396</v>
      </c>
      <c r="F29" s="514">
        <v>1999</v>
      </c>
      <c r="G29" s="514">
        <v>77.2</v>
      </c>
      <c r="H29" s="515">
        <f t="shared" si="1"/>
        <v>-1.025641025641022</v>
      </c>
    </row>
    <row r="30" spans="1:8" x14ac:dyDescent="0.3">
      <c r="A30" s="514">
        <v>1998</v>
      </c>
      <c r="B30" s="514">
        <v>78.3</v>
      </c>
      <c r="C30" s="515">
        <f t="shared" si="0"/>
        <v>0.90206185567009811</v>
      </c>
      <c r="F30" s="514">
        <v>1998</v>
      </c>
      <c r="G30" s="514">
        <v>78</v>
      </c>
      <c r="H30" s="515">
        <f t="shared" si="1"/>
        <v>-0.38314176245209808</v>
      </c>
    </row>
    <row r="31" spans="1:8" x14ac:dyDescent="0.3">
      <c r="A31" s="514">
        <v>1997</v>
      </c>
      <c r="B31" s="514">
        <v>77.599999999999994</v>
      </c>
      <c r="C31" s="515">
        <f t="shared" si="0"/>
        <v>1.971090670170824</v>
      </c>
      <c r="F31" s="514">
        <v>1997</v>
      </c>
      <c r="G31" s="514">
        <v>78.3</v>
      </c>
      <c r="H31" s="515">
        <f t="shared" si="1"/>
        <v>1.1627906976743958</v>
      </c>
    </row>
    <row r="32" spans="1:8" x14ac:dyDescent="0.3">
      <c r="A32" s="514">
        <v>1996</v>
      </c>
      <c r="B32" s="514">
        <v>76.099999999999994</v>
      </c>
      <c r="C32" s="515">
        <f t="shared" si="0"/>
        <v>1.3315579227696475</v>
      </c>
      <c r="F32" s="514">
        <v>1996</v>
      </c>
      <c r="G32" s="514">
        <v>77.400000000000006</v>
      </c>
      <c r="H32" s="515">
        <f t="shared" si="1"/>
        <v>-1.2755102040816269</v>
      </c>
    </row>
    <row r="33" spans="1:8" x14ac:dyDescent="0.3">
      <c r="A33" s="514">
        <v>1995</v>
      </c>
      <c r="B33" s="514">
        <v>75.099999999999994</v>
      </c>
      <c r="C33" s="515">
        <f t="shared" si="0"/>
        <v>1.7615176151761602</v>
      </c>
      <c r="F33" s="514">
        <v>1995</v>
      </c>
      <c r="G33" s="514">
        <v>78.400000000000006</v>
      </c>
      <c r="H33" s="515">
        <f t="shared" si="1"/>
        <v>1.8181818181818272</v>
      </c>
    </row>
    <row r="34" spans="1:8" x14ac:dyDescent="0.3">
      <c r="A34" s="514">
        <v>1994</v>
      </c>
      <c r="B34" s="514">
        <v>73.8</v>
      </c>
      <c r="C34" s="515">
        <f t="shared" si="0"/>
        <v>2.64255910987481</v>
      </c>
      <c r="F34" s="514">
        <v>1994</v>
      </c>
      <c r="G34" s="514">
        <v>77</v>
      </c>
      <c r="H34" s="515">
        <f t="shared" si="1"/>
        <v>0.5221932114882577</v>
      </c>
    </row>
    <row r="35" spans="1:8" x14ac:dyDescent="0.3">
      <c r="A35" s="514">
        <v>1993</v>
      </c>
      <c r="B35" s="514">
        <v>71.900000000000006</v>
      </c>
      <c r="C35" s="515">
        <f t="shared" si="0"/>
        <v>3.6023054755043233</v>
      </c>
      <c r="F35" s="514">
        <v>1993</v>
      </c>
      <c r="G35" s="514">
        <v>76.599999999999994</v>
      </c>
      <c r="H35" s="515">
        <f t="shared" si="1"/>
        <v>0</v>
      </c>
    </row>
    <row r="36" spans="1:8" x14ac:dyDescent="0.3">
      <c r="A36" s="514">
        <v>1992</v>
      </c>
      <c r="B36" s="514">
        <v>69.400000000000006</v>
      </c>
      <c r="C36" s="515">
        <f t="shared" si="0"/>
        <v>4.0479760119940096</v>
      </c>
      <c r="F36" s="514">
        <v>1992</v>
      </c>
      <c r="G36" s="514">
        <v>76.599999999999994</v>
      </c>
      <c r="H36" s="515">
        <f t="shared" si="1"/>
        <v>1.456953642384093</v>
      </c>
    </row>
    <row r="37" spans="1:8" x14ac:dyDescent="0.3">
      <c r="A37" s="514">
        <v>1991</v>
      </c>
      <c r="B37" s="514">
        <v>66.7</v>
      </c>
      <c r="C37" s="515">
        <f t="shared" si="0"/>
        <v>3.5714285714285552</v>
      </c>
      <c r="F37" s="514">
        <v>1991</v>
      </c>
      <c r="G37" s="514">
        <v>75.5</v>
      </c>
      <c r="H37" s="515">
        <f t="shared" si="1"/>
        <v>2.3035230352303557</v>
      </c>
    </row>
    <row r="38" spans="1:8" x14ac:dyDescent="0.3">
      <c r="A38" s="514">
        <v>1990</v>
      </c>
      <c r="B38" s="514">
        <v>64.400000000000006</v>
      </c>
      <c r="C38" s="515">
        <f t="shared" si="0"/>
        <v>2.7113237639553489</v>
      </c>
      <c r="F38" s="514">
        <v>1990</v>
      </c>
      <c r="G38" s="514">
        <v>73.8</v>
      </c>
      <c r="H38" s="515">
        <f t="shared" si="1"/>
        <v>1.7931034482758577</v>
      </c>
    </row>
    <row r="39" spans="1:8" x14ac:dyDescent="0.3">
      <c r="A39" s="514">
        <v>1989</v>
      </c>
      <c r="B39" s="514">
        <v>62.7</v>
      </c>
      <c r="C39" s="515">
        <f t="shared" si="0"/>
        <v>2.7868852459016438</v>
      </c>
      <c r="F39" s="514">
        <v>1989</v>
      </c>
      <c r="G39" s="514">
        <v>72.5</v>
      </c>
      <c r="H39" s="515">
        <f t="shared" si="1"/>
        <v>3.129445234708399</v>
      </c>
    </row>
    <row r="40" spans="1:8" x14ac:dyDescent="0.3">
      <c r="A40" s="514">
        <v>1988</v>
      </c>
      <c r="B40" s="514">
        <v>61</v>
      </c>
      <c r="C40" s="515">
        <f t="shared" si="0"/>
        <v>1.3289036544850319</v>
      </c>
      <c r="F40" s="514">
        <v>1988</v>
      </c>
      <c r="G40" s="514">
        <v>70.3</v>
      </c>
      <c r="H40" s="515">
        <f t="shared" si="1"/>
        <v>1.1510791366906403</v>
      </c>
    </row>
    <row r="41" spans="1:8" x14ac:dyDescent="0.3">
      <c r="A41" s="514">
        <v>1987</v>
      </c>
      <c r="B41" s="514">
        <v>60.2</v>
      </c>
      <c r="C41" s="515">
        <f t="shared" si="0"/>
        <v>0.16638935108153419</v>
      </c>
      <c r="F41" s="514">
        <v>1987</v>
      </c>
      <c r="G41" s="514">
        <v>69.5</v>
      </c>
      <c r="H41" s="515">
        <f t="shared" si="1"/>
        <v>-2.3876404494382086</v>
      </c>
    </row>
    <row r="42" spans="1:8" x14ac:dyDescent="0.3">
      <c r="A42" s="514">
        <v>1986</v>
      </c>
      <c r="B42" s="514">
        <v>60.1</v>
      </c>
      <c r="C42" s="515">
        <f t="shared" si="0"/>
        <v>-0.16611295681063609</v>
      </c>
      <c r="F42" s="514">
        <v>1986</v>
      </c>
      <c r="G42" s="514">
        <v>71.2</v>
      </c>
      <c r="H42" s="515">
        <f t="shared" si="1"/>
        <v>-2.4657534246575352</v>
      </c>
    </row>
    <row r="43" spans="1:8" x14ac:dyDescent="0.3">
      <c r="A43" s="514">
        <v>1985</v>
      </c>
      <c r="B43" s="514">
        <v>60.2</v>
      </c>
      <c r="C43" s="515">
        <f t="shared" si="0"/>
        <v>2.2071307300509488</v>
      </c>
      <c r="F43" s="514">
        <v>1985</v>
      </c>
      <c r="G43" s="514">
        <v>73</v>
      </c>
      <c r="H43" s="515">
        <f t="shared" si="1"/>
        <v>2.3842917251051858</v>
      </c>
    </row>
    <row r="44" spans="1:8" x14ac:dyDescent="0.3">
      <c r="A44" s="514">
        <v>1984</v>
      </c>
      <c r="B44" s="514">
        <v>58.9</v>
      </c>
      <c r="C44" s="515">
        <f t="shared" si="0"/>
        <v>2.4347826086956559</v>
      </c>
      <c r="F44" s="514">
        <v>1984</v>
      </c>
      <c r="G44" s="514">
        <v>71.3</v>
      </c>
      <c r="H44" s="515">
        <f t="shared" si="1"/>
        <v>2.886002886002899</v>
      </c>
    </row>
    <row r="45" spans="1:8" x14ac:dyDescent="0.3">
      <c r="A45" s="514">
        <v>1983</v>
      </c>
      <c r="B45" s="514">
        <v>57.5</v>
      </c>
      <c r="C45" s="515">
        <f t="shared" si="0"/>
        <v>3.2315978456014278</v>
      </c>
      <c r="F45" s="514">
        <v>1983</v>
      </c>
      <c r="G45" s="514">
        <v>69.3</v>
      </c>
      <c r="H45" s="515">
        <f t="shared" si="1"/>
        <v>1.4641288433382158</v>
      </c>
    </row>
    <row r="46" spans="1:8" x14ac:dyDescent="0.3">
      <c r="A46" s="514">
        <v>1982</v>
      </c>
      <c r="B46" s="514">
        <v>55.7</v>
      </c>
      <c r="C46" s="515">
        <f t="shared" si="0"/>
        <v>5.2930056710775091</v>
      </c>
      <c r="F46" s="514">
        <v>1982</v>
      </c>
      <c r="G46" s="514">
        <v>68.3</v>
      </c>
      <c r="H46" s="515">
        <f t="shared" si="1"/>
        <v>5.8914728682170505</v>
      </c>
    </row>
    <row r="47" spans="1:8" x14ac:dyDescent="0.3">
      <c r="A47" s="514">
        <v>1981</v>
      </c>
      <c r="B47" s="514">
        <v>52.9</v>
      </c>
      <c r="C47" s="515">
        <f t="shared" si="0"/>
        <v>6.2248995983935913</v>
      </c>
      <c r="F47" s="514">
        <v>1981</v>
      </c>
      <c r="G47" s="514">
        <v>64.5</v>
      </c>
      <c r="H47" s="515">
        <f t="shared" si="1"/>
        <v>7.8595317725752523</v>
      </c>
    </row>
    <row r="48" spans="1:8" x14ac:dyDescent="0.3">
      <c r="A48" s="514">
        <v>1980</v>
      </c>
      <c r="B48" s="514">
        <v>49.8</v>
      </c>
      <c r="C48" s="515">
        <f t="shared" si="0"/>
        <v>5.5084745762711691</v>
      </c>
      <c r="F48" s="514">
        <v>1980</v>
      </c>
      <c r="G48" s="514">
        <v>59.8</v>
      </c>
      <c r="H48" s="515">
        <f t="shared" si="1"/>
        <v>7.5539568345323715</v>
      </c>
    </row>
    <row r="49" spans="1:8" x14ac:dyDescent="0.3">
      <c r="A49" s="514">
        <v>1979</v>
      </c>
      <c r="B49" s="514">
        <v>47.2</v>
      </c>
      <c r="C49" s="515">
        <f t="shared" si="0"/>
        <v>3.9647577092511028</v>
      </c>
      <c r="F49" s="514">
        <v>1979</v>
      </c>
      <c r="G49" s="514">
        <v>55.6</v>
      </c>
      <c r="H49" s="515">
        <f t="shared" si="1"/>
        <v>4.7080979284369135</v>
      </c>
    </row>
    <row r="50" spans="1:8" x14ac:dyDescent="0.3">
      <c r="A50" s="514">
        <v>1978</v>
      </c>
      <c r="B50" s="514">
        <v>45.4</v>
      </c>
      <c r="C50" s="515">
        <f t="shared" si="0"/>
        <v>2.7149321266968229</v>
      </c>
      <c r="F50" s="514">
        <v>1978</v>
      </c>
      <c r="G50" s="514">
        <v>53.1</v>
      </c>
      <c r="H50" s="515">
        <f t="shared" si="1"/>
        <v>0.95057034220531023</v>
      </c>
    </row>
    <row r="51" spans="1:8" x14ac:dyDescent="0.3">
      <c r="A51" s="514">
        <v>1977</v>
      </c>
      <c r="B51" s="514">
        <v>44.2</v>
      </c>
      <c r="C51" s="515">
        <f t="shared" si="0"/>
        <v>3.7558685446009434</v>
      </c>
      <c r="F51" s="514">
        <v>1977</v>
      </c>
      <c r="G51" s="514">
        <v>52.6</v>
      </c>
      <c r="H51" s="515">
        <f t="shared" si="1"/>
        <v>2.9354207436399236</v>
      </c>
    </row>
    <row r="52" spans="1:8" x14ac:dyDescent="0.3">
      <c r="A52" s="514">
        <v>1976</v>
      </c>
      <c r="B52" s="514">
        <v>42.6</v>
      </c>
      <c r="C52" s="515">
        <f t="shared" si="0"/>
        <v>4.1564792176039163</v>
      </c>
      <c r="F52" s="514">
        <v>1976</v>
      </c>
      <c r="G52" s="514">
        <v>51.1</v>
      </c>
    </row>
    <row r="53" spans="1:8" x14ac:dyDescent="0.3">
      <c r="A53" s="514">
        <v>1975</v>
      </c>
      <c r="B53" s="514">
        <v>40.9</v>
      </c>
      <c r="C53" s="515">
        <f t="shared" si="0"/>
        <v>5.9585492227979273</v>
      </c>
    </row>
    <row r="54" spans="1:8" x14ac:dyDescent="0.3">
      <c r="A54" s="514">
        <v>1974</v>
      </c>
      <c r="B54" s="514">
        <v>38.6</v>
      </c>
      <c r="C54" s="515">
        <f t="shared" si="0"/>
        <v>6.9252077562326804</v>
      </c>
    </row>
    <row r="55" spans="1:8" x14ac:dyDescent="0.3">
      <c r="A55" s="514">
        <v>1973</v>
      </c>
      <c r="B55" s="514">
        <v>36.1</v>
      </c>
      <c r="C55" s="515">
        <f t="shared" si="0"/>
        <v>7.12166172106825</v>
      </c>
    </row>
    <row r="56" spans="1:8" x14ac:dyDescent="0.3">
      <c r="A56" s="514">
        <v>1972</v>
      </c>
      <c r="B56" s="514">
        <v>33.700000000000003</v>
      </c>
      <c r="C56" s="515">
        <f t="shared" si="0"/>
        <v>5.6426332288401397</v>
      </c>
    </row>
    <row r="57" spans="1:8" x14ac:dyDescent="0.3">
      <c r="A57" s="514">
        <v>1971</v>
      </c>
      <c r="B57" s="514">
        <v>31.9</v>
      </c>
      <c r="C57" s="515">
        <f t="shared" si="0"/>
        <v>5.2805280528052805</v>
      </c>
    </row>
    <row r="58" spans="1:8" x14ac:dyDescent="0.3">
      <c r="A58" s="514">
        <v>1970</v>
      </c>
      <c r="B58" s="514">
        <v>30.3</v>
      </c>
      <c r="C58" s="515">
        <f t="shared" si="0"/>
        <v>3.4129692832764533</v>
      </c>
    </row>
    <row r="59" spans="1:8" x14ac:dyDescent="0.3">
      <c r="A59" s="514">
        <v>1969</v>
      </c>
      <c r="B59" s="514">
        <v>29.3</v>
      </c>
      <c r="C59" s="515">
        <f t="shared" si="0"/>
        <v>1.7361111111111143</v>
      </c>
    </row>
    <row r="60" spans="1:8" x14ac:dyDescent="0.3">
      <c r="A60" s="514">
        <v>1968</v>
      </c>
      <c r="B60" s="514">
        <v>28.8</v>
      </c>
      <c r="C60" s="515">
        <f t="shared" si="0"/>
        <v>1.7667844522968039</v>
      </c>
    </row>
    <row r="61" spans="1:8" x14ac:dyDescent="0.3">
      <c r="A61" s="514">
        <v>1967</v>
      </c>
      <c r="B61" s="514">
        <v>28.3</v>
      </c>
      <c r="C61" s="515">
        <f t="shared" si="0"/>
        <v>1.4336917562724096</v>
      </c>
    </row>
    <row r="62" spans="1:8" x14ac:dyDescent="0.3">
      <c r="A62" s="514">
        <v>1966</v>
      </c>
      <c r="B62" s="514">
        <v>27.9</v>
      </c>
      <c r="C62" s="515">
        <f t="shared" si="0"/>
        <v>3.717472118959094</v>
      </c>
    </row>
    <row r="63" spans="1:8" x14ac:dyDescent="0.3">
      <c r="A63" s="514">
        <v>1965</v>
      </c>
      <c r="B63" s="514">
        <v>26.9</v>
      </c>
      <c r="C63" s="515">
        <f t="shared" si="0"/>
        <v>3.0651340996168415</v>
      </c>
    </row>
    <row r="64" spans="1:8" x14ac:dyDescent="0.3">
      <c r="A64" s="514">
        <v>1964</v>
      </c>
      <c r="B64" s="514">
        <v>26.1</v>
      </c>
      <c r="C64" s="515">
        <f t="shared" si="0"/>
        <v>2.3529411764706083</v>
      </c>
    </row>
    <row r="65" spans="1:3" x14ac:dyDescent="0.3">
      <c r="A65" s="514">
        <v>1963</v>
      </c>
      <c r="B65" s="514">
        <v>25.5</v>
      </c>
      <c r="C65" s="515">
        <f t="shared" si="0"/>
        <v>2.8225806451612812</v>
      </c>
    </row>
    <row r="66" spans="1:3" x14ac:dyDescent="0.3">
      <c r="A66" s="514">
        <v>1962</v>
      </c>
      <c r="B66" s="514">
        <v>24.8</v>
      </c>
      <c r="C66" s="515">
        <f t="shared" si="0"/>
        <v>3.3333333333333428</v>
      </c>
    </row>
    <row r="67" spans="1:3" x14ac:dyDescent="0.3">
      <c r="A67" s="514">
        <v>1961</v>
      </c>
      <c r="B67" s="514">
        <v>24</v>
      </c>
      <c r="C67" s="515">
        <f t="shared" si="0"/>
        <v>2.1276595744680833</v>
      </c>
    </row>
    <row r="68" spans="1:3" x14ac:dyDescent="0.3">
      <c r="A68" s="514">
        <v>1960</v>
      </c>
      <c r="B68" s="514">
        <v>23.5</v>
      </c>
      <c r="C68" s="515">
        <f t="shared" si="0"/>
        <v>1.2931034482758719</v>
      </c>
    </row>
    <row r="69" spans="1:3" x14ac:dyDescent="0.3">
      <c r="A69" s="514">
        <v>1959</v>
      </c>
      <c r="B69" s="514">
        <v>23.2</v>
      </c>
      <c r="C69" s="515">
        <f t="shared" si="0"/>
        <v>0.86956521739129755</v>
      </c>
    </row>
    <row r="70" spans="1:3" x14ac:dyDescent="0.3">
      <c r="A70" s="514">
        <v>1958</v>
      </c>
      <c r="B70" s="514">
        <v>23</v>
      </c>
      <c r="C70" s="515">
        <f t="shared" si="0"/>
        <v>2.2222222222222143</v>
      </c>
    </row>
    <row r="71" spans="1:3" x14ac:dyDescent="0.3">
      <c r="A71" s="514">
        <v>1957</v>
      </c>
      <c r="B71" s="514">
        <v>22.5</v>
      </c>
      <c r="C71" s="515">
        <f t="shared" si="0"/>
        <v>2.2727272727272663</v>
      </c>
    </row>
    <row r="72" spans="1:3" x14ac:dyDescent="0.3">
      <c r="A72" s="514">
        <v>1956</v>
      </c>
      <c r="B72" s="514">
        <v>22</v>
      </c>
      <c r="C72" s="515">
        <f t="shared" ref="C72:C78" si="2">B72/B73*100-100</f>
        <v>2.8037383177570234</v>
      </c>
    </row>
    <row r="73" spans="1:3" x14ac:dyDescent="0.3">
      <c r="A73" s="514">
        <v>1955</v>
      </c>
      <c r="B73" s="514">
        <v>21.4</v>
      </c>
      <c r="C73" s="515">
        <f t="shared" si="2"/>
        <v>1.4218009478672826</v>
      </c>
    </row>
    <row r="74" spans="1:3" x14ac:dyDescent="0.3">
      <c r="A74" s="514">
        <v>1954</v>
      </c>
      <c r="B74" s="514">
        <v>21.1</v>
      </c>
      <c r="C74" s="515">
        <f t="shared" si="2"/>
        <v>0.4761904761904816</v>
      </c>
    </row>
    <row r="75" spans="1:3" x14ac:dyDescent="0.3">
      <c r="A75" s="514">
        <v>1953</v>
      </c>
      <c r="B75" s="514">
        <v>21</v>
      </c>
      <c r="C75" s="515">
        <f t="shared" si="2"/>
        <v>-1.8691588785046633</v>
      </c>
    </row>
    <row r="76" spans="1:3" x14ac:dyDescent="0.3">
      <c r="A76" s="514">
        <v>1952</v>
      </c>
      <c r="B76" s="514">
        <v>21.4</v>
      </c>
      <c r="C76" s="515">
        <f t="shared" si="2"/>
        <v>1.904761904761898</v>
      </c>
    </row>
    <row r="77" spans="1:3" x14ac:dyDescent="0.3">
      <c r="A77" s="514">
        <v>1951</v>
      </c>
      <c r="B77" s="514">
        <v>21</v>
      </c>
      <c r="C77" s="515">
        <f t="shared" si="2"/>
        <v>7.6923076923076934</v>
      </c>
    </row>
    <row r="78" spans="1:3" x14ac:dyDescent="0.3">
      <c r="A78" s="514">
        <v>1950</v>
      </c>
      <c r="B78" s="514">
        <v>19.5</v>
      </c>
      <c r="C78" s="515">
        <f t="shared" si="2"/>
        <v>-6.25</v>
      </c>
    </row>
    <row r="79" spans="1:3" x14ac:dyDescent="0.3">
      <c r="A79" s="514">
        <v>1949</v>
      </c>
      <c r="B79" s="514">
        <v>20.8</v>
      </c>
    </row>
    <row r="81" spans="1:1" x14ac:dyDescent="0.3">
      <c r="A81" s="514" t="s">
        <v>1209</v>
      </c>
    </row>
    <row r="82" spans="1:1" x14ac:dyDescent="0.3">
      <c r="A82" s="514" t="s">
        <v>1210</v>
      </c>
    </row>
  </sheetData>
  <mergeCells count="1">
    <mergeCell ref="M1:O1"/>
  </mergeCells>
  <hyperlinks>
    <hyperlink ref="M1:N1" location="Übersicht!A1" display="zurück zur Überischt" xr:uid="{AA30E9BE-DF4A-4D17-916C-DE4C6FB4E28F}"/>
    <hyperlink ref="A2" r:id="rId1" xr:uid="{3E7B2A36-0D47-4A7C-A867-FE9CC2A7A6A5}"/>
    <hyperlink ref="F2" r:id="rId2" xr:uid="{95C76C8A-BBD2-4A8C-9414-70792591AB32}"/>
  </hyperlinks>
  <pageMargins left="0.7" right="0.7" top="0.78740157499999996" bottom="0.78740157499999996" header="0.3" footer="0.3"/>
  <pageSetup paperSize="9" orientation="portrait" r:id="rId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CA632-3FB0-418F-B457-EECE6002BBA9}">
  <dimension ref="A1:Q392"/>
  <sheetViews>
    <sheetView workbookViewId="0">
      <pane xSplit="2" ySplit="8" topLeftCell="C9" activePane="bottomRight" state="frozen"/>
      <selection pane="topRight" activeCell="H12" sqref="H12"/>
      <selection pane="bottomLeft" activeCell="H12" sqref="H12"/>
      <selection pane="bottomRight" activeCell="A3" sqref="A3:H3"/>
    </sheetView>
  </sheetViews>
  <sheetFormatPr baseColWidth="10" defaultColWidth="11.44140625" defaultRowHeight="13.8" x14ac:dyDescent="0.3"/>
  <cols>
    <col min="1" max="1" width="8.33203125" style="30" customWidth="1"/>
    <col min="2" max="16384" width="11.44140625" style="30"/>
  </cols>
  <sheetData>
    <row r="1" spans="1:17" ht="25.8" x14ac:dyDescent="0.5">
      <c r="A1" s="28" t="s">
        <v>852</v>
      </c>
      <c r="B1" s="28"/>
      <c r="C1" s="28"/>
      <c r="D1" s="28"/>
      <c r="E1" s="28"/>
      <c r="F1" s="28"/>
      <c r="G1" s="28"/>
      <c r="H1" s="28"/>
      <c r="O1" s="552" t="s">
        <v>268</v>
      </c>
      <c r="P1" s="552"/>
      <c r="Q1" s="552"/>
    </row>
    <row r="2" spans="1:17" ht="25.8" x14ac:dyDescent="0.5">
      <c r="A2" s="263" t="s">
        <v>853</v>
      </c>
      <c r="B2" s="28"/>
      <c r="C2" s="28"/>
      <c r="D2" s="28"/>
      <c r="E2" s="28"/>
      <c r="F2" s="28"/>
      <c r="G2" s="28"/>
      <c r="H2" s="28"/>
    </row>
    <row r="3" spans="1:17" x14ac:dyDescent="0.3">
      <c r="A3" s="626" t="s">
        <v>854</v>
      </c>
      <c r="B3" s="627"/>
      <c r="C3" s="627"/>
      <c r="D3" s="627"/>
      <c r="E3" s="627"/>
      <c r="F3" s="627"/>
      <c r="G3" s="627"/>
      <c r="H3" s="627"/>
    </row>
    <row r="4" spans="1:17" ht="14.4" thickBot="1" x14ac:dyDescent="0.35">
      <c r="A4" s="628"/>
      <c r="B4" s="629"/>
      <c r="C4" s="629"/>
      <c r="D4" s="629"/>
      <c r="E4" s="629"/>
      <c r="F4" s="629"/>
      <c r="G4" s="629"/>
      <c r="H4" s="629"/>
    </row>
    <row r="5" spans="1:17" x14ac:dyDescent="0.3">
      <c r="A5" s="630" t="s">
        <v>783</v>
      </c>
      <c r="B5" s="631"/>
      <c r="C5" s="636" t="s">
        <v>855</v>
      </c>
      <c r="D5" s="631"/>
      <c r="E5" s="631"/>
      <c r="F5" s="631"/>
      <c r="G5" s="631"/>
      <c r="H5" s="637"/>
    </row>
    <row r="6" spans="1:17" x14ac:dyDescent="0.3">
      <c r="A6" s="632"/>
      <c r="B6" s="633"/>
      <c r="C6" s="638" t="s">
        <v>856</v>
      </c>
      <c r="D6" s="633"/>
      <c r="E6" s="638" t="s">
        <v>857</v>
      </c>
      <c r="F6" s="633"/>
      <c r="G6" s="638" t="s">
        <v>858</v>
      </c>
      <c r="H6" s="639"/>
    </row>
    <row r="7" spans="1:17" ht="55.2" x14ac:dyDescent="0.3">
      <c r="A7" s="632"/>
      <c r="B7" s="633"/>
      <c r="C7" s="467" t="s">
        <v>859</v>
      </c>
      <c r="D7" s="467" t="s">
        <v>860</v>
      </c>
      <c r="E7" s="467" t="s">
        <v>859</v>
      </c>
      <c r="F7" s="467" t="s">
        <v>860</v>
      </c>
      <c r="G7" s="467" t="s">
        <v>859</v>
      </c>
      <c r="H7" s="468" t="s">
        <v>860</v>
      </c>
    </row>
    <row r="8" spans="1:17" ht="14.4" thickBot="1" x14ac:dyDescent="0.35">
      <c r="A8" s="634"/>
      <c r="B8" s="635"/>
      <c r="C8" s="469" t="s">
        <v>734</v>
      </c>
      <c r="D8" s="469" t="s">
        <v>734</v>
      </c>
      <c r="E8" s="469" t="s">
        <v>734</v>
      </c>
      <c r="F8" s="469" t="s">
        <v>734</v>
      </c>
      <c r="G8" s="469" t="s">
        <v>734</v>
      </c>
      <c r="H8" s="470" t="s">
        <v>734</v>
      </c>
    </row>
    <row r="9" spans="1:17" x14ac:dyDescent="0.3">
      <c r="A9" s="264"/>
      <c r="B9" s="37">
        <v>44896</v>
      </c>
      <c r="C9" s="66"/>
      <c r="D9" s="66"/>
      <c r="E9" s="66"/>
      <c r="F9" s="66"/>
      <c r="G9" s="66"/>
      <c r="H9" s="66"/>
    </row>
    <row r="10" spans="1:17" x14ac:dyDescent="0.3">
      <c r="A10" s="264"/>
      <c r="B10" s="37">
        <v>44866</v>
      </c>
      <c r="C10" s="66"/>
      <c r="D10" s="66"/>
      <c r="E10" s="66"/>
      <c r="F10" s="66"/>
      <c r="G10" s="66"/>
      <c r="H10" s="66"/>
    </row>
    <row r="11" spans="1:17" x14ac:dyDescent="0.3">
      <c r="A11" s="264"/>
      <c r="B11" s="37">
        <v>44835</v>
      </c>
      <c r="C11" s="66"/>
      <c r="D11" s="66"/>
      <c r="E11" s="66"/>
      <c r="F11" s="66"/>
      <c r="G11" s="66"/>
      <c r="H11" s="66"/>
    </row>
    <row r="12" spans="1:17" x14ac:dyDescent="0.3">
      <c r="A12" s="264"/>
      <c r="B12" s="37">
        <v>44805</v>
      </c>
      <c r="C12" s="66"/>
      <c r="D12" s="66"/>
      <c r="E12" s="66"/>
      <c r="F12" s="66"/>
      <c r="G12" s="66"/>
      <c r="H12" s="66"/>
    </row>
    <row r="13" spans="1:17" x14ac:dyDescent="0.3">
      <c r="A13" s="264"/>
      <c r="B13" s="37">
        <v>44774</v>
      </c>
      <c r="C13" s="66"/>
      <c r="D13" s="66"/>
      <c r="E13" s="66"/>
      <c r="F13" s="66"/>
      <c r="G13" s="66"/>
      <c r="H13" s="66"/>
    </row>
    <row r="14" spans="1:17" x14ac:dyDescent="0.3">
      <c r="A14" s="264"/>
      <c r="B14" s="37">
        <v>44743</v>
      </c>
      <c r="C14" s="66"/>
      <c r="D14" s="66"/>
      <c r="E14" s="66"/>
      <c r="F14" s="66"/>
      <c r="G14" s="66"/>
      <c r="H14" s="66"/>
    </row>
    <row r="15" spans="1:17" x14ac:dyDescent="0.3">
      <c r="A15" s="264"/>
      <c r="B15" s="37">
        <v>44713</v>
      </c>
      <c r="C15" s="66"/>
      <c r="D15" s="66"/>
      <c r="E15" s="66"/>
      <c r="F15" s="66"/>
      <c r="G15" s="66"/>
      <c r="H15" s="66"/>
    </row>
    <row r="16" spans="1:17" x14ac:dyDescent="0.3">
      <c r="A16" s="264"/>
      <c r="B16" s="37">
        <v>44682</v>
      </c>
      <c r="C16" s="66"/>
      <c r="D16" s="66"/>
      <c r="E16" s="66"/>
      <c r="F16" s="66"/>
      <c r="G16" s="66"/>
      <c r="H16" s="66"/>
    </row>
    <row r="17" spans="1:8" x14ac:dyDescent="0.3">
      <c r="A17" s="264"/>
      <c r="B17" s="37">
        <v>44652</v>
      </c>
      <c r="C17" s="66"/>
      <c r="D17" s="66"/>
      <c r="E17" s="66"/>
      <c r="F17" s="66"/>
      <c r="G17" s="66"/>
      <c r="H17" s="66"/>
    </row>
    <row r="18" spans="1:8" x14ac:dyDescent="0.3">
      <c r="A18" s="264"/>
      <c r="B18" s="37">
        <v>44621</v>
      </c>
      <c r="C18" s="508">
        <v>921</v>
      </c>
      <c r="D18" s="508">
        <v>8388</v>
      </c>
      <c r="E18" s="508">
        <v>373</v>
      </c>
      <c r="F18" s="508">
        <v>285</v>
      </c>
      <c r="G18" s="508" t="s">
        <v>861</v>
      </c>
      <c r="H18" s="508">
        <v>70</v>
      </c>
    </row>
    <row r="19" spans="1:8" x14ac:dyDescent="0.3">
      <c r="A19" s="264"/>
      <c r="B19" s="37">
        <v>44593</v>
      </c>
      <c r="C19" s="66">
        <v>811</v>
      </c>
      <c r="D19" s="66">
        <v>7136</v>
      </c>
      <c r="E19" s="66">
        <v>321</v>
      </c>
      <c r="F19" s="66">
        <v>267</v>
      </c>
      <c r="G19" s="66" t="s">
        <v>861</v>
      </c>
      <c r="H19" s="66">
        <v>68</v>
      </c>
    </row>
    <row r="20" spans="1:8" x14ac:dyDescent="0.3">
      <c r="A20" s="264">
        <v>2022</v>
      </c>
      <c r="B20" s="37">
        <v>44562</v>
      </c>
      <c r="C20" s="66">
        <v>725</v>
      </c>
      <c r="D20" s="66">
        <v>6841</v>
      </c>
      <c r="E20" s="66">
        <v>332</v>
      </c>
      <c r="F20" s="66">
        <v>230</v>
      </c>
      <c r="G20" s="66" t="s">
        <v>861</v>
      </c>
      <c r="H20" s="66">
        <v>83</v>
      </c>
    </row>
    <row r="21" spans="1:8" x14ac:dyDescent="0.3">
      <c r="A21" s="264"/>
      <c r="B21" s="37">
        <v>44531</v>
      </c>
      <c r="C21" s="66">
        <v>866</v>
      </c>
      <c r="D21" s="66">
        <v>7936</v>
      </c>
      <c r="E21" s="66">
        <v>295</v>
      </c>
      <c r="F21" s="66">
        <v>266</v>
      </c>
      <c r="G21" s="66" t="s">
        <v>861</v>
      </c>
      <c r="H21" s="66">
        <v>82</v>
      </c>
    </row>
    <row r="22" spans="1:8" x14ac:dyDescent="0.3">
      <c r="A22" s="264"/>
      <c r="B22" s="37">
        <v>44501</v>
      </c>
      <c r="C22" s="66">
        <v>768</v>
      </c>
      <c r="D22" s="66">
        <v>8152</v>
      </c>
      <c r="E22" s="66">
        <v>326</v>
      </c>
      <c r="F22" s="66">
        <v>268</v>
      </c>
      <c r="G22" s="66" t="s">
        <v>861</v>
      </c>
      <c r="H22" s="66">
        <v>92</v>
      </c>
    </row>
    <row r="23" spans="1:8" x14ac:dyDescent="0.3">
      <c r="A23" s="264"/>
      <c r="B23" s="37">
        <v>44470</v>
      </c>
      <c r="C23" s="66">
        <v>737</v>
      </c>
      <c r="D23" s="66">
        <v>7692</v>
      </c>
      <c r="E23" s="66">
        <v>319</v>
      </c>
      <c r="F23" s="66">
        <v>228</v>
      </c>
      <c r="G23" s="66" t="s">
        <v>861</v>
      </c>
      <c r="H23" s="66">
        <v>65</v>
      </c>
    </row>
    <row r="24" spans="1:8" x14ac:dyDescent="0.3">
      <c r="A24" s="264"/>
      <c r="B24" s="37">
        <v>44440</v>
      </c>
      <c r="C24" s="66">
        <v>757</v>
      </c>
      <c r="D24" s="66">
        <v>7817</v>
      </c>
      <c r="E24" s="66">
        <v>288</v>
      </c>
      <c r="F24" s="66">
        <v>252</v>
      </c>
      <c r="G24" s="66" t="s">
        <v>861</v>
      </c>
      <c r="H24" s="66">
        <v>81</v>
      </c>
    </row>
    <row r="25" spans="1:8" x14ac:dyDescent="0.3">
      <c r="A25" s="264"/>
      <c r="B25" s="37">
        <v>44409</v>
      </c>
      <c r="C25" s="66">
        <v>685</v>
      </c>
      <c r="D25" s="66">
        <v>7472</v>
      </c>
      <c r="E25" s="66">
        <v>344</v>
      </c>
      <c r="F25" s="66">
        <v>266</v>
      </c>
      <c r="G25" s="66" t="s">
        <v>861</v>
      </c>
      <c r="H25" s="66">
        <v>67</v>
      </c>
    </row>
    <row r="26" spans="1:8" x14ac:dyDescent="0.3">
      <c r="A26" s="264"/>
      <c r="B26" s="37">
        <v>44378</v>
      </c>
      <c r="C26" s="66">
        <v>846</v>
      </c>
      <c r="D26" s="66">
        <v>9325</v>
      </c>
      <c r="E26" s="66">
        <v>354</v>
      </c>
      <c r="F26" s="66">
        <v>295</v>
      </c>
      <c r="G26" s="66" t="s">
        <v>861</v>
      </c>
      <c r="H26" s="66">
        <v>74</v>
      </c>
    </row>
    <row r="27" spans="1:8" x14ac:dyDescent="0.3">
      <c r="A27" s="264"/>
      <c r="B27" s="37">
        <v>44348</v>
      </c>
      <c r="C27" s="66">
        <v>854</v>
      </c>
      <c r="D27" s="66">
        <v>8961</v>
      </c>
      <c r="E27" s="66">
        <v>343</v>
      </c>
      <c r="F27" s="66">
        <v>265</v>
      </c>
      <c r="G27" s="66" t="s">
        <v>861</v>
      </c>
      <c r="H27" s="66">
        <v>78</v>
      </c>
    </row>
    <row r="28" spans="1:8" x14ac:dyDescent="0.3">
      <c r="A28" s="264"/>
      <c r="B28" s="37">
        <v>44317</v>
      </c>
      <c r="C28" s="66">
        <v>767</v>
      </c>
      <c r="D28" s="66">
        <v>8028</v>
      </c>
      <c r="E28" s="66">
        <v>349</v>
      </c>
      <c r="F28" s="66">
        <v>317</v>
      </c>
      <c r="G28" s="66" t="s">
        <v>861</v>
      </c>
      <c r="H28" s="66">
        <v>66</v>
      </c>
    </row>
    <row r="29" spans="1:8" x14ac:dyDescent="0.3">
      <c r="A29" s="264"/>
      <c r="B29" s="37">
        <v>44287</v>
      </c>
      <c r="C29" s="66">
        <v>968</v>
      </c>
      <c r="D29" s="66">
        <v>8435</v>
      </c>
      <c r="E29" s="66">
        <v>365</v>
      </c>
      <c r="F29" s="66">
        <v>269</v>
      </c>
      <c r="G29" s="66" t="s">
        <v>861</v>
      </c>
      <c r="H29" s="66">
        <v>63</v>
      </c>
    </row>
    <row r="30" spans="1:8" x14ac:dyDescent="0.3">
      <c r="A30" s="264"/>
      <c r="B30" s="37">
        <v>44256</v>
      </c>
      <c r="C30" s="66">
        <v>1086</v>
      </c>
      <c r="D30" s="66">
        <v>12314</v>
      </c>
      <c r="E30" s="66">
        <v>373</v>
      </c>
      <c r="F30" s="66">
        <v>272</v>
      </c>
      <c r="G30" s="66" t="s">
        <v>861</v>
      </c>
      <c r="H30" s="66">
        <v>82</v>
      </c>
    </row>
    <row r="31" spans="1:8" x14ac:dyDescent="0.3">
      <c r="A31" s="264"/>
      <c r="B31" s="37">
        <v>44228</v>
      </c>
      <c r="C31" s="66">
        <v>847</v>
      </c>
      <c r="D31" s="66">
        <v>9673</v>
      </c>
      <c r="E31" s="66">
        <v>348</v>
      </c>
      <c r="F31" s="66">
        <v>243</v>
      </c>
      <c r="G31" s="66" t="s">
        <v>861</v>
      </c>
      <c r="H31" s="66">
        <v>73</v>
      </c>
    </row>
    <row r="32" spans="1:8" x14ac:dyDescent="0.3">
      <c r="A32" s="264">
        <v>2021</v>
      </c>
      <c r="B32" s="37">
        <v>44197</v>
      </c>
      <c r="C32" s="66">
        <v>741</v>
      </c>
      <c r="D32" s="66">
        <v>6401</v>
      </c>
      <c r="E32" s="66">
        <v>367</v>
      </c>
      <c r="F32" s="66">
        <v>214</v>
      </c>
      <c r="G32" s="66" t="s">
        <v>861</v>
      </c>
      <c r="H32" s="66">
        <v>62</v>
      </c>
    </row>
    <row r="33" spans="1:8" x14ac:dyDescent="0.3">
      <c r="B33" s="37">
        <v>44166</v>
      </c>
      <c r="C33" s="66">
        <v>875</v>
      </c>
      <c r="D33" s="66">
        <v>3442</v>
      </c>
      <c r="E33" s="66">
        <v>344</v>
      </c>
      <c r="F33" s="66">
        <v>225</v>
      </c>
      <c r="G33" s="66" t="s">
        <v>861</v>
      </c>
      <c r="H33" s="66">
        <v>81</v>
      </c>
    </row>
    <row r="34" spans="1:8" x14ac:dyDescent="0.3">
      <c r="B34" s="37">
        <v>44136</v>
      </c>
      <c r="C34" s="66">
        <v>714</v>
      </c>
      <c r="D34" s="66">
        <v>2945</v>
      </c>
      <c r="E34" s="66">
        <v>332</v>
      </c>
      <c r="F34" s="66">
        <v>238</v>
      </c>
      <c r="G34" s="66" t="s">
        <v>861</v>
      </c>
      <c r="H34" s="66">
        <v>99</v>
      </c>
    </row>
    <row r="35" spans="1:8" x14ac:dyDescent="0.3">
      <c r="B35" s="37">
        <v>44105</v>
      </c>
      <c r="C35" s="66">
        <v>716</v>
      </c>
      <c r="D35" s="66">
        <v>2541</v>
      </c>
      <c r="E35" s="66">
        <v>368</v>
      </c>
      <c r="F35" s="66">
        <v>236</v>
      </c>
      <c r="G35" s="66" t="s">
        <v>861</v>
      </c>
      <c r="H35" s="66">
        <v>82</v>
      </c>
    </row>
    <row r="36" spans="1:8" x14ac:dyDescent="0.3">
      <c r="B36" s="37">
        <v>44075</v>
      </c>
      <c r="C36" s="66">
        <v>731</v>
      </c>
      <c r="D36" s="66">
        <v>1739</v>
      </c>
      <c r="E36" s="66">
        <v>334</v>
      </c>
      <c r="F36" s="66">
        <v>279</v>
      </c>
      <c r="G36" s="66" t="s">
        <v>861</v>
      </c>
      <c r="H36" s="66">
        <v>108</v>
      </c>
    </row>
    <row r="37" spans="1:8" x14ac:dyDescent="0.3">
      <c r="B37" s="37">
        <v>44044</v>
      </c>
      <c r="C37" s="66">
        <v>665</v>
      </c>
      <c r="D37" s="66">
        <v>2501</v>
      </c>
      <c r="E37" s="66">
        <v>386</v>
      </c>
      <c r="F37" s="66">
        <v>252</v>
      </c>
      <c r="G37" s="66" t="s">
        <v>861</v>
      </c>
      <c r="H37" s="66">
        <v>104</v>
      </c>
    </row>
    <row r="38" spans="1:8" x14ac:dyDescent="0.3">
      <c r="B38" s="37">
        <v>44013</v>
      </c>
      <c r="C38" s="66">
        <v>931</v>
      </c>
      <c r="D38" s="66">
        <v>5227</v>
      </c>
      <c r="E38" s="66">
        <v>438</v>
      </c>
      <c r="F38" s="66">
        <v>310</v>
      </c>
      <c r="G38" s="66" t="s">
        <v>861</v>
      </c>
      <c r="H38" s="66">
        <v>108</v>
      </c>
    </row>
    <row r="39" spans="1:8" x14ac:dyDescent="0.3">
      <c r="B39" s="37">
        <v>43983</v>
      </c>
      <c r="C39" s="66">
        <v>933</v>
      </c>
      <c r="D39" s="66">
        <v>6671</v>
      </c>
      <c r="E39" s="66">
        <v>421</v>
      </c>
      <c r="F39" s="66">
        <v>357</v>
      </c>
      <c r="G39" s="66" t="s">
        <v>861</v>
      </c>
      <c r="H39" s="66">
        <v>95</v>
      </c>
    </row>
    <row r="40" spans="1:8" x14ac:dyDescent="0.3">
      <c r="B40" s="37">
        <v>43952</v>
      </c>
      <c r="C40" s="66">
        <v>1058</v>
      </c>
      <c r="D40" s="66">
        <v>5621</v>
      </c>
      <c r="E40" s="66">
        <v>446</v>
      </c>
      <c r="F40" s="66">
        <v>301</v>
      </c>
      <c r="G40" s="66" t="s">
        <v>861</v>
      </c>
      <c r="H40" s="66">
        <v>106</v>
      </c>
    </row>
    <row r="41" spans="1:8" x14ac:dyDescent="0.3">
      <c r="B41" s="37">
        <v>43922</v>
      </c>
      <c r="C41" s="66">
        <v>1040</v>
      </c>
      <c r="D41" s="66">
        <v>4482</v>
      </c>
      <c r="E41" s="66">
        <v>425</v>
      </c>
      <c r="F41" s="66">
        <v>290</v>
      </c>
      <c r="G41" s="66" t="s">
        <v>861</v>
      </c>
      <c r="H41" s="66">
        <v>85</v>
      </c>
    </row>
    <row r="42" spans="1:8" x14ac:dyDescent="0.3">
      <c r="B42" s="37">
        <v>43891</v>
      </c>
      <c r="C42" s="66">
        <v>1105</v>
      </c>
      <c r="D42" s="66">
        <v>6328</v>
      </c>
      <c r="E42" s="66">
        <v>440</v>
      </c>
      <c r="F42" s="66">
        <v>243</v>
      </c>
      <c r="G42" s="66" t="s">
        <v>861</v>
      </c>
      <c r="H42" s="66">
        <v>111</v>
      </c>
    </row>
    <row r="43" spans="1:8" x14ac:dyDescent="0.3">
      <c r="B43" s="37">
        <v>43862</v>
      </c>
      <c r="C43" s="66">
        <v>1120</v>
      </c>
      <c r="D43" s="66">
        <v>6291</v>
      </c>
      <c r="E43" s="66">
        <v>409</v>
      </c>
      <c r="F43" s="66">
        <v>219</v>
      </c>
      <c r="G43" s="66" t="s">
        <v>861</v>
      </c>
      <c r="H43" s="66">
        <v>94</v>
      </c>
    </row>
    <row r="44" spans="1:8" x14ac:dyDescent="0.3">
      <c r="A44" s="137">
        <v>2020</v>
      </c>
      <c r="B44" s="37">
        <v>43831</v>
      </c>
      <c r="C44" s="66">
        <v>1175</v>
      </c>
      <c r="D44" s="66">
        <v>6939</v>
      </c>
      <c r="E44" s="66">
        <v>434</v>
      </c>
      <c r="F44" s="66">
        <v>302</v>
      </c>
      <c r="G44" s="66" t="s">
        <v>861</v>
      </c>
      <c r="H44" s="66">
        <v>145</v>
      </c>
    </row>
    <row r="45" spans="1:8" x14ac:dyDescent="0.3">
      <c r="B45" s="37">
        <v>43800</v>
      </c>
      <c r="C45" s="66">
        <v>1054</v>
      </c>
      <c r="D45" s="66">
        <v>5035</v>
      </c>
      <c r="E45" s="66">
        <v>309</v>
      </c>
      <c r="F45" s="66">
        <v>238</v>
      </c>
      <c r="G45" s="66" t="s">
        <v>861</v>
      </c>
      <c r="H45" s="66">
        <v>107</v>
      </c>
    </row>
    <row r="46" spans="1:8" x14ac:dyDescent="0.3">
      <c r="B46" s="37">
        <v>43770</v>
      </c>
      <c r="C46" s="66">
        <v>1023</v>
      </c>
      <c r="D46" s="66">
        <v>6264</v>
      </c>
      <c r="E46" s="66">
        <v>390</v>
      </c>
      <c r="F46" s="66">
        <v>338</v>
      </c>
      <c r="G46" s="66" t="s">
        <v>861</v>
      </c>
      <c r="H46" s="66">
        <v>101</v>
      </c>
    </row>
    <row r="47" spans="1:8" x14ac:dyDescent="0.3">
      <c r="B47" s="37">
        <v>43739</v>
      </c>
      <c r="C47" s="66">
        <v>1165</v>
      </c>
      <c r="D47" s="66">
        <v>6864</v>
      </c>
      <c r="E47" s="66">
        <v>427</v>
      </c>
      <c r="F47" s="66">
        <v>374</v>
      </c>
      <c r="G47" s="66" t="s">
        <v>861</v>
      </c>
      <c r="H47" s="66">
        <v>131</v>
      </c>
    </row>
    <row r="48" spans="1:8" x14ac:dyDescent="0.3">
      <c r="B48" s="37">
        <v>43709</v>
      </c>
      <c r="C48" s="66">
        <v>1054</v>
      </c>
      <c r="D48" s="66">
        <v>6519</v>
      </c>
      <c r="E48" s="66">
        <v>453</v>
      </c>
      <c r="F48" s="66">
        <v>313</v>
      </c>
      <c r="G48" s="66" t="s">
        <v>861</v>
      </c>
      <c r="H48" s="66">
        <v>129</v>
      </c>
    </row>
    <row r="49" spans="1:8" x14ac:dyDescent="0.3">
      <c r="B49" s="37">
        <v>43678</v>
      </c>
      <c r="C49" s="66">
        <v>1166</v>
      </c>
      <c r="D49" s="66">
        <v>6711</v>
      </c>
      <c r="E49" s="66">
        <v>460</v>
      </c>
      <c r="F49" s="66">
        <v>333</v>
      </c>
      <c r="G49" s="66" t="s">
        <v>861</v>
      </c>
      <c r="H49" s="66">
        <v>134</v>
      </c>
    </row>
    <row r="50" spans="1:8" x14ac:dyDescent="0.3">
      <c r="B50" s="37">
        <v>43647</v>
      </c>
      <c r="C50" s="66">
        <v>1207</v>
      </c>
      <c r="D50" s="66">
        <v>7394</v>
      </c>
      <c r="E50" s="66">
        <v>437</v>
      </c>
      <c r="F50" s="66">
        <v>362</v>
      </c>
      <c r="G50" s="66" t="s">
        <v>861</v>
      </c>
      <c r="H50" s="66">
        <v>130</v>
      </c>
    </row>
    <row r="51" spans="1:8" x14ac:dyDescent="0.3">
      <c r="B51" s="37">
        <v>43617</v>
      </c>
      <c r="C51" s="66">
        <v>1005</v>
      </c>
      <c r="D51" s="66">
        <v>6328</v>
      </c>
      <c r="E51" s="66">
        <v>379</v>
      </c>
      <c r="F51" s="66">
        <v>317</v>
      </c>
      <c r="G51" s="66" t="s">
        <v>861</v>
      </c>
      <c r="H51" s="66">
        <v>136</v>
      </c>
    </row>
    <row r="52" spans="1:8" x14ac:dyDescent="0.3">
      <c r="B52" s="37">
        <v>43586</v>
      </c>
      <c r="C52" s="66">
        <v>1240</v>
      </c>
      <c r="D52" s="66">
        <v>7138</v>
      </c>
      <c r="E52" s="66">
        <v>430</v>
      </c>
      <c r="F52" s="66">
        <v>303</v>
      </c>
      <c r="G52" s="66" t="s">
        <v>861</v>
      </c>
      <c r="H52" s="66">
        <v>122</v>
      </c>
    </row>
    <row r="53" spans="1:8" x14ac:dyDescent="0.3">
      <c r="B53" s="37">
        <v>43556</v>
      </c>
      <c r="C53" s="66">
        <v>1229</v>
      </c>
      <c r="D53" s="66">
        <v>6937</v>
      </c>
      <c r="E53" s="66">
        <v>460</v>
      </c>
      <c r="F53" s="66">
        <v>317</v>
      </c>
      <c r="G53" s="66" t="s">
        <v>861</v>
      </c>
      <c r="H53" s="66">
        <v>127</v>
      </c>
    </row>
    <row r="54" spans="1:8" x14ac:dyDescent="0.3">
      <c r="B54" s="37">
        <v>43525</v>
      </c>
      <c r="C54" s="66">
        <v>1129</v>
      </c>
      <c r="D54" s="66">
        <v>7066</v>
      </c>
      <c r="E54" s="66">
        <v>453</v>
      </c>
      <c r="F54" s="66">
        <v>283</v>
      </c>
      <c r="G54" s="66" t="s">
        <v>861</v>
      </c>
      <c r="H54" s="66">
        <v>120</v>
      </c>
    </row>
    <row r="55" spans="1:8" x14ac:dyDescent="0.3">
      <c r="B55" s="37">
        <v>43497</v>
      </c>
      <c r="C55" s="66">
        <v>1145</v>
      </c>
      <c r="D55" s="66">
        <v>6464</v>
      </c>
      <c r="E55" s="66">
        <v>434</v>
      </c>
      <c r="F55" s="66">
        <v>302</v>
      </c>
      <c r="G55" s="66" t="s">
        <v>861</v>
      </c>
      <c r="H55" s="66">
        <v>113</v>
      </c>
    </row>
    <row r="56" spans="1:8" x14ac:dyDescent="0.3">
      <c r="A56" s="135" t="s">
        <v>353</v>
      </c>
      <c r="B56" s="37">
        <v>43466</v>
      </c>
      <c r="C56" s="66">
        <v>1192</v>
      </c>
      <c r="D56" s="66">
        <v>7229</v>
      </c>
      <c r="E56" s="66">
        <v>508</v>
      </c>
      <c r="F56" s="66">
        <v>382</v>
      </c>
      <c r="G56" s="66" t="s">
        <v>861</v>
      </c>
      <c r="H56" s="66">
        <v>159</v>
      </c>
    </row>
    <row r="57" spans="1:8" x14ac:dyDescent="0.3">
      <c r="B57" s="37">
        <v>43435</v>
      </c>
      <c r="C57" s="66">
        <v>994</v>
      </c>
      <c r="D57" s="66">
        <v>6118</v>
      </c>
      <c r="E57" s="66">
        <v>372</v>
      </c>
      <c r="F57" s="66">
        <v>315</v>
      </c>
      <c r="G57" s="66" t="s">
        <v>861</v>
      </c>
      <c r="H57" s="66">
        <v>119</v>
      </c>
    </row>
    <row r="58" spans="1:8" x14ac:dyDescent="0.3">
      <c r="B58" s="37">
        <v>43405</v>
      </c>
      <c r="C58" s="66">
        <v>1077</v>
      </c>
      <c r="D58" s="66">
        <v>7226</v>
      </c>
      <c r="E58" s="66">
        <v>450</v>
      </c>
      <c r="F58" s="66">
        <v>355</v>
      </c>
      <c r="G58" s="66" t="s">
        <v>861</v>
      </c>
      <c r="H58" s="66">
        <v>137</v>
      </c>
    </row>
    <row r="59" spans="1:8" x14ac:dyDescent="0.3">
      <c r="B59" s="37">
        <v>43374</v>
      </c>
      <c r="C59" s="66">
        <v>1239</v>
      </c>
      <c r="D59" s="66">
        <v>7039</v>
      </c>
      <c r="E59" s="66">
        <v>455</v>
      </c>
      <c r="F59" s="66">
        <v>369</v>
      </c>
      <c r="G59" s="66" t="s">
        <v>861</v>
      </c>
      <c r="H59" s="66">
        <v>124</v>
      </c>
    </row>
    <row r="60" spans="1:8" x14ac:dyDescent="0.3">
      <c r="B60" s="37">
        <v>43344</v>
      </c>
      <c r="C60" s="66">
        <v>1100</v>
      </c>
      <c r="D60" s="66">
        <v>6370</v>
      </c>
      <c r="E60" s="66">
        <v>390</v>
      </c>
      <c r="F60" s="66">
        <v>302</v>
      </c>
      <c r="G60" s="66" t="s">
        <v>861</v>
      </c>
      <c r="H60" s="66">
        <v>145</v>
      </c>
    </row>
    <row r="61" spans="1:8" x14ac:dyDescent="0.3">
      <c r="B61" s="37">
        <v>43313</v>
      </c>
      <c r="C61" s="66">
        <v>1182</v>
      </c>
      <c r="D61" s="66">
        <v>7106</v>
      </c>
      <c r="E61" s="66">
        <v>434</v>
      </c>
      <c r="F61" s="66">
        <v>380</v>
      </c>
      <c r="G61" s="66" t="s">
        <v>861</v>
      </c>
      <c r="H61" s="66">
        <v>150</v>
      </c>
    </row>
    <row r="62" spans="1:8" x14ac:dyDescent="0.3">
      <c r="B62" s="37">
        <v>43282</v>
      </c>
      <c r="C62" s="66">
        <v>1170</v>
      </c>
      <c r="D62" s="66">
        <v>7494</v>
      </c>
      <c r="E62" s="66">
        <v>471</v>
      </c>
      <c r="F62" s="66">
        <v>382</v>
      </c>
      <c r="G62" s="66" t="s">
        <v>861</v>
      </c>
      <c r="H62" s="66">
        <v>128</v>
      </c>
    </row>
    <row r="63" spans="1:8" x14ac:dyDescent="0.3">
      <c r="B63" s="37">
        <v>43252</v>
      </c>
      <c r="C63" s="66">
        <v>1167</v>
      </c>
      <c r="D63" s="66">
        <v>7514</v>
      </c>
      <c r="E63" s="66">
        <v>436</v>
      </c>
      <c r="F63" s="66">
        <v>284</v>
      </c>
      <c r="G63" s="66" t="s">
        <v>861</v>
      </c>
      <c r="H63" s="66">
        <v>130</v>
      </c>
    </row>
    <row r="64" spans="1:8" x14ac:dyDescent="0.3">
      <c r="B64" s="37">
        <v>43221</v>
      </c>
      <c r="C64" s="66">
        <v>1182</v>
      </c>
      <c r="D64" s="66">
        <v>6989</v>
      </c>
      <c r="E64" s="66">
        <v>434</v>
      </c>
      <c r="F64" s="66">
        <v>345</v>
      </c>
      <c r="G64" s="66" t="s">
        <v>861</v>
      </c>
      <c r="H64" s="66">
        <v>138</v>
      </c>
    </row>
    <row r="65" spans="1:8" x14ac:dyDescent="0.3">
      <c r="B65" s="37">
        <v>43191</v>
      </c>
      <c r="C65" s="66">
        <v>1223</v>
      </c>
      <c r="D65" s="66">
        <v>7110</v>
      </c>
      <c r="E65" s="66">
        <v>506</v>
      </c>
      <c r="F65" s="66">
        <v>314</v>
      </c>
      <c r="G65" s="66" t="s">
        <v>861</v>
      </c>
      <c r="H65" s="66">
        <v>155</v>
      </c>
    </row>
    <row r="66" spans="1:8" x14ac:dyDescent="0.3">
      <c r="B66" s="37">
        <v>43160</v>
      </c>
      <c r="C66" s="66">
        <v>1299</v>
      </c>
      <c r="D66" s="66">
        <v>7384</v>
      </c>
      <c r="E66" s="66">
        <v>489</v>
      </c>
      <c r="F66" s="66">
        <v>394</v>
      </c>
      <c r="G66" s="66" t="s">
        <v>861</v>
      </c>
      <c r="H66" s="66">
        <v>156</v>
      </c>
    </row>
    <row r="67" spans="1:8" x14ac:dyDescent="0.3">
      <c r="B67" s="37">
        <v>43132</v>
      </c>
      <c r="C67" s="66">
        <v>1167</v>
      </c>
      <c r="D67" s="66">
        <v>6787</v>
      </c>
      <c r="E67" s="66">
        <v>457</v>
      </c>
      <c r="F67" s="66">
        <v>273</v>
      </c>
      <c r="G67" s="66" t="s">
        <v>861</v>
      </c>
      <c r="H67" s="66">
        <v>151</v>
      </c>
    </row>
    <row r="68" spans="1:8" x14ac:dyDescent="0.3">
      <c r="A68" s="135" t="s">
        <v>354</v>
      </c>
      <c r="B68" s="37">
        <v>43101</v>
      </c>
      <c r="C68" s="66">
        <v>1107</v>
      </c>
      <c r="D68" s="66">
        <v>7365</v>
      </c>
      <c r="E68" s="66">
        <v>501</v>
      </c>
      <c r="F68" s="66">
        <v>377</v>
      </c>
      <c r="G68" s="66" t="s">
        <v>861</v>
      </c>
      <c r="H68" s="66">
        <v>157</v>
      </c>
    </row>
    <row r="69" spans="1:8" hidden="1" x14ac:dyDescent="0.3">
      <c r="B69" s="37">
        <v>43070</v>
      </c>
      <c r="C69" s="66">
        <v>1143</v>
      </c>
      <c r="D69" s="66">
        <v>6968</v>
      </c>
      <c r="E69" s="66">
        <v>378</v>
      </c>
      <c r="F69" s="66">
        <v>292</v>
      </c>
      <c r="G69" s="66" t="s">
        <v>861</v>
      </c>
      <c r="H69" s="66">
        <v>119</v>
      </c>
    </row>
    <row r="70" spans="1:8" hidden="1" x14ac:dyDescent="0.3">
      <c r="B70" s="37">
        <v>43040</v>
      </c>
      <c r="C70" s="66">
        <v>1247</v>
      </c>
      <c r="D70" s="66">
        <v>8177</v>
      </c>
      <c r="E70" s="66">
        <v>524</v>
      </c>
      <c r="F70" s="66">
        <v>350</v>
      </c>
      <c r="G70" s="66" t="s">
        <v>861</v>
      </c>
      <c r="H70" s="66">
        <v>190</v>
      </c>
    </row>
    <row r="71" spans="1:8" hidden="1" x14ac:dyDescent="0.3">
      <c r="B71" s="37">
        <v>43009</v>
      </c>
      <c r="C71" s="66">
        <v>1184</v>
      </c>
      <c r="D71" s="66">
        <v>7275</v>
      </c>
      <c r="E71" s="66">
        <v>453</v>
      </c>
      <c r="F71" s="66">
        <v>280</v>
      </c>
      <c r="G71" s="66" t="s">
        <v>861</v>
      </c>
      <c r="H71" s="66">
        <v>152</v>
      </c>
    </row>
    <row r="72" spans="1:8" hidden="1" x14ac:dyDescent="0.3">
      <c r="B72" s="37">
        <v>42979</v>
      </c>
      <c r="C72" s="66">
        <v>1170</v>
      </c>
      <c r="D72" s="66">
        <v>7021</v>
      </c>
      <c r="E72" s="66">
        <v>451</v>
      </c>
      <c r="F72" s="66">
        <v>302</v>
      </c>
      <c r="G72" s="66" t="s">
        <v>861</v>
      </c>
      <c r="H72" s="66">
        <v>141</v>
      </c>
    </row>
    <row r="73" spans="1:8" hidden="1" x14ac:dyDescent="0.3">
      <c r="B73" s="37">
        <v>42948</v>
      </c>
      <c r="C73" s="66">
        <v>1205</v>
      </c>
      <c r="D73" s="66">
        <v>7728</v>
      </c>
      <c r="E73" s="66">
        <v>507</v>
      </c>
      <c r="F73" s="66">
        <v>319</v>
      </c>
      <c r="G73" s="66" t="s">
        <v>861</v>
      </c>
      <c r="H73" s="66">
        <v>193</v>
      </c>
    </row>
    <row r="74" spans="1:8" hidden="1" x14ac:dyDescent="0.3">
      <c r="B74" s="37">
        <v>42917</v>
      </c>
      <c r="C74" s="66">
        <v>1135</v>
      </c>
      <c r="D74" s="66">
        <v>7534</v>
      </c>
      <c r="E74" s="66">
        <v>477</v>
      </c>
      <c r="F74" s="66">
        <v>305</v>
      </c>
      <c r="G74" s="66" t="s">
        <v>861</v>
      </c>
      <c r="H74" s="66">
        <v>161</v>
      </c>
    </row>
    <row r="75" spans="1:8" hidden="1" x14ac:dyDescent="0.3">
      <c r="B75" s="37">
        <v>42887</v>
      </c>
      <c r="C75" s="66">
        <v>1222</v>
      </c>
      <c r="D75" s="66">
        <v>7534</v>
      </c>
      <c r="E75" s="66">
        <v>483</v>
      </c>
      <c r="F75" s="66">
        <v>301</v>
      </c>
      <c r="G75" s="66" t="s">
        <v>861</v>
      </c>
      <c r="H75" s="66">
        <v>157</v>
      </c>
    </row>
    <row r="76" spans="1:8" hidden="1" x14ac:dyDescent="0.3">
      <c r="B76" s="37">
        <v>42856</v>
      </c>
      <c r="C76" s="66">
        <v>1258</v>
      </c>
      <c r="D76" s="66">
        <v>7924</v>
      </c>
      <c r="E76" s="66">
        <v>506</v>
      </c>
      <c r="F76" s="66">
        <v>310</v>
      </c>
      <c r="G76" s="66" t="s">
        <v>861</v>
      </c>
      <c r="H76" s="66">
        <v>170</v>
      </c>
    </row>
    <row r="77" spans="1:8" hidden="1" x14ac:dyDescent="0.3">
      <c r="B77" s="37">
        <v>42826</v>
      </c>
      <c r="C77" s="66">
        <v>1137</v>
      </c>
      <c r="D77" s="66">
        <v>6865</v>
      </c>
      <c r="E77" s="66">
        <v>436</v>
      </c>
      <c r="F77" s="66">
        <v>284</v>
      </c>
      <c r="G77" s="66" t="s">
        <v>861</v>
      </c>
      <c r="H77" s="66">
        <v>128</v>
      </c>
    </row>
    <row r="78" spans="1:8" hidden="1" x14ac:dyDescent="0.3">
      <c r="B78" s="37">
        <v>42795</v>
      </c>
      <c r="C78" s="66">
        <v>1390</v>
      </c>
      <c r="D78" s="66">
        <v>8656</v>
      </c>
      <c r="E78" s="66">
        <v>543</v>
      </c>
      <c r="F78" s="66">
        <v>389</v>
      </c>
      <c r="G78" s="66" t="s">
        <v>861</v>
      </c>
      <c r="H78" s="66">
        <v>171</v>
      </c>
    </row>
    <row r="79" spans="1:8" hidden="1" x14ac:dyDescent="0.3">
      <c r="B79" s="37">
        <v>42767</v>
      </c>
      <c r="C79" s="66">
        <v>1158</v>
      </c>
      <c r="D79" s="66">
        <v>7175</v>
      </c>
      <c r="E79" s="66">
        <v>422</v>
      </c>
      <c r="F79" s="66">
        <v>295</v>
      </c>
      <c r="G79" s="66" t="s">
        <v>861</v>
      </c>
      <c r="H79" s="66">
        <v>138</v>
      </c>
    </row>
    <row r="80" spans="1:8" hidden="1" x14ac:dyDescent="0.3">
      <c r="A80" s="135" t="s">
        <v>355</v>
      </c>
      <c r="B80" s="37">
        <v>42736</v>
      </c>
      <c r="C80" s="66">
        <v>1148</v>
      </c>
      <c r="D80" s="66">
        <v>7033</v>
      </c>
      <c r="E80" s="66">
        <v>516</v>
      </c>
      <c r="F80" s="66">
        <v>333</v>
      </c>
      <c r="G80" s="66" t="s">
        <v>861</v>
      </c>
      <c r="H80" s="66">
        <v>169</v>
      </c>
    </row>
    <row r="81" spans="1:8" hidden="1" x14ac:dyDescent="0.3">
      <c r="B81" s="37">
        <v>42705</v>
      </c>
      <c r="C81" s="66">
        <v>1285</v>
      </c>
      <c r="D81" s="66">
        <v>7985</v>
      </c>
      <c r="E81" s="66">
        <v>455</v>
      </c>
      <c r="F81" s="66">
        <v>308</v>
      </c>
      <c r="G81" s="66" t="s">
        <v>861</v>
      </c>
      <c r="H81" s="66">
        <v>152</v>
      </c>
    </row>
    <row r="82" spans="1:8" hidden="1" x14ac:dyDescent="0.3">
      <c r="B82" s="37">
        <v>42675</v>
      </c>
      <c r="C82" s="66">
        <v>1186</v>
      </c>
      <c r="D82" s="66">
        <v>7919</v>
      </c>
      <c r="E82" s="66">
        <v>491</v>
      </c>
      <c r="F82" s="66">
        <v>315</v>
      </c>
      <c r="G82" s="66" t="s">
        <v>861</v>
      </c>
      <c r="H82" s="66">
        <v>191</v>
      </c>
    </row>
    <row r="83" spans="1:8" hidden="1" x14ac:dyDescent="0.3">
      <c r="B83" s="37">
        <v>42644</v>
      </c>
      <c r="C83" s="66">
        <v>1203</v>
      </c>
      <c r="D83" s="66">
        <v>7129</v>
      </c>
      <c r="E83" s="66">
        <v>418</v>
      </c>
      <c r="F83" s="66">
        <v>261</v>
      </c>
      <c r="G83" s="66" t="s">
        <v>861</v>
      </c>
      <c r="H83" s="66">
        <v>164</v>
      </c>
    </row>
    <row r="84" spans="1:8" hidden="1" x14ac:dyDescent="0.3">
      <c r="B84" s="37">
        <v>42614</v>
      </c>
      <c r="C84" s="66">
        <v>1404</v>
      </c>
      <c r="D84" s="66">
        <v>8008</v>
      </c>
      <c r="E84" s="66">
        <v>492</v>
      </c>
      <c r="F84" s="66">
        <v>341</v>
      </c>
      <c r="G84" s="66" t="s">
        <v>861</v>
      </c>
      <c r="H84" s="66">
        <v>152</v>
      </c>
    </row>
    <row r="85" spans="1:8" hidden="1" x14ac:dyDescent="0.3">
      <c r="B85" s="37">
        <v>42583</v>
      </c>
      <c r="C85" s="66">
        <v>1297</v>
      </c>
      <c r="D85" s="66">
        <v>8074</v>
      </c>
      <c r="E85" s="66">
        <v>492</v>
      </c>
      <c r="F85" s="66">
        <v>319</v>
      </c>
      <c r="G85" s="66" t="s">
        <v>861</v>
      </c>
      <c r="H85" s="66">
        <v>174</v>
      </c>
    </row>
    <row r="86" spans="1:8" hidden="1" x14ac:dyDescent="0.3">
      <c r="B86" s="37">
        <v>42552</v>
      </c>
      <c r="C86" s="66">
        <v>1325</v>
      </c>
      <c r="D86" s="66">
        <v>7913</v>
      </c>
      <c r="E86" s="66">
        <v>486</v>
      </c>
      <c r="F86" s="66">
        <v>309</v>
      </c>
      <c r="G86" s="66" t="s">
        <v>861</v>
      </c>
      <c r="H86" s="66">
        <v>139</v>
      </c>
    </row>
    <row r="87" spans="1:8" hidden="1" x14ac:dyDescent="0.3">
      <c r="B87" s="37">
        <v>42522</v>
      </c>
      <c r="C87" s="66">
        <v>1427</v>
      </c>
      <c r="D87" s="66">
        <v>8890</v>
      </c>
      <c r="E87" s="66">
        <v>524</v>
      </c>
      <c r="F87" s="66">
        <v>325</v>
      </c>
      <c r="G87" s="66" t="s">
        <v>861</v>
      </c>
      <c r="H87" s="66">
        <v>160</v>
      </c>
    </row>
    <row r="88" spans="1:8" hidden="1" x14ac:dyDescent="0.3">
      <c r="B88" s="37">
        <v>42491</v>
      </c>
      <c r="C88" s="66">
        <v>1287</v>
      </c>
      <c r="D88" s="66">
        <v>7512</v>
      </c>
      <c r="E88" s="66">
        <v>449</v>
      </c>
      <c r="F88" s="66">
        <v>274</v>
      </c>
      <c r="G88" s="66" t="s">
        <v>861</v>
      </c>
      <c r="H88" s="66">
        <v>141</v>
      </c>
    </row>
    <row r="89" spans="1:8" hidden="1" x14ac:dyDescent="0.3">
      <c r="B89" s="37">
        <v>42461</v>
      </c>
      <c r="C89" s="66">
        <v>1419</v>
      </c>
      <c r="D89" s="66">
        <v>8258</v>
      </c>
      <c r="E89" s="66">
        <v>469</v>
      </c>
      <c r="F89" s="66">
        <v>310</v>
      </c>
      <c r="G89" s="66" t="s">
        <v>861</v>
      </c>
      <c r="H89" s="66">
        <v>197</v>
      </c>
    </row>
    <row r="90" spans="1:8" hidden="1" x14ac:dyDescent="0.3">
      <c r="B90" s="37">
        <v>42430</v>
      </c>
      <c r="C90" s="66">
        <v>1416</v>
      </c>
      <c r="D90" s="66">
        <v>8358</v>
      </c>
      <c r="E90" s="66">
        <v>473</v>
      </c>
      <c r="F90" s="66">
        <v>288</v>
      </c>
      <c r="G90" s="66" t="s">
        <v>861</v>
      </c>
      <c r="H90" s="66">
        <v>180</v>
      </c>
    </row>
    <row r="91" spans="1:8" hidden="1" x14ac:dyDescent="0.3">
      <c r="B91" s="37">
        <v>42401</v>
      </c>
      <c r="C91" s="66">
        <v>1305</v>
      </c>
      <c r="D91" s="66">
        <v>7988</v>
      </c>
      <c r="E91" s="66">
        <v>524</v>
      </c>
      <c r="F91" s="66">
        <v>310</v>
      </c>
      <c r="G91" s="66" t="s">
        <v>861</v>
      </c>
      <c r="H91" s="66">
        <v>174</v>
      </c>
    </row>
    <row r="92" spans="1:8" hidden="1" x14ac:dyDescent="0.3">
      <c r="A92" s="135" t="s">
        <v>356</v>
      </c>
      <c r="B92" s="37">
        <v>42370</v>
      </c>
      <c r="C92" s="66">
        <v>1260</v>
      </c>
      <c r="D92" s="66">
        <v>7349</v>
      </c>
      <c r="E92" s="66">
        <v>431</v>
      </c>
      <c r="F92" s="66">
        <v>283</v>
      </c>
      <c r="G92" s="66" t="s">
        <v>861</v>
      </c>
      <c r="H92" s="66">
        <v>146</v>
      </c>
    </row>
    <row r="93" spans="1:8" hidden="1" x14ac:dyDescent="0.3">
      <c r="B93" s="37">
        <v>42339</v>
      </c>
      <c r="C93" s="66">
        <v>1405</v>
      </c>
      <c r="D93" s="66">
        <v>8279</v>
      </c>
      <c r="E93" s="66">
        <v>437</v>
      </c>
      <c r="F93" s="66">
        <v>302</v>
      </c>
      <c r="G93" s="66" t="s">
        <v>861</v>
      </c>
      <c r="H93" s="66">
        <v>158</v>
      </c>
    </row>
    <row r="94" spans="1:8" hidden="1" x14ac:dyDescent="0.3">
      <c r="B94" s="37">
        <v>42309</v>
      </c>
      <c r="C94" s="66">
        <v>1342</v>
      </c>
      <c r="D94" s="66">
        <v>8268</v>
      </c>
      <c r="E94" s="66">
        <v>538</v>
      </c>
      <c r="F94" s="66">
        <v>306</v>
      </c>
      <c r="G94" s="66" t="s">
        <v>861</v>
      </c>
      <c r="H94" s="66">
        <v>163</v>
      </c>
    </row>
    <row r="95" spans="1:8" hidden="1" x14ac:dyDescent="0.3">
      <c r="B95" s="37">
        <v>42278</v>
      </c>
      <c r="C95" s="66">
        <v>1500</v>
      </c>
      <c r="D95" s="66">
        <v>8415</v>
      </c>
      <c r="E95" s="66">
        <v>497</v>
      </c>
      <c r="F95" s="66">
        <v>335</v>
      </c>
      <c r="G95" s="66" t="s">
        <v>861</v>
      </c>
      <c r="H95" s="66">
        <v>184</v>
      </c>
    </row>
    <row r="96" spans="1:8" hidden="1" x14ac:dyDescent="0.3">
      <c r="B96" s="37">
        <v>42248</v>
      </c>
      <c r="C96" s="66">
        <v>1388</v>
      </c>
      <c r="D96" s="66">
        <v>7951</v>
      </c>
      <c r="E96" s="66">
        <v>442</v>
      </c>
      <c r="F96" s="66">
        <v>250</v>
      </c>
      <c r="G96" s="66" t="s">
        <v>861</v>
      </c>
      <c r="H96" s="66">
        <v>149</v>
      </c>
    </row>
    <row r="97" spans="1:8" hidden="1" x14ac:dyDescent="0.3">
      <c r="B97" s="37">
        <v>42217</v>
      </c>
      <c r="C97" s="66">
        <v>1297</v>
      </c>
      <c r="D97" s="66">
        <v>7654</v>
      </c>
      <c r="E97" s="66">
        <v>510</v>
      </c>
      <c r="F97" s="66">
        <v>310</v>
      </c>
      <c r="G97" s="66" t="s">
        <v>861</v>
      </c>
      <c r="H97" s="66">
        <v>168</v>
      </c>
    </row>
    <row r="98" spans="1:8" hidden="1" x14ac:dyDescent="0.3">
      <c r="B98" s="37">
        <v>42186</v>
      </c>
      <c r="C98" s="66">
        <v>1628</v>
      </c>
      <c r="D98" s="66">
        <v>8600</v>
      </c>
      <c r="E98" s="66">
        <v>559</v>
      </c>
      <c r="F98" s="66">
        <v>310</v>
      </c>
      <c r="G98" s="66" t="s">
        <v>861</v>
      </c>
      <c r="H98" s="66">
        <v>148</v>
      </c>
    </row>
    <row r="99" spans="1:8" hidden="1" x14ac:dyDescent="0.3">
      <c r="B99" s="37">
        <v>42156</v>
      </c>
      <c r="C99" s="66">
        <v>1479</v>
      </c>
      <c r="D99" s="66">
        <v>8735</v>
      </c>
      <c r="E99" s="66">
        <v>537</v>
      </c>
      <c r="F99" s="66">
        <v>273</v>
      </c>
      <c r="G99" s="66" t="s">
        <v>861</v>
      </c>
      <c r="H99" s="66">
        <v>141</v>
      </c>
    </row>
    <row r="100" spans="1:8" hidden="1" x14ac:dyDescent="0.3">
      <c r="B100" s="37">
        <v>42125</v>
      </c>
      <c r="C100" s="66">
        <v>1267</v>
      </c>
      <c r="D100" s="66">
        <v>7667</v>
      </c>
      <c r="E100" s="66">
        <v>494</v>
      </c>
      <c r="F100" s="66">
        <v>281</v>
      </c>
      <c r="G100" s="66" t="s">
        <v>861</v>
      </c>
      <c r="H100" s="66">
        <v>148</v>
      </c>
    </row>
    <row r="101" spans="1:8" hidden="1" x14ac:dyDescent="0.3">
      <c r="B101" s="37">
        <v>42095</v>
      </c>
      <c r="C101" s="66">
        <v>1513</v>
      </c>
      <c r="D101" s="66">
        <v>8162</v>
      </c>
      <c r="E101" s="66">
        <v>553</v>
      </c>
      <c r="F101" s="66">
        <v>299</v>
      </c>
      <c r="G101" s="66" t="s">
        <v>861</v>
      </c>
      <c r="H101" s="66">
        <v>143</v>
      </c>
    </row>
    <row r="102" spans="1:8" hidden="1" x14ac:dyDescent="0.3">
      <c r="B102" s="37">
        <v>42064</v>
      </c>
      <c r="C102" s="66">
        <v>1532</v>
      </c>
      <c r="D102" s="66">
        <v>9502</v>
      </c>
      <c r="E102" s="66">
        <v>565</v>
      </c>
      <c r="F102" s="66">
        <v>292</v>
      </c>
      <c r="G102" s="66" t="s">
        <v>861</v>
      </c>
      <c r="H102" s="66">
        <v>167</v>
      </c>
    </row>
    <row r="103" spans="1:8" hidden="1" x14ac:dyDescent="0.3">
      <c r="B103" s="37">
        <v>42036</v>
      </c>
      <c r="C103" s="66">
        <v>1364</v>
      </c>
      <c r="D103" s="66">
        <v>7759</v>
      </c>
      <c r="E103" s="66">
        <v>515</v>
      </c>
      <c r="F103" s="66">
        <v>338</v>
      </c>
      <c r="G103" s="66" t="s">
        <v>861</v>
      </c>
      <c r="H103" s="66">
        <v>140</v>
      </c>
    </row>
    <row r="104" spans="1:8" hidden="1" x14ac:dyDescent="0.3">
      <c r="A104" s="135" t="s">
        <v>357</v>
      </c>
      <c r="B104" s="37">
        <v>42005</v>
      </c>
      <c r="C104" s="66">
        <v>1246</v>
      </c>
      <c r="D104" s="66">
        <v>7894</v>
      </c>
      <c r="E104" s="66">
        <v>493</v>
      </c>
      <c r="F104" s="66">
        <v>275</v>
      </c>
      <c r="G104" s="66" t="s">
        <v>861</v>
      </c>
      <c r="H104" s="66">
        <v>171</v>
      </c>
    </row>
    <row r="105" spans="1:8" hidden="1" x14ac:dyDescent="0.3">
      <c r="B105" s="37">
        <v>41974</v>
      </c>
      <c r="C105" s="66">
        <v>1440</v>
      </c>
      <c r="D105" s="66">
        <v>8266</v>
      </c>
      <c r="E105" s="66">
        <v>505</v>
      </c>
      <c r="F105" s="66">
        <v>279</v>
      </c>
      <c r="G105" s="66" t="s">
        <v>861</v>
      </c>
      <c r="H105" s="66">
        <v>134</v>
      </c>
    </row>
    <row r="106" spans="1:8" hidden="1" x14ac:dyDescent="0.3">
      <c r="B106" s="37">
        <v>41944</v>
      </c>
      <c r="C106" s="66">
        <v>1344</v>
      </c>
      <c r="D106" s="66">
        <v>8578</v>
      </c>
      <c r="E106" s="66">
        <v>472</v>
      </c>
      <c r="F106" s="66">
        <v>277</v>
      </c>
      <c r="G106" s="66" t="s">
        <v>861</v>
      </c>
      <c r="H106" s="66">
        <v>123</v>
      </c>
    </row>
    <row r="107" spans="1:8" hidden="1" x14ac:dyDescent="0.3">
      <c r="B107" s="37">
        <v>41913</v>
      </c>
      <c r="C107" s="66">
        <v>1591</v>
      </c>
      <c r="D107" s="66">
        <v>8891</v>
      </c>
      <c r="E107" s="66">
        <v>534</v>
      </c>
      <c r="F107" s="66">
        <v>345</v>
      </c>
      <c r="G107" s="66" t="s">
        <v>861</v>
      </c>
      <c r="H107" s="66">
        <v>157</v>
      </c>
    </row>
    <row r="108" spans="1:8" hidden="1" x14ac:dyDescent="0.3">
      <c r="B108" s="37">
        <v>41883</v>
      </c>
      <c r="C108" s="66">
        <v>1575</v>
      </c>
      <c r="D108" s="66">
        <v>8454</v>
      </c>
      <c r="E108" s="66">
        <v>479</v>
      </c>
      <c r="F108" s="66">
        <v>290</v>
      </c>
      <c r="G108" s="66" t="s">
        <v>861</v>
      </c>
      <c r="H108" s="66">
        <v>129</v>
      </c>
    </row>
    <row r="109" spans="1:8" hidden="1" x14ac:dyDescent="0.3">
      <c r="B109" s="37">
        <v>41852</v>
      </c>
      <c r="C109" s="66">
        <v>1463</v>
      </c>
      <c r="D109" s="66">
        <v>8003</v>
      </c>
      <c r="E109" s="66">
        <v>539</v>
      </c>
      <c r="F109" s="66">
        <v>299</v>
      </c>
      <c r="G109" s="66" t="s">
        <v>861</v>
      </c>
      <c r="H109" s="66">
        <v>125</v>
      </c>
    </row>
    <row r="110" spans="1:8" hidden="1" x14ac:dyDescent="0.3">
      <c r="B110" s="37">
        <v>41821</v>
      </c>
      <c r="C110" s="66">
        <v>1581</v>
      </c>
      <c r="D110" s="66">
        <v>9906</v>
      </c>
      <c r="E110" s="66">
        <v>530</v>
      </c>
      <c r="F110" s="66">
        <v>299</v>
      </c>
      <c r="G110" s="66" t="s">
        <v>861</v>
      </c>
      <c r="H110" s="66">
        <v>160</v>
      </c>
    </row>
    <row r="111" spans="1:8" hidden="1" x14ac:dyDescent="0.3">
      <c r="B111" s="37">
        <v>41791</v>
      </c>
      <c r="C111" s="66">
        <v>1321</v>
      </c>
      <c r="D111" s="66">
        <v>9315</v>
      </c>
      <c r="E111" s="66">
        <v>492</v>
      </c>
      <c r="F111" s="66">
        <v>350</v>
      </c>
      <c r="G111" s="66" t="s">
        <v>861</v>
      </c>
      <c r="H111" s="66">
        <v>132</v>
      </c>
    </row>
    <row r="112" spans="1:8" hidden="1" x14ac:dyDescent="0.3">
      <c r="B112" s="37">
        <v>41760</v>
      </c>
      <c r="C112" s="66">
        <v>1434</v>
      </c>
      <c r="D112" s="66">
        <v>8671</v>
      </c>
      <c r="E112" s="66">
        <v>498</v>
      </c>
      <c r="F112" s="66">
        <v>296</v>
      </c>
      <c r="G112" s="66" t="s">
        <v>861</v>
      </c>
      <c r="H112" s="66">
        <v>128</v>
      </c>
    </row>
    <row r="113" spans="1:8" hidden="1" x14ac:dyDescent="0.3">
      <c r="B113" s="37">
        <v>41730</v>
      </c>
      <c r="C113" s="66">
        <v>1617</v>
      </c>
      <c r="D113" s="66">
        <v>8584</v>
      </c>
      <c r="E113" s="66">
        <v>514</v>
      </c>
      <c r="F113" s="66">
        <v>336</v>
      </c>
      <c r="G113" s="66" t="s">
        <v>861</v>
      </c>
      <c r="H113" s="66">
        <v>144</v>
      </c>
    </row>
    <row r="114" spans="1:8" hidden="1" x14ac:dyDescent="0.3">
      <c r="B114" s="37">
        <v>41699</v>
      </c>
      <c r="C114" s="66">
        <v>1508</v>
      </c>
      <c r="D114" s="66">
        <v>8905</v>
      </c>
      <c r="E114" s="66">
        <v>546</v>
      </c>
      <c r="F114" s="66">
        <v>325</v>
      </c>
      <c r="G114" s="66" t="s">
        <v>861</v>
      </c>
      <c r="H114" s="66">
        <v>167</v>
      </c>
    </row>
    <row r="115" spans="1:8" hidden="1" x14ac:dyDescent="0.3">
      <c r="B115" s="37">
        <v>41671</v>
      </c>
      <c r="C115" s="66">
        <v>1491</v>
      </c>
      <c r="D115" s="66">
        <v>8793</v>
      </c>
      <c r="E115" s="66">
        <v>556</v>
      </c>
      <c r="F115" s="66">
        <v>309</v>
      </c>
      <c r="G115" s="66" t="s">
        <v>861</v>
      </c>
      <c r="H115" s="66">
        <v>151</v>
      </c>
    </row>
    <row r="116" spans="1:8" hidden="1" x14ac:dyDescent="0.3">
      <c r="A116" s="135" t="s">
        <v>358</v>
      </c>
      <c r="B116" s="37">
        <v>41640</v>
      </c>
      <c r="C116" s="66">
        <v>1512</v>
      </c>
      <c r="D116" s="66">
        <v>8988</v>
      </c>
      <c r="E116" s="66">
        <v>543</v>
      </c>
      <c r="F116" s="66">
        <v>311</v>
      </c>
      <c r="G116" s="66" t="s">
        <v>861</v>
      </c>
      <c r="H116" s="66">
        <v>166</v>
      </c>
    </row>
    <row r="117" spans="1:8" hidden="1" x14ac:dyDescent="0.3">
      <c r="B117" s="37">
        <v>41609</v>
      </c>
      <c r="C117" s="66">
        <v>1338</v>
      </c>
      <c r="D117" s="66">
        <v>7822</v>
      </c>
      <c r="E117" s="66">
        <v>462</v>
      </c>
      <c r="F117" s="66">
        <v>282</v>
      </c>
      <c r="G117" s="66" t="s">
        <v>861</v>
      </c>
      <c r="H117" s="66">
        <v>124</v>
      </c>
    </row>
    <row r="118" spans="1:8" hidden="1" x14ac:dyDescent="0.3">
      <c r="B118" s="37">
        <v>41579</v>
      </c>
      <c r="C118" s="66">
        <v>1519</v>
      </c>
      <c r="D118" s="66">
        <v>9120</v>
      </c>
      <c r="E118" s="66">
        <v>530</v>
      </c>
      <c r="F118" s="66">
        <v>328</v>
      </c>
      <c r="G118" s="66" t="s">
        <v>861</v>
      </c>
      <c r="H118" s="66">
        <v>154</v>
      </c>
    </row>
    <row r="119" spans="1:8" hidden="1" x14ac:dyDescent="0.3">
      <c r="B119" s="37">
        <v>41548</v>
      </c>
      <c r="C119" s="66">
        <v>1637</v>
      </c>
      <c r="D119" s="66">
        <v>9456</v>
      </c>
      <c r="E119" s="66">
        <v>585</v>
      </c>
      <c r="F119" s="66">
        <v>302</v>
      </c>
      <c r="G119" s="66" t="s">
        <v>861</v>
      </c>
      <c r="H119" s="66">
        <v>148</v>
      </c>
    </row>
    <row r="120" spans="1:8" hidden="1" x14ac:dyDescent="0.3">
      <c r="B120" s="37">
        <v>41518</v>
      </c>
      <c r="C120" s="66">
        <v>1494</v>
      </c>
      <c r="D120" s="66">
        <v>9076</v>
      </c>
      <c r="E120" s="66">
        <v>506</v>
      </c>
      <c r="F120" s="66">
        <v>337</v>
      </c>
      <c r="G120" s="66" t="s">
        <v>861</v>
      </c>
      <c r="H120" s="66">
        <v>159</v>
      </c>
    </row>
    <row r="121" spans="1:8" hidden="1" x14ac:dyDescent="0.3">
      <c r="B121" s="37">
        <v>41487</v>
      </c>
      <c r="C121" s="66">
        <v>1660</v>
      </c>
      <c r="D121" s="66">
        <v>8908</v>
      </c>
      <c r="E121" s="66">
        <v>552</v>
      </c>
      <c r="F121" s="66">
        <v>258</v>
      </c>
      <c r="G121" s="66" t="s">
        <v>861</v>
      </c>
      <c r="H121" s="66">
        <v>164</v>
      </c>
    </row>
    <row r="122" spans="1:8" hidden="1" x14ac:dyDescent="0.3">
      <c r="B122" s="37">
        <v>41456</v>
      </c>
      <c r="C122" s="66">
        <v>1855</v>
      </c>
      <c r="D122" s="66">
        <v>10460</v>
      </c>
      <c r="E122" s="66">
        <v>604</v>
      </c>
      <c r="F122" s="66">
        <v>337</v>
      </c>
      <c r="G122" s="66" t="s">
        <v>861</v>
      </c>
      <c r="H122" s="66">
        <v>165</v>
      </c>
    </row>
    <row r="123" spans="1:8" hidden="1" x14ac:dyDescent="0.3">
      <c r="B123" s="37">
        <v>41426</v>
      </c>
      <c r="C123" s="66">
        <v>1598</v>
      </c>
      <c r="D123" s="66">
        <v>9045</v>
      </c>
      <c r="E123" s="66">
        <v>514</v>
      </c>
      <c r="F123" s="66">
        <v>291</v>
      </c>
      <c r="G123" s="66" t="s">
        <v>861</v>
      </c>
      <c r="H123" s="66">
        <v>134</v>
      </c>
    </row>
    <row r="124" spans="1:8" hidden="1" x14ac:dyDescent="0.3">
      <c r="B124" s="37">
        <v>41395</v>
      </c>
      <c r="C124" s="66">
        <v>1691</v>
      </c>
      <c r="D124" s="66">
        <v>8888</v>
      </c>
      <c r="E124" s="66">
        <v>570</v>
      </c>
      <c r="F124" s="66">
        <v>325</v>
      </c>
      <c r="G124" s="66" t="s">
        <v>861</v>
      </c>
      <c r="H124" s="66">
        <v>125</v>
      </c>
    </row>
    <row r="125" spans="1:8" hidden="1" x14ac:dyDescent="0.3">
      <c r="B125" s="37">
        <v>41365</v>
      </c>
      <c r="C125" s="66">
        <v>1759</v>
      </c>
      <c r="D125" s="66">
        <v>9377</v>
      </c>
      <c r="E125" s="66">
        <v>513</v>
      </c>
      <c r="F125" s="66">
        <v>327</v>
      </c>
      <c r="G125" s="66" t="s">
        <v>861</v>
      </c>
      <c r="H125" s="66">
        <v>138</v>
      </c>
    </row>
    <row r="126" spans="1:8" hidden="1" x14ac:dyDescent="0.3">
      <c r="B126" s="37">
        <v>41334</v>
      </c>
      <c r="C126" s="66">
        <v>1805</v>
      </c>
      <c r="D126" s="66">
        <v>9123</v>
      </c>
      <c r="E126" s="66">
        <v>508</v>
      </c>
      <c r="F126" s="66">
        <v>305</v>
      </c>
      <c r="G126" s="66" t="s">
        <v>861</v>
      </c>
      <c r="H126" s="66">
        <v>151</v>
      </c>
    </row>
    <row r="127" spans="1:8" hidden="1" x14ac:dyDescent="0.3">
      <c r="B127" s="37">
        <v>41306</v>
      </c>
      <c r="C127" s="66">
        <v>1561</v>
      </c>
      <c r="D127" s="66">
        <v>8844</v>
      </c>
      <c r="E127" s="66">
        <v>510</v>
      </c>
      <c r="F127" s="66">
        <v>297</v>
      </c>
      <c r="G127" s="66" t="s">
        <v>861</v>
      </c>
      <c r="H127" s="66">
        <v>138</v>
      </c>
    </row>
    <row r="128" spans="1:8" hidden="1" x14ac:dyDescent="0.3">
      <c r="A128" s="135" t="s">
        <v>359</v>
      </c>
      <c r="B128" s="37">
        <v>41275</v>
      </c>
      <c r="C128" s="66">
        <v>1571</v>
      </c>
      <c r="D128" s="66">
        <v>9662</v>
      </c>
      <c r="E128" s="66">
        <v>653</v>
      </c>
      <c r="F128" s="66">
        <v>368</v>
      </c>
      <c r="G128" s="66" t="s">
        <v>861</v>
      </c>
      <c r="H128" s="66">
        <v>199</v>
      </c>
    </row>
    <row r="129" spans="1:8" hidden="1" x14ac:dyDescent="0.3">
      <c r="B129" s="37">
        <v>41244</v>
      </c>
      <c r="C129" s="66">
        <v>1459</v>
      </c>
      <c r="D129" s="66">
        <v>7513</v>
      </c>
      <c r="E129" s="66">
        <v>419</v>
      </c>
      <c r="F129" s="66">
        <v>227</v>
      </c>
      <c r="G129" s="66" t="s">
        <v>861</v>
      </c>
      <c r="H129" s="66">
        <v>119</v>
      </c>
    </row>
    <row r="130" spans="1:8" hidden="1" x14ac:dyDescent="0.3">
      <c r="B130" s="37">
        <v>41214</v>
      </c>
      <c r="C130" s="66">
        <v>1731</v>
      </c>
      <c r="D130" s="66">
        <v>9964</v>
      </c>
      <c r="E130" s="66">
        <v>480</v>
      </c>
      <c r="F130" s="66">
        <v>320</v>
      </c>
      <c r="G130" s="66" t="s">
        <v>861</v>
      </c>
      <c r="H130" s="66">
        <v>140</v>
      </c>
    </row>
    <row r="131" spans="1:8" hidden="1" x14ac:dyDescent="0.3">
      <c r="B131" s="37">
        <v>41183</v>
      </c>
      <c r="C131" s="66">
        <v>1779</v>
      </c>
      <c r="D131" s="66">
        <v>10038</v>
      </c>
      <c r="E131" s="66">
        <v>626</v>
      </c>
      <c r="F131" s="66">
        <v>331</v>
      </c>
      <c r="G131" s="66" t="s">
        <v>861</v>
      </c>
      <c r="H131" s="66">
        <v>161</v>
      </c>
    </row>
    <row r="132" spans="1:8" hidden="1" x14ac:dyDescent="0.3">
      <c r="B132" s="37">
        <v>41153</v>
      </c>
      <c r="C132" s="66">
        <v>1507</v>
      </c>
      <c r="D132" s="66">
        <v>8618</v>
      </c>
      <c r="E132" s="66">
        <v>550</v>
      </c>
      <c r="F132" s="66">
        <v>304</v>
      </c>
      <c r="G132" s="66" t="s">
        <v>861</v>
      </c>
      <c r="H132" s="66">
        <v>133</v>
      </c>
    </row>
    <row r="133" spans="1:8" hidden="1" x14ac:dyDescent="0.3">
      <c r="B133" s="37">
        <v>41122</v>
      </c>
      <c r="C133" s="66">
        <v>1798</v>
      </c>
      <c r="D133" s="66">
        <v>10214</v>
      </c>
      <c r="E133" s="66">
        <v>592</v>
      </c>
      <c r="F133" s="66">
        <v>363</v>
      </c>
      <c r="G133" s="66" t="s">
        <v>861</v>
      </c>
      <c r="H133" s="66">
        <v>126</v>
      </c>
    </row>
    <row r="134" spans="1:8" hidden="1" x14ac:dyDescent="0.3">
      <c r="B134" s="37">
        <v>41091</v>
      </c>
      <c r="C134" s="66">
        <v>1914</v>
      </c>
      <c r="D134" s="66">
        <v>10638</v>
      </c>
      <c r="E134" s="66">
        <v>666</v>
      </c>
      <c r="F134" s="66">
        <v>384</v>
      </c>
      <c r="G134" s="66" t="s">
        <v>861</v>
      </c>
      <c r="H134" s="66">
        <v>181</v>
      </c>
    </row>
    <row r="135" spans="1:8" hidden="1" x14ac:dyDescent="0.3">
      <c r="B135" s="37">
        <v>41061</v>
      </c>
      <c r="C135" s="66">
        <v>1798</v>
      </c>
      <c r="D135" s="66">
        <v>9861</v>
      </c>
      <c r="E135" s="66">
        <v>569</v>
      </c>
      <c r="F135" s="66">
        <v>273</v>
      </c>
      <c r="G135" s="66" t="s">
        <v>861</v>
      </c>
      <c r="H135" s="66">
        <v>133</v>
      </c>
    </row>
    <row r="136" spans="1:8" hidden="1" x14ac:dyDescent="0.3">
      <c r="B136" s="37">
        <v>41030</v>
      </c>
      <c r="C136" s="66">
        <v>1760</v>
      </c>
      <c r="D136" s="66">
        <v>9921</v>
      </c>
      <c r="E136" s="66">
        <v>593</v>
      </c>
      <c r="F136" s="66">
        <v>334</v>
      </c>
      <c r="G136" s="66" t="s">
        <v>861</v>
      </c>
      <c r="H136" s="66">
        <v>152</v>
      </c>
    </row>
    <row r="137" spans="1:8" hidden="1" x14ac:dyDescent="0.3">
      <c r="B137" s="37">
        <v>41000</v>
      </c>
      <c r="C137" s="66">
        <v>1945</v>
      </c>
      <c r="D137" s="66">
        <v>9182</v>
      </c>
      <c r="E137" s="66">
        <v>628</v>
      </c>
      <c r="F137" s="66">
        <v>324</v>
      </c>
      <c r="G137" s="66" t="s">
        <v>861</v>
      </c>
      <c r="H137" s="66">
        <v>156</v>
      </c>
    </row>
    <row r="138" spans="1:8" hidden="1" x14ac:dyDescent="0.3">
      <c r="B138" s="37">
        <v>40969</v>
      </c>
      <c r="C138" s="66">
        <v>2143</v>
      </c>
      <c r="D138" s="66">
        <v>10765</v>
      </c>
      <c r="E138" s="66">
        <v>666</v>
      </c>
      <c r="F138" s="66">
        <v>340</v>
      </c>
      <c r="G138" s="66" t="s">
        <v>861</v>
      </c>
      <c r="H138" s="66">
        <v>175</v>
      </c>
    </row>
    <row r="139" spans="1:8" hidden="1" x14ac:dyDescent="0.3">
      <c r="B139" s="37">
        <v>40940</v>
      </c>
      <c r="C139" s="66">
        <v>1801</v>
      </c>
      <c r="D139" s="66">
        <v>9818</v>
      </c>
      <c r="E139" s="66">
        <v>552</v>
      </c>
      <c r="F139" s="66">
        <v>312</v>
      </c>
      <c r="G139" s="66" t="s">
        <v>861</v>
      </c>
      <c r="H139" s="66">
        <v>167</v>
      </c>
    </row>
    <row r="140" spans="1:8" hidden="1" x14ac:dyDescent="0.3">
      <c r="A140" s="135" t="s">
        <v>360</v>
      </c>
      <c r="B140" s="37">
        <v>40909</v>
      </c>
      <c r="C140" s="66">
        <v>1676</v>
      </c>
      <c r="D140" s="66">
        <v>9810</v>
      </c>
      <c r="E140" s="66">
        <v>645</v>
      </c>
      <c r="F140" s="66">
        <v>328</v>
      </c>
      <c r="G140" s="66" t="s">
        <v>861</v>
      </c>
      <c r="H140" s="66">
        <v>176</v>
      </c>
    </row>
    <row r="141" spans="1:8" hidden="1" x14ac:dyDescent="0.3">
      <c r="B141" s="37">
        <v>40878</v>
      </c>
      <c r="C141" s="66">
        <v>1861</v>
      </c>
      <c r="D141" s="66">
        <v>9790</v>
      </c>
      <c r="E141" s="66">
        <v>632</v>
      </c>
      <c r="F141" s="66">
        <v>368</v>
      </c>
      <c r="G141" s="66" t="s">
        <v>861</v>
      </c>
      <c r="H141" s="66">
        <v>146</v>
      </c>
    </row>
    <row r="142" spans="1:8" hidden="1" x14ac:dyDescent="0.3">
      <c r="B142" s="37">
        <v>40848</v>
      </c>
      <c r="C142" s="66">
        <v>1760</v>
      </c>
      <c r="D142" s="66">
        <v>10267</v>
      </c>
      <c r="E142" s="66">
        <v>629</v>
      </c>
      <c r="F142" s="66">
        <v>341</v>
      </c>
      <c r="G142" s="66" t="s">
        <v>861</v>
      </c>
      <c r="H142" s="66">
        <v>188</v>
      </c>
    </row>
    <row r="143" spans="1:8" hidden="1" x14ac:dyDescent="0.3">
      <c r="B143" s="37">
        <v>40817</v>
      </c>
      <c r="C143" s="66">
        <v>1696</v>
      </c>
      <c r="D143" s="66">
        <v>9333</v>
      </c>
      <c r="E143" s="66">
        <v>667</v>
      </c>
      <c r="F143" s="66">
        <v>330</v>
      </c>
      <c r="G143" s="66" t="s">
        <v>861</v>
      </c>
      <c r="H143" s="66">
        <v>126</v>
      </c>
    </row>
    <row r="144" spans="1:8" hidden="1" x14ac:dyDescent="0.3">
      <c r="B144" s="37">
        <v>40787</v>
      </c>
      <c r="C144" s="66">
        <v>1915</v>
      </c>
      <c r="D144" s="66">
        <v>10785</v>
      </c>
      <c r="E144" s="66">
        <v>605</v>
      </c>
      <c r="F144" s="66">
        <v>291</v>
      </c>
      <c r="G144" s="66" t="s">
        <v>861</v>
      </c>
      <c r="H144" s="66">
        <v>171</v>
      </c>
    </row>
    <row r="145" spans="1:8" hidden="1" x14ac:dyDescent="0.3">
      <c r="B145" s="37">
        <v>40756</v>
      </c>
      <c r="C145" s="66">
        <v>1911</v>
      </c>
      <c r="D145" s="66">
        <v>10766</v>
      </c>
      <c r="E145" s="66">
        <v>672</v>
      </c>
      <c r="F145" s="66">
        <v>342</v>
      </c>
      <c r="G145" s="66" t="s">
        <v>861</v>
      </c>
      <c r="H145" s="66">
        <v>155</v>
      </c>
    </row>
    <row r="146" spans="1:8" hidden="1" x14ac:dyDescent="0.3">
      <c r="B146" s="37">
        <v>40725</v>
      </c>
      <c r="C146" s="66">
        <v>1838</v>
      </c>
      <c r="D146" s="66">
        <v>10341</v>
      </c>
      <c r="E146" s="66">
        <v>666</v>
      </c>
      <c r="F146" s="66">
        <v>364</v>
      </c>
      <c r="G146" s="66" t="s">
        <v>861</v>
      </c>
      <c r="H146" s="66">
        <v>147</v>
      </c>
    </row>
    <row r="147" spans="1:8" hidden="1" x14ac:dyDescent="0.3">
      <c r="B147" s="37">
        <v>40695</v>
      </c>
      <c r="C147" s="66">
        <v>1902</v>
      </c>
      <c r="D147" s="66">
        <v>9810</v>
      </c>
      <c r="E147" s="66">
        <v>618</v>
      </c>
      <c r="F147" s="66">
        <v>341</v>
      </c>
      <c r="G147" s="66" t="s">
        <v>861</v>
      </c>
      <c r="H147" s="66">
        <v>168</v>
      </c>
    </row>
    <row r="148" spans="1:8" hidden="1" x14ac:dyDescent="0.3">
      <c r="B148" s="37">
        <v>40664</v>
      </c>
      <c r="C148" s="66">
        <v>1939</v>
      </c>
      <c r="D148" s="66">
        <v>11240</v>
      </c>
      <c r="E148" s="66">
        <v>672</v>
      </c>
      <c r="F148" s="66">
        <v>355</v>
      </c>
      <c r="G148" s="66" t="s">
        <v>861</v>
      </c>
      <c r="H148" s="66">
        <v>169</v>
      </c>
    </row>
    <row r="149" spans="1:8" hidden="1" x14ac:dyDescent="0.3">
      <c r="B149" s="37">
        <v>40634</v>
      </c>
      <c r="C149" s="66">
        <v>1962</v>
      </c>
      <c r="D149" s="66">
        <v>9785</v>
      </c>
      <c r="E149" s="66">
        <v>625</v>
      </c>
      <c r="F149" s="66">
        <v>338</v>
      </c>
      <c r="G149" s="66" t="s">
        <v>861</v>
      </c>
      <c r="H149" s="66">
        <v>156</v>
      </c>
    </row>
    <row r="150" spans="1:8" hidden="1" x14ac:dyDescent="0.3">
      <c r="B150" s="37">
        <v>40603</v>
      </c>
      <c r="C150" s="66">
        <v>2115</v>
      </c>
      <c r="D150" s="66">
        <v>11450</v>
      </c>
      <c r="E150" s="66">
        <v>647</v>
      </c>
      <c r="F150" s="66">
        <v>373</v>
      </c>
      <c r="G150" s="66" t="s">
        <v>861</v>
      </c>
      <c r="H150" s="66">
        <v>142</v>
      </c>
    </row>
    <row r="151" spans="1:8" hidden="1" x14ac:dyDescent="0.3">
      <c r="B151" s="37">
        <v>40575</v>
      </c>
      <c r="C151" s="66">
        <v>1797</v>
      </c>
      <c r="D151" s="66">
        <v>9760</v>
      </c>
      <c r="E151" s="66">
        <v>666</v>
      </c>
      <c r="F151" s="66">
        <v>306</v>
      </c>
      <c r="G151" s="66" t="s">
        <v>861</v>
      </c>
      <c r="H151" s="66">
        <v>179</v>
      </c>
    </row>
    <row r="152" spans="1:8" hidden="1" x14ac:dyDescent="0.3">
      <c r="A152" s="135" t="s">
        <v>361</v>
      </c>
      <c r="B152" s="37">
        <v>40544</v>
      </c>
      <c r="C152" s="66">
        <v>1697</v>
      </c>
      <c r="D152" s="66">
        <v>9982</v>
      </c>
      <c r="E152" s="66">
        <v>607</v>
      </c>
      <c r="F152" s="66">
        <v>343</v>
      </c>
      <c r="G152" s="66" t="s">
        <v>861</v>
      </c>
      <c r="H152" s="66">
        <v>171</v>
      </c>
    </row>
    <row r="153" spans="1:8" hidden="1" x14ac:dyDescent="0.3">
      <c r="B153" s="37">
        <v>40513</v>
      </c>
      <c r="C153" s="66">
        <v>1870</v>
      </c>
      <c r="D153" s="66">
        <v>10370</v>
      </c>
      <c r="E153" s="66">
        <v>664</v>
      </c>
      <c r="F153" s="66">
        <v>376</v>
      </c>
      <c r="G153" s="66" t="s">
        <v>861</v>
      </c>
      <c r="H153" s="66">
        <v>174</v>
      </c>
    </row>
    <row r="154" spans="1:8" hidden="1" x14ac:dyDescent="0.3">
      <c r="B154" s="37">
        <v>40483</v>
      </c>
      <c r="C154" s="66">
        <v>1833</v>
      </c>
      <c r="D154" s="66">
        <v>11535</v>
      </c>
      <c r="E154" s="66">
        <v>665</v>
      </c>
      <c r="F154" s="66">
        <v>368</v>
      </c>
      <c r="G154" s="66" t="s">
        <v>861</v>
      </c>
      <c r="H154" s="66">
        <v>163</v>
      </c>
    </row>
    <row r="155" spans="1:8" hidden="1" x14ac:dyDescent="0.3">
      <c r="B155" s="37">
        <v>40452</v>
      </c>
      <c r="C155" s="66">
        <v>1778</v>
      </c>
      <c r="D155" s="66">
        <v>10396</v>
      </c>
      <c r="E155" s="66">
        <v>705</v>
      </c>
      <c r="F155" s="66">
        <v>347</v>
      </c>
      <c r="G155" s="66" t="s">
        <v>861</v>
      </c>
      <c r="H155" s="66">
        <v>148</v>
      </c>
    </row>
    <row r="156" spans="1:8" hidden="1" x14ac:dyDescent="0.3">
      <c r="B156" s="37">
        <v>40422</v>
      </c>
      <c r="C156" s="66">
        <v>1936</v>
      </c>
      <c r="D156" s="66">
        <v>10684</v>
      </c>
      <c r="E156" s="66">
        <v>659</v>
      </c>
      <c r="F156" s="66">
        <v>315</v>
      </c>
      <c r="G156" s="66" t="s">
        <v>861</v>
      </c>
      <c r="H156" s="66">
        <v>167</v>
      </c>
    </row>
    <row r="157" spans="1:8" hidden="1" x14ac:dyDescent="0.3">
      <c r="B157" s="37">
        <v>40391</v>
      </c>
      <c r="C157" s="66">
        <v>1940</v>
      </c>
      <c r="D157" s="66">
        <v>11184</v>
      </c>
      <c r="E157" s="66">
        <v>720</v>
      </c>
      <c r="F157" s="66">
        <v>352</v>
      </c>
      <c r="G157" s="66" t="s">
        <v>861</v>
      </c>
      <c r="H157" s="66">
        <v>176</v>
      </c>
    </row>
    <row r="158" spans="1:8" hidden="1" x14ac:dyDescent="0.3">
      <c r="B158" s="37">
        <v>40360</v>
      </c>
      <c r="C158" s="66">
        <v>2067</v>
      </c>
      <c r="D158" s="66">
        <v>11149</v>
      </c>
      <c r="E158" s="66">
        <v>693</v>
      </c>
      <c r="F158" s="66">
        <v>353</v>
      </c>
      <c r="G158" s="66" t="s">
        <v>861</v>
      </c>
      <c r="H158" s="66">
        <v>169</v>
      </c>
    </row>
    <row r="159" spans="1:8" hidden="1" x14ac:dyDescent="0.3">
      <c r="B159" s="37">
        <v>40330</v>
      </c>
      <c r="C159" s="66">
        <v>1991</v>
      </c>
      <c r="D159" s="66">
        <v>11124</v>
      </c>
      <c r="E159" s="66">
        <v>761</v>
      </c>
      <c r="F159" s="66">
        <v>324</v>
      </c>
      <c r="G159" s="66" t="s">
        <v>861</v>
      </c>
      <c r="H159" s="66">
        <v>177</v>
      </c>
    </row>
    <row r="160" spans="1:8" hidden="1" x14ac:dyDescent="0.3">
      <c r="B160" s="37">
        <v>40299</v>
      </c>
      <c r="C160" s="66">
        <v>1996</v>
      </c>
      <c r="D160" s="66">
        <v>10270</v>
      </c>
      <c r="E160" s="66">
        <v>696</v>
      </c>
      <c r="F160" s="66">
        <v>368</v>
      </c>
      <c r="G160" s="66" t="s">
        <v>861</v>
      </c>
      <c r="H160" s="66">
        <v>147</v>
      </c>
    </row>
    <row r="161" spans="1:8" hidden="1" x14ac:dyDescent="0.3">
      <c r="B161" s="37">
        <v>40269</v>
      </c>
      <c r="C161" s="66">
        <v>2120</v>
      </c>
      <c r="D161" s="66">
        <v>10593</v>
      </c>
      <c r="E161" s="66">
        <v>674</v>
      </c>
      <c r="F161" s="66">
        <v>353</v>
      </c>
      <c r="G161" s="66" t="s">
        <v>861</v>
      </c>
      <c r="H161" s="66">
        <v>209</v>
      </c>
    </row>
    <row r="162" spans="1:8" hidden="1" x14ac:dyDescent="0.3">
      <c r="B162" s="37">
        <v>40238</v>
      </c>
      <c r="C162" s="66">
        <v>2323</v>
      </c>
      <c r="D162" s="66">
        <v>12479</v>
      </c>
      <c r="E162" s="66">
        <v>802</v>
      </c>
      <c r="F162" s="66">
        <v>385</v>
      </c>
      <c r="G162" s="66" t="s">
        <v>861</v>
      </c>
      <c r="H162" s="66">
        <v>203</v>
      </c>
    </row>
    <row r="163" spans="1:8" hidden="1" x14ac:dyDescent="0.3">
      <c r="B163" s="37">
        <v>40210</v>
      </c>
      <c r="C163" s="66">
        <v>1903</v>
      </c>
      <c r="D163" s="66">
        <v>10400</v>
      </c>
      <c r="E163" s="66">
        <v>655</v>
      </c>
      <c r="F163" s="66">
        <v>351</v>
      </c>
      <c r="G163" s="66" t="s">
        <v>861</v>
      </c>
      <c r="H163" s="66">
        <v>178</v>
      </c>
    </row>
    <row r="164" spans="1:8" hidden="1" x14ac:dyDescent="0.3">
      <c r="A164" s="135" t="s">
        <v>362</v>
      </c>
      <c r="B164" s="37">
        <v>40179</v>
      </c>
      <c r="C164" s="66">
        <v>1774</v>
      </c>
      <c r="D164" s="66">
        <v>9834</v>
      </c>
      <c r="E164" s="66">
        <v>773</v>
      </c>
      <c r="F164" s="66">
        <v>411</v>
      </c>
      <c r="G164" s="66" t="s">
        <v>861</v>
      </c>
      <c r="H164" s="66">
        <v>228</v>
      </c>
    </row>
    <row r="165" spans="1:8" hidden="1" x14ac:dyDescent="0.3">
      <c r="B165" s="37">
        <v>40148</v>
      </c>
      <c r="C165" s="66">
        <v>1910</v>
      </c>
      <c r="D165" s="66">
        <v>10452</v>
      </c>
      <c r="E165" s="66">
        <v>673</v>
      </c>
      <c r="F165" s="66">
        <v>383</v>
      </c>
      <c r="G165" s="66" t="s">
        <v>861</v>
      </c>
      <c r="H165" s="66">
        <v>168</v>
      </c>
    </row>
    <row r="166" spans="1:8" hidden="1" x14ac:dyDescent="0.3">
      <c r="B166" s="37">
        <v>40118</v>
      </c>
      <c r="C166" s="66">
        <v>1880</v>
      </c>
      <c r="D166" s="66">
        <v>10752</v>
      </c>
      <c r="E166" s="66">
        <v>659</v>
      </c>
      <c r="F166" s="66">
        <v>366</v>
      </c>
      <c r="G166" s="66" t="s">
        <v>861</v>
      </c>
      <c r="H166" s="66">
        <v>147</v>
      </c>
    </row>
    <row r="167" spans="1:8" hidden="1" x14ac:dyDescent="0.3">
      <c r="B167" s="37">
        <v>40087</v>
      </c>
      <c r="C167" s="66">
        <v>2108</v>
      </c>
      <c r="D167" s="66">
        <v>10771</v>
      </c>
      <c r="E167" s="66">
        <v>740</v>
      </c>
      <c r="F167" s="66">
        <v>400</v>
      </c>
      <c r="G167" s="66" t="s">
        <v>861</v>
      </c>
      <c r="H167" s="66">
        <v>161</v>
      </c>
    </row>
    <row r="168" spans="1:8" hidden="1" x14ac:dyDescent="0.3">
      <c r="B168" s="37">
        <v>40057</v>
      </c>
      <c r="C168" s="66">
        <v>2191</v>
      </c>
      <c r="D168" s="66">
        <v>10932</v>
      </c>
      <c r="E168" s="66">
        <v>719</v>
      </c>
      <c r="F168" s="66">
        <v>433</v>
      </c>
      <c r="G168" s="66" t="s">
        <v>861</v>
      </c>
      <c r="H168" s="66">
        <v>155</v>
      </c>
    </row>
    <row r="169" spans="1:8" hidden="1" x14ac:dyDescent="0.3">
      <c r="B169" s="37">
        <v>40026</v>
      </c>
      <c r="C169" s="66">
        <v>1890</v>
      </c>
      <c r="D169" s="66">
        <v>9690</v>
      </c>
      <c r="E169" s="66">
        <v>729</v>
      </c>
      <c r="F169" s="66">
        <v>402</v>
      </c>
      <c r="G169" s="66" t="s">
        <v>861</v>
      </c>
      <c r="H169" s="66">
        <v>163</v>
      </c>
    </row>
    <row r="170" spans="1:8" hidden="1" x14ac:dyDescent="0.3">
      <c r="B170" s="37">
        <v>39995</v>
      </c>
      <c r="C170" s="66">
        <v>2281</v>
      </c>
      <c r="D170" s="66">
        <v>11578</v>
      </c>
      <c r="E170" s="66">
        <v>765</v>
      </c>
      <c r="F170" s="66">
        <v>414</v>
      </c>
      <c r="G170" s="66" t="s">
        <v>861</v>
      </c>
      <c r="H170" s="66">
        <v>149</v>
      </c>
    </row>
    <row r="171" spans="1:8" hidden="1" x14ac:dyDescent="0.3">
      <c r="B171" s="37">
        <v>39965</v>
      </c>
      <c r="C171" s="66">
        <v>2069</v>
      </c>
      <c r="D171" s="66">
        <v>10365</v>
      </c>
      <c r="E171" s="66">
        <v>719</v>
      </c>
      <c r="F171" s="66">
        <v>346</v>
      </c>
      <c r="G171" s="66" t="s">
        <v>861</v>
      </c>
      <c r="H171" s="66">
        <v>156</v>
      </c>
    </row>
    <row r="172" spans="1:8" hidden="1" x14ac:dyDescent="0.3">
      <c r="B172" s="37">
        <v>39934</v>
      </c>
      <c r="C172" s="66">
        <v>2011</v>
      </c>
      <c r="D172" s="66">
        <v>9302</v>
      </c>
      <c r="E172" s="66">
        <v>652</v>
      </c>
      <c r="F172" s="66">
        <v>389</v>
      </c>
      <c r="G172" s="66" t="s">
        <v>861</v>
      </c>
      <c r="H172" s="66">
        <v>157</v>
      </c>
    </row>
    <row r="173" spans="1:8" hidden="1" x14ac:dyDescent="0.3">
      <c r="B173" s="37">
        <v>39904</v>
      </c>
      <c r="C173" s="66">
        <v>2287</v>
      </c>
      <c r="D173" s="66">
        <v>10123</v>
      </c>
      <c r="E173" s="66">
        <v>692</v>
      </c>
      <c r="F173" s="66">
        <v>363</v>
      </c>
      <c r="G173" s="66" t="s">
        <v>861</v>
      </c>
      <c r="H173" s="66">
        <v>211</v>
      </c>
    </row>
    <row r="174" spans="1:8" hidden="1" x14ac:dyDescent="0.3">
      <c r="B174" s="37">
        <v>39873</v>
      </c>
      <c r="C174" s="66">
        <v>2117</v>
      </c>
      <c r="D174" s="66">
        <v>10750</v>
      </c>
      <c r="E174" s="66">
        <v>757</v>
      </c>
      <c r="F174" s="66">
        <v>401</v>
      </c>
      <c r="G174" s="66" t="s">
        <v>861</v>
      </c>
      <c r="H174" s="66">
        <v>191</v>
      </c>
    </row>
    <row r="175" spans="1:8" hidden="1" x14ac:dyDescent="0.3">
      <c r="B175" s="37">
        <v>39845</v>
      </c>
      <c r="C175" s="66">
        <v>1790</v>
      </c>
      <c r="D175" s="66">
        <v>9267</v>
      </c>
      <c r="E175" s="66">
        <v>604</v>
      </c>
      <c r="F175" s="66">
        <v>302</v>
      </c>
      <c r="G175" s="66" t="s">
        <v>861</v>
      </c>
      <c r="H175" s="66">
        <v>157</v>
      </c>
    </row>
    <row r="176" spans="1:8" hidden="1" x14ac:dyDescent="0.3">
      <c r="A176" s="135" t="s">
        <v>363</v>
      </c>
      <c r="B176" s="37">
        <v>39814</v>
      </c>
      <c r="C176" s="66">
        <v>1781</v>
      </c>
      <c r="D176" s="66">
        <v>9677</v>
      </c>
      <c r="E176" s="66">
        <v>663</v>
      </c>
      <c r="F176" s="66">
        <v>364</v>
      </c>
      <c r="G176" s="66" t="s">
        <v>861</v>
      </c>
      <c r="H176" s="66">
        <v>183</v>
      </c>
    </row>
    <row r="177" spans="1:8" hidden="1" x14ac:dyDescent="0.3">
      <c r="B177" s="37">
        <v>39783</v>
      </c>
      <c r="C177" s="66">
        <v>1708</v>
      </c>
      <c r="D177" s="66">
        <v>9845</v>
      </c>
      <c r="E177" s="66">
        <v>529</v>
      </c>
      <c r="F177" s="66">
        <v>328</v>
      </c>
      <c r="G177" s="66" t="s">
        <v>861</v>
      </c>
      <c r="H177" s="66">
        <v>158</v>
      </c>
    </row>
    <row r="178" spans="1:8" hidden="1" x14ac:dyDescent="0.3">
      <c r="B178" s="37">
        <v>39753</v>
      </c>
      <c r="C178" s="66">
        <v>1714</v>
      </c>
      <c r="D178" s="66">
        <v>9580</v>
      </c>
      <c r="E178" s="66">
        <v>661</v>
      </c>
      <c r="F178" s="66">
        <v>342</v>
      </c>
      <c r="G178" s="66" t="s">
        <v>861</v>
      </c>
      <c r="H178" s="66">
        <v>150</v>
      </c>
    </row>
    <row r="179" spans="1:8" hidden="1" x14ac:dyDescent="0.3">
      <c r="B179" s="37">
        <v>39722</v>
      </c>
      <c r="C179" s="66">
        <v>1801</v>
      </c>
      <c r="D179" s="66">
        <v>10334</v>
      </c>
      <c r="E179" s="66">
        <v>656</v>
      </c>
      <c r="F179" s="66">
        <v>334</v>
      </c>
      <c r="G179" s="66" t="s">
        <v>861</v>
      </c>
      <c r="H179" s="66">
        <v>161</v>
      </c>
    </row>
    <row r="180" spans="1:8" hidden="1" x14ac:dyDescent="0.3">
      <c r="B180" s="37">
        <v>39692</v>
      </c>
      <c r="C180" s="66">
        <v>1765</v>
      </c>
      <c r="D180" s="66">
        <v>10114</v>
      </c>
      <c r="E180" s="66">
        <v>714</v>
      </c>
      <c r="F180" s="66">
        <v>374</v>
      </c>
      <c r="G180" s="66" t="s">
        <v>861</v>
      </c>
      <c r="H180" s="66">
        <v>148</v>
      </c>
    </row>
    <row r="181" spans="1:8" hidden="1" x14ac:dyDescent="0.3">
      <c r="B181" s="37">
        <v>39661</v>
      </c>
      <c r="C181" s="66">
        <v>1679</v>
      </c>
      <c r="D181" s="66">
        <v>9608</v>
      </c>
      <c r="E181" s="66">
        <v>654</v>
      </c>
      <c r="F181" s="66">
        <v>337</v>
      </c>
      <c r="G181" s="66" t="s">
        <v>861</v>
      </c>
      <c r="H181" s="66">
        <v>164</v>
      </c>
    </row>
    <row r="182" spans="1:8" hidden="1" x14ac:dyDescent="0.3">
      <c r="B182" s="37">
        <v>39630</v>
      </c>
      <c r="C182" s="66">
        <v>1981</v>
      </c>
      <c r="D182" s="66">
        <v>10803</v>
      </c>
      <c r="E182" s="66">
        <v>779</v>
      </c>
      <c r="F182" s="66">
        <v>381</v>
      </c>
      <c r="G182" s="66" t="s">
        <v>861</v>
      </c>
      <c r="H182" s="66">
        <v>175</v>
      </c>
    </row>
    <row r="183" spans="1:8" hidden="1" x14ac:dyDescent="0.3">
      <c r="B183" s="37">
        <v>39600</v>
      </c>
      <c r="C183" s="66">
        <v>1767</v>
      </c>
      <c r="D183" s="66">
        <v>9869</v>
      </c>
      <c r="E183" s="66">
        <v>638</v>
      </c>
      <c r="F183" s="66">
        <v>312</v>
      </c>
      <c r="G183" s="66" t="s">
        <v>861</v>
      </c>
      <c r="H183" s="66">
        <v>175</v>
      </c>
    </row>
    <row r="184" spans="1:8" hidden="1" x14ac:dyDescent="0.3">
      <c r="B184" s="37">
        <v>39569</v>
      </c>
      <c r="C184" s="66">
        <v>1717</v>
      </c>
      <c r="D184" s="66">
        <v>9127</v>
      </c>
      <c r="E184" s="66">
        <v>600</v>
      </c>
      <c r="F184" s="66">
        <v>334</v>
      </c>
      <c r="G184" s="66" t="s">
        <v>861</v>
      </c>
      <c r="H184" s="66">
        <v>245</v>
      </c>
    </row>
    <row r="185" spans="1:8" hidden="1" x14ac:dyDescent="0.3">
      <c r="B185" s="37">
        <v>39539</v>
      </c>
      <c r="C185" s="66">
        <v>2058</v>
      </c>
      <c r="D185" s="66">
        <v>10830</v>
      </c>
      <c r="E185" s="66">
        <v>723</v>
      </c>
      <c r="F185" s="66">
        <v>356</v>
      </c>
      <c r="G185" s="66" t="s">
        <v>861</v>
      </c>
      <c r="H185" s="66">
        <v>193</v>
      </c>
    </row>
    <row r="186" spans="1:8" hidden="1" x14ac:dyDescent="0.3">
      <c r="B186" s="37">
        <v>39508</v>
      </c>
      <c r="C186" s="66">
        <v>1715</v>
      </c>
      <c r="D186" s="66">
        <v>9284</v>
      </c>
      <c r="E186" s="66">
        <v>600</v>
      </c>
      <c r="F186" s="66">
        <v>334</v>
      </c>
      <c r="G186" s="66" t="s">
        <v>861</v>
      </c>
      <c r="H186" s="66">
        <v>175</v>
      </c>
    </row>
    <row r="187" spans="1:8" hidden="1" x14ac:dyDescent="0.3">
      <c r="B187" s="37">
        <v>39479</v>
      </c>
      <c r="C187" s="66">
        <v>1712</v>
      </c>
      <c r="D187" s="66">
        <v>9527</v>
      </c>
      <c r="E187" s="66">
        <v>666</v>
      </c>
      <c r="F187" s="66">
        <v>350</v>
      </c>
      <c r="G187" s="66" t="s">
        <v>861</v>
      </c>
      <c r="H187" s="66">
        <v>179</v>
      </c>
    </row>
    <row r="188" spans="1:8" hidden="1" x14ac:dyDescent="0.3">
      <c r="A188" s="135" t="s">
        <v>364</v>
      </c>
      <c r="B188" s="37">
        <v>39448</v>
      </c>
      <c r="C188" s="66">
        <v>1742</v>
      </c>
      <c r="D188" s="66">
        <v>10699</v>
      </c>
      <c r="E188" s="66">
        <v>712</v>
      </c>
      <c r="F188" s="66">
        <v>393</v>
      </c>
      <c r="G188" s="66" t="s">
        <v>861</v>
      </c>
      <c r="H188" s="66">
        <v>193</v>
      </c>
    </row>
    <row r="189" spans="1:8" hidden="1" x14ac:dyDescent="0.3">
      <c r="B189" s="37">
        <v>39417</v>
      </c>
      <c r="C189" s="66">
        <v>1862</v>
      </c>
      <c r="D189" s="66">
        <v>9646</v>
      </c>
      <c r="E189" s="66">
        <v>546</v>
      </c>
      <c r="F189" s="66">
        <v>305</v>
      </c>
      <c r="G189" s="66" t="s">
        <v>861</v>
      </c>
      <c r="H189" s="66">
        <v>127</v>
      </c>
    </row>
    <row r="190" spans="1:8" hidden="1" x14ac:dyDescent="0.3">
      <c r="B190" s="37">
        <v>39387</v>
      </c>
      <c r="C190" s="66">
        <v>2055</v>
      </c>
      <c r="D190" s="66">
        <v>11340</v>
      </c>
      <c r="E190" s="66">
        <v>660</v>
      </c>
      <c r="F190" s="66">
        <v>363</v>
      </c>
      <c r="G190" s="66" t="s">
        <v>861</v>
      </c>
      <c r="H190" s="66">
        <v>147</v>
      </c>
    </row>
    <row r="191" spans="1:8" hidden="1" x14ac:dyDescent="0.3">
      <c r="B191" s="37">
        <v>39356</v>
      </c>
      <c r="C191" s="66">
        <v>1900</v>
      </c>
      <c r="D191" s="66">
        <v>11438</v>
      </c>
      <c r="E191" s="66">
        <v>832</v>
      </c>
      <c r="F191" s="66">
        <v>366</v>
      </c>
      <c r="G191" s="66" t="s">
        <v>861</v>
      </c>
      <c r="H191" s="66">
        <v>167</v>
      </c>
    </row>
    <row r="192" spans="1:8" hidden="1" x14ac:dyDescent="0.3">
      <c r="B192" s="37">
        <v>39326</v>
      </c>
      <c r="C192" s="66">
        <v>1485</v>
      </c>
      <c r="D192" s="66">
        <v>9533</v>
      </c>
      <c r="E192" s="66">
        <v>800</v>
      </c>
      <c r="F192" s="66">
        <v>377</v>
      </c>
      <c r="G192" s="66" t="s">
        <v>861</v>
      </c>
      <c r="H192" s="66">
        <v>162</v>
      </c>
    </row>
    <row r="193" spans="1:8" hidden="1" x14ac:dyDescent="0.3">
      <c r="B193" s="37">
        <v>39295</v>
      </c>
      <c r="C193" s="66">
        <v>1685</v>
      </c>
      <c r="D193" s="66">
        <v>10935</v>
      </c>
      <c r="E193" s="66">
        <v>762</v>
      </c>
      <c r="F193" s="66">
        <v>423</v>
      </c>
      <c r="G193" s="66" t="s">
        <v>861</v>
      </c>
      <c r="H193" s="66">
        <v>180</v>
      </c>
    </row>
    <row r="194" spans="1:8" hidden="1" x14ac:dyDescent="0.3">
      <c r="B194" s="37">
        <v>39264</v>
      </c>
      <c r="C194" s="66">
        <v>1654</v>
      </c>
      <c r="D194" s="66">
        <v>11580</v>
      </c>
      <c r="E194" s="66">
        <v>707</v>
      </c>
      <c r="F194" s="66">
        <v>361</v>
      </c>
      <c r="G194" s="66" t="s">
        <v>861</v>
      </c>
      <c r="H194" s="66">
        <v>162</v>
      </c>
    </row>
    <row r="195" spans="1:8" hidden="1" x14ac:dyDescent="0.3">
      <c r="B195" s="37">
        <v>39234</v>
      </c>
      <c r="C195" s="66">
        <v>1666</v>
      </c>
      <c r="D195" s="66">
        <v>10700</v>
      </c>
      <c r="E195" s="66">
        <v>782</v>
      </c>
      <c r="F195" s="66">
        <v>390</v>
      </c>
      <c r="G195" s="66" t="s">
        <v>861</v>
      </c>
      <c r="H195" s="66">
        <v>171</v>
      </c>
    </row>
    <row r="196" spans="1:8" hidden="1" x14ac:dyDescent="0.3">
      <c r="B196" s="37">
        <v>39203</v>
      </c>
      <c r="C196" s="66">
        <v>1707</v>
      </c>
      <c r="D196" s="66">
        <v>11025</v>
      </c>
      <c r="E196" s="66">
        <v>800</v>
      </c>
      <c r="F196" s="66">
        <v>435</v>
      </c>
      <c r="G196" s="66" t="s">
        <v>861</v>
      </c>
      <c r="H196" s="66">
        <v>164</v>
      </c>
    </row>
    <row r="197" spans="1:8" hidden="1" x14ac:dyDescent="0.3">
      <c r="B197" s="37">
        <v>39173</v>
      </c>
      <c r="C197" s="66">
        <v>1539</v>
      </c>
      <c r="D197" s="66">
        <v>10156</v>
      </c>
      <c r="E197" s="66">
        <v>685</v>
      </c>
      <c r="F197" s="66">
        <v>384</v>
      </c>
      <c r="G197" s="66" t="s">
        <v>861</v>
      </c>
      <c r="H197" s="66">
        <v>167</v>
      </c>
    </row>
    <row r="198" spans="1:8" hidden="1" x14ac:dyDescent="0.3">
      <c r="B198" s="37">
        <v>39142</v>
      </c>
      <c r="C198" s="66">
        <v>1810</v>
      </c>
      <c r="D198" s="66">
        <v>11584</v>
      </c>
      <c r="E198" s="66">
        <v>770</v>
      </c>
      <c r="F198" s="66">
        <v>417</v>
      </c>
      <c r="G198" s="66" t="s">
        <v>861</v>
      </c>
      <c r="H198" s="66">
        <v>150</v>
      </c>
    </row>
    <row r="199" spans="1:8" hidden="1" x14ac:dyDescent="0.3">
      <c r="B199" s="37">
        <v>39114</v>
      </c>
      <c r="C199" s="66">
        <v>1591</v>
      </c>
      <c r="D199" s="66">
        <v>10187</v>
      </c>
      <c r="E199" s="66">
        <v>658</v>
      </c>
      <c r="F199" s="66">
        <v>351</v>
      </c>
      <c r="G199" s="66" t="s">
        <v>861</v>
      </c>
      <c r="H199" s="66">
        <v>134</v>
      </c>
    </row>
    <row r="200" spans="1:8" hidden="1" x14ac:dyDescent="0.3">
      <c r="A200" s="135" t="s">
        <v>365</v>
      </c>
      <c r="B200" s="37">
        <v>39083</v>
      </c>
      <c r="C200" s="66">
        <v>1537</v>
      </c>
      <c r="D200" s="66">
        <v>10874</v>
      </c>
      <c r="E200" s="66">
        <v>667</v>
      </c>
      <c r="F200" s="66">
        <v>365</v>
      </c>
      <c r="G200" s="66" t="s">
        <v>861</v>
      </c>
      <c r="H200" s="66">
        <v>171</v>
      </c>
    </row>
    <row r="201" spans="1:8" hidden="1" x14ac:dyDescent="0.3">
      <c r="B201" s="37">
        <v>39052</v>
      </c>
      <c r="C201" s="66">
        <v>1914</v>
      </c>
      <c r="D201" s="66">
        <v>10883</v>
      </c>
      <c r="E201" s="66">
        <v>871</v>
      </c>
      <c r="F201" s="66">
        <v>390</v>
      </c>
      <c r="G201" s="66" t="s">
        <v>861</v>
      </c>
      <c r="H201" s="66">
        <v>175</v>
      </c>
    </row>
    <row r="202" spans="1:8" hidden="1" x14ac:dyDescent="0.3">
      <c r="B202" s="37">
        <v>39022</v>
      </c>
      <c r="C202" s="66">
        <v>1871</v>
      </c>
      <c r="D202" s="66">
        <v>11887</v>
      </c>
      <c r="E202" s="66">
        <v>893</v>
      </c>
      <c r="F202" s="66">
        <v>401</v>
      </c>
      <c r="G202" s="66" t="s">
        <v>861</v>
      </c>
      <c r="H202" s="66">
        <v>162</v>
      </c>
    </row>
    <row r="203" spans="1:8" hidden="1" x14ac:dyDescent="0.3">
      <c r="B203" s="37">
        <v>38991</v>
      </c>
      <c r="C203" s="66">
        <v>1835</v>
      </c>
      <c r="D203" s="66">
        <v>10894</v>
      </c>
      <c r="E203" s="66">
        <v>882</v>
      </c>
      <c r="F203" s="66">
        <v>372</v>
      </c>
      <c r="G203" s="66" t="s">
        <v>861</v>
      </c>
      <c r="H203" s="66">
        <v>145</v>
      </c>
    </row>
    <row r="204" spans="1:8" hidden="1" x14ac:dyDescent="0.3">
      <c r="B204" s="37">
        <v>38961</v>
      </c>
      <c r="C204" s="66">
        <v>1937</v>
      </c>
      <c r="D204" s="66">
        <v>9514</v>
      </c>
      <c r="E204" s="66">
        <v>823</v>
      </c>
      <c r="F204" s="66">
        <v>345</v>
      </c>
      <c r="G204" s="66" t="s">
        <v>861</v>
      </c>
      <c r="H204" s="66">
        <v>141</v>
      </c>
    </row>
    <row r="205" spans="1:8" hidden="1" x14ac:dyDescent="0.3">
      <c r="B205" s="37">
        <v>38930</v>
      </c>
      <c r="C205" s="66">
        <v>1884</v>
      </c>
      <c r="D205" s="66">
        <v>10536</v>
      </c>
      <c r="E205" s="66">
        <v>904</v>
      </c>
      <c r="F205" s="66">
        <v>401</v>
      </c>
      <c r="G205" s="66" t="s">
        <v>861</v>
      </c>
      <c r="H205" s="66">
        <v>156</v>
      </c>
    </row>
    <row r="206" spans="1:8" hidden="1" x14ac:dyDescent="0.3">
      <c r="B206" s="37">
        <v>38899</v>
      </c>
      <c r="C206" s="66">
        <v>1835</v>
      </c>
      <c r="D206" s="66">
        <v>10179</v>
      </c>
      <c r="E206" s="66">
        <v>834</v>
      </c>
      <c r="F206" s="66">
        <v>437</v>
      </c>
      <c r="G206" s="66" t="s">
        <v>861</v>
      </c>
      <c r="H206" s="66">
        <v>164</v>
      </c>
    </row>
    <row r="207" spans="1:8" hidden="1" x14ac:dyDescent="0.3">
      <c r="B207" s="37">
        <v>38869</v>
      </c>
      <c r="C207" s="66">
        <v>1900</v>
      </c>
      <c r="D207" s="66">
        <v>9581</v>
      </c>
      <c r="E207" s="66">
        <v>776</v>
      </c>
      <c r="F207" s="66">
        <v>415</v>
      </c>
      <c r="G207" s="66" t="s">
        <v>861</v>
      </c>
      <c r="H207" s="66">
        <v>146</v>
      </c>
    </row>
    <row r="208" spans="1:8" hidden="1" x14ac:dyDescent="0.3">
      <c r="B208" s="37">
        <v>38838</v>
      </c>
      <c r="C208" s="66">
        <v>2077</v>
      </c>
      <c r="D208" s="66">
        <v>10231</v>
      </c>
      <c r="E208" s="66">
        <v>1012</v>
      </c>
      <c r="F208" s="66">
        <v>419</v>
      </c>
      <c r="G208" s="66" t="s">
        <v>861</v>
      </c>
      <c r="H208" s="66">
        <v>192</v>
      </c>
    </row>
    <row r="209" spans="1:8" hidden="1" x14ac:dyDescent="0.3">
      <c r="B209" s="37">
        <v>38808</v>
      </c>
      <c r="C209" s="66">
        <v>1887</v>
      </c>
      <c r="D209" s="66">
        <v>8659</v>
      </c>
      <c r="E209" s="66">
        <v>921</v>
      </c>
      <c r="F209" s="66">
        <v>360</v>
      </c>
      <c r="G209" s="66" t="s">
        <v>861</v>
      </c>
      <c r="H209" s="66">
        <v>179</v>
      </c>
    </row>
    <row r="210" spans="1:8" hidden="1" x14ac:dyDescent="0.3">
      <c r="B210" s="37">
        <v>38777</v>
      </c>
      <c r="C210" s="66">
        <v>2329</v>
      </c>
      <c r="D210" s="66">
        <v>10440</v>
      </c>
      <c r="E210" s="66">
        <v>1012</v>
      </c>
      <c r="F210" s="66">
        <v>392</v>
      </c>
      <c r="G210" s="66" t="s">
        <v>861</v>
      </c>
      <c r="H210" s="66">
        <v>199</v>
      </c>
    </row>
    <row r="211" spans="1:8" hidden="1" x14ac:dyDescent="0.3">
      <c r="B211" s="37">
        <v>38749</v>
      </c>
      <c r="C211" s="66">
        <v>1967</v>
      </c>
      <c r="D211" s="66">
        <v>8617</v>
      </c>
      <c r="E211" s="66">
        <v>987</v>
      </c>
      <c r="F211" s="66">
        <v>419</v>
      </c>
      <c r="G211" s="66" t="s">
        <v>861</v>
      </c>
      <c r="H211" s="66">
        <v>196</v>
      </c>
    </row>
    <row r="212" spans="1:8" hidden="1" x14ac:dyDescent="0.3">
      <c r="A212" s="135" t="s">
        <v>366</v>
      </c>
      <c r="B212" s="37">
        <v>38718</v>
      </c>
      <c r="C212" s="66">
        <v>1857</v>
      </c>
      <c r="D212" s="66">
        <v>9067</v>
      </c>
      <c r="E212" s="66">
        <v>929</v>
      </c>
      <c r="F212" s="66">
        <v>412</v>
      </c>
      <c r="G212" s="66" t="s">
        <v>861</v>
      </c>
      <c r="H212" s="66">
        <v>187</v>
      </c>
    </row>
    <row r="213" spans="1:8" hidden="1" x14ac:dyDescent="0.3">
      <c r="B213" s="37">
        <v>38687</v>
      </c>
      <c r="C213" s="66">
        <v>1895</v>
      </c>
      <c r="D213" s="66">
        <v>9127</v>
      </c>
      <c r="E213" s="66">
        <v>1044</v>
      </c>
      <c r="F213" s="66">
        <v>510</v>
      </c>
      <c r="G213" s="66" t="s">
        <v>861</v>
      </c>
      <c r="H213" s="66">
        <v>155</v>
      </c>
    </row>
    <row r="214" spans="1:8" hidden="1" x14ac:dyDescent="0.3">
      <c r="B214" s="37">
        <v>38657</v>
      </c>
      <c r="C214" s="66">
        <v>1768</v>
      </c>
      <c r="D214" s="66">
        <v>9060</v>
      </c>
      <c r="E214" s="66">
        <v>1054</v>
      </c>
      <c r="F214" s="66">
        <v>421</v>
      </c>
      <c r="G214" s="66" t="s">
        <v>861</v>
      </c>
      <c r="H214" s="66">
        <v>155</v>
      </c>
    </row>
    <row r="215" spans="1:8" hidden="1" x14ac:dyDescent="0.3">
      <c r="B215" s="37">
        <v>38626</v>
      </c>
      <c r="C215" s="66">
        <v>1798</v>
      </c>
      <c r="D215" s="66">
        <v>7730</v>
      </c>
      <c r="E215" s="66">
        <v>1030</v>
      </c>
      <c r="F215" s="66">
        <v>434</v>
      </c>
      <c r="G215" s="66" t="s">
        <v>861</v>
      </c>
      <c r="H215" s="66">
        <v>139</v>
      </c>
    </row>
    <row r="216" spans="1:8" hidden="1" x14ac:dyDescent="0.3">
      <c r="B216" s="37">
        <v>38596</v>
      </c>
      <c r="C216" s="66">
        <v>1869</v>
      </c>
      <c r="D216" s="66">
        <v>7896</v>
      </c>
      <c r="E216" s="66">
        <v>1008</v>
      </c>
      <c r="F216" s="66">
        <v>450</v>
      </c>
      <c r="G216" s="66" t="s">
        <v>861</v>
      </c>
      <c r="H216" s="66">
        <v>138</v>
      </c>
    </row>
    <row r="217" spans="1:8" hidden="1" x14ac:dyDescent="0.3">
      <c r="B217" s="37">
        <v>38565</v>
      </c>
      <c r="C217" s="66">
        <v>1970</v>
      </c>
      <c r="D217" s="66">
        <v>8152</v>
      </c>
      <c r="E217" s="66">
        <v>1133</v>
      </c>
      <c r="F217" s="66">
        <v>536</v>
      </c>
      <c r="G217" s="66" t="s">
        <v>861</v>
      </c>
      <c r="H217" s="66">
        <v>149</v>
      </c>
    </row>
    <row r="218" spans="1:8" hidden="1" x14ac:dyDescent="0.3">
      <c r="B218" s="37">
        <v>38534</v>
      </c>
      <c r="C218" s="66">
        <v>1958</v>
      </c>
      <c r="D218" s="66">
        <v>7793</v>
      </c>
      <c r="E218" s="66">
        <v>1163</v>
      </c>
      <c r="F218" s="66">
        <v>462</v>
      </c>
      <c r="G218" s="66" t="s">
        <v>861</v>
      </c>
      <c r="H218" s="66">
        <v>153</v>
      </c>
    </row>
    <row r="219" spans="1:8" hidden="1" x14ac:dyDescent="0.3">
      <c r="B219" s="37">
        <v>38504</v>
      </c>
      <c r="C219" s="66">
        <v>2210</v>
      </c>
      <c r="D219" s="66">
        <v>7927</v>
      </c>
      <c r="E219" s="66">
        <v>1236</v>
      </c>
      <c r="F219" s="66">
        <v>494</v>
      </c>
      <c r="G219" s="66" t="s">
        <v>861</v>
      </c>
      <c r="H219" s="66">
        <v>168</v>
      </c>
    </row>
    <row r="220" spans="1:8" hidden="1" x14ac:dyDescent="0.3">
      <c r="B220" s="37">
        <v>38473</v>
      </c>
      <c r="C220" s="66">
        <v>1957</v>
      </c>
      <c r="D220" s="66">
        <v>7063</v>
      </c>
      <c r="E220" s="66">
        <v>1143</v>
      </c>
      <c r="F220" s="66">
        <v>471</v>
      </c>
      <c r="G220" s="66" t="s">
        <v>861</v>
      </c>
      <c r="H220" s="66">
        <v>131</v>
      </c>
    </row>
    <row r="221" spans="1:8" hidden="1" x14ac:dyDescent="0.3">
      <c r="B221" s="37">
        <v>38443</v>
      </c>
      <c r="C221" s="66">
        <v>2166</v>
      </c>
      <c r="D221" s="66">
        <v>7559</v>
      </c>
      <c r="E221" s="66">
        <v>1256</v>
      </c>
      <c r="F221" s="66">
        <v>512</v>
      </c>
      <c r="G221" s="66" t="s">
        <v>861</v>
      </c>
      <c r="H221" s="66">
        <v>163</v>
      </c>
    </row>
    <row r="222" spans="1:8" hidden="1" x14ac:dyDescent="0.3">
      <c r="B222" s="37">
        <v>38412</v>
      </c>
      <c r="C222" s="66">
        <v>2090</v>
      </c>
      <c r="D222" s="66">
        <v>7221</v>
      </c>
      <c r="E222" s="66">
        <v>1307</v>
      </c>
      <c r="F222" s="66">
        <v>502</v>
      </c>
      <c r="G222" s="66" t="s">
        <v>861</v>
      </c>
      <c r="H222" s="66">
        <v>158</v>
      </c>
    </row>
    <row r="223" spans="1:8" hidden="1" x14ac:dyDescent="0.3">
      <c r="B223" s="37">
        <v>38384</v>
      </c>
      <c r="C223" s="66">
        <v>1817</v>
      </c>
      <c r="D223" s="66">
        <v>6406</v>
      </c>
      <c r="E223" s="66">
        <v>1145</v>
      </c>
      <c r="F223" s="66">
        <v>486</v>
      </c>
      <c r="G223" s="66" t="s">
        <v>861</v>
      </c>
      <c r="H223" s="66">
        <v>164</v>
      </c>
    </row>
    <row r="224" spans="1:8" hidden="1" x14ac:dyDescent="0.3">
      <c r="A224" s="135" t="s">
        <v>367</v>
      </c>
      <c r="B224" s="37">
        <v>38353</v>
      </c>
      <c r="C224" s="66">
        <v>1749</v>
      </c>
      <c r="D224" s="66">
        <v>6288</v>
      </c>
      <c r="E224" s="66">
        <v>1077</v>
      </c>
      <c r="F224" s="66">
        <v>406</v>
      </c>
      <c r="G224" s="66" t="s">
        <v>861</v>
      </c>
      <c r="H224" s="66">
        <v>132</v>
      </c>
    </row>
    <row r="225" spans="1:8" hidden="1" x14ac:dyDescent="0.3">
      <c r="B225" s="37">
        <v>38322</v>
      </c>
      <c r="C225" s="66">
        <v>2029</v>
      </c>
      <c r="D225" s="66">
        <v>6440</v>
      </c>
      <c r="E225" s="66">
        <v>1214</v>
      </c>
      <c r="F225" s="66">
        <v>510</v>
      </c>
      <c r="G225" s="66" t="s">
        <v>861</v>
      </c>
      <c r="H225" s="66">
        <v>127</v>
      </c>
    </row>
    <row r="226" spans="1:8" hidden="1" x14ac:dyDescent="0.3">
      <c r="B226" s="37">
        <v>38292</v>
      </c>
      <c r="C226" s="66">
        <v>1968</v>
      </c>
      <c r="D226" s="66">
        <v>6942</v>
      </c>
      <c r="E226" s="66">
        <v>1194</v>
      </c>
      <c r="F226" s="66">
        <v>510</v>
      </c>
      <c r="G226" s="66" t="s">
        <v>861</v>
      </c>
      <c r="H226" s="66">
        <v>175</v>
      </c>
    </row>
    <row r="227" spans="1:8" hidden="1" x14ac:dyDescent="0.3">
      <c r="B227" s="37">
        <v>38261</v>
      </c>
      <c r="C227" s="66">
        <v>1913</v>
      </c>
      <c r="D227" s="66">
        <v>6270</v>
      </c>
      <c r="E227" s="66">
        <v>1165</v>
      </c>
      <c r="F227" s="66">
        <v>486</v>
      </c>
      <c r="G227" s="66" t="s">
        <v>861</v>
      </c>
      <c r="H227" s="66">
        <v>146</v>
      </c>
    </row>
    <row r="228" spans="1:8" hidden="1" x14ac:dyDescent="0.3">
      <c r="B228" s="37">
        <v>38231</v>
      </c>
      <c r="C228" s="66">
        <v>1996</v>
      </c>
      <c r="D228" s="66">
        <v>6301</v>
      </c>
      <c r="E228" s="66">
        <v>1245</v>
      </c>
      <c r="F228" s="66">
        <v>493</v>
      </c>
      <c r="G228" s="66" t="s">
        <v>861</v>
      </c>
      <c r="H228" s="66">
        <v>168</v>
      </c>
    </row>
    <row r="229" spans="1:8" hidden="1" x14ac:dyDescent="0.3">
      <c r="B229" s="37">
        <v>38200</v>
      </c>
      <c r="C229" s="66">
        <v>1897</v>
      </c>
      <c r="D229" s="66">
        <v>6179</v>
      </c>
      <c r="E229" s="66">
        <v>1244</v>
      </c>
      <c r="F229" s="66">
        <v>519</v>
      </c>
      <c r="G229" s="66" t="s">
        <v>861</v>
      </c>
      <c r="H229" s="66">
        <v>146</v>
      </c>
    </row>
    <row r="230" spans="1:8" hidden="1" x14ac:dyDescent="0.3">
      <c r="B230" s="37">
        <v>38169</v>
      </c>
      <c r="C230" s="66">
        <v>2171</v>
      </c>
      <c r="D230" s="66">
        <v>6083</v>
      </c>
      <c r="E230" s="66">
        <v>1238</v>
      </c>
      <c r="F230" s="66">
        <v>520</v>
      </c>
      <c r="G230" s="66" t="s">
        <v>861</v>
      </c>
      <c r="H230" s="66">
        <v>149</v>
      </c>
    </row>
    <row r="231" spans="1:8" hidden="1" x14ac:dyDescent="0.3">
      <c r="B231" s="37">
        <v>38139</v>
      </c>
      <c r="C231" s="66">
        <v>2116</v>
      </c>
      <c r="D231" s="66">
        <v>5963</v>
      </c>
      <c r="E231" s="66">
        <v>1329</v>
      </c>
      <c r="F231" s="66">
        <v>519</v>
      </c>
      <c r="G231" s="66" t="s">
        <v>861</v>
      </c>
      <c r="H231" s="66">
        <v>143</v>
      </c>
    </row>
    <row r="232" spans="1:8" hidden="1" x14ac:dyDescent="0.3">
      <c r="B232" s="37">
        <v>38108</v>
      </c>
      <c r="C232" s="66">
        <v>1882</v>
      </c>
      <c r="D232" s="66">
        <v>5298</v>
      </c>
      <c r="E232" s="66">
        <v>1249</v>
      </c>
      <c r="F232" s="66">
        <v>488</v>
      </c>
      <c r="G232" s="66" t="s">
        <v>861</v>
      </c>
      <c r="H232" s="66">
        <v>157</v>
      </c>
    </row>
    <row r="233" spans="1:8" hidden="1" x14ac:dyDescent="0.3">
      <c r="B233" s="37">
        <v>38078</v>
      </c>
      <c r="C233" s="66">
        <v>2119</v>
      </c>
      <c r="D233" s="66">
        <v>5396</v>
      </c>
      <c r="E233" s="66">
        <v>1377</v>
      </c>
      <c r="F233" s="66">
        <v>548</v>
      </c>
      <c r="G233" s="66" t="s">
        <v>861</v>
      </c>
      <c r="H233" s="66">
        <v>134</v>
      </c>
    </row>
    <row r="234" spans="1:8" hidden="1" x14ac:dyDescent="0.3">
      <c r="B234" s="37">
        <v>38047</v>
      </c>
      <c r="C234" s="66">
        <v>2240</v>
      </c>
      <c r="D234" s="66">
        <v>6369</v>
      </c>
      <c r="E234" s="66">
        <v>1515</v>
      </c>
      <c r="F234" s="66">
        <v>540</v>
      </c>
      <c r="G234" s="66" t="s">
        <v>861</v>
      </c>
      <c r="H234" s="66">
        <v>165</v>
      </c>
    </row>
    <row r="235" spans="1:8" hidden="1" x14ac:dyDescent="0.3">
      <c r="B235" s="37">
        <v>38018</v>
      </c>
      <c r="C235" s="66">
        <v>1799</v>
      </c>
      <c r="D235" s="66">
        <v>4981</v>
      </c>
      <c r="E235" s="66">
        <v>1283</v>
      </c>
      <c r="F235" s="66">
        <v>488</v>
      </c>
      <c r="G235" s="66" t="s">
        <v>861</v>
      </c>
      <c r="H235" s="66">
        <v>116</v>
      </c>
    </row>
    <row r="236" spans="1:8" hidden="1" x14ac:dyDescent="0.3">
      <c r="A236" s="135" t="s">
        <v>437</v>
      </c>
      <c r="B236" s="37">
        <v>37987</v>
      </c>
      <c r="C236" s="66">
        <v>1767</v>
      </c>
      <c r="D236" s="66">
        <v>4916</v>
      </c>
      <c r="E236" s="66">
        <v>1263</v>
      </c>
      <c r="F236" s="66">
        <v>513</v>
      </c>
      <c r="G236" s="66" t="s">
        <v>861</v>
      </c>
      <c r="H236" s="66">
        <v>163</v>
      </c>
    </row>
    <row r="237" spans="1:8" hidden="1" x14ac:dyDescent="0.3">
      <c r="B237" s="37">
        <v>37956</v>
      </c>
      <c r="C237" s="66">
        <v>1890</v>
      </c>
      <c r="D237" s="66">
        <v>4577</v>
      </c>
      <c r="E237" s="66">
        <v>1246</v>
      </c>
      <c r="F237" s="66">
        <v>449</v>
      </c>
      <c r="G237" s="66" t="s">
        <v>861</v>
      </c>
      <c r="H237" s="66">
        <v>114</v>
      </c>
    </row>
    <row r="238" spans="1:8" hidden="1" x14ac:dyDescent="0.3">
      <c r="B238" s="37">
        <v>37926</v>
      </c>
      <c r="C238" s="66">
        <v>1696</v>
      </c>
      <c r="D238" s="66">
        <v>4734</v>
      </c>
      <c r="E238" s="66">
        <v>1203</v>
      </c>
      <c r="F238" s="66">
        <v>449</v>
      </c>
      <c r="G238" s="66" t="s">
        <v>861</v>
      </c>
      <c r="H238" s="66">
        <v>115</v>
      </c>
    </row>
    <row r="239" spans="1:8" hidden="1" x14ac:dyDescent="0.3">
      <c r="B239" s="37">
        <v>37895</v>
      </c>
      <c r="C239" s="66">
        <v>2038</v>
      </c>
      <c r="D239" s="66">
        <v>5037</v>
      </c>
      <c r="E239" s="66">
        <v>1423</v>
      </c>
      <c r="F239" s="66">
        <v>523</v>
      </c>
      <c r="G239" s="66" t="s">
        <v>861</v>
      </c>
      <c r="H239" s="66">
        <v>133</v>
      </c>
    </row>
    <row r="240" spans="1:8" hidden="1" x14ac:dyDescent="0.3">
      <c r="B240" s="37">
        <v>37865</v>
      </c>
      <c r="C240" s="66">
        <v>1986</v>
      </c>
      <c r="D240" s="66">
        <v>4775</v>
      </c>
      <c r="E240" s="66">
        <v>1280</v>
      </c>
      <c r="F240" s="66">
        <v>492</v>
      </c>
      <c r="G240" s="66" t="s">
        <v>861</v>
      </c>
      <c r="H240" s="66">
        <v>126</v>
      </c>
    </row>
    <row r="241" spans="1:8" hidden="1" x14ac:dyDescent="0.3">
      <c r="B241" s="37">
        <v>37834</v>
      </c>
      <c r="C241" s="66">
        <v>1789</v>
      </c>
      <c r="D241" s="66">
        <v>4142</v>
      </c>
      <c r="E241" s="66">
        <v>1232</v>
      </c>
      <c r="F241" s="66">
        <v>488</v>
      </c>
      <c r="G241" s="66" t="s">
        <v>861</v>
      </c>
      <c r="H241" s="66">
        <v>85</v>
      </c>
    </row>
    <row r="242" spans="1:8" hidden="1" x14ac:dyDescent="0.3">
      <c r="B242" s="37">
        <v>37803</v>
      </c>
      <c r="C242" s="66">
        <v>2050</v>
      </c>
      <c r="D242" s="66">
        <v>4951</v>
      </c>
      <c r="E242" s="66">
        <v>1534</v>
      </c>
      <c r="F242" s="66">
        <v>545</v>
      </c>
      <c r="G242" s="66" t="s">
        <v>861</v>
      </c>
      <c r="H242" s="66">
        <v>106</v>
      </c>
    </row>
    <row r="243" spans="1:8" hidden="1" x14ac:dyDescent="0.3">
      <c r="B243" s="37">
        <v>37773</v>
      </c>
      <c r="C243" s="66">
        <v>1875</v>
      </c>
      <c r="D243" s="66">
        <v>4298</v>
      </c>
      <c r="E243" s="66">
        <v>1358</v>
      </c>
      <c r="F243" s="66">
        <v>453</v>
      </c>
      <c r="G243" s="66" t="s">
        <v>861</v>
      </c>
      <c r="H243" s="66">
        <v>120</v>
      </c>
    </row>
    <row r="244" spans="1:8" hidden="1" x14ac:dyDescent="0.3">
      <c r="B244" s="37">
        <v>37742</v>
      </c>
      <c r="C244" s="66">
        <v>1937</v>
      </c>
      <c r="D244" s="66">
        <v>4273</v>
      </c>
      <c r="E244" s="66">
        <v>1426</v>
      </c>
      <c r="F244" s="66">
        <v>520</v>
      </c>
      <c r="G244" s="66" t="s">
        <v>861</v>
      </c>
      <c r="H244" s="66">
        <v>118</v>
      </c>
    </row>
    <row r="245" spans="1:8" hidden="1" x14ac:dyDescent="0.3">
      <c r="B245" s="37">
        <v>37712</v>
      </c>
      <c r="C245" s="66">
        <v>2140</v>
      </c>
      <c r="D245" s="66">
        <v>4571</v>
      </c>
      <c r="E245" s="66">
        <v>1470</v>
      </c>
      <c r="F245" s="66">
        <v>481</v>
      </c>
      <c r="G245" s="66" t="s">
        <v>861</v>
      </c>
      <c r="H245" s="66">
        <v>97</v>
      </c>
    </row>
    <row r="246" spans="1:8" hidden="1" x14ac:dyDescent="0.3">
      <c r="B246" s="37">
        <v>37681</v>
      </c>
      <c r="C246" s="66">
        <v>1977</v>
      </c>
      <c r="D246" s="66">
        <v>4405</v>
      </c>
      <c r="E246" s="66">
        <v>1419</v>
      </c>
      <c r="F246" s="66">
        <v>485</v>
      </c>
      <c r="G246" s="66" t="s">
        <v>861</v>
      </c>
      <c r="H246" s="66">
        <v>126</v>
      </c>
    </row>
    <row r="247" spans="1:8" hidden="1" x14ac:dyDescent="0.3">
      <c r="B247" s="37">
        <v>37653</v>
      </c>
      <c r="C247" s="66">
        <v>1790</v>
      </c>
      <c r="D247" s="66">
        <v>4063</v>
      </c>
      <c r="E247" s="66">
        <v>1316</v>
      </c>
      <c r="F247" s="66">
        <v>469</v>
      </c>
      <c r="G247" s="66" t="s">
        <v>861</v>
      </c>
      <c r="H247" s="66">
        <v>86</v>
      </c>
    </row>
    <row r="248" spans="1:8" hidden="1" x14ac:dyDescent="0.3">
      <c r="A248" s="135" t="s">
        <v>436</v>
      </c>
      <c r="B248" s="37">
        <v>37622</v>
      </c>
      <c r="C248" s="66">
        <v>1892</v>
      </c>
      <c r="D248" s="66">
        <v>4351</v>
      </c>
      <c r="E248" s="66">
        <v>1353</v>
      </c>
      <c r="F248" s="66">
        <v>520</v>
      </c>
      <c r="G248" s="66" t="s">
        <v>861</v>
      </c>
      <c r="H248" s="66">
        <v>126</v>
      </c>
    </row>
    <row r="249" spans="1:8" x14ac:dyDescent="0.3">
      <c r="A249" s="135"/>
      <c r="B249" s="37"/>
    </row>
    <row r="250" spans="1:8" x14ac:dyDescent="0.3">
      <c r="A250" s="135"/>
      <c r="B250" s="37"/>
    </row>
    <row r="251" spans="1:8" x14ac:dyDescent="0.3">
      <c r="A251" s="135"/>
      <c r="B251" s="37"/>
    </row>
    <row r="252" spans="1:8" x14ac:dyDescent="0.3">
      <c r="A252" s="135"/>
      <c r="B252" s="37"/>
    </row>
    <row r="253" spans="1:8" x14ac:dyDescent="0.3">
      <c r="A253" s="135"/>
      <c r="B253" s="37"/>
    </row>
    <row r="254" spans="1:8" x14ac:dyDescent="0.3">
      <c r="A254" s="135"/>
      <c r="B254" s="37"/>
    </row>
    <row r="255" spans="1:8" x14ac:dyDescent="0.3">
      <c r="A255" s="135"/>
      <c r="B255" s="37"/>
    </row>
    <row r="256" spans="1:8" x14ac:dyDescent="0.3">
      <c r="A256" s="135"/>
      <c r="B256" s="37"/>
    </row>
    <row r="257" spans="1:2" x14ac:dyDescent="0.3">
      <c r="A257" s="265"/>
      <c r="B257" s="37"/>
    </row>
    <row r="258" spans="1:2" x14ac:dyDescent="0.3">
      <c r="B258" s="37"/>
    </row>
    <row r="259" spans="1:2" x14ac:dyDescent="0.3">
      <c r="B259" s="37"/>
    </row>
    <row r="260" spans="1:2" x14ac:dyDescent="0.3">
      <c r="B260" s="37"/>
    </row>
    <row r="261" spans="1:2" x14ac:dyDescent="0.3">
      <c r="B261" s="37"/>
    </row>
    <row r="262" spans="1:2" x14ac:dyDescent="0.3">
      <c r="B262" s="37"/>
    </row>
    <row r="263" spans="1:2" x14ac:dyDescent="0.3">
      <c r="B263" s="37"/>
    </row>
    <row r="264" spans="1:2" x14ac:dyDescent="0.3">
      <c r="B264" s="37"/>
    </row>
    <row r="265" spans="1:2" x14ac:dyDescent="0.3">
      <c r="B265" s="37"/>
    </row>
    <row r="266" spans="1:2" x14ac:dyDescent="0.3">
      <c r="B266" s="37"/>
    </row>
    <row r="267" spans="1:2" x14ac:dyDescent="0.3">
      <c r="B267" s="37"/>
    </row>
    <row r="268" spans="1:2" x14ac:dyDescent="0.3">
      <c r="B268" s="37"/>
    </row>
    <row r="269" spans="1:2" x14ac:dyDescent="0.3">
      <c r="B269" s="37"/>
    </row>
    <row r="270" spans="1:2" x14ac:dyDescent="0.3">
      <c r="B270" s="37"/>
    </row>
    <row r="271" spans="1:2" x14ac:dyDescent="0.3">
      <c r="B271" s="37"/>
    </row>
    <row r="272" spans="1:2" x14ac:dyDescent="0.3">
      <c r="B272" s="37"/>
    </row>
    <row r="273" spans="2:2" x14ac:dyDescent="0.3">
      <c r="B273" s="37"/>
    </row>
    <row r="274" spans="2:2" x14ac:dyDescent="0.3">
      <c r="B274" s="37"/>
    </row>
    <row r="275" spans="2:2" x14ac:dyDescent="0.3">
      <c r="B275" s="37"/>
    </row>
    <row r="276" spans="2:2" x14ac:dyDescent="0.3">
      <c r="B276" s="37"/>
    </row>
    <row r="277" spans="2:2" x14ac:dyDescent="0.3">
      <c r="B277" s="37"/>
    </row>
    <row r="278" spans="2:2" x14ac:dyDescent="0.3">
      <c r="B278" s="37"/>
    </row>
    <row r="279" spans="2:2" x14ac:dyDescent="0.3">
      <c r="B279" s="37"/>
    </row>
    <row r="280" spans="2:2" x14ac:dyDescent="0.3">
      <c r="B280" s="37"/>
    </row>
    <row r="281" spans="2:2" x14ac:dyDescent="0.3">
      <c r="B281" s="37"/>
    </row>
    <row r="282" spans="2:2" x14ac:dyDescent="0.3">
      <c r="B282" s="37"/>
    </row>
    <row r="283" spans="2:2" x14ac:dyDescent="0.3">
      <c r="B283" s="37"/>
    </row>
    <row r="284" spans="2:2" x14ac:dyDescent="0.3">
      <c r="B284" s="37"/>
    </row>
    <row r="285" spans="2:2" x14ac:dyDescent="0.3">
      <c r="B285" s="37"/>
    </row>
    <row r="286" spans="2:2" x14ac:dyDescent="0.3">
      <c r="B286" s="37"/>
    </row>
    <row r="287" spans="2:2" x14ac:dyDescent="0.3">
      <c r="B287" s="37"/>
    </row>
    <row r="288" spans="2:2" x14ac:dyDescent="0.3">
      <c r="B288" s="37"/>
    </row>
    <row r="289" spans="2:2" x14ac:dyDescent="0.3">
      <c r="B289" s="37"/>
    </row>
    <row r="290" spans="2:2" x14ac:dyDescent="0.3">
      <c r="B290" s="37"/>
    </row>
    <row r="291" spans="2:2" x14ac:dyDescent="0.3">
      <c r="B291" s="37"/>
    </row>
    <row r="292" spans="2:2" x14ac:dyDescent="0.3">
      <c r="B292" s="37"/>
    </row>
    <row r="293" spans="2:2" x14ac:dyDescent="0.3">
      <c r="B293" s="37"/>
    </row>
    <row r="294" spans="2:2" x14ac:dyDescent="0.3">
      <c r="B294" s="37"/>
    </row>
    <row r="295" spans="2:2" x14ac:dyDescent="0.3">
      <c r="B295" s="37"/>
    </row>
    <row r="296" spans="2:2" x14ac:dyDescent="0.3">
      <c r="B296" s="37"/>
    </row>
    <row r="297" spans="2:2" x14ac:dyDescent="0.3">
      <c r="B297" s="37"/>
    </row>
    <row r="298" spans="2:2" x14ac:dyDescent="0.3">
      <c r="B298" s="37"/>
    </row>
    <row r="299" spans="2:2" x14ac:dyDescent="0.3">
      <c r="B299" s="37"/>
    </row>
    <row r="300" spans="2:2" x14ac:dyDescent="0.3">
      <c r="B300" s="37"/>
    </row>
    <row r="301" spans="2:2" x14ac:dyDescent="0.3">
      <c r="B301" s="37"/>
    </row>
    <row r="302" spans="2:2" x14ac:dyDescent="0.3">
      <c r="B302" s="37"/>
    </row>
    <row r="303" spans="2:2" x14ac:dyDescent="0.3">
      <c r="B303" s="37"/>
    </row>
    <row r="304" spans="2:2" x14ac:dyDescent="0.3">
      <c r="B304" s="37"/>
    </row>
    <row r="305" spans="2:2" x14ac:dyDescent="0.3">
      <c r="B305" s="37"/>
    </row>
    <row r="306" spans="2:2" x14ac:dyDescent="0.3">
      <c r="B306" s="37"/>
    </row>
    <row r="307" spans="2:2" x14ac:dyDescent="0.3">
      <c r="B307" s="37"/>
    </row>
    <row r="308" spans="2:2" x14ac:dyDescent="0.3">
      <c r="B308" s="37"/>
    </row>
    <row r="309" spans="2:2" x14ac:dyDescent="0.3">
      <c r="B309" s="37"/>
    </row>
    <row r="310" spans="2:2" x14ac:dyDescent="0.3">
      <c r="B310" s="37"/>
    </row>
    <row r="311" spans="2:2" x14ac:dyDescent="0.3">
      <c r="B311" s="37"/>
    </row>
    <row r="312" spans="2:2" x14ac:dyDescent="0.3">
      <c r="B312" s="37"/>
    </row>
    <row r="313" spans="2:2" x14ac:dyDescent="0.3">
      <c r="B313" s="37"/>
    </row>
    <row r="314" spans="2:2" x14ac:dyDescent="0.3">
      <c r="B314" s="37"/>
    </row>
    <row r="315" spans="2:2" x14ac:dyDescent="0.3">
      <c r="B315" s="37"/>
    </row>
    <row r="316" spans="2:2" x14ac:dyDescent="0.3">
      <c r="B316" s="37"/>
    </row>
    <row r="317" spans="2:2" x14ac:dyDescent="0.3">
      <c r="B317" s="37"/>
    </row>
    <row r="318" spans="2:2" x14ac:dyDescent="0.3">
      <c r="B318" s="37"/>
    </row>
    <row r="319" spans="2:2" x14ac:dyDescent="0.3">
      <c r="B319" s="37"/>
    </row>
    <row r="320" spans="2:2" x14ac:dyDescent="0.3">
      <c r="B320" s="37"/>
    </row>
    <row r="321" spans="2:2" x14ac:dyDescent="0.3">
      <c r="B321" s="37"/>
    </row>
    <row r="322" spans="2:2" x14ac:dyDescent="0.3">
      <c r="B322" s="37"/>
    </row>
    <row r="323" spans="2:2" x14ac:dyDescent="0.3">
      <c r="B323" s="37"/>
    </row>
    <row r="324" spans="2:2" x14ac:dyDescent="0.3">
      <c r="B324" s="37"/>
    </row>
    <row r="325" spans="2:2" x14ac:dyDescent="0.3">
      <c r="B325" s="37"/>
    </row>
    <row r="326" spans="2:2" x14ac:dyDescent="0.3">
      <c r="B326" s="37"/>
    </row>
    <row r="327" spans="2:2" x14ac:dyDescent="0.3">
      <c r="B327" s="37"/>
    </row>
    <row r="328" spans="2:2" x14ac:dyDescent="0.3">
      <c r="B328" s="37"/>
    </row>
    <row r="329" spans="2:2" x14ac:dyDescent="0.3">
      <c r="B329" s="37"/>
    </row>
    <row r="330" spans="2:2" x14ac:dyDescent="0.3">
      <c r="B330" s="37"/>
    </row>
    <row r="331" spans="2:2" x14ac:dyDescent="0.3">
      <c r="B331" s="37"/>
    </row>
    <row r="332" spans="2:2" x14ac:dyDescent="0.3">
      <c r="B332" s="37"/>
    </row>
    <row r="333" spans="2:2" x14ac:dyDescent="0.3">
      <c r="B333" s="37"/>
    </row>
    <row r="334" spans="2:2" x14ac:dyDescent="0.3">
      <c r="B334" s="37"/>
    </row>
    <row r="335" spans="2:2" x14ac:dyDescent="0.3">
      <c r="B335" s="37"/>
    </row>
    <row r="336" spans="2:2" x14ac:dyDescent="0.3">
      <c r="B336" s="37"/>
    </row>
    <row r="337" spans="2:2" x14ac:dyDescent="0.3">
      <c r="B337" s="37"/>
    </row>
    <row r="338" spans="2:2" x14ac:dyDescent="0.3">
      <c r="B338" s="37"/>
    </row>
    <row r="339" spans="2:2" x14ac:dyDescent="0.3">
      <c r="B339" s="37"/>
    </row>
    <row r="340" spans="2:2" x14ac:dyDescent="0.3">
      <c r="B340" s="37"/>
    </row>
    <row r="341" spans="2:2" x14ac:dyDescent="0.3">
      <c r="B341" s="37"/>
    </row>
    <row r="342" spans="2:2" x14ac:dyDescent="0.3">
      <c r="B342" s="37"/>
    </row>
    <row r="343" spans="2:2" x14ac:dyDescent="0.3">
      <c r="B343" s="37"/>
    </row>
    <row r="344" spans="2:2" x14ac:dyDescent="0.3">
      <c r="B344" s="37"/>
    </row>
    <row r="345" spans="2:2" x14ac:dyDescent="0.3">
      <c r="B345" s="37"/>
    </row>
    <row r="346" spans="2:2" x14ac:dyDescent="0.3">
      <c r="B346" s="37"/>
    </row>
    <row r="347" spans="2:2" x14ac:dyDescent="0.3">
      <c r="B347" s="37"/>
    </row>
    <row r="348" spans="2:2" x14ac:dyDescent="0.3">
      <c r="B348" s="37"/>
    </row>
    <row r="349" spans="2:2" x14ac:dyDescent="0.3">
      <c r="B349" s="37"/>
    </row>
    <row r="350" spans="2:2" x14ac:dyDescent="0.3">
      <c r="B350" s="37"/>
    </row>
    <row r="351" spans="2:2" x14ac:dyDescent="0.3">
      <c r="B351" s="37"/>
    </row>
    <row r="352" spans="2:2" x14ac:dyDescent="0.3">
      <c r="B352" s="37"/>
    </row>
    <row r="353" spans="2:2" x14ac:dyDescent="0.3">
      <c r="B353" s="37"/>
    </row>
    <row r="354" spans="2:2" x14ac:dyDescent="0.3">
      <c r="B354" s="37"/>
    </row>
    <row r="355" spans="2:2" x14ac:dyDescent="0.3">
      <c r="B355" s="37"/>
    </row>
    <row r="356" spans="2:2" x14ac:dyDescent="0.3">
      <c r="B356" s="37"/>
    </row>
    <row r="357" spans="2:2" x14ac:dyDescent="0.3">
      <c r="B357" s="37"/>
    </row>
    <row r="358" spans="2:2" x14ac:dyDescent="0.3">
      <c r="B358" s="37"/>
    </row>
    <row r="359" spans="2:2" x14ac:dyDescent="0.3">
      <c r="B359" s="37"/>
    </row>
    <row r="360" spans="2:2" x14ac:dyDescent="0.3">
      <c r="B360" s="37"/>
    </row>
    <row r="361" spans="2:2" x14ac:dyDescent="0.3">
      <c r="B361" s="37"/>
    </row>
    <row r="362" spans="2:2" x14ac:dyDescent="0.3">
      <c r="B362" s="37"/>
    </row>
    <row r="363" spans="2:2" x14ac:dyDescent="0.3">
      <c r="B363" s="37"/>
    </row>
    <row r="364" spans="2:2" x14ac:dyDescent="0.3">
      <c r="B364" s="37"/>
    </row>
    <row r="365" spans="2:2" x14ac:dyDescent="0.3">
      <c r="B365" s="37"/>
    </row>
    <row r="366" spans="2:2" x14ac:dyDescent="0.3">
      <c r="B366" s="37"/>
    </row>
    <row r="367" spans="2:2" x14ac:dyDescent="0.3">
      <c r="B367" s="37"/>
    </row>
    <row r="368" spans="2:2" x14ac:dyDescent="0.3">
      <c r="B368" s="37"/>
    </row>
    <row r="369" spans="2:2" x14ac:dyDescent="0.3">
      <c r="B369" s="37"/>
    </row>
    <row r="370" spans="2:2" x14ac:dyDescent="0.3">
      <c r="B370" s="37"/>
    </row>
    <row r="371" spans="2:2" x14ac:dyDescent="0.3">
      <c r="B371" s="37"/>
    </row>
    <row r="372" spans="2:2" x14ac:dyDescent="0.3">
      <c r="B372" s="37"/>
    </row>
    <row r="373" spans="2:2" x14ac:dyDescent="0.3">
      <c r="B373" s="37"/>
    </row>
    <row r="374" spans="2:2" x14ac:dyDescent="0.3">
      <c r="B374" s="37"/>
    </row>
    <row r="375" spans="2:2" x14ac:dyDescent="0.3">
      <c r="B375" s="37"/>
    </row>
    <row r="376" spans="2:2" x14ac:dyDescent="0.3">
      <c r="B376" s="37"/>
    </row>
    <row r="377" spans="2:2" x14ac:dyDescent="0.3">
      <c r="B377" s="37"/>
    </row>
    <row r="378" spans="2:2" x14ac:dyDescent="0.3">
      <c r="B378" s="37"/>
    </row>
    <row r="379" spans="2:2" x14ac:dyDescent="0.3">
      <c r="B379" s="37"/>
    </row>
    <row r="380" spans="2:2" x14ac:dyDescent="0.3">
      <c r="B380" s="37"/>
    </row>
    <row r="381" spans="2:2" x14ac:dyDescent="0.3">
      <c r="B381" s="37"/>
    </row>
    <row r="382" spans="2:2" x14ac:dyDescent="0.3">
      <c r="B382" s="37"/>
    </row>
    <row r="383" spans="2:2" x14ac:dyDescent="0.3">
      <c r="B383" s="37"/>
    </row>
    <row r="384" spans="2:2" x14ac:dyDescent="0.3">
      <c r="B384" s="37"/>
    </row>
    <row r="385" spans="2:2" x14ac:dyDescent="0.3">
      <c r="B385" s="37"/>
    </row>
    <row r="386" spans="2:2" x14ac:dyDescent="0.3">
      <c r="B386" s="37"/>
    </row>
    <row r="387" spans="2:2" x14ac:dyDescent="0.3">
      <c r="B387" s="37"/>
    </row>
    <row r="388" spans="2:2" x14ac:dyDescent="0.3">
      <c r="B388" s="37"/>
    </row>
    <row r="389" spans="2:2" x14ac:dyDescent="0.3">
      <c r="B389" s="37"/>
    </row>
    <row r="390" spans="2:2" x14ac:dyDescent="0.3">
      <c r="B390" s="37"/>
    </row>
    <row r="391" spans="2:2" x14ac:dyDescent="0.3">
      <c r="B391" s="37"/>
    </row>
    <row r="392" spans="2:2" x14ac:dyDescent="0.3">
      <c r="B392" s="37"/>
    </row>
  </sheetData>
  <mergeCells count="8">
    <mergeCell ref="O1:Q1"/>
    <mergeCell ref="A3:H3"/>
    <mergeCell ref="A4:H4"/>
    <mergeCell ref="A5:B8"/>
    <mergeCell ref="C5:H5"/>
    <mergeCell ref="C6:D6"/>
    <mergeCell ref="E6:F6"/>
    <mergeCell ref="G6:H6"/>
  </mergeCells>
  <hyperlinks>
    <hyperlink ref="A3:H3" r:id="rId1" location="abreadcrumb" display="Quelle: DeStatis, Genesis Tabelle 52411-0002" xr:uid="{AF323517-FC1B-42FF-8D5C-3F7A8D15D82E}"/>
    <hyperlink ref="O1:P1" location="Übersicht!A1" display="zurück zur Überischt" xr:uid="{81257725-0844-444B-9AED-130FE40C71FB}"/>
  </hyperlinks>
  <pageMargins left="0.7" right="0.7" top="0.78740157499999996" bottom="0.78740157499999996" header="0.3" footer="0.3"/>
  <pageSetup paperSize="9"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5"/>
  <dimension ref="A1:J365"/>
  <sheetViews>
    <sheetView zoomScaleNormal="100" workbookViewId="0">
      <pane xSplit="1" ySplit="5" topLeftCell="B6" activePane="bottomRight" state="frozen"/>
      <selection pane="topRight" activeCell="H12" sqref="H12"/>
      <selection pane="bottomLeft" activeCell="H12" sqref="H12"/>
      <selection pane="bottomRight" activeCell="A6" sqref="A6:XFD6"/>
    </sheetView>
  </sheetViews>
  <sheetFormatPr baseColWidth="10" defaultColWidth="0" defaultRowHeight="13.8" x14ac:dyDescent="0.3"/>
  <cols>
    <col min="1" max="1" width="13.109375" style="30" customWidth="1"/>
    <col min="2" max="2" width="7" style="30" customWidth="1"/>
    <col min="3" max="10" width="11.44140625" style="30" customWidth="1"/>
    <col min="11" max="16384" width="0" style="30" hidden="1"/>
  </cols>
  <sheetData>
    <row r="1" spans="1:10" ht="25.8" x14ac:dyDescent="0.5">
      <c r="A1" s="28" t="s">
        <v>862</v>
      </c>
      <c r="F1" s="63"/>
      <c r="G1" s="63"/>
      <c r="H1" s="552" t="s">
        <v>268</v>
      </c>
      <c r="I1" s="552"/>
      <c r="J1" s="552"/>
    </row>
    <row r="2" spans="1:10" x14ac:dyDescent="0.3">
      <c r="A2" s="32" t="s">
        <v>269</v>
      </c>
    </row>
    <row r="4" spans="1:10" ht="27" customHeight="1" x14ac:dyDescent="0.3">
      <c r="A4" s="34"/>
    </row>
    <row r="5" spans="1:10" x14ac:dyDescent="0.3">
      <c r="A5" s="35"/>
    </row>
    <row r="6" spans="1:10" x14ac:dyDescent="0.3">
      <c r="A6" s="37">
        <v>44896</v>
      </c>
    </row>
    <row r="7" spans="1:10" x14ac:dyDescent="0.3">
      <c r="A7" s="37">
        <v>44866</v>
      </c>
    </row>
    <row r="8" spans="1:10" x14ac:dyDescent="0.3">
      <c r="A8" s="37">
        <v>44835</v>
      </c>
    </row>
    <row r="9" spans="1:10" x14ac:dyDescent="0.3">
      <c r="A9" s="37">
        <v>44805</v>
      </c>
    </row>
    <row r="10" spans="1:10" x14ac:dyDescent="0.3">
      <c r="A10" s="37">
        <v>44774</v>
      </c>
    </row>
    <row r="11" spans="1:10" x14ac:dyDescent="0.3">
      <c r="A11" s="37">
        <v>44743</v>
      </c>
      <c r="B11" s="30">
        <v>0.25</v>
      </c>
    </row>
    <row r="12" spans="1:10" x14ac:dyDescent="0.3">
      <c r="A12" s="37">
        <v>44713</v>
      </c>
      <c r="B12" s="30">
        <v>0</v>
      </c>
    </row>
    <row r="13" spans="1:10" x14ac:dyDescent="0.3">
      <c r="A13" s="37">
        <v>44682</v>
      </c>
      <c r="B13" s="30">
        <v>0</v>
      </c>
    </row>
    <row r="14" spans="1:10" x14ac:dyDescent="0.3">
      <c r="A14" s="37">
        <v>44652</v>
      </c>
      <c r="B14" s="30">
        <v>0</v>
      </c>
    </row>
    <row r="15" spans="1:10" x14ac:dyDescent="0.3">
      <c r="A15" s="37">
        <v>44621</v>
      </c>
      <c r="B15" s="30">
        <v>0</v>
      </c>
    </row>
    <row r="16" spans="1:10" x14ac:dyDescent="0.3">
      <c r="A16" s="37">
        <v>44593</v>
      </c>
      <c r="B16" s="30">
        <v>0</v>
      </c>
    </row>
    <row r="17" spans="1:2" x14ac:dyDescent="0.3">
      <c r="A17" s="37">
        <v>44562</v>
      </c>
      <c r="B17" s="30">
        <v>0</v>
      </c>
    </row>
    <row r="18" spans="1:2" x14ac:dyDescent="0.3">
      <c r="A18" s="37">
        <v>44531</v>
      </c>
      <c r="B18" s="30">
        <v>0</v>
      </c>
    </row>
    <row r="19" spans="1:2" x14ac:dyDescent="0.3">
      <c r="A19" s="37">
        <v>44501</v>
      </c>
      <c r="B19" s="30">
        <v>0</v>
      </c>
    </row>
    <row r="20" spans="1:2" x14ac:dyDescent="0.3">
      <c r="A20" s="37">
        <v>44470</v>
      </c>
      <c r="B20" s="30">
        <v>0</v>
      </c>
    </row>
    <row r="21" spans="1:2" x14ac:dyDescent="0.3">
      <c r="A21" s="37">
        <v>44440</v>
      </c>
      <c r="B21" s="30">
        <v>0</v>
      </c>
    </row>
    <row r="22" spans="1:2" x14ac:dyDescent="0.3">
      <c r="A22" s="37">
        <v>44409</v>
      </c>
      <c r="B22" s="30">
        <v>0</v>
      </c>
    </row>
    <row r="23" spans="1:2" x14ac:dyDescent="0.3">
      <c r="A23" s="37">
        <v>44378</v>
      </c>
      <c r="B23" s="30">
        <v>0</v>
      </c>
    </row>
    <row r="24" spans="1:2" x14ac:dyDescent="0.3">
      <c r="A24" s="37">
        <v>44348</v>
      </c>
      <c r="B24" s="30">
        <v>0</v>
      </c>
    </row>
    <row r="25" spans="1:2" x14ac:dyDescent="0.3">
      <c r="A25" s="37">
        <v>44317</v>
      </c>
      <c r="B25" s="30">
        <v>0</v>
      </c>
    </row>
    <row r="26" spans="1:2" x14ac:dyDescent="0.3">
      <c r="A26" s="37">
        <v>44287</v>
      </c>
      <c r="B26" s="30">
        <v>0</v>
      </c>
    </row>
    <row r="27" spans="1:2" x14ac:dyDescent="0.3">
      <c r="A27" s="37">
        <v>44256</v>
      </c>
      <c r="B27" s="30">
        <v>0</v>
      </c>
    </row>
    <row r="28" spans="1:2" x14ac:dyDescent="0.3">
      <c r="A28" s="37">
        <v>44228</v>
      </c>
      <c r="B28" s="30">
        <v>0</v>
      </c>
    </row>
    <row r="29" spans="1:2" x14ac:dyDescent="0.3">
      <c r="A29" s="37">
        <v>44197</v>
      </c>
      <c r="B29" s="30">
        <v>0</v>
      </c>
    </row>
    <row r="30" spans="1:2" x14ac:dyDescent="0.3">
      <c r="A30" s="37">
        <v>44166</v>
      </c>
      <c r="B30" s="30">
        <v>0</v>
      </c>
    </row>
    <row r="31" spans="1:2" x14ac:dyDescent="0.3">
      <c r="A31" s="37">
        <v>44136</v>
      </c>
      <c r="B31" s="30">
        <v>0</v>
      </c>
    </row>
    <row r="32" spans="1:2" x14ac:dyDescent="0.3">
      <c r="A32" s="37">
        <v>44105</v>
      </c>
      <c r="B32" s="30">
        <v>0</v>
      </c>
    </row>
    <row r="33" spans="1:2" x14ac:dyDescent="0.3">
      <c r="A33" s="37">
        <v>44075</v>
      </c>
      <c r="B33" s="30">
        <v>0</v>
      </c>
    </row>
    <row r="34" spans="1:2" x14ac:dyDescent="0.3">
      <c r="A34" s="37">
        <v>44044</v>
      </c>
      <c r="B34" s="30">
        <v>0</v>
      </c>
    </row>
    <row r="35" spans="1:2" x14ac:dyDescent="0.3">
      <c r="A35" s="37">
        <v>44013</v>
      </c>
      <c r="B35" s="30">
        <v>0</v>
      </c>
    </row>
    <row r="36" spans="1:2" x14ac:dyDescent="0.3">
      <c r="A36" s="37">
        <v>43983</v>
      </c>
      <c r="B36" s="30">
        <v>0</v>
      </c>
    </row>
    <row r="37" spans="1:2" x14ac:dyDescent="0.3">
      <c r="A37" s="37">
        <v>43952</v>
      </c>
      <c r="B37" s="30">
        <v>0</v>
      </c>
    </row>
    <row r="38" spans="1:2" x14ac:dyDescent="0.3">
      <c r="A38" s="37">
        <v>43922</v>
      </c>
      <c r="B38" s="30">
        <v>0</v>
      </c>
    </row>
    <row r="39" spans="1:2" x14ac:dyDescent="0.3">
      <c r="A39" s="37">
        <v>43891</v>
      </c>
      <c r="B39" s="30">
        <v>0</v>
      </c>
    </row>
    <row r="40" spans="1:2" x14ac:dyDescent="0.3">
      <c r="A40" s="37">
        <v>43862</v>
      </c>
      <c r="B40" s="30">
        <v>0</v>
      </c>
    </row>
    <row r="41" spans="1:2" x14ac:dyDescent="0.3">
      <c r="A41" s="37">
        <v>43831</v>
      </c>
      <c r="B41" s="30">
        <v>0</v>
      </c>
    </row>
    <row r="42" spans="1:2" x14ac:dyDescent="0.3">
      <c r="A42" s="37">
        <v>43800</v>
      </c>
      <c r="B42" s="30">
        <v>0</v>
      </c>
    </row>
    <row r="43" spans="1:2" x14ac:dyDescent="0.3">
      <c r="A43" s="37">
        <v>43770</v>
      </c>
      <c r="B43" s="30">
        <v>0</v>
      </c>
    </row>
    <row r="44" spans="1:2" x14ac:dyDescent="0.3">
      <c r="A44" s="37">
        <v>43739</v>
      </c>
      <c r="B44" s="30">
        <v>0</v>
      </c>
    </row>
    <row r="45" spans="1:2" x14ac:dyDescent="0.3">
      <c r="A45" s="37">
        <v>43709</v>
      </c>
      <c r="B45" s="30">
        <v>0</v>
      </c>
    </row>
    <row r="46" spans="1:2" x14ac:dyDescent="0.3">
      <c r="A46" s="37">
        <v>43678</v>
      </c>
      <c r="B46" s="30">
        <v>0</v>
      </c>
    </row>
    <row r="47" spans="1:2" x14ac:dyDescent="0.3">
      <c r="A47" s="37">
        <v>43647</v>
      </c>
      <c r="B47" s="30">
        <v>0</v>
      </c>
    </row>
    <row r="48" spans="1:2" x14ac:dyDescent="0.3">
      <c r="A48" s="37">
        <v>43617</v>
      </c>
      <c r="B48" s="30">
        <v>0</v>
      </c>
    </row>
    <row r="49" spans="1:2" x14ac:dyDescent="0.3">
      <c r="A49" s="37">
        <v>43586</v>
      </c>
      <c r="B49" s="30">
        <v>0</v>
      </c>
    </row>
    <row r="50" spans="1:2" x14ac:dyDescent="0.3">
      <c r="A50" s="37">
        <v>43556</v>
      </c>
      <c r="B50" s="30">
        <v>0</v>
      </c>
    </row>
    <row r="51" spans="1:2" x14ac:dyDescent="0.3">
      <c r="A51" s="37">
        <v>43525</v>
      </c>
      <c r="B51" s="30">
        <v>0</v>
      </c>
    </row>
    <row r="52" spans="1:2" x14ac:dyDescent="0.3">
      <c r="A52" s="37">
        <v>43497</v>
      </c>
      <c r="B52" s="30">
        <v>0</v>
      </c>
    </row>
    <row r="53" spans="1:2" x14ac:dyDescent="0.3">
      <c r="A53" s="37">
        <v>43466</v>
      </c>
      <c r="B53" s="30">
        <v>0</v>
      </c>
    </row>
    <row r="54" spans="1:2" x14ac:dyDescent="0.3">
      <c r="A54" s="37">
        <v>43435</v>
      </c>
      <c r="B54" s="30">
        <v>0</v>
      </c>
    </row>
    <row r="55" spans="1:2" x14ac:dyDescent="0.3">
      <c r="A55" s="37">
        <v>43405</v>
      </c>
      <c r="B55" s="30">
        <v>0</v>
      </c>
    </row>
    <row r="56" spans="1:2" x14ac:dyDescent="0.3">
      <c r="A56" s="37">
        <v>43374</v>
      </c>
      <c r="B56" s="30">
        <v>0</v>
      </c>
    </row>
    <row r="57" spans="1:2" x14ac:dyDescent="0.3">
      <c r="A57" s="37">
        <v>43344</v>
      </c>
      <c r="B57" s="30">
        <v>0</v>
      </c>
    </row>
    <row r="58" spans="1:2" x14ac:dyDescent="0.3">
      <c r="A58" s="37">
        <v>43313</v>
      </c>
      <c r="B58" s="30">
        <v>0</v>
      </c>
    </row>
    <row r="59" spans="1:2" x14ac:dyDescent="0.3">
      <c r="A59" s="37">
        <v>43282</v>
      </c>
      <c r="B59" s="30">
        <v>0</v>
      </c>
    </row>
    <row r="60" spans="1:2" x14ac:dyDescent="0.3">
      <c r="A60" s="37">
        <v>43252</v>
      </c>
      <c r="B60" s="30">
        <v>0</v>
      </c>
    </row>
    <row r="61" spans="1:2" x14ac:dyDescent="0.3">
      <c r="A61" s="37">
        <v>43221</v>
      </c>
      <c r="B61" s="30">
        <v>0</v>
      </c>
    </row>
    <row r="62" spans="1:2" x14ac:dyDescent="0.3">
      <c r="A62" s="37">
        <v>43191</v>
      </c>
      <c r="B62" s="30">
        <v>0</v>
      </c>
    </row>
    <row r="63" spans="1:2" x14ac:dyDescent="0.3">
      <c r="A63" s="37">
        <v>43160</v>
      </c>
      <c r="B63" s="30">
        <v>0</v>
      </c>
    </row>
    <row r="64" spans="1:2" x14ac:dyDescent="0.3">
      <c r="A64" s="37">
        <v>43132</v>
      </c>
      <c r="B64" s="30">
        <v>0</v>
      </c>
    </row>
    <row r="65" spans="1:2" x14ac:dyDescent="0.3">
      <c r="A65" s="37">
        <v>43101</v>
      </c>
      <c r="B65" s="30">
        <v>0</v>
      </c>
    </row>
    <row r="66" spans="1:2" x14ac:dyDescent="0.3">
      <c r="A66" s="37">
        <v>43070</v>
      </c>
      <c r="B66" s="30">
        <v>0</v>
      </c>
    </row>
    <row r="67" spans="1:2" x14ac:dyDescent="0.3">
      <c r="A67" s="37">
        <v>43040</v>
      </c>
      <c r="B67" s="30">
        <v>0</v>
      </c>
    </row>
    <row r="68" spans="1:2" x14ac:dyDescent="0.3">
      <c r="A68" s="37">
        <v>43009</v>
      </c>
      <c r="B68" s="30">
        <v>0</v>
      </c>
    </row>
    <row r="69" spans="1:2" x14ac:dyDescent="0.3">
      <c r="A69" s="37">
        <v>42979</v>
      </c>
      <c r="B69" s="30">
        <v>0</v>
      </c>
    </row>
    <row r="70" spans="1:2" x14ac:dyDescent="0.3">
      <c r="A70" s="37">
        <v>42948</v>
      </c>
      <c r="B70" s="30">
        <v>0</v>
      </c>
    </row>
    <row r="71" spans="1:2" x14ac:dyDescent="0.3">
      <c r="A71" s="37">
        <v>42917</v>
      </c>
      <c r="B71" s="30">
        <v>0</v>
      </c>
    </row>
    <row r="72" spans="1:2" x14ac:dyDescent="0.3">
      <c r="A72" s="37">
        <v>42887</v>
      </c>
      <c r="B72" s="30">
        <v>0</v>
      </c>
    </row>
    <row r="73" spans="1:2" x14ac:dyDescent="0.3">
      <c r="A73" s="37">
        <v>42856</v>
      </c>
      <c r="B73" s="30">
        <v>0</v>
      </c>
    </row>
    <row r="74" spans="1:2" x14ac:dyDescent="0.3">
      <c r="A74" s="37">
        <v>42826</v>
      </c>
      <c r="B74" s="30">
        <v>0</v>
      </c>
    </row>
    <row r="75" spans="1:2" x14ac:dyDescent="0.3">
      <c r="A75" s="37">
        <v>42795</v>
      </c>
      <c r="B75" s="30">
        <v>0</v>
      </c>
    </row>
    <row r="76" spans="1:2" x14ac:dyDescent="0.3">
      <c r="A76" s="37">
        <v>42767</v>
      </c>
      <c r="B76" s="30">
        <v>0</v>
      </c>
    </row>
    <row r="77" spans="1:2" x14ac:dyDescent="0.3">
      <c r="A77" s="37">
        <v>42736</v>
      </c>
      <c r="B77" s="30">
        <v>0</v>
      </c>
    </row>
    <row r="78" spans="1:2" x14ac:dyDescent="0.3">
      <c r="A78" s="37">
        <v>42705</v>
      </c>
      <c r="B78" s="30">
        <v>0</v>
      </c>
    </row>
    <row r="79" spans="1:2" x14ac:dyDescent="0.3">
      <c r="A79" s="37">
        <v>42675</v>
      </c>
      <c r="B79" s="30">
        <v>0</v>
      </c>
    </row>
    <row r="80" spans="1:2" x14ac:dyDescent="0.3">
      <c r="A80" s="37">
        <v>42644</v>
      </c>
      <c r="B80" s="30">
        <v>0</v>
      </c>
    </row>
    <row r="81" spans="1:2" x14ac:dyDescent="0.3">
      <c r="A81" s="37">
        <v>42614</v>
      </c>
      <c r="B81" s="30">
        <v>0</v>
      </c>
    </row>
    <row r="82" spans="1:2" x14ac:dyDescent="0.3">
      <c r="A82" s="37">
        <v>42583</v>
      </c>
      <c r="B82" s="30">
        <v>0</v>
      </c>
    </row>
    <row r="83" spans="1:2" x14ac:dyDescent="0.3">
      <c r="A83" s="37">
        <v>42552</v>
      </c>
      <c r="B83" s="30">
        <v>0</v>
      </c>
    </row>
    <row r="84" spans="1:2" x14ac:dyDescent="0.3">
      <c r="A84" s="37">
        <v>42522</v>
      </c>
      <c r="B84" s="30">
        <v>0</v>
      </c>
    </row>
    <row r="85" spans="1:2" x14ac:dyDescent="0.3">
      <c r="A85" s="37">
        <v>42491</v>
      </c>
      <c r="B85" s="30">
        <v>0</v>
      </c>
    </row>
    <row r="86" spans="1:2" x14ac:dyDescent="0.3">
      <c r="A86" s="37">
        <v>42461</v>
      </c>
      <c r="B86" s="30">
        <v>0</v>
      </c>
    </row>
    <row r="87" spans="1:2" x14ac:dyDescent="0.3">
      <c r="A87" s="37">
        <v>42430</v>
      </c>
      <c r="B87" s="30">
        <v>0</v>
      </c>
    </row>
    <row r="88" spans="1:2" x14ac:dyDescent="0.3">
      <c r="A88" s="37">
        <v>42401</v>
      </c>
      <c r="B88" s="30">
        <v>0.05</v>
      </c>
    </row>
    <row r="89" spans="1:2" x14ac:dyDescent="0.3">
      <c r="A89" s="37">
        <v>42370</v>
      </c>
      <c r="B89" s="30">
        <v>0.05</v>
      </c>
    </row>
    <row r="90" spans="1:2" x14ac:dyDescent="0.3">
      <c r="A90" s="37">
        <v>42339</v>
      </c>
      <c r="B90" s="30">
        <v>0.05</v>
      </c>
    </row>
    <row r="91" spans="1:2" x14ac:dyDescent="0.3">
      <c r="A91" s="37">
        <v>42309</v>
      </c>
      <c r="B91" s="30">
        <v>0.05</v>
      </c>
    </row>
    <row r="92" spans="1:2" x14ac:dyDescent="0.3">
      <c r="A92" s="37">
        <v>42278</v>
      </c>
      <c r="B92" s="30">
        <v>0.05</v>
      </c>
    </row>
    <row r="93" spans="1:2" x14ac:dyDescent="0.3">
      <c r="A93" s="37">
        <v>42248</v>
      </c>
      <c r="B93" s="30">
        <v>0.05</v>
      </c>
    </row>
    <row r="94" spans="1:2" x14ac:dyDescent="0.3">
      <c r="A94" s="37">
        <v>42217</v>
      </c>
      <c r="B94" s="30">
        <v>0.05</v>
      </c>
    </row>
    <row r="95" spans="1:2" x14ac:dyDescent="0.3">
      <c r="A95" s="37">
        <v>42186</v>
      </c>
      <c r="B95" s="30">
        <v>0.05</v>
      </c>
    </row>
    <row r="96" spans="1:2" x14ac:dyDescent="0.3">
      <c r="A96" s="37">
        <v>42156</v>
      </c>
      <c r="B96" s="30">
        <v>0.05</v>
      </c>
    </row>
    <row r="97" spans="1:2" x14ac:dyDescent="0.3">
      <c r="A97" s="37">
        <v>42125</v>
      </c>
      <c r="B97" s="30">
        <v>0.05</v>
      </c>
    </row>
    <row r="98" spans="1:2" x14ac:dyDescent="0.3">
      <c r="A98" s="37">
        <v>42095</v>
      </c>
      <c r="B98" s="30">
        <v>0.05</v>
      </c>
    </row>
    <row r="99" spans="1:2" x14ac:dyDescent="0.3">
      <c r="A99" s="37">
        <v>42064</v>
      </c>
      <c r="B99" s="30">
        <v>0.05</v>
      </c>
    </row>
    <row r="100" spans="1:2" x14ac:dyDescent="0.3">
      <c r="A100" s="37">
        <v>42036</v>
      </c>
      <c r="B100" s="30">
        <v>0.05</v>
      </c>
    </row>
    <row r="101" spans="1:2" x14ac:dyDescent="0.3">
      <c r="A101" s="37">
        <v>42005</v>
      </c>
      <c r="B101" s="30">
        <v>0.05</v>
      </c>
    </row>
    <row r="102" spans="1:2" x14ac:dyDescent="0.3">
      <c r="A102" s="37">
        <v>41974</v>
      </c>
      <c r="B102" s="30">
        <v>0.05</v>
      </c>
    </row>
    <row r="103" spans="1:2" x14ac:dyDescent="0.3">
      <c r="A103" s="37">
        <v>41944</v>
      </c>
      <c r="B103" s="30">
        <v>0.05</v>
      </c>
    </row>
    <row r="104" spans="1:2" x14ac:dyDescent="0.3">
      <c r="A104" s="37">
        <v>41913</v>
      </c>
      <c r="B104" s="30">
        <v>0.05</v>
      </c>
    </row>
    <row r="105" spans="1:2" x14ac:dyDescent="0.3">
      <c r="A105" s="37">
        <v>41883</v>
      </c>
      <c r="B105" s="30">
        <v>0.05</v>
      </c>
    </row>
    <row r="106" spans="1:2" x14ac:dyDescent="0.3">
      <c r="A106" s="37">
        <v>41852</v>
      </c>
      <c r="B106" s="30">
        <v>0.15</v>
      </c>
    </row>
    <row r="107" spans="1:2" x14ac:dyDescent="0.3">
      <c r="A107" s="37">
        <v>41821</v>
      </c>
      <c r="B107" s="30">
        <v>0.15</v>
      </c>
    </row>
    <row r="108" spans="1:2" x14ac:dyDescent="0.3">
      <c r="A108" s="37">
        <v>41791</v>
      </c>
      <c r="B108" s="30">
        <v>0.15</v>
      </c>
    </row>
    <row r="109" spans="1:2" x14ac:dyDescent="0.3">
      <c r="A109" s="37">
        <v>41760</v>
      </c>
      <c r="B109" s="30">
        <v>0.25</v>
      </c>
    </row>
    <row r="110" spans="1:2" x14ac:dyDescent="0.3">
      <c r="A110" s="37">
        <v>41730</v>
      </c>
      <c r="B110" s="30">
        <v>0.25</v>
      </c>
    </row>
    <row r="111" spans="1:2" x14ac:dyDescent="0.3">
      <c r="A111" s="37">
        <v>41699</v>
      </c>
      <c r="B111" s="30">
        <v>0.25</v>
      </c>
    </row>
    <row r="112" spans="1:2" x14ac:dyDescent="0.3">
      <c r="A112" s="37">
        <v>41671</v>
      </c>
      <c r="B112" s="30">
        <v>0.25</v>
      </c>
    </row>
    <row r="113" spans="1:2" x14ac:dyDescent="0.3">
      <c r="A113" s="37">
        <v>41640</v>
      </c>
      <c r="B113" s="30">
        <v>0.25</v>
      </c>
    </row>
    <row r="114" spans="1:2" x14ac:dyDescent="0.3">
      <c r="A114" s="37">
        <v>41609</v>
      </c>
      <c r="B114" s="30">
        <v>0.25</v>
      </c>
    </row>
    <row r="115" spans="1:2" x14ac:dyDescent="0.3">
      <c r="A115" s="37">
        <v>41579</v>
      </c>
      <c r="B115" s="30">
        <v>0.25</v>
      </c>
    </row>
    <row r="116" spans="1:2" x14ac:dyDescent="0.3">
      <c r="A116" s="37">
        <v>41548</v>
      </c>
      <c r="B116" s="30">
        <v>0.5</v>
      </c>
    </row>
    <row r="117" spans="1:2" x14ac:dyDescent="0.3">
      <c r="A117" s="37">
        <v>41518</v>
      </c>
      <c r="B117" s="30">
        <v>0.5</v>
      </c>
    </row>
    <row r="118" spans="1:2" x14ac:dyDescent="0.3">
      <c r="A118" s="37">
        <v>41487</v>
      </c>
      <c r="B118" s="30">
        <v>0.5</v>
      </c>
    </row>
    <row r="119" spans="1:2" x14ac:dyDescent="0.3">
      <c r="A119" s="37">
        <v>41456</v>
      </c>
      <c r="B119" s="30">
        <v>0.5</v>
      </c>
    </row>
    <row r="120" spans="1:2" x14ac:dyDescent="0.3">
      <c r="A120" s="37">
        <v>41426</v>
      </c>
      <c r="B120" s="30">
        <v>0.5</v>
      </c>
    </row>
    <row r="121" spans="1:2" x14ac:dyDescent="0.3">
      <c r="A121" s="37">
        <v>41395</v>
      </c>
      <c r="B121" s="30">
        <v>0.5</v>
      </c>
    </row>
    <row r="122" spans="1:2" x14ac:dyDescent="0.3">
      <c r="A122" s="37">
        <v>41365</v>
      </c>
      <c r="B122" s="30">
        <v>0.75</v>
      </c>
    </row>
    <row r="123" spans="1:2" x14ac:dyDescent="0.3">
      <c r="A123" s="37">
        <v>41334</v>
      </c>
      <c r="B123" s="30">
        <v>0.75</v>
      </c>
    </row>
    <row r="124" spans="1:2" x14ac:dyDescent="0.3">
      <c r="A124" s="37">
        <v>41306</v>
      </c>
      <c r="B124" s="30">
        <v>0.75</v>
      </c>
    </row>
    <row r="125" spans="1:2" x14ac:dyDescent="0.3">
      <c r="A125" s="37">
        <v>41275</v>
      </c>
      <c r="B125" s="30">
        <v>0.75</v>
      </c>
    </row>
    <row r="126" spans="1:2" x14ac:dyDescent="0.3">
      <c r="A126" s="37">
        <v>41244</v>
      </c>
      <c r="B126" s="30">
        <v>0.75</v>
      </c>
    </row>
    <row r="127" spans="1:2" x14ac:dyDescent="0.3">
      <c r="A127" s="37">
        <v>41214</v>
      </c>
      <c r="B127" s="30">
        <v>0.75</v>
      </c>
    </row>
    <row r="128" spans="1:2" x14ac:dyDescent="0.3">
      <c r="A128" s="37">
        <v>41183</v>
      </c>
      <c r="B128" s="30">
        <v>0.75</v>
      </c>
    </row>
    <row r="129" spans="1:2" ht="12" customHeight="1" x14ac:dyDescent="0.3">
      <c r="A129" s="37">
        <v>41153</v>
      </c>
      <c r="B129" s="30">
        <v>0.75</v>
      </c>
    </row>
    <row r="130" spans="1:2" ht="12" customHeight="1" x14ac:dyDescent="0.3">
      <c r="A130" s="37">
        <v>41122</v>
      </c>
      <c r="B130" s="30">
        <v>0.75</v>
      </c>
    </row>
    <row r="131" spans="1:2" ht="12" customHeight="1" x14ac:dyDescent="0.3">
      <c r="A131" s="37">
        <v>41091</v>
      </c>
      <c r="B131" s="30">
        <v>0.75</v>
      </c>
    </row>
    <row r="132" spans="1:2" ht="12" customHeight="1" x14ac:dyDescent="0.3">
      <c r="A132" s="37">
        <v>41061</v>
      </c>
      <c r="B132" s="30">
        <v>1</v>
      </c>
    </row>
    <row r="133" spans="1:2" ht="12" customHeight="1" x14ac:dyDescent="0.3">
      <c r="A133" s="37">
        <v>41030</v>
      </c>
      <c r="B133" s="30">
        <v>1</v>
      </c>
    </row>
    <row r="134" spans="1:2" ht="12" customHeight="1" x14ac:dyDescent="0.3">
      <c r="A134" s="37">
        <v>41000</v>
      </c>
      <c r="B134" s="30">
        <v>1</v>
      </c>
    </row>
    <row r="135" spans="1:2" ht="12" customHeight="1" x14ac:dyDescent="0.3">
      <c r="A135" s="37">
        <v>40969</v>
      </c>
      <c r="B135" s="30">
        <v>1</v>
      </c>
    </row>
    <row r="136" spans="1:2" x14ac:dyDescent="0.3">
      <c r="A136" s="37">
        <v>40940</v>
      </c>
      <c r="B136" s="30">
        <v>1</v>
      </c>
    </row>
    <row r="137" spans="1:2" x14ac:dyDescent="0.3">
      <c r="A137" s="37">
        <v>40909</v>
      </c>
      <c r="B137" s="30">
        <v>1</v>
      </c>
    </row>
    <row r="138" spans="1:2" ht="15" customHeight="1" x14ac:dyDescent="0.3">
      <c r="A138" s="37">
        <v>40878</v>
      </c>
      <c r="B138" s="30">
        <v>1</v>
      </c>
    </row>
    <row r="139" spans="1:2" ht="15" customHeight="1" x14ac:dyDescent="0.3">
      <c r="A139" s="37">
        <v>40848</v>
      </c>
      <c r="B139" s="30">
        <v>1.25</v>
      </c>
    </row>
    <row r="140" spans="1:2" ht="15" customHeight="1" x14ac:dyDescent="0.3">
      <c r="A140" s="37">
        <v>40817</v>
      </c>
      <c r="B140" s="30">
        <v>1.5</v>
      </c>
    </row>
    <row r="141" spans="1:2" ht="15" customHeight="1" x14ac:dyDescent="0.3">
      <c r="A141" s="37">
        <v>40787</v>
      </c>
      <c r="B141" s="30">
        <v>1.5</v>
      </c>
    </row>
    <row r="142" spans="1:2" ht="15" customHeight="1" x14ac:dyDescent="0.3">
      <c r="A142" s="37">
        <v>40756</v>
      </c>
      <c r="B142" s="30">
        <v>1.5</v>
      </c>
    </row>
    <row r="143" spans="1:2" ht="15" customHeight="1" x14ac:dyDescent="0.3">
      <c r="A143" s="37">
        <v>40725</v>
      </c>
      <c r="B143" s="30">
        <v>1.5</v>
      </c>
    </row>
    <row r="144" spans="1:2" ht="15" customHeight="1" x14ac:dyDescent="0.3">
      <c r="A144" s="37">
        <v>40695</v>
      </c>
      <c r="B144" s="30">
        <v>1.25</v>
      </c>
    </row>
    <row r="145" spans="1:2" ht="15" customHeight="1" x14ac:dyDescent="0.3">
      <c r="A145" s="37">
        <v>40664</v>
      </c>
      <c r="B145" s="30">
        <v>1.25</v>
      </c>
    </row>
    <row r="146" spans="1:2" ht="15" customHeight="1" x14ac:dyDescent="0.3">
      <c r="A146" s="37">
        <v>40634</v>
      </c>
      <c r="B146" s="30">
        <v>1.25</v>
      </c>
    </row>
    <row r="147" spans="1:2" ht="15" customHeight="1" x14ac:dyDescent="0.3">
      <c r="A147" s="37">
        <v>40603</v>
      </c>
      <c r="B147" s="30">
        <v>1</v>
      </c>
    </row>
    <row r="148" spans="1:2" ht="15" customHeight="1" x14ac:dyDescent="0.3">
      <c r="A148" s="37">
        <v>40575</v>
      </c>
      <c r="B148" s="30">
        <v>1</v>
      </c>
    </row>
    <row r="149" spans="1:2" ht="15" customHeight="1" x14ac:dyDescent="0.3">
      <c r="A149" s="37">
        <v>40544</v>
      </c>
      <c r="B149" s="30">
        <v>1</v>
      </c>
    </row>
    <row r="150" spans="1:2" ht="15" customHeight="1" x14ac:dyDescent="0.3">
      <c r="A150" s="37">
        <v>40513</v>
      </c>
      <c r="B150" s="30">
        <v>1</v>
      </c>
    </row>
    <row r="151" spans="1:2" ht="15" customHeight="1" x14ac:dyDescent="0.3">
      <c r="A151" s="37">
        <v>40483</v>
      </c>
      <c r="B151" s="30">
        <v>1</v>
      </c>
    </row>
    <row r="152" spans="1:2" ht="15" customHeight="1" x14ac:dyDescent="0.3">
      <c r="A152" s="37">
        <v>40452</v>
      </c>
      <c r="B152" s="30">
        <v>1</v>
      </c>
    </row>
    <row r="153" spans="1:2" ht="15" customHeight="1" x14ac:dyDescent="0.3">
      <c r="A153" s="37">
        <v>40422</v>
      </c>
      <c r="B153" s="30">
        <v>1</v>
      </c>
    </row>
    <row r="154" spans="1:2" ht="15" customHeight="1" x14ac:dyDescent="0.3">
      <c r="A154" s="37">
        <v>40391</v>
      </c>
      <c r="B154" s="30">
        <v>1</v>
      </c>
    </row>
    <row r="155" spans="1:2" ht="15" customHeight="1" x14ac:dyDescent="0.3">
      <c r="A155" s="37">
        <v>40360</v>
      </c>
      <c r="B155" s="30">
        <v>1</v>
      </c>
    </row>
    <row r="156" spans="1:2" ht="15" customHeight="1" x14ac:dyDescent="0.3">
      <c r="A156" s="37">
        <v>40330</v>
      </c>
      <c r="B156" s="30">
        <v>1</v>
      </c>
    </row>
    <row r="157" spans="1:2" ht="15" customHeight="1" x14ac:dyDescent="0.3">
      <c r="A157" s="37">
        <v>40299</v>
      </c>
      <c r="B157" s="30">
        <v>1</v>
      </c>
    </row>
    <row r="158" spans="1:2" ht="15" customHeight="1" x14ac:dyDescent="0.3">
      <c r="A158" s="37">
        <v>40269</v>
      </c>
      <c r="B158" s="30">
        <v>1</v>
      </c>
    </row>
    <row r="159" spans="1:2" ht="15" customHeight="1" x14ac:dyDescent="0.3">
      <c r="A159" s="37">
        <v>40238</v>
      </c>
      <c r="B159" s="30">
        <v>1</v>
      </c>
    </row>
    <row r="160" spans="1:2" ht="15" customHeight="1" x14ac:dyDescent="0.3">
      <c r="A160" s="37">
        <v>40210</v>
      </c>
      <c r="B160" s="30">
        <v>1</v>
      </c>
    </row>
    <row r="161" spans="1:2" x14ac:dyDescent="0.3">
      <c r="A161" s="37">
        <v>40179</v>
      </c>
      <c r="B161" s="30">
        <v>1</v>
      </c>
    </row>
    <row r="162" spans="1:2" x14ac:dyDescent="0.3">
      <c r="A162" s="37">
        <v>40148</v>
      </c>
      <c r="B162" s="30">
        <v>1</v>
      </c>
    </row>
    <row r="163" spans="1:2" x14ac:dyDescent="0.3">
      <c r="A163" s="37">
        <v>40118</v>
      </c>
      <c r="B163" s="30">
        <v>1</v>
      </c>
    </row>
    <row r="164" spans="1:2" x14ac:dyDescent="0.3">
      <c r="A164" s="37">
        <v>40087</v>
      </c>
      <c r="B164" s="30">
        <v>1</v>
      </c>
    </row>
    <row r="165" spans="1:2" x14ac:dyDescent="0.3">
      <c r="A165" s="37">
        <v>40057</v>
      </c>
      <c r="B165" s="30">
        <v>1</v>
      </c>
    </row>
    <row r="166" spans="1:2" x14ac:dyDescent="0.3">
      <c r="A166" s="37">
        <v>40026</v>
      </c>
      <c r="B166" s="30">
        <v>1</v>
      </c>
    </row>
    <row r="167" spans="1:2" x14ac:dyDescent="0.3">
      <c r="A167" s="37">
        <v>39995</v>
      </c>
      <c r="B167" s="30">
        <v>1</v>
      </c>
    </row>
    <row r="168" spans="1:2" x14ac:dyDescent="0.3">
      <c r="A168" s="37">
        <v>39965</v>
      </c>
      <c r="B168" s="30">
        <v>1</v>
      </c>
    </row>
    <row r="169" spans="1:2" x14ac:dyDescent="0.3">
      <c r="A169" s="37">
        <v>39934</v>
      </c>
      <c r="B169" s="30">
        <v>1</v>
      </c>
    </row>
    <row r="170" spans="1:2" x14ac:dyDescent="0.3">
      <c r="A170" s="37">
        <v>39904</v>
      </c>
      <c r="B170" s="30">
        <v>1.25</v>
      </c>
    </row>
    <row r="171" spans="1:2" x14ac:dyDescent="0.3">
      <c r="A171" s="37">
        <v>39873</v>
      </c>
      <c r="B171" s="30">
        <v>1.5</v>
      </c>
    </row>
    <row r="172" spans="1:2" x14ac:dyDescent="0.3">
      <c r="A172" s="37">
        <v>39845</v>
      </c>
      <c r="B172" s="30">
        <v>2</v>
      </c>
    </row>
    <row r="173" spans="1:2" x14ac:dyDescent="0.3">
      <c r="A173" s="37">
        <v>39814</v>
      </c>
      <c r="B173" s="30">
        <v>2</v>
      </c>
    </row>
    <row r="174" spans="1:2" x14ac:dyDescent="0.3">
      <c r="A174" s="37">
        <v>39783</v>
      </c>
      <c r="B174" s="30">
        <v>2.5</v>
      </c>
    </row>
    <row r="175" spans="1:2" x14ac:dyDescent="0.3">
      <c r="A175" s="37">
        <v>39753</v>
      </c>
      <c r="B175" s="30">
        <v>3.25</v>
      </c>
    </row>
    <row r="176" spans="1:2" x14ac:dyDescent="0.3">
      <c r="A176" s="37">
        <v>39722</v>
      </c>
      <c r="B176" s="30">
        <v>3.75</v>
      </c>
    </row>
    <row r="177" spans="1:2" x14ac:dyDescent="0.3">
      <c r="A177" s="37">
        <v>39692</v>
      </c>
      <c r="B177" s="30">
        <v>4.25</v>
      </c>
    </row>
    <row r="178" spans="1:2" x14ac:dyDescent="0.3">
      <c r="A178" s="37">
        <v>39661</v>
      </c>
      <c r="B178" s="30">
        <v>4.25</v>
      </c>
    </row>
    <row r="179" spans="1:2" x14ac:dyDescent="0.3">
      <c r="A179" s="37">
        <v>39630</v>
      </c>
      <c r="B179" s="30">
        <v>4.25</v>
      </c>
    </row>
    <row r="180" spans="1:2" x14ac:dyDescent="0.3">
      <c r="A180" s="37">
        <v>39600</v>
      </c>
      <c r="B180" s="30">
        <v>4</v>
      </c>
    </row>
    <row r="181" spans="1:2" x14ac:dyDescent="0.3">
      <c r="A181" s="37">
        <v>39569</v>
      </c>
      <c r="B181" s="30">
        <v>4</v>
      </c>
    </row>
    <row r="182" spans="1:2" x14ac:dyDescent="0.3">
      <c r="A182" s="37">
        <v>39539</v>
      </c>
      <c r="B182" s="30">
        <v>4</v>
      </c>
    </row>
    <row r="183" spans="1:2" x14ac:dyDescent="0.3">
      <c r="A183" s="37">
        <v>39508</v>
      </c>
      <c r="B183" s="30">
        <v>4</v>
      </c>
    </row>
    <row r="184" spans="1:2" x14ac:dyDescent="0.3">
      <c r="A184" s="37">
        <v>39479</v>
      </c>
      <c r="B184" s="30">
        <v>4</v>
      </c>
    </row>
    <row r="185" spans="1:2" x14ac:dyDescent="0.3">
      <c r="A185" s="37">
        <v>39448</v>
      </c>
      <c r="B185" s="30">
        <v>4</v>
      </c>
    </row>
    <row r="186" spans="1:2" x14ac:dyDescent="0.3">
      <c r="A186" s="37">
        <v>39417</v>
      </c>
      <c r="B186" s="30">
        <v>4</v>
      </c>
    </row>
    <row r="187" spans="1:2" x14ac:dyDescent="0.3">
      <c r="A187" s="37">
        <v>39387</v>
      </c>
      <c r="B187" s="30">
        <v>4</v>
      </c>
    </row>
    <row r="188" spans="1:2" x14ac:dyDescent="0.3">
      <c r="A188" s="37">
        <v>39356</v>
      </c>
      <c r="B188" s="30">
        <v>4</v>
      </c>
    </row>
    <row r="189" spans="1:2" x14ac:dyDescent="0.3">
      <c r="A189" s="37">
        <v>39326</v>
      </c>
      <c r="B189" s="30">
        <v>4</v>
      </c>
    </row>
    <row r="190" spans="1:2" x14ac:dyDescent="0.3">
      <c r="A190" s="37">
        <v>39295</v>
      </c>
      <c r="B190" s="30">
        <v>4</v>
      </c>
    </row>
    <row r="191" spans="1:2" x14ac:dyDescent="0.3">
      <c r="A191" s="37">
        <v>39264</v>
      </c>
      <c r="B191" s="30">
        <v>4</v>
      </c>
    </row>
    <row r="192" spans="1:2" x14ac:dyDescent="0.3">
      <c r="A192" s="37">
        <v>39234</v>
      </c>
      <c r="B192" s="30">
        <v>4</v>
      </c>
    </row>
    <row r="193" spans="1:2" x14ac:dyDescent="0.3">
      <c r="A193" s="37">
        <v>39203</v>
      </c>
      <c r="B193" s="30">
        <v>3.75</v>
      </c>
    </row>
    <row r="194" spans="1:2" x14ac:dyDescent="0.3">
      <c r="A194" s="37">
        <v>39173</v>
      </c>
      <c r="B194" s="30">
        <v>3.75</v>
      </c>
    </row>
    <row r="195" spans="1:2" x14ac:dyDescent="0.3">
      <c r="A195" s="37">
        <v>39142</v>
      </c>
      <c r="B195" s="30">
        <v>3.75</v>
      </c>
    </row>
    <row r="196" spans="1:2" x14ac:dyDescent="0.3">
      <c r="A196" s="37">
        <v>39114</v>
      </c>
      <c r="B196" s="30">
        <v>3.5</v>
      </c>
    </row>
    <row r="197" spans="1:2" x14ac:dyDescent="0.3">
      <c r="A197" s="37">
        <v>39083</v>
      </c>
      <c r="B197" s="30">
        <v>3.5</v>
      </c>
    </row>
    <row r="198" spans="1:2" x14ac:dyDescent="0.3">
      <c r="A198" s="37">
        <v>39052</v>
      </c>
      <c r="B198" s="30">
        <v>3.5</v>
      </c>
    </row>
    <row r="199" spans="1:2" x14ac:dyDescent="0.3">
      <c r="A199" s="37">
        <v>39022</v>
      </c>
      <c r="B199" s="30">
        <v>3.25</v>
      </c>
    </row>
    <row r="200" spans="1:2" x14ac:dyDescent="0.3">
      <c r="A200" s="37">
        <v>38991</v>
      </c>
      <c r="B200" s="30">
        <v>3.25</v>
      </c>
    </row>
    <row r="201" spans="1:2" x14ac:dyDescent="0.3">
      <c r="A201" s="37">
        <v>38961</v>
      </c>
      <c r="B201" s="30">
        <v>3</v>
      </c>
    </row>
    <row r="202" spans="1:2" x14ac:dyDescent="0.3">
      <c r="A202" s="37">
        <v>38930</v>
      </c>
      <c r="B202" s="30">
        <v>3</v>
      </c>
    </row>
    <row r="203" spans="1:2" x14ac:dyDescent="0.3">
      <c r="A203" s="37">
        <v>38899</v>
      </c>
      <c r="B203" s="30">
        <v>2.75</v>
      </c>
    </row>
    <row r="204" spans="1:2" x14ac:dyDescent="0.3">
      <c r="A204" s="37">
        <v>38869</v>
      </c>
      <c r="B204" s="30">
        <v>2.75</v>
      </c>
    </row>
    <row r="205" spans="1:2" x14ac:dyDescent="0.3">
      <c r="A205" s="37">
        <v>38838</v>
      </c>
      <c r="B205" s="30">
        <v>2.5</v>
      </c>
    </row>
    <row r="206" spans="1:2" x14ac:dyDescent="0.3">
      <c r="A206" s="37">
        <v>38808</v>
      </c>
      <c r="B206" s="30">
        <v>2.5</v>
      </c>
    </row>
    <row r="207" spans="1:2" x14ac:dyDescent="0.3">
      <c r="A207" s="37">
        <v>38777</v>
      </c>
      <c r="B207" s="30">
        <v>2.5</v>
      </c>
    </row>
    <row r="208" spans="1:2" x14ac:dyDescent="0.3">
      <c r="A208" s="37">
        <v>38749</v>
      </c>
      <c r="B208" s="30">
        <v>2.25</v>
      </c>
    </row>
    <row r="209" spans="1:2" x14ac:dyDescent="0.3">
      <c r="A209" s="37">
        <v>38718</v>
      </c>
      <c r="B209" s="30">
        <v>2.25</v>
      </c>
    </row>
    <row r="210" spans="1:2" x14ac:dyDescent="0.3">
      <c r="A210" s="37">
        <v>38687</v>
      </c>
      <c r="B210" s="30">
        <v>2.25</v>
      </c>
    </row>
    <row r="211" spans="1:2" x14ac:dyDescent="0.3">
      <c r="A211" s="37">
        <v>38657</v>
      </c>
      <c r="B211" s="30">
        <v>2</v>
      </c>
    </row>
    <row r="212" spans="1:2" x14ac:dyDescent="0.3">
      <c r="A212" s="37">
        <v>38626</v>
      </c>
      <c r="B212" s="30">
        <v>2</v>
      </c>
    </row>
    <row r="213" spans="1:2" x14ac:dyDescent="0.3">
      <c r="A213" s="37">
        <v>38596</v>
      </c>
      <c r="B213" s="30">
        <v>2</v>
      </c>
    </row>
    <row r="214" spans="1:2" x14ac:dyDescent="0.3">
      <c r="A214" s="37">
        <v>38565</v>
      </c>
      <c r="B214" s="30">
        <v>2</v>
      </c>
    </row>
    <row r="215" spans="1:2" x14ac:dyDescent="0.3">
      <c r="A215" s="37">
        <v>38534</v>
      </c>
      <c r="B215" s="30">
        <v>2</v>
      </c>
    </row>
    <row r="216" spans="1:2" x14ac:dyDescent="0.3">
      <c r="A216" s="37">
        <v>38504</v>
      </c>
      <c r="B216" s="30">
        <v>2</v>
      </c>
    </row>
    <row r="217" spans="1:2" x14ac:dyDescent="0.3">
      <c r="A217" s="37">
        <v>38473</v>
      </c>
      <c r="B217" s="30">
        <v>2</v>
      </c>
    </row>
    <row r="218" spans="1:2" x14ac:dyDescent="0.3">
      <c r="A218" s="37">
        <v>38443</v>
      </c>
      <c r="B218" s="30">
        <v>2</v>
      </c>
    </row>
    <row r="219" spans="1:2" x14ac:dyDescent="0.3">
      <c r="A219" s="37">
        <v>38412</v>
      </c>
      <c r="B219" s="30">
        <v>2</v>
      </c>
    </row>
    <row r="220" spans="1:2" x14ac:dyDescent="0.3">
      <c r="A220" s="37">
        <v>38384</v>
      </c>
      <c r="B220" s="30">
        <v>2</v>
      </c>
    </row>
    <row r="221" spans="1:2" x14ac:dyDescent="0.3">
      <c r="A221" s="37">
        <v>38353</v>
      </c>
      <c r="B221" s="30">
        <v>2</v>
      </c>
    </row>
    <row r="222" spans="1:2" x14ac:dyDescent="0.3">
      <c r="A222" s="37">
        <v>38322</v>
      </c>
      <c r="B222" s="30">
        <v>2</v>
      </c>
    </row>
    <row r="223" spans="1:2" x14ac:dyDescent="0.3">
      <c r="A223" s="37">
        <v>38292</v>
      </c>
      <c r="B223" s="30">
        <v>2</v>
      </c>
    </row>
    <row r="224" spans="1:2" x14ac:dyDescent="0.3">
      <c r="A224" s="37">
        <v>38261</v>
      </c>
      <c r="B224" s="30">
        <v>2</v>
      </c>
    </row>
    <row r="225" spans="1:2" x14ac:dyDescent="0.3">
      <c r="A225" s="37">
        <v>38231</v>
      </c>
      <c r="B225" s="30">
        <v>2</v>
      </c>
    </row>
    <row r="226" spans="1:2" x14ac:dyDescent="0.3">
      <c r="A226" s="37">
        <v>38200</v>
      </c>
      <c r="B226" s="30">
        <v>2</v>
      </c>
    </row>
    <row r="227" spans="1:2" x14ac:dyDescent="0.3">
      <c r="A227" s="37">
        <v>38169</v>
      </c>
      <c r="B227" s="30">
        <v>2</v>
      </c>
    </row>
    <row r="228" spans="1:2" x14ac:dyDescent="0.3">
      <c r="A228" s="37">
        <v>38139</v>
      </c>
      <c r="B228" s="30">
        <v>2</v>
      </c>
    </row>
    <row r="229" spans="1:2" x14ac:dyDescent="0.3">
      <c r="A229" s="37">
        <v>38108</v>
      </c>
      <c r="B229" s="30">
        <v>2</v>
      </c>
    </row>
    <row r="230" spans="1:2" x14ac:dyDescent="0.3">
      <c r="A230" s="37">
        <v>38078</v>
      </c>
      <c r="B230" s="30">
        <v>2</v>
      </c>
    </row>
    <row r="231" spans="1:2" x14ac:dyDescent="0.3">
      <c r="A231" s="37">
        <v>38047</v>
      </c>
      <c r="B231" s="30">
        <v>2</v>
      </c>
    </row>
    <row r="232" spans="1:2" x14ac:dyDescent="0.3">
      <c r="A232" s="37">
        <v>38018</v>
      </c>
      <c r="B232" s="30">
        <v>2</v>
      </c>
    </row>
    <row r="233" spans="1:2" x14ac:dyDescent="0.3">
      <c r="A233" s="37">
        <v>37987</v>
      </c>
      <c r="B233" s="30">
        <v>2</v>
      </c>
    </row>
    <row r="234" spans="1:2" x14ac:dyDescent="0.3">
      <c r="A234" s="37">
        <v>37956</v>
      </c>
      <c r="B234" s="30">
        <v>2</v>
      </c>
    </row>
    <row r="235" spans="1:2" x14ac:dyDescent="0.3">
      <c r="A235" s="37">
        <v>37926</v>
      </c>
      <c r="B235" s="30">
        <v>2</v>
      </c>
    </row>
    <row r="236" spans="1:2" x14ac:dyDescent="0.3">
      <c r="A236" s="37">
        <v>37895</v>
      </c>
      <c r="B236" s="30">
        <v>2</v>
      </c>
    </row>
    <row r="237" spans="1:2" x14ac:dyDescent="0.3">
      <c r="A237" s="37">
        <v>37865</v>
      </c>
      <c r="B237" s="30">
        <v>2</v>
      </c>
    </row>
    <row r="238" spans="1:2" x14ac:dyDescent="0.3">
      <c r="A238" s="37">
        <v>37834</v>
      </c>
      <c r="B238" s="30">
        <v>2</v>
      </c>
    </row>
    <row r="239" spans="1:2" x14ac:dyDescent="0.3">
      <c r="A239" s="37">
        <v>37803</v>
      </c>
      <c r="B239" s="30">
        <v>2</v>
      </c>
    </row>
    <row r="240" spans="1:2" x14ac:dyDescent="0.3">
      <c r="A240" s="37">
        <v>37773</v>
      </c>
      <c r="B240" s="30">
        <v>2</v>
      </c>
    </row>
    <row r="241" spans="1:2" x14ac:dyDescent="0.3">
      <c r="A241" s="37">
        <v>37742</v>
      </c>
      <c r="B241" s="30">
        <v>2.5</v>
      </c>
    </row>
    <row r="242" spans="1:2" x14ac:dyDescent="0.3">
      <c r="A242" s="37">
        <v>37712</v>
      </c>
      <c r="B242" s="30">
        <v>2.5</v>
      </c>
    </row>
    <row r="243" spans="1:2" x14ac:dyDescent="0.3">
      <c r="A243" s="37">
        <v>37681</v>
      </c>
      <c r="B243" s="30">
        <v>2.5</v>
      </c>
    </row>
    <row r="244" spans="1:2" x14ac:dyDescent="0.3">
      <c r="A244" s="37">
        <v>37653</v>
      </c>
      <c r="B244" s="30">
        <v>2.75</v>
      </c>
    </row>
    <row r="245" spans="1:2" x14ac:dyDescent="0.3">
      <c r="A245" s="37">
        <v>37622</v>
      </c>
      <c r="B245" s="30">
        <v>2.75</v>
      </c>
    </row>
    <row r="246" spans="1:2" x14ac:dyDescent="0.3">
      <c r="A246" s="37">
        <v>37591</v>
      </c>
      <c r="B246" s="30">
        <v>2.75</v>
      </c>
    </row>
    <row r="247" spans="1:2" x14ac:dyDescent="0.3">
      <c r="A247" s="37">
        <v>37561</v>
      </c>
      <c r="B247" s="30">
        <v>3.25</v>
      </c>
    </row>
    <row r="248" spans="1:2" x14ac:dyDescent="0.3">
      <c r="A248" s="37">
        <v>37530</v>
      </c>
      <c r="B248" s="30">
        <v>3.25</v>
      </c>
    </row>
    <row r="249" spans="1:2" x14ac:dyDescent="0.3">
      <c r="A249" s="37">
        <v>37500</v>
      </c>
      <c r="B249" s="30">
        <v>3.25</v>
      </c>
    </row>
    <row r="250" spans="1:2" x14ac:dyDescent="0.3">
      <c r="A250" s="37">
        <v>37469</v>
      </c>
      <c r="B250" s="30">
        <v>3.25</v>
      </c>
    </row>
    <row r="251" spans="1:2" x14ac:dyDescent="0.3">
      <c r="A251" s="37">
        <v>37438</v>
      </c>
      <c r="B251" s="30">
        <v>3.25</v>
      </c>
    </row>
    <row r="252" spans="1:2" x14ac:dyDescent="0.3">
      <c r="A252" s="37">
        <v>37408</v>
      </c>
      <c r="B252" s="30">
        <v>3.25</v>
      </c>
    </row>
    <row r="253" spans="1:2" x14ac:dyDescent="0.3">
      <c r="A253" s="37">
        <v>37377</v>
      </c>
      <c r="B253" s="30">
        <v>3.25</v>
      </c>
    </row>
    <row r="254" spans="1:2" x14ac:dyDescent="0.3">
      <c r="A254" s="37">
        <v>37347</v>
      </c>
      <c r="B254" s="30">
        <v>3.25</v>
      </c>
    </row>
    <row r="255" spans="1:2" x14ac:dyDescent="0.3">
      <c r="A255" s="37">
        <v>37316</v>
      </c>
      <c r="B255" s="30">
        <v>3.25</v>
      </c>
    </row>
    <row r="256" spans="1:2" x14ac:dyDescent="0.3">
      <c r="A256" s="37">
        <v>37288</v>
      </c>
      <c r="B256" s="30">
        <v>3.25</v>
      </c>
    </row>
    <row r="257" spans="1:2" x14ac:dyDescent="0.3">
      <c r="A257" s="37">
        <v>37257</v>
      </c>
      <c r="B257" s="30">
        <v>3.25</v>
      </c>
    </row>
    <row r="258" spans="1:2" x14ac:dyDescent="0.3">
      <c r="A258" s="37">
        <v>37226</v>
      </c>
      <c r="B258" s="30">
        <v>3.25</v>
      </c>
    </row>
    <row r="259" spans="1:2" x14ac:dyDescent="0.3">
      <c r="A259" s="37">
        <v>37196</v>
      </c>
      <c r="B259" s="30">
        <v>3.25</v>
      </c>
    </row>
    <row r="260" spans="1:2" x14ac:dyDescent="0.3">
      <c r="A260" s="37">
        <v>37165</v>
      </c>
      <c r="B260" s="30">
        <v>3.75</v>
      </c>
    </row>
    <row r="261" spans="1:2" x14ac:dyDescent="0.3">
      <c r="A261" s="37">
        <v>37135</v>
      </c>
      <c r="B261" s="30">
        <v>3.75</v>
      </c>
    </row>
    <row r="262" spans="1:2" x14ac:dyDescent="0.3">
      <c r="A262" s="37">
        <v>37104</v>
      </c>
      <c r="B262" s="30">
        <v>4.5</v>
      </c>
    </row>
    <row r="263" spans="1:2" x14ac:dyDescent="0.3">
      <c r="A263" s="37">
        <v>37073</v>
      </c>
      <c r="B263" s="30">
        <v>4.5</v>
      </c>
    </row>
    <row r="264" spans="1:2" x14ac:dyDescent="0.3">
      <c r="A264" s="37">
        <v>37043</v>
      </c>
      <c r="B264" s="30">
        <v>4.5</v>
      </c>
    </row>
    <row r="265" spans="1:2" x14ac:dyDescent="0.3">
      <c r="A265" s="37">
        <v>37012</v>
      </c>
      <c r="B265" s="30">
        <v>4.5</v>
      </c>
    </row>
    <row r="266" spans="1:2" x14ac:dyDescent="0.3">
      <c r="A266" s="37">
        <v>36982</v>
      </c>
      <c r="B266" s="30">
        <v>4.75</v>
      </c>
    </row>
    <row r="267" spans="1:2" x14ac:dyDescent="0.3">
      <c r="A267" s="37">
        <v>36951</v>
      </c>
      <c r="B267" s="30">
        <v>4.75</v>
      </c>
    </row>
    <row r="268" spans="1:2" x14ac:dyDescent="0.3">
      <c r="A268" s="37">
        <v>36923</v>
      </c>
      <c r="B268" s="30">
        <v>4.75</v>
      </c>
    </row>
    <row r="269" spans="1:2" x14ac:dyDescent="0.3">
      <c r="A269" s="37">
        <v>36892</v>
      </c>
      <c r="B269" s="30">
        <v>4.75</v>
      </c>
    </row>
    <row r="270" spans="1:2" x14ac:dyDescent="0.3">
      <c r="A270" s="37">
        <v>36861</v>
      </c>
      <c r="B270" s="30">
        <v>4.75</v>
      </c>
    </row>
    <row r="271" spans="1:2" x14ac:dyDescent="0.3">
      <c r="A271" s="37">
        <v>36831</v>
      </c>
      <c r="B271" s="30">
        <v>4.75</v>
      </c>
    </row>
    <row r="272" spans="1:2" x14ac:dyDescent="0.3">
      <c r="A272" s="37">
        <v>36800</v>
      </c>
      <c r="B272" s="30">
        <v>4.75</v>
      </c>
    </row>
    <row r="273" spans="1:2" x14ac:dyDescent="0.3">
      <c r="A273" s="37">
        <v>36770</v>
      </c>
      <c r="B273" s="30">
        <v>4.5</v>
      </c>
    </row>
    <row r="274" spans="1:2" x14ac:dyDescent="0.3">
      <c r="A274" s="37">
        <v>36739</v>
      </c>
      <c r="B274" s="30">
        <v>4.25</v>
      </c>
    </row>
    <row r="275" spans="1:2" x14ac:dyDescent="0.3">
      <c r="A275" s="37">
        <v>36708</v>
      </c>
      <c r="B275" s="30">
        <v>4.25</v>
      </c>
    </row>
    <row r="276" spans="1:2" x14ac:dyDescent="0.3">
      <c r="A276" s="37">
        <v>36678</v>
      </c>
      <c r="B276" s="30">
        <v>4.25</v>
      </c>
    </row>
    <row r="277" spans="1:2" x14ac:dyDescent="0.3">
      <c r="A277" s="37">
        <v>36647</v>
      </c>
      <c r="B277" s="30">
        <v>3.75</v>
      </c>
    </row>
    <row r="278" spans="1:2" x14ac:dyDescent="0.3">
      <c r="A278" s="37">
        <v>36617</v>
      </c>
      <c r="B278" s="30">
        <v>3.5</v>
      </c>
    </row>
    <row r="279" spans="1:2" x14ac:dyDescent="0.3">
      <c r="A279" s="37">
        <v>36586</v>
      </c>
      <c r="B279" s="30">
        <v>3.5</v>
      </c>
    </row>
    <row r="280" spans="1:2" x14ac:dyDescent="0.3">
      <c r="A280" s="37">
        <v>36557</v>
      </c>
      <c r="B280" s="30">
        <v>3.25</v>
      </c>
    </row>
    <row r="281" spans="1:2" x14ac:dyDescent="0.3">
      <c r="A281" s="37">
        <v>36526</v>
      </c>
      <c r="B281" s="30">
        <v>3</v>
      </c>
    </row>
    <row r="282" spans="1:2" x14ac:dyDescent="0.3">
      <c r="A282" s="37">
        <v>36495</v>
      </c>
      <c r="B282" s="30">
        <v>3</v>
      </c>
    </row>
    <row r="283" spans="1:2" x14ac:dyDescent="0.3">
      <c r="A283" s="37">
        <v>36465</v>
      </c>
      <c r="B283" s="30">
        <v>3</v>
      </c>
    </row>
    <row r="284" spans="1:2" x14ac:dyDescent="0.3">
      <c r="A284" s="37">
        <v>36434</v>
      </c>
      <c r="B284" s="30">
        <v>2.5</v>
      </c>
    </row>
    <row r="285" spans="1:2" x14ac:dyDescent="0.3">
      <c r="A285" s="37">
        <v>36404</v>
      </c>
      <c r="B285" s="30">
        <v>2.5</v>
      </c>
    </row>
    <row r="286" spans="1:2" x14ac:dyDescent="0.3">
      <c r="A286" s="37">
        <v>36373</v>
      </c>
      <c r="B286" s="30">
        <v>2.5</v>
      </c>
    </row>
    <row r="287" spans="1:2" x14ac:dyDescent="0.3">
      <c r="A287" s="37">
        <v>36342</v>
      </c>
      <c r="B287" s="30">
        <v>2.5</v>
      </c>
    </row>
    <row r="288" spans="1:2" x14ac:dyDescent="0.3">
      <c r="A288" s="37">
        <v>36312</v>
      </c>
      <c r="B288" s="30">
        <v>2.5</v>
      </c>
    </row>
    <row r="289" spans="1:2" x14ac:dyDescent="0.3">
      <c r="A289" s="37">
        <v>36281</v>
      </c>
      <c r="B289" s="30">
        <v>2.5</v>
      </c>
    </row>
    <row r="290" spans="1:2" x14ac:dyDescent="0.3">
      <c r="A290" s="37">
        <v>36251</v>
      </c>
      <c r="B290" s="30">
        <v>2.5</v>
      </c>
    </row>
    <row r="291" spans="1:2" x14ac:dyDescent="0.3">
      <c r="A291" s="37">
        <v>36220</v>
      </c>
      <c r="B291" s="30">
        <v>3</v>
      </c>
    </row>
    <row r="292" spans="1:2" x14ac:dyDescent="0.3">
      <c r="A292" s="37">
        <v>36192</v>
      </c>
      <c r="B292" s="30">
        <v>3</v>
      </c>
    </row>
    <row r="293" spans="1:2" x14ac:dyDescent="0.3">
      <c r="A293" s="37">
        <v>36161</v>
      </c>
      <c r="B293" s="30">
        <v>3</v>
      </c>
    </row>
    <row r="294" spans="1:2" x14ac:dyDescent="0.3">
      <c r="A294" s="37"/>
    </row>
    <row r="295" spans="1:2" x14ac:dyDescent="0.3">
      <c r="A295" s="37"/>
    </row>
    <row r="296" spans="1:2" x14ac:dyDescent="0.3">
      <c r="A296" s="37"/>
    </row>
    <row r="297" spans="1:2" x14ac:dyDescent="0.3">
      <c r="A297" s="37"/>
    </row>
    <row r="298" spans="1:2" x14ac:dyDescent="0.3">
      <c r="A298" s="37"/>
    </row>
    <row r="299" spans="1:2" x14ac:dyDescent="0.3">
      <c r="A299" s="37"/>
    </row>
    <row r="300" spans="1:2" x14ac:dyDescent="0.3">
      <c r="A300" s="37"/>
    </row>
    <row r="301" spans="1:2" x14ac:dyDescent="0.3">
      <c r="A301" s="37"/>
    </row>
    <row r="302" spans="1:2" x14ac:dyDescent="0.3">
      <c r="A302" s="37"/>
    </row>
    <row r="303" spans="1:2" x14ac:dyDescent="0.3">
      <c r="A303" s="37"/>
    </row>
    <row r="304" spans="1:2" x14ac:dyDescent="0.3">
      <c r="A304" s="37"/>
    </row>
    <row r="305" spans="1:1" x14ac:dyDescent="0.3">
      <c r="A305" s="37"/>
    </row>
    <row r="306" spans="1:1" x14ac:dyDescent="0.3">
      <c r="A306" s="37"/>
    </row>
    <row r="307" spans="1:1" x14ac:dyDescent="0.3">
      <c r="A307" s="37"/>
    </row>
    <row r="308" spans="1:1" x14ac:dyDescent="0.3">
      <c r="A308" s="37"/>
    </row>
    <row r="309" spans="1:1" x14ac:dyDescent="0.3">
      <c r="A309" s="37"/>
    </row>
    <row r="310" spans="1:1" x14ac:dyDescent="0.3">
      <c r="A310" s="37"/>
    </row>
    <row r="311" spans="1:1" x14ac:dyDescent="0.3">
      <c r="A311" s="37"/>
    </row>
    <row r="312" spans="1:1" x14ac:dyDescent="0.3">
      <c r="A312" s="37"/>
    </row>
    <row r="313" spans="1:1" x14ac:dyDescent="0.3">
      <c r="A313" s="37"/>
    </row>
    <row r="314" spans="1:1" x14ac:dyDescent="0.3">
      <c r="A314" s="37"/>
    </row>
    <row r="315" spans="1:1" x14ac:dyDescent="0.3">
      <c r="A315" s="37"/>
    </row>
    <row r="316" spans="1:1" x14ac:dyDescent="0.3">
      <c r="A316" s="37"/>
    </row>
    <row r="317" spans="1:1" x14ac:dyDescent="0.3">
      <c r="A317" s="37"/>
    </row>
    <row r="318" spans="1:1" x14ac:dyDescent="0.3">
      <c r="A318" s="37"/>
    </row>
    <row r="319" spans="1:1" x14ac:dyDescent="0.3">
      <c r="A319" s="37"/>
    </row>
    <row r="320" spans="1:1" x14ac:dyDescent="0.3">
      <c r="A320" s="37"/>
    </row>
    <row r="321" spans="1:1" x14ac:dyDescent="0.3">
      <c r="A321" s="37"/>
    </row>
    <row r="322" spans="1:1" x14ac:dyDescent="0.3">
      <c r="A322" s="37"/>
    </row>
    <row r="323" spans="1:1" x14ac:dyDescent="0.3">
      <c r="A323" s="37"/>
    </row>
    <row r="324" spans="1:1" x14ac:dyDescent="0.3">
      <c r="A324" s="37"/>
    </row>
    <row r="325" spans="1:1" x14ac:dyDescent="0.3">
      <c r="A325" s="37"/>
    </row>
    <row r="326" spans="1:1" x14ac:dyDescent="0.3">
      <c r="A326" s="37"/>
    </row>
    <row r="327" spans="1:1" x14ac:dyDescent="0.3">
      <c r="A327" s="37"/>
    </row>
    <row r="328" spans="1:1" x14ac:dyDescent="0.3">
      <c r="A328" s="37"/>
    </row>
    <row r="329" spans="1:1" x14ac:dyDescent="0.3">
      <c r="A329" s="37"/>
    </row>
    <row r="330" spans="1:1" x14ac:dyDescent="0.3">
      <c r="A330" s="37"/>
    </row>
    <row r="331" spans="1:1" x14ac:dyDescent="0.3">
      <c r="A331" s="37"/>
    </row>
    <row r="332" spans="1:1" x14ac:dyDescent="0.3">
      <c r="A332" s="37"/>
    </row>
    <row r="333" spans="1:1" x14ac:dyDescent="0.3">
      <c r="A333" s="37"/>
    </row>
    <row r="334" spans="1:1" x14ac:dyDescent="0.3">
      <c r="A334" s="37"/>
    </row>
    <row r="335" spans="1:1" x14ac:dyDescent="0.3">
      <c r="A335" s="37"/>
    </row>
    <row r="336" spans="1:1" x14ac:dyDescent="0.3">
      <c r="A336" s="37"/>
    </row>
    <row r="337" spans="1:1" x14ac:dyDescent="0.3">
      <c r="A337" s="37"/>
    </row>
    <row r="338" spans="1:1" x14ac:dyDescent="0.3">
      <c r="A338" s="37"/>
    </row>
    <row r="339" spans="1:1" x14ac:dyDescent="0.3">
      <c r="A339" s="37"/>
    </row>
    <row r="340" spans="1:1" x14ac:dyDescent="0.3">
      <c r="A340" s="37"/>
    </row>
    <row r="341" spans="1:1" x14ac:dyDescent="0.3">
      <c r="A341" s="37"/>
    </row>
    <row r="342" spans="1:1" x14ac:dyDescent="0.3">
      <c r="A342" s="37"/>
    </row>
    <row r="343" spans="1:1" x14ac:dyDescent="0.3">
      <c r="A343" s="37"/>
    </row>
    <row r="344" spans="1:1" x14ac:dyDescent="0.3">
      <c r="A344" s="37"/>
    </row>
    <row r="345" spans="1:1" x14ac:dyDescent="0.3">
      <c r="A345" s="37"/>
    </row>
    <row r="346" spans="1:1" x14ac:dyDescent="0.3">
      <c r="A346" s="37"/>
    </row>
    <row r="347" spans="1:1" x14ac:dyDescent="0.3">
      <c r="A347" s="37"/>
    </row>
    <row r="348" spans="1:1" x14ac:dyDescent="0.3">
      <c r="A348" s="37"/>
    </row>
    <row r="349" spans="1:1" x14ac:dyDescent="0.3">
      <c r="A349" s="37"/>
    </row>
    <row r="350" spans="1:1" x14ac:dyDescent="0.3">
      <c r="A350" s="37"/>
    </row>
    <row r="351" spans="1:1" x14ac:dyDescent="0.3">
      <c r="A351" s="37"/>
    </row>
    <row r="352" spans="1:1" x14ac:dyDescent="0.3">
      <c r="A352" s="37"/>
    </row>
    <row r="353" spans="1:1" x14ac:dyDescent="0.3">
      <c r="A353" s="37"/>
    </row>
    <row r="354" spans="1:1" x14ac:dyDescent="0.3">
      <c r="A354" s="37"/>
    </row>
    <row r="355" spans="1:1" x14ac:dyDescent="0.3">
      <c r="A355" s="37"/>
    </row>
    <row r="356" spans="1:1" x14ac:dyDescent="0.3">
      <c r="A356" s="37"/>
    </row>
    <row r="357" spans="1:1" x14ac:dyDescent="0.3">
      <c r="A357" s="37"/>
    </row>
    <row r="358" spans="1:1" x14ac:dyDescent="0.3">
      <c r="A358" s="37"/>
    </row>
    <row r="359" spans="1:1" x14ac:dyDescent="0.3">
      <c r="A359" s="37"/>
    </row>
    <row r="360" spans="1:1" x14ac:dyDescent="0.3">
      <c r="A360" s="37"/>
    </row>
    <row r="361" spans="1:1" x14ac:dyDescent="0.3">
      <c r="A361" s="37"/>
    </row>
    <row r="362" spans="1:1" x14ac:dyDescent="0.3">
      <c r="A362" s="37"/>
    </row>
    <row r="363" spans="1:1" x14ac:dyDescent="0.3">
      <c r="A363" s="37"/>
    </row>
    <row r="364" spans="1:1" x14ac:dyDescent="0.3">
      <c r="A364" s="37"/>
    </row>
    <row r="365" spans="1:1" x14ac:dyDescent="0.3">
      <c r="A365" s="37"/>
    </row>
  </sheetData>
  <mergeCells count="1">
    <mergeCell ref="H1:J1"/>
  </mergeCells>
  <hyperlinks>
    <hyperlink ref="E1:F1" location="Übersicht!A1" display="zurück zur Überischt" xr:uid="{00000000-0004-0000-1E00-000000000000}"/>
    <hyperlink ref="A2" r:id="rId1" tooltip="Link zur Fußnote 1" xr:uid="{00000000-0004-0000-1E00-000001000000}"/>
    <hyperlink ref="H1:I1" location="Übersicht!A1" display="zurück zur Überischt" xr:uid="{00000000-0004-0000-1E00-000002000000}"/>
  </hyperlinks>
  <pageMargins left="0.78740157499999996" right="0.78740157499999996" top="0.984251969" bottom="0.984251969" header="0.4921259845" footer="0.4921259845"/>
  <pageSetup paperSize="9" orientation="portrait" horizontalDpi="300" verticalDpi="300"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Y160"/>
  <sheetViews>
    <sheetView zoomScale="85" zoomScaleNormal="85" workbookViewId="0">
      <pane xSplit="1" ySplit="4" topLeftCell="B5" activePane="bottomRight" state="frozen"/>
      <selection pane="topRight" activeCell="H12" sqref="H12"/>
      <selection pane="bottomLeft" activeCell="H12" sqref="H12"/>
      <selection pane="bottomRight" activeCell="G12" sqref="G12"/>
    </sheetView>
  </sheetViews>
  <sheetFormatPr baseColWidth="10" defaultColWidth="0" defaultRowHeight="13.2" x14ac:dyDescent="0.25"/>
  <cols>
    <col min="1" max="1" width="11.44140625" customWidth="1"/>
    <col min="2" max="6" width="11.44140625" style="447" customWidth="1"/>
    <col min="7" max="25" width="11.44140625" customWidth="1"/>
    <col min="26" max="16384" width="11.44140625" hidden="1"/>
  </cols>
  <sheetData>
    <row r="1" spans="1:19" ht="25.8" x14ac:dyDescent="0.5">
      <c r="A1" s="28" t="s">
        <v>293</v>
      </c>
      <c r="B1" s="41"/>
      <c r="C1" s="41"/>
      <c r="D1" s="41"/>
      <c r="E1" s="41"/>
      <c r="F1" s="31"/>
      <c r="G1" s="31"/>
      <c r="H1" s="30"/>
      <c r="I1" s="30"/>
      <c r="J1" s="30"/>
      <c r="K1" s="30"/>
      <c r="L1" s="30"/>
      <c r="M1" s="30"/>
      <c r="N1" s="30"/>
      <c r="O1" s="30"/>
      <c r="P1" s="30"/>
      <c r="Q1" s="552" t="s">
        <v>268</v>
      </c>
      <c r="R1" s="552"/>
      <c r="S1" s="552"/>
    </row>
    <row r="2" spans="1:19" ht="13.8" x14ac:dyDescent="0.3">
      <c r="A2" s="32" t="s">
        <v>269</v>
      </c>
      <c r="B2" s="137" t="s">
        <v>294</v>
      </c>
      <c r="C2" s="41"/>
      <c r="D2" s="41"/>
      <c r="E2" s="41"/>
      <c r="F2" s="41"/>
      <c r="G2" s="30"/>
      <c r="H2" s="30"/>
      <c r="I2" s="30"/>
      <c r="J2" s="30"/>
      <c r="K2" s="30"/>
      <c r="L2" s="30"/>
      <c r="M2" s="30"/>
      <c r="N2" s="30"/>
      <c r="O2" s="30"/>
      <c r="P2" s="30"/>
      <c r="Q2" s="30"/>
      <c r="R2" s="30"/>
      <c r="S2" s="30"/>
    </row>
    <row r="3" spans="1:19" s="5" customFormat="1" ht="27.75" customHeight="1" x14ac:dyDescent="0.3">
      <c r="A3" s="34"/>
      <c r="B3" s="553" t="s">
        <v>283</v>
      </c>
      <c r="C3" s="551"/>
      <c r="D3" s="551"/>
      <c r="E3" s="551"/>
      <c r="F3" s="554"/>
      <c r="G3" s="553" t="s">
        <v>284</v>
      </c>
      <c r="H3" s="551"/>
      <c r="I3" s="551"/>
      <c r="J3" s="551"/>
      <c r="K3" s="554"/>
      <c r="L3" s="553" t="s">
        <v>285</v>
      </c>
      <c r="M3" s="551"/>
      <c r="N3" s="551"/>
      <c r="O3" s="551"/>
      <c r="P3" s="554"/>
      <c r="Q3" s="30"/>
      <c r="R3" s="30"/>
      <c r="S3" s="30"/>
    </row>
    <row r="4" spans="1:19" s="5" customFormat="1" ht="41.4" x14ac:dyDescent="0.3">
      <c r="A4" s="35"/>
      <c r="B4" s="64" t="s">
        <v>287</v>
      </c>
      <c r="C4" s="33" t="s">
        <v>288</v>
      </c>
      <c r="D4" s="33" t="s">
        <v>289</v>
      </c>
      <c r="E4" s="33" t="s">
        <v>290</v>
      </c>
      <c r="F4" s="65" t="s">
        <v>291</v>
      </c>
      <c r="G4" s="64" t="s">
        <v>287</v>
      </c>
      <c r="H4" s="33" t="s">
        <v>288</v>
      </c>
      <c r="I4" s="33" t="s">
        <v>289</v>
      </c>
      <c r="J4" s="33" t="s">
        <v>290</v>
      </c>
      <c r="K4" s="65" t="s">
        <v>291</v>
      </c>
      <c r="L4" s="64" t="s">
        <v>287</v>
      </c>
      <c r="M4" s="33" t="s">
        <v>288</v>
      </c>
      <c r="N4" s="33" t="s">
        <v>289</v>
      </c>
      <c r="O4" s="33" t="s">
        <v>290</v>
      </c>
      <c r="P4" s="65" t="s">
        <v>291</v>
      </c>
      <c r="Q4" s="30"/>
      <c r="R4" s="30"/>
      <c r="S4" s="30"/>
    </row>
    <row r="5" spans="1:19" s="12" customFormat="1" ht="13.8" x14ac:dyDescent="0.3">
      <c r="A5" s="37">
        <v>44896</v>
      </c>
      <c r="B5" s="41"/>
      <c r="C5" s="41"/>
      <c r="D5" s="41"/>
      <c r="E5" s="41"/>
      <c r="F5" s="41"/>
      <c r="G5" s="67"/>
      <c r="H5" s="60"/>
      <c r="I5" s="60"/>
      <c r="J5" s="60"/>
      <c r="K5" s="68"/>
      <c r="L5" s="67"/>
      <c r="M5" s="60"/>
      <c r="N5" s="60"/>
      <c r="O5" s="60"/>
      <c r="P5" s="68"/>
      <c r="Q5" s="30"/>
      <c r="R5" s="30"/>
      <c r="S5" s="30"/>
    </row>
    <row r="6" spans="1:19" s="12" customFormat="1" ht="13.8" x14ac:dyDescent="0.3">
      <c r="A6" s="37">
        <v>44866</v>
      </c>
      <c r="B6" s="41"/>
      <c r="C6" s="41"/>
      <c r="D6" s="41"/>
      <c r="E6" s="41"/>
      <c r="F6" s="41"/>
      <c r="G6" s="67"/>
      <c r="H6" s="60"/>
      <c r="I6" s="60"/>
      <c r="J6" s="60"/>
      <c r="K6" s="68"/>
      <c r="L6" s="67"/>
      <c r="M6" s="60"/>
      <c r="N6" s="60"/>
      <c r="O6" s="60"/>
      <c r="P6" s="68"/>
      <c r="Q6" s="30"/>
      <c r="R6" s="30"/>
      <c r="S6" s="30"/>
    </row>
    <row r="7" spans="1:19" s="12" customFormat="1" ht="13.8" x14ac:dyDescent="0.3">
      <c r="A7" s="37">
        <v>44835</v>
      </c>
      <c r="B7" s="41"/>
      <c r="C7" s="41"/>
      <c r="D7" s="41"/>
      <c r="E7" s="41"/>
      <c r="F7" s="41"/>
      <c r="G7" s="67"/>
      <c r="H7" s="60"/>
      <c r="I7" s="60"/>
      <c r="J7" s="60"/>
      <c r="K7" s="68"/>
      <c r="L7" s="67"/>
      <c r="M7" s="60"/>
      <c r="N7" s="60"/>
      <c r="O7" s="60"/>
      <c r="P7" s="68"/>
      <c r="Q7" s="30"/>
      <c r="R7" s="30"/>
      <c r="S7" s="30"/>
    </row>
    <row r="8" spans="1:19" s="12" customFormat="1" ht="13.8" x14ac:dyDescent="0.3">
      <c r="A8" s="37">
        <v>44805</v>
      </c>
      <c r="B8" s="41"/>
      <c r="C8" s="41"/>
      <c r="D8" s="41"/>
      <c r="E8" s="41"/>
      <c r="F8" s="41"/>
      <c r="G8" s="67"/>
      <c r="H8" s="60"/>
      <c r="I8" s="60"/>
      <c r="J8" s="60"/>
      <c r="K8" s="68"/>
      <c r="L8" s="67"/>
      <c r="M8" s="60"/>
      <c r="N8" s="60"/>
      <c r="O8" s="60"/>
      <c r="P8" s="68"/>
      <c r="Q8" s="30"/>
      <c r="R8" s="30"/>
      <c r="S8" s="30"/>
    </row>
    <row r="9" spans="1:19" s="12" customFormat="1" ht="13.8" x14ac:dyDescent="0.3">
      <c r="A9" s="37">
        <v>44774</v>
      </c>
      <c r="B9" s="41"/>
      <c r="C9" s="41"/>
      <c r="D9" s="41"/>
      <c r="E9" s="41"/>
      <c r="F9" s="41"/>
      <c r="G9" s="67"/>
      <c r="H9" s="60"/>
      <c r="I9" s="60"/>
      <c r="J9" s="60"/>
      <c r="K9" s="68"/>
      <c r="L9" s="67"/>
      <c r="M9" s="60"/>
      <c r="N9" s="60"/>
      <c r="O9" s="60"/>
      <c r="P9" s="68"/>
      <c r="Q9" s="30"/>
      <c r="R9" s="30"/>
      <c r="S9" s="30"/>
    </row>
    <row r="10" spans="1:19" s="12" customFormat="1" ht="13.8" x14ac:dyDescent="0.3">
      <c r="A10" s="37">
        <v>44743</v>
      </c>
      <c r="B10" s="41"/>
      <c r="C10" s="41"/>
      <c r="D10" s="41"/>
      <c r="E10" s="41"/>
      <c r="F10" s="41"/>
      <c r="G10" s="67"/>
      <c r="H10" s="60"/>
      <c r="I10" s="60"/>
      <c r="J10" s="60"/>
      <c r="K10" s="68"/>
      <c r="L10" s="67"/>
      <c r="M10" s="60"/>
      <c r="N10" s="60"/>
      <c r="O10" s="60"/>
      <c r="P10" s="68"/>
      <c r="Q10" s="30"/>
      <c r="R10" s="30"/>
      <c r="S10" s="30"/>
    </row>
    <row r="11" spans="1:19" s="12" customFormat="1" ht="13.8" x14ac:dyDescent="0.3">
      <c r="A11" s="37">
        <v>44713</v>
      </c>
      <c r="B11" s="41"/>
      <c r="C11" s="41"/>
      <c r="D11" s="41"/>
      <c r="E11" s="41"/>
      <c r="F11" s="41"/>
      <c r="G11" s="67"/>
      <c r="H11" s="60"/>
      <c r="I11" s="60"/>
      <c r="J11" s="60"/>
      <c r="K11" s="68"/>
      <c r="L11" s="67"/>
      <c r="M11" s="60"/>
      <c r="N11" s="60"/>
      <c r="O11" s="60"/>
      <c r="P11" s="68"/>
      <c r="Q11" s="30"/>
      <c r="R11" s="30"/>
      <c r="S11" s="30"/>
    </row>
    <row r="12" spans="1:19" s="12" customFormat="1" ht="13.8" x14ac:dyDescent="0.3">
      <c r="A12" s="37">
        <v>44682</v>
      </c>
      <c r="B12" s="532">
        <v>105.3</v>
      </c>
      <c r="C12" s="532">
        <v>97.5</v>
      </c>
      <c r="D12" s="532">
        <v>111.4</v>
      </c>
      <c r="E12" s="532">
        <v>108.6</v>
      </c>
      <c r="F12" s="532">
        <v>113.1</v>
      </c>
      <c r="G12" s="67">
        <f>(B12/B13)-1</f>
        <v>-9.4073377234242805E-3</v>
      </c>
      <c r="H12" s="60">
        <f>(C12/C13)-1</f>
        <v>-5.0632911392405111E-2</v>
      </c>
      <c r="I12" s="60">
        <f>(D12/D13)-1</f>
        <v>2.1081576535288749E-2</v>
      </c>
      <c r="J12" s="60">
        <f>(E12/E13)-1</f>
        <v>-1.3623978201634857E-2</v>
      </c>
      <c r="K12" s="68">
        <f>(F12/F13)-1</f>
        <v>4.2396313364055249E-2</v>
      </c>
      <c r="L12" s="67">
        <f>(B12/B24)-1</f>
        <v>-4.0983606557377095E-2</v>
      </c>
      <c r="M12" s="60">
        <f>(C12/C24)-1</f>
        <v>-6.25E-2</v>
      </c>
      <c r="N12" s="60">
        <f>(D12/D24)-1</f>
        <v>-2.6223776223776252E-2</v>
      </c>
      <c r="O12" s="60">
        <f>(E12/E24)-1</f>
        <v>-5.3182214472537126E-2</v>
      </c>
      <c r="P12" s="68">
        <f>(F12/F24)-1</f>
        <v>-9.6322241681261467E-3</v>
      </c>
      <c r="Q12" s="30"/>
      <c r="R12" s="30"/>
      <c r="S12" s="30"/>
    </row>
    <row r="13" spans="1:19" s="12" customFormat="1" ht="13.8" x14ac:dyDescent="0.3">
      <c r="A13" s="37">
        <v>44652</v>
      </c>
      <c r="B13" s="532">
        <v>106.3</v>
      </c>
      <c r="C13" s="532">
        <v>102.7</v>
      </c>
      <c r="D13" s="532">
        <v>109.1</v>
      </c>
      <c r="E13" s="532">
        <v>110.1</v>
      </c>
      <c r="F13" s="532">
        <v>108.5</v>
      </c>
      <c r="G13" s="67">
        <f t="shared" ref="G13" si="0">(B13/B14)-1</f>
        <v>-4.6816479400748623E-3</v>
      </c>
      <c r="H13" s="60">
        <f t="shared" ref="H13" si="1">(C13/C14)-1</f>
        <v>8.8408644400785885E-3</v>
      </c>
      <c r="I13" s="60">
        <f t="shared" ref="I13" si="2">(D13/D14)-1</f>
        <v>-1.445347786811213E-2</v>
      </c>
      <c r="J13" s="60">
        <f t="shared" ref="J13" si="3">(E13/E14)-1</f>
        <v>-1.8132366273798661E-3</v>
      </c>
      <c r="K13" s="68">
        <f t="shared" ref="K13" si="4">(F13/F14)-1</f>
        <v>-2.2522522522522515E-2</v>
      </c>
      <c r="L13" s="67">
        <f t="shared" ref="L13" si="5">(B13/B25)-1</f>
        <v>-6.3436123348017626E-2</v>
      </c>
      <c r="M13" s="60">
        <f t="shared" ref="M13" si="6">(C13/C25)-1</f>
        <v>-1.6283524904214586E-2</v>
      </c>
      <c r="N13" s="60">
        <f t="shared" ref="N13" si="7">(D13/D25)-1</f>
        <v>-9.610604805302414E-2</v>
      </c>
      <c r="O13" s="60">
        <f t="shared" ref="O13" si="8">(E13/E25)-1</f>
        <v>-5.5746140651801057E-2</v>
      </c>
      <c r="P13" s="68">
        <f t="shared" ref="P13" si="9">(F13/F25)-1</f>
        <v>-0.11931818181818188</v>
      </c>
      <c r="Q13" s="30"/>
      <c r="R13" s="30"/>
      <c r="S13" s="30"/>
    </row>
    <row r="14" spans="1:19" s="12" customFormat="1" ht="13.8" x14ac:dyDescent="0.3">
      <c r="A14" s="37">
        <v>44621</v>
      </c>
      <c r="B14" s="532">
        <v>106.8</v>
      </c>
      <c r="C14" s="532">
        <v>101.8</v>
      </c>
      <c r="D14" s="532">
        <v>110.7</v>
      </c>
      <c r="E14" s="532">
        <v>110.3</v>
      </c>
      <c r="F14" s="532">
        <v>111</v>
      </c>
      <c r="G14" s="67">
        <f t="shared" ref="G14" si="10">(B14/B15)-1</f>
        <v>-1.9283746556473913E-2</v>
      </c>
      <c r="H14" s="60">
        <f t="shared" ref="H14" si="11">(C14/C15)-1</f>
        <v>-2.2094140249759864E-2</v>
      </c>
      <c r="I14" s="60">
        <f t="shared" ref="I14" si="12">(D14/D15)-1</f>
        <v>-1.6873889875665959E-2</v>
      </c>
      <c r="J14" s="60">
        <f t="shared" ref="J14" si="13">(E14/E15)-1</f>
        <v>6.3868613138686747E-3</v>
      </c>
      <c r="K14" s="68">
        <f t="shared" ref="K14" si="14">(F14/F15)-1</f>
        <v>-3.0567685589519611E-2</v>
      </c>
      <c r="L14" s="67">
        <f t="shared" ref="L14" si="15">(B14/B26)-1</f>
        <v>-3.8703870387038708E-2</v>
      </c>
      <c r="M14" s="60">
        <f t="shared" ref="M14" si="16">(C14/C26)-1</f>
        <v>-3.2319391634980987E-2</v>
      </c>
      <c r="N14" s="60">
        <f t="shared" ref="N14" si="17">(D14/D26)-1</f>
        <v>-4.3215211754537575E-2</v>
      </c>
      <c r="O14" s="60">
        <f t="shared" ref="O14" si="18">(E14/E26)-1</f>
        <v>-1.8683274021352392E-2</v>
      </c>
      <c r="P14" s="68">
        <f t="shared" ref="P14" si="19">(F14/F26)-1</f>
        <v>-5.6924384027187802E-2</v>
      </c>
      <c r="Q14" s="30"/>
      <c r="R14" s="30"/>
      <c r="S14" s="30"/>
    </row>
    <row r="15" spans="1:19" s="12" customFormat="1" ht="13.8" x14ac:dyDescent="0.3">
      <c r="A15" s="37">
        <v>44593</v>
      </c>
      <c r="B15" s="532">
        <v>108.9</v>
      </c>
      <c r="C15" s="532">
        <v>104.1</v>
      </c>
      <c r="D15" s="532">
        <v>112.6</v>
      </c>
      <c r="E15" s="532">
        <v>109.6</v>
      </c>
      <c r="F15" s="532">
        <v>114.5</v>
      </c>
      <c r="G15" s="67">
        <f t="shared" ref="G15" si="20">(B15/B16)-1</f>
        <v>-1.8034265103696989E-2</v>
      </c>
      <c r="H15" s="60">
        <f t="shared" ref="H15" si="21">(C15/C16)-1</f>
        <v>3.8572806171648377E-3</v>
      </c>
      <c r="I15" s="60">
        <f t="shared" ref="I15" si="22">(D15/D16)-1</f>
        <v>-3.4305317324185292E-2</v>
      </c>
      <c r="J15" s="60">
        <f t="shared" ref="J15" si="23">(E15/E16)-1</f>
        <v>-2.7506654835847466E-2</v>
      </c>
      <c r="K15" s="68">
        <f t="shared" ref="K15" si="24">(F15/F16)-1</f>
        <v>-3.7815126050420145E-2</v>
      </c>
      <c r="L15" s="67">
        <f t="shared" ref="L15" si="25">(B15/B27)-1</f>
        <v>1.8399264029438367E-3</v>
      </c>
      <c r="M15" s="60">
        <f t="shared" ref="M15" si="26">(C15/C27)-1</f>
        <v>2.1589793915603339E-2</v>
      </c>
      <c r="N15" s="60">
        <f t="shared" ref="N15" si="27">(D15/D27)-1</f>
        <v>-1.3146362839614345E-2</v>
      </c>
      <c r="O15" s="60">
        <f t="shared" ref="O15" si="28">(E15/E27)-1</f>
        <v>-4.5296167247386832E-2</v>
      </c>
      <c r="P15" s="68">
        <f t="shared" ref="P15" si="29">(F15/F27)-1</f>
        <v>7.0360598065082325E-3</v>
      </c>
      <c r="Q15" s="30"/>
      <c r="R15" s="30"/>
      <c r="S15" s="30"/>
    </row>
    <row r="16" spans="1:19" s="12" customFormat="1" ht="13.8" x14ac:dyDescent="0.3">
      <c r="A16" s="37">
        <v>44562</v>
      </c>
      <c r="B16" s="532">
        <v>110.9</v>
      </c>
      <c r="C16" s="532">
        <v>103.7</v>
      </c>
      <c r="D16" s="532">
        <v>116.6</v>
      </c>
      <c r="E16" s="532">
        <v>112.7</v>
      </c>
      <c r="F16" s="532">
        <v>119</v>
      </c>
      <c r="G16" s="67">
        <f t="shared" ref="G16" si="30">(B16/B17)-1</f>
        <v>1.0018214936247771E-2</v>
      </c>
      <c r="H16" s="60">
        <f t="shared" ref="H16" si="31">(C16/C17)-1</f>
        <v>3.8722168441434057E-3</v>
      </c>
      <c r="I16" s="60">
        <f t="shared" ref="I16" si="32">(D16/D17)-1</f>
        <v>1.4795474325500324E-2</v>
      </c>
      <c r="J16" s="60">
        <f t="shared" ref="J16" si="33">(E16/E17)-1</f>
        <v>-2.5929127052722545E-2</v>
      </c>
      <c r="K16" s="68">
        <f t="shared" ref="K16" si="34">(F16/F17)-1</f>
        <v>4.0209790209790208E-2</v>
      </c>
      <c r="L16" s="67">
        <f t="shared" ref="L16" si="35">(B16/B28)-1</f>
        <v>4.6226415094339668E-2</v>
      </c>
      <c r="M16" s="60">
        <f t="shared" ref="M16" si="36">(C16/C28)-1</f>
        <v>6.1412487205731781E-2</v>
      </c>
      <c r="N16" s="60">
        <f t="shared" ref="N16" si="37">(D16/D28)-1</f>
        <v>3.6444444444444501E-2</v>
      </c>
      <c r="O16" s="60">
        <f t="shared" ref="O16" si="38">(E16/E28)-1</f>
        <v>3.3944954128440452E-2</v>
      </c>
      <c r="P16" s="68">
        <f t="shared" ref="P16" si="39">(F16/F28)-1</f>
        <v>3.8394415357766221E-2</v>
      </c>
      <c r="Q16" s="30"/>
      <c r="R16" s="30"/>
      <c r="S16" s="30"/>
    </row>
    <row r="17" spans="1:19" s="12" customFormat="1" ht="13.8" x14ac:dyDescent="0.3">
      <c r="A17" s="37">
        <v>44531</v>
      </c>
      <c r="B17" s="532">
        <v>109.8</v>
      </c>
      <c r="C17" s="532">
        <v>103.3</v>
      </c>
      <c r="D17" s="532">
        <v>114.9</v>
      </c>
      <c r="E17" s="532">
        <v>115.7</v>
      </c>
      <c r="F17" s="532">
        <v>114.4</v>
      </c>
      <c r="G17" s="67">
        <f t="shared" ref="G17:G18" si="40">(B17/B18)-1</f>
        <v>8.2644628099173278E-3</v>
      </c>
      <c r="H17" s="60">
        <f t="shared" ref="H17:H18" si="41">(C17/C18)-1</f>
        <v>1.8737672583826415E-2</v>
      </c>
      <c r="I17" s="60">
        <f t="shared" ref="I17:I18" si="42">(D17/D18)-1</f>
        <v>1.7436791630340842E-3</v>
      </c>
      <c r="J17" s="60">
        <f t="shared" ref="J17:J18" si="43">(E17/E18)-1</f>
        <v>1.5803336259877065E-2</v>
      </c>
      <c r="K17" s="68">
        <f t="shared" ref="K17:K18" si="44">(F17/F18)-1</f>
        <v>-6.9444444444444198E-3</v>
      </c>
      <c r="L17" s="67">
        <f t="shared" ref="L17:L18" si="45">(B17/B29)-1</f>
        <v>3.7807183364839236E-2</v>
      </c>
      <c r="M17" s="60">
        <f t="shared" ref="M17:M18" si="46">(C17/C29)-1</f>
        <v>2.0750988142292481E-2</v>
      </c>
      <c r="N17" s="60">
        <f t="shared" ref="N17:N18" si="47">(D17/D29)-1</f>
        <v>5.0274223034734833E-2</v>
      </c>
      <c r="O17" s="60">
        <f t="shared" ref="O17:O18" si="48">(E17/E29)-1</f>
        <v>4.1404140414041501E-2</v>
      </c>
      <c r="P17" s="68">
        <f t="shared" ref="P17:P18" si="49">(F17/F29)-1</f>
        <v>5.6325023084025982E-2</v>
      </c>
      <c r="Q17" s="30"/>
      <c r="R17" s="30"/>
      <c r="S17" s="30"/>
    </row>
    <row r="18" spans="1:19" s="12" customFormat="1" ht="13.8" x14ac:dyDescent="0.3">
      <c r="A18" s="37">
        <v>44501</v>
      </c>
      <c r="B18" s="532">
        <v>108.9</v>
      </c>
      <c r="C18" s="532">
        <v>101.4</v>
      </c>
      <c r="D18" s="532">
        <v>114.7</v>
      </c>
      <c r="E18" s="532">
        <v>113.9</v>
      </c>
      <c r="F18" s="532">
        <v>115.2</v>
      </c>
      <c r="G18" s="67">
        <f t="shared" si="40"/>
        <v>2.4459078080903085E-2</v>
      </c>
      <c r="H18" s="60">
        <f t="shared" si="41"/>
        <v>-9.8522167487680168E-4</v>
      </c>
      <c r="I18" s="60">
        <f t="shared" si="42"/>
        <v>4.178019981834713E-2</v>
      </c>
      <c r="J18" s="60">
        <f t="shared" si="43"/>
        <v>4.9769585253456317E-2</v>
      </c>
      <c r="K18" s="68">
        <f t="shared" si="44"/>
        <v>3.6903690369036957E-2</v>
      </c>
      <c r="L18" s="67">
        <f t="shared" si="45"/>
        <v>1.491146318732528E-2</v>
      </c>
      <c r="M18" s="60">
        <f t="shared" si="46"/>
        <v>1.9762845849802257E-3</v>
      </c>
      <c r="N18" s="60">
        <f t="shared" si="47"/>
        <v>2.4107142857142883E-2</v>
      </c>
      <c r="O18" s="60">
        <f t="shared" si="48"/>
        <v>3.0769230769230882E-2</v>
      </c>
      <c r="P18" s="68">
        <f t="shared" si="49"/>
        <v>2.037201062887517E-2</v>
      </c>
      <c r="Q18" s="30"/>
      <c r="R18" s="30"/>
      <c r="S18" s="30"/>
    </row>
    <row r="19" spans="1:19" s="12" customFormat="1" ht="13.8" x14ac:dyDescent="0.3">
      <c r="A19" s="37">
        <v>44470</v>
      </c>
      <c r="B19" s="532">
        <v>106.3</v>
      </c>
      <c r="C19" s="532">
        <v>101.5</v>
      </c>
      <c r="D19" s="532">
        <v>110.1</v>
      </c>
      <c r="E19" s="532">
        <v>108.5</v>
      </c>
      <c r="F19" s="532">
        <v>111.1</v>
      </c>
      <c r="G19" s="67">
        <f t="shared" ref="G19" si="50">(B19/B20)-1</f>
        <v>-3.7488284910965897E-3</v>
      </c>
      <c r="H19" s="60">
        <f t="shared" ref="H19" si="51">(C19/C20)-1</f>
        <v>2.941176470588247E-2</v>
      </c>
      <c r="I19" s="60">
        <f t="shared" ref="I19" si="52">(D19/D20)-1</f>
        <v>-2.6525198938992078E-2</v>
      </c>
      <c r="J19" s="60">
        <f t="shared" ref="J19" si="53">(E19/E20)-1</f>
        <v>-1.9873532068654054E-2</v>
      </c>
      <c r="K19" s="68">
        <f t="shared" ref="K19" si="54">(F19/F20)-1</f>
        <v>-3.0541012216404928E-2</v>
      </c>
      <c r="L19" s="67">
        <f t="shared" ref="L19" si="55">(B19/B31)-1</f>
        <v>1.0456273764258395E-2</v>
      </c>
      <c r="M19" s="60">
        <f t="shared" ref="M19" si="56">(C19/C31)-1</f>
        <v>2.8368794326241176E-2</v>
      </c>
      <c r="N19" s="60">
        <f t="shared" ref="N19" si="57">(D19/D31)-1</f>
        <v>-9.0744101633399854E-4</v>
      </c>
      <c r="O19" s="60">
        <f t="shared" ref="O19" si="58">(E19/E31)-1</f>
        <v>5.56070435588496E-3</v>
      </c>
      <c r="P19" s="68">
        <f t="shared" ref="P19" si="59">(F19/F31)-1</f>
        <v>-4.4802867383512135E-3</v>
      </c>
      <c r="Q19" s="30"/>
      <c r="R19" s="30"/>
      <c r="S19" s="30"/>
    </row>
    <row r="20" spans="1:19" s="5" customFormat="1" ht="13.8" x14ac:dyDescent="0.3">
      <c r="A20" s="37">
        <v>44440</v>
      </c>
      <c r="B20" s="532">
        <v>106.7</v>
      </c>
      <c r="C20" s="532">
        <v>98.6</v>
      </c>
      <c r="D20" s="532">
        <v>113.1</v>
      </c>
      <c r="E20" s="532">
        <v>110.7</v>
      </c>
      <c r="F20" s="532">
        <v>114.6</v>
      </c>
      <c r="G20" s="67">
        <f t="shared" ref="G20" si="60">(B20/B21)-1</f>
        <v>-2.8037383177569319E-3</v>
      </c>
      <c r="H20" s="60">
        <f t="shared" ref="H20" si="61">(C20/C21)-1</f>
        <v>-3.1434184675835031E-2</v>
      </c>
      <c r="I20" s="60">
        <f t="shared" ref="I20" si="62">(D20/D21)-1</f>
        <v>1.8918918918918948E-2</v>
      </c>
      <c r="J20" s="60">
        <f t="shared" ref="J20" si="63">(E20/E21)-1</f>
        <v>-4.4964028776978138E-3</v>
      </c>
      <c r="K20" s="68">
        <f t="shared" ref="K20" si="64">(F20/F21)-1</f>
        <v>3.4296028880866469E-2</v>
      </c>
      <c r="L20" s="67">
        <f t="shared" ref="L20" si="65">(B20/B32)-1</f>
        <v>3.6929057337220517E-2</v>
      </c>
      <c r="M20" s="60">
        <f t="shared" ref="M20" si="66">(C20/C32)-1</f>
        <v>2.9227557411273475E-2</v>
      </c>
      <c r="N20" s="60">
        <f t="shared" ref="N20" si="67">(D20/D32)-1</f>
        <v>4.2396313364055249E-2</v>
      </c>
      <c r="O20" s="60">
        <f t="shared" ref="O20" si="68">(E20/E32)-1</f>
        <v>2.6901669758812696E-2</v>
      </c>
      <c r="P20" s="68">
        <f t="shared" ref="P20" si="69">(F20/F32)-1</f>
        <v>5.2341597796143224E-2</v>
      </c>
      <c r="Q20" s="30"/>
      <c r="R20" s="30"/>
      <c r="S20" s="30"/>
    </row>
    <row r="21" spans="1:19" s="5" customFormat="1" ht="13.8" x14ac:dyDescent="0.3">
      <c r="A21" s="37">
        <v>44409</v>
      </c>
      <c r="B21" s="532">
        <v>107</v>
      </c>
      <c r="C21" s="532">
        <v>101.8</v>
      </c>
      <c r="D21" s="532">
        <v>111</v>
      </c>
      <c r="E21" s="532">
        <v>111.2</v>
      </c>
      <c r="F21" s="532">
        <v>110.8</v>
      </c>
      <c r="G21" s="67">
        <f t="shared" ref="G21:G26" si="70">(B21/B22)-1</f>
        <v>-4.2076991942703645E-2</v>
      </c>
      <c r="H21" s="60">
        <f t="shared" ref="H21" si="71">(C21/C22)-1</f>
        <v>-3.2319391634980987E-2</v>
      </c>
      <c r="I21" s="60">
        <f t="shared" ref="I21" si="72">(D21/D22)-1</f>
        <v>-4.9657534246575374E-2</v>
      </c>
      <c r="J21" s="60">
        <f t="shared" ref="J21" si="73">(E21/E22)-1</f>
        <v>-3.2201914708442136E-2</v>
      </c>
      <c r="K21" s="68">
        <f t="shared" ref="K21" si="74">(F21/F22)-1</f>
        <v>-6.101694915254241E-2</v>
      </c>
      <c r="L21" s="67">
        <f t="shared" ref="L21" si="75">(B21/B33)-1</f>
        <v>9.1836734693877542E-2</v>
      </c>
      <c r="M21" s="60">
        <f t="shared" ref="M21" si="76">(C21/C33)-1</f>
        <v>0.10412147505422986</v>
      </c>
      <c r="N21" s="60">
        <f t="shared" ref="N21" si="77">(D21/D33)-1</f>
        <v>8.1871345029239873E-2</v>
      </c>
      <c r="O21" s="60">
        <f t="shared" ref="O21" si="78">(E21/E33)-1</f>
        <v>6.5134099616858121E-2</v>
      </c>
      <c r="P21" s="68">
        <f t="shared" ref="P21" si="79">(F21/F33)-1</f>
        <v>9.1625615763546664E-2</v>
      </c>
      <c r="Q21" s="30"/>
      <c r="R21" s="30"/>
      <c r="S21" s="30"/>
    </row>
    <row r="22" spans="1:19" s="5" customFormat="1" ht="13.8" x14ac:dyDescent="0.3">
      <c r="A22" s="37">
        <v>44378</v>
      </c>
      <c r="B22" s="532">
        <v>111.7</v>
      </c>
      <c r="C22" s="532">
        <v>105.2</v>
      </c>
      <c r="D22" s="532">
        <v>116.8</v>
      </c>
      <c r="E22" s="532">
        <v>114.9</v>
      </c>
      <c r="F22" s="532">
        <v>118</v>
      </c>
      <c r="G22" s="67">
        <f t="shared" si="70"/>
        <v>-1.0628875110717528E-2</v>
      </c>
      <c r="H22" s="60">
        <f t="shared" ref="H22" si="80">(C22/C23)-1</f>
        <v>-4.7303689687795414E-3</v>
      </c>
      <c r="I22" s="60">
        <f t="shared" ref="I22" si="81">(D22/D23)-1</f>
        <v>-1.4345991561181437E-2</v>
      </c>
      <c r="J22" s="60">
        <f t="shared" ref="J22" si="82">(E22/E23)-1</f>
        <v>-4.1701417848206801E-2</v>
      </c>
      <c r="K22" s="68">
        <f t="shared" ref="K22" si="83">(F22/F23)-1</f>
        <v>2.5488530161426048E-3</v>
      </c>
      <c r="L22" s="67">
        <f t="shared" ref="L22" si="84">(B22/B34)-1</f>
        <v>0.18451749734888656</v>
      </c>
      <c r="M22" s="60">
        <f t="shared" ref="M22" si="85">(C22/C34)-1</f>
        <v>0.17937219730941711</v>
      </c>
      <c r="N22" s="60">
        <f t="shared" ref="N22" si="86">(D22/D34)-1</f>
        <v>0.18819938962360117</v>
      </c>
      <c r="O22" s="60">
        <f t="shared" ref="O22" si="87">(E22/E34)-1</f>
        <v>0.16177957532861464</v>
      </c>
      <c r="P22" s="68">
        <f t="shared" ref="P22" si="88">(F22/F34)-1</f>
        <v>0.20408163265306123</v>
      </c>
      <c r="Q22" s="30"/>
      <c r="R22" s="30"/>
      <c r="S22" s="30"/>
    </row>
    <row r="23" spans="1:19" s="5" customFormat="1" ht="13.8" x14ac:dyDescent="0.3">
      <c r="A23" s="37">
        <v>44348</v>
      </c>
      <c r="B23" s="532">
        <v>112.9</v>
      </c>
      <c r="C23" s="532">
        <v>105.7</v>
      </c>
      <c r="D23" s="532">
        <v>118.5</v>
      </c>
      <c r="E23" s="532">
        <v>119.9</v>
      </c>
      <c r="F23" s="532">
        <v>117.7</v>
      </c>
      <c r="G23" s="67">
        <f t="shared" si="70"/>
        <v>2.823315118397085E-2</v>
      </c>
      <c r="H23" s="60">
        <f t="shared" ref="H23" si="89">(C23/C24)-1</f>
        <v>1.6346153846153788E-2</v>
      </c>
      <c r="I23" s="60">
        <f t="shared" ref="I23" si="90">(D23/D24)-1</f>
        <v>3.5839160839160833E-2</v>
      </c>
      <c r="J23" s="60">
        <f t="shared" ref="J23" si="91">(E23/E24)-1</f>
        <v>4.5335658238883969E-2</v>
      </c>
      <c r="K23" s="68">
        <f t="shared" ref="K23" si="92">(F23/F24)-1</f>
        <v>3.0647985989492144E-2</v>
      </c>
      <c r="L23" s="67">
        <f t="shared" ref="L23" si="93">(B23/B35)-1</f>
        <v>0.28441410693970415</v>
      </c>
      <c r="M23" s="60">
        <f t="shared" ref="M23" si="94">(C23/C35)-1</f>
        <v>0.22621809744779586</v>
      </c>
      <c r="N23" s="60">
        <f t="shared" ref="N23" si="95">(D23/D35)-1</f>
        <v>0.32698768197088479</v>
      </c>
      <c r="O23" s="60">
        <f t="shared" ref="O23" si="96">(E23/E35)-1</f>
        <v>0.26610348468848999</v>
      </c>
      <c r="P23" s="68">
        <f t="shared" ref="P23" si="97">(F23/F35)-1</f>
        <v>0.36860465116279073</v>
      </c>
      <c r="Q23" s="30"/>
      <c r="R23" s="30"/>
      <c r="S23" s="30"/>
    </row>
    <row r="24" spans="1:19" s="5" customFormat="1" ht="13.8" x14ac:dyDescent="0.3">
      <c r="A24" s="37">
        <v>44317</v>
      </c>
      <c r="B24" s="532">
        <v>109.8</v>
      </c>
      <c r="C24" s="532">
        <v>104</v>
      </c>
      <c r="D24" s="532">
        <v>114.4</v>
      </c>
      <c r="E24" s="532">
        <v>114.7</v>
      </c>
      <c r="F24" s="532">
        <v>114.2</v>
      </c>
      <c r="G24" s="67">
        <f t="shared" si="70"/>
        <v>-3.2599118942731264E-2</v>
      </c>
      <c r="H24" s="60">
        <f t="shared" ref="H24" si="98">(C24/C25)-1</f>
        <v>-3.8314176245211051E-3</v>
      </c>
      <c r="I24" s="60">
        <f t="shared" ref="I24" si="99">(D24/D25)-1</f>
        <v>-5.2195526097763012E-2</v>
      </c>
      <c r="J24" s="60">
        <f t="shared" ref="J24" si="100">(E24/E25)-1</f>
        <v>-1.6295025728987889E-2</v>
      </c>
      <c r="K24" s="68">
        <f t="shared" ref="K24" si="101">(F24/F25)-1</f>
        <v>-7.3051948051948035E-2</v>
      </c>
      <c r="L24" s="67">
        <f t="shared" ref="L24" si="102">(B24/B36)-1</f>
        <v>0.55304101838755293</v>
      </c>
      <c r="M24" s="60">
        <f t="shared" ref="M24" si="103">(C24/C36)-1</f>
        <v>0.45048814504881451</v>
      </c>
      <c r="N24" s="60">
        <f t="shared" ref="N24" si="104">(D24/D36)-1</f>
        <v>0.63662374821173096</v>
      </c>
      <c r="O24" s="60">
        <f t="shared" ref="O24" si="105">(E24/E36)-1</f>
        <v>0.58644536652835422</v>
      </c>
      <c r="P24" s="68">
        <f t="shared" ref="P24" si="106">(F24/F36)-1</f>
        <v>0.66959064327485374</v>
      </c>
      <c r="Q24" s="30"/>
      <c r="R24" s="30"/>
      <c r="S24" s="30"/>
    </row>
    <row r="25" spans="1:19" s="5" customFormat="1" ht="13.8" x14ac:dyDescent="0.3">
      <c r="A25" s="37">
        <v>44287</v>
      </c>
      <c r="B25" s="532">
        <v>113.5</v>
      </c>
      <c r="C25" s="532">
        <v>104.4</v>
      </c>
      <c r="D25" s="532">
        <v>120.7</v>
      </c>
      <c r="E25" s="532">
        <v>116.6</v>
      </c>
      <c r="F25" s="532">
        <v>123.2</v>
      </c>
      <c r="G25" s="67">
        <f t="shared" si="70"/>
        <v>2.1602160216021682E-2</v>
      </c>
      <c r="H25" s="60">
        <f t="shared" ref="H25" si="107">(C25/C26)-1</f>
        <v>-7.6045627376425395E-3</v>
      </c>
      <c r="I25" s="60">
        <f t="shared" ref="I25" si="108">(D25/D26)-1</f>
        <v>4.3215211754537686E-2</v>
      </c>
      <c r="J25" s="60">
        <f t="shared" ref="J25" si="109">(E25/E26)-1</f>
        <v>3.7366548042704562E-2</v>
      </c>
      <c r="K25" s="68">
        <f t="shared" ref="K25" si="110">(F25/F26)-1</f>
        <v>4.6728971962616717E-2</v>
      </c>
      <c r="L25" s="67">
        <f t="shared" ref="L25" si="111">(B25/B37)-1</f>
        <v>0.78740157480314954</v>
      </c>
      <c r="M25" s="60">
        <f t="shared" ref="M25" si="112">(C25/C37)-1</f>
        <v>0.65451664025356582</v>
      </c>
      <c r="N25" s="60">
        <f t="shared" ref="N25" si="113">(D25/D37)-1</f>
        <v>0.89184952978056442</v>
      </c>
      <c r="O25" s="60">
        <f t="shared" ref="O25" si="114">(E25/E37)-1</f>
        <v>0.94657762938230383</v>
      </c>
      <c r="P25" s="68">
        <f t="shared" ref="P25" si="115">(F25/F37)-1</f>
        <v>0.86102719033232633</v>
      </c>
      <c r="Q25" s="30"/>
      <c r="R25" s="30"/>
      <c r="S25" s="30"/>
    </row>
    <row r="26" spans="1:19" s="5" customFormat="1" ht="13.8" x14ac:dyDescent="0.3">
      <c r="A26" s="37">
        <v>44256</v>
      </c>
      <c r="B26" s="532">
        <v>111.1</v>
      </c>
      <c r="C26" s="532">
        <v>105.2</v>
      </c>
      <c r="D26" s="532">
        <v>115.7</v>
      </c>
      <c r="E26" s="532">
        <v>112.4</v>
      </c>
      <c r="F26" s="532">
        <v>117.7</v>
      </c>
      <c r="G26" s="67">
        <f t="shared" si="70"/>
        <v>2.2079116835326484E-2</v>
      </c>
      <c r="H26" s="60">
        <f t="shared" ref="H26" si="116">(C26/C27)-1</f>
        <v>3.2384690873405342E-2</v>
      </c>
      <c r="I26" s="60">
        <f t="shared" ref="I26" si="117">(D26/D27)-1</f>
        <v>1.4022787028922012E-2</v>
      </c>
      <c r="J26" s="60">
        <f t="shared" ref="J26" si="118">(E26/E27)-1</f>
        <v>-2.0905923344947674E-2</v>
      </c>
      <c r="K26" s="68">
        <f t="shared" ref="K26" si="119">(F26/F27)-1</f>
        <v>3.5180299032541829E-2</v>
      </c>
      <c r="L26" s="67">
        <f t="shared" ref="L26" si="120">(B26/B38)-1</f>
        <v>0.27701149425287341</v>
      </c>
      <c r="M26" s="60">
        <f t="shared" ref="M26" si="121">(C26/C38)-1</f>
        <v>0.25536992840095474</v>
      </c>
      <c r="N26" s="60">
        <f t="shared" ref="N26" si="122">(D26/D38)-1</f>
        <v>0.29273743016759779</v>
      </c>
      <c r="O26" s="60">
        <f t="shared" ref="O26" si="123">(E26/E38)-1</f>
        <v>0.32235294117647073</v>
      </c>
      <c r="P26" s="68">
        <f t="shared" ref="P26" si="124">(F26/F38)-1</f>
        <v>0.27657266811279824</v>
      </c>
      <c r="Q26" s="30"/>
      <c r="R26" s="30"/>
      <c r="S26" s="30"/>
    </row>
    <row r="27" spans="1:19" s="5" customFormat="1" ht="13.8" x14ac:dyDescent="0.3">
      <c r="A27" s="37">
        <v>44228</v>
      </c>
      <c r="B27" s="532">
        <v>108.7</v>
      </c>
      <c r="C27" s="532">
        <v>101.9</v>
      </c>
      <c r="D27" s="532">
        <v>114.1</v>
      </c>
      <c r="E27" s="532">
        <v>114.8</v>
      </c>
      <c r="F27" s="532">
        <v>113.7</v>
      </c>
      <c r="G27" s="67">
        <f t="shared" ref="G27" si="125">(B27/B28)-1</f>
        <v>2.5471698113207486E-2</v>
      </c>
      <c r="H27" s="60">
        <f t="shared" ref="H27" si="126">(C27/C28)-1</f>
        <v>4.2988741044012402E-2</v>
      </c>
      <c r="I27" s="60">
        <f t="shared" ref="I27" si="127">(D27/D28)-1</f>
        <v>1.4222222222222136E-2</v>
      </c>
      <c r="J27" s="60">
        <f t="shared" ref="J27" si="128">(E27/E28)-1</f>
        <v>5.3211009174311874E-2</v>
      </c>
      <c r="K27" s="68">
        <f t="shared" ref="K27" si="129">(F27/F28)-1</f>
        <v>-7.8534031413611816E-3</v>
      </c>
      <c r="L27" s="67">
        <f t="shared" ref="L27" si="130">(B27/B39)-1</f>
        <v>6.0487804878048834E-2</v>
      </c>
      <c r="M27" s="60">
        <f t="shared" ref="M27" si="131">(C27/C39)-1</f>
        <v>5.0515463917525816E-2</v>
      </c>
      <c r="N27" s="60">
        <f t="shared" ref="N27" si="132">(D27/D39)-1</f>
        <v>6.8352059925093522E-2</v>
      </c>
      <c r="O27" s="60">
        <f t="shared" ref="O27" si="133">(E27/E39)-1</f>
        <v>4.6490428441203324E-2</v>
      </c>
      <c r="P27" s="68">
        <f t="shared" ref="P27" si="134">(F27/F39)-1</f>
        <v>8.1826831588962978E-2</v>
      </c>
      <c r="Q27" s="30"/>
      <c r="R27" s="30"/>
      <c r="S27" s="30"/>
    </row>
    <row r="28" spans="1:19" s="5" customFormat="1" ht="13.8" x14ac:dyDescent="0.3">
      <c r="A28" s="37">
        <v>44197</v>
      </c>
      <c r="B28" s="532">
        <v>106</v>
      </c>
      <c r="C28" s="532">
        <v>97.7</v>
      </c>
      <c r="D28" s="532">
        <v>112.5</v>
      </c>
      <c r="E28" s="532">
        <v>109</v>
      </c>
      <c r="F28" s="532">
        <v>114.6</v>
      </c>
      <c r="G28" s="67">
        <f t="shared" ref="G28" si="135">(B28/B29)-1</f>
        <v>1.890359168241984E-3</v>
      </c>
      <c r="H28" s="60">
        <f t="shared" ref="H28" si="136">(C28/C29)-1</f>
        <v>-3.4584980237154173E-2</v>
      </c>
      <c r="I28" s="60">
        <f t="shared" ref="I28" si="137">(D28/D29)-1</f>
        <v>2.833638025594154E-2</v>
      </c>
      <c r="J28" s="60">
        <f t="shared" ref="J28" si="138">(E28/E29)-1</f>
        <v>-1.8901890189018888E-2</v>
      </c>
      <c r="K28" s="68">
        <f t="shared" ref="K28" si="139">(F28/F29)-1</f>
        <v>5.8171745152354459E-2</v>
      </c>
      <c r="L28" s="67">
        <f t="shared" ref="L28" si="140">(B28/B40)-1</f>
        <v>3.1128404669260812E-2</v>
      </c>
      <c r="M28" s="60">
        <f t="shared" ref="M28" si="141">(C28/C40)-1</f>
        <v>1.0245901639345245E-3</v>
      </c>
      <c r="N28" s="60">
        <f t="shared" ref="N28" si="142">(D28/D40)-1</f>
        <v>5.3370786516854007E-2</v>
      </c>
      <c r="O28" s="60">
        <f t="shared" ref="O28" si="143">(E28/E40)-1</f>
        <v>2.7598896044158661E-3</v>
      </c>
      <c r="P28" s="68">
        <f t="shared" ref="P28" si="144">(F28/F40)-1</f>
        <v>8.5227272727272707E-2</v>
      </c>
      <c r="Q28" s="30"/>
      <c r="R28" s="30"/>
      <c r="S28" s="30"/>
    </row>
    <row r="29" spans="1:19" s="5" customFormat="1" ht="13.8" x14ac:dyDescent="0.3">
      <c r="A29" s="37">
        <v>44166</v>
      </c>
      <c r="B29" s="41">
        <v>105.8</v>
      </c>
      <c r="C29" s="41">
        <v>101.2</v>
      </c>
      <c r="D29" s="41">
        <v>109.4</v>
      </c>
      <c r="E29" s="41">
        <v>111.1</v>
      </c>
      <c r="F29" s="41">
        <v>108.3</v>
      </c>
      <c r="G29" s="67">
        <f t="shared" ref="G29" si="145">(B29/B30)-1</f>
        <v>-1.3979496738117381E-2</v>
      </c>
      <c r="H29" s="60">
        <f t="shared" ref="H29" si="146">(C29/C30)-1</f>
        <v>0</v>
      </c>
      <c r="I29" s="60">
        <f t="shared" ref="I29" si="147">(D29/D30)-1</f>
        <v>-2.3214285714285632E-2</v>
      </c>
      <c r="J29" s="60">
        <f t="shared" ref="J29" si="148">(E29/E30)-1</f>
        <v>5.4298642533936459E-3</v>
      </c>
      <c r="K29" s="68">
        <f t="shared" ref="K29" si="149">(F29/F30)-1</f>
        <v>-4.074402125775034E-2</v>
      </c>
      <c r="L29" s="67">
        <f t="shared" ref="L29" si="150">(B29/B41)-1</f>
        <v>6.8686868686868685E-2</v>
      </c>
      <c r="M29" s="60">
        <f t="shared" ref="M29" si="151">(C29/C41)-1</f>
        <v>6.3025210084033612E-2</v>
      </c>
      <c r="N29" s="60">
        <f t="shared" ref="N29" si="152">(D29/D41)-1</f>
        <v>7.2549019607843102E-2</v>
      </c>
      <c r="O29" s="60">
        <f t="shared" ref="O29" si="153">(E29/E41)-1</f>
        <v>5.108798486281918E-2</v>
      </c>
      <c r="P29" s="68">
        <f t="shared" ref="P29" si="154">(F29/F41)-1</f>
        <v>8.6258776328986819E-2</v>
      </c>
      <c r="Q29" s="30"/>
      <c r="R29" s="30"/>
      <c r="S29" s="30"/>
    </row>
    <row r="30" spans="1:19" s="5" customFormat="1" ht="13.8" x14ac:dyDescent="0.3">
      <c r="A30" s="37">
        <v>44136</v>
      </c>
      <c r="B30" s="41">
        <v>107.3</v>
      </c>
      <c r="C30" s="41">
        <v>101.2</v>
      </c>
      <c r="D30" s="41">
        <v>112</v>
      </c>
      <c r="E30" s="41">
        <v>110.5</v>
      </c>
      <c r="F30" s="41">
        <v>112.9</v>
      </c>
      <c r="G30" s="67">
        <f t="shared" ref="G30" si="155">(B30/B31)-1</f>
        <v>1.9961977186311763E-2</v>
      </c>
      <c r="H30" s="60">
        <f t="shared" ref="H30" si="156">(C30/C31)-1</f>
        <v>2.5329280648429542E-2</v>
      </c>
      <c r="I30" s="60">
        <f t="shared" ref="I30" si="157">(D30/D31)-1</f>
        <v>1.6333938294010864E-2</v>
      </c>
      <c r="J30" s="60">
        <f t="shared" ref="J30" si="158">(E30/E31)-1</f>
        <v>2.409638554216853E-2</v>
      </c>
      <c r="K30" s="68">
        <f t="shared" ref="K30" si="159">(F30/F31)-1</f>
        <v>1.1648745519713399E-2</v>
      </c>
      <c r="L30" s="67">
        <f t="shared" ref="L30" si="160">(B30/B42)-1</f>
        <v>7.4074074074073959E-2</v>
      </c>
      <c r="M30" s="60">
        <f t="shared" ref="M30" si="161">(C30/C42)-1</f>
        <v>6.1909758656873093E-2</v>
      </c>
      <c r="N30" s="60">
        <f t="shared" ref="N30" si="162">(D30/D42)-1</f>
        <v>8.212560386473422E-2</v>
      </c>
      <c r="O30" s="60">
        <f t="shared" ref="O30" si="163">(E30/E42)-1</f>
        <v>4.4423440453686291E-2</v>
      </c>
      <c r="P30" s="68">
        <f t="shared" ref="P30" si="164">(F30/F42)-1</f>
        <v>0.10577864838393736</v>
      </c>
      <c r="Q30" s="30"/>
      <c r="R30" s="30"/>
      <c r="S30" s="30"/>
    </row>
    <row r="31" spans="1:19" s="5" customFormat="1" ht="13.8" x14ac:dyDescent="0.3">
      <c r="A31" s="37">
        <v>44105</v>
      </c>
      <c r="B31" s="41">
        <v>105.2</v>
      </c>
      <c r="C31" s="41">
        <v>98.7</v>
      </c>
      <c r="D31" s="41">
        <v>110.2</v>
      </c>
      <c r="E31" s="41">
        <v>107.9</v>
      </c>
      <c r="F31" s="41">
        <v>111.6</v>
      </c>
      <c r="G31" s="67">
        <f t="shared" ref="G31" si="165">(B31/B32)-1</f>
        <v>2.235179786200181E-2</v>
      </c>
      <c r="H31" s="60">
        <f t="shared" ref="H31" si="166">(C31/C32)-1</f>
        <v>3.0271398747390377E-2</v>
      </c>
      <c r="I31" s="60">
        <f t="shared" ref="I31" si="167">(D31/D32)-1</f>
        <v>1.5668202764977046E-2</v>
      </c>
      <c r="J31" s="60">
        <f t="shared" ref="J31" si="168">(E31/E32)-1</f>
        <v>9.2764378478671361E-4</v>
      </c>
      <c r="K31" s="68">
        <f t="shared" ref="K31" si="169">(F31/F32)-1</f>
        <v>2.4793388429751984E-2</v>
      </c>
      <c r="L31" s="67">
        <f t="shared" ref="L31" si="170">(B31/B43)-1</f>
        <v>5.6224899598393607E-2</v>
      </c>
      <c r="M31" s="60">
        <f t="shared" ref="M31" si="171">(C31/C43)-1</f>
        <v>5.3361792956243326E-2</v>
      </c>
      <c r="N31" s="60">
        <f t="shared" ref="N31" si="172">(D31/D43)-1</f>
        <v>5.7581573896353211E-2</v>
      </c>
      <c r="O31" s="60">
        <f t="shared" ref="O31" si="173">(E31/E43)-1</f>
        <v>1.8885741265344702E-2</v>
      </c>
      <c r="P31" s="68">
        <f t="shared" ref="P31" si="174">(F31/F43)-1</f>
        <v>8.1395348837209225E-2</v>
      </c>
      <c r="Q31" s="30"/>
      <c r="R31" s="30"/>
      <c r="S31" s="30"/>
    </row>
    <row r="32" spans="1:19" s="5" customFormat="1" ht="13.8" x14ac:dyDescent="0.3">
      <c r="A32" s="37">
        <v>44075</v>
      </c>
      <c r="B32" s="41">
        <v>102.9</v>
      </c>
      <c r="C32" s="41">
        <v>95.8</v>
      </c>
      <c r="D32" s="41">
        <v>108.5</v>
      </c>
      <c r="E32" s="41">
        <v>107.8</v>
      </c>
      <c r="F32" s="41">
        <v>108.9</v>
      </c>
      <c r="G32" s="67">
        <f t="shared" ref="G32" si="175">(B32/B33)-1</f>
        <v>5.0000000000000044E-2</v>
      </c>
      <c r="H32" s="60">
        <f t="shared" ref="H32" si="176">(C32/C33)-1</f>
        <v>3.9045553145336198E-2</v>
      </c>
      <c r="I32" s="60">
        <f t="shared" ref="I32" si="177">(D32/D33)-1</f>
        <v>5.7504873294347059E-2</v>
      </c>
      <c r="J32" s="60">
        <f t="shared" ref="J32" si="178">(E32/E33)-1</f>
        <v>3.2567049808428949E-2</v>
      </c>
      <c r="K32" s="68">
        <f t="shared" ref="K32" si="179">(F32/F33)-1</f>
        <v>7.2906403940886655E-2</v>
      </c>
      <c r="L32" s="67">
        <f t="shared" ref="L32" si="180">(B32/B44)-1</f>
        <v>8.8235294117646745E-3</v>
      </c>
      <c r="M32" s="60">
        <f t="shared" ref="M32" si="181">(C32/C44)-1</f>
        <v>-1.1351909184726616E-2</v>
      </c>
      <c r="N32" s="60">
        <f t="shared" ref="N32" si="182">(D32/D44)-1</f>
        <v>2.3584905660377409E-2</v>
      </c>
      <c r="O32" s="60">
        <f t="shared" ref="O32" si="183">(E32/E44)-1</f>
        <v>2.4714828897338448E-2</v>
      </c>
      <c r="P32" s="68">
        <f t="shared" ref="P32" si="184">(F32/F44)-1</f>
        <v>2.2535211267605604E-2</v>
      </c>
      <c r="Q32" s="30"/>
      <c r="R32" s="30"/>
      <c r="S32" s="30"/>
    </row>
    <row r="33" spans="1:19" s="5" customFormat="1" ht="13.8" x14ac:dyDescent="0.3">
      <c r="A33" s="37">
        <v>44044</v>
      </c>
      <c r="B33" s="41">
        <v>98</v>
      </c>
      <c r="C33" s="41">
        <v>92.2</v>
      </c>
      <c r="D33" s="41">
        <v>102.6</v>
      </c>
      <c r="E33" s="41">
        <v>104.4</v>
      </c>
      <c r="F33" s="41">
        <v>101.5</v>
      </c>
      <c r="G33" s="67">
        <f t="shared" ref="G33" si="185">(B33/B34)-1</f>
        <v>3.923647932131491E-2</v>
      </c>
      <c r="H33" s="60">
        <f t="shared" ref="H33" si="186">(C33/C34)-1</f>
        <v>3.3632286995515681E-2</v>
      </c>
      <c r="I33" s="60">
        <f t="shared" ref="I33" si="187">(D33/D34)-1</f>
        <v>4.3743641912512787E-2</v>
      </c>
      <c r="J33" s="60">
        <f t="shared" ref="J33" si="188">(E33/E34)-1</f>
        <v>5.5611729019211298E-2</v>
      </c>
      <c r="K33" s="68">
        <f t="shared" ref="K33" si="189">(F33/F34)-1</f>
        <v>3.5714285714285809E-2</v>
      </c>
      <c r="L33" s="67">
        <f t="shared" ref="L33" si="190">(B33/B45)-1</f>
        <v>-3.257650542941759E-2</v>
      </c>
      <c r="M33" s="60">
        <f t="shared" ref="M33" si="191">(C33/C45)-1</f>
        <v>-2.9473684210526319E-2</v>
      </c>
      <c r="N33" s="60">
        <f t="shared" ref="N33" si="192">(D33/D45)-1</f>
        <v>-3.480714957666986E-2</v>
      </c>
      <c r="O33" s="60">
        <f t="shared" ref="O33" si="193">(E33/E45)-1</f>
        <v>-4.9180327868852403E-2</v>
      </c>
      <c r="P33" s="68">
        <f t="shared" ref="P33" si="194">(F33/F45)-1</f>
        <v>-2.4975984630163262E-2</v>
      </c>
      <c r="Q33" s="30"/>
      <c r="R33" s="30"/>
      <c r="S33" s="30"/>
    </row>
    <row r="34" spans="1:19" s="5" customFormat="1" ht="13.8" x14ac:dyDescent="0.3">
      <c r="A34" s="37">
        <v>44013</v>
      </c>
      <c r="B34" s="41">
        <v>94.3</v>
      </c>
      <c r="C34" s="41">
        <v>89.2</v>
      </c>
      <c r="D34" s="41">
        <v>98.3</v>
      </c>
      <c r="E34" s="41">
        <v>98.9</v>
      </c>
      <c r="F34" s="41">
        <v>98</v>
      </c>
      <c r="G34" s="67">
        <f t="shared" ref="G34" si="195">(B34/B35)-1</f>
        <v>7.2810011376564177E-2</v>
      </c>
      <c r="H34" s="60">
        <f t="shared" ref="H34" si="196">(C34/C35)-1</f>
        <v>3.4802784222737859E-2</v>
      </c>
      <c r="I34" s="60">
        <f t="shared" ref="I34" si="197">(D34/D35)-1</f>
        <v>0.1007838745800671</v>
      </c>
      <c r="J34" s="60">
        <f t="shared" ref="J34" si="198">(E34/E35)-1</f>
        <v>4.4350580781415072E-2</v>
      </c>
      <c r="K34" s="68">
        <f t="shared" ref="K34" si="199">(F34/F35)-1</f>
        <v>0.13953488372093026</v>
      </c>
      <c r="L34" s="67">
        <f t="shared" ref="L34" si="200">(B34/B46)-1</f>
        <v>-6.4484126984126977E-2</v>
      </c>
      <c r="M34" s="60">
        <f t="shared" ref="M34" si="201">(C34/C46)-1</f>
        <v>-6.792058516196442E-2</v>
      </c>
      <c r="N34" s="60">
        <f t="shared" ref="N34" si="202">(D34/D46)-1</f>
        <v>-6.2022900763358813E-2</v>
      </c>
      <c r="O34" s="60">
        <f t="shared" ref="O34" si="203">(E34/E46)-1</f>
        <v>-4.5366795366795221E-2</v>
      </c>
      <c r="P34" s="68">
        <f t="shared" ref="P34" si="204">(F34/F46)-1</f>
        <v>-7.1090047393364886E-2</v>
      </c>
      <c r="Q34" s="30"/>
      <c r="R34" s="30"/>
      <c r="S34" s="30"/>
    </row>
    <row r="35" spans="1:19" s="5" customFormat="1" ht="13.8" x14ac:dyDescent="0.3">
      <c r="A35" s="37">
        <v>43983</v>
      </c>
      <c r="B35" s="41">
        <v>87.9</v>
      </c>
      <c r="C35" s="41">
        <v>86.2</v>
      </c>
      <c r="D35" s="41">
        <v>89.3</v>
      </c>
      <c r="E35" s="41">
        <v>94.7</v>
      </c>
      <c r="F35" s="41">
        <v>86</v>
      </c>
      <c r="G35" s="67">
        <f t="shared" ref="G35" si="205">(B35/B36)-1</f>
        <v>0.24328147100424324</v>
      </c>
      <c r="H35" s="60">
        <f t="shared" ref="H35" si="206">(C35/C36)-1</f>
        <v>0.20223152022315194</v>
      </c>
      <c r="I35" s="60">
        <f t="shared" ref="I35" si="207">(D35/D36)-1</f>
        <v>0.27753934191702423</v>
      </c>
      <c r="J35" s="60">
        <f t="shared" ref="J35" si="208">(E35/E36)-1</f>
        <v>0.30982019363762103</v>
      </c>
      <c r="K35" s="68">
        <f t="shared" ref="K35" si="209">(F35/F36)-1</f>
        <v>0.25730994152046782</v>
      </c>
      <c r="L35" s="67">
        <f t="shared" ref="L35" si="210">(B35/B47)-1</f>
        <v>-0.12275449101796398</v>
      </c>
      <c r="M35" s="60">
        <f t="shared" ref="M35" si="211">(C35/C47)-1</f>
        <v>-9.6436058700209659E-2</v>
      </c>
      <c r="N35" s="60">
        <f t="shared" ref="N35" si="212">(D35/D47)-1</f>
        <v>-0.14051973051010591</v>
      </c>
      <c r="O35" s="60">
        <f t="shared" ref="O35" si="213">(E35/E47)-1</f>
        <v>-8.0582524271844647E-2</v>
      </c>
      <c r="P35" s="68">
        <f t="shared" ref="P35" si="214">(F35/F47)-1</f>
        <v>-0.17624521072796939</v>
      </c>
      <c r="Q35" s="30"/>
      <c r="R35" s="30"/>
      <c r="S35" s="30"/>
    </row>
    <row r="36" spans="1:19" s="5" customFormat="1" ht="13.8" x14ac:dyDescent="0.3">
      <c r="A36" s="37">
        <v>43952</v>
      </c>
      <c r="B36" s="41">
        <v>70.7</v>
      </c>
      <c r="C36" s="41">
        <v>71.7</v>
      </c>
      <c r="D36" s="41">
        <v>69.900000000000006</v>
      </c>
      <c r="E36" s="41">
        <v>72.3</v>
      </c>
      <c r="F36" s="41">
        <v>68.400000000000006</v>
      </c>
      <c r="G36" s="67">
        <f t="shared" ref="G36" si="215">(B36/B37)-1</f>
        <v>0.11338582677165365</v>
      </c>
      <c r="H36" s="60">
        <f t="shared" ref="H36" si="216">(C36/C37)-1</f>
        <v>0.13629160063391454</v>
      </c>
      <c r="I36" s="60">
        <f t="shared" ref="I36" si="217">(D36/D37)-1</f>
        <v>9.5611285266457902E-2</v>
      </c>
      <c r="J36" s="60">
        <f t="shared" ref="J36" si="218">(E36/E37)-1</f>
        <v>0.20701168614357268</v>
      </c>
      <c r="K36" s="68">
        <f t="shared" ref="K36" si="219">(F36/F37)-1</f>
        <v>3.3232628398791597E-2</v>
      </c>
      <c r="L36" s="67">
        <f t="shared" ref="L36" si="220">(B36/B48)-1</f>
        <v>-0.29861111111111105</v>
      </c>
      <c r="M36" s="60">
        <f t="shared" ref="M36" si="221">(C36/C48)-1</f>
        <v>-0.25929752066115697</v>
      </c>
      <c r="N36" s="60">
        <f t="shared" ref="N36" si="222">(D36/D48)-1</f>
        <v>-0.32723772858517808</v>
      </c>
      <c r="O36" s="60">
        <f t="shared" ref="O36" si="223">(E36/E48)-1</f>
        <v>-0.30680728667305845</v>
      </c>
      <c r="P36" s="68">
        <f t="shared" ref="P36" si="224">(F36/F48)-1</f>
        <v>-0.33976833976833964</v>
      </c>
      <c r="Q36" s="30"/>
      <c r="R36" s="30"/>
      <c r="S36" s="30"/>
    </row>
    <row r="37" spans="1:19" s="5" customFormat="1" ht="13.8" x14ac:dyDescent="0.3">
      <c r="A37" s="37">
        <v>43922</v>
      </c>
      <c r="B37" s="41">
        <v>63.5</v>
      </c>
      <c r="C37" s="41">
        <v>63.1</v>
      </c>
      <c r="D37" s="41">
        <v>63.8</v>
      </c>
      <c r="E37" s="41">
        <v>59.9</v>
      </c>
      <c r="F37" s="41">
        <v>66.2</v>
      </c>
      <c r="G37" s="67">
        <f t="shared" ref="G37" si="225">(B37/B38)-1</f>
        <v>-0.27011494252873558</v>
      </c>
      <c r="H37" s="60">
        <f t="shared" ref="H37" si="226">(C37/C38)-1</f>
        <v>-0.24701670644391405</v>
      </c>
      <c r="I37" s="60">
        <f t="shared" ref="I37" si="227">(D37/D38)-1</f>
        <v>-0.2871508379888269</v>
      </c>
      <c r="J37" s="60">
        <f t="shared" ref="J37" si="228">(E37/E38)-1</f>
        <v>-0.29529411764705882</v>
      </c>
      <c r="K37" s="68">
        <f t="shared" ref="K37" si="229">(F37/F38)-1</f>
        <v>-0.28199566160520606</v>
      </c>
      <c r="L37" s="67">
        <f t="shared" ref="L37" si="230">(B37/B49)-1</f>
        <v>-0.38409311348205621</v>
      </c>
      <c r="M37" s="60">
        <f t="shared" ref="M37" si="231">(C37/C49)-1</f>
        <v>-0.35215605749486656</v>
      </c>
      <c r="N37" s="60">
        <f t="shared" ref="N37" si="232">(D37/D49)-1</f>
        <v>-0.40706319702602234</v>
      </c>
      <c r="O37" s="60">
        <f t="shared" ref="O37" si="233">(E37/E49)-1</f>
        <v>-0.44690674053554935</v>
      </c>
      <c r="P37" s="68">
        <f t="shared" ref="P37" si="234">(F37/F49)-1</f>
        <v>-0.38188608776844069</v>
      </c>
      <c r="Q37" s="30"/>
      <c r="R37" s="30"/>
      <c r="S37" s="30"/>
    </row>
    <row r="38" spans="1:19" s="5" customFormat="1" ht="13.8" x14ac:dyDescent="0.3">
      <c r="A38" s="37">
        <v>43891</v>
      </c>
      <c r="B38" s="41">
        <v>87</v>
      </c>
      <c r="C38" s="41">
        <v>83.8</v>
      </c>
      <c r="D38" s="41">
        <v>89.5</v>
      </c>
      <c r="E38" s="41">
        <v>85</v>
      </c>
      <c r="F38" s="41">
        <v>92.2</v>
      </c>
      <c r="G38" s="67">
        <f t="shared" ref="G38" si="235">(B38/B39)-1</f>
        <v>-0.15121951219512197</v>
      </c>
      <c r="H38" s="60">
        <f t="shared" ref="H38" si="236">(C38/C39)-1</f>
        <v>-0.1360824742268042</v>
      </c>
      <c r="I38" s="60">
        <f t="shared" ref="I38" si="237">(D38/D39)-1</f>
        <v>-0.16198501872659177</v>
      </c>
      <c r="J38" s="60">
        <f t="shared" ref="J38" si="238">(E38/E39)-1</f>
        <v>-0.22515952597994537</v>
      </c>
      <c r="K38" s="68">
        <f t="shared" ref="K38" si="239">(F38/F39)-1</f>
        <v>-0.12274024738344425</v>
      </c>
      <c r="L38" s="67">
        <f t="shared" ref="L38" si="240">(B38/B50)-1</f>
        <v>-0.1428571428571429</v>
      </c>
      <c r="M38" s="60">
        <f t="shared" ref="M38" si="241">(C38/C50)-1</f>
        <v>-0.13786008230452684</v>
      </c>
      <c r="N38" s="60">
        <f t="shared" ref="N38" si="242">(D38/D50)-1</f>
        <v>-0.14599236641221369</v>
      </c>
      <c r="O38" s="60">
        <f t="shared" ref="O38" si="243">(E38/E50)-1</f>
        <v>-0.19354838709677424</v>
      </c>
      <c r="P38" s="68">
        <f t="shared" ref="P38" si="244">(F38/F50)-1</f>
        <v>-0.11770334928229664</v>
      </c>
      <c r="Q38" s="30"/>
      <c r="R38" s="30"/>
      <c r="S38" s="30"/>
    </row>
    <row r="39" spans="1:19" s="5" customFormat="1" ht="13.8" x14ac:dyDescent="0.3">
      <c r="A39" s="37">
        <v>43862</v>
      </c>
      <c r="B39" s="41">
        <v>102.5</v>
      </c>
      <c r="C39" s="41">
        <v>97</v>
      </c>
      <c r="D39" s="41">
        <v>106.8</v>
      </c>
      <c r="E39" s="41">
        <v>109.7</v>
      </c>
      <c r="F39" s="41">
        <v>105.1</v>
      </c>
      <c r="G39" s="67">
        <f t="shared" ref="G39" si="245">(B39/B40)-1</f>
        <v>-2.9182879377431803E-3</v>
      </c>
      <c r="H39" s="60">
        <f t="shared" ref="H39" si="246">(C39/C40)-1</f>
        <v>-6.1475409836064809E-3</v>
      </c>
      <c r="I39" s="60">
        <f t="shared" ref="I39" si="247">(D39/D40)-1</f>
        <v>0</v>
      </c>
      <c r="J39" s="60">
        <f t="shared" ref="J39" si="248">(E39/E40)-1</f>
        <v>9.1996320147194055E-3</v>
      </c>
      <c r="K39" s="68">
        <f t="shared" ref="K39" si="249">(F39/F40)-1</f>
        <v>-4.7348484848485084E-3</v>
      </c>
      <c r="L39" s="67">
        <f t="shared" ref="L39" si="250">(B39/B51)-1</f>
        <v>2.9354207436398383E-3</v>
      </c>
      <c r="M39" s="60">
        <f t="shared" ref="M39" si="251">(C39/C51)-1</f>
        <v>-4.2448173741362227E-2</v>
      </c>
      <c r="N39" s="60">
        <f t="shared" ref="N39" si="252">(D39/D51)-1</f>
        <v>3.790087463556846E-2</v>
      </c>
      <c r="O39" s="60">
        <f t="shared" ref="O39" si="253">(E39/E51)-1</f>
        <v>4.1785375118708501E-2</v>
      </c>
      <c r="P39" s="68">
        <f t="shared" ref="P39" si="254">(F39/F51)-1</f>
        <v>3.6489151873767112E-2</v>
      </c>
      <c r="Q39" s="30"/>
      <c r="R39" s="30"/>
      <c r="S39" s="30"/>
    </row>
    <row r="40" spans="1:19" s="5" customFormat="1" ht="13.8" x14ac:dyDescent="0.3">
      <c r="A40" s="37">
        <v>43831</v>
      </c>
      <c r="B40" s="41">
        <v>102.8</v>
      </c>
      <c r="C40" s="41">
        <v>97.6</v>
      </c>
      <c r="D40" s="41">
        <v>106.8</v>
      </c>
      <c r="E40" s="41">
        <v>108.7</v>
      </c>
      <c r="F40" s="41">
        <v>105.6</v>
      </c>
      <c r="G40" s="67">
        <f t="shared" ref="G40" si="255">(B40/B41)-1</f>
        <v>3.8383838383838409E-2</v>
      </c>
      <c r="H40" s="60">
        <f t="shared" ref="H40" si="256">(C40/C41)-1</f>
        <v>2.5210084033613356E-2</v>
      </c>
      <c r="I40" s="60">
        <f t="shared" ref="I40" si="257">(D40/D41)-1</f>
        <v>4.705882352941182E-2</v>
      </c>
      <c r="J40" s="60">
        <f t="shared" ref="J40" si="258">(E40/E41)-1</f>
        <v>2.838221381267747E-2</v>
      </c>
      <c r="K40" s="68">
        <f t="shared" ref="K40" si="259">(F40/F41)-1</f>
        <v>5.9177532597793236E-2</v>
      </c>
      <c r="L40" s="67">
        <f t="shared" ref="L40" si="260">(B40/B52)-1</f>
        <v>-2.0952380952380945E-2</v>
      </c>
      <c r="M40" s="60">
        <f t="shared" ref="M40" si="261">(C40/C52)-1</f>
        <v>-3.747534516765294E-2</v>
      </c>
      <c r="N40" s="60">
        <f t="shared" ref="N40" si="262">(D40/D52)-1</f>
        <v>-9.27643784786647E-3</v>
      </c>
      <c r="O40" s="60">
        <f t="shared" ref="O40" si="263">(E40/E52)-1</f>
        <v>7.4142724745134281E-3</v>
      </c>
      <c r="P40" s="68">
        <f t="shared" ref="P40" si="264">(F40/F52)-1</f>
        <v>-1.9498607242339872E-2</v>
      </c>
      <c r="Q40" s="30"/>
      <c r="R40" s="30"/>
      <c r="S40" s="30"/>
    </row>
    <row r="41" spans="1:19" s="5" customFormat="1" ht="13.8" x14ac:dyDescent="0.3">
      <c r="A41" s="37">
        <v>43800</v>
      </c>
      <c r="B41" s="41">
        <v>99</v>
      </c>
      <c r="C41" s="41">
        <v>95.2</v>
      </c>
      <c r="D41" s="41">
        <v>102</v>
      </c>
      <c r="E41" s="41">
        <v>105.7</v>
      </c>
      <c r="F41" s="41">
        <v>99.7</v>
      </c>
      <c r="G41" s="67">
        <f t="shared" ref="G41" si="265">(B41/B42)-1</f>
        <v>-9.009009009009028E-3</v>
      </c>
      <c r="H41" s="60">
        <f t="shared" ref="H41" si="266">(C41/C42)-1</f>
        <v>-1.0493179433367361E-3</v>
      </c>
      <c r="I41" s="60">
        <f t="shared" ref="I41" si="267">(D41/D42)-1</f>
        <v>-1.4492753623188359E-2</v>
      </c>
      <c r="J41" s="60">
        <f t="shared" ref="J41" si="268">(E41/E42)-1</f>
        <v>-9.4517958412088099E-4</v>
      </c>
      <c r="K41" s="68">
        <f t="shared" ref="K41" si="269">(F41/F42)-1</f>
        <v>-2.3506366307541549E-2</v>
      </c>
      <c r="L41" s="67">
        <f t="shared" ref="L41" si="270">(B41/B53)-1</f>
        <v>-7.906976744186045E-2</v>
      </c>
      <c r="M41" s="60">
        <f t="shared" ref="M41" si="271">(C41/C53)-1</f>
        <v>-8.8122605363984752E-2</v>
      </c>
      <c r="N41" s="60">
        <f t="shared" ref="N41" si="272">(D41/D53)-1</f>
        <v>-7.2727272727272751E-2</v>
      </c>
      <c r="O41" s="60">
        <f t="shared" ref="O41" si="273">(E41/E53)-1</f>
        <v>-7.6048951048951041E-2</v>
      </c>
      <c r="P41" s="68">
        <f t="shared" ref="P41" si="274">(F41/F53)-1</f>
        <v>-7.1694599627560529E-2</v>
      </c>
      <c r="Q41" s="30"/>
      <c r="R41" s="30"/>
      <c r="S41" s="30"/>
    </row>
    <row r="42" spans="1:19" s="5" customFormat="1" ht="13.8" x14ac:dyDescent="0.3">
      <c r="A42" s="37">
        <v>43770</v>
      </c>
      <c r="B42" s="41">
        <v>99.9</v>
      </c>
      <c r="C42" s="41">
        <v>95.3</v>
      </c>
      <c r="D42" s="41">
        <v>103.5</v>
      </c>
      <c r="E42" s="41">
        <v>105.8</v>
      </c>
      <c r="F42" s="41">
        <v>102.1</v>
      </c>
      <c r="G42" s="67">
        <f t="shared" ref="G42" si="275">(B42/B43)-1</f>
        <v>3.0120481927711218E-3</v>
      </c>
      <c r="H42" s="60">
        <f t="shared" ref="H42" si="276">(C42/C43)-1</f>
        <v>1.7075773745997891E-2</v>
      </c>
      <c r="I42" s="60">
        <f t="shared" ref="I42" si="277">(D42/D43)-1</f>
        <v>-6.7178502879079449E-3</v>
      </c>
      <c r="J42" s="60">
        <f t="shared" ref="J42" si="278">(E42/E43)-1</f>
        <v>-9.4428706326732392E-4</v>
      </c>
      <c r="K42" s="68">
        <f t="shared" ref="K42" si="279">(F42/F43)-1</f>
        <v>-1.06589147286823E-2</v>
      </c>
      <c r="L42" s="67">
        <f t="shared" ref="L42" si="280">(B42/B54)-1</f>
        <v>-5.7547169811320686E-2</v>
      </c>
      <c r="M42" s="60">
        <f t="shared" ref="M42" si="281">(C42/C54)-1</f>
        <v>-5.4563492063492092E-2</v>
      </c>
      <c r="N42" s="60">
        <f t="shared" ref="N42" si="282">(D42/D54)-1</f>
        <v>-5.9090909090909083E-2</v>
      </c>
      <c r="O42" s="60">
        <f t="shared" ref="O42" si="283">(E42/E54)-1</f>
        <v>-3.4671532846715314E-2</v>
      </c>
      <c r="P42" s="68">
        <f t="shared" ref="P42" si="284">(F42/F54)-1</f>
        <v>-7.4342701722574844E-2</v>
      </c>
      <c r="Q42" s="30"/>
      <c r="R42" s="30"/>
      <c r="S42" s="30"/>
    </row>
    <row r="43" spans="1:19" s="5" customFormat="1" ht="13.8" x14ac:dyDescent="0.3">
      <c r="A43" s="37">
        <v>43739</v>
      </c>
      <c r="B43" s="41">
        <v>99.6</v>
      </c>
      <c r="C43" s="41">
        <v>93.7</v>
      </c>
      <c r="D43" s="41">
        <v>104.2</v>
      </c>
      <c r="E43" s="41">
        <v>105.9</v>
      </c>
      <c r="F43" s="41">
        <v>103.2</v>
      </c>
      <c r="G43" s="67">
        <f t="shared" ref="G43" si="285">(B43/B44)-1</f>
        <v>-2.352941176470591E-2</v>
      </c>
      <c r="H43" s="60">
        <f t="shared" ref="H43" si="286">(C43/C44)-1</f>
        <v>-3.302373581011353E-2</v>
      </c>
      <c r="I43" s="60">
        <f t="shared" ref="I43" si="287">(D43/D44)-1</f>
        <v>-1.6981132075471694E-2</v>
      </c>
      <c r="J43" s="60">
        <f t="shared" ref="J43" si="288">(E43/E44)-1</f>
        <v>6.6539923954371805E-3</v>
      </c>
      <c r="K43" s="68">
        <f t="shared" ref="K43" si="289">(F43/F44)-1</f>
        <v>-3.0985915492957705E-2</v>
      </c>
      <c r="L43" s="67">
        <f t="shared" ref="L43" si="290">(B43/B55)-1</f>
        <v>-6.7415730337078705E-2</v>
      </c>
      <c r="M43" s="60">
        <f t="shared" ref="M43" si="291">(C43/C55)-1</f>
        <v>-7.5936883629191376E-2</v>
      </c>
      <c r="N43" s="60">
        <f t="shared" ref="N43" si="292">(D43/D55)-1</f>
        <v>-6.210621062106203E-2</v>
      </c>
      <c r="O43" s="60">
        <f t="shared" ref="O43" si="293">(E43/E55)-1</f>
        <v>-6.1170212765957355E-2</v>
      </c>
      <c r="P43" s="68">
        <f t="shared" ref="P43" si="294">(F43/F55)-1</f>
        <v>-6.2670299727520362E-2</v>
      </c>
      <c r="Q43" s="30"/>
      <c r="R43" s="30"/>
      <c r="S43" s="30"/>
    </row>
    <row r="44" spans="1:19" s="5" customFormat="1" ht="13.8" x14ac:dyDescent="0.3">
      <c r="A44" s="37">
        <v>43709</v>
      </c>
      <c r="B44" s="41">
        <v>102</v>
      </c>
      <c r="C44" s="41">
        <v>96.9</v>
      </c>
      <c r="D44" s="41">
        <v>106</v>
      </c>
      <c r="E44" s="41">
        <v>105.2</v>
      </c>
      <c r="F44" s="41">
        <v>106.5</v>
      </c>
      <c r="G44" s="67">
        <f t="shared" ref="G44" si="295">(B44/B45)-1</f>
        <v>6.9101678183614013E-3</v>
      </c>
      <c r="H44" s="60">
        <f t="shared" ref="H44" si="296">(C44/C45)-1</f>
        <v>2.0000000000000018E-2</v>
      </c>
      <c r="I44" s="60">
        <f t="shared" ref="I44" si="297">(D44/D45)-1</f>
        <v>-2.822201317027262E-3</v>
      </c>
      <c r="J44" s="60">
        <f t="shared" ref="J44" si="298">(E44/E45)-1</f>
        <v>-4.1894353369763104E-2</v>
      </c>
      <c r="K44" s="68">
        <f t="shared" ref="K44" si="299">(F44/F45)-1</f>
        <v>2.3054755043227626E-2</v>
      </c>
      <c r="L44" s="67">
        <f t="shared" ref="L44" si="300">(B44/B56)-1</f>
        <v>-4.2253521126760618E-2</v>
      </c>
      <c r="M44" s="60">
        <f t="shared" ref="M44" si="301">(C44/C56)-1</f>
        <v>-5.8309037900874605E-2</v>
      </c>
      <c r="N44" s="60">
        <f t="shared" ref="N44" si="302">(D44/D56)-1</f>
        <v>-3.0192131747483919E-2</v>
      </c>
      <c r="O44" s="60">
        <f t="shared" ref="O44" si="303">(E44/E56)-1</f>
        <v>-6.6548358473824343E-2</v>
      </c>
      <c r="P44" s="68">
        <f t="shared" ref="P44" si="304">(F44/F56)-1</f>
        <v>-7.45573159366264E-3</v>
      </c>
      <c r="Q44" s="30"/>
      <c r="R44" s="30"/>
      <c r="S44" s="30"/>
    </row>
    <row r="45" spans="1:19" s="5" customFormat="1" ht="13.8" x14ac:dyDescent="0.3">
      <c r="A45" s="37">
        <v>43678</v>
      </c>
      <c r="B45" s="41">
        <v>101.3</v>
      </c>
      <c r="C45" s="41">
        <v>95</v>
      </c>
      <c r="D45" s="41">
        <v>106.3</v>
      </c>
      <c r="E45" s="41">
        <v>109.8</v>
      </c>
      <c r="F45" s="41">
        <v>104.1</v>
      </c>
      <c r="G45" s="67">
        <f t="shared" ref="G45" si="305">(B45/B46)-1</f>
        <v>4.9603174603174427E-3</v>
      </c>
      <c r="H45" s="60">
        <f t="shared" ref="H45" si="306">(C45/C46)-1</f>
        <v>-7.3145245559038674E-3</v>
      </c>
      <c r="I45" s="60">
        <f t="shared" ref="I45" si="307">(D45/D46)-1</f>
        <v>1.4312977099236734E-2</v>
      </c>
      <c r="J45" s="60">
        <f t="shared" ref="J45" si="308">(E45/E46)-1</f>
        <v>5.9845559845559837E-2</v>
      </c>
      <c r="K45" s="68">
        <f t="shared" ref="K45" si="309">(F45/F46)-1</f>
        <v>-1.3270142180094813E-2</v>
      </c>
      <c r="L45" s="67">
        <f t="shared" ref="L45" si="310">(B45/B57)-1</f>
        <v>-6.1167747914735893E-2</v>
      </c>
      <c r="M45" s="60">
        <f t="shared" ref="M45" si="311">(C45/C57)-1</f>
        <v>-6.6797642436149274E-2</v>
      </c>
      <c r="N45" s="60">
        <f t="shared" ref="N45" si="312">(D45/D57)-1</f>
        <v>-5.5950266429840134E-2</v>
      </c>
      <c r="O45" s="60">
        <f t="shared" ref="O45" si="313">(E45/E57)-1</f>
        <v>-3.0891438658428916E-2</v>
      </c>
      <c r="P45" s="68">
        <f t="shared" ref="P45" si="314">(F45/F57)-1</f>
        <v>-7.1364852809991053E-2</v>
      </c>
      <c r="Q45" s="30"/>
      <c r="R45" s="30"/>
      <c r="S45" s="30"/>
    </row>
    <row r="46" spans="1:19" s="5" customFormat="1" ht="13.8" x14ac:dyDescent="0.3">
      <c r="A46" s="37">
        <v>43647</v>
      </c>
      <c r="B46" s="41">
        <v>100.8</v>
      </c>
      <c r="C46" s="41">
        <v>95.7</v>
      </c>
      <c r="D46" s="41">
        <v>104.8</v>
      </c>
      <c r="E46" s="41">
        <v>103.6</v>
      </c>
      <c r="F46" s="41">
        <v>105.5</v>
      </c>
      <c r="G46" s="67">
        <f t="shared" ref="G46" si="315">(B46/B47)-1</f>
        <v>5.9880239520957446E-3</v>
      </c>
      <c r="H46" s="60">
        <f t="shared" ref="H46" si="316">(C46/C47)-1</f>
        <v>3.1446540880502027E-3</v>
      </c>
      <c r="I46" s="60">
        <f t="shared" ref="I46" si="317">(D46/D47)-1</f>
        <v>8.6621751684310411E-3</v>
      </c>
      <c r="J46" s="60">
        <f t="shared" ref="J46" si="318">(E46/E47)-1</f>
        <v>5.8252427184466438E-3</v>
      </c>
      <c r="K46" s="68">
        <f t="shared" ref="K46" si="319">(F46/F47)-1</f>
        <v>1.0536398467432928E-2</v>
      </c>
      <c r="L46" s="67">
        <f t="shared" ref="L46" si="320">(B46/B58)-1</f>
        <v>-4.9952874646559842E-2</v>
      </c>
      <c r="M46" s="60">
        <f t="shared" ref="M46" si="321">(C46/C58)-1</f>
        <v>-7.1774975751697334E-2</v>
      </c>
      <c r="N46" s="60">
        <f t="shared" ref="N46" si="322">(D46/D58)-1</f>
        <v>-3.410138248847927E-2</v>
      </c>
      <c r="O46" s="60">
        <f t="shared" ref="O46" si="323">(E46/E58)-1</f>
        <v>-8.8830255057168017E-2</v>
      </c>
      <c r="P46" s="68">
        <f t="shared" ref="P46" si="324">(F46/F58)-1</f>
        <v>1.8993352326686086E-3</v>
      </c>
      <c r="Q46" s="30"/>
      <c r="R46" s="30"/>
      <c r="S46" s="30"/>
    </row>
    <row r="47" spans="1:19" s="5" customFormat="1" ht="13.8" x14ac:dyDescent="0.3">
      <c r="A47" s="37">
        <v>43617</v>
      </c>
      <c r="B47" s="41">
        <v>100.2</v>
      </c>
      <c r="C47" s="41">
        <v>95.4</v>
      </c>
      <c r="D47" s="41">
        <v>103.9</v>
      </c>
      <c r="E47" s="41">
        <v>103</v>
      </c>
      <c r="F47" s="41">
        <v>104.4</v>
      </c>
      <c r="G47" s="67">
        <f t="shared" ref="G47" si="325">(B47/B48)-1</f>
        <v>-5.9523809523809312E-3</v>
      </c>
      <c r="H47" s="60">
        <f t="shared" ref="H47" si="326">(C47/C48)-1</f>
        <v>-1.4462809917355268E-2</v>
      </c>
      <c r="I47" s="60">
        <f t="shared" ref="I47" si="327">(D47/D48)-1</f>
        <v>0</v>
      </c>
      <c r="J47" s="60">
        <f t="shared" ref="J47" si="328">(E47/E48)-1</f>
        <v>-1.2464046021092967E-2</v>
      </c>
      <c r="K47" s="68">
        <f t="shared" ref="K47" si="329">(F47/F48)-1</f>
        <v>7.7220077220079286E-3</v>
      </c>
      <c r="L47" s="67">
        <f t="shared" ref="L47" si="330">(B47/B59)-1</f>
        <v>-7.2222222222222188E-2</v>
      </c>
      <c r="M47" s="60">
        <f t="shared" ref="M47" si="331">(C47/C59)-1</f>
        <v>-8.35734870317002E-2</v>
      </c>
      <c r="N47" s="60">
        <f t="shared" ref="N47" si="332">(D47/D59)-1</f>
        <v>-6.4806480648064713E-2</v>
      </c>
      <c r="O47" s="60">
        <f t="shared" ref="O47" si="333">(E47/E59)-1</f>
        <v>-9.2511013215859084E-2</v>
      </c>
      <c r="P47" s="68">
        <f t="shared" ref="P47" si="334">(F47/F59)-1</f>
        <v>-4.8313582497720997E-2</v>
      </c>
      <c r="Q47" s="30"/>
      <c r="R47" s="30"/>
      <c r="S47" s="30"/>
    </row>
    <row r="48" spans="1:19" s="5" customFormat="1" ht="13.8" x14ac:dyDescent="0.3">
      <c r="A48" s="37">
        <v>43586</v>
      </c>
      <c r="B48" s="41">
        <v>100.8</v>
      </c>
      <c r="C48" s="41">
        <v>96.8</v>
      </c>
      <c r="D48" s="41">
        <v>103.9</v>
      </c>
      <c r="E48" s="41">
        <v>104.3</v>
      </c>
      <c r="F48" s="41">
        <v>103.6</v>
      </c>
      <c r="G48" s="67">
        <f t="shared" ref="G48" si="335">(B48/B49)-1</f>
        <v>-2.2308438409311293E-2</v>
      </c>
      <c r="H48" s="60">
        <f t="shared" ref="H48" si="336">(C48/C49)-1</f>
        <v>-6.1601642710472637E-3</v>
      </c>
      <c r="I48" s="60">
        <f t="shared" ref="I48" si="337">(D48/D49)-1</f>
        <v>-3.4386617100371608E-2</v>
      </c>
      <c r="J48" s="60">
        <f t="shared" ref="J48" si="338">(E48/E49)-1</f>
        <v>-3.6934441366574311E-2</v>
      </c>
      <c r="K48" s="68">
        <f t="shared" ref="K48" si="339">(F48/F49)-1</f>
        <v>-3.2679738562091498E-2</v>
      </c>
      <c r="L48" s="67">
        <f t="shared" ref="L48" si="340">(B48/B60)-1</f>
        <v>-8.4468664850136266E-2</v>
      </c>
      <c r="M48" s="60">
        <f t="shared" ref="M48" si="341">(C48/C60)-1</f>
        <v>-7.6335877862595436E-2</v>
      </c>
      <c r="N48" s="60">
        <f t="shared" ref="N48" si="342">(D48/D60)-1</f>
        <v>-9.0192644483362505E-2</v>
      </c>
      <c r="O48" s="60">
        <f t="shared" ref="O48" si="343">(E48/E60)-1</f>
        <v>-8.4284460052677868E-2</v>
      </c>
      <c r="P48" s="68">
        <f t="shared" ref="P48" si="344">(F48/F60)-1</f>
        <v>-9.4405594405594484E-2</v>
      </c>
      <c r="Q48" s="30"/>
      <c r="R48" s="30"/>
      <c r="S48" s="30"/>
    </row>
    <row r="49" spans="1:19" s="5" customFormat="1" ht="13.8" x14ac:dyDescent="0.3">
      <c r="A49" s="37">
        <v>43556</v>
      </c>
      <c r="B49" s="41">
        <v>103.1</v>
      </c>
      <c r="C49" s="41">
        <v>97.4</v>
      </c>
      <c r="D49" s="41">
        <v>107.6</v>
      </c>
      <c r="E49" s="41">
        <v>108.3</v>
      </c>
      <c r="F49" s="41">
        <v>107.1</v>
      </c>
      <c r="G49" s="67">
        <f t="shared" ref="G49" si="345">(B49/B50)-1</f>
        <v>1.5763546798029493E-2</v>
      </c>
      <c r="H49" s="60">
        <f t="shared" ref="H49" si="346">(C49/C50)-1</f>
        <v>2.057613168724215E-3</v>
      </c>
      <c r="I49" s="60">
        <f t="shared" ref="I49" si="347">(D49/D50)-1</f>
        <v>2.6717557251908275E-2</v>
      </c>
      <c r="J49" s="60">
        <f t="shared" ref="J49" si="348">(E49/E50)-1</f>
        <v>2.7514231499051078E-2</v>
      </c>
      <c r="K49" s="68">
        <f t="shared" ref="K49" si="349">(F49/F50)-1</f>
        <v>2.4880382775119614E-2</v>
      </c>
      <c r="L49" s="67">
        <f t="shared" ref="L49" si="350">(B49/B61)-1</f>
        <v>-4.3599257884972209E-2</v>
      </c>
      <c r="M49" s="60">
        <f t="shared" ref="M49" si="351">(C49/C61)-1</f>
        <v>-4.8828125E-2</v>
      </c>
      <c r="N49" s="60">
        <f t="shared" ref="N49" si="352">(D49/D61)-1</f>
        <v>-3.9285714285714368E-2</v>
      </c>
      <c r="O49" s="60">
        <f t="shared" ref="O49" si="353">(E49/E61)-1</f>
        <v>-2.7827648114901349E-2</v>
      </c>
      <c r="P49" s="68">
        <f t="shared" ref="P49" si="354">(F49/F61)-1</f>
        <v>-4.6304541406945732E-2</v>
      </c>
      <c r="Q49" s="30"/>
      <c r="R49" s="30"/>
      <c r="S49" s="30"/>
    </row>
    <row r="50" spans="1:19" s="5" customFormat="1" ht="13.8" x14ac:dyDescent="0.3">
      <c r="A50" s="37">
        <v>43525</v>
      </c>
      <c r="B50" s="41">
        <v>101.5</v>
      </c>
      <c r="C50" s="41">
        <v>97.2</v>
      </c>
      <c r="D50" s="41">
        <v>104.8</v>
      </c>
      <c r="E50" s="41">
        <v>105.4</v>
      </c>
      <c r="F50" s="41">
        <v>104.5</v>
      </c>
      <c r="G50" s="67">
        <f t="shared" ref="G50" si="355">(B50/B51)-1</f>
        <v>-6.8493150684931781E-3</v>
      </c>
      <c r="H50" s="60">
        <f t="shared" ref="H50" si="356">(C50/C51)-1</f>
        <v>-4.0473840078973256E-2</v>
      </c>
      <c r="I50" s="60">
        <f t="shared" ref="I50" si="357">(D50/D51)-1</f>
        <v>1.8464528668610258E-2</v>
      </c>
      <c r="J50" s="60">
        <f t="shared" ref="J50" si="358">(E50/E51)-1</f>
        <v>9.496676163343043E-4</v>
      </c>
      <c r="K50" s="68">
        <f t="shared" ref="K50" si="359">(F50/F51)-1</f>
        <v>3.0571992110453694E-2</v>
      </c>
      <c r="L50" s="67">
        <f t="shared" ref="L50" si="360">(B50/B62)-1</f>
        <v>-7.4749316317228809E-2</v>
      </c>
      <c r="M50" s="60">
        <f t="shared" ref="M50" si="361">(C50/C62)-1</f>
        <v>-8.0416272469252648E-2</v>
      </c>
      <c r="N50" s="60">
        <f t="shared" ref="N50" si="362">(D50/D62)-1</f>
        <v>-7.0921985815602828E-2</v>
      </c>
      <c r="O50" s="60">
        <f t="shared" ref="O50" si="363">(E50/E62)-1</f>
        <v>-7.4626865671641784E-2</v>
      </c>
      <c r="P50" s="68">
        <f t="shared" ref="P50" si="364">(F50/F62)-1</f>
        <v>-6.7796610169491456E-2</v>
      </c>
      <c r="Q50" s="30"/>
      <c r="R50" s="30"/>
      <c r="S50" s="30"/>
    </row>
    <row r="51" spans="1:19" s="5" customFormat="1" ht="13.8" x14ac:dyDescent="0.3">
      <c r="A51" s="37">
        <v>43497</v>
      </c>
      <c r="B51" s="41">
        <v>102.2</v>
      </c>
      <c r="C51" s="41">
        <v>101.3</v>
      </c>
      <c r="D51" s="41">
        <v>102.9</v>
      </c>
      <c r="E51" s="41">
        <v>105.3</v>
      </c>
      <c r="F51" s="41">
        <v>101.4</v>
      </c>
      <c r="G51" s="67">
        <f t="shared" ref="G51" si="365">(B51/B52)-1</f>
        <v>-2.6666666666666616E-2</v>
      </c>
      <c r="H51" s="60">
        <f t="shared" ref="H51" si="366">(C51/C52)-1</f>
        <v>-9.8619329388571764E-4</v>
      </c>
      <c r="I51" s="60">
        <f t="shared" ref="I51" si="367">(D51/D52)-1</f>
        <v>-4.5454545454545414E-2</v>
      </c>
      <c r="J51" s="60">
        <f t="shared" ref="J51" si="368">(E51/E52)-1</f>
        <v>-2.4096385542168752E-2</v>
      </c>
      <c r="K51" s="68">
        <f t="shared" ref="K51" si="369">(F51/F52)-1</f>
        <v>-5.8495821727019504E-2</v>
      </c>
      <c r="L51" s="67">
        <f t="shared" ref="L51" si="370">(B51/B63)-1</f>
        <v>-6.4102564102564097E-2</v>
      </c>
      <c r="M51" s="60">
        <f t="shared" ref="M51" si="371">(C51/C63)-1</f>
        <v>-2.0309477756286332E-2</v>
      </c>
      <c r="N51" s="60">
        <f t="shared" ref="N51" si="372">(D51/D63)-1</f>
        <v>-9.578207381370818E-2</v>
      </c>
      <c r="O51" s="60">
        <f t="shared" ref="O51" si="373">(E51/E63)-1</f>
        <v>-8.0349344978165926E-2</v>
      </c>
      <c r="P51" s="68">
        <f t="shared" ref="P51" si="374">(F51/F63)-1</f>
        <v>-0.1050308914386584</v>
      </c>
      <c r="Q51" s="30"/>
      <c r="R51" s="30"/>
      <c r="S51" s="30"/>
    </row>
    <row r="52" spans="1:19" s="5" customFormat="1" ht="13.8" x14ac:dyDescent="0.3">
      <c r="A52" s="37">
        <v>43466</v>
      </c>
      <c r="B52" s="41">
        <v>105</v>
      </c>
      <c r="C52" s="41">
        <v>101.4</v>
      </c>
      <c r="D52" s="41">
        <v>107.8</v>
      </c>
      <c r="E52" s="41">
        <v>107.9</v>
      </c>
      <c r="F52" s="41">
        <v>107.7</v>
      </c>
      <c r="G52" s="67">
        <f t="shared" ref="G52:K53" si="375">(B52/B53)-1</f>
        <v>-2.3255813953488413E-2</v>
      </c>
      <c r="H52" s="60">
        <f t="shared" si="375"/>
        <v>-2.8735632183908066E-2</v>
      </c>
      <c r="I52" s="60">
        <f t="shared" si="375"/>
        <v>-2.0000000000000018E-2</v>
      </c>
      <c r="J52" s="60">
        <f t="shared" si="375"/>
        <v>-5.6818181818181768E-2</v>
      </c>
      <c r="K52" s="68">
        <f t="shared" si="375"/>
        <v>2.7932960893854997E-3</v>
      </c>
      <c r="L52" s="67">
        <f t="shared" ref="L52:P53" si="376">(B52/B64)-1</f>
        <v>-3.9341262580054881E-2</v>
      </c>
      <c r="M52" s="60">
        <f t="shared" si="376"/>
        <v>-3.7950664136622403E-2</v>
      </c>
      <c r="N52" s="60">
        <f t="shared" si="376"/>
        <v>-4.0071237756010736E-2</v>
      </c>
      <c r="O52" s="60">
        <f t="shared" si="376"/>
        <v>-4.4286979627989331E-2</v>
      </c>
      <c r="P52" s="68">
        <f t="shared" si="376"/>
        <v>-3.8392857142857117E-2</v>
      </c>
      <c r="Q52" s="30"/>
      <c r="R52" s="30"/>
      <c r="S52" s="30"/>
    </row>
    <row r="53" spans="1:19" s="5" customFormat="1" ht="13.8" x14ac:dyDescent="0.3">
      <c r="A53" s="37">
        <v>43435</v>
      </c>
      <c r="B53" s="41">
        <v>107.5</v>
      </c>
      <c r="C53" s="41">
        <v>104.4</v>
      </c>
      <c r="D53" s="41">
        <v>110</v>
      </c>
      <c r="E53" s="41">
        <v>114.4</v>
      </c>
      <c r="F53" s="41">
        <v>107.4</v>
      </c>
      <c r="G53" s="67">
        <f t="shared" si="375"/>
        <v>1.4150943396226356E-2</v>
      </c>
      <c r="H53" s="60">
        <f t="shared" si="375"/>
        <v>3.5714285714285809E-2</v>
      </c>
      <c r="I53" s="60">
        <f t="shared" si="375"/>
        <v>0</v>
      </c>
      <c r="J53" s="60">
        <f t="shared" si="375"/>
        <v>4.3795620437956373E-2</v>
      </c>
      <c r="K53" s="68">
        <f t="shared" si="375"/>
        <v>-2.6291931097008114E-2</v>
      </c>
      <c r="L53" s="67">
        <f t="shared" si="376"/>
        <v>-4.3594306049822062E-2</v>
      </c>
      <c r="M53" s="60">
        <f t="shared" si="376"/>
        <v>-4.132231404958675E-2</v>
      </c>
      <c r="N53" s="60">
        <f t="shared" si="376"/>
        <v>-4.5138888888888951E-2</v>
      </c>
      <c r="O53" s="60">
        <f t="shared" si="376"/>
        <v>0</v>
      </c>
      <c r="P53" s="68">
        <f t="shared" si="376"/>
        <v>-7.1737251512532407E-2</v>
      </c>
      <c r="Q53" s="30"/>
      <c r="R53" s="30"/>
      <c r="S53" s="30"/>
    </row>
    <row r="54" spans="1:19" s="5" customFormat="1" ht="13.8" x14ac:dyDescent="0.3">
      <c r="A54" s="37">
        <v>43405</v>
      </c>
      <c r="B54" s="41">
        <v>106</v>
      </c>
      <c r="C54" s="41">
        <v>100.8</v>
      </c>
      <c r="D54" s="41">
        <v>110</v>
      </c>
      <c r="E54" s="41">
        <v>109.6</v>
      </c>
      <c r="F54" s="41">
        <v>110.3</v>
      </c>
      <c r="G54" s="67">
        <f t="shared" ref="G54" si="377">(B54/B55)-1</f>
        <v>-7.4906367041198685E-3</v>
      </c>
      <c r="H54" s="60">
        <f t="shared" ref="H54" si="378">(C54/C55)-1</f>
        <v>-5.9171597633136397E-3</v>
      </c>
      <c r="I54" s="60">
        <f t="shared" ref="I54" si="379">(D54/D55)-1</f>
        <v>-9.9009900990097988E-3</v>
      </c>
      <c r="J54" s="60">
        <f t="shared" ref="J54" si="380">(E54/E55)-1</f>
        <v>-2.8368794326241176E-2</v>
      </c>
      <c r="K54" s="68">
        <f t="shared" ref="K54" si="381">(F54/F55)-1</f>
        <v>1.8165304268846771E-3</v>
      </c>
      <c r="L54" s="67">
        <f t="shared" ref="L54" si="382">(B54/B66)-1</f>
        <v>-5.1029543419874646E-2</v>
      </c>
      <c r="M54" s="60">
        <f t="shared" ref="M54" si="383">(C54/C66)-1</f>
        <v>-6.4935064935064957E-2</v>
      </c>
      <c r="N54" s="60">
        <f t="shared" ref="N54" si="384">(D54/D66)-1</f>
        <v>-4.181184668989546E-2</v>
      </c>
      <c r="O54" s="60">
        <f t="shared" ref="O54" si="385">(E54/E66)-1</f>
        <v>-6.0034305317324232E-2</v>
      </c>
      <c r="P54" s="68">
        <f t="shared" ref="P54" si="386">(F54/F66)-1</f>
        <v>-2.9903254177660599E-2</v>
      </c>
      <c r="Q54" s="30"/>
      <c r="R54" s="30"/>
      <c r="S54" s="30"/>
    </row>
    <row r="55" spans="1:19" s="5" customFormat="1" ht="13.8" x14ac:dyDescent="0.3">
      <c r="A55" s="37">
        <v>43374</v>
      </c>
      <c r="B55" s="41">
        <v>106.8</v>
      </c>
      <c r="C55" s="41">
        <v>101.4</v>
      </c>
      <c r="D55" s="41">
        <v>111.1</v>
      </c>
      <c r="E55" s="41">
        <v>112.8</v>
      </c>
      <c r="F55" s="41">
        <v>110.1</v>
      </c>
      <c r="G55" s="67">
        <f t="shared" ref="G55" si="387">(B55/B56)-1</f>
        <v>2.8169014084507005E-3</v>
      </c>
      <c r="H55" s="60">
        <f t="shared" ref="H55" si="388">(C55/C56)-1</f>
        <v>-1.4577259475218707E-2</v>
      </c>
      <c r="I55" s="60">
        <f t="shared" ref="I55" si="389">(D55/D56)-1</f>
        <v>1.6468435498627532E-2</v>
      </c>
      <c r="J55" s="60">
        <f t="shared" ref="J55" si="390">(E55/E56)-1</f>
        <v>8.8731144631770675E-4</v>
      </c>
      <c r="K55" s="68">
        <f t="shared" ref="K55" si="391">(F55/F56)-1</f>
        <v>2.6095060577819185E-2</v>
      </c>
      <c r="L55" s="67">
        <f t="shared" ref="L55" si="392">(B55/B67)-1</f>
        <v>-2.1081576535288749E-2</v>
      </c>
      <c r="M55" s="60">
        <f t="shared" ref="M55" si="393">(C55/C67)-1</f>
        <v>-2.6871401151631447E-2</v>
      </c>
      <c r="N55" s="60">
        <f t="shared" ref="N55" si="394">(D55/D67)-1</f>
        <v>-1.6814159292035447E-2</v>
      </c>
      <c r="O55" s="60">
        <f t="shared" ref="O55" si="395">(E55/E67)-1</f>
        <v>-4.4130626654897975E-3</v>
      </c>
      <c r="P55" s="68">
        <f t="shared" ref="P55" si="396">(F55/F67)-1</f>
        <v>-2.393617021276595E-2</v>
      </c>
      <c r="Q55" s="30"/>
      <c r="R55" s="30"/>
      <c r="S55" s="30"/>
    </row>
    <row r="56" spans="1:19" s="5" customFormat="1" ht="13.8" x14ac:dyDescent="0.3">
      <c r="A56" s="37">
        <v>43344</v>
      </c>
      <c r="B56" s="41">
        <v>106.5</v>
      </c>
      <c r="C56" s="41">
        <v>102.9</v>
      </c>
      <c r="D56" s="41">
        <v>109.3</v>
      </c>
      <c r="E56" s="41">
        <v>112.7</v>
      </c>
      <c r="F56" s="41">
        <v>107.3</v>
      </c>
      <c r="G56" s="67">
        <f t="shared" ref="G56" si="397">(B56/B57)-1</f>
        <v>-1.297497683039861E-2</v>
      </c>
      <c r="H56" s="60">
        <f t="shared" ref="H56" si="398">(C56/C57)-1</f>
        <v>1.080550098231825E-2</v>
      </c>
      <c r="I56" s="60">
        <f t="shared" ref="I56" si="399">(D56/D57)-1</f>
        <v>-2.930728241563052E-2</v>
      </c>
      <c r="J56" s="60">
        <f t="shared" ref="J56" si="400">(E56/E57)-1</f>
        <v>-5.295675198587757E-3</v>
      </c>
      <c r="K56" s="68">
        <f t="shared" ref="K56" si="401">(F56/F57)-1</f>
        <v>-4.281891168599461E-2</v>
      </c>
      <c r="L56" s="67">
        <f t="shared" ref="L56" si="402">(B56/B68)-1</f>
        <v>-3.6199095022624417E-2</v>
      </c>
      <c r="M56" s="60">
        <f t="shared" ref="M56" si="403">(C56/C68)-1</f>
        <v>-3.7418147801683843E-2</v>
      </c>
      <c r="N56" s="60">
        <f t="shared" ref="N56" si="404">(D56/D68)-1</f>
        <v>-3.615520282186957E-2</v>
      </c>
      <c r="O56" s="60">
        <f t="shared" ref="O56" si="405">(E56/E68)-1</f>
        <v>-2.4242424242424176E-2</v>
      </c>
      <c r="P56" s="68">
        <f t="shared" ref="P56" si="406">(F56/F68)-1</f>
        <v>-4.3672014260249581E-2</v>
      </c>
      <c r="Q56" s="30"/>
      <c r="R56" s="30"/>
      <c r="S56" s="30"/>
    </row>
    <row r="57" spans="1:19" s="5" customFormat="1" ht="13.8" x14ac:dyDescent="0.3">
      <c r="A57" s="37">
        <v>43313</v>
      </c>
      <c r="B57" s="41">
        <v>107.9</v>
      </c>
      <c r="C57" s="41">
        <v>101.8</v>
      </c>
      <c r="D57" s="41">
        <v>112.6</v>
      </c>
      <c r="E57" s="41">
        <v>113.3</v>
      </c>
      <c r="F57" s="41">
        <v>112.1</v>
      </c>
      <c r="G57" s="67">
        <f t="shared" ref="G57" si="407">(B57/B58)-1</f>
        <v>1.6965127238454336E-2</v>
      </c>
      <c r="H57" s="60">
        <f t="shared" ref="H57" si="408">(C57/C58)-1</f>
        <v>-1.2609117361784605E-2</v>
      </c>
      <c r="I57" s="60">
        <f t="shared" ref="I57" si="409">(D57/D58)-1</f>
        <v>3.7788018433179582E-2</v>
      </c>
      <c r="J57" s="60">
        <f t="shared" ref="J57" si="410">(E57/E58)-1</f>
        <v>-3.5180299032542273E-3</v>
      </c>
      <c r="K57" s="68">
        <f t="shared" ref="K57" si="411">(F57/F58)-1</f>
        <v>6.4577397910731138E-2</v>
      </c>
      <c r="L57" s="67">
        <f t="shared" ref="L57" si="412">(B57/B69)-1</f>
        <v>-1.1904761904761862E-2</v>
      </c>
      <c r="M57" s="60">
        <f t="shared" ref="M57" si="413">(C57/C69)-1</f>
        <v>-3.8715769593956617E-2</v>
      </c>
      <c r="N57" s="60">
        <f t="shared" ref="N57" si="414">(D57/D69)-1</f>
        <v>7.1556350626118537E-3</v>
      </c>
      <c r="O57" s="60">
        <f t="shared" ref="O57" si="415">(E57/E69)-1</f>
        <v>-1.7621145374450142E-3</v>
      </c>
      <c r="P57" s="68">
        <f t="shared" ref="P57" si="416">(F57/F69)-1</f>
        <v>1.1732851985559511E-2</v>
      </c>
      <c r="Q57" s="30"/>
      <c r="R57" s="30"/>
      <c r="S57" s="30"/>
    </row>
    <row r="58" spans="1:19" s="5" customFormat="1" ht="13.8" x14ac:dyDescent="0.3">
      <c r="A58" s="37">
        <v>43282</v>
      </c>
      <c r="B58" s="41">
        <v>106.1</v>
      </c>
      <c r="C58" s="41">
        <v>103.1</v>
      </c>
      <c r="D58" s="41">
        <v>108.5</v>
      </c>
      <c r="E58" s="41">
        <v>113.7</v>
      </c>
      <c r="F58" s="41">
        <v>105.3</v>
      </c>
      <c r="G58" s="67">
        <f t="shared" ref="G58" si="417">(B58/B59)-1</f>
        <v>-1.7592592592592604E-2</v>
      </c>
      <c r="H58" s="60">
        <f t="shared" ref="H58" si="418">(C58/C59)-1</f>
        <v>-9.6061479346781775E-3</v>
      </c>
      <c r="I58" s="60">
        <f t="shared" ref="I58" si="419">(D58/D59)-1</f>
        <v>-2.3402340234023322E-2</v>
      </c>
      <c r="J58" s="60">
        <f t="shared" ref="J58" si="420">(E58/E59)-1</f>
        <v>1.7621145374449032E-3</v>
      </c>
      <c r="K58" s="68">
        <f t="shared" ref="K58" si="421">(F58/F59)-1</f>
        <v>-4.0109389243391136E-2</v>
      </c>
      <c r="L58" s="67">
        <f t="shared" ref="L58" si="422">(B58/B70)-1</f>
        <v>-1.576994434137291E-2</v>
      </c>
      <c r="M58" s="60">
        <f t="shared" ref="M58" si="423">(C58/C70)-1</f>
        <v>-1.2452107279693592E-2</v>
      </c>
      <c r="N58" s="60">
        <f t="shared" ref="N58" si="424">(D58/D70)-1</f>
        <v>-1.8099547511312264E-2</v>
      </c>
      <c r="O58" s="60">
        <f t="shared" ref="O58" si="425">(E58/E70)-1</f>
        <v>-7.8534031413611816E-3</v>
      </c>
      <c r="P58" s="68">
        <f t="shared" ref="P58" si="426">(F58/F70)-1</f>
        <v>-2.5000000000000022E-2</v>
      </c>
      <c r="Q58" s="30"/>
      <c r="R58" s="30"/>
      <c r="S58" s="30"/>
    </row>
    <row r="59" spans="1:19" s="5" customFormat="1" ht="13.8" x14ac:dyDescent="0.3">
      <c r="A59" s="37">
        <v>43252</v>
      </c>
      <c r="B59" s="41">
        <v>108</v>
      </c>
      <c r="C59" s="41">
        <v>104.1</v>
      </c>
      <c r="D59" s="41">
        <v>111.1</v>
      </c>
      <c r="E59" s="41">
        <v>113.5</v>
      </c>
      <c r="F59" s="41">
        <v>109.7</v>
      </c>
      <c r="G59" s="67">
        <f t="shared" ref="G59" si="427">(B59/B60)-1</f>
        <v>-1.9073569482288777E-2</v>
      </c>
      <c r="H59" s="60">
        <f t="shared" ref="H59" si="428">(C59/C60)-1</f>
        <v>-6.6793893129771797E-3</v>
      </c>
      <c r="I59" s="60">
        <f t="shared" ref="I59" si="429">(D59/D60)-1</f>
        <v>-2.7145359019264514E-2</v>
      </c>
      <c r="J59" s="60">
        <f t="shared" ref="J59" si="430">(E59/E60)-1</f>
        <v>-3.5118525021949898E-3</v>
      </c>
      <c r="K59" s="68">
        <f t="shared" ref="K59" si="431">(F59/F60)-1</f>
        <v>-4.108391608391615E-2</v>
      </c>
      <c r="L59" s="67">
        <f t="shared" ref="L59" si="432">(B59/B71)-1</f>
        <v>1.3133208255159623E-2</v>
      </c>
      <c r="M59" s="60">
        <f t="shared" ref="M59" si="433">(C59/C71)-1</f>
        <v>1.0679611650485477E-2</v>
      </c>
      <c r="N59" s="60">
        <f t="shared" ref="N59" si="434">(D59/D71)-1</f>
        <v>1.4611872146118587E-2</v>
      </c>
      <c r="O59" s="60">
        <f t="shared" ref="O59" si="435">(E59/E71)-1</f>
        <v>4.4247787610618428E-3</v>
      </c>
      <c r="P59" s="68">
        <f t="shared" ref="P59" si="436">(F59/F71)-1</f>
        <v>2.1415270018621868E-2</v>
      </c>
      <c r="Q59" s="30"/>
      <c r="R59" s="30"/>
      <c r="S59" s="30"/>
    </row>
    <row r="60" spans="1:19" s="5" customFormat="1" ht="13.8" x14ac:dyDescent="0.3">
      <c r="A60" s="37">
        <v>43221</v>
      </c>
      <c r="B60" s="41">
        <v>110.1</v>
      </c>
      <c r="C60" s="41">
        <v>104.8</v>
      </c>
      <c r="D60" s="41">
        <v>114.2</v>
      </c>
      <c r="E60" s="41">
        <v>113.9</v>
      </c>
      <c r="F60" s="41">
        <v>114.4</v>
      </c>
      <c r="G60" s="67">
        <f t="shared" ref="G60" si="437">(B60/B61)-1</f>
        <v>2.1335807050092637E-2</v>
      </c>
      <c r="H60" s="60">
        <f t="shared" ref="H60" si="438">(C60/C61)-1</f>
        <v>2.34375E-2</v>
      </c>
      <c r="I60" s="60">
        <f t="shared" ref="I60" si="439">(D60/D61)-1</f>
        <v>1.9642857142857073E-2</v>
      </c>
      <c r="J60" s="60">
        <f t="shared" ref="J60" si="440">(E60/E61)-1</f>
        <v>2.2441651705565446E-2</v>
      </c>
      <c r="K60" s="68">
        <f t="shared" ref="K60" si="441">(F60/F61)-1</f>
        <v>1.8699910952804988E-2</v>
      </c>
      <c r="L60" s="67">
        <f t="shared" ref="L60" si="442">(B60/B72)-1</f>
        <v>5.5608820709491802E-2</v>
      </c>
      <c r="M60" s="60">
        <f t="shared" ref="M60" si="443">(C60/C72)-1</f>
        <v>3.9682539682539764E-2</v>
      </c>
      <c r="N60" s="60">
        <f t="shared" ref="N60" si="444">(D60/D72)-1</f>
        <v>6.629318394024275E-2</v>
      </c>
      <c r="O60" s="60">
        <f t="shared" ref="O60" si="445">(E60/E72)-1</f>
        <v>4.4954128440366947E-2</v>
      </c>
      <c r="P60" s="68">
        <f t="shared" ref="P60" si="446">(F60/F72)-1</f>
        <v>8.0264400377714873E-2</v>
      </c>
      <c r="Q60" s="30"/>
      <c r="R60" s="30"/>
      <c r="S60" s="30"/>
    </row>
    <row r="61" spans="1:19" s="5" customFormat="1" ht="13.8" x14ac:dyDescent="0.3">
      <c r="A61" s="37">
        <v>43191</v>
      </c>
      <c r="B61" s="41">
        <v>107.8</v>
      </c>
      <c r="C61" s="41">
        <v>102.4</v>
      </c>
      <c r="D61" s="41">
        <v>112</v>
      </c>
      <c r="E61" s="41">
        <v>111.4</v>
      </c>
      <c r="F61" s="41">
        <v>112.3</v>
      </c>
      <c r="G61" s="67">
        <f t="shared" ref="G61" si="447">(B61/B62)-1</f>
        <v>-1.7319963536918892E-2</v>
      </c>
      <c r="H61" s="60">
        <f t="shared" ref="H61" si="448">(C61/C62)-1</f>
        <v>-3.1220435193945129E-2</v>
      </c>
      <c r="I61" s="60">
        <f t="shared" ref="I61" si="449">(D61/D62)-1</f>
        <v>-7.0921985815602939E-3</v>
      </c>
      <c r="J61" s="60">
        <f t="shared" ref="J61" si="450">(E61/E62)-1</f>
        <v>-2.1949078138718159E-2</v>
      </c>
      <c r="K61" s="68">
        <f t="shared" ref="K61" si="451">(F61/F62)-1</f>
        <v>1.784121320249854E-3</v>
      </c>
      <c r="L61" s="67">
        <f t="shared" ref="L61" si="452">(B61/B73)-1</f>
        <v>2.7645376549094269E-2</v>
      </c>
      <c r="M61" s="60">
        <f t="shared" ref="M61" si="453">(C61/C73)-1</f>
        <v>1.9569471624265589E-3</v>
      </c>
      <c r="N61" s="60">
        <f t="shared" ref="N61" si="454">(D61/D73)-1</f>
        <v>4.6728971962616717E-2</v>
      </c>
      <c r="O61" s="60">
        <f t="shared" ref="O61" si="455">(E61/E73)-1</f>
        <v>8.1447963800904688E-3</v>
      </c>
      <c r="P61" s="68">
        <f t="shared" ref="P61" si="456">(F61/F73)-1</f>
        <v>7.0543374642516588E-2</v>
      </c>
      <c r="Q61" s="30"/>
      <c r="R61" s="30"/>
      <c r="S61" s="30"/>
    </row>
    <row r="62" spans="1:19" s="5" customFormat="1" ht="13.8" x14ac:dyDescent="0.3">
      <c r="A62" s="37">
        <v>43160</v>
      </c>
      <c r="B62" s="41">
        <v>109.7</v>
      </c>
      <c r="C62" s="41">
        <v>105.7</v>
      </c>
      <c r="D62" s="41">
        <v>112.8</v>
      </c>
      <c r="E62" s="41">
        <v>113.9</v>
      </c>
      <c r="F62" s="41">
        <v>112.1</v>
      </c>
      <c r="G62" s="67">
        <f t="shared" ref="G62" si="457">(B62/B63)-1</f>
        <v>4.5787545787545625E-3</v>
      </c>
      <c r="H62" s="60">
        <f t="shared" ref="H62" si="458">(C62/C63)-1</f>
        <v>2.2243713733075321E-2</v>
      </c>
      <c r="I62" s="60">
        <f t="shared" ref="I62" si="459">(D62/D63)-1</f>
        <v>-8.7873462214411724E-3</v>
      </c>
      <c r="J62" s="60">
        <f t="shared" ref="J62" si="460">(E62/E63)-1</f>
        <v>-5.2401746724890508E-3</v>
      </c>
      <c r="K62" s="68">
        <f t="shared" ref="K62" si="461">(F62/F63)-1</f>
        <v>-1.0591350397175625E-2</v>
      </c>
      <c r="L62" s="67">
        <f t="shared" ref="L62" si="462">(B62/B74)-1</f>
        <v>4.2775665399239493E-2</v>
      </c>
      <c r="M62" s="60">
        <f t="shared" ref="M62" si="463">(C62/C74)-1</f>
        <v>3.6274509803921662E-2</v>
      </c>
      <c r="N62" s="60">
        <f t="shared" ref="N62" si="464">(D62/D74)-1</f>
        <v>4.7353760445682402E-2</v>
      </c>
      <c r="O62" s="60">
        <f t="shared" ref="O62" si="465">(E62/E74)-1</f>
        <v>2.2441651705565446E-2</v>
      </c>
      <c r="P62" s="68">
        <f t="shared" ref="P62" si="466">(F62/F74)-1</f>
        <v>6.3567362428842422E-2</v>
      </c>
      <c r="Q62" s="30"/>
      <c r="R62" s="30"/>
      <c r="S62" s="30"/>
    </row>
    <row r="63" spans="1:19" s="5" customFormat="1" ht="13.8" x14ac:dyDescent="0.3">
      <c r="A63" s="37">
        <v>43132</v>
      </c>
      <c r="B63" s="41">
        <v>109.2</v>
      </c>
      <c r="C63" s="41">
        <v>103.4</v>
      </c>
      <c r="D63" s="41">
        <v>113.8</v>
      </c>
      <c r="E63" s="41">
        <v>114.5</v>
      </c>
      <c r="F63" s="41">
        <v>113.3</v>
      </c>
      <c r="G63" s="67">
        <f t="shared" ref="G63" si="467">(B63/B64)-1</f>
        <v>-9.1491308325708509E-4</v>
      </c>
      <c r="H63" s="60">
        <f t="shared" ref="H63" si="468">(C63/C64)-1</f>
        <v>-1.8975332068311146E-2</v>
      </c>
      <c r="I63" s="60">
        <f t="shared" ref="I63" si="469">(D63/D64)-1</f>
        <v>1.3357079252003468E-2</v>
      </c>
      <c r="J63" s="60">
        <f t="shared" ref="J63" si="470">(E63/E64)-1</f>
        <v>1.417183348095663E-2</v>
      </c>
      <c r="K63" s="68">
        <f t="shared" ref="K63" si="471">(F63/F64)-1</f>
        <v>1.1607142857142927E-2</v>
      </c>
      <c r="L63" s="67">
        <f t="shared" ref="L63" si="472">(B63/B75)-1</f>
        <v>4.6979865771812124E-2</v>
      </c>
      <c r="M63" s="60">
        <f t="shared" ref="M63" si="473">(C63/C75)-1</f>
        <v>-9.6618357487920914E-4</v>
      </c>
      <c r="N63" s="60">
        <f t="shared" ref="N63" si="474">(D63/D75)-1</f>
        <v>8.3809523809523778E-2</v>
      </c>
      <c r="O63" s="60">
        <f t="shared" ref="O63" si="475">(E63/E75)-1</f>
        <v>6.3138347260909944E-2</v>
      </c>
      <c r="P63" s="68">
        <f t="shared" ref="P63" si="476">(F63/F75)-1</f>
        <v>9.5744680851063801E-2</v>
      </c>
      <c r="Q63" s="30"/>
      <c r="R63" s="30"/>
      <c r="S63" s="30"/>
    </row>
    <row r="64" spans="1:19" s="5" customFormat="1" ht="13.8" x14ac:dyDescent="0.3">
      <c r="A64" s="37">
        <v>43101</v>
      </c>
      <c r="B64" s="41">
        <v>109.3</v>
      </c>
      <c r="C64" s="41">
        <v>105.4</v>
      </c>
      <c r="D64" s="41">
        <v>112.3</v>
      </c>
      <c r="E64" s="41">
        <v>112.9</v>
      </c>
      <c r="F64" s="41">
        <v>112</v>
      </c>
      <c r="G64" s="67">
        <f t="shared" ref="G64" si="477">(B64/B65)-1</f>
        <v>-2.758007117437733E-2</v>
      </c>
      <c r="H64" s="60">
        <f t="shared" ref="H64" si="478">(C64/C65)-1</f>
        <v>-3.2139577594123003E-2</v>
      </c>
      <c r="I64" s="60">
        <f t="shared" ref="I64" si="479">(D64/D65)-1</f>
        <v>-2.517361111111116E-2</v>
      </c>
      <c r="J64" s="60">
        <f t="shared" ref="J64" si="480">(E64/E65)-1</f>
        <v>-1.3111888111888126E-2</v>
      </c>
      <c r="K64" s="68">
        <f t="shared" ref="K64" si="481">(F64/F65)-1</f>
        <v>-3.1979256698357883E-2</v>
      </c>
      <c r="L64" s="67">
        <f t="shared" ref="L64" si="482">(B64/B76)-1</f>
        <v>6.8426197458455462E-2</v>
      </c>
      <c r="M64" s="60">
        <f t="shared" ref="M64" si="483">(C64/C76)-1</f>
        <v>6.0362173038229328E-2</v>
      </c>
      <c r="N64" s="60">
        <f t="shared" ref="N64" si="484">(D64/D76)-1</f>
        <v>7.3613766730401542E-2</v>
      </c>
      <c r="O64" s="60">
        <f t="shared" ref="O64" si="485">(E64/E76)-1</f>
        <v>3.5779816513761498E-2</v>
      </c>
      <c r="P64" s="68">
        <f t="shared" ref="P64" si="486">(F64/F76)-1</f>
        <v>9.8039215686274606E-2</v>
      </c>
      <c r="Q64" s="30"/>
      <c r="R64" s="30"/>
      <c r="S64" s="30"/>
    </row>
    <row r="65" spans="1:19" s="5" customFormat="1" ht="13.8" hidden="1" x14ac:dyDescent="0.3">
      <c r="A65" s="37">
        <v>43070</v>
      </c>
      <c r="B65" s="41">
        <v>112.4</v>
      </c>
      <c r="C65" s="41">
        <v>108.9</v>
      </c>
      <c r="D65" s="41">
        <v>115.2</v>
      </c>
      <c r="E65" s="41">
        <v>114.4</v>
      </c>
      <c r="F65" s="41">
        <v>115.7</v>
      </c>
      <c r="G65" s="67">
        <f t="shared" ref="G65" si="487">(B65/B66)-1</f>
        <v>6.2667860340197556E-3</v>
      </c>
      <c r="H65" s="60">
        <f t="shared" ref="H65" si="488">(C65/C66)-1</f>
        <v>1.0204081632653184E-2</v>
      </c>
      <c r="I65" s="60">
        <f t="shared" ref="I65" si="489">(D65/D66)-1</f>
        <v>3.4843205574912606E-3</v>
      </c>
      <c r="J65" s="60">
        <f t="shared" ref="J65" si="490">(E65/E66)-1</f>
        <v>-1.8867924528301772E-2</v>
      </c>
      <c r="K65" s="68">
        <f t="shared" ref="K65" si="491">(F65/F66)-1</f>
        <v>1.7590149516270914E-2</v>
      </c>
      <c r="L65" s="67">
        <f t="shared" ref="L65" si="492">(B65/B77)-1</f>
        <v>8.3895853423336497E-2</v>
      </c>
      <c r="M65" s="60">
        <f t="shared" ref="M65" si="493">(C65/C77)-1</f>
        <v>5.3191489361702038E-2</v>
      </c>
      <c r="N65" s="60">
        <f t="shared" ref="N65" si="494">(D65/D77)-1</f>
        <v>0.10769230769230775</v>
      </c>
      <c r="O65" s="60">
        <f t="shared" ref="O65" si="495">(E65/E77)-1</f>
        <v>4.5703839122486212E-2</v>
      </c>
      <c r="P65" s="68">
        <f t="shared" ref="P65" si="496">(F65/F77)-1</f>
        <v>0.14895729890764642</v>
      </c>
      <c r="Q65" s="30"/>
      <c r="R65" s="30"/>
      <c r="S65" s="30"/>
    </row>
    <row r="66" spans="1:19" s="5" customFormat="1" ht="13.8" hidden="1" x14ac:dyDescent="0.3">
      <c r="A66" s="37">
        <v>43040</v>
      </c>
      <c r="B66" s="41">
        <v>111.7</v>
      </c>
      <c r="C66" s="41">
        <v>107.8</v>
      </c>
      <c r="D66" s="41">
        <v>114.8</v>
      </c>
      <c r="E66" s="41">
        <v>116.6</v>
      </c>
      <c r="F66" s="41">
        <v>113.7</v>
      </c>
      <c r="G66" s="67">
        <f t="shared" ref="G66" si="497">(B66/B67)-1</f>
        <v>2.3831347387717861E-2</v>
      </c>
      <c r="H66" s="60">
        <f t="shared" ref="H66" si="498">(C66/C67)-1</f>
        <v>3.4548944337811749E-2</v>
      </c>
      <c r="I66" s="60">
        <f t="shared" ref="I66" si="499">(D66/D67)-1</f>
        <v>1.5929203539823078E-2</v>
      </c>
      <c r="J66" s="60">
        <f t="shared" ref="J66" si="500">(E66/E67)-1</f>
        <v>2.9126213592232997E-2</v>
      </c>
      <c r="K66" s="68">
        <f t="shared" ref="K66" si="501">(F66/F67)-1</f>
        <v>7.9787234042554278E-3</v>
      </c>
      <c r="L66" s="67">
        <f t="shared" ref="L66" si="502">(B66/B78)-1</f>
        <v>8.7633885102239573E-2</v>
      </c>
      <c r="M66" s="60">
        <f t="shared" ref="M66" si="503">(C66/C78)-1</f>
        <v>7.2636815920398057E-2</v>
      </c>
      <c r="N66" s="60">
        <f t="shared" ref="N66" si="504">(D66/D78)-1</f>
        <v>9.9616858237547845E-2</v>
      </c>
      <c r="O66" s="60">
        <f t="shared" ref="O66" si="505">(E66/E78)-1</f>
        <v>9.8963242224316739E-2</v>
      </c>
      <c r="P66" s="68">
        <f t="shared" ref="P66" si="506">(F66/F78)-1</f>
        <v>0.10067763794772522</v>
      </c>
      <c r="Q66" s="30"/>
      <c r="R66" s="30"/>
      <c r="S66" s="30"/>
    </row>
    <row r="67" spans="1:19" s="5" customFormat="1" ht="13.8" hidden="1" x14ac:dyDescent="0.3">
      <c r="A67" s="37">
        <v>43009</v>
      </c>
      <c r="B67" s="41">
        <v>109.1</v>
      </c>
      <c r="C67" s="41">
        <v>104.2</v>
      </c>
      <c r="D67" s="41">
        <v>113</v>
      </c>
      <c r="E67" s="41">
        <v>113.3</v>
      </c>
      <c r="F67" s="41">
        <v>112.8</v>
      </c>
      <c r="G67" s="67">
        <f t="shared" ref="G67" si="507">(B67/B68)-1</f>
        <v>-1.2669683257918618E-2</v>
      </c>
      <c r="H67" s="60">
        <f t="shared" ref="H67" si="508">(C67/C68)-1</f>
        <v>-2.5257249766136636E-2</v>
      </c>
      <c r="I67" s="60">
        <f t="shared" ref="I67" si="509">(D67/D68)-1</f>
        <v>-3.5273368606701938E-3</v>
      </c>
      <c r="J67" s="60">
        <f t="shared" ref="J67" si="510">(E67/E68)-1</f>
        <v>-1.9047619047619091E-2</v>
      </c>
      <c r="K67" s="68">
        <f t="shared" ref="K67" si="511">(F67/F68)-1</f>
        <v>5.3475935828877219E-3</v>
      </c>
      <c r="L67" s="67">
        <f t="shared" ref="L67" si="512">(B67/B79)-1</f>
        <v>5.41062801932366E-2</v>
      </c>
      <c r="M67" s="60">
        <f t="shared" ref="M67" si="513">(C67/C79)-1</f>
        <v>2.8627838104639647E-2</v>
      </c>
      <c r="N67" s="60">
        <f t="shared" ref="N67" si="514">(D67/D79)-1</f>
        <v>7.4144486692015121E-2</v>
      </c>
      <c r="O67" s="60">
        <f t="shared" ref="O67" si="515">(E67/E79)-1</f>
        <v>6.7860508953817122E-2</v>
      </c>
      <c r="P67" s="68">
        <f t="shared" ref="P67" si="516">(F67/F79)-1</f>
        <v>7.7363896848137381E-2</v>
      </c>
      <c r="Q67" s="30"/>
      <c r="R67" s="30"/>
      <c r="S67" s="30"/>
    </row>
    <row r="68" spans="1:19" s="5" customFormat="1" ht="13.8" hidden="1" x14ac:dyDescent="0.3">
      <c r="A68" s="37">
        <v>42979</v>
      </c>
      <c r="B68" s="41">
        <v>110.5</v>
      </c>
      <c r="C68" s="41">
        <v>106.9</v>
      </c>
      <c r="D68" s="41">
        <v>113.4</v>
      </c>
      <c r="E68" s="41">
        <v>115.5</v>
      </c>
      <c r="F68" s="41">
        <v>112.2</v>
      </c>
      <c r="G68" s="67">
        <f t="shared" ref="G68" si="517">(B68/B69)-1</f>
        <v>1.1904761904761862E-2</v>
      </c>
      <c r="H68" s="60">
        <f t="shared" ref="H68" si="518">(C68/C69)-1</f>
        <v>9.4428706326723511E-3</v>
      </c>
      <c r="I68" s="60">
        <f t="shared" ref="I68" si="519">(D68/D69)-1</f>
        <v>1.4311270125223707E-2</v>
      </c>
      <c r="J68" s="60">
        <f t="shared" ref="J68" si="520">(E68/E69)-1</f>
        <v>1.7621145374449254E-2</v>
      </c>
      <c r="K68" s="68">
        <f t="shared" ref="K68" si="521">(F68/F69)-1</f>
        <v>1.2635379061371799E-2</v>
      </c>
      <c r="L68" s="67">
        <f t="shared" ref="L68" si="522">(B68/B80)-1</f>
        <v>9.1897233201581052E-2</v>
      </c>
      <c r="M68" s="60">
        <f t="shared" ref="M68" si="523">(C68/C80)-1</f>
        <v>7.4371859296482379E-2</v>
      </c>
      <c r="N68" s="60">
        <f t="shared" ref="N68" si="524">(D68/D80)-1</f>
        <v>0.10526315789473695</v>
      </c>
      <c r="O68" s="60">
        <f t="shared" ref="O68" si="525">(E68/E80)-1</f>
        <v>9.8953377735490067E-2</v>
      </c>
      <c r="P68" s="68">
        <f t="shared" ref="P68" si="526">(F68/F80)-1</f>
        <v>0.10979228486646897</v>
      </c>
      <c r="Q68" s="30"/>
      <c r="R68" s="30"/>
      <c r="S68" s="30"/>
    </row>
    <row r="69" spans="1:19" s="5" customFormat="1" ht="13.8" hidden="1" x14ac:dyDescent="0.3">
      <c r="A69" s="37">
        <v>42948</v>
      </c>
      <c r="B69" s="41">
        <v>109.2</v>
      </c>
      <c r="C69" s="41">
        <v>105.9</v>
      </c>
      <c r="D69" s="41">
        <v>111.8</v>
      </c>
      <c r="E69" s="41">
        <v>113.5</v>
      </c>
      <c r="F69" s="41">
        <v>110.8</v>
      </c>
      <c r="G69" s="67">
        <f t="shared" ref="G69" si="527">(B69/B70)-1</f>
        <v>1.2987012987013102E-2</v>
      </c>
      <c r="H69" s="60">
        <f t="shared" ref="H69" si="528">(C69/C70)-1</f>
        <v>1.4367816091954033E-2</v>
      </c>
      <c r="I69" s="60">
        <f t="shared" ref="I69" si="529">(D69/D70)-1</f>
        <v>1.1764705882352899E-2</v>
      </c>
      <c r="J69" s="60">
        <f t="shared" ref="J69" si="530">(E69/E70)-1</f>
        <v>-9.5986038394414441E-3</v>
      </c>
      <c r="K69" s="68">
        <f t="shared" ref="K69" si="531">(F69/F70)-1</f>
        <v>2.5925925925925908E-2</v>
      </c>
      <c r="L69" s="67">
        <f t="shared" ref="L69" si="532">(B69/B81)-1</f>
        <v>8.5487077534791345E-2</v>
      </c>
      <c r="M69" s="60">
        <f t="shared" ref="M69" si="533">(C69/C81)-1</f>
        <v>6.432160804020115E-2</v>
      </c>
      <c r="N69" s="60">
        <f t="shared" ref="N69" si="534">(D69/D81)-1</f>
        <v>0.10256410256410242</v>
      </c>
      <c r="O69" s="60">
        <f t="shared" ref="O69" si="535">(E69/E81)-1</f>
        <v>6.4727954971857571E-2</v>
      </c>
      <c r="P69" s="68">
        <f t="shared" ref="P69" si="536">(F69/F81)-1</f>
        <v>0.12716174974567651</v>
      </c>
      <c r="Q69" s="30"/>
      <c r="R69" s="30"/>
      <c r="S69" s="30"/>
    </row>
    <row r="70" spans="1:19" s="5" customFormat="1" ht="13.8" hidden="1" x14ac:dyDescent="0.3">
      <c r="A70" s="37">
        <v>42917</v>
      </c>
      <c r="B70" s="41">
        <v>107.8</v>
      </c>
      <c r="C70" s="41">
        <v>104.4</v>
      </c>
      <c r="D70" s="41">
        <v>110.5</v>
      </c>
      <c r="E70" s="41">
        <v>114.6</v>
      </c>
      <c r="F70" s="41">
        <v>108</v>
      </c>
      <c r="G70" s="67">
        <f t="shared" ref="G70" si="537">(B70/B71)-1</f>
        <v>1.1257035647279645E-2</v>
      </c>
      <c r="H70" s="60">
        <f t="shared" ref="H70" si="538">(C70/C71)-1</f>
        <v>1.3592233009708687E-2</v>
      </c>
      <c r="I70" s="60">
        <f t="shared" ref="I70" si="539">(D70/D71)-1</f>
        <v>9.1324200913243114E-3</v>
      </c>
      <c r="J70" s="60">
        <f t="shared" ref="J70" si="540">(E70/E71)-1</f>
        <v>1.4159292035398119E-2</v>
      </c>
      <c r="K70" s="68">
        <f t="shared" ref="K70" si="541">(F70/F71)-1</f>
        <v>5.5865921787709993E-3</v>
      </c>
      <c r="L70" s="67">
        <f t="shared" ref="L70" si="542">(B70/B82)-1</f>
        <v>8.2329317269076441E-2</v>
      </c>
      <c r="M70" s="60">
        <f t="shared" ref="M70" si="543">(C70/C82)-1</f>
        <v>7.0769230769230917E-2</v>
      </c>
      <c r="N70" s="60">
        <f t="shared" ref="N70" si="544">(D70/D82)-1</f>
        <v>9.1897233201581052E-2</v>
      </c>
      <c r="O70" s="60">
        <f t="shared" ref="O70" si="545">(E70/E82)-1</f>
        <v>0.1257367387033399</v>
      </c>
      <c r="P70" s="68">
        <f t="shared" ref="P70" si="546">(F70/F82)-1</f>
        <v>7.1428571428571397E-2</v>
      </c>
      <c r="Q70" s="30"/>
      <c r="R70" s="30"/>
      <c r="S70" s="30"/>
    </row>
    <row r="71" spans="1:19" s="5" customFormat="1" ht="13.8" hidden="1" x14ac:dyDescent="0.3">
      <c r="A71" s="37">
        <v>42887</v>
      </c>
      <c r="B71" s="41">
        <v>106.6</v>
      </c>
      <c r="C71" s="41">
        <v>103</v>
      </c>
      <c r="D71" s="41">
        <v>109.5</v>
      </c>
      <c r="E71" s="41">
        <v>113</v>
      </c>
      <c r="F71" s="41">
        <v>107.4</v>
      </c>
      <c r="G71" s="67">
        <f t="shared" ref="G71" si="547">(B71/B72)-1</f>
        <v>2.2051773729625967E-2</v>
      </c>
      <c r="H71" s="60">
        <f t="shared" ref="H71" si="548">(C71/C72)-1</f>
        <v>2.1825396825396748E-2</v>
      </c>
      <c r="I71" s="60">
        <f t="shared" ref="I71" si="549">(D71/D72)-1</f>
        <v>2.2408963585434316E-2</v>
      </c>
      <c r="J71" s="60">
        <f t="shared" ref="J71" si="550">(E71/E72)-1</f>
        <v>3.669724770642202E-2</v>
      </c>
      <c r="K71" s="68">
        <f t="shared" ref="K71" si="551">(F71/F72)-1</f>
        <v>1.4164305949008416E-2</v>
      </c>
      <c r="L71" s="67">
        <f t="shared" ref="L71" si="552">(B71/B83)-1</f>
        <v>5.6491575817641193E-2</v>
      </c>
      <c r="M71" s="60">
        <f t="shared" ref="M71" si="553">(C71/C83)-1</f>
        <v>2.6919242273180544E-2</v>
      </c>
      <c r="N71" s="60">
        <f t="shared" ref="N71" si="554">(D71/D83)-1</f>
        <v>7.9881656804733581E-2</v>
      </c>
      <c r="O71" s="60">
        <f t="shared" ref="O71" si="555">(E71/E83)-1</f>
        <v>9.1787439613526534E-2</v>
      </c>
      <c r="P71" s="68">
        <f t="shared" ref="P71" si="556">(F71/F83)-1</f>
        <v>7.1856287425149823E-2</v>
      </c>
      <c r="Q71" s="30"/>
      <c r="R71" s="30"/>
      <c r="S71" s="30"/>
    </row>
    <row r="72" spans="1:19" s="5" customFormat="1" ht="13.8" hidden="1" x14ac:dyDescent="0.3">
      <c r="A72" s="37">
        <v>42856</v>
      </c>
      <c r="B72" s="41">
        <v>104.3</v>
      </c>
      <c r="C72" s="41">
        <v>100.8</v>
      </c>
      <c r="D72" s="41">
        <v>107.1</v>
      </c>
      <c r="E72" s="41">
        <v>109</v>
      </c>
      <c r="F72" s="41">
        <v>105.9</v>
      </c>
      <c r="G72" s="67">
        <f t="shared" ref="G72" si="557">(B72/B73)-1</f>
        <v>-5.7197330791231016E-3</v>
      </c>
      <c r="H72" s="60">
        <f t="shared" ref="H72" si="558">(C72/C73)-1</f>
        <v>-1.3698630136986356E-2</v>
      </c>
      <c r="I72" s="60">
        <f t="shared" ref="I72" si="559">(D72/D73)-1</f>
        <v>9.3457943925234765E-4</v>
      </c>
      <c r="J72" s="60">
        <f t="shared" ref="J72" si="560">(E72/E73)-1</f>
        <v>-1.3574660633484115E-2</v>
      </c>
      <c r="K72" s="68">
        <f t="shared" ref="K72" si="561">(F72/F73)-1</f>
        <v>9.5328884652050583E-3</v>
      </c>
      <c r="L72" s="67">
        <f t="shared" ref="L72" si="562">(B72/B84)-1</f>
        <v>3.9880358923230386E-2</v>
      </c>
      <c r="M72" s="60">
        <f t="shared" ref="M72" si="563">(C72/C84)-1</f>
        <v>1.6129032258064502E-2</v>
      </c>
      <c r="N72" s="60">
        <f t="shared" ref="N72" si="564">(D72/D84)-1</f>
        <v>5.9347181008902128E-2</v>
      </c>
      <c r="O72" s="60">
        <f t="shared" ref="O72" si="565">(E72/E84)-1</f>
        <v>3.3175355450236976E-2</v>
      </c>
      <c r="P72" s="68">
        <f t="shared" ref="P72" si="566">(F72/F84)-1</f>
        <v>7.6219512195121908E-2</v>
      </c>
      <c r="Q72" s="30"/>
      <c r="R72" s="30"/>
      <c r="S72" s="30"/>
    </row>
    <row r="73" spans="1:19" s="5" customFormat="1" ht="13.8" hidden="1" x14ac:dyDescent="0.3">
      <c r="A73" s="37">
        <v>42826</v>
      </c>
      <c r="B73" s="41">
        <v>104.9</v>
      </c>
      <c r="C73" s="41">
        <v>102.2</v>
      </c>
      <c r="D73" s="41">
        <v>107</v>
      </c>
      <c r="E73" s="41">
        <v>110.5</v>
      </c>
      <c r="F73" s="41">
        <v>104.9</v>
      </c>
      <c r="G73" s="67">
        <f t="shared" ref="G73" si="567">(B73/B74)-1</f>
        <v>-2.8517110266159662E-3</v>
      </c>
      <c r="H73" s="60">
        <f t="shared" ref="H73" si="568">(C73/C74)-1</f>
        <v>1.9607843137254832E-3</v>
      </c>
      <c r="I73" s="60">
        <f t="shared" ref="I73" si="569">(D73/D74)-1</f>
        <v>-6.4995357474466608E-3</v>
      </c>
      <c r="J73" s="60">
        <f t="shared" ref="J73" si="570">(E73/E74)-1</f>
        <v>-8.0789946140036317E-3</v>
      </c>
      <c r="K73" s="68">
        <f t="shared" ref="K73" si="571">(F73/F74)-1</f>
        <v>-4.7438330170778142E-3</v>
      </c>
      <c r="L73" s="67">
        <f t="shared" ref="L73" si="572">(B73/B85)-1</f>
        <v>5.42713567839197E-2</v>
      </c>
      <c r="M73" s="60">
        <f t="shared" ref="M73" si="573">(C73/C85)-1</f>
        <v>3.4412955465587203E-2</v>
      </c>
      <c r="N73" s="60">
        <f t="shared" ref="N73" si="574">(D73/D85)-1</f>
        <v>7.0000000000000062E-2</v>
      </c>
      <c r="O73" s="60">
        <f t="shared" ref="O73" si="575">(E73/E85)-1</f>
        <v>8.4396467124632002E-2</v>
      </c>
      <c r="P73" s="68">
        <f t="shared" ref="P73" si="576">(F73/F85)-1</f>
        <v>6.1740890688259276E-2</v>
      </c>
      <c r="Q73" s="30"/>
      <c r="R73" s="30"/>
      <c r="S73" s="30"/>
    </row>
    <row r="74" spans="1:19" s="5" customFormat="1" ht="13.8" hidden="1" x14ac:dyDescent="0.3">
      <c r="A74" s="37">
        <v>42795</v>
      </c>
      <c r="B74" s="41">
        <v>105.2</v>
      </c>
      <c r="C74" s="41">
        <v>102</v>
      </c>
      <c r="D74" s="41">
        <v>107.7</v>
      </c>
      <c r="E74" s="41">
        <v>111.4</v>
      </c>
      <c r="F74" s="41">
        <v>105.4</v>
      </c>
      <c r="G74" s="67">
        <f t="shared" ref="G74" si="577">(B74/B75)-1</f>
        <v>8.6289549376799002E-3</v>
      </c>
      <c r="H74" s="60">
        <f t="shared" ref="H74" si="578">(C74/C75)-1</f>
        <v>-1.4492753623188359E-2</v>
      </c>
      <c r="I74" s="60">
        <f t="shared" ref="I74" si="579">(D74/D75)-1</f>
        <v>2.5714285714285801E-2</v>
      </c>
      <c r="J74" s="60">
        <f t="shared" ref="J74" si="580">(E74/E75)-1</f>
        <v>3.4354688950789303E-2</v>
      </c>
      <c r="K74" s="68">
        <f t="shared" ref="K74" si="581">(F74/F75)-1</f>
        <v>1.934235976789167E-2</v>
      </c>
      <c r="L74" s="67">
        <f t="shared" ref="L74" si="582">(B74/B86)-1</f>
        <v>5.3053053053053079E-2</v>
      </c>
      <c r="M74" s="60">
        <f t="shared" ref="M74" si="583">(C74/C86)-1</f>
        <v>3.238866396761142E-2</v>
      </c>
      <c r="N74" s="60">
        <f t="shared" ref="N74" si="584">(D74/D86)-1</f>
        <v>6.8452380952380931E-2</v>
      </c>
      <c r="O74" s="60">
        <f t="shared" ref="O74" si="585">(E74/E86)-1</f>
        <v>9.2156862745098156E-2</v>
      </c>
      <c r="P74" s="68">
        <f t="shared" ref="P74" si="586">(F74/F86)-1</f>
        <v>5.2947052947053042E-2</v>
      </c>
      <c r="Q74" s="30"/>
      <c r="R74" s="30"/>
      <c r="S74" s="30"/>
    </row>
    <row r="75" spans="1:19" s="5" customFormat="1" ht="13.8" hidden="1" x14ac:dyDescent="0.3">
      <c r="A75" s="37">
        <v>42767</v>
      </c>
      <c r="B75" s="41">
        <v>104.3</v>
      </c>
      <c r="C75" s="41">
        <v>103.5</v>
      </c>
      <c r="D75" s="41">
        <v>105</v>
      </c>
      <c r="E75" s="41">
        <v>107.7</v>
      </c>
      <c r="F75" s="41">
        <v>103.4</v>
      </c>
      <c r="G75" s="67">
        <f t="shared" ref="G75" si="587">(B75/B76)-1</f>
        <v>1.9550342130987275E-2</v>
      </c>
      <c r="H75" s="60">
        <f t="shared" ref="H75" si="588">(C75/C76)-1</f>
        <v>4.1247484909456622E-2</v>
      </c>
      <c r="I75" s="60">
        <f t="shared" ref="I75" si="589">(D75/D76)-1</f>
        <v>3.8240917782026429E-3</v>
      </c>
      <c r="J75" s="60">
        <f t="shared" ref="J75" si="590">(E75/E76)-1</f>
        <v>-1.1926605504587129E-2</v>
      </c>
      <c r="K75" s="68">
        <f t="shared" ref="K75" si="591">(F75/F76)-1</f>
        <v>1.3725490196078383E-2</v>
      </c>
      <c r="L75" s="67">
        <f t="shared" ref="L75" si="592">(B75/B87)-1</f>
        <v>3.2673267326732702E-2</v>
      </c>
      <c r="M75" s="60">
        <f t="shared" ref="M75" si="593">(C75/C87)-1</f>
        <v>3.0876494023904355E-2</v>
      </c>
      <c r="N75" s="60">
        <f t="shared" ref="N75" si="594">(D75/D87)-1</f>
        <v>3.4482758620689724E-2</v>
      </c>
      <c r="O75" s="60">
        <f t="shared" ref="O75" si="595">(E75/E87)-1</f>
        <v>3.9575289575289663E-2</v>
      </c>
      <c r="P75" s="68">
        <f t="shared" ref="P75" si="596">(F75/F87)-1</f>
        <v>3.1936127744510934E-2</v>
      </c>
      <c r="Q75" s="30"/>
      <c r="R75" s="30"/>
      <c r="S75" s="30"/>
    </row>
    <row r="76" spans="1:19" s="5" customFormat="1" ht="13.8" hidden="1" x14ac:dyDescent="0.3">
      <c r="A76" s="37">
        <v>42736</v>
      </c>
      <c r="B76" s="41">
        <v>102.3</v>
      </c>
      <c r="C76" s="41">
        <v>99.4</v>
      </c>
      <c r="D76" s="41">
        <v>104.6</v>
      </c>
      <c r="E76" s="41">
        <v>109</v>
      </c>
      <c r="F76" s="41">
        <v>102</v>
      </c>
      <c r="G76" s="67">
        <f t="shared" ref="G76:K91" si="597">(B76/B77)-1</f>
        <v>-1.3500482160077154E-2</v>
      </c>
      <c r="H76" s="60">
        <f t="shared" si="597"/>
        <v>-3.8684719535783341E-2</v>
      </c>
      <c r="I76" s="60">
        <f t="shared" si="597"/>
        <v>5.7692307692307487E-3</v>
      </c>
      <c r="J76" s="60">
        <f t="shared" si="597"/>
        <v>-3.6563071297989191E-3</v>
      </c>
      <c r="K76" s="68">
        <f t="shared" si="597"/>
        <v>1.2909632571995955E-2</v>
      </c>
      <c r="L76" s="67">
        <f t="shared" ref="L76:P91" si="598">(B76/B88)-1</f>
        <v>1.3875123885034535E-2</v>
      </c>
      <c r="M76" s="60">
        <f t="shared" si="598"/>
        <v>-5.0050050050050032E-3</v>
      </c>
      <c r="N76" s="60">
        <f t="shared" si="598"/>
        <v>2.8515240904621431E-2</v>
      </c>
      <c r="O76" s="60">
        <f t="shared" si="598"/>
        <v>6.2378167641325533E-2</v>
      </c>
      <c r="P76" s="68">
        <f t="shared" si="598"/>
        <v>7.905138339920903E-3</v>
      </c>
      <c r="Q76" s="30"/>
      <c r="R76" s="30"/>
      <c r="S76" s="30"/>
    </row>
    <row r="77" spans="1:19" s="5" customFormat="1" ht="13.8" hidden="1" x14ac:dyDescent="0.3">
      <c r="A77" s="37">
        <v>42705</v>
      </c>
      <c r="B77" s="41">
        <v>103.7</v>
      </c>
      <c r="C77" s="41">
        <v>103.4</v>
      </c>
      <c r="D77" s="41">
        <v>104</v>
      </c>
      <c r="E77" s="41">
        <v>109.4</v>
      </c>
      <c r="F77" s="41">
        <v>100.7</v>
      </c>
      <c r="G77" s="67">
        <f t="shared" si="597"/>
        <v>9.7370983446933845E-3</v>
      </c>
      <c r="H77" s="60">
        <f t="shared" si="597"/>
        <v>2.8855721393034939E-2</v>
      </c>
      <c r="I77" s="60">
        <f t="shared" si="597"/>
        <v>-3.8314176245211051E-3</v>
      </c>
      <c r="J77" s="60">
        <f t="shared" si="597"/>
        <v>3.1102733270499616E-2</v>
      </c>
      <c r="K77" s="68">
        <f t="shared" si="597"/>
        <v>-2.5169409486931249E-2</v>
      </c>
      <c r="L77" s="67">
        <f t="shared" si="598"/>
        <v>4.0120361083249678E-2</v>
      </c>
      <c r="M77" s="60">
        <f t="shared" si="598"/>
        <v>4.2338709677419484E-2</v>
      </c>
      <c r="N77" s="60">
        <f t="shared" si="598"/>
        <v>3.8961038961039085E-2</v>
      </c>
      <c r="O77" s="60">
        <f t="shared" si="598"/>
        <v>9.1816367265469045E-2</v>
      </c>
      <c r="P77" s="68">
        <f t="shared" si="598"/>
        <v>7.0000000000001172E-3</v>
      </c>
      <c r="Q77" s="30"/>
      <c r="R77" s="30"/>
      <c r="S77" s="30"/>
    </row>
    <row r="78" spans="1:19" s="5" customFormat="1" ht="13.8" hidden="1" x14ac:dyDescent="0.3">
      <c r="A78" s="37">
        <v>42675</v>
      </c>
      <c r="B78" s="41">
        <v>102.7</v>
      </c>
      <c r="C78" s="41">
        <v>100.5</v>
      </c>
      <c r="D78" s="41">
        <v>104.4</v>
      </c>
      <c r="E78" s="41">
        <v>106.1</v>
      </c>
      <c r="F78" s="41">
        <v>103.3</v>
      </c>
      <c r="G78" s="67">
        <f t="shared" si="597"/>
        <v>-7.7294685990337841E-3</v>
      </c>
      <c r="H78" s="60">
        <f t="shared" si="597"/>
        <v>-7.8973346495557761E-3</v>
      </c>
      <c r="I78" s="60">
        <f t="shared" si="597"/>
        <v>-7.6045627376425395E-3</v>
      </c>
      <c r="J78" s="60">
        <f t="shared" si="597"/>
        <v>0</v>
      </c>
      <c r="K78" s="68">
        <f t="shared" si="597"/>
        <v>-1.3371537726838634E-2</v>
      </c>
      <c r="L78" s="67">
        <f t="shared" si="598"/>
        <v>3.9473684210526327E-2</v>
      </c>
      <c r="M78" s="60">
        <f t="shared" si="598"/>
        <v>7.0140280561121759E-3</v>
      </c>
      <c r="N78" s="60">
        <f t="shared" si="598"/>
        <v>6.4220183486238591E-2</v>
      </c>
      <c r="O78" s="60">
        <f t="shared" si="598"/>
        <v>6.6331658291457263E-2</v>
      </c>
      <c r="P78" s="68">
        <f t="shared" si="598"/>
        <v>6.1664953751284779E-2</v>
      </c>
      <c r="Q78" s="30"/>
      <c r="R78" s="30"/>
      <c r="S78" s="30"/>
    </row>
    <row r="79" spans="1:19" s="5" customFormat="1" ht="13.8" hidden="1" x14ac:dyDescent="0.3">
      <c r="A79" s="37">
        <v>42644</v>
      </c>
      <c r="B79" s="41">
        <v>103.5</v>
      </c>
      <c r="C79" s="41">
        <v>101.3</v>
      </c>
      <c r="D79" s="41">
        <v>105.2</v>
      </c>
      <c r="E79" s="41">
        <v>106.1</v>
      </c>
      <c r="F79" s="41">
        <v>104.7</v>
      </c>
      <c r="G79" s="67">
        <f t="shared" si="597"/>
        <v>2.2727272727272707E-2</v>
      </c>
      <c r="H79" s="60">
        <f t="shared" si="597"/>
        <v>1.8090452261306567E-2</v>
      </c>
      <c r="I79" s="60">
        <f t="shared" si="597"/>
        <v>2.5341130604288553E-2</v>
      </c>
      <c r="J79" s="60">
        <f t="shared" si="597"/>
        <v>9.5147478591817158E-3</v>
      </c>
      <c r="K79" s="68">
        <f t="shared" si="597"/>
        <v>3.5608308605341366E-2</v>
      </c>
      <c r="L79" s="67">
        <f t="shared" si="598"/>
        <v>4.3346774193548265E-2</v>
      </c>
      <c r="M79" s="60">
        <f t="shared" si="598"/>
        <v>1.7068273092369468E-2</v>
      </c>
      <c r="N79" s="60">
        <f t="shared" si="598"/>
        <v>6.3700707785641963E-2</v>
      </c>
      <c r="O79" s="60">
        <f t="shared" si="598"/>
        <v>4.6351084812623178E-2</v>
      </c>
      <c r="P79" s="68">
        <f t="shared" si="598"/>
        <v>7.4948665297741135E-2</v>
      </c>
      <c r="Q79" s="30"/>
      <c r="R79" s="30"/>
      <c r="S79" s="30"/>
    </row>
    <row r="80" spans="1:19" s="5" customFormat="1" ht="13.8" hidden="1" x14ac:dyDescent="0.3">
      <c r="A80" s="37">
        <v>42614</v>
      </c>
      <c r="B80" s="41">
        <v>101.2</v>
      </c>
      <c r="C80" s="41">
        <v>99.5</v>
      </c>
      <c r="D80" s="41">
        <v>102.6</v>
      </c>
      <c r="E80" s="41">
        <v>105.1</v>
      </c>
      <c r="F80" s="41">
        <v>101.1</v>
      </c>
      <c r="G80" s="67">
        <f t="shared" si="597"/>
        <v>5.9642147117298094E-3</v>
      </c>
      <c r="H80" s="60">
        <f t="shared" si="597"/>
        <v>0</v>
      </c>
      <c r="I80" s="60">
        <f t="shared" si="597"/>
        <v>1.1834319526627057E-2</v>
      </c>
      <c r="J80" s="60">
        <f t="shared" si="597"/>
        <v>-1.407129455909939E-2</v>
      </c>
      <c r="K80" s="68">
        <f t="shared" si="597"/>
        <v>2.8484231943031402E-2</v>
      </c>
      <c r="L80" s="67">
        <f t="shared" si="598"/>
        <v>3.054989816700604E-2</v>
      </c>
      <c r="M80" s="60">
        <f t="shared" si="598"/>
        <v>2.0140986908359082E-3</v>
      </c>
      <c r="N80" s="60">
        <f t="shared" si="598"/>
        <v>5.3388090349075767E-2</v>
      </c>
      <c r="O80" s="60">
        <f t="shared" si="598"/>
        <v>5.6281407035175812E-2</v>
      </c>
      <c r="P80" s="68">
        <f t="shared" si="598"/>
        <v>5.202913631633721E-2</v>
      </c>
      <c r="Q80" s="30"/>
      <c r="R80" s="30"/>
      <c r="S80" s="30"/>
    </row>
    <row r="81" spans="1:19" s="5" customFormat="1" ht="13.8" hidden="1" x14ac:dyDescent="0.3">
      <c r="A81" s="37">
        <v>42583</v>
      </c>
      <c r="B81" s="41">
        <v>100.6</v>
      </c>
      <c r="C81" s="41">
        <v>99.5</v>
      </c>
      <c r="D81" s="41">
        <v>101.4</v>
      </c>
      <c r="E81" s="41">
        <v>106.6</v>
      </c>
      <c r="F81" s="41">
        <v>98.3</v>
      </c>
      <c r="G81" s="67">
        <f t="shared" si="597"/>
        <v>1.0040160642570184E-2</v>
      </c>
      <c r="H81" s="60">
        <f t="shared" si="597"/>
        <v>2.051282051282044E-2</v>
      </c>
      <c r="I81" s="60">
        <f t="shared" si="597"/>
        <v>1.9762845849802257E-3</v>
      </c>
      <c r="J81" s="60">
        <f t="shared" si="597"/>
        <v>4.7151277013752324E-2</v>
      </c>
      <c r="K81" s="68">
        <f t="shared" si="597"/>
        <v>-2.4801587301587324E-2</v>
      </c>
      <c r="L81" s="67">
        <f t="shared" si="598"/>
        <v>2.5484199796126372E-2</v>
      </c>
      <c r="M81" s="60">
        <f t="shared" si="598"/>
        <v>5.050505050504972E-3</v>
      </c>
      <c r="N81" s="60">
        <f t="shared" si="598"/>
        <v>4.1067761806981462E-2</v>
      </c>
      <c r="O81" s="60">
        <f t="shared" si="598"/>
        <v>5.6491575817641193E-2</v>
      </c>
      <c r="P81" s="68">
        <f t="shared" si="598"/>
        <v>3.147953830010497E-2</v>
      </c>
      <c r="Q81" s="30"/>
      <c r="R81" s="30"/>
      <c r="S81" s="30"/>
    </row>
    <row r="82" spans="1:19" s="5" customFormat="1" ht="13.8" hidden="1" x14ac:dyDescent="0.3">
      <c r="A82" s="37">
        <v>42552</v>
      </c>
      <c r="B82" s="41">
        <v>99.6</v>
      </c>
      <c r="C82" s="41">
        <v>97.5</v>
      </c>
      <c r="D82" s="41">
        <v>101.2</v>
      </c>
      <c r="E82" s="41">
        <v>101.8</v>
      </c>
      <c r="F82" s="41">
        <v>100.8</v>
      </c>
      <c r="G82" s="67">
        <f t="shared" si="597"/>
        <v>-1.2884043607532369E-2</v>
      </c>
      <c r="H82" s="60">
        <f t="shared" si="597"/>
        <v>-2.7916251246261181E-2</v>
      </c>
      <c r="I82" s="60">
        <f t="shared" si="597"/>
        <v>-1.9723865877712132E-3</v>
      </c>
      <c r="J82" s="60">
        <f t="shared" si="597"/>
        <v>-1.6425120772946888E-2</v>
      </c>
      <c r="K82" s="68">
        <f t="shared" si="597"/>
        <v>5.9880239520957446E-3</v>
      </c>
      <c r="L82" s="67">
        <f t="shared" si="598"/>
        <v>-9.9403578528827197E-3</v>
      </c>
      <c r="M82" s="60">
        <f t="shared" si="598"/>
        <v>-4.0354330708661346E-2</v>
      </c>
      <c r="N82" s="60">
        <f t="shared" si="598"/>
        <v>1.3013013013013053E-2</v>
      </c>
      <c r="O82" s="60">
        <f t="shared" si="598"/>
        <v>0</v>
      </c>
      <c r="P82" s="68">
        <f t="shared" si="598"/>
        <v>2.1276595744680771E-2</v>
      </c>
      <c r="Q82" s="30"/>
      <c r="R82" s="30"/>
      <c r="S82" s="30"/>
    </row>
    <row r="83" spans="1:19" s="5" customFormat="1" ht="13.8" hidden="1" x14ac:dyDescent="0.3">
      <c r="A83" s="37">
        <v>42522</v>
      </c>
      <c r="B83" s="41">
        <v>100.9</v>
      </c>
      <c r="C83" s="41">
        <v>100.3</v>
      </c>
      <c r="D83" s="41">
        <v>101.4</v>
      </c>
      <c r="E83" s="41">
        <v>103.5</v>
      </c>
      <c r="F83" s="41">
        <v>100.2</v>
      </c>
      <c r="G83" s="67">
        <f t="shared" si="597"/>
        <v>5.9820538384847133E-3</v>
      </c>
      <c r="H83" s="60">
        <f t="shared" si="597"/>
        <v>1.1088709677419262E-2</v>
      </c>
      <c r="I83" s="60">
        <f t="shared" si="597"/>
        <v>2.9673590504453173E-3</v>
      </c>
      <c r="J83" s="60">
        <f t="shared" si="597"/>
        <v>-1.8957345971563955E-2</v>
      </c>
      <c r="K83" s="68">
        <f t="shared" si="597"/>
        <v>1.8292682926829285E-2</v>
      </c>
      <c r="L83" s="67">
        <f t="shared" si="598"/>
        <v>-8.8408644400784775E-3</v>
      </c>
      <c r="M83" s="60">
        <f t="shared" si="598"/>
        <v>6.0180541624874628E-3</v>
      </c>
      <c r="N83" s="60">
        <f t="shared" si="598"/>
        <v>-2.0289855072463725E-2</v>
      </c>
      <c r="O83" s="60">
        <f t="shared" si="598"/>
        <v>1.07421875E-2</v>
      </c>
      <c r="P83" s="68">
        <f t="shared" si="598"/>
        <v>-3.8387715930902067E-2</v>
      </c>
      <c r="Q83" s="30"/>
      <c r="R83" s="30"/>
      <c r="S83" s="30"/>
    </row>
    <row r="84" spans="1:19" s="5" customFormat="1" ht="13.8" hidden="1" x14ac:dyDescent="0.3">
      <c r="A84" s="37">
        <v>42491</v>
      </c>
      <c r="B84" s="41">
        <v>100.3</v>
      </c>
      <c r="C84" s="41">
        <v>99.2</v>
      </c>
      <c r="D84" s="41">
        <v>101.1</v>
      </c>
      <c r="E84" s="41">
        <v>105.5</v>
      </c>
      <c r="F84" s="41">
        <v>98.4</v>
      </c>
      <c r="G84" s="67">
        <f t="shared" si="597"/>
        <v>8.040201005025116E-3</v>
      </c>
      <c r="H84" s="60">
        <f t="shared" si="597"/>
        <v>4.0485829959515662E-3</v>
      </c>
      <c r="I84" s="60">
        <f t="shared" si="597"/>
        <v>1.0999999999999899E-2</v>
      </c>
      <c r="J84" s="60">
        <f t="shared" si="597"/>
        <v>3.5328753680078373E-2</v>
      </c>
      <c r="K84" s="68">
        <f t="shared" si="597"/>
        <v>-4.0485829959513442E-3</v>
      </c>
      <c r="L84" s="67">
        <f t="shared" si="598"/>
        <v>-6.9306930693069368E-3</v>
      </c>
      <c r="M84" s="60">
        <f t="shared" si="598"/>
        <v>-9.9800399201597223E-3</v>
      </c>
      <c r="N84" s="60">
        <f t="shared" si="598"/>
        <v>-4.9212598425196763E-3</v>
      </c>
      <c r="O84" s="60">
        <f t="shared" si="598"/>
        <v>5.4999999999999938E-2</v>
      </c>
      <c r="P84" s="68">
        <f t="shared" si="598"/>
        <v>-3.9999999999999925E-2</v>
      </c>
      <c r="Q84" s="30"/>
      <c r="R84" s="30"/>
      <c r="S84" s="30"/>
    </row>
    <row r="85" spans="1:19" s="5" customFormat="1" ht="13.8" hidden="1" x14ac:dyDescent="0.3">
      <c r="A85" s="37">
        <v>42461</v>
      </c>
      <c r="B85" s="41">
        <v>99.5</v>
      </c>
      <c r="C85" s="41">
        <v>98.8</v>
      </c>
      <c r="D85" s="41">
        <v>100</v>
      </c>
      <c r="E85" s="41">
        <v>101.9</v>
      </c>
      <c r="F85" s="41">
        <v>98.8</v>
      </c>
      <c r="G85" s="67">
        <f t="shared" si="597"/>
        <v>-4.0040040040040248E-3</v>
      </c>
      <c r="H85" s="60">
        <f t="shared" si="597"/>
        <v>0</v>
      </c>
      <c r="I85" s="60">
        <f t="shared" si="597"/>
        <v>-7.9365079365079083E-3</v>
      </c>
      <c r="J85" s="60">
        <f t="shared" si="597"/>
        <v>-9.8039215686274161E-4</v>
      </c>
      <c r="K85" s="68">
        <f t="shared" si="597"/>
        <v>-1.2987012987012991E-2</v>
      </c>
      <c r="L85" s="67">
        <f t="shared" si="598"/>
        <v>-1.7769002961500413E-2</v>
      </c>
      <c r="M85" s="60">
        <f t="shared" si="598"/>
        <v>-1.6915422885572129E-2</v>
      </c>
      <c r="N85" s="60">
        <f t="shared" si="598"/>
        <v>-1.8645731108930419E-2</v>
      </c>
      <c r="O85" s="60">
        <f t="shared" si="598"/>
        <v>1.9000000000000128E-2</v>
      </c>
      <c r="P85" s="68">
        <f t="shared" si="598"/>
        <v>-4.1707080504364669E-2</v>
      </c>
      <c r="Q85" s="30"/>
      <c r="R85" s="30"/>
      <c r="S85" s="30"/>
    </row>
    <row r="86" spans="1:19" s="5" customFormat="1" ht="13.8" hidden="1" x14ac:dyDescent="0.3">
      <c r="A86" s="37">
        <v>42430</v>
      </c>
      <c r="B86" s="41">
        <v>99.9</v>
      </c>
      <c r="C86" s="41">
        <v>98.8</v>
      </c>
      <c r="D86" s="41">
        <v>100.8</v>
      </c>
      <c r="E86" s="41">
        <v>102</v>
      </c>
      <c r="F86" s="41">
        <v>100.1</v>
      </c>
      <c r="G86" s="67">
        <f t="shared" si="597"/>
        <v>-1.089108910891079E-2</v>
      </c>
      <c r="H86" s="60">
        <f t="shared" si="597"/>
        <v>-1.5936254980079778E-2</v>
      </c>
      <c r="I86" s="60">
        <f t="shared" si="597"/>
        <v>-6.8965517241379448E-3</v>
      </c>
      <c r="J86" s="60">
        <f t="shared" si="597"/>
        <v>-1.5444015444015413E-2</v>
      </c>
      <c r="K86" s="68">
        <f t="shared" si="597"/>
        <v>-9.9800399201610546E-4</v>
      </c>
      <c r="L86" s="67">
        <f t="shared" si="598"/>
        <v>1.6276703967446737E-2</v>
      </c>
      <c r="M86" s="60">
        <f t="shared" si="598"/>
        <v>-1.9841269841269882E-2</v>
      </c>
      <c r="N86" s="60">
        <f t="shared" si="598"/>
        <v>4.5643153526970792E-2</v>
      </c>
      <c r="O86" s="60">
        <f t="shared" si="598"/>
        <v>6.8062827225130906E-2</v>
      </c>
      <c r="P86" s="68">
        <f t="shared" si="598"/>
        <v>3.3023735810113308E-2</v>
      </c>
      <c r="Q86" s="30"/>
      <c r="R86" s="30"/>
      <c r="S86" s="30"/>
    </row>
    <row r="87" spans="1:19" s="5" customFormat="1" ht="13.8" hidden="1" x14ac:dyDescent="0.3">
      <c r="A87" s="37">
        <v>42401</v>
      </c>
      <c r="B87" s="41">
        <v>101</v>
      </c>
      <c r="C87" s="41">
        <v>100.4</v>
      </c>
      <c r="D87" s="41">
        <v>101.5</v>
      </c>
      <c r="E87" s="41">
        <v>103.6</v>
      </c>
      <c r="F87" s="41">
        <v>100.2</v>
      </c>
      <c r="G87" s="67">
        <f t="shared" si="597"/>
        <v>9.9108027750238747E-4</v>
      </c>
      <c r="H87" s="60">
        <f t="shared" si="597"/>
        <v>5.0050050050050032E-3</v>
      </c>
      <c r="I87" s="60">
        <f t="shared" si="597"/>
        <v>-1.9665683382498189E-3</v>
      </c>
      <c r="J87" s="60">
        <f t="shared" si="597"/>
        <v>9.74658869395717E-3</v>
      </c>
      <c r="K87" s="68">
        <f t="shared" si="597"/>
        <v>-9.8814229249012397E-3</v>
      </c>
      <c r="L87" s="67">
        <f t="shared" si="598"/>
        <v>1.4056224899598346E-2</v>
      </c>
      <c r="M87" s="60">
        <f t="shared" si="598"/>
        <v>3.0800821355236208E-2</v>
      </c>
      <c r="N87" s="60">
        <f t="shared" si="598"/>
        <v>1.9743336623889718E-3</v>
      </c>
      <c r="O87" s="60">
        <f t="shared" si="598"/>
        <v>5.8222676200204271E-2</v>
      </c>
      <c r="P87" s="68">
        <f t="shared" si="598"/>
        <v>-3.0947775628626717E-2</v>
      </c>
      <c r="Q87" s="30"/>
      <c r="R87" s="30"/>
      <c r="S87" s="30"/>
    </row>
    <row r="88" spans="1:19" s="5" customFormat="1" ht="13.8" hidden="1" x14ac:dyDescent="0.3">
      <c r="A88" s="37">
        <v>42370</v>
      </c>
      <c r="B88" s="41">
        <v>100.9</v>
      </c>
      <c r="C88" s="41">
        <v>99.9</v>
      </c>
      <c r="D88" s="41">
        <v>101.7</v>
      </c>
      <c r="E88" s="41">
        <v>102.6</v>
      </c>
      <c r="F88" s="41">
        <v>101.2</v>
      </c>
      <c r="G88" s="67">
        <f t="shared" si="597"/>
        <v>1.2036108324974926E-2</v>
      </c>
      <c r="H88" s="60">
        <f t="shared" si="597"/>
        <v>7.0564516129032473E-3</v>
      </c>
      <c r="I88" s="60">
        <f t="shared" si="597"/>
        <v>1.5984015984016109E-2</v>
      </c>
      <c r="J88" s="60">
        <f t="shared" si="597"/>
        <v>2.39520958083832E-2</v>
      </c>
      <c r="K88" s="68">
        <f t="shared" si="597"/>
        <v>1.2000000000000011E-2</v>
      </c>
      <c r="L88" s="67">
        <f t="shared" si="598"/>
        <v>9.9206349206348854E-4</v>
      </c>
      <c r="M88" s="60">
        <f t="shared" si="598"/>
        <v>3.0120481927711218E-3</v>
      </c>
      <c r="N88" s="60">
        <f t="shared" si="598"/>
        <v>0</v>
      </c>
      <c r="O88" s="60">
        <f t="shared" si="598"/>
        <v>3.8461538461538325E-2</v>
      </c>
      <c r="P88" s="68">
        <f t="shared" si="598"/>
        <v>-2.2222222222222143E-2</v>
      </c>
      <c r="Q88" s="30"/>
      <c r="R88" s="30"/>
      <c r="S88" s="30"/>
    </row>
    <row r="89" spans="1:19" s="5" customFormat="1" ht="13.8" hidden="1" x14ac:dyDescent="0.3">
      <c r="A89" s="37">
        <v>42339</v>
      </c>
      <c r="B89" s="41">
        <v>99.7</v>
      </c>
      <c r="C89" s="41">
        <v>99.2</v>
      </c>
      <c r="D89" s="41">
        <v>100.1</v>
      </c>
      <c r="E89" s="41">
        <v>100.2</v>
      </c>
      <c r="F89" s="41">
        <v>100</v>
      </c>
      <c r="G89" s="67">
        <f t="shared" si="597"/>
        <v>9.109311740890691E-3</v>
      </c>
      <c r="H89" s="60">
        <f t="shared" si="597"/>
        <v>-6.0120240480960874E-3</v>
      </c>
      <c r="I89" s="60">
        <f t="shared" si="597"/>
        <v>2.0387359836901098E-2</v>
      </c>
      <c r="J89" s="60">
        <f t="shared" si="597"/>
        <v>7.0351758793969488E-3</v>
      </c>
      <c r="K89" s="68">
        <f t="shared" si="597"/>
        <v>2.7749229188078095E-2</v>
      </c>
      <c r="L89" s="67">
        <f t="shared" si="598"/>
        <v>-1.3847675568743778E-2</v>
      </c>
      <c r="M89" s="60">
        <f t="shared" si="598"/>
        <v>-1.3916500994035741E-2</v>
      </c>
      <c r="N89" s="60">
        <f t="shared" si="598"/>
        <v>-1.2820512820512886E-2</v>
      </c>
      <c r="O89" s="60">
        <f t="shared" si="598"/>
        <v>3.8341968911917101E-2</v>
      </c>
      <c r="P89" s="68">
        <f t="shared" si="598"/>
        <v>-4.0307101727447225E-2</v>
      </c>
      <c r="Q89" s="30"/>
      <c r="R89" s="30"/>
      <c r="S89" s="30"/>
    </row>
    <row r="90" spans="1:19" s="5" customFormat="1" ht="13.8" hidden="1" x14ac:dyDescent="0.3">
      <c r="A90" s="37">
        <v>42309</v>
      </c>
      <c r="B90" s="41">
        <v>98.8</v>
      </c>
      <c r="C90" s="41">
        <v>99.8</v>
      </c>
      <c r="D90" s="41">
        <v>98.1</v>
      </c>
      <c r="E90" s="41">
        <v>99.5</v>
      </c>
      <c r="F90" s="41">
        <v>97.3</v>
      </c>
      <c r="G90" s="67">
        <f t="shared" si="597"/>
        <v>-4.0322580645162365E-3</v>
      </c>
      <c r="H90" s="60">
        <f t="shared" si="597"/>
        <v>2.0080321285140812E-3</v>
      </c>
      <c r="I90" s="60">
        <f t="shared" si="597"/>
        <v>-8.0889787664308876E-3</v>
      </c>
      <c r="J90" s="60">
        <f t="shared" si="597"/>
        <v>-1.8737672583826526E-2</v>
      </c>
      <c r="K90" s="68">
        <f t="shared" si="597"/>
        <v>-1.0266940451746365E-3</v>
      </c>
      <c r="L90" s="67">
        <f t="shared" si="598"/>
        <v>-2.0202020202020332E-3</v>
      </c>
      <c r="M90" s="60">
        <f t="shared" si="598"/>
        <v>3.7422037422037313E-2</v>
      </c>
      <c r="N90" s="60">
        <f t="shared" si="598"/>
        <v>-3.0632411067193721E-2</v>
      </c>
      <c r="O90" s="60">
        <f t="shared" si="598"/>
        <v>2.4716786817713832E-2</v>
      </c>
      <c r="P90" s="68">
        <f t="shared" si="598"/>
        <v>-6.0810810810810745E-2</v>
      </c>
      <c r="Q90" s="30"/>
      <c r="R90" s="30"/>
      <c r="S90" s="30"/>
    </row>
    <row r="91" spans="1:19" s="5" customFormat="1" ht="13.8" hidden="1" x14ac:dyDescent="0.3">
      <c r="A91" s="37">
        <v>42278</v>
      </c>
      <c r="B91" s="41">
        <v>99.2</v>
      </c>
      <c r="C91" s="41">
        <v>99.6</v>
      </c>
      <c r="D91" s="41">
        <v>98.9</v>
      </c>
      <c r="E91" s="41">
        <v>101.4</v>
      </c>
      <c r="F91" s="41">
        <v>97.4</v>
      </c>
      <c r="G91" s="67">
        <f t="shared" si="597"/>
        <v>1.0183299389002087E-2</v>
      </c>
      <c r="H91" s="60">
        <f t="shared" si="597"/>
        <v>3.0211480362536403E-3</v>
      </c>
      <c r="I91" s="60">
        <f t="shared" si="597"/>
        <v>1.5400410677617993E-2</v>
      </c>
      <c r="J91" s="60">
        <f t="shared" si="597"/>
        <v>1.9095477386934734E-2</v>
      </c>
      <c r="K91" s="68">
        <f t="shared" si="597"/>
        <v>1.3527575442247697E-2</v>
      </c>
      <c r="L91" s="67">
        <f t="shared" si="598"/>
        <v>-1.2935323383084563E-2</v>
      </c>
      <c r="M91" s="60">
        <f t="shared" si="598"/>
        <v>7.0778564206268602E-3</v>
      </c>
      <c r="N91" s="60">
        <f t="shared" si="598"/>
        <v>-2.7531956735496577E-2</v>
      </c>
      <c r="O91" s="60">
        <f t="shared" si="598"/>
        <v>4.5360824742268102E-2</v>
      </c>
      <c r="P91" s="68">
        <f t="shared" si="598"/>
        <v>-6.7942583732057416E-2</v>
      </c>
      <c r="Q91" s="30"/>
      <c r="R91" s="30"/>
      <c r="S91" s="30"/>
    </row>
    <row r="92" spans="1:19" s="5" customFormat="1" ht="13.8" hidden="1" x14ac:dyDescent="0.3">
      <c r="A92" s="37">
        <v>42248</v>
      </c>
      <c r="B92" s="41">
        <v>98.2</v>
      </c>
      <c r="C92" s="41">
        <v>99.3</v>
      </c>
      <c r="D92" s="41">
        <v>97.4</v>
      </c>
      <c r="E92" s="41">
        <v>99.5</v>
      </c>
      <c r="F92" s="41">
        <v>96.1</v>
      </c>
      <c r="G92" s="67">
        <f t="shared" ref="G92:K142" si="599">(B92/B93)-1</f>
        <v>1.0193679918450993E-3</v>
      </c>
      <c r="H92" s="60">
        <f t="shared" si="599"/>
        <v>3.0303030303029388E-3</v>
      </c>
      <c r="I92" s="60">
        <f t="shared" si="599"/>
        <v>0</v>
      </c>
      <c r="J92" s="60">
        <f t="shared" si="599"/>
        <v>-1.3875123885034757E-2</v>
      </c>
      <c r="K92" s="68">
        <f t="shared" si="599"/>
        <v>8.394543546694555E-3</v>
      </c>
      <c r="L92" s="67">
        <f t="shared" ref="L92:P142" si="600">(B92/B104)-1</f>
        <v>1.0193679918450993E-3</v>
      </c>
      <c r="M92" s="60">
        <f t="shared" si="600"/>
        <v>2.7950310559006208E-2</v>
      </c>
      <c r="N92" s="60">
        <f t="shared" si="600"/>
        <v>-1.9133937562940462E-2</v>
      </c>
      <c r="O92" s="60">
        <f t="shared" si="600"/>
        <v>4.4071353620146914E-2</v>
      </c>
      <c r="P92" s="68">
        <f t="shared" si="600"/>
        <v>-5.5992141453831024E-2</v>
      </c>
      <c r="Q92" s="30"/>
      <c r="R92" s="30"/>
      <c r="S92" s="30"/>
    </row>
    <row r="93" spans="1:19" s="5" customFormat="1" ht="13.8" hidden="1" x14ac:dyDescent="0.3">
      <c r="A93" s="37">
        <v>42217</v>
      </c>
      <c r="B93" s="41">
        <v>98.1</v>
      </c>
      <c r="C93" s="41">
        <v>99</v>
      </c>
      <c r="D93" s="41">
        <v>97.4</v>
      </c>
      <c r="E93" s="41">
        <v>100.9</v>
      </c>
      <c r="F93" s="41">
        <v>95.3</v>
      </c>
      <c r="G93" s="67">
        <f t="shared" si="599"/>
        <v>-2.4850894632206799E-2</v>
      </c>
      <c r="H93" s="60">
        <f t="shared" si="599"/>
        <v>-2.5590551181102317E-2</v>
      </c>
      <c r="I93" s="60">
        <f t="shared" si="599"/>
        <v>-2.5025025025025016E-2</v>
      </c>
      <c r="J93" s="60">
        <f t="shared" si="599"/>
        <v>-8.8408644400784775E-3</v>
      </c>
      <c r="K93" s="68">
        <f t="shared" si="599"/>
        <v>-3.4447821681864332E-2</v>
      </c>
      <c r="L93" s="67">
        <f t="shared" si="600"/>
        <v>9.2592592592590783E-3</v>
      </c>
      <c r="M93" s="60">
        <f t="shared" si="600"/>
        <v>1.9567456230690006E-2</v>
      </c>
      <c r="N93" s="60">
        <f t="shared" si="600"/>
        <v>5.1599587203301489E-3</v>
      </c>
      <c r="O93" s="60">
        <f t="shared" si="600"/>
        <v>9.0810810810810771E-2</v>
      </c>
      <c r="P93" s="68">
        <f t="shared" si="600"/>
        <v>-4.5090180360721432E-2</v>
      </c>
      <c r="Q93" s="30"/>
      <c r="R93" s="30"/>
      <c r="S93" s="30"/>
    </row>
    <row r="94" spans="1:19" s="5" customFormat="1" ht="13.8" hidden="1" x14ac:dyDescent="0.3">
      <c r="A94" s="37">
        <v>42186</v>
      </c>
      <c r="B94" s="41">
        <v>100.6</v>
      </c>
      <c r="C94" s="41">
        <v>101.6</v>
      </c>
      <c r="D94" s="41">
        <v>99.9</v>
      </c>
      <c r="E94" s="41">
        <v>101.8</v>
      </c>
      <c r="F94" s="41">
        <v>98.7</v>
      </c>
      <c r="G94" s="67">
        <f t="shared" si="599"/>
        <v>-1.1787819253438192E-2</v>
      </c>
      <c r="H94" s="60">
        <f t="shared" si="599"/>
        <v>1.9057171514543558E-2</v>
      </c>
      <c r="I94" s="60">
        <f t="shared" si="599"/>
        <v>-3.4782608695652084E-2</v>
      </c>
      <c r="J94" s="60">
        <f t="shared" si="599"/>
        <v>-5.859375000000111E-3</v>
      </c>
      <c r="K94" s="68">
        <f t="shared" si="599"/>
        <v>-5.2783109404990425E-2</v>
      </c>
      <c r="L94" s="67">
        <f t="shared" si="600"/>
        <v>1.2072434607645732E-2</v>
      </c>
      <c r="M94" s="60">
        <f t="shared" si="600"/>
        <v>2.5227043390514625E-2</v>
      </c>
      <c r="N94" s="60">
        <f t="shared" si="600"/>
        <v>1.0020040080160886E-3</v>
      </c>
      <c r="O94" s="60">
        <f t="shared" si="600"/>
        <v>8.5287846481876262E-2</v>
      </c>
      <c r="P94" s="68">
        <f t="shared" si="600"/>
        <v>-4.4530493707647612E-2</v>
      </c>
      <c r="Q94" s="30"/>
      <c r="R94" s="30"/>
      <c r="S94" s="30"/>
    </row>
    <row r="95" spans="1:19" s="5" customFormat="1" ht="13.8" hidden="1" x14ac:dyDescent="0.3">
      <c r="A95" s="37">
        <v>42156</v>
      </c>
      <c r="B95" s="41">
        <v>101.8</v>
      </c>
      <c r="C95" s="41">
        <v>99.7</v>
      </c>
      <c r="D95" s="41">
        <v>103.5</v>
      </c>
      <c r="E95" s="41">
        <v>102.4</v>
      </c>
      <c r="F95" s="41">
        <v>104.2</v>
      </c>
      <c r="G95" s="67">
        <f t="shared" si="599"/>
        <v>7.9207920792079278E-3</v>
      </c>
      <c r="H95" s="60">
        <f t="shared" si="599"/>
        <v>-4.9900199600798611E-3</v>
      </c>
      <c r="I95" s="60">
        <f t="shared" si="599"/>
        <v>1.870078740157477E-2</v>
      </c>
      <c r="J95" s="60">
        <f t="shared" si="599"/>
        <v>2.4000000000000021E-2</v>
      </c>
      <c r="K95" s="68">
        <f t="shared" si="599"/>
        <v>1.6585365853658551E-2</v>
      </c>
      <c r="L95" s="67">
        <f t="shared" si="600"/>
        <v>4.6248715313463418E-2</v>
      </c>
      <c r="M95" s="60">
        <f t="shared" si="600"/>
        <v>2.5720164609053464E-2</v>
      </c>
      <c r="N95" s="60">
        <f t="shared" si="600"/>
        <v>6.3720452209660827E-2</v>
      </c>
      <c r="O95" s="60">
        <f t="shared" si="600"/>
        <v>9.9892588614393318E-2</v>
      </c>
      <c r="P95" s="68">
        <f t="shared" si="600"/>
        <v>4.2000000000000037E-2</v>
      </c>
      <c r="Q95" s="30"/>
      <c r="R95" s="30"/>
      <c r="S95" s="30"/>
    </row>
    <row r="96" spans="1:19" s="5" customFormat="1" ht="13.8" hidden="1" x14ac:dyDescent="0.3">
      <c r="A96" s="37">
        <v>42125</v>
      </c>
      <c r="B96" s="41">
        <v>101</v>
      </c>
      <c r="C96" s="41">
        <v>100.2</v>
      </c>
      <c r="D96" s="41">
        <v>101.6</v>
      </c>
      <c r="E96" s="41">
        <v>100</v>
      </c>
      <c r="F96" s="41">
        <v>102.5</v>
      </c>
      <c r="G96" s="67">
        <f t="shared" si="599"/>
        <v>-2.9615004935833467E-3</v>
      </c>
      <c r="H96" s="60">
        <f t="shared" si="599"/>
        <v>-2.9850746268655914E-3</v>
      </c>
      <c r="I96" s="60">
        <f t="shared" si="599"/>
        <v>-2.9440628066733643E-3</v>
      </c>
      <c r="J96" s="60">
        <f t="shared" si="599"/>
        <v>0</v>
      </c>
      <c r="K96" s="68">
        <f t="shared" si="599"/>
        <v>-5.8195926285159461E-3</v>
      </c>
      <c r="L96" s="67">
        <f t="shared" si="600"/>
        <v>5.6485355648535629E-2</v>
      </c>
      <c r="M96" s="60">
        <f t="shared" si="600"/>
        <v>3.1925849639546922E-2</v>
      </c>
      <c r="N96" s="60">
        <f t="shared" si="600"/>
        <v>7.3995771670190225E-2</v>
      </c>
      <c r="O96" s="60">
        <f t="shared" si="600"/>
        <v>0.11358574610244987</v>
      </c>
      <c r="P96" s="68">
        <f t="shared" si="600"/>
        <v>5.1282051282051322E-2</v>
      </c>
      <c r="Q96" s="30"/>
      <c r="R96" s="30"/>
      <c r="S96" s="30"/>
    </row>
    <row r="97" spans="1:19" s="5" customFormat="1" ht="13.8" hidden="1" x14ac:dyDescent="0.3">
      <c r="A97" s="37">
        <v>42095</v>
      </c>
      <c r="B97" s="41">
        <v>101.3</v>
      </c>
      <c r="C97" s="41">
        <v>100.5</v>
      </c>
      <c r="D97" s="41">
        <v>101.9</v>
      </c>
      <c r="E97" s="41">
        <v>100</v>
      </c>
      <c r="F97" s="41">
        <v>103.1</v>
      </c>
      <c r="G97" s="67">
        <f t="shared" si="599"/>
        <v>3.0518819938962327E-2</v>
      </c>
      <c r="H97" s="60">
        <f t="shared" si="599"/>
        <v>-2.9761904761904656E-3</v>
      </c>
      <c r="I97" s="60">
        <f t="shared" si="599"/>
        <v>5.7053941908713712E-2</v>
      </c>
      <c r="J97" s="60">
        <f t="shared" si="599"/>
        <v>4.7120418848167533E-2</v>
      </c>
      <c r="K97" s="68">
        <f t="shared" si="599"/>
        <v>6.3983488132094868E-2</v>
      </c>
      <c r="L97" s="67">
        <f t="shared" si="600"/>
        <v>2.6342451874366679E-2</v>
      </c>
      <c r="M97" s="60">
        <f t="shared" si="600"/>
        <v>1.9940179461614971E-3</v>
      </c>
      <c r="N97" s="60">
        <f t="shared" si="600"/>
        <v>4.4057377049180557E-2</v>
      </c>
      <c r="O97" s="60">
        <f t="shared" si="600"/>
        <v>5.3740779768177038E-2</v>
      </c>
      <c r="P97" s="68">
        <f t="shared" si="600"/>
        <v>3.8267875125881146E-2</v>
      </c>
      <c r="Q97" s="30"/>
      <c r="R97" s="30"/>
      <c r="S97" s="30"/>
    </row>
    <row r="98" spans="1:19" s="5" customFormat="1" ht="13.8" hidden="1" x14ac:dyDescent="0.3">
      <c r="A98" s="37">
        <v>42064</v>
      </c>
      <c r="B98" s="41">
        <v>98.3</v>
      </c>
      <c r="C98" s="41">
        <v>100.8</v>
      </c>
      <c r="D98" s="41">
        <v>96.4</v>
      </c>
      <c r="E98" s="41">
        <v>95.5</v>
      </c>
      <c r="F98" s="41">
        <v>96.9</v>
      </c>
      <c r="G98" s="67">
        <f t="shared" si="599"/>
        <v>-1.3052208835341306E-2</v>
      </c>
      <c r="H98" s="60">
        <f t="shared" si="599"/>
        <v>3.4907597535934309E-2</v>
      </c>
      <c r="I98" s="60">
        <f t="shared" si="599"/>
        <v>-4.8371174728529032E-2</v>
      </c>
      <c r="J98" s="60">
        <f t="shared" si="599"/>
        <v>-2.4514811031664974E-2</v>
      </c>
      <c r="K98" s="68">
        <f t="shared" si="599"/>
        <v>-6.2862669245647984E-2</v>
      </c>
      <c r="L98" s="67">
        <f t="shared" si="600"/>
        <v>1.0277492291880685E-2</v>
      </c>
      <c r="M98" s="60">
        <f t="shared" si="600"/>
        <v>2.1276595744680771E-2</v>
      </c>
      <c r="N98" s="60">
        <f t="shared" si="600"/>
        <v>3.1217481789802548E-3</v>
      </c>
      <c r="O98" s="60">
        <f t="shared" si="600"/>
        <v>3.8043478260869623E-2</v>
      </c>
      <c r="P98" s="68">
        <f t="shared" si="600"/>
        <v>-1.7241379310344751E-2</v>
      </c>
      <c r="Q98" s="30"/>
      <c r="R98" s="30"/>
      <c r="S98" s="30"/>
    </row>
    <row r="99" spans="1:19" s="5" customFormat="1" ht="13.8" hidden="1" x14ac:dyDescent="0.3">
      <c r="A99" s="37">
        <v>42036</v>
      </c>
      <c r="B99" s="41">
        <v>99.6</v>
      </c>
      <c r="C99" s="41">
        <v>97.4</v>
      </c>
      <c r="D99" s="41">
        <v>101.3</v>
      </c>
      <c r="E99" s="41">
        <v>97.9</v>
      </c>
      <c r="F99" s="41">
        <v>103.4</v>
      </c>
      <c r="G99" s="67">
        <f t="shared" si="599"/>
        <v>-1.1904761904761973E-2</v>
      </c>
      <c r="H99" s="60">
        <f t="shared" si="599"/>
        <v>-2.208835341365456E-2</v>
      </c>
      <c r="I99" s="60">
        <f t="shared" si="599"/>
        <v>-3.9331366764995268E-3</v>
      </c>
      <c r="J99" s="60">
        <f t="shared" si="599"/>
        <v>-9.1093117408905799E-3</v>
      </c>
      <c r="K99" s="68">
        <f t="shared" si="599"/>
        <v>-9.6618357487920914E-4</v>
      </c>
      <c r="L99" s="67">
        <f t="shared" si="600"/>
        <v>1.1167512690355208E-2</v>
      </c>
      <c r="M99" s="60">
        <f t="shared" si="600"/>
        <v>-1.9133937562940462E-2</v>
      </c>
      <c r="N99" s="60">
        <f t="shared" si="600"/>
        <v>3.5787321063394772E-2</v>
      </c>
      <c r="O99" s="60">
        <f t="shared" si="600"/>
        <v>3.9278131634819635E-2</v>
      </c>
      <c r="P99" s="68">
        <f t="shared" si="600"/>
        <v>3.5035035035035023E-2</v>
      </c>
      <c r="Q99" s="30"/>
      <c r="R99" s="30"/>
      <c r="S99" s="30"/>
    </row>
    <row r="100" spans="1:19" s="5" customFormat="1" ht="13.8" hidden="1" x14ac:dyDescent="0.3">
      <c r="A100" s="37">
        <v>42005</v>
      </c>
      <c r="B100" s="41">
        <v>100.8</v>
      </c>
      <c r="C100" s="41">
        <v>99.6</v>
      </c>
      <c r="D100" s="41">
        <v>101.7</v>
      </c>
      <c r="E100" s="41">
        <v>98.8</v>
      </c>
      <c r="F100" s="41">
        <v>103.5</v>
      </c>
      <c r="G100" s="67">
        <f t="shared" si="599"/>
        <v>-2.9673590504450953E-3</v>
      </c>
      <c r="H100" s="60">
        <f t="shared" si="599"/>
        <v>-9.9403578528827197E-3</v>
      </c>
      <c r="I100" s="60">
        <f t="shared" si="599"/>
        <v>2.9585798816567088E-3</v>
      </c>
      <c r="J100" s="60">
        <f t="shared" si="599"/>
        <v>2.3834196891191706E-2</v>
      </c>
      <c r="K100" s="68">
        <f t="shared" si="599"/>
        <v>-6.7178502879079449E-3</v>
      </c>
      <c r="L100" s="67">
        <f t="shared" si="600"/>
        <v>1.2048192771084265E-2</v>
      </c>
      <c r="M100" s="60">
        <f t="shared" si="600"/>
        <v>-1.0030090270812808E-3</v>
      </c>
      <c r="N100" s="60">
        <f t="shared" si="600"/>
        <v>2.3138832997987802E-2</v>
      </c>
      <c r="O100" s="60">
        <f t="shared" si="600"/>
        <v>3.7815126050420034E-2</v>
      </c>
      <c r="P100" s="68">
        <f t="shared" si="600"/>
        <v>1.5701668302257055E-2</v>
      </c>
      <c r="Q100" s="30"/>
      <c r="R100" s="30"/>
      <c r="S100" s="30"/>
    </row>
    <row r="101" spans="1:19" s="5" customFormat="1" ht="13.8" hidden="1" x14ac:dyDescent="0.3">
      <c r="A101" s="37">
        <v>41974</v>
      </c>
      <c r="B101" s="41">
        <v>101.1</v>
      </c>
      <c r="C101" s="41">
        <v>100.6</v>
      </c>
      <c r="D101" s="41">
        <v>101.4</v>
      </c>
      <c r="E101" s="41">
        <v>96.5</v>
      </c>
      <c r="F101" s="41">
        <v>104.2</v>
      </c>
      <c r="G101" s="67">
        <f t="shared" si="599"/>
        <v>2.1212121212121238E-2</v>
      </c>
      <c r="H101" s="60">
        <f t="shared" si="599"/>
        <v>4.573804573804563E-2</v>
      </c>
      <c r="I101" s="60">
        <f t="shared" si="599"/>
        <v>1.9762845849802257E-3</v>
      </c>
      <c r="J101" s="60">
        <f t="shared" si="599"/>
        <v>-6.1791967044283469E-3</v>
      </c>
      <c r="K101" s="68">
        <f t="shared" si="599"/>
        <v>5.791505791505891E-3</v>
      </c>
      <c r="L101" s="67">
        <f t="shared" si="600"/>
        <v>5.0935550935550911E-2</v>
      </c>
      <c r="M101" s="60">
        <f t="shared" si="600"/>
        <v>3.8183694530443679E-2</v>
      </c>
      <c r="N101" s="60">
        <f t="shared" si="600"/>
        <v>5.9561128526645746E-2</v>
      </c>
      <c r="O101" s="60">
        <f t="shared" si="600"/>
        <v>6.3947078280043979E-2</v>
      </c>
      <c r="P101" s="68">
        <f t="shared" si="600"/>
        <v>5.5724417426544992E-2</v>
      </c>
      <c r="Q101" s="30"/>
      <c r="R101" s="30"/>
      <c r="S101" s="30"/>
    </row>
    <row r="102" spans="1:19" s="5" customFormat="1" ht="13.8" hidden="1" x14ac:dyDescent="0.3">
      <c r="A102" s="37">
        <v>41944</v>
      </c>
      <c r="B102" s="41">
        <v>99</v>
      </c>
      <c r="C102" s="41">
        <v>96.2</v>
      </c>
      <c r="D102" s="41">
        <v>101.2</v>
      </c>
      <c r="E102" s="41">
        <v>97.1</v>
      </c>
      <c r="F102" s="41">
        <v>103.6</v>
      </c>
      <c r="G102" s="67">
        <f t="shared" si="599"/>
        <v>-1.4925373134328401E-2</v>
      </c>
      <c r="H102" s="60">
        <f t="shared" si="599"/>
        <v>-2.7300303336703746E-2</v>
      </c>
      <c r="I102" s="60">
        <f t="shared" si="599"/>
        <v>-4.9164208456243808E-3</v>
      </c>
      <c r="J102" s="60">
        <f t="shared" si="599"/>
        <v>1.0309278350515427E-3</v>
      </c>
      <c r="K102" s="68">
        <f t="shared" si="599"/>
        <v>-8.612440191387627E-3</v>
      </c>
      <c r="L102" s="67">
        <f t="shared" si="600"/>
        <v>1.6427104722792629E-2</v>
      </c>
      <c r="M102" s="60">
        <f t="shared" si="600"/>
        <v>-3.5105315947843496E-2</v>
      </c>
      <c r="N102" s="60">
        <f t="shared" si="600"/>
        <v>5.7471264367816133E-2</v>
      </c>
      <c r="O102" s="60">
        <f t="shared" si="600"/>
        <v>4.6336206896551602E-2</v>
      </c>
      <c r="P102" s="68">
        <f t="shared" si="600"/>
        <v>6.2564102564102608E-2</v>
      </c>
      <c r="Q102" s="30"/>
      <c r="R102" s="30"/>
      <c r="S102" s="30"/>
    </row>
    <row r="103" spans="1:19" s="5" customFormat="1" ht="13.8" hidden="1" x14ac:dyDescent="0.3">
      <c r="A103" s="37">
        <v>41913</v>
      </c>
      <c r="B103" s="41">
        <v>100.5</v>
      </c>
      <c r="C103" s="41">
        <v>98.9</v>
      </c>
      <c r="D103" s="41">
        <v>101.7</v>
      </c>
      <c r="E103" s="41">
        <v>97</v>
      </c>
      <c r="F103" s="41">
        <v>104.5</v>
      </c>
      <c r="G103" s="67">
        <f t="shared" si="599"/>
        <v>2.4464831804281495E-2</v>
      </c>
      <c r="H103" s="60">
        <f t="shared" si="599"/>
        <v>2.3809523809523947E-2</v>
      </c>
      <c r="I103" s="60">
        <f t="shared" si="599"/>
        <v>2.4169184290030232E-2</v>
      </c>
      <c r="J103" s="60">
        <f t="shared" si="599"/>
        <v>1.7838405036726179E-2</v>
      </c>
      <c r="K103" s="68">
        <f t="shared" si="599"/>
        <v>2.6522593320235766E-2</v>
      </c>
      <c r="L103" s="67">
        <f t="shared" si="600"/>
        <v>4.0372670807453437E-2</v>
      </c>
      <c r="M103" s="60">
        <f t="shared" si="600"/>
        <v>1.8537590113285374E-2</v>
      </c>
      <c r="N103" s="60">
        <f t="shared" si="600"/>
        <v>5.4979253112033222E-2</v>
      </c>
      <c r="O103" s="60">
        <f t="shared" si="600"/>
        <v>6.3596491228070207E-2</v>
      </c>
      <c r="P103" s="68">
        <f t="shared" si="600"/>
        <v>5.0251256281407031E-2</v>
      </c>
      <c r="Q103" s="30"/>
      <c r="R103" s="30"/>
      <c r="S103" s="30"/>
    </row>
    <row r="104" spans="1:19" s="5" customFormat="1" ht="13.8" hidden="1" x14ac:dyDescent="0.3">
      <c r="A104" s="37">
        <v>41883</v>
      </c>
      <c r="B104" s="41">
        <v>98.1</v>
      </c>
      <c r="C104" s="41">
        <v>96.6</v>
      </c>
      <c r="D104" s="41">
        <v>99.3</v>
      </c>
      <c r="E104" s="41">
        <v>95.3</v>
      </c>
      <c r="F104" s="41">
        <v>101.8</v>
      </c>
      <c r="G104" s="67">
        <f t="shared" si="599"/>
        <v>9.2592592592590783E-3</v>
      </c>
      <c r="H104" s="60">
        <f t="shared" si="599"/>
        <v>-5.1493305870237149E-3</v>
      </c>
      <c r="I104" s="60">
        <f t="shared" si="599"/>
        <v>2.4767801857584981E-2</v>
      </c>
      <c r="J104" s="60">
        <f t="shared" si="599"/>
        <v>3.0270270270270183E-2</v>
      </c>
      <c r="K104" s="68">
        <f t="shared" si="599"/>
        <v>2.0040080160320661E-2</v>
      </c>
      <c r="L104" s="67">
        <f t="shared" si="600"/>
        <v>9.2592592592590783E-3</v>
      </c>
      <c r="M104" s="60">
        <f t="shared" si="600"/>
        <v>-1.7293997965411978E-2</v>
      </c>
      <c r="N104" s="60">
        <f t="shared" si="600"/>
        <v>3.2224532224532254E-2</v>
      </c>
      <c r="O104" s="60">
        <f t="shared" si="600"/>
        <v>4.840484048404825E-2</v>
      </c>
      <c r="P104" s="68">
        <f t="shared" si="600"/>
        <v>2.3115577889447181E-2</v>
      </c>
      <c r="Q104" s="30"/>
      <c r="R104" s="30"/>
      <c r="S104" s="30"/>
    </row>
    <row r="105" spans="1:19" s="5" customFormat="1" ht="13.8" hidden="1" x14ac:dyDescent="0.3">
      <c r="A105" s="37">
        <v>41852</v>
      </c>
      <c r="B105" s="41">
        <v>97.2</v>
      </c>
      <c r="C105" s="41">
        <v>97.1</v>
      </c>
      <c r="D105" s="41">
        <v>96.9</v>
      </c>
      <c r="E105" s="41">
        <v>92.5</v>
      </c>
      <c r="F105" s="41">
        <v>99.8</v>
      </c>
      <c r="G105" s="67">
        <f t="shared" si="599"/>
        <v>-2.2132796780684139E-2</v>
      </c>
      <c r="H105" s="60">
        <f t="shared" si="599"/>
        <v>-2.0181634712411745E-2</v>
      </c>
      <c r="I105" s="60">
        <f t="shared" si="599"/>
        <v>-2.9058116232464792E-2</v>
      </c>
      <c r="J105" s="60">
        <f t="shared" si="599"/>
        <v>-1.3859275053304865E-2</v>
      </c>
      <c r="K105" s="68">
        <f t="shared" si="599"/>
        <v>-3.3881897386253579E-2</v>
      </c>
      <c r="L105" s="67">
        <f t="shared" si="600"/>
        <v>2.0618556701030855E-3</v>
      </c>
      <c r="M105" s="60">
        <f t="shared" si="600"/>
        <v>-2.2155085599194435E-2</v>
      </c>
      <c r="N105" s="60">
        <f t="shared" si="600"/>
        <v>1.7857142857142794E-2</v>
      </c>
      <c r="O105" s="60">
        <f t="shared" si="600"/>
        <v>3.6995515695067205E-2</v>
      </c>
      <c r="P105" s="68">
        <f t="shared" si="600"/>
        <v>1.0121457489878471E-2</v>
      </c>
      <c r="Q105" s="30"/>
      <c r="R105" s="30"/>
      <c r="S105" s="30"/>
    </row>
    <row r="106" spans="1:19" s="5" customFormat="1" ht="13.8" hidden="1" x14ac:dyDescent="0.3">
      <c r="A106" s="37">
        <v>41821</v>
      </c>
      <c r="B106" s="41">
        <v>99.4</v>
      </c>
      <c r="C106" s="41">
        <v>99.1</v>
      </c>
      <c r="D106" s="41">
        <v>99.8</v>
      </c>
      <c r="E106" s="41">
        <v>93.8</v>
      </c>
      <c r="F106" s="41">
        <v>103.3</v>
      </c>
      <c r="G106" s="67">
        <f t="shared" si="599"/>
        <v>2.1582733812949728E-2</v>
      </c>
      <c r="H106" s="60">
        <f t="shared" si="599"/>
        <v>1.9547325102880597E-2</v>
      </c>
      <c r="I106" s="60">
        <f t="shared" si="599"/>
        <v>2.5693730729702047E-2</v>
      </c>
      <c r="J106" s="60">
        <f t="shared" si="599"/>
        <v>7.5187969924812581E-3</v>
      </c>
      <c r="K106" s="68">
        <f t="shared" si="599"/>
        <v>3.2999999999999918E-2</v>
      </c>
      <c r="L106" s="67">
        <f t="shared" si="600"/>
        <v>4.5215562565720457E-2</v>
      </c>
      <c r="M106" s="60">
        <f t="shared" si="600"/>
        <v>2.1649484536082397E-2</v>
      </c>
      <c r="N106" s="60">
        <f t="shared" si="600"/>
        <v>6.3965884861407307E-2</v>
      </c>
      <c r="O106" s="60">
        <f t="shared" si="600"/>
        <v>4.1065482796892372E-2</v>
      </c>
      <c r="P106" s="68">
        <f t="shared" si="600"/>
        <v>7.6041666666666563E-2</v>
      </c>
      <c r="Q106" s="30"/>
      <c r="R106" s="30"/>
      <c r="S106" s="30"/>
    </row>
    <row r="107" spans="1:19" s="5" customFormat="1" ht="13.8" hidden="1" x14ac:dyDescent="0.3">
      <c r="A107" s="37">
        <v>41791</v>
      </c>
      <c r="B107" s="41">
        <v>97.3</v>
      </c>
      <c r="C107" s="41">
        <v>97.2</v>
      </c>
      <c r="D107" s="41">
        <v>97.3</v>
      </c>
      <c r="E107" s="41">
        <v>93.1</v>
      </c>
      <c r="F107" s="41">
        <v>100</v>
      </c>
      <c r="G107" s="67">
        <f t="shared" si="599"/>
        <v>1.778242677824271E-2</v>
      </c>
      <c r="H107" s="60">
        <f t="shared" si="599"/>
        <v>1.029866117404854E-3</v>
      </c>
      <c r="I107" s="60">
        <f t="shared" si="599"/>
        <v>2.854122621564481E-2</v>
      </c>
      <c r="J107" s="60">
        <f t="shared" si="599"/>
        <v>3.674832962138086E-2</v>
      </c>
      <c r="K107" s="68">
        <f t="shared" si="599"/>
        <v>2.564102564102555E-2</v>
      </c>
      <c r="L107" s="67">
        <f t="shared" si="600"/>
        <v>1.565762004175375E-2</v>
      </c>
      <c r="M107" s="60">
        <f t="shared" si="600"/>
        <v>0</v>
      </c>
      <c r="N107" s="60">
        <f t="shared" si="600"/>
        <v>2.6371308016877704E-2</v>
      </c>
      <c r="O107" s="60">
        <f t="shared" si="600"/>
        <v>-2.2058823529411908E-2</v>
      </c>
      <c r="P107" s="68">
        <f t="shared" si="600"/>
        <v>5.7082452431289621E-2</v>
      </c>
      <c r="Q107" s="30"/>
      <c r="R107" s="30"/>
      <c r="S107" s="30"/>
    </row>
    <row r="108" spans="1:19" s="5" customFormat="1" ht="13.8" hidden="1" x14ac:dyDescent="0.3">
      <c r="A108" s="37">
        <v>41760</v>
      </c>
      <c r="B108" s="41">
        <v>95.6</v>
      </c>
      <c r="C108" s="41">
        <v>97.1</v>
      </c>
      <c r="D108" s="41">
        <v>94.6</v>
      </c>
      <c r="E108" s="41">
        <v>89.8</v>
      </c>
      <c r="F108" s="41">
        <v>97.5</v>
      </c>
      <c r="G108" s="67">
        <f t="shared" si="599"/>
        <v>-3.140830800405281E-2</v>
      </c>
      <c r="H108" s="60">
        <f t="shared" si="599"/>
        <v>-3.1904287138584286E-2</v>
      </c>
      <c r="I108" s="60">
        <f t="shared" si="599"/>
        <v>-3.0737704918032738E-2</v>
      </c>
      <c r="J108" s="60">
        <f t="shared" si="599"/>
        <v>-5.3740779768177149E-2</v>
      </c>
      <c r="K108" s="68">
        <f t="shared" si="599"/>
        <v>-1.8126888217522619E-2</v>
      </c>
      <c r="L108" s="67">
        <f t="shared" si="600"/>
        <v>1.7021276595744705E-2</v>
      </c>
      <c r="M108" s="60">
        <f t="shared" si="600"/>
        <v>3.4078807241746389E-2</v>
      </c>
      <c r="N108" s="60">
        <f t="shared" si="600"/>
        <v>4.2462845010615702E-3</v>
      </c>
      <c r="O108" s="60">
        <f t="shared" si="600"/>
        <v>-2.2222222222222365E-3</v>
      </c>
      <c r="P108" s="68">
        <f t="shared" si="600"/>
        <v>8.2730093071354815E-3</v>
      </c>
      <c r="Q108" s="30"/>
      <c r="R108" s="30"/>
      <c r="S108" s="30"/>
    </row>
    <row r="109" spans="1:19" s="5" customFormat="1" ht="13.8" hidden="1" x14ac:dyDescent="0.3">
      <c r="A109" s="37">
        <v>41730</v>
      </c>
      <c r="B109" s="41">
        <v>98.7</v>
      </c>
      <c r="C109" s="41">
        <v>100.3</v>
      </c>
      <c r="D109" s="41">
        <v>97.6</v>
      </c>
      <c r="E109" s="41">
        <v>94.9</v>
      </c>
      <c r="F109" s="41">
        <v>99.3</v>
      </c>
      <c r="G109" s="67">
        <f t="shared" si="599"/>
        <v>1.4388489208633226E-2</v>
      </c>
      <c r="H109" s="60">
        <f t="shared" si="599"/>
        <v>1.6210739614994862E-2</v>
      </c>
      <c r="I109" s="60">
        <f t="shared" si="599"/>
        <v>1.5608740894901052E-2</v>
      </c>
      <c r="J109" s="60">
        <f t="shared" si="599"/>
        <v>3.1521739130434767E-2</v>
      </c>
      <c r="K109" s="68">
        <f t="shared" si="599"/>
        <v>7.0993914807302438E-3</v>
      </c>
      <c r="L109" s="67">
        <f t="shared" si="600"/>
        <v>4.4444444444444509E-2</v>
      </c>
      <c r="M109" s="60">
        <f t="shared" si="600"/>
        <v>5.8016877637130815E-2</v>
      </c>
      <c r="N109" s="60">
        <f t="shared" si="600"/>
        <v>3.7194473963868324E-2</v>
      </c>
      <c r="O109" s="60">
        <f t="shared" si="600"/>
        <v>5.7971014492753659E-2</v>
      </c>
      <c r="P109" s="68">
        <f t="shared" si="600"/>
        <v>2.4767801857584981E-2</v>
      </c>
      <c r="Q109" s="30"/>
      <c r="R109" s="30"/>
      <c r="S109" s="30"/>
    </row>
    <row r="110" spans="1:19" s="5" customFormat="1" ht="13.8" hidden="1" x14ac:dyDescent="0.3">
      <c r="A110" s="37">
        <v>41699</v>
      </c>
      <c r="B110" s="41">
        <v>97.3</v>
      </c>
      <c r="C110" s="41">
        <v>98.7</v>
      </c>
      <c r="D110" s="41">
        <v>96.1</v>
      </c>
      <c r="E110" s="41">
        <v>92</v>
      </c>
      <c r="F110" s="41">
        <v>98.6</v>
      </c>
      <c r="G110" s="67">
        <f t="shared" si="599"/>
        <v>-1.2182741116751328E-2</v>
      </c>
      <c r="H110" s="60">
        <f t="shared" si="599"/>
        <v>-6.0422960725075026E-3</v>
      </c>
      <c r="I110" s="60">
        <f t="shared" si="599"/>
        <v>-1.7382413087934645E-2</v>
      </c>
      <c r="J110" s="60">
        <f t="shared" si="599"/>
        <v>-2.3354564755838636E-2</v>
      </c>
      <c r="K110" s="68">
        <f t="shared" si="599"/>
        <v>-1.3013013013013164E-2</v>
      </c>
      <c r="L110" s="67">
        <f t="shared" si="600"/>
        <v>3.1813361611876978E-2</v>
      </c>
      <c r="M110" s="60">
        <f t="shared" si="600"/>
        <v>3.1347962382445083E-2</v>
      </c>
      <c r="N110" s="60">
        <f t="shared" si="600"/>
        <v>3.1115879828326198E-2</v>
      </c>
      <c r="O110" s="60">
        <f t="shared" si="600"/>
        <v>5.464480874316946E-3</v>
      </c>
      <c r="P110" s="68">
        <f t="shared" si="600"/>
        <v>4.5599151643690217E-2</v>
      </c>
      <c r="Q110" s="30"/>
      <c r="R110" s="30"/>
      <c r="S110" s="30"/>
    </row>
    <row r="111" spans="1:19" s="5" customFormat="1" ht="13.8" hidden="1" x14ac:dyDescent="0.3">
      <c r="A111" s="37">
        <v>41671</v>
      </c>
      <c r="B111" s="41">
        <v>98.5</v>
      </c>
      <c r="C111" s="41">
        <v>99.3</v>
      </c>
      <c r="D111" s="41">
        <v>97.8</v>
      </c>
      <c r="E111" s="41">
        <v>94.2</v>
      </c>
      <c r="F111" s="41">
        <v>99.9</v>
      </c>
      <c r="G111" s="67">
        <f t="shared" si="599"/>
        <v>-1.1044176706827225E-2</v>
      </c>
      <c r="H111" s="60">
        <f t="shared" si="599"/>
        <v>-4.0120361083250122E-3</v>
      </c>
      <c r="I111" s="60">
        <f t="shared" si="599"/>
        <v>-1.6096579476861272E-2</v>
      </c>
      <c r="J111" s="60">
        <f t="shared" si="599"/>
        <v>-1.0504201680672232E-2</v>
      </c>
      <c r="K111" s="68">
        <f t="shared" si="599"/>
        <v>-1.9627085377821429E-2</v>
      </c>
      <c r="L111" s="67">
        <f t="shared" si="600"/>
        <v>5.3475935828876997E-2</v>
      </c>
      <c r="M111" s="60">
        <f t="shared" si="600"/>
        <v>5.0793650793650835E-2</v>
      </c>
      <c r="N111" s="60">
        <f t="shared" si="600"/>
        <v>5.5016181229773364E-2</v>
      </c>
      <c r="O111" s="60">
        <f t="shared" si="600"/>
        <v>6.5610859728506776E-2</v>
      </c>
      <c r="P111" s="68">
        <f t="shared" si="600"/>
        <v>4.7169811320754818E-2</v>
      </c>
      <c r="Q111" s="30"/>
      <c r="R111" s="30"/>
      <c r="S111" s="30"/>
    </row>
    <row r="112" spans="1:19" s="5" customFormat="1" ht="13.8" hidden="1" x14ac:dyDescent="0.3">
      <c r="A112" s="37">
        <v>41640</v>
      </c>
      <c r="B112" s="41">
        <v>99.6</v>
      </c>
      <c r="C112" s="41">
        <v>99.7</v>
      </c>
      <c r="D112" s="41">
        <v>99.4</v>
      </c>
      <c r="E112" s="41">
        <v>95.2</v>
      </c>
      <c r="F112" s="41">
        <v>101.9</v>
      </c>
      <c r="G112" s="67">
        <f t="shared" si="599"/>
        <v>3.5343035343035289E-2</v>
      </c>
      <c r="H112" s="60">
        <f t="shared" si="599"/>
        <v>2.8895768833849367E-2</v>
      </c>
      <c r="I112" s="60">
        <f t="shared" si="599"/>
        <v>3.866248693834895E-2</v>
      </c>
      <c r="J112" s="60">
        <f t="shared" si="599"/>
        <v>4.961411245865488E-2</v>
      </c>
      <c r="K112" s="68">
        <f t="shared" si="599"/>
        <v>3.2421479229989947E-2</v>
      </c>
      <c r="L112" s="67">
        <f t="shared" si="600"/>
        <v>7.5593952483801408E-2</v>
      </c>
      <c r="M112" s="60">
        <f t="shared" si="600"/>
        <v>5.5026455026454979E-2</v>
      </c>
      <c r="N112" s="60">
        <f t="shared" si="600"/>
        <v>9.1108671789242646E-2</v>
      </c>
      <c r="O112" s="60">
        <f t="shared" si="600"/>
        <v>7.5706214689265527E-2</v>
      </c>
      <c r="P112" s="68">
        <f t="shared" si="600"/>
        <v>9.9244875943905075E-2</v>
      </c>
      <c r="Q112" s="30"/>
      <c r="R112" s="30"/>
      <c r="S112" s="30"/>
    </row>
    <row r="113" spans="1:19" s="5" customFormat="1" ht="13.8" hidden="1" x14ac:dyDescent="0.3">
      <c r="A113" s="37">
        <v>41609</v>
      </c>
      <c r="B113" s="41">
        <v>96.2</v>
      </c>
      <c r="C113" s="41">
        <v>96.9</v>
      </c>
      <c r="D113" s="41">
        <v>95.7</v>
      </c>
      <c r="E113" s="41">
        <v>90.7</v>
      </c>
      <c r="F113" s="41">
        <v>98.7</v>
      </c>
      <c r="G113" s="67">
        <f t="shared" si="599"/>
        <v>-1.2320328542094527E-2</v>
      </c>
      <c r="H113" s="60">
        <f t="shared" si="599"/>
        <v>-2.8084252758274753E-2</v>
      </c>
      <c r="I113" s="60">
        <f t="shared" si="599"/>
        <v>0</v>
      </c>
      <c r="J113" s="60">
        <f t="shared" si="599"/>
        <v>-2.2629310344827513E-2</v>
      </c>
      <c r="K113" s="68">
        <f t="shared" si="599"/>
        <v>1.2307692307692353E-2</v>
      </c>
      <c r="L113" s="67">
        <f t="shared" si="600"/>
        <v>3.2188841201716833E-2</v>
      </c>
      <c r="M113" s="60">
        <f t="shared" si="600"/>
        <v>4.081632653061229E-2</v>
      </c>
      <c r="N113" s="60">
        <f t="shared" si="600"/>
        <v>2.7926960257787403E-2</v>
      </c>
      <c r="O113" s="60">
        <f t="shared" si="600"/>
        <v>-3.296703296703285E-3</v>
      </c>
      <c r="P113" s="68">
        <f t="shared" si="600"/>
        <v>4.5550847457627164E-2</v>
      </c>
      <c r="Q113" s="30"/>
      <c r="R113" s="30"/>
      <c r="S113" s="30"/>
    </row>
    <row r="114" spans="1:19" s="5" customFormat="1" ht="13.8" hidden="1" x14ac:dyDescent="0.3">
      <c r="A114" s="37">
        <v>41579</v>
      </c>
      <c r="B114" s="41">
        <v>97.4</v>
      </c>
      <c r="C114" s="41">
        <v>99.7</v>
      </c>
      <c r="D114" s="41">
        <v>95.7</v>
      </c>
      <c r="E114" s="41">
        <v>92.8</v>
      </c>
      <c r="F114" s="41">
        <v>97.5</v>
      </c>
      <c r="G114" s="67">
        <f t="shared" si="599"/>
        <v>8.281573498964967E-3</v>
      </c>
      <c r="H114" s="60">
        <f t="shared" si="599"/>
        <v>2.6776519052523318E-2</v>
      </c>
      <c r="I114" s="60">
        <f t="shared" si="599"/>
        <v>-7.2614107883817169E-3</v>
      </c>
      <c r="J114" s="60">
        <f t="shared" si="599"/>
        <v>1.754385964912264E-2</v>
      </c>
      <c r="K114" s="68">
        <f t="shared" si="599"/>
        <v>-2.010050251256279E-2</v>
      </c>
      <c r="L114" s="67">
        <f t="shared" si="600"/>
        <v>5.4112554112554001E-2</v>
      </c>
      <c r="M114" s="60">
        <f t="shared" si="600"/>
        <v>6.6310160427807574E-2</v>
      </c>
      <c r="N114" s="60">
        <f t="shared" si="600"/>
        <v>4.4759825327510994E-2</v>
      </c>
      <c r="O114" s="60">
        <f t="shared" si="600"/>
        <v>5.8152793614595133E-2</v>
      </c>
      <c r="P114" s="68">
        <f t="shared" si="600"/>
        <v>3.7234042553191404E-2</v>
      </c>
      <c r="Q114" s="30"/>
      <c r="R114" s="30"/>
      <c r="S114" s="30"/>
    </row>
    <row r="115" spans="1:19" s="5" customFormat="1" ht="13.8" hidden="1" x14ac:dyDescent="0.3">
      <c r="A115" s="37">
        <v>41548</v>
      </c>
      <c r="B115" s="41">
        <v>96.6</v>
      </c>
      <c r="C115" s="41">
        <v>97.1</v>
      </c>
      <c r="D115" s="41">
        <v>96.4</v>
      </c>
      <c r="E115" s="41">
        <v>91.2</v>
      </c>
      <c r="F115" s="41">
        <v>99.5</v>
      </c>
      <c r="G115" s="67">
        <f t="shared" si="599"/>
        <v>-6.1728395061729779E-3</v>
      </c>
      <c r="H115" s="60">
        <f t="shared" si="599"/>
        <v>-1.2207527975584997E-2</v>
      </c>
      <c r="I115" s="60">
        <f t="shared" si="599"/>
        <v>2.0790020790020236E-3</v>
      </c>
      <c r="J115" s="60">
        <f t="shared" si="599"/>
        <v>3.3003300330032292E-3</v>
      </c>
      <c r="K115" s="68">
        <f t="shared" si="599"/>
        <v>0</v>
      </c>
      <c r="L115" s="67">
        <f t="shared" si="600"/>
        <v>3.4261241970021228E-2</v>
      </c>
      <c r="M115" s="60">
        <f t="shared" si="600"/>
        <v>3.5181236673774041E-2</v>
      </c>
      <c r="N115" s="60">
        <f t="shared" si="600"/>
        <v>3.5445757250268661E-2</v>
      </c>
      <c r="O115" s="60">
        <f t="shared" si="600"/>
        <v>2.0134228187919323E-2</v>
      </c>
      <c r="P115" s="68">
        <f t="shared" si="600"/>
        <v>4.4071353620146914E-2</v>
      </c>
      <c r="Q115" s="30"/>
      <c r="R115" s="30"/>
      <c r="S115" s="30"/>
    </row>
    <row r="116" spans="1:19" s="5" customFormat="1" ht="13.8" hidden="1" x14ac:dyDescent="0.3">
      <c r="A116" s="37">
        <v>41518</v>
      </c>
      <c r="B116" s="41">
        <v>97.2</v>
      </c>
      <c r="C116" s="41">
        <v>98.3</v>
      </c>
      <c r="D116" s="41">
        <v>96.2</v>
      </c>
      <c r="E116" s="41">
        <v>90.9</v>
      </c>
      <c r="F116" s="41">
        <v>99.5</v>
      </c>
      <c r="G116" s="67">
        <f t="shared" si="599"/>
        <v>2.0618556701030855E-3</v>
      </c>
      <c r="H116" s="60">
        <f t="shared" si="599"/>
        <v>-1.0070493454179208E-2</v>
      </c>
      <c r="I116" s="60">
        <f t="shared" si="599"/>
        <v>1.0504201680672232E-2</v>
      </c>
      <c r="J116" s="60">
        <f t="shared" si="599"/>
        <v>1.9058295964125671E-2</v>
      </c>
      <c r="K116" s="68">
        <f t="shared" si="599"/>
        <v>7.0850202429149078E-3</v>
      </c>
      <c r="L116" s="67">
        <f t="shared" si="600"/>
        <v>4.7413793103448398E-2</v>
      </c>
      <c r="M116" s="60">
        <f t="shared" si="600"/>
        <v>4.1313559322033733E-2</v>
      </c>
      <c r="N116" s="60">
        <f t="shared" si="600"/>
        <v>5.1366120218579336E-2</v>
      </c>
      <c r="O116" s="60">
        <f t="shared" si="600"/>
        <v>3.0612244897959107E-2</v>
      </c>
      <c r="P116" s="68">
        <f t="shared" si="600"/>
        <v>6.5310492505353146E-2</v>
      </c>
      <c r="Q116" s="30"/>
      <c r="R116" s="30"/>
      <c r="S116" s="30"/>
    </row>
    <row r="117" spans="1:19" s="5" customFormat="1" ht="13.8" hidden="1" x14ac:dyDescent="0.3">
      <c r="A117" s="37">
        <v>41487</v>
      </c>
      <c r="B117" s="41">
        <v>97</v>
      </c>
      <c r="C117" s="41">
        <v>99.3</v>
      </c>
      <c r="D117" s="41">
        <v>95.2</v>
      </c>
      <c r="E117" s="41">
        <v>89.2</v>
      </c>
      <c r="F117" s="41">
        <v>98.8</v>
      </c>
      <c r="G117" s="67">
        <f t="shared" si="599"/>
        <v>1.9978969505783484E-2</v>
      </c>
      <c r="H117" s="60">
        <f t="shared" si="599"/>
        <v>2.3711340206185483E-2</v>
      </c>
      <c r="I117" s="60">
        <f t="shared" si="599"/>
        <v>1.4925373134328401E-2</v>
      </c>
      <c r="J117" s="60">
        <f t="shared" si="599"/>
        <v>-9.9889012208655981E-3</v>
      </c>
      <c r="K117" s="68">
        <f t="shared" si="599"/>
        <v>2.9166666666666563E-2</v>
      </c>
      <c r="L117" s="67">
        <f t="shared" si="600"/>
        <v>3.4115138592750505E-2</v>
      </c>
      <c r="M117" s="60">
        <f t="shared" si="600"/>
        <v>4.1972717733473219E-2</v>
      </c>
      <c r="N117" s="60">
        <f t="shared" si="600"/>
        <v>2.6968716289104577E-2</v>
      </c>
      <c r="O117" s="60">
        <f t="shared" si="600"/>
        <v>-1.1086474501108667E-2</v>
      </c>
      <c r="P117" s="68">
        <f t="shared" si="600"/>
        <v>4.7720042417815467E-2</v>
      </c>
      <c r="Q117" s="30"/>
      <c r="R117" s="30"/>
      <c r="S117" s="30"/>
    </row>
    <row r="118" spans="1:19" s="5" customFormat="1" ht="13.8" hidden="1" x14ac:dyDescent="0.3">
      <c r="A118" s="37">
        <v>41456</v>
      </c>
      <c r="B118" s="41">
        <v>95.1</v>
      </c>
      <c r="C118" s="41">
        <v>97</v>
      </c>
      <c r="D118" s="41">
        <v>93.8</v>
      </c>
      <c r="E118" s="41">
        <v>90.1</v>
      </c>
      <c r="F118" s="41">
        <v>96</v>
      </c>
      <c r="G118" s="67">
        <f t="shared" si="599"/>
        <v>-7.3068893528184242E-3</v>
      </c>
      <c r="H118" s="60">
        <f t="shared" si="599"/>
        <v>-2.057613168724326E-3</v>
      </c>
      <c r="I118" s="60">
        <f t="shared" si="599"/>
        <v>-1.0548523206751037E-2</v>
      </c>
      <c r="J118" s="60">
        <f t="shared" si="599"/>
        <v>-5.3571428571428714E-2</v>
      </c>
      <c r="K118" s="68">
        <f t="shared" si="599"/>
        <v>1.4799154334038223E-2</v>
      </c>
      <c r="L118" s="67">
        <f t="shared" si="600"/>
        <v>5.285412262156397E-3</v>
      </c>
      <c r="M118" s="60">
        <f t="shared" si="600"/>
        <v>1.1470281543274119E-2</v>
      </c>
      <c r="N118" s="60">
        <f t="shared" si="600"/>
        <v>3.2085561497325887E-3</v>
      </c>
      <c r="O118" s="60">
        <f t="shared" si="600"/>
        <v>-2.0652173913043526E-2</v>
      </c>
      <c r="P118" s="68">
        <f t="shared" si="600"/>
        <v>1.8027571580063739E-2</v>
      </c>
      <c r="Q118" s="30"/>
      <c r="R118" s="30"/>
      <c r="S118" s="30"/>
    </row>
    <row r="119" spans="1:19" s="5" customFormat="1" ht="13.8" hidden="1" x14ac:dyDescent="0.3">
      <c r="A119" s="37">
        <v>41426</v>
      </c>
      <c r="B119" s="41">
        <v>95.8</v>
      </c>
      <c r="C119" s="41">
        <v>97.2</v>
      </c>
      <c r="D119" s="41">
        <v>94.8</v>
      </c>
      <c r="E119" s="41">
        <v>95.2</v>
      </c>
      <c r="F119" s="41">
        <v>94.6</v>
      </c>
      <c r="G119" s="67">
        <f t="shared" si="599"/>
        <v>1.9148936170212627E-2</v>
      </c>
      <c r="H119" s="60">
        <f t="shared" si="599"/>
        <v>3.514376996805102E-2</v>
      </c>
      <c r="I119" s="60">
        <f t="shared" si="599"/>
        <v>6.3694267515923553E-3</v>
      </c>
      <c r="J119" s="60">
        <f t="shared" si="599"/>
        <v>5.7777777777777706E-2</v>
      </c>
      <c r="K119" s="68">
        <f t="shared" si="599"/>
        <v>-2.171664943123075E-2</v>
      </c>
      <c r="L119" s="67">
        <f t="shared" si="600"/>
        <v>2.3504273504273643E-2</v>
      </c>
      <c r="M119" s="60">
        <f t="shared" si="600"/>
        <v>1.1446409989594342E-2</v>
      </c>
      <c r="N119" s="60">
        <f t="shared" si="600"/>
        <v>3.3805888767720838E-2</v>
      </c>
      <c r="O119" s="60">
        <f t="shared" si="600"/>
        <v>3.8167938931297662E-2</v>
      </c>
      <c r="P119" s="68">
        <f t="shared" si="600"/>
        <v>3.0501089324618702E-2</v>
      </c>
      <c r="Q119" s="30"/>
      <c r="R119" s="30"/>
      <c r="S119" s="30"/>
    </row>
    <row r="120" spans="1:19" s="5" customFormat="1" ht="13.8" hidden="1" x14ac:dyDescent="0.3">
      <c r="A120" s="37">
        <v>41395</v>
      </c>
      <c r="B120" s="41">
        <v>94</v>
      </c>
      <c r="C120" s="41">
        <v>93.9</v>
      </c>
      <c r="D120" s="41">
        <v>94.2</v>
      </c>
      <c r="E120" s="41">
        <v>90</v>
      </c>
      <c r="F120" s="41">
        <v>96.7</v>
      </c>
      <c r="G120" s="67">
        <f t="shared" si="599"/>
        <v>-5.2910052910053462E-3</v>
      </c>
      <c r="H120" s="60">
        <f t="shared" si="599"/>
        <v>-9.4936708860758889E-3</v>
      </c>
      <c r="I120" s="60">
        <f t="shared" si="599"/>
        <v>1.0626992561106885E-3</v>
      </c>
      <c r="J120" s="60">
        <f t="shared" si="599"/>
        <v>3.3444816053511683E-3</v>
      </c>
      <c r="K120" s="68">
        <f t="shared" si="599"/>
        <v>-2.0639834881320818E-3</v>
      </c>
      <c r="L120" s="67">
        <f t="shared" si="600"/>
        <v>-1.7763845350052265E-2</v>
      </c>
      <c r="M120" s="60">
        <f t="shared" si="600"/>
        <v>-4.0858018386108252E-2</v>
      </c>
      <c r="N120" s="60">
        <f t="shared" si="600"/>
        <v>2.1276595744681437E-3</v>
      </c>
      <c r="O120" s="60">
        <f t="shared" si="600"/>
        <v>-2.4918743228602325E-2</v>
      </c>
      <c r="P120" s="68">
        <f t="shared" si="600"/>
        <v>1.682439537329139E-2</v>
      </c>
      <c r="Q120" s="30"/>
      <c r="R120" s="30"/>
      <c r="S120" s="30"/>
    </row>
    <row r="121" spans="1:19" s="5" customFormat="1" ht="13.8" hidden="1" x14ac:dyDescent="0.3">
      <c r="A121" s="37">
        <v>41365</v>
      </c>
      <c r="B121" s="41">
        <v>94.5</v>
      </c>
      <c r="C121" s="41">
        <v>94.8</v>
      </c>
      <c r="D121" s="41">
        <v>94.1</v>
      </c>
      <c r="E121" s="41">
        <v>89.7</v>
      </c>
      <c r="F121" s="41">
        <v>96.9</v>
      </c>
      <c r="G121" s="67">
        <f t="shared" si="599"/>
        <v>2.1208907741252503E-3</v>
      </c>
      <c r="H121" s="60">
        <f t="shared" si="599"/>
        <v>-9.4043887147335914E-3</v>
      </c>
      <c r="I121" s="60">
        <f t="shared" si="599"/>
        <v>9.656652360514828E-3</v>
      </c>
      <c r="J121" s="60">
        <f t="shared" si="599"/>
        <v>-1.9672131147540961E-2</v>
      </c>
      <c r="K121" s="68">
        <f t="shared" si="599"/>
        <v>2.7571580063626921E-2</v>
      </c>
      <c r="L121" s="67">
        <f t="shared" si="600"/>
        <v>0</v>
      </c>
      <c r="M121" s="60">
        <f t="shared" si="600"/>
        <v>-3.3639143730886834E-2</v>
      </c>
      <c r="N121" s="60">
        <f t="shared" si="600"/>
        <v>2.5054466230936878E-2</v>
      </c>
      <c r="O121" s="60">
        <f t="shared" si="600"/>
        <v>-6.6445182724251817E-3</v>
      </c>
      <c r="P121" s="68">
        <f t="shared" si="600"/>
        <v>4.5307443365695921E-2</v>
      </c>
      <c r="Q121" s="30"/>
      <c r="R121" s="30"/>
      <c r="S121" s="30"/>
    </row>
    <row r="122" spans="1:19" s="5" customFormat="1" ht="13.8" hidden="1" x14ac:dyDescent="0.3">
      <c r="A122" s="37">
        <v>41334</v>
      </c>
      <c r="B122" s="41">
        <v>94.3</v>
      </c>
      <c r="C122" s="41">
        <v>95.7</v>
      </c>
      <c r="D122" s="41">
        <v>93.2</v>
      </c>
      <c r="E122" s="41">
        <v>91.5</v>
      </c>
      <c r="F122" s="41">
        <v>94.3</v>
      </c>
      <c r="G122" s="67">
        <f t="shared" si="599"/>
        <v>8.5561497326203106E-3</v>
      </c>
      <c r="H122" s="60">
        <f t="shared" si="599"/>
        <v>1.2698412698412653E-2</v>
      </c>
      <c r="I122" s="60">
        <f t="shared" si="599"/>
        <v>5.3937432578208266E-3</v>
      </c>
      <c r="J122" s="60">
        <f t="shared" si="599"/>
        <v>3.5067873303167296E-2</v>
      </c>
      <c r="K122" s="68">
        <f t="shared" si="599"/>
        <v>-1.1530398322851187E-2</v>
      </c>
      <c r="L122" s="67">
        <f t="shared" si="600"/>
        <v>-3.1712473572937938E-3</v>
      </c>
      <c r="M122" s="60">
        <f t="shared" si="600"/>
        <v>-1.7453798767967155E-2</v>
      </c>
      <c r="N122" s="60">
        <f t="shared" si="600"/>
        <v>9.750812567713929E-3</v>
      </c>
      <c r="O122" s="60">
        <f t="shared" si="600"/>
        <v>-1.7185821697099812E-2</v>
      </c>
      <c r="P122" s="68">
        <f t="shared" si="600"/>
        <v>2.6115342763873617E-2</v>
      </c>
      <c r="Q122" s="30"/>
      <c r="R122" s="30"/>
      <c r="S122" s="30"/>
    </row>
    <row r="123" spans="1:19" s="5" customFormat="1" ht="13.8" hidden="1" x14ac:dyDescent="0.3">
      <c r="A123" s="37">
        <v>41306</v>
      </c>
      <c r="B123" s="41">
        <v>93.5</v>
      </c>
      <c r="C123" s="41">
        <v>94.5</v>
      </c>
      <c r="D123" s="41">
        <v>92.7</v>
      </c>
      <c r="E123" s="41">
        <v>88.4</v>
      </c>
      <c r="F123" s="41">
        <v>95.4</v>
      </c>
      <c r="G123" s="67">
        <f t="shared" si="599"/>
        <v>9.7192224622031365E-3</v>
      </c>
      <c r="H123" s="60">
        <f t="shared" si="599"/>
        <v>0</v>
      </c>
      <c r="I123" s="60">
        <f t="shared" si="599"/>
        <v>1.7563117453348154E-2</v>
      </c>
      <c r="J123" s="60">
        <f t="shared" si="599"/>
        <v>-1.1299435028248039E-3</v>
      </c>
      <c r="K123" s="68">
        <f t="shared" si="599"/>
        <v>2.9126213592232997E-2</v>
      </c>
      <c r="L123" s="67">
        <f t="shared" si="600"/>
        <v>-1.371308016877637E-2</v>
      </c>
      <c r="M123" s="60">
        <f t="shared" si="600"/>
        <v>-2.9774127310061682E-2</v>
      </c>
      <c r="N123" s="60">
        <f t="shared" si="600"/>
        <v>1.0799136069115089E-3</v>
      </c>
      <c r="O123" s="60">
        <f t="shared" si="600"/>
        <v>-4.6386192017259908E-2</v>
      </c>
      <c r="P123" s="68">
        <f t="shared" si="600"/>
        <v>3.0237580993520696E-2</v>
      </c>
      <c r="Q123" s="30"/>
      <c r="R123" s="30"/>
      <c r="S123" s="30"/>
    </row>
    <row r="124" spans="1:19" s="5" customFormat="1" ht="13.8" hidden="1" x14ac:dyDescent="0.3">
      <c r="A124" s="37">
        <v>41275</v>
      </c>
      <c r="B124" s="41">
        <v>92.6</v>
      </c>
      <c r="C124" s="41">
        <v>94.5</v>
      </c>
      <c r="D124" s="41">
        <v>91.1</v>
      </c>
      <c r="E124" s="41">
        <v>88.5</v>
      </c>
      <c r="F124" s="41">
        <v>92.7</v>
      </c>
      <c r="G124" s="67">
        <f t="shared" si="599"/>
        <v>-6.4377682403434777E-3</v>
      </c>
      <c r="H124" s="60">
        <f t="shared" si="599"/>
        <v>1.5037593984962516E-2</v>
      </c>
      <c r="I124" s="60">
        <f t="shared" si="599"/>
        <v>-2.1482277121374849E-2</v>
      </c>
      <c r="J124" s="60">
        <f t="shared" si="599"/>
        <v>-2.7472527472527486E-2</v>
      </c>
      <c r="K124" s="68">
        <f t="shared" si="599"/>
        <v>-1.8008474576271194E-2</v>
      </c>
      <c r="L124" s="67">
        <f t="shared" si="600"/>
        <v>-1.9067796610169663E-2</v>
      </c>
      <c r="M124" s="60">
        <f t="shared" si="600"/>
        <v>-3.6697247706421909E-2</v>
      </c>
      <c r="N124" s="60">
        <f t="shared" si="600"/>
        <v>-4.3715846994536456E-3</v>
      </c>
      <c r="O124" s="60">
        <f t="shared" si="600"/>
        <v>-6.546990496304117E-2</v>
      </c>
      <c r="P124" s="68">
        <f t="shared" si="600"/>
        <v>3.5754189944134041E-2</v>
      </c>
      <c r="Q124" s="30"/>
      <c r="R124" s="30"/>
      <c r="S124" s="30"/>
    </row>
    <row r="125" spans="1:19" s="5" customFormat="1" ht="13.8" hidden="1" x14ac:dyDescent="0.3">
      <c r="A125" s="37">
        <v>41244</v>
      </c>
      <c r="B125" s="41">
        <v>93.2</v>
      </c>
      <c r="C125" s="41">
        <v>93.1</v>
      </c>
      <c r="D125" s="41">
        <v>93.1</v>
      </c>
      <c r="E125" s="41">
        <v>91</v>
      </c>
      <c r="F125" s="41">
        <v>94.4</v>
      </c>
      <c r="G125" s="67">
        <f t="shared" si="599"/>
        <v>8.6580086580085869E-3</v>
      </c>
      <c r="H125" s="60">
        <f t="shared" si="599"/>
        <v>-4.2780748663102663E-3</v>
      </c>
      <c r="I125" s="60">
        <f t="shared" si="599"/>
        <v>1.637554585152845E-2</v>
      </c>
      <c r="J125" s="60">
        <f t="shared" si="599"/>
        <v>3.7628278221208733E-2</v>
      </c>
      <c r="K125" s="68">
        <f t="shared" si="599"/>
        <v>4.2553191489362874E-3</v>
      </c>
      <c r="L125" s="67">
        <f t="shared" si="600"/>
        <v>-6.3965884861406641E-3</v>
      </c>
      <c r="M125" s="60">
        <f t="shared" si="600"/>
        <v>-3.7228541882109667E-2</v>
      </c>
      <c r="N125" s="60">
        <f t="shared" si="600"/>
        <v>1.7486338797814138E-2</v>
      </c>
      <c r="O125" s="60">
        <f t="shared" si="600"/>
        <v>-3.1914893617021267E-2</v>
      </c>
      <c r="P125" s="68">
        <f t="shared" si="600"/>
        <v>4.6563192904656381E-2</v>
      </c>
      <c r="Q125" s="30"/>
      <c r="R125" s="30"/>
      <c r="S125" s="30"/>
    </row>
    <row r="126" spans="1:19" s="5" customFormat="1" ht="13.8" hidden="1" x14ac:dyDescent="0.3">
      <c r="A126" s="37">
        <v>41214</v>
      </c>
      <c r="B126" s="41">
        <v>92.4</v>
      </c>
      <c r="C126" s="41">
        <v>93.5</v>
      </c>
      <c r="D126" s="41">
        <v>91.6</v>
      </c>
      <c r="E126" s="41">
        <v>87.7</v>
      </c>
      <c r="F126" s="41">
        <v>94</v>
      </c>
      <c r="G126" s="67">
        <f t="shared" si="599"/>
        <v>-1.0706638115631661E-2</v>
      </c>
      <c r="H126" s="60">
        <f t="shared" si="599"/>
        <v>-3.1982942430703876E-3</v>
      </c>
      <c r="I126" s="60">
        <f t="shared" si="599"/>
        <v>-1.6111707841031109E-2</v>
      </c>
      <c r="J126" s="60">
        <f t="shared" si="599"/>
        <v>-1.9015659955257336E-2</v>
      </c>
      <c r="K126" s="68">
        <f t="shared" si="599"/>
        <v>-1.3641133263378791E-2</v>
      </c>
      <c r="L126" s="67">
        <f t="shared" si="600"/>
        <v>-1.5974440894568676E-2</v>
      </c>
      <c r="M126" s="60">
        <f t="shared" si="600"/>
        <v>-4.9796747967479682E-2</v>
      </c>
      <c r="N126" s="60">
        <f t="shared" si="600"/>
        <v>1.439645625692143E-2</v>
      </c>
      <c r="O126" s="60">
        <f t="shared" si="600"/>
        <v>-8.071278825995809E-2</v>
      </c>
      <c r="P126" s="68">
        <f t="shared" si="600"/>
        <v>7.6746849942726181E-2</v>
      </c>
      <c r="Q126" s="30"/>
      <c r="R126" s="30"/>
      <c r="S126" s="30"/>
    </row>
    <row r="127" spans="1:19" s="5" customFormat="1" ht="13.8" hidden="1" x14ac:dyDescent="0.3">
      <c r="A127" s="37">
        <v>41183</v>
      </c>
      <c r="B127" s="41">
        <v>93.4</v>
      </c>
      <c r="C127" s="41">
        <v>93.8</v>
      </c>
      <c r="D127" s="41">
        <v>93.1</v>
      </c>
      <c r="E127" s="41">
        <v>89.4</v>
      </c>
      <c r="F127" s="41">
        <v>95.3</v>
      </c>
      <c r="G127" s="67">
        <f t="shared" si="599"/>
        <v>6.4655172413794482E-3</v>
      </c>
      <c r="H127" s="60">
        <f t="shared" si="599"/>
        <v>-6.3559322033899246E-3</v>
      </c>
      <c r="I127" s="60">
        <f t="shared" si="599"/>
        <v>1.7486338797814138E-2</v>
      </c>
      <c r="J127" s="60">
        <f t="shared" si="599"/>
        <v>1.3605442176870763E-2</v>
      </c>
      <c r="K127" s="68">
        <f t="shared" si="599"/>
        <v>2.0342612419700146E-2</v>
      </c>
      <c r="L127" s="67">
        <f t="shared" si="600"/>
        <v>-2.0964360587002129E-2</v>
      </c>
      <c r="M127" s="60">
        <f t="shared" si="600"/>
        <v>-5.252525252525253E-2</v>
      </c>
      <c r="N127" s="60">
        <f t="shared" si="600"/>
        <v>6.4864864864864202E-3</v>
      </c>
      <c r="O127" s="60">
        <f t="shared" si="600"/>
        <v>-9.3306288032454221E-2</v>
      </c>
      <c r="P127" s="68">
        <f t="shared" si="600"/>
        <v>7.3198198198198172E-2</v>
      </c>
      <c r="Q127" s="30"/>
      <c r="R127" s="30"/>
      <c r="S127" s="30"/>
    </row>
    <row r="128" spans="1:19" s="5" customFormat="1" ht="13.8" hidden="1" x14ac:dyDescent="0.3">
      <c r="A128" s="37">
        <v>41153</v>
      </c>
      <c r="B128" s="41">
        <v>92.8</v>
      </c>
      <c r="C128" s="41">
        <v>94.4</v>
      </c>
      <c r="D128" s="41">
        <v>91.5</v>
      </c>
      <c r="E128" s="41">
        <v>88.2</v>
      </c>
      <c r="F128" s="41">
        <v>93.4</v>
      </c>
      <c r="G128" s="67">
        <f t="shared" si="599"/>
        <v>-1.0660980810234588E-2</v>
      </c>
      <c r="H128" s="60">
        <f t="shared" si="599"/>
        <v>-9.4438614900314022E-3</v>
      </c>
      <c r="I128" s="60">
        <f t="shared" si="599"/>
        <v>-1.2944983818770295E-2</v>
      </c>
      <c r="J128" s="60">
        <f t="shared" si="599"/>
        <v>-2.2172949002217335E-2</v>
      </c>
      <c r="K128" s="68">
        <f t="shared" si="599"/>
        <v>-9.5440084835629602E-3</v>
      </c>
      <c r="L128" s="67">
        <f t="shared" si="600"/>
        <v>-3.433922996878247E-2</v>
      </c>
      <c r="M128" s="60">
        <f t="shared" si="600"/>
        <v>-5.4108216432865675E-2</v>
      </c>
      <c r="N128" s="60">
        <f t="shared" si="600"/>
        <v>-1.6129032258064502E-2</v>
      </c>
      <c r="O128" s="60">
        <f t="shared" si="600"/>
        <v>-0.10819009100101118</v>
      </c>
      <c r="P128" s="68">
        <f t="shared" si="600"/>
        <v>4.2410714285714413E-2</v>
      </c>
      <c r="Q128" s="30"/>
      <c r="R128" s="30"/>
      <c r="S128" s="30"/>
    </row>
    <row r="129" spans="1:19" s="5" customFormat="1" ht="13.8" hidden="1" x14ac:dyDescent="0.3">
      <c r="A129" s="37">
        <v>41122</v>
      </c>
      <c r="B129" s="41">
        <v>93.8</v>
      </c>
      <c r="C129" s="41">
        <v>95.3</v>
      </c>
      <c r="D129" s="41">
        <v>92.7</v>
      </c>
      <c r="E129" s="41">
        <v>90.2</v>
      </c>
      <c r="F129" s="41">
        <v>94.3</v>
      </c>
      <c r="G129" s="67">
        <f t="shared" si="599"/>
        <v>-8.4566596194503019E-3</v>
      </c>
      <c r="H129" s="60">
        <f t="shared" si="599"/>
        <v>-6.2565172054224183E-3</v>
      </c>
      <c r="I129" s="60">
        <f t="shared" si="599"/>
        <v>-8.5561497326203106E-3</v>
      </c>
      <c r="J129" s="60">
        <f t="shared" si="599"/>
        <v>-1.9565217391304346E-2</v>
      </c>
      <c r="K129" s="68">
        <f t="shared" si="599"/>
        <v>0</v>
      </c>
      <c r="L129" s="67">
        <f t="shared" si="600"/>
        <v>-4.0899795501022518E-2</v>
      </c>
      <c r="M129" s="60">
        <f t="shared" si="600"/>
        <v>-6.7514677103718279E-2</v>
      </c>
      <c r="N129" s="60">
        <f t="shared" si="600"/>
        <v>-1.904761904761898E-2</v>
      </c>
      <c r="O129" s="60">
        <f t="shared" si="600"/>
        <v>-0.12256809338521391</v>
      </c>
      <c r="P129" s="68">
        <f t="shared" si="600"/>
        <v>5.2455357142857206E-2</v>
      </c>
      <c r="Q129" s="30"/>
      <c r="R129" s="30"/>
      <c r="S129" s="30"/>
    </row>
    <row r="130" spans="1:19" s="5" customFormat="1" ht="13.8" hidden="1" x14ac:dyDescent="0.3">
      <c r="A130" s="37">
        <v>41091</v>
      </c>
      <c r="B130" s="41">
        <v>94.6</v>
      </c>
      <c r="C130" s="41">
        <v>95.9</v>
      </c>
      <c r="D130" s="41">
        <v>93.5</v>
      </c>
      <c r="E130" s="41">
        <v>92</v>
      </c>
      <c r="F130" s="41">
        <v>94.3</v>
      </c>
      <c r="G130" s="67">
        <f t="shared" si="599"/>
        <v>1.0683760683760646E-2</v>
      </c>
      <c r="H130" s="60">
        <f t="shared" si="599"/>
        <v>-2.0811654526533552E-3</v>
      </c>
      <c r="I130" s="60">
        <f t="shared" si="599"/>
        <v>1.9629225736095934E-2</v>
      </c>
      <c r="J130" s="60">
        <f t="shared" si="599"/>
        <v>3.2715376226826187E-3</v>
      </c>
      <c r="K130" s="68">
        <f t="shared" si="599"/>
        <v>2.7233115468409563E-2</v>
      </c>
      <c r="L130" s="67">
        <f t="shared" si="600"/>
        <v>-3.4693877551020491E-2</v>
      </c>
      <c r="M130" s="60">
        <f t="shared" si="600"/>
        <v>-6.8027210884353706E-2</v>
      </c>
      <c r="N130" s="60">
        <f t="shared" si="600"/>
        <v>-8.483563096500446E-3</v>
      </c>
      <c r="O130" s="60">
        <f t="shared" si="600"/>
        <v>-8.820614469772059E-2</v>
      </c>
      <c r="P130" s="68">
        <f t="shared" si="600"/>
        <v>4.31415929203538E-2</v>
      </c>
      <c r="Q130" s="30"/>
      <c r="R130" s="30"/>
      <c r="S130" s="30"/>
    </row>
    <row r="131" spans="1:19" s="5" customFormat="1" ht="13.8" hidden="1" x14ac:dyDescent="0.3">
      <c r="A131" s="37">
        <v>41061</v>
      </c>
      <c r="B131" s="41">
        <v>93.6</v>
      </c>
      <c r="C131" s="41">
        <v>96.1</v>
      </c>
      <c r="D131" s="41">
        <v>91.7</v>
      </c>
      <c r="E131" s="41">
        <v>91.7</v>
      </c>
      <c r="F131" s="41">
        <v>91.8</v>
      </c>
      <c r="G131" s="67">
        <f t="shared" si="599"/>
        <v>-2.1943573667711713E-2</v>
      </c>
      <c r="H131" s="60">
        <f t="shared" si="599"/>
        <v>-1.8386108273748869E-2</v>
      </c>
      <c r="I131" s="60">
        <f t="shared" si="599"/>
        <v>-2.4468085106382986E-2</v>
      </c>
      <c r="J131" s="60">
        <f t="shared" si="599"/>
        <v>-6.500541711809249E-3</v>
      </c>
      <c r="K131" s="68">
        <f t="shared" si="599"/>
        <v>-3.4700315457413256E-2</v>
      </c>
      <c r="L131" s="67">
        <f t="shared" si="600"/>
        <v>-2.6014568158168605E-2</v>
      </c>
      <c r="M131" s="60">
        <f t="shared" si="600"/>
        <v>-3.6108324974924888E-2</v>
      </c>
      <c r="N131" s="60">
        <f t="shared" si="600"/>
        <v>-1.7148981779206762E-2</v>
      </c>
      <c r="O131" s="60">
        <f t="shared" si="600"/>
        <v>-7.560483870967738E-2</v>
      </c>
      <c r="P131" s="68">
        <f t="shared" si="600"/>
        <v>2.3411371237458178E-2</v>
      </c>
      <c r="Q131" s="30"/>
      <c r="R131" s="30"/>
      <c r="S131" s="30"/>
    </row>
    <row r="132" spans="1:19" s="5" customFormat="1" ht="13.8" hidden="1" x14ac:dyDescent="0.3">
      <c r="A132" s="37">
        <v>41030</v>
      </c>
      <c r="B132" s="41">
        <v>95.7</v>
      </c>
      <c r="C132" s="41">
        <v>97.9</v>
      </c>
      <c r="D132" s="41">
        <v>94</v>
      </c>
      <c r="E132" s="41">
        <v>92.3</v>
      </c>
      <c r="F132" s="41">
        <v>95.1</v>
      </c>
      <c r="G132" s="67">
        <f t="shared" si="599"/>
        <v>1.2698412698412653E-2</v>
      </c>
      <c r="H132" s="60">
        <f t="shared" si="599"/>
        <v>-2.0387359836899765E-3</v>
      </c>
      <c r="I132" s="60">
        <f t="shared" si="599"/>
        <v>2.3965141612200425E-2</v>
      </c>
      <c r="J132" s="60">
        <f t="shared" si="599"/>
        <v>2.2148394241417568E-2</v>
      </c>
      <c r="K132" s="68">
        <f t="shared" si="599"/>
        <v>2.5889967637540368E-2</v>
      </c>
      <c r="L132" s="67">
        <f t="shared" si="600"/>
        <v>-5.19750519750517E-3</v>
      </c>
      <c r="M132" s="60">
        <f t="shared" si="600"/>
        <v>-2.490039840637448E-2</v>
      </c>
      <c r="N132" s="60">
        <f t="shared" si="600"/>
        <v>9.6670247046186653E-3</v>
      </c>
      <c r="O132" s="60">
        <f t="shared" si="600"/>
        <v>-7.5150300601202424E-2</v>
      </c>
      <c r="P132" s="68">
        <f t="shared" si="600"/>
        <v>6.8539325842696508E-2</v>
      </c>
      <c r="Q132" s="30"/>
      <c r="R132" s="30"/>
      <c r="S132" s="30"/>
    </row>
    <row r="133" spans="1:19" s="5" customFormat="1" ht="13.8" hidden="1" x14ac:dyDescent="0.3">
      <c r="A133" s="37">
        <v>41000</v>
      </c>
      <c r="B133" s="41">
        <v>94.5</v>
      </c>
      <c r="C133" s="41">
        <v>98.1</v>
      </c>
      <c r="D133" s="41">
        <v>91.8</v>
      </c>
      <c r="E133" s="41">
        <v>90.3</v>
      </c>
      <c r="F133" s="41">
        <v>92.7</v>
      </c>
      <c r="G133" s="67">
        <f t="shared" si="599"/>
        <v>-1.0570824524311906E-3</v>
      </c>
      <c r="H133" s="60">
        <f t="shared" si="599"/>
        <v>7.1868583162215671E-3</v>
      </c>
      <c r="I133" s="60">
        <f t="shared" si="599"/>
        <v>-5.4171180931744667E-3</v>
      </c>
      <c r="J133" s="60">
        <f t="shared" si="599"/>
        <v>-3.007518796992481E-2</v>
      </c>
      <c r="K133" s="68">
        <f t="shared" si="599"/>
        <v>8.705114254624613E-3</v>
      </c>
      <c r="L133" s="67">
        <f t="shared" si="600"/>
        <v>-2.6776519052523096E-2</v>
      </c>
      <c r="M133" s="60">
        <f t="shared" si="600"/>
        <v>-3.3497536945812811E-2</v>
      </c>
      <c r="N133" s="60">
        <f t="shared" si="600"/>
        <v>-1.9230769230769162E-2</v>
      </c>
      <c r="O133" s="60">
        <f t="shared" si="600"/>
        <v>-0.14488636363636365</v>
      </c>
      <c r="P133" s="68">
        <f t="shared" si="600"/>
        <v>7.2916666666666519E-2</v>
      </c>
      <c r="Q133" s="30"/>
      <c r="R133" s="30"/>
      <c r="S133" s="30"/>
    </row>
    <row r="134" spans="1:19" s="5" customFormat="1" ht="13.8" hidden="1" x14ac:dyDescent="0.3">
      <c r="A134" s="37">
        <v>40969</v>
      </c>
      <c r="B134" s="41">
        <v>94.6</v>
      </c>
      <c r="C134" s="41">
        <v>97.4</v>
      </c>
      <c r="D134" s="41">
        <v>92.3</v>
      </c>
      <c r="E134" s="41">
        <v>93.1</v>
      </c>
      <c r="F134" s="41">
        <v>91.9</v>
      </c>
      <c r="G134" s="67">
        <f t="shared" si="599"/>
        <v>-2.1097046413502962E-3</v>
      </c>
      <c r="H134" s="60">
        <f t="shared" si="599"/>
        <v>0</v>
      </c>
      <c r="I134" s="60">
        <f t="shared" si="599"/>
        <v>-3.2397408207343048E-3</v>
      </c>
      <c r="J134" s="60">
        <f t="shared" si="599"/>
        <v>4.3149946062566169E-3</v>
      </c>
      <c r="K134" s="68">
        <f t="shared" si="599"/>
        <v>-7.5593952483800075E-3</v>
      </c>
      <c r="L134" s="67">
        <f t="shared" si="600"/>
        <v>-2.6748971193415683E-2</v>
      </c>
      <c r="M134" s="60">
        <f t="shared" si="600"/>
        <v>-2.9880478087649376E-2</v>
      </c>
      <c r="N134" s="60">
        <f t="shared" si="600"/>
        <v>-2.5343189017951517E-2</v>
      </c>
      <c r="O134" s="60">
        <f t="shared" si="600"/>
        <v>-9.7868217054263629E-2</v>
      </c>
      <c r="P134" s="68">
        <f t="shared" si="600"/>
        <v>2.5669642857143016E-2</v>
      </c>
      <c r="Q134" s="30"/>
      <c r="R134" s="30"/>
      <c r="S134" s="30"/>
    </row>
    <row r="135" spans="1:19" s="5" customFormat="1" ht="13.8" hidden="1" x14ac:dyDescent="0.3">
      <c r="A135" s="37">
        <v>40940</v>
      </c>
      <c r="B135" s="41">
        <v>94.8</v>
      </c>
      <c r="C135" s="41">
        <v>97.4</v>
      </c>
      <c r="D135" s="41">
        <v>92.6</v>
      </c>
      <c r="E135" s="41">
        <v>92.7</v>
      </c>
      <c r="F135" s="41">
        <v>92.6</v>
      </c>
      <c r="G135" s="67">
        <f t="shared" si="599"/>
        <v>4.237288135593209E-3</v>
      </c>
      <c r="H135" s="60">
        <f t="shared" si="599"/>
        <v>-7.135575942915251E-3</v>
      </c>
      <c r="I135" s="60">
        <f t="shared" si="599"/>
        <v>1.2021857923497192E-2</v>
      </c>
      <c r="J135" s="60">
        <f t="shared" si="599"/>
        <v>-2.1119324181626209E-2</v>
      </c>
      <c r="K135" s="68">
        <f t="shared" si="599"/>
        <v>3.4636871508379796E-2</v>
      </c>
      <c r="L135" s="67">
        <f t="shared" si="600"/>
        <v>-3.756345177664977E-2</v>
      </c>
      <c r="M135" s="60">
        <f t="shared" si="600"/>
        <v>-5.1606621226874316E-2</v>
      </c>
      <c r="N135" s="60">
        <f t="shared" si="600"/>
        <v>-2.9350104821803003E-2</v>
      </c>
      <c r="O135" s="60">
        <f t="shared" si="600"/>
        <v>-0.11206896551724144</v>
      </c>
      <c r="P135" s="68">
        <f t="shared" si="600"/>
        <v>3.0033370411568283E-2</v>
      </c>
      <c r="Q135" s="30"/>
      <c r="R135" s="30"/>
      <c r="S135" s="30"/>
    </row>
    <row r="136" spans="1:19" s="5" customFormat="1" ht="13.8" hidden="1" x14ac:dyDescent="0.3">
      <c r="A136" s="37">
        <v>40909</v>
      </c>
      <c r="B136" s="41">
        <v>94.4</v>
      </c>
      <c r="C136" s="41">
        <v>98.1</v>
      </c>
      <c r="D136" s="41">
        <v>91.5</v>
      </c>
      <c r="E136" s="41">
        <v>94.7</v>
      </c>
      <c r="F136" s="41">
        <v>89.5</v>
      </c>
      <c r="G136" s="67">
        <f t="shared" si="599"/>
        <v>6.3965884861407751E-3</v>
      </c>
      <c r="H136" s="60">
        <f t="shared" si="599"/>
        <v>1.4477766287487093E-2</v>
      </c>
      <c r="I136" s="60">
        <f t="shared" si="599"/>
        <v>0</v>
      </c>
      <c r="J136" s="60">
        <f t="shared" si="599"/>
        <v>7.4468085106382809E-3</v>
      </c>
      <c r="K136" s="68">
        <f t="shared" si="599"/>
        <v>-7.7605321507761005E-3</v>
      </c>
      <c r="L136" s="67">
        <f t="shared" si="600"/>
        <v>-4.6464646464646431E-2</v>
      </c>
      <c r="M136" s="60">
        <f t="shared" si="600"/>
        <v>-2.9673590504451064E-2</v>
      </c>
      <c r="N136" s="60">
        <f t="shared" si="600"/>
        <v>-6.0574948665297779E-2</v>
      </c>
      <c r="O136" s="60">
        <f t="shared" si="600"/>
        <v>-8.5024154589371959E-2</v>
      </c>
      <c r="P136" s="68">
        <f t="shared" si="600"/>
        <v>-4.3803418803418759E-2</v>
      </c>
      <c r="Q136" s="30"/>
      <c r="R136" s="30"/>
      <c r="S136" s="30"/>
    </row>
    <row r="137" spans="1:19" s="5" customFormat="1" ht="13.8" hidden="1" x14ac:dyDescent="0.3">
      <c r="A137" s="37">
        <v>40878</v>
      </c>
      <c r="B137" s="41">
        <v>93.8</v>
      </c>
      <c r="C137" s="41">
        <v>96.7</v>
      </c>
      <c r="D137" s="41">
        <v>91.5</v>
      </c>
      <c r="E137" s="41">
        <v>94</v>
      </c>
      <c r="F137" s="41">
        <v>90.2</v>
      </c>
      <c r="G137" s="67">
        <f t="shared" si="599"/>
        <v>-1.0649627263046302E-3</v>
      </c>
      <c r="H137" s="60">
        <f t="shared" si="599"/>
        <v>-1.7276422764227695E-2</v>
      </c>
      <c r="I137" s="60">
        <f t="shared" si="599"/>
        <v>1.3289036544850585E-2</v>
      </c>
      <c r="J137" s="60">
        <f t="shared" si="599"/>
        <v>-1.4675052410901501E-2</v>
      </c>
      <c r="K137" s="68">
        <f t="shared" si="599"/>
        <v>3.3218785796105488E-2</v>
      </c>
      <c r="L137" s="67">
        <f t="shared" si="600"/>
        <v>-1.2631578947368438E-2</v>
      </c>
      <c r="M137" s="60">
        <f t="shared" si="600"/>
        <v>-5.1440329218106484E-3</v>
      </c>
      <c r="N137" s="60">
        <f t="shared" si="600"/>
        <v>-1.9292604501607635E-2</v>
      </c>
      <c r="O137" s="60">
        <f t="shared" si="600"/>
        <v>-5.8116232464929807E-2</v>
      </c>
      <c r="P137" s="68">
        <f t="shared" si="600"/>
        <v>8.9485458612974522E-3</v>
      </c>
      <c r="Q137" s="30"/>
      <c r="R137" s="30"/>
      <c r="S137" s="30"/>
    </row>
    <row r="138" spans="1:19" s="5" customFormat="1" ht="13.8" hidden="1" x14ac:dyDescent="0.3">
      <c r="A138" s="37">
        <v>40848</v>
      </c>
      <c r="B138" s="41">
        <v>93.9</v>
      </c>
      <c r="C138" s="41">
        <v>98.4</v>
      </c>
      <c r="D138" s="41">
        <v>90.3</v>
      </c>
      <c r="E138" s="41">
        <v>95.4</v>
      </c>
      <c r="F138" s="41">
        <v>87.3</v>
      </c>
      <c r="G138" s="67">
        <f t="shared" si="599"/>
        <v>-1.5723270440251569E-2</v>
      </c>
      <c r="H138" s="60">
        <f t="shared" si="599"/>
        <v>-6.0606060606059886E-3</v>
      </c>
      <c r="I138" s="60">
        <f t="shared" si="599"/>
        <v>-2.3783783783783763E-2</v>
      </c>
      <c r="J138" s="60">
        <f t="shared" si="599"/>
        <v>-3.2454361054766623E-2</v>
      </c>
      <c r="K138" s="68">
        <f t="shared" si="599"/>
        <v>-1.6891891891891886E-2</v>
      </c>
      <c r="L138" s="67">
        <f t="shared" si="600"/>
        <v>-2.3908523908523827E-2</v>
      </c>
      <c r="M138" s="60">
        <f t="shared" si="600"/>
        <v>-1.0152284263958977E-3</v>
      </c>
      <c r="N138" s="60">
        <f t="shared" si="600"/>
        <v>-4.3432203389830559E-2</v>
      </c>
      <c r="O138" s="60">
        <f t="shared" si="600"/>
        <v>-3.2454361054766623E-2</v>
      </c>
      <c r="P138" s="68">
        <f t="shared" si="600"/>
        <v>-4.9019607843137303E-2</v>
      </c>
      <c r="Q138" s="30"/>
      <c r="R138" s="30"/>
      <c r="S138" s="30"/>
    </row>
    <row r="139" spans="1:19" s="5" customFormat="1" ht="13.8" hidden="1" x14ac:dyDescent="0.3">
      <c r="A139" s="37">
        <v>40817</v>
      </c>
      <c r="B139" s="41">
        <v>95.4</v>
      </c>
      <c r="C139" s="41">
        <v>99</v>
      </c>
      <c r="D139" s="41">
        <v>92.5</v>
      </c>
      <c r="E139" s="41">
        <v>98.6</v>
      </c>
      <c r="F139" s="41">
        <v>88.8</v>
      </c>
      <c r="G139" s="67">
        <f t="shared" si="599"/>
        <v>-7.2840790842870762E-3</v>
      </c>
      <c r="H139" s="60">
        <f t="shared" si="599"/>
        <v>-8.0160320641282645E-3</v>
      </c>
      <c r="I139" s="60">
        <f t="shared" si="599"/>
        <v>-5.3763440860215006E-3</v>
      </c>
      <c r="J139" s="60">
        <f t="shared" si="599"/>
        <v>-3.0333670374116384E-3</v>
      </c>
      <c r="K139" s="68">
        <f t="shared" si="599"/>
        <v>-8.9285714285713969E-3</v>
      </c>
      <c r="L139" s="67">
        <f t="shared" si="600"/>
        <v>1.9230769230769384E-2</v>
      </c>
      <c r="M139" s="60">
        <f t="shared" si="600"/>
        <v>1.2269938650306678E-2</v>
      </c>
      <c r="N139" s="60">
        <f t="shared" si="600"/>
        <v>2.4363233665559259E-2</v>
      </c>
      <c r="O139" s="60">
        <f t="shared" si="600"/>
        <v>3.1380753138075423E-2</v>
      </c>
      <c r="P139" s="68">
        <f t="shared" si="600"/>
        <v>2.0689655172413834E-2</v>
      </c>
      <c r="Q139" s="30"/>
      <c r="R139" s="30"/>
      <c r="S139" s="30"/>
    </row>
    <row r="140" spans="1:19" s="5" customFormat="1" ht="13.8" hidden="1" x14ac:dyDescent="0.3">
      <c r="A140" s="37">
        <v>40787</v>
      </c>
      <c r="B140" s="41">
        <v>96.1</v>
      </c>
      <c r="C140" s="41">
        <v>99.8</v>
      </c>
      <c r="D140" s="41">
        <v>93</v>
      </c>
      <c r="E140" s="41">
        <v>98.9</v>
      </c>
      <c r="F140" s="41">
        <v>89.6</v>
      </c>
      <c r="G140" s="67">
        <f t="shared" si="599"/>
        <v>-1.7382413087934645E-2</v>
      </c>
      <c r="H140" s="60">
        <f t="shared" si="599"/>
        <v>-2.3483365949119483E-2</v>
      </c>
      <c r="I140" s="60">
        <f t="shared" si="599"/>
        <v>-1.5873015873015928E-2</v>
      </c>
      <c r="J140" s="60">
        <f t="shared" si="599"/>
        <v>-3.7937743190661344E-2</v>
      </c>
      <c r="K140" s="68">
        <f t="shared" si="599"/>
        <v>0</v>
      </c>
      <c r="L140" s="67">
        <f t="shared" si="600"/>
        <v>3.3333333333333215E-2</v>
      </c>
      <c r="M140" s="60">
        <f t="shared" si="600"/>
        <v>3.2057911065149991E-2</v>
      </c>
      <c r="N140" s="60">
        <f t="shared" si="600"/>
        <v>3.4482758620689502E-2</v>
      </c>
      <c r="O140" s="60">
        <f t="shared" si="600"/>
        <v>2.4870466321243567E-2</v>
      </c>
      <c r="P140" s="68">
        <f t="shared" si="600"/>
        <v>4.4289044289044233E-2</v>
      </c>
      <c r="Q140" s="30"/>
      <c r="R140" s="30"/>
      <c r="S140" s="30"/>
    </row>
    <row r="141" spans="1:19" s="5" customFormat="1" ht="13.8" hidden="1" x14ac:dyDescent="0.3">
      <c r="A141" s="37">
        <v>40756</v>
      </c>
      <c r="B141" s="41">
        <v>97.8</v>
      </c>
      <c r="C141" s="41">
        <v>102.2</v>
      </c>
      <c r="D141" s="41">
        <v>94.5</v>
      </c>
      <c r="E141" s="41">
        <v>102.8</v>
      </c>
      <c r="F141" s="41">
        <v>89.6</v>
      </c>
      <c r="G141" s="67">
        <f t="shared" si="599"/>
        <v>-2.0408163265306367E-3</v>
      </c>
      <c r="H141" s="60">
        <f t="shared" si="599"/>
        <v>-6.8027210884353817E-3</v>
      </c>
      <c r="I141" s="60">
        <f t="shared" si="599"/>
        <v>2.1208907741252503E-3</v>
      </c>
      <c r="J141" s="60">
        <f t="shared" si="599"/>
        <v>1.8830525272546916E-2</v>
      </c>
      <c r="K141" s="68">
        <f t="shared" si="599"/>
        <v>-8.8495575221240186E-3</v>
      </c>
      <c r="L141" s="67">
        <f t="shared" si="600"/>
        <v>4.9356223175965663E-2</v>
      </c>
      <c r="M141" s="60">
        <f t="shared" si="600"/>
        <v>5.9067357512953444E-2</v>
      </c>
      <c r="N141" s="60">
        <f t="shared" si="600"/>
        <v>4.4198895027624419E-2</v>
      </c>
      <c r="O141" s="60">
        <f t="shared" si="600"/>
        <v>6.7497403946002121E-2</v>
      </c>
      <c r="P141" s="68">
        <f t="shared" si="600"/>
        <v>2.9885057471264354E-2</v>
      </c>
      <c r="Q141" s="30"/>
      <c r="R141" s="30"/>
      <c r="S141" s="30"/>
    </row>
    <row r="142" spans="1:19" s="5" customFormat="1" ht="13.8" hidden="1" x14ac:dyDescent="0.3">
      <c r="A142" s="37">
        <v>40725</v>
      </c>
      <c r="B142" s="41">
        <v>98</v>
      </c>
      <c r="C142" s="41">
        <v>102.9</v>
      </c>
      <c r="D142" s="41">
        <v>94.3</v>
      </c>
      <c r="E142" s="41">
        <v>100.9</v>
      </c>
      <c r="F142" s="41">
        <v>90.4</v>
      </c>
      <c r="G142" s="67">
        <f t="shared" si="599"/>
        <v>1.9771071800208206E-2</v>
      </c>
      <c r="H142" s="60">
        <f t="shared" si="599"/>
        <v>3.2096288866599876E-2</v>
      </c>
      <c r="I142" s="60">
        <f t="shared" si="599"/>
        <v>1.0718113612004254E-2</v>
      </c>
      <c r="J142" s="60">
        <f t="shared" si="599"/>
        <v>1.7137096774193505E-2</v>
      </c>
      <c r="K142" s="68">
        <f t="shared" si="599"/>
        <v>7.8037904124861335E-3</v>
      </c>
      <c r="L142" s="67">
        <f t="shared" si="600"/>
        <v>6.6376496191512535E-2</v>
      </c>
      <c r="M142" s="60">
        <f t="shared" si="600"/>
        <v>7.41127348643007E-2</v>
      </c>
      <c r="N142" s="60">
        <f t="shared" si="600"/>
        <v>6.0742407199100068E-2</v>
      </c>
      <c r="O142" s="60">
        <f t="shared" si="600"/>
        <v>6.2105263157894885E-2</v>
      </c>
      <c r="P142" s="68">
        <f t="shared" si="600"/>
        <v>5.978898007034017E-2</v>
      </c>
      <c r="Q142" s="30"/>
      <c r="R142" s="30"/>
      <c r="S142" s="30"/>
    </row>
    <row r="143" spans="1:19" s="5" customFormat="1" ht="13.8" hidden="1" x14ac:dyDescent="0.3">
      <c r="A143" s="37">
        <v>40695</v>
      </c>
      <c r="B143" s="41">
        <v>96.1</v>
      </c>
      <c r="C143" s="41">
        <v>99.7</v>
      </c>
      <c r="D143" s="41">
        <v>93.3</v>
      </c>
      <c r="E143" s="41">
        <v>99.2</v>
      </c>
      <c r="F143" s="41">
        <v>89.7</v>
      </c>
      <c r="G143" s="67">
        <f t="shared" ref="G143:K159" si="601">(B143/B144)-1</f>
        <v>-1.0395010395011228E-3</v>
      </c>
      <c r="H143" s="60">
        <f t="shared" si="601"/>
        <v>-6.9721115537848544E-3</v>
      </c>
      <c r="I143" s="60">
        <f t="shared" si="601"/>
        <v>2.1482277121374072E-3</v>
      </c>
      <c r="J143" s="60">
        <f t="shared" si="601"/>
        <v>-6.0120240480960874E-3</v>
      </c>
      <c r="K143" s="68">
        <f t="shared" si="601"/>
        <v>7.8651685393258397E-3</v>
      </c>
      <c r="L143" s="67">
        <f t="shared" ref="L143:P148" si="602">(B143/B155)-1</f>
        <v>5.6043956043956067E-2</v>
      </c>
      <c r="M143" s="60">
        <f t="shared" si="602"/>
        <v>4.1797283176593591E-2</v>
      </c>
      <c r="N143" s="60">
        <f t="shared" si="602"/>
        <v>6.8728522336769737E-2</v>
      </c>
      <c r="O143" s="60">
        <f t="shared" si="602"/>
        <v>5.5319148936170182E-2</v>
      </c>
      <c r="P143" s="68">
        <f t="shared" si="602"/>
        <v>7.8125E-2</v>
      </c>
      <c r="Q143" s="30"/>
      <c r="R143" s="30"/>
      <c r="S143" s="30"/>
    </row>
    <row r="144" spans="1:19" s="5" customFormat="1" ht="13.8" hidden="1" x14ac:dyDescent="0.3">
      <c r="A144" s="37">
        <v>40664</v>
      </c>
      <c r="B144" s="41">
        <v>96.2</v>
      </c>
      <c r="C144" s="41">
        <v>100.4</v>
      </c>
      <c r="D144" s="41">
        <v>93.1</v>
      </c>
      <c r="E144" s="41">
        <v>99.8</v>
      </c>
      <c r="F144" s="41">
        <v>89</v>
      </c>
      <c r="G144" s="67">
        <f t="shared" si="601"/>
        <v>-9.2687950566425759E-3</v>
      </c>
      <c r="H144" s="60">
        <f t="shared" si="601"/>
        <v>-1.0837438423645263E-2</v>
      </c>
      <c r="I144" s="60">
        <f t="shared" si="601"/>
        <v>-5.3418803418803229E-3</v>
      </c>
      <c r="J144" s="60">
        <f t="shared" si="601"/>
        <v>-5.4924242424242431E-2</v>
      </c>
      <c r="K144" s="68">
        <f t="shared" si="601"/>
        <v>3.009259259259256E-2</v>
      </c>
      <c r="L144" s="67">
        <f t="shared" si="602"/>
        <v>6.5337763012181638E-2</v>
      </c>
      <c r="M144" s="60">
        <f t="shared" si="602"/>
        <v>6.3559322033898358E-2</v>
      </c>
      <c r="N144" s="60">
        <f t="shared" si="602"/>
        <v>6.8886337543053955E-2</v>
      </c>
      <c r="O144" s="60">
        <f t="shared" si="602"/>
        <v>6.737967914438503E-2</v>
      </c>
      <c r="P144" s="68">
        <f t="shared" si="602"/>
        <v>6.8427370948379362E-2</v>
      </c>
      <c r="Q144" s="30"/>
      <c r="R144" s="30"/>
      <c r="S144" s="30"/>
    </row>
    <row r="145" spans="1:19" s="5" customFormat="1" ht="13.8" hidden="1" x14ac:dyDescent="0.3">
      <c r="A145" s="37">
        <v>40634</v>
      </c>
      <c r="B145" s="41">
        <v>97.1</v>
      </c>
      <c r="C145" s="41">
        <v>101.5</v>
      </c>
      <c r="D145" s="41">
        <v>93.6</v>
      </c>
      <c r="E145" s="41">
        <v>105.6</v>
      </c>
      <c r="F145" s="41">
        <v>86.4</v>
      </c>
      <c r="G145" s="67">
        <f t="shared" si="601"/>
        <v>-1.0288065843622185E-3</v>
      </c>
      <c r="H145" s="60">
        <f t="shared" si="601"/>
        <v>1.0956175298804771E-2</v>
      </c>
      <c r="I145" s="60">
        <f t="shared" si="601"/>
        <v>-1.1615628299894487E-2</v>
      </c>
      <c r="J145" s="60">
        <f t="shared" si="601"/>
        <v>2.3255813953488191E-2</v>
      </c>
      <c r="K145" s="68">
        <f t="shared" si="601"/>
        <v>-3.5714285714285587E-2</v>
      </c>
      <c r="L145" s="67">
        <f t="shared" si="602"/>
        <v>8.6129753914988783E-2</v>
      </c>
      <c r="M145" s="60">
        <f t="shared" si="602"/>
        <v>8.6723768736616691E-2</v>
      </c>
      <c r="N145" s="60">
        <f t="shared" si="602"/>
        <v>8.4588644264194546E-2</v>
      </c>
      <c r="O145" s="60">
        <f t="shared" si="602"/>
        <v>0.12221041445270986</v>
      </c>
      <c r="P145" s="68">
        <f t="shared" si="602"/>
        <v>6.0122699386503164E-2</v>
      </c>
      <c r="Q145" s="30"/>
      <c r="R145" s="30"/>
      <c r="S145" s="30"/>
    </row>
    <row r="146" spans="1:19" s="5" customFormat="1" ht="13.8" hidden="1" x14ac:dyDescent="0.3">
      <c r="A146" s="37">
        <v>40603</v>
      </c>
      <c r="B146" s="41">
        <v>97.2</v>
      </c>
      <c r="C146" s="41">
        <v>100.4</v>
      </c>
      <c r="D146" s="41">
        <v>94.7</v>
      </c>
      <c r="E146" s="41">
        <v>103.2</v>
      </c>
      <c r="F146" s="41">
        <v>89.6</v>
      </c>
      <c r="G146" s="67">
        <f t="shared" si="601"/>
        <v>-1.3197969543147225E-2</v>
      </c>
      <c r="H146" s="60">
        <f t="shared" si="601"/>
        <v>-2.2395326192794496E-2</v>
      </c>
      <c r="I146" s="60">
        <f t="shared" si="601"/>
        <v>-7.3375262054508061E-3</v>
      </c>
      <c r="J146" s="60">
        <f t="shared" si="601"/>
        <v>-1.1494252873563204E-2</v>
      </c>
      <c r="K146" s="68">
        <f t="shared" si="601"/>
        <v>-3.3370411568410807E-3</v>
      </c>
      <c r="L146" s="67">
        <f t="shared" si="602"/>
        <v>0.11981566820276512</v>
      </c>
      <c r="M146" s="60">
        <f t="shared" si="602"/>
        <v>8.7757313109425805E-2</v>
      </c>
      <c r="N146" s="60">
        <f t="shared" si="602"/>
        <v>0.14648910411622285</v>
      </c>
      <c r="O146" s="60">
        <f t="shared" si="602"/>
        <v>0.13656387665198255</v>
      </c>
      <c r="P146" s="68">
        <f t="shared" si="602"/>
        <v>0.15315315315315314</v>
      </c>
      <c r="Q146" s="30"/>
      <c r="R146" s="30"/>
      <c r="S146" s="30"/>
    </row>
    <row r="147" spans="1:19" s="5" customFormat="1" ht="13.8" hidden="1" x14ac:dyDescent="0.3">
      <c r="A147" s="37">
        <v>40575</v>
      </c>
      <c r="B147" s="41">
        <v>98.5</v>
      </c>
      <c r="C147" s="41">
        <v>102.7</v>
      </c>
      <c r="D147" s="41">
        <v>95.4</v>
      </c>
      <c r="E147" s="41">
        <v>104.4</v>
      </c>
      <c r="F147" s="41">
        <v>89.9</v>
      </c>
      <c r="G147" s="67">
        <f t="shared" si="601"/>
        <v>-5.050505050505083E-3</v>
      </c>
      <c r="H147" s="60">
        <f t="shared" si="601"/>
        <v>1.5825914935707397E-2</v>
      </c>
      <c r="I147" s="60">
        <f t="shared" si="601"/>
        <v>-2.0533880903490731E-2</v>
      </c>
      <c r="J147" s="60">
        <f t="shared" si="601"/>
        <v>8.6956521739129933E-3</v>
      </c>
      <c r="K147" s="68">
        <f t="shared" si="601"/>
        <v>-3.9529914529914389E-2</v>
      </c>
      <c r="L147" s="67">
        <f t="shared" si="602"/>
        <v>0.17682198327359622</v>
      </c>
      <c r="M147" s="60">
        <f t="shared" si="602"/>
        <v>0.17775229357798161</v>
      </c>
      <c r="N147" s="60">
        <f t="shared" si="602"/>
        <v>0.17632552404438973</v>
      </c>
      <c r="O147" s="60">
        <f t="shared" si="602"/>
        <v>0.18367346938775508</v>
      </c>
      <c r="P147" s="68">
        <f t="shared" si="602"/>
        <v>0.16753246753246764</v>
      </c>
      <c r="Q147" s="30"/>
      <c r="R147" s="30"/>
      <c r="S147" s="30"/>
    </row>
    <row r="148" spans="1:19" s="5" customFormat="1" ht="13.8" hidden="1" x14ac:dyDescent="0.3">
      <c r="A148" s="37">
        <v>40544</v>
      </c>
      <c r="B148" s="41">
        <v>99</v>
      </c>
      <c r="C148" s="41">
        <v>101.1</v>
      </c>
      <c r="D148" s="41">
        <v>97.4</v>
      </c>
      <c r="E148" s="41">
        <v>103.5</v>
      </c>
      <c r="F148" s="41">
        <v>93.6</v>
      </c>
      <c r="G148" s="67">
        <f t="shared" si="601"/>
        <v>4.2105263157894646E-2</v>
      </c>
      <c r="H148" s="60">
        <f t="shared" si="601"/>
        <v>4.0123456790123413E-2</v>
      </c>
      <c r="I148" s="60">
        <f t="shared" si="601"/>
        <v>4.3944265809217731E-2</v>
      </c>
      <c r="J148" s="60">
        <f t="shared" si="601"/>
        <v>3.7074148296593279E-2</v>
      </c>
      <c r="K148" s="68">
        <f t="shared" si="601"/>
        <v>4.6979865771811902E-2</v>
      </c>
      <c r="L148" s="67">
        <f t="shared" si="602"/>
        <v>0.20731707317073167</v>
      </c>
      <c r="M148" s="60">
        <f t="shared" si="602"/>
        <v>0.18107476635514019</v>
      </c>
      <c r="N148" s="60">
        <f t="shared" si="602"/>
        <v>0.2282471626733924</v>
      </c>
      <c r="O148" s="60">
        <f t="shared" si="602"/>
        <v>0.19515011547344119</v>
      </c>
      <c r="P148" s="68">
        <f t="shared" si="602"/>
        <v>0.248</v>
      </c>
      <c r="Q148" s="30"/>
      <c r="R148" s="30"/>
      <c r="S148" s="30"/>
    </row>
    <row r="149" spans="1:19" ht="13.8" hidden="1" x14ac:dyDescent="0.3">
      <c r="A149" s="37">
        <v>40513</v>
      </c>
      <c r="B149" s="41">
        <v>95</v>
      </c>
      <c r="C149" s="41">
        <v>97.2</v>
      </c>
      <c r="D149" s="41">
        <v>93.3</v>
      </c>
      <c r="E149" s="41">
        <v>99.8</v>
      </c>
      <c r="F149" s="41">
        <v>89.4</v>
      </c>
      <c r="G149" s="67">
        <f t="shared" si="601"/>
        <v>-1.2474012474012475E-2</v>
      </c>
      <c r="H149" s="60">
        <f t="shared" si="601"/>
        <v>-1.3197969543147225E-2</v>
      </c>
      <c r="I149" s="60">
        <f t="shared" si="601"/>
        <v>-1.1652542372881491E-2</v>
      </c>
      <c r="J149" s="60">
        <f t="shared" si="601"/>
        <v>1.2170385395537497E-2</v>
      </c>
      <c r="K149" s="68">
        <f t="shared" si="601"/>
        <v>-2.614379084967311E-2</v>
      </c>
      <c r="L149" s="67"/>
      <c r="M149" s="60"/>
      <c r="N149" s="60"/>
      <c r="O149" s="60"/>
      <c r="P149" s="68"/>
      <c r="Q149" s="30"/>
      <c r="R149" s="30"/>
      <c r="S149" s="30"/>
    </row>
    <row r="150" spans="1:19" ht="13.8" hidden="1" x14ac:dyDescent="0.3">
      <c r="A150" s="37">
        <v>40483</v>
      </c>
      <c r="B150" s="41">
        <v>96.2</v>
      </c>
      <c r="C150" s="41">
        <v>98.5</v>
      </c>
      <c r="D150" s="41">
        <v>94.4</v>
      </c>
      <c r="E150" s="41">
        <v>98.6</v>
      </c>
      <c r="F150" s="41">
        <v>91.8</v>
      </c>
      <c r="G150" s="67">
        <f t="shared" si="601"/>
        <v>2.7777777777777901E-2</v>
      </c>
      <c r="H150" s="60">
        <f t="shared" si="601"/>
        <v>7.1574642126790433E-3</v>
      </c>
      <c r="I150" s="60">
        <f t="shared" si="601"/>
        <v>4.5404208194905982E-2</v>
      </c>
      <c r="J150" s="60">
        <f t="shared" si="601"/>
        <v>3.1380753138075423E-2</v>
      </c>
      <c r="K150" s="68">
        <f t="shared" si="601"/>
        <v>5.5172413793103336E-2</v>
      </c>
      <c r="L150" s="67"/>
      <c r="M150" s="60"/>
      <c r="N150" s="60"/>
      <c r="O150" s="60"/>
      <c r="P150" s="68"/>
      <c r="Q150" s="30"/>
      <c r="R150" s="30"/>
      <c r="S150" s="30"/>
    </row>
    <row r="151" spans="1:19" ht="13.8" hidden="1" x14ac:dyDescent="0.3">
      <c r="A151" s="37">
        <v>40452</v>
      </c>
      <c r="B151" s="41">
        <v>93.6</v>
      </c>
      <c r="C151" s="41">
        <v>97.8</v>
      </c>
      <c r="D151" s="41">
        <v>90.3</v>
      </c>
      <c r="E151" s="41">
        <v>95.6</v>
      </c>
      <c r="F151" s="41">
        <v>87</v>
      </c>
      <c r="G151" s="67">
        <f t="shared" si="601"/>
        <v>6.4516129032257119E-3</v>
      </c>
      <c r="H151" s="60">
        <f t="shared" si="601"/>
        <v>1.1375387797311287E-2</v>
      </c>
      <c r="I151" s="60">
        <f t="shared" si="601"/>
        <v>4.4493882091212189E-3</v>
      </c>
      <c r="J151" s="60">
        <f t="shared" si="601"/>
        <v>-9.326424870466421E-3</v>
      </c>
      <c r="K151" s="68">
        <f t="shared" si="601"/>
        <v>1.3986013986013957E-2</v>
      </c>
      <c r="L151" s="67"/>
      <c r="M151" s="60"/>
      <c r="N151" s="60"/>
      <c r="O151" s="60"/>
      <c r="P151" s="68"/>
      <c r="Q151" s="30"/>
      <c r="R151" s="30"/>
      <c r="S151" s="30"/>
    </row>
    <row r="152" spans="1:19" ht="13.8" hidden="1" x14ac:dyDescent="0.3">
      <c r="A152" s="37">
        <v>40422</v>
      </c>
      <c r="B152" s="41">
        <v>93</v>
      </c>
      <c r="C152" s="41">
        <v>96.7</v>
      </c>
      <c r="D152" s="41">
        <v>89.9</v>
      </c>
      <c r="E152" s="41">
        <v>96.5</v>
      </c>
      <c r="F152" s="41">
        <v>85.8</v>
      </c>
      <c r="G152" s="67">
        <f t="shared" si="601"/>
        <v>-2.1459227467811592E-3</v>
      </c>
      <c r="H152" s="60">
        <f t="shared" si="601"/>
        <v>2.0725388601037231E-3</v>
      </c>
      <c r="I152" s="60">
        <f t="shared" si="601"/>
        <v>-6.6298342541435407E-3</v>
      </c>
      <c r="J152" s="60">
        <f t="shared" si="601"/>
        <v>2.0768431983384517E-3</v>
      </c>
      <c r="K152" s="68">
        <f t="shared" si="601"/>
        <v>-1.379310344827589E-2</v>
      </c>
      <c r="L152" s="67"/>
      <c r="M152" s="60"/>
      <c r="N152" s="60"/>
      <c r="O152" s="60"/>
      <c r="P152" s="68"/>
      <c r="Q152" s="30"/>
      <c r="R152" s="30"/>
      <c r="S152" s="30"/>
    </row>
    <row r="153" spans="1:19" ht="13.8" hidden="1" x14ac:dyDescent="0.3">
      <c r="A153" s="37">
        <v>40391</v>
      </c>
      <c r="B153" s="41">
        <v>93.2</v>
      </c>
      <c r="C153" s="41">
        <v>96.5</v>
      </c>
      <c r="D153" s="41">
        <v>90.5</v>
      </c>
      <c r="E153" s="41">
        <v>96.3</v>
      </c>
      <c r="F153" s="41">
        <v>87</v>
      </c>
      <c r="G153" s="67">
        <f t="shared" si="601"/>
        <v>1.4145810663764857E-2</v>
      </c>
      <c r="H153" s="60">
        <f t="shared" si="601"/>
        <v>7.3068893528183132E-3</v>
      </c>
      <c r="I153" s="60">
        <f t="shared" si="601"/>
        <v>1.7997750281214753E-2</v>
      </c>
      <c r="J153" s="60">
        <f t="shared" si="601"/>
        <v>1.3684210526315743E-2</v>
      </c>
      <c r="K153" s="68">
        <f t="shared" si="601"/>
        <v>1.9929660023446649E-2</v>
      </c>
      <c r="L153" s="67"/>
      <c r="M153" s="60"/>
      <c r="N153" s="60"/>
      <c r="O153" s="60"/>
      <c r="P153" s="68"/>
      <c r="Q153" s="30"/>
      <c r="R153" s="30"/>
      <c r="S153" s="30"/>
    </row>
    <row r="154" spans="1:19" ht="13.8" hidden="1" x14ac:dyDescent="0.3">
      <c r="A154" s="37">
        <v>40360</v>
      </c>
      <c r="B154" s="41">
        <v>91.9</v>
      </c>
      <c r="C154" s="41">
        <v>95.8</v>
      </c>
      <c r="D154" s="41">
        <v>88.9</v>
      </c>
      <c r="E154" s="41">
        <v>95</v>
      </c>
      <c r="F154" s="41">
        <v>85.3</v>
      </c>
      <c r="G154" s="67">
        <f t="shared" si="601"/>
        <v>9.890109890109855E-3</v>
      </c>
      <c r="H154" s="60">
        <f t="shared" si="601"/>
        <v>1.0449320794148065E-3</v>
      </c>
      <c r="I154" s="60">
        <f t="shared" si="601"/>
        <v>1.8327605956472093E-2</v>
      </c>
      <c r="J154" s="60">
        <f t="shared" si="601"/>
        <v>1.0638297872340496E-2</v>
      </c>
      <c r="K154" s="68">
        <f t="shared" si="601"/>
        <v>2.5240384615384581E-2</v>
      </c>
      <c r="L154" s="67"/>
      <c r="M154" s="60"/>
      <c r="N154" s="60"/>
      <c r="O154" s="60"/>
      <c r="P154" s="68"/>
      <c r="Q154" s="30"/>
      <c r="R154" s="30"/>
      <c r="S154" s="30"/>
    </row>
    <row r="155" spans="1:19" ht="13.8" hidden="1" x14ac:dyDescent="0.3">
      <c r="A155" s="37">
        <v>40330</v>
      </c>
      <c r="B155" s="41">
        <v>91</v>
      </c>
      <c r="C155" s="41">
        <v>95.7</v>
      </c>
      <c r="D155" s="41">
        <v>87.3</v>
      </c>
      <c r="E155" s="41">
        <v>94</v>
      </c>
      <c r="F155" s="41">
        <v>83.2</v>
      </c>
      <c r="G155" s="67">
        <f t="shared" si="601"/>
        <v>7.7519379844961378E-3</v>
      </c>
      <c r="H155" s="60">
        <f t="shared" si="601"/>
        <v>1.3771186440677985E-2</v>
      </c>
      <c r="I155" s="60">
        <f t="shared" si="601"/>
        <v>2.2962112514350874E-3</v>
      </c>
      <c r="J155" s="60">
        <f t="shared" si="601"/>
        <v>5.3475935828877219E-3</v>
      </c>
      <c r="K155" s="68">
        <f t="shared" si="601"/>
        <v>-1.2004801920767472E-3</v>
      </c>
      <c r="L155" s="67"/>
      <c r="M155" s="60"/>
      <c r="N155" s="60"/>
      <c r="O155" s="60"/>
      <c r="P155" s="68"/>
      <c r="Q155" s="30"/>
      <c r="R155" s="30"/>
      <c r="S155" s="30"/>
    </row>
    <row r="156" spans="1:19" ht="13.8" hidden="1" x14ac:dyDescent="0.3">
      <c r="A156" s="37">
        <v>40299</v>
      </c>
      <c r="B156" s="41">
        <v>90.3</v>
      </c>
      <c r="C156" s="41">
        <v>94.4</v>
      </c>
      <c r="D156" s="41">
        <v>87.1</v>
      </c>
      <c r="E156" s="41">
        <v>93.5</v>
      </c>
      <c r="F156" s="41">
        <v>83.3</v>
      </c>
      <c r="G156" s="67">
        <f t="shared" si="601"/>
        <v>1.0067114093959662E-2</v>
      </c>
      <c r="H156" s="60">
        <f t="shared" si="601"/>
        <v>1.0706638115631772E-2</v>
      </c>
      <c r="I156" s="60">
        <f t="shared" si="601"/>
        <v>9.2699884125144738E-3</v>
      </c>
      <c r="J156" s="60">
        <f t="shared" si="601"/>
        <v>-6.3761955366630207E-3</v>
      </c>
      <c r="K156" s="68">
        <f t="shared" si="601"/>
        <v>2.208588957055202E-2</v>
      </c>
      <c r="L156" s="67"/>
      <c r="M156" s="60"/>
      <c r="N156" s="60"/>
      <c r="O156" s="60"/>
      <c r="P156" s="68"/>
      <c r="Q156" s="30"/>
      <c r="R156" s="30"/>
      <c r="S156" s="30"/>
    </row>
    <row r="157" spans="1:19" ht="13.8" hidden="1" x14ac:dyDescent="0.3">
      <c r="A157" s="37">
        <v>40269</v>
      </c>
      <c r="B157" s="41">
        <v>89.4</v>
      </c>
      <c r="C157" s="41">
        <v>93.4</v>
      </c>
      <c r="D157" s="41">
        <v>86.3</v>
      </c>
      <c r="E157" s="41">
        <v>94.1</v>
      </c>
      <c r="F157" s="41">
        <v>81.5</v>
      </c>
      <c r="G157" s="67">
        <f t="shared" si="601"/>
        <v>2.9953917050691281E-2</v>
      </c>
      <c r="H157" s="60">
        <f t="shared" si="601"/>
        <v>1.1917659804983938E-2</v>
      </c>
      <c r="I157" s="60">
        <f t="shared" si="601"/>
        <v>4.4794188861985607E-2</v>
      </c>
      <c r="J157" s="60">
        <f t="shared" si="601"/>
        <v>3.6343612334801767E-2</v>
      </c>
      <c r="K157" s="68">
        <f t="shared" si="601"/>
        <v>4.8906048906048882E-2</v>
      </c>
      <c r="L157" s="67"/>
      <c r="M157" s="60"/>
      <c r="N157" s="60"/>
      <c r="O157" s="60"/>
      <c r="P157" s="68"/>
      <c r="Q157" s="30"/>
      <c r="R157" s="30"/>
      <c r="S157" s="30"/>
    </row>
    <row r="158" spans="1:19" ht="13.8" hidden="1" x14ac:dyDescent="0.3">
      <c r="A158" s="37">
        <v>40238</v>
      </c>
      <c r="B158" s="41">
        <v>86.8</v>
      </c>
      <c r="C158" s="41">
        <v>92.3</v>
      </c>
      <c r="D158" s="41">
        <v>82.6</v>
      </c>
      <c r="E158" s="41">
        <v>90.8</v>
      </c>
      <c r="F158" s="41">
        <v>77.7</v>
      </c>
      <c r="G158" s="67">
        <f t="shared" si="601"/>
        <v>3.7037037037036979E-2</v>
      </c>
      <c r="H158" s="60">
        <f t="shared" si="601"/>
        <v>5.8486238532110102E-2</v>
      </c>
      <c r="I158" s="60">
        <f t="shared" si="601"/>
        <v>1.8495684340320562E-2</v>
      </c>
      <c r="J158" s="60">
        <f t="shared" si="601"/>
        <v>2.947845804988658E-2</v>
      </c>
      <c r="K158" s="68">
        <f t="shared" si="601"/>
        <v>9.0909090909090384E-3</v>
      </c>
      <c r="L158" s="67"/>
      <c r="M158" s="60"/>
      <c r="N158" s="60"/>
      <c r="O158" s="60"/>
      <c r="P158" s="68"/>
      <c r="Q158" s="30"/>
      <c r="R158" s="30"/>
      <c r="S158" s="30"/>
    </row>
    <row r="159" spans="1:19" ht="13.8" hidden="1" x14ac:dyDescent="0.3">
      <c r="A159" s="37">
        <v>40210</v>
      </c>
      <c r="B159" s="41">
        <v>83.7</v>
      </c>
      <c r="C159" s="41">
        <v>87.2</v>
      </c>
      <c r="D159" s="41">
        <v>81.099999999999994</v>
      </c>
      <c r="E159" s="41">
        <v>88.2</v>
      </c>
      <c r="F159" s="41">
        <v>77</v>
      </c>
      <c r="G159" s="67">
        <f t="shared" si="601"/>
        <v>2.0731707317073189E-2</v>
      </c>
      <c r="H159" s="60">
        <f t="shared" si="601"/>
        <v>1.8691588785046731E-2</v>
      </c>
      <c r="I159" s="60">
        <f t="shared" si="601"/>
        <v>2.2698612862547263E-2</v>
      </c>
      <c r="J159" s="60">
        <f t="shared" si="601"/>
        <v>1.8475750577367389E-2</v>
      </c>
      <c r="K159" s="68">
        <f t="shared" si="601"/>
        <v>2.6666666666666616E-2</v>
      </c>
      <c r="L159" s="67"/>
      <c r="M159" s="60"/>
      <c r="N159" s="60"/>
      <c r="O159" s="60"/>
      <c r="P159" s="68"/>
      <c r="Q159" s="30"/>
      <c r="R159" s="30"/>
      <c r="S159" s="30"/>
    </row>
    <row r="160" spans="1:19" ht="13.8" hidden="1" x14ac:dyDescent="0.3">
      <c r="A160" s="37">
        <v>40179</v>
      </c>
      <c r="B160" s="41">
        <v>82</v>
      </c>
      <c r="C160" s="41">
        <v>85.6</v>
      </c>
      <c r="D160" s="41">
        <v>79.3</v>
      </c>
      <c r="E160" s="41">
        <v>86.6</v>
      </c>
      <c r="F160" s="41">
        <v>75</v>
      </c>
      <c r="G160" s="67"/>
      <c r="H160" s="60"/>
      <c r="I160" s="60"/>
      <c r="J160" s="60"/>
      <c r="K160" s="68"/>
      <c r="L160" s="67"/>
      <c r="M160" s="60"/>
      <c r="N160" s="60"/>
      <c r="O160" s="60"/>
      <c r="P160" s="68"/>
      <c r="Q160" s="30"/>
      <c r="R160" s="30"/>
      <c r="S160" s="30"/>
    </row>
  </sheetData>
  <mergeCells count="4">
    <mergeCell ref="Q1:S1"/>
    <mergeCell ref="B3:F3"/>
    <mergeCell ref="G3:K3"/>
    <mergeCell ref="L3:P3"/>
  </mergeCells>
  <conditionalFormatting sqref="G84:P160 G29:P53">
    <cfRule type="cellIs" dxfId="772" priority="87" operator="greaterThan">
      <formula>0</formula>
    </cfRule>
    <cfRule type="cellIs" dxfId="771" priority="88" operator="lessThan">
      <formula>0</formula>
    </cfRule>
  </conditionalFormatting>
  <conditionalFormatting sqref="G83:P83">
    <cfRule type="cellIs" dxfId="770" priority="85" operator="greaterThan">
      <formula>0</formula>
    </cfRule>
    <cfRule type="cellIs" dxfId="769" priority="86" operator="lessThan">
      <formula>0</formula>
    </cfRule>
  </conditionalFormatting>
  <conditionalFormatting sqref="G82:P82">
    <cfRule type="cellIs" dxfId="768" priority="83" operator="greaterThan">
      <formula>0</formula>
    </cfRule>
    <cfRule type="cellIs" dxfId="767" priority="84" operator="lessThan">
      <formula>0</formula>
    </cfRule>
  </conditionalFormatting>
  <conditionalFormatting sqref="G81:P81">
    <cfRule type="cellIs" dxfId="766" priority="81" operator="greaterThan">
      <formula>0</formula>
    </cfRule>
    <cfRule type="cellIs" dxfId="765" priority="82" operator="lessThan">
      <formula>0</formula>
    </cfRule>
  </conditionalFormatting>
  <conditionalFormatting sqref="G80:P80">
    <cfRule type="cellIs" dxfId="764" priority="79" operator="greaterThan">
      <formula>0</formula>
    </cfRule>
    <cfRule type="cellIs" dxfId="763" priority="80" operator="lessThan">
      <formula>0</formula>
    </cfRule>
  </conditionalFormatting>
  <conditionalFormatting sqref="G79:P79">
    <cfRule type="cellIs" dxfId="762" priority="77" operator="greaterThan">
      <formula>0</formula>
    </cfRule>
    <cfRule type="cellIs" dxfId="761" priority="78" operator="lessThan">
      <formula>0</formula>
    </cfRule>
  </conditionalFormatting>
  <conditionalFormatting sqref="G78:P78">
    <cfRule type="cellIs" dxfId="760" priority="75" operator="greaterThan">
      <formula>0</formula>
    </cfRule>
    <cfRule type="cellIs" dxfId="759" priority="76" operator="lessThan">
      <formula>0</formula>
    </cfRule>
  </conditionalFormatting>
  <conditionalFormatting sqref="G77:P77">
    <cfRule type="cellIs" dxfId="758" priority="73" operator="greaterThan">
      <formula>0</formula>
    </cfRule>
    <cfRule type="cellIs" dxfId="757" priority="74" operator="lessThan">
      <formula>0</formula>
    </cfRule>
  </conditionalFormatting>
  <conditionalFormatting sqref="G76:P76">
    <cfRule type="cellIs" dxfId="756" priority="71" operator="greaterThan">
      <formula>0</formula>
    </cfRule>
    <cfRule type="cellIs" dxfId="755" priority="72" operator="lessThan">
      <formula>0</formula>
    </cfRule>
  </conditionalFormatting>
  <conditionalFormatting sqref="G75:P75">
    <cfRule type="cellIs" dxfId="754" priority="69" operator="greaterThan">
      <formula>0</formula>
    </cfRule>
    <cfRule type="cellIs" dxfId="753" priority="70" operator="lessThan">
      <formula>0</formula>
    </cfRule>
  </conditionalFormatting>
  <conditionalFormatting sqref="G74:P74">
    <cfRule type="cellIs" dxfId="752" priority="67" operator="greaterThan">
      <formula>0</formula>
    </cfRule>
    <cfRule type="cellIs" dxfId="751" priority="68" operator="lessThan">
      <formula>0</formula>
    </cfRule>
  </conditionalFormatting>
  <conditionalFormatting sqref="G73:P73">
    <cfRule type="cellIs" dxfId="750" priority="65" operator="greaterThan">
      <formula>0</formula>
    </cfRule>
    <cfRule type="cellIs" dxfId="749" priority="66" operator="lessThan">
      <formula>0</formula>
    </cfRule>
  </conditionalFormatting>
  <conditionalFormatting sqref="G72:P72">
    <cfRule type="cellIs" dxfId="748" priority="63" operator="greaterThan">
      <formula>0</formula>
    </cfRule>
    <cfRule type="cellIs" dxfId="747" priority="64" operator="lessThan">
      <formula>0</formula>
    </cfRule>
  </conditionalFormatting>
  <conditionalFormatting sqref="G71:P71">
    <cfRule type="cellIs" dxfId="746" priority="61" operator="greaterThan">
      <formula>0</formula>
    </cfRule>
    <cfRule type="cellIs" dxfId="745" priority="62" operator="lessThan">
      <formula>0</formula>
    </cfRule>
  </conditionalFormatting>
  <conditionalFormatting sqref="G70:P70">
    <cfRule type="cellIs" dxfId="744" priority="59" operator="greaterThan">
      <formula>0</formula>
    </cfRule>
    <cfRule type="cellIs" dxfId="743" priority="60" operator="lessThan">
      <formula>0</formula>
    </cfRule>
  </conditionalFormatting>
  <conditionalFormatting sqref="G69:P69">
    <cfRule type="cellIs" dxfId="742" priority="57" operator="greaterThan">
      <formula>0</formula>
    </cfRule>
    <cfRule type="cellIs" dxfId="741" priority="58" operator="lessThan">
      <formula>0</formula>
    </cfRule>
  </conditionalFormatting>
  <conditionalFormatting sqref="G68:P68">
    <cfRule type="cellIs" dxfId="740" priority="55" operator="greaterThan">
      <formula>0</formula>
    </cfRule>
    <cfRule type="cellIs" dxfId="739" priority="56" operator="lessThan">
      <formula>0</formula>
    </cfRule>
  </conditionalFormatting>
  <conditionalFormatting sqref="G67:P67">
    <cfRule type="cellIs" dxfId="738" priority="53" operator="greaterThan">
      <formula>0</formula>
    </cfRule>
    <cfRule type="cellIs" dxfId="737" priority="54" operator="lessThan">
      <formula>0</formula>
    </cfRule>
  </conditionalFormatting>
  <conditionalFormatting sqref="G66:P66">
    <cfRule type="cellIs" dxfId="736" priority="51" operator="greaterThan">
      <formula>0</formula>
    </cfRule>
    <cfRule type="cellIs" dxfId="735" priority="52" operator="lessThan">
      <formula>0</formula>
    </cfRule>
  </conditionalFormatting>
  <conditionalFormatting sqref="G65:P65">
    <cfRule type="cellIs" dxfId="734" priority="49" operator="greaterThan">
      <formula>0</formula>
    </cfRule>
    <cfRule type="cellIs" dxfId="733" priority="50" operator="lessThan">
      <formula>0</formula>
    </cfRule>
  </conditionalFormatting>
  <conditionalFormatting sqref="G64:P64">
    <cfRule type="cellIs" dxfId="732" priority="47" operator="greaterThan">
      <formula>0</formula>
    </cfRule>
    <cfRule type="cellIs" dxfId="731" priority="48" operator="lessThan">
      <formula>0</formula>
    </cfRule>
  </conditionalFormatting>
  <conditionalFormatting sqref="G63:P63">
    <cfRule type="cellIs" dxfId="730" priority="43" operator="greaterThan">
      <formula>0</formula>
    </cfRule>
    <cfRule type="cellIs" dxfId="729" priority="44" operator="lessThan">
      <formula>0</formula>
    </cfRule>
  </conditionalFormatting>
  <conditionalFormatting sqref="G62:P62">
    <cfRule type="cellIs" dxfId="728" priority="41" operator="greaterThan">
      <formula>0</formula>
    </cfRule>
    <cfRule type="cellIs" dxfId="727" priority="42" operator="lessThan">
      <formula>0</formula>
    </cfRule>
  </conditionalFormatting>
  <conditionalFormatting sqref="G61:P61">
    <cfRule type="cellIs" dxfId="726" priority="39" operator="greaterThan">
      <formula>0</formula>
    </cfRule>
    <cfRule type="cellIs" dxfId="725" priority="40" operator="lessThan">
      <formula>0</formula>
    </cfRule>
  </conditionalFormatting>
  <conditionalFormatting sqref="G59:P60">
    <cfRule type="cellIs" dxfId="724" priority="37" operator="greaterThan">
      <formula>0</formula>
    </cfRule>
    <cfRule type="cellIs" dxfId="723" priority="38" operator="lessThan">
      <formula>0</formula>
    </cfRule>
  </conditionalFormatting>
  <conditionalFormatting sqref="G58:P58">
    <cfRule type="cellIs" dxfId="722" priority="35" operator="greaterThan">
      <formula>0</formula>
    </cfRule>
    <cfRule type="cellIs" dxfId="721" priority="36" operator="lessThan">
      <formula>0</formula>
    </cfRule>
  </conditionalFormatting>
  <conditionalFormatting sqref="G57:P57">
    <cfRule type="cellIs" dxfId="720" priority="33" operator="greaterThan">
      <formula>0</formula>
    </cfRule>
    <cfRule type="cellIs" dxfId="719" priority="34" operator="lessThan">
      <formula>0</formula>
    </cfRule>
  </conditionalFormatting>
  <conditionalFormatting sqref="G56:P56">
    <cfRule type="cellIs" dxfId="718" priority="31" operator="greaterThan">
      <formula>0</formula>
    </cfRule>
    <cfRule type="cellIs" dxfId="717" priority="32" operator="lessThan">
      <formula>0</formula>
    </cfRule>
  </conditionalFormatting>
  <conditionalFormatting sqref="G55:P55">
    <cfRule type="cellIs" dxfId="716" priority="29" operator="greaterThan">
      <formula>0</formula>
    </cfRule>
    <cfRule type="cellIs" dxfId="715" priority="30" operator="lessThan">
      <formula>0</formula>
    </cfRule>
  </conditionalFormatting>
  <conditionalFormatting sqref="G54:P54">
    <cfRule type="cellIs" dxfId="714" priority="27" operator="greaterThan">
      <formula>0</formula>
    </cfRule>
    <cfRule type="cellIs" dxfId="713" priority="28" operator="lessThan">
      <formula>0</formula>
    </cfRule>
  </conditionalFormatting>
  <conditionalFormatting sqref="G28:P28">
    <cfRule type="cellIs" dxfId="712" priority="21" operator="greaterThan">
      <formula>0</formula>
    </cfRule>
    <cfRule type="cellIs" dxfId="711" priority="22" operator="lessThan">
      <formula>0</formula>
    </cfRule>
  </conditionalFormatting>
  <conditionalFormatting sqref="G26:P27">
    <cfRule type="cellIs" dxfId="710" priority="19" operator="greaterThan">
      <formula>0</formula>
    </cfRule>
    <cfRule type="cellIs" dxfId="709" priority="20" operator="lessThan">
      <formula>0</formula>
    </cfRule>
  </conditionalFormatting>
  <conditionalFormatting sqref="G25:P25">
    <cfRule type="cellIs" dxfId="708" priority="17" operator="greaterThan">
      <formula>0</formula>
    </cfRule>
    <cfRule type="cellIs" dxfId="707" priority="18" operator="lessThan">
      <formula>0</formula>
    </cfRule>
  </conditionalFormatting>
  <conditionalFormatting sqref="G24:P24">
    <cfRule type="cellIs" dxfId="706" priority="15" operator="greaterThan">
      <formula>0</formula>
    </cfRule>
    <cfRule type="cellIs" dxfId="705" priority="16" operator="lessThan">
      <formula>0</formula>
    </cfRule>
  </conditionalFormatting>
  <conditionalFormatting sqref="G23:P23">
    <cfRule type="cellIs" dxfId="704" priority="13" operator="greaterThan">
      <formula>0</formula>
    </cfRule>
    <cfRule type="cellIs" dxfId="703" priority="14" operator="lessThan">
      <formula>0</formula>
    </cfRule>
  </conditionalFormatting>
  <conditionalFormatting sqref="G22:P22">
    <cfRule type="cellIs" dxfId="702" priority="11" operator="greaterThan">
      <formula>0</formula>
    </cfRule>
    <cfRule type="cellIs" dxfId="701" priority="12" operator="lessThan">
      <formula>0</formula>
    </cfRule>
  </conditionalFormatting>
  <conditionalFormatting sqref="G21:P21">
    <cfRule type="cellIs" dxfId="700" priority="9" operator="greaterThan">
      <formula>0</formula>
    </cfRule>
    <cfRule type="cellIs" dxfId="699" priority="10" operator="lessThan">
      <formula>0</formula>
    </cfRule>
  </conditionalFormatting>
  <conditionalFormatting sqref="G20:P20">
    <cfRule type="cellIs" dxfId="698" priority="7" operator="greaterThan">
      <formula>0</formula>
    </cfRule>
    <cfRule type="cellIs" dxfId="697" priority="8" operator="lessThan">
      <formula>0</formula>
    </cfRule>
  </conditionalFormatting>
  <conditionalFormatting sqref="G13:P19">
    <cfRule type="cellIs" dxfId="696" priority="5" operator="greaterThan">
      <formula>0</formula>
    </cfRule>
    <cfRule type="cellIs" dxfId="695" priority="6" operator="lessThan">
      <formula>0</formula>
    </cfRule>
  </conditionalFormatting>
  <conditionalFormatting sqref="G5:P11">
    <cfRule type="cellIs" dxfId="694" priority="3" operator="greaterThan">
      <formula>0</formula>
    </cfRule>
    <cfRule type="cellIs" dxfId="693" priority="4" operator="lessThan">
      <formula>0</formula>
    </cfRule>
  </conditionalFormatting>
  <conditionalFormatting sqref="G12:P12">
    <cfRule type="cellIs" dxfId="692" priority="1" operator="greaterThan">
      <formula>0</formula>
    </cfRule>
    <cfRule type="cellIs" dxfId="691" priority="2" operator="lessThan">
      <formula>0</formula>
    </cfRule>
  </conditionalFormatting>
  <hyperlinks>
    <hyperlink ref="A2" r:id="rId1" xr:uid="{00000000-0004-0000-0300-000000000000}"/>
    <hyperlink ref="Q1:S1" location="Übersicht!A1" display="zurück zur Überischt" xr:uid="{00000000-0004-0000-0300-000001000000}"/>
  </hyperlinks>
  <pageMargins left="0.7" right="0.7" top="0.78740157499999996" bottom="0.78740157499999996" header="0.3" footer="0.3"/>
  <pageSetup paperSize="9"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15"/>
  <dimension ref="A1:AC157"/>
  <sheetViews>
    <sheetView zoomScale="85" zoomScaleNormal="85" workbookViewId="0">
      <selection activeCell="R1" sqref="R1:T1"/>
    </sheetView>
  </sheetViews>
  <sheetFormatPr baseColWidth="10" defaultColWidth="11.44140625" defaultRowHeight="13.8" x14ac:dyDescent="0.3"/>
  <cols>
    <col min="1" max="1" width="11.44140625" style="30" customWidth="1"/>
    <col min="2" max="2" width="14.88671875" style="41" customWidth="1"/>
    <col min="3" max="4" width="11.44140625" style="41" customWidth="1"/>
    <col min="5" max="5" width="20.44140625" style="41" customWidth="1"/>
    <col min="6" max="6" width="19.88671875" style="41" customWidth="1"/>
    <col min="7" max="7" width="14.88671875" style="41" customWidth="1"/>
    <col min="8" max="8" width="14.88671875" style="41" hidden="1" customWidth="1"/>
    <col min="9" max="9" width="17.109375" style="41" customWidth="1"/>
    <col min="10" max="10" width="13.6640625" style="41" bestFit="1" customWidth="1"/>
    <col min="11" max="11" width="22.44140625" style="41" bestFit="1" customWidth="1"/>
    <col min="12" max="20" width="11.44140625" style="30" customWidth="1"/>
    <col min="21" max="16384" width="11.44140625" style="30"/>
  </cols>
  <sheetData>
    <row r="1" spans="1:29" ht="23.4" x14ac:dyDescent="0.45">
      <c r="A1" s="266" t="s">
        <v>863</v>
      </c>
      <c r="B1" s="267"/>
      <c r="C1" s="267"/>
      <c r="Q1" s="63"/>
      <c r="R1" s="552" t="s">
        <v>268</v>
      </c>
      <c r="S1" s="552"/>
      <c r="T1" s="552"/>
    </row>
    <row r="2" spans="1:29" x14ac:dyDescent="0.3">
      <c r="A2" s="32" t="s">
        <v>269</v>
      </c>
      <c r="B2" s="268"/>
      <c r="C2" s="268"/>
    </row>
    <row r="3" spans="1:29" x14ac:dyDescent="0.3">
      <c r="J3" s="640"/>
      <c r="K3" s="640"/>
      <c r="L3" s="640"/>
    </row>
    <row r="4" spans="1:29" ht="38.25" customHeight="1" x14ac:dyDescent="0.3">
      <c r="B4" s="551" t="s">
        <v>864</v>
      </c>
      <c r="C4" s="551"/>
      <c r="D4" s="551" t="s">
        <v>865</v>
      </c>
      <c r="E4" s="551"/>
      <c r="F4" s="551" t="s">
        <v>866</v>
      </c>
      <c r="G4" s="551"/>
      <c r="H4" s="33"/>
      <c r="I4" s="360" t="s">
        <v>867</v>
      </c>
      <c r="J4" s="41" t="s">
        <v>868</v>
      </c>
      <c r="K4" s="41" t="s">
        <v>869</v>
      </c>
    </row>
    <row r="5" spans="1:29" ht="42" customHeight="1" x14ac:dyDescent="0.3">
      <c r="A5" s="30" t="s">
        <v>271</v>
      </c>
      <c r="B5" s="33" t="s">
        <v>870</v>
      </c>
      <c r="C5" s="33" t="s">
        <v>729</v>
      </c>
      <c r="D5" s="33" t="s">
        <v>274</v>
      </c>
      <c r="E5" s="33" t="s">
        <v>871</v>
      </c>
      <c r="F5" s="33" t="s">
        <v>872</v>
      </c>
      <c r="G5" s="33" t="s">
        <v>345</v>
      </c>
      <c r="H5" s="33"/>
      <c r="I5" s="52"/>
      <c r="J5" s="52"/>
      <c r="K5" s="52"/>
      <c r="L5" s="33"/>
      <c r="M5" s="33"/>
    </row>
    <row r="6" spans="1:29" x14ac:dyDescent="0.3">
      <c r="A6" s="30" t="s">
        <v>1187</v>
      </c>
      <c r="B6" s="269"/>
      <c r="C6" s="270"/>
      <c r="D6" s="271"/>
      <c r="E6" s="270"/>
      <c r="F6" s="272"/>
      <c r="G6" s="51"/>
      <c r="H6" s="52">
        <v>3.7</v>
      </c>
      <c r="I6" s="57"/>
      <c r="J6" s="456"/>
      <c r="K6" s="57"/>
      <c r="L6" s="33"/>
      <c r="M6" s="33"/>
    </row>
    <row r="7" spans="1:29" x14ac:dyDescent="0.3">
      <c r="A7" s="30" t="s">
        <v>1186</v>
      </c>
      <c r="B7" s="269"/>
      <c r="C7" s="270"/>
      <c r="D7" s="271"/>
      <c r="E7" s="270"/>
      <c r="F7" s="272"/>
      <c r="G7" s="51"/>
      <c r="H7" s="474"/>
      <c r="I7" s="57"/>
      <c r="J7" s="456"/>
      <c r="K7" s="57"/>
      <c r="L7" s="473"/>
      <c r="M7" s="473"/>
    </row>
    <row r="8" spans="1:29" x14ac:dyDescent="0.3">
      <c r="A8" s="30" t="s">
        <v>1185</v>
      </c>
      <c r="B8" s="269"/>
      <c r="C8" s="270"/>
      <c r="D8" s="271"/>
      <c r="E8" s="270"/>
      <c r="F8" s="272"/>
      <c r="G8" s="51"/>
      <c r="H8" s="474"/>
      <c r="I8" s="57"/>
      <c r="J8" s="456"/>
      <c r="K8" s="57"/>
      <c r="L8" s="473"/>
      <c r="M8" s="473"/>
    </row>
    <row r="9" spans="1:29" x14ac:dyDescent="0.3">
      <c r="A9" s="30" t="s">
        <v>466</v>
      </c>
      <c r="B9" s="269">
        <v>916.93</v>
      </c>
      <c r="C9" s="270">
        <v>8</v>
      </c>
      <c r="D9" s="271">
        <v>106.12</v>
      </c>
      <c r="E9" s="270">
        <v>4</v>
      </c>
      <c r="F9" s="272">
        <v>106.45</v>
      </c>
      <c r="G9" s="51">
        <v>0.2</v>
      </c>
      <c r="H9" s="474">
        <v>3.7</v>
      </c>
      <c r="I9" s="57"/>
      <c r="J9" s="456"/>
      <c r="K9" s="57"/>
      <c r="L9" s="473"/>
      <c r="M9" s="473"/>
    </row>
    <row r="10" spans="1:29" x14ac:dyDescent="0.3">
      <c r="A10" s="30" t="s">
        <v>444</v>
      </c>
      <c r="B10" s="269">
        <v>940.54</v>
      </c>
      <c r="C10" s="270">
        <v>6.8</v>
      </c>
      <c r="D10" s="271">
        <v>108.1</v>
      </c>
      <c r="E10" s="270">
        <v>1.8</v>
      </c>
      <c r="F10" s="272">
        <v>106.2</v>
      </c>
      <c r="G10" s="51">
        <v>-0.3</v>
      </c>
      <c r="H10" s="52">
        <v>1.8</v>
      </c>
      <c r="I10" s="57">
        <f>AVERAGE(F10:F13)/AVERAGE(F14:F17)*100-100</f>
        <v>2.8693140087156337</v>
      </c>
      <c r="J10" s="456">
        <f>(F10/AVERAGE(F10:F13)-1)*100</f>
        <v>1.0995287733828407</v>
      </c>
      <c r="K10" s="57">
        <f>AVERAGE(D10:D13)/AVERAGE(D14:D17)*100-100</f>
        <v>2.8924610348365576</v>
      </c>
      <c r="L10" s="33"/>
      <c r="M10" s="33"/>
    </row>
    <row r="11" spans="1:29" x14ac:dyDescent="0.3">
      <c r="A11" s="30" t="s">
        <v>443</v>
      </c>
      <c r="B11" s="269">
        <v>915.37</v>
      </c>
      <c r="C11" s="270">
        <v>7.3</v>
      </c>
      <c r="D11" s="271">
        <v>107.16</v>
      </c>
      <c r="E11" s="270">
        <v>2.8</v>
      </c>
      <c r="F11" s="272">
        <v>106.57</v>
      </c>
      <c r="G11" s="51">
        <v>1.7</v>
      </c>
      <c r="H11" s="52">
        <v>2.9</v>
      </c>
      <c r="I11" s="52"/>
      <c r="J11" s="52"/>
      <c r="K11" s="52"/>
      <c r="L11" s="33"/>
      <c r="M11" s="33"/>
    </row>
    <row r="12" spans="1:29" x14ac:dyDescent="0.3">
      <c r="A12" s="30" t="s">
        <v>442</v>
      </c>
      <c r="B12" s="269">
        <v>866.06</v>
      </c>
      <c r="C12" s="270">
        <v>11.9</v>
      </c>
      <c r="D12" s="271">
        <v>103.92</v>
      </c>
      <c r="E12" s="270">
        <v>10.8</v>
      </c>
      <c r="F12" s="272">
        <v>104.82</v>
      </c>
      <c r="G12" s="51">
        <v>2.2000000000000002</v>
      </c>
      <c r="H12" s="51">
        <v>10.4</v>
      </c>
      <c r="I12" s="57"/>
      <c r="J12" s="456"/>
      <c r="K12" s="52"/>
    </row>
    <row r="13" spans="1:29" x14ac:dyDescent="0.3">
      <c r="A13" s="30" t="s">
        <v>441</v>
      </c>
      <c r="B13" s="269">
        <v>848.65</v>
      </c>
      <c r="C13" s="270">
        <v>-1.3</v>
      </c>
      <c r="D13" s="271">
        <v>102</v>
      </c>
      <c r="E13" s="270">
        <v>-3</v>
      </c>
      <c r="F13" s="272">
        <v>102.59</v>
      </c>
      <c r="G13" s="51">
        <v>-1.7</v>
      </c>
      <c r="H13" s="51">
        <v>-2.7</v>
      </c>
      <c r="I13" s="57"/>
      <c r="J13" s="456"/>
      <c r="K13" s="52"/>
      <c r="Z13" s="551"/>
      <c r="AA13" s="551"/>
    </row>
    <row r="14" spans="1:29" x14ac:dyDescent="0.3">
      <c r="A14" s="30" t="s">
        <v>467</v>
      </c>
      <c r="B14" s="269">
        <v>880.31</v>
      </c>
      <c r="C14" s="270">
        <v>-1.3</v>
      </c>
      <c r="D14" s="271">
        <v>106.17</v>
      </c>
      <c r="E14" s="270">
        <v>-1.9</v>
      </c>
      <c r="F14" s="272">
        <v>104.35</v>
      </c>
      <c r="G14" s="51">
        <v>0.7</v>
      </c>
      <c r="H14" s="51">
        <v>-2.9</v>
      </c>
      <c r="I14" s="57">
        <f>AVERAGE(F14:F17)/AVERAGE(F18:F21)*100-100</f>
        <v>-4.9230697609459639</v>
      </c>
      <c r="J14" s="456">
        <f>(F14/AVERAGE(F14:F17)-1)*100</f>
        <v>2.1887088086960604</v>
      </c>
      <c r="K14" s="57">
        <f>AVERAGE(D14:D17)/AVERAGE(D18:D21)*100-100</f>
        <v>-4.5605036138960173</v>
      </c>
      <c r="X14" s="272"/>
      <c r="Z14" s="33"/>
      <c r="AA14" s="33"/>
      <c r="AB14" s="272"/>
      <c r="AC14" s="51"/>
    </row>
    <row r="15" spans="1:29" x14ac:dyDescent="0.3">
      <c r="A15" s="30" t="s">
        <v>468</v>
      </c>
      <c r="B15" s="269">
        <v>853.38</v>
      </c>
      <c r="C15" s="270">
        <v>-2.7</v>
      </c>
      <c r="D15" s="271">
        <v>104.2</v>
      </c>
      <c r="E15" s="270">
        <v>-3.6</v>
      </c>
      <c r="F15" s="272">
        <v>103.58</v>
      </c>
      <c r="G15" s="51">
        <v>9</v>
      </c>
      <c r="H15" s="51">
        <v>-3.7</v>
      </c>
      <c r="I15" s="57"/>
      <c r="J15" s="456"/>
      <c r="K15" s="52"/>
      <c r="X15" s="272"/>
      <c r="Z15" s="33"/>
      <c r="AA15" s="33"/>
      <c r="AB15" s="272"/>
      <c r="AC15" s="51"/>
    </row>
    <row r="16" spans="1:29" x14ac:dyDescent="0.3">
      <c r="A16" s="30" t="s">
        <v>469</v>
      </c>
      <c r="B16" s="269">
        <v>774.06</v>
      </c>
      <c r="C16" s="270">
        <v>-9.1999999999999993</v>
      </c>
      <c r="D16" s="271">
        <v>93.8</v>
      </c>
      <c r="E16" s="270">
        <v>-11.3</v>
      </c>
      <c r="F16" s="272">
        <v>94.99</v>
      </c>
      <c r="G16" s="51">
        <v>-10</v>
      </c>
      <c r="H16" s="51">
        <v>-11.3</v>
      </c>
      <c r="I16" s="57"/>
      <c r="J16" s="456"/>
      <c r="K16" s="52"/>
      <c r="X16" s="272"/>
      <c r="Z16" s="33"/>
      <c r="AA16" s="33"/>
      <c r="AB16" s="272"/>
      <c r="AC16" s="51"/>
    </row>
    <row r="17" spans="1:29" x14ac:dyDescent="0.3">
      <c r="A17" s="30" t="s">
        <v>470</v>
      </c>
      <c r="B17" s="269">
        <v>859.81</v>
      </c>
      <c r="C17" s="270">
        <v>0.8</v>
      </c>
      <c r="D17" s="271">
        <v>105.17</v>
      </c>
      <c r="E17" s="270">
        <v>-1.5</v>
      </c>
      <c r="F17" s="272">
        <v>105.54</v>
      </c>
      <c r="G17" s="51">
        <v>-1.8</v>
      </c>
      <c r="H17" s="51">
        <v>-1.9</v>
      </c>
      <c r="I17" s="57"/>
      <c r="J17" s="456"/>
      <c r="K17" s="52"/>
      <c r="X17" s="272"/>
      <c r="Z17" s="272"/>
      <c r="AA17" s="51"/>
      <c r="AB17" s="272"/>
      <c r="AC17" s="51"/>
    </row>
    <row r="18" spans="1:29" x14ac:dyDescent="0.3">
      <c r="A18" s="30" t="s">
        <v>471</v>
      </c>
      <c r="B18" s="269">
        <v>891.79</v>
      </c>
      <c r="C18" s="270">
        <v>2.9</v>
      </c>
      <c r="D18" s="271">
        <v>108.24</v>
      </c>
      <c r="E18" s="270">
        <v>0.7</v>
      </c>
      <c r="F18" s="272">
        <v>107.43</v>
      </c>
      <c r="G18" s="51">
        <v>-0.1</v>
      </c>
      <c r="H18" s="51">
        <v>0.9</v>
      </c>
      <c r="I18" s="57">
        <f>AVERAGE(F18:F21)/AVERAGE(F22:F25)*100-100</f>
        <v>1.0847058823529494</v>
      </c>
      <c r="J18" s="456">
        <f>(F18/AVERAGE(F18:F21)-1)*100</f>
        <v>2.5604618142049951E-2</v>
      </c>
      <c r="K18" s="57">
        <f>AVERAGE(D18:D21)/AVERAGE(D22:D25)*100-100</f>
        <v>1.0507963434172325</v>
      </c>
      <c r="X18" s="272"/>
      <c r="Z18" s="272"/>
      <c r="AA18" s="51"/>
      <c r="AB18" s="272"/>
      <c r="AC18" s="51"/>
    </row>
    <row r="19" spans="1:29" x14ac:dyDescent="0.3">
      <c r="A19" s="30" t="s">
        <v>472</v>
      </c>
      <c r="B19" s="269">
        <v>876.75</v>
      </c>
      <c r="C19" s="270">
        <v>4</v>
      </c>
      <c r="D19" s="271">
        <v>108.08</v>
      </c>
      <c r="E19" s="270">
        <v>1.8</v>
      </c>
      <c r="F19" s="272">
        <v>107.51</v>
      </c>
      <c r="G19" s="51">
        <v>0.4</v>
      </c>
      <c r="H19" s="51">
        <v>1.3</v>
      </c>
      <c r="I19" s="57"/>
      <c r="J19" s="456"/>
      <c r="K19" s="52"/>
      <c r="X19" s="272"/>
      <c r="Z19" s="272"/>
      <c r="AA19" s="51"/>
      <c r="AB19" s="272"/>
      <c r="AC19" s="51"/>
    </row>
    <row r="20" spans="1:29" x14ac:dyDescent="0.3">
      <c r="A20" s="30" t="s">
        <v>473</v>
      </c>
      <c r="B20" s="269">
        <v>852.19</v>
      </c>
      <c r="C20" s="270">
        <v>2.2000000000000002</v>
      </c>
      <c r="D20" s="271">
        <v>105.79</v>
      </c>
      <c r="E20" s="270">
        <v>0.1</v>
      </c>
      <c r="F20" s="272">
        <v>107.07</v>
      </c>
      <c r="G20" s="51">
        <v>-0.5</v>
      </c>
      <c r="H20" s="51">
        <v>0.5</v>
      </c>
      <c r="I20" s="57"/>
      <c r="J20" s="456"/>
      <c r="K20" s="52"/>
      <c r="X20" s="272"/>
      <c r="Z20" s="272"/>
      <c r="AA20" s="51"/>
      <c r="AB20" s="272"/>
      <c r="AC20" s="51"/>
    </row>
    <row r="21" spans="1:29" x14ac:dyDescent="0.3">
      <c r="A21" s="30" t="s">
        <v>474</v>
      </c>
      <c r="B21" s="269">
        <v>852.62</v>
      </c>
      <c r="C21" s="270">
        <v>3.4</v>
      </c>
      <c r="D21" s="271">
        <v>106.79</v>
      </c>
      <c r="E21" s="270">
        <v>1.5</v>
      </c>
      <c r="F21" s="272">
        <v>107.6</v>
      </c>
      <c r="G21" s="51">
        <v>1.1000000000000001</v>
      </c>
      <c r="H21" s="51">
        <v>1.6</v>
      </c>
      <c r="I21" s="57"/>
      <c r="J21" s="456"/>
      <c r="K21" s="52"/>
      <c r="X21" s="272"/>
      <c r="Z21" s="272"/>
      <c r="AA21" s="51"/>
      <c r="AB21" s="272"/>
      <c r="AC21" s="51"/>
    </row>
    <row r="22" spans="1:29" x14ac:dyDescent="0.3">
      <c r="A22" s="30" t="s">
        <v>475</v>
      </c>
      <c r="B22" s="269">
        <v>866.84</v>
      </c>
      <c r="C22" s="270">
        <v>2.8</v>
      </c>
      <c r="D22" s="271">
        <v>107.45</v>
      </c>
      <c r="E22" s="270">
        <v>0.3</v>
      </c>
      <c r="F22" s="272">
        <v>106.48</v>
      </c>
      <c r="G22" s="51">
        <v>0.4</v>
      </c>
      <c r="H22" s="51">
        <v>0.1</v>
      </c>
      <c r="I22" s="57">
        <f>AVERAGE(F22:F25)/AVERAGE(F26:F29)*100-100</f>
        <v>1.1038157769530841</v>
      </c>
      <c r="J22" s="456">
        <f>(F22/AVERAGE(F22:F25)-1)*100</f>
        <v>0.21647058823530685</v>
      </c>
      <c r="K22" s="57">
        <f>AVERAGE(D22:D25)/AVERAGE(D26:D29)*100-100</f>
        <v>1.0860245784509885</v>
      </c>
      <c r="X22" s="272"/>
      <c r="Z22" s="272"/>
      <c r="AA22" s="51"/>
      <c r="AB22" s="272"/>
      <c r="AC22" s="51"/>
    </row>
    <row r="23" spans="1:29" x14ac:dyDescent="0.3">
      <c r="A23" s="30" t="s">
        <v>476</v>
      </c>
      <c r="B23" s="269">
        <v>842.9</v>
      </c>
      <c r="C23" s="270">
        <v>2.2999999999999998</v>
      </c>
      <c r="D23" s="271">
        <v>106.16</v>
      </c>
      <c r="E23" s="270">
        <v>0.4</v>
      </c>
      <c r="F23" s="272">
        <v>106.07</v>
      </c>
      <c r="G23" s="51">
        <v>-0.4</v>
      </c>
      <c r="H23" s="51">
        <v>0.5</v>
      </c>
      <c r="I23" s="57"/>
      <c r="J23" s="456"/>
      <c r="K23" s="52"/>
      <c r="X23" s="272"/>
      <c r="Z23" s="272"/>
      <c r="AA23" s="51"/>
      <c r="AB23" s="272"/>
      <c r="AC23" s="51"/>
    </row>
    <row r="24" spans="1:29" x14ac:dyDescent="0.3">
      <c r="A24" s="30" t="s">
        <v>477</v>
      </c>
      <c r="B24" s="269">
        <v>833.72</v>
      </c>
      <c r="C24" s="270">
        <v>4.0999999999999996</v>
      </c>
      <c r="D24" s="271">
        <v>105.66</v>
      </c>
      <c r="E24" s="270">
        <v>2.2000000000000002</v>
      </c>
      <c r="F24" s="272">
        <v>106.52</v>
      </c>
      <c r="G24" s="51">
        <v>0.6</v>
      </c>
      <c r="H24" s="51">
        <v>1.8</v>
      </c>
      <c r="I24" s="57"/>
      <c r="J24" s="456"/>
      <c r="K24" s="52"/>
      <c r="X24" s="272"/>
      <c r="Z24" s="272"/>
      <c r="AA24" s="51"/>
      <c r="AB24" s="272"/>
      <c r="AC24" s="51"/>
    </row>
    <row r="25" spans="1:29" x14ac:dyDescent="0.3">
      <c r="A25" s="30" t="s">
        <v>478</v>
      </c>
      <c r="B25" s="269">
        <v>824.4</v>
      </c>
      <c r="C25" s="270">
        <v>3.2</v>
      </c>
      <c r="D25" s="271">
        <v>105.17</v>
      </c>
      <c r="E25" s="270">
        <v>1.4</v>
      </c>
      <c r="F25" s="272">
        <v>105.93</v>
      </c>
      <c r="G25" s="51">
        <v>-0.4</v>
      </c>
      <c r="H25" s="51">
        <v>2.1</v>
      </c>
      <c r="I25" s="57"/>
      <c r="J25" s="456"/>
      <c r="K25" s="52"/>
      <c r="X25" s="272"/>
      <c r="Z25" s="272"/>
      <c r="AA25" s="51"/>
      <c r="AB25" s="272"/>
      <c r="AC25" s="51"/>
    </row>
    <row r="26" spans="1:29" x14ac:dyDescent="0.3">
      <c r="A26" s="30" t="s">
        <v>479</v>
      </c>
      <c r="B26" s="269">
        <v>843.19</v>
      </c>
      <c r="C26" s="270">
        <v>4.9000000000000004</v>
      </c>
      <c r="D26" s="271">
        <v>107.08</v>
      </c>
      <c r="E26" s="270">
        <v>3.1</v>
      </c>
      <c r="F26" s="272">
        <v>106.39</v>
      </c>
      <c r="G26" s="51">
        <v>0.8</v>
      </c>
      <c r="H26" s="51">
        <v>3.7</v>
      </c>
      <c r="I26" s="57">
        <f>AVERAGE(F26:F29)/AVERAGE(F30:F33)*100-100</f>
        <v>2.989023912191314</v>
      </c>
      <c r="J26" s="456">
        <f>(F26/AVERAGE(F26:F29)-1)*100</f>
        <v>1.237034922447422</v>
      </c>
      <c r="K26" s="57">
        <f>AVERAGE(D26:D29)/AVERAGE(D30:D33)*100-100</f>
        <v>2.6802308520003777</v>
      </c>
      <c r="X26" s="272"/>
      <c r="Z26" s="272"/>
      <c r="AA26" s="51"/>
      <c r="AB26" s="272"/>
      <c r="AC26" s="51"/>
    </row>
    <row r="27" spans="1:29" x14ac:dyDescent="0.3">
      <c r="A27" s="30" t="s">
        <v>480</v>
      </c>
      <c r="B27" s="269">
        <v>823.94</v>
      </c>
      <c r="C27" s="270">
        <v>4.4000000000000004</v>
      </c>
      <c r="D27" s="271">
        <v>105.7</v>
      </c>
      <c r="E27" s="270">
        <v>2.7</v>
      </c>
      <c r="F27" s="272">
        <v>105.54</v>
      </c>
      <c r="G27" s="51">
        <v>0.9</v>
      </c>
      <c r="H27" s="51">
        <v>3.2</v>
      </c>
      <c r="I27" s="57"/>
      <c r="J27" s="456"/>
      <c r="K27" s="52"/>
      <c r="Z27" s="272"/>
      <c r="AA27" s="51"/>
      <c r="AB27" s="272"/>
    </row>
    <row r="28" spans="1:29" x14ac:dyDescent="0.3">
      <c r="A28" s="30" t="s">
        <v>481</v>
      </c>
      <c r="B28" s="269">
        <v>801.19</v>
      </c>
      <c r="C28" s="270">
        <v>2.8</v>
      </c>
      <c r="D28" s="271">
        <v>103.39</v>
      </c>
      <c r="E28" s="270">
        <v>1.3</v>
      </c>
      <c r="F28" s="272">
        <v>104.62</v>
      </c>
      <c r="G28" s="51">
        <v>0.8</v>
      </c>
      <c r="H28" s="51">
        <v>2.7</v>
      </c>
      <c r="I28" s="57"/>
      <c r="J28" s="456"/>
      <c r="K28" s="52"/>
      <c r="Z28" s="272"/>
      <c r="AA28" s="51"/>
      <c r="AB28" s="272"/>
    </row>
    <row r="29" spans="1:29" x14ac:dyDescent="0.3">
      <c r="A29" s="30" t="s">
        <v>482</v>
      </c>
      <c r="B29" s="269">
        <v>798.84</v>
      </c>
      <c r="C29" s="270">
        <v>4.7</v>
      </c>
      <c r="D29" s="271">
        <v>103.71</v>
      </c>
      <c r="E29" s="270">
        <v>3.6</v>
      </c>
      <c r="F29" s="272">
        <v>103.81</v>
      </c>
      <c r="G29" s="51">
        <v>1.2</v>
      </c>
      <c r="H29" s="51">
        <v>2.4</v>
      </c>
      <c r="I29" s="57"/>
      <c r="J29" s="456"/>
      <c r="K29" s="52"/>
      <c r="Z29" s="272"/>
      <c r="AA29" s="51"/>
      <c r="AB29" s="272"/>
    </row>
    <row r="30" spans="1:29" x14ac:dyDescent="0.3">
      <c r="A30" s="30" t="s">
        <v>483</v>
      </c>
      <c r="B30" s="269">
        <v>803.73</v>
      </c>
      <c r="C30" s="270">
        <v>2.9</v>
      </c>
      <c r="D30" s="271">
        <v>103.86</v>
      </c>
      <c r="E30" s="270">
        <v>1.4</v>
      </c>
      <c r="F30" s="272">
        <v>102.56</v>
      </c>
      <c r="G30" s="51">
        <v>0.3</v>
      </c>
      <c r="H30" s="51">
        <v>1.9</v>
      </c>
      <c r="I30" s="57">
        <f>AVERAGE(F30:F33)/AVERAGE(F34:F37)*100-100</f>
        <v>2.1472546173481959</v>
      </c>
      <c r="J30" s="456">
        <f>(F30/AVERAGE(F30:F33)-1)*100</f>
        <v>0.50960407683262599</v>
      </c>
      <c r="K30" s="57">
        <f>AVERAGE(D30:D33)/AVERAGE(D34:D37)*100-100</f>
        <v>2.230000000000004</v>
      </c>
      <c r="Z30" s="272"/>
      <c r="AA30" s="51"/>
      <c r="AB30" s="272"/>
    </row>
    <row r="31" spans="1:29" x14ac:dyDescent="0.3">
      <c r="A31" s="30" t="s">
        <v>484</v>
      </c>
      <c r="B31" s="269">
        <v>788.98</v>
      </c>
      <c r="C31" s="270">
        <v>3</v>
      </c>
      <c r="D31" s="271">
        <v>102.93</v>
      </c>
      <c r="E31" s="270">
        <v>1.9</v>
      </c>
      <c r="F31" s="272">
        <v>102.24</v>
      </c>
      <c r="G31" s="51">
        <v>0.3</v>
      </c>
      <c r="H31" s="51">
        <v>2</v>
      </c>
      <c r="I31" s="57"/>
      <c r="J31" s="456"/>
      <c r="K31" s="52"/>
    </row>
    <row r="32" spans="1:29" x14ac:dyDescent="0.3">
      <c r="A32" s="30" t="s">
        <v>485</v>
      </c>
      <c r="B32" s="269">
        <v>779.08</v>
      </c>
      <c r="C32" s="270">
        <v>5</v>
      </c>
      <c r="D32" s="271">
        <v>102.02</v>
      </c>
      <c r="E32" s="270">
        <v>3.6</v>
      </c>
      <c r="F32" s="272">
        <v>101.89</v>
      </c>
      <c r="G32" s="51">
        <v>0.4</v>
      </c>
      <c r="H32" s="51">
        <v>2.2000000000000002</v>
      </c>
      <c r="I32" s="57"/>
      <c r="J32" s="456"/>
      <c r="K32" s="52"/>
    </row>
    <row r="33" spans="1:27" x14ac:dyDescent="0.3">
      <c r="A33" s="30" t="s">
        <v>486</v>
      </c>
      <c r="B33" s="269">
        <v>762.95</v>
      </c>
      <c r="C33" s="270">
        <v>3.5</v>
      </c>
      <c r="D33" s="271">
        <v>100.11</v>
      </c>
      <c r="E33" s="270">
        <v>2.2000000000000002</v>
      </c>
      <c r="F33" s="272">
        <v>101.47</v>
      </c>
      <c r="G33" s="51">
        <v>0.8</v>
      </c>
      <c r="H33" s="51">
        <v>2.5</v>
      </c>
      <c r="I33" s="57"/>
      <c r="J33" s="456"/>
      <c r="K33" s="52"/>
    </row>
    <row r="34" spans="1:27" x14ac:dyDescent="0.3">
      <c r="A34" s="30" t="s">
        <v>487</v>
      </c>
      <c r="B34" s="269">
        <v>781.32</v>
      </c>
      <c r="C34" s="270">
        <v>3.8</v>
      </c>
      <c r="D34" s="271">
        <v>102.46</v>
      </c>
      <c r="E34" s="270">
        <v>1.9</v>
      </c>
      <c r="F34" s="272">
        <v>100.64</v>
      </c>
      <c r="G34" s="51">
        <v>0.5</v>
      </c>
      <c r="H34" s="51"/>
      <c r="I34" s="57">
        <f>AVERAGE(F34:F37)/AVERAGE(F38:F41)*100-100</f>
        <v>1.4883673676724669</v>
      </c>
      <c r="J34" s="456">
        <f>(F34/AVERAGE(F34:F37)-1)*100</f>
        <v>0.74578307222583629</v>
      </c>
      <c r="K34" s="57">
        <f>AVERAGE(D34:D37)/AVERAGE(D38:D41)*100-100</f>
        <v>1.7423375302047646</v>
      </c>
    </row>
    <row r="35" spans="1:27" x14ac:dyDescent="0.3">
      <c r="A35" s="30" t="s">
        <v>488</v>
      </c>
      <c r="B35" s="269">
        <v>765.67</v>
      </c>
      <c r="C35" s="270">
        <v>3.4</v>
      </c>
      <c r="D35" s="271">
        <v>101.05</v>
      </c>
      <c r="E35" s="270">
        <v>1.5</v>
      </c>
      <c r="F35" s="272">
        <v>100.17</v>
      </c>
      <c r="G35" s="51">
        <v>0.4</v>
      </c>
      <c r="H35" s="51"/>
      <c r="I35" s="57"/>
      <c r="J35" s="456"/>
      <c r="K35" s="52"/>
    </row>
    <row r="36" spans="1:27" ht="12.75" customHeight="1" x14ac:dyDescent="0.3">
      <c r="A36" s="30" t="s">
        <v>489</v>
      </c>
      <c r="B36" s="269">
        <v>741.98</v>
      </c>
      <c r="C36" s="270">
        <v>3.4</v>
      </c>
      <c r="D36" s="271">
        <v>98.5</v>
      </c>
      <c r="E36" s="270">
        <v>1.5</v>
      </c>
      <c r="F36" s="272">
        <v>99.74</v>
      </c>
      <c r="G36" s="51">
        <v>0.7</v>
      </c>
      <c r="H36" s="51"/>
      <c r="I36" s="57"/>
      <c r="J36" s="456"/>
      <c r="K36" s="52"/>
      <c r="Z36" s="33"/>
      <c r="AA36" s="33"/>
    </row>
    <row r="37" spans="1:27" x14ac:dyDescent="0.3">
      <c r="A37" s="30" t="s">
        <v>490</v>
      </c>
      <c r="B37" s="269">
        <v>737.21</v>
      </c>
      <c r="C37" s="270">
        <v>2.9</v>
      </c>
      <c r="D37" s="271">
        <v>97.99</v>
      </c>
      <c r="E37" s="270">
        <v>1</v>
      </c>
      <c r="F37" s="272">
        <v>99.03</v>
      </c>
      <c r="G37" s="51">
        <v>-0.5</v>
      </c>
      <c r="H37" s="51"/>
      <c r="I37" s="57"/>
      <c r="J37" s="456"/>
      <c r="K37" s="52"/>
      <c r="Z37" s="272"/>
      <c r="AA37" s="51"/>
    </row>
    <row r="38" spans="1:27" ht="14.25" customHeight="1" x14ac:dyDescent="0.3">
      <c r="A38" s="30" t="s">
        <v>491</v>
      </c>
      <c r="B38" s="273">
        <v>752.65</v>
      </c>
      <c r="C38" s="270">
        <v>4.333300988369686</v>
      </c>
      <c r="D38" s="271">
        <v>100.3</v>
      </c>
      <c r="E38" s="270">
        <v>2.4305555555555571</v>
      </c>
      <c r="F38" s="272">
        <v>99.3</v>
      </c>
      <c r="G38" s="51">
        <v>0.86338242762822404</v>
      </c>
      <c r="H38" s="51"/>
      <c r="I38" s="57">
        <f>AVERAGE(F38:F41)/AVERAGE(F42:F45)*100-100</f>
        <v>2.209184600607486</v>
      </c>
      <c r="J38" s="456">
        <f>(F38/AVERAGE(F38:F41)-1)*100</f>
        <v>0.88387686680888589</v>
      </c>
      <c r="K38" s="57">
        <f>AVERAGE(D38:D41)/AVERAGE(D42:D45)*100-100</f>
        <v>2.2177733867193581</v>
      </c>
      <c r="Z38" s="272"/>
      <c r="AA38" s="51"/>
    </row>
    <row r="39" spans="1:27" ht="14.25" customHeight="1" x14ac:dyDescent="0.3">
      <c r="A39" s="30" t="s">
        <v>492</v>
      </c>
      <c r="B39" s="273">
        <v>740.72</v>
      </c>
      <c r="C39" s="270">
        <v>3.6450389690346725</v>
      </c>
      <c r="D39" s="271">
        <v>99.29</v>
      </c>
      <c r="E39" s="270">
        <v>1.8254537996103011</v>
      </c>
      <c r="F39" s="272">
        <v>98.45</v>
      </c>
      <c r="G39" s="51">
        <v>0.48994590180669206</v>
      </c>
      <c r="H39" s="51"/>
      <c r="I39" s="57"/>
      <c r="J39" s="456"/>
      <c r="K39" s="52"/>
      <c r="Z39" s="272"/>
      <c r="AA39" s="51"/>
    </row>
    <row r="40" spans="1:27" ht="14.25" customHeight="1" x14ac:dyDescent="0.3">
      <c r="A40" s="30" t="s">
        <v>493</v>
      </c>
      <c r="B40" s="273">
        <v>717.36</v>
      </c>
      <c r="C40" s="270">
        <v>3.5256086473381316</v>
      </c>
      <c r="D40" s="271">
        <v>96.78</v>
      </c>
      <c r="E40" s="270">
        <v>1.4146494812952</v>
      </c>
      <c r="F40" s="272">
        <v>97.97</v>
      </c>
      <c r="G40" s="51">
        <v>-3.0612244897966434E-2</v>
      </c>
      <c r="H40" s="51"/>
      <c r="I40" s="57"/>
      <c r="J40" s="456"/>
      <c r="K40" s="52"/>
      <c r="Z40" s="272"/>
      <c r="AA40" s="51"/>
    </row>
    <row r="41" spans="1:27" ht="14.25" customHeight="1" x14ac:dyDescent="0.3">
      <c r="A41" s="30" t="s">
        <v>494</v>
      </c>
      <c r="B41" s="273">
        <v>716.7</v>
      </c>
      <c r="C41" s="270">
        <v>5.0325341461984863</v>
      </c>
      <c r="D41" s="271">
        <v>96.78</v>
      </c>
      <c r="E41" s="270">
        <v>3.2209897610921558</v>
      </c>
      <c r="F41" s="272">
        <v>98</v>
      </c>
      <c r="G41" s="51">
        <v>0.9684731094168626</v>
      </c>
      <c r="H41" s="51"/>
      <c r="I41" s="57"/>
      <c r="J41" s="456"/>
      <c r="K41" s="52"/>
      <c r="Z41" s="272"/>
      <c r="AA41" s="51"/>
    </row>
    <row r="42" spans="1:27" ht="14.25" customHeight="1" x14ac:dyDescent="0.3">
      <c r="A42" s="30" t="s">
        <v>495</v>
      </c>
      <c r="B42" s="273">
        <v>721.39</v>
      </c>
      <c r="C42" s="270">
        <v>2.7987174919843198</v>
      </c>
      <c r="D42" s="271">
        <v>97.92</v>
      </c>
      <c r="E42" s="270">
        <v>1.2406947890818856</v>
      </c>
      <c r="F42" s="272">
        <v>97.06</v>
      </c>
      <c r="G42" s="51">
        <v>0.34115579447949074</v>
      </c>
      <c r="H42" s="51"/>
      <c r="I42" s="57">
        <f>AVERAGE(F42:F45)/AVERAGE(F46:F49)*100-100</f>
        <v>0.54552098559197759</v>
      </c>
      <c r="J42" s="456">
        <f>(F42/AVERAGE(F42:F45)-1)*100</f>
        <v>0.78658394122688158</v>
      </c>
      <c r="K42" s="52"/>
      <c r="Z42" s="272"/>
      <c r="AA42" s="51"/>
    </row>
    <row r="43" spans="1:27" ht="14.25" customHeight="1" x14ac:dyDescent="0.3">
      <c r="A43" s="30" t="s">
        <v>496</v>
      </c>
      <c r="B43" s="273">
        <v>714.67</v>
      </c>
      <c r="C43" s="270">
        <v>3.1359136433168686</v>
      </c>
      <c r="D43" s="271">
        <v>97.51</v>
      </c>
      <c r="E43" s="270">
        <v>1.1724424154388942</v>
      </c>
      <c r="F43" s="272">
        <v>96.73</v>
      </c>
      <c r="G43" s="51">
        <v>0.54048435713545473</v>
      </c>
      <c r="H43" s="51"/>
      <c r="I43" s="57"/>
      <c r="J43" s="456"/>
      <c r="K43" s="52"/>
      <c r="Z43" s="272"/>
      <c r="AA43" s="51"/>
    </row>
    <row r="44" spans="1:27" ht="14.25" customHeight="1" x14ac:dyDescent="0.3">
      <c r="A44" s="30" t="s">
        <v>497</v>
      </c>
      <c r="B44" s="273">
        <v>692.93</v>
      </c>
      <c r="C44" s="270">
        <v>3.0977072205442511</v>
      </c>
      <c r="D44" s="271">
        <v>95.43</v>
      </c>
      <c r="E44" s="270">
        <v>0.82408874801902243</v>
      </c>
      <c r="F44" s="272">
        <v>96.21</v>
      </c>
      <c r="G44" s="51">
        <v>1.0503098414032195</v>
      </c>
      <c r="H44" s="51"/>
      <c r="I44" s="57"/>
      <c r="J44" s="456"/>
      <c r="K44" s="52"/>
      <c r="Z44" s="272"/>
      <c r="AA44" s="51"/>
    </row>
    <row r="45" spans="1:27" ht="14.25" customHeight="1" x14ac:dyDescent="0.3">
      <c r="A45" s="30" t="s">
        <v>498</v>
      </c>
      <c r="B45" s="273">
        <v>682.36</v>
      </c>
      <c r="C45" s="270">
        <v>0.56741978747550093</v>
      </c>
      <c r="D45" s="271">
        <v>93.76</v>
      </c>
      <c r="E45" s="270">
        <v>-1.5332913253518115</v>
      </c>
      <c r="F45" s="272">
        <v>95.21</v>
      </c>
      <c r="G45" s="51">
        <v>-0.47041605686807486</v>
      </c>
      <c r="H45" s="51"/>
      <c r="I45" s="57"/>
      <c r="J45" s="456"/>
      <c r="K45" s="52"/>
      <c r="Z45" s="272"/>
      <c r="AA45" s="51"/>
    </row>
    <row r="46" spans="1:27" ht="14.25" customHeight="1" x14ac:dyDescent="0.3">
      <c r="A46" s="30" t="s">
        <v>873</v>
      </c>
      <c r="B46" s="273">
        <v>701.75</v>
      </c>
      <c r="C46" s="270">
        <v>1.4324121184088767</v>
      </c>
      <c r="D46" s="271">
        <v>96.72</v>
      </c>
      <c r="E46" s="270">
        <v>-0.1032844453625188</v>
      </c>
      <c r="F46" s="272">
        <v>95.66</v>
      </c>
      <c r="G46" s="51">
        <v>-0.416406412658759</v>
      </c>
      <c r="H46" s="51"/>
      <c r="I46" s="57">
        <f>AVERAGE(F46:F49)/AVERAGE(F50:F53)*100-100</f>
        <v>0.61717047036269435</v>
      </c>
      <c r="J46" s="456">
        <f>(F46/AVERAGE(F46:F49)-1)*100</f>
        <v>-0.12528711630821476</v>
      </c>
      <c r="Z46" s="272"/>
      <c r="AA46" s="51"/>
    </row>
    <row r="47" spans="1:27" ht="14.25" customHeight="1" x14ac:dyDescent="0.3">
      <c r="A47" s="30" t="s">
        <v>874</v>
      </c>
      <c r="B47" s="273">
        <v>692.94</v>
      </c>
      <c r="C47" s="270">
        <v>1.5609198434683265</v>
      </c>
      <c r="D47" s="271">
        <v>96.38</v>
      </c>
      <c r="E47" s="270">
        <v>-6.2214848610537388E-2</v>
      </c>
      <c r="F47" s="272">
        <v>96.06</v>
      </c>
      <c r="G47" s="51">
        <v>0.29233660471913936</v>
      </c>
      <c r="H47" s="51"/>
      <c r="Z47" s="272"/>
      <c r="AA47" s="51"/>
    </row>
    <row r="48" spans="1:27" ht="14.25" customHeight="1" x14ac:dyDescent="0.3">
      <c r="A48" s="30" t="s">
        <v>875</v>
      </c>
      <c r="B48" s="273">
        <v>672.11</v>
      </c>
      <c r="C48" s="270">
        <v>1.7700857030374664</v>
      </c>
      <c r="D48" s="271">
        <v>94.65</v>
      </c>
      <c r="E48" s="270">
        <v>0.41374920432846807</v>
      </c>
      <c r="F48" s="272">
        <v>95.78</v>
      </c>
      <c r="G48" s="51">
        <v>0.16732901066723116</v>
      </c>
      <c r="H48" s="51"/>
      <c r="Z48" s="272"/>
      <c r="AA48" s="51"/>
    </row>
    <row r="49" spans="1:27" ht="14.25" customHeight="1" x14ac:dyDescent="0.3">
      <c r="A49" s="30" t="s">
        <v>876</v>
      </c>
      <c r="B49" s="273">
        <v>678.51</v>
      </c>
      <c r="C49" s="270">
        <v>2.9589839304411214</v>
      </c>
      <c r="D49" s="271">
        <v>95.22</v>
      </c>
      <c r="E49" s="270">
        <v>1.4922191430398755</v>
      </c>
      <c r="F49" s="272">
        <v>95.62</v>
      </c>
      <c r="G49" s="51">
        <v>0.199098815885975</v>
      </c>
      <c r="H49" s="51"/>
      <c r="Z49" s="272"/>
      <c r="AA49" s="51"/>
    </row>
    <row r="50" spans="1:27" ht="14.25" customHeight="1" x14ac:dyDescent="0.3">
      <c r="A50" s="30" t="s">
        <v>877</v>
      </c>
      <c r="B50" s="273">
        <v>691.84</v>
      </c>
      <c r="C50" s="270">
        <v>3.4248725576667312</v>
      </c>
      <c r="D50" s="271">
        <v>96.82</v>
      </c>
      <c r="E50" s="270">
        <v>1.9801980198019749</v>
      </c>
      <c r="F50" s="272">
        <v>95.43</v>
      </c>
      <c r="G50" s="51">
        <v>-0.27171073257392209</v>
      </c>
      <c r="H50" s="51"/>
      <c r="I50" s="57">
        <f>AVERAGE(F50:F53)/AVERAGE(F54:F57)*100-100</f>
        <v>3.9900589906052062</v>
      </c>
      <c r="J50" s="456">
        <f>(F50/AVERAGE(F50:F53)-1)*100</f>
        <v>0.24949444546578103</v>
      </c>
      <c r="Z50" s="272"/>
      <c r="AA50" s="51"/>
    </row>
    <row r="51" spans="1:27" ht="14.25" customHeight="1" x14ac:dyDescent="0.3">
      <c r="A51" s="30" t="s">
        <v>878</v>
      </c>
      <c r="B51" s="273">
        <v>682.29</v>
      </c>
      <c r="C51" s="270">
        <v>4.7453099573213677</v>
      </c>
      <c r="D51" s="271">
        <v>96.44</v>
      </c>
      <c r="E51" s="270">
        <v>3.6654842523917068</v>
      </c>
      <c r="F51" s="272">
        <v>95.69</v>
      </c>
      <c r="G51" s="51">
        <v>0.86434067671549997</v>
      </c>
      <c r="H51" s="51"/>
      <c r="Z51" s="272"/>
      <c r="AA51" s="51"/>
    </row>
    <row r="52" spans="1:27" ht="14.25" customHeight="1" x14ac:dyDescent="0.3">
      <c r="A52" s="30" t="s">
        <v>879</v>
      </c>
      <c r="B52" s="273">
        <v>660.42</v>
      </c>
      <c r="C52" s="270">
        <v>5.2462151394422278</v>
      </c>
      <c r="D52" s="271">
        <v>94.26</v>
      </c>
      <c r="E52" s="270">
        <v>3.7877119577185852</v>
      </c>
      <c r="F52" s="272">
        <v>94.87</v>
      </c>
      <c r="G52" s="51">
        <v>9.495674192866943E-2</v>
      </c>
      <c r="H52" s="51"/>
      <c r="Z52" s="272"/>
      <c r="AA52" s="51"/>
    </row>
    <row r="53" spans="1:27" ht="14.25" customHeight="1" x14ac:dyDescent="0.3">
      <c r="A53" s="30" t="s">
        <v>880</v>
      </c>
      <c r="B53" s="273">
        <v>659.01</v>
      </c>
      <c r="C53" s="270">
        <v>6.8797742422030694</v>
      </c>
      <c r="D53" s="271">
        <v>93.82</v>
      </c>
      <c r="E53" s="270">
        <v>6.3839437577956772</v>
      </c>
      <c r="F53" s="272">
        <v>94.78</v>
      </c>
      <c r="G53" s="51">
        <v>1.9249381653941384</v>
      </c>
      <c r="H53" s="51"/>
    </row>
    <row r="54" spans="1:27" ht="14.25" customHeight="1" x14ac:dyDescent="0.3">
      <c r="A54" s="30" t="s">
        <v>881</v>
      </c>
      <c r="B54" s="273">
        <v>668.93</v>
      </c>
      <c r="C54" s="270">
        <v>5.2422082723682735</v>
      </c>
      <c r="D54" s="271">
        <v>94.94</v>
      </c>
      <c r="E54" s="270">
        <v>4.7093856843498401</v>
      </c>
      <c r="F54" s="272">
        <v>92.99</v>
      </c>
      <c r="G54" s="51">
        <v>0.82402688929848011</v>
      </c>
      <c r="H54" s="51"/>
      <c r="I54" s="57">
        <f>AVERAGE(F54:F57)/AVERAGE(F58:F61)*100-100</f>
        <v>4.0404614422912601</v>
      </c>
      <c r="J54" s="456">
        <f>(F54/AVERAGE(F54:F57)-1)*100</f>
        <v>1.5840069914791366</v>
      </c>
    </row>
    <row r="55" spans="1:27" ht="14.25" customHeight="1" x14ac:dyDescent="0.3">
      <c r="A55" s="30" t="s">
        <v>882</v>
      </c>
      <c r="B55" s="273">
        <v>651.38</v>
      </c>
      <c r="C55" s="270">
        <v>5.2752367715033728</v>
      </c>
      <c r="D55" s="271">
        <v>93.03</v>
      </c>
      <c r="E55" s="270">
        <v>4.6927751519243657</v>
      </c>
      <c r="F55" s="272">
        <v>92.23</v>
      </c>
      <c r="G55" s="51">
        <v>0.83087351044058266</v>
      </c>
      <c r="H55" s="51"/>
    </row>
    <row r="56" spans="1:27" ht="14.25" customHeight="1" x14ac:dyDescent="0.3">
      <c r="A56" s="30" t="s">
        <v>883</v>
      </c>
      <c r="B56" s="273">
        <v>627.5</v>
      </c>
      <c r="C56" s="270">
        <v>5.0472922072486881</v>
      </c>
      <c r="D56" s="271">
        <v>90.82</v>
      </c>
      <c r="E56" s="270">
        <v>4.7641019725458449</v>
      </c>
      <c r="F56" s="272">
        <v>91.47</v>
      </c>
      <c r="G56" s="51">
        <v>2.2353861629596423</v>
      </c>
      <c r="H56" s="51"/>
    </row>
    <row r="57" spans="1:27" ht="14.25" customHeight="1" x14ac:dyDescent="0.3">
      <c r="A57" s="30" t="s">
        <v>884</v>
      </c>
      <c r="B57" s="273">
        <v>616.59</v>
      </c>
      <c r="C57" s="270">
        <v>3.7977879905055403</v>
      </c>
      <c r="D57" s="271">
        <v>88.19</v>
      </c>
      <c r="E57" s="270">
        <v>2.5226691467100721</v>
      </c>
      <c r="F57" s="272">
        <v>89.47</v>
      </c>
      <c r="G57" s="51">
        <v>0.79990986931048269</v>
      </c>
      <c r="H57" s="51"/>
    </row>
    <row r="58" spans="1:27" ht="14.25" customHeight="1" x14ac:dyDescent="0.3">
      <c r="A58" s="30" t="s">
        <v>885</v>
      </c>
      <c r="B58" s="273">
        <v>635.61</v>
      </c>
      <c r="C58" s="270">
        <v>-0.83004384254130059</v>
      </c>
      <c r="D58" s="271">
        <v>90.67</v>
      </c>
      <c r="E58" s="270">
        <v>-2.683267146077057</v>
      </c>
      <c r="F58" s="272">
        <v>88.76</v>
      </c>
      <c r="G58" s="51">
        <v>0.74914869466515199</v>
      </c>
      <c r="H58" s="51"/>
      <c r="I58" s="57">
        <f>AVERAGE(F58:F61)/AVERAGE(F62:F65)*100-100</f>
        <v>-5.6385232056197481</v>
      </c>
      <c r="J58" s="456">
        <f>(F58/AVERAGE(F58:F61)-1)*100</f>
        <v>0.88083195999317798</v>
      </c>
    </row>
    <row r="59" spans="1:27" ht="14.25" customHeight="1" x14ac:dyDescent="0.3">
      <c r="A59" s="30" t="s">
        <v>886</v>
      </c>
      <c r="B59" s="273">
        <v>618.74</v>
      </c>
      <c r="C59" s="270">
        <v>-3.5464309654086605</v>
      </c>
      <c r="D59" s="271">
        <v>88.86</v>
      </c>
      <c r="E59" s="270">
        <v>-5.4781406233379499</v>
      </c>
      <c r="F59" s="272">
        <v>88.1</v>
      </c>
      <c r="G59" s="51">
        <v>0.57077625570775581</v>
      </c>
      <c r="H59" s="51"/>
    </row>
    <row r="60" spans="1:27" ht="14.25" customHeight="1" x14ac:dyDescent="0.3">
      <c r="A60" s="30" t="s">
        <v>887</v>
      </c>
      <c r="B60" s="273">
        <v>597.35</v>
      </c>
      <c r="C60" s="270">
        <v>-6.3465186648480056</v>
      </c>
      <c r="D60" s="271">
        <v>86.69</v>
      </c>
      <c r="E60" s="270">
        <v>-7.9235262878385697</v>
      </c>
      <c r="F60" s="272">
        <v>87.6</v>
      </c>
      <c r="G60" s="51">
        <v>0.13717421124827922</v>
      </c>
      <c r="H60" s="51"/>
    </row>
    <row r="61" spans="1:27" ht="14.25" customHeight="1" x14ac:dyDescent="0.3">
      <c r="A61" s="30" t="s">
        <v>888</v>
      </c>
      <c r="B61" s="273">
        <v>594.03</v>
      </c>
      <c r="C61" s="270">
        <v>-5.1433955033214147</v>
      </c>
      <c r="D61" s="271">
        <v>86.02</v>
      </c>
      <c r="E61" s="270">
        <v>-6.6825775656324709</v>
      </c>
      <c r="F61" s="272">
        <v>87.48</v>
      </c>
      <c r="G61" s="51">
        <v>-4.6747303040209118</v>
      </c>
      <c r="H61" s="51"/>
      <c r="I61" s="457"/>
      <c r="J61" s="457"/>
      <c r="K61" s="457"/>
    </row>
    <row r="62" spans="1:27" ht="14.25" customHeight="1" x14ac:dyDescent="0.3">
      <c r="A62" s="30" t="s">
        <v>889</v>
      </c>
      <c r="B62" s="273">
        <v>640.92999999999995</v>
      </c>
      <c r="C62" s="270">
        <v>-0.99479432163987269</v>
      </c>
      <c r="D62" s="271">
        <v>93.17</v>
      </c>
      <c r="E62" s="270">
        <v>-1.9056643503895572</v>
      </c>
      <c r="F62" s="272">
        <v>91.77</v>
      </c>
      <c r="G62" s="51">
        <v>-1.5976838944885401</v>
      </c>
      <c r="H62" s="51"/>
      <c r="I62" s="57">
        <f>AVERAGE(F62:F65)/AVERAGE(F66:F69)*100-100</f>
        <v>0.69112604951271805</v>
      </c>
      <c r="J62" s="456">
        <f>(F62/AVERAGE(F62:F65)-1)*100</f>
        <v>-1.5792154865002628</v>
      </c>
      <c r="K62" s="457"/>
    </row>
    <row r="63" spans="1:27" ht="14.25" customHeight="1" x14ac:dyDescent="0.3">
      <c r="A63" s="30" t="s">
        <v>890</v>
      </c>
      <c r="B63" s="273">
        <v>641.49</v>
      </c>
      <c r="C63" s="270">
        <v>1.8011870378011281</v>
      </c>
      <c r="D63" s="271">
        <v>94.01</v>
      </c>
      <c r="E63" s="270">
        <v>0.97744360902257199</v>
      </c>
      <c r="F63" s="272">
        <v>93.26</v>
      </c>
      <c r="G63" s="51">
        <v>-0.62866275972295682</v>
      </c>
      <c r="H63" s="51"/>
    </row>
    <row r="64" spans="1:27" ht="14.25" customHeight="1" x14ac:dyDescent="0.3">
      <c r="A64" s="30" t="s">
        <v>891</v>
      </c>
      <c r="B64" s="273">
        <v>637.83000000000004</v>
      </c>
      <c r="C64" s="270">
        <v>3.8726488071004042</v>
      </c>
      <c r="D64" s="271">
        <v>94.15</v>
      </c>
      <c r="E64" s="270">
        <v>2.9299223789220719</v>
      </c>
      <c r="F64" s="272">
        <v>93.85</v>
      </c>
      <c r="G64" s="51">
        <v>-0.25507492826018563</v>
      </c>
      <c r="H64" s="51"/>
    </row>
    <row r="65" spans="1:10" ht="14.25" customHeight="1" x14ac:dyDescent="0.3">
      <c r="A65" s="30" t="s">
        <v>892</v>
      </c>
      <c r="B65" s="273">
        <v>626.24</v>
      </c>
      <c r="C65" s="270">
        <v>3.001694106810973</v>
      </c>
      <c r="D65" s="271">
        <v>92.18</v>
      </c>
      <c r="E65" s="270">
        <v>1.9803075561456041</v>
      </c>
      <c r="F65" s="272">
        <v>94.09</v>
      </c>
      <c r="G65" s="51">
        <v>0.65254599914419487</v>
      </c>
      <c r="H65" s="51"/>
    </row>
    <row r="66" spans="1:10" ht="14.25" customHeight="1" x14ac:dyDescent="0.3">
      <c r="A66" s="30" t="s">
        <v>893</v>
      </c>
      <c r="B66" s="273">
        <v>647.37</v>
      </c>
      <c r="C66" s="270">
        <v>3.8617038344296475</v>
      </c>
      <c r="D66" s="271">
        <v>94.98</v>
      </c>
      <c r="E66" s="270">
        <v>1.8880068654795252</v>
      </c>
      <c r="F66" s="272">
        <v>93.48</v>
      </c>
      <c r="G66" s="51">
        <v>0.64599483204135311</v>
      </c>
      <c r="H66" s="51"/>
      <c r="I66" s="57">
        <f>AVERAGE(F66:F69)/AVERAGE(F70:F73)*100-100</f>
        <v>3.0835165446803501</v>
      </c>
      <c r="J66" s="456">
        <f>(F66/AVERAGE(F66:F69)-1)*100</f>
        <v>0.94759860694906273</v>
      </c>
    </row>
    <row r="67" spans="1:10" ht="14.25" customHeight="1" x14ac:dyDescent="0.3">
      <c r="A67" s="30" t="s">
        <v>894</v>
      </c>
      <c r="B67" s="273">
        <v>630.14</v>
      </c>
      <c r="C67" s="270">
        <v>4.8590541485006753</v>
      </c>
      <c r="D67" s="271">
        <v>93.1</v>
      </c>
      <c r="E67" s="270">
        <v>2.941176470588232</v>
      </c>
      <c r="F67" s="272">
        <v>92.88</v>
      </c>
      <c r="G67" s="51">
        <v>0.50860296504706071</v>
      </c>
      <c r="H67" s="51"/>
    </row>
    <row r="68" spans="1:10" ht="14.25" customHeight="1" x14ac:dyDescent="0.3">
      <c r="A68" s="30" t="s">
        <v>895</v>
      </c>
      <c r="B68" s="273">
        <v>614.04999999999995</v>
      </c>
      <c r="C68" s="270">
        <v>4.7741737335130523</v>
      </c>
      <c r="D68" s="271">
        <v>91.47</v>
      </c>
      <c r="E68" s="270">
        <v>3.1228861330326936</v>
      </c>
      <c r="F68" s="272">
        <v>92.41</v>
      </c>
      <c r="G68" s="51">
        <v>0.84024443474464761</v>
      </c>
      <c r="H68" s="51"/>
    </row>
    <row r="69" spans="1:10" ht="14.25" customHeight="1" x14ac:dyDescent="0.3">
      <c r="A69" s="30" t="s">
        <v>896</v>
      </c>
      <c r="B69" s="273">
        <v>607.99</v>
      </c>
      <c r="C69" s="270">
        <v>5.7797031856220826</v>
      </c>
      <c r="D69" s="271">
        <v>90.39</v>
      </c>
      <c r="E69" s="270">
        <v>4.0280814823339739</v>
      </c>
      <c r="F69" s="272">
        <v>91.64</v>
      </c>
      <c r="G69" s="51">
        <v>5.4591112566868105E-2</v>
      </c>
      <c r="H69" s="51"/>
    </row>
    <row r="70" spans="1:10" ht="14.25" customHeight="1" x14ac:dyDescent="0.3">
      <c r="A70" s="30" t="s">
        <v>897</v>
      </c>
      <c r="B70" s="273">
        <v>623.29999999999995</v>
      </c>
      <c r="C70" s="270">
        <v>5.4046741299421512</v>
      </c>
      <c r="D70" s="271">
        <v>93.22</v>
      </c>
      <c r="E70" s="270">
        <v>4.7298056398157513</v>
      </c>
      <c r="F70" s="272">
        <v>91.59</v>
      </c>
      <c r="G70" s="51">
        <v>1.5297638842700394</v>
      </c>
      <c r="H70" s="51"/>
      <c r="I70" s="57">
        <f>AVERAGE(F70:F73)/AVERAGE(F74:F77)*100-100</f>
        <v>3.9998842291105916</v>
      </c>
      <c r="J70" s="456">
        <f>(F70/AVERAGE(F70:F73)-1)*100</f>
        <v>1.956418890713274</v>
      </c>
    </row>
    <row r="71" spans="1:10" ht="14.25" customHeight="1" x14ac:dyDescent="0.3">
      <c r="A71" s="30" t="s">
        <v>898</v>
      </c>
      <c r="B71" s="273">
        <v>600.94000000000005</v>
      </c>
      <c r="C71" s="270">
        <v>3.8987534362627372</v>
      </c>
      <c r="D71" s="271">
        <v>90.44</v>
      </c>
      <c r="E71" s="270">
        <v>3.5374928448769367</v>
      </c>
      <c r="F71" s="272">
        <v>90.21</v>
      </c>
      <c r="G71" s="51">
        <v>0.75952194795038963</v>
      </c>
      <c r="H71" s="51"/>
    </row>
    <row r="72" spans="1:10" ht="14.25" customHeight="1" x14ac:dyDescent="0.3">
      <c r="A72" s="30" t="s">
        <v>899</v>
      </c>
      <c r="B72" s="273">
        <v>586.07000000000005</v>
      </c>
      <c r="C72" s="270">
        <v>3.1740722484332196</v>
      </c>
      <c r="D72" s="271">
        <v>88.7</v>
      </c>
      <c r="E72" s="270">
        <v>2.6976959592451237</v>
      </c>
      <c r="F72" s="272">
        <v>89.53</v>
      </c>
      <c r="G72" s="51">
        <v>1.7386363636363598</v>
      </c>
      <c r="H72" s="51"/>
    </row>
    <row r="73" spans="1:10" ht="14.25" customHeight="1" x14ac:dyDescent="0.3">
      <c r="A73" s="30" t="s">
        <v>900</v>
      </c>
      <c r="B73" s="273">
        <v>574.77</v>
      </c>
      <c r="C73" s="270">
        <v>4.4011334326297771</v>
      </c>
      <c r="D73" s="271">
        <v>86.89</v>
      </c>
      <c r="E73" s="270">
        <v>4.2846855496879499</v>
      </c>
      <c r="F73" s="272">
        <v>88</v>
      </c>
      <c r="G73" s="51">
        <v>0.96374483708123648</v>
      </c>
      <c r="H73" s="51"/>
    </row>
    <row r="74" spans="1:10" ht="14.25" customHeight="1" x14ac:dyDescent="0.3">
      <c r="A74" s="30" t="s">
        <v>901</v>
      </c>
      <c r="B74" s="273">
        <v>591.34</v>
      </c>
      <c r="C74" s="270">
        <v>1.6886779474480704</v>
      </c>
      <c r="D74" s="271">
        <v>89.01</v>
      </c>
      <c r="E74" s="270">
        <v>1.2167386854673623</v>
      </c>
      <c r="F74" s="272">
        <v>87.16</v>
      </c>
      <c r="G74" s="51">
        <v>0.47262247838615679</v>
      </c>
      <c r="H74" s="51"/>
    </row>
    <row r="75" spans="1:10" ht="14.25" customHeight="1" x14ac:dyDescent="0.3">
      <c r="A75" s="30" t="s">
        <v>902</v>
      </c>
      <c r="B75" s="273">
        <v>578.39</v>
      </c>
      <c r="C75" s="270">
        <v>1.35457189920443</v>
      </c>
      <c r="D75" s="271">
        <v>87.35</v>
      </c>
      <c r="E75" s="270">
        <v>1.1815127997219861</v>
      </c>
      <c r="F75" s="272">
        <v>86.75</v>
      </c>
      <c r="G75" s="51">
        <v>0.82519758251974906</v>
      </c>
      <c r="H75" s="51"/>
    </row>
    <row r="76" spans="1:10" ht="14.25" customHeight="1" x14ac:dyDescent="0.3">
      <c r="A76" s="30" t="s">
        <v>903</v>
      </c>
      <c r="B76" s="273">
        <v>568.04</v>
      </c>
      <c r="C76" s="270">
        <v>1.4067409311625312</v>
      </c>
      <c r="D76" s="271">
        <v>86.37</v>
      </c>
      <c r="E76" s="270">
        <v>1.1476753718234107</v>
      </c>
      <c r="F76" s="272">
        <v>86.04</v>
      </c>
      <c r="G76" s="51">
        <v>0.56100981767181679</v>
      </c>
      <c r="H76" s="51"/>
    </row>
    <row r="77" spans="1:10" ht="14.25" customHeight="1" x14ac:dyDescent="0.3">
      <c r="A77" s="30" t="s">
        <v>904</v>
      </c>
      <c r="B77" s="273">
        <v>550.54</v>
      </c>
      <c r="C77" s="270">
        <v>6.5433130975307563E-2</v>
      </c>
      <c r="D77" s="271">
        <v>83.32</v>
      </c>
      <c r="E77" s="270">
        <v>-0.67946119918941861</v>
      </c>
      <c r="F77" s="272">
        <v>85.56</v>
      </c>
      <c r="G77" s="51">
        <v>-1.1686338670074292E-2</v>
      </c>
      <c r="H77" s="51"/>
    </row>
    <row r="78" spans="1:10" ht="14.25" customHeight="1" x14ac:dyDescent="0.3">
      <c r="A78" s="30" t="s">
        <v>905</v>
      </c>
      <c r="B78" s="273">
        <v>581.52</v>
      </c>
      <c r="C78" s="270">
        <v>1.7354793561931388</v>
      </c>
      <c r="D78" s="271">
        <v>87.94</v>
      </c>
      <c r="E78" s="270">
        <v>0.82549873882136637</v>
      </c>
      <c r="F78" s="272">
        <v>85.57</v>
      </c>
      <c r="G78" s="51">
        <v>-9.3403385872747435E-2</v>
      </c>
      <c r="H78" s="51"/>
    </row>
    <row r="79" spans="1:10" ht="14.25" customHeight="1" x14ac:dyDescent="0.3">
      <c r="A79" s="30" t="s">
        <v>906</v>
      </c>
      <c r="B79" s="273">
        <v>570.66</v>
      </c>
      <c r="C79" s="270">
        <v>1.3731725081271122</v>
      </c>
      <c r="D79" s="271">
        <v>86.33</v>
      </c>
      <c r="E79" s="270">
        <v>0.4421175101803243</v>
      </c>
      <c r="F79" s="272">
        <v>85.65</v>
      </c>
      <c r="G79" s="51">
        <v>-0.19808902353761937</v>
      </c>
      <c r="H79" s="51"/>
    </row>
    <row r="80" spans="1:10" ht="14.25" customHeight="1" x14ac:dyDescent="0.3">
      <c r="A80" s="30" t="s">
        <v>907</v>
      </c>
      <c r="B80" s="273">
        <v>560.16</v>
      </c>
      <c r="C80" s="270">
        <v>3.4345224905827649</v>
      </c>
      <c r="D80" s="271">
        <v>85.39</v>
      </c>
      <c r="E80" s="270">
        <v>1.8609089824645082</v>
      </c>
      <c r="F80" s="272">
        <v>85.82</v>
      </c>
      <c r="G80" s="51">
        <v>0.50357184682046352</v>
      </c>
      <c r="H80" s="51"/>
    </row>
    <row r="81" spans="1:8" ht="14.25" customHeight="1" x14ac:dyDescent="0.3">
      <c r="A81" s="30" t="s">
        <v>908</v>
      </c>
      <c r="B81" s="273">
        <v>550.17999999999995</v>
      </c>
      <c r="C81" s="270">
        <v>2.7452005677149458</v>
      </c>
      <c r="D81" s="271">
        <v>83.89</v>
      </c>
      <c r="E81" s="270">
        <v>1.6602035870092209</v>
      </c>
      <c r="F81" s="272">
        <v>85.39</v>
      </c>
      <c r="G81" s="51">
        <v>-0.16368525663510525</v>
      </c>
      <c r="H81" s="51"/>
    </row>
    <row r="82" spans="1:8" ht="14.25" customHeight="1" x14ac:dyDescent="0.3">
      <c r="A82" s="30" t="s">
        <v>909</v>
      </c>
      <c r="B82" s="273">
        <v>571.6</v>
      </c>
      <c r="C82" s="270">
        <v>0.80062074560012775</v>
      </c>
      <c r="D82" s="271">
        <v>87.22</v>
      </c>
      <c r="E82" s="270">
        <v>-0.24019215372298675</v>
      </c>
      <c r="F82" s="272">
        <v>85.53</v>
      </c>
      <c r="G82" s="51">
        <v>0.26963657678780351</v>
      </c>
      <c r="H82" s="51"/>
    </row>
    <row r="83" spans="1:8" ht="14.25" customHeight="1" x14ac:dyDescent="0.3">
      <c r="A83" s="30" t="s">
        <v>910</v>
      </c>
      <c r="B83" s="273">
        <v>562.92999999999995</v>
      </c>
      <c r="C83" s="270">
        <v>0.47477109250897342</v>
      </c>
      <c r="D83" s="271">
        <v>85.95</v>
      </c>
      <c r="E83" s="270">
        <v>-0.75057736720552271</v>
      </c>
      <c r="F83" s="272">
        <v>85.3</v>
      </c>
      <c r="G83" s="51">
        <v>0.77977315689980742</v>
      </c>
      <c r="H83" s="51"/>
    </row>
    <row r="84" spans="1:8" ht="14.25" customHeight="1" x14ac:dyDescent="0.3">
      <c r="A84" s="30" t="s">
        <v>911</v>
      </c>
      <c r="B84" s="273">
        <v>541.55999999999995</v>
      </c>
      <c r="C84" s="270">
        <v>0.32976397791692591</v>
      </c>
      <c r="D84" s="271">
        <v>83.83</v>
      </c>
      <c r="E84" s="270">
        <v>-1.3880719915304098</v>
      </c>
      <c r="F84" s="272">
        <v>84.64</v>
      </c>
      <c r="G84" s="51">
        <v>0.1064458900059293</v>
      </c>
      <c r="H84" s="51"/>
    </row>
    <row r="85" spans="1:8" ht="14.25" customHeight="1" x14ac:dyDescent="0.3">
      <c r="A85" s="30" t="s">
        <v>912</v>
      </c>
      <c r="B85" s="273">
        <v>535.48</v>
      </c>
      <c r="C85" s="270">
        <v>0.84179205664676715</v>
      </c>
      <c r="D85" s="271">
        <v>82.52</v>
      </c>
      <c r="E85" s="270">
        <v>-0.45838359469240686</v>
      </c>
      <c r="F85" s="272">
        <v>84.55</v>
      </c>
      <c r="G85" s="51">
        <v>-1.479841528781165</v>
      </c>
      <c r="H85" s="51"/>
    </row>
    <row r="86" spans="1:8" ht="14.25" customHeight="1" x14ac:dyDescent="0.3">
      <c r="A86" s="30" t="s">
        <v>913</v>
      </c>
      <c r="B86" s="273">
        <v>567.05999999999995</v>
      </c>
      <c r="C86" s="270">
        <v>0.77304472996746654</v>
      </c>
      <c r="D86" s="271">
        <v>87.43</v>
      </c>
      <c r="E86" s="270">
        <v>3.4324942791769786E-2</v>
      </c>
      <c r="F86" s="272">
        <v>85.82</v>
      </c>
      <c r="G86" s="51">
        <v>-0.17447946958242255</v>
      </c>
      <c r="H86" s="51"/>
    </row>
    <row r="87" spans="1:8" ht="14.25" customHeight="1" x14ac:dyDescent="0.3">
      <c r="A87" s="30" t="s">
        <v>914</v>
      </c>
      <c r="B87" s="273">
        <v>560.27</v>
      </c>
      <c r="C87" s="270">
        <v>2.3847812579949448</v>
      </c>
      <c r="D87" s="271">
        <v>86.6</v>
      </c>
      <c r="E87" s="270">
        <v>0.81490104772990435</v>
      </c>
      <c r="F87" s="272">
        <v>85.97</v>
      </c>
      <c r="G87" s="51">
        <v>0.51443937799602679</v>
      </c>
      <c r="H87" s="51"/>
    </row>
    <row r="88" spans="1:8" ht="14.25" customHeight="1" x14ac:dyDescent="0.3">
      <c r="A88" s="30" t="s">
        <v>915</v>
      </c>
      <c r="B88" s="273">
        <v>539.78</v>
      </c>
      <c r="C88" s="270">
        <v>1.3937936734540415</v>
      </c>
      <c r="D88" s="271">
        <v>85.01</v>
      </c>
      <c r="E88" s="270">
        <v>1.1764705882356452E-2</v>
      </c>
      <c r="F88" s="272">
        <v>85.53</v>
      </c>
      <c r="G88" s="51">
        <v>0.43447627994363813</v>
      </c>
      <c r="H88" s="51"/>
    </row>
    <row r="89" spans="1:8" ht="14.25" customHeight="1" x14ac:dyDescent="0.3">
      <c r="A89" s="30" t="s">
        <v>916</v>
      </c>
      <c r="B89" s="273">
        <v>531.01</v>
      </c>
      <c r="C89" s="270">
        <v>0.14332861857613466</v>
      </c>
      <c r="D89" s="271">
        <v>82.9</v>
      </c>
      <c r="E89" s="270">
        <v>-1.6957191983872804</v>
      </c>
      <c r="F89" s="272">
        <v>85.16</v>
      </c>
      <c r="G89" s="51">
        <v>-0.51401869158877389</v>
      </c>
      <c r="H89" s="51"/>
    </row>
    <row r="90" spans="1:8" ht="14.25" customHeight="1" x14ac:dyDescent="0.3">
      <c r="A90" s="30" t="s">
        <v>917</v>
      </c>
      <c r="B90" s="273">
        <v>562.71</v>
      </c>
      <c r="C90" s="270">
        <v>3.631742757693516</v>
      </c>
      <c r="D90" s="271">
        <v>87.4</v>
      </c>
      <c r="E90" s="270">
        <v>1.5452538631346613</v>
      </c>
      <c r="F90" s="272">
        <v>85.6</v>
      </c>
      <c r="G90" s="51">
        <v>-0.10502975843155582</v>
      </c>
      <c r="H90" s="51"/>
    </row>
    <row r="91" spans="1:8" ht="14.25" customHeight="1" x14ac:dyDescent="0.3">
      <c r="A91" s="30" t="s">
        <v>918</v>
      </c>
      <c r="B91" s="273">
        <v>547.22</v>
      </c>
      <c r="C91" s="270">
        <v>2.8415711332456368</v>
      </c>
      <c r="D91" s="271">
        <v>85.9</v>
      </c>
      <c r="E91" s="270">
        <v>1.4407179971658053</v>
      </c>
      <c r="F91" s="272">
        <v>85.69</v>
      </c>
      <c r="G91" s="51">
        <v>-0.19799673887725078</v>
      </c>
      <c r="H91" s="51"/>
    </row>
    <row r="92" spans="1:8" ht="14.25" customHeight="1" x14ac:dyDescent="0.3">
      <c r="A92" s="30" t="s">
        <v>919</v>
      </c>
      <c r="B92" s="273">
        <v>532.36</v>
      </c>
      <c r="C92" s="270">
        <v>2.4971601301526931</v>
      </c>
      <c r="D92" s="271">
        <v>85</v>
      </c>
      <c r="E92" s="270">
        <v>1.5895781044579849</v>
      </c>
      <c r="F92" s="272">
        <v>85.86</v>
      </c>
      <c r="G92" s="51">
        <v>-3.4928396786597204E-2</v>
      </c>
      <c r="H92" s="51"/>
    </row>
    <row r="93" spans="1:8" ht="14.25" customHeight="1" x14ac:dyDescent="0.3">
      <c r="A93" s="30" t="s">
        <v>920</v>
      </c>
      <c r="B93" s="273">
        <v>530.25</v>
      </c>
      <c r="C93" s="270">
        <v>3.0391947299897026</v>
      </c>
      <c r="D93" s="271">
        <v>84.33</v>
      </c>
      <c r="E93" s="270">
        <v>2.1934076587494076</v>
      </c>
      <c r="F93" s="272">
        <v>85.89</v>
      </c>
      <c r="G93" s="51">
        <v>2.0192421902838902</v>
      </c>
      <c r="H93" s="51"/>
    </row>
    <row r="94" spans="1:8" ht="14.25" customHeight="1" x14ac:dyDescent="0.3">
      <c r="A94" s="30" t="s">
        <v>921</v>
      </c>
      <c r="B94" s="273">
        <v>542.99</v>
      </c>
      <c r="C94" s="270">
        <v>0.75521413196764797</v>
      </c>
      <c r="D94" s="271">
        <v>86.07</v>
      </c>
      <c r="E94" s="270">
        <v>1.0448462080300516</v>
      </c>
      <c r="F94" s="272">
        <v>84.19</v>
      </c>
      <c r="G94" s="51">
        <v>-0.3196779540610919</v>
      </c>
      <c r="H94" s="51"/>
    </row>
    <row r="95" spans="1:8" ht="14.25" customHeight="1" x14ac:dyDescent="0.3">
      <c r="A95" s="30" t="s">
        <v>922</v>
      </c>
      <c r="B95" s="273">
        <v>532.1</v>
      </c>
      <c r="C95" s="270">
        <v>2.1560082170215367</v>
      </c>
      <c r="D95" s="271">
        <v>84.68</v>
      </c>
      <c r="E95" s="270">
        <v>2.5305727085603564</v>
      </c>
      <c r="F95" s="272">
        <v>84.46</v>
      </c>
      <c r="G95" s="51">
        <v>-3.5507160610720234E-2</v>
      </c>
      <c r="H95" s="51"/>
    </row>
    <row r="96" spans="1:8" ht="14.25" customHeight="1" x14ac:dyDescent="0.3">
      <c r="A96" s="30" t="s">
        <v>923</v>
      </c>
      <c r="B96" s="273">
        <v>519.39</v>
      </c>
      <c r="C96" s="270">
        <v>3.0024789291026082</v>
      </c>
      <c r="D96" s="271">
        <v>83.67</v>
      </c>
      <c r="E96" s="270">
        <v>3.9378881987577614</v>
      </c>
      <c r="F96" s="272">
        <v>84.49</v>
      </c>
      <c r="G96" s="51">
        <v>0.83542188805346029</v>
      </c>
      <c r="H96" s="51"/>
    </row>
    <row r="97" spans="1:8" ht="14.25" customHeight="1" x14ac:dyDescent="0.3">
      <c r="A97" s="30" t="s">
        <v>924</v>
      </c>
      <c r="B97" s="273">
        <v>514.61</v>
      </c>
      <c r="C97" s="270">
        <v>3.8692879056999772</v>
      </c>
      <c r="D97" s="271">
        <v>82.52</v>
      </c>
      <c r="E97" s="270">
        <v>4.2445679636179818</v>
      </c>
      <c r="F97" s="272">
        <v>83.79</v>
      </c>
      <c r="G97" s="51">
        <v>1.4161220043573053</v>
      </c>
      <c r="H97" s="51"/>
    </row>
    <row r="98" spans="1:8" ht="14.25" customHeight="1" x14ac:dyDescent="0.3">
      <c r="B98" s="273">
        <v>538.91999999999996</v>
      </c>
      <c r="C98" s="270">
        <v>2.7943616838651764</v>
      </c>
      <c r="D98" s="271">
        <v>85.18</v>
      </c>
      <c r="E98" s="270">
        <v>3.0985233599612769</v>
      </c>
      <c r="F98" s="272">
        <v>82.62</v>
      </c>
      <c r="G98" s="51">
        <v>0.7929730389166707</v>
      </c>
      <c r="H98" s="51"/>
    </row>
    <row r="99" spans="1:8" ht="14.25" customHeight="1" x14ac:dyDescent="0.3">
      <c r="A99" s="137"/>
      <c r="B99" s="273">
        <v>520.87</v>
      </c>
      <c r="C99" s="270">
        <v>2.1834660807470385</v>
      </c>
      <c r="D99" s="271">
        <v>82.59</v>
      </c>
      <c r="E99" s="270">
        <v>1.8497965223825332</v>
      </c>
      <c r="F99" s="272">
        <v>81.97</v>
      </c>
      <c r="G99" s="51">
        <v>1.1351017890191173</v>
      </c>
      <c r="H99" s="51"/>
    </row>
    <row r="100" spans="1:8" ht="14.25" customHeight="1" x14ac:dyDescent="0.3">
      <c r="A100" s="274"/>
      <c r="B100" s="273">
        <v>504.25</v>
      </c>
      <c r="C100" s="270">
        <v>2.1617569593581578</v>
      </c>
      <c r="D100" s="271">
        <v>80.5</v>
      </c>
      <c r="E100" s="270">
        <v>1.6542492738982162</v>
      </c>
      <c r="F100" s="272">
        <v>81.05</v>
      </c>
      <c r="G100" s="51">
        <v>1.2339585389909757E-2</v>
      </c>
      <c r="H100" s="51"/>
    </row>
    <row r="101" spans="1:8" ht="14.25" customHeight="1" x14ac:dyDescent="0.3">
      <c r="A101" s="137"/>
      <c r="B101" s="273">
        <v>495.44</v>
      </c>
      <c r="C101" s="270">
        <v>1.768584516155542</v>
      </c>
      <c r="D101" s="271">
        <v>79.16</v>
      </c>
      <c r="E101" s="270">
        <v>0.87931693640881292</v>
      </c>
      <c r="F101" s="272">
        <v>81.040000000000006</v>
      </c>
      <c r="G101" s="51">
        <v>1.1609037573336707</v>
      </c>
      <c r="H101" s="51"/>
    </row>
    <row r="102" spans="1:8" ht="14.25" customHeight="1" x14ac:dyDescent="0.3">
      <c r="A102" s="274"/>
      <c r="B102" s="273">
        <v>524.27</v>
      </c>
      <c r="C102" s="270">
        <v>2.21680639500876</v>
      </c>
      <c r="D102" s="271">
        <v>82.62</v>
      </c>
      <c r="E102" s="270">
        <v>1.3617960986381945</v>
      </c>
      <c r="F102" s="272">
        <v>80.11</v>
      </c>
      <c r="G102" s="51">
        <v>-0.44737169131353482</v>
      </c>
      <c r="H102" s="51"/>
    </row>
    <row r="103" spans="1:8" ht="14.25" customHeight="1" x14ac:dyDescent="0.3">
      <c r="A103" s="137"/>
      <c r="B103" s="273">
        <v>509.74</v>
      </c>
      <c r="C103" s="270">
        <v>2.4314765694076073</v>
      </c>
      <c r="D103" s="271">
        <v>81.09</v>
      </c>
      <c r="E103" s="270">
        <v>1.8718592964824126</v>
      </c>
      <c r="F103" s="272">
        <v>80.47</v>
      </c>
      <c r="G103" s="51">
        <v>0.47446622549631456</v>
      </c>
      <c r="H103" s="51"/>
    </row>
    <row r="104" spans="1:8" ht="14.25" customHeight="1" x14ac:dyDescent="0.3">
      <c r="A104" s="274"/>
      <c r="B104" s="273">
        <v>493.58</v>
      </c>
      <c r="C104" s="270">
        <v>1.6433278418451351</v>
      </c>
      <c r="D104" s="271">
        <v>79.19</v>
      </c>
      <c r="E104" s="270">
        <v>0.68658614113159899</v>
      </c>
      <c r="F104" s="272">
        <v>80.09</v>
      </c>
      <c r="G104" s="51">
        <v>-0.385572139303477</v>
      </c>
      <c r="H104" s="51"/>
    </row>
    <row r="105" spans="1:8" ht="14.25" customHeight="1" x14ac:dyDescent="0.3">
      <c r="A105" s="137"/>
      <c r="B105" s="273">
        <v>486.83</v>
      </c>
      <c r="C105" s="270">
        <v>4.6923722070493028</v>
      </c>
      <c r="D105" s="271">
        <v>78.47</v>
      </c>
      <c r="E105" s="270">
        <v>4.2790697674418539</v>
      </c>
      <c r="F105" s="272">
        <v>80.400000000000006</v>
      </c>
      <c r="G105" s="51">
        <v>0.94161958568739124</v>
      </c>
      <c r="H105" s="51"/>
    </row>
    <row r="106" spans="1:8" ht="14.25" customHeight="1" x14ac:dyDescent="0.3">
      <c r="A106" s="274"/>
      <c r="B106" s="273">
        <v>512.9</v>
      </c>
      <c r="C106" s="270">
        <v>2.2466758367721127</v>
      </c>
      <c r="D106" s="271">
        <v>81.510000000000005</v>
      </c>
      <c r="E106" s="270">
        <v>1.9639729797348053</v>
      </c>
      <c r="F106" s="272">
        <v>79.650000000000006</v>
      </c>
      <c r="G106" s="51">
        <v>0.70805411556456477</v>
      </c>
      <c r="H106" s="51"/>
    </row>
    <row r="107" spans="1:8" ht="14.25" customHeight="1" x14ac:dyDescent="0.3">
      <c r="A107" s="137"/>
      <c r="B107" s="273">
        <v>497.64</v>
      </c>
      <c r="C107" s="270">
        <v>2.435108375702427</v>
      </c>
      <c r="D107" s="271">
        <v>79.599999999999994</v>
      </c>
      <c r="E107" s="270">
        <v>1.9336662824945421</v>
      </c>
      <c r="F107" s="272">
        <v>79.09</v>
      </c>
      <c r="G107" s="51">
        <v>0.30437539632212918</v>
      </c>
      <c r="H107" s="51"/>
    </row>
    <row r="108" spans="1:8" ht="14.25" customHeight="1" x14ac:dyDescent="0.3">
      <c r="A108" s="274"/>
      <c r="B108" s="273">
        <v>485.6</v>
      </c>
      <c r="C108" s="270">
        <v>2.9031574486120064</v>
      </c>
      <c r="D108" s="271">
        <v>78.650000000000006</v>
      </c>
      <c r="E108" s="270">
        <v>2.9180842711332247</v>
      </c>
      <c r="F108" s="272">
        <v>78.849999999999994</v>
      </c>
      <c r="G108" s="51">
        <v>1.3496143958868743</v>
      </c>
      <c r="H108" s="51"/>
    </row>
    <row r="109" spans="1:8" ht="14.25" customHeight="1" x14ac:dyDescent="0.3">
      <c r="A109" s="137"/>
      <c r="B109" s="273">
        <v>465.01</v>
      </c>
      <c r="C109" s="270">
        <v>0.6428014890485656</v>
      </c>
      <c r="D109" s="271">
        <v>75.25</v>
      </c>
      <c r="E109" s="270">
        <v>0.30658491069048921</v>
      </c>
      <c r="F109" s="272">
        <v>77.8</v>
      </c>
      <c r="G109" s="51">
        <v>-0.53694707236002159</v>
      </c>
      <c r="H109" s="51"/>
    </row>
    <row r="110" spans="1:8" ht="14.25" customHeight="1" x14ac:dyDescent="0.3">
      <c r="A110" s="274"/>
      <c r="B110" s="273">
        <v>501.63</v>
      </c>
      <c r="C110" s="270">
        <v>1.464430914864792</v>
      </c>
      <c r="D110" s="271">
        <v>79.94</v>
      </c>
      <c r="E110" s="270">
        <v>1.3052845013306325</v>
      </c>
      <c r="F110" s="272">
        <v>78.22</v>
      </c>
      <c r="G110" s="51">
        <v>0.7210919392222479</v>
      </c>
      <c r="H110" s="51"/>
    </row>
    <row r="111" spans="1:8" ht="14.25" customHeight="1" x14ac:dyDescent="0.3">
      <c r="A111" s="137"/>
      <c r="B111" s="273">
        <v>485.81</v>
      </c>
      <c r="C111" s="270">
        <v>1.7424448679553421</v>
      </c>
      <c r="D111" s="271">
        <v>78.09</v>
      </c>
      <c r="E111" s="270">
        <v>1.4155844155844193</v>
      </c>
      <c r="F111" s="272">
        <v>77.66</v>
      </c>
      <c r="G111" s="51">
        <v>0.33591731266149338</v>
      </c>
      <c r="H111" s="51"/>
    </row>
    <row r="112" spans="1:8" ht="14.25" customHeight="1" x14ac:dyDescent="0.3">
      <c r="A112" s="274"/>
      <c r="B112" s="273">
        <v>471.9</v>
      </c>
      <c r="C112" s="270">
        <v>1.1683996141065478</v>
      </c>
      <c r="D112" s="271">
        <v>76.42</v>
      </c>
      <c r="E112" s="270">
        <v>0.68511198945981278</v>
      </c>
      <c r="F112" s="272">
        <v>77.400000000000006</v>
      </c>
      <c r="G112" s="51">
        <v>1.3619696176008489</v>
      </c>
      <c r="H112" s="51"/>
    </row>
    <row r="113" spans="1:8" ht="14.25" customHeight="1" x14ac:dyDescent="0.3">
      <c r="A113" s="137"/>
      <c r="B113" s="273">
        <v>462.04</v>
      </c>
      <c r="C113" s="270">
        <v>1.2623827474357938</v>
      </c>
      <c r="D113" s="271">
        <v>75.02</v>
      </c>
      <c r="E113" s="270">
        <v>-0.18626929217668931</v>
      </c>
      <c r="F113" s="272">
        <v>76.36</v>
      </c>
      <c r="G113" s="51">
        <v>-0.81828808936225528</v>
      </c>
      <c r="H113" s="51"/>
    </row>
    <row r="114" spans="1:8" ht="14.25" customHeight="1" x14ac:dyDescent="0.3">
      <c r="A114" s="274"/>
      <c r="B114" s="273">
        <v>494.39</v>
      </c>
      <c r="C114" s="270">
        <v>2.6386812821790357</v>
      </c>
      <c r="D114" s="271">
        <v>78.91</v>
      </c>
      <c r="E114" s="270">
        <v>0.81768238149993522</v>
      </c>
      <c r="F114" s="272">
        <v>76.989999999999995</v>
      </c>
      <c r="G114" s="51">
        <v>3.8981288981304374E-2</v>
      </c>
      <c r="H114" s="51"/>
    </row>
    <row r="115" spans="1:8" ht="14.25" customHeight="1" x14ac:dyDescent="0.3">
      <c r="A115" s="137"/>
      <c r="B115" s="273">
        <v>477.49</v>
      </c>
      <c r="C115" s="270">
        <v>3.5949839451531602</v>
      </c>
      <c r="D115" s="271">
        <v>77</v>
      </c>
      <c r="E115" s="270">
        <v>1.3291222529280304</v>
      </c>
      <c r="F115" s="272">
        <v>76.959999999999994</v>
      </c>
      <c r="G115" s="51">
        <v>0.16920473773265599</v>
      </c>
      <c r="H115" s="51"/>
    </row>
    <row r="116" spans="1:8" ht="14.25" customHeight="1" x14ac:dyDescent="0.3">
      <c r="A116" s="274"/>
      <c r="B116" s="273">
        <v>466.45</v>
      </c>
      <c r="C116" s="270">
        <v>4.1322498548912705</v>
      </c>
      <c r="D116" s="271">
        <v>75.900000000000006</v>
      </c>
      <c r="E116" s="270">
        <v>1.9065520945220129</v>
      </c>
      <c r="F116" s="272">
        <v>76.83</v>
      </c>
      <c r="G116" s="51">
        <v>0.76065573770492279</v>
      </c>
      <c r="H116" s="51"/>
    </row>
    <row r="117" spans="1:8" ht="14.25" customHeight="1" x14ac:dyDescent="0.3">
      <c r="A117" s="137"/>
      <c r="B117" s="273">
        <v>456.28</v>
      </c>
      <c r="C117" s="270">
        <v>3.9338511651215242</v>
      </c>
      <c r="D117" s="271">
        <v>75.16</v>
      </c>
      <c r="E117" s="270">
        <v>2.1612070137284149</v>
      </c>
      <c r="F117" s="272">
        <v>76.25</v>
      </c>
      <c r="G117" s="51">
        <v>-0.33982485949549357</v>
      </c>
      <c r="H117" s="51"/>
    </row>
    <row r="118" spans="1:8" ht="14.25" customHeight="1" x14ac:dyDescent="0.3">
      <c r="A118" s="274"/>
      <c r="B118" s="273">
        <v>481.68</v>
      </c>
      <c r="C118" s="270">
        <v>4.6425235167604484</v>
      </c>
      <c r="D118" s="271">
        <v>78.27</v>
      </c>
      <c r="E118" s="270">
        <v>2.9056008414409575</v>
      </c>
      <c r="F118" s="272">
        <v>76.510000000000005</v>
      </c>
      <c r="G118" s="51">
        <v>1.1635594340870199</v>
      </c>
      <c r="H118" s="51"/>
    </row>
    <row r="119" spans="1:8" ht="14.25" customHeight="1" x14ac:dyDescent="0.3">
      <c r="A119" s="137"/>
      <c r="B119" s="273">
        <v>460.92</v>
      </c>
      <c r="C119" s="270">
        <v>4.3702730854580949</v>
      </c>
      <c r="D119" s="271">
        <v>75.989999999999995</v>
      </c>
      <c r="E119" s="270">
        <v>2.192038730500272</v>
      </c>
      <c r="F119" s="272">
        <v>75.63</v>
      </c>
      <c r="G119" s="51">
        <v>0.6923179336972396</v>
      </c>
      <c r="H119" s="51"/>
    </row>
    <row r="120" spans="1:8" ht="14.25" customHeight="1" x14ac:dyDescent="0.3">
      <c r="A120" s="274"/>
      <c r="B120" s="273">
        <v>447.94</v>
      </c>
      <c r="C120" s="270">
        <v>3.7979376665508084</v>
      </c>
      <c r="D120" s="271">
        <v>74.48</v>
      </c>
      <c r="E120" s="270">
        <v>2.1393307734503679</v>
      </c>
      <c r="F120" s="272">
        <v>75.11</v>
      </c>
      <c r="G120" s="51">
        <v>0.26698705112802656</v>
      </c>
      <c r="H120" s="51"/>
    </row>
    <row r="121" spans="1:8" ht="14.25" customHeight="1" x14ac:dyDescent="0.3">
      <c r="A121" s="137"/>
      <c r="B121" s="273">
        <v>439.01</v>
      </c>
      <c r="C121" s="270">
        <v>5.1747682135070932</v>
      </c>
      <c r="D121" s="271">
        <v>73.569999999999993</v>
      </c>
      <c r="E121" s="270">
        <v>2.3226703755215397</v>
      </c>
      <c r="F121" s="272">
        <v>74.91</v>
      </c>
      <c r="G121" s="51">
        <v>1.3941526800216479</v>
      </c>
      <c r="H121" s="51"/>
    </row>
    <row r="122" spans="1:8" ht="14.25" customHeight="1" x14ac:dyDescent="0.3">
      <c r="A122" s="274"/>
      <c r="B122" s="273">
        <v>460.31</v>
      </c>
      <c r="C122" s="270">
        <v>2.7087935381663044</v>
      </c>
      <c r="D122" s="271">
        <v>76.06</v>
      </c>
      <c r="E122" s="270">
        <v>-0.30148119019530384</v>
      </c>
      <c r="F122" s="272">
        <v>73.88</v>
      </c>
      <c r="G122" s="51">
        <v>-9.4658553076413909E-2</v>
      </c>
      <c r="H122" s="51"/>
    </row>
    <row r="123" spans="1:8" ht="14.25" customHeight="1" x14ac:dyDescent="0.3">
      <c r="A123" s="137"/>
      <c r="B123" s="273">
        <v>441.62</v>
      </c>
      <c r="C123" s="270">
        <v>3.1003408507260559</v>
      </c>
      <c r="D123" s="271">
        <v>74.36</v>
      </c>
      <c r="E123" s="270">
        <v>-0.49511575003346309</v>
      </c>
      <c r="F123" s="272">
        <v>73.95</v>
      </c>
      <c r="G123" s="51">
        <v>0.57119543043656051</v>
      </c>
      <c r="H123" s="51"/>
    </row>
    <row r="124" spans="1:8" ht="14.25" customHeight="1" x14ac:dyDescent="0.3">
      <c r="A124" s="274"/>
      <c r="B124" s="273">
        <v>431.55</v>
      </c>
      <c r="C124" s="270">
        <v>3.6233972050137027</v>
      </c>
      <c r="D124" s="271">
        <v>72.92</v>
      </c>
      <c r="E124" s="270">
        <v>-0.72157930565009565</v>
      </c>
      <c r="F124" s="272">
        <v>73.53</v>
      </c>
      <c r="G124" s="51">
        <v>0</v>
      </c>
      <c r="H124" s="51"/>
    </row>
    <row r="125" spans="1:8" ht="14.25" customHeight="1" x14ac:dyDescent="0.3">
      <c r="A125" s="137"/>
      <c r="B125" s="273">
        <v>417.41</v>
      </c>
      <c r="C125" s="270">
        <v>2.0337822972940103</v>
      </c>
      <c r="D125" s="271">
        <v>71.900000000000006</v>
      </c>
      <c r="E125" s="270">
        <v>-2.4158523344191138</v>
      </c>
      <c r="F125" s="272">
        <v>73.53</v>
      </c>
      <c r="G125" s="51">
        <v>-0.74244060475162144</v>
      </c>
      <c r="H125" s="51"/>
    </row>
    <row r="126" spans="1:8" ht="14.25" customHeight="1" x14ac:dyDescent="0.3">
      <c r="A126" s="274"/>
      <c r="B126" s="273">
        <v>448.17</v>
      </c>
      <c r="C126" s="270">
        <v>6.0355841574788229</v>
      </c>
      <c r="D126" s="271">
        <v>76.290000000000006</v>
      </c>
      <c r="E126" s="270">
        <v>1.3820598006644644</v>
      </c>
      <c r="F126" s="272">
        <v>74.08</v>
      </c>
      <c r="G126" s="51">
        <v>-0.30951419728167195</v>
      </c>
      <c r="H126" s="51"/>
    </row>
    <row r="127" spans="1:8" ht="14.25" customHeight="1" x14ac:dyDescent="0.3">
      <c r="A127" s="137"/>
      <c r="B127" s="273">
        <v>428.34</v>
      </c>
      <c r="C127" s="270">
        <v>7.6014871382636784</v>
      </c>
      <c r="D127" s="271">
        <v>74.73</v>
      </c>
      <c r="E127" s="270">
        <v>2.0344074276351876</v>
      </c>
      <c r="F127" s="272">
        <v>74.31</v>
      </c>
      <c r="G127" s="51">
        <v>-0.20145044319096428</v>
      </c>
      <c r="H127" s="51"/>
    </row>
    <row r="128" spans="1:8" ht="14.25" customHeight="1" x14ac:dyDescent="0.3">
      <c r="A128" s="274"/>
      <c r="B128" s="273">
        <v>416.46</v>
      </c>
      <c r="C128" s="270">
        <v>6.7271469208887567</v>
      </c>
      <c r="D128" s="271">
        <v>73.45</v>
      </c>
      <c r="E128" s="270">
        <v>1.422259044462848</v>
      </c>
      <c r="F128" s="272">
        <v>74.459999999999994</v>
      </c>
      <c r="G128" s="51">
        <v>-0.72000000000001307</v>
      </c>
      <c r="H128" s="51"/>
    </row>
    <row r="129" spans="1:8" ht="14.25" customHeight="1" x14ac:dyDescent="0.3">
      <c r="A129" s="137"/>
      <c r="B129" s="273">
        <v>409.09</v>
      </c>
      <c r="C129" s="270">
        <v>9.1343203948245844</v>
      </c>
      <c r="D129" s="271">
        <v>73.680000000000007</v>
      </c>
      <c r="E129" s="270">
        <v>2.8906577293674047</v>
      </c>
      <c r="F129" s="272">
        <v>75</v>
      </c>
      <c r="G129" s="51">
        <v>1.5159718462371501</v>
      </c>
      <c r="H129" s="51"/>
    </row>
    <row r="130" spans="1:8" ht="14.25" customHeight="1" x14ac:dyDescent="0.3">
      <c r="A130" s="274"/>
      <c r="B130" s="273">
        <v>422.66</v>
      </c>
      <c r="C130" s="275"/>
      <c r="D130" s="271">
        <v>75.25</v>
      </c>
      <c r="F130" s="272">
        <v>73.88</v>
      </c>
      <c r="G130" s="51">
        <v>1.2748457847840911</v>
      </c>
      <c r="H130" s="51"/>
    </row>
    <row r="131" spans="1:8" ht="14.25" customHeight="1" x14ac:dyDescent="0.3">
      <c r="A131" s="137"/>
      <c r="B131" s="273">
        <v>398.08</v>
      </c>
      <c r="D131" s="271">
        <v>73.239999999999995</v>
      </c>
      <c r="F131" s="272">
        <v>72.95</v>
      </c>
      <c r="G131" s="51">
        <v>-0.21884831076459932</v>
      </c>
      <c r="H131" s="51"/>
    </row>
    <row r="132" spans="1:8" ht="14.25" customHeight="1" x14ac:dyDescent="0.3">
      <c r="A132" s="274"/>
      <c r="B132" s="273">
        <v>390.21</v>
      </c>
      <c r="C132" s="275"/>
      <c r="D132" s="271">
        <v>72.42</v>
      </c>
      <c r="F132" s="272">
        <v>73.11</v>
      </c>
      <c r="G132" s="51">
        <v>-0.50353837778988009</v>
      </c>
      <c r="H132" s="51"/>
    </row>
    <row r="133" spans="1:8" ht="14.25" customHeight="1" x14ac:dyDescent="0.3">
      <c r="A133" s="137"/>
      <c r="B133" s="273">
        <v>374.85</v>
      </c>
      <c r="D133" s="271">
        <v>71.61</v>
      </c>
      <c r="F133" s="272">
        <v>73.48</v>
      </c>
      <c r="G133" s="51" t="s">
        <v>925</v>
      </c>
      <c r="H133" s="51"/>
    </row>
    <row r="134" spans="1:8" ht="14.25" customHeight="1" x14ac:dyDescent="0.3">
      <c r="A134" s="274"/>
      <c r="B134" s="275"/>
      <c r="C134" s="275"/>
      <c r="E134" s="276"/>
      <c r="F134" s="272"/>
      <c r="G134" s="277"/>
      <c r="H134" s="277"/>
    </row>
    <row r="135" spans="1:8" ht="14.25" customHeight="1" x14ac:dyDescent="0.3">
      <c r="A135" s="137"/>
      <c r="E135" s="276"/>
      <c r="F135" s="272"/>
      <c r="G135" s="277"/>
      <c r="H135" s="277"/>
    </row>
    <row r="136" spans="1:8" ht="14.25" customHeight="1" x14ac:dyDescent="0.3">
      <c r="A136" s="274"/>
      <c r="B136" s="275"/>
      <c r="C136" s="275"/>
      <c r="E136" s="276"/>
      <c r="F136" s="272"/>
      <c r="G136" s="277"/>
      <c r="H136" s="277"/>
    </row>
    <row r="137" spans="1:8" ht="14.25" customHeight="1" x14ac:dyDescent="0.3">
      <c r="A137" s="137"/>
      <c r="E137" s="276"/>
      <c r="F137" s="272"/>
      <c r="G137" s="277"/>
      <c r="H137" s="277"/>
    </row>
    <row r="138" spans="1:8" ht="14.25" customHeight="1" x14ac:dyDescent="0.3">
      <c r="A138" s="274"/>
      <c r="B138" s="275"/>
      <c r="C138" s="275"/>
      <c r="E138" s="276"/>
      <c r="F138" s="272"/>
      <c r="G138" s="277"/>
      <c r="H138" s="277"/>
    </row>
    <row r="139" spans="1:8" ht="14.25" customHeight="1" x14ac:dyDescent="0.3">
      <c r="A139" s="137"/>
      <c r="E139" s="276"/>
      <c r="F139" s="272"/>
      <c r="G139" s="277"/>
      <c r="H139" s="277"/>
    </row>
    <row r="140" spans="1:8" ht="14.25" customHeight="1" x14ac:dyDescent="0.3">
      <c r="A140" s="274"/>
      <c r="B140" s="275"/>
      <c r="C140" s="275"/>
      <c r="E140" s="276"/>
      <c r="F140" s="272"/>
      <c r="G140" s="277"/>
      <c r="H140" s="277"/>
    </row>
    <row r="141" spans="1:8" ht="14.25" customHeight="1" x14ac:dyDescent="0.3">
      <c r="A141" s="137"/>
      <c r="E141" s="276"/>
      <c r="F141" s="272"/>
      <c r="G141" s="277"/>
      <c r="H141" s="277"/>
    </row>
    <row r="142" spans="1:8" ht="14.25" customHeight="1" x14ac:dyDescent="0.3">
      <c r="A142" s="274"/>
      <c r="B142" s="275"/>
      <c r="C142" s="275"/>
      <c r="E142" s="276"/>
      <c r="F142" s="272"/>
      <c r="G142" s="277"/>
      <c r="H142" s="277"/>
    </row>
    <row r="143" spans="1:8" ht="14.25" customHeight="1" x14ac:dyDescent="0.3">
      <c r="A143" s="137"/>
      <c r="E143" s="276"/>
      <c r="F143" s="272"/>
      <c r="G143" s="277"/>
      <c r="H143" s="277"/>
    </row>
    <row r="144" spans="1:8" ht="14.25" customHeight="1" x14ac:dyDescent="0.3">
      <c r="A144" s="274"/>
      <c r="B144" s="275"/>
      <c r="C144" s="275"/>
      <c r="E144" s="276"/>
      <c r="F144" s="272"/>
      <c r="G144" s="277"/>
      <c r="H144" s="277"/>
    </row>
    <row r="145" spans="1:8" ht="14.25" customHeight="1" x14ac:dyDescent="0.3">
      <c r="A145" s="137"/>
      <c r="E145" s="276"/>
      <c r="F145" s="272"/>
      <c r="G145" s="277"/>
      <c r="H145" s="277"/>
    </row>
    <row r="146" spans="1:8" ht="14.25" customHeight="1" x14ac:dyDescent="0.3">
      <c r="A146" s="274"/>
      <c r="B146" s="275"/>
      <c r="C146" s="275"/>
      <c r="E146" s="276"/>
      <c r="F146" s="272"/>
      <c r="G146" s="277"/>
      <c r="H146" s="277"/>
    </row>
    <row r="147" spans="1:8" ht="14.25" customHeight="1" x14ac:dyDescent="0.3">
      <c r="A147" s="137"/>
      <c r="E147" s="276"/>
      <c r="F147" s="272"/>
      <c r="G147" s="277"/>
      <c r="H147" s="277"/>
    </row>
    <row r="148" spans="1:8" ht="14.25" customHeight="1" x14ac:dyDescent="0.3">
      <c r="A148" s="274"/>
      <c r="B148" s="275"/>
      <c r="C148" s="275"/>
      <c r="E148" s="276"/>
      <c r="F148" s="272"/>
      <c r="G148" s="277"/>
      <c r="H148" s="277"/>
    </row>
    <row r="149" spans="1:8" ht="14.25" customHeight="1" x14ac:dyDescent="0.3">
      <c r="A149" s="137"/>
      <c r="E149" s="276"/>
      <c r="F149" s="272"/>
      <c r="G149" s="277"/>
      <c r="H149" s="277"/>
    </row>
    <row r="150" spans="1:8" x14ac:dyDescent="0.3">
      <c r="A150" s="274"/>
      <c r="B150" s="275"/>
      <c r="C150" s="275"/>
      <c r="E150" s="276"/>
      <c r="F150" s="272"/>
      <c r="G150" s="277"/>
      <c r="H150" s="277"/>
    </row>
    <row r="151" spans="1:8" x14ac:dyDescent="0.3">
      <c r="A151" s="137"/>
      <c r="E151" s="276"/>
      <c r="F151" s="272"/>
      <c r="G151" s="277"/>
      <c r="H151" s="277"/>
    </row>
    <row r="152" spans="1:8" x14ac:dyDescent="0.3">
      <c r="A152" s="274"/>
      <c r="B152" s="275"/>
      <c r="C152" s="275"/>
      <c r="E152" s="276"/>
      <c r="F152" s="272"/>
      <c r="G152" s="277"/>
      <c r="H152" s="277"/>
    </row>
    <row r="153" spans="1:8" x14ac:dyDescent="0.3">
      <c r="A153" s="137"/>
      <c r="E153" s="276"/>
      <c r="F153" s="272"/>
      <c r="G153" s="277"/>
      <c r="H153" s="277"/>
    </row>
    <row r="154" spans="1:8" x14ac:dyDescent="0.3">
      <c r="A154" s="274"/>
      <c r="B154" s="275"/>
      <c r="C154" s="275"/>
      <c r="E154" s="276"/>
      <c r="F154" s="272"/>
      <c r="G154" s="277"/>
      <c r="H154" s="277"/>
    </row>
    <row r="155" spans="1:8" x14ac:dyDescent="0.3">
      <c r="A155" s="137"/>
      <c r="E155" s="276"/>
      <c r="F155" s="272"/>
      <c r="G155" s="277"/>
      <c r="H155" s="277"/>
    </row>
    <row r="156" spans="1:8" x14ac:dyDescent="0.3">
      <c r="A156" s="274"/>
      <c r="B156" s="275"/>
      <c r="C156" s="275"/>
      <c r="F156" s="272"/>
      <c r="G156" s="277"/>
      <c r="H156" s="277"/>
    </row>
    <row r="157" spans="1:8" x14ac:dyDescent="0.3">
      <c r="A157" s="137"/>
      <c r="F157" s="272"/>
      <c r="G157" s="277"/>
      <c r="H157" s="277"/>
    </row>
  </sheetData>
  <sortState xmlns:xlrd2="http://schemas.microsoft.com/office/spreadsheetml/2017/richdata2" ref="Y37:AB52">
    <sortCondition ref="AB37:AB52"/>
  </sortState>
  <mergeCells count="6">
    <mergeCell ref="F4:G4"/>
    <mergeCell ref="R1:T1"/>
    <mergeCell ref="J3:L3"/>
    <mergeCell ref="Z13:AA13"/>
    <mergeCell ref="B4:C4"/>
    <mergeCell ref="D4:E4"/>
  </mergeCells>
  <phoneticPr fontId="10" type="noConversion"/>
  <hyperlinks>
    <hyperlink ref="A2" r:id="rId1" xr:uid="{00000000-0004-0000-2000-000000000000}"/>
    <hyperlink ref="P1:Q1" location="Übersicht!A1" display="zurück zur Überischt" xr:uid="{00000000-0004-0000-2000-000001000000}"/>
    <hyperlink ref="R1:S1" location="Übersicht!A1" display="zurück zur Überischt" xr:uid="{00000000-0004-0000-2000-000002000000}"/>
  </hyperlinks>
  <pageMargins left="0.78740157499999996" right="0.78740157499999996" top="0.984251969" bottom="0.984251969" header="0.4921259845" footer="0.4921259845"/>
  <pageSetup paperSize="9" orientation="portrait" r:id="rId2"/>
  <headerFooter alignWithMargins="0"/>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7"/>
  <dimension ref="A1:L113"/>
  <sheetViews>
    <sheetView zoomScale="85" zoomScaleNormal="85" workbookViewId="0">
      <selection activeCell="I8" sqref="I8"/>
    </sheetView>
  </sheetViews>
  <sheetFormatPr baseColWidth="10" defaultColWidth="11.44140625" defaultRowHeight="13.8" x14ac:dyDescent="0.3"/>
  <cols>
    <col min="1" max="1" width="6.33203125" style="30" customWidth="1"/>
    <col min="2" max="2" width="36.33203125" style="30" bestFit="1" customWidth="1"/>
    <col min="3" max="3" width="11.44140625" style="30" customWidth="1"/>
    <col min="4" max="4" width="11.44140625" style="30" hidden="1" customWidth="1"/>
    <col min="5" max="5" width="16.44140625" style="30" hidden="1" customWidth="1"/>
    <col min="6" max="6" width="13.6640625" style="30" bestFit="1" customWidth="1"/>
    <col min="7" max="12" width="11.44140625" style="30" customWidth="1"/>
    <col min="13" max="16384" width="11.44140625" style="30"/>
  </cols>
  <sheetData>
    <row r="1" spans="1:12" ht="23.4" x14ac:dyDescent="0.45">
      <c r="A1" s="266" t="s">
        <v>926</v>
      </c>
      <c r="J1" s="552" t="s">
        <v>268</v>
      </c>
      <c r="K1" s="552"/>
      <c r="L1" s="552"/>
    </row>
    <row r="2" spans="1:12" ht="14.25" customHeight="1" x14ac:dyDescent="0.3">
      <c r="A2" s="32" t="s">
        <v>269</v>
      </c>
      <c r="B2" s="30" t="s">
        <v>927</v>
      </c>
    </row>
    <row r="3" spans="1:12" ht="14.25" customHeight="1" x14ac:dyDescent="0.3">
      <c r="A3" s="30" t="s">
        <v>928</v>
      </c>
    </row>
    <row r="4" spans="1:12" ht="14.25" customHeight="1" x14ac:dyDescent="0.3">
      <c r="A4" s="278"/>
      <c r="B4" s="274" t="s">
        <v>929</v>
      </c>
      <c r="C4" s="30" t="s">
        <v>930</v>
      </c>
    </row>
    <row r="5" spans="1:12" ht="14.25" customHeight="1" x14ac:dyDescent="0.3">
      <c r="A5" s="278"/>
      <c r="B5" s="275" t="s">
        <v>843</v>
      </c>
      <c r="C5" s="41"/>
      <c r="D5" s="41" t="s">
        <v>931</v>
      </c>
      <c r="E5" s="41"/>
    </row>
    <row r="6" spans="1:12" ht="14.25" customHeight="1" x14ac:dyDescent="0.3">
      <c r="A6" s="279">
        <v>2022</v>
      </c>
      <c r="B6" s="280">
        <v>1.5</v>
      </c>
      <c r="C6" s="281">
        <f>AVERAGE($B$6:$B$57)</f>
        <v>1.8509222344625316</v>
      </c>
      <c r="D6" s="282"/>
      <c r="E6" s="282"/>
      <c r="F6" s="283" t="s">
        <v>932</v>
      </c>
    </row>
    <row r="7" spans="1:12" ht="14.25" customHeight="1" x14ac:dyDescent="0.3">
      <c r="A7" s="278">
        <v>2021</v>
      </c>
      <c r="B7" s="275">
        <v>2.9</v>
      </c>
      <c r="C7" s="276">
        <f>AVERAGE($B$6:$B$57)</f>
        <v>1.8509222344625316</v>
      </c>
      <c r="D7" s="41"/>
      <c r="E7" s="41"/>
    </row>
    <row r="8" spans="1:12" ht="14.25" customHeight="1" x14ac:dyDescent="0.3">
      <c r="A8" s="278">
        <v>2020</v>
      </c>
      <c r="B8" s="284">
        <v>-4.5999999999999996</v>
      </c>
      <c r="C8" s="276">
        <f>AVERAGE($B$6:$B$57)</f>
        <v>1.8509222344625316</v>
      </c>
      <c r="D8" s="41"/>
      <c r="E8" s="41"/>
    </row>
    <row r="9" spans="1:12" ht="14.25" customHeight="1" x14ac:dyDescent="0.3">
      <c r="A9" s="278">
        <v>2019</v>
      </c>
      <c r="B9" s="284">
        <v>1.1000000000000001</v>
      </c>
      <c r="C9" s="276">
        <f t="shared" ref="C9:C57" si="0">AVERAGE($B$8:$B$57)</f>
        <v>1.8369591238410328</v>
      </c>
      <c r="D9" s="41"/>
      <c r="E9" s="41"/>
      <c r="F9" s="29">
        <f>AVERAGE(B9:B18)</f>
        <v>1.9792638909122793</v>
      </c>
    </row>
    <row r="10" spans="1:12" ht="14.25" customHeight="1" x14ac:dyDescent="0.3">
      <c r="A10" s="278">
        <v>2018</v>
      </c>
      <c r="B10" s="284">
        <v>1.1000000000000001</v>
      </c>
      <c r="C10" s="276">
        <f t="shared" si="0"/>
        <v>1.8369591238410328</v>
      </c>
      <c r="D10" s="41"/>
      <c r="E10" s="41"/>
    </row>
    <row r="11" spans="1:12" ht="14.25" customHeight="1" x14ac:dyDescent="0.3">
      <c r="A11" s="41">
        <v>2017</v>
      </c>
      <c r="B11" s="284">
        <v>2.7</v>
      </c>
      <c r="C11" s="276">
        <f t="shared" si="0"/>
        <v>1.8369591238410328</v>
      </c>
      <c r="D11" s="285">
        <v>1.6</v>
      </c>
      <c r="E11" s="285" t="s">
        <v>933</v>
      </c>
    </row>
    <row r="12" spans="1:12" ht="14.25" customHeight="1" x14ac:dyDescent="0.3">
      <c r="A12" s="41">
        <v>2016</v>
      </c>
      <c r="B12" s="284">
        <v>2.230000000000004</v>
      </c>
      <c r="C12" s="276">
        <f t="shared" si="0"/>
        <v>1.8369591238410328</v>
      </c>
      <c r="D12" s="285">
        <v>1.8</v>
      </c>
      <c r="E12" s="285" t="s">
        <v>933</v>
      </c>
    </row>
    <row r="13" spans="1:12" ht="14.25" customHeight="1" x14ac:dyDescent="0.3">
      <c r="A13" s="41">
        <v>2015</v>
      </c>
      <c r="B13" s="284">
        <v>1.4919313914543864</v>
      </c>
      <c r="C13" s="276">
        <f t="shared" si="0"/>
        <v>1.8369591238410328</v>
      </c>
      <c r="D13" s="41">
        <v>2.2000000000000002</v>
      </c>
      <c r="E13" s="41"/>
    </row>
    <row r="14" spans="1:12" ht="14.25" customHeight="1" x14ac:dyDescent="0.3">
      <c r="A14" s="41">
        <v>2014</v>
      </c>
      <c r="B14" s="284">
        <v>2.2095435684647242</v>
      </c>
      <c r="C14" s="276">
        <f t="shared" si="0"/>
        <v>1.8369591238410328</v>
      </c>
      <c r="D14" s="41">
        <v>1.6</v>
      </c>
      <c r="E14" s="41"/>
    </row>
    <row r="15" spans="1:12" ht="14.25" customHeight="1" x14ac:dyDescent="0.3">
      <c r="A15" s="286">
        <v>2013</v>
      </c>
      <c r="B15" s="284">
        <v>0.43759116482600291</v>
      </c>
      <c r="C15" s="276">
        <f t="shared" si="0"/>
        <v>1.8369591238410328</v>
      </c>
      <c r="D15" s="41">
        <v>0.2</v>
      </c>
      <c r="E15" s="41"/>
    </row>
    <row r="16" spans="1:12" ht="14.25" customHeight="1" x14ac:dyDescent="0.3">
      <c r="A16" s="286">
        <v>2012</v>
      </c>
      <c r="B16" s="284">
        <v>0.41849759363883265</v>
      </c>
      <c r="C16" s="276">
        <f t="shared" si="0"/>
        <v>1.8369591238410328</v>
      </c>
      <c r="D16" s="41">
        <v>-0.5</v>
      </c>
      <c r="E16" s="41"/>
    </row>
    <row r="17" spans="1:6" ht="14.25" customHeight="1" x14ac:dyDescent="0.3">
      <c r="A17" s="286">
        <v>2011</v>
      </c>
      <c r="B17" s="284">
        <v>3.9251929977166498</v>
      </c>
      <c r="C17" s="276">
        <f t="shared" si="0"/>
        <v>1.8369591238410328</v>
      </c>
      <c r="D17" s="41">
        <v>1.7</v>
      </c>
      <c r="E17" s="41"/>
    </row>
    <row r="18" spans="1:6" ht="14.25" customHeight="1" x14ac:dyDescent="0.3">
      <c r="A18" s="286">
        <v>2010</v>
      </c>
      <c r="B18" s="284">
        <v>4.1798821930221948</v>
      </c>
      <c r="C18" s="276">
        <f t="shared" si="0"/>
        <v>1.8369591238410328</v>
      </c>
      <c r="D18" s="41">
        <v>2.1</v>
      </c>
      <c r="E18" s="41"/>
    </row>
    <row r="19" spans="1:6" ht="14.25" customHeight="1" x14ac:dyDescent="0.3">
      <c r="A19" s="286">
        <v>2009</v>
      </c>
      <c r="B19" s="284">
        <v>-5.6938361286187273</v>
      </c>
      <c r="C19" s="276">
        <f t="shared" si="0"/>
        <v>1.8369591238410328</v>
      </c>
      <c r="D19" s="41">
        <v>-4.4000000000000004</v>
      </c>
      <c r="E19" s="41"/>
      <c r="F19" s="29">
        <f>AVERAGE(B19:B28)</f>
        <v>0.76616162699189805</v>
      </c>
    </row>
    <row r="20" spans="1:6" ht="14.25" customHeight="1" x14ac:dyDescent="0.3">
      <c r="A20" s="286">
        <v>2008</v>
      </c>
      <c r="B20" s="284">
        <v>0.95987920621224987</v>
      </c>
      <c r="C20" s="276">
        <f t="shared" si="0"/>
        <v>1.8369591238410328</v>
      </c>
      <c r="D20" s="41">
        <v>0.4</v>
      </c>
      <c r="E20" s="41"/>
    </row>
    <row r="21" spans="1:6" ht="14.25" customHeight="1" x14ac:dyDescent="0.3">
      <c r="A21" s="286">
        <v>2007</v>
      </c>
      <c r="B21" s="284">
        <v>2.9764549089293553</v>
      </c>
      <c r="C21" s="276">
        <f t="shared" si="0"/>
        <v>1.8369591238410328</v>
      </c>
      <c r="D21" s="41">
        <v>3.1</v>
      </c>
      <c r="E21" s="41"/>
    </row>
    <row r="22" spans="1:6" ht="14.25" customHeight="1" x14ac:dyDescent="0.3">
      <c r="A22" s="286">
        <v>2006</v>
      </c>
      <c r="B22" s="284">
        <v>3.8164418309696799</v>
      </c>
      <c r="C22" s="276">
        <f t="shared" si="0"/>
        <v>1.8369591238410328</v>
      </c>
      <c r="D22" s="41">
        <v>3.3</v>
      </c>
      <c r="E22" s="41"/>
    </row>
    <row r="23" spans="1:6" ht="14.25" customHeight="1" x14ac:dyDescent="0.3">
      <c r="A23" s="286">
        <v>2005</v>
      </c>
      <c r="B23" s="284">
        <v>0.73170731707317316</v>
      </c>
      <c r="C23" s="276">
        <f t="shared" si="0"/>
        <v>1.8369591238410328</v>
      </c>
      <c r="D23" s="41">
        <v>2.1</v>
      </c>
      <c r="E23" s="41"/>
    </row>
    <row r="24" spans="1:6" ht="14.25" customHeight="1" x14ac:dyDescent="0.3">
      <c r="A24" s="286">
        <v>2004</v>
      </c>
      <c r="B24" s="284">
        <v>1.1750881316098685</v>
      </c>
      <c r="C24" s="276">
        <f t="shared" si="0"/>
        <v>1.8369591238410328</v>
      </c>
      <c r="D24" s="41">
        <v>2.5</v>
      </c>
      <c r="E24" s="41"/>
    </row>
    <row r="25" spans="1:6" ht="14.25" customHeight="1" x14ac:dyDescent="0.3">
      <c r="A25" s="286">
        <v>2003</v>
      </c>
      <c r="B25" s="284">
        <v>-0.70011668611435596</v>
      </c>
      <c r="C25" s="276">
        <f t="shared" si="0"/>
        <v>1.8369591238410328</v>
      </c>
      <c r="D25" s="41">
        <v>1.4</v>
      </c>
      <c r="E25" s="41"/>
    </row>
    <row r="26" spans="1:6" ht="14.25" customHeight="1" x14ac:dyDescent="0.3">
      <c r="A26" s="286">
        <v>2002</v>
      </c>
      <c r="B26" s="284">
        <v>-0.19797368114592473</v>
      </c>
      <c r="C26" s="276">
        <f t="shared" si="0"/>
        <v>1.8369591238410328</v>
      </c>
      <c r="D26" s="41">
        <v>1.3</v>
      </c>
      <c r="E26" s="41"/>
    </row>
    <row r="27" spans="1:6" ht="14.25" customHeight="1" x14ac:dyDescent="0.3">
      <c r="A27" s="286">
        <v>2001</v>
      </c>
      <c r="B27" s="284">
        <v>1.6814683244523536</v>
      </c>
      <c r="C27" s="276">
        <f t="shared" si="0"/>
        <v>1.8369591238410328</v>
      </c>
      <c r="D27" s="41">
        <v>2.2000000000000002</v>
      </c>
      <c r="E27" s="41"/>
    </row>
    <row r="28" spans="1:6" ht="14.25" customHeight="1" x14ac:dyDescent="0.3">
      <c r="A28" s="286">
        <v>2000</v>
      </c>
      <c r="B28" s="284">
        <v>2.9125030465513078</v>
      </c>
      <c r="C28" s="276">
        <f t="shared" si="0"/>
        <v>1.8369591238410328</v>
      </c>
      <c r="D28" s="41">
        <v>3.9</v>
      </c>
      <c r="E28" s="41"/>
    </row>
    <row r="29" spans="1:6" ht="14.25" customHeight="1" x14ac:dyDescent="0.3">
      <c r="A29" s="286">
        <v>1999</v>
      </c>
      <c r="B29" s="284">
        <v>1.8872609883287623</v>
      </c>
      <c r="C29" s="276">
        <f t="shared" si="0"/>
        <v>1.8369591238410328</v>
      </c>
      <c r="D29" s="41">
        <v>3</v>
      </c>
      <c r="E29" s="41"/>
      <c r="F29" s="29">
        <f>AVERAGE(B29:B38)</f>
        <v>2.1744710659608812</v>
      </c>
    </row>
    <row r="30" spans="1:6" ht="14.25" customHeight="1" x14ac:dyDescent="0.3">
      <c r="A30" s="286">
        <v>1998</v>
      </c>
      <c r="B30" s="284">
        <v>2.0139328689043623</v>
      </c>
      <c r="C30" s="276">
        <f t="shared" si="0"/>
        <v>1.8369591238410328</v>
      </c>
      <c r="D30" s="41">
        <v>3</v>
      </c>
      <c r="E30" s="41"/>
    </row>
    <row r="31" spans="1:6" ht="14.25" customHeight="1" x14ac:dyDescent="0.3">
      <c r="A31" s="286">
        <v>1997</v>
      </c>
      <c r="B31" s="284">
        <v>1.7921609076843765</v>
      </c>
      <c r="C31" s="276">
        <f t="shared" si="0"/>
        <v>1.8369591238410328</v>
      </c>
      <c r="D31" s="41">
        <v>2.7</v>
      </c>
      <c r="E31" s="41"/>
    </row>
    <row r="32" spans="1:6" ht="14.25" customHeight="1" x14ac:dyDescent="0.3">
      <c r="A32" s="286">
        <v>1996</v>
      </c>
      <c r="B32" s="284">
        <v>0.80582271900182434</v>
      </c>
      <c r="C32" s="276">
        <f t="shared" si="0"/>
        <v>1.8369591238410328</v>
      </c>
      <c r="D32" s="41">
        <v>1.9</v>
      </c>
      <c r="E32" s="41"/>
    </row>
    <row r="33" spans="1:5" ht="14.25" customHeight="1" x14ac:dyDescent="0.3">
      <c r="A33" s="286">
        <v>1995</v>
      </c>
      <c r="B33" s="284">
        <v>1.5441467599313796</v>
      </c>
      <c r="C33" s="276">
        <f t="shared" si="0"/>
        <v>1.8369591238410328</v>
      </c>
      <c r="D33" s="41"/>
      <c r="E33" s="41"/>
    </row>
    <row r="34" spans="1:5" ht="14.25" customHeight="1" x14ac:dyDescent="0.3">
      <c r="A34" s="286">
        <v>1994</v>
      </c>
      <c r="B34" s="284">
        <v>2.3918918918918877</v>
      </c>
      <c r="C34" s="276">
        <f t="shared" si="0"/>
        <v>1.8369591238410328</v>
      </c>
      <c r="D34" s="41"/>
      <c r="E34" s="41"/>
    </row>
    <row r="35" spans="1:5" ht="14.25" customHeight="1" x14ac:dyDescent="0.3">
      <c r="A35" s="286">
        <v>1993</v>
      </c>
      <c r="B35" s="284">
        <v>-0.97684999330924427</v>
      </c>
      <c r="C35" s="276">
        <f t="shared" si="0"/>
        <v>1.8369591238410328</v>
      </c>
      <c r="D35" s="41"/>
      <c r="E35" s="41"/>
    </row>
    <row r="36" spans="1:5" ht="14.25" customHeight="1" x14ac:dyDescent="0.3">
      <c r="A36" s="286">
        <v>1992</v>
      </c>
      <c r="B36" s="284">
        <v>1.923076923076934</v>
      </c>
      <c r="C36" s="276">
        <f t="shared" si="0"/>
        <v>1.8369591238410328</v>
      </c>
      <c r="D36" s="41"/>
      <c r="E36" s="41"/>
    </row>
    <row r="37" spans="1:5" ht="14.25" customHeight="1" x14ac:dyDescent="0.3">
      <c r="A37" s="286">
        <v>1991</v>
      </c>
      <c r="B37" s="39">
        <v>5.1082615093546337</v>
      </c>
      <c r="C37" s="276">
        <f t="shared" si="0"/>
        <v>1.8369591238410328</v>
      </c>
      <c r="D37" s="41"/>
      <c r="E37" s="41"/>
    </row>
    <row r="38" spans="1:5" ht="14.25" customHeight="1" x14ac:dyDescent="0.3">
      <c r="A38" s="286">
        <v>1990</v>
      </c>
      <c r="B38" s="39">
        <v>5.2550060847438971</v>
      </c>
      <c r="C38" s="276">
        <f t="shared" si="0"/>
        <v>1.8369591238410328</v>
      </c>
      <c r="D38" s="41"/>
      <c r="E38" s="41"/>
    </row>
    <row r="39" spans="1:5" ht="14.25" customHeight="1" x14ac:dyDescent="0.3">
      <c r="A39" s="286">
        <v>1989</v>
      </c>
      <c r="B39" s="39">
        <v>3.8965517241379359</v>
      </c>
      <c r="C39" s="276">
        <f t="shared" si="0"/>
        <v>1.8369591238410328</v>
      </c>
      <c r="D39" s="41"/>
      <c r="E39" s="41"/>
    </row>
    <row r="40" spans="1:5" ht="14.25" customHeight="1" x14ac:dyDescent="0.3">
      <c r="A40" s="286">
        <v>1988</v>
      </c>
      <c r="B40" s="39">
        <v>3.7072356657527763</v>
      </c>
      <c r="C40" s="276">
        <f t="shared" si="0"/>
        <v>1.8369591238410328</v>
      </c>
      <c r="D40" s="41"/>
      <c r="E40" s="41"/>
    </row>
    <row r="41" spans="1:5" ht="14.25" customHeight="1" x14ac:dyDescent="0.3">
      <c r="A41" s="286">
        <v>1987</v>
      </c>
      <c r="B41" s="39">
        <v>1.4021515774205113</v>
      </c>
      <c r="C41" s="276">
        <f t="shared" si="0"/>
        <v>1.8369591238410328</v>
      </c>
      <c r="D41" s="41"/>
      <c r="E41" s="41"/>
    </row>
    <row r="42" spans="1:5" ht="14.25" customHeight="1" x14ac:dyDescent="0.3">
      <c r="A42" s="286">
        <v>1986</v>
      </c>
      <c r="B42" s="39">
        <v>2.2873392680514542</v>
      </c>
      <c r="C42" s="276">
        <f t="shared" si="0"/>
        <v>1.8369591238410328</v>
      </c>
      <c r="D42" s="41"/>
      <c r="E42" s="41"/>
    </row>
    <row r="43" spans="1:5" ht="14.25" customHeight="1" x14ac:dyDescent="0.3">
      <c r="A43" s="286">
        <v>1985</v>
      </c>
      <c r="B43" s="39">
        <v>2.3279352226720533</v>
      </c>
      <c r="C43" s="276">
        <f t="shared" si="0"/>
        <v>1.8369591238410328</v>
      </c>
      <c r="D43" s="41"/>
      <c r="E43" s="41"/>
    </row>
    <row r="44" spans="1:5" ht="14.25" customHeight="1" x14ac:dyDescent="0.3">
      <c r="A44" s="286">
        <v>1984</v>
      </c>
      <c r="B44" s="39">
        <v>2.8229478340054754</v>
      </c>
      <c r="C44" s="276">
        <f t="shared" si="0"/>
        <v>1.8369591238410328</v>
      </c>
      <c r="D44" s="41"/>
      <c r="E44" s="41"/>
    </row>
    <row r="45" spans="1:5" ht="14.25" customHeight="1" x14ac:dyDescent="0.3">
      <c r="A45" s="286">
        <v>1983</v>
      </c>
      <c r="B45" s="39">
        <v>1.5724101479915475</v>
      </c>
      <c r="C45" s="276">
        <f t="shared" si="0"/>
        <v>1.8369591238410328</v>
      </c>
      <c r="D45" s="41"/>
      <c r="E45" s="41"/>
    </row>
    <row r="46" spans="1:5" ht="14.25" customHeight="1" x14ac:dyDescent="0.3">
      <c r="A46" s="286">
        <v>1982</v>
      </c>
      <c r="B46" s="39">
        <v>-0.39484074756514076</v>
      </c>
      <c r="C46" s="276">
        <f t="shared" si="0"/>
        <v>1.8369591238410328</v>
      </c>
      <c r="D46" s="41"/>
      <c r="E46" s="41"/>
    </row>
    <row r="47" spans="1:5" ht="14.25" customHeight="1" x14ac:dyDescent="0.3">
      <c r="A47" s="286">
        <v>1981</v>
      </c>
      <c r="B47" s="39">
        <v>0.52924053982535213</v>
      </c>
      <c r="C47" s="276">
        <f t="shared" si="0"/>
        <v>1.8369591238410328</v>
      </c>
      <c r="D47" s="41"/>
      <c r="E47" s="41"/>
    </row>
    <row r="48" spans="1:5" ht="14.25" customHeight="1" x14ac:dyDescent="0.3">
      <c r="A48" s="286">
        <v>1980</v>
      </c>
      <c r="B48" s="39">
        <v>1.4088286596001467</v>
      </c>
      <c r="C48" s="276">
        <f t="shared" si="0"/>
        <v>1.8369591238410328</v>
      </c>
      <c r="D48" s="41"/>
      <c r="E48" s="41"/>
    </row>
    <row r="49" spans="1:5" ht="14.25" customHeight="1" x14ac:dyDescent="0.3">
      <c r="A49" s="286">
        <v>1979</v>
      </c>
      <c r="B49" s="39">
        <v>4.1503633314701034</v>
      </c>
      <c r="C49" s="276">
        <f t="shared" si="0"/>
        <v>1.8369591238410328</v>
      </c>
      <c r="D49" s="41"/>
      <c r="E49" s="41"/>
    </row>
    <row r="50" spans="1:5" ht="14.25" customHeight="1" x14ac:dyDescent="0.3">
      <c r="A50" s="286">
        <v>1978</v>
      </c>
      <c r="B50" s="39">
        <v>3.0084928746221493</v>
      </c>
      <c r="C50" s="276">
        <f t="shared" si="0"/>
        <v>1.8369591238410328</v>
      </c>
      <c r="D50" s="41"/>
      <c r="E50" s="41"/>
    </row>
    <row r="51" spans="1:5" ht="14.25" customHeight="1" x14ac:dyDescent="0.3">
      <c r="A51" s="286">
        <v>1977</v>
      </c>
      <c r="B51" s="39">
        <v>3.3472180898542092</v>
      </c>
      <c r="C51" s="276">
        <f t="shared" si="0"/>
        <v>1.8369591238410328</v>
      </c>
      <c r="D51" s="41"/>
      <c r="E51" s="41"/>
    </row>
    <row r="52" spans="1:5" ht="14.25" customHeight="1" x14ac:dyDescent="0.3">
      <c r="A52" s="286">
        <v>1976</v>
      </c>
      <c r="B52" s="39">
        <v>4.9492583918813438</v>
      </c>
      <c r="C52" s="276">
        <f t="shared" si="0"/>
        <v>1.8369591238410328</v>
      </c>
      <c r="D52" s="41"/>
      <c r="E52" s="41"/>
    </row>
    <row r="53" spans="1:5" ht="14.25" customHeight="1" x14ac:dyDescent="0.3">
      <c r="A53" s="286">
        <v>1975</v>
      </c>
      <c r="B53" s="39">
        <v>-0.86673889490791112</v>
      </c>
      <c r="C53" s="276">
        <f t="shared" si="0"/>
        <v>1.8369591238410328</v>
      </c>
      <c r="D53" s="41"/>
      <c r="E53" s="41"/>
    </row>
    <row r="54" spans="1:5" ht="14.25" customHeight="1" x14ac:dyDescent="0.3">
      <c r="A54" s="286">
        <v>1974</v>
      </c>
      <c r="B54" s="39">
        <v>0.89006870705807728</v>
      </c>
      <c r="C54" s="276">
        <f t="shared" si="0"/>
        <v>1.8369591238410328</v>
      </c>
      <c r="D54" s="41"/>
      <c r="E54" s="41"/>
    </row>
    <row r="55" spans="1:5" ht="14.25" customHeight="1" x14ac:dyDescent="0.3">
      <c r="A55" s="286">
        <v>1973</v>
      </c>
      <c r="B55" s="39">
        <v>4.7774869109947815</v>
      </c>
      <c r="C55" s="276">
        <f t="shared" si="0"/>
        <v>1.8369591238410328</v>
      </c>
      <c r="D55" s="41"/>
      <c r="E55" s="41"/>
    </row>
    <row r="56" spans="1:5" ht="14.25" customHeight="1" x14ac:dyDescent="0.3">
      <c r="A56" s="286">
        <v>1972</v>
      </c>
      <c r="B56" s="39">
        <v>4.300341296928309</v>
      </c>
      <c r="C56" s="276">
        <f t="shared" si="0"/>
        <v>1.8369591238410328</v>
      </c>
      <c r="D56" s="41"/>
      <c r="E56" s="41"/>
    </row>
    <row r="57" spans="1:5" x14ac:dyDescent="0.3">
      <c r="A57" s="286">
        <v>1971</v>
      </c>
      <c r="B57" s="39">
        <v>3.1326997536078807</v>
      </c>
      <c r="C57" s="276">
        <f t="shared" si="0"/>
        <v>1.8369591238410328</v>
      </c>
      <c r="D57" s="41"/>
      <c r="E57" s="41"/>
    </row>
    <row r="62" spans="1:5" x14ac:dyDescent="0.3">
      <c r="B62" s="29"/>
      <c r="C62" s="29"/>
    </row>
    <row r="63" spans="1:5" x14ac:dyDescent="0.3">
      <c r="B63" s="29"/>
      <c r="C63" s="29"/>
    </row>
    <row r="64" spans="1:5" x14ac:dyDescent="0.3">
      <c r="B64" s="29"/>
      <c r="C64" s="29"/>
    </row>
    <row r="65" spans="2:3" x14ac:dyDescent="0.3">
      <c r="B65" s="29"/>
      <c r="C65" s="29"/>
    </row>
    <row r="66" spans="2:3" x14ac:dyDescent="0.3">
      <c r="B66" s="29"/>
      <c r="C66" s="29"/>
    </row>
    <row r="67" spans="2:3" x14ac:dyDescent="0.3">
      <c r="B67" s="29"/>
      <c r="C67" s="29"/>
    </row>
    <row r="68" spans="2:3" x14ac:dyDescent="0.3">
      <c r="B68" s="29"/>
      <c r="C68" s="29"/>
    </row>
    <row r="69" spans="2:3" x14ac:dyDescent="0.3">
      <c r="B69" s="29"/>
      <c r="C69" s="29"/>
    </row>
    <row r="70" spans="2:3" x14ac:dyDescent="0.3">
      <c r="B70" s="29"/>
      <c r="C70" s="29"/>
    </row>
    <row r="71" spans="2:3" x14ac:dyDescent="0.3">
      <c r="B71" s="29"/>
      <c r="C71" s="29"/>
    </row>
    <row r="72" spans="2:3" x14ac:dyDescent="0.3">
      <c r="B72" s="29"/>
      <c r="C72" s="29"/>
    </row>
    <row r="73" spans="2:3" x14ac:dyDescent="0.3">
      <c r="B73" s="29"/>
      <c r="C73" s="29"/>
    </row>
    <row r="74" spans="2:3" x14ac:dyDescent="0.3">
      <c r="B74" s="29"/>
      <c r="C74" s="29"/>
    </row>
    <row r="75" spans="2:3" x14ac:dyDescent="0.3">
      <c r="C75" s="29"/>
    </row>
    <row r="76" spans="2:3" x14ac:dyDescent="0.3">
      <c r="C76" s="29"/>
    </row>
    <row r="77" spans="2:3" x14ac:dyDescent="0.3">
      <c r="C77" s="29"/>
    </row>
    <row r="78" spans="2:3" x14ac:dyDescent="0.3">
      <c r="C78" s="29"/>
    </row>
    <row r="79" spans="2:3" x14ac:dyDescent="0.3">
      <c r="C79" s="29"/>
    </row>
    <row r="80" spans="2:3" x14ac:dyDescent="0.3">
      <c r="C80" s="29"/>
    </row>
    <row r="81" spans="2:3" x14ac:dyDescent="0.3">
      <c r="C81" s="29"/>
    </row>
    <row r="82" spans="2:3" x14ac:dyDescent="0.3">
      <c r="C82" s="29"/>
    </row>
    <row r="83" spans="2:3" x14ac:dyDescent="0.3">
      <c r="C83" s="29"/>
    </row>
    <row r="84" spans="2:3" x14ac:dyDescent="0.3">
      <c r="B84" s="29"/>
    </row>
    <row r="85" spans="2:3" x14ac:dyDescent="0.3">
      <c r="B85" s="29"/>
    </row>
    <row r="86" spans="2:3" x14ac:dyDescent="0.3">
      <c r="B86" s="29"/>
    </row>
    <row r="87" spans="2:3" x14ac:dyDescent="0.3">
      <c r="B87" s="29"/>
    </row>
    <row r="88" spans="2:3" x14ac:dyDescent="0.3">
      <c r="B88" s="29"/>
    </row>
    <row r="89" spans="2:3" x14ac:dyDescent="0.3">
      <c r="B89" s="29"/>
    </row>
    <row r="90" spans="2:3" x14ac:dyDescent="0.3">
      <c r="B90" s="29"/>
    </row>
    <row r="91" spans="2:3" x14ac:dyDescent="0.3">
      <c r="B91" s="29"/>
    </row>
    <row r="92" spans="2:3" x14ac:dyDescent="0.3">
      <c r="B92" s="29"/>
    </row>
    <row r="93" spans="2:3" x14ac:dyDescent="0.3">
      <c r="B93" s="29"/>
    </row>
    <row r="94" spans="2:3" x14ac:dyDescent="0.3">
      <c r="B94" s="29"/>
    </row>
    <row r="95" spans="2:3" x14ac:dyDescent="0.3">
      <c r="B95" s="29"/>
    </row>
    <row r="96" spans="2:3" x14ac:dyDescent="0.3">
      <c r="B96" s="29"/>
    </row>
    <row r="97" spans="2:2" x14ac:dyDescent="0.3">
      <c r="B97" s="29"/>
    </row>
    <row r="98" spans="2:2" x14ac:dyDescent="0.3">
      <c r="B98" s="29"/>
    </row>
    <row r="99" spans="2:2" x14ac:dyDescent="0.3">
      <c r="B99" s="29"/>
    </row>
    <row r="100" spans="2:2" x14ac:dyDescent="0.3">
      <c r="B100" s="29"/>
    </row>
    <row r="101" spans="2:2" x14ac:dyDescent="0.3">
      <c r="B101" s="29"/>
    </row>
    <row r="102" spans="2:2" x14ac:dyDescent="0.3">
      <c r="B102" s="29"/>
    </row>
    <row r="103" spans="2:2" x14ac:dyDescent="0.3">
      <c r="B103" s="29"/>
    </row>
    <row r="104" spans="2:2" x14ac:dyDescent="0.3">
      <c r="B104" s="29"/>
    </row>
    <row r="105" spans="2:2" x14ac:dyDescent="0.3">
      <c r="B105" s="29"/>
    </row>
    <row r="106" spans="2:2" x14ac:dyDescent="0.3">
      <c r="B106" s="29"/>
    </row>
    <row r="107" spans="2:2" x14ac:dyDescent="0.3">
      <c r="B107" s="29"/>
    </row>
    <row r="108" spans="2:2" x14ac:dyDescent="0.3">
      <c r="B108" s="29"/>
    </row>
    <row r="109" spans="2:2" x14ac:dyDescent="0.3">
      <c r="B109" s="29"/>
    </row>
    <row r="110" spans="2:2" x14ac:dyDescent="0.3">
      <c r="B110" s="29"/>
    </row>
    <row r="111" spans="2:2" x14ac:dyDescent="0.3">
      <c r="B111" s="29"/>
    </row>
    <row r="112" spans="2:2" x14ac:dyDescent="0.3">
      <c r="B112" s="29"/>
    </row>
    <row r="113" spans="2:2" x14ac:dyDescent="0.3">
      <c r="B113" s="29"/>
    </row>
  </sheetData>
  <mergeCells count="1">
    <mergeCell ref="J1:L1"/>
  </mergeCells>
  <hyperlinks>
    <hyperlink ref="J1:K1" location="Übersicht!A1" display="zurück zur Überischt" xr:uid="{00000000-0004-0000-2100-000000000000}"/>
    <hyperlink ref="A2" r:id="rId1" location="sprg233858" xr:uid="{00000000-0004-0000-2100-000001000000}"/>
  </hyperlinks>
  <pageMargins left="0.7" right="0.7" top="0.78740157499999996" bottom="0.78740157499999996" header="0.3" footer="0.3"/>
  <pageSetup paperSize="9"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8"/>
  <dimension ref="A1:U270"/>
  <sheetViews>
    <sheetView zoomScale="55" zoomScaleNormal="55" workbookViewId="0">
      <pane xSplit="2" ySplit="11" topLeftCell="C12" activePane="bottomRight" state="frozen"/>
      <selection pane="topRight" activeCell="H12" sqref="H12"/>
      <selection pane="bottomLeft" activeCell="H12" sqref="H12"/>
      <selection pane="bottomRight" activeCell="S277" sqref="S277"/>
    </sheetView>
  </sheetViews>
  <sheetFormatPr baseColWidth="10" defaultColWidth="11.44140625" defaultRowHeight="13.8" x14ac:dyDescent="0.3"/>
  <cols>
    <col min="1" max="2" width="12.5546875" style="30" customWidth="1"/>
    <col min="3" max="3" width="14" style="30" customWidth="1"/>
    <col min="4" max="4" width="9.5546875" style="30" bestFit="1" customWidth="1"/>
    <col min="5" max="5" width="10.109375" style="30" bestFit="1" customWidth="1"/>
    <col min="6" max="6" width="9.33203125" style="30" bestFit="1" customWidth="1"/>
    <col min="7" max="7" width="11" style="30" bestFit="1" customWidth="1"/>
    <col min="8" max="8" width="10.109375" style="30" bestFit="1" customWidth="1"/>
    <col min="9" max="9" width="11.88671875" style="30" bestFit="1" customWidth="1"/>
    <col min="10" max="10" width="9" style="30" bestFit="1" customWidth="1"/>
    <col min="11" max="11" width="8.88671875" style="30" bestFit="1" customWidth="1"/>
    <col min="12" max="12" width="9.5546875" style="30" bestFit="1" customWidth="1"/>
    <col min="13" max="13" width="8.33203125" style="30" bestFit="1" customWidth="1"/>
    <col min="14" max="14" width="13.44140625" style="30" customWidth="1"/>
    <col min="15" max="15" width="10.109375" style="30" bestFit="1" customWidth="1"/>
    <col min="16" max="16" width="12.44140625" style="30" bestFit="1" customWidth="1"/>
    <col min="17" max="17" width="9.88671875" style="30" bestFit="1" customWidth="1"/>
    <col min="18" max="18" width="10.109375" style="30" bestFit="1" customWidth="1"/>
    <col min="19" max="19" width="11.44140625" style="30" bestFit="1" customWidth="1"/>
    <col min="20" max="20" width="10.5546875" style="30" customWidth="1"/>
    <col min="21" max="21" width="10" style="30" bestFit="1" customWidth="1"/>
    <col min="22" max="23" width="11.44140625" style="30"/>
    <col min="24" max="35" width="11.44140625" style="30" customWidth="1"/>
    <col min="36" max="16384" width="11.44140625" style="30"/>
  </cols>
  <sheetData>
    <row r="1" spans="1:21" ht="23.4" x14ac:dyDescent="0.45">
      <c r="A1" s="266" t="s">
        <v>934</v>
      </c>
      <c r="S1" s="552" t="s">
        <v>268</v>
      </c>
      <c r="T1" s="552"/>
      <c r="U1" s="552"/>
    </row>
    <row r="2" spans="1:21" ht="14.25" customHeight="1" x14ac:dyDescent="0.3">
      <c r="A2" s="32" t="s">
        <v>935</v>
      </c>
    </row>
    <row r="3" spans="1:21" ht="14.25" customHeight="1" thickBot="1" x14ac:dyDescent="0.35"/>
    <row r="4" spans="1:21" ht="14.25" customHeight="1" x14ac:dyDescent="0.3">
      <c r="A4" s="644" t="s">
        <v>936</v>
      </c>
      <c r="B4" s="645"/>
      <c r="C4" s="645"/>
      <c r="D4" s="645"/>
      <c r="E4" s="645"/>
      <c r="F4" s="645"/>
      <c r="G4" s="645"/>
      <c r="H4" s="645"/>
      <c r="I4" s="645"/>
      <c r="J4" s="645"/>
      <c r="K4" s="645"/>
      <c r="L4" s="645"/>
      <c r="M4" s="646"/>
      <c r="N4" s="645" t="s">
        <v>937</v>
      </c>
      <c r="O4" s="645"/>
      <c r="P4" s="645"/>
      <c r="Q4" s="645"/>
      <c r="R4" s="645"/>
      <c r="S4" s="645"/>
      <c r="T4" s="645"/>
      <c r="U4" s="646"/>
    </row>
    <row r="5" spans="1:21" ht="14.25" customHeight="1" x14ac:dyDescent="0.3">
      <c r="A5" s="647" t="s">
        <v>938</v>
      </c>
      <c r="B5" s="648"/>
      <c r="C5" s="648"/>
      <c r="D5" s="648"/>
      <c r="E5" s="648"/>
      <c r="F5" s="648"/>
      <c r="G5" s="648"/>
      <c r="H5" s="648"/>
      <c r="I5" s="648"/>
      <c r="J5" s="648"/>
      <c r="K5" s="648"/>
      <c r="L5" s="648"/>
      <c r="M5" s="649"/>
      <c r="N5" s="648" t="s">
        <v>938</v>
      </c>
      <c r="O5" s="648"/>
      <c r="P5" s="648"/>
      <c r="Q5" s="648"/>
      <c r="R5" s="648"/>
      <c r="S5" s="648"/>
      <c r="T5" s="648"/>
      <c r="U5" s="649"/>
    </row>
    <row r="6" spans="1:21" ht="14.25" customHeight="1" x14ac:dyDescent="0.3">
      <c r="A6" s="287"/>
      <c r="B6" s="153"/>
      <c r="C6" s="153"/>
      <c r="D6" s="153"/>
      <c r="E6" s="153"/>
      <c r="F6" s="153"/>
      <c r="G6" s="153"/>
      <c r="H6" s="153"/>
      <c r="I6" s="153"/>
      <c r="J6" s="153"/>
      <c r="K6" s="153"/>
      <c r="L6" s="153"/>
      <c r="M6" s="288"/>
      <c r="U6" s="289"/>
    </row>
    <row r="7" spans="1:21" ht="14.25" customHeight="1" x14ac:dyDescent="0.3">
      <c r="A7" s="290"/>
      <c r="M7" s="289"/>
      <c r="U7" s="289"/>
    </row>
    <row r="8" spans="1:21" ht="12.75" customHeight="1" x14ac:dyDescent="0.3">
      <c r="A8" s="641" t="s">
        <v>939</v>
      </c>
      <c r="B8" s="642"/>
      <c r="C8" s="651" t="s">
        <v>940</v>
      </c>
      <c r="D8" s="291" t="s">
        <v>941</v>
      </c>
      <c r="E8" s="291"/>
      <c r="F8" s="291"/>
      <c r="G8" s="291"/>
      <c r="H8" s="291"/>
      <c r="I8" s="291"/>
      <c r="J8" s="291"/>
      <c r="K8" s="651" t="s">
        <v>942</v>
      </c>
      <c r="L8" s="651" t="s">
        <v>943</v>
      </c>
      <c r="M8" s="651" t="s">
        <v>944</v>
      </c>
      <c r="N8" s="647" t="s">
        <v>287</v>
      </c>
      <c r="O8" s="291" t="s">
        <v>945</v>
      </c>
      <c r="P8" s="291"/>
      <c r="Q8" s="291"/>
      <c r="R8" s="291" t="s">
        <v>946</v>
      </c>
      <c r="S8" s="291"/>
      <c r="T8" s="292"/>
      <c r="U8" s="651" t="s">
        <v>947</v>
      </c>
    </row>
    <row r="9" spans="1:21" ht="41.4" x14ac:dyDescent="0.3">
      <c r="A9" s="643"/>
      <c r="B9" s="642"/>
      <c r="C9" s="642"/>
      <c r="D9" s="651" t="s">
        <v>948</v>
      </c>
      <c r="E9" s="651" t="s">
        <v>949</v>
      </c>
      <c r="F9" s="651"/>
      <c r="G9" s="651"/>
      <c r="H9" s="292" t="s">
        <v>950</v>
      </c>
      <c r="I9" s="293"/>
      <c r="J9" s="293"/>
      <c r="K9" s="642"/>
      <c r="L9" s="642"/>
      <c r="M9" s="642"/>
      <c r="N9" s="647"/>
      <c r="O9" s="52" t="s">
        <v>951</v>
      </c>
      <c r="P9" s="52" t="s">
        <v>952</v>
      </c>
      <c r="Q9" s="52" t="s">
        <v>953</v>
      </c>
      <c r="R9" s="52" t="s">
        <v>954</v>
      </c>
      <c r="S9" s="52" t="s">
        <v>955</v>
      </c>
      <c r="T9" s="52" t="s">
        <v>956</v>
      </c>
      <c r="U9" s="648"/>
    </row>
    <row r="10" spans="1:21" ht="41.4" x14ac:dyDescent="0.3">
      <c r="A10" s="643"/>
      <c r="B10" s="642"/>
      <c r="C10" s="642"/>
      <c r="D10" s="629"/>
      <c r="E10" s="52" t="s">
        <v>951</v>
      </c>
      <c r="F10" s="52" t="s">
        <v>957</v>
      </c>
      <c r="G10" s="52" t="s">
        <v>958</v>
      </c>
      <c r="H10" s="52" t="s">
        <v>951</v>
      </c>
      <c r="I10" s="292" t="s">
        <v>959</v>
      </c>
      <c r="J10" s="292" t="s">
        <v>960</v>
      </c>
      <c r="K10" s="642"/>
      <c r="L10" s="642"/>
      <c r="M10" s="652"/>
      <c r="N10" s="153"/>
      <c r="O10" s="153"/>
      <c r="P10" s="153"/>
      <c r="Q10" s="153"/>
      <c r="R10" s="153"/>
      <c r="S10" s="153"/>
      <c r="T10" s="153"/>
      <c r="U10" s="288"/>
    </row>
    <row r="11" spans="1:21" ht="14.25" customHeight="1" x14ac:dyDescent="0.3">
      <c r="A11" s="294"/>
      <c r="B11" s="223"/>
      <c r="C11" s="215" t="s">
        <v>961</v>
      </c>
      <c r="D11" s="223"/>
      <c r="E11" s="223"/>
      <c r="F11" s="223"/>
      <c r="G11" s="223"/>
      <c r="H11" s="223"/>
      <c r="I11" s="223"/>
      <c r="J11" s="223"/>
      <c r="K11" s="223"/>
      <c r="L11" s="223"/>
      <c r="M11" s="295"/>
      <c r="N11" s="215" t="s">
        <v>961</v>
      </c>
      <c r="O11" s="215"/>
      <c r="P11" s="215"/>
      <c r="Q11" s="215"/>
      <c r="R11" s="215"/>
      <c r="S11" s="215"/>
      <c r="T11" s="215"/>
      <c r="U11" s="296"/>
    </row>
    <row r="12" spans="1:21" ht="14.25" hidden="1" customHeight="1" x14ac:dyDescent="0.3">
      <c r="A12" s="297">
        <v>1991</v>
      </c>
      <c r="B12" s="30" t="s">
        <v>962</v>
      </c>
      <c r="C12" s="50">
        <v>73.67</v>
      </c>
      <c r="D12" s="50">
        <v>78.7</v>
      </c>
      <c r="E12" s="50">
        <v>74.44</v>
      </c>
      <c r="F12" s="50">
        <v>78.37</v>
      </c>
      <c r="G12" s="50">
        <v>64.03</v>
      </c>
      <c r="H12" s="50">
        <v>94.19</v>
      </c>
      <c r="I12" s="50">
        <v>79.91</v>
      </c>
      <c r="J12" s="298" t="s">
        <v>925</v>
      </c>
      <c r="K12" s="298" t="s">
        <v>925</v>
      </c>
      <c r="L12" s="50">
        <v>30.58</v>
      </c>
      <c r="M12" s="299">
        <v>33.69</v>
      </c>
      <c r="N12" s="300">
        <v>79.91</v>
      </c>
      <c r="O12" s="300">
        <v>98.95</v>
      </c>
      <c r="P12" s="300">
        <v>84.18</v>
      </c>
      <c r="Q12" s="300">
        <v>121.43</v>
      </c>
      <c r="R12" s="300">
        <v>69.91</v>
      </c>
      <c r="S12" s="300">
        <v>67.94</v>
      </c>
      <c r="T12" s="300">
        <v>76.88</v>
      </c>
      <c r="U12" s="301">
        <v>52.81</v>
      </c>
    </row>
    <row r="13" spans="1:21" ht="14.25" hidden="1" customHeight="1" x14ac:dyDescent="0.3">
      <c r="A13" s="297"/>
      <c r="B13" s="30" t="s">
        <v>963</v>
      </c>
      <c r="C13" s="50">
        <v>73.28</v>
      </c>
      <c r="D13" s="50">
        <v>79.510000000000005</v>
      </c>
      <c r="E13" s="50">
        <v>75.27</v>
      </c>
      <c r="F13" s="50">
        <v>79.180000000000007</v>
      </c>
      <c r="G13" s="50">
        <v>64.92</v>
      </c>
      <c r="H13" s="50">
        <v>94.91</v>
      </c>
      <c r="I13" s="50">
        <v>80.739999999999995</v>
      </c>
      <c r="J13" s="298" t="s">
        <v>925</v>
      </c>
      <c r="K13" s="298" t="s">
        <v>925</v>
      </c>
      <c r="L13" s="50">
        <v>28.79</v>
      </c>
      <c r="M13" s="299">
        <v>33.880000000000003</v>
      </c>
      <c r="N13" s="300">
        <v>80.739999999999995</v>
      </c>
      <c r="O13" s="300">
        <v>98.72</v>
      </c>
      <c r="P13" s="300">
        <v>82.77</v>
      </c>
      <c r="Q13" s="300">
        <v>122.96</v>
      </c>
      <c r="R13" s="300">
        <v>71.98</v>
      </c>
      <c r="S13" s="300">
        <v>68.77</v>
      </c>
      <c r="T13" s="300">
        <v>83.69</v>
      </c>
      <c r="U13" s="301">
        <v>52.67</v>
      </c>
    </row>
    <row r="14" spans="1:21" ht="14.25" hidden="1" customHeight="1" x14ac:dyDescent="0.3">
      <c r="A14" s="297"/>
      <c r="B14" s="30" t="s">
        <v>964</v>
      </c>
      <c r="C14" s="50">
        <v>73.13</v>
      </c>
      <c r="D14" s="50">
        <v>78.66</v>
      </c>
      <c r="E14" s="50">
        <v>74.760000000000005</v>
      </c>
      <c r="F14" s="50">
        <v>77.73</v>
      </c>
      <c r="G14" s="50">
        <v>66.760000000000005</v>
      </c>
      <c r="H14" s="50">
        <v>92.85</v>
      </c>
      <c r="I14" s="50">
        <v>81.23</v>
      </c>
      <c r="J14" s="298" t="s">
        <v>925</v>
      </c>
      <c r="K14" s="298" t="s">
        <v>925</v>
      </c>
      <c r="L14" s="50">
        <v>30.2</v>
      </c>
      <c r="M14" s="299">
        <v>34.229999999999997</v>
      </c>
      <c r="N14" s="300">
        <v>81.23</v>
      </c>
      <c r="O14" s="300">
        <v>100.37</v>
      </c>
      <c r="P14" s="300">
        <v>81.81</v>
      </c>
      <c r="Q14" s="300">
        <v>128.52000000000001</v>
      </c>
      <c r="R14" s="300">
        <v>71.12</v>
      </c>
      <c r="S14" s="300">
        <v>68.38</v>
      </c>
      <c r="T14" s="300">
        <v>81.03</v>
      </c>
      <c r="U14" s="301">
        <v>54.06</v>
      </c>
    </row>
    <row r="15" spans="1:21" ht="14.25" hidden="1" customHeight="1" x14ac:dyDescent="0.3">
      <c r="A15" s="297"/>
      <c r="B15" s="30" t="s">
        <v>965</v>
      </c>
      <c r="C15" s="50">
        <v>74.08</v>
      </c>
      <c r="D15" s="50">
        <v>79.64</v>
      </c>
      <c r="E15" s="50">
        <v>75.97</v>
      </c>
      <c r="F15" s="50">
        <v>79.31</v>
      </c>
      <c r="G15" s="50">
        <v>67.05</v>
      </c>
      <c r="H15" s="50">
        <v>92.99</v>
      </c>
      <c r="I15" s="50">
        <v>83.42</v>
      </c>
      <c r="J15" s="298" t="s">
        <v>925</v>
      </c>
      <c r="K15" s="298" t="s">
        <v>925</v>
      </c>
      <c r="L15" s="50">
        <v>30.28</v>
      </c>
      <c r="M15" s="299">
        <v>34.24</v>
      </c>
      <c r="N15" s="300">
        <v>83.42</v>
      </c>
      <c r="O15" s="300">
        <v>104.43</v>
      </c>
      <c r="P15" s="300">
        <v>86.78</v>
      </c>
      <c r="Q15" s="300">
        <v>131.22999999999999</v>
      </c>
      <c r="R15" s="300">
        <v>71.680000000000007</v>
      </c>
      <c r="S15" s="300">
        <v>70.86</v>
      </c>
      <c r="T15" s="300">
        <v>74.22</v>
      </c>
      <c r="U15" s="301">
        <v>56.02</v>
      </c>
    </row>
    <row r="16" spans="1:21" ht="14.25" hidden="1" customHeight="1" x14ac:dyDescent="0.3">
      <c r="A16" s="297">
        <v>1992</v>
      </c>
      <c r="B16" s="30" t="s">
        <v>962</v>
      </c>
      <c r="C16" s="50">
        <v>75.2</v>
      </c>
      <c r="D16" s="50">
        <v>81.319999999999993</v>
      </c>
      <c r="E16" s="50">
        <v>76.97</v>
      </c>
      <c r="F16" s="50">
        <v>80.150000000000006</v>
      </c>
      <c r="G16" s="50">
        <v>68.430000000000007</v>
      </c>
      <c r="H16" s="50">
        <v>97.13</v>
      </c>
      <c r="I16" s="50">
        <v>85.89</v>
      </c>
      <c r="J16" s="298" t="s">
        <v>925</v>
      </c>
      <c r="K16" s="298" t="s">
        <v>925</v>
      </c>
      <c r="L16" s="50">
        <v>30.59</v>
      </c>
      <c r="M16" s="299">
        <v>35.44</v>
      </c>
      <c r="N16" s="300">
        <v>85.89</v>
      </c>
      <c r="O16" s="300">
        <v>110.55</v>
      </c>
      <c r="P16" s="300">
        <v>92.15</v>
      </c>
      <c r="Q16" s="300">
        <v>138.5</v>
      </c>
      <c r="R16" s="300">
        <v>71.599999999999994</v>
      </c>
      <c r="S16" s="300">
        <v>68.78</v>
      </c>
      <c r="T16" s="300">
        <v>81.819999999999993</v>
      </c>
      <c r="U16" s="301">
        <v>56.55</v>
      </c>
    </row>
    <row r="17" spans="1:21" ht="14.25" hidden="1" customHeight="1" x14ac:dyDescent="0.3">
      <c r="A17" s="297"/>
      <c r="B17" s="30" t="s">
        <v>963</v>
      </c>
      <c r="C17" s="50">
        <v>74.62</v>
      </c>
      <c r="D17" s="50">
        <v>81.06</v>
      </c>
      <c r="E17" s="50">
        <v>77.11</v>
      </c>
      <c r="F17" s="50">
        <v>80.08</v>
      </c>
      <c r="G17" s="50">
        <v>69.11</v>
      </c>
      <c r="H17" s="50">
        <v>95.42</v>
      </c>
      <c r="I17" s="50">
        <v>85.15</v>
      </c>
      <c r="J17" s="298" t="s">
        <v>925</v>
      </c>
      <c r="K17" s="298" t="s">
        <v>925</v>
      </c>
      <c r="L17" s="50">
        <v>29.15</v>
      </c>
      <c r="M17" s="299">
        <v>34.479999999999997</v>
      </c>
      <c r="N17" s="300">
        <v>85.15</v>
      </c>
      <c r="O17" s="300">
        <v>109.55</v>
      </c>
      <c r="P17" s="300">
        <v>91.01</v>
      </c>
      <c r="Q17" s="300">
        <v>137.69999999999999</v>
      </c>
      <c r="R17" s="300">
        <v>70.52</v>
      </c>
      <c r="S17" s="300">
        <v>69.510000000000005</v>
      </c>
      <c r="T17" s="300">
        <v>73.819999999999993</v>
      </c>
      <c r="U17" s="301">
        <v>57.42</v>
      </c>
    </row>
    <row r="18" spans="1:21" ht="14.25" hidden="1" customHeight="1" x14ac:dyDescent="0.3">
      <c r="A18" s="297"/>
      <c r="B18" s="30" t="s">
        <v>964</v>
      </c>
      <c r="C18" s="50">
        <v>74.489999999999995</v>
      </c>
      <c r="D18" s="50">
        <v>80.34</v>
      </c>
      <c r="E18" s="50">
        <v>77.45</v>
      </c>
      <c r="F18" s="50">
        <v>80.180000000000007</v>
      </c>
      <c r="G18" s="50">
        <v>70.040000000000006</v>
      </c>
      <c r="H18" s="50">
        <v>90.9</v>
      </c>
      <c r="I18" s="50">
        <v>82.98</v>
      </c>
      <c r="J18" s="298" t="s">
        <v>925</v>
      </c>
      <c r="K18" s="298" t="s">
        <v>925</v>
      </c>
      <c r="L18" s="50">
        <v>29.99</v>
      </c>
      <c r="M18" s="299">
        <v>34.380000000000003</v>
      </c>
      <c r="N18" s="300">
        <v>82.98</v>
      </c>
      <c r="O18" s="300">
        <v>108.38</v>
      </c>
      <c r="P18" s="300">
        <v>88.64</v>
      </c>
      <c r="Q18" s="300">
        <v>138.32</v>
      </c>
      <c r="R18" s="300">
        <v>66.58</v>
      </c>
      <c r="S18" s="300">
        <v>66.45</v>
      </c>
      <c r="T18" s="300">
        <v>66.540000000000006</v>
      </c>
      <c r="U18" s="301">
        <v>58</v>
      </c>
    </row>
    <row r="19" spans="1:21" ht="14.25" hidden="1" customHeight="1" x14ac:dyDescent="0.3">
      <c r="A19" s="297"/>
      <c r="B19" s="30" t="s">
        <v>965</v>
      </c>
      <c r="C19" s="50">
        <v>74.260000000000005</v>
      </c>
      <c r="D19" s="50">
        <v>81.19</v>
      </c>
      <c r="E19" s="50">
        <v>79.099999999999994</v>
      </c>
      <c r="F19" s="50">
        <v>82.54</v>
      </c>
      <c r="G19" s="50">
        <v>69.900000000000006</v>
      </c>
      <c r="H19" s="50">
        <v>88.87</v>
      </c>
      <c r="I19" s="50">
        <v>82.8</v>
      </c>
      <c r="J19" s="298" t="s">
        <v>925</v>
      </c>
      <c r="K19" s="298" t="s">
        <v>925</v>
      </c>
      <c r="L19" s="50">
        <v>28.64</v>
      </c>
      <c r="M19" s="299">
        <v>34.840000000000003</v>
      </c>
      <c r="N19" s="300">
        <v>82.8</v>
      </c>
      <c r="O19" s="300">
        <v>112.01</v>
      </c>
      <c r="P19" s="300">
        <v>94.48</v>
      </c>
      <c r="Q19" s="300">
        <v>138.66999999999999</v>
      </c>
      <c r="R19" s="300">
        <v>63.43</v>
      </c>
      <c r="S19" s="300">
        <v>64.069999999999993</v>
      </c>
      <c r="T19" s="300">
        <v>60.44</v>
      </c>
      <c r="U19" s="301">
        <v>56.99</v>
      </c>
    </row>
    <row r="20" spans="1:21" ht="14.25" hidden="1" customHeight="1" x14ac:dyDescent="0.3">
      <c r="A20" s="297">
        <v>1993</v>
      </c>
      <c r="B20" s="30" t="s">
        <v>962</v>
      </c>
      <c r="C20" s="50">
        <v>73.709999999999994</v>
      </c>
      <c r="D20" s="50">
        <v>79.45</v>
      </c>
      <c r="E20" s="50">
        <v>77.56</v>
      </c>
      <c r="F20" s="50">
        <v>80.239999999999995</v>
      </c>
      <c r="G20" s="50">
        <v>70.27</v>
      </c>
      <c r="H20" s="50">
        <v>86.44</v>
      </c>
      <c r="I20" s="50">
        <v>80.86</v>
      </c>
      <c r="J20" s="298" t="s">
        <v>925</v>
      </c>
      <c r="K20" s="298" t="s">
        <v>925</v>
      </c>
      <c r="L20" s="50">
        <v>28.05</v>
      </c>
      <c r="M20" s="299">
        <v>32.020000000000003</v>
      </c>
      <c r="N20" s="300">
        <v>80.86</v>
      </c>
      <c r="O20" s="300">
        <v>111.23</v>
      </c>
      <c r="P20" s="300">
        <v>94.49</v>
      </c>
      <c r="Q20" s="300">
        <v>136.69</v>
      </c>
      <c r="R20" s="300">
        <v>60.05</v>
      </c>
      <c r="S20" s="300">
        <v>60.76</v>
      </c>
      <c r="T20" s="300">
        <v>56.98</v>
      </c>
      <c r="U20" s="301">
        <v>55.88</v>
      </c>
    </row>
    <row r="21" spans="1:21" ht="14.25" hidden="1" customHeight="1" x14ac:dyDescent="0.3">
      <c r="A21" s="297"/>
      <c r="B21" s="30" t="s">
        <v>963</v>
      </c>
      <c r="C21" s="50">
        <v>73.69</v>
      </c>
      <c r="D21" s="50">
        <v>79.91</v>
      </c>
      <c r="E21" s="50">
        <v>77.56</v>
      </c>
      <c r="F21" s="50">
        <v>80.33</v>
      </c>
      <c r="G21" s="50">
        <v>70.040000000000006</v>
      </c>
      <c r="H21" s="50">
        <v>88.55</v>
      </c>
      <c r="I21" s="50">
        <v>80.2</v>
      </c>
      <c r="J21" s="298" t="s">
        <v>925</v>
      </c>
      <c r="K21" s="298" t="s">
        <v>925</v>
      </c>
      <c r="L21" s="50">
        <v>27.46</v>
      </c>
      <c r="M21" s="299">
        <v>32.26</v>
      </c>
      <c r="N21" s="300">
        <v>80.2</v>
      </c>
      <c r="O21" s="300">
        <v>111.74</v>
      </c>
      <c r="P21" s="300">
        <v>94.25</v>
      </c>
      <c r="Q21" s="300">
        <v>138.33000000000001</v>
      </c>
      <c r="R21" s="300">
        <v>58.17</v>
      </c>
      <c r="S21" s="300">
        <v>60.77</v>
      </c>
      <c r="T21" s="300">
        <v>48.04</v>
      </c>
      <c r="U21" s="301">
        <v>55.72</v>
      </c>
    </row>
    <row r="22" spans="1:21" ht="14.25" hidden="1" customHeight="1" x14ac:dyDescent="0.3">
      <c r="A22" s="297"/>
      <c r="B22" s="30" t="s">
        <v>964</v>
      </c>
      <c r="C22" s="50">
        <v>74.13</v>
      </c>
      <c r="D22" s="50">
        <v>80.540000000000006</v>
      </c>
      <c r="E22" s="50">
        <v>78.010000000000005</v>
      </c>
      <c r="F22" s="50">
        <v>81.03</v>
      </c>
      <c r="G22" s="50">
        <v>69.86</v>
      </c>
      <c r="H22" s="50">
        <v>89.83</v>
      </c>
      <c r="I22" s="50">
        <v>80.7</v>
      </c>
      <c r="J22" s="298" t="s">
        <v>925</v>
      </c>
      <c r="K22" s="298" t="s">
        <v>925</v>
      </c>
      <c r="L22" s="50">
        <v>27.6</v>
      </c>
      <c r="M22" s="299">
        <v>32.729999999999997</v>
      </c>
      <c r="N22" s="300">
        <v>80.7</v>
      </c>
      <c r="O22" s="300">
        <v>113.41</v>
      </c>
      <c r="P22" s="300">
        <v>95.89</v>
      </c>
      <c r="Q22" s="300">
        <v>140.05000000000001</v>
      </c>
      <c r="R22" s="300">
        <v>57.77</v>
      </c>
      <c r="S22" s="300">
        <v>59.42</v>
      </c>
      <c r="T22" s="300">
        <v>51.18</v>
      </c>
      <c r="U22" s="301">
        <v>55.73</v>
      </c>
    </row>
    <row r="23" spans="1:21" ht="14.25" hidden="1" customHeight="1" x14ac:dyDescent="0.3">
      <c r="A23" s="297"/>
      <c r="B23" s="30" t="s">
        <v>965</v>
      </c>
      <c r="C23" s="50">
        <v>74.06</v>
      </c>
      <c r="D23" s="50">
        <v>80.17</v>
      </c>
      <c r="E23" s="50">
        <v>78.52</v>
      </c>
      <c r="F23" s="50">
        <v>81.93</v>
      </c>
      <c r="G23" s="50">
        <v>69.41</v>
      </c>
      <c r="H23" s="50">
        <v>86.29</v>
      </c>
      <c r="I23" s="50">
        <v>79.459999999999994</v>
      </c>
      <c r="J23" s="298" t="s">
        <v>925</v>
      </c>
      <c r="K23" s="298" t="s">
        <v>925</v>
      </c>
      <c r="L23" s="50">
        <v>28.15</v>
      </c>
      <c r="M23" s="299">
        <v>32.79</v>
      </c>
      <c r="N23" s="300">
        <v>79.459999999999994</v>
      </c>
      <c r="O23" s="300">
        <v>111.99</v>
      </c>
      <c r="P23" s="300">
        <v>98.09</v>
      </c>
      <c r="Q23" s="300">
        <v>133.19</v>
      </c>
      <c r="R23" s="300">
        <v>56.06</v>
      </c>
      <c r="S23" s="300">
        <v>56.96</v>
      </c>
      <c r="T23" s="300">
        <v>52.31</v>
      </c>
      <c r="U23" s="301">
        <v>56.32</v>
      </c>
    </row>
    <row r="24" spans="1:21" ht="14.25" hidden="1" customHeight="1" x14ac:dyDescent="0.3">
      <c r="A24" s="297">
        <v>1994</v>
      </c>
      <c r="B24" s="30" t="s">
        <v>962</v>
      </c>
      <c r="C24" s="50">
        <v>75.099999999999994</v>
      </c>
      <c r="D24" s="50">
        <v>81.13</v>
      </c>
      <c r="E24" s="50">
        <v>79</v>
      </c>
      <c r="F24" s="50">
        <v>81.69</v>
      </c>
      <c r="G24" s="50">
        <v>71.67</v>
      </c>
      <c r="H24" s="50">
        <v>89</v>
      </c>
      <c r="I24" s="50">
        <v>81.95</v>
      </c>
      <c r="J24" s="298" t="s">
        <v>925</v>
      </c>
      <c r="K24" s="298" t="s">
        <v>925</v>
      </c>
      <c r="L24" s="50">
        <v>28.99</v>
      </c>
      <c r="M24" s="299">
        <v>33.450000000000003</v>
      </c>
      <c r="N24" s="300">
        <v>81.95</v>
      </c>
      <c r="O24" s="300">
        <v>118.2</v>
      </c>
      <c r="P24" s="300">
        <v>103.93</v>
      </c>
      <c r="Q24" s="300">
        <v>139.91</v>
      </c>
      <c r="R24" s="300">
        <v>56.22</v>
      </c>
      <c r="S24" s="300">
        <v>57.07</v>
      </c>
      <c r="T24" s="300">
        <v>52.6</v>
      </c>
      <c r="U24" s="301">
        <v>55.64</v>
      </c>
    </row>
    <row r="25" spans="1:21" ht="14.25" hidden="1" customHeight="1" x14ac:dyDescent="0.3">
      <c r="A25" s="297"/>
      <c r="B25" s="30" t="s">
        <v>963</v>
      </c>
      <c r="C25" s="50">
        <v>75.28</v>
      </c>
      <c r="D25" s="50">
        <v>81.27</v>
      </c>
      <c r="E25" s="50">
        <v>78.790000000000006</v>
      </c>
      <c r="F25" s="50">
        <v>81.19</v>
      </c>
      <c r="G25" s="50">
        <v>72.2</v>
      </c>
      <c r="H25" s="50">
        <v>90.39</v>
      </c>
      <c r="I25" s="50">
        <v>82.87</v>
      </c>
      <c r="J25" s="298" t="s">
        <v>925</v>
      </c>
      <c r="K25" s="298" t="s">
        <v>925</v>
      </c>
      <c r="L25" s="50">
        <v>30.38</v>
      </c>
      <c r="M25" s="299">
        <v>34.96</v>
      </c>
      <c r="N25" s="300">
        <v>82.87</v>
      </c>
      <c r="O25" s="300">
        <v>120.13</v>
      </c>
      <c r="P25" s="300">
        <v>107.38</v>
      </c>
      <c r="Q25" s="300">
        <v>139.53</v>
      </c>
      <c r="R25" s="300">
        <v>56.4</v>
      </c>
      <c r="S25" s="300">
        <v>57.03</v>
      </c>
      <c r="T25" s="300">
        <v>53.58</v>
      </c>
      <c r="U25" s="301">
        <v>55.93</v>
      </c>
    </row>
    <row r="26" spans="1:21" ht="14.25" hidden="1" customHeight="1" x14ac:dyDescent="0.3">
      <c r="A26" s="297"/>
      <c r="B26" s="30" t="s">
        <v>964</v>
      </c>
      <c r="C26" s="50">
        <v>75.819999999999993</v>
      </c>
      <c r="D26" s="50">
        <v>82.3</v>
      </c>
      <c r="E26" s="50">
        <v>79.47</v>
      </c>
      <c r="F26" s="50">
        <v>82.11</v>
      </c>
      <c r="G26" s="50">
        <v>72.290000000000006</v>
      </c>
      <c r="H26" s="50">
        <v>92.66</v>
      </c>
      <c r="I26" s="50">
        <v>83.28</v>
      </c>
      <c r="J26" s="298" t="s">
        <v>925</v>
      </c>
      <c r="K26" s="298" t="s">
        <v>925</v>
      </c>
      <c r="L26" s="50">
        <v>30.28</v>
      </c>
      <c r="M26" s="299">
        <v>35.74</v>
      </c>
      <c r="N26" s="300">
        <v>83.28</v>
      </c>
      <c r="O26" s="300">
        <v>119.88</v>
      </c>
      <c r="P26" s="300">
        <v>106.39</v>
      </c>
      <c r="Q26" s="300">
        <v>140.41</v>
      </c>
      <c r="R26" s="300">
        <v>57.49</v>
      </c>
      <c r="S26" s="300">
        <v>57.88</v>
      </c>
      <c r="T26" s="300">
        <v>55.52</v>
      </c>
      <c r="U26" s="301">
        <v>56.16</v>
      </c>
    </row>
    <row r="27" spans="1:21" ht="14.25" hidden="1" customHeight="1" x14ac:dyDescent="0.3">
      <c r="A27" s="297"/>
      <c r="B27" s="30" t="s">
        <v>965</v>
      </c>
      <c r="C27" s="50">
        <v>76.7</v>
      </c>
      <c r="D27" s="50">
        <v>83.46</v>
      </c>
      <c r="E27" s="50">
        <v>80.12</v>
      </c>
      <c r="F27" s="50">
        <v>82.8</v>
      </c>
      <c r="G27" s="50">
        <v>72.81</v>
      </c>
      <c r="H27" s="50">
        <v>95.68</v>
      </c>
      <c r="I27" s="50">
        <v>85.01</v>
      </c>
      <c r="J27" s="298" t="s">
        <v>925</v>
      </c>
      <c r="K27" s="298" t="s">
        <v>925</v>
      </c>
      <c r="L27" s="50">
        <v>30.49</v>
      </c>
      <c r="M27" s="299">
        <v>36.39</v>
      </c>
      <c r="N27" s="300">
        <v>85.01</v>
      </c>
      <c r="O27" s="300">
        <v>122.39</v>
      </c>
      <c r="P27" s="300">
        <v>110.08</v>
      </c>
      <c r="Q27" s="300">
        <v>141.13</v>
      </c>
      <c r="R27" s="300">
        <v>58.93</v>
      </c>
      <c r="S27" s="300">
        <v>59.43</v>
      </c>
      <c r="T27" s="300">
        <v>56.54</v>
      </c>
      <c r="U27" s="301">
        <v>56.59</v>
      </c>
    </row>
    <row r="28" spans="1:21" ht="14.25" hidden="1" customHeight="1" x14ac:dyDescent="0.3">
      <c r="A28" s="297">
        <v>1995</v>
      </c>
      <c r="B28" s="30" t="s">
        <v>962</v>
      </c>
      <c r="C28" s="50">
        <v>76.44</v>
      </c>
      <c r="D28" s="50">
        <v>82.63</v>
      </c>
      <c r="E28" s="50">
        <v>79.680000000000007</v>
      </c>
      <c r="F28" s="50">
        <v>82.48</v>
      </c>
      <c r="G28" s="50">
        <v>72.09</v>
      </c>
      <c r="H28" s="50">
        <v>93.42</v>
      </c>
      <c r="I28" s="50">
        <v>82.93</v>
      </c>
      <c r="J28" s="298" t="s">
        <v>925</v>
      </c>
      <c r="K28" s="298" t="s">
        <v>925</v>
      </c>
      <c r="L28" s="50">
        <v>31.62</v>
      </c>
      <c r="M28" s="299">
        <v>36.61</v>
      </c>
      <c r="N28" s="300">
        <v>82.93</v>
      </c>
      <c r="O28" s="300">
        <v>118.3</v>
      </c>
      <c r="P28" s="300">
        <v>107.24</v>
      </c>
      <c r="Q28" s="300">
        <v>135.12</v>
      </c>
      <c r="R28" s="300">
        <v>57.91</v>
      </c>
      <c r="S28" s="300">
        <v>57.81</v>
      </c>
      <c r="T28" s="300">
        <v>57.73</v>
      </c>
      <c r="U28" s="301">
        <v>56.86</v>
      </c>
    </row>
    <row r="29" spans="1:21" ht="14.25" hidden="1" customHeight="1" x14ac:dyDescent="0.3">
      <c r="A29" s="297"/>
      <c r="B29" s="30" t="s">
        <v>963</v>
      </c>
      <c r="C29" s="50">
        <v>77.010000000000005</v>
      </c>
      <c r="D29" s="50">
        <v>83.6</v>
      </c>
      <c r="E29" s="50">
        <v>80.88</v>
      </c>
      <c r="F29" s="50">
        <v>83.61</v>
      </c>
      <c r="G29" s="50">
        <v>73.430000000000007</v>
      </c>
      <c r="H29" s="50">
        <v>93.6</v>
      </c>
      <c r="I29" s="50">
        <v>83.76</v>
      </c>
      <c r="J29" s="298" t="s">
        <v>925</v>
      </c>
      <c r="K29" s="298" t="s">
        <v>925</v>
      </c>
      <c r="L29" s="50">
        <v>31.91</v>
      </c>
      <c r="M29" s="299">
        <v>37.68</v>
      </c>
      <c r="N29" s="300">
        <v>83.76</v>
      </c>
      <c r="O29" s="300">
        <v>120.49</v>
      </c>
      <c r="P29" s="300">
        <v>110.63</v>
      </c>
      <c r="Q29" s="300">
        <v>135.47</v>
      </c>
      <c r="R29" s="300">
        <v>57.65</v>
      </c>
      <c r="S29" s="300">
        <v>57.31</v>
      </c>
      <c r="T29" s="300">
        <v>58.34</v>
      </c>
      <c r="U29" s="301">
        <v>57.12</v>
      </c>
    </row>
    <row r="30" spans="1:21" ht="14.25" hidden="1" customHeight="1" x14ac:dyDescent="0.3">
      <c r="A30" s="297"/>
      <c r="B30" s="30" t="s">
        <v>964</v>
      </c>
      <c r="C30" s="50">
        <v>77.16</v>
      </c>
      <c r="D30" s="50">
        <v>83.77</v>
      </c>
      <c r="E30" s="50">
        <v>81.13</v>
      </c>
      <c r="F30" s="50">
        <v>83.52</v>
      </c>
      <c r="G30" s="50">
        <v>74.569999999999993</v>
      </c>
      <c r="H30" s="50">
        <v>93.46</v>
      </c>
      <c r="I30" s="50">
        <v>83.66</v>
      </c>
      <c r="J30" s="298" t="s">
        <v>925</v>
      </c>
      <c r="K30" s="298" t="s">
        <v>925</v>
      </c>
      <c r="L30" s="50">
        <v>32.17</v>
      </c>
      <c r="M30" s="299">
        <v>38.01</v>
      </c>
      <c r="N30" s="300">
        <v>83.66</v>
      </c>
      <c r="O30" s="300">
        <v>118.67</v>
      </c>
      <c r="P30" s="300">
        <v>106.48</v>
      </c>
      <c r="Q30" s="300">
        <v>137.22</v>
      </c>
      <c r="R30" s="300">
        <v>58.81</v>
      </c>
      <c r="S30" s="300">
        <v>59.12</v>
      </c>
      <c r="T30" s="300">
        <v>57.11</v>
      </c>
      <c r="U30" s="301">
        <v>57.97</v>
      </c>
    </row>
    <row r="31" spans="1:21" ht="14.25" hidden="1" customHeight="1" x14ac:dyDescent="0.3">
      <c r="A31" s="297"/>
      <c r="B31" s="30" t="s">
        <v>965</v>
      </c>
      <c r="C31" s="50">
        <v>77.17</v>
      </c>
      <c r="D31" s="50">
        <v>83.63</v>
      </c>
      <c r="E31" s="50">
        <v>81.459999999999994</v>
      </c>
      <c r="F31" s="50">
        <v>83.7</v>
      </c>
      <c r="G31" s="50">
        <v>75.28</v>
      </c>
      <c r="H31" s="50">
        <v>91.63</v>
      </c>
      <c r="I31" s="50">
        <v>83.01</v>
      </c>
      <c r="J31" s="298" t="s">
        <v>925</v>
      </c>
      <c r="K31" s="298" t="s">
        <v>925</v>
      </c>
      <c r="L31" s="50">
        <v>32.75</v>
      </c>
      <c r="M31" s="299">
        <v>38.369999999999997</v>
      </c>
      <c r="N31" s="300">
        <v>83.01</v>
      </c>
      <c r="O31" s="300">
        <v>116.15</v>
      </c>
      <c r="P31" s="300">
        <v>105.58</v>
      </c>
      <c r="Q31" s="300">
        <v>132.22</v>
      </c>
      <c r="R31" s="300">
        <v>59.6</v>
      </c>
      <c r="S31" s="300">
        <v>59.82</v>
      </c>
      <c r="T31" s="300">
        <v>58.22</v>
      </c>
      <c r="U31" s="301">
        <v>58.23</v>
      </c>
    </row>
    <row r="32" spans="1:21" ht="14.25" hidden="1" customHeight="1" x14ac:dyDescent="0.3">
      <c r="A32" s="297">
        <v>1996</v>
      </c>
      <c r="B32" s="30" t="s">
        <v>962</v>
      </c>
      <c r="C32" s="50">
        <v>76.540000000000006</v>
      </c>
      <c r="D32" s="50">
        <v>82.81</v>
      </c>
      <c r="E32" s="50">
        <v>81.66</v>
      </c>
      <c r="F32" s="50">
        <v>84.2</v>
      </c>
      <c r="G32" s="50">
        <v>74.7</v>
      </c>
      <c r="H32" s="50">
        <v>87.2</v>
      </c>
      <c r="I32" s="50">
        <v>78.55</v>
      </c>
      <c r="J32" s="298" t="s">
        <v>925</v>
      </c>
      <c r="K32" s="298" t="s">
        <v>925</v>
      </c>
      <c r="L32" s="50">
        <v>33.090000000000003</v>
      </c>
      <c r="M32" s="299">
        <v>38.51</v>
      </c>
      <c r="N32" s="300">
        <v>78.55</v>
      </c>
      <c r="O32" s="300">
        <v>106.31</v>
      </c>
      <c r="P32" s="300">
        <v>99.48</v>
      </c>
      <c r="Q32" s="300">
        <v>116.65</v>
      </c>
      <c r="R32" s="300">
        <v>58.59</v>
      </c>
      <c r="S32" s="300">
        <v>57.36</v>
      </c>
      <c r="T32" s="300">
        <v>62.43</v>
      </c>
      <c r="U32" s="301">
        <v>58.55</v>
      </c>
    </row>
    <row r="33" spans="1:21" ht="14.25" hidden="1" customHeight="1" x14ac:dyDescent="0.3">
      <c r="A33" s="297"/>
      <c r="B33" s="30" t="s">
        <v>963</v>
      </c>
      <c r="C33" s="50">
        <v>77.58</v>
      </c>
      <c r="D33" s="50">
        <v>83.99</v>
      </c>
      <c r="E33" s="50">
        <v>82.23</v>
      </c>
      <c r="F33" s="50">
        <v>84.66</v>
      </c>
      <c r="G33" s="50">
        <v>75.540000000000006</v>
      </c>
      <c r="H33" s="50">
        <v>90.56</v>
      </c>
      <c r="I33" s="50">
        <v>84.69</v>
      </c>
      <c r="J33" s="298" t="s">
        <v>925</v>
      </c>
      <c r="K33" s="298" t="s">
        <v>925</v>
      </c>
      <c r="L33" s="50">
        <v>33.25</v>
      </c>
      <c r="M33" s="299">
        <v>38.81</v>
      </c>
      <c r="N33" s="300">
        <v>84.69</v>
      </c>
      <c r="O33" s="300">
        <v>118.85</v>
      </c>
      <c r="P33" s="300">
        <v>110.68</v>
      </c>
      <c r="Q33" s="300">
        <v>131.22999999999999</v>
      </c>
      <c r="R33" s="300">
        <v>60.63</v>
      </c>
      <c r="S33" s="300">
        <v>60.48</v>
      </c>
      <c r="T33" s="300">
        <v>60.57</v>
      </c>
      <c r="U33" s="301">
        <v>59.07</v>
      </c>
    </row>
    <row r="34" spans="1:21" ht="14.25" hidden="1" customHeight="1" x14ac:dyDescent="0.3">
      <c r="A34" s="297"/>
      <c r="B34" s="30" t="s">
        <v>964</v>
      </c>
      <c r="C34" s="50">
        <v>77.849999999999994</v>
      </c>
      <c r="D34" s="50">
        <v>83.95</v>
      </c>
      <c r="E34" s="50">
        <v>82.57</v>
      </c>
      <c r="F34" s="50">
        <v>84.72</v>
      </c>
      <c r="G34" s="50">
        <v>76.599999999999994</v>
      </c>
      <c r="H34" s="50">
        <v>89.16</v>
      </c>
      <c r="I34" s="50">
        <v>84.56</v>
      </c>
      <c r="J34" s="298" t="s">
        <v>925</v>
      </c>
      <c r="K34" s="298" t="s">
        <v>925</v>
      </c>
      <c r="L34" s="50">
        <v>34.119999999999997</v>
      </c>
      <c r="M34" s="299">
        <v>39.14</v>
      </c>
      <c r="N34" s="300">
        <v>84.56</v>
      </c>
      <c r="O34" s="300">
        <v>118.38</v>
      </c>
      <c r="P34" s="300">
        <v>109.93</v>
      </c>
      <c r="Q34" s="300">
        <v>131.19</v>
      </c>
      <c r="R34" s="300">
        <v>60.66</v>
      </c>
      <c r="S34" s="300">
        <v>60.94</v>
      </c>
      <c r="T34" s="300">
        <v>59.08</v>
      </c>
      <c r="U34" s="301">
        <v>59.41</v>
      </c>
    </row>
    <row r="35" spans="1:21" ht="14.25" hidden="1" customHeight="1" x14ac:dyDescent="0.3">
      <c r="A35" s="297"/>
      <c r="B35" s="30" t="s">
        <v>965</v>
      </c>
      <c r="C35" s="50">
        <v>78.430000000000007</v>
      </c>
      <c r="D35" s="50">
        <v>84.35</v>
      </c>
      <c r="E35" s="50">
        <v>82.63</v>
      </c>
      <c r="F35" s="50">
        <v>84.87</v>
      </c>
      <c r="G35" s="50">
        <v>76.42</v>
      </c>
      <c r="H35" s="50">
        <v>90.78</v>
      </c>
      <c r="I35" s="50">
        <v>84.71</v>
      </c>
      <c r="J35" s="298" t="s">
        <v>925</v>
      </c>
      <c r="K35" s="298" t="s">
        <v>925</v>
      </c>
      <c r="L35" s="50">
        <v>35.75</v>
      </c>
      <c r="M35" s="299">
        <v>40.61</v>
      </c>
      <c r="N35" s="300">
        <v>84.71</v>
      </c>
      <c r="O35" s="300">
        <v>117.65</v>
      </c>
      <c r="P35" s="300">
        <v>110.15</v>
      </c>
      <c r="Q35" s="300">
        <v>129</v>
      </c>
      <c r="R35" s="300">
        <v>61.66</v>
      </c>
      <c r="S35" s="300">
        <v>61.38</v>
      </c>
      <c r="T35" s="300">
        <v>62.09</v>
      </c>
      <c r="U35" s="301">
        <v>59.58</v>
      </c>
    </row>
    <row r="36" spans="1:21" ht="14.25" hidden="1" customHeight="1" x14ac:dyDescent="0.3">
      <c r="A36" s="297">
        <v>1997</v>
      </c>
      <c r="B36" s="30" t="s">
        <v>962</v>
      </c>
      <c r="C36" s="50">
        <v>78.010000000000005</v>
      </c>
      <c r="D36" s="50">
        <v>84.19</v>
      </c>
      <c r="E36" s="50">
        <v>82.82</v>
      </c>
      <c r="F36" s="50">
        <v>85.12</v>
      </c>
      <c r="G36" s="50">
        <v>76.489999999999995</v>
      </c>
      <c r="H36" s="50">
        <v>89.35</v>
      </c>
      <c r="I36" s="50">
        <v>81.83</v>
      </c>
      <c r="J36" s="298" t="s">
        <v>925</v>
      </c>
      <c r="K36" s="298" t="s">
        <v>925</v>
      </c>
      <c r="L36" s="50">
        <v>36.24</v>
      </c>
      <c r="M36" s="299">
        <v>41.81</v>
      </c>
      <c r="N36" s="300">
        <v>81.83</v>
      </c>
      <c r="O36" s="300">
        <v>110.73</v>
      </c>
      <c r="P36" s="300">
        <v>105.3</v>
      </c>
      <c r="Q36" s="300">
        <v>118.89</v>
      </c>
      <c r="R36" s="300">
        <v>61.64</v>
      </c>
      <c r="S36" s="300">
        <v>61.14</v>
      </c>
      <c r="T36" s="300">
        <v>62.83</v>
      </c>
      <c r="U36" s="301">
        <v>59.5</v>
      </c>
    </row>
    <row r="37" spans="1:21" ht="14.25" hidden="1" customHeight="1" x14ac:dyDescent="0.3">
      <c r="A37" s="297"/>
      <c r="B37" s="30" t="s">
        <v>963</v>
      </c>
      <c r="C37" s="50">
        <v>79.010000000000005</v>
      </c>
      <c r="D37" s="50">
        <v>84.8</v>
      </c>
      <c r="E37" s="50">
        <v>83.21</v>
      </c>
      <c r="F37" s="50">
        <v>85.43</v>
      </c>
      <c r="G37" s="50">
        <v>77.05</v>
      </c>
      <c r="H37" s="50">
        <v>90.77</v>
      </c>
      <c r="I37" s="50">
        <v>83.75</v>
      </c>
      <c r="J37" s="298" t="s">
        <v>925</v>
      </c>
      <c r="K37" s="298" t="s">
        <v>925</v>
      </c>
      <c r="L37" s="50">
        <v>37.380000000000003</v>
      </c>
      <c r="M37" s="299">
        <v>42.16</v>
      </c>
      <c r="N37" s="300">
        <v>83.75</v>
      </c>
      <c r="O37" s="300">
        <v>114.82</v>
      </c>
      <c r="P37" s="300">
        <v>109.32</v>
      </c>
      <c r="Q37" s="300">
        <v>123.08</v>
      </c>
      <c r="R37" s="300">
        <v>62.14</v>
      </c>
      <c r="S37" s="300">
        <v>60.01</v>
      </c>
      <c r="T37" s="300">
        <v>69.09</v>
      </c>
      <c r="U37" s="301">
        <v>59.63</v>
      </c>
    </row>
    <row r="38" spans="1:21" ht="14.25" hidden="1" customHeight="1" x14ac:dyDescent="0.3">
      <c r="A38" s="297"/>
      <c r="B38" s="30" t="s">
        <v>964</v>
      </c>
      <c r="C38" s="50">
        <v>79.28</v>
      </c>
      <c r="D38" s="50">
        <v>84.62</v>
      </c>
      <c r="E38" s="50">
        <v>82.84</v>
      </c>
      <c r="F38" s="50">
        <v>84.99</v>
      </c>
      <c r="G38" s="50">
        <v>76.88</v>
      </c>
      <c r="H38" s="50">
        <v>91.24</v>
      </c>
      <c r="I38" s="50">
        <v>83.86</v>
      </c>
      <c r="J38" s="298" t="s">
        <v>925</v>
      </c>
      <c r="K38" s="298" t="s">
        <v>925</v>
      </c>
      <c r="L38" s="50">
        <v>39.39</v>
      </c>
      <c r="M38" s="299">
        <v>43.56</v>
      </c>
      <c r="N38" s="300">
        <v>83.86</v>
      </c>
      <c r="O38" s="300">
        <v>114.49</v>
      </c>
      <c r="P38" s="300">
        <v>108.6</v>
      </c>
      <c r="Q38" s="300">
        <v>123.35</v>
      </c>
      <c r="R38" s="300">
        <v>62.64</v>
      </c>
      <c r="S38" s="300">
        <v>60.96</v>
      </c>
      <c r="T38" s="300">
        <v>68.010000000000005</v>
      </c>
      <c r="U38" s="301">
        <v>59.81</v>
      </c>
    </row>
    <row r="39" spans="1:21" ht="14.25" hidden="1" customHeight="1" x14ac:dyDescent="0.3">
      <c r="A39" s="297"/>
      <c r="B39" s="30" t="s">
        <v>965</v>
      </c>
      <c r="C39" s="50">
        <v>79.87</v>
      </c>
      <c r="D39" s="50">
        <v>85.15</v>
      </c>
      <c r="E39" s="50">
        <v>83.1</v>
      </c>
      <c r="F39" s="50">
        <v>85.88</v>
      </c>
      <c r="G39" s="50">
        <v>75.53</v>
      </c>
      <c r="H39" s="50">
        <v>92.73</v>
      </c>
      <c r="I39" s="50">
        <v>84.68</v>
      </c>
      <c r="J39" s="298" t="s">
        <v>925</v>
      </c>
      <c r="K39" s="298" t="s">
        <v>925</v>
      </c>
      <c r="L39" s="50">
        <v>40.07</v>
      </c>
      <c r="M39" s="299">
        <v>44.13</v>
      </c>
      <c r="N39" s="300">
        <v>84.68</v>
      </c>
      <c r="O39" s="300">
        <v>114.25</v>
      </c>
      <c r="P39" s="300">
        <v>108.19</v>
      </c>
      <c r="Q39" s="300">
        <v>123.37</v>
      </c>
      <c r="R39" s="300">
        <v>64.72</v>
      </c>
      <c r="S39" s="300">
        <v>62.26</v>
      </c>
      <c r="T39" s="300">
        <v>72.8</v>
      </c>
      <c r="U39" s="301">
        <v>60.01</v>
      </c>
    </row>
    <row r="40" spans="1:21" ht="14.25" hidden="1" customHeight="1" x14ac:dyDescent="0.3">
      <c r="A40" s="297">
        <v>1998</v>
      </c>
      <c r="B40" s="30" t="s">
        <v>962</v>
      </c>
      <c r="C40" s="50">
        <v>80.61</v>
      </c>
      <c r="D40" s="50">
        <v>86.36</v>
      </c>
      <c r="E40" s="50">
        <v>83.92</v>
      </c>
      <c r="F40" s="50">
        <v>86.04</v>
      </c>
      <c r="G40" s="50">
        <v>78.03</v>
      </c>
      <c r="H40" s="50">
        <v>95.34</v>
      </c>
      <c r="I40" s="50">
        <v>86.94</v>
      </c>
      <c r="J40" s="298" t="s">
        <v>925</v>
      </c>
      <c r="K40" s="298" t="s">
        <v>925</v>
      </c>
      <c r="L40" s="50">
        <v>40.799999999999997</v>
      </c>
      <c r="M40" s="299">
        <v>45.83</v>
      </c>
      <c r="N40" s="300">
        <v>86.94</v>
      </c>
      <c r="O40" s="300">
        <v>115.29</v>
      </c>
      <c r="P40" s="300">
        <v>110.05</v>
      </c>
      <c r="Q40" s="300">
        <v>123.14</v>
      </c>
      <c r="R40" s="300">
        <v>67.91</v>
      </c>
      <c r="S40" s="300">
        <v>67.52</v>
      </c>
      <c r="T40" s="300">
        <v>68.680000000000007</v>
      </c>
      <c r="U40" s="301">
        <v>62.91</v>
      </c>
    </row>
    <row r="41" spans="1:21" ht="14.25" hidden="1" customHeight="1" x14ac:dyDescent="0.3">
      <c r="A41" s="297"/>
      <c r="B41" s="30" t="s">
        <v>963</v>
      </c>
      <c r="C41" s="50">
        <v>80.27</v>
      </c>
      <c r="D41" s="50">
        <v>86.12</v>
      </c>
      <c r="E41" s="50">
        <v>83.92</v>
      </c>
      <c r="F41" s="50">
        <v>85.85</v>
      </c>
      <c r="G41" s="50">
        <v>78.52</v>
      </c>
      <c r="H41" s="50">
        <v>94.25</v>
      </c>
      <c r="I41" s="50">
        <v>85.94</v>
      </c>
      <c r="J41" s="298" t="s">
        <v>925</v>
      </c>
      <c r="K41" s="298" t="s">
        <v>925</v>
      </c>
      <c r="L41" s="50">
        <v>41.49</v>
      </c>
      <c r="M41" s="299">
        <v>46.9</v>
      </c>
      <c r="N41" s="300">
        <v>85.94</v>
      </c>
      <c r="O41" s="300">
        <v>111.59</v>
      </c>
      <c r="P41" s="300">
        <v>107.58</v>
      </c>
      <c r="Q41" s="300">
        <v>117.55</v>
      </c>
      <c r="R41" s="300">
        <v>68.87</v>
      </c>
      <c r="S41" s="300">
        <v>68.540000000000006</v>
      </c>
      <c r="T41" s="300">
        <v>69.42</v>
      </c>
      <c r="U41" s="301">
        <v>63.6</v>
      </c>
    </row>
    <row r="42" spans="1:21" ht="14.25" hidden="1" customHeight="1" x14ac:dyDescent="0.3">
      <c r="A42" s="297"/>
      <c r="B42" s="30" t="s">
        <v>964</v>
      </c>
      <c r="C42" s="50">
        <v>80.67</v>
      </c>
      <c r="D42" s="50">
        <v>86.92</v>
      </c>
      <c r="E42" s="50">
        <v>84.53</v>
      </c>
      <c r="F42" s="50">
        <v>86.7</v>
      </c>
      <c r="G42" s="50">
        <v>78.510000000000005</v>
      </c>
      <c r="H42" s="50">
        <v>95.72</v>
      </c>
      <c r="I42" s="50">
        <v>86.87</v>
      </c>
      <c r="J42" s="298" t="s">
        <v>925</v>
      </c>
      <c r="K42" s="298" t="s">
        <v>925</v>
      </c>
      <c r="L42" s="50">
        <v>41.1</v>
      </c>
      <c r="M42" s="299">
        <v>47.2</v>
      </c>
      <c r="N42" s="300">
        <v>86.87</v>
      </c>
      <c r="O42" s="300">
        <v>112.15</v>
      </c>
      <c r="P42" s="300">
        <v>108.15</v>
      </c>
      <c r="Q42" s="300">
        <v>118.09</v>
      </c>
      <c r="R42" s="300">
        <v>70.290000000000006</v>
      </c>
      <c r="S42" s="300">
        <v>68.42</v>
      </c>
      <c r="T42" s="300">
        <v>76.239999999999995</v>
      </c>
      <c r="U42" s="301">
        <v>64.2</v>
      </c>
    </row>
    <row r="43" spans="1:21" ht="14.25" hidden="1" customHeight="1" x14ac:dyDescent="0.3">
      <c r="A43" s="297"/>
      <c r="B43" s="30" t="s">
        <v>965</v>
      </c>
      <c r="C43" s="50">
        <v>80.31</v>
      </c>
      <c r="D43" s="50">
        <v>86.77</v>
      </c>
      <c r="E43" s="50">
        <v>84.93</v>
      </c>
      <c r="F43" s="50">
        <v>87.38</v>
      </c>
      <c r="G43" s="50">
        <v>78.17</v>
      </c>
      <c r="H43" s="50">
        <v>93.63</v>
      </c>
      <c r="I43" s="50">
        <v>86.19</v>
      </c>
      <c r="J43" s="298" t="s">
        <v>925</v>
      </c>
      <c r="K43" s="298" t="s">
        <v>925</v>
      </c>
      <c r="L43" s="50">
        <v>40.549999999999997</v>
      </c>
      <c r="M43" s="299">
        <v>47.05</v>
      </c>
      <c r="N43" s="300">
        <v>86.19</v>
      </c>
      <c r="O43" s="300">
        <v>109.33</v>
      </c>
      <c r="P43" s="300">
        <v>105.71</v>
      </c>
      <c r="Q43" s="300">
        <v>114.69</v>
      </c>
      <c r="R43" s="300">
        <v>71.23</v>
      </c>
      <c r="S43" s="300">
        <v>68.290000000000006</v>
      </c>
      <c r="T43" s="300">
        <v>80.959999999999994</v>
      </c>
      <c r="U43" s="301">
        <v>64.709999999999994</v>
      </c>
    </row>
    <row r="44" spans="1:21" ht="14.25" hidden="1" customHeight="1" x14ac:dyDescent="0.3">
      <c r="A44" s="297">
        <v>1999</v>
      </c>
      <c r="B44" s="30" t="s">
        <v>962</v>
      </c>
      <c r="C44" s="50">
        <v>81.239999999999995</v>
      </c>
      <c r="D44" s="50">
        <v>88.67</v>
      </c>
      <c r="E44" s="50">
        <v>85.98</v>
      </c>
      <c r="F44" s="50">
        <v>88.3</v>
      </c>
      <c r="G44" s="50">
        <v>79.56</v>
      </c>
      <c r="H44" s="50">
        <v>98.53</v>
      </c>
      <c r="I44" s="50">
        <v>88.85</v>
      </c>
      <c r="J44" s="298" t="s">
        <v>925</v>
      </c>
      <c r="K44" s="298" t="s">
        <v>925</v>
      </c>
      <c r="L44" s="50">
        <v>40.64</v>
      </c>
      <c r="M44" s="299">
        <v>49.05</v>
      </c>
      <c r="N44" s="300">
        <v>88.85</v>
      </c>
      <c r="O44" s="300">
        <v>111.53</v>
      </c>
      <c r="P44" s="300">
        <v>107.1</v>
      </c>
      <c r="Q44" s="300">
        <v>118.14</v>
      </c>
      <c r="R44" s="300">
        <v>74.069999999999993</v>
      </c>
      <c r="S44" s="300">
        <v>72.569999999999993</v>
      </c>
      <c r="T44" s="300">
        <v>78.67</v>
      </c>
      <c r="U44" s="301">
        <v>68.05</v>
      </c>
    </row>
    <row r="45" spans="1:21" ht="14.25" hidden="1" customHeight="1" x14ac:dyDescent="0.3">
      <c r="A45" s="297"/>
      <c r="B45" s="30" t="s">
        <v>963</v>
      </c>
      <c r="C45" s="50">
        <v>81.239999999999995</v>
      </c>
      <c r="D45" s="50">
        <v>88.13</v>
      </c>
      <c r="E45" s="50">
        <v>86.09</v>
      </c>
      <c r="F45" s="50">
        <v>88.65</v>
      </c>
      <c r="G45" s="50">
        <v>79.06</v>
      </c>
      <c r="H45" s="50">
        <v>95.68</v>
      </c>
      <c r="I45" s="50">
        <v>89.45</v>
      </c>
      <c r="J45" s="298" t="s">
        <v>925</v>
      </c>
      <c r="K45" s="298" t="s">
        <v>925</v>
      </c>
      <c r="L45" s="50">
        <v>42.8</v>
      </c>
      <c r="M45" s="299">
        <v>50.49</v>
      </c>
      <c r="N45" s="300">
        <v>89.45</v>
      </c>
      <c r="O45" s="300">
        <v>112.97</v>
      </c>
      <c r="P45" s="300">
        <v>109.06</v>
      </c>
      <c r="Q45" s="300">
        <v>118.77</v>
      </c>
      <c r="R45" s="300">
        <v>73.849999999999994</v>
      </c>
      <c r="S45" s="300">
        <v>72.69</v>
      </c>
      <c r="T45" s="300">
        <v>77.31</v>
      </c>
      <c r="U45" s="301">
        <v>68.62</v>
      </c>
    </row>
    <row r="46" spans="1:21" ht="14.25" hidden="1" customHeight="1" x14ac:dyDescent="0.3">
      <c r="A46" s="297"/>
      <c r="B46" s="30" t="s">
        <v>964</v>
      </c>
      <c r="C46" s="50">
        <v>82.18</v>
      </c>
      <c r="D46" s="50">
        <v>89.18</v>
      </c>
      <c r="E46" s="50">
        <v>86.07</v>
      </c>
      <c r="F46" s="50">
        <v>88.43</v>
      </c>
      <c r="G46" s="50">
        <v>79.55</v>
      </c>
      <c r="H46" s="50">
        <v>100.51</v>
      </c>
      <c r="I46" s="50">
        <v>90.91</v>
      </c>
      <c r="J46" s="298" t="s">
        <v>925</v>
      </c>
      <c r="K46" s="298" t="s">
        <v>925</v>
      </c>
      <c r="L46" s="50">
        <v>43.79</v>
      </c>
      <c r="M46" s="299">
        <v>51.73</v>
      </c>
      <c r="N46" s="300">
        <v>90.91</v>
      </c>
      <c r="O46" s="300">
        <v>114.67</v>
      </c>
      <c r="P46" s="300">
        <v>110.9</v>
      </c>
      <c r="Q46" s="300">
        <v>120.25</v>
      </c>
      <c r="R46" s="300">
        <v>75.52</v>
      </c>
      <c r="S46" s="300">
        <v>74.430000000000007</v>
      </c>
      <c r="T46" s="300">
        <v>78.739999999999995</v>
      </c>
      <c r="U46" s="301">
        <v>68.94</v>
      </c>
    </row>
    <row r="47" spans="1:21" ht="14.25" hidden="1" customHeight="1" x14ac:dyDescent="0.3">
      <c r="A47" s="297"/>
      <c r="B47" s="30" t="s">
        <v>965</v>
      </c>
      <c r="C47" s="50">
        <v>82.82</v>
      </c>
      <c r="D47" s="50">
        <v>89.34</v>
      </c>
      <c r="E47" s="50">
        <v>86.41</v>
      </c>
      <c r="F47" s="50">
        <v>89.13</v>
      </c>
      <c r="G47" s="50">
        <v>78.94</v>
      </c>
      <c r="H47" s="50">
        <v>100.04</v>
      </c>
      <c r="I47" s="50">
        <v>90.45</v>
      </c>
      <c r="J47" s="298" t="s">
        <v>925</v>
      </c>
      <c r="K47" s="298" t="s">
        <v>925</v>
      </c>
      <c r="L47" s="50">
        <v>44.79</v>
      </c>
      <c r="M47" s="299">
        <v>51.79</v>
      </c>
      <c r="N47" s="300">
        <v>90.45</v>
      </c>
      <c r="O47" s="300">
        <v>113</v>
      </c>
      <c r="P47" s="300">
        <v>108.87</v>
      </c>
      <c r="Q47" s="300">
        <v>119.14</v>
      </c>
      <c r="R47" s="300">
        <v>75.72</v>
      </c>
      <c r="S47" s="300">
        <v>75.739999999999995</v>
      </c>
      <c r="T47" s="300">
        <v>75.13</v>
      </c>
      <c r="U47" s="301">
        <v>69.819999999999993</v>
      </c>
    </row>
    <row r="48" spans="1:21" ht="14.25" hidden="1" customHeight="1" x14ac:dyDescent="0.3">
      <c r="A48" s="297">
        <v>2000</v>
      </c>
      <c r="B48" s="30" t="s">
        <v>962</v>
      </c>
      <c r="C48" s="50">
        <v>84</v>
      </c>
      <c r="D48" s="50">
        <v>90.32</v>
      </c>
      <c r="E48" s="50">
        <v>87.38</v>
      </c>
      <c r="F48" s="50">
        <v>89.76</v>
      </c>
      <c r="G48" s="50">
        <v>80.790000000000006</v>
      </c>
      <c r="H48" s="50">
        <v>101.09</v>
      </c>
      <c r="I48" s="50">
        <v>92.32</v>
      </c>
      <c r="J48" s="298" t="s">
        <v>925</v>
      </c>
      <c r="K48" s="298" t="s">
        <v>925</v>
      </c>
      <c r="L48" s="50">
        <v>46.85</v>
      </c>
      <c r="M48" s="299">
        <v>53.59</v>
      </c>
      <c r="N48" s="300">
        <v>92.32</v>
      </c>
      <c r="O48" s="300">
        <v>113.27</v>
      </c>
      <c r="P48" s="300">
        <v>108.56</v>
      </c>
      <c r="Q48" s="300">
        <v>120.31</v>
      </c>
      <c r="R48" s="300">
        <v>79.97</v>
      </c>
      <c r="S48" s="300">
        <v>78.540000000000006</v>
      </c>
      <c r="T48" s="300">
        <v>84.25</v>
      </c>
      <c r="U48" s="301">
        <v>69.8</v>
      </c>
    </row>
    <row r="49" spans="1:21" ht="14.25" hidden="1" customHeight="1" x14ac:dyDescent="0.3">
      <c r="A49" s="297"/>
      <c r="B49" s="30" t="s">
        <v>963</v>
      </c>
      <c r="C49" s="50">
        <v>84.69</v>
      </c>
      <c r="D49" s="50">
        <v>90.88</v>
      </c>
      <c r="E49" s="50">
        <v>87.96</v>
      </c>
      <c r="F49" s="50">
        <v>90.69</v>
      </c>
      <c r="G49" s="50">
        <v>80.459999999999994</v>
      </c>
      <c r="H49" s="50">
        <v>101.57</v>
      </c>
      <c r="I49" s="50">
        <v>92.09</v>
      </c>
      <c r="J49" s="298" t="s">
        <v>925</v>
      </c>
      <c r="K49" s="298" t="s">
        <v>925</v>
      </c>
      <c r="L49" s="50">
        <v>48.57</v>
      </c>
      <c r="M49" s="299">
        <v>55.25</v>
      </c>
      <c r="N49" s="300">
        <v>92.09</v>
      </c>
      <c r="O49" s="300">
        <v>110.78</v>
      </c>
      <c r="P49" s="300">
        <v>107.24</v>
      </c>
      <c r="Q49" s="300">
        <v>116.01</v>
      </c>
      <c r="R49" s="300">
        <v>81.95</v>
      </c>
      <c r="S49" s="300">
        <v>79.78</v>
      </c>
      <c r="T49" s="300">
        <v>88.7</v>
      </c>
      <c r="U49" s="301">
        <v>69.709999999999994</v>
      </c>
    </row>
    <row r="50" spans="1:21" ht="14.25" hidden="1" customHeight="1" x14ac:dyDescent="0.3">
      <c r="A50" s="297"/>
      <c r="B50" s="30" t="s">
        <v>964</v>
      </c>
      <c r="C50" s="50">
        <v>84.67</v>
      </c>
      <c r="D50" s="50">
        <v>91.21</v>
      </c>
      <c r="E50" s="50">
        <v>87.7</v>
      </c>
      <c r="F50" s="50">
        <v>90.41</v>
      </c>
      <c r="G50" s="50">
        <v>80.27</v>
      </c>
      <c r="H50" s="50">
        <v>104.02</v>
      </c>
      <c r="I50" s="50">
        <v>92.94</v>
      </c>
      <c r="J50" s="298" t="s">
        <v>925</v>
      </c>
      <c r="K50" s="298" t="s">
        <v>925</v>
      </c>
      <c r="L50" s="50">
        <v>49.45</v>
      </c>
      <c r="M50" s="299">
        <v>57.06</v>
      </c>
      <c r="N50" s="300">
        <v>92.94</v>
      </c>
      <c r="O50" s="300">
        <v>109.28</v>
      </c>
      <c r="P50" s="300">
        <v>105.73</v>
      </c>
      <c r="Q50" s="300">
        <v>114.53</v>
      </c>
      <c r="R50" s="300">
        <v>85.43</v>
      </c>
      <c r="S50" s="300">
        <v>82.56</v>
      </c>
      <c r="T50" s="300">
        <v>94.47</v>
      </c>
      <c r="U50" s="301">
        <v>69.95</v>
      </c>
    </row>
    <row r="51" spans="1:21" ht="14.25" hidden="1" customHeight="1" x14ac:dyDescent="0.3">
      <c r="A51" s="297"/>
      <c r="B51" s="30" t="s">
        <v>965</v>
      </c>
      <c r="C51" s="50">
        <v>84.4</v>
      </c>
      <c r="D51" s="50">
        <v>90.85</v>
      </c>
      <c r="E51" s="50">
        <v>87.45</v>
      </c>
      <c r="F51" s="50">
        <v>89.9</v>
      </c>
      <c r="G51" s="50">
        <v>80.7</v>
      </c>
      <c r="H51" s="50">
        <v>103.26</v>
      </c>
      <c r="I51" s="50">
        <v>92.05</v>
      </c>
      <c r="J51" s="298" t="s">
        <v>925</v>
      </c>
      <c r="K51" s="298" t="s">
        <v>925</v>
      </c>
      <c r="L51" s="50">
        <v>52.06</v>
      </c>
      <c r="M51" s="299">
        <v>60.06</v>
      </c>
      <c r="N51" s="300">
        <v>92.05</v>
      </c>
      <c r="O51" s="300">
        <v>107.54</v>
      </c>
      <c r="P51" s="300">
        <v>102.63</v>
      </c>
      <c r="Q51" s="300">
        <v>114.91</v>
      </c>
      <c r="R51" s="300">
        <v>84.56</v>
      </c>
      <c r="S51" s="300">
        <v>83.2</v>
      </c>
      <c r="T51" s="300">
        <v>88.59</v>
      </c>
      <c r="U51" s="301">
        <v>71.06</v>
      </c>
    </row>
    <row r="52" spans="1:21" ht="14.25" hidden="1" customHeight="1" x14ac:dyDescent="0.3">
      <c r="A52" s="297">
        <v>2001</v>
      </c>
      <c r="B52" s="30" t="s">
        <v>962</v>
      </c>
      <c r="C52" s="50">
        <v>86.1</v>
      </c>
      <c r="D52" s="50">
        <v>91.7</v>
      </c>
      <c r="E52" s="50">
        <v>88.72</v>
      </c>
      <c r="F52" s="50">
        <v>91.54</v>
      </c>
      <c r="G52" s="50">
        <v>80.989999999999995</v>
      </c>
      <c r="H52" s="50">
        <v>102.6</v>
      </c>
      <c r="I52" s="50">
        <v>92.68</v>
      </c>
      <c r="J52" s="298" t="s">
        <v>925</v>
      </c>
      <c r="K52" s="298" t="s">
        <v>925</v>
      </c>
      <c r="L52" s="50">
        <v>51.95</v>
      </c>
      <c r="M52" s="299">
        <v>57.8</v>
      </c>
      <c r="N52" s="300">
        <v>92.68</v>
      </c>
      <c r="O52" s="300">
        <v>107.41</v>
      </c>
      <c r="P52" s="300">
        <v>101.27</v>
      </c>
      <c r="Q52" s="300">
        <v>116.65</v>
      </c>
      <c r="R52" s="300">
        <v>85.58</v>
      </c>
      <c r="S52" s="300">
        <v>85.14</v>
      </c>
      <c r="T52" s="300">
        <v>86.52</v>
      </c>
      <c r="U52" s="301">
        <v>72.53</v>
      </c>
    </row>
    <row r="53" spans="1:21" ht="14.25" hidden="1" customHeight="1" x14ac:dyDescent="0.3">
      <c r="A53" s="297"/>
      <c r="B53" s="30" t="s">
        <v>963</v>
      </c>
      <c r="C53" s="50">
        <v>86.06</v>
      </c>
      <c r="D53" s="50">
        <v>91.59</v>
      </c>
      <c r="E53" s="50">
        <v>88.48</v>
      </c>
      <c r="F53" s="50">
        <v>91.26</v>
      </c>
      <c r="G53" s="50">
        <v>80.86</v>
      </c>
      <c r="H53" s="50">
        <v>102.95</v>
      </c>
      <c r="I53" s="50">
        <v>90.65</v>
      </c>
      <c r="J53" s="298" t="s">
        <v>925</v>
      </c>
      <c r="K53" s="298" t="s">
        <v>925</v>
      </c>
      <c r="L53" s="50">
        <v>52.16</v>
      </c>
      <c r="M53" s="299">
        <v>57.91</v>
      </c>
      <c r="N53" s="300">
        <v>90.65</v>
      </c>
      <c r="O53" s="300">
        <v>106.35</v>
      </c>
      <c r="P53" s="300">
        <v>100.51</v>
      </c>
      <c r="Q53" s="300">
        <v>115.14</v>
      </c>
      <c r="R53" s="300">
        <v>81.44</v>
      </c>
      <c r="S53" s="300">
        <v>82.68</v>
      </c>
      <c r="T53" s="300">
        <v>76.819999999999993</v>
      </c>
      <c r="U53" s="301">
        <v>73.260000000000005</v>
      </c>
    </row>
    <row r="54" spans="1:21" ht="14.25" hidden="1" customHeight="1" x14ac:dyDescent="0.3">
      <c r="A54" s="297"/>
      <c r="B54" s="30" t="s">
        <v>964</v>
      </c>
      <c r="C54" s="50">
        <v>85.91</v>
      </c>
      <c r="D54" s="50">
        <v>90.87</v>
      </c>
      <c r="E54" s="50">
        <v>88.46</v>
      </c>
      <c r="F54" s="50">
        <v>91.3</v>
      </c>
      <c r="G54" s="50">
        <v>80.680000000000007</v>
      </c>
      <c r="H54" s="50">
        <v>99.71</v>
      </c>
      <c r="I54" s="50">
        <v>89.21</v>
      </c>
      <c r="J54" s="298" t="s">
        <v>925</v>
      </c>
      <c r="K54" s="298" t="s">
        <v>925</v>
      </c>
      <c r="L54" s="50">
        <v>52.11</v>
      </c>
      <c r="M54" s="299">
        <v>56.71</v>
      </c>
      <c r="N54" s="300">
        <v>89.21</v>
      </c>
      <c r="O54" s="300">
        <v>105.22</v>
      </c>
      <c r="P54" s="300">
        <v>99.71</v>
      </c>
      <c r="Q54" s="300">
        <v>113.5</v>
      </c>
      <c r="R54" s="300">
        <v>79.03</v>
      </c>
      <c r="S54" s="300">
        <v>80.23</v>
      </c>
      <c r="T54" s="300">
        <v>74.56</v>
      </c>
      <c r="U54" s="301">
        <v>73.41</v>
      </c>
    </row>
    <row r="55" spans="1:21" ht="14.25" hidden="1" customHeight="1" x14ac:dyDescent="0.3">
      <c r="A55" s="297"/>
      <c r="B55" s="30" t="s">
        <v>965</v>
      </c>
      <c r="C55" s="50">
        <v>85.82</v>
      </c>
      <c r="D55" s="50">
        <v>90.19</v>
      </c>
      <c r="E55" s="50">
        <v>88.64</v>
      </c>
      <c r="F55" s="50">
        <v>91.24</v>
      </c>
      <c r="G55" s="50">
        <v>81.489999999999995</v>
      </c>
      <c r="H55" s="50">
        <v>95.94</v>
      </c>
      <c r="I55" s="50">
        <v>88.33</v>
      </c>
      <c r="J55" s="298" t="s">
        <v>925</v>
      </c>
      <c r="K55" s="298" t="s">
        <v>925</v>
      </c>
      <c r="L55" s="50">
        <v>52.66</v>
      </c>
      <c r="M55" s="299">
        <v>56.17</v>
      </c>
      <c r="N55" s="300">
        <v>88.33</v>
      </c>
      <c r="O55" s="300">
        <v>104.78</v>
      </c>
      <c r="P55" s="300">
        <v>99.07</v>
      </c>
      <c r="Q55" s="300">
        <v>113.37</v>
      </c>
      <c r="R55" s="300">
        <v>77.08</v>
      </c>
      <c r="S55" s="300">
        <v>78.69</v>
      </c>
      <c r="T55" s="300">
        <v>71.25</v>
      </c>
      <c r="U55" s="301">
        <v>74.05</v>
      </c>
    </row>
    <row r="56" spans="1:21" ht="14.25" hidden="1" customHeight="1" x14ac:dyDescent="0.3">
      <c r="A56" s="297">
        <v>2002</v>
      </c>
      <c r="B56" s="30" t="s">
        <v>962</v>
      </c>
      <c r="C56" s="50">
        <v>85.37</v>
      </c>
      <c r="D56" s="50">
        <v>88.83</v>
      </c>
      <c r="E56" s="50">
        <v>87.75</v>
      </c>
      <c r="F56" s="50">
        <v>90.07</v>
      </c>
      <c r="G56" s="50">
        <v>81.33</v>
      </c>
      <c r="H56" s="50">
        <v>92.74</v>
      </c>
      <c r="I56" s="50">
        <v>86.11</v>
      </c>
      <c r="J56" s="298" t="s">
        <v>925</v>
      </c>
      <c r="K56" s="298" t="s">
        <v>925</v>
      </c>
      <c r="L56" s="50">
        <v>52.52</v>
      </c>
      <c r="M56" s="299">
        <v>54.22</v>
      </c>
      <c r="N56" s="300">
        <v>86.11</v>
      </c>
      <c r="O56" s="300">
        <v>102.74</v>
      </c>
      <c r="P56" s="300">
        <v>96.88</v>
      </c>
      <c r="Q56" s="300">
        <v>111.56</v>
      </c>
      <c r="R56" s="300">
        <v>74.39</v>
      </c>
      <c r="S56" s="300">
        <v>78.13</v>
      </c>
      <c r="T56" s="300">
        <v>61.77</v>
      </c>
      <c r="U56" s="301">
        <v>72.41</v>
      </c>
    </row>
    <row r="57" spans="1:21" ht="14.25" hidden="1" customHeight="1" x14ac:dyDescent="0.3">
      <c r="A57" s="297"/>
      <c r="B57" s="30" t="s">
        <v>963</v>
      </c>
      <c r="C57" s="50">
        <v>85.73</v>
      </c>
      <c r="D57" s="50">
        <v>88.94</v>
      </c>
      <c r="E57" s="50">
        <v>87.44</v>
      </c>
      <c r="F57" s="50">
        <v>89.48</v>
      </c>
      <c r="G57" s="50">
        <v>81.760000000000005</v>
      </c>
      <c r="H57" s="50">
        <v>94.41</v>
      </c>
      <c r="I57" s="50">
        <v>84.8</v>
      </c>
      <c r="J57" s="298" t="s">
        <v>925</v>
      </c>
      <c r="K57" s="298" t="s">
        <v>925</v>
      </c>
      <c r="L57" s="50">
        <v>54.14</v>
      </c>
      <c r="M57" s="299">
        <v>55.51</v>
      </c>
      <c r="N57" s="300">
        <v>84.8</v>
      </c>
      <c r="O57" s="300">
        <v>99.16</v>
      </c>
      <c r="P57" s="300">
        <v>93.6</v>
      </c>
      <c r="Q57" s="300">
        <v>107.53</v>
      </c>
      <c r="R57" s="300">
        <v>74.75</v>
      </c>
      <c r="S57" s="300">
        <v>73.19</v>
      </c>
      <c r="T57" s="300">
        <v>79.25</v>
      </c>
      <c r="U57" s="301">
        <v>72.63</v>
      </c>
    </row>
    <row r="58" spans="1:21" ht="14.25" hidden="1" customHeight="1" x14ac:dyDescent="0.3">
      <c r="A58" s="297"/>
      <c r="B58" s="30" t="s">
        <v>964</v>
      </c>
      <c r="C58" s="50">
        <v>86.17</v>
      </c>
      <c r="D58" s="50">
        <v>89.03</v>
      </c>
      <c r="E58" s="50">
        <v>88</v>
      </c>
      <c r="F58" s="50">
        <v>90.14</v>
      </c>
      <c r="G58" s="50">
        <v>82.07</v>
      </c>
      <c r="H58" s="50">
        <v>92.74</v>
      </c>
      <c r="I58" s="50">
        <v>84.26</v>
      </c>
      <c r="J58" s="298" t="s">
        <v>925</v>
      </c>
      <c r="K58" s="298" t="s">
        <v>925</v>
      </c>
      <c r="L58" s="50">
        <v>55.09</v>
      </c>
      <c r="M58" s="299">
        <v>55.83</v>
      </c>
      <c r="N58" s="300">
        <v>84.26</v>
      </c>
      <c r="O58" s="300">
        <v>98.76</v>
      </c>
      <c r="P58" s="300">
        <v>93.32</v>
      </c>
      <c r="Q58" s="300">
        <v>106.94</v>
      </c>
      <c r="R58" s="300">
        <v>73.739999999999995</v>
      </c>
      <c r="S58" s="300">
        <v>74.2</v>
      </c>
      <c r="T58" s="300">
        <v>71.73</v>
      </c>
      <c r="U58" s="301">
        <v>72.83</v>
      </c>
    </row>
    <row r="59" spans="1:21" ht="14.25" hidden="1" customHeight="1" x14ac:dyDescent="0.3">
      <c r="A59" s="297"/>
      <c r="B59" s="30" t="s">
        <v>965</v>
      </c>
      <c r="C59" s="50">
        <v>86.05</v>
      </c>
      <c r="D59" s="50">
        <v>89.05</v>
      </c>
      <c r="E59" s="50">
        <v>88.65</v>
      </c>
      <c r="F59" s="50">
        <v>90.76</v>
      </c>
      <c r="G59" s="50">
        <v>82.77</v>
      </c>
      <c r="H59" s="50">
        <v>90.45</v>
      </c>
      <c r="I59" s="50">
        <v>83.75</v>
      </c>
      <c r="J59" s="298" t="s">
        <v>925</v>
      </c>
      <c r="K59" s="298" t="s">
        <v>925</v>
      </c>
      <c r="L59" s="50">
        <v>55.97</v>
      </c>
      <c r="M59" s="299">
        <v>57.15</v>
      </c>
      <c r="N59" s="300">
        <v>83.75</v>
      </c>
      <c r="O59" s="300">
        <v>97.42</v>
      </c>
      <c r="P59" s="300">
        <v>92.74</v>
      </c>
      <c r="Q59" s="300">
        <v>104.44</v>
      </c>
      <c r="R59" s="300">
        <v>73.59</v>
      </c>
      <c r="S59" s="300">
        <v>74.150000000000006</v>
      </c>
      <c r="T59" s="300">
        <v>71.239999999999995</v>
      </c>
      <c r="U59" s="301">
        <v>73.45</v>
      </c>
    </row>
    <row r="60" spans="1:21" ht="14.25" hidden="1" customHeight="1" x14ac:dyDescent="0.3">
      <c r="A60" s="297">
        <v>2003</v>
      </c>
      <c r="B60" s="30" t="s">
        <v>962</v>
      </c>
      <c r="C60" s="50">
        <v>84.76</v>
      </c>
      <c r="D60" s="50">
        <v>89.16</v>
      </c>
      <c r="E60" s="50">
        <v>88.08</v>
      </c>
      <c r="F60" s="50">
        <v>90.27</v>
      </c>
      <c r="G60" s="50">
        <v>82.01</v>
      </c>
      <c r="H60" s="50">
        <v>93.07</v>
      </c>
      <c r="I60" s="50">
        <v>83.57</v>
      </c>
      <c r="J60" s="298" t="s">
        <v>925</v>
      </c>
      <c r="K60" s="298" t="s">
        <v>925</v>
      </c>
      <c r="L60" s="50">
        <v>54.37</v>
      </c>
      <c r="M60" s="299">
        <v>58.47</v>
      </c>
      <c r="N60" s="300">
        <v>83.57</v>
      </c>
      <c r="O60" s="300">
        <v>96.79</v>
      </c>
      <c r="P60" s="300">
        <v>91.76</v>
      </c>
      <c r="Q60" s="300">
        <v>104.35</v>
      </c>
      <c r="R60" s="300">
        <v>74.89</v>
      </c>
      <c r="S60" s="300">
        <v>75.2</v>
      </c>
      <c r="T60" s="300">
        <v>73.31</v>
      </c>
      <c r="U60" s="301">
        <v>70.97</v>
      </c>
    </row>
    <row r="61" spans="1:21" ht="14.25" hidden="1" customHeight="1" x14ac:dyDescent="0.3">
      <c r="A61" s="297"/>
      <c r="B61" s="30" t="s">
        <v>963</v>
      </c>
      <c r="C61" s="50">
        <v>84.86</v>
      </c>
      <c r="D61" s="50">
        <v>89.12</v>
      </c>
      <c r="E61" s="50">
        <v>88.16</v>
      </c>
      <c r="F61" s="50">
        <v>90.31</v>
      </c>
      <c r="G61" s="50">
        <v>82.19</v>
      </c>
      <c r="H61" s="50">
        <v>92.58</v>
      </c>
      <c r="I61" s="50">
        <v>83.13</v>
      </c>
      <c r="J61" s="298" t="s">
        <v>925</v>
      </c>
      <c r="K61" s="298" t="s">
        <v>925</v>
      </c>
      <c r="L61" s="50">
        <v>54.17</v>
      </c>
      <c r="M61" s="299">
        <v>57.93</v>
      </c>
      <c r="N61" s="300">
        <v>83.13</v>
      </c>
      <c r="O61" s="300">
        <v>97.15</v>
      </c>
      <c r="P61" s="300">
        <v>92.08</v>
      </c>
      <c r="Q61" s="300">
        <v>104.77</v>
      </c>
      <c r="R61" s="300">
        <v>73.209999999999994</v>
      </c>
      <c r="S61" s="300">
        <v>71.8</v>
      </c>
      <c r="T61" s="300">
        <v>77.040000000000006</v>
      </c>
      <c r="U61" s="301">
        <v>71.48</v>
      </c>
    </row>
    <row r="62" spans="1:21" ht="14.25" hidden="1" customHeight="1" x14ac:dyDescent="0.3">
      <c r="A62" s="297"/>
      <c r="B62" s="30" t="s">
        <v>964</v>
      </c>
      <c r="C62" s="50">
        <v>85.51</v>
      </c>
      <c r="D62" s="50">
        <v>89.11</v>
      </c>
      <c r="E62" s="50">
        <v>88.63</v>
      </c>
      <c r="F62" s="50">
        <v>90.67</v>
      </c>
      <c r="G62" s="50">
        <v>82.96</v>
      </c>
      <c r="H62" s="50">
        <v>90.74</v>
      </c>
      <c r="I62" s="50">
        <v>83.38</v>
      </c>
      <c r="J62" s="298" t="s">
        <v>925</v>
      </c>
      <c r="K62" s="298" t="s">
        <v>925</v>
      </c>
      <c r="L62" s="50">
        <v>55.86</v>
      </c>
      <c r="M62" s="299">
        <v>58.41</v>
      </c>
      <c r="N62" s="300">
        <v>83.38</v>
      </c>
      <c r="O62" s="300">
        <v>97.24</v>
      </c>
      <c r="P62" s="300">
        <v>92.75</v>
      </c>
      <c r="Q62" s="300">
        <v>103.97</v>
      </c>
      <c r="R62" s="300">
        <v>73.459999999999994</v>
      </c>
      <c r="S62" s="300">
        <v>71.75</v>
      </c>
      <c r="T62" s="300">
        <v>78.23</v>
      </c>
      <c r="U62" s="301">
        <v>72.09</v>
      </c>
    </row>
    <row r="63" spans="1:21" ht="14.25" hidden="1" customHeight="1" x14ac:dyDescent="0.3">
      <c r="A63" s="297"/>
      <c r="B63" s="30" t="s">
        <v>965</v>
      </c>
      <c r="C63" s="50">
        <v>85.74</v>
      </c>
      <c r="D63" s="50">
        <v>89.52</v>
      </c>
      <c r="E63" s="50">
        <v>88.75</v>
      </c>
      <c r="F63" s="50">
        <v>90.76</v>
      </c>
      <c r="G63" s="50">
        <v>83.16</v>
      </c>
      <c r="H63" s="50">
        <v>92.25</v>
      </c>
      <c r="I63" s="50">
        <v>83.2</v>
      </c>
      <c r="J63" s="298" t="s">
        <v>925</v>
      </c>
      <c r="K63" s="298" t="s">
        <v>925</v>
      </c>
      <c r="L63" s="50">
        <v>57.22</v>
      </c>
      <c r="M63" s="299">
        <v>60.35</v>
      </c>
      <c r="N63" s="300">
        <v>83.2</v>
      </c>
      <c r="O63" s="300">
        <v>97.06</v>
      </c>
      <c r="P63" s="300">
        <v>92.52</v>
      </c>
      <c r="Q63" s="300">
        <v>103.86</v>
      </c>
      <c r="R63" s="300">
        <v>73.319999999999993</v>
      </c>
      <c r="S63" s="300">
        <v>73.33</v>
      </c>
      <c r="T63" s="300">
        <v>72.7</v>
      </c>
      <c r="U63" s="301">
        <v>71.86</v>
      </c>
    </row>
    <row r="64" spans="1:21" ht="14.25" hidden="1" customHeight="1" x14ac:dyDescent="0.3">
      <c r="A64" s="297">
        <v>2004</v>
      </c>
      <c r="B64" s="30" t="s">
        <v>962</v>
      </c>
      <c r="C64" s="50">
        <v>85.59</v>
      </c>
      <c r="D64" s="50">
        <v>88.41</v>
      </c>
      <c r="E64" s="50">
        <v>88.41</v>
      </c>
      <c r="F64" s="50">
        <v>90.71</v>
      </c>
      <c r="G64" s="50">
        <v>82.05</v>
      </c>
      <c r="H64" s="50">
        <v>88.17</v>
      </c>
      <c r="I64" s="50">
        <v>81.97</v>
      </c>
      <c r="J64" s="298" t="s">
        <v>925</v>
      </c>
      <c r="K64" s="298" t="s">
        <v>925</v>
      </c>
      <c r="L64" s="50">
        <v>59.65</v>
      </c>
      <c r="M64" s="299">
        <v>61.2</v>
      </c>
      <c r="N64" s="300">
        <v>81.97</v>
      </c>
      <c r="O64" s="300">
        <v>95.37</v>
      </c>
      <c r="P64" s="300">
        <v>91.27</v>
      </c>
      <c r="Q64" s="300">
        <v>101.5</v>
      </c>
      <c r="R64" s="300">
        <v>71.86</v>
      </c>
      <c r="S64" s="300">
        <v>73.930000000000007</v>
      </c>
      <c r="T64" s="300">
        <v>65.13</v>
      </c>
      <c r="U64" s="301">
        <v>72.2</v>
      </c>
    </row>
    <row r="65" spans="1:21" ht="14.25" hidden="1" customHeight="1" x14ac:dyDescent="0.3">
      <c r="A65" s="297"/>
      <c r="B65" s="30" t="s">
        <v>963</v>
      </c>
      <c r="C65" s="50">
        <v>86.03</v>
      </c>
      <c r="D65" s="50">
        <v>88.06</v>
      </c>
      <c r="E65" s="50">
        <v>88.38</v>
      </c>
      <c r="F65" s="50">
        <v>90.69</v>
      </c>
      <c r="G65" s="50">
        <v>81.97</v>
      </c>
      <c r="H65" s="50">
        <v>86.61</v>
      </c>
      <c r="I65" s="50">
        <v>82.48</v>
      </c>
      <c r="J65" s="298" t="s">
        <v>925</v>
      </c>
      <c r="K65" s="298" t="s">
        <v>925</v>
      </c>
      <c r="L65" s="50">
        <v>62.19</v>
      </c>
      <c r="M65" s="299">
        <v>62.44</v>
      </c>
      <c r="N65" s="300">
        <v>82.48</v>
      </c>
      <c r="O65" s="300">
        <v>92.52</v>
      </c>
      <c r="P65" s="300">
        <v>88.85</v>
      </c>
      <c r="Q65" s="300">
        <v>98</v>
      </c>
      <c r="R65" s="300">
        <v>76.099999999999994</v>
      </c>
      <c r="S65" s="300">
        <v>70.430000000000007</v>
      </c>
      <c r="T65" s="300">
        <v>92.63</v>
      </c>
      <c r="U65" s="301">
        <v>72.3</v>
      </c>
    </row>
    <row r="66" spans="1:21" ht="14.25" hidden="1" customHeight="1" x14ac:dyDescent="0.3">
      <c r="A66" s="297"/>
      <c r="B66" s="30" t="s">
        <v>964</v>
      </c>
      <c r="C66" s="50">
        <v>85.86</v>
      </c>
      <c r="D66" s="50">
        <v>89.03</v>
      </c>
      <c r="E66" s="50">
        <v>88.35</v>
      </c>
      <c r="F66" s="50">
        <v>90.46</v>
      </c>
      <c r="G66" s="50">
        <v>82.49</v>
      </c>
      <c r="H66" s="50">
        <v>91.42</v>
      </c>
      <c r="I66" s="50">
        <v>82.29</v>
      </c>
      <c r="J66" s="298" t="s">
        <v>925</v>
      </c>
      <c r="K66" s="298" t="s">
        <v>925</v>
      </c>
      <c r="L66" s="50">
        <v>61.19</v>
      </c>
      <c r="M66" s="299">
        <v>63.77</v>
      </c>
      <c r="N66" s="300">
        <v>82.29</v>
      </c>
      <c r="O66" s="300">
        <v>90.85</v>
      </c>
      <c r="P66" s="300">
        <v>86.88</v>
      </c>
      <c r="Q66" s="300">
        <v>96.79</v>
      </c>
      <c r="R66" s="300">
        <v>77.150000000000006</v>
      </c>
      <c r="S66" s="300">
        <v>74.77</v>
      </c>
      <c r="T66" s="300">
        <v>83.78</v>
      </c>
      <c r="U66" s="301">
        <v>72.81</v>
      </c>
    </row>
    <row r="67" spans="1:21" ht="14.25" hidden="1" customHeight="1" x14ac:dyDescent="0.3">
      <c r="A67" s="297"/>
      <c r="B67" s="30" t="s">
        <v>965</v>
      </c>
      <c r="C67" s="50">
        <v>85.77</v>
      </c>
      <c r="D67" s="50">
        <v>88.8</v>
      </c>
      <c r="E67" s="50">
        <v>88.69</v>
      </c>
      <c r="F67" s="50">
        <v>91.17</v>
      </c>
      <c r="G67" s="50">
        <v>81.84</v>
      </c>
      <c r="H67" s="50">
        <v>88.99</v>
      </c>
      <c r="I67" s="50">
        <v>81.709999999999994</v>
      </c>
      <c r="J67" s="298" t="s">
        <v>925</v>
      </c>
      <c r="K67" s="298" t="s">
        <v>925</v>
      </c>
      <c r="L67" s="50">
        <v>61.64</v>
      </c>
      <c r="M67" s="299">
        <v>64.03</v>
      </c>
      <c r="N67" s="300">
        <v>81.709999999999994</v>
      </c>
      <c r="O67" s="300">
        <v>90.38</v>
      </c>
      <c r="P67" s="300">
        <v>85.95</v>
      </c>
      <c r="Q67" s="300">
        <v>97.03</v>
      </c>
      <c r="R67" s="300">
        <v>76.25</v>
      </c>
      <c r="S67" s="300">
        <v>71.569999999999993</v>
      </c>
      <c r="T67" s="300">
        <v>89.79</v>
      </c>
      <c r="U67" s="301">
        <v>72.64</v>
      </c>
    </row>
    <row r="68" spans="1:21" ht="14.25" hidden="1" customHeight="1" x14ac:dyDescent="0.3">
      <c r="A68" s="297">
        <v>2005</v>
      </c>
      <c r="B68" s="30" t="s">
        <v>962</v>
      </c>
      <c r="C68" s="50">
        <v>85.77</v>
      </c>
      <c r="D68" s="50">
        <v>87.54</v>
      </c>
      <c r="E68" s="50">
        <v>88.95</v>
      </c>
      <c r="F68" s="50">
        <v>91.54</v>
      </c>
      <c r="G68" s="50">
        <v>81.81</v>
      </c>
      <c r="H68" s="50">
        <v>81.94</v>
      </c>
      <c r="I68" s="50">
        <v>80.77</v>
      </c>
      <c r="J68" s="298" t="s">
        <v>925</v>
      </c>
      <c r="K68" s="298" t="s">
        <v>925</v>
      </c>
      <c r="L68" s="50">
        <v>63.02</v>
      </c>
      <c r="M68" s="299">
        <v>62.9</v>
      </c>
      <c r="N68" s="300">
        <v>80.77</v>
      </c>
      <c r="O68" s="300">
        <v>87.36</v>
      </c>
      <c r="P68" s="300">
        <v>83.24</v>
      </c>
      <c r="Q68" s="300">
        <v>93.53</v>
      </c>
      <c r="R68" s="300">
        <v>77.099999999999994</v>
      </c>
      <c r="S68" s="300">
        <v>73.75</v>
      </c>
      <c r="T68" s="300">
        <v>86.6</v>
      </c>
      <c r="U68" s="301">
        <v>72.77</v>
      </c>
    </row>
    <row r="69" spans="1:21" ht="14.25" hidden="1" customHeight="1" x14ac:dyDescent="0.3">
      <c r="A69" s="297"/>
      <c r="B69" s="30" t="s">
        <v>963</v>
      </c>
      <c r="C69" s="50">
        <v>86.23</v>
      </c>
      <c r="D69" s="50">
        <v>88.89</v>
      </c>
      <c r="E69" s="50">
        <v>89.24</v>
      </c>
      <c r="F69" s="50">
        <v>91.49</v>
      </c>
      <c r="G69" s="50">
        <v>83</v>
      </c>
      <c r="H69" s="50">
        <v>87.33</v>
      </c>
      <c r="I69" s="50">
        <v>82.21</v>
      </c>
      <c r="J69" s="298" t="s">
        <v>925</v>
      </c>
      <c r="K69" s="298" t="s">
        <v>925</v>
      </c>
      <c r="L69" s="50">
        <v>64.069999999999993</v>
      </c>
      <c r="M69" s="299">
        <v>66.040000000000006</v>
      </c>
      <c r="N69" s="300">
        <v>82.21</v>
      </c>
      <c r="O69" s="300">
        <v>88.88</v>
      </c>
      <c r="P69" s="300">
        <v>84.41</v>
      </c>
      <c r="Q69" s="300">
        <v>95.59</v>
      </c>
      <c r="R69" s="300">
        <v>78.92</v>
      </c>
      <c r="S69" s="300">
        <v>76.61</v>
      </c>
      <c r="T69" s="300">
        <v>85.36</v>
      </c>
      <c r="U69" s="301">
        <v>73.2</v>
      </c>
    </row>
    <row r="70" spans="1:21" ht="14.25" hidden="1" customHeight="1" x14ac:dyDescent="0.3">
      <c r="A70" s="297"/>
      <c r="B70" s="30" t="s">
        <v>964</v>
      </c>
      <c r="C70" s="50">
        <v>86.96</v>
      </c>
      <c r="D70" s="50">
        <v>88.97</v>
      </c>
      <c r="E70" s="50">
        <v>89.15</v>
      </c>
      <c r="F70" s="50">
        <v>91.47</v>
      </c>
      <c r="G70" s="50">
        <v>82.74</v>
      </c>
      <c r="H70" s="50">
        <v>88.04</v>
      </c>
      <c r="I70" s="50">
        <v>83.48</v>
      </c>
      <c r="J70" s="298" t="s">
        <v>925</v>
      </c>
      <c r="K70" s="298" t="s">
        <v>925</v>
      </c>
      <c r="L70" s="50">
        <v>66.739999999999995</v>
      </c>
      <c r="M70" s="299">
        <v>67.66</v>
      </c>
      <c r="N70" s="300">
        <v>83.48</v>
      </c>
      <c r="O70" s="300">
        <v>89.67</v>
      </c>
      <c r="P70" s="300">
        <v>85.36</v>
      </c>
      <c r="Q70" s="300">
        <v>96.13</v>
      </c>
      <c r="R70" s="300">
        <v>81.2</v>
      </c>
      <c r="S70" s="300">
        <v>80.599999999999994</v>
      </c>
      <c r="T70" s="300">
        <v>82.61</v>
      </c>
      <c r="U70" s="301">
        <v>73.38</v>
      </c>
    </row>
    <row r="71" spans="1:21" ht="14.25" hidden="1" customHeight="1" x14ac:dyDescent="0.3">
      <c r="A71" s="297"/>
      <c r="B71" s="30" t="s">
        <v>965</v>
      </c>
      <c r="C71" s="50">
        <v>87.38</v>
      </c>
      <c r="D71" s="50">
        <v>90.04</v>
      </c>
      <c r="E71" s="50">
        <v>89.41</v>
      </c>
      <c r="F71" s="50">
        <v>91.81</v>
      </c>
      <c r="G71" s="50">
        <v>82.77</v>
      </c>
      <c r="H71" s="50">
        <v>92.21</v>
      </c>
      <c r="I71" s="50">
        <v>85.74</v>
      </c>
      <c r="J71" s="298" t="s">
        <v>925</v>
      </c>
      <c r="K71" s="298" t="s">
        <v>925</v>
      </c>
      <c r="L71" s="50">
        <v>67.95</v>
      </c>
      <c r="M71" s="299">
        <v>70.47</v>
      </c>
      <c r="N71" s="300">
        <v>85.74</v>
      </c>
      <c r="O71" s="300">
        <v>90.53</v>
      </c>
      <c r="P71" s="300">
        <v>85.68</v>
      </c>
      <c r="Q71" s="300">
        <v>97.82</v>
      </c>
      <c r="R71" s="300">
        <v>86.16</v>
      </c>
      <c r="S71" s="300">
        <v>81.95</v>
      </c>
      <c r="T71" s="300">
        <v>98.15</v>
      </c>
      <c r="U71" s="301">
        <v>73.03</v>
      </c>
    </row>
    <row r="72" spans="1:21" ht="14.25" hidden="1" customHeight="1" x14ac:dyDescent="0.3">
      <c r="A72" s="297">
        <v>2006</v>
      </c>
      <c r="B72" s="30" t="s">
        <v>962</v>
      </c>
      <c r="C72" s="50">
        <v>88.22</v>
      </c>
      <c r="D72" s="50">
        <v>90.65</v>
      </c>
      <c r="E72" s="50">
        <v>89.84</v>
      </c>
      <c r="F72" s="50">
        <v>92.22</v>
      </c>
      <c r="G72" s="50">
        <v>83.27</v>
      </c>
      <c r="H72" s="50">
        <v>93.47</v>
      </c>
      <c r="I72" s="50">
        <v>85</v>
      </c>
      <c r="J72" s="298" t="s">
        <v>925</v>
      </c>
      <c r="K72" s="298" t="s">
        <v>925</v>
      </c>
      <c r="L72" s="50">
        <v>70.099999999999994</v>
      </c>
      <c r="M72" s="299">
        <v>72.3</v>
      </c>
      <c r="N72" s="300">
        <v>85</v>
      </c>
      <c r="O72" s="300">
        <v>87.72</v>
      </c>
      <c r="P72" s="300">
        <v>84.54</v>
      </c>
      <c r="Q72" s="300">
        <v>92.46</v>
      </c>
      <c r="R72" s="300">
        <v>86.01</v>
      </c>
      <c r="S72" s="300">
        <v>84.9</v>
      </c>
      <c r="T72" s="300">
        <v>89.02</v>
      </c>
      <c r="U72" s="301">
        <v>76.010000000000005</v>
      </c>
    </row>
    <row r="73" spans="1:21" ht="14.25" hidden="1" customHeight="1" x14ac:dyDescent="0.3">
      <c r="A73" s="297"/>
      <c r="B73" s="30" t="s">
        <v>963</v>
      </c>
      <c r="C73" s="50">
        <v>89.74</v>
      </c>
      <c r="D73" s="50">
        <v>91.65</v>
      </c>
      <c r="E73" s="50">
        <v>90.11</v>
      </c>
      <c r="F73" s="50">
        <v>92.62</v>
      </c>
      <c r="G73" s="50">
        <v>83.15</v>
      </c>
      <c r="H73" s="50">
        <v>97.27</v>
      </c>
      <c r="I73" s="50">
        <v>90.43</v>
      </c>
      <c r="J73" s="298" t="s">
        <v>925</v>
      </c>
      <c r="K73" s="298" t="s">
        <v>925</v>
      </c>
      <c r="L73" s="50">
        <v>72.17</v>
      </c>
      <c r="M73" s="299">
        <v>73.349999999999994</v>
      </c>
      <c r="N73" s="300">
        <v>90.43</v>
      </c>
      <c r="O73" s="300">
        <v>93.65</v>
      </c>
      <c r="P73" s="300">
        <v>90.15</v>
      </c>
      <c r="Q73" s="300">
        <v>98.87</v>
      </c>
      <c r="R73" s="300">
        <v>93.35</v>
      </c>
      <c r="S73" s="300">
        <v>88.64</v>
      </c>
      <c r="T73" s="300">
        <v>106.66</v>
      </c>
      <c r="U73" s="301">
        <v>76.12</v>
      </c>
    </row>
    <row r="74" spans="1:21" ht="14.25" hidden="1" customHeight="1" x14ac:dyDescent="0.3">
      <c r="A74" s="297"/>
      <c r="B74" s="30" t="s">
        <v>964</v>
      </c>
      <c r="C74" s="50">
        <v>90.44</v>
      </c>
      <c r="D74" s="50">
        <v>91.88</v>
      </c>
      <c r="E74" s="50">
        <v>90.28</v>
      </c>
      <c r="F74" s="50">
        <v>92.68</v>
      </c>
      <c r="G74" s="50">
        <v>83.64</v>
      </c>
      <c r="H74" s="50">
        <v>97.71</v>
      </c>
      <c r="I74" s="50">
        <v>90.6</v>
      </c>
      <c r="J74" s="298" t="s">
        <v>925</v>
      </c>
      <c r="K74" s="298" t="s">
        <v>925</v>
      </c>
      <c r="L74" s="50">
        <v>74.37</v>
      </c>
      <c r="M74" s="299">
        <v>74.8</v>
      </c>
      <c r="N74" s="300">
        <v>90.6</v>
      </c>
      <c r="O74" s="300">
        <v>96.3</v>
      </c>
      <c r="P74" s="300">
        <v>92.42</v>
      </c>
      <c r="Q74" s="300">
        <v>102.1</v>
      </c>
      <c r="R74" s="300">
        <v>90.89</v>
      </c>
      <c r="S74" s="300">
        <v>86.3</v>
      </c>
      <c r="T74" s="300">
        <v>103.86</v>
      </c>
      <c r="U74" s="301">
        <v>76.12</v>
      </c>
    </row>
    <row r="75" spans="1:21" ht="14.25" hidden="1" customHeight="1" x14ac:dyDescent="0.3">
      <c r="A75" s="297"/>
      <c r="B75" s="30" t="s">
        <v>965</v>
      </c>
      <c r="C75" s="50">
        <v>91.8</v>
      </c>
      <c r="D75" s="50">
        <v>92.16</v>
      </c>
      <c r="E75" s="50">
        <v>91.47</v>
      </c>
      <c r="F75" s="50">
        <v>94.2</v>
      </c>
      <c r="G75" s="50">
        <v>83.93</v>
      </c>
      <c r="H75" s="50">
        <v>94.54</v>
      </c>
      <c r="I75" s="50">
        <v>93.28</v>
      </c>
      <c r="J75" s="298" t="s">
        <v>925</v>
      </c>
      <c r="K75" s="298" t="s">
        <v>925</v>
      </c>
      <c r="L75" s="50">
        <v>78.73</v>
      </c>
      <c r="M75" s="299">
        <v>77.36</v>
      </c>
      <c r="N75" s="300">
        <v>93.28</v>
      </c>
      <c r="O75" s="300">
        <v>98.39</v>
      </c>
      <c r="P75" s="300">
        <v>94.65</v>
      </c>
      <c r="Q75" s="300">
        <v>103.97</v>
      </c>
      <c r="R75" s="300">
        <v>95.14</v>
      </c>
      <c r="S75" s="300">
        <v>93.1</v>
      </c>
      <c r="T75" s="300">
        <v>100.79</v>
      </c>
      <c r="U75" s="301">
        <v>76.790000000000006</v>
      </c>
    </row>
    <row r="76" spans="1:21" ht="14.25" hidden="1" customHeight="1" x14ac:dyDescent="0.3">
      <c r="A76" s="297">
        <v>2007</v>
      </c>
      <c r="B76" s="30" t="s">
        <v>962</v>
      </c>
      <c r="C76" s="50">
        <v>91.87</v>
      </c>
      <c r="D76" s="50">
        <v>92.88</v>
      </c>
      <c r="E76" s="50">
        <v>89.86</v>
      </c>
      <c r="F76" s="50">
        <v>91.77</v>
      </c>
      <c r="G76" s="50">
        <v>84.54</v>
      </c>
      <c r="H76" s="50">
        <v>104.15</v>
      </c>
      <c r="I76" s="50">
        <v>93.51</v>
      </c>
      <c r="J76" s="298" t="s">
        <v>925</v>
      </c>
      <c r="K76" s="298" t="s">
        <v>925</v>
      </c>
      <c r="L76" s="50">
        <v>78.23</v>
      </c>
      <c r="M76" s="299">
        <v>78.13</v>
      </c>
      <c r="N76" s="300">
        <v>93.51</v>
      </c>
      <c r="O76" s="300">
        <v>97.5</v>
      </c>
      <c r="P76" s="300">
        <v>92.04</v>
      </c>
      <c r="Q76" s="300">
        <v>105.7</v>
      </c>
      <c r="R76" s="300">
        <v>95.85</v>
      </c>
      <c r="S76" s="300">
        <v>92.61</v>
      </c>
      <c r="T76" s="300">
        <v>104.93</v>
      </c>
      <c r="U76" s="301">
        <v>78.709999999999994</v>
      </c>
    </row>
    <row r="77" spans="1:21" ht="14.25" hidden="1" customHeight="1" x14ac:dyDescent="0.3">
      <c r="A77" s="297"/>
      <c r="B77" s="30" t="s">
        <v>963</v>
      </c>
      <c r="C77" s="50">
        <v>92.64</v>
      </c>
      <c r="D77" s="50">
        <v>92.82</v>
      </c>
      <c r="E77" s="50">
        <v>90.77</v>
      </c>
      <c r="F77" s="50">
        <v>92.9</v>
      </c>
      <c r="G77" s="50">
        <v>84.86</v>
      </c>
      <c r="H77" s="50">
        <v>100.38</v>
      </c>
      <c r="I77" s="50">
        <v>92.21</v>
      </c>
      <c r="J77" s="298" t="s">
        <v>925</v>
      </c>
      <c r="K77" s="298" t="s">
        <v>925</v>
      </c>
      <c r="L77" s="50">
        <v>80.14</v>
      </c>
      <c r="M77" s="299">
        <v>78.45</v>
      </c>
      <c r="N77" s="300">
        <v>92.21</v>
      </c>
      <c r="O77" s="300">
        <v>91.99</v>
      </c>
      <c r="P77" s="300">
        <v>87.51</v>
      </c>
      <c r="Q77" s="300">
        <v>98.71</v>
      </c>
      <c r="R77" s="300">
        <v>98.48</v>
      </c>
      <c r="S77" s="300">
        <v>97.57</v>
      </c>
      <c r="T77" s="300">
        <v>101.13</v>
      </c>
      <c r="U77" s="301">
        <v>79.16</v>
      </c>
    </row>
    <row r="78" spans="1:21" ht="14.25" hidden="1" customHeight="1" x14ac:dyDescent="0.3">
      <c r="A78" s="297"/>
      <c r="B78" s="30" t="s">
        <v>964</v>
      </c>
      <c r="C78" s="50">
        <v>93.11</v>
      </c>
      <c r="D78" s="50">
        <v>93.2</v>
      </c>
      <c r="E78" s="50">
        <v>90.9</v>
      </c>
      <c r="F78" s="50">
        <v>93.12</v>
      </c>
      <c r="G78" s="50">
        <v>84.76</v>
      </c>
      <c r="H78" s="50">
        <v>101.69</v>
      </c>
      <c r="I78" s="50">
        <v>92.69</v>
      </c>
      <c r="J78" s="298" t="s">
        <v>925</v>
      </c>
      <c r="K78" s="298" t="s">
        <v>925</v>
      </c>
      <c r="L78" s="50">
        <v>81.849999999999994</v>
      </c>
      <c r="M78" s="299">
        <v>80.16</v>
      </c>
      <c r="N78" s="300">
        <v>92.69</v>
      </c>
      <c r="O78" s="300">
        <v>92.64</v>
      </c>
      <c r="P78" s="300">
        <v>88.2</v>
      </c>
      <c r="Q78" s="300">
        <v>99.29</v>
      </c>
      <c r="R78" s="300">
        <v>98.7</v>
      </c>
      <c r="S78" s="300">
        <v>99.01</v>
      </c>
      <c r="T78" s="300">
        <v>97.97</v>
      </c>
      <c r="U78" s="301">
        <v>79.75</v>
      </c>
    </row>
    <row r="79" spans="1:21" ht="14.25" hidden="1" customHeight="1" x14ac:dyDescent="0.3">
      <c r="A79" s="297"/>
      <c r="B79" s="30" t="s">
        <v>965</v>
      </c>
      <c r="C79" s="50">
        <v>93.73</v>
      </c>
      <c r="D79" s="50">
        <v>93.62</v>
      </c>
      <c r="E79" s="50">
        <v>91.11</v>
      </c>
      <c r="F79" s="50">
        <v>93.13</v>
      </c>
      <c r="G79" s="50">
        <v>85.5</v>
      </c>
      <c r="H79" s="50">
        <v>102.93</v>
      </c>
      <c r="I79" s="50">
        <v>94.79</v>
      </c>
      <c r="J79" s="298" t="s">
        <v>925</v>
      </c>
      <c r="K79" s="298" t="s">
        <v>925</v>
      </c>
      <c r="L79" s="50">
        <v>82.48</v>
      </c>
      <c r="M79" s="299">
        <v>80.37</v>
      </c>
      <c r="N79" s="300">
        <v>94.79</v>
      </c>
      <c r="O79" s="300">
        <v>94.05</v>
      </c>
      <c r="P79" s="300">
        <v>88.52</v>
      </c>
      <c r="Q79" s="300">
        <v>102.37</v>
      </c>
      <c r="R79" s="300">
        <v>102.23</v>
      </c>
      <c r="S79" s="300">
        <v>103.72</v>
      </c>
      <c r="T79" s="300">
        <v>98.24</v>
      </c>
      <c r="U79" s="301">
        <v>80.48</v>
      </c>
    </row>
    <row r="80" spans="1:21" ht="14.25" hidden="1" customHeight="1" x14ac:dyDescent="0.3">
      <c r="A80" s="297">
        <v>2008</v>
      </c>
      <c r="B80" s="30" t="s">
        <v>962</v>
      </c>
      <c r="C80" s="50">
        <v>94.32</v>
      </c>
      <c r="D80" s="50">
        <v>94.14</v>
      </c>
      <c r="E80" s="50">
        <v>91.17</v>
      </c>
      <c r="F80" s="50">
        <v>92.71</v>
      </c>
      <c r="G80" s="50">
        <v>86.89</v>
      </c>
      <c r="H80" s="50">
        <v>105.19</v>
      </c>
      <c r="I80" s="50">
        <v>95.82</v>
      </c>
      <c r="J80" s="298" t="s">
        <v>925</v>
      </c>
      <c r="K80" s="298" t="s">
        <v>925</v>
      </c>
      <c r="L80" s="50">
        <v>83.47</v>
      </c>
      <c r="M80" s="299">
        <v>81.27</v>
      </c>
      <c r="N80" s="300">
        <v>95.82</v>
      </c>
      <c r="O80" s="300">
        <v>97.02</v>
      </c>
      <c r="P80" s="300">
        <v>89.79</v>
      </c>
      <c r="Q80" s="300">
        <v>107.93</v>
      </c>
      <c r="R80" s="300">
        <v>100.54</v>
      </c>
      <c r="S80" s="300">
        <v>102.77</v>
      </c>
      <c r="T80" s="300">
        <v>94.88</v>
      </c>
      <c r="U80" s="301">
        <v>82.52</v>
      </c>
    </row>
    <row r="81" spans="1:21" ht="14.25" hidden="1" customHeight="1" x14ac:dyDescent="0.3">
      <c r="A81" s="297"/>
      <c r="B81" s="30" t="s">
        <v>963</v>
      </c>
      <c r="C81" s="50">
        <v>94.08</v>
      </c>
      <c r="D81" s="50">
        <v>93.72</v>
      </c>
      <c r="E81" s="50">
        <v>91.76</v>
      </c>
      <c r="F81" s="50">
        <v>92.9</v>
      </c>
      <c r="G81" s="50">
        <v>88.58</v>
      </c>
      <c r="H81" s="50">
        <v>100.95</v>
      </c>
      <c r="I81" s="50">
        <v>93.97</v>
      </c>
      <c r="J81" s="298" t="s">
        <v>925</v>
      </c>
      <c r="K81" s="298" t="s">
        <v>925</v>
      </c>
      <c r="L81" s="50">
        <v>83.12</v>
      </c>
      <c r="M81" s="299">
        <v>80.52</v>
      </c>
      <c r="N81" s="300">
        <v>93.97</v>
      </c>
      <c r="O81" s="300">
        <v>91.67</v>
      </c>
      <c r="P81" s="300">
        <v>84.52</v>
      </c>
      <c r="Q81" s="300">
        <v>102.47</v>
      </c>
      <c r="R81" s="300">
        <v>101.43</v>
      </c>
      <c r="S81" s="300">
        <v>104.21</v>
      </c>
      <c r="T81" s="300">
        <v>94.31</v>
      </c>
      <c r="U81" s="301">
        <v>83.74</v>
      </c>
    </row>
    <row r="82" spans="1:21" ht="14.25" hidden="1" customHeight="1" x14ac:dyDescent="0.3">
      <c r="A82" s="297"/>
      <c r="B82" s="30" t="s">
        <v>964</v>
      </c>
      <c r="C82" s="50">
        <v>93.49</v>
      </c>
      <c r="D82" s="50">
        <v>94.07</v>
      </c>
      <c r="E82" s="50">
        <v>91.67</v>
      </c>
      <c r="F82" s="50">
        <v>92.97</v>
      </c>
      <c r="G82" s="50">
        <v>88.05</v>
      </c>
      <c r="H82" s="50">
        <v>102.97</v>
      </c>
      <c r="I82" s="50">
        <v>94.07</v>
      </c>
      <c r="J82" s="298" t="s">
        <v>925</v>
      </c>
      <c r="K82" s="298" t="s">
        <v>925</v>
      </c>
      <c r="L82" s="50">
        <v>82.51</v>
      </c>
      <c r="M82" s="299">
        <v>81.94</v>
      </c>
      <c r="N82" s="300">
        <v>94.07</v>
      </c>
      <c r="O82" s="300">
        <v>91.23</v>
      </c>
      <c r="P82" s="300">
        <v>83.86</v>
      </c>
      <c r="Q82" s="300">
        <v>102.37</v>
      </c>
      <c r="R82" s="300">
        <v>102.03</v>
      </c>
      <c r="S82" s="300">
        <v>101.43</v>
      </c>
      <c r="T82" s="300">
        <v>103.81</v>
      </c>
      <c r="U82" s="301">
        <v>84.19</v>
      </c>
    </row>
    <row r="83" spans="1:21" ht="14.25" hidden="1" customHeight="1" x14ac:dyDescent="0.3">
      <c r="A83" s="297"/>
      <c r="B83" s="30" t="s">
        <v>965</v>
      </c>
      <c r="C83" s="50">
        <v>91.99</v>
      </c>
      <c r="D83" s="50">
        <v>93.8</v>
      </c>
      <c r="E83" s="50">
        <v>91.9</v>
      </c>
      <c r="F83" s="50">
        <v>93.02</v>
      </c>
      <c r="G83" s="50">
        <v>88.81</v>
      </c>
      <c r="H83" s="50">
        <v>100.77</v>
      </c>
      <c r="I83" s="50">
        <v>92.83</v>
      </c>
      <c r="J83" s="298" t="s">
        <v>925</v>
      </c>
      <c r="K83" s="298" t="s">
        <v>925</v>
      </c>
      <c r="L83" s="50">
        <v>77.739999999999995</v>
      </c>
      <c r="M83" s="299">
        <v>79.290000000000006</v>
      </c>
      <c r="N83" s="300">
        <v>92.83</v>
      </c>
      <c r="O83" s="300">
        <v>91.31</v>
      </c>
      <c r="P83" s="300">
        <v>84.57</v>
      </c>
      <c r="Q83" s="300">
        <v>101.48</v>
      </c>
      <c r="R83" s="300">
        <v>98.2</v>
      </c>
      <c r="S83" s="300">
        <v>102.36</v>
      </c>
      <c r="T83" s="300">
        <v>87.45</v>
      </c>
      <c r="U83" s="301">
        <v>85.02</v>
      </c>
    </row>
    <row r="84" spans="1:21" ht="14.25" hidden="1" customHeight="1" x14ac:dyDescent="0.3">
      <c r="A84" s="297">
        <v>2009</v>
      </c>
      <c r="B84" s="30" t="s">
        <v>962</v>
      </c>
      <c r="C84" s="50">
        <v>87.69</v>
      </c>
      <c r="D84" s="50">
        <v>91.77</v>
      </c>
      <c r="E84" s="50">
        <v>92.8</v>
      </c>
      <c r="F84" s="50">
        <v>93.78</v>
      </c>
      <c r="G84" s="50">
        <v>90.11</v>
      </c>
      <c r="H84" s="50">
        <v>87.67</v>
      </c>
      <c r="I84" s="50">
        <v>85.45</v>
      </c>
      <c r="J84" s="298" t="s">
        <v>925</v>
      </c>
      <c r="K84" s="298" t="s">
        <v>925</v>
      </c>
      <c r="L84" s="50">
        <v>68.819999999999993</v>
      </c>
      <c r="M84" s="299">
        <v>74.58</v>
      </c>
      <c r="N84" s="300">
        <v>85.45</v>
      </c>
      <c r="O84" s="300">
        <v>88.9</v>
      </c>
      <c r="P84" s="300">
        <v>82.96</v>
      </c>
      <c r="Q84" s="300">
        <v>97.86</v>
      </c>
      <c r="R84" s="300">
        <v>81.59</v>
      </c>
      <c r="S84" s="300">
        <v>89.36</v>
      </c>
      <c r="T84" s="300">
        <v>61.68</v>
      </c>
      <c r="U84" s="301">
        <v>83.81</v>
      </c>
    </row>
    <row r="85" spans="1:21" ht="14.25" hidden="1" customHeight="1" x14ac:dyDescent="0.3">
      <c r="A85" s="297"/>
      <c r="B85" s="30" t="s">
        <v>963</v>
      </c>
      <c r="C85" s="50">
        <v>87.83</v>
      </c>
      <c r="D85" s="50">
        <v>90.45</v>
      </c>
      <c r="E85" s="50">
        <v>92.63</v>
      </c>
      <c r="F85" s="50">
        <v>93.36</v>
      </c>
      <c r="G85" s="50">
        <v>90.64</v>
      </c>
      <c r="H85" s="50">
        <v>82</v>
      </c>
      <c r="I85" s="50">
        <v>85.24</v>
      </c>
      <c r="J85" s="298" t="s">
        <v>925</v>
      </c>
      <c r="K85" s="298" t="s">
        <v>925</v>
      </c>
      <c r="L85" s="50">
        <v>68.2</v>
      </c>
      <c r="M85" s="299">
        <v>70.72</v>
      </c>
      <c r="N85" s="300">
        <v>85.24</v>
      </c>
      <c r="O85" s="300">
        <v>89.02</v>
      </c>
      <c r="P85" s="300">
        <v>82.45</v>
      </c>
      <c r="Q85" s="300">
        <v>98.94</v>
      </c>
      <c r="R85" s="300">
        <v>80.400000000000006</v>
      </c>
      <c r="S85" s="300">
        <v>84.2</v>
      </c>
      <c r="T85" s="300">
        <v>70.69</v>
      </c>
      <c r="U85" s="301">
        <v>84.78</v>
      </c>
    </row>
    <row r="86" spans="1:21" ht="14.25" hidden="1" customHeight="1" x14ac:dyDescent="0.3">
      <c r="A86" s="297"/>
      <c r="B86" s="30" t="s">
        <v>964</v>
      </c>
      <c r="C86" s="50">
        <v>88.31</v>
      </c>
      <c r="D86" s="50">
        <v>90.94</v>
      </c>
      <c r="E86" s="50">
        <v>92.11</v>
      </c>
      <c r="F86" s="50">
        <v>92.43</v>
      </c>
      <c r="G86" s="50">
        <v>91.26</v>
      </c>
      <c r="H86" s="50">
        <v>86.33</v>
      </c>
      <c r="I86" s="50">
        <v>85.61</v>
      </c>
      <c r="J86" s="298" t="s">
        <v>925</v>
      </c>
      <c r="K86" s="298" t="s">
        <v>925</v>
      </c>
      <c r="L86" s="50">
        <v>70.540000000000006</v>
      </c>
      <c r="M86" s="299">
        <v>73.36</v>
      </c>
      <c r="N86" s="300">
        <v>85.61</v>
      </c>
      <c r="O86" s="300">
        <v>89.88</v>
      </c>
      <c r="P86" s="300">
        <v>82.96</v>
      </c>
      <c r="Q86" s="300">
        <v>100.33</v>
      </c>
      <c r="R86" s="300">
        <v>79.760000000000005</v>
      </c>
      <c r="S86" s="300">
        <v>79.83</v>
      </c>
      <c r="T86" s="300">
        <v>79.64</v>
      </c>
      <c r="U86" s="301">
        <v>85.96</v>
      </c>
    </row>
    <row r="87" spans="1:21" ht="14.25" hidden="1" customHeight="1" x14ac:dyDescent="0.3">
      <c r="A87" s="297"/>
      <c r="B87" s="30" t="s">
        <v>965</v>
      </c>
      <c r="C87" s="50">
        <v>88.96</v>
      </c>
      <c r="D87" s="50">
        <v>90.34</v>
      </c>
      <c r="E87" s="50">
        <v>91.89</v>
      </c>
      <c r="F87" s="50">
        <v>92.07</v>
      </c>
      <c r="G87" s="50">
        <v>91.44</v>
      </c>
      <c r="H87" s="50">
        <v>84.28</v>
      </c>
      <c r="I87" s="50">
        <v>84.93</v>
      </c>
      <c r="J87" s="298" t="s">
        <v>925</v>
      </c>
      <c r="K87" s="298" t="s">
        <v>925</v>
      </c>
      <c r="L87" s="50">
        <v>72.59</v>
      </c>
      <c r="M87" s="299">
        <v>72.94</v>
      </c>
      <c r="N87" s="300">
        <v>84.93</v>
      </c>
      <c r="O87" s="300">
        <v>90.35</v>
      </c>
      <c r="P87" s="300">
        <v>83.64</v>
      </c>
      <c r="Q87" s="300">
        <v>100.48</v>
      </c>
      <c r="R87" s="300">
        <v>77.239999999999995</v>
      </c>
      <c r="S87" s="300">
        <v>78.77</v>
      </c>
      <c r="T87" s="300">
        <v>73.36</v>
      </c>
      <c r="U87" s="301">
        <v>86.11</v>
      </c>
    </row>
    <row r="88" spans="1:21" ht="14.25" hidden="1" customHeight="1" x14ac:dyDescent="0.3">
      <c r="A88" s="297">
        <v>2010</v>
      </c>
      <c r="B88" s="30" t="s">
        <v>962</v>
      </c>
      <c r="C88" s="50">
        <v>89.7</v>
      </c>
      <c r="D88" s="50">
        <v>92.1</v>
      </c>
      <c r="E88" s="50">
        <v>92.43</v>
      </c>
      <c r="F88" s="50">
        <v>92.52</v>
      </c>
      <c r="G88" s="50">
        <v>92.2</v>
      </c>
      <c r="H88" s="50">
        <v>90.69</v>
      </c>
      <c r="I88" s="50">
        <v>85.26</v>
      </c>
      <c r="J88" s="298" t="s">
        <v>925</v>
      </c>
      <c r="K88" s="298" t="s">
        <v>925</v>
      </c>
      <c r="L88" s="50">
        <v>74.790000000000006</v>
      </c>
      <c r="M88" s="299">
        <v>77.67</v>
      </c>
      <c r="N88" s="300">
        <v>85.26</v>
      </c>
      <c r="O88" s="300">
        <v>87.5</v>
      </c>
      <c r="P88" s="300">
        <v>83.03</v>
      </c>
      <c r="Q88" s="300">
        <v>94.24</v>
      </c>
      <c r="R88" s="300">
        <v>82.76</v>
      </c>
      <c r="S88" s="300">
        <v>81.08</v>
      </c>
      <c r="T88" s="300">
        <v>87.03</v>
      </c>
      <c r="U88" s="301">
        <v>84</v>
      </c>
    </row>
    <row r="89" spans="1:21" ht="14.25" hidden="1" customHeight="1" x14ac:dyDescent="0.3">
      <c r="A89" s="297"/>
      <c r="B89" s="30" t="s">
        <v>963</v>
      </c>
      <c r="C89" s="50">
        <v>91.7</v>
      </c>
      <c r="D89" s="50">
        <v>93.98</v>
      </c>
      <c r="E89" s="50">
        <v>92.91</v>
      </c>
      <c r="F89" s="50">
        <v>93.47</v>
      </c>
      <c r="G89" s="50">
        <v>91.37</v>
      </c>
      <c r="H89" s="50">
        <v>97.91</v>
      </c>
      <c r="I89" s="50">
        <v>90.45</v>
      </c>
      <c r="J89" s="298" t="s">
        <v>925</v>
      </c>
      <c r="K89" s="298" t="s">
        <v>925</v>
      </c>
      <c r="L89" s="50">
        <v>80.069999999999993</v>
      </c>
      <c r="M89" s="299">
        <v>83.33</v>
      </c>
      <c r="N89" s="300">
        <v>90.45</v>
      </c>
      <c r="O89" s="300">
        <v>94.78</v>
      </c>
      <c r="P89" s="300">
        <v>88.61</v>
      </c>
      <c r="Q89" s="300">
        <v>104.09</v>
      </c>
      <c r="R89" s="300">
        <v>87.73</v>
      </c>
      <c r="S89" s="300">
        <v>86.22</v>
      </c>
      <c r="T89" s="300">
        <v>91.55</v>
      </c>
      <c r="U89" s="301">
        <v>84.19</v>
      </c>
    </row>
    <row r="90" spans="1:21" ht="14.25" hidden="1" customHeight="1" x14ac:dyDescent="0.3">
      <c r="A90" s="297"/>
      <c r="B90" s="30" t="s">
        <v>964</v>
      </c>
      <c r="C90" s="50">
        <v>92.46</v>
      </c>
      <c r="D90" s="50">
        <v>94.04</v>
      </c>
      <c r="E90" s="50">
        <v>93.33</v>
      </c>
      <c r="F90" s="50">
        <v>93.68</v>
      </c>
      <c r="G90" s="50">
        <v>92.38</v>
      </c>
      <c r="H90" s="50">
        <v>96.59</v>
      </c>
      <c r="I90" s="50">
        <v>91.56</v>
      </c>
      <c r="J90" s="298" t="s">
        <v>925</v>
      </c>
      <c r="K90" s="298" t="s">
        <v>925</v>
      </c>
      <c r="L90" s="50">
        <v>81.38</v>
      </c>
      <c r="M90" s="299">
        <v>83.13</v>
      </c>
      <c r="N90" s="300">
        <v>91.56</v>
      </c>
      <c r="O90" s="300">
        <v>94.24</v>
      </c>
      <c r="P90" s="300">
        <v>87.68</v>
      </c>
      <c r="Q90" s="300">
        <v>104.14</v>
      </c>
      <c r="R90" s="300">
        <v>91.05</v>
      </c>
      <c r="S90" s="300">
        <v>91.15</v>
      </c>
      <c r="T90" s="300">
        <v>90.77</v>
      </c>
      <c r="U90" s="301">
        <v>85.06</v>
      </c>
    </row>
    <row r="91" spans="1:21" ht="14.25" hidden="1" customHeight="1" x14ac:dyDescent="0.3">
      <c r="A91" s="297"/>
      <c r="B91" s="30" t="s">
        <v>965</v>
      </c>
      <c r="C91" s="50">
        <v>93.19</v>
      </c>
      <c r="D91" s="50">
        <v>94.39</v>
      </c>
      <c r="E91" s="50">
        <v>93.75</v>
      </c>
      <c r="F91" s="50">
        <v>94.16</v>
      </c>
      <c r="G91" s="50">
        <v>92.65</v>
      </c>
      <c r="H91" s="50">
        <v>96.66</v>
      </c>
      <c r="I91" s="50">
        <v>90.73</v>
      </c>
      <c r="J91" s="298" t="s">
        <v>925</v>
      </c>
      <c r="K91" s="298" t="s">
        <v>925</v>
      </c>
      <c r="L91" s="50">
        <v>83.26</v>
      </c>
      <c r="M91" s="299">
        <v>84.35</v>
      </c>
      <c r="N91" s="300">
        <v>90.73</v>
      </c>
      <c r="O91" s="300">
        <v>91.45</v>
      </c>
      <c r="P91" s="300">
        <v>85.71</v>
      </c>
      <c r="Q91" s="300">
        <v>100.11</v>
      </c>
      <c r="R91" s="300">
        <v>91.79</v>
      </c>
      <c r="S91" s="300">
        <v>89.52</v>
      </c>
      <c r="T91" s="300">
        <v>97.56</v>
      </c>
      <c r="U91" s="301">
        <v>86.09</v>
      </c>
    </row>
    <row r="92" spans="1:21" ht="14.25" hidden="1" customHeight="1" x14ac:dyDescent="0.3">
      <c r="A92" s="297">
        <v>2011</v>
      </c>
      <c r="B92" s="30" t="s">
        <v>962</v>
      </c>
      <c r="C92" s="50">
        <v>95.02</v>
      </c>
      <c r="D92" s="50">
        <v>96.34</v>
      </c>
      <c r="E92" s="50">
        <v>94.16</v>
      </c>
      <c r="F92" s="50">
        <v>94.71</v>
      </c>
      <c r="G92" s="50">
        <v>92.65</v>
      </c>
      <c r="H92" s="50">
        <v>104.52</v>
      </c>
      <c r="I92" s="50">
        <v>95.31</v>
      </c>
      <c r="J92" s="298" t="s">
        <v>925</v>
      </c>
      <c r="K92" s="298" t="s">
        <v>925</v>
      </c>
      <c r="L92" s="50">
        <v>85.34</v>
      </c>
      <c r="M92" s="299">
        <v>86.75</v>
      </c>
      <c r="N92" s="300">
        <v>95.31</v>
      </c>
      <c r="O92" s="300">
        <v>98.96</v>
      </c>
      <c r="P92" s="300">
        <v>93.87</v>
      </c>
      <c r="Q92" s="300">
        <v>106.63</v>
      </c>
      <c r="R92" s="300">
        <v>93.65</v>
      </c>
      <c r="S92" s="300">
        <v>92.26</v>
      </c>
      <c r="T92" s="300">
        <v>97.16</v>
      </c>
      <c r="U92" s="301">
        <v>88.61</v>
      </c>
    </row>
    <row r="93" spans="1:21" ht="14.25" hidden="1" customHeight="1" x14ac:dyDescent="0.3">
      <c r="A93" s="297"/>
      <c r="B93" s="30" t="s">
        <v>963</v>
      </c>
      <c r="C93" s="50">
        <v>95.1</v>
      </c>
      <c r="D93" s="50">
        <v>96.79</v>
      </c>
      <c r="E93" s="50">
        <v>94.12</v>
      </c>
      <c r="F93" s="50">
        <v>94.55</v>
      </c>
      <c r="G93" s="50">
        <v>92.97</v>
      </c>
      <c r="H93" s="50">
        <v>106.81</v>
      </c>
      <c r="I93" s="50">
        <v>95.8</v>
      </c>
      <c r="J93" s="298" t="s">
        <v>925</v>
      </c>
      <c r="K93" s="298" t="s">
        <v>925</v>
      </c>
      <c r="L93" s="50">
        <v>86.53</v>
      </c>
      <c r="M93" s="299">
        <v>88.95</v>
      </c>
      <c r="N93" s="300">
        <v>95.8</v>
      </c>
      <c r="O93" s="300">
        <v>99.85</v>
      </c>
      <c r="P93" s="300">
        <v>95.14</v>
      </c>
      <c r="Q93" s="300">
        <v>106.95</v>
      </c>
      <c r="R93" s="300">
        <v>93.45</v>
      </c>
      <c r="S93" s="300">
        <v>95.01</v>
      </c>
      <c r="T93" s="300">
        <v>89.49</v>
      </c>
      <c r="U93" s="301">
        <v>89.46</v>
      </c>
    </row>
    <row r="94" spans="1:21" ht="14.25" hidden="1" customHeight="1" x14ac:dyDescent="0.3">
      <c r="A94" s="297"/>
      <c r="B94" s="30" t="s">
        <v>964</v>
      </c>
      <c r="C94" s="50">
        <v>95.93</v>
      </c>
      <c r="D94" s="50">
        <v>97.17</v>
      </c>
      <c r="E94" s="50">
        <v>94.9</v>
      </c>
      <c r="F94" s="50">
        <v>95.62</v>
      </c>
      <c r="G94" s="50">
        <v>92.92</v>
      </c>
      <c r="H94" s="50">
        <v>105.69</v>
      </c>
      <c r="I94" s="50">
        <v>97.19</v>
      </c>
      <c r="J94" s="298" t="s">
        <v>925</v>
      </c>
      <c r="K94" s="298" t="s">
        <v>925</v>
      </c>
      <c r="L94" s="50">
        <v>87.52</v>
      </c>
      <c r="M94" s="299">
        <v>88.97</v>
      </c>
      <c r="N94" s="300">
        <v>97.19</v>
      </c>
      <c r="O94" s="300">
        <v>99.3</v>
      </c>
      <c r="P94" s="300">
        <v>95</v>
      </c>
      <c r="Q94" s="300">
        <v>105.78</v>
      </c>
      <c r="R94" s="300">
        <v>97.83</v>
      </c>
      <c r="S94" s="300">
        <v>97.16</v>
      </c>
      <c r="T94" s="300">
        <v>99.53</v>
      </c>
      <c r="U94" s="301">
        <v>89.82</v>
      </c>
    </row>
    <row r="95" spans="1:21" ht="14.25" hidden="1" customHeight="1" x14ac:dyDescent="0.3">
      <c r="A95" s="297"/>
      <c r="B95" s="30" t="s">
        <v>965</v>
      </c>
      <c r="C95" s="50">
        <v>95.63</v>
      </c>
      <c r="D95" s="50">
        <v>96.63</v>
      </c>
      <c r="E95" s="50">
        <v>95.29</v>
      </c>
      <c r="F95" s="50">
        <v>95.91</v>
      </c>
      <c r="G95" s="50">
        <v>93.61</v>
      </c>
      <c r="H95" s="50">
        <v>101.57</v>
      </c>
      <c r="I95" s="50">
        <v>96.83</v>
      </c>
      <c r="J95" s="298" t="s">
        <v>925</v>
      </c>
      <c r="K95" s="298" t="s">
        <v>925</v>
      </c>
      <c r="L95" s="50">
        <v>87.34</v>
      </c>
      <c r="M95" s="299">
        <v>88.28</v>
      </c>
      <c r="N95" s="300">
        <v>96.83</v>
      </c>
      <c r="O95" s="300">
        <v>100.49</v>
      </c>
      <c r="P95" s="300">
        <v>96.06</v>
      </c>
      <c r="Q95" s="300">
        <v>107.17</v>
      </c>
      <c r="R95" s="300">
        <v>95.11</v>
      </c>
      <c r="S95" s="300">
        <v>95.22</v>
      </c>
      <c r="T95" s="300">
        <v>94.84</v>
      </c>
      <c r="U95" s="301">
        <v>90.19</v>
      </c>
    </row>
    <row r="96" spans="1:21" ht="14.25" hidden="1" customHeight="1" x14ac:dyDescent="0.3">
      <c r="A96" s="297">
        <v>2012</v>
      </c>
      <c r="B96" s="30" t="s">
        <v>962</v>
      </c>
      <c r="C96" s="50">
        <v>95.84</v>
      </c>
      <c r="D96" s="50">
        <v>96.13</v>
      </c>
      <c r="E96" s="50">
        <v>95.62</v>
      </c>
      <c r="F96" s="50">
        <v>96.3</v>
      </c>
      <c r="G96" s="50">
        <v>93.77</v>
      </c>
      <c r="H96" s="50">
        <v>98.01</v>
      </c>
      <c r="I96" s="50">
        <v>96.99</v>
      </c>
      <c r="J96" s="298" t="s">
        <v>925</v>
      </c>
      <c r="K96" s="298" t="s">
        <v>925</v>
      </c>
      <c r="L96" s="50">
        <v>88.97</v>
      </c>
      <c r="M96" s="299">
        <v>88.56</v>
      </c>
      <c r="N96" s="300">
        <v>96.99</v>
      </c>
      <c r="O96" s="300">
        <v>100.61</v>
      </c>
      <c r="P96" s="300">
        <v>98.46</v>
      </c>
      <c r="Q96" s="300">
        <v>103.86</v>
      </c>
      <c r="R96" s="300">
        <v>95.97</v>
      </c>
      <c r="S96" s="300">
        <v>96.99</v>
      </c>
      <c r="T96" s="300">
        <v>93.38</v>
      </c>
      <c r="U96" s="301">
        <v>89.04</v>
      </c>
    </row>
    <row r="97" spans="1:21" ht="14.25" hidden="1" customHeight="1" x14ac:dyDescent="0.3">
      <c r="A97" s="297"/>
      <c r="B97" s="30" t="s">
        <v>963</v>
      </c>
      <c r="C97" s="50">
        <v>96.04</v>
      </c>
      <c r="D97" s="50">
        <v>96</v>
      </c>
      <c r="E97" s="50">
        <v>96.01</v>
      </c>
      <c r="F97" s="50">
        <v>96.68</v>
      </c>
      <c r="G97" s="50">
        <v>94.17</v>
      </c>
      <c r="H97" s="50">
        <v>95.95</v>
      </c>
      <c r="I97" s="50">
        <v>96.77</v>
      </c>
      <c r="J97" s="298" t="s">
        <v>925</v>
      </c>
      <c r="K97" s="298" t="s">
        <v>925</v>
      </c>
      <c r="L97" s="50">
        <v>89.75</v>
      </c>
      <c r="M97" s="299">
        <v>88.72</v>
      </c>
      <c r="N97" s="300">
        <v>96.77</v>
      </c>
      <c r="O97" s="300">
        <v>101.01</v>
      </c>
      <c r="P97" s="300">
        <v>98.95</v>
      </c>
      <c r="Q97" s="300">
        <v>104.12</v>
      </c>
      <c r="R97" s="300">
        <v>94.37</v>
      </c>
      <c r="S97" s="300">
        <v>95.07</v>
      </c>
      <c r="T97" s="300">
        <v>92.6</v>
      </c>
      <c r="U97" s="301">
        <v>89.94</v>
      </c>
    </row>
    <row r="98" spans="1:21" ht="14.25" hidden="1" customHeight="1" x14ac:dyDescent="0.3">
      <c r="A98" s="297"/>
      <c r="B98" s="30" t="s">
        <v>964</v>
      </c>
      <c r="C98" s="50">
        <v>96.3</v>
      </c>
      <c r="D98" s="50">
        <v>95.81</v>
      </c>
      <c r="E98" s="50">
        <v>96.17</v>
      </c>
      <c r="F98" s="50">
        <v>96.81</v>
      </c>
      <c r="G98" s="50">
        <v>94.41</v>
      </c>
      <c r="H98" s="50">
        <v>94.45</v>
      </c>
      <c r="I98" s="50">
        <v>96.62</v>
      </c>
      <c r="J98" s="298" t="s">
        <v>925</v>
      </c>
      <c r="K98" s="298" t="s">
        <v>925</v>
      </c>
      <c r="L98" s="50">
        <v>90.88</v>
      </c>
      <c r="M98" s="299">
        <v>89</v>
      </c>
      <c r="N98" s="300">
        <v>96.62</v>
      </c>
      <c r="O98" s="300">
        <v>101.65</v>
      </c>
      <c r="P98" s="300">
        <v>99.87</v>
      </c>
      <c r="Q98" s="300">
        <v>104.34</v>
      </c>
      <c r="R98" s="300">
        <v>92.73</v>
      </c>
      <c r="S98" s="300">
        <v>93.03</v>
      </c>
      <c r="T98" s="300">
        <v>91.97</v>
      </c>
      <c r="U98" s="301">
        <v>90.71</v>
      </c>
    </row>
    <row r="99" spans="1:21" ht="14.25" hidden="1" customHeight="1" x14ac:dyDescent="0.3">
      <c r="A99" s="297"/>
      <c r="B99" s="30" t="s">
        <v>965</v>
      </c>
      <c r="C99" s="50">
        <v>95.88</v>
      </c>
      <c r="D99" s="50">
        <v>95.88</v>
      </c>
      <c r="E99" s="50">
        <v>96.28</v>
      </c>
      <c r="F99" s="50">
        <v>96.91</v>
      </c>
      <c r="G99" s="50">
        <v>94.56</v>
      </c>
      <c r="H99" s="50">
        <v>94.35</v>
      </c>
      <c r="I99" s="50">
        <v>96.26</v>
      </c>
      <c r="J99" s="298" t="s">
        <v>925</v>
      </c>
      <c r="K99" s="298" t="s">
        <v>925</v>
      </c>
      <c r="L99" s="50">
        <v>89.49</v>
      </c>
      <c r="M99" s="299">
        <v>88.53</v>
      </c>
      <c r="N99" s="300">
        <v>96.26</v>
      </c>
      <c r="O99" s="300">
        <v>100.41</v>
      </c>
      <c r="P99" s="300">
        <v>98.26</v>
      </c>
      <c r="Q99" s="300">
        <v>103.66</v>
      </c>
      <c r="R99" s="300">
        <v>92.92</v>
      </c>
      <c r="S99" s="300">
        <v>94.56</v>
      </c>
      <c r="T99" s="300">
        <v>88.76</v>
      </c>
      <c r="U99" s="301">
        <v>91.57</v>
      </c>
    </row>
    <row r="100" spans="1:21" ht="14.25" hidden="1" customHeight="1" x14ac:dyDescent="0.3">
      <c r="A100" s="297">
        <v>2013</v>
      </c>
      <c r="B100" s="30" t="s">
        <v>962</v>
      </c>
      <c r="C100" s="50">
        <v>95.44</v>
      </c>
      <c r="D100" s="50">
        <v>95.83</v>
      </c>
      <c r="E100" s="50">
        <v>96.34</v>
      </c>
      <c r="F100" s="50">
        <v>96.72</v>
      </c>
      <c r="G100" s="50">
        <v>95.31</v>
      </c>
      <c r="H100" s="50">
        <v>93.9</v>
      </c>
      <c r="I100" s="50">
        <v>92.48</v>
      </c>
      <c r="J100" s="298" t="s">
        <v>925</v>
      </c>
      <c r="K100" s="298" t="s">
        <v>925</v>
      </c>
      <c r="L100" s="50">
        <v>89.26</v>
      </c>
      <c r="M100" s="299">
        <v>89.17</v>
      </c>
      <c r="N100" s="300">
        <v>92.48</v>
      </c>
      <c r="O100" s="300">
        <v>95.84</v>
      </c>
      <c r="P100" s="302">
        <v>94.83</v>
      </c>
      <c r="Q100" s="302">
        <v>97.37</v>
      </c>
      <c r="R100" s="300">
        <v>88.94</v>
      </c>
      <c r="S100" s="300">
        <v>89.4</v>
      </c>
      <c r="T100" s="300">
        <v>87.76</v>
      </c>
      <c r="U100" s="301">
        <v>90.23</v>
      </c>
    </row>
    <row r="101" spans="1:21" ht="14.25" hidden="1" customHeight="1" x14ac:dyDescent="0.3">
      <c r="A101" s="297"/>
      <c r="B101" s="30" t="s">
        <v>963</v>
      </c>
      <c r="C101" s="50">
        <v>96.46</v>
      </c>
      <c r="D101" s="50">
        <v>97.4</v>
      </c>
      <c r="E101" s="50">
        <v>96.66</v>
      </c>
      <c r="F101" s="50">
        <v>97.22</v>
      </c>
      <c r="G101" s="50">
        <v>95.15</v>
      </c>
      <c r="H101" s="50">
        <v>100.13</v>
      </c>
      <c r="I101" s="50">
        <v>95.72</v>
      </c>
      <c r="J101" s="298" t="s">
        <v>925</v>
      </c>
      <c r="K101" s="298" t="s">
        <v>925</v>
      </c>
      <c r="L101" s="50">
        <v>89.72</v>
      </c>
      <c r="M101" s="299">
        <v>90.74</v>
      </c>
      <c r="N101" s="300">
        <v>95.72</v>
      </c>
      <c r="O101" s="300">
        <v>100.12</v>
      </c>
      <c r="P101" s="302">
        <v>98.03</v>
      </c>
      <c r="Q101" s="302">
        <v>103.28</v>
      </c>
      <c r="R101" s="300">
        <v>92.05</v>
      </c>
      <c r="S101" s="300">
        <v>93.35</v>
      </c>
      <c r="T101" s="300">
        <v>88.76</v>
      </c>
      <c r="U101" s="301">
        <v>91.01</v>
      </c>
    </row>
    <row r="102" spans="1:21" ht="14.25" hidden="1" customHeight="1" x14ac:dyDescent="0.3">
      <c r="A102" s="297"/>
      <c r="B102" s="30" t="s">
        <v>964</v>
      </c>
      <c r="C102" s="50">
        <v>96.98</v>
      </c>
      <c r="D102" s="50">
        <v>97.85</v>
      </c>
      <c r="E102" s="50">
        <v>97.05</v>
      </c>
      <c r="F102" s="50">
        <v>97.48</v>
      </c>
      <c r="G102" s="50">
        <v>95.88</v>
      </c>
      <c r="H102" s="50">
        <v>100.82</v>
      </c>
      <c r="I102" s="50">
        <v>95.95</v>
      </c>
      <c r="J102" s="298" t="s">
        <v>925</v>
      </c>
      <c r="K102" s="298" t="s">
        <v>925</v>
      </c>
      <c r="L102" s="50">
        <v>91.36</v>
      </c>
      <c r="M102" s="299">
        <v>92.39</v>
      </c>
      <c r="N102" s="300">
        <v>95.95</v>
      </c>
      <c r="O102" s="300">
        <v>101.7</v>
      </c>
      <c r="P102" s="302">
        <v>100.26</v>
      </c>
      <c r="Q102" s="302">
        <v>103.88</v>
      </c>
      <c r="R102" s="300">
        <v>90.39</v>
      </c>
      <c r="S102" s="300">
        <v>90.62</v>
      </c>
      <c r="T102" s="300">
        <v>89.8</v>
      </c>
      <c r="U102" s="301">
        <v>91.4</v>
      </c>
    </row>
    <row r="103" spans="1:21" ht="14.25" hidden="1" customHeight="1" x14ac:dyDescent="0.3">
      <c r="A103" s="297"/>
      <c r="B103" s="30" t="s">
        <v>965</v>
      </c>
      <c r="C103" s="50">
        <v>97.29</v>
      </c>
      <c r="D103" s="50">
        <v>97.32</v>
      </c>
      <c r="E103" s="50">
        <v>96.9</v>
      </c>
      <c r="F103" s="50">
        <v>97.26</v>
      </c>
      <c r="G103" s="50">
        <v>95.92</v>
      </c>
      <c r="H103" s="50">
        <v>98.87</v>
      </c>
      <c r="I103" s="50">
        <v>97.9</v>
      </c>
      <c r="J103" s="298" t="s">
        <v>925</v>
      </c>
      <c r="K103" s="298" t="s">
        <v>925</v>
      </c>
      <c r="L103" s="50">
        <v>93.03</v>
      </c>
      <c r="M103" s="299">
        <v>92.43</v>
      </c>
      <c r="N103" s="300">
        <v>97.9</v>
      </c>
      <c r="O103" s="300">
        <v>101.32</v>
      </c>
      <c r="P103" s="302">
        <v>99.47</v>
      </c>
      <c r="Q103" s="302">
        <v>104.12</v>
      </c>
      <c r="R103" s="300">
        <v>96.26</v>
      </c>
      <c r="S103" s="300">
        <v>94.05</v>
      </c>
      <c r="T103" s="300">
        <v>101.88</v>
      </c>
      <c r="U103" s="301">
        <v>91.76</v>
      </c>
    </row>
    <row r="104" spans="1:21" ht="14.25" hidden="1" customHeight="1" x14ac:dyDescent="0.3">
      <c r="A104" s="297">
        <v>2014</v>
      </c>
      <c r="B104" s="30" t="s">
        <v>962</v>
      </c>
      <c r="C104" s="50">
        <v>98.22</v>
      </c>
      <c r="D104" s="50">
        <v>98.48</v>
      </c>
      <c r="E104" s="50">
        <v>97.26</v>
      </c>
      <c r="F104" s="50">
        <v>97.59</v>
      </c>
      <c r="G104" s="50">
        <v>96.37</v>
      </c>
      <c r="H104" s="50">
        <v>103.03</v>
      </c>
      <c r="I104" s="50">
        <v>99.57</v>
      </c>
      <c r="J104" s="298" t="s">
        <v>925</v>
      </c>
      <c r="K104" s="298" t="s">
        <v>925</v>
      </c>
      <c r="L104" s="50">
        <v>93.07</v>
      </c>
      <c r="M104" s="299">
        <v>92.82</v>
      </c>
      <c r="N104" s="300">
        <v>99.57</v>
      </c>
      <c r="O104" s="300">
        <v>104.27</v>
      </c>
      <c r="P104" s="302">
        <v>103.65</v>
      </c>
      <c r="Q104" s="302">
        <v>105.21</v>
      </c>
      <c r="R104" s="300">
        <v>96.02</v>
      </c>
      <c r="S104" s="300">
        <v>95</v>
      </c>
      <c r="T104" s="300">
        <v>98.6</v>
      </c>
      <c r="U104" s="301">
        <v>93.8</v>
      </c>
    </row>
    <row r="105" spans="1:21" ht="14.25" hidden="1" customHeight="1" x14ac:dyDescent="0.3">
      <c r="A105" s="297"/>
      <c r="B105" s="30" t="s">
        <v>963</v>
      </c>
      <c r="C105" s="50">
        <v>98.23</v>
      </c>
      <c r="D105" s="50">
        <v>98.72</v>
      </c>
      <c r="E105" s="50">
        <v>97.45</v>
      </c>
      <c r="F105" s="50">
        <v>97.68</v>
      </c>
      <c r="G105" s="50">
        <v>96.84</v>
      </c>
      <c r="H105" s="50">
        <v>103.46</v>
      </c>
      <c r="I105" s="50">
        <v>97.93</v>
      </c>
      <c r="J105" s="298" t="s">
        <v>925</v>
      </c>
      <c r="K105" s="298" t="s">
        <v>925</v>
      </c>
      <c r="L105" s="50">
        <v>93.88</v>
      </c>
      <c r="M105" s="299">
        <v>94.27</v>
      </c>
      <c r="N105" s="300">
        <v>97.93</v>
      </c>
      <c r="O105" s="300">
        <v>100.69</v>
      </c>
      <c r="P105" s="300">
        <v>99.97</v>
      </c>
      <c r="Q105" s="300">
        <v>101.78</v>
      </c>
      <c r="R105" s="300">
        <v>96.22</v>
      </c>
      <c r="S105" s="300">
        <v>95.44</v>
      </c>
      <c r="T105" s="300">
        <v>98.19</v>
      </c>
      <c r="U105" s="301">
        <v>93.79</v>
      </c>
    </row>
    <row r="106" spans="1:21" ht="14.25" hidden="1" customHeight="1" x14ac:dyDescent="0.3">
      <c r="A106" s="297"/>
      <c r="B106" s="30" t="s">
        <v>964</v>
      </c>
      <c r="C106" s="50">
        <v>98.71</v>
      </c>
      <c r="D106" s="50">
        <v>98.59</v>
      </c>
      <c r="E106" s="50">
        <v>98.24</v>
      </c>
      <c r="F106" s="50">
        <v>98.48</v>
      </c>
      <c r="G106" s="50">
        <v>97.58</v>
      </c>
      <c r="H106" s="50">
        <v>99.89</v>
      </c>
      <c r="I106" s="50">
        <v>97.96</v>
      </c>
      <c r="J106" s="298" t="s">
        <v>925</v>
      </c>
      <c r="K106" s="298" t="s">
        <v>925</v>
      </c>
      <c r="L106" s="50">
        <v>95.79</v>
      </c>
      <c r="M106" s="299">
        <v>95.04</v>
      </c>
      <c r="N106" s="300">
        <v>97.96</v>
      </c>
      <c r="O106" s="300">
        <v>100.83</v>
      </c>
      <c r="P106" s="300">
        <v>100.3</v>
      </c>
      <c r="Q106" s="300">
        <v>101.63</v>
      </c>
      <c r="R106" s="300">
        <v>95.59</v>
      </c>
      <c r="S106" s="300">
        <v>96.98</v>
      </c>
      <c r="T106" s="300">
        <v>92.06</v>
      </c>
      <c r="U106" s="301">
        <v>94.77</v>
      </c>
    </row>
    <row r="107" spans="1:21" ht="14.25" hidden="1" customHeight="1" x14ac:dyDescent="0.3">
      <c r="A107" s="297"/>
      <c r="B107" s="30" t="s">
        <v>965</v>
      </c>
      <c r="C107" s="50">
        <v>99.53</v>
      </c>
      <c r="D107" s="50">
        <v>99.27</v>
      </c>
      <c r="E107" s="50">
        <v>98.77</v>
      </c>
      <c r="F107" s="50">
        <v>99.08</v>
      </c>
      <c r="G107" s="50">
        <v>97.93</v>
      </c>
      <c r="H107" s="50">
        <v>101.12</v>
      </c>
      <c r="I107" s="50">
        <v>98.84</v>
      </c>
      <c r="J107" s="298" t="s">
        <v>925</v>
      </c>
      <c r="K107" s="298" t="s">
        <v>925</v>
      </c>
      <c r="L107" s="50">
        <v>97.62</v>
      </c>
      <c r="M107" s="299">
        <v>96.71</v>
      </c>
      <c r="N107" s="300">
        <v>98.84</v>
      </c>
      <c r="O107" s="300">
        <v>101.36</v>
      </c>
      <c r="P107" s="300">
        <v>100.2</v>
      </c>
      <c r="Q107" s="300">
        <v>103.12</v>
      </c>
      <c r="R107" s="300">
        <v>97.06</v>
      </c>
      <c r="S107" s="300">
        <v>98.25</v>
      </c>
      <c r="T107" s="300">
        <v>94.05</v>
      </c>
      <c r="U107" s="301">
        <v>95.44</v>
      </c>
    </row>
    <row r="108" spans="1:21" ht="14.25" customHeight="1" x14ac:dyDescent="0.3">
      <c r="A108" s="297">
        <v>2015</v>
      </c>
      <c r="B108" s="30" t="s">
        <v>966</v>
      </c>
      <c r="C108" s="303">
        <v>99.02</v>
      </c>
      <c r="D108" s="303">
        <v>99.2</v>
      </c>
      <c r="E108" s="303">
        <v>98.95</v>
      </c>
      <c r="F108" s="303">
        <v>99.08</v>
      </c>
      <c r="G108" s="303">
        <v>98.6</v>
      </c>
      <c r="H108" s="303">
        <v>100.13</v>
      </c>
      <c r="I108" s="303">
        <v>98.68</v>
      </c>
      <c r="J108" s="303" t="s">
        <v>925</v>
      </c>
      <c r="K108" s="303" t="s">
        <v>925</v>
      </c>
      <c r="L108" s="303">
        <v>98.33</v>
      </c>
      <c r="M108" s="304">
        <v>98.62</v>
      </c>
      <c r="N108" s="305">
        <v>98.68</v>
      </c>
      <c r="O108" s="305">
        <v>99.65</v>
      </c>
      <c r="P108" s="305">
        <v>99.4</v>
      </c>
      <c r="Q108" s="305">
        <v>100.03</v>
      </c>
      <c r="R108" s="305">
        <v>97.45</v>
      </c>
      <c r="S108" s="305">
        <v>98.14</v>
      </c>
      <c r="T108" s="305">
        <v>95.71</v>
      </c>
      <c r="U108" s="306">
        <v>98.43</v>
      </c>
    </row>
    <row r="109" spans="1:21" ht="14.25" customHeight="1" x14ac:dyDescent="0.3">
      <c r="A109" s="297"/>
      <c r="B109" s="30" t="s">
        <v>967</v>
      </c>
      <c r="C109" s="303">
        <v>99.72</v>
      </c>
      <c r="D109" s="303">
        <v>99.23</v>
      </c>
      <c r="E109" s="303">
        <v>99.63</v>
      </c>
      <c r="F109" s="303">
        <v>99.77</v>
      </c>
      <c r="G109" s="303">
        <v>99.27</v>
      </c>
      <c r="H109" s="303">
        <v>97.72</v>
      </c>
      <c r="I109" s="303">
        <v>98.92</v>
      </c>
      <c r="J109" s="303" t="s">
        <v>925</v>
      </c>
      <c r="K109" s="303" t="s">
        <v>925</v>
      </c>
      <c r="L109" s="303">
        <v>100.25</v>
      </c>
      <c r="M109" s="304">
        <v>99.22</v>
      </c>
      <c r="N109" s="305">
        <v>98.92</v>
      </c>
      <c r="O109" s="305">
        <v>99</v>
      </c>
      <c r="P109" s="305">
        <v>99.36</v>
      </c>
      <c r="Q109" s="305">
        <v>98.45</v>
      </c>
      <c r="R109" s="305">
        <v>98.34</v>
      </c>
      <c r="S109" s="305">
        <v>100.64</v>
      </c>
      <c r="T109" s="305">
        <v>92.51</v>
      </c>
      <c r="U109" s="306">
        <v>99.84</v>
      </c>
    </row>
    <row r="110" spans="1:21" ht="14.25" customHeight="1" x14ac:dyDescent="0.3">
      <c r="A110" s="297"/>
      <c r="B110" s="30" t="s">
        <v>968</v>
      </c>
      <c r="C110" s="303">
        <v>100.22</v>
      </c>
      <c r="D110" s="303">
        <v>100.18</v>
      </c>
      <c r="E110" s="303">
        <v>100.4</v>
      </c>
      <c r="F110" s="303">
        <v>100.45</v>
      </c>
      <c r="G110" s="303">
        <v>100.26</v>
      </c>
      <c r="H110" s="303">
        <v>99.36</v>
      </c>
      <c r="I110" s="303">
        <v>99.56</v>
      </c>
      <c r="J110" s="303" t="s">
        <v>925</v>
      </c>
      <c r="K110" s="303" t="s">
        <v>925</v>
      </c>
      <c r="L110" s="303">
        <v>100.39</v>
      </c>
      <c r="M110" s="304">
        <v>100.32</v>
      </c>
      <c r="N110" s="305">
        <v>99.56</v>
      </c>
      <c r="O110" s="305">
        <v>99.24</v>
      </c>
      <c r="P110" s="305">
        <v>99.44</v>
      </c>
      <c r="Q110" s="305">
        <v>98.94</v>
      </c>
      <c r="R110" s="305">
        <v>99.55</v>
      </c>
      <c r="S110" s="305">
        <v>98.74</v>
      </c>
      <c r="T110" s="305">
        <v>101.6</v>
      </c>
      <c r="U110" s="306">
        <v>100.45</v>
      </c>
    </row>
    <row r="111" spans="1:21" ht="14.25" customHeight="1" x14ac:dyDescent="0.3">
      <c r="A111" s="297"/>
      <c r="B111" s="30" t="s">
        <v>969</v>
      </c>
      <c r="C111" s="303">
        <v>100.65</v>
      </c>
      <c r="D111" s="303">
        <v>101.15</v>
      </c>
      <c r="E111" s="303">
        <v>101.06</v>
      </c>
      <c r="F111" s="303">
        <v>100.75</v>
      </c>
      <c r="G111" s="303">
        <v>101.88</v>
      </c>
      <c r="H111" s="303">
        <v>101.5</v>
      </c>
      <c r="I111" s="303">
        <v>101.77</v>
      </c>
      <c r="J111" s="303" t="s">
        <v>925</v>
      </c>
      <c r="K111" s="303" t="s">
        <v>925</v>
      </c>
      <c r="L111" s="303">
        <v>100.01</v>
      </c>
      <c r="M111" s="304">
        <v>101.05</v>
      </c>
      <c r="N111" s="305">
        <v>101.77</v>
      </c>
      <c r="O111" s="305">
        <v>101.11</v>
      </c>
      <c r="P111" s="305">
        <v>100.82</v>
      </c>
      <c r="Q111" s="305">
        <v>101.55</v>
      </c>
      <c r="R111" s="305">
        <v>102.93</v>
      </c>
      <c r="S111" s="305">
        <v>100.92</v>
      </c>
      <c r="T111" s="305">
        <v>108.02</v>
      </c>
      <c r="U111" s="306">
        <v>101.28</v>
      </c>
    </row>
    <row r="112" spans="1:21" ht="14.25" customHeight="1" x14ac:dyDescent="0.3">
      <c r="A112" s="297">
        <v>2016</v>
      </c>
      <c r="B112" s="30" t="s">
        <v>966</v>
      </c>
      <c r="C112" s="303">
        <v>101.47</v>
      </c>
      <c r="D112" s="303">
        <v>102.6</v>
      </c>
      <c r="E112" s="303">
        <v>102.08</v>
      </c>
      <c r="F112" s="303">
        <v>101.69</v>
      </c>
      <c r="G112" s="303">
        <v>103.14</v>
      </c>
      <c r="H112" s="303">
        <v>104.5</v>
      </c>
      <c r="I112" s="303">
        <v>103.57</v>
      </c>
      <c r="J112" s="303" t="s">
        <v>925</v>
      </c>
      <c r="K112" s="303" t="s">
        <v>925</v>
      </c>
      <c r="L112" s="303">
        <v>100.79</v>
      </c>
      <c r="M112" s="304">
        <v>103.32</v>
      </c>
      <c r="N112" s="305">
        <v>103.57</v>
      </c>
      <c r="O112" s="305">
        <v>103.65</v>
      </c>
      <c r="P112" s="305">
        <v>103.86</v>
      </c>
      <c r="Q112" s="305">
        <v>103.33</v>
      </c>
      <c r="R112" s="305">
        <v>103.17</v>
      </c>
      <c r="S112" s="305">
        <v>103.89</v>
      </c>
      <c r="T112" s="305">
        <v>101.32</v>
      </c>
      <c r="U112" s="306">
        <v>104.13</v>
      </c>
    </row>
    <row r="113" spans="1:21" ht="14.25" customHeight="1" x14ac:dyDescent="0.3">
      <c r="A113" s="297"/>
      <c r="B113" s="30" t="s">
        <v>967</v>
      </c>
      <c r="C113" s="303">
        <v>101.89</v>
      </c>
      <c r="D113" s="303">
        <v>102.29</v>
      </c>
      <c r="E113" s="303">
        <v>102.47</v>
      </c>
      <c r="F113" s="303">
        <v>101.91</v>
      </c>
      <c r="G113" s="303">
        <v>103.99</v>
      </c>
      <c r="H113" s="303">
        <v>101.61</v>
      </c>
      <c r="I113" s="303">
        <v>102.64</v>
      </c>
      <c r="J113" s="303" t="s">
        <v>925</v>
      </c>
      <c r="K113" s="303" t="s">
        <v>925</v>
      </c>
      <c r="L113" s="303">
        <v>102.18</v>
      </c>
      <c r="M113" s="304">
        <v>103.17</v>
      </c>
      <c r="N113" s="305">
        <v>102.64</v>
      </c>
      <c r="O113" s="305">
        <v>102.66</v>
      </c>
      <c r="P113" s="305">
        <v>104.2</v>
      </c>
      <c r="Q113" s="305">
        <v>100.33</v>
      </c>
      <c r="R113" s="305">
        <v>101.2</v>
      </c>
      <c r="S113" s="305">
        <v>101.59</v>
      </c>
      <c r="T113" s="305">
        <v>100.21</v>
      </c>
      <c r="U113" s="306">
        <v>105.36</v>
      </c>
    </row>
    <row r="114" spans="1:21" ht="14.25" customHeight="1" x14ac:dyDescent="0.3">
      <c r="A114" s="297"/>
      <c r="B114" s="30" t="s">
        <v>968</v>
      </c>
      <c r="C114" s="303">
        <v>102.24</v>
      </c>
      <c r="D114" s="303">
        <v>103.01</v>
      </c>
      <c r="E114" s="303">
        <v>102.91</v>
      </c>
      <c r="F114" s="303">
        <v>102.4</v>
      </c>
      <c r="G114" s="303">
        <v>104.27</v>
      </c>
      <c r="H114" s="303">
        <v>103.39</v>
      </c>
      <c r="I114" s="303">
        <v>103.57</v>
      </c>
      <c r="J114" s="303" t="s">
        <v>925</v>
      </c>
      <c r="K114" s="303" t="s">
        <v>925</v>
      </c>
      <c r="L114" s="303">
        <v>102.05</v>
      </c>
      <c r="M114" s="304">
        <v>103.82</v>
      </c>
      <c r="N114" s="305">
        <v>103.57</v>
      </c>
      <c r="O114" s="305">
        <v>103.2</v>
      </c>
      <c r="P114" s="305">
        <v>104.45</v>
      </c>
      <c r="Q114" s="305">
        <v>101.31</v>
      </c>
      <c r="R114" s="305">
        <v>102.92</v>
      </c>
      <c r="S114" s="305">
        <v>102.01</v>
      </c>
      <c r="T114" s="305">
        <v>105.24</v>
      </c>
      <c r="U114" s="306">
        <v>105.84</v>
      </c>
    </row>
    <row r="115" spans="1:21" ht="14.25" customHeight="1" x14ac:dyDescent="0.3">
      <c r="A115" s="297"/>
      <c r="B115" s="30" t="s">
        <v>969</v>
      </c>
      <c r="C115" s="303">
        <v>102.56</v>
      </c>
      <c r="D115" s="303">
        <v>103.9</v>
      </c>
      <c r="E115" s="303">
        <v>103.42</v>
      </c>
      <c r="F115" s="303">
        <v>102.92</v>
      </c>
      <c r="G115" s="303">
        <v>104.77</v>
      </c>
      <c r="H115" s="303">
        <v>105.66</v>
      </c>
      <c r="I115" s="303">
        <v>103.59</v>
      </c>
      <c r="J115" s="303" t="s">
        <v>925</v>
      </c>
      <c r="K115" s="303" t="s">
        <v>925</v>
      </c>
      <c r="L115" s="303">
        <v>103.12</v>
      </c>
      <c r="M115" s="304">
        <v>106.39</v>
      </c>
      <c r="N115" s="305">
        <v>103.59</v>
      </c>
      <c r="O115" s="305">
        <v>103.65</v>
      </c>
      <c r="P115" s="305">
        <v>105.17</v>
      </c>
      <c r="Q115" s="305">
        <v>101.35</v>
      </c>
      <c r="R115" s="305">
        <v>102.5</v>
      </c>
      <c r="S115" s="305">
        <v>101.51</v>
      </c>
      <c r="T115" s="305">
        <v>105.03</v>
      </c>
      <c r="U115" s="306">
        <v>105.5</v>
      </c>
    </row>
    <row r="116" spans="1:21" ht="14.25" customHeight="1" x14ac:dyDescent="0.3">
      <c r="A116" s="297">
        <v>2017</v>
      </c>
      <c r="B116" s="30" t="s">
        <v>966</v>
      </c>
      <c r="C116" s="303">
        <v>103.81</v>
      </c>
      <c r="D116" s="303">
        <v>104.72</v>
      </c>
      <c r="E116" s="303">
        <v>103.67</v>
      </c>
      <c r="F116" s="303">
        <v>103.15</v>
      </c>
      <c r="G116" s="303">
        <v>105.07</v>
      </c>
      <c r="H116" s="303">
        <v>108.57</v>
      </c>
      <c r="I116" s="303">
        <v>104.63</v>
      </c>
      <c r="J116" s="303" t="s">
        <v>925</v>
      </c>
      <c r="K116" s="303" t="s">
        <v>925</v>
      </c>
      <c r="L116" s="303">
        <v>105.03</v>
      </c>
      <c r="M116" s="304">
        <v>107.42</v>
      </c>
      <c r="N116" s="305">
        <v>104.63</v>
      </c>
      <c r="O116" s="305">
        <v>103.66</v>
      </c>
      <c r="P116" s="305">
        <v>104.47</v>
      </c>
      <c r="Q116" s="305">
        <v>102.44</v>
      </c>
      <c r="R116" s="305">
        <v>104.38</v>
      </c>
      <c r="S116" s="305">
        <v>102.81</v>
      </c>
      <c r="T116" s="305">
        <v>108.38</v>
      </c>
      <c r="U116" s="306">
        <v>107.75</v>
      </c>
    </row>
    <row r="117" spans="1:21" ht="14.25" customHeight="1" x14ac:dyDescent="0.3">
      <c r="A117" s="297"/>
      <c r="B117" s="30" t="s">
        <v>967</v>
      </c>
      <c r="C117" s="303">
        <v>104.62</v>
      </c>
      <c r="D117" s="303">
        <v>105.73</v>
      </c>
      <c r="E117" s="303">
        <v>104.1</v>
      </c>
      <c r="F117" s="303">
        <v>103.54</v>
      </c>
      <c r="G117" s="303">
        <v>105.61</v>
      </c>
      <c r="H117" s="303">
        <v>111.71</v>
      </c>
      <c r="I117" s="303">
        <v>106.93</v>
      </c>
      <c r="J117" s="303" t="s">
        <v>925</v>
      </c>
      <c r="K117" s="303" t="s">
        <v>925</v>
      </c>
      <c r="L117" s="303">
        <v>107.09</v>
      </c>
      <c r="M117" s="304">
        <v>110.24</v>
      </c>
      <c r="N117" s="305">
        <v>106.93</v>
      </c>
      <c r="O117" s="305">
        <v>105.82</v>
      </c>
      <c r="P117" s="305">
        <v>107.07</v>
      </c>
      <c r="Q117" s="305">
        <v>103.93</v>
      </c>
      <c r="R117" s="305">
        <v>107.51</v>
      </c>
      <c r="S117" s="305">
        <v>105.45</v>
      </c>
      <c r="T117" s="305">
        <v>112.76</v>
      </c>
      <c r="U117" s="306">
        <v>108.88</v>
      </c>
    </row>
    <row r="118" spans="1:21" ht="14.25" customHeight="1" x14ac:dyDescent="0.3">
      <c r="A118" s="297"/>
      <c r="B118" s="30" t="s">
        <v>968</v>
      </c>
      <c r="C118" s="303">
        <v>105.54</v>
      </c>
      <c r="D118" s="303">
        <v>106.18</v>
      </c>
      <c r="E118" s="303">
        <v>104.64</v>
      </c>
      <c r="F118" s="303">
        <v>104.23</v>
      </c>
      <c r="G118" s="303">
        <v>105.75</v>
      </c>
      <c r="H118" s="303">
        <v>111.82</v>
      </c>
      <c r="I118" s="303">
        <v>107.61</v>
      </c>
      <c r="J118" s="303" t="s">
        <v>925</v>
      </c>
      <c r="K118" s="303" t="s">
        <v>925</v>
      </c>
      <c r="L118" s="303">
        <v>108.34</v>
      </c>
      <c r="M118" s="304">
        <v>110.43</v>
      </c>
      <c r="N118" s="305">
        <v>107.61</v>
      </c>
      <c r="O118" s="305">
        <v>105.78</v>
      </c>
      <c r="P118" s="305">
        <v>106.9</v>
      </c>
      <c r="Q118" s="305">
        <v>104.09</v>
      </c>
      <c r="R118" s="305">
        <v>109.15</v>
      </c>
      <c r="S118" s="305">
        <v>106.71</v>
      </c>
      <c r="T118" s="305">
        <v>115.36</v>
      </c>
      <c r="U118" s="306">
        <v>109.65</v>
      </c>
    </row>
    <row r="119" spans="1:21" ht="14.25" customHeight="1" x14ac:dyDescent="0.3">
      <c r="A119" s="297"/>
      <c r="B119" s="30" t="s">
        <v>969</v>
      </c>
      <c r="C119" s="303">
        <v>106.39</v>
      </c>
      <c r="D119" s="303">
        <v>106.91</v>
      </c>
      <c r="E119" s="303">
        <v>105.48</v>
      </c>
      <c r="F119" s="303">
        <v>105.04</v>
      </c>
      <c r="G119" s="303">
        <v>106.65</v>
      </c>
      <c r="H119" s="303">
        <v>112.17</v>
      </c>
      <c r="I119" s="303">
        <v>107.98</v>
      </c>
      <c r="J119" s="303" t="s">
        <v>925</v>
      </c>
      <c r="K119" s="303" t="s">
        <v>925</v>
      </c>
      <c r="L119" s="303">
        <v>110.35</v>
      </c>
      <c r="M119" s="304">
        <v>112.4</v>
      </c>
      <c r="N119" s="305">
        <v>107.98</v>
      </c>
      <c r="O119" s="305">
        <v>105.49</v>
      </c>
      <c r="P119" s="305">
        <v>106.45</v>
      </c>
      <c r="Q119" s="305">
        <v>104.04</v>
      </c>
      <c r="R119" s="305">
        <v>109.56</v>
      </c>
      <c r="S119" s="305">
        <v>108.8</v>
      </c>
      <c r="T119" s="305">
        <v>111.51</v>
      </c>
      <c r="U119" s="306">
        <v>111.78</v>
      </c>
    </row>
    <row r="120" spans="1:21" ht="14.25" customHeight="1" x14ac:dyDescent="0.3">
      <c r="A120" s="297">
        <v>2018</v>
      </c>
      <c r="B120" s="30" t="s">
        <v>966</v>
      </c>
      <c r="C120" s="303">
        <v>105.93</v>
      </c>
      <c r="D120" s="303">
        <v>106.44</v>
      </c>
      <c r="E120" s="303">
        <v>105.51</v>
      </c>
      <c r="F120" s="303">
        <v>105.16</v>
      </c>
      <c r="G120" s="303">
        <v>106.44</v>
      </c>
      <c r="H120" s="303">
        <v>109.88</v>
      </c>
      <c r="I120" s="303">
        <v>108.68</v>
      </c>
      <c r="J120" s="303" t="s">
        <v>925</v>
      </c>
      <c r="K120" s="303" t="s">
        <v>925</v>
      </c>
      <c r="L120" s="303">
        <v>110.21</v>
      </c>
      <c r="M120" s="304">
        <v>112.27</v>
      </c>
      <c r="N120" s="305">
        <v>108.68</v>
      </c>
      <c r="O120" s="305">
        <v>105.64</v>
      </c>
      <c r="P120" s="305">
        <v>107.56</v>
      </c>
      <c r="Q120" s="305">
        <v>102.73</v>
      </c>
      <c r="R120" s="305">
        <v>111.71</v>
      </c>
      <c r="S120" s="305">
        <v>109.44</v>
      </c>
      <c r="T120" s="305">
        <v>117.48</v>
      </c>
      <c r="U120" s="306">
        <v>111.29</v>
      </c>
    </row>
    <row r="121" spans="1:21" ht="14.25" customHeight="1" x14ac:dyDescent="0.3">
      <c r="A121" s="297"/>
      <c r="B121" s="30" t="s">
        <v>967</v>
      </c>
      <c r="C121" s="303">
        <v>106.52</v>
      </c>
      <c r="D121" s="303">
        <v>107.35</v>
      </c>
      <c r="E121" s="303">
        <v>105.84</v>
      </c>
      <c r="F121" s="303">
        <v>105.33</v>
      </c>
      <c r="G121" s="303">
        <v>107.21</v>
      </c>
      <c r="H121" s="303">
        <v>112.89</v>
      </c>
      <c r="I121" s="303">
        <v>110.27</v>
      </c>
      <c r="J121" s="303" t="s">
        <v>925</v>
      </c>
      <c r="K121" s="303" t="s">
        <v>925</v>
      </c>
      <c r="L121" s="303">
        <v>110.74</v>
      </c>
      <c r="M121" s="304">
        <v>113.57</v>
      </c>
      <c r="N121" s="305">
        <v>110.27</v>
      </c>
      <c r="O121" s="305">
        <v>107.83</v>
      </c>
      <c r="P121" s="305">
        <v>109.36</v>
      </c>
      <c r="Q121" s="305">
        <v>105.52</v>
      </c>
      <c r="R121" s="305">
        <v>112.22</v>
      </c>
      <c r="S121" s="305">
        <v>109.04</v>
      </c>
      <c r="T121" s="305">
        <v>120.3</v>
      </c>
      <c r="U121" s="306">
        <v>113.27</v>
      </c>
    </row>
    <row r="122" spans="1:21" ht="14.25" customHeight="1" x14ac:dyDescent="0.3">
      <c r="A122" s="297"/>
      <c r="B122" s="30" t="s">
        <v>968</v>
      </c>
      <c r="C122" s="303">
        <v>106.07</v>
      </c>
      <c r="D122" s="303">
        <v>108.23</v>
      </c>
      <c r="E122" s="303">
        <v>105.6</v>
      </c>
      <c r="F122" s="303">
        <v>105.28</v>
      </c>
      <c r="G122" s="303">
        <v>106.46</v>
      </c>
      <c r="H122" s="303">
        <v>117.85</v>
      </c>
      <c r="I122" s="303">
        <v>111.17</v>
      </c>
      <c r="J122" s="303" t="s">
        <v>925</v>
      </c>
      <c r="K122" s="303" t="s">
        <v>925</v>
      </c>
      <c r="L122" s="303">
        <v>109.84</v>
      </c>
      <c r="M122" s="304">
        <v>115.79</v>
      </c>
      <c r="N122" s="305">
        <v>111.17</v>
      </c>
      <c r="O122" s="305">
        <v>108.97</v>
      </c>
      <c r="P122" s="305">
        <v>110.41</v>
      </c>
      <c r="Q122" s="305">
        <v>106.79</v>
      </c>
      <c r="R122" s="305">
        <v>112.73</v>
      </c>
      <c r="S122" s="305">
        <v>112.57</v>
      </c>
      <c r="T122" s="305">
        <v>113.15</v>
      </c>
      <c r="U122" s="306">
        <v>114.24</v>
      </c>
    </row>
    <row r="123" spans="1:21" ht="14.25" customHeight="1" x14ac:dyDescent="0.3">
      <c r="A123" s="297"/>
      <c r="B123" s="30" t="s">
        <v>969</v>
      </c>
      <c r="C123" s="303">
        <v>106.48</v>
      </c>
      <c r="D123" s="303">
        <v>108.59</v>
      </c>
      <c r="E123" s="303">
        <v>106.31</v>
      </c>
      <c r="F123" s="303">
        <v>106.02</v>
      </c>
      <c r="G123" s="303">
        <v>107.1</v>
      </c>
      <c r="H123" s="303">
        <v>116.93</v>
      </c>
      <c r="I123" s="303">
        <v>111.98</v>
      </c>
      <c r="J123" s="303" t="s">
        <v>925</v>
      </c>
      <c r="K123" s="303" t="s">
        <v>925</v>
      </c>
      <c r="L123" s="303">
        <v>110.61</v>
      </c>
      <c r="M123" s="304">
        <v>116.5</v>
      </c>
      <c r="N123" s="305">
        <v>111.98</v>
      </c>
      <c r="O123" s="305">
        <v>109.65</v>
      </c>
      <c r="P123" s="305">
        <v>110.84</v>
      </c>
      <c r="Q123" s="305">
        <v>107.85</v>
      </c>
      <c r="R123" s="305">
        <v>113.3</v>
      </c>
      <c r="S123" s="305">
        <v>114.04</v>
      </c>
      <c r="T123" s="305">
        <v>111.45</v>
      </c>
      <c r="U123" s="306">
        <v>115.84</v>
      </c>
    </row>
    <row r="124" spans="1:21" ht="14.25" customHeight="1" x14ac:dyDescent="0.3">
      <c r="A124" s="297">
        <v>2019</v>
      </c>
      <c r="B124" s="30" t="s">
        <v>966</v>
      </c>
      <c r="C124" s="303">
        <v>107.6</v>
      </c>
      <c r="D124" s="303">
        <v>109.59</v>
      </c>
      <c r="E124" s="303">
        <v>107.62</v>
      </c>
      <c r="F124" s="303">
        <v>107.01</v>
      </c>
      <c r="G124" s="303">
        <v>109.24</v>
      </c>
      <c r="H124" s="303">
        <v>116.81</v>
      </c>
      <c r="I124" s="303">
        <v>112.7</v>
      </c>
      <c r="J124" s="303" t="s">
        <v>925</v>
      </c>
      <c r="K124" s="303" t="s">
        <v>925</v>
      </c>
      <c r="L124" s="303">
        <v>112.19</v>
      </c>
      <c r="M124" s="304">
        <v>117.89</v>
      </c>
      <c r="N124" s="305">
        <v>112.7</v>
      </c>
      <c r="O124" s="305">
        <v>109.25</v>
      </c>
      <c r="P124" s="305">
        <v>111.76</v>
      </c>
      <c r="Q124" s="305">
        <v>105.46</v>
      </c>
      <c r="R124" s="305">
        <v>115.08</v>
      </c>
      <c r="S124" s="305">
        <v>109.06</v>
      </c>
      <c r="T124" s="305">
        <v>130.29</v>
      </c>
      <c r="U124" s="306">
        <v>117.79</v>
      </c>
    </row>
    <row r="125" spans="1:21" ht="14.25" customHeight="1" x14ac:dyDescent="0.3">
      <c r="A125" s="297"/>
      <c r="B125" s="30" t="s">
        <v>967</v>
      </c>
      <c r="C125" s="303">
        <v>107.07</v>
      </c>
      <c r="D125" s="303">
        <v>109.57</v>
      </c>
      <c r="E125" s="303">
        <v>107.59</v>
      </c>
      <c r="F125" s="303">
        <v>106.98</v>
      </c>
      <c r="G125" s="303">
        <v>109.24</v>
      </c>
      <c r="H125" s="303">
        <v>116.79</v>
      </c>
      <c r="I125" s="303">
        <v>112.8</v>
      </c>
      <c r="J125" s="303" t="s">
        <v>925</v>
      </c>
      <c r="K125" s="303" t="s">
        <v>925</v>
      </c>
      <c r="L125" s="303">
        <v>110.69</v>
      </c>
      <c r="M125" s="304">
        <v>117.44</v>
      </c>
      <c r="N125" s="305">
        <v>112.8</v>
      </c>
      <c r="O125" s="305">
        <v>108.78</v>
      </c>
      <c r="P125" s="305">
        <v>110.45</v>
      </c>
      <c r="Q125" s="305">
        <v>106.26</v>
      </c>
      <c r="R125" s="305">
        <v>115.31</v>
      </c>
      <c r="S125" s="305">
        <v>113.26</v>
      </c>
      <c r="T125" s="305">
        <v>120.53</v>
      </c>
      <c r="U125" s="306">
        <v>119.22</v>
      </c>
    </row>
    <row r="126" spans="1:21" ht="14.25" customHeight="1" x14ac:dyDescent="0.3">
      <c r="A126" s="297"/>
      <c r="B126" s="30" t="s">
        <v>968</v>
      </c>
      <c r="C126" s="303">
        <v>107.51</v>
      </c>
      <c r="D126" s="303">
        <v>109.62</v>
      </c>
      <c r="E126" s="303">
        <v>108.12</v>
      </c>
      <c r="F126" s="303">
        <v>107.26</v>
      </c>
      <c r="G126" s="303">
        <v>110.41</v>
      </c>
      <c r="H126" s="303">
        <v>115.17</v>
      </c>
      <c r="I126" s="303">
        <v>112.89</v>
      </c>
      <c r="J126" s="303" t="s">
        <v>925</v>
      </c>
      <c r="K126" s="303" t="s">
        <v>925</v>
      </c>
      <c r="L126" s="303">
        <v>111.8</v>
      </c>
      <c r="M126" s="304">
        <v>117.73</v>
      </c>
      <c r="N126" s="305">
        <v>112.89</v>
      </c>
      <c r="O126" s="305">
        <v>109.44</v>
      </c>
      <c r="P126" s="305">
        <v>111.29</v>
      </c>
      <c r="Q126" s="305">
        <v>106.64</v>
      </c>
      <c r="R126" s="305">
        <v>113.79</v>
      </c>
      <c r="S126" s="305">
        <v>105.7</v>
      </c>
      <c r="T126" s="305">
        <v>134.19999999999999</v>
      </c>
      <c r="U126" s="306">
        <v>120.69</v>
      </c>
    </row>
    <row r="127" spans="1:21" ht="14.25" customHeight="1" x14ac:dyDescent="0.3">
      <c r="A127" s="297"/>
      <c r="B127" s="30" t="s">
        <v>969</v>
      </c>
      <c r="C127" s="303">
        <v>107.43</v>
      </c>
      <c r="D127" s="303">
        <v>109.8</v>
      </c>
      <c r="E127" s="303">
        <v>108.33</v>
      </c>
      <c r="F127" s="303">
        <v>107.34</v>
      </c>
      <c r="G127" s="303">
        <v>110.97</v>
      </c>
      <c r="H127" s="303">
        <v>115.23</v>
      </c>
      <c r="I127" s="303">
        <v>112.05</v>
      </c>
      <c r="J127" s="303" t="s">
        <v>925</v>
      </c>
      <c r="K127" s="303" t="s">
        <v>925</v>
      </c>
      <c r="L127" s="303">
        <v>111.74</v>
      </c>
      <c r="M127" s="304">
        <v>118.31</v>
      </c>
      <c r="N127" s="305">
        <v>112.05</v>
      </c>
      <c r="O127" s="305">
        <v>109.27</v>
      </c>
      <c r="P127" s="305">
        <v>111.25</v>
      </c>
      <c r="Q127" s="305">
        <v>106.28</v>
      </c>
      <c r="R127" s="305">
        <v>110.91</v>
      </c>
      <c r="S127" s="305">
        <v>103.72</v>
      </c>
      <c r="T127" s="305">
        <v>129.07</v>
      </c>
      <c r="U127" s="306">
        <v>121.77</v>
      </c>
    </row>
    <row r="128" spans="1:21" ht="14.25" customHeight="1" x14ac:dyDescent="0.3">
      <c r="A128" s="297">
        <v>2020</v>
      </c>
      <c r="B128" s="30" t="s">
        <v>966</v>
      </c>
      <c r="C128" s="303">
        <v>105.54</v>
      </c>
      <c r="D128" s="303">
        <v>108.9</v>
      </c>
      <c r="E128" s="303">
        <v>107.03</v>
      </c>
      <c r="F128" s="303">
        <v>105.11</v>
      </c>
      <c r="G128" s="303">
        <v>112.09</v>
      </c>
      <c r="H128" s="303">
        <v>115.76</v>
      </c>
      <c r="I128" s="303">
        <v>111.96</v>
      </c>
      <c r="J128" s="303" t="s">
        <v>925</v>
      </c>
      <c r="K128" s="303" t="s">
        <v>925</v>
      </c>
      <c r="L128" s="303">
        <v>107.95</v>
      </c>
      <c r="M128" s="304">
        <v>116.59</v>
      </c>
      <c r="N128" s="305">
        <v>111.96</v>
      </c>
      <c r="O128" s="305">
        <v>113.64</v>
      </c>
      <c r="P128" s="305">
        <v>117.01</v>
      </c>
      <c r="Q128" s="305">
        <v>108.56</v>
      </c>
      <c r="R128" s="305">
        <v>103.45</v>
      </c>
      <c r="S128" s="305">
        <v>104.04</v>
      </c>
      <c r="T128" s="305">
        <v>102.09</v>
      </c>
      <c r="U128" s="306">
        <v>122.33</v>
      </c>
    </row>
    <row r="129" spans="1:21" ht="14.25" customHeight="1" x14ac:dyDescent="0.3">
      <c r="A129" s="297"/>
      <c r="B129" s="30" t="s">
        <v>967</v>
      </c>
      <c r="C129" s="303">
        <v>94.99</v>
      </c>
      <c r="D129" s="303">
        <v>100.09</v>
      </c>
      <c r="E129" s="303">
        <v>98.53</v>
      </c>
      <c r="F129" s="303">
        <v>92.97</v>
      </c>
      <c r="G129" s="303">
        <v>113.15</v>
      </c>
      <c r="H129" s="303">
        <v>105.84</v>
      </c>
      <c r="I129" s="303">
        <v>104.24</v>
      </c>
      <c r="J129" s="303" t="s">
        <v>925</v>
      </c>
      <c r="K129" s="303" t="s">
        <v>925</v>
      </c>
      <c r="L129" s="303">
        <v>86.2</v>
      </c>
      <c r="M129" s="304">
        <v>96.89</v>
      </c>
      <c r="N129" s="305">
        <v>104.24</v>
      </c>
      <c r="O129" s="305">
        <v>109.68</v>
      </c>
      <c r="P129" s="305">
        <v>112.4</v>
      </c>
      <c r="Q129" s="305">
        <v>105.58</v>
      </c>
      <c r="R129" s="305">
        <v>88.15</v>
      </c>
      <c r="S129" s="305">
        <v>96.49</v>
      </c>
      <c r="T129" s="305">
        <v>67.37</v>
      </c>
      <c r="U129" s="306">
        <v>117.77</v>
      </c>
    </row>
    <row r="130" spans="1:21" ht="14.25" customHeight="1" x14ac:dyDescent="0.3">
      <c r="A130" s="297"/>
      <c r="B130" s="30" t="s">
        <v>968</v>
      </c>
      <c r="C130" s="303">
        <v>103.58</v>
      </c>
      <c r="D130" s="303">
        <v>105.69</v>
      </c>
      <c r="E130" s="303">
        <v>106.63</v>
      </c>
      <c r="F130" s="303">
        <v>103.62</v>
      </c>
      <c r="G130" s="303">
        <v>114.56</v>
      </c>
      <c r="H130" s="303">
        <v>102.7</v>
      </c>
      <c r="I130" s="303">
        <v>109.04</v>
      </c>
      <c r="J130" s="303" t="s">
        <v>925</v>
      </c>
      <c r="K130" s="303" t="s">
        <v>925</v>
      </c>
      <c r="L130" s="303">
        <v>101.28</v>
      </c>
      <c r="M130" s="304">
        <v>105.88</v>
      </c>
      <c r="N130" s="305">
        <v>109.04</v>
      </c>
      <c r="O130" s="305">
        <v>108.64</v>
      </c>
      <c r="P130" s="305">
        <v>111.24</v>
      </c>
      <c r="Q130" s="305">
        <v>104.72</v>
      </c>
      <c r="R130" s="305">
        <v>102.89</v>
      </c>
      <c r="S130" s="305">
        <v>97.99</v>
      </c>
      <c r="T130" s="305">
        <v>115.27</v>
      </c>
      <c r="U130" s="306">
        <v>121.07</v>
      </c>
    </row>
    <row r="131" spans="1:21" ht="14.25" customHeight="1" x14ac:dyDescent="0.3">
      <c r="A131" s="297"/>
      <c r="B131" s="30" t="s">
        <v>969</v>
      </c>
      <c r="C131" s="303">
        <v>104.35</v>
      </c>
      <c r="D131" s="303">
        <v>105.42</v>
      </c>
      <c r="E131" s="303">
        <v>104.9</v>
      </c>
      <c r="F131" s="303">
        <v>100.82</v>
      </c>
      <c r="G131" s="303">
        <v>115.64</v>
      </c>
      <c r="H131" s="303">
        <v>107.54</v>
      </c>
      <c r="I131" s="303">
        <v>111.63</v>
      </c>
      <c r="J131" s="303" t="s">
        <v>925</v>
      </c>
      <c r="K131" s="303" t="s">
        <v>925</v>
      </c>
      <c r="L131" s="303">
        <v>105.93</v>
      </c>
      <c r="M131" s="304">
        <v>108.74</v>
      </c>
      <c r="N131" s="305">
        <v>111.63</v>
      </c>
      <c r="O131" s="305">
        <v>111.81</v>
      </c>
      <c r="P131" s="305">
        <v>115.3</v>
      </c>
      <c r="Q131" s="305">
        <v>106.55</v>
      </c>
      <c r="R131" s="305">
        <v>104.84</v>
      </c>
      <c r="S131" s="305">
        <v>97.11</v>
      </c>
      <c r="T131" s="305">
        <v>124.32</v>
      </c>
      <c r="U131" s="306">
        <v>123.14</v>
      </c>
    </row>
    <row r="132" spans="1:21" ht="14.25" customHeight="1" x14ac:dyDescent="0.3">
      <c r="A132" s="297">
        <v>2021</v>
      </c>
      <c r="B132" s="30" t="s">
        <v>966</v>
      </c>
      <c r="C132" s="303">
        <v>102.59</v>
      </c>
      <c r="D132" s="303">
        <v>104.52</v>
      </c>
      <c r="E132" s="303">
        <v>100.76</v>
      </c>
      <c r="F132" s="303">
        <v>95.37</v>
      </c>
      <c r="G132" s="303">
        <v>114.83</v>
      </c>
      <c r="H132" s="303">
        <v>118.23</v>
      </c>
      <c r="I132" s="303">
        <v>110.9</v>
      </c>
      <c r="J132" s="303" t="s">
        <v>925</v>
      </c>
      <c r="K132" s="303" t="s">
        <v>925</v>
      </c>
      <c r="L132" s="303">
        <v>107.79</v>
      </c>
      <c r="M132" s="304">
        <v>113.56</v>
      </c>
      <c r="N132" s="305">
        <v>110.9</v>
      </c>
      <c r="O132" s="305">
        <v>111.72</v>
      </c>
      <c r="P132" s="305">
        <v>115.84</v>
      </c>
      <c r="Q132" s="305">
        <v>105.51</v>
      </c>
      <c r="R132" s="305">
        <v>104.44</v>
      </c>
      <c r="S132" s="305" t="s">
        <v>970</v>
      </c>
      <c r="T132" s="305" t="s">
        <v>970</v>
      </c>
      <c r="U132" s="306">
        <v>119.95</v>
      </c>
    </row>
    <row r="133" spans="1:21" ht="14.25" customHeight="1" x14ac:dyDescent="0.3">
      <c r="A133" s="297"/>
      <c r="B133" s="30" t="s">
        <v>967</v>
      </c>
      <c r="C133" s="303">
        <v>104.82</v>
      </c>
      <c r="D133" s="303">
        <v>107.21</v>
      </c>
      <c r="E133" s="303">
        <v>105.04</v>
      </c>
      <c r="F133" s="303">
        <v>99.13</v>
      </c>
      <c r="G133" s="303">
        <v>120.46</v>
      </c>
      <c r="H133" s="303">
        <v>115.21</v>
      </c>
      <c r="I133" s="303">
        <v>112.23</v>
      </c>
      <c r="J133" s="303" t="s">
        <v>925</v>
      </c>
      <c r="K133" s="303" t="s">
        <v>925</v>
      </c>
      <c r="L133" s="303">
        <v>109.57</v>
      </c>
      <c r="M133" s="304">
        <v>116.41</v>
      </c>
      <c r="N133" s="305">
        <v>112.23</v>
      </c>
      <c r="O133" s="305">
        <v>113.53</v>
      </c>
      <c r="P133" s="305">
        <v>117.3</v>
      </c>
      <c r="Q133" s="305">
        <v>107.85</v>
      </c>
      <c r="R133" s="305">
        <v>105.02</v>
      </c>
      <c r="S133" s="305" t="s">
        <v>970</v>
      </c>
      <c r="T133" s="305" t="s">
        <v>970</v>
      </c>
      <c r="U133" s="306">
        <v>121.23</v>
      </c>
    </row>
    <row r="134" spans="1:21" ht="14.25" customHeight="1" x14ac:dyDescent="0.3">
      <c r="A134" s="297"/>
      <c r="B134" s="30" t="s">
        <v>968</v>
      </c>
      <c r="C134" s="303">
        <v>106.57</v>
      </c>
      <c r="D134" s="303">
        <v>109.24</v>
      </c>
      <c r="E134" s="303">
        <v>108.46</v>
      </c>
      <c r="F134" s="303">
        <v>105.36</v>
      </c>
      <c r="G134" s="303">
        <v>116.68</v>
      </c>
      <c r="H134" s="303">
        <v>112.27</v>
      </c>
      <c r="I134" s="303">
        <v>109.01</v>
      </c>
      <c r="J134" s="303" t="s">
        <v>925</v>
      </c>
      <c r="K134" s="303" t="s">
        <v>925</v>
      </c>
      <c r="L134" s="303">
        <v>108.91</v>
      </c>
      <c r="M134" s="304">
        <v>115.9</v>
      </c>
      <c r="N134" s="305">
        <v>109.01</v>
      </c>
      <c r="O134" s="305">
        <v>109.42</v>
      </c>
      <c r="P134" s="305">
        <v>113.32</v>
      </c>
      <c r="Q134" s="305">
        <v>103.54</v>
      </c>
      <c r="R134" s="305">
        <v>100.89</v>
      </c>
      <c r="S134" s="305" t="s">
        <v>970</v>
      </c>
      <c r="T134" s="305" t="s">
        <v>970</v>
      </c>
      <c r="U134" s="306">
        <v>122.37</v>
      </c>
    </row>
    <row r="135" spans="1:21" ht="13.95" customHeight="1" x14ac:dyDescent="0.3">
      <c r="A135" s="297"/>
      <c r="B135" s="30" t="s">
        <v>969</v>
      </c>
      <c r="C135" s="303">
        <v>106.2</v>
      </c>
      <c r="D135" s="303">
        <v>108.72</v>
      </c>
      <c r="E135" s="303">
        <v>107.49</v>
      </c>
      <c r="F135" s="303">
        <v>103.94</v>
      </c>
      <c r="G135" s="303">
        <v>116.86</v>
      </c>
      <c r="H135" s="303">
        <v>113.37</v>
      </c>
      <c r="I135" s="303">
        <v>108.97</v>
      </c>
      <c r="J135" s="303" t="s">
        <v>925</v>
      </c>
      <c r="K135" s="303" t="s">
        <v>925</v>
      </c>
      <c r="L135" s="303">
        <v>113.02</v>
      </c>
      <c r="M135" s="304">
        <v>120.66</v>
      </c>
      <c r="N135" s="305">
        <v>108.97</v>
      </c>
      <c r="O135" s="305">
        <v>108.37</v>
      </c>
      <c r="P135" s="305">
        <v>111.7</v>
      </c>
      <c r="Q135" s="305">
        <v>103.35</v>
      </c>
      <c r="R135" s="305">
        <v>101.56</v>
      </c>
      <c r="S135" s="305" t="s">
        <v>970</v>
      </c>
      <c r="T135" s="305" t="s">
        <v>970</v>
      </c>
      <c r="U135" s="306">
        <v>124.02</v>
      </c>
    </row>
    <row r="136" spans="1:21" ht="14.25" customHeight="1" x14ac:dyDescent="0.3">
      <c r="A136" s="297">
        <v>2022</v>
      </c>
      <c r="B136" s="30" t="s">
        <v>966</v>
      </c>
      <c r="C136" s="303">
        <v>106.45</v>
      </c>
      <c r="D136" s="303">
        <v>110.65</v>
      </c>
      <c r="E136" s="303">
        <v>107.41</v>
      </c>
      <c r="F136" s="303">
        <v>103.8</v>
      </c>
      <c r="G136" s="303">
        <v>116.94</v>
      </c>
      <c r="H136" s="303">
        <v>122.34</v>
      </c>
      <c r="I136" s="303">
        <v>111.91</v>
      </c>
      <c r="J136" s="303" t="s">
        <v>925</v>
      </c>
      <c r="K136" s="303" t="s">
        <v>925</v>
      </c>
      <c r="L136" s="303">
        <v>110.62</v>
      </c>
      <c r="M136" s="304">
        <v>121.78</v>
      </c>
      <c r="N136" s="305">
        <v>111.91</v>
      </c>
      <c r="O136" s="305">
        <v>113.38</v>
      </c>
      <c r="P136" s="305">
        <v>118.17</v>
      </c>
      <c r="Q136" s="305">
        <v>106.16</v>
      </c>
      <c r="R136" s="305">
        <v>104.1</v>
      </c>
      <c r="S136" s="305" t="s">
        <v>970</v>
      </c>
      <c r="T136" s="305" t="s">
        <v>970</v>
      </c>
      <c r="U136" s="306">
        <v>121.37</v>
      </c>
    </row>
    <row r="137" spans="1:21" ht="14.25" customHeight="1" x14ac:dyDescent="0.3">
      <c r="A137" s="297"/>
      <c r="B137" s="30" t="s">
        <v>967</v>
      </c>
      <c r="C137" s="303"/>
      <c r="D137" s="303"/>
      <c r="E137" s="303"/>
      <c r="F137" s="303"/>
      <c r="G137" s="303"/>
      <c r="H137" s="303"/>
      <c r="I137" s="303"/>
      <c r="J137" s="303"/>
      <c r="K137" s="303"/>
      <c r="L137" s="303"/>
      <c r="M137" s="304"/>
      <c r="N137" s="305"/>
      <c r="O137" s="305"/>
      <c r="P137" s="305"/>
      <c r="Q137" s="305"/>
      <c r="R137" s="305"/>
      <c r="S137" s="305"/>
      <c r="T137" s="305"/>
      <c r="U137" s="306"/>
    </row>
    <row r="138" spans="1:21" ht="14.25" customHeight="1" x14ac:dyDescent="0.3">
      <c r="A138" s="297"/>
      <c r="B138" s="30" t="s">
        <v>968</v>
      </c>
      <c r="C138" s="303"/>
      <c r="D138" s="303"/>
      <c r="E138" s="303"/>
      <c r="F138" s="303"/>
      <c r="G138" s="303"/>
      <c r="H138" s="303"/>
      <c r="I138" s="303"/>
      <c r="J138" s="303"/>
      <c r="K138" s="303"/>
      <c r="L138" s="303"/>
      <c r="M138" s="304"/>
      <c r="N138" s="305"/>
      <c r="O138" s="305"/>
      <c r="P138" s="305"/>
      <c r="Q138" s="305"/>
      <c r="R138" s="305"/>
      <c r="S138" s="305"/>
      <c r="T138" s="305"/>
      <c r="U138" s="306"/>
    </row>
    <row r="139" spans="1:21" ht="14.25" customHeight="1" x14ac:dyDescent="0.3">
      <c r="A139" s="297"/>
      <c r="B139" s="30" t="s">
        <v>969</v>
      </c>
      <c r="C139" s="303"/>
      <c r="D139" s="303"/>
      <c r="E139" s="303"/>
      <c r="F139" s="303"/>
      <c r="G139" s="303"/>
      <c r="H139" s="303"/>
      <c r="I139" s="303"/>
      <c r="J139" s="303"/>
      <c r="K139" s="303"/>
      <c r="L139" s="303"/>
      <c r="M139" s="304"/>
      <c r="N139" s="305"/>
      <c r="O139" s="305"/>
      <c r="P139" s="305"/>
      <c r="Q139" s="305"/>
      <c r="R139" s="305"/>
      <c r="S139" s="305"/>
      <c r="T139" s="305"/>
      <c r="U139" s="306"/>
    </row>
    <row r="140" spans="1:21" ht="14.25" customHeight="1" thickBot="1" x14ac:dyDescent="0.35">
      <c r="A140" s="297"/>
      <c r="C140" s="307"/>
      <c r="D140" s="300"/>
      <c r="E140" s="300"/>
      <c r="F140" s="300"/>
      <c r="G140" s="300"/>
      <c r="H140" s="300"/>
      <c r="I140" s="300"/>
      <c r="J140" s="300"/>
      <c r="K140" s="300"/>
      <c r="L140" s="300"/>
      <c r="M140" s="301"/>
      <c r="R140" s="300"/>
      <c r="S140" s="300"/>
      <c r="T140" s="300"/>
      <c r="U140" s="301"/>
    </row>
    <row r="141" spans="1:21" ht="14.25" customHeight="1" x14ac:dyDescent="0.3">
      <c r="A141" s="308"/>
      <c r="B141" s="309"/>
      <c r="C141" s="310" t="s">
        <v>971</v>
      </c>
      <c r="D141" s="311"/>
      <c r="E141" s="311"/>
      <c r="F141" s="311"/>
      <c r="G141" s="311"/>
      <c r="H141" s="311"/>
      <c r="I141" s="311"/>
      <c r="J141" s="311"/>
      <c r="K141" s="311"/>
      <c r="L141" s="311"/>
      <c r="M141" s="312"/>
      <c r="N141" s="310" t="s">
        <v>972</v>
      </c>
      <c r="O141" s="310"/>
      <c r="P141" s="310"/>
      <c r="Q141" s="310"/>
      <c r="R141" s="310"/>
      <c r="S141" s="310"/>
      <c r="T141" s="310"/>
      <c r="U141" s="313"/>
    </row>
    <row r="142" spans="1:21" ht="14.25" customHeight="1" x14ac:dyDescent="0.3">
      <c r="A142" s="314"/>
      <c r="B142" s="215"/>
      <c r="C142" s="564" t="s">
        <v>729</v>
      </c>
      <c r="D142" s="564"/>
      <c r="E142" s="564"/>
      <c r="F142" s="564"/>
      <c r="G142" s="564"/>
      <c r="H142" s="564"/>
      <c r="I142" s="564"/>
      <c r="J142" s="564" t="s">
        <v>973</v>
      </c>
      <c r="K142" s="564"/>
      <c r="L142" s="564" t="s">
        <v>729</v>
      </c>
      <c r="M142" s="650"/>
      <c r="U142" s="315"/>
    </row>
    <row r="143" spans="1:21" ht="14.25" hidden="1" customHeight="1" x14ac:dyDescent="0.3">
      <c r="A143" s="297">
        <v>1991</v>
      </c>
      <c r="B143" s="30" t="s">
        <v>962</v>
      </c>
      <c r="C143" s="316" t="s">
        <v>925</v>
      </c>
      <c r="D143" s="316" t="s">
        <v>925</v>
      </c>
      <c r="E143" s="316" t="s">
        <v>925</v>
      </c>
      <c r="F143" s="316" t="s">
        <v>925</v>
      </c>
      <c r="G143" s="316" t="s">
        <v>925</v>
      </c>
      <c r="H143" s="316" t="s">
        <v>925</v>
      </c>
      <c r="I143" s="316" t="s">
        <v>925</v>
      </c>
      <c r="J143" s="316" t="s">
        <v>925</v>
      </c>
      <c r="K143" s="316" t="s">
        <v>925</v>
      </c>
      <c r="L143" s="316" t="s">
        <v>925</v>
      </c>
      <c r="M143" s="317" t="s">
        <v>925</v>
      </c>
      <c r="N143" s="316" t="s">
        <v>925</v>
      </c>
      <c r="O143" s="316" t="s">
        <v>925</v>
      </c>
      <c r="P143" s="316" t="s">
        <v>925</v>
      </c>
      <c r="Q143" s="316" t="s">
        <v>925</v>
      </c>
      <c r="R143" s="316" t="s">
        <v>925</v>
      </c>
      <c r="S143" s="316" t="s">
        <v>925</v>
      </c>
      <c r="T143" s="316" t="s">
        <v>925</v>
      </c>
      <c r="U143" s="317" t="s">
        <v>925</v>
      </c>
    </row>
    <row r="144" spans="1:21" ht="14.25" hidden="1" customHeight="1" x14ac:dyDescent="0.3">
      <c r="A144" s="297"/>
      <c r="B144" s="30" t="s">
        <v>963</v>
      </c>
      <c r="C144" s="303">
        <v>-0.52938781050630723</v>
      </c>
      <c r="D144" s="303">
        <v>1.0292249047014081</v>
      </c>
      <c r="E144" s="303">
        <v>1.1149919398173012</v>
      </c>
      <c r="F144" s="303">
        <v>1.0335587597294875</v>
      </c>
      <c r="G144" s="303">
        <v>1.3899734499453302</v>
      </c>
      <c r="H144" s="303">
        <v>0.76441235799977392</v>
      </c>
      <c r="I144" s="303">
        <v>1.038668502064823</v>
      </c>
      <c r="J144" s="303">
        <v>-0.1</v>
      </c>
      <c r="K144" s="303">
        <v>-1.6</v>
      </c>
      <c r="L144" s="303">
        <v>-5.8534990189666445</v>
      </c>
      <c r="M144" s="304">
        <v>0.56396556841792744</v>
      </c>
      <c r="N144" s="305">
        <v>1.038668502064823</v>
      </c>
      <c r="O144" s="305">
        <v>-0.23244062657909126</v>
      </c>
      <c r="P144" s="305">
        <v>-1.6749821810406473</v>
      </c>
      <c r="Q144" s="305">
        <v>1.2599851766449603</v>
      </c>
      <c r="R144" s="305">
        <v>2.9609497925904975</v>
      </c>
      <c r="S144" s="305">
        <v>1.2216661760376724</v>
      </c>
      <c r="T144" s="305">
        <v>8.8579604578564073</v>
      </c>
      <c r="U144" s="306">
        <v>-0.2651013065707275</v>
      </c>
    </row>
    <row r="145" spans="1:21" ht="14.25" hidden="1" customHeight="1" x14ac:dyDescent="0.3">
      <c r="A145" s="297"/>
      <c r="B145" s="30" t="s">
        <v>964</v>
      </c>
      <c r="C145" s="303">
        <v>-0.20469432314411051</v>
      </c>
      <c r="D145" s="303">
        <v>-1.0690479185008286</v>
      </c>
      <c r="E145" s="303">
        <v>-0.67756078118770802</v>
      </c>
      <c r="F145" s="303">
        <v>-1.8312705228593131</v>
      </c>
      <c r="G145" s="303">
        <v>2.8342575477510792</v>
      </c>
      <c r="H145" s="303">
        <v>-2.1704772942787969</v>
      </c>
      <c r="I145" s="303">
        <v>0.60688630170919566</v>
      </c>
      <c r="J145" s="303">
        <v>-0.7</v>
      </c>
      <c r="K145" s="303">
        <v>0.9</v>
      </c>
      <c r="L145" s="303">
        <v>4.8975338659256664</v>
      </c>
      <c r="M145" s="304">
        <v>1.0330578512396613</v>
      </c>
      <c r="N145" s="305">
        <v>0.60688630170919566</v>
      </c>
      <c r="O145" s="305">
        <v>1.671393841166946</v>
      </c>
      <c r="P145" s="305">
        <v>-1.1598405219282171</v>
      </c>
      <c r="Q145" s="305">
        <v>4.5217957059206384</v>
      </c>
      <c r="R145" s="305">
        <v>-1.1947763267574345</v>
      </c>
      <c r="S145" s="305">
        <v>-0.56710775047260142</v>
      </c>
      <c r="T145" s="305">
        <v>-3.1783964631377728</v>
      </c>
      <c r="U145" s="306">
        <v>2.6390734763622561</v>
      </c>
    </row>
    <row r="146" spans="1:21" ht="14.25" hidden="1" customHeight="1" x14ac:dyDescent="0.3">
      <c r="A146" s="297"/>
      <c r="B146" s="30" t="s">
        <v>965</v>
      </c>
      <c r="C146" s="303">
        <v>1.2990564747709499</v>
      </c>
      <c r="D146" s="303">
        <v>1.2458682939232091</v>
      </c>
      <c r="E146" s="303">
        <v>1.6185125735687507</v>
      </c>
      <c r="F146" s="303">
        <v>2.0326772160041031</v>
      </c>
      <c r="G146" s="303">
        <v>0.43439185140800873</v>
      </c>
      <c r="H146" s="303">
        <v>0.15078082929456116</v>
      </c>
      <c r="I146" s="303">
        <v>2.6960482580327323</v>
      </c>
      <c r="J146" s="303">
        <v>-0.6</v>
      </c>
      <c r="K146" s="303">
        <v>0.1</v>
      </c>
      <c r="L146" s="303">
        <v>0.26490066225166231</v>
      </c>
      <c r="M146" s="304">
        <v>2.9214139643613635E-2</v>
      </c>
      <c r="N146" s="305">
        <v>2.6960482580327323</v>
      </c>
      <c r="O146" s="305">
        <v>4.0450333765069217</v>
      </c>
      <c r="P146" s="305">
        <v>6.075051949639402</v>
      </c>
      <c r="Q146" s="305">
        <v>2.1086212262682693</v>
      </c>
      <c r="R146" s="305">
        <v>0.7874015748031411</v>
      </c>
      <c r="S146" s="305">
        <v>3.6267914594910735</v>
      </c>
      <c r="T146" s="305">
        <v>-8.4042947056645687</v>
      </c>
      <c r="U146" s="306">
        <v>3.6256011838697901</v>
      </c>
    </row>
    <row r="147" spans="1:21" ht="14.25" hidden="1" customHeight="1" x14ac:dyDescent="0.3">
      <c r="A147" s="297">
        <v>1992</v>
      </c>
      <c r="B147" s="30" t="s">
        <v>962</v>
      </c>
      <c r="C147" s="303">
        <v>1.5118790496760255</v>
      </c>
      <c r="D147" s="303">
        <v>2.1094927172275106</v>
      </c>
      <c r="E147" s="303">
        <v>1.3163090693694812</v>
      </c>
      <c r="F147" s="303">
        <v>1.0591350397175745</v>
      </c>
      <c r="G147" s="303">
        <v>2.058165548098458</v>
      </c>
      <c r="H147" s="303">
        <v>4.4520916227551339</v>
      </c>
      <c r="I147" s="303">
        <v>2.9609206425317751</v>
      </c>
      <c r="J147" s="303">
        <v>0.4</v>
      </c>
      <c r="K147" s="303">
        <v>-0.6</v>
      </c>
      <c r="L147" s="303">
        <v>1.0237780713342062</v>
      </c>
      <c r="M147" s="304">
        <v>3.5046728971962438</v>
      </c>
      <c r="N147" s="305">
        <v>2.9609206425317751</v>
      </c>
      <c r="O147" s="305">
        <v>5.860384946854353</v>
      </c>
      <c r="P147" s="305">
        <v>6.1880617653837362</v>
      </c>
      <c r="Q147" s="305">
        <v>5.5398917930351388</v>
      </c>
      <c r="R147" s="305">
        <v>-0.11160714285716722</v>
      </c>
      <c r="S147" s="305">
        <v>-2.9353655094552522</v>
      </c>
      <c r="T147" s="305">
        <v>10.239827539746685</v>
      </c>
      <c r="U147" s="306">
        <v>0.94609068189930667</v>
      </c>
    </row>
    <row r="148" spans="1:21" ht="14.25" hidden="1" customHeight="1" x14ac:dyDescent="0.3">
      <c r="A148" s="297"/>
      <c r="B148" s="30" t="s">
        <v>963</v>
      </c>
      <c r="C148" s="303">
        <v>-0.77127659574468055</v>
      </c>
      <c r="D148" s="303">
        <v>-0.31972454500737513</v>
      </c>
      <c r="E148" s="303">
        <v>0.18188904768091163</v>
      </c>
      <c r="F148" s="303">
        <v>-8.7336244541489805E-2</v>
      </c>
      <c r="G148" s="303">
        <v>0.99371620634222779</v>
      </c>
      <c r="H148" s="303">
        <v>-1.7605271285905388</v>
      </c>
      <c r="I148" s="303">
        <v>-0.86156712073581332</v>
      </c>
      <c r="J148" s="303">
        <v>-0.2</v>
      </c>
      <c r="K148" s="303">
        <v>-0.5</v>
      </c>
      <c r="L148" s="303">
        <v>-4.7074207257273599</v>
      </c>
      <c r="M148" s="304">
        <v>-2.7088036117381478</v>
      </c>
      <c r="N148" s="305">
        <v>-0.86156712073581332</v>
      </c>
      <c r="O148" s="305">
        <v>-0.90456806874716733</v>
      </c>
      <c r="P148" s="305">
        <v>-1.2371134020618513</v>
      </c>
      <c r="Q148" s="305">
        <v>-0.5776173285198638</v>
      </c>
      <c r="R148" s="305">
        <v>-1.5083798882681521</v>
      </c>
      <c r="S148" s="305">
        <v>1.0613550450712523</v>
      </c>
      <c r="T148" s="305">
        <v>-9.7775604986555891</v>
      </c>
      <c r="U148" s="306">
        <v>1.5384615384615614</v>
      </c>
    </row>
    <row r="149" spans="1:21" ht="14.25" hidden="1" customHeight="1" x14ac:dyDescent="0.3">
      <c r="A149" s="297"/>
      <c r="B149" s="30" t="s">
        <v>964</v>
      </c>
      <c r="C149" s="303">
        <v>-0.17421602787457857</v>
      </c>
      <c r="D149" s="303">
        <v>-0.88823094004440861</v>
      </c>
      <c r="E149" s="303">
        <v>0.44092854363894673</v>
      </c>
      <c r="F149" s="303">
        <v>0.12487512487513186</v>
      </c>
      <c r="G149" s="303">
        <v>1.3456807987266757</v>
      </c>
      <c r="H149" s="303">
        <v>-4.736952420876122</v>
      </c>
      <c r="I149" s="303">
        <v>-2.5484439224897244</v>
      </c>
      <c r="J149" s="303">
        <v>-0.6</v>
      </c>
      <c r="K149" s="303">
        <v>0.7</v>
      </c>
      <c r="L149" s="303">
        <v>2.8816466552315632</v>
      </c>
      <c r="M149" s="304">
        <v>-0.29002320185612973</v>
      </c>
      <c r="N149" s="305">
        <v>-2.5484439224897244</v>
      </c>
      <c r="O149" s="305">
        <v>-1.0680054769511571</v>
      </c>
      <c r="P149" s="305">
        <v>-2.6041094385232384</v>
      </c>
      <c r="Q149" s="305">
        <v>0.45025417574437654</v>
      </c>
      <c r="R149" s="305">
        <v>-5.5870674985819591</v>
      </c>
      <c r="S149" s="305">
        <v>-4.4022442813983531</v>
      </c>
      <c r="T149" s="305">
        <v>-9.8618260633974444</v>
      </c>
      <c r="U149" s="306">
        <v>1.0101010101010104</v>
      </c>
    </row>
    <row r="150" spans="1:21" ht="14.25" hidden="1" customHeight="1" x14ac:dyDescent="0.3">
      <c r="A150" s="297"/>
      <c r="B150" s="30" t="s">
        <v>965</v>
      </c>
      <c r="C150" s="303">
        <v>-0.30876627735264606</v>
      </c>
      <c r="D150" s="303">
        <v>1.058003485187939</v>
      </c>
      <c r="E150" s="303">
        <v>2.130406714009041</v>
      </c>
      <c r="F150" s="303">
        <v>2.9433774008480924</v>
      </c>
      <c r="G150" s="303">
        <v>-0.199885779554549</v>
      </c>
      <c r="H150" s="303">
        <v>-2.2332233223322362</v>
      </c>
      <c r="I150" s="303">
        <v>-0.21691973969632272</v>
      </c>
      <c r="J150" s="303">
        <v>-0.5</v>
      </c>
      <c r="K150" s="303">
        <v>-1.4</v>
      </c>
      <c r="L150" s="303">
        <v>-4.5015005001667134</v>
      </c>
      <c r="M150" s="304">
        <v>1.3379872018615515</v>
      </c>
      <c r="N150" s="305">
        <v>-0.21691973969632272</v>
      </c>
      <c r="O150" s="305">
        <v>3.3493264439933768</v>
      </c>
      <c r="P150" s="305">
        <v>6.5884476534296113</v>
      </c>
      <c r="Q150" s="305">
        <v>0.25303643724696201</v>
      </c>
      <c r="R150" s="305">
        <v>-4.7311504956443287</v>
      </c>
      <c r="S150" s="305">
        <v>-3.5816403310760023</v>
      </c>
      <c r="T150" s="305">
        <v>-9.1674180943793289</v>
      </c>
      <c r="U150" s="306">
        <v>-1.7413793103448256</v>
      </c>
    </row>
    <row r="151" spans="1:21" ht="14.25" hidden="1" customHeight="1" x14ac:dyDescent="0.3">
      <c r="A151" s="297">
        <v>1993</v>
      </c>
      <c r="B151" s="30" t="s">
        <v>962</v>
      </c>
      <c r="C151" s="303">
        <v>-0.74064099111231485</v>
      </c>
      <c r="D151" s="303">
        <v>-2.1431210740238953</v>
      </c>
      <c r="E151" s="303">
        <v>-1.9469026548672446</v>
      </c>
      <c r="F151" s="303">
        <v>-2.7865277441240721</v>
      </c>
      <c r="G151" s="303">
        <v>0.5293276108726559</v>
      </c>
      <c r="H151" s="303">
        <v>-2.7343310453471474</v>
      </c>
      <c r="I151" s="303">
        <v>-2.3429951690821156</v>
      </c>
      <c r="J151" s="303">
        <v>-0.1</v>
      </c>
      <c r="K151" s="303">
        <v>1.4</v>
      </c>
      <c r="L151" s="303">
        <v>-2.0600558659217825</v>
      </c>
      <c r="M151" s="304">
        <v>-8.0941446613088459</v>
      </c>
      <c r="N151" s="305">
        <v>-2.3429951690821156</v>
      </c>
      <c r="O151" s="305">
        <v>-0.69636639585752391</v>
      </c>
      <c r="P151" s="305">
        <v>1.058425063504842E-2</v>
      </c>
      <c r="Q151" s="305">
        <v>-1.4278502920602847</v>
      </c>
      <c r="R151" s="305">
        <v>-5.3287088128645763</v>
      </c>
      <c r="S151" s="305">
        <v>-5.1662244420165422</v>
      </c>
      <c r="T151" s="305">
        <v>-5.7246856386499019</v>
      </c>
      <c r="U151" s="306">
        <v>-1.9477101245832529</v>
      </c>
    </row>
    <row r="152" spans="1:21" ht="14.25" hidden="1" customHeight="1" x14ac:dyDescent="0.3">
      <c r="A152" s="297"/>
      <c r="B152" s="30" t="s">
        <v>963</v>
      </c>
      <c r="C152" s="303">
        <v>-2.7133360466692125E-2</v>
      </c>
      <c r="D152" s="303">
        <v>0.57898049087474135</v>
      </c>
      <c r="E152" s="303">
        <v>0</v>
      </c>
      <c r="F152" s="303">
        <v>0.1121635094715856</v>
      </c>
      <c r="G152" s="303">
        <v>-0.32730895118825742</v>
      </c>
      <c r="H152" s="303">
        <v>2.4409995372512725</v>
      </c>
      <c r="I152" s="303">
        <v>-0.81622557506801741</v>
      </c>
      <c r="J152" s="303">
        <v>0.8</v>
      </c>
      <c r="K152" s="303">
        <v>-0.6</v>
      </c>
      <c r="L152" s="303">
        <v>-2.1033868092691534</v>
      </c>
      <c r="M152" s="304">
        <v>0.7495315427857463</v>
      </c>
      <c r="N152" s="305">
        <v>-0.81622557506801741</v>
      </c>
      <c r="O152" s="305">
        <v>0.45850939494739862</v>
      </c>
      <c r="P152" s="305">
        <v>-0.25399513175996447</v>
      </c>
      <c r="Q152" s="305">
        <v>1.1997951569244378</v>
      </c>
      <c r="R152" s="305">
        <v>-3.130724396336376</v>
      </c>
      <c r="S152" s="305">
        <v>1.6458196181702078E-2</v>
      </c>
      <c r="T152" s="305">
        <v>-15.689715689715683</v>
      </c>
      <c r="U152" s="306">
        <v>-0.28632784538297074</v>
      </c>
    </row>
    <row r="153" spans="1:21" ht="14.25" hidden="1" customHeight="1" x14ac:dyDescent="0.3">
      <c r="A153" s="297"/>
      <c r="B153" s="30" t="s">
        <v>964</v>
      </c>
      <c r="C153" s="303">
        <v>0.59709594246166375</v>
      </c>
      <c r="D153" s="303">
        <v>0.7883869353022277</v>
      </c>
      <c r="E153" s="303">
        <v>0.58019597730789485</v>
      </c>
      <c r="F153" s="303">
        <v>0.87140545250841228</v>
      </c>
      <c r="G153" s="303">
        <v>-0.25699600228441</v>
      </c>
      <c r="H153" s="303">
        <v>1.4455110107284099</v>
      </c>
      <c r="I153" s="303">
        <v>0.62344139650872421</v>
      </c>
      <c r="J153" s="303">
        <v>0.2</v>
      </c>
      <c r="K153" s="303">
        <v>-0.2</v>
      </c>
      <c r="L153" s="303">
        <v>0.50983248361254141</v>
      </c>
      <c r="M153" s="304">
        <v>1.4569125852448792</v>
      </c>
      <c r="N153" s="305">
        <v>0.62344139650872421</v>
      </c>
      <c r="O153" s="305">
        <v>1.4945408985144155</v>
      </c>
      <c r="P153" s="305">
        <v>1.7400530503978757</v>
      </c>
      <c r="Q153" s="305">
        <v>1.2434034555049607</v>
      </c>
      <c r="R153" s="305">
        <v>-0.68763967680935423</v>
      </c>
      <c r="S153" s="305">
        <v>-2.22149086720421</v>
      </c>
      <c r="T153" s="305">
        <v>6.5362198168193117</v>
      </c>
      <c r="U153" s="306">
        <v>1.7946877243346648E-2</v>
      </c>
    </row>
    <row r="154" spans="1:21" ht="14.25" hidden="1" customHeight="1" x14ac:dyDescent="0.3">
      <c r="A154" s="297"/>
      <c r="B154" s="30" t="s">
        <v>965</v>
      </c>
      <c r="C154" s="303">
        <v>-9.4428706326709744E-2</v>
      </c>
      <c r="D154" s="303">
        <v>-0.45939905636952005</v>
      </c>
      <c r="E154" s="303">
        <v>0.65376233816176921</v>
      </c>
      <c r="F154" s="303">
        <v>1.1106997408367363</v>
      </c>
      <c r="G154" s="303">
        <v>-0.64414543372460287</v>
      </c>
      <c r="H154" s="303">
        <v>-3.9407770232661647</v>
      </c>
      <c r="I154" s="303">
        <v>-1.5365551425031043</v>
      </c>
      <c r="J154" s="303">
        <v>-0.6</v>
      </c>
      <c r="K154" s="303">
        <v>0.4</v>
      </c>
      <c r="L154" s="303">
        <v>1.9927536231884062</v>
      </c>
      <c r="M154" s="304">
        <v>0.18331805682861102</v>
      </c>
      <c r="N154" s="305">
        <v>-1.5365551425031043</v>
      </c>
      <c r="O154" s="305">
        <v>-1.2520941715898175</v>
      </c>
      <c r="P154" s="305">
        <v>2.2942955469809334</v>
      </c>
      <c r="Q154" s="305">
        <v>-4.8982506247768782</v>
      </c>
      <c r="R154" s="305">
        <v>-2.9600138480180078</v>
      </c>
      <c r="S154" s="305">
        <v>-4.1400201952204583</v>
      </c>
      <c r="T154" s="305">
        <v>2.2078937084798724</v>
      </c>
      <c r="U154" s="306">
        <v>1.0586757581195059</v>
      </c>
    </row>
    <row r="155" spans="1:21" ht="14.25" hidden="1" customHeight="1" x14ac:dyDescent="0.3">
      <c r="A155" s="297">
        <v>1994</v>
      </c>
      <c r="B155" s="30" t="s">
        <v>962</v>
      </c>
      <c r="C155" s="303">
        <v>1.4042668106940113</v>
      </c>
      <c r="D155" s="303">
        <v>1.197455407259568</v>
      </c>
      <c r="E155" s="303">
        <v>0.61130922058075043</v>
      </c>
      <c r="F155" s="303">
        <v>-0.29293299157818353</v>
      </c>
      <c r="G155" s="303">
        <v>3.2560149834317968</v>
      </c>
      <c r="H155" s="303">
        <v>3.1405724881214496</v>
      </c>
      <c r="I155" s="303">
        <v>3.1336521520261869</v>
      </c>
      <c r="J155" s="303">
        <v>0</v>
      </c>
      <c r="K155" s="303">
        <v>0.2</v>
      </c>
      <c r="L155" s="303">
        <v>2.9840142095914644</v>
      </c>
      <c r="M155" s="304">
        <v>2.0128087831656103</v>
      </c>
      <c r="N155" s="305">
        <v>3.1336521520261869</v>
      </c>
      <c r="O155" s="305">
        <v>5.5451379587463094</v>
      </c>
      <c r="P155" s="305">
        <v>5.9537159751248794</v>
      </c>
      <c r="Q155" s="305">
        <v>5.0454238306179207</v>
      </c>
      <c r="R155" s="305">
        <v>0.28540849090259712</v>
      </c>
      <c r="S155" s="305">
        <v>0.19311797752807536</v>
      </c>
      <c r="T155" s="305">
        <v>0.55438730644237921</v>
      </c>
      <c r="U155" s="306">
        <v>-1.2073863636363598</v>
      </c>
    </row>
    <row r="156" spans="1:21" ht="14.25" hidden="1" customHeight="1" x14ac:dyDescent="0.3">
      <c r="A156" s="297"/>
      <c r="B156" s="30" t="s">
        <v>963</v>
      </c>
      <c r="C156" s="303">
        <v>0.23968042609854479</v>
      </c>
      <c r="D156" s="303">
        <v>0.17256255392578623</v>
      </c>
      <c r="E156" s="303">
        <v>-0.26582278481012622</v>
      </c>
      <c r="F156" s="303">
        <v>-0.61207002081037842</v>
      </c>
      <c r="G156" s="303">
        <v>0.73950048834939253</v>
      </c>
      <c r="H156" s="303">
        <v>1.5617977528089853</v>
      </c>
      <c r="I156" s="303">
        <v>1.1226357535082343</v>
      </c>
      <c r="J156" s="303">
        <v>0.1</v>
      </c>
      <c r="K156" s="303">
        <v>0.1</v>
      </c>
      <c r="L156" s="303">
        <v>4.7947568126940325</v>
      </c>
      <c r="M156" s="304">
        <v>4.5142002989536678</v>
      </c>
      <c r="N156" s="305">
        <v>1.1226357535082343</v>
      </c>
      <c r="O156" s="305">
        <v>1.6328257191201345</v>
      </c>
      <c r="P156" s="305">
        <v>3.3195419994226825</v>
      </c>
      <c r="Q156" s="305">
        <v>-0.27160317346866236</v>
      </c>
      <c r="R156" s="305">
        <v>0.32017075773747194</v>
      </c>
      <c r="S156" s="305">
        <v>-7.0089363939018767E-2</v>
      </c>
      <c r="T156" s="305">
        <v>1.8631178707224194</v>
      </c>
      <c r="U156" s="306">
        <v>0.5212077641984223</v>
      </c>
    </row>
    <row r="157" spans="1:21" ht="14.25" hidden="1" customHeight="1" x14ac:dyDescent="0.3">
      <c r="A157" s="297"/>
      <c r="B157" s="30" t="s">
        <v>964</v>
      </c>
      <c r="C157" s="303">
        <v>0.71732199787459194</v>
      </c>
      <c r="D157" s="303">
        <v>1.2673803371477703</v>
      </c>
      <c r="E157" s="303">
        <v>0.8630536870161194</v>
      </c>
      <c r="F157" s="303">
        <v>1.1331444759206732</v>
      </c>
      <c r="G157" s="303">
        <v>0.12465373961218518</v>
      </c>
      <c r="H157" s="303">
        <v>2.5113397499723362</v>
      </c>
      <c r="I157" s="303">
        <v>0.49475081452877134</v>
      </c>
      <c r="J157" s="303">
        <v>0.5</v>
      </c>
      <c r="K157" s="303">
        <v>-0.6</v>
      </c>
      <c r="L157" s="303">
        <v>-0.3291639236339563</v>
      </c>
      <c r="M157" s="304">
        <v>2.2311212814645387</v>
      </c>
      <c r="N157" s="305">
        <v>0.49475081452877134</v>
      </c>
      <c r="O157" s="305">
        <v>-0.20810788312661543</v>
      </c>
      <c r="P157" s="305">
        <v>-0.92195939653566938</v>
      </c>
      <c r="Q157" s="305">
        <v>0.63068874077258386</v>
      </c>
      <c r="R157" s="305">
        <v>1.9326241134751854</v>
      </c>
      <c r="S157" s="305">
        <v>1.4904436261616638</v>
      </c>
      <c r="T157" s="305">
        <v>3.6207540126913074</v>
      </c>
      <c r="U157" s="306">
        <v>0.41122832111565799</v>
      </c>
    </row>
    <row r="158" spans="1:21" ht="14.25" hidden="1" customHeight="1" x14ac:dyDescent="0.3">
      <c r="A158" s="297"/>
      <c r="B158" s="30" t="s">
        <v>965</v>
      </c>
      <c r="C158" s="303">
        <v>1.1606436296491864</v>
      </c>
      <c r="D158" s="303">
        <v>1.4094775212636534</v>
      </c>
      <c r="E158" s="303">
        <v>0.81791871146346296</v>
      </c>
      <c r="F158" s="303">
        <v>0.84033613445377853</v>
      </c>
      <c r="G158" s="303">
        <v>0.71932494120900969</v>
      </c>
      <c r="H158" s="303">
        <v>3.2592272825383191</v>
      </c>
      <c r="I158" s="303">
        <v>2.0773294908741633</v>
      </c>
      <c r="J158" s="303">
        <v>0.3</v>
      </c>
      <c r="K158" s="303">
        <v>-0.3</v>
      </c>
      <c r="L158" s="303">
        <v>0.69352708058123369</v>
      </c>
      <c r="M158" s="304">
        <v>1.8186905428091649</v>
      </c>
      <c r="N158" s="305">
        <v>2.0773294908741633</v>
      </c>
      <c r="O158" s="305">
        <v>2.0937604270937697</v>
      </c>
      <c r="P158" s="305">
        <v>3.468371087508217</v>
      </c>
      <c r="Q158" s="305">
        <v>0.51278398974432093</v>
      </c>
      <c r="R158" s="305">
        <v>2.5047834405983735</v>
      </c>
      <c r="S158" s="305">
        <v>2.6779543883897645</v>
      </c>
      <c r="T158" s="305">
        <v>1.8371757925071961</v>
      </c>
      <c r="U158" s="306">
        <v>0.76566951566951502</v>
      </c>
    </row>
    <row r="159" spans="1:21" ht="14.25" hidden="1" customHeight="1" x14ac:dyDescent="0.3">
      <c r="A159" s="297">
        <v>1995</v>
      </c>
      <c r="B159" s="30" t="s">
        <v>962</v>
      </c>
      <c r="C159" s="303">
        <v>-0.33898305084746028</v>
      </c>
      <c r="D159" s="303">
        <v>-0.99448837766594522</v>
      </c>
      <c r="E159" s="303">
        <v>-0.54917623564652729</v>
      </c>
      <c r="F159" s="303">
        <v>-0.38647342995167833</v>
      </c>
      <c r="G159" s="303">
        <v>-0.98887515451173158</v>
      </c>
      <c r="H159" s="303">
        <v>-2.36204013377926</v>
      </c>
      <c r="I159" s="303">
        <v>-2.4467709681213989</v>
      </c>
      <c r="J159" s="303">
        <v>0</v>
      </c>
      <c r="K159" s="303">
        <v>0.7</v>
      </c>
      <c r="L159" s="303">
        <v>3.706133158412598</v>
      </c>
      <c r="M159" s="304">
        <v>0.60456169277274796</v>
      </c>
      <c r="N159" s="305">
        <v>-2.4467709681213989</v>
      </c>
      <c r="O159" s="305">
        <v>-3.3417762889124845</v>
      </c>
      <c r="P159" s="305">
        <v>-2.5799418604651123</v>
      </c>
      <c r="Q159" s="305">
        <v>-4.2584850846737083</v>
      </c>
      <c r="R159" s="305">
        <v>-1.7308671304938059</v>
      </c>
      <c r="S159" s="305">
        <v>-2.7258960121150864</v>
      </c>
      <c r="T159" s="305">
        <v>2.1047046338874935</v>
      </c>
      <c r="U159" s="306">
        <v>0.477116098250562</v>
      </c>
    </row>
    <row r="160" spans="1:21" ht="14.25" hidden="1" customHeight="1" x14ac:dyDescent="0.3">
      <c r="A160" s="297"/>
      <c r="B160" s="30" t="s">
        <v>963</v>
      </c>
      <c r="C160" s="303">
        <v>0.7456828885400455</v>
      </c>
      <c r="D160" s="303">
        <v>1.1739077816773573</v>
      </c>
      <c r="E160" s="303">
        <v>1.5060240963855449</v>
      </c>
      <c r="F160" s="303">
        <v>1.3700290979631262</v>
      </c>
      <c r="G160" s="303">
        <v>1.8587876265778931</v>
      </c>
      <c r="H160" s="303">
        <v>0.19267822736030382</v>
      </c>
      <c r="I160" s="303">
        <v>1.0008440853732026</v>
      </c>
      <c r="J160" s="303">
        <v>-0.2</v>
      </c>
      <c r="K160" s="303">
        <v>-0.4</v>
      </c>
      <c r="L160" s="303">
        <v>0.91714104996836454</v>
      </c>
      <c r="M160" s="304">
        <v>2.9226987161977718</v>
      </c>
      <c r="N160" s="305">
        <v>1.0008440853732026</v>
      </c>
      <c r="O160" s="305">
        <v>1.8512256973795473</v>
      </c>
      <c r="P160" s="305">
        <v>3.1611339052592342</v>
      </c>
      <c r="Q160" s="305">
        <v>0.25902901124925393</v>
      </c>
      <c r="R160" s="305">
        <v>-0.44897254360213878</v>
      </c>
      <c r="S160" s="305">
        <v>-0.86490226604392717</v>
      </c>
      <c r="T160" s="305">
        <v>1.0566429932444237</v>
      </c>
      <c r="U160" s="306">
        <v>0.45726345409778446</v>
      </c>
    </row>
    <row r="161" spans="1:21" ht="14.25" hidden="1" customHeight="1" x14ac:dyDescent="0.3">
      <c r="A161" s="297"/>
      <c r="B161" s="30" t="s">
        <v>964</v>
      </c>
      <c r="C161" s="303">
        <v>0.19477989871444379</v>
      </c>
      <c r="D161" s="303">
        <v>0.2033492822966565</v>
      </c>
      <c r="E161" s="303">
        <v>0.30909990108803242</v>
      </c>
      <c r="F161" s="303">
        <v>-0.10764262648008582</v>
      </c>
      <c r="G161" s="303">
        <v>1.5524989786190702</v>
      </c>
      <c r="H161" s="303">
        <v>-0.14957264957264726</v>
      </c>
      <c r="I161" s="303">
        <v>-0.11938872970392822</v>
      </c>
      <c r="J161" s="303">
        <v>0</v>
      </c>
      <c r="K161" s="303">
        <v>0</v>
      </c>
      <c r="L161" s="303">
        <v>0.81479160137887163</v>
      </c>
      <c r="M161" s="304">
        <v>0.87579617834394696</v>
      </c>
      <c r="N161" s="305">
        <v>-0.11938872970392822</v>
      </c>
      <c r="O161" s="305">
        <v>-1.5104987965806345</v>
      </c>
      <c r="P161" s="305">
        <v>-3.7512428816776549</v>
      </c>
      <c r="Q161" s="305">
        <v>1.2917989222706012</v>
      </c>
      <c r="R161" s="305">
        <v>2.0121422376409441</v>
      </c>
      <c r="S161" s="305">
        <v>3.1582620834060435</v>
      </c>
      <c r="T161" s="305">
        <v>-2.1083304765169686</v>
      </c>
      <c r="U161" s="306">
        <v>1.4880952380952266</v>
      </c>
    </row>
    <row r="162" spans="1:21" ht="14.25" hidden="1" customHeight="1" x14ac:dyDescent="0.3">
      <c r="A162" s="297"/>
      <c r="B162" s="30" t="s">
        <v>965</v>
      </c>
      <c r="C162" s="303">
        <v>1.2960082944530882E-2</v>
      </c>
      <c r="D162" s="303">
        <v>-0.1671242688313157</v>
      </c>
      <c r="E162" s="303">
        <v>0.40675459139652048</v>
      </c>
      <c r="F162" s="303">
        <v>0.21551724137931672</v>
      </c>
      <c r="G162" s="303">
        <v>0.95212551964598902</v>
      </c>
      <c r="H162" s="303">
        <v>-1.9580569227477014</v>
      </c>
      <c r="I162" s="303">
        <v>-0.77695433899114619</v>
      </c>
      <c r="J162" s="303">
        <v>-0.3</v>
      </c>
      <c r="K162" s="303">
        <v>0.2</v>
      </c>
      <c r="L162" s="303">
        <v>1.8029219769972116</v>
      </c>
      <c r="M162" s="304">
        <v>0.94711917916336574</v>
      </c>
      <c r="N162" s="305">
        <v>-0.77695433899114619</v>
      </c>
      <c r="O162" s="305">
        <v>-2.1235358557343886</v>
      </c>
      <c r="P162" s="305">
        <v>-0.84522915101427998</v>
      </c>
      <c r="Q162" s="305">
        <v>-3.6437837049992652</v>
      </c>
      <c r="R162" s="305">
        <v>1.3433089610610551</v>
      </c>
      <c r="S162" s="305">
        <v>1.1840324763193451</v>
      </c>
      <c r="T162" s="305">
        <v>1.9436175801085653</v>
      </c>
      <c r="U162" s="306">
        <v>0.44850784888734552</v>
      </c>
    </row>
    <row r="163" spans="1:21" ht="14.25" hidden="1" customHeight="1" x14ac:dyDescent="0.3">
      <c r="A163" s="297">
        <v>1996</v>
      </c>
      <c r="B163" s="30" t="s">
        <v>962</v>
      </c>
      <c r="C163" s="303">
        <v>-0.81637942205520631</v>
      </c>
      <c r="D163" s="303">
        <v>-0.98050938658374776</v>
      </c>
      <c r="E163" s="303">
        <v>0.24551927326295697</v>
      </c>
      <c r="F163" s="303">
        <v>0.5973715651135052</v>
      </c>
      <c r="G163" s="303">
        <v>-0.77045696068012148</v>
      </c>
      <c r="H163" s="303">
        <v>-4.8346611371821382</v>
      </c>
      <c r="I163" s="303">
        <v>-5.3728466449825447</v>
      </c>
      <c r="J163" s="303">
        <v>0.1</v>
      </c>
      <c r="K163" s="303">
        <v>0.2</v>
      </c>
      <c r="L163" s="303">
        <v>1.038167938931295</v>
      </c>
      <c r="M163" s="304">
        <v>0.3648683867604916</v>
      </c>
      <c r="N163" s="305">
        <v>-5.3728466449825447</v>
      </c>
      <c r="O163" s="305">
        <v>-8.4718037021093551</v>
      </c>
      <c r="P163" s="305">
        <v>-5.7776093957188834</v>
      </c>
      <c r="Q163" s="305">
        <v>-11.775828165179234</v>
      </c>
      <c r="R163" s="305">
        <v>-1.6946308724832164</v>
      </c>
      <c r="S163" s="305">
        <v>-4.112337011033091</v>
      </c>
      <c r="T163" s="305">
        <v>7.2311920302301758</v>
      </c>
      <c r="U163" s="306">
        <v>0.54954490812295376</v>
      </c>
    </row>
    <row r="164" spans="1:21" ht="14.25" hidden="1" customHeight="1" x14ac:dyDescent="0.3">
      <c r="A164" s="297"/>
      <c r="B164" s="30" t="s">
        <v>963</v>
      </c>
      <c r="C164" s="303">
        <v>1.3587666579566218</v>
      </c>
      <c r="D164" s="303">
        <v>1.4249486776959088</v>
      </c>
      <c r="E164" s="303">
        <v>0.69801616458487104</v>
      </c>
      <c r="F164" s="303">
        <v>0.546318289786214</v>
      </c>
      <c r="G164" s="303">
        <v>1.1244979919678713</v>
      </c>
      <c r="H164" s="303">
        <v>3.8532110091743021</v>
      </c>
      <c r="I164" s="303">
        <v>7.8166772756206342</v>
      </c>
      <c r="J164" s="303">
        <v>-0.9</v>
      </c>
      <c r="K164" s="303">
        <v>-0.1</v>
      </c>
      <c r="L164" s="303">
        <v>0.4835297673012775</v>
      </c>
      <c r="M164" s="304">
        <v>0.77901843676968952</v>
      </c>
      <c r="N164" s="305">
        <v>7.8166772756206342</v>
      </c>
      <c r="O164" s="305">
        <v>11.795691844605386</v>
      </c>
      <c r="P164" s="305">
        <v>11.258544431041415</v>
      </c>
      <c r="Q164" s="305">
        <v>12.498928418345457</v>
      </c>
      <c r="R164" s="305">
        <v>3.4818228366615358</v>
      </c>
      <c r="S164" s="305">
        <v>5.4393305439330391</v>
      </c>
      <c r="T164" s="305">
        <v>-2.9793368572801597</v>
      </c>
      <c r="U164" s="306">
        <v>0.88812980358667915</v>
      </c>
    </row>
    <row r="165" spans="1:21" ht="14.25" hidden="1" customHeight="1" x14ac:dyDescent="0.3">
      <c r="A165" s="297"/>
      <c r="B165" s="30" t="s">
        <v>964</v>
      </c>
      <c r="C165" s="303">
        <v>0.34802784222738126</v>
      </c>
      <c r="D165" s="303">
        <v>-4.7624717228231361E-2</v>
      </c>
      <c r="E165" s="303">
        <v>0.41347440107016098</v>
      </c>
      <c r="F165" s="303">
        <v>7.0871722182857866E-2</v>
      </c>
      <c r="G165" s="303">
        <v>1.4032300767804884</v>
      </c>
      <c r="H165" s="303">
        <v>-1.5459363957597247</v>
      </c>
      <c r="I165" s="303">
        <v>-0.1535010036604092</v>
      </c>
      <c r="J165" s="303">
        <v>-0.3</v>
      </c>
      <c r="K165" s="303">
        <v>0.4</v>
      </c>
      <c r="L165" s="303">
        <v>2.6165413533834538</v>
      </c>
      <c r="M165" s="304">
        <v>0.85029631538262151</v>
      </c>
      <c r="N165" s="305">
        <v>-0.1535010036604092</v>
      </c>
      <c r="O165" s="305">
        <v>-0.39545645771981697</v>
      </c>
      <c r="P165" s="305">
        <v>-0.67762920130104476</v>
      </c>
      <c r="Q165" s="305">
        <v>-3.0480835174870435E-2</v>
      </c>
      <c r="R165" s="305">
        <v>4.9480455220177078E-2</v>
      </c>
      <c r="S165" s="305">
        <v>0.76058201058202712</v>
      </c>
      <c r="T165" s="305">
        <v>-2.4599636783886467</v>
      </c>
      <c r="U165" s="306">
        <v>0.57558828508548743</v>
      </c>
    </row>
    <row r="166" spans="1:21" ht="14.25" hidden="1" customHeight="1" x14ac:dyDescent="0.3">
      <c r="A166" s="297"/>
      <c r="B166" s="30" t="s">
        <v>965</v>
      </c>
      <c r="C166" s="303">
        <v>0.74502247912653274</v>
      </c>
      <c r="D166" s="303">
        <v>0.47647409172124355</v>
      </c>
      <c r="E166" s="303">
        <v>7.2665617052194875E-2</v>
      </c>
      <c r="F166" s="303">
        <v>0.1770538243626163</v>
      </c>
      <c r="G166" s="303">
        <v>-0.23498694516970886</v>
      </c>
      <c r="H166" s="303">
        <v>1.8169582772543862</v>
      </c>
      <c r="I166" s="303">
        <v>0.17738883632922864</v>
      </c>
      <c r="J166" s="303">
        <v>0.4</v>
      </c>
      <c r="K166" s="303">
        <v>0.3</v>
      </c>
      <c r="L166" s="303">
        <v>4.7772567409144244</v>
      </c>
      <c r="M166" s="304">
        <v>3.7557485947879314</v>
      </c>
      <c r="N166" s="305">
        <v>0.17738883632922864</v>
      </c>
      <c r="O166" s="305">
        <v>-0.61665821929378239</v>
      </c>
      <c r="P166" s="305">
        <v>0.20012735377056856</v>
      </c>
      <c r="Q166" s="305">
        <v>-1.66933455293848</v>
      </c>
      <c r="R166" s="305">
        <v>1.6485328058028443</v>
      </c>
      <c r="S166" s="305">
        <v>0.72202166064982976</v>
      </c>
      <c r="T166" s="305">
        <v>5.0947867298578302</v>
      </c>
      <c r="U166" s="306">
        <v>0.28614711328059173</v>
      </c>
    </row>
    <row r="167" spans="1:21" ht="14.25" hidden="1" customHeight="1" x14ac:dyDescent="0.3">
      <c r="A167" s="297">
        <v>1997</v>
      </c>
      <c r="B167" s="30" t="s">
        <v>962</v>
      </c>
      <c r="C167" s="303">
        <v>-0.53550937141399402</v>
      </c>
      <c r="D167" s="303">
        <v>-0.18968583283935914</v>
      </c>
      <c r="E167" s="303">
        <v>0.22994069950381402</v>
      </c>
      <c r="F167" s="303">
        <v>0.29456816307293821</v>
      </c>
      <c r="G167" s="303">
        <v>9.1599057838237741E-2</v>
      </c>
      <c r="H167" s="303">
        <v>-1.5752368363075675</v>
      </c>
      <c r="I167" s="303">
        <v>-3.399834730256174</v>
      </c>
      <c r="J167" s="303">
        <v>0.4</v>
      </c>
      <c r="K167" s="303">
        <v>-0.3</v>
      </c>
      <c r="L167" s="303">
        <v>1.3706293706293735</v>
      </c>
      <c r="M167" s="304">
        <v>2.9549372075843507</v>
      </c>
      <c r="N167" s="305">
        <v>-3.399834730256174</v>
      </c>
      <c r="O167" s="305">
        <v>-5.8818529536761588</v>
      </c>
      <c r="P167" s="305">
        <v>-4.4030866999546134</v>
      </c>
      <c r="Q167" s="305">
        <v>-7.8372093023255758</v>
      </c>
      <c r="R167" s="305">
        <v>-3.2435939020430737E-2</v>
      </c>
      <c r="S167" s="305">
        <v>-0.3910068426197455</v>
      </c>
      <c r="T167" s="305">
        <v>1.1918183282332109</v>
      </c>
      <c r="U167" s="306">
        <v>-0.134273246055713</v>
      </c>
    </row>
    <row r="168" spans="1:21" ht="14.25" hidden="1" customHeight="1" x14ac:dyDescent="0.3">
      <c r="A168" s="297"/>
      <c r="B168" s="30" t="s">
        <v>963</v>
      </c>
      <c r="C168" s="303">
        <v>1.2818869375720965</v>
      </c>
      <c r="D168" s="303">
        <v>0.72455160945479236</v>
      </c>
      <c r="E168" s="303">
        <v>0.4709007486114416</v>
      </c>
      <c r="F168" s="303">
        <v>0.36419172932330923</v>
      </c>
      <c r="G168" s="303">
        <v>0.7321218459929355</v>
      </c>
      <c r="H168" s="303">
        <v>1.589255735870168</v>
      </c>
      <c r="I168" s="303">
        <v>2.346327752657956</v>
      </c>
      <c r="J168" s="303">
        <v>-0.2</v>
      </c>
      <c r="K168" s="303">
        <v>0.6</v>
      </c>
      <c r="L168" s="303">
        <v>3.1456953642384065</v>
      </c>
      <c r="M168" s="304">
        <v>0.83712030614684352</v>
      </c>
      <c r="N168" s="305">
        <v>2.346327752657956</v>
      </c>
      <c r="O168" s="305">
        <v>3.6936692856497615</v>
      </c>
      <c r="P168" s="305">
        <v>3.8176638176638136</v>
      </c>
      <c r="Q168" s="305">
        <v>3.5242661283539434</v>
      </c>
      <c r="R168" s="305">
        <v>0.81116158338741684</v>
      </c>
      <c r="S168" s="305">
        <v>-1.848217206411519</v>
      </c>
      <c r="T168" s="305">
        <v>9.9633932834633185</v>
      </c>
      <c r="U168" s="306">
        <v>0.21848739495797531</v>
      </c>
    </row>
    <row r="169" spans="1:21" ht="14.25" hidden="1" customHeight="1" x14ac:dyDescent="0.3">
      <c r="A169" s="297"/>
      <c r="B169" s="30" t="s">
        <v>964</v>
      </c>
      <c r="C169" s="303">
        <v>0.34172889507657089</v>
      </c>
      <c r="D169" s="303">
        <v>-0.21226415094338336</v>
      </c>
      <c r="E169" s="303">
        <v>-0.44465809397907208</v>
      </c>
      <c r="F169" s="303">
        <v>-0.51504155448907341</v>
      </c>
      <c r="G169" s="303">
        <v>-0.22063595068138397</v>
      </c>
      <c r="H169" s="303">
        <v>0.51779222209982834</v>
      </c>
      <c r="I169" s="303">
        <v>0.13134328358208336</v>
      </c>
      <c r="J169" s="303">
        <v>0.1</v>
      </c>
      <c r="K169" s="303">
        <v>0.6</v>
      </c>
      <c r="L169" s="303">
        <v>5.3772070626003199</v>
      </c>
      <c r="M169" s="304">
        <v>3.3206831119544802</v>
      </c>
      <c r="N169" s="305">
        <v>0.13134328358208336</v>
      </c>
      <c r="O169" s="305">
        <v>-0.2874063751959568</v>
      </c>
      <c r="P169" s="305">
        <v>-0.65861690450054766</v>
      </c>
      <c r="Q169" s="305">
        <v>0.21936951576211072</v>
      </c>
      <c r="R169" s="305">
        <v>0.80463469584807967</v>
      </c>
      <c r="S169" s="305">
        <v>1.5830694884186016</v>
      </c>
      <c r="T169" s="305">
        <v>-1.5631784628745038</v>
      </c>
      <c r="U169" s="306">
        <v>0.30186147912125705</v>
      </c>
    </row>
    <row r="170" spans="1:21" ht="14.25" hidden="1" customHeight="1" x14ac:dyDescent="0.3">
      <c r="A170" s="297"/>
      <c r="B170" s="30" t="s">
        <v>965</v>
      </c>
      <c r="C170" s="303">
        <v>0.74419778002020109</v>
      </c>
      <c r="D170" s="303">
        <v>0.62632947293784014</v>
      </c>
      <c r="E170" s="303">
        <v>0.31385803959437908</v>
      </c>
      <c r="F170" s="303">
        <v>1.0471820214143008</v>
      </c>
      <c r="G170" s="303">
        <v>-1.7559833506763738</v>
      </c>
      <c r="H170" s="303">
        <v>1.6330556773345108</v>
      </c>
      <c r="I170" s="303">
        <v>0.97782017648462727</v>
      </c>
      <c r="J170" s="303">
        <v>0.2</v>
      </c>
      <c r="K170" s="303">
        <v>0.1</v>
      </c>
      <c r="L170" s="303">
        <v>1.7263264788017381</v>
      </c>
      <c r="M170" s="304">
        <v>1.3085399449035862</v>
      </c>
      <c r="N170" s="305">
        <v>0.97782017648462727</v>
      </c>
      <c r="O170" s="305">
        <v>-0.20962529478556746</v>
      </c>
      <c r="P170" s="305">
        <v>-0.37753222836094835</v>
      </c>
      <c r="Q170" s="305">
        <v>1.6214025131745302E-2</v>
      </c>
      <c r="R170" s="305">
        <v>3.320561941251583</v>
      </c>
      <c r="S170" s="305">
        <v>2.1325459317585285</v>
      </c>
      <c r="T170" s="305">
        <v>7.043081899720633</v>
      </c>
      <c r="U170" s="306">
        <v>0.3343922420999661</v>
      </c>
    </row>
    <row r="171" spans="1:21" ht="14.25" hidden="1" customHeight="1" x14ac:dyDescent="0.3">
      <c r="A171" s="297">
        <v>1998</v>
      </c>
      <c r="B171" s="30" t="s">
        <v>962</v>
      </c>
      <c r="C171" s="303">
        <v>0.92650557155376134</v>
      </c>
      <c r="D171" s="303">
        <v>1.4210217263652254</v>
      </c>
      <c r="E171" s="303">
        <v>0.98676293622142452</v>
      </c>
      <c r="F171" s="303">
        <v>0.18630647414998691</v>
      </c>
      <c r="G171" s="303">
        <v>3.3099430689792086</v>
      </c>
      <c r="H171" s="303">
        <v>2.8146230993206132</v>
      </c>
      <c r="I171" s="303">
        <v>2.668871043930082</v>
      </c>
      <c r="J171" s="303">
        <v>0.1</v>
      </c>
      <c r="K171" s="303">
        <v>-0.5</v>
      </c>
      <c r="L171" s="303">
        <v>1.8218118292987242</v>
      </c>
      <c r="M171" s="304">
        <v>3.8522547020167508</v>
      </c>
      <c r="N171" s="305">
        <v>2.668871043930082</v>
      </c>
      <c r="O171" s="305">
        <v>0.91028446389498185</v>
      </c>
      <c r="P171" s="305">
        <v>1.7191977077363845</v>
      </c>
      <c r="Q171" s="305">
        <v>-0.18643106103590412</v>
      </c>
      <c r="R171" s="305">
        <v>4.9289245982694609</v>
      </c>
      <c r="S171" s="305">
        <v>8.4484420173466077</v>
      </c>
      <c r="T171" s="305">
        <v>-5.659340659340657</v>
      </c>
      <c r="U171" s="306">
        <v>4.8325279120146689</v>
      </c>
    </row>
    <row r="172" spans="1:21" ht="14.25" hidden="1" customHeight="1" x14ac:dyDescent="0.3">
      <c r="A172" s="297"/>
      <c r="B172" s="30" t="s">
        <v>963</v>
      </c>
      <c r="C172" s="303">
        <v>-0.42178389777943437</v>
      </c>
      <c r="D172" s="303">
        <v>-0.27790643816581451</v>
      </c>
      <c r="E172" s="303">
        <v>0</v>
      </c>
      <c r="F172" s="303">
        <v>-0.22082752208277157</v>
      </c>
      <c r="G172" s="303">
        <v>0.62796360374215965</v>
      </c>
      <c r="H172" s="303">
        <v>-1.1432766939374943</v>
      </c>
      <c r="I172" s="303">
        <v>-1.1502185415228894</v>
      </c>
      <c r="J172" s="303">
        <v>0</v>
      </c>
      <c r="K172" s="303">
        <v>-0.1</v>
      </c>
      <c r="L172" s="303">
        <v>1.6911764705882462</v>
      </c>
      <c r="M172" s="304">
        <v>2.3347152520183414</v>
      </c>
      <c r="N172" s="305">
        <v>-1.1502185415228894</v>
      </c>
      <c r="O172" s="305">
        <v>-3.2092982912655117</v>
      </c>
      <c r="P172" s="305">
        <v>-2.2444343480236313</v>
      </c>
      <c r="Q172" s="305">
        <v>-4.5395484814032869</v>
      </c>
      <c r="R172" s="305">
        <v>1.4136356943012913</v>
      </c>
      <c r="S172" s="305">
        <v>1.5106635071090295</v>
      </c>
      <c r="T172" s="305">
        <v>1.0774606872451926</v>
      </c>
      <c r="U172" s="306">
        <v>1.0968049594659135</v>
      </c>
    </row>
    <row r="173" spans="1:21" ht="14.25" hidden="1" customHeight="1" x14ac:dyDescent="0.3">
      <c r="A173" s="297"/>
      <c r="B173" s="30" t="s">
        <v>964</v>
      </c>
      <c r="C173" s="303">
        <v>0.49831817615549312</v>
      </c>
      <c r="D173" s="303">
        <v>0.92893636785879607</v>
      </c>
      <c r="E173" s="303">
        <v>0.72688274547188314</v>
      </c>
      <c r="F173" s="303">
        <v>0.99009900990098743</v>
      </c>
      <c r="G173" s="303">
        <v>-1.2735608762085349E-2</v>
      </c>
      <c r="H173" s="303">
        <v>1.5596816976127315</v>
      </c>
      <c r="I173" s="303">
        <v>1.0821503374447445</v>
      </c>
      <c r="J173" s="303">
        <v>0.1</v>
      </c>
      <c r="K173" s="303">
        <v>-0.4</v>
      </c>
      <c r="L173" s="303">
        <v>-0.93998553868401302</v>
      </c>
      <c r="M173" s="304">
        <v>0.63965884861407574</v>
      </c>
      <c r="N173" s="305">
        <v>1.0821503374447445</v>
      </c>
      <c r="O173" s="305">
        <v>0.50183708217581113</v>
      </c>
      <c r="P173" s="305">
        <v>0.52983825989960565</v>
      </c>
      <c r="Q173" s="305">
        <v>0.45937898766483443</v>
      </c>
      <c r="R173" s="305">
        <v>2.0618556701030855</v>
      </c>
      <c r="S173" s="305">
        <v>-0.17508024511234055</v>
      </c>
      <c r="T173" s="305">
        <v>9.8242581388648773</v>
      </c>
      <c r="U173" s="306">
        <v>0.94339622641510346</v>
      </c>
    </row>
    <row r="174" spans="1:21" ht="14.25" hidden="1" customHeight="1" x14ac:dyDescent="0.3">
      <c r="A174" s="297"/>
      <c r="B174" s="30" t="s">
        <v>965</v>
      </c>
      <c r="C174" s="303">
        <v>-0.44626255113425373</v>
      </c>
      <c r="D174" s="303">
        <v>-0.17257248044178652</v>
      </c>
      <c r="E174" s="303">
        <v>0.47320477936827388</v>
      </c>
      <c r="F174" s="303">
        <v>0.78431372549019329</v>
      </c>
      <c r="G174" s="303">
        <v>-0.43306585148388876</v>
      </c>
      <c r="H174" s="303">
        <v>-2.1834517342248319</v>
      </c>
      <c r="I174" s="303">
        <v>-0.78277886497065197</v>
      </c>
      <c r="J174" s="303">
        <v>-0.4</v>
      </c>
      <c r="K174" s="303">
        <v>-0.3</v>
      </c>
      <c r="L174" s="303">
        <v>-1.3381995133820084</v>
      </c>
      <c r="M174" s="304">
        <v>-0.31779661016950911</v>
      </c>
      <c r="N174" s="305">
        <v>-0.78277886497065197</v>
      </c>
      <c r="O174" s="305">
        <v>-2.5144895229603321</v>
      </c>
      <c r="P174" s="305">
        <v>-2.2561257512713979</v>
      </c>
      <c r="Q174" s="305">
        <v>-2.8791599627402888</v>
      </c>
      <c r="R174" s="305">
        <v>1.3373168302745881</v>
      </c>
      <c r="S174" s="305">
        <v>-0.19000292312189515</v>
      </c>
      <c r="T174" s="305">
        <v>6.1909758656873066</v>
      </c>
      <c r="U174" s="306">
        <v>0.79439252336446486</v>
      </c>
    </row>
    <row r="175" spans="1:21" ht="14.25" hidden="1" customHeight="1" x14ac:dyDescent="0.3">
      <c r="A175" s="297">
        <v>1999</v>
      </c>
      <c r="B175" s="30" t="s">
        <v>962</v>
      </c>
      <c r="C175" s="303">
        <v>1.1580127007844681</v>
      </c>
      <c r="D175" s="303">
        <v>2.1896968998501762</v>
      </c>
      <c r="E175" s="303">
        <v>1.2363122571529459</v>
      </c>
      <c r="F175" s="303">
        <v>1.0528725108720494</v>
      </c>
      <c r="G175" s="303">
        <v>1.7781757707560502</v>
      </c>
      <c r="H175" s="303">
        <v>5.2333653743458513</v>
      </c>
      <c r="I175" s="303">
        <v>3.0862048961596429</v>
      </c>
      <c r="J175" s="303">
        <v>0.5</v>
      </c>
      <c r="K175" s="303">
        <v>-1</v>
      </c>
      <c r="L175" s="303">
        <v>0.22194821208385918</v>
      </c>
      <c r="M175" s="304">
        <v>4.2507970244420932</v>
      </c>
      <c r="N175" s="305">
        <v>3.0862048961596429</v>
      </c>
      <c r="O175" s="305">
        <v>2.0122564712338828</v>
      </c>
      <c r="P175" s="305">
        <v>1.3149181723583325</v>
      </c>
      <c r="Q175" s="305">
        <v>3.0081088150667057</v>
      </c>
      <c r="R175" s="305">
        <v>3.9870840937807088</v>
      </c>
      <c r="S175" s="305">
        <v>6.2673890759994038</v>
      </c>
      <c r="T175" s="305">
        <v>-2.8285573122529541</v>
      </c>
      <c r="U175" s="306">
        <v>5.1614897233812371</v>
      </c>
    </row>
    <row r="176" spans="1:21" ht="14.25" hidden="1" customHeight="1" x14ac:dyDescent="0.3">
      <c r="A176" s="297"/>
      <c r="B176" s="30" t="s">
        <v>963</v>
      </c>
      <c r="C176" s="303">
        <v>0</v>
      </c>
      <c r="D176" s="303">
        <v>-0.60899966166687136</v>
      </c>
      <c r="E176" s="303">
        <v>0.12793672947198331</v>
      </c>
      <c r="F176" s="303">
        <v>0.39637599093997267</v>
      </c>
      <c r="G176" s="303">
        <v>-0.62845651080945686</v>
      </c>
      <c r="H176" s="303">
        <v>-2.8925200446564503</v>
      </c>
      <c r="I176" s="303">
        <v>0.67529544175577882</v>
      </c>
      <c r="J176" s="303">
        <v>-0.9</v>
      </c>
      <c r="K176" s="303">
        <v>0.6</v>
      </c>
      <c r="L176" s="303">
        <v>5.3149606299212451</v>
      </c>
      <c r="M176" s="304">
        <v>2.9357798165137581</v>
      </c>
      <c r="N176" s="305">
        <v>0.67529544175577882</v>
      </c>
      <c r="O176" s="305">
        <v>1.2911324307361269</v>
      </c>
      <c r="P176" s="305">
        <v>1.8300653594771461</v>
      </c>
      <c r="Q176" s="305">
        <v>0.53326561706450093</v>
      </c>
      <c r="R176" s="305">
        <v>-0.29701633589847631</v>
      </c>
      <c r="S176" s="305">
        <v>0.16535758577924753</v>
      </c>
      <c r="T176" s="305">
        <v>-1.728740307614089</v>
      </c>
      <c r="U176" s="306">
        <v>0.83761939750183956</v>
      </c>
    </row>
    <row r="177" spans="1:21" ht="14.25" hidden="1" customHeight="1" x14ac:dyDescent="0.3">
      <c r="A177" s="297"/>
      <c r="B177" s="30" t="s">
        <v>964</v>
      </c>
      <c r="C177" s="303">
        <v>1.1570654849827804</v>
      </c>
      <c r="D177" s="303">
        <v>1.1914217633042199</v>
      </c>
      <c r="E177" s="303">
        <v>-2.3231501916612274E-2</v>
      </c>
      <c r="F177" s="303">
        <v>-0.2481669486745659</v>
      </c>
      <c r="G177" s="303">
        <v>0.61978244371363189</v>
      </c>
      <c r="H177" s="303">
        <v>5.0480769230769198</v>
      </c>
      <c r="I177" s="303">
        <v>1.6321967579653318</v>
      </c>
      <c r="J177" s="303">
        <v>0.8</v>
      </c>
      <c r="K177" s="303">
        <v>0</v>
      </c>
      <c r="L177" s="303">
        <v>2.3130841121495394</v>
      </c>
      <c r="M177" s="304">
        <v>2.4559318676965631</v>
      </c>
      <c r="N177" s="305">
        <v>1.6321967579653318</v>
      </c>
      <c r="O177" s="305">
        <v>1.5048242896344135</v>
      </c>
      <c r="P177" s="305">
        <v>1.6871446909957797</v>
      </c>
      <c r="Q177" s="305">
        <v>1.2461059190031136</v>
      </c>
      <c r="R177" s="305">
        <v>2.2613405551794159</v>
      </c>
      <c r="S177" s="305">
        <v>2.3937267849773178</v>
      </c>
      <c r="T177" s="305">
        <v>1.8496960289742503</v>
      </c>
      <c r="U177" s="306">
        <v>0.46633634508887667</v>
      </c>
    </row>
    <row r="178" spans="1:21" ht="14.25" hidden="1" customHeight="1" x14ac:dyDescent="0.3">
      <c r="A178" s="297"/>
      <c r="B178" s="30" t="s">
        <v>965</v>
      </c>
      <c r="C178" s="303">
        <v>0.77877829155509914</v>
      </c>
      <c r="D178" s="303">
        <v>0.17941242431038518</v>
      </c>
      <c r="E178" s="303">
        <v>0.39502730335773606</v>
      </c>
      <c r="F178" s="303">
        <v>0.79158656564513308</v>
      </c>
      <c r="G178" s="303">
        <v>-0.7668133249528637</v>
      </c>
      <c r="H178" s="303">
        <v>-0.46761516267036995</v>
      </c>
      <c r="I178" s="303">
        <v>-0.50599494005058432</v>
      </c>
      <c r="J178" s="303">
        <v>0</v>
      </c>
      <c r="K178" s="303">
        <v>0.6</v>
      </c>
      <c r="L178" s="303">
        <v>2.283626398721168</v>
      </c>
      <c r="M178" s="304">
        <v>0.11598685482312021</v>
      </c>
      <c r="N178" s="305">
        <v>-0.50599494005058432</v>
      </c>
      <c r="O178" s="305">
        <v>-1.4563530129938016</v>
      </c>
      <c r="P178" s="305">
        <v>-1.8304779080252587</v>
      </c>
      <c r="Q178" s="305">
        <v>-0.9230769230769198</v>
      </c>
      <c r="R178" s="305">
        <v>0.26483050847458856</v>
      </c>
      <c r="S178" s="305">
        <v>1.7600429934166044</v>
      </c>
      <c r="T178" s="305">
        <v>-4.5847091694183462</v>
      </c>
      <c r="U178" s="306">
        <v>1.2764722947490554</v>
      </c>
    </row>
    <row r="179" spans="1:21" ht="14.25" hidden="1" customHeight="1" x14ac:dyDescent="0.3">
      <c r="A179" s="297">
        <v>2000</v>
      </c>
      <c r="B179" s="30" t="s">
        <v>962</v>
      </c>
      <c r="C179" s="303">
        <v>1.4247766240038686</v>
      </c>
      <c r="D179" s="303">
        <v>1.0969330646966426</v>
      </c>
      <c r="E179" s="303">
        <v>1.1225552598078821</v>
      </c>
      <c r="F179" s="303">
        <v>0.70683271625715349</v>
      </c>
      <c r="G179" s="303">
        <v>2.343552064859395</v>
      </c>
      <c r="H179" s="303">
        <v>1.0495801679328167</v>
      </c>
      <c r="I179" s="303">
        <v>2.0674405749032445</v>
      </c>
      <c r="J179" s="303">
        <v>-0.2</v>
      </c>
      <c r="K179" s="303">
        <v>0.4</v>
      </c>
      <c r="L179" s="303">
        <v>4.599240901987045</v>
      </c>
      <c r="M179" s="304">
        <v>3.4755744352191584</v>
      </c>
      <c r="N179" s="305">
        <v>2.0674405749032445</v>
      </c>
      <c r="O179" s="305">
        <v>0.23893805309734262</v>
      </c>
      <c r="P179" s="305">
        <v>-0.2847432717920384</v>
      </c>
      <c r="Q179" s="305">
        <v>0.98203793855968513</v>
      </c>
      <c r="R179" s="305">
        <v>5.6127839408346603</v>
      </c>
      <c r="S179" s="305">
        <v>3.6968576709796963</v>
      </c>
      <c r="T179" s="305">
        <v>12.138959137495007</v>
      </c>
      <c r="U179" s="306">
        <v>-2.8645087367507927E-2</v>
      </c>
    </row>
    <row r="180" spans="1:21" ht="14.25" hidden="1" customHeight="1" x14ac:dyDescent="0.3">
      <c r="A180" s="297"/>
      <c r="B180" s="30" t="s">
        <v>963</v>
      </c>
      <c r="C180" s="303">
        <v>0.8214285714285694</v>
      </c>
      <c r="D180" s="303">
        <v>0.62001771479185663</v>
      </c>
      <c r="E180" s="303">
        <v>0.66376745250629199</v>
      </c>
      <c r="F180" s="303">
        <v>1.0360962566844876</v>
      </c>
      <c r="G180" s="303">
        <v>-0.40846639435575582</v>
      </c>
      <c r="H180" s="303">
        <v>0.47482441388859797</v>
      </c>
      <c r="I180" s="303">
        <v>-0.24913344887347932</v>
      </c>
      <c r="J180" s="303">
        <v>0.2</v>
      </c>
      <c r="K180" s="303">
        <v>0.2</v>
      </c>
      <c r="L180" s="303">
        <v>3.6712913553895277</v>
      </c>
      <c r="M180" s="304">
        <v>3.0975928344840327</v>
      </c>
      <c r="N180" s="305">
        <v>-0.24913344887347932</v>
      </c>
      <c r="O180" s="305">
        <v>-2.1982872781848641</v>
      </c>
      <c r="P180" s="305">
        <v>-1.2159174649963234</v>
      </c>
      <c r="Q180" s="305">
        <v>-3.5741002410439648</v>
      </c>
      <c r="R180" s="305">
        <v>2.4759284731774329</v>
      </c>
      <c r="S180" s="305">
        <v>1.5788133435192151</v>
      </c>
      <c r="T180" s="305">
        <v>5.2818991097922918</v>
      </c>
      <c r="U180" s="306">
        <v>-0.12893982808023452</v>
      </c>
    </row>
    <row r="181" spans="1:21" ht="14.25" hidden="1" customHeight="1" x14ac:dyDescent="0.3">
      <c r="A181" s="297"/>
      <c r="B181" s="30" t="s">
        <v>964</v>
      </c>
      <c r="C181" s="303">
        <v>-2.3615539024675058E-2</v>
      </c>
      <c r="D181" s="303">
        <v>0.3631161971831034</v>
      </c>
      <c r="E181" s="303">
        <v>-0.29558890404727833</v>
      </c>
      <c r="F181" s="303">
        <v>-0.30874407321644526</v>
      </c>
      <c r="G181" s="303">
        <v>-0.23614218245090512</v>
      </c>
      <c r="H181" s="303">
        <v>2.4121295658166844</v>
      </c>
      <c r="I181" s="303">
        <v>0.92301009881636276</v>
      </c>
      <c r="J181" s="303">
        <v>0.4</v>
      </c>
      <c r="K181" s="303">
        <v>-0.4</v>
      </c>
      <c r="L181" s="303">
        <v>1.8118179946469155</v>
      </c>
      <c r="M181" s="304">
        <v>3.2760180995475139</v>
      </c>
      <c r="N181" s="305">
        <v>0.92301009881636276</v>
      </c>
      <c r="O181" s="305">
        <v>-1.3540350243726351</v>
      </c>
      <c r="P181" s="305">
        <v>-1.4080566952629425</v>
      </c>
      <c r="Q181" s="305">
        <v>-1.2757520903370505</v>
      </c>
      <c r="R181" s="305">
        <v>4.2464917632702992</v>
      </c>
      <c r="S181" s="305">
        <v>3.484582602155939</v>
      </c>
      <c r="T181" s="305">
        <v>6.5050732807215184</v>
      </c>
      <c r="U181" s="306">
        <v>0.34428346004877142</v>
      </c>
    </row>
    <row r="182" spans="1:21" ht="14.25" hidden="1" customHeight="1" x14ac:dyDescent="0.3">
      <c r="A182" s="297"/>
      <c r="B182" s="30" t="s">
        <v>965</v>
      </c>
      <c r="C182" s="303">
        <v>-0.31888508326443343</v>
      </c>
      <c r="D182" s="303">
        <v>-0.39469356430215896</v>
      </c>
      <c r="E182" s="303">
        <v>-0.28506271379703207</v>
      </c>
      <c r="F182" s="303">
        <v>-0.56409689193672818</v>
      </c>
      <c r="G182" s="303">
        <v>0.53569203936714871</v>
      </c>
      <c r="H182" s="303">
        <v>-0.73062872524513978</v>
      </c>
      <c r="I182" s="303">
        <v>-0.95760705831719406</v>
      </c>
      <c r="J182" s="303">
        <v>0</v>
      </c>
      <c r="K182" s="303">
        <v>0.1</v>
      </c>
      <c r="L182" s="303">
        <v>5.2780586450960527</v>
      </c>
      <c r="M182" s="304">
        <v>5.2576235541535112</v>
      </c>
      <c r="N182" s="305">
        <v>-0.95760705831719406</v>
      </c>
      <c r="O182" s="305">
        <v>-1.5922401171303022</v>
      </c>
      <c r="P182" s="305">
        <v>-2.9319965951007418</v>
      </c>
      <c r="Q182" s="305">
        <v>0.33179079717105253</v>
      </c>
      <c r="R182" s="305">
        <v>-1.0183776191033616</v>
      </c>
      <c r="S182" s="305">
        <v>0.77519379844960667</v>
      </c>
      <c r="T182" s="305">
        <v>-6.2241981581454269</v>
      </c>
      <c r="U182" s="306">
        <v>1.5868477483917047</v>
      </c>
    </row>
    <row r="183" spans="1:21" ht="14.25" hidden="1" customHeight="1" x14ac:dyDescent="0.3">
      <c r="A183" s="297">
        <v>2001</v>
      </c>
      <c r="B183" s="30" t="s">
        <v>962</v>
      </c>
      <c r="C183" s="303">
        <v>2.0142180094786539</v>
      </c>
      <c r="D183" s="303">
        <v>0.93560814529445224</v>
      </c>
      <c r="E183" s="303">
        <v>1.4522584333904973</v>
      </c>
      <c r="F183" s="303">
        <v>1.8242491657397153</v>
      </c>
      <c r="G183" s="303">
        <v>0.35935563816605054</v>
      </c>
      <c r="H183" s="303">
        <v>-0.63916327716444243</v>
      </c>
      <c r="I183" s="303">
        <v>0.6844106463878461</v>
      </c>
      <c r="J183" s="303">
        <v>-0.3</v>
      </c>
      <c r="K183" s="303">
        <v>1.2</v>
      </c>
      <c r="L183" s="303">
        <v>-0.21129466000768105</v>
      </c>
      <c r="M183" s="304">
        <v>-3.7629037629037754</v>
      </c>
      <c r="N183" s="305">
        <v>0.6844106463878461</v>
      </c>
      <c r="O183" s="305">
        <v>-0.12088525199926892</v>
      </c>
      <c r="P183" s="305">
        <v>-1.3251485920296204</v>
      </c>
      <c r="Q183" s="305">
        <v>1.5142285266730653</v>
      </c>
      <c r="R183" s="305">
        <v>1.2062440870387832</v>
      </c>
      <c r="S183" s="305">
        <v>2.3317307692307736</v>
      </c>
      <c r="T183" s="305">
        <v>-2.3366068405012044</v>
      </c>
      <c r="U183" s="306">
        <v>2.0686743596960184</v>
      </c>
    </row>
    <row r="184" spans="1:21" ht="14.25" hidden="1" customHeight="1" x14ac:dyDescent="0.3">
      <c r="A184" s="297"/>
      <c r="B184" s="30" t="s">
        <v>963</v>
      </c>
      <c r="C184" s="303">
        <v>-4.6457607433197268E-2</v>
      </c>
      <c r="D184" s="303">
        <v>-0.1199563794983618</v>
      </c>
      <c r="E184" s="303">
        <v>-0.27051397655544918</v>
      </c>
      <c r="F184" s="303">
        <v>-0.30587721214769203</v>
      </c>
      <c r="G184" s="303">
        <v>-0.1605136436597121</v>
      </c>
      <c r="H184" s="303">
        <v>0.34113060428850872</v>
      </c>
      <c r="I184" s="303">
        <v>-2.1903323262839791</v>
      </c>
      <c r="J184" s="303">
        <v>0.6</v>
      </c>
      <c r="K184" s="303">
        <v>0.1</v>
      </c>
      <c r="L184" s="303">
        <v>0.40423484119345687</v>
      </c>
      <c r="M184" s="304">
        <v>0.19031141868512691</v>
      </c>
      <c r="N184" s="305">
        <v>-2.1903323262839791</v>
      </c>
      <c r="O184" s="305">
        <v>-0.98687273065823433</v>
      </c>
      <c r="P184" s="305">
        <v>-0.75046904315195206</v>
      </c>
      <c r="Q184" s="305">
        <v>-1.2944706386626734</v>
      </c>
      <c r="R184" s="305">
        <v>-4.8375788735685887</v>
      </c>
      <c r="S184" s="305">
        <v>-2.8893587033121833</v>
      </c>
      <c r="T184" s="305">
        <v>-11.211280628756356</v>
      </c>
      <c r="U184" s="306">
        <v>1.0064800772094316</v>
      </c>
    </row>
    <row r="185" spans="1:21" ht="14.25" hidden="1" customHeight="1" x14ac:dyDescent="0.3">
      <c r="A185" s="297"/>
      <c r="B185" s="30" t="s">
        <v>964</v>
      </c>
      <c r="C185" s="303">
        <v>-0.17429700209157772</v>
      </c>
      <c r="D185" s="303">
        <v>-0.78611202096297461</v>
      </c>
      <c r="E185" s="303">
        <v>-2.2603978300196559E-2</v>
      </c>
      <c r="F185" s="303">
        <v>4.3830813061561003E-2</v>
      </c>
      <c r="G185" s="303">
        <v>-0.2226069750185502</v>
      </c>
      <c r="H185" s="303">
        <v>-3.1471588149587291</v>
      </c>
      <c r="I185" s="303">
        <v>-1.58852730281302</v>
      </c>
      <c r="J185" s="303">
        <v>-0.4</v>
      </c>
      <c r="K185" s="303">
        <v>0.6</v>
      </c>
      <c r="L185" s="303">
        <v>-9.5858895705518421E-2</v>
      </c>
      <c r="M185" s="304">
        <v>-2.0721809704714218</v>
      </c>
      <c r="N185" s="305">
        <v>-1.58852730281302</v>
      </c>
      <c r="O185" s="305">
        <v>-1.0625293841090695</v>
      </c>
      <c r="P185" s="305">
        <v>-0.79594070241768122</v>
      </c>
      <c r="Q185" s="305">
        <v>-1.4243529616119588</v>
      </c>
      <c r="R185" s="305">
        <v>-2.959233791748531</v>
      </c>
      <c r="S185" s="305">
        <v>-2.9632317368166383</v>
      </c>
      <c r="T185" s="305">
        <v>-2.9419422025514024</v>
      </c>
      <c r="U185" s="306">
        <v>0.2047502047501979</v>
      </c>
    </row>
    <row r="186" spans="1:21" ht="14.25" hidden="1" customHeight="1" x14ac:dyDescent="0.3">
      <c r="A186" s="297"/>
      <c r="B186" s="30" t="s">
        <v>965</v>
      </c>
      <c r="C186" s="303">
        <v>-0.10476079618206313</v>
      </c>
      <c r="D186" s="303">
        <v>-0.74832177836469782</v>
      </c>
      <c r="E186" s="303">
        <v>0.20348179968348745</v>
      </c>
      <c r="F186" s="303">
        <v>-6.5717415115003064E-2</v>
      </c>
      <c r="G186" s="303">
        <v>1.0039662865641787</v>
      </c>
      <c r="H186" s="303">
        <v>-3.7809647979139385</v>
      </c>
      <c r="I186" s="303">
        <v>-0.98643649815042522</v>
      </c>
      <c r="J186" s="303">
        <v>-0.7</v>
      </c>
      <c r="K186" s="303">
        <v>0.6</v>
      </c>
      <c r="L186" s="303">
        <v>1.0554596046824116</v>
      </c>
      <c r="M186" s="304">
        <v>-0.95221301357784682</v>
      </c>
      <c r="N186" s="305">
        <v>-0.98643649815042522</v>
      </c>
      <c r="O186" s="305">
        <v>-0.41817145029460789</v>
      </c>
      <c r="P186" s="305">
        <v>-0.64186139805435971</v>
      </c>
      <c r="Q186" s="305">
        <v>-0.11453744493391582</v>
      </c>
      <c r="R186" s="305">
        <v>-2.4674174364165538</v>
      </c>
      <c r="S186" s="305">
        <v>-1.9194814907142046</v>
      </c>
      <c r="T186" s="305">
        <v>-4.4393776824034319</v>
      </c>
      <c r="U186" s="306">
        <v>0.8718158289061364</v>
      </c>
    </row>
    <row r="187" spans="1:21" ht="14.25" hidden="1" customHeight="1" x14ac:dyDescent="0.3">
      <c r="A187" s="297">
        <v>2002</v>
      </c>
      <c r="B187" s="30" t="s">
        <v>962</v>
      </c>
      <c r="C187" s="303">
        <v>-0.52435329759961746</v>
      </c>
      <c r="D187" s="303">
        <v>-1.5079277081716356</v>
      </c>
      <c r="E187" s="303">
        <v>-1.0040613718411606</v>
      </c>
      <c r="F187" s="303">
        <v>-1.2823323103901743</v>
      </c>
      <c r="G187" s="303">
        <v>-0.19634310958399226</v>
      </c>
      <c r="H187" s="303">
        <v>-3.3354179695643182</v>
      </c>
      <c r="I187" s="303">
        <v>-2.5133023887693895</v>
      </c>
      <c r="J187" s="303">
        <v>-0.2</v>
      </c>
      <c r="K187" s="303">
        <v>0.9</v>
      </c>
      <c r="L187" s="303">
        <v>-0.26585643752372334</v>
      </c>
      <c r="M187" s="304">
        <v>-3.4716040591062978</v>
      </c>
      <c r="N187" s="305">
        <v>-2.5133023887693895</v>
      </c>
      <c r="O187" s="305">
        <v>-1.9469364382515835</v>
      </c>
      <c r="P187" s="305">
        <v>-2.2105581911779524</v>
      </c>
      <c r="Q187" s="305">
        <v>-1.5965422951398125</v>
      </c>
      <c r="R187" s="305">
        <v>-3.4898806434872824</v>
      </c>
      <c r="S187" s="305">
        <v>-0.71165332316685692</v>
      </c>
      <c r="T187" s="305">
        <v>-13.305263157894728</v>
      </c>
      <c r="U187" s="306">
        <v>-2.2147197839297803</v>
      </c>
    </row>
    <row r="188" spans="1:21" ht="14.25" hidden="1" customHeight="1" x14ac:dyDescent="0.3">
      <c r="A188" s="297"/>
      <c r="B188" s="30" t="s">
        <v>963</v>
      </c>
      <c r="C188" s="303">
        <v>0.42169380344383001</v>
      </c>
      <c r="D188" s="303">
        <v>0.12383203872565218</v>
      </c>
      <c r="E188" s="303">
        <v>-0.35327635327635676</v>
      </c>
      <c r="F188" s="303">
        <v>-0.65504607527478242</v>
      </c>
      <c r="G188" s="303">
        <v>0.52871019304070899</v>
      </c>
      <c r="H188" s="303">
        <v>1.8007332326935597</v>
      </c>
      <c r="I188" s="303">
        <v>-1.5213099523864884</v>
      </c>
      <c r="J188" s="303">
        <v>0.7</v>
      </c>
      <c r="K188" s="303">
        <v>0.3</v>
      </c>
      <c r="L188" s="303">
        <v>3.0845392231530866</v>
      </c>
      <c r="M188" s="304">
        <v>2.3791958686831407</v>
      </c>
      <c r="N188" s="305">
        <v>-1.5213099523864884</v>
      </c>
      <c r="O188" s="305">
        <v>-3.4845240412692249</v>
      </c>
      <c r="P188" s="305">
        <v>-3.3856317093311219</v>
      </c>
      <c r="Q188" s="305">
        <v>-3.6124058802438128</v>
      </c>
      <c r="R188" s="305">
        <v>0.48393601290494814</v>
      </c>
      <c r="S188" s="305">
        <v>-6.322795341098157</v>
      </c>
      <c r="T188" s="305">
        <v>28.298526792941573</v>
      </c>
      <c r="U188" s="306">
        <v>0.30382543847535715</v>
      </c>
    </row>
    <row r="189" spans="1:21" ht="14.25" hidden="1" customHeight="1" x14ac:dyDescent="0.3">
      <c r="A189" s="297"/>
      <c r="B189" s="30" t="s">
        <v>964</v>
      </c>
      <c r="C189" s="303">
        <v>0.51323923947275318</v>
      </c>
      <c r="D189" s="303">
        <v>0.10119181470655292</v>
      </c>
      <c r="E189" s="303">
        <v>0.64043915827996045</v>
      </c>
      <c r="F189" s="303">
        <v>0.73759499329457867</v>
      </c>
      <c r="G189" s="303">
        <v>0.37915851272015288</v>
      </c>
      <c r="H189" s="303">
        <v>-1.7688804152102477</v>
      </c>
      <c r="I189" s="303">
        <v>-0.63679245283017849</v>
      </c>
      <c r="J189" s="303">
        <v>-0.3</v>
      </c>
      <c r="K189" s="303">
        <v>0.4</v>
      </c>
      <c r="L189" s="303">
        <v>1.7547100110823806</v>
      </c>
      <c r="M189" s="304">
        <v>0.5764727076202405</v>
      </c>
      <c r="N189" s="305">
        <v>-0.63679245283017849</v>
      </c>
      <c r="O189" s="305">
        <v>-0.40338846308995358</v>
      </c>
      <c r="P189" s="305">
        <v>-0.29914529914529453</v>
      </c>
      <c r="Q189" s="305">
        <v>-0.5486840881614512</v>
      </c>
      <c r="R189" s="305">
        <v>-1.3511705685618836</v>
      </c>
      <c r="S189" s="305">
        <v>1.3799699412488025</v>
      </c>
      <c r="T189" s="305">
        <v>-9.4889589905362755</v>
      </c>
      <c r="U189" s="306">
        <v>0.27536830510808841</v>
      </c>
    </row>
    <row r="190" spans="1:21" ht="14.25" hidden="1" customHeight="1" x14ac:dyDescent="0.3">
      <c r="A190" s="297"/>
      <c r="B190" s="30" t="s">
        <v>965</v>
      </c>
      <c r="C190" s="303">
        <v>-0.13925960311013341</v>
      </c>
      <c r="D190" s="303">
        <v>2.2464337863638661E-2</v>
      </c>
      <c r="E190" s="303">
        <v>0.73863636363637397</v>
      </c>
      <c r="F190" s="303">
        <v>0.68781894830264889</v>
      </c>
      <c r="G190" s="303">
        <v>0.85293042524673979</v>
      </c>
      <c r="H190" s="303">
        <v>-2.4692689238731873</v>
      </c>
      <c r="I190" s="303">
        <v>-0.60526940422502662</v>
      </c>
      <c r="J190" s="303">
        <v>-0.4</v>
      </c>
      <c r="K190" s="303">
        <v>-0.2</v>
      </c>
      <c r="L190" s="303">
        <v>1.5973860954801182</v>
      </c>
      <c r="M190" s="304">
        <v>2.3643202579258542</v>
      </c>
      <c r="N190" s="305">
        <v>-0.60526940422502662</v>
      </c>
      <c r="O190" s="305">
        <v>-1.3568246253544061</v>
      </c>
      <c r="P190" s="305">
        <v>-0.62151735962279986</v>
      </c>
      <c r="Q190" s="305">
        <v>-2.3377594913035438</v>
      </c>
      <c r="R190" s="305">
        <v>-0.20341741253049861</v>
      </c>
      <c r="S190" s="305">
        <v>-6.7385444743933931E-2</v>
      </c>
      <c r="T190" s="305">
        <v>-0.68311724522516215</v>
      </c>
      <c r="U190" s="306">
        <v>0.8512975422216158</v>
      </c>
    </row>
    <row r="191" spans="1:21" ht="14.25" hidden="1" customHeight="1" x14ac:dyDescent="0.3">
      <c r="A191" s="297">
        <v>2003</v>
      </c>
      <c r="B191" s="30" t="s">
        <v>962</v>
      </c>
      <c r="C191" s="303">
        <v>-1.4991284137129526</v>
      </c>
      <c r="D191" s="303">
        <v>0.12352610892756388</v>
      </c>
      <c r="E191" s="303">
        <v>-0.64297800338410127</v>
      </c>
      <c r="F191" s="303">
        <v>-0.53988541207581875</v>
      </c>
      <c r="G191" s="303">
        <v>-0.91820707985984029</v>
      </c>
      <c r="H191" s="303">
        <v>2.89662797125483</v>
      </c>
      <c r="I191" s="303">
        <v>-0.21492537313433502</v>
      </c>
      <c r="J191" s="303">
        <v>0.6</v>
      </c>
      <c r="K191" s="303">
        <v>-1.6</v>
      </c>
      <c r="L191" s="303">
        <v>-2.8586742897981168</v>
      </c>
      <c r="M191" s="304">
        <v>2.3097112860892395</v>
      </c>
      <c r="N191" s="305">
        <v>-0.21492537313433502</v>
      </c>
      <c r="O191" s="305">
        <v>-0.64668445904331406</v>
      </c>
      <c r="P191" s="305">
        <v>-1.0567177054129644</v>
      </c>
      <c r="Q191" s="305">
        <v>-8.6173879739575909E-2</v>
      </c>
      <c r="R191" s="305">
        <v>1.7665443674412131</v>
      </c>
      <c r="S191" s="305">
        <v>1.416048550235999</v>
      </c>
      <c r="T191" s="305">
        <v>2.9056709713644011</v>
      </c>
      <c r="U191" s="306">
        <v>-3.3764465622872706</v>
      </c>
    </row>
    <row r="192" spans="1:21" ht="14.25" hidden="1" customHeight="1" x14ac:dyDescent="0.3">
      <c r="A192" s="297"/>
      <c r="B192" s="30" t="s">
        <v>963</v>
      </c>
      <c r="C192" s="303">
        <v>0.11798017932986227</v>
      </c>
      <c r="D192" s="303">
        <v>-4.4863167339599386E-2</v>
      </c>
      <c r="E192" s="303">
        <v>9.0826521344226308E-2</v>
      </c>
      <c r="F192" s="303">
        <v>4.4311509914706448E-2</v>
      </c>
      <c r="G192" s="303">
        <v>0.21948542860626219</v>
      </c>
      <c r="H192" s="303">
        <v>-0.52648544106585859</v>
      </c>
      <c r="I192" s="303">
        <v>-0.52650472657651903</v>
      </c>
      <c r="J192" s="303">
        <v>0</v>
      </c>
      <c r="K192" s="303">
        <v>0.2</v>
      </c>
      <c r="L192" s="303">
        <v>-0.36784991723376947</v>
      </c>
      <c r="M192" s="304">
        <v>-0.92355053873781401</v>
      </c>
      <c r="N192" s="305">
        <v>-0.52650472657651903</v>
      </c>
      <c r="O192" s="305">
        <v>0.37193924992251937</v>
      </c>
      <c r="P192" s="305">
        <v>0.34873583260679197</v>
      </c>
      <c r="Q192" s="305">
        <v>0.40249161475801998</v>
      </c>
      <c r="R192" s="305">
        <v>-2.2432901588997254</v>
      </c>
      <c r="S192" s="305">
        <v>-4.5212765957446805</v>
      </c>
      <c r="T192" s="305">
        <v>5.087982539899059</v>
      </c>
      <c r="U192" s="306">
        <v>0.71861349866142632</v>
      </c>
    </row>
    <row r="193" spans="1:21" ht="14.25" hidden="1" customHeight="1" x14ac:dyDescent="0.3">
      <c r="A193" s="297"/>
      <c r="B193" s="30" t="s">
        <v>964</v>
      </c>
      <c r="C193" s="303">
        <v>0.7659674758425723</v>
      </c>
      <c r="D193" s="303">
        <v>-1.1220825852788607E-2</v>
      </c>
      <c r="E193" s="303">
        <v>0.53312159709619777</v>
      </c>
      <c r="F193" s="303">
        <v>0.39862695161112072</v>
      </c>
      <c r="G193" s="303">
        <v>0.93685363182869708</v>
      </c>
      <c r="H193" s="303">
        <v>-1.9874702959602644</v>
      </c>
      <c r="I193" s="303">
        <v>0.30073379044870308</v>
      </c>
      <c r="J193" s="303">
        <v>-0.5</v>
      </c>
      <c r="K193" s="303">
        <v>0.8</v>
      </c>
      <c r="L193" s="303">
        <v>3.1198080118146549</v>
      </c>
      <c r="M193" s="304">
        <v>0.82858622475401944</v>
      </c>
      <c r="N193" s="305">
        <v>0.30073379044870308</v>
      </c>
      <c r="O193" s="305">
        <v>9.264024704064866E-2</v>
      </c>
      <c r="P193" s="305">
        <v>0.72762814943527587</v>
      </c>
      <c r="Q193" s="305">
        <v>-0.76357735993127562</v>
      </c>
      <c r="R193" s="305">
        <v>0.34148340390656529</v>
      </c>
      <c r="S193" s="305">
        <v>-6.9637883008354606E-2</v>
      </c>
      <c r="T193" s="305">
        <v>1.5446521287642696</v>
      </c>
      <c r="U193" s="306">
        <v>0.85338556239507568</v>
      </c>
    </row>
    <row r="194" spans="1:21" ht="14.25" hidden="1" customHeight="1" x14ac:dyDescent="0.3">
      <c r="A194" s="297"/>
      <c r="B194" s="30" t="s">
        <v>965</v>
      </c>
      <c r="C194" s="303">
        <v>0.26897438896034487</v>
      </c>
      <c r="D194" s="303">
        <v>0.46010548759957715</v>
      </c>
      <c r="E194" s="303">
        <v>0.13539433600362827</v>
      </c>
      <c r="F194" s="303">
        <v>9.9261056578797024E-2</v>
      </c>
      <c r="G194" s="303">
        <v>0.24108003857281801</v>
      </c>
      <c r="H194" s="303">
        <v>1.6640952171038208</v>
      </c>
      <c r="I194" s="303">
        <v>-0.21587910769967777</v>
      </c>
      <c r="J194" s="303">
        <v>0.4</v>
      </c>
      <c r="K194" s="303">
        <v>-0.2</v>
      </c>
      <c r="L194" s="303">
        <v>2.434658073755827</v>
      </c>
      <c r="M194" s="304">
        <v>3.3213490840609694</v>
      </c>
      <c r="N194" s="305">
        <v>-0.21587910769967777</v>
      </c>
      <c r="O194" s="305">
        <v>-0.18510900863842039</v>
      </c>
      <c r="P194" s="305">
        <v>-0.24797843665767516</v>
      </c>
      <c r="Q194" s="305">
        <v>-0.10579974992785424</v>
      </c>
      <c r="R194" s="305">
        <v>-0.1905799074326211</v>
      </c>
      <c r="S194" s="305">
        <v>2.2020905923344998</v>
      </c>
      <c r="T194" s="305">
        <v>-7.0688993992074671</v>
      </c>
      <c r="U194" s="306">
        <v>-0.31904563739770708</v>
      </c>
    </row>
    <row r="195" spans="1:21" ht="14.25" hidden="1" customHeight="1" x14ac:dyDescent="0.3">
      <c r="A195" s="297">
        <v>2004</v>
      </c>
      <c r="B195" s="30" t="s">
        <v>962</v>
      </c>
      <c r="C195" s="303">
        <v>-0.17494751574527356</v>
      </c>
      <c r="D195" s="303">
        <v>-1.2399463806970488</v>
      </c>
      <c r="E195" s="303">
        <v>-0.38309859154929882</v>
      </c>
      <c r="F195" s="303">
        <v>-5.5090348171020764E-2</v>
      </c>
      <c r="G195" s="303">
        <v>-1.3347763347763362</v>
      </c>
      <c r="H195" s="303">
        <v>-4.4227642276422756</v>
      </c>
      <c r="I195" s="303">
        <v>-1.4783653846153868</v>
      </c>
      <c r="J195" s="303">
        <v>-0.6</v>
      </c>
      <c r="K195" s="303">
        <v>1</v>
      </c>
      <c r="L195" s="303">
        <v>4.2467668647326207</v>
      </c>
      <c r="M195" s="304">
        <v>1.4084507042253449</v>
      </c>
      <c r="N195" s="305">
        <v>-1.4783653846153868</v>
      </c>
      <c r="O195" s="305">
        <v>-1.7411910158664767</v>
      </c>
      <c r="P195" s="305">
        <v>-1.3510592304366611</v>
      </c>
      <c r="Q195" s="305">
        <v>-2.2722896206431784</v>
      </c>
      <c r="R195" s="305">
        <v>-1.9912711402073029</v>
      </c>
      <c r="S195" s="305">
        <v>0.8182190099550013</v>
      </c>
      <c r="T195" s="305">
        <v>-10.412654745529579</v>
      </c>
      <c r="U195" s="306">
        <v>0.47314222098523828</v>
      </c>
    </row>
    <row r="196" spans="1:21" ht="14.25" hidden="1" customHeight="1" x14ac:dyDescent="0.3">
      <c r="A196" s="297"/>
      <c r="B196" s="30" t="s">
        <v>963</v>
      </c>
      <c r="C196" s="303">
        <v>0.5140787475172317</v>
      </c>
      <c r="D196" s="303">
        <v>-0.39588281868566355</v>
      </c>
      <c r="E196" s="303">
        <v>-3.3932813030205011E-2</v>
      </c>
      <c r="F196" s="303">
        <v>-2.2048285745782437E-2</v>
      </c>
      <c r="G196" s="303">
        <v>-9.7501523461303918E-2</v>
      </c>
      <c r="H196" s="303">
        <v>-1.7693092888737709</v>
      </c>
      <c r="I196" s="303">
        <v>0.62217884591923678</v>
      </c>
      <c r="J196" s="303">
        <v>-0.5</v>
      </c>
      <c r="K196" s="303">
        <v>0.9</v>
      </c>
      <c r="L196" s="303">
        <v>4.25817267393127</v>
      </c>
      <c r="M196" s="304">
        <v>2.0261437908496589</v>
      </c>
      <c r="N196" s="305">
        <v>0.62217884591923678</v>
      </c>
      <c r="O196" s="305">
        <v>-2.9883611198490172</v>
      </c>
      <c r="P196" s="305">
        <v>-2.6514736496110487</v>
      </c>
      <c r="Q196" s="305">
        <v>-3.448275862068968</v>
      </c>
      <c r="R196" s="305">
        <v>5.9003618146395809</v>
      </c>
      <c r="S196" s="305">
        <v>-4.7342080346273576</v>
      </c>
      <c r="T196" s="305">
        <v>42.223245816060171</v>
      </c>
      <c r="U196" s="306">
        <v>0.13850415512463599</v>
      </c>
    </row>
    <row r="197" spans="1:21" ht="14.25" hidden="1" customHeight="1" x14ac:dyDescent="0.3">
      <c r="A197" s="297"/>
      <c r="B197" s="30" t="s">
        <v>964</v>
      </c>
      <c r="C197" s="303">
        <v>-0.1976054864582153</v>
      </c>
      <c r="D197" s="303">
        <v>1.1015216897569928</v>
      </c>
      <c r="E197" s="303">
        <v>-3.394433129668073E-2</v>
      </c>
      <c r="F197" s="303">
        <v>-0.25361120299923812</v>
      </c>
      <c r="G197" s="303">
        <v>0.63437843113334225</v>
      </c>
      <c r="H197" s="303">
        <v>5.5536312204133509</v>
      </c>
      <c r="I197" s="303">
        <v>-0.23035887487876039</v>
      </c>
      <c r="J197" s="303">
        <v>1.1000000000000001</v>
      </c>
      <c r="K197" s="303">
        <v>-1.2</v>
      </c>
      <c r="L197" s="303">
        <v>-1.6079755587714999</v>
      </c>
      <c r="M197" s="304">
        <v>2.1300448430493333</v>
      </c>
      <c r="N197" s="305">
        <v>-0.23035887487876039</v>
      </c>
      <c r="O197" s="305">
        <v>-1.8050151318633851</v>
      </c>
      <c r="P197" s="305">
        <v>-2.217220033764761</v>
      </c>
      <c r="Q197" s="305">
        <v>-1.2346938775510239</v>
      </c>
      <c r="R197" s="305">
        <v>1.379763469119581</v>
      </c>
      <c r="S197" s="305">
        <v>6.162146812437868</v>
      </c>
      <c r="T197" s="305">
        <v>-9.5541401273885356</v>
      </c>
      <c r="U197" s="306">
        <v>0.70539419087137389</v>
      </c>
    </row>
    <row r="198" spans="1:21" ht="14.25" hidden="1" customHeight="1" x14ac:dyDescent="0.3">
      <c r="A198" s="297"/>
      <c r="B198" s="30" t="s">
        <v>965</v>
      </c>
      <c r="C198" s="303">
        <v>-0.10482180293502097</v>
      </c>
      <c r="D198" s="303">
        <v>-0.25833988543188013</v>
      </c>
      <c r="E198" s="303">
        <v>0.38483305036784543</v>
      </c>
      <c r="F198" s="303">
        <v>0.78487729383154203</v>
      </c>
      <c r="G198" s="303">
        <v>-0.78797429991513468</v>
      </c>
      <c r="H198" s="303">
        <v>-2.6580616932837557</v>
      </c>
      <c r="I198" s="303">
        <v>-0.70482440150686898</v>
      </c>
      <c r="J198" s="303">
        <v>-0.4</v>
      </c>
      <c r="K198" s="303">
        <v>0.1</v>
      </c>
      <c r="L198" s="303">
        <v>0.73541428337964021</v>
      </c>
      <c r="M198" s="304">
        <v>0.40771522659557036</v>
      </c>
      <c r="N198" s="305">
        <v>-0.70482440150686898</v>
      </c>
      <c r="O198" s="305">
        <v>-0.51733626857458148</v>
      </c>
      <c r="P198" s="305">
        <v>-1.0704419889502645</v>
      </c>
      <c r="Q198" s="305">
        <v>0.24795949994833677</v>
      </c>
      <c r="R198" s="305">
        <v>-1.1665586519766862</v>
      </c>
      <c r="S198" s="305">
        <v>-4.2797913601711883</v>
      </c>
      <c r="T198" s="305">
        <v>7.1735497732155551</v>
      </c>
      <c r="U198" s="306">
        <v>-0.23348441148193899</v>
      </c>
    </row>
    <row r="199" spans="1:21" ht="14.25" hidden="1" customHeight="1" x14ac:dyDescent="0.3">
      <c r="A199" s="297">
        <v>2005</v>
      </c>
      <c r="B199" s="30" t="s">
        <v>962</v>
      </c>
      <c r="C199" s="303">
        <v>0</v>
      </c>
      <c r="D199" s="303">
        <v>-1.4189189189189051</v>
      </c>
      <c r="E199" s="303">
        <v>0.29315593640771453</v>
      </c>
      <c r="F199" s="303">
        <v>0.40583525282440291</v>
      </c>
      <c r="G199" s="303">
        <v>-3.6656891495596255E-2</v>
      </c>
      <c r="H199" s="303">
        <v>-7.9222384537588511</v>
      </c>
      <c r="I199" s="303">
        <v>-1.1504099865377526</v>
      </c>
      <c r="J199" s="303">
        <v>-1.4</v>
      </c>
      <c r="K199" s="303">
        <v>1.4</v>
      </c>
      <c r="L199" s="303">
        <v>2.2388059701492438</v>
      </c>
      <c r="M199" s="304">
        <v>-1.7647977510541892</v>
      </c>
      <c r="N199" s="305">
        <v>-1.1504099865377526</v>
      </c>
      <c r="O199" s="305">
        <v>-3.341447222836905</v>
      </c>
      <c r="P199" s="305">
        <v>-3.1529959278650495</v>
      </c>
      <c r="Q199" s="305">
        <v>-3.6071318149026155</v>
      </c>
      <c r="R199" s="305">
        <v>1.1147540983606348</v>
      </c>
      <c r="S199" s="305">
        <v>3.0459689814168058</v>
      </c>
      <c r="T199" s="305">
        <v>-3.5527341574785822</v>
      </c>
      <c r="U199" s="306">
        <v>0.17896475770923814</v>
      </c>
    </row>
    <row r="200" spans="1:21" ht="14.25" hidden="1" customHeight="1" x14ac:dyDescent="0.3">
      <c r="A200" s="297"/>
      <c r="B200" s="30" t="s">
        <v>963</v>
      </c>
      <c r="C200" s="303">
        <v>0.53631805992773707</v>
      </c>
      <c r="D200" s="303">
        <v>1.5421521590130141</v>
      </c>
      <c r="E200" s="303">
        <v>0.32602585722314359</v>
      </c>
      <c r="F200" s="303">
        <v>-5.4620930740668427E-2</v>
      </c>
      <c r="G200" s="303">
        <v>1.454589903434794</v>
      </c>
      <c r="H200" s="303">
        <v>6.5779838906516943</v>
      </c>
      <c r="I200" s="303">
        <v>1.7828401634269966</v>
      </c>
      <c r="J200" s="303">
        <v>0.9</v>
      </c>
      <c r="K200" s="303">
        <v>-0.9</v>
      </c>
      <c r="L200" s="303">
        <v>1.6661377340526684</v>
      </c>
      <c r="M200" s="304">
        <v>4.9920508744038159</v>
      </c>
      <c r="N200" s="305">
        <v>1.7828401634269966</v>
      </c>
      <c r="O200" s="305">
        <v>1.7399267399267302</v>
      </c>
      <c r="P200" s="305">
        <v>1.4055742431523299</v>
      </c>
      <c r="Q200" s="305">
        <v>2.2025018710574216</v>
      </c>
      <c r="R200" s="305">
        <v>2.3605706874189565</v>
      </c>
      <c r="S200" s="305">
        <v>3.8779661016949092</v>
      </c>
      <c r="T200" s="305">
        <v>-1.4318706697459476</v>
      </c>
      <c r="U200" s="306">
        <v>0.59090284457880671</v>
      </c>
    </row>
    <row r="201" spans="1:21" ht="14.25" hidden="1" customHeight="1" x14ac:dyDescent="0.3">
      <c r="A201" s="297"/>
      <c r="B201" s="30" t="s">
        <v>964</v>
      </c>
      <c r="C201" s="303">
        <v>0.8465731184042653</v>
      </c>
      <c r="D201" s="303">
        <v>8.9998875014060786E-2</v>
      </c>
      <c r="E201" s="303">
        <v>-0.10085163603763192</v>
      </c>
      <c r="F201" s="303">
        <v>-2.1860312602456133E-2</v>
      </c>
      <c r="G201" s="303">
        <v>-0.31325301204819311</v>
      </c>
      <c r="H201" s="303">
        <v>0.81300813008131456</v>
      </c>
      <c r="I201" s="303">
        <v>1.5448242306288904</v>
      </c>
      <c r="J201" s="303">
        <v>-0.1</v>
      </c>
      <c r="K201" s="303">
        <v>0.8</v>
      </c>
      <c r="L201" s="303">
        <v>4.1673169970345043</v>
      </c>
      <c r="M201" s="304">
        <v>2.4530587522713319</v>
      </c>
      <c r="N201" s="305">
        <v>1.5448242306288904</v>
      </c>
      <c r="O201" s="305">
        <v>0.88883888388839694</v>
      </c>
      <c r="P201" s="305">
        <v>1.1254590688307076</v>
      </c>
      <c r="Q201" s="305">
        <v>0.56491264776650496</v>
      </c>
      <c r="R201" s="305">
        <v>2.8890015205271169</v>
      </c>
      <c r="S201" s="305">
        <v>5.2081973632684964</v>
      </c>
      <c r="T201" s="305">
        <v>-3.221649484536087</v>
      </c>
      <c r="U201" s="306">
        <v>0.24590163934425391</v>
      </c>
    </row>
    <row r="202" spans="1:21" ht="14.25" hidden="1" customHeight="1" x14ac:dyDescent="0.3">
      <c r="A202" s="297"/>
      <c r="B202" s="30" t="s">
        <v>965</v>
      </c>
      <c r="C202" s="303">
        <v>0.48298068077276923</v>
      </c>
      <c r="D202" s="303">
        <v>1.2026525795211853</v>
      </c>
      <c r="E202" s="303">
        <v>0.29164329781265508</v>
      </c>
      <c r="F202" s="303">
        <v>0.37170657046026179</v>
      </c>
      <c r="G202" s="303">
        <v>3.62581580855732E-2</v>
      </c>
      <c r="H202" s="303">
        <v>4.7364834166288006</v>
      </c>
      <c r="I202" s="303">
        <v>2.7072352659319563</v>
      </c>
      <c r="J202" s="303">
        <v>0.4</v>
      </c>
      <c r="K202" s="303">
        <v>-0.7</v>
      </c>
      <c r="L202" s="303">
        <v>1.8130056937368977</v>
      </c>
      <c r="M202" s="304">
        <v>4.1531185338456993</v>
      </c>
      <c r="N202" s="305">
        <v>2.7072352659319563</v>
      </c>
      <c r="O202" s="305">
        <v>0.95907215345154384</v>
      </c>
      <c r="P202" s="305">
        <v>0.3748828491096674</v>
      </c>
      <c r="Q202" s="305">
        <v>1.7580359929262386</v>
      </c>
      <c r="R202" s="305">
        <v>6.1083743842364413</v>
      </c>
      <c r="S202" s="305">
        <v>1.6749379652605541</v>
      </c>
      <c r="T202" s="305">
        <v>18.811281927127467</v>
      </c>
      <c r="U202" s="306">
        <v>-0.47696920141727617</v>
      </c>
    </row>
    <row r="203" spans="1:21" ht="14.25" hidden="1" customHeight="1" x14ac:dyDescent="0.3">
      <c r="A203" s="297">
        <v>2006</v>
      </c>
      <c r="B203" s="30" t="s">
        <v>962</v>
      </c>
      <c r="C203" s="303">
        <v>0.96131837949187116</v>
      </c>
      <c r="D203" s="303">
        <v>0.67747667703244474</v>
      </c>
      <c r="E203" s="303">
        <v>0.48093054468181151</v>
      </c>
      <c r="F203" s="303">
        <v>0.44657444722797379</v>
      </c>
      <c r="G203" s="303">
        <v>0.60408360517094195</v>
      </c>
      <c r="H203" s="303">
        <v>1.3664461555145948</v>
      </c>
      <c r="I203" s="303">
        <v>-0.86307441101001814</v>
      </c>
      <c r="J203" s="303">
        <v>0.5</v>
      </c>
      <c r="K203" s="303">
        <v>0.4</v>
      </c>
      <c r="L203" s="303">
        <v>3.1640912435614297</v>
      </c>
      <c r="M203" s="304">
        <v>2.5968497232865104</v>
      </c>
      <c r="N203" s="305">
        <v>-0.86307441101001814</v>
      </c>
      <c r="O203" s="305">
        <v>-3.1039434441621552</v>
      </c>
      <c r="P203" s="305">
        <v>-1.3305322128851458</v>
      </c>
      <c r="Q203" s="305">
        <v>-5.4794520547945211</v>
      </c>
      <c r="R203" s="305">
        <v>-0.17409470752087941</v>
      </c>
      <c r="S203" s="305">
        <v>3.5997559487492339</v>
      </c>
      <c r="T203" s="305">
        <v>-9.3020886398369953</v>
      </c>
      <c r="U203" s="306">
        <v>4.080514856908124</v>
      </c>
    </row>
    <row r="204" spans="1:21" ht="14.25" hidden="1" customHeight="1" x14ac:dyDescent="0.3">
      <c r="A204" s="297"/>
      <c r="B204" s="30" t="s">
        <v>963</v>
      </c>
      <c r="C204" s="303">
        <v>1.7229653139877428</v>
      </c>
      <c r="D204" s="303">
        <v>1.1031439602868147</v>
      </c>
      <c r="E204" s="303">
        <v>0.30053428317006592</v>
      </c>
      <c r="F204" s="303">
        <v>0.43374539145521851</v>
      </c>
      <c r="G204" s="303">
        <v>-0.14410952323764548</v>
      </c>
      <c r="H204" s="303">
        <v>4.0654755536535703</v>
      </c>
      <c r="I204" s="303">
        <v>6.3882352941176492</v>
      </c>
      <c r="J204" s="303">
        <v>-0.4</v>
      </c>
      <c r="K204" s="303">
        <v>0.7</v>
      </c>
      <c r="L204" s="303">
        <v>2.9529243937232508</v>
      </c>
      <c r="M204" s="304">
        <v>1.4522821576763363</v>
      </c>
      <c r="N204" s="305">
        <v>6.3882352941176492</v>
      </c>
      <c r="O204" s="305">
        <v>6.7601459188326487</v>
      </c>
      <c r="P204" s="305">
        <v>6.635911994322214</v>
      </c>
      <c r="Q204" s="305">
        <v>6.9327276660177546</v>
      </c>
      <c r="R204" s="305">
        <v>8.5338914079758013</v>
      </c>
      <c r="S204" s="305">
        <v>4.405182567726726</v>
      </c>
      <c r="T204" s="305">
        <v>19.815771736688376</v>
      </c>
      <c r="U204" s="306">
        <v>0.14471780028944181</v>
      </c>
    </row>
    <row r="205" spans="1:21" ht="14.25" hidden="1" customHeight="1" x14ac:dyDescent="0.3">
      <c r="A205" s="297"/>
      <c r="B205" s="30" t="s">
        <v>964</v>
      </c>
      <c r="C205" s="303">
        <v>0.78003120124805037</v>
      </c>
      <c r="D205" s="303">
        <v>0.25095471903982514</v>
      </c>
      <c r="E205" s="303">
        <v>0.18865830651427018</v>
      </c>
      <c r="F205" s="303">
        <v>6.4780824875839471E-2</v>
      </c>
      <c r="G205" s="303">
        <v>0.58929645219483007</v>
      </c>
      <c r="H205" s="303">
        <v>0.45234913128405196</v>
      </c>
      <c r="I205" s="303">
        <v>0.1879907110472061</v>
      </c>
      <c r="J205" s="303">
        <v>0.1</v>
      </c>
      <c r="K205" s="303">
        <v>0.5</v>
      </c>
      <c r="L205" s="303">
        <v>3.0483580435083866</v>
      </c>
      <c r="M205" s="304">
        <v>1.9768234492160843</v>
      </c>
      <c r="N205" s="305">
        <v>0.1879907110472061</v>
      </c>
      <c r="O205" s="305">
        <v>2.8296849973304745</v>
      </c>
      <c r="P205" s="305">
        <v>2.5180255130338196</v>
      </c>
      <c r="Q205" s="305">
        <v>3.2669161525235069</v>
      </c>
      <c r="R205" s="305">
        <v>-2.6352437064809777</v>
      </c>
      <c r="S205" s="305">
        <v>-2.6398916967509081</v>
      </c>
      <c r="T205" s="305">
        <v>-2.6251640727545436</v>
      </c>
      <c r="U205" s="306">
        <v>0</v>
      </c>
    </row>
    <row r="206" spans="1:21" ht="14.25" hidden="1" customHeight="1" x14ac:dyDescent="0.3">
      <c r="A206" s="297"/>
      <c r="B206" s="30" t="s">
        <v>965</v>
      </c>
      <c r="C206" s="303">
        <v>1.5037593984962285</v>
      </c>
      <c r="D206" s="303">
        <v>0.30474531998258669</v>
      </c>
      <c r="E206" s="303">
        <v>1.3181214000886001</v>
      </c>
      <c r="F206" s="303">
        <v>1.640051791109201</v>
      </c>
      <c r="G206" s="303">
        <v>0.34672405547586038</v>
      </c>
      <c r="H206" s="303">
        <v>-3.2442943403950437</v>
      </c>
      <c r="I206" s="303">
        <v>2.9580573951434985</v>
      </c>
      <c r="J206" s="303">
        <v>-1.3</v>
      </c>
      <c r="K206" s="303">
        <v>1.2</v>
      </c>
      <c r="L206" s="303">
        <v>5.8625789969073594</v>
      </c>
      <c r="M206" s="304">
        <v>3.4224598930481278</v>
      </c>
      <c r="N206" s="305">
        <v>2.9580573951434985</v>
      </c>
      <c r="O206" s="305">
        <v>2.170301142263753</v>
      </c>
      <c r="P206" s="305">
        <v>2.4128976412032017</v>
      </c>
      <c r="Q206" s="305">
        <v>1.8315377081292894</v>
      </c>
      <c r="R206" s="305">
        <v>4.6759819562107907</v>
      </c>
      <c r="S206" s="305">
        <v>7.8794901506373094</v>
      </c>
      <c r="T206" s="305">
        <v>-2.9559021760061484</v>
      </c>
      <c r="U206" s="306">
        <v>0.88018917498686733</v>
      </c>
    </row>
    <row r="207" spans="1:21" ht="14.25" hidden="1" customHeight="1" x14ac:dyDescent="0.3">
      <c r="A207" s="297">
        <v>2007</v>
      </c>
      <c r="B207" s="30" t="s">
        <v>962</v>
      </c>
      <c r="C207" s="303">
        <v>7.625272331155486E-2</v>
      </c>
      <c r="D207" s="303">
        <v>0.78125</v>
      </c>
      <c r="E207" s="303">
        <v>-1.76013993659123</v>
      </c>
      <c r="F207" s="303">
        <v>-2.5796178343949094</v>
      </c>
      <c r="G207" s="303">
        <v>0.72679613964017165</v>
      </c>
      <c r="H207" s="303">
        <v>10.165009519779986</v>
      </c>
      <c r="I207" s="303">
        <v>0.24656946826758031</v>
      </c>
      <c r="J207" s="303">
        <v>2</v>
      </c>
      <c r="K207" s="303">
        <v>-0.7</v>
      </c>
      <c r="L207" s="303">
        <v>-0.63508192556840015</v>
      </c>
      <c r="M207" s="304">
        <v>0.99534643226473918</v>
      </c>
      <c r="N207" s="305">
        <v>0.24656946826758031</v>
      </c>
      <c r="O207" s="305">
        <v>-0.90456347189754638</v>
      </c>
      <c r="P207" s="305">
        <v>-2.7575277337559356</v>
      </c>
      <c r="Q207" s="305">
        <v>1.6639415215927755</v>
      </c>
      <c r="R207" s="305">
        <v>0.74626865671640985</v>
      </c>
      <c r="S207" s="305">
        <v>-0.52631578947367075</v>
      </c>
      <c r="T207" s="305">
        <v>4.107550352217487</v>
      </c>
      <c r="U207" s="306">
        <v>2.5003255632243651</v>
      </c>
    </row>
    <row r="208" spans="1:21" ht="14.25" hidden="1" customHeight="1" x14ac:dyDescent="0.3">
      <c r="A208" s="297"/>
      <c r="B208" s="30" t="s">
        <v>963</v>
      </c>
      <c r="C208" s="303">
        <v>0.83814085120278037</v>
      </c>
      <c r="D208" s="303">
        <v>-6.45994832041481E-2</v>
      </c>
      <c r="E208" s="303">
        <v>1.0126864010683363</v>
      </c>
      <c r="F208" s="303">
        <v>1.2313392176092464</v>
      </c>
      <c r="G208" s="303">
        <v>0.37851904423939686</v>
      </c>
      <c r="H208" s="303">
        <v>-3.6197791646663546</v>
      </c>
      <c r="I208" s="303">
        <v>-1.3902256443161178</v>
      </c>
      <c r="J208" s="303">
        <v>-0.5</v>
      </c>
      <c r="K208" s="303">
        <v>0.9</v>
      </c>
      <c r="L208" s="303">
        <v>2.4415185990029471</v>
      </c>
      <c r="M208" s="304">
        <v>0.40957378727762261</v>
      </c>
      <c r="N208" s="305">
        <v>-1.3902256443161178</v>
      </c>
      <c r="O208" s="305">
        <v>-5.6512820512820525</v>
      </c>
      <c r="P208" s="305">
        <v>-4.92177314211213</v>
      </c>
      <c r="Q208" s="305">
        <v>-6.6130558183538426</v>
      </c>
      <c r="R208" s="305">
        <v>2.7438706311945964</v>
      </c>
      <c r="S208" s="305">
        <v>5.3557931108951351</v>
      </c>
      <c r="T208" s="305">
        <v>-3.6214619269989612</v>
      </c>
      <c r="U208" s="306">
        <v>0.57171896836490532</v>
      </c>
    </row>
    <row r="209" spans="1:21" ht="14.25" hidden="1" customHeight="1" x14ac:dyDescent="0.3">
      <c r="A209" s="297"/>
      <c r="B209" s="30" t="s">
        <v>964</v>
      </c>
      <c r="C209" s="303">
        <v>0.50734024179620008</v>
      </c>
      <c r="D209" s="303">
        <v>0.40939452704161283</v>
      </c>
      <c r="E209" s="303">
        <v>0.14321912526165193</v>
      </c>
      <c r="F209" s="303">
        <v>0.23681377825619165</v>
      </c>
      <c r="G209" s="303">
        <v>-0.11784115012962104</v>
      </c>
      <c r="H209" s="303">
        <v>1.3050408447898008</v>
      </c>
      <c r="I209" s="303">
        <v>0.52055091638652584</v>
      </c>
      <c r="J209" s="303">
        <v>0.2</v>
      </c>
      <c r="K209" s="303">
        <v>0.1</v>
      </c>
      <c r="L209" s="303">
        <v>2.1337659096580808</v>
      </c>
      <c r="M209" s="304">
        <v>2.1797323135755136</v>
      </c>
      <c r="N209" s="305">
        <v>0.52055091638652584</v>
      </c>
      <c r="O209" s="305">
        <v>0.70659854331994154</v>
      </c>
      <c r="P209" s="305">
        <v>0.7884813164209703</v>
      </c>
      <c r="Q209" s="305">
        <v>0.58757977915107062</v>
      </c>
      <c r="R209" s="305">
        <v>0.22339561332249502</v>
      </c>
      <c r="S209" s="305">
        <v>1.4758634826278723</v>
      </c>
      <c r="T209" s="305">
        <v>-3.1246909917927326</v>
      </c>
      <c r="U209" s="306">
        <v>0.74532592218292848</v>
      </c>
    </row>
    <row r="210" spans="1:21" ht="14.25" hidden="1" customHeight="1" x14ac:dyDescent="0.3">
      <c r="A210" s="297"/>
      <c r="B210" s="30" t="s">
        <v>965</v>
      </c>
      <c r="C210" s="303">
        <v>0.6658790677693105</v>
      </c>
      <c r="D210" s="303">
        <v>0.45064377682405166</v>
      </c>
      <c r="E210" s="303">
        <v>0.23102310231021761</v>
      </c>
      <c r="F210" s="303">
        <v>1.0738831615114464E-2</v>
      </c>
      <c r="G210" s="303">
        <v>0.87305332704103478</v>
      </c>
      <c r="H210" s="303">
        <v>1.2193922706264146</v>
      </c>
      <c r="I210" s="303">
        <v>2.2656165713669196</v>
      </c>
      <c r="J210" s="303">
        <v>-0.2</v>
      </c>
      <c r="K210" s="303">
        <v>0.2</v>
      </c>
      <c r="L210" s="303">
        <v>0.76970067196091918</v>
      </c>
      <c r="M210" s="304">
        <v>0.26197604790421281</v>
      </c>
      <c r="N210" s="305">
        <v>2.2656165713669196</v>
      </c>
      <c r="O210" s="305">
        <v>1.5220207253886002</v>
      </c>
      <c r="P210" s="305">
        <v>0.36281179138322273</v>
      </c>
      <c r="Q210" s="305">
        <v>3.1020243730486499</v>
      </c>
      <c r="R210" s="305">
        <v>3.5764944275582593</v>
      </c>
      <c r="S210" s="305">
        <v>4.7570952429047537</v>
      </c>
      <c r="T210" s="305">
        <v>0.27559456976624119</v>
      </c>
      <c r="U210" s="306">
        <v>0.91536050156739179</v>
      </c>
    </row>
    <row r="211" spans="1:21" ht="14.25" hidden="1" customHeight="1" x14ac:dyDescent="0.3">
      <c r="A211" s="297">
        <v>2008</v>
      </c>
      <c r="B211" s="30" t="s">
        <v>962</v>
      </c>
      <c r="C211" s="303">
        <v>0.62946761975885579</v>
      </c>
      <c r="D211" s="303">
        <v>0.55543687246316154</v>
      </c>
      <c r="E211" s="303">
        <v>6.5854461639787587E-2</v>
      </c>
      <c r="F211" s="303">
        <v>-0.45098249758403597</v>
      </c>
      <c r="G211" s="303">
        <v>1.6257309941520361</v>
      </c>
      <c r="H211" s="303">
        <v>2.1956669581268784</v>
      </c>
      <c r="I211" s="303">
        <v>1.0866125118683243</v>
      </c>
      <c r="J211" s="303">
        <v>0.3</v>
      </c>
      <c r="K211" s="303">
        <v>0.1</v>
      </c>
      <c r="L211" s="303">
        <v>1.2002909796314185</v>
      </c>
      <c r="M211" s="304">
        <v>1.1198208286674003</v>
      </c>
      <c r="N211" s="305">
        <v>1.0866125118683243</v>
      </c>
      <c r="O211" s="305">
        <v>3.1578947368421098</v>
      </c>
      <c r="P211" s="305">
        <v>1.4347040216900098</v>
      </c>
      <c r="Q211" s="305">
        <v>5.431278694930171</v>
      </c>
      <c r="R211" s="305">
        <v>-1.6531350875476818</v>
      </c>
      <c r="S211" s="305">
        <v>-0.91592749710760302</v>
      </c>
      <c r="T211" s="305">
        <v>-3.4201954397394161</v>
      </c>
      <c r="U211" s="306">
        <v>2.5347912524850784</v>
      </c>
    </row>
    <row r="212" spans="1:21" ht="14.25" hidden="1" customHeight="1" x14ac:dyDescent="0.3">
      <c r="A212" s="297"/>
      <c r="B212" s="30" t="s">
        <v>963</v>
      </c>
      <c r="C212" s="303">
        <v>-0.25445292620864279</v>
      </c>
      <c r="D212" s="303">
        <v>-0.44614404079031544</v>
      </c>
      <c r="E212" s="303">
        <v>0.64714270044972011</v>
      </c>
      <c r="F212" s="303">
        <v>0.20494013590767679</v>
      </c>
      <c r="G212" s="303">
        <v>1.9449879157555472</v>
      </c>
      <c r="H212" s="303">
        <v>-4.0308014069778437</v>
      </c>
      <c r="I212" s="303">
        <v>-1.9307034022124725</v>
      </c>
      <c r="J212" s="303">
        <v>-0.5</v>
      </c>
      <c r="K212" s="303">
        <v>0.2</v>
      </c>
      <c r="L212" s="303">
        <v>-0.41931232778242133</v>
      </c>
      <c r="M212" s="304">
        <v>-0.92284976005906572</v>
      </c>
      <c r="N212" s="305">
        <v>-1.9307034022124725</v>
      </c>
      <c r="O212" s="305">
        <v>-5.5143269428983643</v>
      </c>
      <c r="P212" s="305">
        <v>-5.8692504733266588</v>
      </c>
      <c r="Q212" s="305">
        <v>-5.0588344297229781</v>
      </c>
      <c r="R212" s="305">
        <v>0.88521981300975483</v>
      </c>
      <c r="S212" s="305">
        <v>1.4011871168629</v>
      </c>
      <c r="T212" s="305">
        <v>-0.60075885328835454</v>
      </c>
      <c r="U212" s="306">
        <v>1.4784294716432242</v>
      </c>
    </row>
    <row r="213" spans="1:21" ht="14.25" hidden="1" customHeight="1" x14ac:dyDescent="0.3">
      <c r="A213" s="297"/>
      <c r="B213" s="30" t="s">
        <v>964</v>
      </c>
      <c r="C213" s="303">
        <v>-0.62712585034013557</v>
      </c>
      <c r="D213" s="303">
        <v>0.37345283824157605</v>
      </c>
      <c r="E213" s="303">
        <v>-9.8081952920665572E-2</v>
      </c>
      <c r="F213" s="303">
        <v>7.5349838536055813E-2</v>
      </c>
      <c r="G213" s="303">
        <v>-0.59832919394897033</v>
      </c>
      <c r="H213" s="303">
        <v>2.0009905894006863</v>
      </c>
      <c r="I213" s="303">
        <v>0.1064169415770948</v>
      </c>
      <c r="J213" s="303">
        <v>0.4</v>
      </c>
      <c r="K213" s="303">
        <v>-1</v>
      </c>
      <c r="L213" s="303">
        <v>-0.73387872954764077</v>
      </c>
      <c r="M213" s="304">
        <v>1.7635370094386502</v>
      </c>
      <c r="N213" s="305">
        <v>0.1064169415770948</v>
      </c>
      <c r="O213" s="305">
        <v>-0.47998254608923219</v>
      </c>
      <c r="P213" s="305">
        <v>-0.78088026502602759</v>
      </c>
      <c r="Q213" s="305">
        <v>-9.7589538401479103E-2</v>
      </c>
      <c r="R213" s="305">
        <v>0.59154096421177371</v>
      </c>
      <c r="S213" s="305">
        <v>-2.667690240859784</v>
      </c>
      <c r="T213" s="305">
        <v>10.073162973173581</v>
      </c>
      <c r="U213" s="306">
        <v>0.53737759732506163</v>
      </c>
    </row>
    <row r="214" spans="1:21" ht="14.25" hidden="1" customHeight="1" x14ac:dyDescent="0.3">
      <c r="A214" s="297"/>
      <c r="B214" s="30" t="s">
        <v>965</v>
      </c>
      <c r="C214" s="303">
        <v>-1.6044496737619056</v>
      </c>
      <c r="D214" s="303">
        <v>-0.28702030402889989</v>
      </c>
      <c r="E214" s="303">
        <v>0.25089996727392361</v>
      </c>
      <c r="F214" s="303">
        <v>5.3780789501985282E-2</v>
      </c>
      <c r="G214" s="303">
        <v>0.86314593980694099</v>
      </c>
      <c r="H214" s="303">
        <v>-2.1365446246479678</v>
      </c>
      <c r="I214" s="303">
        <v>-1.3181673222068611</v>
      </c>
      <c r="J214" s="303">
        <v>-0.2</v>
      </c>
      <c r="K214" s="303">
        <v>-1.3</v>
      </c>
      <c r="L214" s="303">
        <v>-5.7811174403102825</v>
      </c>
      <c r="M214" s="304">
        <v>-3.2340737124725365</v>
      </c>
      <c r="N214" s="305">
        <v>-1.3181673222068611</v>
      </c>
      <c r="O214" s="305">
        <v>8.7690452701963295E-2</v>
      </c>
      <c r="P214" s="305">
        <v>0.84664917720009214</v>
      </c>
      <c r="Q214" s="305">
        <v>-0.86939533066328067</v>
      </c>
      <c r="R214" s="305">
        <v>-3.7537979025776735</v>
      </c>
      <c r="S214" s="305">
        <v>0.91688849452825139</v>
      </c>
      <c r="T214" s="305">
        <v>-15.759560735959923</v>
      </c>
      <c r="U214" s="306">
        <v>0.98586530466802458</v>
      </c>
    </row>
    <row r="215" spans="1:21" ht="14.25" hidden="1" customHeight="1" x14ac:dyDescent="0.3">
      <c r="A215" s="297">
        <v>2009</v>
      </c>
      <c r="B215" s="30" t="s">
        <v>962</v>
      </c>
      <c r="C215" s="303">
        <v>-4.6744211327318226</v>
      </c>
      <c r="D215" s="303">
        <v>-2.1641791044776113</v>
      </c>
      <c r="E215" s="303">
        <v>0.9793253536452653</v>
      </c>
      <c r="F215" s="303">
        <v>0.81702859600085276</v>
      </c>
      <c r="G215" s="303">
        <v>1.4637991217205268</v>
      </c>
      <c r="H215" s="303">
        <v>-12.999900764116305</v>
      </c>
      <c r="I215" s="303">
        <v>-7.9500161585694258</v>
      </c>
      <c r="J215" s="303">
        <v>-1.2</v>
      </c>
      <c r="K215" s="303">
        <v>-2.6</v>
      </c>
      <c r="L215" s="303">
        <v>-11.474144584512487</v>
      </c>
      <c r="M215" s="304">
        <v>-5.9402194475974426</v>
      </c>
      <c r="N215" s="305">
        <v>-7.9500161585694258</v>
      </c>
      <c r="O215" s="305">
        <v>-2.6393604205453869</v>
      </c>
      <c r="P215" s="305">
        <v>-1.9037483741279431</v>
      </c>
      <c r="Q215" s="305">
        <v>-3.5672053606622001</v>
      </c>
      <c r="R215" s="305">
        <v>-16.914460285132378</v>
      </c>
      <c r="S215" s="305">
        <v>-12.700273544353252</v>
      </c>
      <c r="T215" s="305">
        <v>-29.468267581475132</v>
      </c>
      <c r="U215" s="306">
        <v>-1.4231945424605925</v>
      </c>
    </row>
    <row r="216" spans="1:21" ht="14.25" hidden="1" customHeight="1" x14ac:dyDescent="0.3">
      <c r="A216" s="297"/>
      <c r="B216" s="30" t="s">
        <v>963</v>
      </c>
      <c r="C216" s="303">
        <v>0.15965332421028222</v>
      </c>
      <c r="D216" s="303">
        <v>-1.4383785550833466</v>
      </c>
      <c r="E216" s="303">
        <v>-0.18318965517241281</v>
      </c>
      <c r="F216" s="303">
        <v>-0.44785668586052907</v>
      </c>
      <c r="G216" s="303">
        <v>0.58817001442680805</v>
      </c>
      <c r="H216" s="303">
        <v>-6.4674346983004511</v>
      </c>
      <c r="I216" s="303">
        <v>-0.24575775307198455</v>
      </c>
      <c r="J216" s="303">
        <v>-1.2</v>
      </c>
      <c r="K216" s="303">
        <v>1.6</v>
      </c>
      <c r="L216" s="303">
        <v>-0.90090090090089348</v>
      </c>
      <c r="M216" s="304">
        <v>-5.1756503083936707</v>
      </c>
      <c r="N216" s="305">
        <v>-0.24575775307198455</v>
      </c>
      <c r="O216" s="305">
        <v>0.13498312710909488</v>
      </c>
      <c r="P216" s="305">
        <v>-0.61475409836064898</v>
      </c>
      <c r="Q216" s="305">
        <v>1.1036174126302711</v>
      </c>
      <c r="R216" s="305">
        <v>-1.4585120725579088</v>
      </c>
      <c r="S216" s="305">
        <v>-5.7743957027752941</v>
      </c>
      <c r="T216" s="305">
        <v>14.607652399481182</v>
      </c>
      <c r="U216" s="306">
        <v>1.1573797876148291</v>
      </c>
    </row>
    <row r="217" spans="1:21" ht="14.25" hidden="1" customHeight="1" x14ac:dyDescent="0.3">
      <c r="A217" s="297"/>
      <c r="B217" s="30" t="s">
        <v>964</v>
      </c>
      <c r="C217" s="303">
        <v>0.54651030399635658</v>
      </c>
      <c r="D217" s="303">
        <v>0.54173576561635173</v>
      </c>
      <c r="E217" s="303">
        <v>-0.56137320522508105</v>
      </c>
      <c r="F217" s="303">
        <v>-0.99614395886888474</v>
      </c>
      <c r="G217" s="303">
        <v>0.68402471315091873</v>
      </c>
      <c r="H217" s="303">
        <v>5.2804878048780495</v>
      </c>
      <c r="I217" s="303">
        <v>0.43406851243548772</v>
      </c>
      <c r="J217" s="303">
        <v>0.9</v>
      </c>
      <c r="K217" s="303">
        <v>0</v>
      </c>
      <c r="L217" s="303">
        <v>3.4310850439882756</v>
      </c>
      <c r="M217" s="304">
        <v>3.7330316742081493</v>
      </c>
      <c r="N217" s="305">
        <v>0.43406851243548772</v>
      </c>
      <c r="O217" s="305">
        <v>0.96607503931700478</v>
      </c>
      <c r="P217" s="305">
        <v>0.61855670103092564</v>
      </c>
      <c r="Q217" s="305">
        <v>1.4048918536486781</v>
      </c>
      <c r="R217" s="305">
        <v>-0.79601990049751237</v>
      </c>
      <c r="S217" s="305">
        <v>-5.1900237529691253</v>
      </c>
      <c r="T217" s="305">
        <v>12.660913849200739</v>
      </c>
      <c r="U217" s="306">
        <v>1.3918376975701676</v>
      </c>
    </row>
    <row r="218" spans="1:21" ht="14.25" hidden="1" customHeight="1" x14ac:dyDescent="0.3">
      <c r="A218" s="297"/>
      <c r="B218" s="30" t="s">
        <v>965</v>
      </c>
      <c r="C218" s="303">
        <v>0.73604348318423263</v>
      </c>
      <c r="D218" s="303">
        <v>-0.6597756762700584</v>
      </c>
      <c r="E218" s="303">
        <v>-0.238844859407223</v>
      </c>
      <c r="F218" s="303">
        <v>-0.38948393378774426</v>
      </c>
      <c r="G218" s="303">
        <v>0.19723865877712399</v>
      </c>
      <c r="H218" s="303">
        <v>-2.3746090582647952</v>
      </c>
      <c r="I218" s="303">
        <v>-0.79429973133979104</v>
      </c>
      <c r="J218" s="303">
        <v>-0.3</v>
      </c>
      <c r="K218" s="303">
        <v>1.4</v>
      </c>
      <c r="L218" s="303">
        <v>2.9061525375673369</v>
      </c>
      <c r="M218" s="304">
        <v>-0.5725190839694676</v>
      </c>
      <c r="N218" s="305">
        <v>-0.79429973133979104</v>
      </c>
      <c r="O218" s="305">
        <v>0.52291944815307545</v>
      </c>
      <c r="P218" s="305">
        <v>0.81967213114755566</v>
      </c>
      <c r="Q218" s="305">
        <v>0.14950662812718463</v>
      </c>
      <c r="R218" s="305">
        <v>-3.1594784353059282</v>
      </c>
      <c r="S218" s="305">
        <v>-1.3278216209445191</v>
      </c>
      <c r="T218" s="305">
        <v>-7.8854846810647956</v>
      </c>
      <c r="U218" s="306">
        <v>0.17449976733365702</v>
      </c>
    </row>
    <row r="219" spans="1:21" ht="14.25" hidden="1" customHeight="1" x14ac:dyDescent="0.3">
      <c r="A219" s="297">
        <v>2010</v>
      </c>
      <c r="B219" s="30" t="s">
        <v>962</v>
      </c>
      <c r="C219" s="303">
        <v>0.83183453237411698</v>
      </c>
      <c r="D219" s="303">
        <v>1.9481957051140029</v>
      </c>
      <c r="E219" s="303">
        <v>0.58765915768854882</v>
      </c>
      <c r="F219" s="303">
        <v>0.48875855327467832</v>
      </c>
      <c r="G219" s="303">
        <v>0.83114610673666789</v>
      </c>
      <c r="H219" s="303">
        <v>7.6056003796867628</v>
      </c>
      <c r="I219" s="303">
        <v>0.38855528081948876</v>
      </c>
      <c r="J219" s="303">
        <v>1.3</v>
      </c>
      <c r="K219" s="303">
        <v>-0.9</v>
      </c>
      <c r="L219" s="303">
        <v>3.0307204849152782</v>
      </c>
      <c r="M219" s="304">
        <v>6.4847820126131097</v>
      </c>
      <c r="N219" s="305">
        <v>0.38855528081948876</v>
      </c>
      <c r="O219" s="305">
        <v>-3.1543995572772587</v>
      </c>
      <c r="P219" s="305">
        <v>-0.72931611669058327</v>
      </c>
      <c r="Q219" s="305">
        <v>-6.2101910828025524</v>
      </c>
      <c r="R219" s="305">
        <v>7.1465561885033679</v>
      </c>
      <c r="S219" s="305">
        <v>2.932588548939961</v>
      </c>
      <c r="T219" s="305">
        <v>18.634133042529982</v>
      </c>
      <c r="U219" s="306">
        <v>-2.4503541981186885</v>
      </c>
    </row>
    <row r="220" spans="1:21" ht="14.25" hidden="1" customHeight="1" x14ac:dyDescent="0.3">
      <c r="A220" s="297"/>
      <c r="B220" s="30" t="s">
        <v>963</v>
      </c>
      <c r="C220" s="303">
        <v>2.2296544035674373</v>
      </c>
      <c r="D220" s="303">
        <v>2.0412595005429068</v>
      </c>
      <c r="E220" s="303">
        <v>0.51931191171696867</v>
      </c>
      <c r="F220" s="303">
        <v>1.0268050151318562</v>
      </c>
      <c r="G220" s="303">
        <v>-0.90021691973969098</v>
      </c>
      <c r="H220" s="303">
        <v>7.9611864593670703</v>
      </c>
      <c r="I220" s="303">
        <v>6.0872624912033757</v>
      </c>
      <c r="J220" s="303">
        <v>0.4</v>
      </c>
      <c r="K220" s="303">
        <v>0.3</v>
      </c>
      <c r="L220" s="303">
        <v>7.0597673485759884</v>
      </c>
      <c r="M220" s="304">
        <v>7.2872408909488797</v>
      </c>
      <c r="N220" s="305">
        <v>6.0872624912033757</v>
      </c>
      <c r="O220" s="305">
        <v>8.3199999999999932</v>
      </c>
      <c r="P220" s="305">
        <v>6.720462483439718</v>
      </c>
      <c r="Q220" s="305">
        <v>10.452037351443138</v>
      </c>
      <c r="R220" s="305">
        <v>6.0053165780570339</v>
      </c>
      <c r="S220" s="305">
        <v>6.3394178589047954</v>
      </c>
      <c r="T220" s="305">
        <v>5.1936113983683754</v>
      </c>
      <c r="U220" s="306">
        <v>0.2261904761904816</v>
      </c>
    </row>
    <row r="221" spans="1:21" ht="14.25" hidden="1" customHeight="1" x14ac:dyDescent="0.3">
      <c r="A221" s="297"/>
      <c r="B221" s="30" t="s">
        <v>964</v>
      </c>
      <c r="C221" s="303">
        <v>0.82878953107959319</v>
      </c>
      <c r="D221" s="303">
        <v>6.3843370929987486E-2</v>
      </c>
      <c r="E221" s="303">
        <v>0.45205037132708981</v>
      </c>
      <c r="F221" s="303">
        <v>0.22467101743875162</v>
      </c>
      <c r="G221" s="303">
        <v>1.1053956440844672</v>
      </c>
      <c r="H221" s="303">
        <v>-1.348176897150438</v>
      </c>
      <c r="I221" s="303">
        <v>1.2271973466003345</v>
      </c>
      <c r="J221" s="303">
        <v>-0.5</v>
      </c>
      <c r="K221" s="303">
        <v>0.8</v>
      </c>
      <c r="L221" s="303">
        <v>1.6360684401148973</v>
      </c>
      <c r="M221" s="304">
        <v>-0.24000960038401331</v>
      </c>
      <c r="N221" s="305">
        <v>1.2271973466003345</v>
      </c>
      <c r="O221" s="305">
        <v>-0.56974045157205921</v>
      </c>
      <c r="P221" s="305">
        <v>-1.0495429409773038</v>
      </c>
      <c r="Q221" s="305">
        <v>4.8035354020555587E-2</v>
      </c>
      <c r="R221" s="305">
        <v>3.7843383107260848</v>
      </c>
      <c r="S221" s="305">
        <v>5.7179308745070898</v>
      </c>
      <c r="T221" s="305">
        <v>-0.85199344620426132</v>
      </c>
      <c r="U221" s="306">
        <v>1.0333768856158656</v>
      </c>
    </row>
    <row r="222" spans="1:21" ht="14.25" hidden="1" customHeight="1" x14ac:dyDescent="0.3">
      <c r="A222" s="297"/>
      <c r="B222" s="30" t="s">
        <v>965</v>
      </c>
      <c r="C222" s="303">
        <v>0.78953060783042872</v>
      </c>
      <c r="D222" s="303">
        <v>0.37218205019141237</v>
      </c>
      <c r="E222" s="303">
        <v>0.45001607200256899</v>
      </c>
      <c r="F222" s="303">
        <v>0.51238257899231598</v>
      </c>
      <c r="G222" s="303">
        <v>0.29227105434077316</v>
      </c>
      <c r="H222" s="303">
        <v>7.247127031784828E-2</v>
      </c>
      <c r="I222" s="303">
        <v>-0.90650939274792108</v>
      </c>
      <c r="J222" s="303">
        <v>0.2</v>
      </c>
      <c r="K222" s="303">
        <v>0.4</v>
      </c>
      <c r="L222" s="303">
        <v>2.3101499139837927</v>
      </c>
      <c r="M222" s="304">
        <v>1.467580897389638</v>
      </c>
      <c r="N222" s="305">
        <v>-0.90650939274792108</v>
      </c>
      <c r="O222" s="305">
        <v>-2.9605263157894655</v>
      </c>
      <c r="P222" s="305">
        <v>-2.2468065693430788</v>
      </c>
      <c r="Q222" s="305">
        <v>-3.8697906664105943</v>
      </c>
      <c r="R222" s="305">
        <v>0.81274025260846372</v>
      </c>
      <c r="S222" s="305">
        <v>-1.7882611080636366</v>
      </c>
      <c r="T222" s="305">
        <v>7.4804450809738938</v>
      </c>
      <c r="U222" s="306">
        <v>1.2109099459205197</v>
      </c>
    </row>
    <row r="223" spans="1:21" ht="14.25" hidden="1" customHeight="1" x14ac:dyDescent="0.3">
      <c r="A223" s="297">
        <v>2011</v>
      </c>
      <c r="B223" s="30" t="s">
        <v>962</v>
      </c>
      <c r="C223" s="303">
        <v>1.9637300139499843</v>
      </c>
      <c r="D223" s="303">
        <v>2.0658968111028742</v>
      </c>
      <c r="E223" s="303">
        <v>0.4373333333333278</v>
      </c>
      <c r="F223" s="303">
        <v>0.5841121495327144</v>
      </c>
      <c r="G223" s="303">
        <v>0</v>
      </c>
      <c r="H223" s="303">
        <v>8.1315952824332811</v>
      </c>
      <c r="I223" s="303">
        <v>5.047944450567627</v>
      </c>
      <c r="J223" s="303">
        <v>0.7</v>
      </c>
      <c r="K223" s="303">
        <v>0</v>
      </c>
      <c r="L223" s="303">
        <v>2.4981984146048575</v>
      </c>
      <c r="M223" s="304">
        <v>2.8452874925904155</v>
      </c>
      <c r="N223" s="305">
        <v>5.047944450567627</v>
      </c>
      <c r="O223" s="305">
        <v>8.2121377802077546</v>
      </c>
      <c r="P223" s="305">
        <v>9.5204760238011943</v>
      </c>
      <c r="Q223" s="305">
        <v>6.5128358805314264</v>
      </c>
      <c r="R223" s="305">
        <v>2.0263645277263294</v>
      </c>
      <c r="S223" s="305">
        <v>3.0607685433422773</v>
      </c>
      <c r="T223" s="305">
        <v>-0.41000410004100729</v>
      </c>
      <c r="U223" s="306">
        <v>2.9271692414914554</v>
      </c>
    </row>
    <row r="224" spans="1:21" ht="14.25" hidden="1" customHeight="1" x14ac:dyDescent="0.3">
      <c r="A224" s="297"/>
      <c r="B224" s="30" t="s">
        <v>963</v>
      </c>
      <c r="C224" s="303">
        <v>8.4192801515456495E-2</v>
      </c>
      <c r="D224" s="303">
        <v>0.46709570271954703</v>
      </c>
      <c r="E224" s="303">
        <v>-4.2480883602365793E-2</v>
      </c>
      <c r="F224" s="303">
        <v>-0.16893675430260657</v>
      </c>
      <c r="G224" s="303">
        <v>0.34538586076631361</v>
      </c>
      <c r="H224" s="303">
        <v>2.1909682357443643</v>
      </c>
      <c r="I224" s="303">
        <v>0.51411184555661293</v>
      </c>
      <c r="J224" s="303">
        <v>0.4</v>
      </c>
      <c r="K224" s="303">
        <v>-0.4</v>
      </c>
      <c r="L224" s="303">
        <v>1.3944223107569655</v>
      </c>
      <c r="M224" s="304">
        <v>2.5360230547550486</v>
      </c>
      <c r="N224" s="305">
        <v>0.51411184555661293</v>
      </c>
      <c r="O224" s="305">
        <v>0.89935327405012799</v>
      </c>
      <c r="P224" s="305">
        <v>1.3529349099818972</v>
      </c>
      <c r="Q224" s="305">
        <v>0.30010316046140417</v>
      </c>
      <c r="R224" s="305">
        <v>-0.21356113187400183</v>
      </c>
      <c r="S224" s="305">
        <v>2.9807066984608639</v>
      </c>
      <c r="T224" s="305">
        <v>-7.8941951420337517</v>
      </c>
      <c r="U224" s="306">
        <v>0.95925967723732697</v>
      </c>
    </row>
    <row r="225" spans="1:21" ht="14.25" hidden="1" customHeight="1" x14ac:dyDescent="0.3">
      <c r="A225" s="297"/>
      <c r="B225" s="30" t="s">
        <v>964</v>
      </c>
      <c r="C225" s="303">
        <v>0.87276550998949176</v>
      </c>
      <c r="D225" s="303">
        <v>0.39260254158486418</v>
      </c>
      <c r="E225" s="303">
        <v>0.82872928176796279</v>
      </c>
      <c r="F225" s="303">
        <v>1.1316763617133887</v>
      </c>
      <c r="G225" s="303">
        <v>-5.3780789501985282E-2</v>
      </c>
      <c r="H225" s="303">
        <v>-1.0485909559030091</v>
      </c>
      <c r="I225" s="303">
        <v>1.4509394572025087</v>
      </c>
      <c r="J225" s="303">
        <v>-0.5</v>
      </c>
      <c r="K225" s="303">
        <v>0.5</v>
      </c>
      <c r="L225" s="303">
        <v>1.1441118687160383</v>
      </c>
      <c r="M225" s="304">
        <v>2.2484541877460629E-2</v>
      </c>
      <c r="N225" s="305">
        <v>1.4509394572025087</v>
      </c>
      <c r="O225" s="305">
        <v>-0.55082623935903996</v>
      </c>
      <c r="P225" s="305">
        <v>-0.1471515661130951</v>
      </c>
      <c r="Q225" s="305">
        <v>-1.0939691444600328</v>
      </c>
      <c r="R225" s="305">
        <v>4.6869983948635507</v>
      </c>
      <c r="S225" s="305">
        <v>2.2629196926639281</v>
      </c>
      <c r="T225" s="305">
        <v>11.219130629120585</v>
      </c>
      <c r="U225" s="306">
        <v>0.40241448692152915</v>
      </c>
    </row>
    <row r="226" spans="1:21" ht="14.25" hidden="1" customHeight="1" x14ac:dyDescent="0.3">
      <c r="A226" s="297"/>
      <c r="B226" s="30" t="s">
        <v>965</v>
      </c>
      <c r="C226" s="303">
        <v>-0.3127280308558511</v>
      </c>
      <c r="D226" s="303">
        <v>-0.55572707625810835</v>
      </c>
      <c r="E226" s="303">
        <v>0.41095890410957736</v>
      </c>
      <c r="F226" s="303">
        <v>0.30328383183433516</v>
      </c>
      <c r="G226" s="303">
        <v>0.74257425742574412</v>
      </c>
      <c r="H226" s="303">
        <v>-3.8981928280821307</v>
      </c>
      <c r="I226" s="303">
        <v>-0.37040847823850243</v>
      </c>
      <c r="J226" s="303">
        <v>-0.8</v>
      </c>
      <c r="K226" s="303">
        <v>0.2</v>
      </c>
      <c r="L226" s="303">
        <v>-0.20566727605117308</v>
      </c>
      <c r="M226" s="304">
        <v>-0.77554231763515702</v>
      </c>
      <c r="N226" s="305">
        <v>-0.37040847823850243</v>
      </c>
      <c r="O226" s="305">
        <v>1.198388721047337</v>
      </c>
      <c r="P226" s="305">
        <v>1.1157894736842024</v>
      </c>
      <c r="Q226" s="305">
        <v>1.3140480242011705</v>
      </c>
      <c r="R226" s="305">
        <v>-2.7803332311151934</v>
      </c>
      <c r="S226" s="305">
        <v>-1.9967064635652463</v>
      </c>
      <c r="T226" s="305">
        <v>-4.7121470913292427</v>
      </c>
      <c r="U226" s="306">
        <v>0.41193498107325865</v>
      </c>
    </row>
    <row r="227" spans="1:21" ht="14.25" hidden="1" customHeight="1" x14ac:dyDescent="0.3">
      <c r="A227" s="297">
        <v>2012</v>
      </c>
      <c r="B227" s="30" t="s">
        <v>962</v>
      </c>
      <c r="C227" s="303">
        <v>0.21959636097459168</v>
      </c>
      <c r="D227" s="303">
        <v>-0.51743764876331966</v>
      </c>
      <c r="E227" s="303">
        <v>0.34631126036310889</v>
      </c>
      <c r="F227" s="303">
        <v>0.40663121676571734</v>
      </c>
      <c r="G227" s="303">
        <v>0.1709219100523427</v>
      </c>
      <c r="H227" s="303">
        <v>-3.5049719405336077</v>
      </c>
      <c r="I227" s="303">
        <v>0.16523804606009662</v>
      </c>
      <c r="J227" s="303">
        <v>-0.8</v>
      </c>
      <c r="K227" s="303">
        <v>0.7</v>
      </c>
      <c r="L227" s="303">
        <v>1.8662697504007184</v>
      </c>
      <c r="M227" s="304">
        <v>0.31717263253285921</v>
      </c>
      <c r="N227" s="305">
        <v>0.16523804606009662</v>
      </c>
      <c r="O227" s="305">
        <v>0.11941486715096516</v>
      </c>
      <c r="P227" s="305">
        <v>2.4984384759525256</v>
      </c>
      <c r="Q227" s="305">
        <v>-3.0885509004385625</v>
      </c>
      <c r="R227" s="305">
        <v>0.904216170749649</v>
      </c>
      <c r="S227" s="305">
        <v>1.8588531821045962</v>
      </c>
      <c r="T227" s="305">
        <v>-1.5394348376212719</v>
      </c>
      <c r="U227" s="306">
        <v>-1.2750859297039483</v>
      </c>
    </row>
    <row r="228" spans="1:21" ht="14.25" hidden="1" customHeight="1" x14ac:dyDescent="0.3">
      <c r="A228" s="297"/>
      <c r="B228" s="30" t="s">
        <v>963</v>
      </c>
      <c r="C228" s="303">
        <v>0.20868113522539034</v>
      </c>
      <c r="D228" s="303">
        <v>-0.13523353791740078</v>
      </c>
      <c r="E228" s="303">
        <v>0.40786446350136885</v>
      </c>
      <c r="F228" s="303">
        <v>0.39460020768433424</v>
      </c>
      <c r="G228" s="303">
        <v>0.42657566385837242</v>
      </c>
      <c r="H228" s="303">
        <v>-2.1018263442505969</v>
      </c>
      <c r="I228" s="303">
        <v>-0.22682750799050666</v>
      </c>
      <c r="J228" s="303">
        <v>-0.4</v>
      </c>
      <c r="K228" s="303">
        <v>0.3</v>
      </c>
      <c r="L228" s="303">
        <v>0.87670001123973407</v>
      </c>
      <c r="M228" s="304">
        <v>0.18066847335138903</v>
      </c>
      <c r="N228" s="305">
        <v>-0.22682750799050666</v>
      </c>
      <c r="O228" s="305">
        <v>0.39757479375808202</v>
      </c>
      <c r="P228" s="305">
        <v>0.4976640260004217</v>
      </c>
      <c r="Q228" s="305">
        <v>0.25033699210477778</v>
      </c>
      <c r="R228" s="305">
        <v>-1.6671876628112869</v>
      </c>
      <c r="S228" s="305">
        <v>-1.9795855242808642</v>
      </c>
      <c r="T228" s="305">
        <v>-0.83529663739558657</v>
      </c>
      <c r="U228" s="306">
        <v>1.0107816711590232</v>
      </c>
    </row>
    <row r="229" spans="1:21" ht="14.25" hidden="1" customHeight="1" x14ac:dyDescent="0.3">
      <c r="A229" s="297"/>
      <c r="B229" s="30" t="s">
        <v>964</v>
      </c>
      <c r="C229" s="303">
        <v>0.27072053311118793</v>
      </c>
      <c r="D229" s="303">
        <v>-0.19791666666665719</v>
      </c>
      <c r="E229" s="303">
        <v>0.16664930736381223</v>
      </c>
      <c r="F229" s="303">
        <v>0.1344642118328494</v>
      </c>
      <c r="G229" s="303">
        <v>0.25485823510670969</v>
      </c>
      <c r="H229" s="303">
        <v>-1.5633142261594628</v>
      </c>
      <c r="I229" s="303">
        <v>-0.15500671695772894</v>
      </c>
      <c r="J229" s="303">
        <v>-0.3</v>
      </c>
      <c r="K229" s="303">
        <v>0.5</v>
      </c>
      <c r="L229" s="303">
        <v>1.2590529247910638</v>
      </c>
      <c r="M229" s="304">
        <v>0.3155996393146836</v>
      </c>
      <c r="N229" s="305">
        <v>-0.15500671695772894</v>
      </c>
      <c r="O229" s="305">
        <v>0.63360063360062213</v>
      </c>
      <c r="P229" s="305">
        <v>0.92976250631633661</v>
      </c>
      <c r="Q229" s="305">
        <v>0.21129466000769526</v>
      </c>
      <c r="R229" s="305">
        <v>-1.7378404153862448</v>
      </c>
      <c r="S229" s="305">
        <v>-2.1457873146102884</v>
      </c>
      <c r="T229" s="305">
        <v>-0.68034557235419868</v>
      </c>
      <c r="U229" s="306">
        <v>0.85612630642650345</v>
      </c>
    </row>
    <row r="230" spans="1:21" ht="14.25" hidden="1" customHeight="1" x14ac:dyDescent="0.3">
      <c r="A230" s="297"/>
      <c r="B230" s="30" t="s">
        <v>965</v>
      </c>
      <c r="C230" s="303">
        <v>-0.43613707165108906</v>
      </c>
      <c r="D230" s="303">
        <v>7.3061267091105719E-2</v>
      </c>
      <c r="E230" s="303">
        <v>0.11438078402828467</v>
      </c>
      <c r="F230" s="303">
        <v>0.10329511414109049</v>
      </c>
      <c r="G230" s="303">
        <v>0.15888147442009881</v>
      </c>
      <c r="H230" s="303">
        <v>-0.10587612493382892</v>
      </c>
      <c r="I230" s="303">
        <v>-0.3725936659076865</v>
      </c>
      <c r="J230" s="303">
        <v>0.1</v>
      </c>
      <c r="K230" s="303">
        <v>-0.5</v>
      </c>
      <c r="L230" s="303">
        <v>-1.5294894366197269</v>
      </c>
      <c r="M230" s="304">
        <v>-0.52808988764044784</v>
      </c>
      <c r="N230" s="305">
        <v>-0.3725936659076865</v>
      </c>
      <c r="O230" s="305">
        <v>-1.2198721101820098</v>
      </c>
      <c r="P230" s="305">
        <v>-1.6120957244417724</v>
      </c>
      <c r="Q230" s="305">
        <v>-0.65171554533257847</v>
      </c>
      <c r="R230" s="305">
        <v>0.20489593443329568</v>
      </c>
      <c r="S230" s="305">
        <v>1.6446307642695928</v>
      </c>
      <c r="T230" s="305">
        <v>-3.4902685658366721</v>
      </c>
      <c r="U230" s="306">
        <v>0.9480762870686732</v>
      </c>
    </row>
    <row r="231" spans="1:21" ht="14.25" hidden="1" customHeight="1" x14ac:dyDescent="0.3">
      <c r="A231" s="297">
        <v>2013</v>
      </c>
      <c r="B231" s="30" t="s">
        <v>962</v>
      </c>
      <c r="C231" s="303">
        <v>-0.45890696704213951</v>
      </c>
      <c r="D231" s="303">
        <v>-5.2148518982050973E-2</v>
      </c>
      <c r="E231" s="303">
        <v>6.2318238471135601E-2</v>
      </c>
      <c r="F231" s="303">
        <v>-0.1960581983283447</v>
      </c>
      <c r="G231" s="303">
        <v>0.79314720812182316</v>
      </c>
      <c r="H231" s="303">
        <v>-0.47694753577106042</v>
      </c>
      <c r="I231" s="303">
        <v>-3.9268647413255735</v>
      </c>
      <c r="J231" s="303">
        <v>0.7</v>
      </c>
      <c r="K231" s="303">
        <v>-0.4</v>
      </c>
      <c r="L231" s="303">
        <v>-0.25701195664319698</v>
      </c>
      <c r="M231" s="304">
        <v>0.72291878459279246</v>
      </c>
      <c r="N231" s="305">
        <v>-3.9268647413255735</v>
      </c>
      <c r="O231" s="305">
        <v>-4.5513395080171222</v>
      </c>
      <c r="P231" s="305">
        <v>-3.4907388560960726</v>
      </c>
      <c r="Q231" s="305">
        <v>-6.0679143353270177</v>
      </c>
      <c r="R231" s="305">
        <v>-4.2832544123977669</v>
      </c>
      <c r="S231" s="305">
        <v>-5.4568527918781626</v>
      </c>
      <c r="T231" s="305">
        <v>-1.1266336187471921</v>
      </c>
      <c r="U231" s="306">
        <v>-1.4633613628917743</v>
      </c>
    </row>
    <row r="232" spans="1:21" ht="14.25" hidden="1" customHeight="1" x14ac:dyDescent="0.3">
      <c r="A232" s="297"/>
      <c r="B232" s="30" t="s">
        <v>963</v>
      </c>
      <c r="C232" s="303">
        <v>1.0687342833193441</v>
      </c>
      <c r="D232" s="303">
        <v>1.6383178545340797</v>
      </c>
      <c r="E232" s="303">
        <v>0.33215694415611097</v>
      </c>
      <c r="F232" s="303">
        <v>0.51695616211743811</v>
      </c>
      <c r="G232" s="303">
        <v>-0.16787325569195843</v>
      </c>
      <c r="H232" s="303">
        <v>6.6347177848775232</v>
      </c>
      <c r="I232" s="303">
        <v>3.5034602076124486</v>
      </c>
      <c r="J232" s="303">
        <v>0.6</v>
      </c>
      <c r="K232" s="303">
        <v>-0.5</v>
      </c>
      <c r="L232" s="303">
        <v>0.51534842034506312</v>
      </c>
      <c r="M232" s="304">
        <v>1.7606818436694027</v>
      </c>
      <c r="N232" s="305">
        <v>3.5034602076124486</v>
      </c>
      <c r="O232" s="305">
        <v>4.4657762938230263</v>
      </c>
      <c r="P232" s="305">
        <v>3.3744595592112319</v>
      </c>
      <c r="Q232" s="305">
        <v>6.0696313032761537</v>
      </c>
      <c r="R232" s="305">
        <v>3.4967393748594588</v>
      </c>
      <c r="S232" s="305">
        <v>4.4183445190156334</v>
      </c>
      <c r="T232" s="305">
        <v>1.1394712853236086</v>
      </c>
      <c r="U232" s="306">
        <v>0.8644574975063648</v>
      </c>
    </row>
    <row r="233" spans="1:21" ht="14.25" hidden="1" customHeight="1" x14ac:dyDescent="0.3">
      <c r="A233" s="297"/>
      <c r="B233" s="30" t="s">
        <v>964</v>
      </c>
      <c r="C233" s="303">
        <v>0.53908355795148566</v>
      </c>
      <c r="D233" s="303">
        <v>0.46201232032852602</v>
      </c>
      <c r="E233" s="303">
        <v>0.40347610180010918</v>
      </c>
      <c r="F233" s="303">
        <v>0.26743468422137084</v>
      </c>
      <c r="G233" s="303">
        <v>0.76720966894376375</v>
      </c>
      <c r="H233" s="303">
        <v>0.68910416458602697</v>
      </c>
      <c r="I233" s="303">
        <v>0.24028416213957371</v>
      </c>
      <c r="J233" s="303">
        <v>0.1</v>
      </c>
      <c r="K233" s="303">
        <v>0.1</v>
      </c>
      <c r="L233" s="303">
        <v>1.827909050378949</v>
      </c>
      <c r="M233" s="304">
        <v>1.8183821908750275</v>
      </c>
      <c r="N233" s="305">
        <v>0.24028416213957371</v>
      </c>
      <c r="O233" s="305">
        <v>1.5781062724730361</v>
      </c>
      <c r="P233" s="305">
        <v>2.2748138325002571</v>
      </c>
      <c r="Q233" s="305">
        <v>0.58094500387295511</v>
      </c>
      <c r="R233" s="305">
        <v>-1.8033677349266668</v>
      </c>
      <c r="S233" s="305">
        <v>-2.9244777718264459</v>
      </c>
      <c r="T233" s="305">
        <v>1.1716989634970645</v>
      </c>
      <c r="U233" s="306">
        <v>0.42852433798483958</v>
      </c>
    </row>
    <row r="234" spans="1:21" ht="14.25" hidden="1" customHeight="1" x14ac:dyDescent="0.3">
      <c r="A234" s="297"/>
      <c r="B234" s="30" t="s">
        <v>965</v>
      </c>
      <c r="C234" s="303">
        <v>0.31965353681171393</v>
      </c>
      <c r="D234" s="303">
        <v>-0.54164537557485914</v>
      </c>
      <c r="E234" s="303">
        <v>-0.15455950540957986</v>
      </c>
      <c r="F234" s="303">
        <v>-0.22568732047599838</v>
      </c>
      <c r="G234" s="303">
        <v>4.1718815185660674E-2</v>
      </c>
      <c r="H234" s="303">
        <v>-1.9341400515770601</v>
      </c>
      <c r="I234" s="303">
        <v>2.0323084940073102</v>
      </c>
      <c r="J234" s="303">
        <v>-0.8</v>
      </c>
      <c r="K234" s="303">
        <v>0.8</v>
      </c>
      <c r="L234" s="303">
        <v>1.8279334500875564</v>
      </c>
      <c r="M234" s="304">
        <v>4.3294728866769105E-2</v>
      </c>
      <c r="N234" s="305">
        <v>2.0323084940073102</v>
      </c>
      <c r="O234" s="305">
        <v>-0.37364798426746404</v>
      </c>
      <c r="P234" s="305">
        <v>-0.78795132655096722</v>
      </c>
      <c r="Q234" s="305">
        <v>0.23103581055063671</v>
      </c>
      <c r="R234" s="305">
        <v>6.4940812036729909</v>
      </c>
      <c r="S234" s="305">
        <v>3.7850364158022387</v>
      </c>
      <c r="T234" s="305">
        <v>13.452115812917583</v>
      </c>
      <c r="U234" s="306">
        <v>0.39387308533915188</v>
      </c>
    </row>
    <row r="235" spans="1:21" ht="14.25" hidden="1" customHeight="1" x14ac:dyDescent="0.3">
      <c r="A235" s="297">
        <v>2014</v>
      </c>
      <c r="B235" s="30" t="s">
        <v>962</v>
      </c>
      <c r="C235" s="303">
        <v>0.95590502621030282</v>
      </c>
      <c r="D235" s="303">
        <v>1.1919441019317674</v>
      </c>
      <c r="E235" s="303">
        <v>0.37151702786377427</v>
      </c>
      <c r="F235" s="303">
        <v>0.33929673041332364</v>
      </c>
      <c r="G235" s="303">
        <v>0.46914095079233675</v>
      </c>
      <c r="H235" s="303">
        <v>4.2075452614544417</v>
      </c>
      <c r="I235" s="303">
        <v>1.7058222676200216</v>
      </c>
      <c r="J235" s="303">
        <v>0.5</v>
      </c>
      <c r="K235" s="303">
        <v>-0.2</v>
      </c>
      <c r="L235" s="303">
        <v>4.2996882726001218E-2</v>
      </c>
      <c r="M235" s="304">
        <v>0.4219409282700326</v>
      </c>
      <c r="N235" s="305">
        <v>1.7058222676200216</v>
      </c>
      <c r="O235" s="305">
        <v>2.9115673114883549</v>
      </c>
      <c r="P235" s="305">
        <v>4.2022720418216579</v>
      </c>
      <c r="Q235" s="305">
        <v>1.0468689973107956</v>
      </c>
      <c r="R235" s="305">
        <v>-0.24932474548099037</v>
      </c>
      <c r="S235" s="305">
        <v>1.0101010101010104</v>
      </c>
      <c r="T235" s="305">
        <v>-3.2194738908519867</v>
      </c>
      <c r="U235" s="306">
        <v>2.2231909328683344</v>
      </c>
    </row>
    <row r="236" spans="1:21" ht="14.25" hidden="1" customHeight="1" x14ac:dyDescent="0.3">
      <c r="A236" s="297"/>
      <c r="B236" s="30" t="s">
        <v>963</v>
      </c>
      <c r="C236" s="303">
        <v>1.0181225819593465E-2</v>
      </c>
      <c r="D236" s="303">
        <v>0.24370430544271926</v>
      </c>
      <c r="E236" s="303">
        <v>0.19535266296524867</v>
      </c>
      <c r="F236" s="303">
        <v>9.2222563787274225E-2</v>
      </c>
      <c r="G236" s="303">
        <v>0.48770364221230977</v>
      </c>
      <c r="H236" s="303">
        <v>0.41735416868873187</v>
      </c>
      <c r="I236" s="303">
        <v>-1.6470824545545781</v>
      </c>
      <c r="J236" s="303">
        <v>0.4</v>
      </c>
      <c r="K236" s="303">
        <v>-0.2</v>
      </c>
      <c r="L236" s="303">
        <v>0.87031266788440576</v>
      </c>
      <c r="M236" s="304">
        <v>1.5621633268692108</v>
      </c>
      <c r="N236" s="305">
        <v>-1.6470824545545781</v>
      </c>
      <c r="O236" s="305">
        <v>-3.4333940730794978</v>
      </c>
      <c r="P236" s="305">
        <v>-3.5504100337674913</v>
      </c>
      <c r="Q236" s="305">
        <v>-3.260146373918829</v>
      </c>
      <c r="R236" s="305">
        <v>0.20828993959591457</v>
      </c>
      <c r="S236" s="305">
        <v>0.46315789473683822</v>
      </c>
      <c r="T236" s="305">
        <v>-0.41582150101419302</v>
      </c>
      <c r="U236" s="306">
        <v>-1.0660980810229148E-2</v>
      </c>
    </row>
    <row r="237" spans="1:21" ht="14.25" hidden="1" customHeight="1" x14ac:dyDescent="0.3">
      <c r="A237" s="297"/>
      <c r="B237" s="30" t="s">
        <v>964</v>
      </c>
      <c r="C237" s="303">
        <v>0.48864908887304637</v>
      </c>
      <c r="D237" s="303">
        <v>-0.13168557536465642</v>
      </c>
      <c r="E237" s="303">
        <v>0.81067213955874706</v>
      </c>
      <c r="F237" s="303">
        <v>0.81900081900082</v>
      </c>
      <c r="G237" s="303">
        <v>0.76414704667490696</v>
      </c>
      <c r="H237" s="303">
        <v>-3.4506089309878263</v>
      </c>
      <c r="I237" s="303">
        <v>3.0634126416813956E-2</v>
      </c>
      <c r="J237" s="303">
        <v>-0.7</v>
      </c>
      <c r="K237" s="303">
        <v>0.6</v>
      </c>
      <c r="L237" s="303">
        <v>2.034512143161507</v>
      </c>
      <c r="M237" s="304">
        <v>0.81680280046676046</v>
      </c>
      <c r="N237" s="305">
        <v>3.0634126416813956E-2</v>
      </c>
      <c r="O237" s="305">
        <v>0.13904061972390025</v>
      </c>
      <c r="P237" s="305">
        <v>0.33009902970890437</v>
      </c>
      <c r="Q237" s="305">
        <v>-0.14737669483199056</v>
      </c>
      <c r="R237" s="305">
        <v>-0.65474953232175892</v>
      </c>
      <c r="S237" s="305">
        <v>1.6135792120704195</v>
      </c>
      <c r="T237" s="305">
        <v>-6.2429982686627881</v>
      </c>
      <c r="U237" s="306">
        <v>1.0448875146604024</v>
      </c>
    </row>
    <row r="238" spans="1:21" ht="14.25" hidden="1" customHeight="1" x14ac:dyDescent="0.3">
      <c r="A238" s="297"/>
      <c r="B238" s="30" t="s">
        <v>965</v>
      </c>
      <c r="C238" s="303">
        <v>0.83071623948941919</v>
      </c>
      <c r="D238" s="303">
        <v>0.68972512425193599</v>
      </c>
      <c r="E238" s="303">
        <v>0.53949511400649897</v>
      </c>
      <c r="F238" s="303">
        <v>0.60926076360681236</v>
      </c>
      <c r="G238" s="303">
        <v>0.35868005738880981</v>
      </c>
      <c r="H238" s="303">
        <v>1.231354489938937</v>
      </c>
      <c r="I238" s="303">
        <v>0.8983258472846245</v>
      </c>
      <c r="J238" s="303">
        <v>0.1</v>
      </c>
      <c r="K238" s="303">
        <v>0.2</v>
      </c>
      <c r="L238" s="303">
        <v>1.9104290635765722</v>
      </c>
      <c r="M238" s="304">
        <v>1.7571548821548646</v>
      </c>
      <c r="N238" s="305">
        <v>0.8983258472846245</v>
      </c>
      <c r="O238" s="305">
        <v>0.52563721114746897</v>
      </c>
      <c r="P238" s="305">
        <v>-9.9700897308068193E-2</v>
      </c>
      <c r="Q238" s="305">
        <v>1.4661025287808798</v>
      </c>
      <c r="R238" s="305">
        <v>1.537817763364373</v>
      </c>
      <c r="S238" s="305">
        <v>1.3095483604866871</v>
      </c>
      <c r="T238" s="305">
        <v>2.1616337171410009</v>
      </c>
      <c r="U238" s="306">
        <v>0.70697478104887068</v>
      </c>
    </row>
    <row r="239" spans="1:21" ht="14.25" customHeight="1" x14ac:dyDescent="0.3">
      <c r="A239" s="297">
        <v>2015</v>
      </c>
      <c r="B239" s="30" t="s">
        <v>962</v>
      </c>
      <c r="C239" s="303">
        <v>-0.52240305404863818</v>
      </c>
      <c r="D239" s="303">
        <v>-8.0580177276388554E-2</v>
      </c>
      <c r="E239" s="303">
        <v>0.20253164556962133</v>
      </c>
      <c r="F239" s="303">
        <v>2.018978396931459E-2</v>
      </c>
      <c r="G239" s="303">
        <v>0.68416215664248625</v>
      </c>
      <c r="H239" s="303">
        <v>-1.0768622801817855</v>
      </c>
      <c r="I239" s="303">
        <v>-0.15177577658604946</v>
      </c>
      <c r="J239" s="303">
        <v>-0.2</v>
      </c>
      <c r="K239" s="303">
        <v>-0.5</v>
      </c>
      <c r="L239" s="303">
        <v>0.75827441336203094</v>
      </c>
      <c r="M239" s="304">
        <v>2.0171718216613215</v>
      </c>
      <c r="N239" s="305">
        <v>-0.15177577658604946</v>
      </c>
      <c r="O239" s="305">
        <v>-1.6385351890237843</v>
      </c>
      <c r="P239" s="305">
        <v>-0.79840319361277068</v>
      </c>
      <c r="Q239" s="305">
        <v>-2.8740654432469057</v>
      </c>
      <c r="R239" s="305">
        <v>0.57797502322220851</v>
      </c>
      <c r="S239" s="305">
        <v>0.17352250688986715</v>
      </c>
      <c r="T239" s="305">
        <v>1.6677289143828204</v>
      </c>
      <c r="U239" s="306">
        <v>2.6917057902973625</v>
      </c>
    </row>
    <row r="240" spans="1:21" ht="14.25" customHeight="1" x14ac:dyDescent="0.3">
      <c r="A240" s="297"/>
      <c r="B240" s="30" t="s">
        <v>963</v>
      </c>
      <c r="C240" s="303">
        <v>0.70692789335488726</v>
      </c>
      <c r="D240" s="303">
        <v>3.0241935483871885E-2</v>
      </c>
      <c r="E240" s="303">
        <v>0.68721576553814145</v>
      </c>
      <c r="F240" s="303">
        <v>0.69640694388372992</v>
      </c>
      <c r="G240" s="303">
        <v>0.67951318458419507</v>
      </c>
      <c r="H240" s="303">
        <v>-2.4068710676121015</v>
      </c>
      <c r="I240" s="303">
        <v>0.24321037697608006</v>
      </c>
      <c r="J240" s="303">
        <v>-0.5</v>
      </c>
      <c r="K240" s="303">
        <v>0.7</v>
      </c>
      <c r="L240" s="303">
        <v>1.9526085630021441</v>
      </c>
      <c r="M240" s="304">
        <v>0.6083958629081252</v>
      </c>
      <c r="N240" s="305">
        <v>0.24321037697608006</v>
      </c>
      <c r="O240" s="305">
        <v>-0.65228299046663096</v>
      </c>
      <c r="P240" s="305">
        <v>-4.0241448692157178E-2</v>
      </c>
      <c r="Q240" s="305">
        <v>-1.5795261421573485</v>
      </c>
      <c r="R240" s="305">
        <v>0.91328886608516768</v>
      </c>
      <c r="S240" s="305">
        <v>2.5473812920317869</v>
      </c>
      <c r="T240" s="305">
        <v>-3.3434332880576676</v>
      </c>
      <c r="U240" s="306">
        <v>1.4324900944833843</v>
      </c>
    </row>
    <row r="241" spans="1:21" ht="14.25" customHeight="1" x14ac:dyDescent="0.3">
      <c r="A241" s="297"/>
      <c r="B241" s="30" t="s">
        <v>964</v>
      </c>
      <c r="C241" s="303">
        <v>0.5014039310068199</v>
      </c>
      <c r="D241" s="303">
        <v>0.95737176257179613</v>
      </c>
      <c r="E241" s="303">
        <v>0.77285958044765835</v>
      </c>
      <c r="F241" s="303">
        <v>0.68156760549264561</v>
      </c>
      <c r="G241" s="303">
        <v>0.99728014505893725</v>
      </c>
      <c r="H241" s="303">
        <v>1.6782644289807536</v>
      </c>
      <c r="I241" s="303">
        <v>0.64698746461786527</v>
      </c>
      <c r="J241" s="303">
        <v>0.2</v>
      </c>
      <c r="K241" s="303">
        <v>-0.4</v>
      </c>
      <c r="L241" s="303">
        <v>0.13965087281795263</v>
      </c>
      <c r="M241" s="304">
        <v>1.1086474501108512</v>
      </c>
      <c r="N241" s="305">
        <v>0.64698746461786527</v>
      </c>
      <c r="O241" s="305">
        <v>0.24242424242424931</v>
      </c>
      <c r="P241" s="305">
        <v>8.0515297906600836E-2</v>
      </c>
      <c r="Q241" s="305">
        <v>0.49771457592686374</v>
      </c>
      <c r="R241" s="305">
        <v>1.2304250559284071</v>
      </c>
      <c r="S241" s="305">
        <v>-1.8879173290937956</v>
      </c>
      <c r="T241" s="305">
        <v>9.8259647605664071</v>
      </c>
      <c r="U241" s="306">
        <v>0.61097756410255499</v>
      </c>
    </row>
    <row r="242" spans="1:21" ht="14.25" customHeight="1" x14ac:dyDescent="0.3">
      <c r="A242" s="297"/>
      <c r="B242" s="30" t="s">
        <v>965</v>
      </c>
      <c r="C242" s="303">
        <v>0.42905607663141154</v>
      </c>
      <c r="D242" s="303">
        <v>0.96825713715311679</v>
      </c>
      <c r="E242" s="303">
        <v>0.65737051792828538</v>
      </c>
      <c r="F242" s="303">
        <v>0.29865604778495936</v>
      </c>
      <c r="G242" s="303">
        <v>1.6157989228007068</v>
      </c>
      <c r="H242" s="303">
        <v>2.1537842190016079</v>
      </c>
      <c r="I242" s="303">
        <v>2.2197669746886248</v>
      </c>
      <c r="J242" s="303">
        <v>0</v>
      </c>
      <c r="K242" s="303">
        <v>-0.5</v>
      </c>
      <c r="L242" s="303">
        <v>-0.37852375734634336</v>
      </c>
      <c r="M242" s="304">
        <v>0.72767145135566125</v>
      </c>
      <c r="N242" s="305">
        <v>2.2197669746886248</v>
      </c>
      <c r="O242" s="305">
        <v>1.8843208383716217</v>
      </c>
      <c r="P242" s="305">
        <v>1.3877715205148746</v>
      </c>
      <c r="Q242" s="305">
        <v>2.6379624014554111</v>
      </c>
      <c r="R242" s="305">
        <v>3.3952787543947807</v>
      </c>
      <c r="S242" s="305">
        <v>2.2078185132671706</v>
      </c>
      <c r="T242" s="305">
        <v>6.3188976377952741</v>
      </c>
      <c r="U242" s="306">
        <v>0.82628173220507506</v>
      </c>
    </row>
    <row r="243" spans="1:21" ht="14.25" customHeight="1" x14ac:dyDescent="0.3">
      <c r="A243" s="297">
        <v>2016</v>
      </c>
      <c r="B243" s="30" t="s">
        <v>962</v>
      </c>
      <c r="C243" s="303">
        <v>0.81470442126179421</v>
      </c>
      <c r="D243" s="303">
        <v>1.433514582303502</v>
      </c>
      <c r="E243" s="303">
        <v>1.019297377535878</v>
      </c>
      <c r="F243" s="303">
        <v>0.93300248138956476</v>
      </c>
      <c r="G243" s="303">
        <v>1.246686953960932</v>
      </c>
      <c r="H243" s="303">
        <v>2.9455226086099913</v>
      </c>
      <c r="I243" s="303">
        <v>1.7686941141790413</v>
      </c>
      <c r="J243" s="303">
        <v>0.2</v>
      </c>
      <c r="K243" s="303">
        <v>-0.5</v>
      </c>
      <c r="L243" s="303">
        <v>0.77992200779921461</v>
      </c>
      <c r="M243" s="304">
        <v>2.2464126669965196</v>
      </c>
      <c r="N243" s="305">
        <v>1.7686941141790413</v>
      </c>
      <c r="O243" s="305">
        <v>2.5121155177529459</v>
      </c>
      <c r="P243" s="305">
        <v>3.0152747470739882</v>
      </c>
      <c r="Q243" s="305">
        <v>1.7528311176760099</v>
      </c>
      <c r="R243" s="305">
        <v>0.23316817254443833</v>
      </c>
      <c r="S243" s="305">
        <v>2.9429250891795533</v>
      </c>
      <c r="T243" s="305">
        <v>-6.202555082392152</v>
      </c>
      <c r="U243" s="306">
        <v>2.803830585447713</v>
      </c>
    </row>
    <row r="244" spans="1:21" ht="14.25" customHeight="1" x14ac:dyDescent="0.3">
      <c r="A244" s="297"/>
      <c r="B244" s="30" t="s">
        <v>963</v>
      </c>
      <c r="C244" s="303">
        <v>0.41391544298807048</v>
      </c>
      <c r="D244" s="303">
        <v>-0.30214424951266494</v>
      </c>
      <c r="E244" s="303">
        <v>0.38205329153603884</v>
      </c>
      <c r="F244" s="303">
        <v>0.21634378994983194</v>
      </c>
      <c r="G244" s="303">
        <v>0.82412255187122696</v>
      </c>
      <c r="H244" s="303">
        <v>-2.7655502392344431</v>
      </c>
      <c r="I244" s="303">
        <v>-0.89794341990922533</v>
      </c>
      <c r="J244" s="303">
        <v>-0.4</v>
      </c>
      <c r="K244" s="303">
        <v>0.7</v>
      </c>
      <c r="L244" s="303">
        <v>1.3791050699473999</v>
      </c>
      <c r="M244" s="304">
        <v>-0.14518002322880363</v>
      </c>
      <c r="N244" s="305">
        <v>-0.89794341990922533</v>
      </c>
      <c r="O244" s="305">
        <v>-0.95513748191028469</v>
      </c>
      <c r="P244" s="305">
        <v>0.32736375890623037</v>
      </c>
      <c r="Q244" s="305">
        <v>-2.9033194619181302</v>
      </c>
      <c r="R244" s="305">
        <v>-1.9094698071144762</v>
      </c>
      <c r="S244" s="305">
        <v>-2.21388006545385</v>
      </c>
      <c r="T244" s="305">
        <v>-1.0955388866956071</v>
      </c>
      <c r="U244" s="306">
        <v>1.1812157879573562</v>
      </c>
    </row>
    <row r="245" spans="1:21" ht="14.25" customHeight="1" x14ac:dyDescent="0.3">
      <c r="A245" s="297"/>
      <c r="B245" s="30" t="s">
        <v>964</v>
      </c>
      <c r="C245" s="303">
        <v>0.3435077043870649</v>
      </c>
      <c r="D245" s="303">
        <v>0.70388112229935018</v>
      </c>
      <c r="E245" s="303">
        <v>0.42939396896653648</v>
      </c>
      <c r="F245" s="303">
        <v>0.48081640663330916</v>
      </c>
      <c r="G245" s="303">
        <v>0.26925665929415743</v>
      </c>
      <c r="H245" s="303">
        <v>1.7517960830626862</v>
      </c>
      <c r="I245" s="303">
        <v>0.90607950116911695</v>
      </c>
      <c r="J245" s="303">
        <v>0.2</v>
      </c>
      <c r="K245" s="303">
        <v>-0.3</v>
      </c>
      <c r="L245" s="303">
        <v>-0.12722646310433561</v>
      </c>
      <c r="M245" s="304">
        <v>0.63002810894639083</v>
      </c>
      <c r="N245" s="305">
        <v>0.90607950116911695</v>
      </c>
      <c r="O245" s="305">
        <v>0.52600818234951419</v>
      </c>
      <c r="P245" s="305">
        <v>0.23992322456814463</v>
      </c>
      <c r="Q245" s="305">
        <v>0.97677663709758633</v>
      </c>
      <c r="R245" s="305">
        <v>1.6996047430830004</v>
      </c>
      <c r="S245" s="305">
        <v>0.41342651835812205</v>
      </c>
      <c r="T245" s="305">
        <v>5.0194591358147846</v>
      </c>
      <c r="U245" s="306">
        <v>0.45558086560365041</v>
      </c>
    </row>
    <row r="246" spans="1:21" ht="14.25" customHeight="1" x14ac:dyDescent="0.3">
      <c r="A246" s="297"/>
      <c r="B246" s="30" t="s">
        <v>965</v>
      </c>
      <c r="C246" s="303">
        <v>0.31298904538341787</v>
      </c>
      <c r="D246" s="303">
        <v>0.86399378701096907</v>
      </c>
      <c r="E246" s="303">
        <v>0.49557866096590431</v>
      </c>
      <c r="F246" s="303">
        <v>0.5078125</v>
      </c>
      <c r="G246" s="303">
        <v>0.47952431188261357</v>
      </c>
      <c r="H246" s="303">
        <v>2.1955701711964224</v>
      </c>
      <c r="I246" s="303">
        <v>1.9310611180856085E-2</v>
      </c>
      <c r="J246" s="303">
        <v>0.4</v>
      </c>
      <c r="K246" s="303">
        <v>-0.5</v>
      </c>
      <c r="L246" s="303">
        <v>1.0485056344928978</v>
      </c>
      <c r="M246" s="304">
        <v>2.4754382585243917</v>
      </c>
      <c r="N246" s="305">
        <v>1.9310611180856085E-2</v>
      </c>
      <c r="O246" s="305">
        <v>0.43604651162792152</v>
      </c>
      <c r="P246" s="305">
        <v>0.68932503590235683</v>
      </c>
      <c r="Q246" s="305">
        <v>3.9482775639115175E-2</v>
      </c>
      <c r="R246" s="305">
        <v>-0.408083948698021</v>
      </c>
      <c r="S246" s="305">
        <v>-0.49014802470345842</v>
      </c>
      <c r="T246" s="305">
        <v>-0.19954389965791108</v>
      </c>
      <c r="U246" s="306">
        <v>-0.32123960695389542</v>
      </c>
    </row>
    <row r="247" spans="1:21" ht="14.25" customHeight="1" x14ac:dyDescent="0.3">
      <c r="A247" s="297">
        <v>2017</v>
      </c>
      <c r="B247" s="30" t="s">
        <v>962</v>
      </c>
      <c r="C247" s="303">
        <v>1.2187987519500751</v>
      </c>
      <c r="D247" s="303">
        <v>0.78922040423483963</v>
      </c>
      <c r="E247" s="303">
        <v>0.24173274028234459</v>
      </c>
      <c r="F247" s="303">
        <v>0.22347454333461769</v>
      </c>
      <c r="G247" s="303">
        <v>0.28634150997422125</v>
      </c>
      <c r="H247" s="303">
        <v>2.7541169789892166</v>
      </c>
      <c r="I247" s="303">
        <v>1.0039579109952541</v>
      </c>
      <c r="J247" s="303">
        <v>0.4</v>
      </c>
      <c r="K247" s="303">
        <v>0.5</v>
      </c>
      <c r="L247" s="303">
        <v>1.8522110162916903</v>
      </c>
      <c r="M247" s="304">
        <v>0.96813610301720132</v>
      </c>
      <c r="N247" s="305">
        <v>1.0039579109952541</v>
      </c>
      <c r="O247" s="305">
        <v>9.6478533526180854E-3</v>
      </c>
      <c r="P247" s="305">
        <v>-0.66558904630598192</v>
      </c>
      <c r="Q247" s="305">
        <v>1.0754810064134119</v>
      </c>
      <c r="R247" s="305">
        <v>1.8341463414634234</v>
      </c>
      <c r="S247" s="305">
        <v>1.2806620037434584</v>
      </c>
      <c r="T247" s="305">
        <v>3.1895648862229677</v>
      </c>
      <c r="U247" s="306">
        <v>2.1327014218009595</v>
      </c>
    </row>
    <row r="248" spans="1:21" ht="14.25" customHeight="1" x14ac:dyDescent="0.3">
      <c r="A248" s="297"/>
      <c r="B248" s="30" t="s">
        <v>963</v>
      </c>
      <c r="C248" s="303">
        <v>0.78027165013003241</v>
      </c>
      <c r="D248" s="303">
        <v>0.96447669977082739</v>
      </c>
      <c r="E248" s="303">
        <v>0.41477765988231852</v>
      </c>
      <c r="F248" s="303">
        <v>0.37809015996121786</v>
      </c>
      <c r="G248" s="303">
        <v>0.51394308556200485</v>
      </c>
      <c r="H248" s="303">
        <v>2.8921433176752487</v>
      </c>
      <c r="I248" s="303">
        <v>2.198222307177673</v>
      </c>
      <c r="J248" s="303">
        <v>0.2</v>
      </c>
      <c r="K248" s="303">
        <v>-0.1</v>
      </c>
      <c r="L248" s="303">
        <v>1.96134437779682</v>
      </c>
      <c r="M248" s="304">
        <v>2.6252094582014394</v>
      </c>
      <c r="N248" s="305">
        <v>2.198222307177673</v>
      </c>
      <c r="O248" s="305">
        <v>2.0837352884429947</v>
      </c>
      <c r="P248" s="305">
        <v>2.4887527519862118</v>
      </c>
      <c r="Q248" s="305">
        <v>1.4545099570480318</v>
      </c>
      <c r="R248" s="305">
        <v>2.9986587468863775</v>
      </c>
      <c r="S248" s="305">
        <v>2.5678435949810279</v>
      </c>
      <c r="T248" s="305">
        <v>4.0413360398597717</v>
      </c>
      <c r="U248" s="306">
        <v>1.0487238979118132</v>
      </c>
    </row>
    <row r="249" spans="1:21" ht="14.25" customHeight="1" x14ac:dyDescent="0.3">
      <c r="A249" s="297"/>
      <c r="B249" s="30" t="s">
        <v>964</v>
      </c>
      <c r="C249" s="303">
        <v>0.87937296883961835</v>
      </c>
      <c r="D249" s="303">
        <v>0.42561240896623076</v>
      </c>
      <c r="E249" s="303">
        <v>0.51873198847263779</v>
      </c>
      <c r="F249" s="303">
        <v>0.66640911724937268</v>
      </c>
      <c r="G249" s="303">
        <v>0.13256320424201817</v>
      </c>
      <c r="H249" s="303">
        <v>9.8469250738503433E-2</v>
      </c>
      <c r="I249" s="303">
        <v>0.63593004769475669</v>
      </c>
      <c r="J249" s="303">
        <v>-0.1</v>
      </c>
      <c r="K249" s="303">
        <v>0.5</v>
      </c>
      <c r="L249" s="303">
        <v>1.1672425063031113</v>
      </c>
      <c r="M249" s="304">
        <v>0.17235123367200345</v>
      </c>
      <c r="N249" s="305">
        <v>0.63593004769475669</v>
      </c>
      <c r="O249" s="305">
        <v>-3.7800037800025166E-2</v>
      </c>
      <c r="P249" s="305">
        <v>-0.15877463341738007</v>
      </c>
      <c r="Q249" s="305">
        <v>0.15394977388626785</v>
      </c>
      <c r="R249" s="305">
        <v>1.5254394940005653</v>
      </c>
      <c r="S249" s="305">
        <v>1.1948790896159238</v>
      </c>
      <c r="T249" s="305">
        <v>2.3057821922667614</v>
      </c>
      <c r="U249" s="306">
        <v>0.70720058780308648</v>
      </c>
    </row>
    <row r="250" spans="1:21" ht="14.25" customHeight="1" x14ac:dyDescent="0.3">
      <c r="A250" s="297"/>
      <c r="B250" s="30" t="s">
        <v>965</v>
      </c>
      <c r="C250" s="303">
        <v>0.8053818457456714</v>
      </c>
      <c r="D250" s="303">
        <v>0.68751177246184625</v>
      </c>
      <c r="E250" s="303">
        <v>0.80275229357798139</v>
      </c>
      <c r="F250" s="303">
        <v>0.7771275064760772</v>
      </c>
      <c r="G250" s="303">
        <v>0.85106382978723616</v>
      </c>
      <c r="H250" s="303">
        <v>0.31300304060097517</v>
      </c>
      <c r="I250" s="303">
        <v>0.34383421615092402</v>
      </c>
      <c r="J250" s="303">
        <v>0</v>
      </c>
      <c r="K250" s="303">
        <v>0.2</v>
      </c>
      <c r="L250" s="303">
        <v>1.8552704448956803</v>
      </c>
      <c r="M250" s="304">
        <v>1.7839355247668038</v>
      </c>
      <c r="N250" s="305">
        <v>0.34383421615092402</v>
      </c>
      <c r="O250" s="305">
        <v>-0.27415390432975073</v>
      </c>
      <c r="P250" s="305">
        <v>-0.42095416276895037</v>
      </c>
      <c r="Q250" s="305">
        <v>-4.8035354020555587E-2</v>
      </c>
      <c r="R250" s="305">
        <v>0.37562986715529689</v>
      </c>
      <c r="S250" s="305">
        <v>1.9585793271483567</v>
      </c>
      <c r="T250" s="305">
        <v>-3.3373786407766914</v>
      </c>
      <c r="U250" s="306">
        <v>1.9425444596443242</v>
      </c>
    </row>
    <row r="251" spans="1:21" ht="14.25" customHeight="1" x14ac:dyDescent="0.3">
      <c r="A251" s="297">
        <v>2018</v>
      </c>
      <c r="B251" s="30" t="s">
        <v>962</v>
      </c>
      <c r="C251" s="303">
        <v>-0.43237146348340616</v>
      </c>
      <c r="D251" s="303">
        <v>-0.43962211205686685</v>
      </c>
      <c r="E251" s="303">
        <v>2.8441410693986313E-2</v>
      </c>
      <c r="F251" s="303">
        <v>0.11424219345011011</v>
      </c>
      <c r="G251" s="303">
        <v>-0.19690576652602942</v>
      </c>
      <c r="H251" s="303">
        <v>-2.0415440848711768</v>
      </c>
      <c r="I251" s="303">
        <v>0.64826819781440292</v>
      </c>
      <c r="J251" s="303">
        <v>-0.6</v>
      </c>
      <c r="K251" s="303">
        <v>0</v>
      </c>
      <c r="L251" s="303">
        <v>-0.12686905301315221</v>
      </c>
      <c r="M251" s="304">
        <v>-0.11565836298933618</v>
      </c>
      <c r="N251" s="305">
        <v>0.64826819781440292</v>
      </c>
      <c r="O251" s="305">
        <v>0.14219357285050194</v>
      </c>
      <c r="P251" s="305">
        <v>1.0427430718647202</v>
      </c>
      <c r="Q251" s="305">
        <v>-1.2591311034217654</v>
      </c>
      <c r="R251" s="305">
        <v>1.9623950346841781</v>
      </c>
      <c r="S251" s="305">
        <v>0.58823529411765207</v>
      </c>
      <c r="T251" s="305">
        <v>5.353779930051104</v>
      </c>
      <c r="U251" s="306">
        <v>-0.43836106638039496</v>
      </c>
    </row>
    <row r="252" spans="1:21" ht="14.25" customHeight="1" x14ac:dyDescent="0.3">
      <c r="A252" s="297"/>
      <c r="B252" s="30" t="s">
        <v>963</v>
      </c>
      <c r="C252" s="303">
        <v>0.55697158500895227</v>
      </c>
      <c r="D252" s="303">
        <v>0.85494175122133242</v>
      </c>
      <c r="E252" s="303">
        <v>0.31276656241115575</v>
      </c>
      <c r="F252" s="303">
        <v>0.16165842525674634</v>
      </c>
      <c r="G252" s="303">
        <v>0.72341225103345153</v>
      </c>
      <c r="H252" s="303">
        <v>2.7393520203858941</v>
      </c>
      <c r="I252" s="303">
        <v>1.463010673536985</v>
      </c>
      <c r="J252" s="303">
        <v>0.3</v>
      </c>
      <c r="K252" s="303">
        <v>-0.2</v>
      </c>
      <c r="L252" s="303">
        <v>0.48090009980946036</v>
      </c>
      <c r="M252" s="304">
        <v>1.1579228645230302</v>
      </c>
      <c r="N252" s="305">
        <v>1.463010673536985</v>
      </c>
      <c r="O252" s="305">
        <v>2.0730783794017356</v>
      </c>
      <c r="P252" s="305">
        <v>1.6734845667534444</v>
      </c>
      <c r="Q252" s="305">
        <v>2.7158571011389085</v>
      </c>
      <c r="R252" s="305">
        <v>0.45653925342405444</v>
      </c>
      <c r="S252" s="305">
        <v>-0.36549707602337378</v>
      </c>
      <c r="T252" s="305">
        <v>2.4004085801838642</v>
      </c>
      <c r="U252" s="306">
        <v>1.7791355916973544</v>
      </c>
    </row>
    <row r="253" spans="1:21" ht="14.25" customHeight="1" x14ac:dyDescent="0.3">
      <c r="A253" s="297"/>
      <c r="B253" s="30" t="s">
        <v>964</v>
      </c>
      <c r="C253" s="303">
        <v>-0.42245587683063945</v>
      </c>
      <c r="D253" s="303">
        <v>0.81974848625989694</v>
      </c>
      <c r="E253" s="303">
        <v>-0.22675736961451776</v>
      </c>
      <c r="F253" s="303">
        <v>-4.7469856641029651E-2</v>
      </c>
      <c r="G253" s="303">
        <v>-0.69956160805895706</v>
      </c>
      <c r="H253" s="303">
        <v>4.3936575427407263</v>
      </c>
      <c r="I253" s="303">
        <v>0.81617847102566543</v>
      </c>
      <c r="J253" s="303">
        <v>0.8</v>
      </c>
      <c r="K253" s="303">
        <v>-1.2</v>
      </c>
      <c r="L253" s="303">
        <v>-0.81271446631748745</v>
      </c>
      <c r="M253" s="304">
        <v>1.9547415690763614</v>
      </c>
      <c r="N253" s="305">
        <v>0.81617847102566543</v>
      </c>
      <c r="O253" s="305">
        <v>1.0572196976722523</v>
      </c>
      <c r="P253" s="305">
        <v>0.96013167520116838</v>
      </c>
      <c r="Q253" s="305">
        <v>1.2035633055345016</v>
      </c>
      <c r="R253" s="305">
        <v>0.45446444484049664</v>
      </c>
      <c r="S253" s="305">
        <v>3.2373440939104796</v>
      </c>
      <c r="T253" s="305">
        <v>-5.9434746467165382</v>
      </c>
      <c r="U253" s="306">
        <v>0.8563609075659997</v>
      </c>
    </row>
    <row r="254" spans="1:21" ht="14.25" customHeight="1" x14ac:dyDescent="0.3">
      <c r="A254" s="297"/>
      <c r="B254" s="30" t="s">
        <v>965</v>
      </c>
      <c r="C254" s="303">
        <v>0.38653719242009288</v>
      </c>
      <c r="D254" s="303">
        <v>0.33262496535155606</v>
      </c>
      <c r="E254" s="303">
        <v>0.67234848484849863</v>
      </c>
      <c r="F254" s="303">
        <v>0.70288753799391657</v>
      </c>
      <c r="G254" s="303">
        <v>0.60116475671614467</v>
      </c>
      <c r="H254" s="303">
        <v>-0.78065337293168113</v>
      </c>
      <c r="I254" s="303">
        <v>0.72861383466762675</v>
      </c>
      <c r="J254" s="303">
        <v>-0.3</v>
      </c>
      <c r="K254" s="303">
        <v>0.1</v>
      </c>
      <c r="L254" s="303">
        <v>0.70101966496723378</v>
      </c>
      <c r="M254" s="304">
        <v>0.61317903100439253</v>
      </c>
      <c r="N254" s="305">
        <v>0.72861383466762675</v>
      </c>
      <c r="O254" s="305">
        <v>0.6240249609984545</v>
      </c>
      <c r="P254" s="305">
        <v>0.38945747667784758</v>
      </c>
      <c r="Q254" s="305">
        <v>0.99260230358646595</v>
      </c>
      <c r="R254" s="305">
        <v>0.50563292823559891</v>
      </c>
      <c r="S254" s="305">
        <v>1.3058541352047683</v>
      </c>
      <c r="T254" s="305">
        <v>-1.5024304021210781</v>
      </c>
      <c r="U254" s="306">
        <v>1.4005602240896593</v>
      </c>
    </row>
    <row r="255" spans="1:21" ht="14.25" customHeight="1" x14ac:dyDescent="0.3">
      <c r="A255" s="297">
        <v>2019</v>
      </c>
      <c r="B255" s="30" t="s">
        <v>966</v>
      </c>
      <c r="C255" s="303">
        <v>1.0518407212622094</v>
      </c>
      <c r="D255" s="303">
        <v>0.92089511004695623</v>
      </c>
      <c r="E255" s="303">
        <v>1.2322453202897208</v>
      </c>
      <c r="F255" s="303">
        <v>0.93378607809849257</v>
      </c>
      <c r="G255" s="303">
        <v>1.9981325863678734</v>
      </c>
      <c r="H255" s="303">
        <v>-0.10262550243736257</v>
      </c>
      <c r="I255" s="303">
        <v>0.64297195927845507</v>
      </c>
      <c r="J255" s="303">
        <v>-0.2</v>
      </c>
      <c r="K255" s="303">
        <v>0.2</v>
      </c>
      <c r="L255" s="303">
        <v>1.4284422746587069</v>
      </c>
      <c r="M255" s="304">
        <v>1.1931330472102957</v>
      </c>
      <c r="N255" s="305">
        <v>0.64297195927845507</v>
      </c>
      <c r="O255" s="305">
        <v>-0.364797081623351</v>
      </c>
      <c r="P255" s="305">
        <v>0.83002526163839718</v>
      </c>
      <c r="Q255" s="305">
        <v>-2.2160407974038066</v>
      </c>
      <c r="R255" s="305">
        <v>1.5710503089143799</v>
      </c>
      <c r="S255" s="305">
        <v>-4.3668888109435358</v>
      </c>
      <c r="T255" s="305">
        <v>16.904441453566619</v>
      </c>
      <c r="U255" s="306">
        <v>1.6833563535911651</v>
      </c>
    </row>
    <row r="256" spans="1:21" ht="14.25" customHeight="1" x14ac:dyDescent="0.3">
      <c r="A256" s="297"/>
      <c r="B256" s="30" t="s">
        <v>967</v>
      </c>
      <c r="C256" s="303">
        <v>-0.49256505576208554</v>
      </c>
      <c r="D256" s="303">
        <v>-1.8249840313913523E-2</v>
      </c>
      <c r="E256" s="303">
        <v>-2.7875859505670064E-2</v>
      </c>
      <c r="F256" s="303">
        <v>-2.8034763106248306E-2</v>
      </c>
      <c r="G256" s="303">
        <v>0</v>
      </c>
      <c r="H256" s="303">
        <v>-1.7121821761833189E-2</v>
      </c>
      <c r="I256" s="303">
        <v>8.8731144631765346E-2</v>
      </c>
      <c r="J256" s="303">
        <v>0</v>
      </c>
      <c r="K256" s="303">
        <v>-0.5</v>
      </c>
      <c r="L256" s="303">
        <v>-1.3370175594972835</v>
      </c>
      <c r="M256" s="304">
        <v>-0.38171176520485517</v>
      </c>
      <c r="N256" s="305">
        <v>8.8731144631765346E-2</v>
      </c>
      <c r="O256" s="305">
        <v>-0.4302059496567523</v>
      </c>
      <c r="P256" s="305">
        <v>-1.1721546170365116</v>
      </c>
      <c r="Q256" s="305">
        <v>0.75858145268348665</v>
      </c>
      <c r="R256" s="305">
        <v>0.19986096628431937</v>
      </c>
      <c r="S256" s="305">
        <v>3.8510911424903753</v>
      </c>
      <c r="T256" s="305">
        <v>-7.4909816563051663</v>
      </c>
      <c r="U256" s="306">
        <v>1.214024959673992</v>
      </c>
    </row>
    <row r="257" spans="1:21" ht="14.25" customHeight="1" x14ac:dyDescent="0.3">
      <c r="A257" s="297"/>
      <c r="B257" s="30" t="s">
        <v>968</v>
      </c>
      <c r="C257" s="303">
        <v>0.4109461100214844</v>
      </c>
      <c r="D257" s="303">
        <v>4.563292872137481E-2</v>
      </c>
      <c r="E257" s="303">
        <v>0.49261083743843415</v>
      </c>
      <c r="F257" s="303">
        <v>0.26173116470368996</v>
      </c>
      <c r="G257" s="303">
        <v>1.0710362504576949</v>
      </c>
      <c r="H257" s="303">
        <v>-1.3871050603647603</v>
      </c>
      <c r="I257" s="303">
        <v>7.978723404255561E-2</v>
      </c>
      <c r="J257" s="303">
        <v>-0.3</v>
      </c>
      <c r="K257" s="303">
        <v>0.4</v>
      </c>
      <c r="L257" s="303">
        <v>1.0028006143283079</v>
      </c>
      <c r="M257" s="304">
        <v>0.24693460490463792</v>
      </c>
      <c r="N257" s="305">
        <v>7.978723404255561E-2</v>
      </c>
      <c r="O257" s="305">
        <v>0.6067291781577353</v>
      </c>
      <c r="P257" s="305">
        <v>0.7605251244907123</v>
      </c>
      <c r="Q257" s="305">
        <v>0.35761340109165474</v>
      </c>
      <c r="R257" s="305">
        <v>-1.3181857601248765</v>
      </c>
      <c r="S257" s="305">
        <v>-6.6749072929542734</v>
      </c>
      <c r="T257" s="305">
        <v>11.341574711690015</v>
      </c>
      <c r="U257" s="306">
        <v>1.2330145948666171</v>
      </c>
    </row>
    <row r="258" spans="1:21" ht="14.25" customHeight="1" x14ac:dyDescent="0.3">
      <c r="A258" s="297"/>
      <c r="B258" s="30" t="s">
        <v>969</v>
      </c>
      <c r="C258" s="303">
        <v>-7.4411682634163867E-2</v>
      </c>
      <c r="D258" s="303">
        <v>0.16420361247946857</v>
      </c>
      <c r="E258" s="303">
        <v>0.19422863485016251</v>
      </c>
      <c r="F258" s="303">
        <v>7.458512026849462E-2</v>
      </c>
      <c r="G258" s="303">
        <v>0.50720043474323973</v>
      </c>
      <c r="H258" s="303">
        <v>5.2096900234445798E-2</v>
      </c>
      <c r="I258" s="303">
        <v>-0.74408716449642043</v>
      </c>
      <c r="J258" s="303">
        <v>0.2</v>
      </c>
      <c r="K258" s="303">
        <v>-0.2</v>
      </c>
      <c r="L258" s="303">
        <v>-5.3667262969597118E-2</v>
      </c>
      <c r="M258" s="304">
        <v>0.49265267986069716</v>
      </c>
      <c r="N258" s="305">
        <v>-0.74408716449642043</v>
      </c>
      <c r="O258" s="305">
        <v>-0.15533625730994061</v>
      </c>
      <c r="P258" s="305">
        <v>-3.5942133165605128E-2</v>
      </c>
      <c r="Q258" s="305">
        <v>-0.33758439609901814</v>
      </c>
      <c r="R258" s="305">
        <v>-2.5309781175850361</v>
      </c>
      <c r="S258" s="305">
        <v>-1.8732261116367113</v>
      </c>
      <c r="T258" s="305">
        <v>-3.8226527570789841</v>
      </c>
      <c r="U258" s="306">
        <v>0.894854586129739</v>
      </c>
    </row>
    <row r="259" spans="1:21" ht="14.25" customHeight="1" x14ac:dyDescent="0.3">
      <c r="A259" s="297">
        <v>2020</v>
      </c>
      <c r="B259" s="30" t="s">
        <v>966</v>
      </c>
      <c r="C259" s="303">
        <v>-1.7592851158894263</v>
      </c>
      <c r="D259" s="303">
        <v>-0.81967213114752724</v>
      </c>
      <c r="E259" s="303">
        <v>-1.2000369242130517</v>
      </c>
      <c r="F259" s="303">
        <v>-2.0775107136202848</v>
      </c>
      <c r="G259" s="303">
        <v>1.0092817878706057</v>
      </c>
      <c r="H259" s="303">
        <v>0.45994966588563102</v>
      </c>
      <c r="I259" s="303">
        <v>-8.0321285140556142E-2</v>
      </c>
      <c r="J259" s="303">
        <v>0.1</v>
      </c>
      <c r="K259" s="303">
        <v>-1</v>
      </c>
      <c r="L259" s="303">
        <v>-3.3918023984249004</v>
      </c>
      <c r="M259" s="304">
        <v>-1.4538077930859572</v>
      </c>
      <c r="N259" s="305">
        <v>-8.0321285140556142E-2</v>
      </c>
      <c r="O259" s="305">
        <v>3.9992678685824217</v>
      </c>
      <c r="P259" s="305">
        <v>5.1775280898876446</v>
      </c>
      <c r="Q259" s="305">
        <v>2.1452766277756865</v>
      </c>
      <c r="R259" s="305">
        <v>-6.7261743756198626</v>
      </c>
      <c r="S259" s="305">
        <v>0.30852294639413458</v>
      </c>
      <c r="T259" s="305">
        <v>-20.903385759665298</v>
      </c>
      <c r="U259" s="306">
        <v>0.45988338671266149</v>
      </c>
    </row>
    <row r="260" spans="1:21" ht="14.25" customHeight="1" x14ac:dyDescent="0.3">
      <c r="A260" s="297"/>
      <c r="B260" s="30" t="s">
        <v>967</v>
      </c>
      <c r="C260" s="303">
        <v>-9.9962099677847362</v>
      </c>
      <c r="D260" s="303">
        <v>-8.0899908172635548</v>
      </c>
      <c r="E260" s="303">
        <v>-7.9416985891806036</v>
      </c>
      <c r="F260" s="303">
        <v>-11.549804966225864</v>
      </c>
      <c r="G260" s="303">
        <v>0.94566865911320974</v>
      </c>
      <c r="H260" s="303">
        <v>-8.5694540428472692</v>
      </c>
      <c r="I260" s="303">
        <v>-6.8953197570561002</v>
      </c>
      <c r="J260" s="303">
        <v>-0.4</v>
      </c>
      <c r="K260" s="303">
        <v>-2.2999999999999998</v>
      </c>
      <c r="L260" s="303">
        <v>-20.148216767021765</v>
      </c>
      <c r="M260" s="304">
        <v>-16.896817908911572</v>
      </c>
      <c r="N260" s="305">
        <v>-6.8953197570561002</v>
      </c>
      <c r="O260" s="305">
        <v>-3.4846884899683062</v>
      </c>
      <c r="P260" s="305">
        <v>-3.9398342022049349</v>
      </c>
      <c r="Q260" s="305">
        <v>-2.7450257921886561</v>
      </c>
      <c r="R260" s="305">
        <v>-14.789753504108262</v>
      </c>
      <c r="S260" s="305">
        <v>-7.2568242983467997</v>
      </c>
      <c r="T260" s="305">
        <v>-34.009207561955137</v>
      </c>
      <c r="U260" s="306">
        <v>-3.7276220060492165</v>
      </c>
    </row>
    <row r="261" spans="1:21" ht="14.25" customHeight="1" x14ac:dyDescent="0.3">
      <c r="A261" s="297"/>
      <c r="B261" s="30" t="s">
        <v>968</v>
      </c>
      <c r="C261" s="303">
        <v>9.0430571639120103</v>
      </c>
      <c r="D261" s="303">
        <v>5.5949645319212777</v>
      </c>
      <c r="E261" s="303">
        <v>8.2208464427077956</v>
      </c>
      <c r="F261" s="303">
        <v>11.45530816392386</v>
      </c>
      <c r="G261" s="303">
        <v>1.2461334511710191</v>
      </c>
      <c r="H261" s="303">
        <v>-2.9667422524565268</v>
      </c>
      <c r="I261" s="303">
        <v>4.6047582501918924</v>
      </c>
      <c r="J261" s="303">
        <v>-1.7</v>
      </c>
      <c r="K261" s="303">
        <v>3.6</v>
      </c>
      <c r="L261" s="303">
        <v>17.494199535962878</v>
      </c>
      <c r="M261" s="304">
        <v>9.2785633192279846</v>
      </c>
      <c r="N261" s="305">
        <v>4.6047582501918924</v>
      </c>
      <c r="O261" s="305">
        <v>-0.94821298322392522</v>
      </c>
      <c r="P261" s="305">
        <v>-1.0320284697508981</v>
      </c>
      <c r="Q261" s="305">
        <v>-0.81454820988822974</v>
      </c>
      <c r="R261" s="305">
        <v>16.721497447532613</v>
      </c>
      <c r="S261" s="305">
        <v>1.5545652399212315</v>
      </c>
      <c r="T261" s="305">
        <v>71.099896096185233</v>
      </c>
      <c r="U261" s="306">
        <v>2.8020718349324909</v>
      </c>
    </row>
    <row r="262" spans="1:21" ht="14.25" customHeight="1" x14ac:dyDescent="0.3">
      <c r="A262" s="297"/>
      <c r="B262" s="30" t="s">
        <v>969</v>
      </c>
      <c r="C262" s="303">
        <v>0.74338675419964773</v>
      </c>
      <c r="D262" s="303">
        <v>-0.25546409310246077</v>
      </c>
      <c r="E262" s="303">
        <v>-1.6224327112444854</v>
      </c>
      <c r="F262" s="303">
        <v>-2.7021810461301072</v>
      </c>
      <c r="G262" s="303">
        <v>0.94273743016759681</v>
      </c>
      <c r="H262" s="303">
        <v>4.7127555988315493</v>
      </c>
      <c r="I262" s="303">
        <v>2.3752751283932412</v>
      </c>
      <c r="J262" s="303">
        <v>0.5</v>
      </c>
      <c r="K262" s="303">
        <v>1</v>
      </c>
      <c r="L262" s="303">
        <v>4.5912322274881632</v>
      </c>
      <c r="M262" s="304">
        <v>2.7011711371363702</v>
      </c>
      <c r="N262" s="305">
        <v>2.3752751283932412</v>
      </c>
      <c r="O262" s="305">
        <v>2.9178939617084012</v>
      </c>
      <c r="P262" s="305">
        <v>3.6497662711255003</v>
      </c>
      <c r="Q262" s="305">
        <v>1.7475171886936636</v>
      </c>
      <c r="R262" s="305">
        <v>1.8952279133054759</v>
      </c>
      <c r="S262" s="305">
        <v>-0.89805082151239901</v>
      </c>
      <c r="T262" s="305">
        <v>7.8511321245770915</v>
      </c>
      <c r="U262" s="306">
        <v>1.7097546873709604</v>
      </c>
    </row>
    <row r="263" spans="1:21" ht="14.25" customHeight="1" x14ac:dyDescent="0.3">
      <c r="A263" s="297">
        <v>2021</v>
      </c>
      <c r="B263" s="30" t="s">
        <v>966</v>
      </c>
      <c r="C263" s="303">
        <v>-1.686631528509821</v>
      </c>
      <c r="D263" s="303">
        <v>-0.85372794536141328</v>
      </c>
      <c r="E263" s="303">
        <v>-3.9466158245948577</v>
      </c>
      <c r="F263" s="303">
        <v>-5.405673477484612</v>
      </c>
      <c r="G263" s="303">
        <v>-0.70044967139398295</v>
      </c>
      <c r="H263" s="303">
        <v>9.9404872605542067</v>
      </c>
      <c r="I263" s="303">
        <v>-0.65394607184447295</v>
      </c>
      <c r="J263" s="303">
        <v>2.2000000000000002</v>
      </c>
      <c r="K263" s="303">
        <v>-0.9</v>
      </c>
      <c r="L263" s="303">
        <v>1.7558765222316595</v>
      </c>
      <c r="M263" s="304">
        <v>4.4325915026669236</v>
      </c>
      <c r="N263" s="305">
        <v>-0.65394607184447295</v>
      </c>
      <c r="O263" s="305">
        <v>-8.0493694660589199E-2</v>
      </c>
      <c r="P263" s="305">
        <v>0.46834345186471182</v>
      </c>
      <c r="Q263" s="305">
        <v>-0.97606757390894927</v>
      </c>
      <c r="R263" s="305">
        <v>-0.38153376573826847</v>
      </c>
      <c r="S263" s="305" t="s">
        <v>970</v>
      </c>
      <c r="T263" s="305" t="s">
        <v>970</v>
      </c>
      <c r="U263" s="306">
        <v>-2.5905473444859553</v>
      </c>
    </row>
    <row r="264" spans="1:21" ht="14.25" customHeight="1" x14ac:dyDescent="0.3">
      <c r="A264" s="297"/>
      <c r="B264" s="30" t="s">
        <v>967</v>
      </c>
      <c r="C264" s="303">
        <v>2.173701140462029</v>
      </c>
      <c r="D264" s="303">
        <v>2.5736701109835565</v>
      </c>
      <c r="E264" s="303">
        <v>4.2477173481540405</v>
      </c>
      <c r="F264" s="303">
        <v>3.9425395826779805</v>
      </c>
      <c r="G264" s="303">
        <v>4.9028999390403101</v>
      </c>
      <c r="H264" s="303">
        <v>-2.5543432292988228</v>
      </c>
      <c r="I264" s="303">
        <v>1.199278629395863</v>
      </c>
      <c r="J264" s="303">
        <v>-0.9</v>
      </c>
      <c r="K264" s="303">
        <v>-0.2</v>
      </c>
      <c r="L264" s="303">
        <v>1.6513591242230063</v>
      </c>
      <c r="M264" s="304">
        <v>2.5096865093342728</v>
      </c>
      <c r="N264" s="305">
        <v>1.199278629395863</v>
      </c>
      <c r="O264" s="305">
        <v>1.6201217329036837</v>
      </c>
      <c r="P264" s="305">
        <v>1.2603591160220873</v>
      </c>
      <c r="Q264" s="305">
        <v>2.217799260733571</v>
      </c>
      <c r="R264" s="305">
        <v>0.55534278054385311</v>
      </c>
      <c r="S264" s="305" t="s">
        <v>970</v>
      </c>
      <c r="T264" s="305" t="s">
        <v>970</v>
      </c>
      <c r="U264" s="306">
        <v>1.067111296373497</v>
      </c>
    </row>
    <row r="265" spans="1:21" ht="14.25" customHeight="1" x14ac:dyDescent="0.3">
      <c r="A265" s="297"/>
      <c r="B265" s="30" t="s">
        <v>968</v>
      </c>
      <c r="C265" s="303">
        <v>1.669528715893918</v>
      </c>
      <c r="D265" s="303">
        <v>1.8934800858128966</v>
      </c>
      <c r="E265" s="303">
        <v>3.2559025133282375</v>
      </c>
      <c r="F265" s="303">
        <v>6.2846766871784467</v>
      </c>
      <c r="G265" s="303">
        <v>-3.1379711107421429</v>
      </c>
      <c r="H265" s="303">
        <v>-2.5518618175505594</v>
      </c>
      <c r="I265" s="303">
        <v>-2.8691080816180943</v>
      </c>
      <c r="J265" s="303">
        <v>0.1</v>
      </c>
      <c r="K265" s="303">
        <v>-0.1</v>
      </c>
      <c r="L265" s="303">
        <v>-0.60235465912201391</v>
      </c>
      <c r="M265" s="304">
        <v>-0.43810669186494522</v>
      </c>
      <c r="N265" s="305">
        <v>-2.8691080816180943</v>
      </c>
      <c r="O265" s="305">
        <v>-3.6201884964326609</v>
      </c>
      <c r="P265" s="305">
        <v>-3.3930093776641144</v>
      </c>
      <c r="Q265" s="305">
        <v>-3.9962911451089269</v>
      </c>
      <c r="R265" s="305">
        <v>-3.9325842696629252</v>
      </c>
      <c r="S265" s="305" t="s">
        <v>970</v>
      </c>
      <c r="T265" s="305" t="s">
        <v>970</v>
      </c>
      <c r="U265" s="306">
        <v>0.94036129670872981</v>
      </c>
    </row>
    <row r="266" spans="1:21" ht="14.25" customHeight="1" x14ac:dyDescent="0.3">
      <c r="A266" s="297"/>
      <c r="B266" s="30" t="s">
        <v>969</v>
      </c>
      <c r="C266" s="303">
        <v>-0.34718964061180202</v>
      </c>
      <c r="D266" s="303">
        <v>-0.47601611131453581</v>
      </c>
      <c r="E266" s="303">
        <v>-0.89433892679329574</v>
      </c>
      <c r="F266" s="303">
        <v>-1.3477600607441218</v>
      </c>
      <c r="G266" s="303">
        <v>0.1542680836475796</v>
      </c>
      <c r="H266" s="303">
        <v>0.9797808853656278</v>
      </c>
      <c r="I266" s="303">
        <v>-3.6693881295306596E-2</v>
      </c>
      <c r="J266" s="303">
        <v>0.2</v>
      </c>
      <c r="K266" s="303">
        <v>0.1</v>
      </c>
      <c r="L266" s="303">
        <v>3.7737581489303125</v>
      </c>
      <c r="M266" s="304">
        <v>4.1069887834339909</v>
      </c>
      <c r="N266" s="305">
        <v>-3.6693881295306596E-2</v>
      </c>
      <c r="O266" s="305">
        <v>-0.95960519100712816</v>
      </c>
      <c r="P266" s="305">
        <v>-1.429579950582422</v>
      </c>
      <c r="Q266" s="305">
        <v>-0.18350395982230339</v>
      </c>
      <c r="R266" s="305">
        <v>0.66408960253741611</v>
      </c>
      <c r="S266" s="305" t="s">
        <v>970</v>
      </c>
      <c r="T266" s="305" t="s">
        <v>970</v>
      </c>
      <c r="U266" s="306">
        <v>1.3483696984554854</v>
      </c>
    </row>
    <row r="267" spans="1:21" ht="14.25" customHeight="1" x14ac:dyDescent="0.3">
      <c r="A267" s="297">
        <v>2022</v>
      </c>
      <c r="B267" s="30" t="s">
        <v>966</v>
      </c>
      <c r="C267" s="303">
        <v>0.2354048964218407</v>
      </c>
      <c r="D267" s="303">
        <v>1.7752023546725724</v>
      </c>
      <c r="E267" s="303">
        <v>-7.4425527956094584E-2</v>
      </c>
      <c r="F267" s="303">
        <v>-0.13469309216856118</v>
      </c>
      <c r="G267" s="303">
        <v>6.8457983912367126E-2</v>
      </c>
      <c r="H267" s="303">
        <v>7.9121460703889852</v>
      </c>
      <c r="I267" s="303">
        <v>2.6979902725520901</v>
      </c>
      <c r="J267" s="303">
        <v>1.2</v>
      </c>
      <c r="K267" s="303">
        <v>-1.4</v>
      </c>
      <c r="L267" s="303">
        <v>-2.1235179614227491</v>
      </c>
      <c r="M267" s="304">
        <v>0.92822807889938019</v>
      </c>
      <c r="N267" s="305">
        <v>2.6979902725520901</v>
      </c>
      <c r="O267" s="305">
        <v>4.6230506597766805</v>
      </c>
      <c r="P267" s="305">
        <v>5.7923008057296386</v>
      </c>
      <c r="Q267" s="305">
        <v>2.7189163038219704</v>
      </c>
      <c r="R267" s="305">
        <v>2.5009846396218904</v>
      </c>
      <c r="S267" s="305" t="s">
        <v>970</v>
      </c>
      <c r="T267" s="305" t="s">
        <v>970</v>
      </c>
      <c r="U267" s="306">
        <v>-2.1367521367521363</v>
      </c>
    </row>
    <row r="268" spans="1:21" ht="14.25" customHeight="1" x14ac:dyDescent="0.3">
      <c r="A268" s="297"/>
      <c r="B268" s="30" t="s">
        <v>967</v>
      </c>
      <c r="C268" s="303"/>
      <c r="D268" s="303"/>
      <c r="E268" s="303"/>
      <c r="F268" s="303"/>
      <c r="G268" s="303"/>
      <c r="H268" s="303"/>
      <c r="I268" s="303"/>
      <c r="J268" s="303"/>
      <c r="K268" s="303"/>
      <c r="L268" s="303"/>
      <c r="M268" s="304"/>
      <c r="N268" s="305"/>
      <c r="O268" s="305"/>
      <c r="P268" s="305"/>
      <c r="Q268" s="305"/>
      <c r="R268" s="305"/>
      <c r="S268" s="305"/>
      <c r="T268" s="305"/>
      <c r="U268" s="306"/>
    </row>
    <row r="269" spans="1:21" ht="14.25" customHeight="1" x14ac:dyDescent="0.3">
      <c r="A269" s="297"/>
      <c r="B269" s="30" t="s">
        <v>968</v>
      </c>
      <c r="C269" s="303"/>
      <c r="D269" s="303"/>
      <c r="E269" s="303"/>
      <c r="F269" s="303"/>
      <c r="G269" s="303"/>
      <c r="H269" s="303"/>
      <c r="I269" s="303"/>
      <c r="J269" s="303"/>
      <c r="K269" s="303"/>
      <c r="L269" s="303"/>
      <c r="M269" s="304"/>
      <c r="N269" s="305"/>
      <c r="O269" s="305"/>
      <c r="P269" s="305"/>
      <c r="Q269" s="305"/>
      <c r="R269" s="305"/>
      <c r="S269" s="305"/>
      <c r="T269" s="305"/>
      <c r="U269" s="306"/>
    </row>
    <row r="270" spans="1:21" ht="14.25" customHeight="1" x14ac:dyDescent="0.3">
      <c r="A270" s="297"/>
      <c r="B270" s="30" t="s">
        <v>969</v>
      </c>
      <c r="C270" s="303"/>
      <c r="D270" s="303"/>
      <c r="E270" s="303"/>
      <c r="F270" s="303"/>
      <c r="G270" s="303"/>
      <c r="H270" s="303"/>
      <c r="I270" s="303"/>
      <c r="J270" s="303"/>
      <c r="K270" s="303"/>
      <c r="L270" s="303"/>
      <c r="M270" s="304"/>
      <c r="N270" s="305"/>
      <c r="O270" s="305"/>
      <c r="P270" s="305"/>
      <c r="Q270" s="305"/>
      <c r="R270" s="305"/>
      <c r="S270" s="305"/>
      <c r="T270" s="305"/>
      <c r="U270" s="306"/>
    </row>
  </sheetData>
  <mergeCells count="17">
    <mergeCell ref="C142:I142"/>
    <mergeCell ref="J142:K142"/>
    <mergeCell ref="L142:M142"/>
    <mergeCell ref="N8:N9"/>
    <mergeCell ref="U8:U9"/>
    <mergeCell ref="C8:C10"/>
    <mergeCell ref="K8:K10"/>
    <mergeCell ref="L8:L10"/>
    <mergeCell ref="M8:M10"/>
    <mergeCell ref="D9:D10"/>
    <mergeCell ref="E9:G9"/>
    <mergeCell ref="A8:B10"/>
    <mergeCell ref="S1:U1"/>
    <mergeCell ref="A4:M4"/>
    <mergeCell ref="A5:M5"/>
    <mergeCell ref="N4:U4"/>
    <mergeCell ref="N5:U5"/>
  </mergeCells>
  <hyperlinks>
    <hyperlink ref="A2" r:id="rId1" display="Quelle: VGR-Fahreihe 18, Reihe 1.3, Tabellenblatt 2.3.2 und 2.3.6" xr:uid="{00000000-0004-0000-2200-000000000000}"/>
    <hyperlink ref="S1" location="Übersicht!A1" display="zurück zur Überischt" xr:uid="{00000000-0004-0000-2200-000001000000}"/>
  </hyperlinks>
  <pageMargins left="0.7" right="0.7" top="0.78740157499999996" bottom="0.78740157499999996" header="0.3" footer="0.3"/>
  <pageSetup paperSize="9"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9"/>
  <dimension ref="A1:Y75"/>
  <sheetViews>
    <sheetView zoomScale="85" zoomScaleNormal="85" workbookViewId="0">
      <pane xSplit="1" ySplit="12" topLeftCell="B51" activePane="bottomRight" state="frozen"/>
      <selection pane="topRight" activeCell="H12" sqref="H12"/>
      <selection pane="bottomLeft" activeCell="H12" sqref="H12"/>
      <selection pane="bottomRight" activeCell="D84" sqref="D84"/>
    </sheetView>
  </sheetViews>
  <sheetFormatPr baseColWidth="10" defaultColWidth="0" defaultRowHeight="13.8" x14ac:dyDescent="0.3"/>
  <cols>
    <col min="1" max="1" width="11.44140625" style="30" customWidth="1"/>
    <col min="2" max="2" width="9.109375" style="30" customWidth="1"/>
    <col min="3" max="3" width="9.6640625" style="30" customWidth="1"/>
    <col min="4" max="4" width="10.109375" style="30" bestFit="1" customWidth="1"/>
    <col min="5" max="5" width="9.33203125" style="30" bestFit="1" customWidth="1"/>
    <col min="6" max="6" width="12.6640625" style="30" bestFit="1" customWidth="1"/>
    <col min="7" max="7" width="10.109375" style="30" bestFit="1" customWidth="1"/>
    <col min="8" max="8" width="13.109375" style="30" bestFit="1" customWidth="1"/>
    <col min="9" max="9" width="9" style="30" bestFit="1" customWidth="1"/>
    <col min="10" max="10" width="10.44140625" style="30" customWidth="1"/>
    <col min="11" max="12" width="8.109375" style="30" bestFit="1" customWidth="1"/>
    <col min="13" max="13" width="8.5546875" style="30" hidden="1" customWidth="1"/>
    <col min="14" max="14" width="14.33203125" style="30" customWidth="1"/>
    <col min="15" max="15" width="10.109375" style="30" bestFit="1" customWidth="1"/>
    <col min="16" max="16" width="11.5546875" style="30" customWidth="1"/>
    <col min="17" max="17" width="9.88671875" style="30" bestFit="1" customWidth="1"/>
    <col min="18" max="18" width="10.109375" style="30" bestFit="1" customWidth="1"/>
    <col min="19" max="19" width="11.44140625" style="30" bestFit="1" customWidth="1"/>
    <col min="20" max="20" width="10.109375" style="30" bestFit="1" customWidth="1"/>
    <col min="21" max="21" width="8.44140625" style="30" bestFit="1" customWidth="1"/>
    <col min="22" max="22" width="7.109375" style="30" bestFit="1" customWidth="1"/>
    <col min="23" max="23" width="10" style="30" bestFit="1" customWidth="1"/>
    <col min="24" max="16384" width="0" style="30" hidden="1"/>
  </cols>
  <sheetData>
    <row r="1" spans="1:25" ht="23.4" x14ac:dyDescent="0.45">
      <c r="A1" s="266" t="s">
        <v>974</v>
      </c>
      <c r="T1" s="552" t="s">
        <v>268</v>
      </c>
      <c r="U1" s="552"/>
      <c r="V1" s="552"/>
      <c r="W1" s="552"/>
    </row>
    <row r="2" spans="1:25" ht="14.25" customHeight="1" x14ac:dyDescent="0.3">
      <c r="A2" s="32" t="s">
        <v>975</v>
      </c>
    </row>
    <row r="3" spans="1:25" ht="14.25" customHeight="1" thickBot="1" x14ac:dyDescent="0.35"/>
    <row r="4" spans="1:25" ht="14.25" customHeight="1" x14ac:dyDescent="0.3">
      <c r="A4" s="658" t="s">
        <v>976</v>
      </c>
      <c r="B4" s="659"/>
      <c r="C4" s="659"/>
      <c r="D4" s="659"/>
      <c r="E4" s="659"/>
      <c r="F4" s="659"/>
      <c r="G4" s="659"/>
      <c r="H4" s="659"/>
      <c r="I4" s="659"/>
      <c r="J4" s="659"/>
      <c r="K4" s="659"/>
      <c r="L4" s="660"/>
      <c r="M4" s="658" t="s">
        <v>977</v>
      </c>
      <c r="N4" s="659"/>
      <c r="O4" s="659"/>
      <c r="P4" s="659"/>
      <c r="Q4" s="659"/>
      <c r="R4" s="659"/>
      <c r="S4" s="659"/>
      <c r="T4" s="659"/>
      <c r="U4" s="659"/>
      <c r="V4" s="659"/>
      <c r="W4" s="660"/>
    </row>
    <row r="5" spans="1:25" ht="14.25" customHeight="1" x14ac:dyDescent="0.3">
      <c r="A5" s="661" t="s">
        <v>936</v>
      </c>
      <c r="B5" s="662"/>
      <c r="C5" s="662"/>
      <c r="D5" s="662"/>
      <c r="E5" s="662"/>
      <c r="F5" s="662"/>
      <c r="G5" s="662"/>
      <c r="H5" s="662"/>
      <c r="I5" s="662"/>
      <c r="J5" s="662"/>
      <c r="K5" s="662"/>
      <c r="L5" s="663"/>
      <c r="M5" s="318"/>
      <c r="N5" s="319"/>
      <c r="O5" s="319"/>
      <c r="P5" s="319"/>
      <c r="Q5" s="319"/>
      <c r="R5" s="319"/>
      <c r="S5" s="319"/>
      <c r="T5" s="319"/>
      <c r="U5" s="319"/>
      <c r="V5" s="319"/>
      <c r="W5" s="320"/>
    </row>
    <row r="6" spans="1:25" ht="14.25" customHeight="1" x14ac:dyDescent="0.3">
      <c r="A6" s="321"/>
      <c r="B6" s="49"/>
      <c r="C6" s="49"/>
      <c r="D6" s="49"/>
      <c r="E6" s="49"/>
      <c r="F6" s="49"/>
      <c r="G6" s="49"/>
      <c r="H6" s="49"/>
      <c r="I6" s="49"/>
      <c r="J6" s="49"/>
      <c r="K6" s="49"/>
      <c r="L6" s="322"/>
      <c r="M6" s="318"/>
      <c r="N6" s="49"/>
      <c r="O6" s="49"/>
      <c r="P6" s="49"/>
      <c r="Q6" s="49"/>
      <c r="R6" s="49"/>
      <c r="S6" s="49"/>
      <c r="T6" s="49"/>
      <c r="U6" s="49"/>
      <c r="V6" s="49"/>
      <c r="W6" s="322"/>
    </row>
    <row r="7" spans="1:25" ht="14.25" customHeight="1" x14ac:dyDescent="0.3">
      <c r="A7" s="318"/>
      <c r="B7" s="319"/>
      <c r="C7" s="319"/>
      <c r="D7" s="319"/>
      <c r="E7" s="319"/>
      <c r="F7" s="319"/>
      <c r="G7" s="319"/>
      <c r="H7" s="319"/>
      <c r="I7" s="319"/>
      <c r="J7" s="319"/>
      <c r="K7" s="319"/>
      <c r="L7" s="320"/>
      <c r="M7" s="318"/>
      <c r="N7" s="319"/>
      <c r="O7" s="319"/>
      <c r="P7" s="319"/>
      <c r="Q7" s="319"/>
      <c r="R7" s="319"/>
      <c r="S7" s="319"/>
      <c r="T7" s="319"/>
      <c r="U7" s="319"/>
      <c r="V7" s="319"/>
      <c r="W7" s="320"/>
    </row>
    <row r="8" spans="1:25" ht="12.75" customHeight="1" x14ac:dyDescent="0.3">
      <c r="A8" s="657" t="s">
        <v>351</v>
      </c>
      <c r="B8" s="653" t="s">
        <v>978</v>
      </c>
      <c r="C8" s="323" t="s">
        <v>941</v>
      </c>
      <c r="D8" s="323"/>
      <c r="E8" s="323"/>
      <c r="F8" s="323"/>
      <c r="G8" s="323"/>
      <c r="H8" s="49"/>
      <c r="I8" s="323"/>
      <c r="J8" s="653" t="s">
        <v>979</v>
      </c>
      <c r="K8" s="653" t="s">
        <v>943</v>
      </c>
      <c r="L8" s="654" t="s">
        <v>944</v>
      </c>
      <c r="M8" s="657" t="s">
        <v>351</v>
      </c>
      <c r="N8" s="647" t="s">
        <v>287</v>
      </c>
      <c r="O8" s="291" t="s">
        <v>945</v>
      </c>
      <c r="P8" s="291"/>
      <c r="Q8" s="291"/>
      <c r="R8" s="291"/>
      <c r="S8" s="291"/>
      <c r="T8" s="324" t="s">
        <v>946</v>
      </c>
      <c r="U8" s="324"/>
      <c r="V8" s="325"/>
      <c r="W8" s="651" t="s">
        <v>980</v>
      </c>
    </row>
    <row r="9" spans="1:25" ht="12.75" customHeight="1" x14ac:dyDescent="0.3">
      <c r="A9" s="657"/>
      <c r="B9" s="653"/>
      <c r="C9" s="653" t="s">
        <v>948</v>
      </c>
      <c r="D9" s="323" t="s">
        <v>949</v>
      </c>
      <c r="E9" s="49"/>
      <c r="F9" s="49"/>
      <c r="G9" s="323" t="s">
        <v>950</v>
      </c>
      <c r="H9" s="49"/>
      <c r="I9" s="49"/>
      <c r="J9" s="653"/>
      <c r="K9" s="653"/>
      <c r="L9" s="654"/>
      <c r="M9" s="657"/>
      <c r="N9" s="643"/>
      <c r="O9" s="651" t="s">
        <v>951</v>
      </c>
      <c r="P9" s="651" t="s">
        <v>981</v>
      </c>
      <c r="Q9" s="648" t="s">
        <v>982</v>
      </c>
      <c r="R9" s="648"/>
      <c r="S9" s="648"/>
      <c r="T9" s="655" t="s">
        <v>954</v>
      </c>
      <c r="U9" s="655" t="s">
        <v>983</v>
      </c>
      <c r="V9" s="655" t="s">
        <v>956</v>
      </c>
      <c r="W9" s="648"/>
    </row>
    <row r="10" spans="1:25" ht="41.4" x14ac:dyDescent="0.3">
      <c r="A10" s="657"/>
      <c r="B10" s="653"/>
      <c r="C10" s="653"/>
      <c r="D10" s="326" t="s">
        <v>951</v>
      </c>
      <c r="E10" s="326" t="s">
        <v>984</v>
      </c>
      <c r="F10" s="326" t="s">
        <v>985</v>
      </c>
      <c r="G10" s="326" t="s">
        <v>951</v>
      </c>
      <c r="H10" s="327" t="s">
        <v>986</v>
      </c>
      <c r="I10" s="326" t="s">
        <v>987</v>
      </c>
      <c r="J10" s="653"/>
      <c r="K10" s="653"/>
      <c r="L10" s="654"/>
      <c r="M10" s="657"/>
      <c r="N10" s="643"/>
      <c r="O10" s="648"/>
      <c r="P10" s="648"/>
      <c r="Q10" s="153" t="s">
        <v>951</v>
      </c>
      <c r="R10" s="153" t="s">
        <v>988</v>
      </c>
      <c r="S10" s="153" t="s">
        <v>989</v>
      </c>
      <c r="T10" s="656"/>
      <c r="U10" s="656"/>
      <c r="V10" s="656"/>
      <c r="W10" s="648"/>
    </row>
    <row r="11" spans="1:25" x14ac:dyDescent="0.3">
      <c r="A11" s="657"/>
      <c r="B11" s="326">
        <v>1</v>
      </c>
      <c r="C11" s="326">
        <v>2</v>
      </c>
      <c r="D11" s="326">
        <v>3</v>
      </c>
      <c r="E11" s="326">
        <v>4</v>
      </c>
      <c r="F11" s="326">
        <v>5</v>
      </c>
      <c r="G11" s="326">
        <v>6</v>
      </c>
      <c r="H11" s="326">
        <v>7</v>
      </c>
      <c r="I11" s="326">
        <v>8</v>
      </c>
      <c r="J11" s="326">
        <v>9</v>
      </c>
      <c r="K11" s="326">
        <v>10</v>
      </c>
      <c r="L11" s="328">
        <v>11</v>
      </c>
      <c r="M11" s="657"/>
      <c r="N11" s="326">
        <v>1</v>
      </c>
      <c r="O11" s="326">
        <v>2</v>
      </c>
      <c r="P11" s="326">
        <v>3</v>
      </c>
      <c r="Q11" s="326">
        <v>4</v>
      </c>
      <c r="R11" s="326">
        <v>5</v>
      </c>
      <c r="S11" s="326">
        <v>6</v>
      </c>
      <c r="T11" s="326">
        <v>7</v>
      </c>
      <c r="U11" s="326">
        <v>8</v>
      </c>
      <c r="V11" s="326">
        <v>9</v>
      </c>
      <c r="W11" s="328">
        <v>10</v>
      </c>
    </row>
    <row r="12" spans="1:25" ht="14.25" customHeight="1" x14ac:dyDescent="0.3">
      <c r="A12" s="329"/>
      <c r="B12" s="330" t="s">
        <v>990</v>
      </c>
      <c r="C12" s="49"/>
      <c r="D12" s="49"/>
      <c r="E12" s="49"/>
      <c r="F12" s="49"/>
      <c r="G12" s="49"/>
      <c r="H12" s="49"/>
      <c r="I12" s="49"/>
      <c r="J12" s="49"/>
      <c r="K12" s="49"/>
      <c r="L12" s="322"/>
      <c r="M12" s="329"/>
      <c r="N12" s="330" t="s">
        <v>990</v>
      </c>
      <c r="O12" s="49"/>
      <c r="P12" s="49"/>
      <c r="Q12" s="49"/>
      <c r="R12" s="49"/>
      <c r="S12" s="49"/>
      <c r="T12" s="49"/>
      <c r="U12" s="49"/>
      <c r="V12" s="49"/>
      <c r="W12" s="322"/>
    </row>
    <row r="13" spans="1:25" ht="14.25" customHeight="1" x14ac:dyDescent="0.3">
      <c r="A13" s="331">
        <v>1991</v>
      </c>
      <c r="B13" s="332">
        <v>73.319999999999993</v>
      </c>
      <c r="C13" s="332">
        <v>78.91</v>
      </c>
      <c r="D13" s="332">
        <v>75.03</v>
      </c>
      <c r="E13" s="332">
        <v>78.53</v>
      </c>
      <c r="F13" s="332">
        <v>65.69</v>
      </c>
      <c r="G13" s="332">
        <v>93.02</v>
      </c>
      <c r="H13" s="332">
        <v>80.790000000000006</v>
      </c>
      <c r="I13" s="332" t="s">
        <v>925</v>
      </c>
      <c r="J13" s="332" t="s">
        <v>925</v>
      </c>
      <c r="K13" s="332">
        <v>29.78</v>
      </c>
      <c r="L13" s="333">
        <v>33.840000000000003</v>
      </c>
      <c r="M13" s="331">
        <v>1991</v>
      </c>
      <c r="N13" s="334">
        <v>80.790000000000006</v>
      </c>
      <c r="O13" s="334">
        <v>100</v>
      </c>
      <c r="P13" s="334">
        <v>83.37</v>
      </c>
      <c r="Q13" s="334">
        <v>125.27</v>
      </c>
      <c r="R13" s="334">
        <v>129.81</v>
      </c>
      <c r="S13" s="334">
        <v>117.56</v>
      </c>
      <c r="T13" s="334">
        <v>70.53</v>
      </c>
      <c r="U13" s="334">
        <v>68.36</v>
      </c>
      <c r="V13" s="334">
        <v>78.27</v>
      </c>
      <c r="W13" s="335">
        <v>53.89</v>
      </c>
      <c r="X13" s="30">
        <v>69.739999999999995</v>
      </c>
      <c r="Y13" s="30">
        <v>32.450000000000003</v>
      </c>
    </row>
    <row r="14" spans="1:25" ht="14.25" customHeight="1" x14ac:dyDescent="0.3">
      <c r="A14" s="331">
        <v>1992</v>
      </c>
      <c r="B14" s="332">
        <v>74.73</v>
      </c>
      <c r="C14" s="332">
        <v>81.06</v>
      </c>
      <c r="D14" s="332">
        <v>77.73</v>
      </c>
      <c r="E14" s="332">
        <v>80.83</v>
      </c>
      <c r="F14" s="332">
        <v>69.37</v>
      </c>
      <c r="G14" s="332">
        <v>93.21</v>
      </c>
      <c r="H14" s="332">
        <v>84.4</v>
      </c>
      <c r="I14" s="332" t="s">
        <v>925</v>
      </c>
      <c r="J14" s="332" t="s">
        <v>925</v>
      </c>
      <c r="K14" s="332">
        <v>29.67</v>
      </c>
      <c r="L14" s="333">
        <v>34.86</v>
      </c>
      <c r="M14" s="331">
        <v>1992</v>
      </c>
      <c r="N14" s="334">
        <v>84.4</v>
      </c>
      <c r="O14" s="334">
        <v>110.35</v>
      </c>
      <c r="P14" s="334">
        <v>91.76</v>
      </c>
      <c r="Q14" s="334">
        <v>138.58000000000001</v>
      </c>
      <c r="R14" s="334">
        <v>142.13</v>
      </c>
      <c r="S14" s="334">
        <v>132.4</v>
      </c>
      <c r="T14" s="334">
        <v>68.28</v>
      </c>
      <c r="U14" s="334">
        <v>67.45</v>
      </c>
      <c r="V14" s="334">
        <v>70.89</v>
      </c>
      <c r="W14" s="335">
        <v>57.24</v>
      </c>
      <c r="X14" s="30">
        <v>70.489999999999995</v>
      </c>
      <c r="Y14" s="30">
        <v>34.42</v>
      </c>
    </row>
    <row r="15" spans="1:25" ht="14.25" customHeight="1" x14ac:dyDescent="0.3">
      <c r="A15" s="331">
        <v>1993</v>
      </c>
      <c r="B15" s="332">
        <v>74</v>
      </c>
      <c r="C15" s="332">
        <v>80.11</v>
      </c>
      <c r="D15" s="332">
        <v>77.92</v>
      </c>
      <c r="E15" s="332">
        <v>80.89</v>
      </c>
      <c r="F15" s="332">
        <v>69.89</v>
      </c>
      <c r="G15" s="332">
        <v>88.19</v>
      </c>
      <c r="H15" s="332">
        <v>80.58</v>
      </c>
      <c r="I15" s="332" t="s">
        <v>925</v>
      </c>
      <c r="J15" s="332" t="s">
        <v>925</v>
      </c>
      <c r="K15" s="332">
        <v>27.91</v>
      </c>
      <c r="L15" s="333">
        <v>32.53</v>
      </c>
      <c r="M15" s="331">
        <v>1993</v>
      </c>
      <c r="N15" s="334">
        <v>80.58</v>
      </c>
      <c r="O15" s="334">
        <v>112.49</v>
      </c>
      <c r="P15" s="334">
        <v>96.02</v>
      </c>
      <c r="Q15" s="334">
        <v>137.54</v>
      </c>
      <c r="R15" s="334">
        <v>140.86000000000001</v>
      </c>
      <c r="S15" s="334">
        <v>131.76</v>
      </c>
      <c r="T15" s="334">
        <v>58.27</v>
      </c>
      <c r="U15" s="334">
        <v>59.72</v>
      </c>
      <c r="V15" s="334">
        <v>52.42</v>
      </c>
      <c r="W15" s="335">
        <v>55.91</v>
      </c>
      <c r="X15" s="30">
        <v>69.22</v>
      </c>
      <c r="Y15" s="30">
        <v>35.340000000000003</v>
      </c>
    </row>
    <row r="16" spans="1:25" ht="14.25" customHeight="1" x14ac:dyDescent="0.3">
      <c r="A16" s="331">
        <v>1994</v>
      </c>
      <c r="B16" s="332">
        <v>75.77</v>
      </c>
      <c r="C16" s="332">
        <v>82.08</v>
      </c>
      <c r="D16" s="332">
        <v>79.41</v>
      </c>
      <c r="E16" s="332">
        <v>82.03</v>
      </c>
      <c r="F16" s="332">
        <v>72.239999999999995</v>
      </c>
      <c r="G16" s="332">
        <v>91.88</v>
      </c>
      <c r="H16" s="332">
        <v>83.46</v>
      </c>
      <c r="I16" s="332" t="s">
        <v>925</v>
      </c>
      <c r="J16" s="332" t="s">
        <v>925</v>
      </c>
      <c r="K16" s="332">
        <v>30.12</v>
      </c>
      <c r="L16" s="333">
        <v>35.21</v>
      </c>
      <c r="M16" s="331">
        <v>1994</v>
      </c>
      <c r="N16" s="334">
        <v>83.46</v>
      </c>
      <c r="O16" s="334">
        <v>120.41</v>
      </c>
      <c r="P16" s="334">
        <v>107.19</v>
      </c>
      <c r="Q16" s="334">
        <v>140.54</v>
      </c>
      <c r="R16" s="334">
        <v>141.66</v>
      </c>
      <c r="S16" s="334">
        <v>138.4</v>
      </c>
      <c r="T16" s="334">
        <v>57.44</v>
      </c>
      <c r="U16" s="334">
        <v>58.01</v>
      </c>
      <c r="V16" s="334">
        <v>54.81</v>
      </c>
      <c r="W16" s="335">
        <v>56.08</v>
      </c>
      <c r="X16" s="30">
        <v>67.86</v>
      </c>
      <c r="Y16" s="30">
        <v>37.049999999999997</v>
      </c>
    </row>
    <row r="17" spans="1:25" ht="14.25" customHeight="1" x14ac:dyDescent="0.3">
      <c r="A17" s="331">
        <v>1995</v>
      </c>
      <c r="B17" s="332">
        <v>76.94</v>
      </c>
      <c r="C17" s="332">
        <v>83.4</v>
      </c>
      <c r="D17" s="332">
        <v>80.77</v>
      </c>
      <c r="E17" s="332">
        <v>83.3</v>
      </c>
      <c r="F17" s="332">
        <v>73.84</v>
      </c>
      <c r="G17" s="332">
        <v>93.04</v>
      </c>
      <c r="H17" s="332">
        <v>83.3</v>
      </c>
      <c r="I17" s="332" t="s">
        <v>925</v>
      </c>
      <c r="J17" s="332" t="s">
        <v>925</v>
      </c>
      <c r="K17" s="332">
        <v>32.11</v>
      </c>
      <c r="L17" s="333">
        <v>37.659999999999997</v>
      </c>
      <c r="M17" s="331">
        <v>1995</v>
      </c>
      <c r="N17" s="334">
        <v>83.3</v>
      </c>
      <c r="O17" s="334">
        <v>118.31</v>
      </c>
      <c r="P17" s="334">
        <v>107.41</v>
      </c>
      <c r="Q17" s="334">
        <v>134.9</v>
      </c>
      <c r="R17" s="334">
        <v>138.04</v>
      </c>
      <c r="S17" s="334">
        <v>129.37</v>
      </c>
      <c r="T17" s="334">
        <v>58.49</v>
      </c>
      <c r="U17" s="334">
        <v>58.5</v>
      </c>
      <c r="V17" s="334">
        <v>57.88</v>
      </c>
      <c r="W17" s="335">
        <v>57.55</v>
      </c>
      <c r="X17" s="30">
        <v>69.05</v>
      </c>
      <c r="Y17" s="30">
        <v>39.9</v>
      </c>
    </row>
    <row r="18" spans="1:25" ht="14.25" customHeight="1" x14ac:dyDescent="0.3">
      <c r="A18" s="331">
        <v>1996</v>
      </c>
      <c r="B18" s="332">
        <v>77.56</v>
      </c>
      <c r="C18" s="332">
        <v>83.74</v>
      </c>
      <c r="D18" s="332">
        <v>82.28</v>
      </c>
      <c r="E18" s="332">
        <v>84.63</v>
      </c>
      <c r="F18" s="332">
        <v>75.81</v>
      </c>
      <c r="G18" s="332">
        <v>89.21</v>
      </c>
      <c r="H18" s="332">
        <v>82.93</v>
      </c>
      <c r="I18" s="332" t="s">
        <v>925</v>
      </c>
      <c r="J18" s="332" t="s">
        <v>925</v>
      </c>
      <c r="K18" s="332">
        <v>34</v>
      </c>
      <c r="L18" s="333">
        <v>39.200000000000003</v>
      </c>
      <c r="M18" s="331">
        <v>1996</v>
      </c>
      <c r="N18" s="334">
        <v>82.93</v>
      </c>
      <c r="O18" s="334">
        <v>115.03</v>
      </c>
      <c r="P18" s="334">
        <v>107.31</v>
      </c>
      <c r="Q18" s="334">
        <v>126.72</v>
      </c>
      <c r="R18" s="334">
        <v>130.03</v>
      </c>
      <c r="S18" s="334">
        <v>120.9</v>
      </c>
      <c r="T18" s="334">
        <v>60.2</v>
      </c>
      <c r="U18" s="334">
        <v>59.86</v>
      </c>
      <c r="V18" s="334">
        <v>60.82</v>
      </c>
      <c r="W18" s="335">
        <v>59.15</v>
      </c>
      <c r="X18" s="30">
        <v>70.16</v>
      </c>
      <c r="Y18" s="30">
        <v>43.74</v>
      </c>
    </row>
    <row r="19" spans="1:25" ht="14.25" customHeight="1" x14ac:dyDescent="0.3">
      <c r="A19" s="331">
        <v>1997</v>
      </c>
      <c r="B19" s="332">
        <v>78.95</v>
      </c>
      <c r="C19" s="332">
        <v>84.6</v>
      </c>
      <c r="D19" s="332">
        <v>82.92</v>
      </c>
      <c r="E19" s="332">
        <v>85.26</v>
      </c>
      <c r="F19" s="332">
        <v>76.489999999999995</v>
      </c>
      <c r="G19" s="332">
        <v>90.86</v>
      </c>
      <c r="H19" s="332">
        <v>83.36</v>
      </c>
      <c r="I19" s="332" t="s">
        <v>925</v>
      </c>
      <c r="J19" s="332" t="s">
        <v>925</v>
      </c>
      <c r="K19" s="332">
        <v>38.159999999999997</v>
      </c>
      <c r="L19" s="333">
        <v>42.81</v>
      </c>
      <c r="M19" s="331">
        <v>1997</v>
      </c>
      <c r="N19" s="334">
        <v>83.36</v>
      </c>
      <c r="O19" s="334">
        <v>113.36</v>
      </c>
      <c r="P19" s="334">
        <v>107.65</v>
      </c>
      <c r="Q19" s="334">
        <v>121.96</v>
      </c>
      <c r="R19" s="334">
        <v>123.34</v>
      </c>
      <c r="S19" s="334">
        <v>119.52</v>
      </c>
      <c r="T19" s="334">
        <v>62.59</v>
      </c>
      <c r="U19" s="334">
        <v>60.91</v>
      </c>
      <c r="V19" s="334">
        <v>67.959999999999994</v>
      </c>
      <c r="W19" s="335">
        <v>59.74</v>
      </c>
      <c r="X19" s="30">
        <v>70.28</v>
      </c>
      <c r="Y19" s="30">
        <v>47.75</v>
      </c>
    </row>
    <row r="20" spans="1:25" ht="14.25" customHeight="1" x14ac:dyDescent="0.3">
      <c r="A20" s="331">
        <v>1998</v>
      </c>
      <c r="B20" s="332">
        <v>80.540000000000006</v>
      </c>
      <c r="C20" s="332">
        <v>86.62</v>
      </c>
      <c r="D20" s="332">
        <v>84.32</v>
      </c>
      <c r="E20" s="332">
        <v>86.49</v>
      </c>
      <c r="F20" s="332">
        <v>78.31</v>
      </c>
      <c r="G20" s="332">
        <v>95.09</v>
      </c>
      <c r="H20" s="332">
        <v>86.71</v>
      </c>
      <c r="I20" s="332" t="s">
        <v>925</v>
      </c>
      <c r="J20" s="332" t="s">
        <v>925</v>
      </c>
      <c r="K20" s="332">
        <v>41.09</v>
      </c>
      <c r="L20" s="333">
        <v>46.84</v>
      </c>
      <c r="M20" s="331">
        <v>1998</v>
      </c>
      <c r="N20" s="334">
        <v>86.71</v>
      </c>
      <c r="O20" s="334">
        <v>112.37</v>
      </c>
      <c r="P20" s="334">
        <v>108.14</v>
      </c>
      <c r="Q20" s="334">
        <v>118.66</v>
      </c>
      <c r="R20" s="334">
        <v>120.56</v>
      </c>
      <c r="S20" s="334">
        <v>115.29</v>
      </c>
      <c r="T20" s="334">
        <v>69.849999999999994</v>
      </c>
      <c r="U20" s="334">
        <v>68.44</v>
      </c>
      <c r="V20" s="334">
        <v>74.19</v>
      </c>
      <c r="W20" s="335">
        <v>63.85</v>
      </c>
      <c r="X20" s="30">
        <v>73.84</v>
      </c>
      <c r="Y20" s="30">
        <v>53.5</v>
      </c>
    </row>
    <row r="21" spans="1:25" ht="14.25" customHeight="1" x14ac:dyDescent="0.3">
      <c r="A21" s="331">
        <v>1999</v>
      </c>
      <c r="B21" s="332">
        <v>82.06</v>
      </c>
      <c r="C21" s="332">
        <v>89.01</v>
      </c>
      <c r="D21" s="332">
        <v>86.22</v>
      </c>
      <c r="E21" s="332">
        <v>88.74</v>
      </c>
      <c r="F21" s="332">
        <v>79.28</v>
      </c>
      <c r="G21" s="332">
        <v>99.2</v>
      </c>
      <c r="H21" s="332">
        <v>90.44</v>
      </c>
      <c r="I21" s="332" t="s">
        <v>925</v>
      </c>
      <c r="J21" s="332" t="s">
        <v>925</v>
      </c>
      <c r="K21" s="332">
        <v>43.26</v>
      </c>
      <c r="L21" s="333">
        <v>51</v>
      </c>
      <c r="M21" s="331">
        <v>1999</v>
      </c>
      <c r="N21" s="334">
        <v>90.44</v>
      </c>
      <c r="O21" s="334">
        <v>113.71</v>
      </c>
      <c r="P21" s="334">
        <v>109.62</v>
      </c>
      <c r="Q21" s="334">
        <v>119.78</v>
      </c>
      <c r="R21" s="334">
        <v>119.09</v>
      </c>
      <c r="S21" s="334">
        <v>121.13</v>
      </c>
      <c r="T21" s="334">
        <v>75.39</v>
      </c>
      <c r="U21" s="334">
        <v>74.41</v>
      </c>
      <c r="V21" s="334">
        <v>78.209999999999994</v>
      </c>
      <c r="W21" s="335">
        <v>68.86</v>
      </c>
      <c r="X21" s="30">
        <v>79.12</v>
      </c>
      <c r="Y21" s="30">
        <v>61.16</v>
      </c>
    </row>
    <row r="22" spans="1:25" ht="14.25" customHeight="1" x14ac:dyDescent="0.3">
      <c r="A22" s="331">
        <v>2000</v>
      </c>
      <c r="B22" s="332">
        <v>84.45</v>
      </c>
      <c r="C22" s="332">
        <v>90.83</v>
      </c>
      <c r="D22" s="332">
        <v>87.64</v>
      </c>
      <c r="E22" s="332">
        <v>90.2</v>
      </c>
      <c r="F22" s="332">
        <v>80.56</v>
      </c>
      <c r="G22" s="332">
        <v>102.51</v>
      </c>
      <c r="H22" s="332">
        <v>92.32</v>
      </c>
      <c r="I22" s="332" t="s">
        <v>925</v>
      </c>
      <c r="J22" s="332" t="s">
        <v>925</v>
      </c>
      <c r="K22" s="332">
        <v>49.24</v>
      </c>
      <c r="L22" s="333">
        <v>56.5</v>
      </c>
      <c r="M22" s="331">
        <v>2000</v>
      </c>
      <c r="N22" s="334">
        <v>92.32</v>
      </c>
      <c r="O22" s="334">
        <v>110.16</v>
      </c>
      <c r="P22" s="334">
        <v>105.99</v>
      </c>
      <c r="Q22" s="334">
        <v>116.37</v>
      </c>
      <c r="R22" s="334">
        <v>115.68</v>
      </c>
      <c r="S22" s="334">
        <v>117.72</v>
      </c>
      <c r="T22" s="334">
        <v>82.97</v>
      </c>
      <c r="U22" s="334">
        <v>81.010000000000005</v>
      </c>
      <c r="V22" s="334">
        <v>89.04</v>
      </c>
      <c r="W22" s="335">
        <v>70.13</v>
      </c>
      <c r="X22" s="30">
        <v>82</v>
      </c>
      <c r="Y22" s="30">
        <v>67.209999999999994</v>
      </c>
    </row>
    <row r="23" spans="1:25" ht="14.25" customHeight="1" x14ac:dyDescent="0.3">
      <c r="A23" s="331">
        <v>2001</v>
      </c>
      <c r="B23" s="332">
        <v>85.87</v>
      </c>
      <c r="C23" s="332">
        <v>91.01</v>
      </c>
      <c r="D23" s="332">
        <v>88.54</v>
      </c>
      <c r="E23" s="332">
        <v>91.28</v>
      </c>
      <c r="F23" s="332">
        <v>81</v>
      </c>
      <c r="G23" s="332">
        <v>100.06</v>
      </c>
      <c r="H23" s="332">
        <v>89.91</v>
      </c>
      <c r="I23" s="332" t="s">
        <v>925</v>
      </c>
      <c r="J23" s="332" t="s">
        <v>925</v>
      </c>
      <c r="K23" s="332">
        <v>52.03</v>
      </c>
      <c r="L23" s="333">
        <v>56.98</v>
      </c>
      <c r="M23" s="331">
        <v>2001</v>
      </c>
      <c r="N23" s="334">
        <v>89.91</v>
      </c>
      <c r="O23" s="334">
        <v>105.53</v>
      </c>
      <c r="P23" s="334">
        <v>99.74</v>
      </c>
      <c r="Q23" s="334">
        <v>114.22</v>
      </c>
      <c r="R23" s="334">
        <v>113.63</v>
      </c>
      <c r="S23" s="334">
        <v>115.38</v>
      </c>
      <c r="T23" s="334">
        <v>80.45</v>
      </c>
      <c r="U23" s="334">
        <v>81.36</v>
      </c>
      <c r="V23" s="334">
        <v>76.959999999999994</v>
      </c>
      <c r="W23" s="335">
        <v>73.31</v>
      </c>
      <c r="X23" s="30">
        <v>86.18</v>
      </c>
      <c r="Y23" s="30">
        <v>70.78</v>
      </c>
    </row>
    <row r="24" spans="1:25" ht="14.25" customHeight="1" x14ac:dyDescent="0.3">
      <c r="A24" s="331">
        <v>2002</v>
      </c>
      <c r="B24" s="332">
        <v>85.7</v>
      </c>
      <c r="C24" s="332">
        <v>88.85</v>
      </c>
      <c r="D24" s="332">
        <v>87.89</v>
      </c>
      <c r="E24" s="332">
        <v>90.02</v>
      </c>
      <c r="F24" s="332">
        <v>81.98</v>
      </c>
      <c r="G24" s="332">
        <v>92.32</v>
      </c>
      <c r="H24" s="332">
        <v>84.44</v>
      </c>
      <c r="I24" s="332" t="s">
        <v>925</v>
      </c>
      <c r="J24" s="332" t="s">
        <v>925</v>
      </c>
      <c r="K24" s="332">
        <v>54.22</v>
      </c>
      <c r="L24" s="333">
        <v>55.49</v>
      </c>
      <c r="M24" s="331">
        <v>2002</v>
      </c>
      <c r="N24" s="334">
        <v>84.44</v>
      </c>
      <c r="O24" s="334">
        <v>99.19</v>
      </c>
      <c r="P24" s="334">
        <v>93.82</v>
      </c>
      <c r="Q24" s="334">
        <v>107.26</v>
      </c>
      <c r="R24" s="334">
        <v>105.53</v>
      </c>
      <c r="S24" s="334">
        <v>110.48</v>
      </c>
      <c r="T24" s="334">
        <v>73.75</v>
      </c>
      <c r="U24" s="334">
        <v>74.56</v>
      </c>
      <c r="V24" s="334">
        <v>70.61</v>
      </c>
      <c r="W24" s="335">
        <v>72.83</v>
      </c>
      <c r="X24" s="30">
        <v>86.97</v>
      </c>
      <c r="Y24" s="30">
        <v>72.73</v>
      </c>
    </row>
    <row r="25" spans="1:25" ht="14.25" customHeight="1" x14ac:dyDescent="0.3">
      <c r="A25" s="331">
        <v>2003</v>
      </c>
      <c r="B25" s="332">
        <v>85.1</v>
      </c>
      <c r="C25" s="332">
        <v>89.11</v>
      </c>
      <c r="D25" s="332">
        <v>88.34</v>
      </c>
      <c r="E25" s="332">
        <v>90.4</v>
      </c>
      <c r="F25" s="332">
        <v>82.58</v>
      </c>
      <c r="G25" s="332">
        <v>91.86</v>
      </c>
      <c r="H25" s="332">
        <v>83.07</v>
      </c>
      <c r="I25" s="332" t="s">
        <v>925</v>
      </c>
      <c r="J25" s="332" t="s">
        <v>925</v>
      </c>
      <c r="K25" s="332">
        <v>55.25</v>
      </c>
      <c r="L25" s="333">
        <v>58.62</v>
      </c>
      <c r="M25" s="331">
        <v>2003</v>
      </c>
      <c r="N25" s="334">
        <v>83.07</v>
      </c>
      <c r="O25" s="334">
        <v>96.74</v>
      </c>
      <c r="P25" s="334">
        <v>91.99</v>
      </c>
      <c r="Q25" s="334">
        <v>103.88</v>
      </c>
      <c r="R25" s="334">
        <v>99.99</v>
      </c>
      <c r="S25" s="334">
        <v>111.04</v>
      </c>
      <c r="T25" s="334">
        <v>73.430000000000007</v>
      </c>
      <c r="U25" s="334">
        <v>72.75</v>
      </c>
      <c r="V25" s="334">
        <v>74.98</v>
      </c>
      <c r="W25" s="335">
        <v>71.599999999999994</v>
      </c>
      <c r="X25" s="30">
        <v>85.77</v>
      </c>
      <c r="Y25" s="30">
        <v>73.87</v>
      </c>
    </row>
    <row r="26" spans="1:25" ht="14.25" customHeight="1" x14ac:dyDescent="0.3">
      <c r="A26" s="331">
        <v>2004</v>
      </c>
      <c r="B26" s="332">
        <v>86.1</v>
      </c>
      <c r="C26" s="332">
        <v>88.81</v>
      </c>
      <c r="D26" s="332">
        <v>88.62</v>
      </c>
      <c r="E26" s="332">
        <v>90.98</v>
      </c>
      <c r="F26" s="332">
        <v>82.09</v>
      </c>
      <c r="G26" s="332">
        <v>89.3</v>
      </c>
      <c r="H26" s="332">
        <v>82.7</v>
      </c>
      <c r="I26" s="332" t="s">
        <v>925</v>
      </c>
      <c r="J26" s="332" t="s">
        <v>925</v>
      </c>
      <c r="K26" s="332">
        <v>61.62</v>
      </c>
      <c r="L26" s="333">
        <v>63.21</v>
      </c>
      <c r="M26" s="331">
        <v>2004</v>
      </c>
      <c r="N26" s="334">
        <v>82.7</v>
      </c>
      <c r="O26" s="334">
        <v>92.98</v>
      </c>
      <c r="P26" s="334">
        <v>88.91</v>
      </c>
      <c r="Q26" s="334">
        <v>99.08</v>
      </c>
      <c r="R26" s="334">
        <v>94.53</v>
      </c>
      <c r="S26" s="334">
        <v>107.44</v>
      </c>
      <c r="T26" s="334">
        <v>76.09</v>
      </c>
      <c r="U26" s="334">
        <v>73.349999999999994</v>
      </c>
      <c r="V26" s="334">
        <v>83.8</v>
      </c>
      <c r="W26" s="335">
        <v>72.489999999999995</v>
      </c>
      <c r="X26" s="30">
        <v>86.66</v>
      </c>
      <c r="Y26" s="30">
        <v>77.28</v>
      </c>
    </row>
    <row r="27" spans="1:25" ht="14.25" customHeight="1" x14ac:dyDescent="0.3">
      <c r="A27" s="331">
        <v>2005</v>
      </c>
      <c r="B27" s="332">
        <v>86.73</v>
      </c>
      <c r="C27" s="332">
        <v>88.95</v>
      </c>
      <c r="D27" s="332">
        <v>89.26</v>
      </c>
      <c r="E27" s="332">
        <v>91.67</v>
      </c>
      <c r="F27" s="332">
        <v>82.58</v>
      </c>
      <c r="G27" s="332">
        <v>87.57</v>
      </c>
      <c r="H27" s="332">
        <v>83.44</v>
      </c>
      <c r="I27" s="332" t="s">
        <v>925</v>
      </c>
      <c r="J27" s="332" t="s">
        <v>925</v>
      </c>
      <c r="K27" s="332">
        <v>65.739999999999995</v>
      </c>
      <c r="L27" s="333">
        <v>66.98</v>
      </c>
      <c r="M27" s="331">
        <v>2005</v>
      </c>
      <c r="N27" s="334">
        <v>83.44</v>
      </c>
      <c r="O27" s="334">
        <v>89.59</v>
      </c>
      <c r="P27" s="334">
        <v>85.12</v>
      </c>
      <c r="Q27" s="334">
        <v>96.29</v>
      </c>
      <c r="R27" s="334">
        <v>92.37</v>
      </c>
      <c r="S27" s="334">
        <v>103.5</v>
      </c>
      <c r="T27" s="334">
        <v>81.33</v>
      </c>
      <c r="U27" s="334">
        <v>78.67</v>
      </c>
      <c r="V27" s="334">
        <v>88.79</v>
      </c>
      <c r="W27" s="335">
        <v>73.099999999999994</v>
      </c>
      <c r="X27" s="30">
        <v>86.43</v>
      </c>
      <c r="Y27" s="30">
        <v>82.31</v>
      </c>
    </row>
    <row r="28" spans="1:25" ht="14.25" customHeight="1" x14ac:dyDescent="0.3">
      <c r="A28" s="331">
        <v>2006</v>
      </c>
      <c r="B28" s="332">
        <v>90.04</v>
      </c>
      <c r="C28" s="332">
        <v>91.58</v>
      </c>
      <c r="D28" s="332">
        <v>90.41</v>
      </c>
      <c r="E28" s="332">
        <v>92.9</v>
      </c>
      <c r="F28" s="332">
        <v>83.5</v>
      </c>
      <c r="G28" s="332">
        <v>95.8</v>
      </c>
      <c r="H28" s="332">
        <v>89.73</v>
      </c>
      <c r="I28" s="332" t="s">
        <v>925</v>
      </c>
      <c r="J28" s="332" t="s">
        <v>925</v>
      </c>
      <c r="K28" s="332">
        <v>73.819999999999993</v>
      </c>
      <c r="L28" s="333">
        <v>74.45</v>
      </c>
      <c r="M28" s="331">
        <v>2006</v>
      </c>
      <c r="N28" s="334">
        <v>89.73</v>
      </c>
      <c r="O28" s="334">
        <v>93.9</v>
      </c>
      <c r="P28" s="334">
        <v>90.33</v>
      </c>
      <c r="Q28" s="334">
        <v>99.24</v>
      </c>
      <c r="R28" s="334">
        <v>96.6</v>
      </c>
      <c r="S28" s="334">
        <v>104.04</v>
      </c>
      <c r="T28" s="334">
        <v>91.22</v>
      </c>
      <c r="U28" s="334">
        <v>88.17</v>
      </c>
      <c r="V28" s="334">
        <v>99.77</v>
      </c>
      <c r="W28" s="335">
        <v>76.260000000000005</v>
      </c>
      <c r="X28" s="30">
        <v>90.1</v>
      </c>
      <c r="Y28" s="30">
        <v>89.06</v>
      </c>
    </row>
    <row r="29" spans="1:25" ht="14.25" customHeight="1" x14ac:dyDescent="0.3">
      <c r="A29" s="331">
        <v>2007</v>
      </c>
      <c r="B29" s="332">
        <v>92.72</v>
      </c>
      <c r="C29" s="332">
        <v>93.06</v>
      </c>
      <c r="D29" s="332">
        <v>90.62</v>
      </c>
      <c r="E29" s="332">
        <v>92.68</v>
      </c>
      <c r="F29" s="332">
        <v>84.92</v>
      </c>
      <c r="G29" s="332">
        <v>102.13</v>
      </c>
      <c r="H29" s="332">
        <v>92.97</v>
      </c>
      <c r="I29" s="332" t="s">
        <v>925</v>
      </c>
      <c r="J29" s="332" t="s">
        <v>925</v>
      </c>
      <c r="K29" s="332">
        <v>80.38</v>
      </c>
      <c r="L29" s="333">
        <v>79.069999999999993</v>
      </c>
      <c r="M29" s="331">
        <v>2007</v>
      </c>
      <c r="N29" s="334">
        <v>92.97</v>
      </c>
      <c r="O29" s="334">
        <v>93.67</v>
      </c>
      <c r="P29" s="334">
        <v>88.72</v>
      </c>
      <c r="Q29" s="334">
        <v>101.11</v>
      </c>
      <c r="R29" s="334">
        <v>100.25</v>
      </c>
      <c r="S29" s="334">
        <v>102.62</v>
      </c>
      <c r="T29" s="334">
        <v>98.37</v>
      </c>
      <c r="U29" s="334">
        <v>97.8</v>
      </c>
      <c r="V29" s="334">
        <v>100.09</v>
      </c>
      <c r="W29" s="335">
        <v>79.53</v>
      </c>
      <c r="X29" s="30">
        <v>93.5</v>
      </c>
      <c r="Y29" s="30">
        <v>94.59</v>
      </c>
    </row>
    <row r="30" spans="1:25" ht="14.25" customHeight="1" x14ac:dyDescent="0.3">
      <c r="A30" s="331">
        <v>2008</v>
      </c>
      <c r="B30" s="332">
        <v>93.61</v>
      </c>
      <c r="C30" s="332">
        <v>94.03</v>
      </c>
      <c r="D30" s="332">
        <v>91.69</v>
      </c>
      <c r="E30" s="332">
        <v>92.99</v>
      </c>
      <c r="F30" s="332">
        <v>88.08</v>
      </c>
      <c r="G30" s="332">
        <v>102.67</v>
      </c>
      <c r="H30" s="332">
        <v>94.44</v>
      </c>
      <c r="I30" s="332" t="s">
        <v>925</v>
      </c>
      <c r="J30" s="332" t="s">
        <v>925</v>
      </c>
      <c r="K30" s="332">
        <v>81.94</v>
      </c>
      <c r="L30" s="333">
        <v>80.89</v>
      </c>
      <c r="M30" s="331">
        <v>2008</v>
      </c>
      <c r="N30" s="334">
        <v>94.44</v>
      </c>
      <c r="O30" s="334">
        <v>93.12</v>
      </c>
      <c r="P30" s="334">
        <v>85.97</v>
      </c>
      <c r="Q30" s="334">
        <v>103.91</v>
      </c>
      <c r="R30" s="334">
        <v>105.48</v>
      </c>
      <c r="S30" s="334">
        <v>100.85</v>
      </c>
      <c r="T30" s="334">
        <v>100.89</v>
      </c>
      <c r="U30" s="334">
        <v>103.02</v>
      </c>
      <c r="V30" s="334">
        <v>95.5</v>
      </c>
      <c r="W30" s="335">
        <v>83.87</v>
      </c>
      <c r="X30" s="30">
        <v>97.06</v>
      </c>
      <c r="Y30" s="30">
        <v>100.91</v>
      </c>
    </row>
    <row r="31" spans="1:25" ht="14.25" customHeight="1" x14ac:dyDescent="0.3">
      <c r="A31" s="331">
        <v>2009</v>
      </c>
      <c r="B31" s="332">
        <v>88.28</v>
      </c>
      <c r="C31" s="332">
        <v>90.93</v>
      </c>
      <c r="D31" s="332">
        <v>92.36</v>
      </c>
      <c r="E31" s="332">
        <v>92.91</v>
      </c>
      <c r="F31" s="332">
        <v>90.86</v>
      </c>
      <c r="G31" s="332">
        <v>85.33</v>
      </c>
      <c r="H31" s="332">
        <v>85.51</v>
      </c>
      <c r="I31" s="332" t="s">
        <v>925</v>
      </c>
      <c r="J31" s="332" t="s">
        <v>925</v>
      </c>
      <c r="K31" s="332">
        <v>70.239999999999995</v>
      </c>
      <c r="L31" s="333">
        <v>73.05</v>
      </c>
      <c r="M31" s="331">
        <v>2009</v>
      </c>
      <c r="N31" s="334">
        <v>85.51</v>
      </c>
      <c r="O31" s="334">
        <v>89.77</v>
      </c>
      <c r="P31" s="334">
        <v>83.21</v>
      </c>
      <c r="Q31" s="334">
        <v>99.66</v>
      </c>
      <c r="R31" s="334">
        <v>100.72</v>
      </c>
      <c r="S31" s="334">
        <v>97.55</v>
      </c>
      <c r="T31" s="334">
        <v>80.03</v>
      </c>
      <c r="U31" s="334">
        <v>83.31</v>
      </c>
      <c r="V31" s="334">
        <v>71.650000000000006</v>
      </c>
      <c r="W31" s="335">
        <v>85.16</v>
      </c>
      <c r="X31" s="30">
        <v>98.85</v>
      </c>
      <c r="Y31" s="30">
        <v>98.53</v>
      </c>
    </row>
    <row r="32" spans="1:25" ht="14.25" customHeight="1" x14ac:dyDescent="0.3">
      <c r="A32" s="331">
        <v>2010</v>
      </c>
      <c r="B32" s="332">
        <v>91.97</v>
      </c>
      <c r="C32" s="332">
        <v>93.75</v>
      </c>
      <c r="D32" s="332">
        <v>93.19</v>
      </c>
      <c r="E32" s="332">
        <v>93.57</v>
      </c>
      <c r="F32" s="332">
        <v>92.15</v>
      </c>
      <c r="G32" s="332">
        <v>95.76</v>
      </c>
      <c r="H32" s="332">
        <v>90.02</v>
      </c>
      <c r="I32" s="332" t="s">
        <v>925</v>
      </c>
      <c r="J32" s="332" t="s">
        <v>925</v>
      </c>
      <c r="K32" s="332">
        <v>80.36</v>
      </c>
      <c r="L32" s="333">
        <v>82.45</v>
      </c>
      <c r="M32" s="331">
        <v>2010</v>
      </c>
      <c r="N32" s="334">
        <v>90.02</v>
      </c>
      <c r="O32" s="334">
        <v>92.52</v>
      </c>
      <c r="P32" s="334">
        <v>86.75</v>
      </c>
      <c r="Q32" s="334">
        <v>101.23</v>
      </c>
      <c r="R32" s="334">
        <v>102.1</v>
      </c>
      <c r="S32" s="334">
        <v>99.49</v>
      </c>
      <c r="T32" s="334">
        <v>89.08</v>
      </c>
      <c r="U32" s="334">
        <v>87.67</v>
      </c>
      <c r="V32" s="334">
        <v>92.65</v>
      </c>
      <c r="W32" s="335">
        <v>84.84</v>
      </c>
      <c r="X32" s="30">
        <v>100</v>
      </c>
      <c r="Y32" s="30">
        <v>100</v>
      </c>
    </row>
    <row r="33" spans="1:25" ht="14.25" customHeight="1" x14ac:dyDescent="0.3">
      <c r="A33" s="331">
        <v>2011</v>
      </c>
      <c r="B33" s="332">
        <v>95.58</v>
      </c>
      <c r="C33" s="332">
        <v>96.81</v>
      </c>
      <c r="D33" s="332">
        <v>94.7</v>
      </c>
      <c r="E33" s="332">
        <v>95.3</v>
      </c>
      <c r="F33" s="332">
        <v>93.04</v>
      </c>
      <c r="G33" s="332">
        <v>104.72</v>
      </c>
      <c r="H33" s="332">
        <v>96.67</v>
      </c>
      <c r="I33" s="332" t="s">
        <v>925</v>
      </c>
      <c r="J33" s="332" t="s">
        <v>925</v>
      </c>
      <c r="K33" s="332">
        <v>87.07</v>
      </c>
      <c r="L33" s="333">
        <v>88.49</v>
      </c>
      <c r="M33" s="331">
        <v>2011</v>
      </c>
      <c r="N33" s="334">
        <v>96.67</v>
      </c>
      <c r="O33" s="334">
        <v>100.08</v>
      </c>
      <c r="P33" s="334">
        <v>95.43</v>
      </c>
      <c r="Q33" s="334">
        <v>107.09</v>
      </c>
      <c r="R33" s="334">
        <v>108.86</v>
      </c>
      <c r="S33" s="334">
        <v>103.62</v>
      </c>
      <c r="T33" s="334">
        <v>95.55</v>
      </c>
      <c r="U33" s="334">
        <v>95.39</v>
      </c>
      <c r="V33" s="334">
        <v>95.94</v>
      </c>
      <c r="W33" s="335">
        <v>89.52</v>
      </c>
      <c r="X33" s="30">
        <v>102.93</v>
      </c>
      <c r="Y33" s="30">
        <v>115</v>
      </c>
    </row>
    <row r="34" spans="1:25" ht="14.25" customHeight="1" x14ac:dyDescent="0.3">
      <c r="A34" s="331">
        <v>2012</v>
      </c>
      <c r="B34" s="332">
        <v>95.98</v>
      </c>
      <c r="C34" s="332">
        <v>95.96</v>
      </c>
      <c r="D34" s="332">
        <v>96.06</v>
      </c>
      <c r="E34" s="332">
        <v>96.73</v>
      </c>
      <c r="F34" s="332">
        <v>94.23</v>
      </c>
      <c r="G34" s="332">
        <v>95.54</v>
      </c>
      <c r="H34" s="332">
        <v>96.45</v>
      </c>
      <c r="I34" s="332" t="s">
        <v>925</v>
      </c>
      <c r="J34" s="332" t="s">
        <v>925</v>
      </c>
      <c r="K34" s="332">
        <v>89.6</v>
      </c>
      <c r="L34" s="333">
        <v>88.58</v>
      </c>
      <c r="M34" s="331">
        <v>2012</v>
      </c>
      <c r="N34" s="334">
        <v>96.45</v>
      </c>
      <c r="O34" s="334">
        <v>100.64</v>
      </c>
      <c r="P34" s="334">
        <v>98.62</v>
      </c>
      <c r="Q34" s="334">
        <v>103.69</v>
      </c>
      <c r="R34" s="334">
        <v>105.32</v>
      </c>
      <c r="S34" s="334">
        <v>100.49</v>
      </c>
      <c r="T34" s="334">
        <v>93.77</v>
      </c>
      <c r="U34" s="334">
        <v>94.72</v>
      </c>
      <c r="V34" s="334">
        <v>91.37</v>
      </c>
      <c r="W34" s="335">
        <v>90.32</v>
      </c>
      <c r="X34" s="30">
        <v>107.84</v>
      </c>
      <c r="Y34" s="30">
        <v>104.56</v>
      </c>
    </row>
    <row r="35" spans="1:25" ht="14.25" customHeight="1" x14ac:dyDescent="0.3">
      <c r="A35" s="331">
        <v>2013</v>
      </c>
      <c r="B35" s="332">
        <v>96.4</v>
      </c>
      <c r="C35" s="332">
        <v>97.02</v>
      </c>
      <c r="D35" s="332">
        <v>96.67</v>
      </c>
      <c r="E35" s="332">
        <v>97.08</v>
      </c>
      <c r="F35" s="332">
        <v>95.56</v>
      </c>
      <c r="G35" s="332">
        <v>98.29</v>
      </c>
      <c r="H35" s="332">
        <v>95.2</v>
      </c>
      <c r="I35" s="332" t="s">
        <v>925</v>
      </c>
      <c r="J35" s="332" t="s">
        <v>925</v>
      </c>
      <c r="K35" s="332">
        <v>90.5</v>
      </c>
      <c r="L35" s="333">
        <v>90.95</v>
      </c>
      <c r="M35" s="331">
        <v>2013</v>
      </c>
      <c r="N35" s="334">
        <v>95.2</v>
      </c>
      <c r="O35" s="334">
        <v>99.43</v>
      </c>
      <c r="P35" s="334">
        <v>97.83</v>
      </c>
      <c r="Q35" s="334">
        <v>101.85</v>
      </c>
      <c r="R35" s="334">
        <v>102.93</v>
      </c>
      <c r="S35" s="334">
        <v>99.74</v>
      </c>
      <c r="T35" s="334">
        <v>91.45</v>
      </c>
      <c r="U35" s="334">
        <v>91.44</v>
      </c>
      <c r="V35" s="334">
        <v>91.46</v>
      </c>
      <c r="W35" s="335">
        <v>91.1</v>
      </c>
      <c r="X35" s="30">
        <v>105.96</v>
      </c>
      <c r="Y35" s="30">
        <v>112.72</v>
      </c>
    </row>
    <row r="36" spans="1:25" ht="14.25" customHeight="1" x14ac:dyDescent="0.3">
      <c r="A36" s="331">
        <v>2014</v>
      </c>
      <c r="B36" s="332">
        <v>98.53</v>
      </c>
      <c r="C36" s="332">
        <v>98.66</v>
      </c>
      <c r="D36" s="332">
        <v>97.85</v>
      </c>
      <c r="E36" s="332">
        <v>98.1</v>
      </c>
      <c r="F36" s="332">
        <v>97.18</v>
      </c>
      <c r="G36" s="332">
        <v>101.7</v>
      </c>
      <c r="H36" s="332">
        <v>98.29</v>
      </c>
      <c r="I36" s="332" t="s">
        <v>925</v>
      </c>
      <c r="J36" s="332" t="s">
        <v>925</v>
      </c>
      <c r="K36" s="332">
        <v>94.84</v>
      </c>
      <c r="L36" s="333">
        <v>94.52</v>
      </c>
      <c r="M36" s="331"/>
      <c r="N36" s="334">
        <v>98.29</v>
      </c>
      <c r="O36" s="334">
        <v>101.46</v>
      </c>
      <c r="P36" s="334">
        <v>100.71</v>
      </c>
      <c r="Q36" s="334">
        <v>102.61</v>
      </c>
      <c r="R36" s="334">
        <v>102.43</v>
      </c>
      <c r="S36" s="334">
        <v>102.96</v>
      </c>
      <c r="T36" s="334">
        <v>95.84</v>
      </c>
      <c r="U36" s="334">
        <v>96.07</v>
      </c>
      <c r="V36" s="334">
        <v>95.24</v>
      </c>
      <c r="W36" s="335">
        <v>94.45</v>
      </c>
      <c r="X36" s="30">
        <v>110.72</v>
      </c>
      <c r="Y36" s="30">
        <v>116</v>
      </c>
    </row>
    <row r="37" spans="1:25" ht="14.25" customHeight="1" x14ac:dyDescent="0.3">
      <c r="A37" s="331">
        <v>2015</v>
      </c>
      <c r="B37" s="332">
        <v>100</v>
      </c>
      <c r="C37" s="332">
        <v>100</v>
      </c>
      <c r="D37" s="332">
        <v>100</v>
      </c>
      <c r="E37" s="332">
        <v>100</v>
      </c>
      <c r="F37" s="332">
        <v>100</v>
      </c>
      <c r="G37" s="332">
        <v>100</v>
      </c>
      <c r="H37" s="332">
        <v>100</v>
      </c>
      <c r="I37" s="332" t="s">
        <v>925</v>
      </c>
      <c r="J37" s="332" t="s">
        <v>925</v>
      </c>
      <c r="K37" s="332">
        <v>100</v>
      </c>
      <c r="L37" s="333">
        <v>100</v>
      </c>
      <c r="M37" s="331"/>
      <c r="N37" s="334">
        <v>100</v>
      </c>
      <c r="O37" s="334">
        <v>100</v>
      </c>
      <c r="P37" s="334">
        <v>100</v>
      </c>
      <c r="Q37" s="334">
        <v>100</v>
      </c>
      <c r="R37" s="334">
        <v>100</v>
      </c>
      <c r="S37" s="334">
        <v>100</v>
      </c>
      <c r="T37" s="334">
        <v>100</v>
      </c>
      <c r="U37" s="334">
        <v>100</v>
      </c>
      <c r="V37" s="334">
        <v>100</v>
      </c>
      <c r="W37" s="335">
        <v>100</v>
      </c>
      <c r="X37" s="30">
        <v>113.39</v>
      </c>
      <c r="Y37" s="30">
        <v>117.14</v>
      </c>
    </row>
    <row r="38" spans="1:25" ht="14.25" customHeight="1" x14ac:dyDescent="0.3">
      <c r="A38" s="331">
        <v>2016</v>
      </c>
      <c r="B38" s="332">
        <v>102.23</v>
      </c>
      <c r="C38" s="332">
        <v>103.07</v>
      </c>
      <c r="D38" s="332">
        <v>102.88</v>
      </c>
      <c r="E38" s="332">
        <v>102.44</v>
      </c>
      <c r="F38" s="332">
        <v>104.04</v>
      </c>
      <c r="G38" s="332">
        <v>103.78</v>
      </c>
      <c r="H38" s="332">
        <v>103.81</v>
      </c>
      <c r="I38" s="332" t="s">
        <v>925</v>
      </c>
      <c r="J38" s="332" t="s">
        <v>925</v>
      </c>
      <c r="K38" s="332">
        <v>102.47</v>
      </c>
      <c r="L38" s="333">
        <v>104.49</v>
      </c>
      <c r="M38" s="331"/>
      <c r="N38" s="334">
        <v>103.81</v>
      </c>
      <c r="O38" s="334">
        <v>103.83</v>
      </c>
      <c r="P38" s="334">
        <v>104.97</v>
      </c>
      <c r="Q38" s="334">
        <v>102.11</v>
      </c>
      <c r="R38" s="334">
        <v>101.29</v>
      </c>
      <c r="S38" s="334">
        <v>103.75</v>
      </c>
      <c r="T38" s="334">
        <v>103.04</v>
      </c>
      <c r="U38" s="334">
        <v>102.78</v>
      </c>
      <c r="V38" s="334">
        <v>103.72</v>
      </c>
      <c r="W38" s="335">
        <v>105.21</v>
      </c>
      <c r="X38" s="30">
        <v>116.31</v>
      </c>
      <c r="Y38" s="30">
        <v>120.56</v>
      </c>
    </row>
    <row r="39" spans="1:25" ht="14.25" customHeight="1" x14ac:dyDescent="0.3">
      <c r="A39" s="331">
        <v>2017</v>
      </c>
      <c r="B39" s="332">
        <v>104.97</v>
      </c>
      <c r="C39" s="332">
        <v>105.8</v>
      </c>
      <c r="D39" s="332">
        <v>104.4</v>
      </c>
      <c r="E39" s="332">
        <v>103.89</v>
      </c>
      <c r="F39" s="332">
        <v>105.77</v>
      </c>
      <c r="G39" s="332">
        <v>110.92</v>
      </c>
      <c r="H39" s="332">
        <v>106.53</v>
      </c>
      <c r="I39" s="332" t="s">
        <v>991</v>
      </c>
      <c r="J39" s="332" t="s">
        <v>991</v>
      </c>
      <c r="K39" s="332">
        <v>107.49</v>
      </c>
      <c r="L39" s="333">
        <v>109.95</v>
      </c>
      <c r="M39" s="331"/>
      <c r="N39" s="334">
        <v>106.53</v>
      </c>
      <c r="O39" s="334">
        <v>104.87</v>
      </c>
      <c r="P39" s="334">
        <v>105.91</v>
      </c>
      <c r="Q39" s="334">
        <v>103.3</v>
      </c>
      <c r="R39" s="334">
        <v>101.94</v>
      </c>
      <c r="S39" s="334">
        <v>106.02</v>
      </c>
      <c r="T39" s="334">
        <v>107.34</v>
      </c>
      <c r="U39" s="334">
        <v>105.64</v>
      </c>
      <c r="V39" s="334">
        <v>111.67</v>
      </c>
      <c r="W39" s="335">
        <v>109.52</v>
      </c>
    </row>
    <row r="40" spans="1:25" ht="14.25" customHeight="1" x14ac:dyDescent="0.3">
      <c r="A40" s="331">
        <v>2018</v>
      </c>
      <c r="B40" s="332">
        <v>106.11</v>
      </c>
      <c r="C40" s="332">
        <v>107.56</v>
      </c>
      <c r="D40" s="332">
        <v>105.77</v>
      </c>
      <c r="E40" s="332">
        <v>105.38</v>
      </c>
      <c r="F40" s="332">
        <v>106.8</v>
      </c>
      <c r="G40" s="332">
        <v>114.16</v>
      </c>
      <c r="H40" s="332">
        <v>110.14</v>
      </c>
      <c r="I40" s="332" t="s">
        <v>991</v>
      </c>
      <c r="J40" s="332" t="s">
        <v>991</v>
      </c>
      <c r="K40" s="332">
        <v>109.95</v>
      </c>
      <c r="L40" s="333">
        <v>114.2</v>
      </c>
      <c r="M40" s="331"/>
      <c r="N40" s="334">
        <v>110.14</v>
      </c>
      <c r="O40" s="334">
        <v>107.57</v>
      </c>
      <c r="P40" s="334">
        <v>109.09</v>
      </c>
      <c r="Q40" s="334">
        <v>105.28</v>
      </c>
      <c r="R40" s="334">
        <v>103.01</v>
      </c>
      <c r="S40" s="334">
        <v>109.81</v>
      </c>
      <c r="T40" s="334">
        <v>112.01</v>
      </c>
      <c r="U40" s="334">
        <v>110.81</v>
      </c>
      <c r="V40" s="334">
        <v>115.08</v>
      </c>
      <c r="W40" s="335">
        <v>113.66</v>
      </c>
    </row>
    <row r="41" spans="1:25" ht="14.25" customHeight="1" x14ac:dyDescent="0.3">
      <c r="A41" s="331">
        <v>2019</v>
      </c>
      <c r="B41" s="332">
        <v>107.23</v>
      </c>
      <c r="C41" s="332">
        <v>109.53</v>
      </c>
      <c r="D41" s="332">
        <v>107.83</v>
      </c>
      <c r="E41" s="332">
        <v>107.03</v>
      </c>
      <c r="F41" s="332">
        <v>109.96</v>
      </c>
      <c r="G41" s="332">
        <v>115.76</v>
      </c>
      <c r="H41" s="332">
        <v>112.16</v>
      </c>
      <c r="I41" s="332" t="s">
        <v>991</v>
      </c>
      <c r="J41" s="332" t="s">
        <v>991</v>
      </c>
      <c r="K41" s="332">
        <v>111.17</v>
      </c>
      <c r="L41" s="333">
        <v>117.5</v>
      </c>
      <c r="M41" s="331"/>
      <c r="N41" s="334">
        <v>112.16</v>
      </c>
      <c r="O41" s="334">
        <v>108.71</v>
      </c>
      <c r="P41" s="334">
        <v>110.7</v>
      </c>
      <c r="Q41" s="334">
        <v>105.7</v>
      </c>
      <c r="R41" s="334">
        <v>103.31</v>
      </c>
      <c r="S41" s="334">
        <v>110.49</v>
      </c>
      <c r="T41" s="334">
        <v>113.13</v>
      </c>
      <c r="U41" s="334">
        <v>107.39</v>
      </c>
      <c r="V41" s="334">
        <v>127.62</v>
      </c>
      <c r="W41" s="335">
        <v>119.87</v>
      </c>
    </row>
    <row r="42" spans="1:25" ht="14.25" customHeight="1" x14ac:dyDescent="0.3">
      <c r="A42" s="331">
        <v>2020</v>
      </c>
      <c r="B42" s="332">
        <v>102.33</v>
      </c>
      <c r="C42" s="332">
        <v>105.19</v>
      </c>
      <c r="D42" s="332">
        <v>104.36</v>
      </c>
      <c r="E42" s="332">
        <v>100.76</v>
      </c>
      <c r="F42" s="332">
        <v>113.86</v>
      </c>
      <c r="G42" s="332">
        <v>108.39</v>
      </c>
      <c r="H42" s="332">
        <v>109.67</v>
      </c>
      <c r="I42" s="332" t="s">
        <v>991</v>
      </c>
      <c r="J42" s="332" t="s">
        <v>991</v>
      </c>
      <c r="K42" s="332">
        <v>100.81</v>
      </c>
      <c r="L42" s="333">
        <v>107.41</v>
      </c>
      <c r="M42" s="331"/>
      <c r="N42" s="334">
        <v>109.67</v>
      </c>
      <c r="O42" s="334">
        <v>111.43</v>
      </c>
      <c r="P42" s="334">
        <v>114.49</v>
      </c>
      <c r="Q42" s="334">
        <v>106.82</v>
      </c>
      <c r="R42" s="334">
        <v>103.5</v>
      </c>
      <c r="S42" s="334">
        <v>113.39</v>
      </c>
      <c r="T42" s="334">
        <v>100.46</v>
      </c>
      <c r="U42" s="334">
        <v>99.46</v>
      </c>
      <c r="V42" s="334">
        <v>103.09</v>
      </c>
      <c r="W42" s="335">
        <v>121.07</v>
      </c>
    </row>
    <row r="43" spans="1:25" ht="14.25" customHeight="1" x14ac:dyDescent="0.3">
      <c r="A43" s="331">
        <v>2021</v>
      </c>
      <c r="B43" s="332">
        <v>105.29</v>
      </c>
      <c r="C43" s="332">
        <v>107.58</v>
      </c>
      <c r="D43" s="332">
        <v>105.54</v>
      </c>
      <c r="E43" s="332">
        <v>101.09</v>
      </c>
      <c r="F43" s="332">
        <v>117.21</v>
      </c>
      <c r="G43" s="332">
        <v>115.12</v>
      </c>
      <c r="H43" s="332">
        <v>110.91</v>
      </c>
      <c r="I43" s="332" t="s">
        <v>991</v>
      </c>
      <c r="J43" s="332" t="s">
        <v>991</v>
      </c>
      <c r="K43" s="332">
        <v>110.51</v>
      </c>
      <c r="L43" s="333">
        <v>117.18</v>
      </c>
      <c r="M43" s="331"/>
      <c r="N43" s="334">
        <v>110.91</v>
      </c>
      <c r="O43" s="334">
        <v>111.48</v>
      </c>
      <c r="P43" s="334">
        <v>115.28</v>
      </c>
      <c r="Q43" s="334">
        <v>105.76</v>
      </c>
      <c r="R43" s="334">
        <v>101.17</v>
      </c>
      <c r="S43" s="334">
        <v>114.81</v>
      </c>
      <c r="T43" s="334">
        <v>103.8</v>
      </c>
      <c r="U43" s="334" t="s">
        <v>992</v>
      </c>
      <c r="V43" s="334" t="s">
        <v>992</v>
      </c>
      <c r="W43" s="335">
        <v>121.89</v>
      </c>
    </row>
    <row r="44" spans="1:25" ht="14.25" customHeight="1" thickBot="1" x14ac:dyDescent="0.35">
      <c r="A44" s="331"/>
      <c r="B44" s="332"/>
      <c r="C44" s="332"/>
      <c r="D44" s="332"/>
      <c r="E44" s="332"/>
      <c r="F44" s="332"/>
      <c r="G44" s="332"/>
      <c r="H44" s="332"/>
      <c r="I44" s="332"/>
      <c r="J44" s="332"/>
      <c r="K44" s="332"/>
      <c r="L44" s="333"/>
      <c r="M44" s="331"/>
      <c r="N44" s="336"/>
      <c r="O44" s="334"/>
      <c r="P44" s="334"/>
      <c r="Q44" s="334"/>
      <c r="R44" s="334"/>
      <c r="S44" s="334"/>
      <c r="T44" s="334"/>
      <c r="U44" s="334"/>
      <c r="V44" s="334"/>
      <c r="W44" s="335"/>
    </row>
    <row r="45" spans="1:25" ht="14.25" customHeight="1" x14ac:dyDescent="0.3">
      <c r="A45" s="337"/>
      <c r="B45" s="338" t="s">
        <v>929</v>
      </c>
      <c r="C45" s="338"/>
      <c r="D45" s="338"/>
      <c r="E45" s="338"/>
      <c r="F45" s="338"/>
      <c r="G45" s="338"/>
      <c r="H45" s="338"/>
      <c r="I45" s="338"/>
      <c r="J45" s="338"/>
      <c r="K45" s="338"/>
      <c r="L45" s="339"/>
      <c r="M45" s="340"/>
      <c r="N45" s="330" t="s">
        <v>929</v>
      </c>
      <c r="O45" s="341"/>
      <c r="P45" s="342"/>
      <c r="Q45" s="342"/>
      <c r="R45" s="341"/>
      <c r="S45" s="341"/>
      <c r="T45" s="341"/>
      <c r="U45" s="341"/>
      <c r="V45" s="341"/>
      <c r="W45" s="343"/>
    </row>
    <row r="46" spans="1:25" ht="14.25" customHeight="1" x14ac:dyDescent="0.3">
      <c r="A46" s="344">
        <v>1992</v>
      </c>
      <c r="B46" s="345">
        <v>1.923076923076934</v>
      </c>
      <c r="C46" s="345">
        <v>2.7246229882144348</v>
      </c>
      <c r="D46" s="345">
        <v>3.5985605757697101</v>
      </c>
      <c r="E46" s="345">
        <v>2.9288170126066291</v>
      </c>
      <c r="F46" s="345">
        <v>5.6020703303394868</v>
      </c>
      <c r="G46" s="345">
        <v>0.20425714900021319</v>
      </c>
      <c r="H46" s="345">
        <v>4.4683747988612481</v>
      </c>
      <c r="I46" s="345" t="s">
        <v>925</v>
      </c>
      <c r="J46" s="345" t="s">
        <v>925</v>
      </c>
      <c r="K46" s="345">
        <v>-0.36937541974478449</v>
      </c>
      <c r="L46" s="346">
        <v>3.0141843971631062</v>
      </c>
      <c r="M46" s="344">
        <v>1992</v>
      </c>
      <c r="N46" s="347">
        <v>4.4683747988612481</v>
      </c>
      <c r="O46" s="347">
        <v>10.349999999999994</v>
      </c>
      <c r="P46" s="347">
        <v>10.063572028307547</v>
      </c>
      <c r="Q46" s="347">
        <v>10.625049892232781</v>
      </c>
      <c r="R46" s="347">
        <v>9.4907942377320751</v>
      </c>
      <c r="S46" s="347">
        <v>12.62334127254168</v>
      </c>
      <c r="T46" s="347">
        <v>-3.1901318587835021</v>
      </c>
      <c r="U46" s="347">
        <v>-1.33118782913985</v>
      </c>
      <c r="V46" s="347">
        <v>-9.4288999616711351</v>
      </c>
      <c r="W46" s="348">
        <v>6.2163666728521036</v>
      </c>
      <c r="X46" s="30">
        <v>1.0754229997132114</v>
      </c>
      <c r="Y46" s="30">
        <v>6.0708782742681109</v>
      </c>
    </row>
    <row r="47" spans="1:25" ht="14.25" customHeight="1" x14ac:dyDescent="0.3">
      <c r="A47" s="344">
        <v>1993</v>
      </c>
      <c r="B47" s="345">
        <v>-0.97684999330924427</v>
      </c>
      <c r="C47" s="345">
        <v>-1.1719713792252691</v>
      </c>
      <c r="D47" s="345">
        <v>0.2444358677473133</v>
      </c>
      <c r="E47" s="345">
        <v>7.4229865149092689E-2</v>
      </c>
      <c r="F47" s="345">
        <v>0.74960357503242392</v>
      </c>
      <c r="G47" s="345">
        <v>-5.3856882308765108</v>
      </c>
      <c r="H47" s="345">
        <v>-4.5260663507109058</v>
      </c>
      <c r="I47" s="345" t="s">
        <v>925</v>
      </c>
      <c r="J47" s="345" t="s">
        <v>925</v>
      </c>
      <c r="K47" s="345">
        <v>-5.9319177620492098</v>
      </c>
      <c r="L47" s="346">
        <v>-6.6838783706253508</v>
      </c>
      <c r="M47" s="344">
        <v>1993</v>
      </c>
      <c r="N47" s="347">
        <v>-4.5260663507109058</v>
      </c>
      <c r="O47" s="347">
        <v>1.9392840960579889</v>
      </c>
      <c r="P47" s="347">
        <v>4.6425457715780141</v>
      </c>
      <c r="Q47" s="347">
        <v>-0.75046904315198049</v>
      </c>
      <c r="R47" s="347">
        <v>-0.89354816013506877</v>
      </c>
      <c r="S47" s="347">
        <v>-0.48338368580061797</v>
      </c>
      <c r="T47" s="347">
        <v>-14.660222612770937</v>
      </c>
      <c r="U47" s="347">
        <v>-11.460340993328401</v>
      </c>
      <c r="V47" s="347">
        <v>-26.054450557201292</v>
      </c>
      <c r="W47" s="348">
        <v>-2.3235499650594136</v>
      </c>
      <c r="X47" s="30">
        <v>-1.8016739963115214</v>
      </c>
      <c r="Y47" s="30">
        <v>2.6728646135967438</v>
      </c>
    </row>
    <row r="48" spans="1:25" ht="14.25" customHeight="1" x14ac:dyDescent="0.3">
      <c r="A48" s="344">
        <v>1994</v>
      </c>
      <c r="B48" s="345">
        <v>2.3918918918918877</v>
      </c>
      <c r="C48" s="345">
        <v>2.4591187117713105</v>
      </c>
      <c r="D48" s="345">
        <v>1.9122176591375535</v>
      </c>
      <c r="E48" s="345">
        <v>1.4093213005316017</v>
      </c>
      <c r="F48" s="345">
        <v>3.3624266704821935</v>
      </c>
      <c r="G48" s="345">
        <v>4.1841478625694464</v>
      </c>
      <c r="H48" s="345">
        <v>3.5740878629932951</v>
      </c>
      <c r="I48" s="345" t="s">
        <v>925</v>
      </c>
      <c r="J48" s="345" t="s">
        <v>925</v>
      </c>
      <c r="K48" s="345">
        <v>7.9183088498745917</v>
      </c>
      <c r="L48" s="346">
        <v>8.2385490316630836</v>
      </c>
      <c r="M48" s="344">
        <v>1994</v>
      </c>
      <c r="N48" s="347">
        <v>3.5740878629932951</v>
      </c>
      <c r="O48" s="347">
        <v>7.0406258334074039</v>
      </c>
      <c r="P48" s="347">
        <v>11.632993126431998</v>
      </c>
      <c r="Q48" s="347">
        <v>2.1811836556638013</v>
      </c>
      <c r="R48" s="347">
        <v>0.56793979838136011</v>
      </c>
      <c r="S48" s="347">
        <v>5.0394656952034182</v>
      </c>
      <c r="T48" s="347">
        <v>-1.4244036382358018</v>
      </c>
      <c r="U48" s="347">
        <v>-2.8633623576691178</v>
      </c>
      <c r="V48" s="347">
        <v>4.5593285005723061</v>
      </c>
      <c r="W48" s="348">
        <v>0.30406009658379674</v>
      </c>
      <c r="X48" s="30">
        <v>-1.964750072233457</v>
      </c>
      <c r="Y48" s="30">
        <v>4.838709677419331</v>
      </c>
    </row>
    <row r="49" spans="1:25" ht="14.25" customHeight="1" x14ac:dyDescent="0.3">
      <c r="A49" s="344">
        <v>1995</v>
      </c>
      <c r="B49" s="345">
        <v>1.5441467599313796</v>
      </c>
      <c r="C49" s="345">
        <v>1.6081871345029271</v>
      </c>
      <c r="D49" s="345">
        <v>1.7126306510514979</v>
      </c>
      <c r="E49" s="345">
        <v>1.5482140680238814</v>
      </c>
      <c r="F49" s="345">
        <v>2.2148394241417577</v>
      </c>
      <c r="G49" s="345">
        <v>1.2625163256421672</v>
      </c>
      <c r="H49" s="345">
        <v>-0.19170860292355485</v>
      </c>
      <c r="I49" s="345" t="s">
        <v>925</v>
      </c>
      <c r="J49" s="345" t="s">
        <v>925</v>
      </c>
      <c r="K49" s="345">
        <v>6.6069057104913611</v>
      </c>
      <c r="L49" s="346">
        <v>6.958250497017886</v>
      </c>
      <c r="M49" s="344">
        <v>1995</v>
      </c>
      <c r="N49" s="347">
        <v>-0.19170860292355485</v>
      </c>
      <c r="O49" s="347">
        <v>-1.7440411925919648</v>
      </c>
      <c r="P49" s="347">
        <v>0.20524302640171754</v>
      </c>
      <c r="Q49" s="347">
        <v>-4.0130923580475155</v>
      </c>
      <c r="R49" s="347">
        <v>-2.5554143724410494</v>
      </c>
      <c r="S49" s="347">
        <v>-6.524566473988429</v>
      </c>
      <c r="T49" s="347">
        <v>1.8279944289693759</v>
      </c>
      <c r="U49" s="347">
        <v>0.84468195138769886</v>
      </c>
      <c r="V49" s="347">
        <v>5.6011676701331936</v>
      </c>
      <c r="W49" s="348">
        <v>2.6212553495007</v>
      </c>
      <c r="X49" s="30">
        <v>1.753610374300024</v>
      </c>
      <c r="Y49" s="30">
        <v>7.6923076923076934</v>
      </c>
    </row>
    <row r="50" spans="1:25" ht="14.25" customHeight="1" x14ac:dyDescent="0.3">
      <c r="A50" s="344">
        <v>1996</v>
      </c>
      <c r="B50" s="345">
        <v>0.80582271900182434</v>
      </c>
      <c r="C50" s="345">
        <v>0.40767386091124536</v>
      </c>
      <c r="D50" s="345">
        <v>1.8695060047047178</v>
      </c>
      <c r="E50" s="345">
        <v>1.5966386554621863</v>
      </c>
      <c r="F50" s="345">
        <v>2.6679306608884019</v>
      </c>
      <c r="G50" s="345">
        <v>-4.1165090283749066</v>
      </c>
      <c r="H50" s="345">
        <v>-0.44417767106841666</v>
      </c>
      <c r="I50" s="345" t="s">
        <v>925</v>
      </c>
      <c r="J50" s="345" t="s">
        <v>925</v>
      </c>
      <c r="K50" s="345">
        <v>5.8860168171908924</v>
      </c>
      <c r="L50" s="346">
        <v>4.0892193308550446</v>
      </c>
      <c r="M50" s="344">
        <v>1996</v>
      </c>
      <c r="N50" s="347">
        <v>-0.44417767106841666</v>
      </c>
      <c r="O50" s="347">
        <v>-2.7723776519313645</v>
      </c>
      <c r="P50" s="347">
        <v>-9.3101201005481471E-2</v>
      </c>
      <c r="Q50" s="347">
        <v>-6.0637509266123146</v>
      </c>
      <c r="R50" s="347">
        <v>-5.8026658939437823</v>
      </c>
      <c r="S50" s="347">
        <v>-6.5471129319007417</v>
      </c>
      <c r="T50" s="347">
        <v>2.9235766797743139</v>
      </c>
      <c r="U50" s="347">
        <v>2.3247863247863165</v>
      </c>
      <c r="V50" s="347">
        <v>5.0794747753973581</v>
      </c>
      <c r="W50" s="348">
        <v>2.7801911381407365</v>
      </c>
      <c r="X50" s="30">
        <v>1.607530774800864</v>
      </c>
      <c r="Y50" s="30">
        <v>9.6240601503759535</v>
      </c>
    </row>
    <row r="51" spans="1:25" ht="14.25" customHeight="1" x14ac:dyDescent="0.3">
      <c r="A51" s="344">
        <v>1997</v>
      </c>
      <c r="B51" s="345">
        <v>1.7921609076843765</v>
      </c>
      <c r="C51" s="345">
        <v>1.0269882971100941</v>
      </c>
      <c r="D51" s="345">
        <v>0.7778317938745829</v>
      </c>
      <c r="E51" s="345">
        <v>0.74441687344915408</v>
      </c>
      <c r="F51" s="345">
        <v>0.89697929033107471</v>
      </c>
      <c r="G51" s="345">
        <v>1.8495684340320508</v>
      </c>
      <c r="H51" s="345">
        <v>0.51850958639816724</v>
      </c>
      <c r="I51" s="345" t="s">
        <v>925</v>
      </c>
      <c r="J51" s="345" t="s">
        <v>925</v>
      </c>
      <c r="K51" s="345">
        <v>12.235294117647058</v>
      </c>
      <c r="L51" s="346">
        <v>9.209183673469397</v>
      </c>
      <c r="M51" s="344">
        <v>1997</v>
      </c>
      <c r="N51" s="347">
        <v>0.51850958639816724</v>
      </c>
      <c r="O51" s="347">
        <v>-1.4517951838650731</v>
      </c>
      <c r="P51" s="347">
        <v>0.31683906439288023</v>
      </c>
      <c r="Q51" s="347">
        <v>-3.756313131313135</v>
      </c>
      <c r="R51" s="347">
        <v>-5.1449665461816494</v>
      </c>
      <c r="S51" s="347">
        <v>-1.1414392059553364</v>
      </c>
      <c r="T51" s="347">
        <v>3.970099667774079</v>
      </c>
      <c r="U51" s="347">
        <v>1.7540928833945912</v>
      </c>
      <c r="V51" s="347">
        <v>11.739559355475166</v>
      </c>
      <c r="W51" s="348">
        <v>0.99746407438716744</v>
      </c>
      <c r="X51" s="30">
        <v>0.17103762827824198</v>
      </c>
      <c r="Y51" s="30">
        <v>9.1678097850937235</v>
      </c>
    </row>
    <row r="52" spans="1:25" ht="14.25" customHeight="1" x14ac:dyDescent="0.3">
      <c r="A52" s="344">
        <v>1998</v>
      </c>
      <c r="B52" s="345">
        <v>2.0139328689043623</v>
      </c>
      <c r="C52" s="345">
        <v>2.3877068557919756</v>
      </c>
      <c r="D52" s="345">
        <v>1.6883743367100692</v>
      </c>
      <c r="E52" s="345">
        <v>1.4426460239268124</v>
      </c>
      <c r="F52" s="345">
        <v>2.3793959994770688</v>
      </c>
      <c r="G52" s="345">
        <v>4.6555139775478835</v>
      </c>
      <c r="H52" s="345">
        <v>4.0187140115162947</v>
      </c>
      <c r="I52" s="345" t="s">
        <v>925</v>
      </c>
      <c r="J52" s="345" t="s">
        <v>925</v>
      </c>
      <c r="K52" s="345">
        <v>7.6781970649895328</v>
      </c>
      <c r="L52" s="346">
        <v>9.4136883905629531</v>
      </c>
      <c r="M52" s="344">
        <v>1998</v>
      </c>
      <c r="N52" s="347">
        <v>4.0187140115162947</v>
      </c>
      <c r="O52" s="347">
        <v>-0.87332392378263535</v>
      </c>
      <c r="P52" s="347">
        <v>0.4551788202508078</v>
      </c>
      <c r="Q52" s="347">
        <v>-2.7058051820268929</v>
      </c>
      <c r="R52" s="347">
        <v>-2.2539322198799994</v>
      </c>
      <c r="S52" s="347">
        <v>-3.5391566265060135</v>
      </c>
      <c r="T52" s="347">
        <v>11.599297012302273</v>
      </c>
      <c r="U52" s="347">
        <v>12.362502052208171</v>
      </c>
      <c r="V52" s="347">
        <v>9.1671571512654566</v>
      </c>
      <c r="W52" s="348">
        <v>6.8798125209240055</v>
      </c>
      <c r="X52" s="30">
        <v>5.0654524758110426</v>
      </c>
      <c r="Y52" s="30">
        <v>12.041884816753921</v>
      </c>
    </row>
    <row r="53" spans="1:25" ht="14.25" customHeight="1" x14ac:dyDescent="0.3">
      <c r="A53" s="344">
        <v>1999</v>
      </c>
      <c r="B53" s="345">
        <v>1.8872609883287623</v>
      </c>
      <c r="C53" s="345">
        <v>2.7591780189332553</v>
      </c>
      <c r="D53" s="345">
        <v>2.2533206831119656</v>
      </c>
      <c r="E53" s="345">
        <v>2.6014568158168458</v>
      </c>
      <c r="F53" s="345">
        <v>1.2386668369301503</v>
      </c>
      <c r="G53" s="345">
        <v>4.3222210537385592</v>
      </c>
      <c r="H53" s="345">
        <v>4.3016953061930678</v>
      </c>
      <c r="I53" s="345" t="s">
        <v>925</v>
      </c>
      <c r="J53" s="345" t="s">
        <v>925</v>
      </c>
      <c r="K53" s="345">
        <v>5.2810902896081728</v>
      </c>
      <c r="L53" s="346">
        <v>8.881298035866763</v>
      </c>
      <c r="M53" s="344">
        <v>1999</v>
      </c>
      <c r="N53" s="347">
        <v>4.3016953061930678</v>
      </c>
      <c r="O53" s="347">
        <v>1.1924890985138319</v>
      </c>
      <c r="P53" s="347">
        <v>1.3685962641020808</v>
      </c>
      <c r="Q53" s="347">
        <v>0.94387325130624333</v>
      </c>
      <c r="R53" s="347">
        <v>-1.2193098871931056</v>
      </c>
      <c r="S53" s="347">
        <v>5.0654870327001333</v>
      </c>
      <c r="T53" s="347">
        <v>7.9312813171081018</v>
      </c>
      <c r="U53" s="347">
        <v>8.722969023962591</v>
      </c>
      <c r="V53" s="347">
        <v>5.418520016174682</v>
      </c>
      <c r="W53" s="348">
        <v>7.8465152701644456</v>
      </c>
      <c r="X53" s="30">
        <v>7.1505958829902454</v>
      </c>
      <c r="Y53" s="30">
        <v>14.317757009345783</v>
      </c>
    </row>
    <row r="54" spans="1:25" ht="14.25" customHeight="1" x14ac:dyDescent="0.3">
      <c r="A54" s="344">
        <v>2000</v>
      </c>
      <c r="B54" s="345">
        <v>2.9125030465513078</v>
      </c>
      <c r="C54" s="345">
        <v>2.0447140770699832</v>
      </c>
      <c r="D54" s="345">
        <v>1.646949663651128</v>
      </c>
      <c r="E54" s="345">
        <v>1.6452558034708176</v>
      </c>
      <c r="F54" s="345">
        <v>1.614530776992936</v>
      </c>
      <c r="G54" s="345">
        <v>3.3366935483871032</v>
      </c>
      <c r="H54" s="345">
        <v>2.0787262273330214</v>
      </c>
      <c r="I54" s="349" t="s">
        <v>925</v>
      </c>
      <c r="J54" s="349" t="s">
        <v>925</v>
      </c>
      <c r="K54" s="345">
        <v>13.823393435043926</v>
      </c>
      <c r="L54" s="346">
        <v>10.784313725490208</v>
      </c>
      <c r="M54" s="344">
        <v>2000</v>
      </c>
      <c r="N54" s="347">
        <v>2.0787262273330214</v>
      </c>
      <c r="O54" s="347">
        <v>-3.1219769589306026</v>
      </c>
      <c r="P54" s="347">
        <v>-3.3114395183360728</v>
      </c>
      <c r="Q54" s="347">
        <v>-2.8468859575889098</v>
      </c>
      <c r="R54" s="347">
        <v>-2.8633806364934031</v>
      </c>
      <c r="S54" s="347">
        <v>-2.8151572690497773</v>
      </c>
      <c r="T54" s="347">
        <v>10.054383870539851</v>
      </c>
      <c r="U54" s="347">
        <v>8.8697755678000476</v>
      </c>
      <c r="V54" s="347">
        <v>13.847334100498671</v>
      </c>
      <c r="W54" s="348">
        <v>1.8443218123729253</v>
      </c>
      <c r="X54" s="30">
        <v>3.6400404448938275</v>
      </c>
      <c r="Y54" s="30">
        <v>9.8920863309352569</v>
      </c>
    </row>
    <row r="55" spans="1:25" ht="14.25" customHeight="1" x14ac:dyDescent="0.3">
      <c r="A55" s="344">
        <v>2001</v>
      </c>
      <c r="B55" s="345">
        <v>1.6814683244523536</v>
      </c>
      <c r="C55" s="345">
        <v>0.19817240999671526</v>
      </c>
      <c r="D55" s="345">
        <v>1.0269283432222949</v>
      </c>
      <c r="E55" s="345">
        <v>1.1973392461197392</v>
      </c>
      <c r="F55" s="345">
        <v>0.54617676266137494</v>
      </c>
      <c r="G55" s="345">
        <v>-2.3900107306604355</v>
      </c>
      <c r="H55" s="345">
        <v>-2.6104852686308533</v>
      </c>
      <c r="I55" s="349" t="s">
        <v>925</v>
      </c>
      <c r="J55" s="349" t="s">
        <v>925</v>
      </c>
      <c r="K55" s="345">
        <v>5.6661251015434573</v>
      </c>
      <c r="L55" s="346">
        <v>0.84955752212387381</v>
      </c>
      <c r="M55" s="344">
        <v>2001</v>
      </c>
      <c r="N55" s="347">
        <v>-2.6104852686308533</v>
      </c>
      <c r="O55" s="347">
        <v>-4.2029774872912071</v>
      </c>
      <c r="P55" s="347">
        <v>-5.896782715350497</v>
      </c>
      <c r="Q55" s="347">
        <v>-1.847555211824357</v>
      </c>
      <c r="R55" s="347">
        <v>-1.7721300138312586</v>
      </c>
      <c r="S55" s="347">
        <v>-1.9877675840978668</v>
      </c>
      <c r="T55" s="347">
        <v>-3.0372423767626771</v>
      </c>
      <c r="U55" s="347">
        <v>0.43204542649056066</v>
      </c>
      <c r="V55" s="347">
        <v>-13.566936208445654</v>
      </c>
      <c r="W55" s="348">
        <v>4.5344360473406766</v>
      </c>
      <c r="X55" s="30">
        <v>5.0975609756097668</v>
      </c>
      <c r="Y55" s="30">
        <v>5.3117095670287284</v>
      </c>
    </row>
    <row r="56" spans="1:25" ht="14.25" customHeight="1" x14ac:dyDescent="0.3">
      <c r="A56" s="344">
        <v>2002</v>
      </c>
      <c r="B56" s="345">
        <v>-0.19797368114592473</v>
      </c>
      <c r="C56" s="345">
        <v>-2.3733655642237323</v>
      </c>
      <c r="D56" s="345">
        <v>-0.73413146600407231</v>
      </c>
      <c r="E56" s="345">
        <v>-1.3803680981595079</v>
      </c>
      <c r="F56" s="345">
        <v>1.209876543209873</v>
      </c>
      <c r="G56" s="345">
        <v>-7.735358784729172</v>
      </c>
      <c r="H56" s="345">
        <v>-6.0838616394171936</v>
      </c>
      <c r="I56" s="349" t="s">
        <v>925</v>
      </c>
      <c r="J56" s="349" t="s">
        <v>925</v>
      </c>
      <c r="K56" s="345">
        <v>4.2091101287718544</v>
      </c>
      <c r="L56" s="346">
        <v>-2.6149526149525997</v>
      </c>
      <c r="M56" s="344">
        <v>2002</v>
      </c>
      <c r="N56" s="347">
        <v>-6.0838616394171936</v>
      </c>
      <c r="O56" s="347">
        <v>-6.007770302283717</v>
      </c>
      <c r="P56" s="347">
        <v>-5.9354321235211529</v>
      </c>
      <c r="Q56" s="347">
        <v>-6.0935037646646748</v>
      </c>
      <c r="R56" s="347">
        <v>-7.1283991903546564</v>
      </c>
      <c r="S56" s="347">
        <v>-4.2468365401282568</v>
      </c>
      <c r="T56" s="347">
        <v>-8.3281541330018598</v>
      </c>
      <c r="U56" s="347">
        <v>-8.3579154375614451</v>
      </c>
      <c r="V56" s="347">
        <v>-8.2510395010394859</v>
      </c>
      <c r="W56" s="348">
        <v>-0.65475378529532691</v>
      </c>
      <c r="X56" s="30">
        <v>0.91668600603387063</v>
      </c>
      <c r="Y56" s="30">
        <v>2.755015541113309</v>
      </c>
    </row>
    <row r="57" spans="1:25" ht="14.25" customHeight="1" x14ac:dyDescent="0.3">
      <c r="A57" s="344">
        <v>2003</v>
      </c>
      <c r="B57" s="345">
        <v>-0.70011668611435596</v>
      </c>
      <c r="C57" s="345">
        <v>0.2926280247608446</v>
      </c>
      <c r="D57" s="345">
        <v>0.51200364091479855</v>
      </c>
      <c r="E57" s="345">
        <v>0.42212841590757932</v>
      </c>
      <c r="F57" s="345">
        <v>0.73188582581116179</v>
      </c>
      <c r="G57" s="345">
        <v>-0.49826689774695865</v>
      </c>
      <c r="H57" s="345">
        <v>-1.6224538133586037</v>
      </c>
      <c r="I57" s="349" t="s">
        <v>925</v>
      </c>
      <c r="J57" s="349" t="s">
        <v>925</v>
      </c>
      <c r="K57" s="345">
        <v>1.8996680191811066</v>
      </c>
      <c r="L57" s="346">
        <v>5.6406559740493663</v>
      </c>
      <c r="M57" s="344">
        <v>2003</v>
      </c>
      <c r="N57" s="347">
        <v>-1.6224538133586037</v>
      </c>
      <c r="O57" s="347">
        <v>-2.4700070571630306</v>
      </c>
      <c r="P57" s="347">
        <v>-1.9505435941163967</v>
      </c>
      <c r="Q57" s="347">
        <v>-3.1512213313444022</v>
      </c>
      <c r="R57" s="347">
        <v>-5.2496920307021782</v>
      </c>
      <c r="S57" s="347">
        <v>0.50687907313540848</v>
      </c>
      <c r="T57" s="347">
        <v>-0.43389830508473892</v>
      </c>
      <c r="U57" s="347">
        <v>-2.4275751072961498</v>
      </c>
      <c r="V57" s="347">
        <v>6.1889250814332257</v>
      </c>
      <c r="W57" s="348">
        <v>-1.6888644789235201</v>
      </c>
      <c r="X57" s="30">
        <v>-1.3797861331493664</v>
      </c>
      <c r="Y57" s="30">
        <v>1.5674412209542226</v>
      </c>
    </row>
    <row r="58" spans="1:25" ht="14.25" customHeight="1" x14ac:dyDescent="0.3">
      <c r="A58" s="344">
        <v>2004</v>
      </c>
      <c r="B58" s="345">
        <v>1.1750881316098685</v>
      </c>
      <c r="C58" s="345">
        <v>-0.33666255190215111</v>
      </c>
      <c r="D58" s="345">
        <v>0.31695721077653616</v>
      </c>
      <c r="E58" s="345">
        <v>0.64159292035397186</v>
      </c>
      <c r="F58" s="345">
        <v>-0.59336401065633027</v>
      </c>
      <c r="G58" s="345">
        <v>-2.7868495536686311</v>
      </c>
      <c r="H58" s="345">
        <v>-0.4454074876610008</v>
      </c>
      <c r="I58" s="349" t="s">
        <v>925</v>
      </c>
      <c r="J58" s="349" t="s">
        <v>925</v>
      </c>
      <c r="K58" s="345">
        <v>11.529411764705884</v>
      </c>
      <c r="L58" s="346">
        <v>7.8300921187308177</v>
      </c>
      <c r="M58" s="344">
        <v>2004</v>
      </c>
      <c r="N58" s="347">
        <v>-0.4454074876610008</v>
      </c>
      <c r="O58" s="347">
        <v>-3.8867066363448259</v>
      </c>
      <c r="P58" s="347">
        <v>-3.348190020654414</v>
      </c>
      <c r="Q58" s="347">
        <v>-4.6207162110127058</v>
      </c>
      <c r="R58" s="347">
        <v>-5.4605460546054587</v>
      </c>
      <c r="S58" s="347">
        <v>-3.2420749279538938</v>
      </c>
      <c r="T58" s="347">
        <v>3.6224976167778919</v>
      </c>
      <c r="U58" s="347">
        <v>0.82474226804123418</v>
      </c>
      <c r="V58" s="347">
        <v>11.763136836489736</v>
      </c>
      <c r="W58" s="348">
        <v>1.2430167597765376</v>
      </c>
      <c r="X58" s="30">
        <v>1.0376588550775381</v>
      </c>
      <c r="Y58" s="30">
        <v>4.6162176797075887</v>
      </c>
    </row>
    <row r="59" spans="1:25" ht="14.25" customHeight="1" x14ac:dyDescent="0.3">
      <c r="A59" s="344">
        <v>2005</v>
      </c>
      <c r="B59" s="345">
        <v>0.73170731707317316</v>
      </c>
      <c r="C59" s="345">
        <v>0.15763990541606177</v>
      </c>
      <c r="D59" s="345">
        <v>0.72218460844052856</v>
      </c>
      <c r="E59" s="345">
        <v>0.75840844141569619</v>
      </c>
      <c r="F59" s="345">
        <v>0.59690583505907568</v>
      </c>
      <c r="G59" s="345">
        <v>-1.9372900335946355</v>
      </c>
      <c r="H59" s="345">
        <v>0.89480048367593668</v>
      </c>
      <c r="I59" s="349" t="s">
        <v>925</v>
      </c>
      <c r="J59" s="349" t="s">
        <v>925</v>
      </c>
      <c r="K59" s="345">
        <v>6.6861408633560586</v>
      </c>
      <c r="L59" s="346">
        <v>5.9642461635817057</v>
      </c>
      <c r="M59" s="344">
        <v>2005</v>
      </c>
      <c r="N59" s="347">
        <v>0.89480048367593668</v>
      </c>
      <c r="O59" s="347">
        <v>-3.6459453645945388</v>
      </c>
      <c r="P59" s="347">
        <v>-4.2627375998200279</v>
      </c>
      <c r="Q59" s="347">
        <v>-2.8159063383124732</v>
      </c>
      <c r="R59" s="347">
        <v>-2.2849888924151003</v>
      </c>
      <c r="S59" s="347">
        <v>-3.6671630677587501</v>
      </c>
      <c r="T59" s="347">
        <v>6.8865816795899519</v>
      </c>
      <c r="U59" s="347">
        <v>7.2528970688480001</v>
      </c>
      <c r="V59" s="347">
        <v>5.9546539379474979</v>
      </c>
      <c r="W59" s="348">
        <v>0.84149537867293134</v>
      </c>
      <c r="X59" s="30">
        <v>-0.26540503115623437</v>
      </c>
      <c r="Y59" s="30">
        <v>6.5087991718426679</v>
      </c>
    </row>
    <row r="60" spans="1:25" ht="14.25" customHeight="1" x14ac:dyDescent="0.3">
      <c r="A60" s="344">
        <v>2006</v>
      </c>
      <c r="B60" s="345">
        <v>3.8164418309696799</v>
      </c>
      <c r="C60" s="345">
        <v>2.956717256885895</v>
      </c>
      <c r="D60" s="345">
        <v>1.2883710508626365</v>
      </c>
      <c r="E60" s="345">
        <v>1.3417693902040071</v>
      </c>
      <c r="F60" s="345">
        <v>1.1140712036812772</v>
      </c>
      <c r="G60" s="345">
        <v>9.3981957291309897</v>
      </c>
      <c r="H60" s="345">
        <v>7.53835091083414</v>
      </c>
      <c r="I60" s="349" t="s">
        <v>925</v>
      </c>
      <c r="J60" s="349" t="s">
        <v>925</v>
      </c>
      <c r="K60" s="345">
        <v>12.290842713720721</v>
      </c>
      <c r="L60" s="346">
        <v>11.152582860555384</v>
      </c>
      <c r="M60" s="344">
        <v>2006</v>
      </c>
      <c r="N60" s="347">
        <v>7.53835091083414</v>
      </c>
      <c r="O60" s="347">
        <v>4.8108047773189071</v>
      </c>
      <c r="P60" s="347">
        <v>6.1207706766917198</v>
      </c>
      <c r="Q60" s="347">
        <v>3.0636618548135743</v>
      </c>
      <c r="R60" s="347">
        <v>4.5794088989931794</v>
      </c>
      <c r="S60" s="347">
        <v>0.52173913043478137</v>
      </c>
      <c r="T60" s="347">
        <v>12.160334439936065</v>
      </c>
      <c r="U60" s="347">
        <v>12.075759501716021</v>
      </c>
      <c r="V60" s="347">
        <v>12.366257461425832</v>
      </c>
      <c r="W60" s="348">
        <v>4.3228454172366924</v>
      </c>
      <c r="X60" s="30">
        <v>4.2462108064329271</v>
      </c>
      <c r="Y60" s="30">
        <v>8.2007046531405621</v>
      </c>
    </row>
    <row r="61" spans="1:25" ht="14.25" customHeight="1" x14ac:dyDescent="0.3">
      <c r="A61" s="344">
        <v>2007</v>
      </c>
      <c r="B61" s="345">
        <v>2.9764549089293553</v>
      </c>
      <c r="C61" s="345">
        <v>1.6160733784669219</v>
      </c>
      <c r="D61" s="345">
        <v>0.2322751907974947</v>
      </c>
      <c r="E61" s="345">
        <v>-0.23681377825617744</v>
      </c>
      <c r="F61" s="345">
        <v>1.7005988023952199</v>
      </c>
      <c r="G61" s="345">
        <v>6.6075156576200271</v>
      </c>
      <c r="H61" s="345">
        <v>3.6108324974924813</v>
      </c>
      <c r="I61" s="349" t="s">
        <v>925</v>
      </c>
      <c r="J61" s="349" t="s">
        <v>925</v>
      </c>
      <c r="K61" s="345">
        <v>8.8864806285559439</v>
      </c>
      <c r="L61" s="346">
        <v>6.2055070517125444</v>
      </c>
      <c r="M61" s="344">
        <v>2007</v>
      </c>
      <c r="N61" s="347">
        <v>3.6108324974924813</v>
      </c>
      <c r="O61" s="347">
        <v>-0.24494142705006539</v>
      </c>
      <c r="P61" s="347">
        <v>-1.7823535923834726</v>
      </c>
      <c r="Q61" s="347">
        <v>1.8843208383716217</v>
      </c>
      <c r="R61" s="347">
        <v>3.7784679089027122</v>
      </c>
      <c r="S61" s="347">
        <v>-1.3648596693579407</v>
      </c>
      <c r="T61" s="347">
        <v>7.8381933786450446</v>
      </c>
      <c r="U61" s="347">
        <v>10.922082340932278</v>
      </c>
      <c r="V61" s="347">
        <v>0.32073769670242314</v>
      </c>
      <c r="W61" s="348">
        <v>4.287962234461034</v>
      </c>
      <c r="X61" s="30">
        <v>3.7735849056603712</v>
      </c>
      <c r="Y61" s="30">
        <v>6.2092971030765796</v>
      </c>
    </row>
    <row r="62" spans="1:25" ht="14.25" customHeight="1" x14ac:dyDescent="0.3">
      <c r="A62" s="344">
        <v>2008</v>
      </c>
      <c r="B62" s="345">
        <v>0.95987920621224987</v>
      </c>
      <c r="C62" s="345">
        <v>1.042338276380832</v>
      </c>
      <c r="D62" s="345">
        <v>1.1807548002648218</v>
      </c>
      <c r="E62" s="345">
        <v>0.33448424687094302</v>
      </c>
      <c r="F62" s="345">
        <v>3.7211493170042189</v>
      </c>
      <c r="G62" s="345">
        <v>0.528737883090173</v>
      </c>
      <c r="H62" s="345">
        <v>1.5811552113585066</v>
      </c>
      <c r="I62" s="349" t="s">
        <v>925</v>
      </c>
      <c r="J62" s="349" t="s">
        <v>925</v>
      </c>
      <c r="K62" s="345">
        <v>1.9407812888778295</v>
      </c>
      <c r="L62" s="346">
        <v>2.3017579360060836</v>
      </c>
      <c r="M62" s="344">
        <v>2008</v>
      </c>
      <c r="N62" s="347">
        <v>1.5811552113585066</v>
      </c>
      <c r="O62" s="347">
        <v>-0.58716771645136134</v>
      </c>
      <c r="P62" s="347">
        <v>-3.0996393146979244</v>
      </c>
      <c r="Q62" s="347">
        <v>2.7692612006725312</v>
      </c>
      <c r="R62" s="347">
        <v>5.2169576059850442</v>
      </c>
      <c r="S62" s="347">
        <v>-1.7248099785616944</v>
      </c>
      <c r="T62" s="347">
        <v>2.561756633119856</v>
      </c>
      <c r="U62" s="347">
        <v>5.3374233128834305</v>
      </c>
      <c r="V62" s="347">
        <v>-4.5858727145568992</v>
      </c>
      <c r="W62" s="348">
        <v>5.457060228844469</v>
      </c>
      <c r="X62" s="30">
        <v>3.8074866310160473</v>
      </c>
      <c r="Y62" s="30">
        <v>6.681467385558733</v>
      </c>
    </row>
    <row r="63" spans="1:25" x14ac:dyDescent="0.3">
      <c r="A63" s="344">
        <v>2009</v>
      </c>
      <c r="B63" s="345">
        <v>-5.6938361286187273</v>
      </c>
      <c r="C63" s="345">
        <v>-3.296820163777511</v>
      </c>
      <c r="D63" s="345">
        <v>0.73072308866835556</v>
      </c>
      <c r="E63" s="345">
        <v>-8.6030755995267327E-2</v>
      </c>
      <c r="F63" s="345">
        <v>3.1562216167120738</v>
      </c>
      <c r="G63" s="345">
        <v>-16.889062043440148</v>
      </c>
      <c r="H63" s="345">
        <v>-9.455739093604393</v>
      </c>
      <c r="I63" s="349" t="s">
        <v>925</v>
      </c>
      <c r="J63" s="349" t="s">
        <v>925</v>
      </c>
      <c r="K63" s="345">
        <v>-14.278740541859904</v>
      </c>
      <c r="L63" s="346">
        <v>-9.6921745580417848</v>
      </c>
      <c r="M63" s="344">
        <v>2009</v>
      </c>
      <c r="N63" s="347">
        <v>-9.455739093604393</v>
      </c>
      <c r="O63" s="347">
        <v>-3.5975085910653064</v>
      </c>
      <c r="P63" s="347">
        <v>-3.2104222403163902</v>
      </c>
      <c r="Q63" s="347">
        <v>-4.0900779520739121</v>
      </c>
      <c r="R63" s="347">
        <v>-4.5127038301099702</v>
      </c>
      <c r="S63" s="347">
        <v>-3.2721864154685107</v>
      </c>
      <c r="T63" s="347">
        <v>-20.675983744672408</v>
      </c>
      <c r="U63" s="347">
        <v>-19.132207338380894</v>
      </c>
      <c r="V63" s="347">
        <v>-24.973821989528787</v>
      </c>
      <c r="W63" s="348">
        <v>1.5380946703231047</v>
      </c>
      <c r="X63" s="30">
        <v>1.8442200700597482</v>
      </c>
      <c r="Y63" s="30">
        <v>-2.3585373104746736</v>
      </c>
    </row>
    <row r="64" spans="1:25" ht="14.25" customHeight="1" x14ac:dyDescent="0.3">
      <c r="A64" s="344">
        <v>2010</v>
      </c>
      <c r="B64" s="345">
        <v>4.1798821930221948</v>
      </c>
      <c r="C64" s="345">
        <v>3.1012867040580545</v>
      </c>
      <c r="D64" s="345">
        <v>0.89865742745777766</v>
      </c>
      <c r="E64" s="345">
        <v>0.71036486922828601</v>
      </c>
      <c r="F64" s="345">
        <v>1.4197666740039665</v>
      </c>
      <c r="G64" s="345">
        <v>12.223133716160788</v>
      </c>
      <c r="H64" s="345">
        <v>5.2742369313530446</v>
      </c>
      <c r="I64" s="349" t="s">
        <v>925</v>
      </c>
      <c r="J64" s="349" t="s">
        <v>925</v>
      </c>
      <c r="K64" s="345">
        <v>14.407744874715277</v>
      </c>
      <c r="L64" s="346">
        <v>12.867898699520879</v>
      </c>
      <c r="M64" s="344">
        <v>2010</v>
      </c>
      <c r="N64" s="347">
        <v>5.2742369313530446</v>
      </c>
      <c r="O64" s="347">
        <v>3.0633842040770816</v>
      </c>
      <c r="P64" s="347">
        <v>4.2542963586107447</v>
      </c>
      <c r="Q64" s="347">
        <v>1.5753562111178212</v>
      </c>
      <c r="R64" s="347">
        <v>1.370135027799833</v>
      </c>
      <c r="S64" s="347">
        <v>1.9887237314197819</v>
      </c>
      <c r="T64" s="347">
        <v>11.308259402723976</v>
      </c>
      <c r="U64" s="347">
        <v>5.2334653703036906</v>
      </c>
      <c r="V64" s="347">
        <v>29.309141660851367</v>
      </c>
      <c r="W64" s="348">
        <v>-0.37576326914043534</v>
      </c>
      <c r="X64" s="30">
        <v>1.163378856853825</v>
      </c>
      <c r="Y64" s="30">
        <v>1.4919313914543864</v>
      </c>
    </row>
    <row r="65" spans="1:25" ht="14.25" customHeight="1" x14ac:dyDescent="0.3">
      <c r="A65" s="344">
        <v>2011</v>
      </c>
      <c r="B65" s="345">
        <v>3.9251929977166498</v>
      </c>
      <c r="C65" s="345">
        <v>3.2639999999999958</v>
      </c>
      <c r="D65" s="345">
        <v>1.6203455306363423</v>
      </c>
      <c r="E65" s="345">
        <v>1.8488831890563233</v>
      </c>
      <c r="F65" s="345">
        <v>0.96581660336407538</v>
      </c>
      <c r="G65" s="345">
        <v>9.3567251461988263</v>
      </c>
      <c r="H65" s="345">
        <v>7.3872472783825742</v>
      </c>
      <c r="I65" s="349" t="s">
        <v>925</v>
      </c>
      <c r="J65" s="349" t="s">
        <v>925</v>
      </c>
      <c r="K65" s="345">
        <v>8.349925335988047</v>
      </c>
      <c r="L65" s="346">
        <v>7.3256519102486379</v>
      </c>
      <c r="M65" s="344">
        <v>2011</v>
      </c>
      <c r="N65" s="347">
        <v>7.3872472783825742</v>
      </c>
      <c r="O65" s="347">
        <v>8.1712062256809332</v>
      </c>
      <c r="P65" s="347">
        <v>10.005763688760808</v>
      </c>
      <c r="Q65" s="347">
        <v>5.7887977872172343</v>
      </c>
      <c r="R65" s="347">
        <v>6.6209598432908905</v>
      </c>
      <c r="S65" s="347">
        <v>4.1511709719569865</v>
      </c>
      <c r="T65" s="347">
        <v>7.2631342613381094</v>
      </c>
      <c r="U65" s="347">
        <v>8.8057488308429299</v>
      </c>
      <c r="V65" s="347">
        <v>3.5509983810037653</v>
      </c>
      <c r="W65" s="348">
        <v>5.5162659123055136</v>
      </c>
      <c r="X65" s="30">
        <v>2.9300000000000068</v>
      </c>
      <c r="Y65" s="30">
        <v>14.999999999999986</v>
      </c>
    </row>
    <row r="66" spans="1:25" ht="14.25" customHeight="1" x14ac:dyDescent="0.3">
      <c r="A66" s="344">
        <v>2012</v>
      </c>
      <c r="B66" s="345">
        <v>0.41849759363883265</v>
      </c>
      <c r="C66" s="345">
        <v>-0.87800847019936157</v>
      </c>
      <c r="D66" s="345">
        <v>1.4361140443505747</v>
      </c>
      <c r="E66" s="345">
        <v>1.5005246589716847</v>
      </c>
      <c r="F66" s="345">
        <v>1.2790197764402507</v>
      </c>
      <c r="G66" s="345">
        <v>-8.7662337662337535</v>
      </c>
      <c r="H66" s="345">
        <v>-0.22757835936691606</v>
      </c>
      <c r="I66" s="349" t="s">
        <v>925</v>
      </c>
      <c r="J66" s="349" t="s">
        <v>925</v>
      </c>
      <c r="K66" s="345">
        <v>2.9057080509934679</v>
      </c>
      <c r="L66" s="346">
        <v>0.10170640750366999</v>
      </c>
      <c r="M66" s="344">
        <v>2012</v>
      </c>
      <c r="N66" s="347">
        <v>-0.22757835936691606</v>
      </c>
      <c r="O66" s="347">
        <v>0.5595523581135069</v>
      </c>
      <c r="P66" s="347">
        <v>3.3427643298753082</v>
      </c>
      <c r="Q66" s="347">
        <v>-3.1748996171444617</v>
      </c>
      <c r="R66" s="347">
        <v>-3.2518831526731589</v>
      </c>
      <c r="S66" s="347">
        <v>-3.0206523837097166</v>
      </c>
      <c r="T66" s="347">
        <v>-1.8628990057561481</v>
      </c>
      <c r="U66" s="347">
        <v>-0.70237970437152342</v>
      </c>
      <c r="V66" s="347">
        <v>-4.7633937877840253</v>
      </c>
      <c r="W66" s="348">
        <v>0.89365504915102179</v>
      </c>
      <c r="X66" s="30">
        <v>4.7702321966384744</v>
      </c>
      <c r="Y66" s="30">
        <v>-9.0782608695652129</v>
      </c>
    </row>
    <row r="67" spans="1:25" ht="14.25" customHeight="1" x14ac:dyDescent="0.3">
      <c r="A67" s="344">
        <v>2013</v>
      </c>
      <c r="B67" s="345">
        <v>0.43759116482600291</v>
      </c>
      <c r="C67" s="345">
        <v>1.1046269278866134</v>
      </c>
      <c r="D67" s="345">
        <v>0.6350197793045993</v>
      </c>
      <c r="E67" s="345">
        <v>0.36183190323579595</v>
      </c>
      <c r="F67" s="345">
        <v>1.4114400933885207</v>
      </c>
      <c r="G67" s="345">
        <v>2.8783755495080499</v>
      </c>
      <c r="H67" s="345">
        <v>-1.2960082944530882</v>
      </c>
      <c r="I67" s="349" t="s">
        <v>925</v>
      </c>
      <c r="J67" s="349" t="s">
        <v>925</v>
      </c>
      <c r="K67" s="345">
        <v>1.004464285714306</v>
      </c>
      <c r="L67" s="346">
        <v>2.6755475276586225</v>
      </c>
      <c r="M67" s="344">
        <v>2013</v>
      </c>
      <c r="N67" s="347">
        <v>-1.2960082944530882</v>
      </c>
      <c r="O67" s="347">
        <v>-1.2023052464228812</v>
      </c>
      <c r="P67" s="350">
        <v>-0.80105455282904359</v>
      </c>
      <c r="Q67" s="350">
        <v>-1.7745202044555839</v>
      </c>
      <c r="R67" s="347">
        <v>-2.2692745917204604</v>
      </c>
      <c r="S67" s="347">
        <v>-0.74634291969350386</v>
      </c>
      <c r="T67" s="347">
        <v>-2.4741388503785799</v>
      </c>
      <c r="U67" s="347">
        <v>-3.4628378378378386</v>
      </c>
      <c r="V67" s="347">
        <v>9.8500601948117605E-2</v>
      </c>
      <c r="W67" s="348">
        <v>0.86359610274580234</v>
      </c>
      <c r="X67" s="30">
        <v>-1.7433234421365142</v>
      </c>
      <c r="Y67" s="30">
        <v>7.8041315990818703</v>
      </c>
    </row>
    <row r="68" spans="1:25" ht="14.25" customHeight="1" x14ac:dyDescent="0.3">
      <c r="A68" s="344">
        <v>2014</v>
      </c>
      <c r="B68" s="345">
        <v>2.2095435684647242</v>
      </c>
      <c r="C68" s="345">
        <v>1.6903731189445494</v>
      </c>
      <c r="D68" s="345">
        <v>1.2206475638770939</v>
      </c>
      <c r="E68" s="345">
        <v>1.0506798516687184</v>
      </c>
      <c r="F68" s="345">
        <v>1.6952699874424439</v>
      </c>
      <c r="G68" s="345">
        <v>3.4693254654593488</v>
      </c>
      <c r="H68" s="345">
        <v>3.2457983193277471</v>
      </c>
      <c r="I68" s="349" t="s">
        <v>925</v>
      </c>
      <c r="J68" s="349" t="s">
        <v>925</v>
      </c>
      <c r="K68" s="345">
        <v>4.7955801104972267</v>
      </c>
      <c r="L68" s="346">
        <v>3.9252336448598157</v>
      </c>
      <c r="M68" s="344"/>
      <c r="N68" s="347">
        <v>3.2457983193277471</v>
      </c>
      <c r="O68" s="347">
        <v>2.0416373327969239</v>
      </c>
      <c r="P68" s="347">
        <v>2.9438822447102098</v>
      </c>
      <c r="Q68" s="347">
        <v>0.74619538537064045</v>
      </c>
      <c r="R68" s="347">
        <v>-0.48576702613426903</v>
      </c>
      <c r="S68" s="347">
        <v>3.2283938239422412</v>
      </c>
      <c r="T68" s="347">
        <v>4.8004373974849699</v>
      </c>
      <c r="U68" s="347">
        <v>5.0634295713035868</v>
      </c>
      <c r="V68" s="347">
        <v>4.1329542969604063</v>
      </c>
      <c r="W68" s="348">
        <v>3.6772777167947339</v>
      </c>
      <c r="X68" s="30">
        <v>4.4922612306530709</v>
      </c>
      <c r="Y68" s="30">
        <v>2.9098651525904842</v>
      </c>
    </row>
    <row r="69" spans="1:25" ht="14.25" customHeight="1" x14ac:dyDescent="0.3">
      <c r="A69" s="344">
        <v>2015</v>
      </c>
      <c r="B69" s="345">
        <v>1.4919313914543864</v>
      </c>
      <c r="C69" s="345">
        <v>1.3581998783701579</v>
      </c>
      <c r="D69" s="345">
        <v>2.1972406745017992</v>
      </c>
      <c r="E69" s="345">
        <v>1.9367991845056167</v>
      </c>
      <c r="F69" s="345">
        <v>2.9018316526034056</v>
      </c>
      <c r="G69" s="345">
        <v>-1.671583087512289</v>
      </c>
      <c r="H69" s="345">
        <v>1.7397497202156842</v>
      </c>
      <c r="I69" s="349" t="s">
        <v>925</v>
      </c>
      <c r="J69" s="349" t="s">
        <v>925</v>
      </c>
      <c r="K69" s="345">
        <v>5.4407423028258108</v>
      </c>
      <c r="L69" s="346">
        <v>5.7977147693609936</v>
      </c>
      <c r="M69" s="331"/>
      <c r="N69" s="347">
        <v>1.7397497202156842</v>
      </c>
      <c r="O69" s="347">
        <v>-1.4389907352651221</v>
      </c>
      <c r="P69" s="347">
        <v>-0.70499453877469875</v>
      </c>
      <c r="Q69" s="347">
        <v>-2.5436117337491453</v>
      </c>
      <c r="R69" s="347">
        <v>-2.3723518500439411</v>
      </c>
      <c r="S69" s="347">
        <v>-2.8749028749028724</v>
      </c>
      <c r="T69" s="347">
        <v>4.3405676126878205</v>
      </c>
      <c r="U69" s="347">
        <v>4.090767148953887</v>
      </c>
      <c r="V69" s="347">
        <v>4.9979000419991593</v>
      </c>
      <c r="W69" s="348">
        <v>5.8761249338274126</v>
      </c>
      <c r="X69" s="30">
        <v>2.4114884393063676</v>
      </c>
      <c r="Y69" s="30">
        <v>0.98275862068966546</v>
      </c>
    </row>
    <row r="70" spans="1:25" ht="14.25" customHeight="1" x14ac:dyDescent="0.3">
      <c r="A70" s="331">
        <v>2016</v>
      </c>
      <c r="B70" s="345">
        <v>2.230000000000004</v>
      </c>
      <c r="C70" s="345">
        <v>3.0699999999999932</v>
      </c>
      <c r="D70" s="345">
        <v>2.8799999999999955</v>
      </c>
      <c r="E70" s="345">
        <v>2.4399999999999977</v>
      </c>
      <c r="F70" s="345">
        <v>4.039999999999992</v>
      </c>
      <c r="G70" s="345">
        <v>3.7800000000000011</v>
      </c>
      <c r="H70" s="345">
        <v>3.8100000000000023</v>
      </c>
      <c r="I70" s="349" t="s">
        <v>925</v>
      </c>
      <c r="J70" s="349" t="s">
        <v>925</v>
      </c>
      <c r="K70" s="345">
        <v>2.4699999999999989</v>
      </c>
      <c r="L70" s="346">
        <v>4.4899999999999949</v>
      </c>
      <c r="M70" s="331"/>
      <c r="N70" s="347">
        <v>3.8100000000000023</v>
      </c>
      <c r="O70" s="347">
        <v>3.8299999999999983</v>
      </c>
      <c r="P70" s="347">
        <v>4.9700000000000131</v>
      </c>
      <c r="Q70" s="347">
        <v>2.1099999999999852</v>
      </c>
      <c r="R70" s="347">
        <v>1.2900000000000205</v>
      </c>
      <c r="S70" s="347">
        <v>3.7500000000000142</v>
      </c>
      <c r="T70" s="347">
        <v>3.039999999999992</v>
      </c>
      <c r="U70" s="347">
        <v>2.7800000000000011</v>
      </c>
      <c r="V70" s="347">
        <v>3.7199999999999847</v>
      </c>
      <c r="W70" s="348">
        <v>5.210000000000008</v>
      </c>
      <c r="X70" s="30">
        <v>2.5751829967369417</v>
      </c>
      <c r="Y70" s="30">
        <v>2.9195834044732862</v>
      </c>
    </row>
    <row r="71" spans="1:25" ht="14.25" customHeight="1" x14ac:dyDescent="0.3">
      <c r="A71" s="344">
        <v>2017</v>
      </c>
      <c r="B71" s="345">
        <v>2.6802308520003777</v>
      </c>
      <c r="C71" s="345">
        <v>2.6486853594644515</v>
      </c>
      <c r="D71" s="345">
        <v>1.4774494556765205</v>
      </c>
      <c r="E71" s="345">
        <v>1.4154627098789518</v>
      </c>
      <c r="F71" s="345">
        <v>1.6628219915417048</v>
      </c>
      <c r="G71" s="345">
        <v>6.879938331084972</v>
      </c>
      <c r="H71" s="345">
        <v>2.6201714671033614</v>
      </c>
      <c r="I71" s="349">
        <v>0.8</v>
      </c>
      <c r="J71" s="349">
        <v>0.2</v>
      </c>
      <c r="K71" s="345">
        <v>4.8989948277544642</v>
      </c>
      <c r="L71" s="346">
        <v>5.225380419178876</v>
      </c>
      <c r="M71" s="331"/>
      <c r="N71" s="347">
        <v>2.6201714671033614</v>
      </c>
      <c r="O71" s="347">
        <v>1.0016372917268654</v>
      </c>
      <c r="P71" s="347">
        <v>0.89549395065256476</v>
      </c>
      <c r="Q71" s="347">
        <v>1.1654098521202627</v>
      </c>
      <c r="R71" s="347">
        <v>0.64172178892287945</v>
      </c>
      <c r="S71" s="347">
        <v>2.1879518072288988</v>
      </c>
      <c r="T71" s="347">
        <v>4.1731366459627282</v>
      </c>
      <c r="U71" s="347">
        <v>2.7826425374586563</v>
      </c>
      <c r="V71" s="347">
        <v>7.6648669494793609</v>
      </c>
      <c r="W71" s="348">
        <v>4.0965687672274669</v>
      </c>
    </row>
    <row r="72" spans="1:25" ht="14.25" customHeight="1" x14ac:dyDescent="0.3">
      <c r="A72" s="331">
        <v>2018</v>
      </c>
      <c r="B72" s="345">
        <v>1.0860245784509885</v>
      </c>
      <c r="C72" s="345">
        <v>1.6635160680529282</v>
      </c>
      <c r="D72" s="345">
        <v>1.3122605363984547</v>
      </c>
      <c r="E72" s="345">
        <v>1.4342092597940024</v>
      </c>
      <c r="F72" s="345">
        <v>0.97381109955563261</v>
      </c>
      <c r="G72" s="345">
        <v>2.9210241615578809</v>
      </c>
      <c r="H72" s="345">
        <v>3.3887167933915237</v>
      </c>
      <c r="I72" s="349">
        <v>-0.1</v>
      </c>
      <c r="J72" s="349">
        <v>-0.5</v>
      </c>
      <c r="K72" s="345">
        <v>2.288584984649745</v>
      </c>
      <c r="L72" s="346">
        <v>3.8653933606184694</v>
      </c>
      <c r="M72" s="331"/>
      <c r="N72" s="347">
        <v>3.3887167933915237</v>
      </c>
      <c r="O72" s="347">
        <v>2.574616191475144</v>
      </c>
      <c r="P72" s="347">
        <v>3.0025493343404719</v>
      </c>
      <c r="Q72" s="347">
        <v>1.9167473378509214</v>
      </c>
      <c r="R72" s="347">
        <v>1.0496370413969061</v>
      </c>
      <c r="S72" s="347">
        <v>3.5747972080739601</v>
      </c>
      <c r="T72" s="347">
        <v>4.3506614495994143</v>
      </c>
      <c r="U72" s="347">
        <v>4.8939795531995429</v>
      </c>
      <c r="V72" s="347">
        <v>3.0536401898450833</v>
      </c>
      <c r="W72" s="348">
        <v>3.7801314828341788</v>
      </c>
    </row>
    <row r="73" spans="1:25" ht="14.25" customHeight="1" x14ac:dyDescent="0.3">
      <c r="A73" s="331">
        <v>2019</v>
      </c>
      <c r="B73" s="345">
        <v>1.0555084346433006</v>
      </c>
      <c r="C73" s="345">
        <v>1.8315358869468241</v>
      </c>
      <c r="D73" s="345">
        <v>1.9476221991112936</v>
      </c>
      <c r="E73" s="345">
        <v>1.5657620041753688</v>
      </c>
      <c r="F73" s="345">
        <v>2.958801498127329</v>
      </c>
      <c r="G73" s="345">
        <v>1.4015416958654612</v>
      </c>
      <c r="H73" s="345">
        <v>1.834029417105512</v>
      </c>
      <c r="I73" s="349">
        <v>-0.1</v>
      </c>
      <c r="J73" s="349">
        <v>-0.7</v>
      </c>
      <c r="K73" s="345">
        <v>1.1095952705775289</v>
      </c>
      <c r="L73" s="346">
        <v>2.8896672504378245</v>
      </c>
      <c r="M73" s="331"/>
      <c r="N73" s="347">
        <v>1.834029417105512</v>
      </c>
      <c r="O73" s="347">
        <v>1.0597750302128901</v>
      </c>
      <c r="P73" s="347">
        <v>1.4758456320469264</v>
      </c>
      <c r="Q73" s="347">
        <v>0.39893617021276384</v>
      </c>
      <c r="R73" s="347">
        <v>0.29123386079021429</v>
      </c>
      <c r="S73" s="347">
        <v>0.61925143429559171</v>
      </c>
      <c r="T73" s="347">
        <v>0.99991072225694211</v>
      </c>
      <c r="U73" s="347">
        <v>-3.0863640465661888</v>
      </c>
      <c r="V73" s="347">
        <v>10.896767466110546</v>
      </c>
      <c r="W73" s="348">
        <v>5.4636635579799417</v>
      </c>
    </row>
    <row r="74" spans="1:25" ht="14.25" customHeight="1" x14ac:dyDescent="0.3">
      <c r="A74" s="331">
        <v>2020</v>
      </c>
      <c r="B74" s="351">
        <v>-4.5696167117411193</v>
      </c>
      <c r="C74" s="352">
        <v>-3.9623847347758527</v>
      </c>
      <c r="D74" s="352">
        <v>-3.2180283780024155</v>
      </c>
      <c r="E74" s="352">
        <v>-5.8581706063720418</v>
      </c>
      <c r="F74" s="352">
        <v>3.5467442706438703</v>
      </c>
      <c r="G74" s="352">
        <v>-6.3666205943330993</v>
      </c>
      <c r="H74" s="352">
        <v>-2.2200427960056999</v>
      </c>
      <c r="I74" s="352">
        <v>-0.9</v>
      </c>
      <c r="J74" s="352">
        <v>-0.8</v>
      </c>
      <c r="K74" s="352">
        <v>-9.3190608977242135</v>
      </c>
      <c r="L74" s="353">
        <v>-8.5872340425531917</v>
      </c>
      <c r="M74" s="344"/>
      <c r="N74" s="351">
        <v>-2.2200427960056999</v>
      </c>
      <c r="O74" s="351">
        <v>2.5020697267960799</v>
      </c>
      <c r="P74" s="354">
        <v>3.4236675700090302</v>
      </c>
      <c r="Q74" s="354">
        <v>1.0596026490066208</v>
      </c>
      <c r="R74" s="351">
        <v>0.18391249637015505</v>
      </c>
      <c r="S74" s="351">
        <v>2.6246719160104988</v>
      </c>
      <c r="T74" s="351">
        <v>-11.199504994254397</v>
      </c>
      <c r="U74" s="351">
        <v>-7.3843002141726402</v>
      </c>
      <c r="V74" s="351">
        <v>-19.221125215483468</v>
      </c>
      <c r="W74" s="355">
        <v>1.0010845082172324</v>
      </c>
    </row>
    <row r="75" spans="1:25" ht="14.25" customHeight="1" x14ac:dyDescent="0.3">
      <c r="A75" s="331">
        <v>2021</v>
      </c>
      <c r="B75" s="351">
        <v>2.8926023648978827</v>
      </c>
      <c r="C75" s="352">
        <v>2.272079094971005</v>
      </c>
      <c r="D75" s="352">
        <v>1.1307014181678881</v>
      </c>
      <c r="E75" s="352">
        <v>0.32751091703056545</v>
      </c>
      <c r="F75" s="352">
        <v>2.9422097312489086</v>
      </c>
      <c r="G75" s="352">
        <v>6.2090598763723648</v>
      </c>
      <c r="H75" s="352">
        <v>1.1306647214370287</v>
      </c>
      <c r="I75" s="352">
        <v>1.1000000000000001</v>
      </c>
      <c r="J75" s="352">
        <v>0.8</v>
      </c>
      <c r="K75" s="352">
        <v>9.6220613034421234</v>
      </c>
      <c r="L75" s="353">
        <v>9.0959873382366681</v>
      </c>
      <c r="M75" s="344"/>
      <c r="N75" s="351">
        <v>1.1306647214370287</v>
      </c>
      <c r="O75" s="351">
        <v>4.4871219599755818E-2</v>
      </c>
      <c r="P75" s="354">
        <v>0.69001659533584814</v>
      </c>
      <c r="Q75" s="354">
        <v>-0.99232353491855463</v>
      </c>
      <c r="R75" s="351">
        <v>-2.2512077294685895</v>
      </c>
      <c r="S75" s="351">
        <v>1.2523150189610988</v>
      </c>
      <c r="T75" s="351">
        <v>3.3247063507863857</v>
      </c>
      <c r="U75" s="351" t="s">
        <v>992</v>
      </c>
      <c r="V75" s="351" t="s">
        <v>992</v>
      </c>
      <c r="W75" s="355">
        <v>0.67729412736434824</v>
      </c>
    </row>
  </sheetData>
  <mergeCells count="19">
    <mergeCell ref="A8:A11"/>
    <mergeCell ref="A4:L4"/>
    <mergeCell ref="A5:L5"/>
    <mergeCell ref="M4:W4"/>
    <mergeCell ref="M8:M11"/>
    <mergeCell ref="N8:N10"/>
    <mergeCell ref="W8:W10"/>
    <mergeCell ref="B8:B10"/>
    <mergeCell ref="J8:J10"/>
    <mergeCell ref="K8:K10"/>
    <mergeCell ref="T1:W1"/>
    <mergeCell ref="C9:C10"/>
    <mergeCell ref="O9:O10"/>
    <mergeCell ref="P9:P10"/>
    <mergeCell ref="L8:L10"/>
    <mergeCell ref="Q9:S9"/>
    <mergeCell ref="T9:T10"/>
    <mergeCell ref="U9:U10"/>
    <mergeCell ref="V9:V10"/>
  </mergeCells>
  <hyperlinks>
    <hyperlink ref="A2" r:id="rId1" display="Quelle: VGR-Fahreihe 18, Reihe 1.3" xr:uid="{00000000-0004-0000-2300-000000000000}"/>
    <hyperlink ref="T1" location="Übersicht!A1" display="zurück zur Überischt" xr:uid="{00000000-0004-0000-2300-000001000000}"/>
  </hyperlinks>
  <pageMargins left="0.7" right="0.7" top="0.78740157499999996" bottom="0.78740157499999996" header="0.3" footer="0.3"/>
  <pageSetup paperSize="9"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6"/>
  <dimension ref="A1:T222"/>
  <sheetViews>
    <sheetView zoomScale="115" zoomScaleNormal="115" workbookViewId="0">
      <pane xSplit="1" ySplit="5" topLeftCell="B6" activePane="bottomRight" state="frozen"/>
      <selection pane="topRight" activeCell="H12" sqref="H12"/>
      <selection pane="bottomLeft" activeCell="H12" sqref="H12"/>
      <selection pane="bottomRight" activeCell="A2" sqref="A2"/>
    </sheetView>
  </sheetViews>
  <sheetFormatPr baseColWidth="10" defaultColWidth="0" defaultRowHeight="13.8" x14ac:dyDescent="0.3"/>
  <cols>
    <col min="1" max="1" width="11.44140625" style="30" customWidth="1"/>
    <col min="2" max="2" width="18" style="30" customWidth="1"/>
    <col min="3" max="3" width="12.109375" style="30" customWidth="1"/>
    <col min="4" max="4" width="9.5546875" style="30" customWidth="1"/>
    <col min="5" max="5" width="5.5546875" style="30" customWidth="1"/>
    <col min="6" max="6" width="6.109375" style="30" customWidth="1"/>
    <col min="7" max="7" width="7.109375" style="30" customWidth="1"/>
    <col min="8" max="8" width="4.5546875" style="30" customWidth="1"/>
    <col min="9" max="9" width="5.5546875" style="30" customWidth="1"/>
    <col min="10" max="10" width="10.88671875" style="30" bestFit="1" customWidth="1"/>
    <col min="11" max="11" width="12.109375" style="30" customWidth="1"/>
    <col min="12" max="20" width="11.44140625" style="30" customWidth="1"/>
    <col min="21" max="16384" width="0" style="30" hidden="1"/>
  </cols>
  <sheetData>
    <row r="1" spans="1:20" ht="23.4" x14ac:dyDescent="0.45">
      <c r="A1" s="356" t="s">
        <v>993</v>
      </c>
      <c r="R1" s="552" t="s">
        <v>268</v>
      </c>
      <c r="S1" s="552"/>
      <c r="T1" s="552"/>
    </row>
    <row r="2" spans="1:20" ht="14.25" customHeight="1" x14ac:dyDescent="0.3">
      <c r="A2" s="357" t="s">
        <v>269</v>
      </c>
    </row>
    <row r="3" spans="1:20" ht="14.25" customHeight="1" x14ac:dyDescent="0.3">
      <c r="A3" s="30" t="s">
        <v>994</v>
      </c>
    </row>
    <row r="4" spans="1:20" ht="14.25" customHeight="1" x14ac:dyDescent="0.3"/>
    <row r="5" spans="1:20" s="134" customFormat="1" ht="41.4" x14ac:dyDescent="0.3">
      <c r="A5" s="358"/>
      <c r="B5" s="358" t="s">
        <v>995</v>
      </c>
      <c r="C5" s="359" t="s">
        <v>996</v>
      </c>
      <c r="D5" s="359" t="s">
        <v>997</v>
      </c>
      <c r="E5" s="664" t="s">
        <v>998</v>
      </c>
      <c r="F5" s="664"/>
      <c r="G5" s="664" t="s">
        <v>999</v>
      </c>
      <c r="H5" s="664"/>
      <c r="I5" s="41" t="s">
        <v>544</v>
      </c>
      <c r="J5" s="41" t="s">
        <v>1000</v>
      </c>
      <c r="K5" s="360" t="s">
        <v>1001</v>
      </c>
      <c r="L5" s="41"/>
    </row>
    <row r="6" spans="1:20" s="134" customFormat="1" x14ac:dyDescent="0.3">
      <c r="A6" s="361">
        <v>44896</v>
      </c>
      <c r="B6" s="30"/>
      <c r="C6" s="66"/>
      <c r="D6" s="362"/>
      <c r="E6" s="29">
        <f>AVERAGE($B$6:$B$17)</f>
        <v>242.6</v>
      </c>
      <c r="F6" s="48"/>
      <c r="G6" s="359"/>
      <c r="H6" s="359"/>
      <c r="I6" s="39"/>
      <c r="J6" s="39"/>
      <c r="K6" s="39"/>
      <c r="L6" s="41"/>
    </row>
    <row r="7" spans="1:20" s="134" customFormat="1" x14ac:dyDescent="0.3">
      <c r="A7" s="361">
        <v>44866</v>
      </c>
      <c r="B7" s="30"/>
      <c r="C7" s="66"/>
      <c r="D7" s="362"/>
      <c r="E7" s="29">
        <f t="shared" ref="E7:E16" si="0">AVERAGE($B$6:$B$17)</f>
        <v>242.6</v>
      </c>
      <c r="F7" s="48"/>
      <c r="G7" s="359"/>
      <c r="H7" s="359"/>
      <c r="I7" s="39"/>
      <c r="J7" s="39"/>
      <c r="K7" s="39"/>
      <c r="L7" s="41"/>
    </row>
    <row r="8" spans="1:20" s="134" customFormat="1" x14ac:dyDescent="0.3">
      <c r="A8" s="361">
        <v>44835</v>
      </c>
      <c r="B8" s="30"/>
      <c r="C8" s="66"/>
      <c r="D8" s="362"/>
      <c r="E8" s="29">
        <f t="shared" si="0"/>
        <v>242.6</v>
      </c>
      <c r="F8" s="48"/>
      <c r="G8" s="359"/>
      <c r="H8" s="359"/>
      <c r="I8" s="39"/>
      <c r="J8" s="39"/>
      <c r="K8" s="39"/>
      <c r="L8" s="41"/>
    </row>
    <row r="9" spans="1:20" s="134" customFormat="1" x14ac:dyDescent="0.3">
      <c r="A9" s="361">
        <v>44805</v>
      </c>
      <c r="B9" s="30"/>
      <c r="C9" s="66"/>
      <c r="D9" s="362"/>
      <c r="E9" s="29">
        <f t="shared" si="0"/>
        <v>242.6</v>
      </c>
      <c r="F9" s="48"/>
      <c r="G9" s="359"/>
      <c r="H9" s="359"/>
      <c r="I9" s="39"/>
      <c r="J9" s="39"/>
      <c r="K9" s="39"/>
      <c r="L9" s="41"/>
    </row>
    <row r="10" spans="1:20" s="134" customFormat="1" x14ac:dyDescent="0.3">
      <c r="A10" s="361">
        <v>44774</v>
      </c>
      <c r="B10" s="30"/>
      <c r="C10" s="66"/>
      <c r="D10" s="362"/>
      <c r="E10" s="29">
        <f t="shared" si="0"/>
        <v>242.6</v>
      </c>
      <c r="F10" s="48"/>
      <c r="G10" s="359"/>
      <c r="H10" s="359"/>
      <c r="I10" s="39"/>
      <c r="J10" s="39"/>
      <c r="K10" s="39"/>
      <c r="L10" s="41"/>
    </row>
    <row r="11" spans="1:20" s="134" customFormat="1" x14ac:dyDescent="0.3">
      <c r="A11" s="361">
        <v>44743</v>
      </c>
      <c r="B11" s="30"/>
      <c r="C11" s="66"/>
      <c r="D11" s="362"/>
      <c r="E11" s="29">
        <f t="shared" si="0"/>
        <v>242.6</v>
      </c>
      <c r="F11" s="48"/>
      <c r="G11" s="359"/>
      <c r="H11" s="359"/>
      <c r="I11" s="39"/>
      <c r="J11" s="39"/>
      <c r="K11" s="39"/>
      <c r="L11" s="41"/>
    </row>
    <row r="12" spans="1:20" s="134" customFormat="1" x14ac:dyDescent="0.3">
      <c r="A12" s="361">
        <v>44713</v>
      </c>
      <c r="B12" s="30"/>
      <c r="C12" s="66"/>
      <c r="D12" s="362"/>
      <c r="E12" s="29">
        <f t="shared" si="0"/>
        <v>242.6</v>
      </c>
      <c r="F12" s="48"/>
      <c r="G12" s="359"/>
      <c r="H12" s="359"/>
      <c r="I12" s="39"/>
      <c r="J12" s="39"/>
      <c r="K12" s="39"/>
      <c r="L12" s="41"/>
    </row>
    <row r="13" spans="1:20" s="134" customFormat="1" x14ac:dyDescent="0.3">
      <c r="A13" s="361">
        <v>44682</v>
      </c>
      <c r="B13" s="30">
        <v>207</v>
      </c>
      <c r="C13" s="66">
        <f>B13-B25</f>
        <v>-24</v>
      </c>
      <c r="D13" s="362">
        <f>B13-B37</f>
        <v>39</v>
      </c>
      <c r="E13" s="29">
        <f t="shared" si="0"/>
        <v>242.6</v>
      </c>
      <c r="F13" s="48"/>
      <c r="G13" s="481">
        <v>36.4</v>
      </c>
      <c r="H13" s="359"/>
      <c r="I13" s="39"/>
      <c r="J13" s="39"/>
      <c r="K13" s="39"/>
      <c r="L13" s="41"/>
    </row>
    <row r="14" spans="1:20" s="134" customFormat="1" x14ac:dyDescent="0.3">
      <c r="A14" s="361">
        <v>44652</v>
      </c>
      <c r="B14" s="30">
        <v>180</v>
      </c>
      <c r="C14" s="66">
        <f t="shared" ref="C14:C77" si="1">B14-B26</f>
        <v>-50</v>
      </c>
      <c r="D14" s="362">
        <f t="shared" ref="D14:D77" si="2">B14-B38</f>
        <v>59</v>
      </c>
      <c r="E14" s="29">
        <f t="shared" si="0"/>
        <v>242.6</v>
      </c>
      <c r="F14" s="48"/>
      <c r="G14" s="48">
        <v>35.9</v>
      </c>
      <c r="H14" s="359"/>
      <c r="I14" s="39"/>
      <c r="J14" s="39"/>
      <c r="K14" s="39"/>
      <c r="L14" s="41"/>
    </row>
    <row r="15" spans="1:20" s="134" customFormat="1" x14ac:dyDescent="0.3">
      <c r="A15" s="361">
        <v>44621</v>
      </c>
      <c r="B15" s="30">
        <v>241</v>
      </c>
      <c r="C15" s="66">
        <f t="shared" si="1"/>
        <v>-51</v>
      </c>
      <c r="D15" s="362">
        <f t="shared" si="2"/>
        <v>26</v>
      </c>
      <c r="E15" s="29">
        <f t="shared" si="0"/>
        <v>242.6</v>
      </c>
      <c r="F15" s="48"/>
      <c r="G15" s="48">
        <v>37.700000000000003</v>
      </c>
      <c r="H15" s="359"/>
      <c r="I15" s="39"/>
      <c r="J15" s="39"/>
      <c r="K15" s="39"/>
      <c r="L15" s="41"/>
    </row>
    <row r="16" spans="1:20" s="134" customFormat="1" x14ac:dyDescent="0.3">
      <c r="A16" s="361">
        <v>44593</v>
      </c>
      <c r="B16" s="30">
        <v>200</v>
      </c>
      <c r="C16" s="66">
        <f t="shared" si="1"/>
        <v>6</v>
      </c>
      <c r="D16" s="362">
        <f t="shared" si="2"/>
        <v>-40</v>
      </c>
      <c r="E16" s="29">
        <f t="shared" si="0"/>
        <v>242.6</v>
      </c>
      <c r="F16" s="48"/>
      <c r="G16" s="48">
        <v>35.200000000000003</v>
      </c>
      <c r="H16" s="359"/>
      <c r="I16" s="39"/>
      <c r="J16" s="39"/>
      <c r="K16" s="39"/>
      <c r="L16" s="41"/>
    </row>
    <row r="17" spans="1:12" s="134" customFormat="1" x14ac:dyDescent="0.3">
      <c r="A17" s="361">
        <v>44562</v>
      </c>
      <c r="B17" s="30">
        <v>385</v>
      </c>
      <c r="C17" s="66">
        <f t="shared" si="1"/>
        <v>215</v>
      </c>
      <c r="D17" s="362">
        <f t="shared" si="2"/>
        <v>139</v>
      </c>
      <c r="E17" s="29">
        <f>AVERAGE($B$6:$B$17)</f>
        <v>242.6</v>
      </c>
      <c r="F17" s="48"/>
      <c r="G17" s="48">
        <v>38.1</v>
      </c>
      <c r="H17" s="359"/>
      <c r="I17" s="39"/>
      <c r="J17" s="39"/>
      <c r="K17" s="39"/>
      <c r="L17" s="41"/>
    </row>
    <row r="18" spans="1:12" s="134" customFormat="1" x14ac:dyDescent="0.3">
      <c r="A18" s="361">
        <v>44531</v>
      </c>
      <c r="B18" s="30">
        <v>228</v>
      </c>
      <c r="C18" s="66">
        <f t="shared" si="1"/>
        <v>-83</v>
      </c>
      <c r="D18" s="362">
        <f t="shared" si="2"/>
        <v>-55</v>
      </c>
      <c r="E18" s="29"/>
      <c r="F18" s="48">
        <f>AVERAGE($B$18:$B$29)</f>
        <v>218.5</v>
      </c>
      <c r="G18" s="48">
        <v>38.1</v>
      </c>
      <c r="H18" s="359"/>
      <c r="I18" s="39">
        <f>AVERAGE(B18:B20)/AVERAGE(B21:B23)*100-100</f>
        <v>-3.3546325878594274</v>
      </c>
      <c r="J18" s="39">
        <f>AVERAGE(B18:B20)/AVERAGE(B30:B32)*100-100</f>
        <v>-30.857142857142861</v>
      </c>
      <c r="K18" s="39">
        <f>AVERAGE(B18:B29)/AVERAGE(B30:B41)*100-100</f>
        <v>-10.08230452674897</v>
      </c>
      <c r="L18" s="41"/>
    </row>
    <row r="19" spans="1:12" s="134" customFormat="1" x14ac:dyDescent="0.3">
      <c r="A19" s="361">
        <v>44501</v>
      </c>
      <c r="B19" s="30">
        <v>198</v>
      </c>
      <c r="C19" s="66">
        <f t="shared" si="1"/>
        <v>-92</v>
      </c>
      <c r="D19" s="362">
        <f t="shared" si="2"/>
        <v>-101</v>
      </c>
      <c r="E19" s="29"/>
      <c r="F19" s="48">
        <f t="shared" ref="F19:F29" si="3">AVERAGE($B$18:$B$29)</f>
        <v>218.5</v>
      </c>
      <c r="G19" s="48">
        <v>38.1</v>
      </c>
      <c r="H19" s="359"/>
      <c r="I19" s="41"/>
      <c r="J19" s="41"/>
      <c r="K19" s="39"/>
      <c r="L19" s="41"/>
    </row>
    <row r="20" spans="1:12" s="134" customFormat="1" x14ac:dyDescent="0.3">
      <c r="A20" s="361">
        <v>44470</v>
      </c>
      <c r="B20" s="30">
        <v>179</v>
      </c>
      <c r="C20" s="66">
        <f t="shared" si="1"/>
        <v>-95</v>
      </c>
      <c r="D20" s="362">
        <f t="shared" si="2"/>
        <v>-106</v>
      </c>
      <c r="E20" s="29"/>
      <c r="F20" s="48">
        <f t="shared" si="3"/>
        <v>218.5</v>
      </c>
      <c r="G20" s="48">
        <v>38.1</v>
      </c>
      <c r="H20" s="48"/>
      <c r="I20" s="41"/>
      <c r="J20" s="41"/>
      <c r="K20" s="39"/>
      <c r="L20" s="41"/>
    </row>
    <row r="21" spans="1:12" s="134" customFormat="1" x14ac:dyDescent="0.3">
      <c r="A21" s="361">
        <v>44440</v>
      </c>
      <c r="B21" s="30">
        <v>197</v>
      </c>
      <c r="C21" s="66">
        <f t="shared" si="1"/>
        <v>-68</v>
      </c>
      <c r="D21" s="362">
        <f t="shared" si="2"/>
        <v>-48</v>
      </c>
      <c r="E21" s="29"/>
      <c r="F21" s="48">
        <f t="shared" si="3"/>
        <v>218.5</v>
      </c>
      <c r="G21" s="48">
        <v>36.9</v>
      </c>
      <c r="H21" s="48"/>
      <c r="I21" s="39">
        <f>AVERAGE(B21:B23)/AVERAGE(B24:B26)*100-100</f>
        <v>-14.829931972789126</v>
      </c>
      <c r="J21" s="39">
        <f>AVERAGE(B21:B23)/AVERAGE(B33:B35)*100-100</f>
        <v>-24.669073405535499</v>
      </c>
      <c r="K21" s="39"/>
      <c r="L21" s="39"/>
    </row>
    <row r="22" spans="1:12" s="134" customFormat="1" x14ac:dyDescent="0.3">
      <c r="A22" s="361">
        <v>44409</v>
      </c>
      <c r="B22" s="30">
        <v>193</v>
      </c>
      <c r="C22" s="66">
        <f t="shared" si="1"/>
        <v>-58</v>
      </c>
      <c r="D22" s="362">
        <f t="shared" si="2"/>
        <v>-121</v>
      </c>
      <c r="E22" s="29"/>
      <c r="F22" s="48">
        <f t="shared" si="3"/>
        <v>218.5</v>
      </c>
      <c r="G22" s="48">
        <v>36.9</v>
      </c>
      <c r="H22" s="48"/>
      <c r="I22" s="41"/>
      <c r="J22" s="41"/>
      <c r="K22" s="39"/>
      <c r="L22" s="39"/>
    </row>
    <row r="23" spans="1:12" s="134" customFormat="1" x14ac:dyDescent="0.3">
      <c r="A23" s="361">
        <v>44378</v>
      </c>
      <c r="B23" s="30">
        <v>236</v>
      </c>
      <c r="C23" s="66">
        <f t="shared" si="1"/>
        <v>-79</v>
      </c>
      <c r="D23" s="362">
        <f t="shared" si="2"/>
        <v>-97</v>
      </c>
      <c r="E23" s="29"/>
      <c r="F23" s="48">
        <f t="shared" si="3"/>
        <v>218.5</v>
      </c>
      <c r="G23" s="48">
        <v>34.9</v>
      </c>
      <c r="H23" s="48"/>
      <c r="I23" s="41"/>
      <c r="J23" s="41"/>
      <c r="K23" s="39"/>
      <c r="L23" s="39"/>
    </row>
    <row r="24" spans="1:12" s="134" customFormat="1" x14ac:dyDescent="0.3">
      <c r="A24" s="361">
        <v>44348</v>
      </c>
      <c r="B24" s="30">
        <v>274</v>
      </c>
      <c r="C24" s="66">
        <f t="shared" si="1"/>
        <v>54</v>
      </c>
      <c r="D24" s="362">
        <f t="shared" si="2"/>
        <v>-51</v>
      </c>
      <c r="E24" s="29"/>
      <c r="F24" s="48">
        <f t="shared" si="3"/>
        <v>218.5</v>
      </c>
      <c r="G24" s="41">
        <v>33</v>
      </c>
      <c r="H24" s="48"/>
      <c r="I24" s="39">
        <f>AVERAGE(B24:B26)/AVERAGE(B27:B29)*100-100</f>
        <v>12.042682926829258</v>
      </c>
      <c r="J24" s="39">
        <f>AVERAGE(B24:B26)/AVERAGE(B36:B38)*100-100</f>
        <v>44.400785854616913</v>
      </c>
      <c r="K24" s="39"/>
      <c r="L24" s="39"/>
    </row>
    <row r="25" spans="1:12" s="134" customFormat="1" x14ac:dyDescent="0.3">
      <c r="A25" s="361">
        <v>44317</v>
      </c>
      <c r="B25" s="30">
        <v>231</v>
      </c>
      <c r="C25" s="66">
        <f t="shared" si="1"/>
        <v>63</v>
      </c>
      <c r="D25" s="362">
        <f t="shared" si="2"/>
        <v>-102</v>
      </c>
      <c r="E25" s="29"/>
      <c r="F25" s="48">
        <f t="shared" si="3"/>
        <v>218.5</v>
      </c>
      <c r="G25" s="48">
        <v>33.700000000000003</v>
      </c>
      <c r="H25" s="48"/>
      <c r="I25" s="41"/>
      <c r="J25" s="41"/>
      <c r="K25" s="39"/>
      <c r="L25" s="39"/>
    </row>
    <row r="26" spans="1:12" s="134" customFormat="1" x14ac:dyDescent="0.3">
      <c r="A26" s="361">
        <v>44287</v>
      </c>
      <c r="B26" s="30">
        <v>230</v>
      </c>
      <c r="C26" s="66">
        <f t="shared" si="1"/>
        <v>109</v>
      </c>
      <c r="D26" s="362">
        <f t="shared" si="2"/>
        <v>-81</v>
      </c>
      <c r="E26" s="29"/>
      <c r="F26" s="48">
        <f t="shared" si="3"/>
        <v>218.5</v>
      </c>
      <c r="G26" s="48">
        <v>34.299999999999997</v>
      </c>
      <c r="H26" s="48"/>
      <c r="I26" s="41"/>
      <c r="J26" s="41"/>
      <c r="K26" s="39"/>
      <c r="L26" s="39"/>
    </row>
    <row r="27" spans="1:12" s="134" customFormat="1" x14ac:dyDescent="0.3">
      <c r="A27" s="361">
        <v>44256</v>
      </c>
      <c r="B27" s="30">
        <v>292</v>
      </c>
      <c r="C27" s="66">
        <f t="shared" si="1"/>
        <v>77</v>
      </c>
      <c r="D27" s="362">
        <f t="shared" si="2"/>
        <v>-54</v>
      </c>
      <c r="E27" s="29"/>
      <c r="F27" s="48">
        <f t="shared" si="3"/>
        <v>218.5</v>
      </c>
      <c r="G27" s="48">
        <v>34.5</v>
      </c>
      <c r="H27" s="48"/>
      <c r="I27" s="39">
        <f>AVERAGE(B27:B29)/AVERAGE(B30:B32)*100-100</f>
        <v>-25.028571428571439</v>
      </c>
      <c r="J27" s="39">
        <f>AVERAGE(B27:B29)/AVERAGE(B39:B41)*100-100</f>
        <v>-6.4194008559201166</v>
      </c>
      <c r="K27" s="39"/>
      <c r="L27" s="39"/>
    </row>
    <row r="28" spans="1:12" s="134" customFormat="1" x14ac:dyDescent="0.3">
      <c r="A28" s="361">
        <v>44228</v>
      </c>
      <c r="B28" s="30">
        <v>194</v>
      </c>
      <c r="C28" s="66">
        <f t="shared" si="1"/>
        <v>-46</v>
      </c>
      <c r="D28" s="362">
        <f t="shared" si="2"/>
        <v>-75</v>
      </c>
      <c r="E28" s="29"/>
      <c r="F28" s="48">
        <f t="shared" si="3"/>
        <v>218.5</v>
      </c>
      <c r="G28" s="48">
        <v>30</v>
      </c>
      <c r="H28" s="359"/>
      <c r="I28" s="41"/>
      <c r="J28" s="41"/>
      <c r="K28" s="39"/>
      <c r="L28" s="39"/>
    </row>
    <row r="29" spans="1:12" s="134" customFormat="1" x14ac:dyDescent="0.3">
      <c r="A29" s="361">
        <v>44197</v>
      </c>
      <c r="B29" s="30">
        <v>170</v>
      </c>
      <c r="C29" s="66">
        <f t="shared" si="1"/>
        <v>-76</v>
      </c>
      <c r="D29" s="362">
        <f t="shared" si="2"/>
        <v>-96</v>
      </c>
      <c r="E29" s="29"/>
      <c r="F29" s="48">
        <f t="shared" si="3"/>
        <v>218.5</v>
      </c>
      <c r="G29" s="48">
        <v>29.8</v>
      </c>
      <c r="H29" s="359"/>
      <c r="I29" s="41"/>
      <c r="J29" s="41"/>
      <c r="K29" s="39"/>
      <c r="L29" s="39"/>
    </row>
    <row r="30" spans="1:12" s="134" customFormat="1" x14ac:dyDescent="0.3">
      <c r="A30" s="361">
        <v>44166</v>
      </c>
      <c r="B30" s="30">
        <v>311</v>
      </c>
      <c r="C30" s="66">
        <f t="shared" si="1"/>
        <v>28</v>
      </c>
      <c r="D30" s="362">
        <f t="shared" si="2"/>
        <v>74</v>
      </c>
      <c r="E30" s="29">
        <f>AVERAGE($B$30:$B$41)</f>
        <v>243</v>
      </c>
      <c r="F30" s="359"/>
      <c r="G30" s="359"/>
      <c r="H30" s="359"/>
      <c r="I30" s="39">
        <f>AVERAGE(B30:B32)/AVERAGE(B33:B35)*100-100</f>
        <v>5.2948255114320091</v>
      </c>
      <c r="J30" s="39">
        <f>AVERAGE(B30:B32)/AVERAGE(B42:B44)*100-100</f>
        <v>0.92272202998846353</v>
      </c>
      <c r="K30" s="39">
        <f>AVERAGE(B30:B41)/AVERAGE(B42:B53)*100-100</f>
        <v>-19.201995012468828</v>
      </c>
      <c r="L30" s="39"/>
    </row>
    <row r="31" spans="1:12" s="134" customFormat="1" x14ac:dyDescent="0.3">
      <c r="A31" s="361">
        <v>44136</v>
      </c>
      <c r="B31" s="30">
        <v>290</v>
      </c>
      <c r="C31" s="66">
        <f t="shared" si="1"/>
        <v>-9</v>
      </c>
      <c r="D31" s="362">
        <f t="shared" si="2"/>
        <v>17</v>
      </c>
      <c r="E31" s="29">
        <f t="shared" ref="E31:E41" si="4">AVERAGE($B$30:$B$41)</f>
        <v>243</v>
      </c>
      <c r="F31" s="29"/>
      <c r="G31" s="30">
        <v>39.4</v>
      </c>
      <c r="H31" s="359"/>
      <c r="I31" s="41"/>
      <c r="J31" s="41"/>
      <c r="K31" s="39"/>
      <c r="L31" s="39"/>
    </row>
    <row r="32" spans="1:12" s="134" customFormat="1" x14ac:dyDescent="0.3">
      <c r="A32" s="361">
        <v>44105</v>
      </c>
      <c r="B32" s="30">
        <v>274</v>
      </c>
      <c r="C32" s="66">
        <f t="shared" si="1"/>
        <v>-11</v>
      </c>
      <c r="D32" s="362">
        <f t="shared" si="2"/>
        <v>21</v>
      </c>
      <c r="E32" s="29">
        <f t="shared" si="4"/>
        <v>243</v>
      </c>
      <c r="F32" s="29"/>
      <c r="G32" s="30"/>
      <c r="H32" s="359"/>
      <c r="I32" s="41"/>
      <c r="J32" s="41"/>
      <c r="K32" s="39"/>
      <c r="L32" s="39"/>
    </row>
    <row r="33" spans="1:12" s="134" customFormat="1" x14ac:dyDescent="0.3">
      <c r="A33" s="361">
        <v>44075</v>
      </c>
      <c r="B33" s="30">
        <v>265</v>
      </c>
      <c r="C33" s="66">
        <f t="shared" si="1"/>
        <v>20</v>
      </c>
      <c r="D33" s="362">
        <f t="shared" si="2"/>
        <v>65</v>
      </c>
      <c r="E33" s="29">
        <f t="shared" si="4"/>
        <v>243</v>
      </c>
      <c r="F33" s="29"/>
      <c r="G33" s="30">
        <v>36</v>
      </c>
      <c r="H33" s="359"/>
      <c r="I33" s="39">
        <f>AVERAGE(B33:B35)/AVERAGE(B36:B38)*100-100</f>
        <v>63.261296660117893</v>
      </c>
      <c r="J33" s="39">
        <f>AVERAGE(B33:B35)/AVERAGE(B45:B47)*100-100</f>
        <v>-6.8385650224215198</v>
      </c>
      <c r="K33" s="39"/>
      <c r="L33" s="39"/>
    </row>
    <row r="34" spans="1:12" s="134" customFormat="1" x14ac:dyDescent="0.3">
      <c r="A34" s="361">
        <v>44044</v>
      </c>
      <c r="B34" s="30">
        <v>251</v>
      </c>
      <c r="C34" s="66">
        <f t="shared" si="1"/>
        <v>-63</v>
      </c>
      <c r="D34" s="362">
        <f t="shared" si="2"/>
        <v>-65</v>
      </c>
      <c r="E34" s="29">
        <f t="shared" si="4"/>
        <v>243</v>
      </c>
      <c r="F34" s="29"/>
      <c r="G34" s="30">
        <v>38.1</v>
      </c>
      <c r="H34" s="359"/>
      <c r="I34" s="41"/>
      <c r="J34" s="41"/>
      <c r="K34" s="39"/>
      <c r="L34" s="39"/>
    </row>
    <row r="35" spans="1:12" s="134" customFormat="1" x14ac:dyDescent="0.3">
      <c r="A35" s="361">
        <v>44013</v>
      </c>
      <c r="B35" s="30">
        <v>315</v>
      </c>
      <c r="C35" s="66">
        <f t="shared" si="1"/>
        <v>-18</v>
      </c>
      <c r="D35" s="362">
        <f t="shared" si="2"/>
        <v>-3</v>
      </c>
      <c r="E35" s="29">
        <f t="shared" si="4"/>
        <v>243</v>
      </c>
      <c r="F35" s="29"/>
      <c r="G35" s="30">
        <v>41</v>
      </c>
      <c r="H35" s="359"/>
      <c r="I35" s="41"/>
      <c r="J35" s="41"/>
      <c r="K35" s="39"/>
      <c r="L35" s="39"/>
    </row>
    <row r="36" spans="1:12" s="134" customFormat="1" x14ac:dyDescent="0.3">
      <c r="A36" s="361">
        <v>43983</v>
      </c>
      <c r="B36" s="30">
        <v>220</v>
      </c>
      <c r="C36" s="66">
        <f t="shared" si="1"/>
        <v>-105</v>
      </c>
      <c r="D36" s="362">
        <f t="shared" si="2"/>
        <v>-121</v>
      </c>
      <c r="E36" s="29">
        <f t="shared" si="4"/>
        <v>243</v>
      </c>
      <c r="F36" s="29"/>
      <c r="G36" s="30">
        <v>32.700000000000003</v>
      </c>
      <c r="H36" s="359"/>
      <c r="I36" s="39">
        <f>AVERAGE(B36:B38)/AVERAGE(B39:B41)*100-100</f>
        <v>-27.389443651925831</v>
      </c>
      <c r="J36" s="39">
        <f>AVERAGE(B36:B38)/AVERAGE(B48:B50)*100-100</f>
        <v>-47.471620227038194</v>
      </c>
      <c r="K36" s="39"/>
      <c r="L36" s="39"/>
    </row>
    <row r="37" spans="1:12" s="134" customFormat="1" x14ac:dyDescent="0.3">
      <c r="A37" s="361">
        <v>43952</v>
      </c>
      <c r="B37" s="30">
        <v>168</v>
      </c>
      <c r="C37" s="66">
        <f t="shared" si="1"/>
        <v>-165</v>
      </c>
      <c r="D37" s="362">
        <f t="shared" si="2"/>
        <v>-137</v>
      </c>
      <c r="E37" s="29">
        <f t="shared" si="4"/>
        <v>243</v>
      </c>
      <c r="F37" s="29"/>
      <c r="G37" s="30">
        <v>38.1</v>
      </c>
      <c r="H37" s="359"/>
      <c r="I37" s="41"/>
      <c r="J37" s="41"/>
      <c r="K37" s="39"/>
      <c r="L37" s="39"/>
    </row>
    <row r="38" spans="1:12" s="134" customFormat="1" x14ac:dyDescent="0.3">
      <c r="A38" s="361">
        <v>43922</v>
      </c>
      <c r="B38" s="30">
        <v>121</v>
      </c>
      <c r="C38" s="66">
        <f t="shared" si="1"/>
        <v>-190</v>
      </c>
      <c r="D38" s="362">
        <f t="shared" si="2"/>
        <v>-193</v>
      </c>
      <c r="E38" s="29">
        <f t="shared" si="4"/>
        <v>243</v>
      </c>
      <c r="F38" s="29"/>
      <c r="G38" s="30" t="s">
        <v>1002</v>
      </c>
      <c r="H38" s="359"/>
      <c r="I38" s="41"/>
      <c r="J38" s="41"/>
      <c r="K38" s="39"/>
      <c r="L38" s="39"/>
    </row>
    <row r="39" spans="1:12" s="134" customFormat="1" x14ac:dyDescent="0.3">
      <c r="A39" s="361">
        <v>43891</v>
      </c>
      <c r="B39" s="30">
        <v>215</v>
      </c>
      <c r="C39" s="66">
        <f t="shared" si="1"/>
        <v>-131</v>
      </c>
      <c r="D39" s="362">
        <f t="shared" si="2"/>
        <v>-132</v>
      </c>
      <c r="E39" s="29">
        <f t="shared" si="4"/>
        <v>243</v>
      </c>
      <c r="F39" s="29"/>
      <c r="G39" s="30" t="s">
        <v>1003</v>
      </c>
      <c r="H39" s="359"/>
      <c r="I39" s="39">
        <f>AVERAGE(B39:B41)/AVERAGE(B42:B44)*100-100</f>
        <v>-19.146482122260679</v>
      </c>
      <c r="J39" s="39">
        <f>AVERAGE(B39:B41)/AVERAGE(B51:B53)*100-100</f>
        <v>-20.43132803632237</v>
      </c>
      <c r="K39" s="39"/>
      <c r="L39" s="41"/>
    </row>
    <row r="40" spans="1:12" s="134" customFormat="1" x14ac:dyDescent="0.3">
      <c r="A40" s="361">
        <v>43862</v>
      </c>
      <c r="B40" s="30">
        <v>240</v>
      </c>
      <c r="C40" s="66">
        <f t="shared" si="1"/>
        <v>-29</v>
      </c>
      <c r="D40" s="362">
        <f t="shared" si="2"/>
        <v>-22</v>
      </c>
      <c r="E40" s="29">
        <f t="shared" si="4"/>
        <v>243</v>
      </c>
      <c r="F40" s="29"/>
      <c r="G40" s="30"/>
      <c r="H40" s="359"/>
      <c r="I40" s="41"/>
      <c r="J40" s="41"/>
      <c r="K40" s="39"/>
      <c r="L40" s="41"/>
    </row>
    <row r="41" spans="1:12" s="134" customFormat="1" x14ac:dyDescent="0.3">
      <c r="A41" s="361">
        <v>43831</v>
      </c>
      <c r="B41" s="30">
        <v>246</v>
      </c>
      <c r="C41" s="66">
        <f t="shared" si="1"/>
        <v>-20</v>
      </c>
      <c r="D41" s="362">
        <f t="shared" si="2"/>
        <v>-23</v>
      </c>
      <c r="E41" s="29">
        <f t="shared" si="4"/>
        <v>243</v>
      </c>
      <c r="F41" s="29"/>
      <c r="G41" s="30"/>
      <c r="H41" s="359"/>
      <c r="I41" s="41"/>
      <c r="J41" s="41"/>
      <c r="K41" s="39"/>
      <c r="L41" s="41"/>
    </row>
    <row r="42" spans="1:12" s="134" customFormat="1" x14ac:dyDescent="0.3">
      <c r="A42" s="361">
        <v>43800</v>
      </c>
      <c r="B42" s="30">
        <v>283</v>
      </c>
      <c r="C42" s="66">
        <f t="shared" si="1"/>
        <v>46</v>
      </c>
      <c r="D42" s="362">
        <f t="shared" si="2"/>
        <v>29</v>
      </c>
      <c r="E42" s="29"/>
      <c r="F42" s="29">
        <f>AVERAGE($B$42:$B$53)</f>
        <v>300.75</v>
      </c>
      <c r="G42" s="30"/>
      <c r="H42" s="359"/>
      <c r="I42" s="39">
        <f>AVERAGE(B42:B44)/AVERAGE(B45:B47)*100-100</f>
        <v>-2.8026905829596274</v>
      </c>
      <c r="J42" s="39">
        <f>AVERAGE(B42:B44)/AVERAGE(B54:B56)*100-100</f>
        <v>13.630406290956756</v>
      </c>
      <c r="K42" s="39">
        <f>AVERAGE(B42:B53)/AVERAGE(B54:B65)*100-100</f>
        <v>5.0655021834061102</v>
      </c>
      <c r="L42" s="41"/>
    </row>
    <row r="43" spans="1:12" s="134" customFormat="1" x14ac:dyDescent="0.3">
      <c r="A43" s="361">
        <v>43770</v>
      </c>
      <c r="B43" s="30">
        <v>299</v>
      </c>
      <c r="C43" s="66">
        <f t="shared" si="1"/>
        <v>26</v>
      </c>
      <c r="D43" s="362">
        <f t="shared" si="2"/>
        <v>-4</v>
      </c>
      <c r="E43" s="29"/>
      <c r="F43" s="29">
        <f t="shared" ref="F43:F53" si="5">AVERAGE($B$42:$B$53)</f>
        <v>300.75</v>
      </c>
      <c r="G43" s="30"/>
      <c r="H43" s="359"/>
      <c r="I43" s="41"/>
      <c r="J43" s="41"/>
      <c r="K43" s="41"/>
      <c r="L43" s="41"/>
    </row>
    <row r="44" spans="1:12" s="134" customFormat="1" x14ac:dyDescent="0.3">
      <c r="A44" s="361">
        <v>43739</v>
      </c>
      <c r="B44" s="30">
        <v>285</v>
      </c>
      <c r="C44" s="66">
        <f t="shared" si="1"/>
        <v>32</v>
      </c>
      <c r="D44" s="362">
        <f t="shared" si="2"/>
        <v>12</v>
      </c>
      <c r="E44" s="29"/>
      <c r="F44" s="29">
        <f t="shared" si="5"/>
        <v>300.75</v>
      </c>
      <c r="G44" s="30">
        <v>33</v>
      </c>
      <c r="H44" s="359"/>
      <c r="I44" s="41"/>
      <c r="J44" s="41"/>
      <c r="K44" s="41"/>
      <c r="L44" s="41"/>
    </row>
    <row r="45" spans="1:12" s="134" customFormat="1" x14ac:dyDescent="0.3">
      <c r="A45" s="361">
        <v>43709</v>
      </c>
      <c r="B45" s="30">
        <v>245</v>
      </c>
      <c r="C45" s="66">
        <f t="shared" si="1"/>
        <v>45</v>
      </c>
      <c r="D45" s="362">
        <f t="shared" si="2"/>
        <v>-43</v>
      </c>
      <c r="E45" s="29"/>
      <c r="F45" s="29">
        <f t="shared" si="5"/>
        <v>300.75</v>
      </c>
      <c r="G45" s="30">
        <v>33</v>
      </c>
      <c r="H45" s="359"/>
      <c r="I45" s="39">
        <f>AVERAGE(B45:B47)/AVERAGE(B48:B50)*100-100</f>
        <v>-7.9463364293085732</v>
      </c>
      <c r="J45" s="39">
        <f>AVERAGE(B45:B47)/AVERAGE(B57:B59)*100-100</f>
        <v>6.9544364508393244</v>
      </c>
      <c r="K45" s="39"/>
      <c r="L45" s="41"/>
    </row>
    <row r="46" spans="1:12" s="134" customFormat="1" x14ac:dyDescent="0.3">
      <c r="A46" s="361">
        <v>43678</v>
      </c>
      <c r="B46" s="30">
        <v>314</v>
      </c>
      <c r="C46" s="66">
        <f t="shared" si="1"/>
        <v>-2</v>
      </c>
      <c r="D46" s="362">
        <f t="shared" si="2"/>
        <v>60</v>
      </c>
      <c r="E46" s="29"/>
      <c r="F46" s="29">
        <f t="shared" si="5"/>
        <v>300.75</v>
      </c>
      <c r="G46" s="30">
        <v>32.700000000000003</v>
      </c>
      <c r="H46" s="359"/>
      <c r="I46" s="41"/>
      <c r="J46" s="41"/>
      <c r="K46" s="41"/>
      <c r="L46" s="41"/>
    </row>
    <row r="47" spans="1:12" s="134" customFormat="1" x14ac:dyDescent="0.3">
      <c r="A47" s="361">
        <v>43647</v>
      </c>
      <c r="B47" s="30">
        <v>333</v>
      </c>
      <c r="C47" s="66">
        <f t="shared" si="1"/>
        <v>15</v>
      </c>
      <c r="D47" s="362">
        <f t="shared" si="2"/>
        <v>50</v>
      </c>
      <c r="E47" s="29"/>
      <c r="F47" s="29">
        <f t="shared" si="5"/>
        <v>300.75</v>
      </c>
      <c r="G47" s="30">
        <v>36.299999999999997</v>
      </c>
      <c r="H47" s="359"/>
      <c r="I47" s="41"/>
      <c r="J47" s="41"/>
      <c r="K47" s="41"/>
      <c r="L47" s="41"/>
    </row>
    <row r="48" spans="1:12" s="134" customFormat="1" x14ac:dyDescent="0.3">
      <c r="A48" s="361">
        <v>43617</v>
      </c>
      <c r="B48" s="30">
        <v>325</v>
      </c>
      <c r="C48" s="66">
        <f t="shared" si="1"/>
        <v>-16</v>
      </c>
      <c r="D48" s="362">
        <f t="shared" si="2"/>
        <v>-3</v>
      </c>
      <c r="E48" s="29"/>
      <c r="F48" s="29">
        <f t="shared" si="5"/>
        <v>300.75</v>
      </c>
      <c r="G48" s="30">
        <v>36.1</v>
      </c>
      <c r="H48" s="359"/>
      <c r="I48" s="39">
        <f>AVERAGE(B48:B50)/AVERAGE(B51:B53)*100-100</f>
        <v>9.9886492622020455</v>
      </c>
      <c r="J48" s="39">
        <f>AVERAGE(B48:B50)/AVERAGE(B60:B62)*100-100</f>
        <v>0.93749999999998579</v>
      </c>
      <c r="K48" s="39"/>
      <c r="L48" s="41"/>
    </row>
    <row r="49" spans="1:12" s="134" customFormat="1" x14ac:dyDescent="0.3">
      <c r="A49" s="361">
        <v>43586</v>
      </c>
      <c r="B49" s="30">
        <v>333</v>
      </c>
      <c r="C49" s="66">
        <f t="shared" si="1"/>
        <v>28</v>
      </c>
      <c r="D49" s="362">
        <f t="shared" si="2"/>
        <v>9</v>
      </c>
      <c r="E49" s="29"/>
      <c r="F49" s="29">
        <f t="shared" si="5"/>
        <v>300.75</v>
      </c>
      <c r="G49" s="30">
        <v>37.1</v>
      </c>
      <c r="H49" s="359"/>
      <c r="I49" s="41"/>
      <c r="J49" s="41"/>
      <c r="K49" s="41"/>
      <c r="L49" s="41"/>
    </row>
    <row r="50" spans="1:12" s="134" customFormat="1" x14ac:dyDescent="0.3">
      <c r="A50" s="361">
        <v>43556</v>
      </c>
      <c r="B50" s="30">
        <v>311</v>
      </c>
      <c r="C50" s="66">
        <f t="shared" si="1"/>
        <v>-3</v>
      </c>
      <c r="D50" s="362">
        <f t="shared" si="2"/>
        <v>20</v>
      </c>
      <c r="E50" s="29"/>
      <c r="F50" s="29">
        <f t="shared" si="5"/>
        <v>300.75</v>
      </c>
      <c r="G50" s="30">
        <v>38.700000000000003</v>
      </c>
      <c r="H50" s="359"/>
      <c r="I50" s="41"/>
      <c r="J50" s="41"/>
      <c r="K50" s="41"/>
      <c r="L50" s="41"/>
    </row>
    <row r="51" spans="1:12" s="134" customFormat="1" x14ac:dyDescent="0.3">
      <c r="A51" s="361">
        <v>43525</v>
      </c>
      <c r="B51" s="30">
        <v>346</v>
      </c>
      <c r="C51" s="66">
        <f t="shared" si="1"/>
        <v>-1</v>
      </c>
      <c r="D51" s="362">
        <f t="shared" si="2"/>
        <v>-14</v>
      </c>
      <c r="E51" s="29"/>
      <c r="F51" s="29">
        <f t="shared" si="5"/>
        <v>300.75</v>
      </c>
      <c r="G51" s="30">
        <v>36.200000000000003</v>
      </c>
      <c r="H51" s="359"/>
      <c r="I51" s="39">
        <f>AVERAGE(B51:B53)/AVERAGE(B54:B56)*100-100</f>
        <v>15.465268676277844</v>
      </c>
      <c r="J51" s="39">
        <f>AVERAGE(B51:B53)/AVERAGE(B63:B65)*100-100</f>
        <v>0.34168564920274491</v>
      </c>
      <c r="K51" s="39"/>
      <c r="L51" s="41"/>
    </row>
    <row r="52" spans="1:12" s="134" customFormat="1" x14ac:dyDescent="0.3">
      <c r="A52" s="361">
        <v>43497</v>
      </c>
      <c r="B52" s="30">
        <v>269</v>
      </c>
      <c r="C52" s="66">
        <f t="shared" si="1"/>
        <v>7</v>
      </c>
      <c r="D52" s="362">
        <f t="shared" si="2"/>
        <v>25</v>
      </c>
      <c r="E52" s="29"/>
      <c r="F52" s="29">
        <f t="shared" si="5"/>
        <v>300.75</v>
      </c>
      <c r="G52" s="30">
        <v>32.200000000000003</v>
      </c>
      <c r="H52" s="359"/>
      <c r="I52" s="41"/>
      <c r="J52" s="41"/>
      <c r="K52" s="41"/>
      <c r="L52" s="41"/>
    </row>
    <row r="53" spans="1:12" s="134" customFormat="1" x14ac:dyDescent="0.3">
      <c r="A53" s="361">
        <v>43466</v>
      </c>
      <c r="B53" s="30">
        <v>266</v>
      </c>
      <c r="C53" s="66">
        <f t="shared" si="1"/>
        <v>-3</v>
      </c>
      <c r="D53" s="362">
        <f t="shared" si="2"/>
        <v>25</v>
      </c>
      <c r="E53" s="29"/>
      <c r="F53" s="29">
        <f t="shared" si="5"/>
        <v>300.75</v>
      </c>
      <c r="G53" s="30">
        <v>33.1</v>
      </c>
      <c r="H53" s="359"/>
      <c r="I53" s="41"/>
      <c r="J53" s="41"/>
      <c r="K53" s="41"/>
      <c r="L53" s="41"/>
    </row>
    <row r="54" spans="1:12" s="134" customFormat="1" x14ac:dyDescent="0.3">
      <c r="A54" s="361">
        <v>43435</v>
      </c>
      <c r="B54" s="30">
        <v>237</v>
      </c>
      <c r="C54" s="66">
        <f t="shared" si="1"/>
        <v>-17</v>
      </c>
      <c r="D54" s="362">
        <f t="shared" si="2"/>
        <v>-20</v>
      </c>
      <c r="E54" s="29">
        <f>AVERAGE($B$54:$B$65)</f>
        <v>286.25</v>
      </c>
      <c r="F54" s="29"/>
      <c r="G54" s="30"/>
      <c r="H54" s="359"/>
      <c r="I54" s="39">
        <f>AVERAGE(B54:B56)/AVERAGE(B57:B59)*100-100</f>
        <v>-8.5131894484412385</v>
      </c>
      <c r="J54" s="39">
        <f>AVERAGE(B54:B56)/AVERAGE(B66:B68)*100-100</f>
        <v>-8.0722891566265105</v>
      </c>
      <c r="K54" s="39">
        <f>AVERAGE(B54:B65)/AVERAGE(B66:B77)*100-100</f>
        <v>-0.23235550392101345</v>
      </c>
      <c r="L54" s="41"/>
    </row>
    <row r="55" spans="1:12" s="134" customFormat="1" x14ac:dyDescent="0.3">
      <c r="A55" s="361">
        <v>43405</v>
      </c>
      <c r="B55" s="30">
        <v>273</v>
      </c>
      <c r="C55" s="66">
        <f t="shared" si="1"/>
        <v>-30</v>
      </c>
      <c r="D55" s="362">
        <f t="shared" si="2"/>
        <v>-4</v>
      </c>
      <c r="E55" s="29">
        <f t="shared" ref="E55:E65" si="6">AVERAGE($B$54:$B$65)</f>
        <v>286.25</v>
      </c>
      <c r="F55" s="29"/>
      <c r="G55" s="30">
        <v>34.1</v>
      </c>
      <c r="H55" s="359"/>
      <c r="I55" s="41"/>
      <c r="J55" s="41"/>
      <c r="K55" s="41"/>
      <c r="L55" s="41"/>
    </row>
    <row r="56" spans="1:12" s="134" customFormat="1" x14ac:dyDescent="0.3">
      <c r="A56" s="361">
        <v>43374</v>
      </c>
      <c r="B56" s="30">
        <v>253</v>
      </c>
      <c r="C56" s="66">
        <f t="shared" si="1"/>
        <v>-20</v>
      </c>
      <c r="D56" s="362">
        <f t="shared" si="2"/>
        <v>-10</v>
      </c>
      <c r="E56" s="29">
        <f t="shared" si="6"/>
        <v>286.25</v>
      </c>
      <c r="F56" s="29"/>
      <c r="G56" s="30">
        <v>36.299999999999997</v>
      </c>
      <c r="H56" s="359"/>
      <c r="I56" s="41"/>
      <c r="J56" s="41"/>
      <c r="K56" s="41"/>
      <c r="L56" s="41"/>
    </row>
    <row r="57" spans="1:12" s="134" customFormat="1" x14ac:dyDescent="0.3">
      <c r="A57" s="361">
        <v>43344</v>
      </c>
      <c r="B57" s="30">
        <v>200</v>
      </c>
      <c r="C57" s="66">
        <f t="shared" si="1"/>
        <v>-88</v>
      </c>
      <c r="D57" s="362">
        <f t="shared" si="2"/>
        <v>-98</v>
      </c>
      <c r="E57" s="29">
        <f t="shared" si="6"/>
        <v>286.25</v>
      </c>
      <c r="F57" s="29"/>
      <c r="G57" s="30">
        <v>33.9</v>
      </c>
      <c r="H57" s="359"/>
      <c r="I57" s="39">
        <f>AVERAGE(B57:B59)/AVERAGE(B60:B62)*100-100</f>
        <v>-13.125</v>
      </c>
      <c r="J57" s="39">
        <f>AVERAGE(B57:B59)/AVERAGE(B69:B71)*100-100</f>
        <v>1.0909090909090935</v>
      </c>
      <c r="K57" s="39"/>
      <c r="L57" s="41"/>
    </row>
    <row r="58" spans="1:12" s="134" customFormat="1" x14ac:dyDescent="0.3">
      <c r="A58" s="361">
        <v>43313</v>
      </c>
      <c r="B58" s="30">
        <v>316</v>
      </c>
      <c r="C58" s="66">
        <f t="shared" si="1"/>
        <v>62</v>
      </c>
      <c r="D58" s="362">
        <f t="shared" si="2"/>
        <v>71</v>
      </c>
      <c r="E58" s="29">
        <f t="shared" si="6"/>
        <v>286.25</v>
      </c>
      <c r="F58" s="29"/>
      <c r="G58" s="30">
        <v>32.6</v>
      </c>
      <c r="H58" s="359"/>
      <c r="I58" s="41"/>
      <c r="J58" s="41"/>
      <c r="K58" s="41"/>
      <c r="L58" s="41"/>
    </row>
    <row r="59" spans="1:12" s="134" customFormat="1" x14ac:dyDescent="0.3">
      <c r="A59" s="361">
        <v>43282</v>
      </c>
      <c r="B59" s="30">
        <v>318</v>
      </c>
      <c r="C59" s="66">
        <f t="shared" si="1"/>
        <v>35</v>
      </c>
      <c r="D59" s="362">
        <f t="shared" si="2"/>
        <v>39</v>
      </c>
      <c r="E59" s="29">
        <f t="shared" si="6"/>
        <v>286.25</v>
      </c>
      <c r="F59" s="29"/>
      <c r="G59" s="30">
        <v>37</v>
      </c>
      <c r="H59" s="359"/>
      <c r="I59" s="41"/>
      <c r="J59" s="41"/>
      <c r="K59" s="41"/>
      <c r="L59" s="41"/>
    </row>
    <row r="60" spans="1:12" s="134" customFormat="1" x14ac:dyDescent="0.3">
      <c r="A60" s="361">
        <v>43252</v>
      </c>
      <c r="B60" s="30">
        <v>341</v>
      </c>
      <c r="C60" s="66">
        <f t="shared" si="1"/>
        <v>13</v>
      </c>
      <c r="D60" s="362">
        <f t="shared" si="2"/>
        <v>1</v>
      </c>
      <c r="E60" s="29">
        <f t="shared" si="6"/>
        <v>286.25</v>
      </c>
      <c r="F60" s="29"/>
      <c r="G60" s="30">
        <v>37.9</v>
      </c>
      <c r="H60" s="359"/>
      <c r="I60" s="39">
        <f>AVERAGE(B60:B62)/AVERAGE(B63:B65)*100-100</f>
        <v>9.3394077448747197</v>
      </c>
      <c r="J60" s="39">
        <f>AVERAGE(B60:B62)/AVERAGE(B72:B74)*100-100</f>
        <v>1.8027571580063722</v>
      </c>
      <c r="K60" s="39"/>
      <c r="L60" s="41"/>
    </row>
    <row r="61" spans="1:12" s="134" customFormat="1" x14ac:dyDescent="0.3">
      <c r="A61" s="361">
        <v>43221</v>
      </c>
      <c r="B61" s="30">
        <v>305</v>
      </c>
      <c r="C61" s="66">
        <f t="shared" si="1"/>
        <v>-19</v>
      </c>
      <c r="D61" s="362">
        <f t="shared" si="2"/>
        <v>18</v>
      </c>
      <c r="E61" s="29">
        <f t="shared" si="6"/>
        <v>286.25</v>
      </c>
      <c r="F61" s="29"/>
      <c r="G61" s="30">
        <v>38.799999999999997</v>
      </c>
      <c r="H61" s="359"/>
      <c r="I61" s="41"/>
      <c r="J61" s="41"/>
      <c r="K61" s="41"/>
      <c r="L61" s="41"/>
    </row>
    <row r="62" spans="1:12" s="134" customFormat="1" x14ac:dyDescent="0.3">
      <c r="A62" s="361">
        <v>43191</v>
      </c>
      <c r="B62" s="30">
        <v>314</v>
      </c>
      <c r="C62" s="66">
        <f t="shared" si="1"/>
        <v>23</v>
      </c>
      <c r="D62" s="362">
        <f t="shared" si="2"/>
        <v>-2</v>
      </c>
      <c r="E62" s="29">
        <f t="shared" si="6"/>
        <v>286.25</v>
      </c>
      <c r="F62" s="29"/>
      <c r="G62" s="30">
        <v>38.5</v>
      </c>
      <c r="H62" s="359"/>
      <c r="I62" s="41"/>
      <c r="J62" s="41"/>
      <c r="K62" s="41"/>
      <c r="L62" s="41"/>
    </row>
    <row r="63" spans="1:12" s="134" customFormat="1" x14ac:dyDescent="0.3">
      <c r="A63" s="361">
        <v>43160</v>
      </c>
      <c r="B63" s="30">
        <v>347</v>
      </c>
      <c r="C63" s="66">
        <f t="shared" si="1"/>
        <v>-13</v>
      </c>
      <c r="D63" s="362">
        <f t="shared" si="2"/>
        <v>24</v>
      </c>
      <c r="E63" s="29">
        <f t="shared" si="6"/>
        <v>286.25</v>
      </c>
      <c r="F63" s="29"/>
      <c r="G63" s="30">
        <v>39.200000000000003</v>
      </c>
      <c r="H63" s="359"/>
      <c r="I63" s="39">
        <f>AVERAGE(B63:B65)/AVERAGE(B66:B68)*100-100</f>
        <v>5.7831325301204828</v>
      </c>
      <c r="J63" s="39">
        <f>AVERAGE(B63:B65)/AVERAGE(B75:B77)*100-100</f>
        <v>3.9053254437869924</v>
      </c>
      <c r="K63" s="39"/>
      <c r="L63" s="41"/>
    </row>
    <row r="64" spans="1:12" s="134" customFormat="1" x14ac:dyDescent="0.3">
      <c r="A64" s="361">
        <v>43132</v>
      </c>
      <c r="B64" s="30">
        <v>262</v>
      </c>
      <c r="C64" s="66">
        <f t="shared" si="1"/>
        <v>18</v>
      </c>
      <c r="D64" s="362">
        <f t="shared" si="2"/>
        <v>12</v>
      </c>
      <c r="E64" s="29">
        <f t="shared" si="6"/>
        <v>286.25</v>
      </c>
      <c r="F64" s="29"/>
      <c r="G64" s="30">
        <v>36.9</v>
      </c>
      <c r="H64" s="359"/>
      <c r="I64" s="41"/>
      <c r="J64" s="41"/>
      <c r="K64" s="41"/>
      <c r="L64" s="41"/>
    </row>
    <row r="65" spans="1:12" s="134" customFormat="1" x14ac:dyDescent="0.3">
      <c r="A65" s="361">
        <v>43101</v>
      </c>
      <c r="B65" s="30">
        <v>269</v>
      </c>
      <c r="C65" s="66">
        <f t="shared" si="1"/>
        <v>28</v>
      </c>
      <c r="D65" s="362">
        <f t="shared" si="2"/>
        <v>51</v>
      </c>
      <c r="E65" s="29">
        <f t="shared" si="6"/>
        <v>286.25</v>
      </c>
      <c r="F65" s="29"/>
      <c r="G65" s="30">
        <v>35.1</v>
      </c>
      <c r="H65" s="359"/>
      <c r="I65" s="41"/>
      <c r="J65" s="41"/>
      <c r="K65" s="41"/>
      <c r="L65" s="41"/>
    </row>
    <row r="66" spans="1:12" s="134" customFormat="1" x14ac:dyDescent="0.3">
      <c r="A66" s="361">
        <v>43070</v>
      </c>
      <c r="B66" s="30">
        <v>254</v>
      </c>
      <c r="C66" s="66">
        <f t="shared" si="1"/>
        <v>-3</v>
      </c>
      <c r="D66" s="362">
        <f t="shared" si="2"/>
        <v>7</v>
      </c>
      <c r="E66" s="29"/>
      <c r="F66" s="29">
        <f t="shared" ref="F66:F77" si="7">AVERAGE($B$66:$B$77)</f>
        <v>286.91666666666669</v>
      </c>
      <c r="G66" s="30">
        <v>35.6</v>
      </c>
      <c r="H66" s="29"/>
      <c r="I66" s="39">
        <f>AVERAGE(B66:B68)/AVERAGE(B69:B71)*100-100</f>
        <v>0.60606060606060908</v>
      </c>
      <c r="J66" s="39">
        <f>AVERAGE(B66:B68)/AVERAGE(B78:B80)*100-100</f>
        <v>4.1405269761606007</v>
      </c>
      <c r="K66" s="39">
        <f>AVERAGE(B66:B77)/AVERAGE(B78:B89)*100-100</f>
        <v>2.6841634357291895</v>
      </c>
      <c r="L66" s="41"/>
    </row>
    <row r="67" spans="1:12" s="134" customFormat="1" x14ac:dyDescent="0.3">
      <c r="A67" s="361">
        <v>43040</v>
      </c>
      <c r="B67" s="30">
        <v>303</v>
      </c>
      <c r="C67" s="66">
        <f t="shared" si="1"/>
        <v>26</v>
      </c>
      <c r="D67" s="362">
        <f t="shared" si="2"/>
        <v>31</v>
      </c>
      <c r="E67" s="29"/>
      <c r="F67" s="29">
        <f t="shared" si="7"/>
        <v>286.91666666666669</v>
      </c>
      <c r="G67" s="30">
        <v>36.6</v>
      </c>
      <c r="H67" s="29"/>
      <c r="I67" s="41"/>
      <c r="J67" s="41"/>
      <c r="K67" s="41"/>
      <c r="L67" s="41"/>
    </row>
    <row r="68" spans="1:12" s="134" customFormat="1" x14ac:dyDescent="0.3">
      <c r="A68" s="361">
        <v>43009</v>
      </c>
      <c r="B68" s="30">
        <v>273</v>
      </c>
      <c r="C68" s="66">
        <f t="shared" si="1"/>
        <v>10</v>
      </c>
      <c r="D68" s="362">
        <f t="shared" si="2"/>
        <v>-5</v>
      </c>
      <c r="E68" s="29"/>
      <c r="F68" s="29">
        <f t="shared" si="7"/>
        <v>286.91666666666669</v>
      </c>
      <c r="G68" s="30">
        <v>37.4</v>
      </c>
      <c r="H68" s="29"/>
      <c r="I68" s="41"/>
      <c r="J68" s="41"/>
      <c r="K68" s="41"/>
      <c r="L68" s="41"/>
    </row>
    <row r="69" spans="1:12" s="134" customFormat="1" x14ac:dyDescent="0.3">
      <c r="A69" s="361">
        <v>42979</v>
      </c>
      <c r="B69" s="30">
        <v>288</v>
      </c>
      <c r="C69" s="66">
        <f t="shared" si="1"/>
        <v>-10</v>
      </c>
      <c r="D69" s="362">
        <f t="shared" si="2"/>
        <v>16</v>
      </c>
      <c r="E69" s="29"/>
      <c r="F69" s="29">
        <f t="shared" si="7"/>
        <v>286.91666666666669</v>
      </c>
      <c r="G69" s="30">
        <v>35.5</v>
      </c>
      <c r="H69" s="29"/>
      <c r="I69" s="39">
        <f>AVERAGE(B69:B71)/AVERAGE(B72:B74)*100-100</f>
        <v>-12.513255567338277</v>
      </c>
      <c r="J69" s="39">
        <f>AVERAGE(B69:B71)/AVERAGE(B81:B83)*100-100</f>
        <v>0.36496350364963348</v>
      </c>
      <c r="K69" s="39"/>
      <c r="L69" s="41"/>
    </row>
    <row r="70" spans="1:12" s="134" customFormat="1" x14ac:dyDescent="0.3">
      <c r="A70" s="361">
        <v>42948</v>
      </c>
      <c r="B70" s="30">
        <v>254</v>
      </c>
      <c r="C70" s="66">
        <f t="shared" si="1"/>
        <v>9</v>
      </c>
      <c r="D70" s="362">
        <f t="shared" si="2"/>
        <v>28</v>
      </c>
      <c r="E70" s="29"/>
      <c r="F70" s="29">
        <f t="shared" si="7"/>
        <v>286.91666666666669</v>
      </c>
      <c r="G70" s="30">
        <v>39</v>
      </c>
      <c r="H70" s="29"/>
      <c r="I70" s="41"/>
      <c r="J70" s="41"/>
      <c r="K70" s="41"/>
      <c r="L70" s="41"/>
    </row>
    <row r="71" spans="1:12" s="134" customFormat="1" x14ac:dyDescent="0.3">
      <c r="A71" s="361">
        <v>42917</v>
      </c>
      <c r="B71" s="30">
        <v>283</v>
      </c>
      <c r="C71" s="66">
        <f t="shared" si="1"/>
        <v>4</v>
      </c>
      <c r="D71" s="362">
        <f t="shared" si="2"/>
        <v>-7</v>
      </c>
      <c r="E71" s="29"/>
      <c r="F71" s="29">
        <f t="shared" si="7"/>
        <v>286.91666666666669</v>
      </c>
      <c r="G71" s="30">
        <v>35.799999999999997</v>
      </c>
      <c r="H71" s="29"/>
      <c r="I71" s="41"/>
      <c r="J71" s="41"/>
      <c r="K71" s="41"/>
      <c r="L71" s="41"/>
    </row>
    <row r="72" spans="1:12" s="134" customFormat="1" x14ac:dyDescent="0.3">
      <c r="A72" s="361">
        <v>42887</v>
      </c>
      <c r="B72" s="30">
        <v>328</v>
      </c>
      <c r="C72" s="66">
        <f t="shared" si="1"/>
        <v>-12</v>
      </c>
      <c r="D72" s="362">
        <f t="shared" si="2"/>
        <v>14</v>
      </c>
      <c r="E72" s="29"/>
      <c r="F72" s="29">
        <f t="shared" si="7"/>
        <v>286.91666666666669</v>
      </c>
      <c r="G72" s="30">
        <v>34.6</v>
      </c>
      <c r="H72" s="29"/>
      <c r="I72" s="39">
        <f>AVERAGE(B72:B74)/AVERAGE(B75:B77)*100-100</f>
        <v>11.597633136094657</v>
      </c>
      <c r="J72" s="39">
        <f>AVERAGE(B72:B74)/AVERAGE(B84:B86)*100-100</f>
        <v>0</v>
      </c>
      <c r="K72" s="39"/>
      <c r="L72" s="41"/>
    </row>
    <row r="73" spans="1:12" s="134" customFormat="1" x14ac:dyDescent="0.3">
      <c r="A73" s="361">
        <v>42856</v>
      </c>
      <c r="B73" s="30">
        <v>324</v>
      </c>
      <c r="C73" s="66">
        <f t="shared" si="1"/>
        <v>37</v>
      </c>
      <c r="D73" s="362">
        <f t="shared" si="2"/>
        <v>68</v>
      </c>
      <c r="E73" s="29"/>
      <c r="F73" s="29">
        <f t="shared" si="7"/>
        <v>286.91666666666669</v>
      </c>
      <c r="G73" s="30">
        <v>36</v>
      </c>
      <c r="H73" s="29"/>
      <c r="I73" s="41"/>
      <c r="J73" s="41"/>
      <c r="K73" s="41"/>
      <c r="L73" s="41"/>
    </row>
    <row r="74" spans="1:12" s="134" customFormat="1" x14ac:dyDescent="0.3">
      <c r="A74" s="361">
        <v>42826</v>
      </c>
      <c r="B74" s="30">
        <v>291</v>
      </c>
      <c r="C74" s="66">
        <f t="shared" si="1"/>
        <v>-25</v>
      </c>
      <c r="D74" s="362">
        <f t="shared" si="2"/>
        <v>0</v>
      </c>
      <c r="E74" s="29"/>
      <c r="F74" s="29">
        <f t="shared" si="7"/>
        <v>286.91666666666669</v>
      </c>
      <c r="G74" s="30">
        <v>34.799999999999997</v>
      </c>
      <c r="H74" s="29"/>
      <c r="I74" s="41"/>
      <c r="J74" s="41"/>
      <c r="K74" s="41"/>
      <c r="L74" s="41"/>
    </row>
    <row r="75" spans="1:12" s="134" customFormat="1" x14ac:dyDescent="0.3">
      <c r="A75" s="361">
        <v>42795</v>
      </c>
      <c r="B75" s="30">
        <v>360</v>
      </c>
      <c r="C75" s="66">
        <f t="shared" si="1"/>
        <v>37</v>
      </c>
      <c r="D75" s="362">
        <f t="shared" si="2"/>
        <v>37</v>
      </c>
      <c r="E75" s="29"/>
      <c r="F75" s="29">
        <f t="shared" si="7"/>
        <v>286.91666666666669</v>
      </c>
      <c r="G75" s="30"/>
      <c r="H75" s="29"/>
      <c r="I75" s="39">
        <f>AVERAGE(B75:B77)/AVERAGE(B78:B80)*100-100</f>
        <v>6.022584692597249</v>
      </c>
      <c r="J75" s="39">
        <f>AVERAGE(B75:B77)/AVERAGE(B87:B89)*100-100</f>
        <v>6.8268015170670111</v>
      </c>
      <c r="K75" s="39"/>
      <c r="L75" s="41"/>
    </row>
    <row r="76" spans="1:12" s="134" customFormat="1" x14ac:dyDescent="0.3">
      <c r="A76" s="361">
        <v>42767</v>
      </c>
      <c r="B76" s="30">
        <v>244</v>
      </c>
      <c r="C76" s="66">
        <f t="shared" si="1"/>
        <v>-6</v>
      </c>
      <c r="D76" s="362">
        <f t="shared" si="2"/>
        <v>21</v>
      </c>
      <c r="F76" s="29">
        <f t="shared" si="7"/>
        <v>286.91666666666669</v>
      </c>
      <c r="G76" s="30">
        <v>32.700000000000003</v>
      </c>
      <c r="H76" s="29">
        <f>AVERAGE($G$66:$G$77)</f>
        <v>35.409090909090907</v>
      </c>
      <c r="I76" s="41"/>
      <c r="J76" s="41"/>
      <c r="K76" s="41"/>
      <c r="L76" s="41"/>
    </row>
    <row r="77" spans="1:12" s="134" customFormat="1" x14ac:dyDescent="0.3">
      <c r="A77" s="361">
        <v>42736</v>
      </c>
      <c r="B77" s="30">
        <v>241</v>
      </c>
      <c r="C77" s="66">
        <f t="shared" si="1"/>
        <v>23</v>
      </c>
      <c r="D77" s="362">
        <f t="shared" si="2"/>
        <v>30</v>
      </c>
      <c r="F77" s="29">
        <f t="shared" si="7"/>
        <v>286.91666666666669</v>
      </c>
      <c r="G77" s="30">
        <v>31.5</v>
      </c>
      <c r="H77" s="29">
        <f>AVERAGE($G$66:$G$77)</f>
        <v>35.409090909090907</v>
      </c>
      <c r="I77" s="41"/>
      <c r="J77" s="41"/>
      <c r="K77" s="41"/>
      <c r="L77" s="41"/>
    </row>
    <row r="78" spans="1:12" s="134" customFormat="1" x14ac:dyDescent="0.3">
      <c r="A78" s="361">
        <v>42705</v>
      </c>
      <c r="B78" s="30">
        <v>257</v>
      </c>
      <c r="C78" s="66">
        <f t="shared" ref="C78:C141" si="8">B78-B90</f>
        <v>10</v>
      </c>
      <c r="D78" s="362">
        <f t="shared" ref="D78:D141" si="9">B78-B102</f>
        <v>27</v>
      </c>
      <c r="E78" s="29">
        <f t="shared" ref="E78:E89" si="10">AVERAGE($B$78:$B$89)</f>
        <v>279.41666666666669</v>
      </c>
      <c r="F78" s="41"/>
      <c r="G78" s="30"/>
      <c r="H78" s="29">
        <f>AVERAGE($G$78:$G$89)</f>
        <v>34.790909090909082</v>
      </c>
      <c r="I78" s="39">
        <f>AVERAGE(B78:B80)/AVERAGE(B81:B83)*100-100</f>
        <v>-3.0413625304136218</v>
      </c>
      <c r="J78" s="39">
        <f>AVERAGE(B78:B80)/AVERAGE(B90:B92)*100-100</f>
        <v>0</v>
      </c>
      <c r="K78" s="39">
        <f>AVERAGE(B78:B89)/AVERAGE(B90:B101)*100-100</f>
        <v>4.6831095847642814</v>
      </c>
      <c r="L78" s="41"/>
    </row>
    <row r="79" spans="1:12" s="134" customFormat="1" x14ac:dyDescent="0.3">
      <c r="A79" s="361">
        <v>42675</v>
      </c>
      <c r="B79" s="30">
        <v>277</v>
      </c>
      <c r="C79" s="66">
        <f t="shared" si="8"/>
        <v>5</v>
      </c>
      <c r="D79" s="362">
        <f t="shared" si="9"/>
        <v>27</v>
      </c>
      <c r="E79" s="29">
        <f t="shared" si="10"/>
        <v>279.41666666666669</v>
      </c>
      <c r="F79" s="41"/>
      <c r="G79" s="30">
        <v>34.6</v>
      </c>
      <c r="H79" s="29">
        <f t="shared" ref="H79:H89" si="11">AVERAGE($G$78:$G$89)</f>
        <v>34.790909090909082</v>
      </c>
      <c r="I79" s="41"/>
      <c r="J79" s="41"/>
      <c r="K79" s="41"/>
      <c r="L79" s="41"/>
    </row>
    <row r="80" spans="1:12" s="134" customFormat="1" x14ac:dyDescent="0.3">
      <c r="A80" s="361">
        <v>42644</v>
      </c>
      <c r="B80" s="30">
        <v>263</v>
      </c>
      <c r="C80" s="66">
        <f t="shared" si="8"/>
        <v>-15</v>
      </c>
      <c r="D80" s="362">
        <f t="shared" si="9"/>
        <v>-12</v>
      </c>
      <c r="E80" s="29">
        <f t="shared" si="10"/>
        <v>279.41666666666669</v>
      </c>
      <c r="F80" s="41"/>
      <c r="G80" s="30">
        <v>35.4</v>
      </c>
      <c r="H80" s="29">
        <f t="shared" si="11"/>
        <v>34.790909090909082</v>
      </c>
      <c r="I80" s="41"/>
      <c r="J80" s="41"/>
      <c r="K80" s="41"/>
      <c r="L80" s="41"/>
    </row>
    <row r="81" spans="1:12" s="134" customFormat="1" x14ac:dyDescent="0.3">
      <c r="A81" s="361">
        <v>42614</v>
      </c>
      <c r="B81" s="30">
        <v>298</v>
      </c>
      <c r="C81" s="66">
        <f t="shared" si="8"/>
        <v>26</v>
      </c>
      <c r="D81" s="362">
        <f t="shared" si="9"/>
        <v>38</v>
      </c>
      <c r="E81" s="29">
        <f t="shared" si="10"/>
        <v>279.41666666666669</v>
      </c>
      <c r="F81" s="41"/>
      <c r="G81" s="30">
        <v>34.4</v>
      </c>
      <c r="H81" s="29">
        <f t="shared" si="11"/>
        <v>34.790909090909082</v>
      </c>
      <c r="I81" s="39">
        <f>AVERAGE(B81:B83)/AVERAGE(B84:B86)*100-100</f>
        <v>-12.831389183457048</v>
      </c>
      <c r="J81" s="39">
        <f>AVERAGE(B81:B83)/AVERAGE(B93:B95)*100-100</f>
        <v>4.3147208121827418</v>
      </c>
      <c r="K81" s="39"/>
      <c r="L81" s="41"/>
    </row>
    <row r="82" spans="1:12" s="134" customFormat="1" x14ac:dyDescent="0.3">
      <c r="A82" s="361">
        <v>42583</v>
      </c>
      <c r="B82" s="30">
        <v>245</v>
      </c>
      <c r="C82" s="66">
        <f t="shared" si="8"/>
        <v>19</v>
      </c>
      <c r="D82" s="362">
        <f t="shared" si="9"/>
        <v>32</v>
      </c>
      <c r="E82" s="29">
        <f t="shared" si="10"/>
        <v>279.41666666666669</v>
      </c>
      <c r="F82" s="41"/>
      <c r="G82" s="30">
        <v>38.1</v>
      </c>
      <c r="H82" s="29">
        <f t="shared" si="11"/>
        <v>34.790909090909082</v>
      </c>
      <c r="I82" s="41"/>
      <c r="J82" s="41"/>
      <c r="K82" s="41"/>
      <c r="L82" s="41"/>
    </row>
    <row r="83" spans="1:12" s="134" customFormat="1" x14ac:dyDescent="0.3">
      <c r="A83" s="361">
        <v>42552</v>
      </c>
      <c r="B83" s="30">
        <v>279</v>
      </c>
      <c r="C83" s="66">
        <f t="shared" si="8"/>
        <v>-11</v>
      </c>
      <c r="D83" s="362">
        <f t="shared" si="9"/>
        <v>9</v>
      </c>
      <c r="E83" s="29">
        <f t="shared" si="10"/>
        <v>279.41666666666669</v>
      </c>
      <c r="F83" s="41"/>
      <c r="G83" s="30">
        <v>35.6</v>
      </c>
      <c r="H83" s="29">
        <f t="shared" si="11"/>
        <v>34.790909090909082</v>
      </c>
      <c r="I83" s="41"/>
      <c r="J83" s="41"/>
      <c r="K83" s="41"/>
      <c r="L83" s="41"/>
    </row>
    <row r="84" spans="1:12" s="134" customFormat="1" x14ac:dyDescent="0.3">
      <c r="A84" s="361">
        <v>42522</v>
      </c>
      <c r="B84" s="30">
        <v>340</v>
      </c>
      <c r="C84" s="66">
        <f t="shared" si="8"/>
        <v>26</v>
      </c>
      <c r="D84" s="362">
        <f t="shared" si="9"/>
        <v>62</v>
      </c>
      <c r="E84" s="29">
        <f t="shared" si="10"/>
        <v>279.41666666666669</v>
      </c>
      <c r="F84" s="41"/>
      <c r="G84" s="30">
        <v>34.799999999999997</v>
      </c>
      <c r="H84" s="29">
        <f t="shared" si="11"/>
        <v>34.790909090909082</v>
      </c>
      <c r="I84" s="39">
        <f>AVERAGE(B84:B86)/AVERAGE(B87:B89)*100-100</f>
        <v>19.216182048040437</v>
      </c>
      <c r="J84" s="39">
        <f>AVERAGE(B84:B86)/AVERAGE(B96:B98)*100-100</f>
        <v>9.5238095238095184</v>
      </c>
      <c r="K84" s="39"/>
      <c r="L84" s="41"/>
    </row>
    <row r="85" spans="1:12" s="134" customFormat="1" x14ac:dyDescent="0.3">
      <c r="A85" s="361">
        <v>42491</v>
      </c>
      <c r="B85" s="30">
        <v>287</v>
      </c>
      <c r="C85" s="66">
        <f t="shared" si="8"/>
        <v>31</v>
      </c>
      <c r="D85" s="362">
        <f t="shared" si="9"/>
        <v>12</v>
      </c>
      <c r="E85" s="29">
        <f t="shared" si="10"/>
        <v>279.41666666666669</v>
      </c>
      <c r="F85" s="41"/>
      <c r="G85" s="30">
        <v>37.200000000000003</v>
      </c>
      <c r="H85" s="29">
        <f t="shared" si="11"/>
        <v>34.790909090909082</v>
      </c>
      <c r="I85" s="41"/>
      <c r="J85" s="41"/>
      <c r="K85" s="41"/>
      <c r="L85" s="41"/>
    </row>
    <row r="86" spans="1:12" s="134" customFormat="1" x14ac:dyDescent="0.3">
      <c r="A86" s="361">
        <v>42461</v>
      </c>
      <c r="B86" s="30">
        <v>316</v>
      </c>
      <c r="C86" s="66">
        <f t="shared" si="8"/>
        <v>25</v>
      </c>
      <c r="D86" s="362">
        <f t="shared" si="9"/>
        <v>42</v>
      </c>
      <c r="E86" s="29">
        <f t="shared" si="10"/>
        <v>279.41666666666669</v>
      </c>
      <c r="F86" s="41"/>
      <c r="G86" s="30">
        <v>34.9</v>
      </c>
      <c r="H86" s="29">
        <f t="shared" si="11"/>
        <v>34.790909090909082</v>
      </c>
      <c r="I86" s="41"/>
      <c r="J86" s="41"/>
      <c r="K86" s="41"/>
      <c r="L86" s="41"/>
    </row>
    <row r="87" spans="1:12" s="134" customFormat="1" x14ac:dyDescent="0.3">
      <c r="A87" s="361">
        <v>42430</v>
      </c>
      <c r="B87" s="30">
        <v>323</v>
      </c>
      <c r="C87" s="66">
        <f t="shared" si="8"/>
        <v>0</v>
      </c>
      <c r="D87" s="362">
        <f t="shared" si="9"/>
        <v>27</v>
      </c>
      <c r="E87" s="29">
        <f t="shared" si="10"/>
        <v>279.41666666666669</v>
      </c>
      <c r="F87" s="41"/>
      <c r="G87" s="30">
        <v>34.6</v>
      </c>
      <c r="H87" s="29">
        <f t="shared" si="11"/>
        <v>34.790909090909082</v>
      </c>
      <c r="I87" s="39">
        <f>AVERAGE(B87:B89)/AVERAGE(B90:B92)*100-100</f>
        <v>-0.7528230865746508</v>
      </c>
      <c r="J87" s="39">
        <f>AVERAGE(B87:B89)/AVERAGE(B99:B101)*100-100</f>
        <v>4.4914134742404315</v>
      </c>
      <c r="K87" s="39"/>
      <c r="L87" s="41"/>
    </row>
    <row r="88" spans="1:12" s="134" customFormat="1" x14ac:dyDescent="0.3">
      <c r="A88" s="361">
        <v>42401</v>
      </c>
      <c r="B88" s="30">
        <v>250</v>
      </c>
      <c r="C88" s="66">
        <f t="shared" si="8"/>
        <v>27</v>
      </c>
      <c r="D88" s="362">
        <f t="shared" si="9"/>
        <v>41</v>
      </c>
      <c r="E88" s="29">
        <f t="shared" si="10"/>
        <v>279.41666666666669</v>
      </c>
      <c r="F88" s="41"/>
      <c r="G88" s="30">
        <f>100-67.9</f>
        <v>32.099999999999994</v>
      </c>
      <c r="H88" s="29">
        <f t="shared" si="11"/>
        <v>34.790909090909082</v>
      </c>
      <c r="I88" s="41"/>
      <c r="J88" s="41"/>
      <c r="K88" s="41"/>
      <c r="L88" s="41"/>
    </row>
    <row r="89" spans="1:12" s="134" customFormat="1" x14ac:dyDescent="0.3">
      <c r="A89" s="361">
        <v>42370</v>
      </c>
      <c r="B89" s="30">
        <v>218</v>
      </c>
      <c r="C89" s="66">
        <f t="shared" si="8"/>
        <v>7</v>
      </c>
      <c r="D89" s="362">
        <f t="shared" si="9"/>
        <v>12</v>
      </c>
      <c r="E89" s="29">
        <f t="shared" si="10"/>
        <v>279.41666666666669</v>
      </c>
      <c r="F89" s="41"/>
      <c r="G89" s="30">
        <v>31</v>
      </c>
      <c r="H89" s="29">
        <f t="shared" si="11"/>
        <v>34.790909090909082</v>
      </c>
      <c r="I89" s="41"/>
      <c r="J89" s="41"/>
      <c r="K89" s="41"/>
      <c r="L89" s="41"/>
    </row>
    <row r="90" spans="1:12" s="134" customFormat="1" x14ac:dyDescent="0.3">
      <c r="A90" s="361">
        <v>42339</v>
      </c>
      <c r="B90" s="30">
        <v>247</v>
      </c>
      <c r="C90" s="66">
        <f t="shared" si="8"/>
        <v>17</v>
      </c>
      <c r="D90" s="362">
        <f t="shared" si="9"/>
        <v>32</v>
      </c>
      <c r="E90" s="29"/>
      <c r="F90" s="41">
        <f>AVERAGE($B$90:$B$101)</f>
        <v>266.91666666666669</v>
      </c>
      <c r="G90" s="30">
        <v>33.6</v>
      </c>
      <c r="H90" s="29">
        <v>34.200000000000003</v>
      </c>
      <c r="I90" s="39">
        <f>AVERAGE(B90:B92)/AVERAGE(B93:B95)*100-100</f>
        <v>1.142131979695435</v>
      </c>
      <c r="J90" s="39">
        <f>AVERAGE(B90:B92)/AVERAGE(B102:B104)*100-100</f>
        <v>5.5629139072847806</v>
      </c>
      <c r="K90" s="39">
        <f>AVERAGE(B90:B101)/AVERAGE(B102:B113)*100-100</f>
        <v>5.5006587615283422</v>
      </c>
      <c r="L90" s="41"/>
    </row>
    <row r="91" spans="1:12" s="134" customFormat="1" x14ac:dyDescent="0.3">
      <c r="A91" s="361">
        <v>42309</v>
      </c>
      <c r="B91" s="30">
        <v>272</v>
      </c>
      <c r="C91" s="66">
        <f t="shared" si="8"/>
        <v>22</v>
      </c>
      <c r="D91" s="362">
        <f t="shared" si="9"/>
        <v>17</v>
      </c>
      <c r="E91" s="29"/>
      <c r="F91" s="41">
        <f>AVERAGE($B$90:$B$101)</f>
        <v>266.91666666666669</v>
      </c>
      <c r="G91" s="30">
        <v>33.6</v>
      </c>
      <c r="H91" s="29">
        <f>H$90</f>
        <v>34.200000000000003</v>
      </c>
      <c r="I91" s="41"/>
      <c r="J91" s="41"/>
      <c r="K91" s="41"/>
      <c r="L91" s="41"/>
    </row>
    <row r="92" spans="1:12" s="134" customFormat="1" x14ac:dyDescent="0.3">
      <c r="A92" s="361">
        <v>42278</v>
      </c>
      <c r="B92" s="30">
        <v>278</v>
      </c>
      <c r="C92" s="66">
        <f t="shared" si="8"/>
        <v>3</v>
      </c>
      <c r="D92" s="362">
        <f t="shared" si="9"/>
        <v>13</v>
      </c>
      <c r="E92" s="29"/>
      <c r="F92" s="41">
        <f>AVERAGE($B$90:$B$101)</f>
        <v>266.91666666666669</v>
      </c>
      <c r="G92" s="30">
        <v>34</v>
      </c>
      <c r="H92" s="29">
        <f t="shared" ref="H92:H101" si="12">H$90</f>
        <v>34.200000000000003</v>
      </c>
      <c r="I92" s="41"/>
      <c r="J92" s="41"/>
      <c r="K92" s="41"/>
      <c r="L92" s="41"/>
    </row>
    <row r="93" spans="1:12" s="134" customFormat="1" x14ac:dyDescent="0.3">
      <c r="A93" s="361">
        <v>42248</v>
      </c>
      <c r="B93" s="30">
        <v>272</v>
      </c>
      <c r="C93" s="66">
        <f t="shared" si="8"/>
        <v>12</v>
      </c>
      <c r="D93" s="362">
        <f t="shared" si="9"/>
        <v>25</v>
      </c>
      <c r="E93" s="29"/>
      <c r="F93" s="41">
        <f t="shared" ref="F93:F101" si="13">AVERAGE($B$90:$B$101)</f>
        <v>266.91666666666669</v>
      </c>
      <c r="G93" s="30">
        <v>31</v>
      </c>
      <c r="H93" s="29">
        <f t="shared" si="12"/>
        <v>34.200000000000003</v>
      </c>
      <c r="I93" s="39">
        <f>AVERAGE(B93:B95)/AVERAGE(B96:B98)*100-100</f>
        <v>-8.4785133565621322</v>
      </c>
      <c r="J93" s="39">
        <f>AVERAGE(B93:B95)/AVERAGE(B105:B107)*100-100</f>
        <v>6.0565275908479208</v>
      </c>
      <c r="K93" s="39"/>
      <c r="L93" s="41"/>
    </row>
    <row r="94" spans="1:12" s="134" customFormat="1" x14ac:dyDescent="0.3">
      <c r="A94" s="361">
        <v>42217</v>
      </c>
      <c r="B94" s="30">
        <v>226</v>
      </c>
      <c r="C94" s="66">
        <f t="shared" si="8"/>
        <v>13</v>
      </c>
      <c r="D94" s="362">
        <f t="shared" si="9"/>
        <v>12</v>
      </c>
      <c r="E94" s="29"/>
      <c r="F94" s="41">
        <f t="shared" si="13"/>
        <v>266.91666666666669</v>
      </c>
      <c r="G94" s="30">
        <f>100-65.2</f>
        <v>34.799999999999997</v>
      </c>
      <c r="H94" s="29">
        <f t="shared" si="12"/>
        <v>34.200000000000003</v>
      </c>
      <c r="I94" s="41"/>
      <c r="J94" s="41"/>
      <c r="K94" s="41"/>
      <c r="L94" s="41"/>
    </row>
    <row r="95" spans="1:12" s="134" customFormat="1" x14ac:dyDescent="0.3">
      <c r="A95" s="361">
        <v>42186</v>
      </c>
      <c r="B95" s="30">
        <v>290</v>
      </c>
      <c r="C95" s="66">
        <f t="shared" si="8"/>
        <v>20</v>
      </c>
      <c r="D95" s="362">
        <f t="shared" si="9"/>
        <v>37</v>
      </c>
      <c r="E95" s="29"/>
      <c r="F95" s="41">
        <f t="shared" si="13"/>
        <v>266.91666666666669</v>
      </c>
      <c r="G95" s="30">
        <v>35.5</v>
      </c>
      <c r="H95" s="29">
        <f t="shared" si="12"/>
        <v>34.200000000000003</v>
      </c>
      <c r="I95" s="41"/>
      <c r="J95" s="41"/>
      <c r="K95" s="41"/>
      <c r="L95" s="41"/>
    </row>
    <row r="96" spans="1:12" s="134" customFormat="1" x14ac:dyDescent="0.3">
      <c r="A96" s="361">
        <v>42156</v>
      </c>
      <c r="B96" s="30">
        <v>314</v>
      </c>
      <c r="C96" s="66">
        <f t="shared" si="8"/>
        <v>36</v>
      </c>
      <c r="D96" s="362">
        <f t="shared" si="9"/>
        <v>31</v>
      </c>
      <c r="E96" s="29"/>
      <c r="F96" s="41">
        <f t="shared" si="13"/>
        <v>266.91666666666669</v>
      </c>
      <c r="G96" s="29">
        <v>36</v>
      </c>
      <c r="H96" s="29">
        <f t="shared" si="12"/>
        <v>34.200000000000003</v>
      </c>
      <c r="I96" s="39">
        <f>AVERAGE(B96:B98)/AVERAGE(B99:B101)*100-100</f>
        <v>13.738441215323633</v>
      </c>
      <c r="J96" s="39">
        <f>AVERAGE(B96:B98)/AVERAGE(B108:B110)*100-100</f>
        <v>4.1112454655380759</v>
      </c>
      <c r="K96" s="39"/>
      <c r="L96" s="41"/>
    </row>
    <row r="97" spans="1:12" s="134" customFormat="1" x14ac:dyDescent="0.3">
      <c r="A97" s="361">
        <v>42125</v>
      </c>
      <c r="B97" s="30">
        <v>256</v>
      </c>
      <c r="C97" s="66">
        <f t="shared" si="8"/>
        <v>-19</v>
      </c>
      <c r="D97" s="362">
        <f t="shared" si="9"/>
        <v>-5</v>
      </c>
      <c r="E97" s="29"/>
      <c r="F97" s="41">
        <f t="shared" si="13"/>
        <v>266.91666666666669</v>
      </c>
      <c r="G97" s="30">
        <v>37.1</v>
      </c>
      <c r="H97" s="29">
        <f t="shared" si="12"/>
        <v>34.200000000000003</v>
      </c>
      <c r="I97" s="41"/>
      <c r="J97" s="41"/>
      <c r="K97" s="41"/>
      <c r="L97" s="41"/>
    </row>
    <row r="98" spans="1:12" s="134" customFormat="1" x14ac:dyDescent="0.3">
      <c r="A98" s="361">
        <v>42095</v>
      </c>
      <c r="B98" s="30">
        <v>291</v>
      </c>
      <c r="C98" s="66">
        <f t="shared" si="8"/>
        <v>17</v>
      </c>
      <c r="D98" s="362">
        <f t="shared" si="9"/>
        <v>7</v>
      </c>
      <c r="E98" s="29"/>
      <c r="F98" s="41">
        <f t="shared" si="13"/>
        <v>266.91666666666669</v>
      </c>
      <c r="G98" s="30"/>
      <c r="H98" s="29">
        <f t="shared" si="12"/>
        <v>34.200000000000003</v>
      </c>
      <c r="I98" s="41"/>
      <c r="J98" s="41"/>
      <c r="K98" s="41"/>
      <c r="L98" s="41"/>
    </row>
    <row r="99" spans="1:12" s="134" customFormat="1" x14ac:dyDescent="0.3">
      <c r="A99" s="361">
        <v>42064</v>
      </c>
      <c r="B99" s="30">
        <v>323</v>
      </c>
      <c r="C99" s="66">
        <f t="shared" si="8"/>
        <v>27</v>
      </c>
      <c r="D99" s="362">
        <f t="shared" si="9"/>
        <v>42</v>
      </c>
      <c r="E99" s="29"/>
      <c r="F99" s="41">
        <f t="shared" si="13"/>
        <v>266.91666666666669</v>
      </c>
      <c r="G99" s="30">
        <v>35.200000000000003</v>
      </c>
      <c r="H99" s="29">
        <f t="shared" si="12"/>
        <v>34.200000000000003</v>
      </c>
      <c r="I99" s="39">
        <f>AVERAGE(B99:B101)/AVERAGE(B102:B104)*100-100</f>
        <v>0.26490066225166231</v>
      </c>
      <c r="J99" s="39">
        <f>AVERAGE(B99:B101)/AVERAGE(B111:B113)*100-100</f>
        <v>6.469760900140642</v>
      </c>
      <c r="K99" s="39"/>
      <c r="L99" s="41"/>
    </row>
    <row r="100" spans="1:12" s="134" customFormat="1" x14ac:dyDescent="0.3">
      <c r="A100" s="361">
        <v>42036</v>
      </c>
      <c r="B100" s="30">
        <v>223</v>
      </c>
      <c r="C100" s="66">
        <f t="shared" si="8"/>
        <v>14</v>
      </c>
      <c r="D100" s="362">
        <f t="shared" si="9"/>
        <v>22</v>
      </c>
      <c r="E100" s="29"/>
      <c r="F100" s="41">
        <f t="shared" si="13"/>
        <v>266.91666666666669</v>
      </c>
      <c r="G100" s="30"/>
      <c r="H100" s="29">
        <f t="shared" si="12"/>
        <v>34.200000000000003</v>
      </c>
      <c r="I100" s="41"/>
      <c r="J100" s="41"/>
      <c r="K100" s="41"/>
      <c r="L100" s="41"/>
    </row>
    <row r="101" spans="1:12" s="134" customFormat="1" x14ac:dyDescent="0.3">
      <c r="A101" s="361">
        <v>42005</v>
      </c>
      <c r="B101" s="30">
        <v>211</v>
      </c>
      <c r="C101" s="66">
        <f t="shared" si="8"/>
        <v>5</v>
      </c>
      <c r="D101" s="362">
        <f t="shared" si="9"/>
        <v>19</v>
      </c>
      <c r="E101" s="29"/>
      <c r="F101" s="41">
        <f t="shared" si="13"/>
        <v>266.91666666666669</v>
      </c>
      <c r="G101" s="30"/>
      <c r="H101" s="29">
        <f t="shared" si="12"/>
        <v>34.200000000000003</v>
      </c>
      <c r="I101" s="41"/>
      <c r="J101" s="41"/>
      <c r="K101" s="41"/>
      <c r="L101" s="41"/>
    </row>
    <row r="102" spans="1:12" x14ac:dyDescent="0.3">
      <c r="A102" s="361">
        <v>41974</v>
      </c>
      <c r="B102" s="30">
        <v>230</v>
      </c>
      <c r="C102" s="66">
        <f t="shared" si="8"/>
        <v>15</v>
      </c>
      <c r="D102" s="362">
        <f t="shared" si="9"/>
        <v>26</v>
      </c>
      <c r="E102" s="29">
        <f>AVERAGE($B$102:$B$113)</f>
        <v>253</v>
      </c>
      <c r="F102" s="41"/>
      <c r="H102" s="29">
        <v>36.200000000000003</v>
      </c>
      <c r="I102" s="39">
        <f>AVERAGE(B102:B104)/AVERAGE(B105:B107)*100-100</f>
        <v>1.6150740242261179</v>
      </c>
      <c r="J102" s="39">
        <f>AVERAGE(B102:B104)/AVERAGE(B114:B116)*100-100</f>
        <v>2.7210884353741562</v>
      </c>
      <c r="K102" s="39">
        <f>AVERAGE(B102:B113)/AVERAGE(B114:B125)*100-100</f>
        <v>2.8803795323619141</v>
      </c>
    </row>
    <row r="103" spans="1:12" ht="14.25" customHeight="1" x14ac:dyDescent="0.3">
      <c r="A103" s="361">
        <v>41944</v>
      </c>
      <c r="B103" s="30">
        <v>250</v>
      </c>
      <c r="C103" s="66">
        <f t="shared" si="8"/>
        <v>-5</v>
      </c>
      <c r="D103" s="362">
        <f t="shared" si="9"/>
        <v>-10</v>
      </c>
      <c r="E103" s="29">
        <f t="shared" ref="E103:E113" si="14">AVERAGE($B$102:$B$113)</f>
        <v>253</v>
      </c>
      <c r="F103" s="41"/>
      <c r="H103" s="29">
        <f>H$102</f>
        <v>36.200000000000003</v>
      </c>
      <c r="K103" s="41"/>
    </row>
    <row r="104" spans="1:12" ht="14.25" customHeight="1" x14ac:dyDescent="0.3">
      <c r="A104" s="361">
        <v>41913</v>
      </c>
      <c r="B104" s="30">
        <v>275</v>
      </c>
      <c r="C104" s="66">
        <f t="shared" si="8"/>
        <v>10</v>
      </c>
      <c r="D104" s="362">
        <f t="shared" si="9"/>
        <v>15</v>
      </c>
      <c r="E104" s="29">
        <f t="shared" si="14"/>
        <v>253</v>
      </c>
      <c r="F104" s="41"/>
      <c r="H104" s="29">
        <f t="shared" ref="H104:H113" si="15">H$102</f>
        <v>36.200000000000003</v>
      </c>
      <c r="K104" s="41"/>
    </row>
    <row r="105" spans="1:12" ht="14.25" customHeight="1" x14ac:dyDescent="0.3">
      <c r="A105" s="361">
        <v>41883</v>
      </c>
      <c r="B105" s="30">
        <v>260</v>
      </c>
      <c r="C105" s="66">
        <f t="shared" si="8"/>
        <v>13</v>
      </c>
      <c r="D105" s="362">
        <f t="shared" si="9"/>
        <v>10</v>
      </c>
      <c r="E105" s="29">
        <f t="shared" si="14"/>
        <v>253</v>
      </c>
      <c r="F105" s="41"/>
      <c r="H105" s="29">
        <f t="shared" si="15"/>
        <v>36.200000000000003</v>
      </c>
      <c r="I105" s="39">
        <f>AVERAGE(B105:B107)/AVERAGE(B108:B110)*100-100</f>
        <v>-10.157194679564697</v>
      </c>
      <c r="J105" s="39">
        <f>AVERAGE(B105:B107)/AVERAGE(B117:B119)*100-100</f>
        <v>4.0616246498599367</v>
      </c>
      <c r="K105" s="39"/>
    </row>
    <row r="106" spans="1:12" ht="14.25" customHeight="1" x14ac:dyDescent="0.3">
      <c r="A106" s="361">
        <v>41852</v>
      </c>
      <c r="B106" s="30">
        <v>213</v>
      </c>
      <c r="C106" s="66">
        <f t="shared" si="8"/>
        <v>-1</v>
      </c>
      <c r="D106" s="362">
        <f t="shared" si="9"/>
        <v>-13</v>
      </c>
      <c r="E106" s="29">
        <f t="shared" si="14"/>
        <v>253</v>
      </c>
      <c r="F106" s="41"/>
      <c r="G106" s="30">
        <v>37.799999999999997</v>
      </c>
      <c r="H106" s="29">
        <f t="shared" si="15"/>
        <v>36.200000000000003</v>
      </c>
      <c r="I106" s="41"/>
      <c r="J106" s="41"/>
      <c r="K106" s="41"/>
    </row>
    <row r="107" spans="1:12" ht="14.25" customHeight="1" x14ac:dyDescent="0.3">
      <c r="A107" s="361">
        <v>41821</v>
      </c>
      <c r="B107" s="30">
        <v>270</v>
      </c>
      <c r="C107" s="66">
        <f t="shared" si="8"/>
        <v>17</v>
      </c>
      <c r="D107" s="362">
        <f t="shared" si="9"/>
        <v>22</v>
      </c>
      <c r="E107" s="29">
        <f t="shared" si="14"/>
        <v>253</v>
      </c>
      <c r="F107" s="41"/>
      <c r="G107" s="30">
        <v>38.200000000000003</v>
      </c>
      <c r="H107" s="29">
        <f t="shared" si="15"/>
        <v>36.200000000000003</v>
      </c>
      <c r="I107" s="41"/>
      <c r="J107" s="41"/>
      <c r="K107" s="41"/>
    </row>
    <row r="108" spans="1:12" ht="14.25" customHeight="1" x14ac:dyDescent="0.3">
      <c r="A108" s="361">
        <v>41791</v>
      </c>
      <c r="B108" s="30">
        <v>278</v>
      </c>
      <c r="C108" s="66">
        <f t="shared" si="8"/>
        <v>-5</v>
      </c>
      <c r="D108" s="362">
        <f t="shared" si="9"/>
        <v>-19</v>
      </c>
      <c r="E108" s="29">
        <f t="shared" si="14"/>
        <v>253</v>
      </c>
      <c r="F108" s="41"/>
      <c r="H108" s="29">
        <f t="shared" si="15"/>
        <v>36.200000000000003</v>
      </c>
      <c r="I108" s="39">
        <f>AVERAGE(B108:B110)/AVERAGE(B111:B113)*100-100</f>
        <v>16.315049226441644</v>
      </c>
      <c r="J108" s="39">
        <f>AVERAGE(B108:B110)/AVERAGE(B120:B122)*100-100</f>
        <v>-0.12077294685988704</v>
      </c>
      <c r="K108" s="39"/>
    </row>
    <row r="109" spans="1:12" ht="14.25" customHeight="1" x14ac:dyDescent="0.3">
      <c r="A109" s="361">
        <v>41760</v>
      </c>
      <c r="B109" s="30">
        <v>275</v>
      </c>
      <c r="C109" s="66">
        <f t="shared" si="8"/>
        <v>14</v>
      </c>
      <c r="D109" s="362">
        <f t="shared" si="9"/>
        <v>-15</v>
      </c>
      <c r="E109" s="29">
        <f t="shared" si="14"/>
        <v>253</v>
      </c>
      <c r="F109" s="41"/>
      <c r="G109" s="30">
        <v>37.299999999999997</v>
      </c>
      <c r="H109" s="29">
        <f t="shared" si="15"/>
        <v>36.200000000000003</v>
      </c>
      <c r="I109" s="41"/>
      <c r="J109" s="41"/>
      <c r="K109" s="41"/>
    </row>
    <row r="110" spans="1:12" ht="14.25" customHeight="1" x14ac:dyDescent="0.3">
      <c r="A110" s="361">
        <v>41730</v>
      </c>
      <c r="B110" s="30">
        <v>274</v>
      </c>
      <c r="C110" s="66">
        <f t="shared" si="8"/>
        <v>-10</v>
      </c>
      <c r="D110" s="362">
        <f t="shared" si="9"/>
        <v>0</v>
      </c>
      <c r="E110" s="29">
        <f t="shared" si="14"/>
        <v>253</v>
      </c>
      <c r="F110" s="41"/>
      <c r="G110" s="30">
        <v>37.299999999999997</v>
      </c>
      <c r="H110" s="29">
        <f t="shared" si="15"/>
        <v>36.200000000000003</v>
      </c>
      <c r="I110" s="41"/>
      <c r="J110" s="41"/>
      <c r="K110" s="41"/>
    </row>
    <row r="111" spans="1:12" ht="14.25" customHeight="1" x14ac:dyDescent="0.3">
      <c r="A111" s="361">
        <v>41699</v>
      </c>
      <c r="B111" s="30">
        <v>296</v>
      </c>
      <c r="C111" s="66">
        <f t="shared" si="8"/>
        <v>15</v>
      </c>
      <c r="D111" s="362">
        <f t="shared" si="9"/>
        <v>-43</v>
      </c>
      <c r="E111" s="29">
        <f t="shared" si="14"/>
        <v>253</v>
      </c>
      <c r="F111" s="41"/>
      <c r="G111" s="30">
        <v>37.299999999999997</v>
      </c>
      <c r="H111" s="29">
        <f t="shared" si="15"/>
        <v>36.200000000000003</v>
      </c>
      <c r="I111" s="39">
        <f>AVERAGE(B111:B113)/AVERAGE(B114:B116)*100-100</f>
        <v>-3.2653061224489761</v>
      </c>
      <c r="J111" s="39">
        <f>AVERAGE(B111:B113)/AVERAGE(B123:B125)*100-100</f>
        <v>5.4896142433234445</v>
      </c>
      <c r="K111" s="39"/>
    </row>
    <row r="112" spans="1:12" ht="14.25" customHeight="1" x14ac:dyDescent="0.3">
      <c r="A112" s="361">
        <v>41671</v>
      </c>
      <c r="B112" s="30">
        <v>209</v>
      </c>
      <c r="C112" s="66">
        <f t="shared" si="8"/>
        <v>8</v>
      </c>
      <c r="D112" s="362">
        <f t="shared" si="9"/>
        <v>-15</v>
      </c>
      <c r="E112" s="29">
        <f t="shared" si="14"/>
        <v>253</v>
      </c>
      <c r="F112" s="41"/>
      <c r="G112" s="30">
        <v>36.1</v>
      </c>
      <c r="H112" s="29">
        <f t="shared" si="15"/>
        <v>36.200000000000003</v>
      </c>
      <c r="I112" s="41"/>
      <c r="J112" s="41"/>
      <c r="K112" s="41"/>
    </row>
    <row r="113" spans="1:11" ht="14.25" customHeight="1" x14ac:dyDescent="0.3">
      <c r="A113" s="361">
        <v>41640</v>
      </c>
      <c r="B113" s="30">
        <v>206</v>
      </c>
      <c r="C113" s="66">
        <f t="shared" si="8"/>
        <v>14</v>
      </c>
      <c r="D113" s="362">
        <f t="shared" si="9"/>
        <v>-4</v>
      </c>
      <c r="E113" s="39">
        <f t="shared" si="14"/>
        <v>253</v>
      </c>
      <c r="F113" s="29"/>
      <c r="G113" s="30">
        <v>35.200000000000003</v>
      </c>
      <c r="H113" s="29">
        <f t="shared" si="15"/>
        <v>36.200000000000003</v>
      </c>
      <c r="I113" s="41"/>
      <c r="J113" s="41"/>
      <c r="K113" s="41"/>
    </row>
    <row r="114" spans="1:11" ht="14.25" customHeight="1" x14ac:dyDescent="0.3">
      <c r="A114" s="361">
        <v>41609</v>
      </c>
      <c r="B114" s="30">
        <v>215</v>
      </c>
      <c r="C114" s="66">
        <f t="shared" si="8"/>
        <v>11</v>
      </c>
      <c r="D114" s="362">
        <f t="shared" si="9"/>
        <v>-30</v>
      </c>
      <c r="E114" s="41"/>
      <c r="F114" s="29">
        <f>AVERAGE($B$114:$B$125)</f>
        <v>245.91666666666666</v>
      </c>
      <c r="H114" s="29">
        <v>37.9</v>
      </c>
      <c r="I114" s="39">
        <f>AVERAGE(B114:B116)/AVERAGE(B117:B119)*100-100</f>
        <v>2.941176470588232</v>
      </c>
      <c r="J114" s="39">
        <f>AVERAGE(B114:B116)/AVERAGE(B126:B128)*100-100</f>
        <v>1.5193370165745819</v>
      </c>
      <c r="K114" s="39">
        <f>AVERAGE(B114:B125)/AVERAGE(B126:B137)*100-100</f>
        <v>-4.2504866969500341</v>
      </c>
    </row>
    <row r="115" spans="1:11" ht="14.25" customHeight="1" x14ac:dyDescent="0.3">
      <c r="A115" s="361">
        <v>41579</v>
      </c>
      <c r="B115" s="30">
        <v>255</v>
      </c>
      <c r="C115" s="66">
        <f t="shared" si="8"/>
        <v>-5</v>
      </c>
      <c r="D115" s="362">
        <f t="shared" si="9"/>
        <v>-14</v>
      </c>
      <c r="E115" s="41"/>
      <c r="F115" s="29">
        <f t="shared" ref="F115:F123" si="16">AVERAGE($B$114:$B$125)</f>
        <v>245.91666666666666</v>
      </c>
      <c r="G115" s="30">
        <v>35.5</v>
      </c>
      <c r="H115" s="29">
        <f>H$114</f>
        <v>37.9</v>
      </c>
      <c r="J115" s="41"/>
      <c r="K115" s="41"/>
    </row>
    <row r="116" spans="1:11" ht="14.25" customHeight="1" x14ac:dyDescent="0.3">
      <c r="A116" s="361">
        <v>41548</v>
      </c>
      <c r="B116" s="30">
        <v>265</v>
      </c>
      <c r="C116" s="66">
        <f t="shared" si="8"/>
        <v>5</v>
      </c>
      <c r="D116" s="362">
        <f t="shared" si="9"/>
        <v>7</v>
      </c>
      <c r="E116" s="41"/>
      <c r="F116" s="29">
        <f t="shared" si="16"/>
        <v>245.91666666666666</v>
      </c>
      <c r="H116" s="29">
        <f t="shared" ref="H116:H125" si="17">H$114</f>
        <v>37.9</v>
      </c>
      <c r="J116" s="41"/>
      <c r="K116" s="41"/>
    </row>
    <row r="117" spans="1:11" ht="14.25" customHeight="1" x14ac:dyDescent="0.3">
      <c r="A117" s="361">
        <v>41518</v>
      </c>
      <c r="B117" s="30">
        <v>247</v>
      </c>
      <c r="C117" s="66">
        <f t="shared" si="8"/>
        <v>-3</v>
      </c>
      <c r="D117" s="362">
        <f t="shared" si="9"/>
        <v>-34</v>
      </c>
      <c r="E117" s="41"/>
      <c r="F117" s="29">
        <f t="shared" si="16"/>
        <v>245.91666666666666</v>
      </c>
      <c r="H117" s="29">
        <f t="shared" si="17"/>
        <v>37.9</v>
      </c>
      <c r="I117" s="39">
        <f>AVERAGE(B117:B119)/AVERAGE(B120:B122)*100-100</f>
        <v>-13.768115942028984</v>
      </c>
      <c r="J117" s="39">
        <f>AVERAGE(B117:B119)/AVERAGE(B129:B131)*100-100</f>
        <v>-1.3812154696132666</v>
      </c>
      <c r="K117" s="39"/>
    </row>
    <row r="118" spans="1:11" ht="14.25" customHeight="1" x14ac:dyDescent="0.3">
      <c r="A118" s="361">
        <v>41487</v>
      </c>
      <c r="B118" s="30">
        <v>214</v>
      </c>
      <c r="C118" s="66">
        <f t="shared" si="8"/>
        <v>-12</v>
      </c>
      <c r="D118" s="362">
        <f t="shared" si="9"/>
        <v>-24</v>
      </c>
      <c r="E118" s="41"/>
      <c r="F118" s="29">
        <f t="shared" si="16"/>
        <v>245.91666666666666</v>
      </c>
      <c r="H118" s="29">
        <f t="shared" si="17"/>
        <v>37.9</v>
      </c>
      <c r="I118" s="41"/>
      <c r="K118" s="41"/>
    </row>
    <row r="119" spans="1:11" ht="14.25" customHeight="1" x14ac:dyDescent="0.3">
      <c r="A119" s="361">
        <v>41456</v>
      </c>
      <c r="B119" s="30">
        <v>253</v>
      </c>
      <c r="C119" s="66">
        <f t="shared" si="8"/>
        <v>5</v>
      </c>
      <c r="D119" s="362">
        <f t="shared" si="9"/>
        <v>-8</v>
      </c>
      <c r="E119" s="41"/>
      <c r="F119" s="29">
        <f t="shared" si="16"/>
        <v>245.91666666666666</v>
      </c>
      <c r="G119" s="30">
        <v>42.9</v>
      </c>
      <c r="H119" s="29">
        <f t="shared" si="17"/>
        <v>37.9</v>
      </c>
      <c r="I119" s="41"/>
      <c r="K119" s="41"/>
    </row>
    <row r="120" spans="1:11" ht="14.25" customHeight="1" x14ac:dyDescent="0.3">
      <c r="A120" s="361">
        <v>41426</v>
      </c>
      <c r="B120" s="30">
        <v>283</v>
      </c>
      <c r="C120" s="66">
        <f t="shared" si="8"/>
        <v>-14</v>
      </c>
      <c r="D120" s="362">
        <f t="shared" si="9"/>
        <v>-5</v>
      </c>
      <c r="E120" s="41"/>
      <c r="F120" s="29">
        <f t="shared" si="16"/>
        <v>245.91666666666666</v>
      </c>
      <c r="H120" s="29">
        <f t="shared" si="17"/>
        <v>37.9</v>
      </c>
      <c r="I120" s="39">
        <f>AVERAGE(B120:B122)/AVERAGE(B123:B125)*100-100</f>
        <v>22.848664688427306</v>
      </c>
      <c r="J120" s="39">
        <f>AVERAGE(B120:B122)/AVERAGE(B132:B134)*100-100</f>
        <v>-3.8327526132404159</v>
      </c>
      <c r="K120" s="39"/>
    </row>
    <row r="121" spans="1:11" ht="14.25" customHeight="1" x14ac:dyDescent="0.3">
      <c r="A121" s="361">
        <v>41395</v>
      </c>
      <c r="B121" s="30">
        <v>261</v>
      </c>
      <c r="C121" s="66">
        <f t="shared" si="8"/>
        <v>-29</v>
      </c>
      <c r="D121" s="362">
        <f t="shared" si="9"/>
        <v>-44</v>
      </c>
      <c r="E121" s="41"/>
      <c r="F121" s="29">
        <f t="shared" si="16"/>
        <v>245.91666666666666</v>
      </c>
      <c r="G121" s="30">
        <v>41.3</v>
      </c>
      <c r="H121" s="29">
        <f t="shared" si="17"/>
        <v>37.9</v>
      </c>
      <c r="I121" s="41"/>
      <c r="J121" s="41"/>
      <c r="K121" s="41"/>
    </row>
    <row r="122" spans="1:11" ht="14.25" customHeight="1" x14ac:dyDescent="0.3">
      <c r="A122" s="361">
        <v>41365</v>
      </c>
      <c r="B122" s="30">
        <v>284</v>
      </c>
      <c r="C122" s="66">
        <f t="shared" si="8"/>
        <v>10</v>
      </c>
      <c r="D122" s="362">
        <f t="shared" si="9"/>
        <v>18</v>
      </c>
      <c r="E122" s="41"/>
      <c r="F122" s="29">
        <f t="shared" si="16"/>
        <v>245.91666666666666</v>
      </c>
      <c r="H122" s="29">
        <f t="shared" si="17"/>
        <v>37.9</v>
      </c>
      <c r="I122" s="41"/>
      <c r="J122" s="41"/>
      <c r="K122" s="41"/>
    </row>
    <row r="123" spans="1:11" ht="14.25" customHeight="1" x14ac:dyDescent="0.3">
      <c r="A123" s="361">
        <v>41334</v>
      </c>
      <c r="B123" s="30">
        <v>281</v>
      </c>
      <c r="C123" s="66">
        <f t="shared" si="8"/>
        <v>-58</v>
      </c>
      <c r="D123" s="362">
        <f t="shared" si="9"/>
        <v>-47</v>
      </c>
      <c r="E123" s="41"/>
      <c r="F123" s="29">
        <f t="shared" si="16"/>
        <v>245.91666666666666</v>
      </c>
      <c r="H123" s="29">
        <f t="shared" si="17"/>
        <v>37.9</v>
      </c>
      <c r="I123" s="39">
        <f>AVERAGE(B123:B125)/AVERAGE(B126:B128)*100-100</f>
        <v>-6.9060773480663045</v>
      </c>
      <c r="J123" s="39">
        <f>AVERAGE(B123:B125)/AVERAGE(B135:B137)*100-100</f>
        <v>-12.807244501940502</v>
      </c>
      <c r="K123" s="39"/>
    </row>
    <row r="124" spans="1:11" ht="14.25" customHeight="1" x14ac:dyDescent="0.3">
      <c r="A124" s="361">
        <v>41306</v>
      </c>
      <c r="B124" s="30">
        <v>201</v>
      </c>
      <c r="C124" s="66">
        <f t="shared" si="8"/>
        <v>-23</v>
      </c>
      <c r="D124" s="362">
        <f t="shared" si="9"/>
        <v>-23</v>
      </c>
      <c r="E124" s="41"/>
      <c r="F124" s="29">
        <f>AVERAGE($B$114:$B$125)</f>
        <v>245.91666666666666</v>
      </c>
      <c r="H124" s="29">
        <f t="shared" si="17"/>
        <v>37.9</v>
      </c>
      <c r="I124" s="41"/>
      <c r="J124" s="41"/>
      <c r="K124" s="41"/>
    </row>
    <row r="125" spans="1:11" ht="14.25" customHeight="1" x14ac:dyDescent="0.3">
      <c r="A125" s="361">
        <v>41275</v>
      </c>
      <c r="B125" s="30">
        <v>192</v>
      </c>
      <c r="C125" s="66">
        <f t="shared" si="8"/>
        <v>-18</v>
      </c>
      <c r="D125" s="362">
        <f t="shared" si="9"/>
        <v>-19</v>
      </c>
      <c r="E125" s="41"/>
      <c r="F125" s="29">
        <f>AVERAGE($B$114:$B$125)</f>
        <v>245.91666666666666</v>
      </c>
      <c r="H125" s="29">
        <f t="shared" si="17"/>
        <v>37.9</v>
      </c>
      <c r="I125" s="41"/>
      <c r="J125" s="41"/>
      <c r="K125" s="41"/>
    </row>
    <row r="126" spans="1:11" ht="14.25" customHeight="1" x14ac:dyDescent="0.3">
      <c r="A126" s="361">
        <v>41244</v>
      </c>
      <c r="B126" s="30">
        <v>204</v>
      </c>
      <c r="C126" s="66">
        <f t="shared" si="8"/>
        <v>-41</v>
      </c>
      <c r="D126" s="362">
        <f t="shared" si="9"/>
        <v>-26</v>
      </c>
      <c r="E126" s="29">
        <f>AVERAGE($B$126:$B$137)</f>
        <v>256.83333333333331</v>
      </c>
      <c r="F126" s="41"/>
      <c r="H126" s="29">
        <v>38.200000000000003</v>
      </c>
      <c r="I126" s="39">
        <f>AVERAGE(B126:B128)/AVERAGE(B129:B131)*100-100</f>
        <v>0</v>
      </c>
      <c r="J126" s="39">
        <f>AVERAGE(B126:B128)/AVERAGE(B138:B140)*100-100</f>
        <v>-6.2176165803108745</v>
      </c>
      <c r="K126" s="39">
        <f>AVERAGE(B126:B137)/AVERAGE(B138:B149)*100-100</f>
        <v>-2.8985507246376869</v>
      </c>
    </row>
    <row r="127" spans="1:11" ht="14.25" customHeight="1" x14ac:dyDescent="0.3">
      <c r="A127" s="361">
        <v>41214</v>
      </c>
      <c r="B127" s="30">
        <v>260</v>
      </c>
      <c r="C127" s="66">
        <f t="shared" si="8"/>
        <v>-9</v>
      </c>
      <c r="D127" s="362">
        <f t="shared" si="9"/>
        <v>-2</v>
      </c>
      <c r="E127" s="29">
        <f t="shared" ref="E127:E132" si="18">AVERAGE($B$126:$B$137)</f>
        <v>256.83333333333331</v>
      </c>
      <c r="F127" s="41"/>
      <c r="G127" s="30">
        <v>36.1</v>
      </c>
      <c r="H127" s="29">
        <f>H$126</f>
        <v>38.200000000000003</v>
      </c>
      <c r="J127" s="41"/>
      <c r="K127" s="41"/>
    </row>
    <row r="128" spans="1:11" ht="14.25" customHeight="1" x14ac:dyDescent="0.3">
      <c r="A128" s="361">
        <v>41183</v>
      </c>
      <c r="B128" s="30">
        <v>260</v>
      </c>
      <c r="C128" s="66">
        <f t="shared" si="8"/>
        <v>2</v>
      </c>
      <c r="D128" s="362">
        <f t="shared" si="9"/>
        <v>3</v>
      </c>
      <c r="E128" s="29">
        <f t="shared" si="18"/>
        <v>256.83333333333331</v>
      </c>
      <c r="F128" s="41"/>
      <c r="H128" s="29">
        <f t="shared" ref="H128:H137" si="19">H$126</f>
        <v>38.200000000000003</v>
      </c>
      <c r="J128" s="41"/>
      <c r="K128" s="41"/>
    </row>
    <row r="129" spans="1:11" ht="14.25" customHeight="1" x14ac:dyDescent="0.3">
      <c r="A129" s="361">
        <v>41153</v>
      </c>
      <c r="B129" s="30">
        <v>250</v>
      </c>
      <c r="C129" s="66">
        <f t="shared" si="8"/>
        <v>-31</v>
      </c>
      <c r="D129" s="362">
        <f t="shared" si="9"/>
        <v>-10</v>
      </c>
      <c r="E129" s="29">
        <f t="shared" si="18"/>
        <v>256.83333333333331</v>
      </c>
      <c r="F129" s="41"/>
      <c r="H129" s="29">
        <f t="shared" si="19"/>
        <v>38.200000000000003</v>
      </c>
      <c r="I129" s="39">
        <f>AVERAGE(B129:B131)/AVERAGE(B132:B134)*100-100</f>
        <v>-15.911730545876878</v>
      </c>
      <c r="J129" s="39">
        <f>AVERAGE(B129:B131)/AVERAGE(B141:B143)*100-100</f>
        <v>-7.1794871794871824</v>
      </c>
      <c r="K129" s="39"/>
    </row>
    <row r="130" spans="1:11" ht="14.25" customHeight="1" x14ac:dyDescent="0.3">
      <c r="A130" s="361">
        <v>41122</v>
      </c>
      <c r="B130" s="30">
        <v>226</v>
      </c>
      <c r="C130" s="66">
        <f t="shared" si="8"/>
        <v>-12</v>
      </c>
      <c r="D130" s="362">
        <f t="shared" si="9"/>
        <v>25</v>
      </c>
      <c r="E130" s="29">
        <f t="shared" si="18"/>
        <v>256.83333333333331</v>
      </c>
      <c r="F130" s="41"/>
      <c r="H130" s="29">
        <f t="shared" si="19"/>
        <v>38.200000000000003</v>
      </c>
      <c r="I130" s="41"/>
      <c r="J130" s="41"/>
      <c r="K130" s="41"/>
    </row>
    <row r="131" spans="1:11" ht="14.25" customHeight="1" x14ac:dyDescent="0.3">
      <c r="A131" s="361">
        <v>41091</v>
      </c>
      <c r="B131" s="30">
        <v>248</v>
      </c>
      <c r="C131" s="66">
        <f t="shared" si="8"/>
        <v>-13</v>
      </c>
      <c r="D131" s="362">
        <f t="shared" si="9"/>
        <v>11</v>
      </c>
      <c r="E131" s="29">
        <f t="shared" si="18"/>
        <v>256.83333333333331</v>
      </c>
      <c r="F131" s="41"/>
      <c r="G131" s="30">
        <v>41.8</v>
      </c>
      <c r="H131" s="29">
        <f t="shared" si="19"/>
        <v>38.200000000000003</v>
      </c>
      <c r="I131" s="41"/>
      <c r="J131" s="41"/>
      <c r="K131" s="41"/>
    </row>
    <row r="132" spans="1:11" ht="14.25" customHeight="1" x14ac:dyDescent="0.3">
      <c r="A132" s="361">
        <v>41061</v>
      </c>
      <c r="B132" s="30">
        <v>297</v>
      </c>
      <c r="C132" s="66">
        <f t="shared" si="8"/>
        <v>9</v>
      </c>
      <c r="D132" s="362">
        <f t="shared" si="9"/>
        <v>8</v>
      </c>
      <c r="E132" s="29">
        <f t="shared" si="18"/>
        <v>256.83333333333331</v>
      </c>
      <c r="F132" s="41"/>
      <c r="H132" s="29">
        <f t="shared" si="19"/>
        <v>38.200000000000003</v>
      </c>
      <c r="I132" s="39">
        <f>AVERAGE(B132:B134)/AVERAGE(B135:B137)*100-100</f>
        <v>11.38421733505821</v>
      </c>
      <c r="J132" s="39">
        <f>AVERAGE(B132:B134)/AVERAGE(B144:B146)*100-100</f>
        <v>0.23282887077998282</v>
      </c>
      <c r="K132" s="39"/>
    </row>
    <row r="133" spans="1:11" ht="14.25" customHeight="1" x14ac:dyDescent="0.3">
      <c r="A133" s="361">
        <v>41030</v>
      </c>
      <c r="B133" s="30">
        <v>290</v>
      </c>
      <c r="C133" s="66">
        <f t="shared" si="8"/>
        <v>-15</v>
      </c>
      <c r="D133" s="362">
        <f t="shared" si="9"/>
        <v>40</v>
      </c>
      <c r="E133" s="29">
        <f>AVERAGE($B$126:$B$137)</f>
        <v>256.83333333333331</v>
      </c>
      <c r="F133" s="41"/>
      <c r="H133" s="29">
        <f t="shared" si="19"/>
        <v>38.200000000000003</v>
      </c>
      <c r="I133" s="41"/>
    </row>
    <row r="134" spans="1:11" ht="14.25" customHeight="1" x14ac:dyDescent="0.3">
      <c r="A134" s="361">
        <v>41000</v>
      </c>
      <c r="B134" s="30">
        <v>274</v>
      </c>
      <c r="C134" s="66">
        <f t="shared" si="8"/>
        <v>8</v>
      </c>
      <c r="D134" s="362">
        <f t="shared" si="9"/>
        <v>15</v>
      </c>
      <c r="E134" s="29">
        <f>AVERAGE($B$126:$B$137)</f>
        <v>256.83333333333331</v>
      </c>
      <c r="F134" s="41"/>
      <c r="H134" s="29">
        <f t="shared" si="19"/>
        <v>38.200000000000003</v>
      </c>
      <c r="I134" s="41"/>
    </row>
    <row r="135" spans="1:11" ht="14.25" customHeight="1" x14ac:dyDescent="0.3">
      <c r="A135" s="361">
        <v>40969</v>
      </c>
      <c r="B135" s="30">
        <v>339</v>
      </c>
      <c r="C135" s="66">
        <f t="shared" si="8"/>
        <v>11</v>
      </c>
      <c r="D135" s="362">
        <f t="shared" si="9"/>
        <v>45</v>
      </c>
      <c r="E135" s="29">
        <f>AVERAGE($B$126:$B$137)</f>
        <v>256.83333333333331</v>
      </c>
      <c r="F135" s="41"/>
      <c r="H135" s="29">
        <f t="shared" si="19"/>
        <v>38.200000000000003</v>
      </c>
      <c r="I135" s="39">
        <f>AVERAGE(B135:B137)/AVERAGE(B138:B140)*100-100</f>
        <v>0.12953367875650201</v>
      </c>
      <c r="J135" s="39">
        <f>AVERAGE(B135:B137)/AVERAGE(B147:B149)*100-100</f>
        <v>1.3106159895150711</v>
      </c>
      <c r="K135" s="39"/>
    </row>
    <row r="136" spans="1:11" ht="14.25" customHeight="1" x14ac:dyDescent="0.3">
      <c r="A136" s="361">
        <v>40940</v>
      </c>
      <c r="B136" s="30">
        <v>224</v>
      </c>
      <c r="C136" s="66">
        <f t="shared" si="8"/>
        <v>0</v>
      </c>
      <c r="D136" s="362">
        <f t="shared" si="9"/>
        <v>29</v>
      </c>
      <c r="E136" s="29">
        <f>AVERAGE($B$126:$B$137)</f>
        <v>256.83333333333331</v>
      </c>
      <c r="F136" s="41"/>
      <c r="H136" s="29">
        <f t="shared" si="19"/>
        <v>38.200000000000003</v>
      </c>
      <c r="I136" s="41"/>
      <c r="J136" s="41"/>
      <c r="K136" s="41"/>
    </row>
    <row r="137" spans="1:11" ht="14.25" customHeight="1" x14ac:dyDescent="0.3">
      <c r="A137" s="361">
        <v>40909</v>
      </c>
      <c r="B137" s="30">
        <v>210</v>
      </c>
      <c r="C137" s="66">
        <f t="shared" si="8"/>
        <v>-1</v>
      </c>
      <c r="D137" s="362">
        <f t="shared" si="9"/>
        <v>29</v>
      </c>
      <c r="E137" s="29">
        <f>AVERAGE($B$126:$B$137)</f>
        <v>256.83333333333331</v>
      </c>
      <c r="F137" s="41"/>
      <c r="H137" s="29">
        <f t="shared" si="19"/>
        <v>38.200000000000003</v>
      </c>
      <c r="I137" s="41"/>
      <c r="J137" s="41"/>
      <c r="K137" s="41"/>
    </row>
    <row r="138" spans="1:11" ht="14.25" customHeight="1" x14ac:dyDescent="0.3">
      <c r="A138" s="361">
        <v>40878</v>
      </c>
      <c r="B138" s="30">
        <v>245</v>
      </c>
      <c r="C138" s="66">
        <f t="shared" si="8"/>
        <v>15</v>
      </c>
      <c r="D138" s="362">
        <f t="shared" si="9"/>
        <v>29</v>
      </c>
      <c r="E138" s="41"/>
      <c r="F138" s="29">
        <f>AVERAGE(B138:B149)</f>
        <v>264.5</v>
      </c>
      <c r="H138" s="29">
        <v>40.1</v>
      </c>
      <c r="I138" s="39">
        <f>AVERAGE(B138:B140)/AVERAGE(B141:B143)*100-100</f>
        <v>-1.0256410256410362</v>
      </c>
      <c r="J138" s="39">
        <f>AVERAGE(B138:B140)/AVERAGE(B150:B152)*100-100</f>
        <v>3.0707610146862407</v>
      </c>
      <c r="K138" s="39">
        <f>AVERAGE(B138:B149)/AVERAGE(B150:B161)*100-100</f>
        <v>8.8850771869639829</v>
      </c>
    </row>
    <row r="139" spans="1:11" ht="14.25" customHeight="1" x14ac:dyDescent="0.3">
      <c r="A139" s="361">
        <v>40848</v>
      </c>
      <c r="B139" s="30">
        <v>269</v>
      </c>
      <c r="C139" s="66">
        <f t="shared" si="8"/>
        <v>7</v>
      </c>
      <c r="D139" s="362">
        <f t="shared" si="9"/>
        <v>-11</v>
      </c>
      <c r="E139" s="41"/>
      <c r="F139" s="29">
        <f t="shared" ref="F139:F149" si="20">F$138</f>
        <v>264.5</v>
      </c>
      <c r="H139" s="29">
        <f>H$138</f>
        <v>40.1</v>
      </c>
      <c r="J139" s="41"/>
      <c r="K139" s="41"/>
    </row>
    <row r="140" spans="1:11" ht="14.25" customHeight="1" x14ac:dyDescent="0.3">
      <c r="A140" s="361">
        <v>40817</v>
      </c>
      <c r="B140" s="30">
        <v>258</v>
      </c>
      <c r="C140" s="66">
        <f t="shared" si="8"/>
        <v>1</v>
      </c>
      <c r="D140" s="362">
        <f t="shared" si="9"/>
        <v>-93</v>
      </c>
      <c r="E140" s="41"/>
      <c r="F140" s="29">
        <f t="shared" si="20"/>
        <v>264.5</v>
      </c>
      <c r="H140" s="29">
        <f t="shared" ref="H140:H149" si="21">H$138</f>
        <v>40.1</v>
      </c>
      <c r="J140" s="41"/>
      <c r="K140" s="41"/>
    </row>
    <row r="141" spans="1:11" ht="14.25" customHeight="1" x14ac:dyDescent="0.3">
      <c r="A141" s="361">
        <v>40787</v>
      </c>
      <c r="B141" s="30">
        <v>281</v>
      </c>
      <c r="C141" s="66">
        <f t="shared" si="8"/>
        <v>21</v>
      </c>
      <c r="D141" s="362">
        <f t="shared" si="9"/>
        <v>-35</v>
      </c>
      <c r="E141" s="41"/>
      <c r="F141" s="29">
        <f t="shared" si="20"/>
        <v>264.5</v>
      </c>
      <c r="H141" s="29">
        <f t="shared" si="21"/>
        <v>40.1</v>
      </c>
      <c r="I141" s="39">
        <f>AVERAGE(B141:B143)/AVERAGE(B144:B146)*100-100</f>
        <v>-9.1967403958090728</v>
      </c>
      <c r="J141" s="39">
        <f>AVERAGE(B141:B143)/AVERAGE(B153:B155)*100-100</f>
        <v>11.747851002865332</v>
      </c>
      <c r="K141" s="39"/>
    </row>
    <row r="142" spans="1:11" ht="14.25" customHeight="1" x14ac:dyDescent="0.3">
      <c r="A142" s="361">
        <v>40756</v>
      </c>
      <c r="B142" s="30">
        <v>238</v>
      </c>
      <c r="C142" s="66">
        <f t="shared" ref="C142:C178" si="22">B142-B154</f>
        <v>37</v>
      </c>
      <c r="D142" s="362">
        <f t="shared" ref="D142:D178" si="23">B142-B166</f>
        <v>-37</v>
      </c>
      <c r="E142" s="41"/>
      <c r="F142" s="29">
        <f t="shared" si="20"/>
        <v>264.5</v>
      </c>
      <c r="H142" s="29">
        <f t="shared" si="21"/>
        <v>40.1</v>
      </c>
      <c r="J142" s="41"/>
      <c r="K142" s="41"/>
    </row>
    <row r="143" spans="1:11" ht="14.25" customHeight="1" x14ac:dyDescent="0.3">
      <c r="A143" s="361">
        <v>40725</v>
      </c>
      <c r="B143" s="30">
        <v>261</v>
      </c>
      <c r="C143" s="66">
        <f t="shared" si="22"/>
        <v>24</v>
      </c>
      <c r="D143" s="362">
        <f t="shared" si="23"/>
        <v>-79</v>
      </c>
      <c r="E143" s="41"/>
      <c r="F143" s="29">
        <f t="shared" si="20"/>
        <v>264.5</v>
      </c>
      <c r="H143" s="29">
        <f t="shared" si="21"/>
        <v>40.1</v>
      </c>
      <c r="J143" s="41"/>
      <c r="K143" s="41"/>
    </row>
    <row r="144" spans="1:11" ht="14.25" customHeight="1" x14ac:dyDescent="0.3">
      <c r="A144" s="361">
        <v>40695</v>
      </c>
      <c r="B144" s="30">
        <v>288</v>
      </c>
      <c r="C144" s="66">
        <f t="shared" si="22"/>
        <v>-1</v>
      </c>
      <c r="D144" s="362">
        <f t="shared" si="23"/>
        <v>-139</v>
      </c>
      <c r="E144" s="41"/>
      <c r="F144" s="29">
        <f t="shared" si="20"/>
        <v>264.5</v>
      </c>
      <c r="H144" s="29">
        <f t="shared" si="21"/>
        <v>40.1</v>
      </c>
      <c r="I144" s="39">
        <f>AVERAGE(B144:B146)/AVERAGE(B147:B149)*100-100</f>
        <v>12.58191349934468</v>
      </c>
      <c r="J144" s="39">
        <f>AVERAGE(B144:B146)/AVERAGE(B156:B158)*100-100</f>
        <v>7.644110275689215</v>
      </c>
      <c r="K144" s="39"/>
    </row>
    <row r="145" spans="1:11" ht="14.25" customHeight="1" x14ac:dyDescent="0.3">
      <c r="A145" s="361">
        <v>40664</v>
      </c>
      <c r="B145" s="30">
        <v>305</v>
      </c>
      <c r="C145" s="66">
        <f t="shared" si="22"/>
        <v>55</v>
      </c>
      <c r="D145" s="362">
        <f t="shared" si="23"/>
        <v>-80</v>
      </c>
      <c r="E145" s="41"/>
      <c r="F145" s="29">
        <f t="shared" si="20"/>
        <v>264.5</v>
      </c>
      <c r="G145" s="30">
        <v>42.2</v>
      </c>
      <c r="H145" s="29">
        <f t="shared" si="21"/>
        <v>40.1</v>
      </c>
      <c r="J145" s="41"/>
      <c r="K145" s="41"/>
    </row>
    <row r="146" spans="1:11" ht="14.25" customHeight="1" x14ac:dyDescent="0.3">
      <c r="A146" s="361">
        <v>40634</v>
      </c>
      <c r="B146" s="30">
        <v>266</v>
      </c>
      <c r="C146" s="66">
        <f t="shared" si="22"/>
        <v>7</v>
      </c>
      <c r="D146" s="362">
        <f t="shared" si="23"/>
        <v>-114</v>
      </c>
      <c r="E146" s="41"/>
      <c r="F146" s="29">
        <f t="shared" si="20"/>
        <v>264.5</v>
      </c>
      <c r="G146" s="152"/>
      <c r="H146" s="29">
        <f t="shared" si="21"/>
        <v>40.1</v>
      </c>
      <c r="J146" s="41"/>
      <c r="K146" s="41"/>
    </row>
    <row r="147" spans="1:11" ht="14.25" customHeight="1" x14ac:dyDescent="0.3">
      <c r="A147" s="361">
        <v>40603</v>
      </c>
      <c r="B147" s="30">
        <v>328</v>
      </c>
      <c r="C147" s="66">
        <f t="shared" si="22"/>
        <v>34</v>
      </c>
      <c r="D147" s="362">
        <f t="shared" si="23"/>
        <v>-73</v>
      </c>
      <c r="E147" s="41"/>
      <c r="F147" s="29">
        <f t="shared" si="20"/>
        <v>264.5</v>
      </c>
      <c r="G147" s="152"/>
      <c r="H147" s="29">
        <f t="shared" si="21"/>
        <v>40.1</v>
      </c>
      <c r="I147" s="39">
        <f>AVERAGE(B147:B149)/AVERAGE(B150:B152)*100-100</f>
        <v>1.8691588785046775</v>
      </c>
      <c r="J147" s="39">
        <f>AVERAGE(B147:B149)/AVERAGE(B159:B161)*100-100</f>
        <v>13.880597014925371</v>
      </c>
      <c r="K147" s="39"/>
    </row>
    <row r="148" spans="1:11" ht="14.25" customHeight="1" x14ac:dyDescent="0.3">
      <c r="A148" s="361">
        <v>40575</v>
      </c>
      <c r="B148" s="30">
        <v>224</v>
      </c>
      <c r="C148" s="66">
        <f t="shared" si="22"/>
        <v>29</v>
      </c>
      <c r="D148" s="362">
        <f t="shared" si="23"/>
        <v>-54</v>
      </c>
      <c r="E148" s="41"/>
      <c r="F148" s="29">
        <f t="shared" si="20"/>
        <v>264.5</v>
      </c>
      <c r="G148" s="30">
        <v>39.700000000000003</v>
      </c>
      <c r="H148" s="29">
        <f t="shared" si="21"/>
        <v>40.1</v>
      </c>
      <c r="K148" s="41"/>
    </row>
    <row r="149" spans="1:11" ht="14.25" customHeight="1" x14ac:dyDescent="0.3">
      <c r="A149" s="361">
        <v>40544</v>
      </c>
      <c r="B149" s="30">
        <v>211</v>
      </c>
      <c r="C149" s="66">
        <f t="shared" si="22"/>
        <v>30</v>
      </c>
      <c r="D149" s="362">
        <f t="shared" si="23"/>
        <v>22</v>
      </c>
      <c r="E149" s="29"/>
      <c r="F149" s="29">
        <f t="shared" si="20"/>
        <v>264.5</v>
      </c>
      <c r="G149" s="152"/>
      <c r="H149" s="29">
        <f t="shared" si="21"/>
        <v>40.1</v>
      </c>
      <c r="K149" s="41"/>
    </row>
    <row r="150" spans="1:11" ht="14.25" customHeight="1" x14ac:dyDescent="0.3">
      <c r="A150" s="361">
        <v>40513</v>
      </c>
      <c r="B150" s="30">
        <v>230</v>
      </c>
      <c r="C150" s="66">
        <f t="shared" si="22"/>
        <v>14</v>
      </c>
      <c r="D150" s="362">
        <f t="shared" si="23"/>
        <v>4</v>
      </c>
      <c r="E150" s="29">
        <f t="shared" ref="E150:E159" si="24">E$161</f>
        <v>242.91666666666666</v>
      </c>
      <c r="F150" s="41"/>
      <c r="I150" s="39">
        <f>AVERAGE(B150:B152)/AVERAGE(B153:B155)*100-100</f>
        <v>7.3065902578796482</v>
      </c>
      <c r="J150" s="39">
        <f>AVERAGE(B150:B152)/AVERAGE(B162:B164)*100-100</f>
        <v>-11.570247933884289</v>
      </c>
      <c r="K150" s="39">
        <f>AVERAGE(B150:B161)/AVERAGE(B162:B173)*100-100</f>
        <v>-24.048983845752986</v>
      </c>
    </row>
    <row r="151" spans="1:11" ht="14.25" customHeight="1" x14ac:dyDescent="0.3">
      <c r="A151" s="361">
        <v>40483</v>
      </c>
      <c r="B151" s="30">
        <v>262</v>
      </c>
      <c r="C151" s="66">
        <f t="shared" si="22"/>
        <v>-18</v>
      </c>
      <c r="D151" s="362">
        <f t="shared" si="23"/>
        <v>28</v>
      </c>
      <c r="E151" s="29">
        <f>E$161</f>
        <v>242.91666666666666</v>
      </c>
      <c r="F151" s="41"/>
      <c r="G151" s="152"/>
      <c r="H151" s="216"/>
      <c r="J151" s="41"/>
      <c r="K151" s="41"/>
    </row>
    <row r="152" spans="1:11" ht="14.25" customHeight="1" x14ac:dyDescent="0.3">
      <c r="A152" s="361">
        <v>40452</v>
      </c>
      <c r="B152" s="30">
        <v>257</v>
      </c>
      <c r="C152" s="66">
        <f t="shared" si="22"/>
        <v>-94</v>
      </c>
      <c r="D152" s="362">
        <f t="shared" si="23"/>
        <v>-2</v>
      </c>
      <c r="E152" s="29">
        <f t="shared" si="24"/>
        <v>242.91666666666666</v>
      </c>
      <c r="F152" s="41"/>
      <c r="G152" s="152"/>
      <c r="H152" s="216"/>
      <c r="J152" s="41"/>
      <c r="K152" s="41"/>
    </row>
    <row r="153" spans="1:11" ht="14.25" customHeight="1" x14ac:dyDescent="0.3">
      <c r="A153" s="361">
        <v>40422</v>
      </c>
      <c r="B153" s="30">
        <v>260</v>
      </c>
      <c r="C153" s="66">
        <f t="shared" si="22"/>
        <v>-56</v>
      </c>
      <c r="D153" s="362">
        <f t="shared" si="23"/>
        <v>-1</v>
      </c>
      <c r="E153" s="29">
        <f t="shared" si="24"/>
        <v>242.91666666666666</v>
      </c>
      <c r="F153" s="41"/>
      <c r="G153" s="30">
        <v>43</v>
      </c>
      <c r="I153" s="39">
        <f>AVERAGE(B153:B155)/AVERAGE(B156:B158)*100-100</f>
        <v>-12.531328320802004</v>
      </c>
      <c r="J153" s="39">
        <f>AVERAGE(B153:B155)/AVERAGE(B165:B167)*100-100</f>
        <v>-25.026852846401709</v>
      </c>
      <c r="K153" s="39"/>
    </row>
    <row r="154" spans="1:11" ht="14.25" customHeight="1" x14ac:dyDescent="0.3">
      <c r="A154" s="361">
        <v>40391</v>
      </c>
      <c r="B154" s="30">
        <v>201</v>
      </c>
      <c r="C154" s="66">
        <f t="shared" si="22"/>
        <v>-74</v>
      </c>
      <c r="D154" s="362">
        <f t="shared" si="23"/>
        <v>-13</v>
      </c>
      <c r="E154" s="29">
        <f t="shared" si="24"/>
        <v>242.91666666666666</v>
      </c>
      <c r="F154" s="41"/>
      <c r="G154" s="152"/>
      <c r="J154" s="41"/>
      <c r="K154" s="41"/>
    </row>
    <row r="155" spans="1:11" ht="14.25" customHeight="1" x14ac:dyDescent="0.3">
      <c r="A155" s="361">
        <v>40360</v>
      </c>
      <c r="B155" s="30">
        <v>237</v>
      </c>
      <c r="C155" s="66">
        <f t="shared" si="22"/>
        <v>-103</v>
      </c>
      <c r="D155" s="362">
        <f t="shared" si="23"/>
        <v>-26</v>
      </c>
      <c r="E155" s="29">
        <f t="shared" si="24"/>
        <v>242.91666666666666</v>
      </c>
      <c r="G155" s="152"/>
      <c r="J155" s="41"/>
      <c r="K155" s="41"/>
    </row>
    <row r="156" spans="1:11" ht="14.25" customHeight="1" x14ac:dyDescent="0.3">
      <c r="A156" s="361">
        <v>40330</v>
      </c>
      <c r="B156" s="30">
        <v>289</v>
      </c>
      <c r="C156" s="66">
        <f t="shared" si="22"/>
        <v>-138</v>
      </c>
      <c r="D156" s="362">
        <f t="shared" si="23"/>
        <v>-15</v>
      </c>
      <c r="E156" s="29">
        <f t="shared" si="24"/>
        <v>242.91666666666666</v>
      </c>
      <c r="G156" s="152"/>
      <c r="I156" s="39">
        <f>AVERAGE(B156:B158)/AVERAGE(B159:B161)*100-100</f>
        <v>19.104477611940297</v>
      </c>
      <c r="J156" s="39">
        <f>AVERAGE(B156:B158)/AVERAGE(B168:B170)*100-100</f>
        <v>-33.053691275167779</v>
      </c>
      <c r="K156" s="39"/>
    </row>
    <row r="157" spans="1:11" ht="14.25" customHeight="1" x14ac:dyDescent="0.3">
      <c r="A157" s="361">
        <v>40299</v>
      </c>
      <c r="B157" s="30">
        <v>250</v>
      </c>
      <c r="C157" s="66">
        <f t="shared" si="22"/>
        <v>-135</v>
      </c>
      <c r="D157" s="362">
        <f t="shared" si="23"/>
        <v>-25</v>
      </c>
      <c r="E157" s="29">
        <f t="shared" si="24"/>
        <v>242.91666666666666</v>
      </c>
      <c r="G157" s="152"/>
      <c r="J157" s="41"/>
      <c r="K157" s="41"/>
    </row>
    <row r="158" spans="1:11" ht="14.25" customHeight="1" x14ac:dyDescent="0.3">
      <c r="A158" s="361">
        <v>40269</v>
      </c>
      <c r="B158" s="30">
        <v>259</v>
      </c>
      <c r="C158" s="66">
        <f t="shared" si="22"/>
        <v>-121</v>
      </c>
      <c r="D158" s="362">
        <f t="shared" si="23"/>
        <v>-59</v>
      </c>
      <c r="E158" s="29">
        <f t="shared" si="24"/>
        <v>242.91666666666666</v>
      </c>
      <c r="G158" s="152"/>
      <c r="J158" s="41"/>
      <c r="K158" s="41"/>
    </row>
    <row r="159" spans="1:11" ht="14.25" customHeight="1" x14ac:dyDescent="0.3">
      <c r="A159" s="361">
        <v>40238</v>
      </c>
      <c r="B159" s="30">
        <v>294</v>
      </c>
      <c r="C159" s="66">
        <f t="shared" si="22"/>
        <v>-107</v>
      </c>
      <c r="D159" s="362">
        <f t="shared" si="23"/>
        <v>7</v>
      </c>
      <c r="E159" s="29">
        <f t="shared" si="24"/>
        <v>242.91666666666666</v>
      </c>
      <c r="G159" s="152"/>
      <c r="I159" s="39">
        <f>AVERAGE(B159:B161)/AVERAGE(B162:B164)*100-100</f>
        <v>-20.897284533648161</v>
      </c>
      <c r="J159" s="39">
        <f>AVERAGE(B159:B161)/AVERAGE(B171:B173)*100-100</f>
        <v>-22.811059907834093</v>
      </c>
      <c r="K159" s="39"/>
    </row>
    <row r="160" spans="1:11" ht="14.25" customHeight="1" x14ac:dyDescent="0.3">
      <c r="A160" s="361">
        <v>40210</v>
      </c>
      <c r="B160" s="45">
        <v>195</v>
      </c>
      <c r="C160" s="66">
        <f t="shared" si="22"/>
        <v>-83</v>
      </c>
      <c r="D160" s="362">
        <f t="shared" si="23"/>
        <v>-34</v>
      </c>
      <c r="E160" s="29">
        <f>E$161</f>
        <v>242.91666666666666</v>
      </c>
      <c r="G160" s="152"/>
      <c r="K160" s="41"/>
    </row>
    <row r="161" spans="1:12" ht="14.25" customHeight="1" x14ac:dyDescent="0.3">
      <c r="A161" s="361">
        <v>40179</v>
      </c>
      <c r="B161" s="45">
        <v>181</v>
      </c>
      <c r="C161" s="66">
        <f t="shared" si="22"/>
        <v>-8</v>
      </c>
      <c r="D161" s="362">
        <f t="shared" si="23"/>
        <v>-40</v>
      </c>
      <c r="E161" s="29">
        <f>AVERAGE(B150:B161)</f>
        <v>242.91666666666666</v>
      </c>
      <c r="G161" s="152"/>
      <c r="K161" s="41"/>
    </row>
    <row r="162" spans="1:12" ht="14.25" customHeight="1" x14ac:dyDescent="0.3">
      <c r="A162" s="361">
        <v>40148</v>
      </c>
      <c r="B162" s="45">
        <v>216</v>
      </c>
      <c r="C162" s="66">
        <f t="shared" si="22"/>
        <v>-10</v>
      </c>
      <c r="D162" s="362">
        <f t="shared" si="23"/>
        <v>-26</v>
      </c>
      <c r="F162" s="29">
        <f>AVERAGE(B162:B173)</f>
        <v>319.83333333333331</v>
      </c>
      <c r="G162" s="30">
        <v>63</v>
      </c>
      <c r="I162" s="39">
        <f>AVERAGE(B162:B164)/AVERAGE(B165:B167)*100-100</f>
        <v>-9.0225563909774422</v>
      </c>
      <c r="J162" s="39">
        <f>AVERAGE(B162:B164)/AVERAGE(B174:B176)*100-100</f>
        <v>17.802503477051459</v>
      </c>
      <c r="K162" s="39">
        <f>AVERAGE(B162:B173)/AVERAGE(B174:B185)*100-100</f>
        <v>24.166936266580393</v>
      </c>
      <c r="L162" s="29"/>
    </row>
    <row r="163" spans="1:12" ht="14.25" customHeight="1" x14ac:dyDescent="0.3">
      <c r="A163" s="361">
        <v>40118</v>
      </c>
      <c r="B163" s="45">
        <v>280</v>
      </c>
      <c r="C163" s="66">
        <f t="shared" si="22"/>
        <v>46</v>
      </c>
      <c r="D163" s="362">
        <f t="shared" si="23"/>
        <v>-4</v>
      </c>
      <c r="F163" s="29">
        <f>F$162</f>
        <v>319.83333333333331</v>
      </c>
      <c r="G163" s="152"/>
      <c r="J163" s="41"/>
      <c r="K163" s="41"/>
    </row>
    <row r="164" spans="1:12" ht="14.25" customHeight="1" x14ac:dyDescent="0.3">
      <c r="A164" s="361">
        <v>40087</v>
      </c>
      <c r="B164" s="45">
        <v>351</v>
      </c>
      <c r="C164" s="66">
        <f t="shared" si="22"/>
        <v>92</v>
      </c>
      <c r="D164" s="362">
        <f t="shared" si="23"/>
        <v>69</v>
      </c>
      <c r="F164" s="29">
        <f t="shared" ref="F164:F173" si="25">F$162</f>
        <v>319.83333333333331</v>
      </c>
      <c r="G164" s="152"/>
      <c r="J164" s="41"/>
      <c r="K164" s="41"/>
    </row>
    <row r="165" spans="1:12" ht="14.25" customHeight="1" x14ac:dyDescent="0.3">
      <c r="A165" s="361">
        <v>40057</v>
      </c>
      <c r="B165" s="45">
        <v>316</v>
      </c>
      <c r="C165" s="66">
        <f t="shared" si="22"/>
        <v>55</v>
      </c>
      <c r="D165" s="362">
        <f t="shared" si="23"/>
        <v>51</v>
      </c>
      <c r="F165" s="29">
        <f t="shared" si="25"/>
        <v>319.83333333333331</v>
      </c>
      <c r="G165" s="152"/>
      <c r="I165" s="39">
        <f>AVERAGE(B165:B167)/AVERAGE(B168:B170)*100-100</f>
        <v>-21.895973154362409</v>
      </c>
      <c r="J165" s="39">
        <f>AVERAGE(B165:B167)/AVERAGE(B177:B179)*100-100</f>
        <v>26.151761517615157</v>
      </c>
      <c r="K165" s="39"/>
    </row>
    <row r="166" spans="1:12" ht="14.25" customHeight="1" x14ac:dyDescent="0.3">
      <c r="A166" s="361">
        <v>40026</v>
      </c>
      <c r="B166" s="45">
        <v>275</v>
      </c>
      <c r="C166" s="66">
        <f t="shared" si="22"/>
        <v>61</v>
      </c>
      <c r="D166" s="362">
        <f t="shared" si="23"/>
        <v>36</v>
      </c>
      <c r="F166" s="29">
        <f t="shared" si="25"/>
        <v>319.83333333333331</v>
      </c>
      <c r="G166" s="152"/>
      <c r="J166" s="41"/>
      <c r="K166" s="41"/>
    </row>
    <row r="167" spans="1:12" ht="14.25" customHeight="1" x14ac:dyDescent="0.3">
      <c r="A167" s="361">
        <v>39995</v>
      </c>
      <c r="B167" s="45">
        <v>340</v>
      </c>
      <c r="C167" s="66">
        <f t="shared" si="22"/>
        <v>77</v>
      </c>
      <c r="D167" s="362">
        <f t="shared" si="23"/>
        <v>81</v>
      </c>
      <c r="F167" s="29">
        <f t="shared" si="25"/>
        <v>319.83333333333331</v>
      </c>
      <c r="G167" s="152"/>
      <c r="J167" s="41"/>
      <c r="K167" s="41"/>
    </row>
    <row r="168" spans="1:12" ht="14.25" customHeight="1" x14ac:dyDescent="0.3">
      <c r="A168" s="361">
        <v>39965</v>
      </c>
      <c r="B168" s="45">
        <v>427</v>
      </c>
      <c r="C168" s="66">
        <f t="shared" si="22"/>
        <v>123</v>
      </c>
      <c r="D168" s="362">
        <f t="shared" si="23"/>
        <v>126</v>
      </c>
      <c r="F168" s="29">
        <f t="shared" si="25"/>
        <v>319.83333333333331</v>
      </c>
      <c r="G168" s="152"/>
      <c r="I168" s="39">
        <f>AVERAGE(B168:B170)/AVERAGE(B171:B173)*100-100</f>
        <v>37.327188940092185</v>
      </c>
      <c r="J168" s="39">
        <f>AVERAGE(B168:B170)/AVERAGE(B180:B182)*100-100</f>
        <v>32.887402452619824</v>
      </c>
      <c r="K168" s="39"/>
    </row>
    <row r="169" spans="1:12" ht="14.25" customHeight="1" x14ac:dyDescent="0.3">
      <c r="A169" s="361">
        <v>39934</v>
      </c>
      <c r="B169" s="45">
        <v>385</v>
      </c>
      <c r="C169" s="66">
        <f t="shared" si="22"/>
        <v>110</v>
      </c>
      <c r="D169" s="362">
        <f t="shared" si="23"/>
        <v>92</v>
      </c>
      <c r="F169" s="29">
        <f t="shared" si="25"/>
        <v>319.83333333333331</v>
      </c>
      <c r="G169" s="152"/>
      <c r="J169" s="41"/>
      <c r="K169" s="41"/>
    </row>
    <row r="170" spans="1:12" ht="14.25" customHeight="1" x14ac:dyDescent="0.3">
      <c r="A170" s="361">
        <v>39904</v>
      </c>
      <c r="B170" s="45">
        <v>380</v>
      </c>
      <c r="C170" s="66">
        <f t="shared" si="22"/>
        <v>62</v>
      </c>
      <c r="D170" s="362">
        <f t="shared" si="23"/>
        <v>115</v>
      </c>
      <c r="F170" s="29">
        <f t="shared" si="25"/>
        <v>319.83333333333331</v>
      </c>
      <c r="G170" s="152"/>
      <c r="J170" s="41"/>
      <c r="K170" s="41"/>
    </row>
    <row r="171" spans="1:12" ht="14.25" customHeight="1" x14ac:dyDescent="0.3">
      <c r="A171" s="361">
        <v>39873</v>
      </c>
      <c r="B171" s="45">
        <v>401</v>
      </c>
      <c r="C171" s="66">
        <f t="shared" si="22"/>
        <v>114</v>
      </c>
      <c r="D171" s="362">
        <f t="shared" si="23"/>
        <v>66</v>
      </c>
      <c r="F171" s="29">
        <f t="shared" si="25"/>
        <v>319.83333333333331</v>
      </c>
      <c r="G171" s="152"/>
      <c r="I171" s="39">
        <f>AVERAGE(B171:B173)/AVERAGE(B174:B176)*100-100</f>
        <v>20.723226703755216</v>
      </c>
      <c r="J171" s="39">
        <f>AVERAGE(B171:B173)/AVERAGE(B183:B185)*100-100</f>
        <v>17.774762550881945</v>
      </c>
      <c r="K171" s="39"/>
    </row>
    <row r="172" spans="1:12" ht="14.25" customHeight="1" x14ac:dyDescent="0.3">
      <c r="A172" s="361">
        <v>39845</v>
      </c>
      <c r="B172" s="45">
        <v>278</v>
      </c>
      <c r="C172" s="66">
        <f t="shared" si="22"/>
        <v>49</v>
      </c>
      <c r="D172" s="362">
        <f t="shared" si="23"/>
        <v>95</v>
      </c>
      <c r="F172" s="29">
        <f t="shared" si="25"/>
        <v>319.83333333333331</v>
      </c>
      <c r="G172" s="152"/>
      <c r="K172" s="41"/>
    </row>
    <row r="173" spans="1:12" ht="14.25" customHeight="1" x14ac:dyDescent="0.3">
      <c r="A173" s="361">
        <v>39814</v>
      </c>
      <c r="B173" s="45">
        <v>189</v>
      </c>
      <c r="C173" s="66">
        <f t="shared" si="22"/>
        <v>-32</v>
      </c>
      <c r="D173" s="362">
        <f t="shared" si="23"/>
        <v>-11</v>
      </c>
      <c r="F173" s="29">
        <f t="shared" si="25"/>
        <v>319.83333333333331</v>
      </c>
      <c r="G173" s="152"/>
      <c r="K173" s="41"/>
    </row>
    <row r="174" spans="1:12" ht="14.25" customHeight="1" x14ac:dyDescent="0.3">
      <c r="A174" s="361">
        <v>39783</v>
      </c>
      <c r="B174" s="45">
        <v>226</v>
      </c>
      <c r="C174" s="66">
        <f t="shared" si="22"/>
        <v>-16</v>
      </c>
      <c r="D174" s="362">
        <f t="shared" si="23"/>
        <v>-77</v>
      </c>
      <c r="E174" s="29">
        <f>AVERAGE(B174:B185)</f>
        <v>257.58333333333331</v>
      </c>
      <c r="G174" s="152"/>
      <c r="H174" s="216"/>
      <c r="I174" s="39">
        <f>AVERAGE(B174:B176)/AVERAGE(B177:B179)*100-100</f>
        <v>-2.5745257452574606</v>
      </c>
      <c r="J174" s="39">
        <f>AVERAGE(B174:B176)/AVERAGE(B186:B188)*100-100</f>
        <v>-11.014851485148512</v>
      </c>
      <c r="K174" s="39">
        <f>AVERAGE(B174:B185)/AVERAGE(B186:B197)*100-100</f>
        <v>-1.8106734434561673</v>
      </c>
    </row>
    <row r="175" spans="1:12" ht="14.25" customHeight="1" x14ac:dyDescent="0.3">
      <c r="A175" s="361">
        <v>39753</v>
      </c>
      <c r="B175" s="45">
        <v>234</v>
      </c>
      <c r="C175" s="66">
        <f t="shared" si="22"/>
        <v>-50</v>
      </c>
      <c r="D175" s="362">
        <f t="shared" si="23"/>
        <v>-92</v>
      </c>
      <c r="E175" s="29">
        <f>E$174</f>
        <v>257.58333333333331</v>
      </c>
      <c r="J175" s="41"/>
      <c r="K175" s="41"/>
    </row>
    <row r="176" spans="1:12" ht="14.25" customHeight="1" x14ac:dyDescent="0.3">
      <c r="A176" s="361">
        <v>39722</v>
      </c>
      <c r="B176" s="45">
        <v>259</v>
      </c>
      <c r="C176" s="66">
        <f t="shared" si="22"/>
        <v>-23</v>
      </c>
      <c r="D176" s="362">
        <f t="shared" si="23"/>
        <v>-35</v>
      </c>
      <c r="E176" s="29">
        <f t="shared" ref="E176:E185" si="26">E$174</f>
        <v>257.58333333333331</v>
      </c>
      <c r="J176" s="41"/>
      <c r="K176" s="41"/>
    </row>
    <row r="177" spans="1:11" ht="14.25" customHeight="1" x14ac:dyDescent="0.3">
      <c r="A177" s="361">
        <v>39692</v>
      </c>
      <c r="B177" s="45">
        <v>261</v>
      </c>
      <c r="C177" s="66">
        <f t="shared" si="22"/>
        <v>-4</v>
      </c>
      <c r="D177" s="362">
        <f t="shared" si="23"/>
        <v>-37</v>
      </c>
      <c r="E177" s="29">
        <f t="shared" si="26"/>
        <v>257.58333333333331</v>
      </c>
      <c r="I177" s="39">
        <f>AVERAGE(B177:B179)/AVERAGE(B180:B182)*100-100</f>
        <v>-17.725752508361197</v>
      </c>
      <c r="J177" s="39">
        <f>AVERAGE(B177:B179)/AVERAGE(B189:B191)*100-100</f>
        <v>-3.2765399737876777</v>
      </c>
      <c r="K177" s="39"/>
    </row>
    <row r="178" spans="1:11" ht="14.25" customHeight="1" x14ac:dyDescent="0.3">
      <c r="A178" s="361">
        <v>39661</v>
      </c>
      <c r="B178" s="45">
        <v>214</v>
      </c>
      <c r="C178" s="66">
        <f t="shared" si="22"/>
        <v>-25</v>
      </c>
      <c r="D178" s="362">
        <f t="shared" si="23"/>
        <v>-31</v>
      </c>
      <c r="E178" s="29">
        <f t="shared" si="26"/>
        <v>257.58333333333331</v>
      </c>
      <c r="J178" s="41"/>
      <c r="K178" s="41"/>
    </row>
    <row r="179" spans="1:11" ht="14.25" customHeight="1" x14ac:dyDescent="0.3">
      <c r="A179" s="361">
        <v>39630</v>
      </c>
      <c r="B179" s="45">
        <v>263</v>
      </c>
      <c r="E179" s="29">
        <f t="shared" si="26"/>
        <v>257.58333333333331</v>
      </c>
      <c r="J179" s="41"/>
      <c r="K179" s="41"/>
    </row>
    <row r="180" spans="1:11" ht="14.25" customHeight="1" x14ac:dyDescent="0.3">
      <c r="A180" s="361">
        <v>39600</v>
      </c>
      <c r="B180" s="45">
        <v>304</v>
      </c>
      <c r="E180" s="29">
        <f t="shared" si="26"/>
        <v>257.58333333333331</v>
      </c>
      <c r="I180" s="39">
        <f>AVERAGE(B180:B182)/AVERAGE(B183:B185)*100-100</f>
        <v>21.709633649932172</v>
      </c>
      <c r="J180" s="39">
        <f>AVERAGE(B180:B182)/AVERAGE(B192:B194)*100-100</f>
        <v>4.4237485448195741</v>
      </c>
      <c r="K180" s="39"/>
    </row>
    <row r="181" spans="1:11" ht="14.25" customHeight="1" x14ac:dyDescent="0.3">
      <c r="A181" s="361">
        <v>39569</v>
      </c>
      <c r="B181" s="45">
        <v>275</v>
      </c>
      <c r="E181" s="29">
        <f t="shared" si="26"/>
        <v>257.58333333333331</v>
      </c>
      <c r="J181" s="41"/>
      <c r="K181" s="41"/>
    </row>
    <row r="182" spans="1:11" ht="14.25" customHeight="1" x14ac:dyDescent="0.3">
      <c r="A182" s="361">
        <v>39539</v>
      </c>
      <c r="B182" s="45">
        <v>318</v>
      </c>
      <c r="E182" s="29">
        <f t="shared" si="26"/>
        <v>257.58333333333331</v>
      </c>
      <c r="J182" s="41"/>
      <c r="K182" s="41"/>
    </row>
    <row r="183" spans="1:11" ht="14.25" customHeight="1" x14ac:dyDescent="0.3">
      <c r="A183" s="361">
        <v>39508</v>
      </c>
      <c r="B183" s="45">
        <v>287</v>
      </c>
      <c r="E183" s="29">
        <f t="shared" si="26"/>
        <v>257.58333333333331</v>
      </c>
      <c r="I183" s="39">
        <f>AVERAGE(B183:B185)/AVERAGE(B186:B188)*100-100</f>
        <v>-8.7871287128712794</v>
      </c>
      <c r="J183" s="39">
        <f>AVERAGE(B183:B185)/AVERAGE(B195:B197)*100-100</f>
        <v>2.6462395543175319</v>
      </c>
      <c r="K183" s="39"/>
    </row>
    <row r="184" spans="1:11" ht="14.25" customHeight="1" x14ac:dyDescent="0.3">
      <c r="A184" s="361">
        <v>39479</v>
      </c>
      <c r="B184" s="45">
        <v>229</v>
      </c>
      <c r="E184" s="29">
        <f t="shared" si="26"/>
        <v>257.58333333333331</v>
      </c>
    </row>
    <row r="185" spans="1:11" ht="14.25" customHeight="1" x14ac:dyDescent="0.3">
      <c r="A185" s="361">
        <v>39448</v>
      </c>
      <c r="B185" s="45">
        <v>221</v>
      </c>
      <c r="E185" s="29">
        <f t="shared" si="26"/>
        <v>257.58333333333331</v>
      </c>
    </row>
    <row r="186" spans="1:11" ht="14.25" customHeight="1" x14ac:dyDescent="0.3">
      <c r="A186" s="361">
        <v>39417</v>
      </c>
      <c r="B186" s="45">
        <v>242</v>
      </c>
      <c r="F186" s="29">
        <f>AVERAGE(B186:B197)</f>
        <v>262.33333333333331</v>
      </c>
      <c r="I186" s="39">
        <f>AVERAGE(B186:B188)/AVERAGE(B189:B191)*100-100</f>
        <v>5.8977719528178199</v>
      </c>
      <c r="J186" s="39">
        <f>AVERAGE(B186:B188)/AVERAGE(B198:B200)*100-100</f>
        <v>-12.459371614301205</v>
      </c>
      <c r="K186" s="39">
        <f>AVERAGE(B186:B197)/AVERAGE(B198:B209)*100-100</f>
        <v>-9.2272202998846637</v>
      </c>
    </row>
    <row r="187" spans="1:11" ht="14.25" customHeight="1" x14ac:dyDescent="0.3">
      <c r="A187" s="361">
        <v>39387</v>
      </c>
      <c r="B187" s="45">
        <v>284</v>
      </c>
      <c r="F187" s="29">
        <f>F$186</f>
        <v>262.33333333333331</v>
      </c>
      <c r="J187" s="41"/>
      <c r="K187" s="41"/>
    </row>
    <row r="188" spans="1:11" ht="14.25" customHeight="1" x14ac:dyDescent="0.3">
      <c r="A188" s="361">
        <v>39356</v>
      </c>
      <c r="B188" s="45">
        <v>282</v>
      </c>
      <c r="F188" s="29">
        <f t="shared" ref="F188:F197" si="27">F$186</f>
        <v>262.33333333333331</v>
      </c>
      <c r="J188" s="41"/>
      <c r="K188" s="41"/>
    </row>
    <row r="189" spans="1:11" ht="14.25" customHeight="1" x14ac:dyDescent="0.3">
      <c r="A189" s="361">
        <v>39326</v>
      </c>
      <c r="B189" s="45">
        <v>265</v>
      </c>
      <c r="F189" s="29">
        <f t="shared" si="27"/>
        <v>262.33333333333331</v>
      </c>
      <c r="I189" s="39">
        <f>AVERAGE(B189:B191)/AVERAGE(B192:B194)*100-100</f>
        <v>-11.175785797438877</v>
      </c>
      <c r="J189" s="39">
        <f>AVERAGE(B189:B191)/AVERAGE(B201:B203)*100-100</f>
        <v>-5.6860321384425276</v>
      </c>
      <c r="K189" s="39"/>
    </row>
    <row r="190" spans="1:11" ht="14.25" customHeight="1" x14ac:dyDescent="0.3">
      <c r="A190" s="361">
        <v>39295</v>
      </c>
      <c r="B190" s="45">
        <v>239</v>
      </c>
      <c r="F190" s="29">
        <f t="shared" si="27"/>
        <v>262.33333333333331</v>
      </c>
      <c r="J190" s="41"/>
      <c r="K190" s="41"/>
    </row>
    <row r="191" spans="1:11" ht="14.25" customHeight="1" x14ac:dyDescent="0.3">
      <c r="A191" s="361">
        <v>39264</v>
      </c>
      <c r="B191" s="45">
        <v>259</v>
      </c>
      <c r="F191" s="29">
        <f t="shared" si="27"/>
        <v>262.33333333333331</v>
      </c>
      <c r="J191" s="41"/>
      <c r="K191" s="41"/>
    </row>
    <row r="192" spans="1:11" ht="14.25" customHeight="1" x14ac:dyDescent="0.3">
      <c r="A192" s="361">
        <v>39234</v>
      </c>
      <c r="B192" s="45">
        <v>301</v>
      </c>
      <c r="F192" s="29">
        <f t="shared" si="27"/>
        <v>262.33333333333331</v>
      </c>
      <c r="I192" s="39">
        <f>AVERAGE(B192:B194)/AVERAGE(B195:B197)*100-100</f>
        <v>19.637883008356539</v>
      </c>
      <c r="J192" s="39">
        <f>AVERAGE(B192:B194)/AVERAGE(B204:B206)*100-100</f>
        <v>-8.5197018104366435</v>
      </c>
      <c r="K192" s="39"/>
    </row>
    <row r="193" spans="1:11" ht="14.25" customHeight="1" x14ac:dyDescent="0.3">
      <c r="A193" s="361">
        <v>39203</v>
      </c>
      <c r="B193" s="45">
        <v>293</v>
      </c>
      <c r="F193" s="29">
        <f t="shared" si="27"/>
        <v>262.33333333333331</v>
      </c>
      <c r="J193" s="41"/>
      <c r="K193" s="41"/>
    </row>
    <row r="194" spans="1:11" ht="14.25" customHeight="1" x14ac:dyDescent="0.3">
      <c r="A194" s="361">
        <v>39173</v>
      </c>
      <c r="B194" s="45">
        <v>265</v>
      </c>
      <c r="F194" s="29">
        <f t="shared" si="27"/>
        <v>262.33333333333331</v>
      </c>
      <c r="J194" s="41"/>
      <c r="K194" s="41"/>
    </row>
    <row r="195" spans="1:11" ht="14.25" customHeight="1" x14ac:dyDescent="0.3">
      <c r="A195" s="361">
        <v>39142</v>
      </c>
      <c r="B195" s="45">
        <v>335</v>
      </c>
      <c r="F195" s="29">
        <f t="shared" si="27"/>
        <v>262.33333333333331</v>
      </c>
      <c r="I195" s="39">
        <f>AVERAGE(B195:B197)/AVERAGE(B198:B200)*100-100</f>
        <v>-22.210184182015169</v>
      </c>
      <c r="J195" s="39">
        <f>AVERAGE(B195:B197)/AVERAGE(B207:B209)*100-100</f>
        <v>-9.9121706398996281</v>
      </c>
      <c r="K195" s="39"/>
    </row>
    <row r="196" spans="1:11" ht="14.25" customHeight="1" x14ac:dyDescent="0.3">
      <c r="A196" s="361">
        <v>39114</v>
      </c>
      <c r="B196" s="45">
        <v>183</v>
      </c>
      <c r="F196" s="29">
        <f t="shared" si="27"/>
        <v>262.33333333333331</v>
      </c>
      <c r="K196" s="41"/>
    </row>
    <row r="197" spans="1:11" ht="14.25" customHeight="1" x14ac:dyDescent="0.3">
      <c r="A197" s="361">
        <v>39083</v>
      </c>
      <c r="B197" s="45">
        <v>200</v>
      </c>
      <c r="F197" s="29">
        <f t="shared" si="27"/>
        <v>262.33333333333331</v>
      </c>
      <c r="K197" s="41"/>
    </row>
    <row r="198" spans="1:11" ht="14.25" customHeight="1" x14ac:dyDescent="0.3">
      <c r="A198" s="361">
        <v>39052</v>
      </c>
      <c r="B198" s="45">
        <v>303</v>
      </c>
      <c r="E198" s="29">
        <f>AVERAGE(B198:B209)</f>
        <v>289</v>
      </c>
      <c r="I198" s="39">
        <f>AVERAGE(B198:B200)/AVERAGE(B201:B203)*100-100</f>
        <v>14.091470951792331</v>
      </c>
      <c r="J198" s="39">
        <f>AVERAGE(B198:B200)/AVERAGE(B210:B212)*100-100</f>
        <v>12.014563106796118</v>
      </c>
      <c r="K198" s="39">
        <f>AVERAGE(B198:B209)/AVERAGE(B210:B221)*100-100</f>
        <v>3.7701974865349968</v>
      </c>
    </row>
    <row r="199" spans="1:11" ht="14.25" customHeight="1" x14ac:dyDescent="0.3">
      <c r="A199" s="361">
        <v>39022</v>
      </c>
      <c r="B199" s="45">
        <v>326</v>
      </c>
      <c r="E199" s="29">
        <f>E$198</f>
        <v>289</v>
      </c>
      <c r="J199" s="41"/>
      <c r="K199" s="41"/>
    </row>
    <row r="200" spans="1:11" ht="14.25" customHeight="1" x14ac:dyDescent="0.3">
      <c r="A200" s="361">
        <v>38991</v>
      </c>
      <c r="B200" s="45">
        <v>294</v>
      </c>
      <c r="E200" s="29">
        <f t="shared" ref="E200:E209" si="28">E$198</f>
        <v>289</v>
      </c>
      <c r="J200" s="41"/>
      <c r="K200" s="41"/>
    </row>
    <row r="201" spans="1:11" ht="14.25" customHeight="1" x14ac:dyDescent="0.3">
      <c r="A201" s="361">
        <v>38961</v>
      </c>
      <c r="B201" s="45">
        <v>298</v>
      </c>
      <c r="E201" s="29">
        <f t="shared" si="28"/>
        <v>289</v>
      </c>
      <c r="I201" s="39">
        <f>AVERAGE(B201:B203)/AVERAGE(B204:B206)*100-100</f>
        <v>-13.84451544195953</v>
      </c>
      <c r="J201" s="39">
        <f>AVERAGE(B201:B203)/AVERAGE(B213:B215)*100-100</f>
        <v>0.37220843672456283</v>
      </c>
      <c r="K201" s="39"/>
    </row>
    <row r="202" spans="1:11" ht="14.25" customHeight="1" x14ac:dyDescent="0.3">
      <c r="A202" s="361">
        <v>38930</v>
      </c>
      <c r="B202" s="45">
        <v>245</v>
      </c>
      <c r="E202" s="29">
        <f t="shared" si="28"/>
        <v>289</v>
      </c>
      <c r="J202" s="41"/>
      <c r="K202" s="41"/>
    </row>
    <row r="203" spans="1:11" ht="14.25" customHeight="1" x14ac:dyDescent="0.3">
      <c r="A203" s="361">
        <v>38899</v>
      </c>
      <c r="B203" s="45">
        <v>266</v>
      </c>
      <c r="E203" s="29">
        <f t="shared" si="28"/>
        <v>289</v>
      </c>
      <c r="J203" s="41"/>
      <c r="K203" s="41"/>
    </row>
    <row r="204" spans="1:11" ht="14.25" customHeight="1" x14ac:dyDescent="0.3">
      <c r="A204" s="361">
        <v>38869</v>
      </c>
      <c r="B204" s="45">
        <v>324</v>
      </c>
      <c r="E204" s="29">
        <f t="shared" si="28"/>
        <v>289</v>
      </c>
      <c r="I204" s="39">
        <f>AVERAGE(B204:B206)/AVERAGE(B207:B209)*100-100</f>
        <v>17.816813048933497</v>
      </c>
      <c r="J204" s="39">
        <f>AVERAGE(B204:B206)/AVERAGE(B216:B218)*100-100</f>
        <v>-1.7782426778242666</v>
      </c>
      <c r="K204" s="39"/>
    </row>
    <row r="205" spans="1:11" ht="14.25" customHeight="1" x14ac:dyDescent="0.3">
      <c r="A205" s="361">
        <v>38838</v>
      </c>
      <c r="B205" s="45">
        <v>330</v>
      </c>
      <c r="E205" s="29">
        <f t="shared" si="28"/>
        <v>289</v>
      </c>
      <c r="J205" s="41"/>
      <c r="K205" s="41"/>
    </row>
    <row r="206" spans="1:11" ht="14.25" customHeight="1" x14ac:dyDescent="0.3">
      <c r="A206" s="361">
        <v>38808</v>
      </c>
      <c r="B206" s="45">
        <v>285</v>
      </c>
      <c r="E206" s="29">
        <f t="shared" si="28"/>
        <v>289</v>
      </c>
      <c r="J206" s="41"/>
      <c r="K206" s="41"/>
    </row>
    <row r="207" spans="1:11" ht="14.25" customHeight="1" x14ac:dyDescent="0.3">
      <c r="A207" s="361">
        <v>38777</v>
      </c>
      <c r="B207" s="45">
        <v>358</v>
      </c>
      <c r="E207" s="29">
        <f t="shared" si="28"/>
        <v>289</v>
      </c>
      <c r="I207" s="39">
        <f>AVERAGE(B207:B209)/AVERAGE(B210:B212)*100-100</f>
        <v>-3.2766990291262204</v>
      </c>
      <c r="J207" s="39">
        <f>AVERAGE(B207:B209)/AVERAGE(B219:B221)*100-100</f>
        <v>5.4232804232804455</v>
      </c>
      <c r="K207" s="39"/>
    </row>
    <row r="208" spans="1:11" ht="14.25" customHeight="1" x14ac:dyDescent="0.3">
      <c r="A208" s="361">
        <v>38749</v>
      </c>
      <c r="B208" s="45">
        <v>216</v>
      </c>
      <c r="E208" s="29">
        <f t="shared" si="28"/>
        <v>289</v>
      </c>
      <c r="K208" s="41"/>
    </row>
    <row r="209" spans="1:11" ht="14.25" customHeight="1" x14ac:dyDescent="0.3">
      <c r="A209" s="361">
        <v>38718</v>
      </c>
      <c r="B209" s="45">
        <v>223</v>
      </c>
      <c r="E209" s="29">
        <f t="shared" si="28"/>
        <v>289</v>
      </c>
      <c r="K209" s="41"/>
    </row>
    <row r="210" spans="1:11" ht="14.25" customHeight="1" x14ac:dyDescent="0.3">
      <c r="A210" s="361">
        <v>38687</v>
      </c>
      <c r="B210" s="45">
        <v>258</v>
      </c>
      <c r="F210" s="29">
        <f>AVERAGE(B210:B221)</f>
        <v>278.5</v>
      </c>
      <c r="K210" s="39"/>
    </row>
    <row r="211" spans="1:11" ht="14.25" customHeight="1" x14ac:dyDescent="0.3">
      <c r="A211" s="361">
        <v>38657</v>
      </c>
      <c r="B211" s="45">
        <v>276</v>
      </c>
      <c r="F211" s="29">
        <f>F$210</f>
        <v>278.5</v>
      </c>
      <c r="K211" s="41"/>
    </row>
    <row r="212" spans="1:11" ht="14.25" customHeight="1" x14ac:dyDescent="0.3">
      <c r="A212" s="361">
        <v>38626</v>
      </c>
      <c r="B212" s="45">
        <v>290</v>
      </c>
      <c r="F212" s="29">
        <f t="shared" ref="F212:F221" si="29">F$210</f>
        <v>278.5</v>
      </c>
      <c r="K212" s="41"/>
    </row>
    <row r="213" spans="1:11" ht="14.25" customHeight="1" x14ac:dyDescent="0.3">
      <c r="A213" s="361">
        <v>38596</v>
      </c>
      <c r="B213" s="45">
        <v>285</v>
      </c>
      <c r="F213" s="29">
        <f t="shared" si="29"/>
        <v>278.5</v>
      </c>
      <c r="K213" s="39"/>
    </row>
    <row r="214" spans="1:11" ht="14.25" customHeight="1" x14ac:dyDescent="0.3">
      <c r="A214" s="361">
        <v>38565</v>
      </c>
      <c r="B214" s="45">
        <v>248</v>
      </c>
      <c r="F214" s="29">
        <f t="shared" si="29"/>
        <v>278.5</v>
      </c>
      <c r="K214" s="41"/>
    </row>
    <row r="215" spans="1:11" ht="14.25" customHeight="1" x14ac:dyDescent="0.3">
      <c r="A215" s="361">
        <v>38534</v>
      </c>
      <c r="B215" s="45">
        <v>273</v>
      </c>
      <c r="F215" s="29">
        <f t="shared" si="29"/>
        <v>278.5</v>
      </c>
      <c r="K215" s="41"/>
    </row>
    <row r="216" spans="1:11" ht="14.25" customHeight="1" x14ac:dyDescent="0.3">
      <c r="A216" s="361">
        <v>38504</v>
      </c>
      <c r="B216" s="45">
        <v>339</v>
      </c>
      <c r="F216" s="29">
        <f t="shared" si="29"/>
        <v>278.5</v>
      </c>
      <c r="K216" s="39"/>
    </row>
    <row r="217" spans="1:11" ht="14.25" customHeight="1" x14ac:dyDescent="0.3">
      <c r="A217" s="361">
        <v>38473</v>
      </c>
      <c r="B217" s="45">
        <v>304</v>
      </c>
      <c r="F217" s="29">
        <f t="shared" si="29"/>
        <v>278.5</v>
      </c>
      <c r="K217" s="41"/>
    </row>
    <row r="218" spans="1:11" ht="14.25" customHeight="1" x14ac:dyDescent="0.3">
      <c r="A218" s="361">
        <v>38443</v>
      </c>
      <c r="B218" s="45">
        <v>313</v>
      </c>
      <c r="F218" s="29">
        <f t="shared" si="29"/>
        <v>278.5</v>
      </c>
      <c r="K218" s="41"/>
    </row>
    <row r="219" spans="1:11" ht="14.25" customHeight="1" x14ac:dyDescent="0.3">
      <c r="A219" s="361">
        <v>38412</v>
      </c>
      <c r="B219" s="45">
        <v>335</v>
      </c>
      <c r="F219" s="29">
        <f t="shared" si="29"/>
        <v>278.5</v>
      </c>
      <c r="K219" s="39"/>
    </row>
    <row r="220" spans="1:11" ht="14.25" customHeight="1" x14ac:dyDescent="0.3">
      <c r="A220" s="361">
        <v>38384</v>
      </c>
      <c r="B220" s="45">
        <v>220</v>
      </c>
      <c r="F220" s="29">
        <f t="shared" si="29"/>
        <v>278.5</v>
      </c>
      <c r="K220" s="41"/>
    </row>
    <row r="221" spans="1:11" ht="14.25" customHeight="1" x14ac:dyDescent="0.3">
      <c r="A221" s="361">
        <v>38353</v>
      </c>
      <c r="B221" s="45">
        <v>201</v>
      </c>
      <c r="F221" s="29">
        <f t="shared" si="29"/>
        <v>278.5</v>
      </c>
      <c r="K221" s="41"/>
    </row>
    <row r="222" spans="1:11" x14ac:dyDescent="0.3">
      <c r="K222" s="39"/>
    </row>
  </sheetData>
  <mergeCells count="3">
    <mergeCell ref="E5:F5"/>
    <mergeCell ref="G5:H5"/>
    <mergeCell ref="R1:T1"/>
  </mergeCells>
  <phoneticPr fontId="10" type="noConversion"/>
  <hyperlinks>
    <hyperlink ref="R1:S1" location="Übersicht!A1" display="zurück zur Überischt" xr:uid="{00000000-0004-0000-2500-000000000000}"/>
    <hyperlink ref="A2" r:id="rId1" xr:uid="{00000000-0004-0000-2500-000001000000}"/>
  </hyperlinks>
  <pageMargins left="0.78740157499999996" right="0.78740157499999996" top="0.984251969" bottom="0.984251969" header="0.4921259845" footer="0.4921259845"/>
  <pageSetup paperSize="9" orientation="portrait" r:id="rId2"/>
  <headerFooter alignWithMargins="0"/>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0"/>
  <dimension ref="A1:AB7788"/>
  <sheetViews>
    <sheetView zoomScale="70" zoomScaleNormal="70" workbookViewId="0">
      <pane xSplit="1" ySplit="5" topLeftCell="B21" activePane="bottomRight" state="frozen"/>
      <selection pane="topRight" activeCell="H12" sqref="H12"/>
      <selection pane="bottomLeft" activeCell="H12" sqref="H12"/>
      <selection pane="bottomRight" activeCell="Z75" sqref="Z75"/>
    </sheetView>
  </sheetViews>
  <sheetFormatPr baseColWidth="10" defaultColWidth="0" defaultRowHeight="13.8" x14ac:dyDescent="0.3"/>
  <cols>
    <col min="1" max="1" width="10.5546875" style="366" bestFit="1" customWidth="1"/>
    <col min="2" max="2" width="15.88671875" style="364" bestFit="1" customWidth="1"/>
    <col min="3" max="3" width="15.88671875" style="364" customWidth="1"/>
    <col min="4" max="4" width="5.109375" style="30" bestFit="1" customWidth="1"/>
    <col min="5" max="5" width="4.44140625" style="30" bestFit="1" customWidth="1"/>
    <col min="6" max="10" width="6.44140625" style="30" bestFit="1" customWidth="1"/>
    <col min="11" max="16" width="4.6640625" style="30" bestFit="1" customWidth="1"/>
    <col min="17" max="17" width="19.44140625" style="30" bestFit="1" customWidth="1"/>
    <col min="18" max="18" width="7.33203125" style="30" bestFit="1" customWidth="1"/>
    <col min="19" max="19" width="14" style="30" customWidth="1"/>
    <col min="20" max="28" width="11.44140625" style="30" customWidth="1"/>
    <col min="29" max="16384" width="0" style="30" hidden="1"/>
  </cols>
  <sheetData>
    <row r="1" spans="1:28" ht="23.4" x14ac:dyDescent="0.45">
      <c r="A1" s="363" t="s">
        <v>1004</v>
      </c>
      <c r="Z1" s="552" t="s">
        <v>268</v>
      </c>
      <c r="AA1" s="552"/>
      <c r="AB1" s="552"/>
    </row>
    <row r="2" spans="1:28" ht="14.25" customHeight="1" x14ac:dyDescent="0.3">
      <c r="A2" s="365" t="s">
        <v>1005</v>
      </c>
    </row>
    <row r="3" spans="1:28" ht="14.25" customHeight="1" x14ac:dyDescent="0.3">
      <c r="A3" s="365" t="s">
        <v>1006</v>
      </c>
    </row>
    <row r="4" spans="1:28" ht="14.25" customHeight="1" x14ac:dyDescent="0.3"/>
    <row r="5" spans="1:28" ht="14.25" customHeight="1" x14ac:dyDescent="0.3">
      <c r="A5" s="367" t="s">
        <v>1007</v>
      </c>
      <c r="B5" s="368" t="s">
        <v>1008</v>
      </c>
      <c r="C5" s="368" t="s">
        <v>1009</v>
      </c>
      <c r="D5" s="70"/>
      <c r="E5" s="578" t="s">
        <v>1010</v>
      </c>
      <c r="F5" s="578"/>
      <c r="G5" s="578"/>
      <c r="H5" s="578"/>
      <c r="I5" s="578"/>
      <c r="J5" s="578"/>
      <c r="K5" s="578"/>
      <c r="L5" s="578"/>
      <c r="M5" s="578"/>
      <c r="N5" s="578"/>
      <c r="O5" s="578"/>
      <c r="P5" s="578"/>
      <c r="Q5" s="591" t="s">
        <v>1011</v>
      </c>
      <c r="R5" s="369" t="s">
        <v>1012</v>
      </c>
      <c r="S5" s="583" t="s">
        <v>1013</v>
      </c>
    </row>
    <row r="6" spans="1:28" ht="14.25" customHeight="1" x14ac:dyDescent="0.3">
      <c r="D6" s="70"/>
      <c r="E6" s="41" t="s">
        <v>1014</v>
      </c>
      <c r="F6" s="41" t="s">
        <v>1015</v>
      </c>
      <c r="G6" s="41" t="s">
        <v>1016</v>
      </c>
      <c r="H6" s="41" t="s">
        <v>1017</v>
      </c>
      <c r="I6" s="41" t="s">
        <v>417</v>
      </c>
      <c r="J6" s="41" t="s">
        <v>1018</v>
      </c>
      <c r="K6" s="41" t="s">
        <v>1019</v>
      </c>
      <c r="L6" s="41" t="s">
        <v>1020</v>
      </c>
      <c r="M6" s="41" t="s">
        <v>1021</v>
      </c>
      <c r="N6" s="41" t="s">
        <v>1022</v>
      </c>
      <c r="O6" s="41" t="s">
        <v>1023</v>
      </c>
      <c r="P6" s="41" t="s">
        <v>1024</v>
      </c>
      <c r="Q6" s="591"/>
      <c r="R6" s="369"/>
      <c r="S6" s="665"/>
    </row>
    <row r="7" spans="1:28" ht="14.25" customHeight="1" x14ac:dyDescent="0.3">
      <c r="C7" s="503"/>
      <c r="D7" s="70">
        <v>2022</v>
      </c>
      <c r="E7" s="370">
        <f>AVERAGE(B145:B165)</f>
        <v>1.131447619047619</v>
      </c>
      <c r="F7" s="370">
        <f>AVERAGE(B125:B144)</f>
        <v>1.13419</v>
      </c>
      <c r="G7" s="370">
        <f>AVERAGE(B102:B124)</f>
        <v>1.1018956521739132</v>
      </c>
      <c r="H7" s="370">
        <f>AVERAGE(B83:B101)</f>
        <v>1.0818736842105263</v>
      </c>
      <c r="I7" s="370">
        <f>AVERAGE(B61:B82)</f>
        <v>1.05785</v>
      </c>
      <c r="J7" s="370">
        <f>AVERAGE(B39:B60)</f>
        <v>1.0565818181818183</v>
      </c>
      <c r="K7" s="483"/>
      <c r="L7" s="483"/>
      <c r="M7" s="483"/>
      <c r="N7" s="483"/>
      <c r="O7" s="483"/>
      <c r="P7" s="483"/>
      <c r="Q7" s="371">
        <f t="shared" ref="Q7" si="0">AVERAGE(E7:P7)</f>
        <v>1.0939731289356462</v>
      </c>
      <c r="R7" s="372">
        <f t="shared" ref="R7" si="1">Q7/Q8-1</f>
        <v>-7.5666627727900782E-2</v>
      </c>
      <c r="S7" s="47">
        <f>AVERAGE($Q$7:$Q$30)</f>
        <v>1.1947877966106033</v>
      </c>
    </row>
    <row r="8" spans="1:28" ht="14.25" customHeight="1" x14ac:dyDescent="0.3">
      <c r="A8" s="509"/>
      <c r="B8" s="503"/>
      <c r="C8" s="503"/>
      <c r="D8" s="70">
        <v>2021</v>
      </c>
      <c r="E8" s="370">
        <f>AVERAGE(B404:B423)</f>
        <v>1.2170850000000002</v>
      </c>
      <c r="F8" s="370">
        <f>AVERAGE(B384:B403)</f>
        <v>1.2097899999999999</v>
      </c>
      <c r="G8" s="370">
        <f>AVERAGE(B361:B383)</f>
        <v>1.1899086956521736</v>
      </c>
      <c r="H8" s="370">
        <f>AVERAGE(B341:B360)</f>
        <v>1.1979100000000003</v>
      </c>
      <c r="I8" s="370">
        <f>AVERAGE(B320:B340)</f>
        <v>1.2145904761904762</v>
      </c>
      <c r="J8" s="370">
        <f>AVERAGE(B298:B319)</f>
        <v>1.204709090909091</v>
      </c>
      <c r="K8" s="370">
        <f>AVERAGE(B276:B297)</f>
        <v>1.1821818181818182</v>
      </c>
      <c r="L8" s="370">
        <f>AVERAGE(B254:B275)</f>
        <v>1.1771818181818181</v>
      </c>
      <c r="M8" s="370">
        <f>AVERAGE(B232:B253)</f>
        <v>1.1770318181818182</v>
      </c>
      <c r="N8" s="370">
        <f>AVERAGE(B211:B231)</f>
        <v>1.1601476190476188</v>
      </c>
      <c r="O8" s="370">
        <f>AVERAGE(B189:B210)</f>
        <v>1.1414045454545454</v>
      </c>
      <c r="P8" s="370">
        <f>AVERAGE(B166:B188)</f>
        <v>1.1303782608695649</v>
      </c>
      <c r="Q8" s="371">
        <f t="shared" ref="Q8" si="2">AVERAGE(E8:P8)</f>
        <v>1.1835265952224103</v>
      </c>
      <c r="R8" s="372">
        <f t="shared" ref="R8" si="3">Q8/Q9-1</f>
        <v>3.6933355520333055E-2</v>
      </c>
      <c r="S8" s="47">
        <f t="shared" ref="S8:S30" si="4">AVERAGE($Q$7:$Q$30)</f>
        <v>1.1947877966106033</v>
      </c>
    </row>
    <row r="9" spans="1:28" ht="14.25" customHeight="1" x14ac:dyDescent="0.3">
      <c r="A9" s="509"/>
      <c r="B9" s="503"/>
      <c r="C9" s="503"/>
      <c r="D9" s="70">
        <v>2020</v>
      </c>
      <c r="E9" s="370">
        <f>AVERAGE(B659:B680)</f>
        <v>1.1100363636363635</v>
      </c>
      <c r="F9" s="370">
        <f>AVERAGE(B639:B658)</f>
        <v>1.0905</v>
      </c>
      <c r="G9" s="370">
        <f>AVERAGE(B617:B638)</f>
        <v>1.1063409090909091</v>
      </c>
      <c r="H9" s="370">
        <f>AVERAGE(B597:B616)</f>
        <v>1.0872704999999996</v>
      </c>
      <c r="I9" s="370">
        <f>AVERAGE(B577:B596)</f>
        <v>1.090185</v>
      </c>
      <c r="J9" s="370">
        <f>AVERAGE(B555:B576)</f>
        <v>1.1254590909090909</v>
      </c>
      <c r="K9" s="370">
        <f>AVERAGE(B532:B554)</f>
        <v>1.1463391304347825</v>
      </c>
      <c r="L9" s="370">
        <f>AVERAGE(B511:B531)</f>
        <v>1.182809523809524</v>
      </c>
      <c r="M9" s="370">
        <f>AVERAGE(B489:B510)</f>
        <v>1.1792409090909091</v>
      </c>
      <c r="N9" s="370">
        <f>AVERAGE(B467:B488)</f>
        <v>1.1775181818181819</v>
      </c>
      <c r="O9" s="370">
        <f>AVERAGE(B446:B466)</f>
        <v>1.1837904761904763</v>
      </c>
      <c r="P9" s="370">
        <f>AVERAGE(B424:B445)</f>
        <v>1.2169727272727273</v>
      </c>
      <c r="Q9" s="371">
        <f t="shared" ref="Q9:Q10" si="5">AVERAGE(E9:P9)</f>
        <v>1.1413719010210803</v>
      </c>
      <c r="R9" s="372">
        <f t="shared" ref="R9:R14" si="6">Q9/Q10-1</f>
        <v>1.9447909399244789E-2</v>
      </c>
      <c r="S9" s="47">
        <f t="shared" si="4"/>
        <v>1.1947877966106033</v>
      </c>
    </row>
    <row r="10" spans="1:28" ht="14.25" customHeight="1" x14ac:dyDescent="0.3">
      <c r="A10" s="509"/>
      <c r="B10" s="503"/>
      <c r="C10" s="503"/>
      <c r="D10" s="70">
        <v>2019</v>
      </c>
      <c r="E10" s="370">
        <f>AVERAGE(B914:B935)</f>
        <v>1.141640909090909</v>
      </c>
      <c r="F10" s="370">
        <f>AVERAGE(B894:B913)</f>
        <v>1.1351149999999997</v>
      </c>
      <c r="G10" s="370">
        <f>AVERAGE(B873:B893)</f>
        <v>1.1302476190476192</v>
      </c>
      <c r="H10" s="370">
        <f>AVERAGE(B853:B872)</f>
        <v>1.1238250000000001</v>
      </c>
      <c r="I10" s="370">
        <f>AVERAGE(B831:B852)</f>
        <v>1.1184590909090912</v>
      </c>
      <c r="J10" s="370">
        <f>AVERAGE(B811:B830)</f>
        <v>1.12934</v>
      </c>
      <c r="K10" s="370">
        <f>AVERAGE(B788:B810)</f>
        <v>1.1218391304347828</v>
      </c>
      <c r="L10" s="370">
        <f>AVERAGE(B766:B787)</f>
        <v>1.1126227272727276</v>
      </c>
      <c r="M10" s="370">
        <f>AVERAGE(B745:B765)</f>
        <v>1.1003904761904759</v>
      </c>
      <c r="N10" s="370">
        <f>AVERAGE(B722:B744)</f>
        <v>1.1052565217391304</v>
      </c>
      <c r="O10" s="370">
        <f>AVERAGE(B701:B721)</f>
        <v>1.1050952380952381</v>
      </c>
      <c r="P10" s="370">
        <f>AVERAGE(B681:B700)</f>
        <v>1.111345</v>
      </c>
      <c r="Q10" s="371">
        <f t="shared" si="5"/>
        <v>1.1195980593983312</v>
      </c>
      <c r="R10" s="372">
        <f t="shared" si="6"/>
        <v>-5.238468314161393E-2</v>
      </c>
      <c r="S10" s="47">
        <f t="shared" si="4"/>
        <v>1.1947877966106033</v>
      </c>
    </row>
    <row r="11" spans="1:28" ht="14.25" customHeight="1" x14ac:dyDescent="0.3">
      <c r="A11" s="509"/>
      <c r="B11" s="503"/>
      <c r="C11" s="503"/>
      <c r="D11" s="70">
        <v>2018</v>
      </c>
      <c r="E11" s="370">
        <f>AVERAGE(B1169:B1190)</f>
        <v>1.2199499999999999</v>
      </c>
      <c r="F11" s="370">
        <f>AVERAGE(B1149:B1168)</f>
        <v>1.23478</v>
      </c>
      <c r="G11" s="370">
        <f>AVERAGE(B1128:B1148)</f>
        <v>1.2336190476190476</v>
      </c>
      <c r="H11" s="370">
        <f>AVERAGE(B1108:B1127)</f>
        <v>1.2276299999999998</v>
      </c>
      <c r="I11" s="370">
        <f>AVERAGE(B1086:B1107)</f>
        <v>1.1812227272727274</v>
      </c>
      <c r="J11" s="370">
        <f>AVERAGE(B1065:B1085)</f>
        <v>1.1678285714285714</v>
      </c>
      <c r="K11" s="370">
        <f>AVERAGE(B1043:B1064)</f>
        <v>1.1685727272727271</v>
      </c>
      <c r="L11" s="370">
        <f>AVERAGE(B1020:B1042)</f>
        <v>1.1548956521739129</v>
      </c>
      <c r="M11" s="370">
        <f>AVERAGE(B1000:B1019)</f>
        <v>1.16587</v>
      </c>
      <c r="N11" s="370">
        <f>AVERAGE(B977:B999)</f>
        <v>1.1484043478260868</v>
      </c>
      <c r="O11" s="370">
        <f>AVERAGE(B955:B976)</f>
        <v>1.1366863636363636</v>
      </c>
      <c r="P11" s="370">
        <f>AVERAGE(B936:B954)</f>
        <v>1.138421052631579</v>
      </c>
      <c r="Q11" s="371">
        <f t="shared" ref="Q11" si="7">AVERAGE(E11:P11)</f>
        <v>1.1814900408217512</v>
      </c>
      <c r="R11" s="372">
        <f t="shared" si="6"/>
        <v>4.3037602604117708E-2</v>
      </c>
      <c r="S11" s="47">
        <f t="shared" si="4"/>
        <v>1.1947877966106033</v>
      </c>
    </row>
    <row r="12" spans="1:28" ht="14.25" customHeight="1" x14ac:dyDescent="0.3">
      <c r="A12" s="509"/>
      <c r="B12" s="503"/>
      <c r="C12" s="503"/>
      <c r="D12" s="70">
        <v>2017</v>
      </c>
      <c r="E12" s="370">
        <f>AVERAGE(B1423:B1444)</f>
        <v>1.0614409090909092</v>
      </c>
      <c r="F12" s="370">
        <f>AVERAGE(B1403:B1422)</f>
        <v>1.0642650000000002</v>
      </c>
      <c r="G12" s="370">
        <f>AVERAGE(B1380:B1402)</f>
        <v>1.0684695652173917</v>
      </c>
      <c r="H12" s="370">
        <f>AVERAGE(B1362:B1379)</f>
        <v>1.0722666666666667</v>
      </c>
      <c r="I12" s="370">
        <f>AVERAGE(B1263:B1361)</f>
        <v>1.1472353535353534</v>
      </c>
      <c r="J12" s="370">
        <f>AVERAGE(B1319:B1340)</f>
        <v>1.1229454545454547</v>
      </c>
      <c r="K12" s="370">
        <f>AVERAGE(B1298:B1318)</f>
        <v>1.151114285714286</v>
      </c>
      <c r="L12" s="370">
        <f>AVERAGE(B1275:B1297)</f>
        <v>1.1806739130434785</v>
      </c>
      <c r="M12" s="370">
        <f>AVERAGE(B1254:B1274)</f>
        <v>1.1914571428571428</v>
      </c>
      <c r="N12" s="370">
        <f>AVERAGE(B1232:B1253)</f>
        <v>1.1755863636363637</v>
      </c>
      <c r="O12" s="370">
        <f>AVERAGE(B1210:B1231)</f>
        <v>1.1738</v>
      </c>
      <c r="P12" s="370">
        <f>AVERAGE(B1191:B1209)</f>
        <v>1.1836210526315789</v>
      </c>
      <c r="Q12" s="371">
        <f t="shared" ref="Q12" si="8">AVERAGE(E12:P12)</f>
        <v>1.1327396422448854</v>
      </c>
      <c r="R12" s="372">
        <f t="shared" si="6"/>
        <v>2.3623737707821668E-2</v>
      </c>
      <c r="S12" s="47">
        <f t="shared" si="4"/>
        <v>1.1947877966106033</v>
      </c>
    </row>
    <row r="13" spans="1:28" ht="14.25" customHeight="1" x14ac:dyDescent="0.3">
      <c r="A13" s="509"/>
      <c r="B13" s="503"/>
      <c r="C13" s="503"/>
      <c r="D13" s="70">
        <v>2016</v>
      </c>
      <c r="E13" s="502">
        <f>AVERAGE(B1682:B1701)</f>
        <v>1.0859650000000003</v>
      </c>
      <c r="F13" s="502">
        <f>AVERAGE(B1661:B1681)</f>
        <v>1.1092952380952379</v>
      </c>
      <c r="G13" s="502">
        <f>AVERAGE(B1640:B1660)</f>
        <v>1.1099666666666665</v>
      </c>
      <c r="H13" s="370">
        <f>AVERAGE(B1619:B1639)</f>
        <v>1.1339190476190477</v>
      </c>
      <c r="I13" s="370">
        <f>AVERAGE(B1597:B1618)</f>
        <v>1.1311090909090911</v>
      </c>
      <c r="J13" s="370">
        <f>AVERAGE(B1575:B1596)</f>
        <v>1.1228909090909089</v>
      </c>
      <c r="K13" s="370">
        <f>AVERAGE(B1554:B1574)</f>
        <v>1.1068523809523809</v>
      </c>
      <c r="L13" s="370">
        <f>AVERAGE(B1531:B1553)</f>
        <v>1.1211739130434781</v>
      </c>
      <c r="M13" s="370">
        <f>AVERAGE(B1509:B1530)</f>
        <v>1.1212090909090906</v>
      </c>
      <c r="N13" s="370">
        <f>AVERAGE(B1488:B1508)</f>
        <v>1.1026047619047621</v>
      </c>
      <c r="O13" s="370">
        <f>AVERAGE(B1466:B1487)</f>
        <v>1.0798954545454544</v>
      </c>
      <c r="P13" s="370">
        <f>AVERAGE(B1445:B1465)</f>
        <v>1.0542904761904761</v>
      </c>
      <c r="Q13" s="371">
        <f t="shared" ref="Q13" si="9">AVERAGE(E13:P13)</f>
        <v>1.1065976691605497</v>
      </c>
      <c r="R13" s="372">
        <f t="shared" si="6"/>
        <v>-2.9238157941025023E-3</v>
      </c>
      <c r="S13" s="47">
        <f t="shared" si="4"/>
        <v>1.1947877966106033</v>
      </c>
    </row>
    <row r="14" spans="1:28" ht="14.25" customHeight="1" x14ac:dyDescent="0.3">
      <c r="A14" s="509"/>
      <c r="B14" s="503"/>
      <c r="C14" s="503"/>
      <c r="D14" s="70">
        <v>2015</v>
      </c>
      <c r="E14" s="370">
        <f>AVERAGE(B1938:B1959)</f>
        <v>1.16405</v>
      </c>
      <c r="F14" s="502">
        <f>AVERAGE(B1918:B1937)</f>
        <v>1.1349649999999998</v>
      </c>
      <c r="G14" s="502">
        <f>AVERAGE(B1897:B1917)</f>
        <v>1.0841428571428569</v>
      </c>
      <c r="H14" s="502">
        <f>AVERAGE(B1876:B1895)</f>
        <v>1.0779299999999998</v>
      </c>
      <c r="I14" s="502">
        <f>AVERAGE(B1856:B1875)</f>
        <v>1.1149550000000001</v>
      </c>
      <c r="J14" s="502">
        <f>AVERAGE(B1834:B1855)</f>
        <v>1.1213227272727269</v>
      </c>
      <c r="K14" s="502">
        <f>AVERAGE(B1811:B1833)</f>
        <v>1.0995782608695652</v>
      </c>
      <c r="L14" s="502">
        <f>AVERAGE(B1790:B1810)</f>
        <v>1.113904761904762</v>
      </c>
      <c r="M14" s="502">
        <f>AVERAGE(B1767:B1789)</f>
        <v>1.1224826086956521</v>
      </c>
      <c r="N14" s="502">
        <f>AVERAGE(B1745:B1766)</f>
        <v>1.1235090909090908</v>
      </c>
      <c r="O14" s="502">
        <f>AVERAGE(B1724:B1744)</f>
        <v>1.0735999999999999</v>
      </c>
      <c r="P14" s="502">
        <f>AVERAGE(B1703:B1723)</f>
        <v>1.0876714285714284</v>
      </c>
      <c r="Q14" s="371">
        <f t="shared" ref="Q14:Q19" si="10">AVERAGE(E14:P14)</f>
        <v>1.1098426446138401</v>
      </c>
      <c r="R14" s="372">
        <f t="shared" si="6"/>
        <v>-0.16472693727422172</v>
      </c>
      <c r="S14" s="47">
        <f t="shared" si="4"/>
        <v>1.1947877966106033</v>
      </c>
    </row>
    <row r="15" spans="1:28" ht="14.25" customHeight="1" x14ac:dyDescent="0.3">
      <c r="A15" s="509"/>
      <c r="B15" s="503"/>
      <c r="C15" s="503"/>
      <c r="D15" s="70">
        <v>2014</v>
      </c>
      <c r="E15" s="370">
        <v>1.361</v>
      </c>
      <c r="F15" s="370">
        <v>1.3658999999999999</v>
      </c>
      <c r="G15" s="370">
        <v>1.3823000000000001</v>
      </c>
      <c r="H15" s="370">
        <v>1.3813</v>
      </c>
      <c r="I15" s="370">
        <v>1.3732</v>
      </c>
      <c r="J15" s="370">
        <v>1.3592</v>
      </c>
      <c r="K15" s="370">
        <v>1.3539000000000001</v>
      </c>
      <c r="L15" s="370">
        <v>1.3315999999999999</v>
      </c>
      <c r="M15" s="370">
        <f>AVERAGE(B2040:B2069)</f>
        <v>1.2885566666666668</v>
      </c>
      <c r="N15" s="370">
        <f>AVERAGE(B2009:B2039)</f>
        <v>1.2672516129032254</v>
      </c>
      <c r="O15" s="370">
        <f>AVERAGE(B1981:B2008)</f>
        <v>1.2472785714285715</v>
      </c>
      <c r="P15" s="370">
        <f>AVERAGE(B1960:B1980)</f>
        <v>1.2331333333333334</v>
      </c>
      <c r="Q15" s="371">
        <f t="shared" si="10"/>
        <v>1.3287183486943162</v>
      </c>
      <c r="R15" s="372">
        <f t="shared" ref="R15:R71" si="11">Q15/Q16-1</f>
        <v>4.2792507948363756E-4</v>
      </c>
      <c r="S15" s="47">
        <f t="shared" si="4"/>
        <v>1.1947877966106033</v>
      </c>
    </row>
    <row r="16" spans="1:28" ht="14.25" customHeight="1" x14ac:dyDescent="0.3">
      <c r="A16" s="509"/>
      <c r="B16" s="503"/>
      <c r="C16" s="503"/>
      <c r="D16" s="70">
        <v>2013</v>
      </c>
      <c r="E16" s="370">
        <v>1.3288</v>
      </c>
      <c r="F16" s="370">
        <v>1.3359000000000001</v>
      </c>
      <c r="G16" s="370">
        <v>1.2964</v>
      </c>
      <c r="H16" s="370">
        <v>1.3026</v>
      </c>
      <c r="I16" s="370">
        <v>1.2982</v>
      </c>
      <c r="J16" s="370">
        <v>1.3189</v>
      </c>
      <c r="K16" s="370">
        <v>1.3080000000000001</v>
      </c>
      <c r="L16" s="370">
        <v>1.331</v>
      </c>
      <c r="M16" s="370">
        <v>1.3348</v>
      </c>
      <c r="N16" s="370">
        <v>1.3634999999999999</v>
      </c>
      <c r="O16" s="370">
        <v>1.3492999999999999</v>
      </c>
      <c r="P16" s="370">
        <v>1.3704000000000001</v>
      </c>
      <c r="Q16" s="371">
        <f t="shared" si="10"/>
        <v>1.3281499999999999</v>
      </c>
      <c r="R16" s="372">
        <f t="shared" si="11"/>
        <v>3.3097386434349563E-2</v>
      </c>
      <c r="S16" s="47">
        <f t="shared" si="4"/>
        <v>1.1947877966106033</v>
      </c>
    </row>
    <row r="17" spans="1:19" ht="14.25" customHeight="1" x14ac:dyDescent="0.3">
      <c r="A17" s="509"/>
      <c r="B17" s="503"/>
      <c r="C17" s="503"/>
      <c r="D17" s="70">
        <v>2012</v>
      </c>
      <c r="E17" s="370">
        <v>1.2905</v>
      </c>
      <c r="F17" s="370">
        <v>1.3224</v>
      </c>
      <c r="G17" s="370">
        <v>1.3201000000000001</v>
      </c>
      <c r="H17" s="370">
        <v>1.3162</v>
      </c>
      <c r="I17" s="370">
        <v>1.2788999999999999</v>
      </c>
      <c r="J17" s="370">
        <v>1.2525999999999999</v>
      </c>
      <c r="K17" s="370">
        <v>1.2287999999999999</v>
      </c>
      <c r="L17" s="370">
        <v>1.24</v>
      </c>
      <c r="M17" s="370">
        <v>1.2856000000000001</v>
      </c>
      <c r="N17" s="370">
        <v>1.2974000000000001</v>
      </c>
      <c r="O17" s="370">
        <v>1.2827999999999999</v>
      </c>
      <c r="P17" s="370">
        <v>1.3119000000000001</v>
      </c>
      <c r="Q17" s="371">
        <f t="shared" si="10"/>
        <v>1.2856000000000001</v>
      </c>
      <c r="R17" s="372">
        <f t="shared" si="11"/>
        <v>-7.6243226250711116E-2</v>
      </c>
      <c r="S17" s="47">
        <f t="shared" si="4"/>
        <v>1.1947877966106033</v>
      </c>
    </row>
    <row r="18" spans="1:19" ht="14.25" customHeight="1" x14ac:dyDescent="0.3">
      <c r="A18" s="509"/>
      <c r="B18" s="503"/>
      <c r="C18" s="503"/>
      <c r="D18" s="70">
        <v>2011</v>
      </c>
      <c r="E18" s="370">
        <v>1.3360000000000001</v>
      </c>
      <c r="F18" s="370">
        <v>1.3649</v>
      </c>
      <c r="G18" s="370">
        <v>1.3998999999999999</v>
      </c>
      <c r="H18" s="370">
        <v>1.4441999999999999</v>
      </c>
      <c r="I18" s="370">
        <v>1.4349000000000001</v>
      </c>
      <c r="J18" s="370">
        <v>1.4388000000000001</v>
      </c>
      <c r="K18" s="370">
        <v>1.4263999999999999</v>
      </c>
      <c r="L18" s="370">
        <v>1.4342999999999999</v>
      </c>
      <c r="M18" s="370">
        <v>1.377</v>
      </c>
      <c r="N18" s="370">
        <v>1.3706</v>
      </c>
      <c r="O18" s="370">
        <v>1.3555999999999999</v>
      </c>
      <c r="P18" s="370">
        <v>1.3179000000000001</v>
      </c>
      <c r="Q18" s="371">
        <f t="shared" si="10"/>
        <v>1.3917083333333335</v>
      </c>
      <c r="R18" s="372">
        <f t="shared" si="11"/>
        <v>4.8914374721292564E-2</v>
      </c>
      <c r="S18" s="47">
        <f t="shared" si="4"/>
        <v>1.1947877966106033</v>
      </c>
    </row>
    <row r="19" spans="1:19" ht="14.25" customHeight="1" x14ac:dyDescent="0.3">
      <c r="A19" s="509"/>
      <c r="B19" s="503"/>
      <c r="C19" s="503"/>
      <c r="D19" s="70">
        <v>2010</v>
      </c>
      <c r="E19" s="370">
        <v>1.4272</v>
      </c>
      <c r="F19" s="370">
        <v>1.3686</v>
      </c>
      <c r="G19" s="370">
        <v>1.3569</v>
      </c>
      <c r="H19" s="370">
        <v>1.3406</v>
      </c>
      <c r="I19" s="370">
        <v>1.2565</v>
      </c>
      <c r="J19" s="370">
        <v>1.2209000000000001</v>
      </c>
      <c r="K19" s="370">
        <v>1.2769999999999999</v>
      </c>
      <c r="L19" s="370">
        <v>1.2894000000000001</v>
      </c>
      <c r="M19" s="370">
        <v>1.3067</v>
      </c>
      <c r="N19" s="370">
        <v>1.3897999999999999</v>
      </c>
      <c r="O19" s="370">
        <v>1.3661000000000001</v>
      </c>
      <c r="P19" s="370">
        <v>1.3220000000000001</v>
      </c>
      <c r="Q19" s="371">
        <f t="shared" si="10"/>
        <v>1.3268083333333331</v>
      </c>
      <c r="R19" s="372">
        <f t="shared" si="11"/>
        <v>-4.8734546317474314E-2</v>
      </c>
      <c r="S19" s="47">
        <f t="shared" si="4"/>
        <v>1.1947877966106033</v>
      </c>
    </row>
    <row r="20" spans="1:19" ht="14.25" customHeight="1" x14ac:dyDescent="0.3">
      <c r="A20" s="509"/>
      <c r="B20" s="503"/>
      <c r="C20" s="503"/>
      <c r="D20" s="70">
        <v>2009</v>
      </c>
      <c r="E20" s="370">
        <v>1.3239000000000001</v>
      </c>
      <c r="F20" s="370">
        <v>1.2785</v>
      </c>
      <c r="G20" s="370">
        <v>1.3049999999999999</v>
      </c>
      <c r="H20" s="370">
        <v>1.319</v>
      </c>
      <c r="I20" s="370">
        <v>1.365</v>
      </c>
      <c r="J20" s="370">
        <v>1.4016</v>
      </c>
      <c r="K20" s="370">
        <v>1.4088000000000001</v>
      </c>
      <c r="L20" s="370">
        <v>1.4268000000000001</v>
      </c>
      <c r="M20" s="370">
        <v>1.4561999999999999</v>
      </c>
      <c r="N20" s="370">
        <v>1.4816</v>
      </c>
      <c r="O20" s="370">
        <v>1.4914000000000001</v>
      </c>
      <c r="P20" s="370">
        <v>1.4614</v>
      </c>
      <c r="Q20" s="371">
        <v>1.3947824218749993</v>
      </c>
      <c r="R20" s="372">
        <f t="shared" si="11"/>
        <v>-5.1168420493197697E-2</v>
      </c>
      <c r="S20" s="47">
        <f t="shared" si="4"/>
        <v>1.1947877966106033</v>
      </c>
    </row>
    <row r="21" spans="1:19" ht="14.25" customHeight="1" x14ac:dyDescent="0.3">
      <c r="A21" s="509"/>
      <c r="B21" s="503"/>
      <c r="C21" s="503"/>
      <c r="D21" s="70">
        <v>2008</v>
      </c>
      <c r="E21" s="370">
        <v>1.4718</v>
      </c>
      <c r="F21" s="370">
        <v>1.4748000000000001</v>
      </c>
      <c r="G21" s="370">
        <v>1.5527</v>
      </c>
      <c r="H21" s="370">
        <v>1.5750999999999999</v>
      </c>
      <c r="I21" s="370">
        <v>1.5557000000000001</v>
      </c>
      <c r="J21" s="370">
        <v>1.5552999999999999</v>
      </c>
      <c r="K21" s="370">
        <v>1.577</v>
      </c>
      <c r="L21" s="370">
        <v>1.4975000000000001</v>
      </c>
      <c r="M21" s="370">
        <v>1.4370000000000001</v>
      </c>
      <c r="N21" s="370">
        <v>1.3322000000000001</v>
      </c>
      <c r="O21" s="370">
        <v>1.2732000000000001</v>
      </c>
      <c r="P21" s="370">
        <v>1.3449</v>
      </c>
      <c r="Q21" s="371">
        <v>1.47</v>
      </c>
      <c r="R21" s="372">
        <f t="shared" si="11"/>
        <v>7.2992700729926918E-2</v>
      </c>
      <c r="S21" s="47">
        <f t="shared" si="4"/>
        <v>1.1947877966106033</v>
      </c>
    </row>
    <row r="22" spans="1:19" ht="14.25" customHeight="1" x14ac:dyDescent="0.3">
      <c r="A22" s="509"/>
      <c r="B22" s="503"/>
      <c r="C22" s="503"/>
      <c r="D22" s="70">
        <v>2007</v>
      </c>
      <c r="E22" s="370">
        <v>1.2999000000000001</v>
      </c>
      <c r="F22" s="370">
        <v>1.3073999999999999</v>
      </c>
      <c r="G22" s="370">
        <v>1.3242</v>
      </c>
      <c r="H22" s="370">
        <v>1.3515999999999999</v>
      </c>
      <c r="I22" s="370">
        <v>1.3511</v>
      </c>
      <c r="J22" s="370">
        <v>1.3419000000000001</v>
      </c>
      <c r="K22" s="370">
        <v>1.3715999999999999</v>
      </c>
      <c r="L22" s="370">
        <v>1.3622000000000001</v>
      </c>
      <c r="M22" s="370">
        <v>1.3895999999999999</v>
      </c>
      <c r="N22" s="370">
        <v>1.4227000000000001</v>
      </c>
      <c r="O22" s="370">
        <v>1.4683999999999999</v>
      </c>
      <c r="P22" s="370">
        <v>1.4570000000000001</v>
      </c>
      <c r="Q22" s="371">
        <v>1.37</v>
      </c>
      <c r="R22" s="372">
        <f t="shared" si="11"/>
        <v>8.7301587301587436E-2</v>
      </c>
      <c r="S22" s="47">
        <f t="shared" si="4"/>
        <v>1.1947877966106033</v>
      </c>
    </row>
    <row r="23" spans="1:19" ht="14.25" customHeight="1" x14ac:dyDescent="0.3">
      <c r="A23" s="509"/>
      <c r="B23" s="503"/>
      <c r="C23" s="503"/>
      <c r="D23" s="70">
        <v>2006</v>
      </c>
      <c r="E23" s="370">
        <v>1.2102999999999999</v>
      </c>
      <c r="F23" s="370">
        <v>1.1938</v>
      </c>
      <c r="G23" s="370">
        <v>1.202</v>
      </c>
      <c r="H23" s="370">
        <v>1.2271000000000001</v>
      </c>
      <c r="I23" s="370">
        <v>1.2769999999999999</v>
      </c>
      <c r="J23" s="370">
        <v>1.2649999999999999</v>
      </c>
      <c r="K23" s="370">
        <v>1.2684</v>
      </c>
      <c r="L23" s="370">
        <v>1.2810999999999999</v>
      </c>
      <c r="M23" s="370">
        <v>1.2726999999999999</v>
      </c>
      <c r="N23" s="370">
        <v>1.2611000000000001</v>
      </c>
      <c r="O23" s="370">
        <v>1.2881</v>
      </c>
      <c r="P23" s="370">
        <v>1.3212999999999999</v>
      </c>
      <c r="Q23" s="371">
        <v>1.26</v>
      </c>
      <c r="R23" s="372">
        <f t="shared" si="11"/>
        <v>1.6129032258064502E-2</v>
      </c>
      <c r="S23" s="47">
        <f t="shared" si="4"/>
        <v>1.1947877966106033</v>
      </c>
    </row>
    <row r="24" spans="1:19" ht="14.25" customHeight="1" x14ac:dyDescent="0.3">
      <c r="A24" s="509"/>
      <c r="B24" s="503"/>
      <c r="C24" s="503"/>
      <c r="D24" s="70">
        <v>2005</v>
      </c>
      <c r="E24" s="370">
        <v>1.3119000000000001</v>
      </c>
      <c r="F24" s="370">
        <v>1.3013999999999999</v>
      </c>
      <c r="G24" s="370">
        <v>1.3201000000000001</v>
      </c>
      <c r="H24" s="370">
        <v>1.2938000000000001</v>
      </c>
      <c r="I24" s="370">
        <v>1.2694000000000001</v>
      </c>
      <c r="J24" s="370">
        <v>1.2164999999999999</v>
      </c>
      <c r="K24" s="370">
        <v>1.2037</v>
      </c>
      <c r="L24" s="370">
        <v>1.2292000000000001</v>
      </c>
      <c r="M24" s="370">
        <v>1.2256</v>
      </c>
      <c r="N24" s="370">
        <v>1.2015</v>
      </c>
      <c r="O24" s="370">
        <v>1.1786000000000001</v>
      </c>
      <c r="P24" s="370">
        <v>1.1856</v>
      </c>
      <c r="Q24" s="371">
        <v>1.24</v>
      </c>
      <c r="R24" s="372">
        <f t="shared" si="11"/>
        <v>0</v>
      </c>
      <c r="S24" s="47">
        <f t="shared" si="4"/>
        <v>1.1947877966106033</v>
      </c>
    </row>
    <row r="25" spans="1:19" ht="14.25" customHeight="1" x14ac:dyDescent="0.3">
      <c r="A25" s="509"/>
      <c r="B25" s="503"/>
      <c r="C25" s="503"/>
      <c r="D25" s="70">
        <v>2004</v>
      </c>
      <c r="E25" s="370">
        <v>1.2613000000000001</v>
      </c>
      <c r="F25" s="370">
        <v>1.2645999999999999</v>
      </c>
      <c r="G25" s="370">
        <v>1.2262</v>
      </c>
      <c r="H25" s="370">
        <v>1.1984999999999999</v>
      </c>
      <c r="I25" s="370">
        <v>1.2007000000000001</v>
      </c>
      <c r="J25" s="370">
        <v>1.2138</v>
      </c>
      <c r="K25" s="370">
        <v>1.2265999999999999</v>
      </c>
      <c r="L25" s="370">
        <v>1.2176</v>
      </c>
      <c r="M25" s="370">
        <v>1.2218</v>
      </c>
      <c r="N25" s="370">
        <v>1.2490000000000001</v>
      </c>
      <c r="O25" s="370">
        <v>1.2990999999999999</v>
      </c>
      <c r="P25" s="370">
        <v>1.3408</v>
      </c>
      <c r="Q25" s="371">
        <v>1.24</v>
      </c>
      <c r="R25" s="372">
        <f t="shared" si="11"/>
        <v>9.7345132743362983E-2</v>
      </c>
      <c r="S25" s="47">
        <f t="shared" si="4"/>
        <v>1.1947877966106033</v>
      </c>
    </row>
    <row r="26" spans="1:19" ht="14.25" customHeight="1" x14ac:dyDescent="0.3">
      <c r="A26" s="509"/>
      <c r="B26" s="503"/>
      <c r="C26" s="503"/>
      <c r="D26" s="70">
        <v>2003</v>
      </c>
      <c r="E26" s="370">
        <v>1.0622</v>
      </c>
      <c r="F26" s="370">
        <v>1.0772999999999999</v>
      </c>
      <c r="G26" s="370">
        <v>1.0807</v>
      </c>
      <c r="H26" s="370">
        <v>1.0848</v>
      </c>
      <c r="I26" s="370">
        <v>1.1581999999999999</v>
      </c>
      <c r="J26" s="370">
        <v>1.1662999999999999</v>
      </c>
      <c r="K26" s="370">
        <v>1.1372</v>
      </c>
      <c r="L26" s="370">
        <v>1.1138999999999999</v>
      </c>
      <c r="M26" s="370">
        <v>1.1222000000000001</v>
      </c>
      <c r="N26" s="370">
        <v>1.1692</v>
      </c>
      <c r="O26" s="370">
        <v>1.1701999999999999</v>
      </c>
      <c r="P26" s="370">
        <v>1.2285999999999999</v>
      </c>
      <c r="Q26" s="371">
        <v>1.1299999999999999</v>
      </c>
      <c r="R26" s="372">
        <f t="shared" si="11"/>
        <v>0.18947368421052624</v>
      </c>
      <c r="S26" s="47">
        <f t="shared" si="4"/>
        <v>1.1947877966106033</v>
      </c>
    </row>
    <row r="27" spans="1:19" ht="14.25" customHeight="1" x14ac:dyDescent="0.3">
      <c r="A27" s="509"/>
      <c r="B27" s="503"/>
      <c r="C27" s="503"/>
      <c r="D27" s="70">
        <v>2002</v>
      </c>
      <c r="E27" s="370">
        <v>0.88329999999999997</v>
      </c>
      <c r="F27" s="370">
        <v>0.87</v>
      </c>
      <c r="G27" s="370">
        <v>0.87580000000000002</v>
      </c>
      <c r="H27" s="370">
        <v>0.88580000000000003</v>
      </c>
      <c r="I27" s="370">
        <v>0.91700000000000004</v>
      </c>
      <c r="J27" s="370">
        <v>0.95540000000000003</v>
      </c>
      <c r="K27" s="370">
        <v>0.99219999999999997</v>
      </c>
      <c r="L27" s="370">
        <v>0.9778</v>
      </c>
      <c r="M27" s="370">
        <v>0.98080000000000001</v>
      </c>
      <c r="N27" s="370">
        <v>0.98109999999999997</v>
      </c>
      <c r="O27" s="370">
        <v>1.0014000000000001</v>
      </c>
      <c r="P27" s="370">
        <v>1.0183</v>
      </c>
      <c r="Q27" s="371">
        <v>0.95</v>
      </c>
      <c r="R27" s="372">
        <f t="shared" si="11"/>
        <v>5.555555555555558E-2</v>
      </c>
      <c r="S27" s="47">
        <f t="shared" si="4"/>
        <v>1.1947877966106033</v>
      </c>
    </row>
    <row r="28" spans="1:19" ht="14.25" customHeight="1" x14ac:dyDescent="0.3">
      <c r="A28" s="509"/>
      <c r="B28" s="503"/>
      <c r="C28" s="503"/>
      <c r="D28" s="70">
        <v>2001</v>
      </c>
      <c r="E28" s="370">
        <v>0.93830000000000002</v>
      </c>
      <c r="F28" s="370">
        <v>0.92169999999999996</v>
      </c>
      <c r="G28" s="370">
        <v>0.90949999999999998</v>
      </c>
      <c r="H28" s="370">
        <v>0.89200000000000002</v>
      </c>
      <c r="I28" s="370">
        <v>0.87419999999999998</v>
      </c>
      <c r="J28" s="370">
        <v>0.85319999999999996</v>
      </c>
      <c r="K28" s="370">
        <v>0.86070000000000002</v>
      </c>
      <c r="L28" s="370">
        <v>0.90049999999999997</v>
      </c>
      <c r="M28" s="370">
        <v>0.91110000000000002</v>
      </c>
      <c r="N28" s="370">
        <v>0.90590000000000004</v>
      </c>
      <c r="O28" s="370">
        <v>0.88829999999999998</v>
      </c>
      <c r="P28" s="370">
        <v>0.89239999999999997</v>
      </c>
      <c r="Q28" s="371">
        <v>0.9</v>
      </c>
      <c r="R28" s="372">
        <f t="shared" si="11"/>
        <v>-2.1739130434782594E-2</v>
      </c>
      <c r="S28" s="47">
        <f t="shared" si="4"/>
        <v>1.1947877966106033</v>
      </c>
    </row>
    <row r="29" spans="1:19" ht="14.25" customHeight="1" x14ac:dyDescent="0.3">
      <c r="A29" s="509"/>
      <c r="B29" s="503"/>
      <c r="C29" s="503"/>
      <c r="D29" s="70">
        <v>2000</v>
      </c>
      <c r="E29" s="370">
        <v>1.0137</v>
      </c>
      <c r="F29" s="370">
        <v>0.98340000000000005</v>
      </c>
      <c r="G29" s="370">
        <v>0.96430000000000005</v>
      </c>
      <c r="H29" s="370">
        <v>0.94699999999999995</v>
      </c>
      <c r="I29" s="370">
        <v>0.90600000000000003</v>
      </c>
      <c r="J29" s="370">
        <v>0.94920000000000004</v>
      </c>
      <c r="K29" s="370">
        <v>0.93969999999999998</v>
      </c>
      <c r="L29" s="370">
        <v>0.90410000000000001</v>
      </c>
      <c r="M29" s="370">
        <v>0.87209999999999999</v>
      </c>
      <c r="N29" s="370">
        <v>0.85519999999999996</v>
      </c>
      <c r="O29" s="370">
        <v>0.85640000000000005</v>
      </c>
      <c r="P29" s="370">
        <v>0.89729999999999999</v>
      </c>
      <c r="Q29" s="371">
        <v>0.92</v>
      </c>
      <c r="R29" s="372">
        <f t="shared" si="11"/>
        <v>-0.14018691588785048</v>
      </c>
      <c r="S29" s="47">
        <f t="shared" si="4"/>
        <v>1.1947877966106033</v>
      </c>
    </row>
    <row r="30" spans="1:19" ht="14.25" customHeight="1" x14ac:dyDescent="0.3">
      <c r="A30" s="509"/>
      <c r="B30" s="503"/>
      <c r="C30" s="503"/>
      <c r="D30" s="70">
        <v>1999</v>
      </c>
      <c r="E30" s="370">
        <v>1.1608000000000001</v>
      </c>
      <c r="F30" s="370">
        <v>1.1208</v>
      </c>
      <c r="G30" s="370">
        <v>1.0883</v>
      </c>
      <c r="H30" s="370">
        <v>1.0704</v>
      </c>
      <c r="I30" s="370">
        <v>1.0628</v>
      </c>
      <c r="J30" s="370">
        <v>1.0378000000000001</v>
      </c>
      <c r="K30" s="370">
        <v>1.0353000000000001</v>
      </c>
      <c r="L30" s="370">
        <v>1.0604</v>
      </c>
      <c r="M30" s="370">
        <v>1.0501</v>
      </c>
      <c r="N30" s="370">
        <v>1.0706</v>
      </c>
      <c r="O30" s="370">
        <v>1.0338000000000001</v>
      </c>
      <c r="P30" s="370">
        <v>1.0109999999999999</v>
      </c>
      <c r="Q30" s="371">
        <v>1.07</v>
      </c>
      <c r="R30" s="372">
        <f t="shared" si="11"/>
        <v>-3.8786702752387159E-2</v>
      </c>
      <c r="S30" s="47">
        <f t="shared" si="4"/>
        <v>1.1947877966106033</v>
      </c>
    </row>
    <row r="31" spans="1:19" ht="14.25" customHeight="1" x14ac:dyDescent="0.3">
      <c r="A31" s="509"/>
      <c r="B31" s="503"/>
      <c r="C31" s="503"/>
      <c r="D31" s="70">
        <v>1998</v>
      </c>
      <c r="Q31" s="371">
        <v>1.1131764438381082</v>
      </c>
      <c r="R31" s="372">
        <f t="shared" si="11"/>
        <v>-1.3869940882219267E-2</v>
      </c>
    </row>
    <row r="32" spans="1:19" ht="14.25" customHeight="1" x14ac:dyDescent="0.3">
      <c r="A32" s="509"/>
      <c r="B32" s="503"/>
      <c r="C32" s="503"/>
      <c r="D32" s="70">
        <v>1997</v>
      </c>
      <c r="Q32" s="371">
        <v>1.1288332949043118</v>
      </c>
      <c r="R32" s="372">
        <f t="shared" si="11"/>
        <v>-0.13321420336638234</v>
      </c>
    </row>
    <row r="33" spans="1:18" ht="14.25" customHeight="1" x14ac:dyDescent="0.3">
      <c r="A33" s="509"/>
      <c r="B33" s="503"/>
      <c r="C33" s="503"/>
      <c r="D33" s="70">
        <v>1996</v>
      </c>
      <c r="Q33" s="371">
        <v>1.3023209416771964</v>
      </c>
      <c r="R33" s="372">
        <f t="shared" si="11"/>
        <v>-4.6485336170778657E-2</v>
      </c>
    </row>
    <row r="34" spans="1:18" ht="14.25" customHeight="1" x14ac:dyDescent="0.3">
      <c r="A34" s="509"/>
      <c r="B34" s="503"/>
      <c r="C34" s="503"/>
      <c r="D34" s="70">
        <v>1995</v>
      </c>
      <c r="Q34" s="371">
        <v>1.36581113125959</v>
      </c>
      <c r="R34" s="372">
        <f t="shared" si="11"/>
        <v>0.1311201004324174</v>
      </c>
    </row>
    <row r="35" spans="1:18" ht="14.25" customHeight="1" x14ac:dyDescent="0.3">
      <c r="A35" s="509"/>
      <c r="B35" s="503"/>
      <c r="C35" s="503"/>
      <c r="D35" s="70">
        <v>1994</v>
      </c>
      <c r="Q35" s="371">
        <v>1.2074855099272415</v>
      </c>
      <c r="R35" s="372">
        <f t="shared" si="11"/>
        <v>2.0101122209890354E-2</v>
      </c>
    </row>
    <row r="36" spans="1:18" ht="14.25" customHeight="1" x14ac:dyDescent="0.3">
      <c r="A36" s="509">
        <v>44747</v>
      </c>
      <c r="B36" s="510">
        <v>1.0289999999999999</v>
      </c>
      <c r="C36" s="503"/>
      <c r="D36" s="70">
        <v>1993</v>
      </c>
      <c r="Q36" s="371">
        <v>1.1836919729206963</v>
      </c>
      <c r="R36" s="372">
        <f t="shared" si="11"/>
        <v>-5.7362185686653744E-2</v>
      </c>
    </row>
    <row r="37" spans="1:18" ht="14.25" customHeight="1" x14ac:dyDescent="0.3">
      <c r="A37" s="509">
        <v>44746</v>
      </c>
      <c r="B37" s="510">
        <v>1.0455000000000001</v>
      </c>
      <c r="C37" s="503"/>
      <c r="D37" s="70">
        <v>1992</v>
      </c>
      <c r="Q37" s="371">
        <v>1.2557229881372234</v>
      </c>
      <c r="R37" s="372">
        <f t="shared" si="11"/>
        <v>6.5213209361974833E-2</v>
      </c>
    </row>
    <row r="38" spans="1:18" ht="14.25" customHeight="1" x14ac:dyDescent="0.3">
      <c r="A38" s="509">
        <v>44743</v>
      </c>
      <c r="B38" s="510">
        <v>1.0425</v>
      </c>
      <c r="C38" s="503"/>
      <c r="D38" s="70">
        <v>1991</v>
      </c>
      <c r="Q38" s="371">
        <v>1.1788466169034433</v>
      </c>
      <c r="R38" s="372">
        <f t="shared" si="11"/>
        <v>-2.7149048880327431E-2</v>
      </c>
    </row>
    <row r="39" spans="1:18" ht="14.25" customHeight="1" x14ac:dyDescent="0.3">
      <c r="A39" s="509">
        <v>44742</v>
      </c>
      <c r="B39" s="510">
        <v>1.0387</v>
      </c>
      <c r="C39" s="503"/>
      <c r="D39" s="70">
        <v>1990</v>
      </c>
      <c r="Q39" s="371">
        <v>1.2117443227523048</v>
      </c>
      <c r="R39" s="372">
        <f t="shared" si="11"/>
        <v>0.16409875626508241</v>
      </c>
    </row>
    <row r="40" spans="1:18" ht="14.25" customHeight="1" x14ac:dyDescent="0.3">
      <c r="A40" s="509">
        <v>44741</v>
      </c>
      <c r="B40" s="510">
        <v>1.0517000000000001</v>
      </c>
      <c r="C40" s="503"/>
      <c r="D40" s="70">
        <v>1989</v>
      </c>
      <c r="Q40" s="371">
        <v>1.0409291447403393</v>
      </c>
      <c r="R40" s="372">
        <f t="shared" si="11"/>
        <v>-6.532716738425548E-2</v>
      </c>
    </row>
    <row r="41" spans="1:18" ht="14.25" customHeight="1" x14ac:dyDescent="0.3">
      <c r="A41" s="509">
        <v>44740</v>
      </c>
      <c r="B41" s="510">
        <v>1.0561</v>
      </c>
      <c r="C41" s="503"/>
      <c r="D41" s="70">
        <v>1988</v>
      </c>
      <c r="Q41" s="371">
        <v>1.1136828935395815</v>
      </c>
      <c r="R41" s="372">
        <f t="shared" si="11"/>
        <v>2.2634212920837005E-2</v>
      </c>
    </row>
    <row r="42" spans="1:18" ht="14.25" customHeight="1" x14ac:dyDescent="0.3">
      <c r="A42" s="509">
        <v>44739</v>
      </c>
      <c r="B42" s="510">
        <v>1.0571999999999999</v>
      </c>
      <c r="C42" s="503"/>
      <c r="D42" s="70">
        <v>1987</v>
      </c>
      <c r="Q42" s="371">
        <v>1.0890334779223669</v>
      </c>
      <c r="R42" s="372">
        <f t="shared" si="11"/>
        <v>0.20720720720720731</v>
      </c>
    </row>
    <row r="43" spans="1:18" ht="14.25" customHeight="1" x14ac:dyDescent="0.3">
      <c r="A43" s="366">
        <v>44736</v>
      </c>
      <c r="B43" s="364">
        <v>1.0524</v>
      </c>
      <c r="C43" s="503"/>
      <c r="D43" s="70">
        <v>1986</v>
      </c>
      <c r="Q43" s="371">
        <v>0.90210982126405015</v>
      </c>
      <c r="R43" s="372">
        <f t="shared" si="11"/>
        <v>0.35544499723604206</v>
      </c>
    </row>
    <row r="44" spans="1:18" ht="14.25" customHeight="1" x14ac:dyDescent="0.3">
      <c r="A44" s="366">
        <v>44735</v>
      </c>
      <c r="B44" s="364">
        <v>1.0492999999999999</v>
      </c>
      <c r="C44" s="503"/>
      <c r="D44" s="70">
        <v>1985</v>
      </c>
      <c r="Q44" s="371">
        <v>0.66554513322457853</v>
      </c>
      <c r="R44" s="372">
        <f t="shared" si="11"/>
        <v>-3.2898314301250675E-2</v>
      </c>
    </row>
    <row r="45" spans="1:18" ht="14.25" customHeight="1" x14ac:dyDescent="0.3">
      <c r="A45" s="366">
        <v>44734</v>
      </c>
      <c r="B45" s="364">
        <v>1.0521</v>
      </c>
      <c r="C45" s="503"/>
      <c r="D45" s="70">
        <v>1984</v>
      </c>
      <c r="Q45" s="371">
        <v>0.68818526848467809</v>
      </c>
      <c r="R45" s="372">
        <f t="shared" si="11"/>
        <v>-0.10205229125667692</v>
      </c>
    </row>
    <row r="46" spans="1:18" ht="14.25" customHeight="1" x14ac:dyDescent="0.3">
      <c r="A46" s="366">
        <v>44733</v>
      </c>
      <c r="B46" s="364">
        <v>1.0549999999999999</v>
      </c>
      <c r="C46" s="503"/>
      <c r="D46" s="70">
        <v>1983</v>
      </c>
      <c r="Q46" s="371">
        <v>0.76639793362554787</v>
      </c>
      <c r="R46" s="372">
        <f t="shared" si="11"/>
        <v>-4.950688791484037E-2</v>
      </c>
    </row>
    <row r="47" spans="1:18" ht="14.25" customHeight="1" x14ac:dyDescent="0.3">
      <c r="A47" s="366">
        <v>44732</v>
      </c>
      <c r="B47" s="364">
        <v>1.0517000000000001</v>
      </c>
      <c r="C47" s="503"/>
      <c r="D47" s="70">
        <v>1982</v>
      </c>
      <c r="Q47" s="371">
        <v>0.80631613620455389</v>
      </c>
      <c r="R47" s="372">
        <f t="shared" si="11"/>
        <v>-6.9049285626055057E-2</v>
      </c>
    </row>
    <row r="48" spans="1:18" ht="14.25" customHeight="1" x14ac:dyDescent="0.3">
      <c r="A48" s="366">
        <v>44729</v>
      </c>
      <c r="B48" s="364">
        <v>1.0486</v>
      </c>
      <c r="C48" s="503"/>
      <c r="D48" s="70">
        <v>1981</v>
      </c>
      <c r="Q48" s="371">
        <v>0.86612118531623172</v>
      </c>
      <c r="R48" s="372">
        <f t="shared" si="11"/>
        <v>-0.19690402476780167</v>
      </c>
    </row>
    <row r="49" spans="1:18" ht="14.25" customHeight="1" x14ac:dyDescent="0.3">
      <c r="A49" s="366">
        <v>44728</v>
      </c>
      <c r="B49" s="364">
        <v>1.04</v>
      </c>
      <c r="C49" s="503"/>
      <c r="D49" s="70">
        <v>1980</v>
      </c>
      <c r="Q49" s="371">
        <v>1.0784778059257625</v>
      </c>
      <c r="R49" s="372">
        <f t="shared" si="11"/>
        <v>9.4724088556006336E-3</v>
      </c>
    </row>
    <row r="50" spans="1:18" ht="14.25" customHeight="1" x14ac:dyDescent="0.3">
      <c r="A50" s="366">
        <v>44727</v>
      </c>
      <c r="B50" s="364">
        <v>1.0430999999999999</v>
      </c>
      <c r="C50" s="503"/>
      <c r="D50" s="70">
        <v>1979</v>
      </c>
      <c r="Q50" s="371">
        <v>1.0683578832515002</v>
      </c>
      <c r="R50" s="372">
        <f t="shared" si="11"/>
        <v>9.5690125477359445E-2</v>
      </c>
    </row>
    <row r="51" spans="1:18" ht="14.25" customHeight="1" x14ac:dyDescent="0.3">
      <c r="A51" s="366">
        <v>44726</v>
      </c>
      <c r="B51" s="364">
        <v>1.0451999999999999</v>
      </c>
      <c r="C51" s="503"/>
      <c r="D51" s="70">
        <v>1978</v>
      </c>
      <c r="Q51" s="371">
        <v>0.97505476996614215</v>
      </c>
      <c r="R51" s="372">
        <f t="shared" si="11"/>
        <v>0.15599482174865575</v>
      </c>
    </row>
    <row r="52" spans="1:18" ht="14.25" customHeight="1" x14ac:dyDescent="0.3">
      <c r="A52" s="366">
        <v>44725</v>
      </c>
      <c r="B52" s="364">
        <v>1.0455000000000001</v>
      </c>
      <c r="C52" s="503"/>
      <c r="D52" s="70">
        <v>1977</v>
      </c>
      <c r="Q52" s="371">
        <v>0.84347676271697458</v>
      </c>
      <c r="R52" s="372">
        <f t="shared" si="11"/>
        <v>8.4248610931644929E-2</v>
      </c>
    </row>
    <row r="53" spans="1:18" ht="14.25" customHeight="1" x14ac:dyDescent="0.3">
      <c r="A53" s="366">
        <v>44722</v>
      </c>
      <c r="B53" s="364">
        <v>1.0578000000000001</v>
      </c>
      <c r="C53" s="503"/>
      <c r="D53" s="70">
        <v>1976</v>
      </c>
      <c r="Q53" s="371">
        <v>0.77793667818694634</v>
      </c>
      <c r="R53" s="372">
        <f t="shared" si="11"/>
        <v>-2.1531005442339102E-2</v>
      </c>
    </row>
    <row r="54" spans="1:18" ht="14.25" customHeight="1" x14ac:dyDescent="0.3">
      <c r="A54" s="366">
        <v>44721</v>
      </c>
      <c r="B54" s="364">
        <v>1.0743</v>
      </c>
      <c r="C54" s="503"/>
      <c r="D54" s="70">
        <v>1975</v>
      </c>
      <c r="Q54" s="371">
        <v>0.7950550119767773</v>
      </c>
      <c r="R54" s="372">
        <f t="shared" si="11"/>
        <v>5.1398643985222092E-2</v>
      </c>
    </row>
    <row r="55" spans="1:18" ht="14.25" customHeight="1" x14ac:dyDescent="0.3">
      <c r="A55" s="366">
        <v>44720</v>
      </c>
      <c r="B55" s="364">
        <v>1.0739000000000001</v>
      </c>
      <c r="C55" s="503"/>
      <c r="D55" s="70">
        <v>1974</v>
      </c>
      <c r="Q55" s="371">
        <v>0.75618797544117078</v>
      </c>
      <c r="R55" s="372">
        <f t="shared" si="11"/>
        <v>2.6759856354017675E-2</v>
      </c>
    </row>
    <row r="56" spans="1:18" ht="14.25" customHeight="1" x14ac:dyDescent="0.3">
      <c r="A56" s="366">
        <v>44719</v>
      </c>
      <c r="B56" s="364">
        <v>1.0662</v>
      </c>
      <c r="C56" s="503"/>
      <c r="D56" s="70">
        <v>1973</v>
      </c>
      <c r="Q56" s="371">
        <v>0.7364798796540053</v>
      </c>
      <c r="R56" s="372">
        <f t="shared" si="11"/>
        <v>0.19928544565626161</v>
      </c>
    </row>
    <row r="57" spans="1:18" ht="14.25" customHeight="1" x14ac:dyDescent="0.3">
      <c r="A57" s="366">
        <v>44718</v>
      </c>
      <c r="B57" s="364">
        <v>1.0726</v>
      </c>
      <c r="C57" s="503"/>
      <c r="D57" s="70">
        <v>1972</v>
      </c>
      <c r="Q57" s="371">
        <v>0.61409890557872626</v>
      </c>
      <c r="R57" s="372">
        <f t="shared" si="11"/>
        <v>9.1128602339364706E-2</v>
      </c>
    </row>
    <row r="58" spans="1:18" ht="14.25" customHeight="1" x14ac:dyDescent="0.3">
      <c r="A58" s="366">
        <v>44715</v>
      </c>
      <c r="B58" s="364">
        <v>1.073</v>
      </c>
      <c r="C58" s="503"/>
      <c r="D58" s="70">
        <v>1971</v>
      </c>
      <c r="Q58" s="371">
        <v>0.56281074867078607</v>
      </c>
      <c r="R58" s="372">
        <f t="shared" si="11"/>
        <v>4.7937922115246501E-2</v>
      </c>
    </row>
    <row r="59" spans="1:18" ht="14.25" customHeight="1" x14ac:dyDescent="0.3">
      <c r="A59" s="366">
        <v>44714</v>
      </c>
      <c r="B59" s="364">
        <v>1.0691999999999999</v>
      </c>
      <c r="C59" s="503"/>
      <c r="D59" s="70">
        <v>1970</v>
      </c>
      <c r="Q59" s="371">
        <v>0.53706496996955821</v>
      </c>
      <c r="R59" s="372">
        <f t="shared" si="11"/>
        <v>7.6269094698735884E-2</v>
      </c>
    </row>
    <row r="60" spans="1:18" ht="14.25" customHeight="1" x14ac:dyDescent="0.3">
      <c r="A60" s="366">
        <v>44713</v>
      </c>
      <c r="B60" s="364">
        <v>1.0711999999999999</v>
      </c>
      <c r="C60" s="503"/>
      <c r="D60" s="70">
        <v>1969</v>
      </c>
      <c r="Q60" s="371">
        <v>0.49900621751095708</v>
      </c>
      <c r="R60" s="372">
        <f t="shared" si="11"/>
        <v>1.7302007950260156E-2</v>
      </c>
    </row>
    <row r="61" spans="1:18" ht="14.25" customHeight="1" x14ac:dyDescent="0.3">
      <c r="A61" s="366">
        <v>44712</v>
      </c>
      <c r="B61" s="364">
        <v>1.0712999999999999</v>
      </c>
      <c r="C61" s="503"/>
      <c r="D61" s="70">
        <v>1968</v>
      </c>
      <c r="Q61" s="371">
        <v>0.49051924955539405</v>
      </c>
      <c r="R61" s="372">
        <f t="shared" si="11"/>
        <v>-1.4277484157002585E-3</v>
      </c>
    </row>
    <row r="62" spans="1:18" ht="14.25" customHeight="1" x14ac:dyDescent="0.3">
      <c r="A62" s="366">
        <v>44711</v>
      </c>
      <c r="B62" s="364">
        <v>1.0764</v>
      </c>
      <c r="C62" s="503"/>
      <c r="D62" s="70">
        <v>1967</v>
      </c>
      <c r="Q62" s="371">
        <v>0.4912205889730597</v>
      </c>
      <c r="R62" s="372">
        <f t="shared" si="11"/>
        <v>2.9097476546431356E-3</v>
      </c>
    </row>
    <row r="63" spans="1:18" ht="14.25" customHeight="1" x14ac:dyDescent="0.3">
      <c r="A63" s="366">
        <v>44708</v>
      </c>
      <c r="B63" s="364">
        <v>1.0722</v>
      </c>
      <c r="C63" s="503"/>
      <c r="D63" s="70">
        <v>1966</v>
      </c>
      <c r="Q63" s="371">
        <v>0.48979540793357002</v>
      </c>
      <c r="R63" s="372">
        <f t="shared" si="11"/>
        <v>-9.7543894752660787E-4</v>
      </c>
    </row>
    <row r="64" spans="1:18" ht="14.25" customHeight="1" x14ac:dyDescent="0.3">
      <c r="A64" s="366">
        <v>44707</v>
      </c>
      <c r="B64" s="364">
        <v>1.0697000000000001</v>
      </c>
      <c r="C64" s="503"/>
      <c r="D64" s="70">
        <v>1965</v>
      </c>
      <c r="Q64" s="371">
        <v>0.49027363993691009</v>
      </c>
      <c r="R64" s="372">
        <f>Q64/Q65-1</f>
        <v>-4.8819567884234027E-3</v>
      </c>
    </row>
    <row r="65" spans="1:18" ht="14.25" customHeight="1" x14ac:dyDescent="0.3">
      <c r="A65" s="366">
        <v>44706</v>
      </c>
      <c r="B65" s="364">
        <v>1.0656000000000001</v>
      </c>
      <c r="C65" s="503"/>
      <c r="D65" s="70">
        <v>1964</v>
      </c>
      <c r="Q65" s="371">
        <v>0.49267887692462509</v>
      </c>
      <c r="R65" s="372">
        <f t="shared" si="11"/>
        <v>2.9183858307335608E-3</v>
      </c>
    </row>
    <row r="66" spans="1:18" ht="14.25" customHeight="1" x14ac:dyDescent="0.3">
      <c r="A66" s="366">
        <v>44705</v>
      </c>
      <c r="B66" s="364">
        <v>1.0720000000000001</v>
      </c>
      <c r="C66" s="503"/>
      <c r="D66" s="70">
        <v>1963</v>
      </c>
      <c r="Q66" s="371">
        <v>0.49124523379490265</v>
      </c>
      <c r="R66" s="372">
        <f t="shared" si="11"/>
        <v>2.8597230583984334E-3</v>
      </c>
    </row>
    <row r="67" spans="1:18" ht="14.25" customHeight="1" x14ac:dyDescent="0.3">
      <c r="A67" s="366">
        <v>44704</v>
      </c>
      <c r="B67" s="364">
        <v>1.0659000000000001</v>
      </c>
      <c r="C67" s="503"/>
      <c r="D67" s="70">
        <v>1962</v>
      </c>
      <c r="Q67" s="371">
        <v>0.48984441442793536</v>
      </c>
      <c r="R67" s="372">
        <f t="shared" si="11"/>
        <v>6.0783430886988121E-3</v>
      </c>
    </row>
    <row r="68" spans="1:18" ht="14.25" customHeight="1" x14ac:dyDescent="0.3">
      <c r="A68" s="366">
        <v>44701</v>
      </c>
      <c r="B68" s="364">
        <v>1.0577000000000001</v>
      </c>
      <c r="C68" s="503"/>
      <c r="D68" s="70">
        <v>1961</v>
      </c>
      <c r="Q68" s="371">
        <v>0.48688496059272518</v>
      </c>
      <c r="R68" s="372">
        <f t="shared" si="11"/>
        <v>3.6871286144054105E-2</v>
      </c>
    </row>
    <row r="69" spans="1:18" ht="14.25" customHeight="1" x14ac:dyDescent="0.3">
      <c r="A69" s="366">
        <v>44700</v>
      </c>
      <c r="B69" s="364">
        <v>1.0525</v>
      </c>
      <c r="C69" s="503"/>
      <c r="D69" s="70">
        <v>1960</v>
      </c>
      <c r="Q69" s="371">
        <v>0.46957126414732397</v>
      </c>
      <c r="R69" s="372">
        <f t="shared" si="11"/>
        <v>2.08613082677922E-3</v>
      </c>
    </row>
    <row r="70" spans="1:18" ht="14.25" customHeight="1" x14ac:dyDescent="0.3">
      <c r="A70" s="366">
        <v>44699</v>
      </c>
      <c r="B70" s="364">
        <v>1.0523</v>
      </c>
      <c r="C70" s="503"/>
      <c r="D70" s="70">
        <v>1959</v>
      </c>
      <c r="Q70" s="371">
        <v>0.46859371635041036</v>
      </c>
      <c r="R70" s="372">
        <f t="shared" si="11"/>
        <v>3.06286042449333E-3</v>
      </c>
    </row>
    <row r="71" spans="1:18" ht="14.25" customHeight="1" x14ac:dyDescent="0.3">
      <c r="A71" s="366">
        <v>44698</v>
      </c>
      <c r="B71" s="364">
        <v>1.0541</v>
      </c>
      <c r="C71" s="503"/>
      <c r="D71" s="70">
        <v>1958</v>
      </c>
      <c r="Q71" s="371">
        <v>0.46716286170948729</v>
      </c>
      <c r="R71" s="372">
        <f t="shared" si="11"/>
        <v>2.2185643741499117E-3</v>
      </c>
    </row>
    <row r="72" spans="1:18" ht="14.25" customHeight="1" x14ac:dyDescent="0.3">
      <c r="A72" s="366">
        <v>44697</v>
      </c>
      <c r="B72" s="364">
        <v>1.0422</v>
      </c>
      <c r="C72" s="503"/>
      <c r="D72" s="70">
        <v>1957</v>
      </c>
      <c r="Q72" s="371">
        <v>0.46612872512615444</v>
      </c>
      <c r="R72" s="181"/>
    </row>
    <row r="73" spans="1:18" ht="14.25" customHeight="1" x14ac:dyDescent="0.3">
      <c r="A73" s="366">
        <v>44694</v>
      </c>
      <c r="B73" s="364">
        <v>1.0385</v>
      </c>
      <c r="C73" s="503"/>
    </row>
    <row r="74" spans="1:18" ht="14.25" customHeight="1" x14ac:dyDescent="0.3">
      <c r="A74" s="366">
        <v>44693</v>
      </c>
      <c r="B74" s="364">
        <v>1.0407999999999999</v>
      </c>
      <c r="C74" s="503"/>
    </row>
    <row r="75" spans="1:18" ht="14.25" customHeight="1" x14ac:dyDescent="0.3">
      <c r="A75" s="366">
        <v>44692</v>
      </c>
      <c r="B75" s="364">
        <v>1.0552999999999999</v>
      </c>
      <c r="C75" s="503"/>
    </row>
    <row r="76" spans="1:18" ht="14.25" customHeight="1" x14ac:dyDescent="0.3">
      <c r="A76" s="366">
        <v>44691</v>
      </c>
      <c r="B76" s="364">
        <v>1.0553999999999999</v>
      </c>
      <c r="C76" s="503"/>
    </row>
    <row r="77" spans="1:18" ht="14.25" customHeight="1" x14ac:dyDescent="0.3">
      <c r="A77" s="366">
        <v>44690</v>
      </c>
      <c r="B77" s="364">
        <v>1.0559000000000001</v>
      </c>
      <c r="C77" s="503"/>
    </row>
    <row r="78" spans="1:18" ht="14.25" customHeight="1" x14ac:dyDescent="0.3">
      <c r="A78" s="366">
        <v>44687</v>
      </c>
      <c r="B78" s="364">
        <v>1.0569999999999999</v>
      </c>
      <c r="C78" s="503"/>
    </row>
    <row r="79" spans="1:18" ht="14.25" customHeight="1" x14ac:dyDescent="0.3">
      <c r="A79" s="366">
        <v>44686</v>
      </c>
      <c r="B79" s="364">
        <v>1.0568</v>
      </c>
      <c r="C79" s="503"/>
    </row>
    <row r="80" spans="1:18" ht="14.25" customHeight="1" x14ac:dyDescent="0.3">
      <c r="A80" s="366">
        <v>44685</v>
      </c>
      <c r="B80" s="364">
        <v>1.0530999999999999</v>
      </c>
      <c r="C80" s="503"/>
    </row>
    <row r="81" spans="1:3" ht="14.25" customHeight="1" x14ac:dyDescent="0.3">
      <c r="A81" s="366">
        <v>44684</v>
      </c>
      <c r="B81" s="364">
        <v>1.0556000000000001</v>
      </c>
      <c r="C81" s="503"/>
    </row>
    <row r="82" spans="1:3" ht="14.25" customHeight="1" x14ac:dyDescent="0.3">
      <c r="A82" s="366">
        <v>44683</v>
      </c>
      <c r="B82" s="364">
        <v>1.0524</v>
      </c>
      <c r="C82" s="503"/>
    </row>
    <row r="83" spans="1:3" ht="14.25" customHeight="1" x14ac:dyDescent="0.3">
      <c r="A83" s="366">
        <v>44680</v>
      </c>
      <c r="B83" s="364">
        <v>1.054</v>
      </c>
      <c r="C83" s="503"/>
    </row>
    <row r="84" spans="1:3" ht="14.25" customHeight="1" x14ac:dyDescent="0.3">
      <c r="A84" s="366">
        <v>44679</v>
      </c>
      <c r="B84" s="364">
        <v>1.0485</v>
      </c>
      <c r="C84" s="503"/>
    </row>
    <row r="85" spans="1:3" ht="14.25" customHeight="1" x14ac:dyDescent="0.3">
      <c r="A85" s="366">
        <v>44678</v>
      </c>
      <c r="B85" s="364">
        <v>1.0583</v>
      </c>
      <c r="C85" s="503"/>
    </row>
    <row r="86" spans="1:3" ht="14.25" customHeight="1" x14ac:dyDescent="0.3">
      <c r="A86" s="366">
        <v>44677</v>
      </c>
      <c r="B86" s="364">
        <v>1.0673999999999999</v>
      </c>
      <c r="C86" s="503"/>
    </row>
    <row r="87" spans="1:3" ht="14.25" customHeight="1" x14ac:dyDescent="0.3">
      <c r="A87" s="366">
        <v>44676</v>
      </c>
      <c r="B87" s="364">
        <v>1.0746</v>
      </c>
      <c r="C87" s="503"/>
    </row>
    <row r="88" spans="1:3" ht="14.25" customHeight="1" x14ac:dyDescent="0.3">
      <c r="A88" s="366">
        <v>44673</v>
      </c>
      <c r="B88" s="364">
        <v>1.0817000000000001</v>
      </c>
      <c r="C88" s="503"/>
    </row>
    <row r="89" spans="1:3" ht="14.25" customHeight="1" x14ac:dyDescent="0.3">
      <c r="A89" s="366">
        <v>44672</v>
      </c>
      <c r="B89" s="364">
        <v>1.0887</v>
      </c>
      <c r="C89" s="503"/>
    </row>
    <row r="90" spans="1:3" ht="14.25" customHeight="1" x14ac:dyDescent="0.3">
      <c r="A90" s="366">
        <v>44671</v>
      </c>
      <c r="B90" s="364">
        <v>1.083</v>
      </c>
      <c r="C90" s="503"/>
    </row>
    <row r="91" spans="1:3" ht="14.25" customHeight="1" x14ac:dyDescent="0.3">
      <c r="A91" s="366">
        <v>44670</v>
      </c>
      <c r="B91" s="364">
        <v>1.0803</v>
      </c>
      <c r="C91" s="503"/>
    </row>
    <row r="92" spans="1:3" ht="14.25" customHeight="1" x14ac:dyDescent="0.3">
      <c r="A92" s="366">
        <v>44665</v>
      </c>
      <c r="B92" s="364">
        <v>1.0878000000000001</v>
      </c>
      <c r="C92" s="503"/>
    </row>
    <row r="93" spans="1:3" ht="14.25" customHeight="1" x14ac:dyDescent="0.3">
      <c r="A93" s="366">
        <v>44664</v>
      </c>
      <c r="B93" s="364">
        <v>1.0826</v>
      </c>
      <c r="C93" s="503"/>
    </row>
    <row r="94" spans="1:3" ht="14.25" customHeight="1" x14ac:dyDescent="0.3">
      <c r="A94" s="366">
        <v>44663</v>
      </c>
      <c r="B94" s="364">
        <v>1.0861000000000001</v>
      </c>
      <c r="C94" s="503"/>
    </row>
    <row r="95" spans="1:3" ht="14.25" customHeight="1" x14ac:dyDescent="0.3">
      <c r="A95" s="366">
        <v>44662</v>
      </c>
      <c r="B95" s="364">
        <v>1.0900000000000001</v>
      </c>
      <c r="C95" s="503"/>
    </row>
    <row r="96" spans="1:3" ht="14.25" customHeight="1" x14ac:dyDescent="0.3">
      <c r="A96" s="366">
        <v>44659</v>
      </c>
      <c r="B96" s="364">
        <v>1.0861000000000001</v>
      </c>
      <c r="C96" s="503"/>
    </row>
    <row r="97" spans="1:3" ht="14.25" customHeight="1" x14ac:dyDescent="0.3">
      <c r="A97" s="366">
        <v>44658</v>
      </c>
      <c r="B97" s="364">
        <v>1.0915999999999999</v>
      </c>
      <c r="C97" s="503"/>
    </row>
    <row r="98" spans="1:3" ht="14.25" customHeight="1" x14ac:dyDescent="0.3">
      <c r="A98" s="366">
        <v>44657</v>
      </c>
      <c r="B98" s="364">
        <v>1.0923</v>
      </c>
      <c r="C98" s="503"/>
    </row>
    <row r="99" spans="1:3" ht="14.25" customHeight="1" x14ac:dyDescent="0.3">
      <c r="A99" s="366">
        <v>44656</v>
      </c>
      <c r="B99" s="364">
        <v>1.0969</v>
      </c>
      <c r="C99" s="503"/>
    </row>
    <row r="100" spans="1:3" ht="14.25" customHeight="1" x14ac:dyDescent="0.3">
      <c r="A100" s="366">
        <v>44655</v>
      </c>
      <c r="B100" s="364">
        <v>1.1005</v>
      </c>
      <c r="C100" s="503"/>
    </row>
    <row r="101" spans="1:3" ht="14.25" customHeight="1" x14ac:dyDescent="0.3">
      <c r="A101" s="366">
        <v>44652</v>
      </c>
      <c r="B101" s="364">
        <v>1.1052</v>
      </c>
      <c r="C101" s="503"/>
    </row>
    <row r="102" spans="1:3" ht="14.25" customHeight="1" x14ac:dyDescent="0.3">
      <c r="A102" s="366">
        <v>44651</v>
      </c>
      <c r="B102" s="364">
        <v>1.1101000000000001</v>
      </c>
      <c r="C102" s="503"/>
    </row>
    <row r="103" spans="1:3" ht="14.25" customHeight="1" x14ac:dyDescent="0.3">
      <c r="A103" s="366">
        <v>44650</v>
      </c>
      <c r="B103" s="364">
        <v>1.1126</v>
      </c>
      <c r="C103" s="503"/>
    </row>
    <row r="104" spans="1:3" ht="14.25" customHeight="1" x14ac:dyDescent="0.3">
      <c r="A104" s="366">
        <v>44649</v>
      </c>
      <c r="B104" s="364">
        <v>1.1085</v>
      </c>
      <c r="C104" s="503"/>
    </row>
    <row r="105" spans="1:3" ht="14.25" customHeight="1" x14ac:dyDescent="0.3">
      <c r="A105" s="366">
        <v>44648</v>
      </c>
      <c r="B105" s="364">
        <v>1.0966</v>
      </c>
    </row>
    <row r="106" spans="1:3" ht="14.25" customHeight="1" x14ac:dyDescent="0.3">
      <c r="A106" s="366">
        <v>44645</v>
      </c>
      <c r="B106" s="364">
        <v>1.1002000000000001</v>
      </c>
    </row>
    <row r="107" spans="1:3" ht="14.25" customHeight="1" x14ac:dyDescent="0.3">
      <c r="A107" s="366">
        <v>44644</v>
      </c>
      <c r="B107" s="364">
        <v>1.0978000000000001</v>
      </c>
    </row>
    <row r="108" spans="1:3" ht="14.25" customHeight="1" x14ac:dyDescent="0.3">
      <c r="A108" s="366">
        <v>44643</v>
      </c>
      <c r="B108" s="364">
        <v>1.0985</v>
      </c>
      <c r="C108" s="368"/>
    </row>
    <row r="109" spans="1:3" ht="14.25" customHeight="1" x14ac:dyDescent="0.3">
      <c r="A109" s="366">
        <v>44642</v>
      </c>
      <c r="B109" s="364">
        <v>1.1024</v>
      </c>
    </row>
    <row r="110" spans="1:3" ht="14.25" customHeight="1" x14ac:dyDescent="0.3">
      <c r="A110" s="366">
        <v>44641</v>
      </c>
      <c r="B110" s="364">
        <v>1.1037999999999999</v>
      </c>
    </row>
    <row r="111" spans="1:3" ht="14.25" customHeight="1" x14ac:dyDescent="0.3">
      <c r="A111" s="366">
        <v>44638</v>
      </c>
      <c r="B111" s="364">
        <v>1.1008</v>
      </c>
    </row>
    <row r="112" spans="1:3" ht="14.25" customHeight="1" x14ac:dyDescent="0.3">
      <c r="A112" s="366">
        <v>44637</v>
      </c>
      <c r="B112" s="364">
        <v>1.1051</v>
      </c>
      <c r="C112" s="368"/>
    </row>
    <row r="113" spans="1:2" ht="14.25" customHeight="1" x14ac:dyDescent="0.3">
      <c r="A113" s="366">
        <v>44636</v>
      </c>
      <c r="B113" s="364">
        <v>1.0993999999999999</v>
      </c>
    </row>
    <row r="114" spans="1:2" ht="14.25" customHeight="1" x14ac:dyDescent="0.3">
      <c r="A114" s="366">
        <v>44635</v>
      </c>
      <c r="B114" s="364">
        <v>1.0991</v>
      </c>
    </row>
    <row r="115" spans="1:2" ht="14.25" customHeight="1" x14ac:dyDescent="0.3">
      <c r="A115" s="366">
        <v>44634</v>
      </c>
      <c r="B115" s="364">
        <v>1.0960000000000001</v>
      </c>
    </row>
    <row r="116" spans="1:2" ht="14.25" customHeight="1" x14ac:dyDescent="0.3">
      <c r="A116" s="366">
        <v>44631</v>
      </c>
      <c r="B116" s="364">
        <v>1.099</v>
      </c>
    </row>
    <row r="117" spans="1:2" ht="14.25" customHeight="1" x14ac:dyDescent="0.3">
      <c r="A117" s="366">
        <v>44630</v>
      </c>
      <c r="B117" s="364">
        <v>1.1084000000000001</v>
      </c>
    </row>
    <row r="118" spans="1:2" ht="14.25" customHeight="1" x14ac:dyDescent="0.3">
      <c r="A118" s="366">
        <v>44629</v>
      </c>
      <c r="B118" s="364">
        <v>1.0992999999999999</v>
      </c>
    </row>
    <row r="119" spans="1:2" ht="14.25" customHeight="1" x14ac:dyDescent="0.3">
      <c r="A119" s="366">
        <v>44628</v>
      </c>
      <c r="B119" s="364">
        <v>1.0891999999999999</v>
      </c>
    </row>
    <row r="120" spans="1:2" ht="14.25" customHeight="1" x14ac:dyDescent="0.3">
      <c r="A120" s="366">
        <v>44627</v>
      </c>
      <c r="B120" s="364">
        <v>1.0894999999999999</v>
      </c>
    </row>
    <row r="121" spans="1:2" ht="14.25" customHeight="1" x14ac:dyDescent="0.3">
      <c r="A121" s="366">
        <v>44624</v>
      </c>
      <c r="B121" s="364">
        <v>1.0929</v>
      </c>
    </row>
    <row r="122" spans="1:2" ht="14.25" customHeight="1" x14ac:dyDescent="0.3">
      <c r="A122" s="366">
        <v>44623</v>
      </c>
      <c r="B122" s="364">
        <v>1.1075999999999999</v>
      </c>
    </row>
    <row r="123" spans="1:2" ht="14.25" customHeight="1" x14ac:dyDescent="0.3">
      <c r="A123" s="366">
        <v>44622</v>
      </c>
      <c r="B123" s="364">
        <v>1.1106</v>
      </c>
    </row>
    <row r="124" spans="1:2" ht="14.25" customHeight="1" x14ac:dyDescent="0.3">
      <c r="A124" s="366">
        <v>44621</v>
      </c>
      <c r="B124" s="364">
        <v>1.1162000000000001</v>
      </c>
    </row>
    <row r="125" spans="1:2" ht="14.25" customHeight="1" x14ac:dyDescent="0.3">
      <c r="A125" s="366">
        <v>44620</v>
      </c>
      <c r="B125" s="364">
        <v>1.1198999999999999</v>
      </c>
    </row>
    <row r="126" spans="1:2" ht="14.25" customHeight="1" x14ac:dyDescent="0.3">
      <c r="A126" s="366">
        <v>44617</v>
      </c>
      <c r="B126" s="364">
        <v>1.1215999999999999</v>
      </c>
    </row>
    <row r="127" spans="1:2" ht="14.25" customHeight="1" x14ac:dyDescent="0.3">
      <c r="A127" s="366">
        <v>44616</v>
      </c>
      <c r="B127" s="364">
        <v>1.1163000000000001</v>
      </c>
    </row>
    <row r="128" spans="1:2" ht="14.25" customHeight="1" x14ac:dyDescent="0.3">
      <c r="A128" s="366">
        <v>44615</v>
      </c>
      <c r="B128" s="364">
        <v>1.1344000000000001</v>
      </c>
    </row>
    <row r="129" spans="1:2" ht="14.25" customHeight="1" x14ac:dyDescent="0.3">
      <c r="A129" s="366">
        <v>44614</v>
      </c>
      <c r="B129" s="364">
        <v>1.1342000000000001</v>
      </c>
    </row>
    <row r="130" spans="1:2" ht="14.25" customHeight="1" x14ac:dyDescent="0.3">
      <c r="A130" s="366">
        <v>44613</v>
      </c>
      <c r="B130" s="364">
        <v>1.1337999999999999</v>
      </c>
    </row>
    <row r="131" spans="1:2" ht="14.25" customHeight="1" x14ac:dyDescent="0.3">
      <c r="A131" s="366">
        <v>44610</v>
      </c>
      <c r="B131" s="364">
        <v>1.1354</v>
      </c>
    </row>
    <row r="132" spans="1:2" ht="14.25" customHeight="1" x14ac:dyDescent="0.3">
      <c r="A132" s="366">
        <v>44609</v>
      </c>
      <c r="B132" s="364">
        <v>1.137</v>
      </c>
    </row>
    <row r="133" spans="1:2" ht="14.25" customHeight="1" x14ac:dyDescent="0.3">
      <c r="A133" s="366">
        <v>44608</v>
      </c>
      <c r="B133" s="364">
        <v>1.1372</v>
      </c>
    </row>
    <row r="134" spans="1:2" ht="14.25" customHeight="1" x14ac:dyDescent="0.3">
      <c r="A134" s="366">
        <v>44607</v>
      </c>
      <c r="B134" s="364">
        <v>1.1345000000000001</v>
      </c>
    </row>
    <row r="135" spans="1:2" ht="14.25" customHeight="1" x14ac:dyDescent="0.3">
      <c r="A135" s="366">
        <v>44606</v>
      </c>
      <c r="B135" s="364">
        <v>1.1315999999999999</v>
      </c>
    </row>
    <row r="136" spans="1:2" ht="14.25" customHeight="1" x14ac:dyDescent="0.3">
      <c r="A136" s="366">
        <v>44603</v>
      </c>
      <c r="B136" s="364">
        <v>1.1416999999999999</v>
      </c>
    </row>
    <row r="137" spans="1:2" ht="14.25" customHeight="1" x14ac:dyDescent="0.3">
      <c r="A137" s="366">
        <v>44602</v>
      </c>
      <c r="B137" s="364">
        <v>1.1438999999999999</v>
      </c>
    </row>
    <row r="138" spans="1:2" ht="14.25" customHeight="1" x14ac:dyDescent="0.3">
      <c r="A138" s="366">
        <v>44601</v>
      </c>
      <c r="B138" s="364">
        <v>1.1435</v>
      </c>
    </row>
    <row r="139" spans="1:2" ht="14.25" customHeight="1" x14ac:dyDescent="0.3">
      <c r="A139" s="366">
        <v>44600</v>
      </c>
      <c r="B139" s="364">
        <v>1.1408</v>
      </c>
    </row>
    <row r="140" spans="1:2" ht="14.25" customHeight="1" x14ac:dyDescent="0.3">
      <c r="A140" s="366">
        <v>44599</v>
      </c>
      <c r="B140" s="364">
        <v>1.1447000000000001</v>
      </c>
    </row>
    <row r="141" spans="1:2" ht="14.25" customHeight="1" x14ac:dyDescent="0.3">
      <c r="A141" s="366">
        <v>44596</v>
      </c>
      <c r="B141" s="364">
        <v>1.1464000000000001</v>
      </c>
    </row>
    <row r="142" spans="1:2" ht="14.25" customHeight="1" x14ac:dyDescent="0.3">
      <c r="A142" s="366">
        <v>44595</v>
      </c>
      <c r="B142" s="364">
        <v>1.1286</v>
      </c>
    </row>
    <row r="143" spans="1:2" ht="14.25" customHeight="1" x14ac:dyDescent="0.3">
      <c r="A143" s="366">
        <v>44594</v>
      </c>
      <c r="B143" s="364">
        <v>1.1323000000000001</v>
      </c>
    </row>
    <row r="144" spans="1:2" ht="14.25" customHeight="1" x14ac:dyDescent="0.3">
      <c r="A144" s="366">
        <v>44593</v>
      </c>
      <c r="B144" s="364">
        <v>1.1259999999999999</v>
      </c>
    </row>
    <row r="145" spans="1:2" ht="14.25" customHeight="1" x14ac:dyDescent="0.3">
      <c r="A145" s="366">
        <v>44592</v>
      </c>
      <c r="B145" s="364">
        <v>1.1155999999999999</v>
      </c>
    </row>
    <row r="146" spans="1:2" ht="14.25" customHeight="1" x14ac:dyDescent="0.3">
      <c r="A146" s="366">
        <v>44589</v>
      </c>
      <c r="B146" s="364">
        <v>1.1137999999999999</v>
      </c>
    </row>
    <row r="147" spans="1:2" ht="14.25" customHeight="1" x14ac:dyDescent="0.3">
      <c r="A147" s="366">
        <v>44588</v>
      </c>
      <c r="B147" s="364">
        <v>1.1160000000000001</v>
      </c>
    </row>
    <row r="148" spans="1:2" ht="14.25" customHeight="1" x14ac:dyDescent="0.3">
      <c r="A148" s="366">
        <v>44587</v>
      </c>
      <c r="B148" s="364">
        <v>1.1276999999999999</v>
      </c>
    </row>
    <row r="149" spans="1:2" ht="14.25" customHeight="1" x14ac:dyDescent="0.3">
      <c r="A149" s="366">
        <v>44586</v>
      </c>
      <c r="B149" s="364">
        <v>1.1268</v>
      </c>
    </row>
    <row r="150" spans="1:2" ht="14.25" customHeight="1" x14ac:dyDescent="0.3">
      <c r="A150" s="366">
        <v>44585</v>
      </c>
      <c r="B150" s="364">
        <v>1.1304000000000001</v>
      </c>
    </row>
    <row r="151" spans="1:2" ht="14.25" customHeight="1" x14ac:dyDescent="0.3">
      <c r="A151" s="366">
        <v>44582</v>
      </c>
      <c r="B151" s="364">
        <v>1.1348</v>
      </c>
    </row>
    <row r="152" spans="1:2" ht="14.25" customHeight="1" x14ac:dyDescent="0.3">
      <c r="A152" s="366">
        <v>44581</v>
      </c>
      <c r="B152" s="364">
        <v>1.1337999999999999</v>
      </c>
    </row>
    <row r="153" spans="1:2" ht="14.25" customHeight="1" x14ac:dyDescent="0.3">
      <c r="A153" s="366">
        <v>44580</v>
      </c>
      <c r="B153" s="364">
        <v>1.1345000000000001</v>
      </c>
    </row>
    <row r="154" spans="1:2" ht="14.25" customHeight="1" x14ac:dyDescent="0.3">
      <c r="A154" s="366">
        <v>44579</v>
      </c>
      <c r="B154" s="364">
        <v>1.1367</v>
      </c>
    </row>
    <row r="155" spans="1:2" ht="14.25" customHeight="1" x14ac:dyDescent="0.3">
      <c r="A155" s="366">
        <v>44578</v>
      </c>
      <c r="B155" s="364">
        <v>1.1403000000000001</v>
      </c>
    </row>
    <row r="156" spans="1:2" ht="14.25" customHeight="1" x14ac:dyDescent="0.3">
      <c r="A156" s="366">
        <v>44575</v>
      </c>
      <c r="B156" s="364">
        <v>1.1447000000000001</v>
      </c>
    </row>
    <row r="157" spans="1:2" ht="14.25" customHeight="1" x14ac:dyDescent="0.3">
      <c r="A157" s="366">
        <v>44574</v>
      </c>
      <c r="B157" s="364">
        <v>1.1463000000000001</v>
      </c>
    </row>
    <row r="158" spans="1:2" ht="14.25" customHeight="1" x14ac:dyDescent="0.3">
      <c r="A158" s="366">
        <v>44573</v>
      </c>
      <c r="B158" s="364">
        <v>1.137</v>
      </c>
    </row>
    <row r="159" spans="1:2" ht="14.25" customHeight="1" x14ac:dyDescent="0.3">
      <c r="A159" s="366">
        <v>44572</v>
      </c>
      <c r="B159" s="364">
        <v>1.1335999999999999</v>
      </c>
    </row>
    <row r="160" spans="1:2" ht="14.25" customHeight="1" x14ac:dyDescent="0.3">
      <c r="A160" s="366">
        <v>44571</v>
      </c>
      <c r="B160" s="364">
        <v>1.1317999999999999</v>
      </c>
    </row>
    <row r="161" spans="1:2" ht="14.25" customHeight="1" x14ac:dyDescent="0.3">
      <c r="A161" s="366">
        <v>44568</v>
      </c>
      <c r="B161" s="364">
        <v>1.1297999999999999</v>
      </c>
    </row>
    <row r="162" spans="1:2" ht="14.25" customHeight="1" x14ac:dyDescent="0.3">
      <c r="A162" s="366">
        <v>44567</v>
      </c>
      <c r="B162" s="364">
        <v>1.1315</v>
      </c>
    </row>
    <row r="163" spans="1:2" ht="14.25" customHeight="1" x14ac:dyDescent="0.3">
      <c r="A163" s="366">
        <v>44566</v>
      </c>
      <c r="B163" s="364">
        <v>1.1318999999999999</v>
      </c>
    </row>
    <row r="164" spans="1:2" ht="14.25" customHeight="1" x14ac:dyDescent="0.3">
      <c r="A164" s="366">
        <v>44565</v>
      </c>
      <c r="B164" s="364">
        <v>1.1278999999999999</v>
      </c>
    </row>
    <row r="165" spans="1:2" ht="14.25" customHeight="1" x14ac:dyDescent="0.3">
      <c r="A165" s="366">
        <v>44564</v>
      </c>
      <c r="B165" s="364">
        <v>1.1355</v>
      </c>
    </row>
    <row r="166" spans="1:2" ht="14.25" customHeight="1" x14ac:dyDescent="0.3">
      <c r="A166" s="366">
        <v>44561</v>
      </c>
      <c r="B166" s="364">
        <v>1.1326000000000001</v>
      </c>
    </row>
    <row r="167" spans="1:2" ht="14.25" customHeight="1" x14ac:dyDescent="0.3">
      <c r="A167" s="366">
        <v>44560</v>
      </c>
      <c r="B167" s="364">
        <v>1.1334</v>
      </c>
    </row>
    <row r="168" spans="1:2" ht="14.25" customHeight="1" x14ac:dyDescent="0.3">
      <c r="A168" s="366">
        <v>44559</v>
      </c>
      <c r="B168" s="364">
        <v>1.1303000000000001</v>
      </c>
    </row>
    <row r="169" spans="1:2" ht="14.25" customHeight="1" x14ac:dyDescent="0.3">
      <c r="A169" s="366">
        <v>44558</v>
      </c>
      <c r="B169" s="364">
        <v>1.1331</v>
      </c>
    </row>
    <row r="170" spans="1:2" ht="14.25" customHeight="1" x14ac:dyDescent="0.3">
      <c r="A170" s="366">
        <v>44557</v>
      </c>
      <c r="B170" s="364">
        <v>1.1312</v>
      </c>
    </row>
    <row r="171" spans="1:2" ht="14.25" customHeight="1" x14ac:dyDescent="0.3">
      <c r="A171" s="366">
        <v>44554</v>
      </c>
      <c r="B171" s="364">
        <v>1.1316999999999999</v>
      </c>
    </row>
    <row r="172" spans="1:2" ht="14.25" customHeight="1" x14ac:dyDescent="0.3">
      <c r="A172" s="366">
        <v>44553</v>
      </c>
      <c r="B172" s="364">
        <v>1.131</v>
      </c>
    </row>
    <row r="173" spans="1:2" ht="14.25" customHeight="1" x14ac:dyDescent="0.3">
      <c r="A173" s="366">
        <v>44552</v>
      </c>
      <c r="B173" s="364">
        <v>1.1301000000000001</v>
      </c>
    </row>
    <row r="174" spans="1:2" ht="14.25" customHeight="1" x14ac:dyDescent="0.3">
      <c r="A174" s="366">
        <v>44551</v>
      </c>
      <c r="B174" s="364">
        <v>1.1294999999999999</v>
      </c>
    </row>
    <row r="175" spans="1:2" ht="14.25" customHeight="1" x14ac:dyDescent="0.3">
      <c r="A175" s="366">
        <v>44550</v>
      </c>
      <c r="B175" s="364">
        <v>1.1273</v>
      </c>
    </row>
    <row r="176" spans="1:2" ht="14.25" customHeight="1" x14ac:dyDescent="0.3">
      <c r="A176" s="366">
        <v>44547</v>
      </c>
      <c r="B176" s="364">
        <v>1.133</v>
      </c>
    </row>
    <row r="177" spans="1:2" ht="14.25" customHeight="1" x14ac:dyDescent="0.3">
      <c r="A177" s="366">
        <v>44546</v>
      </c>
      <c r="B177" s="364">
        <v>1.1335999999999999</v>
      </c>
    </row>
    <row r="178" spans="1:2" ht="14.25" customHeight="1" x14ac:dyDescent="0.3">
      <c r="A178" s="366">
        <v>44545</v>
      </c>
      <c r="B178" s="364">
        <v>1.1262000000000001</v>
      </c>
    </row>
    <row r="179" spans="1:2" ht="14.25" customHeight="1" x14ac:dyDescent="0.3">
      <c r="A179" s="366">
        <v>44544</v>
      </c>
      <c r="B179" s="364">
        <v>1.1309</v>
      </c>
    </row>
    <row r="180" spans="1:2" ht="14.25" customHeight="1" x14ac:dyDescent="0.3">
      <c r="A180" s="366">
        <v>44543</v>
      </c>
      <c r="B180" s="364">
        <v>1.1277999999999999</v>
      </c>
    </row>
    <row r="181" spans="1:2" ht="14.25" customHeight="1" x14ac:dyDescent="0.3">
      <c r="A181" s="366">
        <v>44540</v>
      </c>
      <c r="B181" s="364">
        <v>1.1273</v>
      </c>
    </row>
    <row r="182" spans="1:2" ht="14.25" customHeight="1" x14ac:dyDescent="0.3">
      <c r="A182" s="366">
        <v>44539</v>
      </c>
      <c r="B182" s="364">
        <v>1.1311</v>
      </c>
    </row>
    <row r="183" spans="1:2" ht="14.25" customHeight="1" x14ac:dyDescent="0.3">
      <c r="A183" s="366">
        <v>44538</v>
      </c>
      <c r="B183" s="364">
        <v>1.1298999999999999</v>
      </c>
    </row>
    <row r="184" spans="1:2" ht="14.25" customHeight="1" x14ac:dyDescent="0.3">
      <c r="A184" s="366">
        <v>44537</v>
      </c>
      <c r="B184" s="364">
        <v>1.1255999999999999</v>
      </c>
    </row>
    <row r="185" spans="1:2" ht="14.25" customHeight="1" x14ac:dyDescent="0.3">
      <c r="A185" s="366">
        <v>44536</v>
      </c>
      <c r="B185" s="364">
        <v>1.1287</v>
      </c>
    </row>
    <row r="186" spans="1:2" ht="14.25" customHeight="1" x14ac:dyDescent="0.3">
      <c r="A186" s="366">
        <v>44533</v>
      </c>
      <c r="B186" s="364">
        <v>1.1291</v>
      </c>
    </row>
    <row r="187" spans="1:2" ht="14.25" customHeight="1" x14ac:dyDescent="0.3">
      <c r="A187" s="366">
        <v>44532</v>
      </c>
      <c r="B187" s="364">
        <v>1.1338999999999999</v>
      </c>
    </row>
    <row r="188" spans="1:2" ht="14.25" customHeight="1" x14ac:dyDescent="0.3">
      <c r="A188" s="366">
        <v>44531</v>
      </c>
      <c r="B188" s="364">
        <v>1.1314</v>
      </c>
    </row>
    <row r="189" spans="1:2" ht="14.25" customHeight="1" x14ac:dyDescent="0.3">
      <c r="A189" s="366">
        <v>44530</v>
      </c>
      <c r="B189" s="364">
        <v>1.1363000000000001</v>
      </c>
    </row>
    <row r="190" spans="1:2" ht="14.25" customHeight="1" x14ac:dyDescent="0.3">
      <c r="A190" s="366">
        <v>44529</v>
      </c>
      <c r="B190" s="364">
        <v>1.1275999999999999</v>
      </c>
    </row>
    <row r="191" spans="1:2" ht="14.25" customHeight="1" x14ac:dyDescent="0.3">
      <c r="A191" s="366">
        <v>44526</v>
      </c>
      <c r="B191" s="364">
        <v>1.1291</v>
      </c>
    </row>
    <row r="192" spans="1:2" ht="14.25" customHeight="1" x14ac:dyDescent="0.3">
      <c r="A192" s="366">
        <v>44525</v>
      </c>
      <c r="B192" s="364">
        <v>1.1223000000000001</v>
      </c>
    </row>
    <row r="193" spans="1:2" ht="14.25" customHeight="1" x14ac:dyDescent="0.3">
      <c r="A193" s="366">
        <v>44524</v>
      </c>
      <c r="B193" s="364">
        <v>1.1206</v>
      </c>
    </row>
    <row r="194" spans="1:2" ht="14.25" customHeight="1" x14ac:dyDescent="0.3">
      <c r="A194" s="366">
        <v>44523</v>
      </c>
      <c r="B194" s="364">
        <v>1.1258999999999999</v>
      </c>
    </row>
    <row r="195" spans="1:2" ht="14.25" customHeight="1" x14ac:dyDescent="0.3">
      <c r="A195" s="366">
        <v>44522</v>
      </c>
      <c r="B195" s="364">
        <v>1.1277999999999999</v>
      </c>
    </row>
    <row r="196" spans="1:2" ht="14.25" customHeight="1" x14ac:dyDescent="0.3">
      <c r="A196" s="366">
        <v>44519</v>
      </c>
      <c r="B196" s="364">
        <v>1.1271</v>
      </c>
    </row>
    <row r="197" spans="1:2" ht="14.25" customHeight="1" x14ac:dyDescent="0.3">
      <c r="A197" s="366">
        <v>44518</v>
      </c>
      <c r="B197" s="364">
        <v>1.1345000000000001</v>
      </c>
    </row>
    <row r="198" spans="1:2" ht="14.25" customHeight="1" x14ac:dyDescent="0.3">
      <c r="A198" s="366">
        <v>44517</v>
      </c>
      <c r="B198" s="364">
        <v>1.1315999999999999</v>
      </c>
    </row>
    <row r="199" spans="1:2" ht="14.25" customHeight="1" x14ac:dyDescent="0.3">
      <c r="A199" s="366">
        <v>44516</v>
      </c>
      <c r="B199" s="364">
        <v>1.1368</v>
      </c>
    </row>
    <row r="200" spans="1:2" ht="14.25" customHeight="1" x14ac:dyDescent="0.3">
      <c r="A200" s="366">
        <v>44515</v>
      </c>
      <c r="B200" s="364">
        <v>1.1444000000000001</v>
      </c>
    </row>
    <row r="201" spans="1:2" ht="14.25" customHeight="1" x14ac:dyDescent="0.3">
      <c r="A201" s="366">
        <v>44512</v>
      </c>
      <c r="B201" s="364">
        <v>1.1448</v>
      </c>
    </row>
    <row r="202" spans="1:2" ht="14.25" customHeight="1" x14ac:dyDescent="0.3">
      <c r="A202" s="366">
        <v>44511</v>
      </c>
      <c r="B202" s="364">
        <v>1.1459999999999999</v>
      </c>
    </row>
    <row r="203" spans="1:2" ht="14.25" customHeight="1" x14ac:dyDescent="0.3">
      <c r="A203" s="366">
        <v>44510</v>
      </c>
      <c r="B203" s="364">
        <v>1.1557999999999999</v>
      </c>
    </row>
    <row r="204" spans="1:2" ht="14.25" customHeight="1" x14ac:dyDescent="0.3">
      <c r="A204" s="366">
        <v>44509</v>
      </c>
      <c r="B204" s="364">
        <v>1.1577</v>
      </c>
    </row>
    <row r="205" spans="1:2" ht="14.25" customHeight="1" x14ac:dyDescent="0.3">
      <c r="A205" s="366">
        <v>44508</v>
      </c>
      <c r="B205" s="364">
        <v>1.1578999999999999</v>
      </c>
    </row>
    <row r="206" spans="1:2" ht="14.25" customHeight="1" x14ac:dyDescent="0.3">
      <c r="A206" s="366">
        <v>44505</v>
      </c>
      <c r="B206" s="364">
        <v>1.1518999999999999</v>
      </c>
    </row>
    <row r="207" spans="1:2" ht="14.25" customHeight="1" x14ac:dyDescent="0.3">
      <c r="A207" s="366">
        <v>44504</v>
      </c>
      <c r="B207" s="364">
        <v>1.1569</v>
      </c>
    </row>
    <row r="208" spans="1:2" ht="14.25" customHeight="1" x14ac:dyDescent="0.3">
      <c r="A208" s="366">
        <v>44503</v>
      </c>
      <c r="B208" s="364">
        <v>1.1577999999999999</v>
      </c>
    </row>
    <row r="209" spans="1:2" ht="14.25" customHeight="1" x14ac:dyDescent="0.3">
      <c r="A209" s="366">
        <v>44502</v>
      </c>
      <c r="B209" s="364">
        <v>1.1603000000000001</v>
      </c>
    </row>
    <row r="210" spans="1:2" ht="14.25" customHeight="1" x14ac:dyDescent="0.3">
      <c r="A210" s="366">
        <v>44501</v>
      </c>
      <c r="B210" s="364">
        <v>1.1577999999999999</v>
      </c>
    </row>
    <row r="211" spans="1:2" ht="14.25" customHeight="1" x14ac:dyDescent="0.3">
      <c r="A211" s="366">
        <v>44498</v>
      </c>
      <c r="B211" s="364">
        <v>1.1645000000000001</v>
      </c>
    </row>
    <row r="212" spans="1:2" ht="14.25" customHeight="1" x14ac:dyDescent="0.3">
      <c r="A212" s="366">
        <v>44497</v>
      </c>
      <c r="B212" s="364">
        <v>1.1593</v>
      </c>
    </row>
    <row r="213" spans="1:2" ht="14.25" customHeight="1" x14ac:dyDescent="0.3">
      <c r="A213" s="366">
        <v>44496</v>
      </c>
      <c r="B213" s="364">
        <v>1.1617</v>
      </c>
    </row>
    <row r="214" spans="1:2" ht="14.25" customHeight="1" x14ac:dyDescent="0.3">
      <c r="A214" s="366">
        <v>44495</v>
      </c>
      <c r="B214" s="364">
        <v>1.1617999999999999</v>
      </c>
    </row>
    <row r="215" spans="1:2" ht="14.25" customHeight="1" x14ac:dyDescent="0.3">
      <c r="A215" s="366">
        <v>44494</v>
      </c>
      <c r="B215" s="364">
        <v>1.1603000000000001</v>
      </c>
    </row>
    <row r="216" spans="1:2" ht="14.25" customHeight="1" x14ac:dyDescent="0.3">
      <c r="A216" s="366">
        <v>44491</v>
      </c>
      <c r="B216" s="364">
        <v>1.163</v>
      </c>
    </row>
    <row r="217" spans="1:2" ht="14.25" customHeight="1" x14ac:dyDescent="0.3">
      <c r="A217" s="366">
        <v>44490</v>
      </c>
      <c r="B217" s="364">
        <v>1.1637</v>
      </c>
    </row>
    <row r="218" spans="1:2" ht="14.25" customHeight="1" x14ac:dyDescent="0.3">
      <c r="A218" s="366">
        <v>44489</v>
      </c>
      <c r="B218" s="364">
        <v>1.1623000000000001</v>
      </c>
    </row>
    <row r="219" spans="1:2" ht="14.25" customHeight="1" x14ac:dyDescent="0.3">
      <c r="A219" s="366">
        <v>44488</v>
      </c>
      <c r="B219" s="364">
        <v>1.1655</v>
      </c>
    </row>
    <row r="220" spans="1:2" ht="14.25" customHeight="1" x14ac:dyDescent="0.3">
      <c r="A220" s="366">
        <v>44487</v>
      </c>
      <c r="B220" s="364">
        <v>1.1604000000000001</v>
      </c>
    </row>
    <row r="221" spans="1:2" ht="14.25" customHeight="1" x14ac:dyDescent="0.3">
      <c r="A221" s="366">
        <v>44484</v>
      </c>
      <c r="B221" s="364">
        <v>1.1601999999999999</v>
      </c>
    </row>
    <row r="222" spans="1:2" ht="14.25" customHeight="1" x14ac:dyDescent="0.3">
      <c r="A222" s="366">
        <v>44483</v>
      </c>
      <c r="B222" s="364">
        <v>1.1601999999999999</v>
      </c>
    </row>
    <row r="223" spans="1:2" ht="14.25" customHeight="1" x14ac:dyDescent="0.3">
      <c r="A223" s="366">
        <v>44482</v>
      </c>
      <c r="B223" s="364">
        <v>1.1561999999999999</v>
      </c>
    </row>
    <row r="224" spans="1:2" ht="14.25" customHeight="1" x14ac:dyDescent="0.3">
      <c r="A224" s="366">
        <v>44481</v>
      </c>
      <c r="B224" s="364">
        <v>1.1555</v>
      </c>
    </row>
    <row r="225" spans="1:2" ht="14.25" customHeight="1" x14ac:dyDescent="0.3">
      <c r="A225" s="366">
        <v>44480</v>
      </c>
      <c r="B225" s="364">
        <v>1.1574</v>
      </c>
    </row>
    <row r="226" spans="1:2" ht="14.25" customHeight="1" x14ac:dyDescent="0.3">
      <c r="A226" s="366">
        <v>44477</v>
      </c>
      <c r="B226" s="364">
        <v>1.1569</v>
      </c>
    </row>
    <row r="227" spans="1:2" ht="14.25" customHeight="1" x14ac:dyDescent="0.3">
      <c r="A227" s="366">
        <v>44476</v>
      </c>
      <c r="B227" s="364">
        <v>1.1561999999999999</v>
      </c>
    </row>
    <row r="228" spans="1:2" ht="14.25" customHeight="1" x14ac:dyDescent="0.3">
      <c r="A228" s="366">
        <v>44475</v>
      </c>
      <c r="B228" s="364">
        <v>1.1541999999999999</v>
      </c>
    </row>
    <row r="229" spans="1:2" ht="14.25" customHeight="1" x14ac:dyDescent="0.3">
      <c r="A229" s="366">
        <v>44474</v>
      </c>
      <c r="B229" s="364">
        <v>1.1601999999999999</v>
      </c>
    </row>
    <row r="230" spans="1:2" ht="14.25" customHeight="1" x14ac:dyDescent="0.3">
      <c r="A230" s="366">
        <v>44473</v>
      </c>
      <c r="B230" s="364">
        <v>1.1636</v>
      </c>
    </row>
    <row r="231" spans="1:2" ht="14.25" customHeight="1" x14ac:dyDescent="0.3">
      <c r="A231" s="366">
        <v>44470</v>
      </c>
      <c r="B231" s="364">
        <v>1.1599999999999999</v>
      </c>
    </row>
    <row r="232" spans="1:2" ht="14.25" customHeight="1" x14ac:dyDescent="0.3">
      <c r="A232" s="366">
        <v>44469</v>
      </c>
      <c r="B232" s="364">
        <v>1.1578999999999999</v>
      </c>
    </row>
    <row r="233" spans="1:2" ht="14.25" customHeight="1" x14ac:dyDescent="0.3">
      <c r="A233" s="366">
        <v>44468</v>
      </c>
      <c r="B233" s="364">
        <v>1.1654</v>
      </c>
    </row>
    <row r="234" spans="1:2" ht="14.25" customHeight="1" x14ac:dyDescent="0.3">
      <c r="A234" s="366">
        <v>44467</v>
      </c>
      <c r="B234" s="364">
        <v>1.1677999999999999</v>
      </c>
    </row>
    <row r="235" spans="1:2" ht="14.25" customHeight="1" x14ac:dyDescent="0.3">
      <c r="A235" s="366">
        <v>44466</v>
      </c>
      <c r="B235" s="364">
        <v>1.1698</v>
      </c>
    </row>
    <row r="236" spans="1:2" ht="14.25" customHeight="1" x14ac:dyDescent="0.3">
      <c r="A236" s="366">
        <v>44463</v>
      </c>
      <c r="B236" s="364">
        <v>1.1718999999999999</v>
      </c>
    </row>
    <row r="237" spans="1:2" ht="14.25" customHeight="1" x14ac:dyDescent="0.3">
      <c r="A237" s="366">
        <v>44462</v>
      </c>
      <c r="B237" s="364">
        <v>1.1715</v>
      </c>
    </row>
    <row r="238" spans="1:2" ht="14.25" customHeight="1" x14ac:dyDescent="0.3">
      <c r="A238" s="366">
        <v>44461</v>
      </c>
      <c r="B238" s="364">
        <v>1.1729000000000001</v>
      </c>
    </row>
    <row r="239" spans="1:2" ht="14.25" customHeight="1" x14ac:dyDescent="0.3">
      <c r="A239" s="366">
        <v>44460</v>
      </c>
      <c r="B239" s="364">
        <v>1.1738</v>
      </c>
    </row>
    <row r="240" spans="1:2" ht="14.25" customHeight="1" x14ac:dyDescent="0.3">
      <c r="A240" s="366">
        <v>44459</v>
      </c>
      <c r="B240" s="364">
        <v>1.1711</v>
      </c>
    </row>
    <row r="241" spans="1:2" ht="14.25" customHeight="1" x14ac:dyDescent="0.3">
      <c r="A241" s="366">
        <v>44456</v>
      </c>
      <c r="B241" s="364">
        <v>1.1779999999999999</v>
      </c>
    </row>
    <row r="242" spans="1:2" ht="14.25" customHeight="1" x14ac:dyDescent="0.3">
      <c r="A242" s="366">
        <v>44455</v>
      </c>
      <c r="B242" s="364">
        <v>1.1762999999999999</v>
      </c>
    </row>
    <row r="243" spans="1:2" ht="14.25" customHeight="1" x14ac:dyDescent="0.3">
      <c r="A243" s="366">
        <v>44454</v>
      </c>
      <c r="B243" s="364">
        <v>1.1823999999999999</v>
      </c>
    </row>
    <row r="244" spans="1:2" ht="14.25" customHeight="1" x14ac:dyDescent="0.3">
      <c r="A244" s="366">
        <v>44453</v>
      </c>
      <c r="B244" s="364">
        <v>1.1814</v>
      </c>
    </row>
    <row r="245" spans="1:2" ht="14.25" customHeight="1" x14ac:dyDescent="0.3">
      <c r="A245" s="366">
        <v>44452</v>
      </c>
      <c r="B245" s="364">
        <v>1.1779999999999999</v>
      </c>
    </row>
    <row r="246" spans="1:2" ht="14.25" customHeight="1" x14ac:dyDescent="0.3">
      <c r="A246" s="366">
        <v>44449</v>
      </c>
      <c r="B246" s="364">
        <v>1.1840999999999999</v>
      </c>
    </row>
    <row r="247" spans="1:2" ht="14.25" customHeight="1" x14ac:dyDescent="0.3">
      <c r="A247" s="366">
        <v>44448</v>
      </c>
      <c r="B247" s="364">
        <v>1.1838</v>
      </c>
    </row>
    <row r="248" spans="1:2" ht="14.25" customHeight="1" x14ac:dyDescent="0.3">
      <c r="A248" s="366">
        <v>44447</v>
      </c>
      <c r="B248" s="364">
        <v>1.1827000000000001</v>
      </c>
    </row>
    <row r="249" spans="1:2" ht="14.25" customHeight="1" x14ac:dyDescent="0.3">
      <c r="A249" s="366">
        <v>44446</v>
      </c>
      <c r="B249" s="364">
        <v>1.1859999999999999</v>
      </c>
    </row>
    <row r="250" spans="1:2" ht="14.25" customHeight="1" x14ac:dyDescent="0.3">
      <c r="A250" s="366">
        <v>44445</v>
      </c>
      <c r="B250" s="364">
        <v>1.1863999999999999</v>
      </c>
    </row>
    <row r="251" spans="1:2" ht="14.25" customHeight="1" x14ac:dyDescent="0.3">
      <c r="A251" s="366">
        <v>44442</v>
      </c>
      <c r="B251" s="364">
        <v>1.1872</v>
      </c>
    </row>
    <row r="252" spans="1:2" ht="14.25" customHeight="1" x14ac:dyDescent="0.3">
      <c r="A252" s="366">
        <v>44441</v>
      </c>
      <c r="B252" s="364">
        <v>1.1846000000000001</v>
      </c>
    </row>
    <row r="253" spans="1:2" ht="14.25" customHeight="1" x14ac:dyDescent="0.3">
      <c r="A253" s="366">
        <v>44440</v>
      </c>
      <c r="B253" s="364">
        <v>1.1817</v>
      </c>
    </row>
    <row r="254" spans="1:2" ht="14.25" customHeight="1" x14ac:dyDescent="0.3">
      <c r="A254" s="366">
        <v>44439</v>
      </c>
      <c r="B254" s="364">
        <v>1.1834</v>
      </c>
    </row>
    <row r="255" spans="1:2" ht="14.25" customHeight="1" x14ac:dyDescent="0.3">
      <c r="A255" s="366">
        <v>44438</v>
      </c>
      <c r="B255" s="364">
        <v>1.1800999999999999</v>
      </c>
    </row>
    <row r="256" spans="1:2" ht="14.25" customHeight="1" x14ac:dyDescent="0.3">
      <c r="A256" s="366">
        <v>44435</v>
      </c>
      <c r="B256" s="364">
        <v>1.1760999999999999</v>
      </c>
    </row>
    <row r="257" spans="1:2" ht="14.25" customHeight="1" x14ac:dyDescent="0.3">
      <c r="A257" s="366">
        <v>44434</v>
      </c>
      <c r="B257" s="364">
        <v>1.1767000000000001</v>
      </c>
    </row>
    <row r="258" spans="1:2" ht="14.25" customHeight="1" x14ac:dyDescent="0.3">
      <c r="A258" s="366">
        <v>44433</v>
      </c>
      <c r="B258" s="364">
        <v>1.1736</v>
      </c>
    </row>
    <row r="259" spans="1:2" ht="14.25" customHeight="1" x14ac:dyDescent="0.3">
      <c r="A259" s="366">
        <v>44432</v>
      </c>
      <c r="B259" s="364">
        <v>1.1739999999999999</v>
      </c>
    </row>
    <row r="260" spans="1:2" ht="14.25" customHeight="1" x14ac:dyDescent="0.3">
      <c r="A260" s="366">
        <v>44431</v>
      </c>
      <c r="B260" s="364">
        <v>1.1718</v>
      </c>
    </row>
    <row r="261" spans="1:2" ht="14.25" customHeight="1" x14ac:dyDescent="0.3">
      <c r="A261" s="366">
        <v>44428</v>
      </c>
      <c r="B261" s="364">
        <v>1.1671</v>
      </c>
    </row>
    <row r="262" spans="1:2" ht="14.25" customHeight="1" x14ac:dyDescent="0.3">
      <c r="A262" s="366">
        <v>44427</v>
      </c>
      <c r="B262" s="364">
        <v>1.1696</v>
      </c>
    </row>
    <row r="263" spans="1:2" ht="14.25" customHeight="1" x14ac:dyDescent="0.3">
      <c r="A263" s="366">
        <v>44426</v>
      </c>
      <c r="B263" s="364">
        <v>1.1722999999999999</v>
      </c>
    </row>
    <row r="264" spans="1:2" ht="14.25" customHeight="1" x14ac:dyDescent="0.3">
      <c r="A264" s="366">
        <v>44425</v>
      </c>
      <c r="B264" s="364">
        <v>1.1767000000000001</v>
      </c>
    </row>
    <row r="265" spans="1:2" ht="14.25" customHeight="1" x14ac:dyDescent="0.3">
      <c r="A265" s="366">
        <v>44424</v>
      </c>
      <c r="B265" s="364">
        <v>1.1772</v>
      </c>
    </row>
    <row r="266" spans="1:2" ht="14.25" customHeight="1" x14ac:dyDescent="0.3">
      <c r="A266" s="366">
        <v>44421</v>
      </c>
      <c r="B266" s="364">
        <v>1.1765000000000001</v>
      </c>
    </row>
    <row r="267" spans="1:2" ht="14.25" customHeight="1" x14ac:dyDescent="0.3">
      <c r="A267" s="366">
        <v>44420</v>
      </c>
      <c r="B267" s="364">
        <v>1.1738999999999999</v>
      </c>
    </row>
    <row r="268" spans="1:2" ht="14.25" customHeight="1" x14ac:dyDescent="0.3">
      <c r="A268" s="366">
        <v>44419</v>
      </c>
      <c r="B268" s="364">
        <v>1.1718</v>
      </c>
    </row>
    <row r="269" spans="1:2" ht="14.25" customHeight="1" x14ac:dyDescent="0.3">
      <c r="A269" s="366">
        <v>44418</v>
      </c>
      <c r="B269" s="364">
        <v>1.1721999999999999</v>
      </c>
    </row>
    <row r="270" spans="1:2" ht="14.25" customHeight="1" x14ac:dyDescent="0.3">
      <c r="A270" s="366">
        <v>44417</v>
      </c>
      <c r="B270" s="364">
        <v>1.1760999999999999</v>
      </c>
    </row>
    <row r="271" spans="1:2" ht="14.25" customHeight="1" x14ac:dyDescent="0.3">
      <c r="A271" s="366">
        <v>44414</v>
      </c>
      <c r="B271" s="364">
        <v>1.1807000000000001</v>
      </c>
    </row>
    <row r="272" spans="1:2" ht="14.25" customHeight="1" x14ac:dyDescent="0.3">
      <c r="A272" s="366">
        <v>44413</v>
      </c>
      <c r="B272" s="364">
        <v>1.1850000000000001</v>
      </c>
    </row>
    <row r="273" spans="1:2" ht="14.25" customHeight="1" x14ac:dyDescent="0.3">
      <c r="A273" s="366">
        <v>44412</v>
      </c>
      <c r="B273" s="364">
        <v>1.1860999999999999</v>
      </c>
    </row>
    <row r="274" spans="1:2" ht="14.25" customHeight="1" x14ac:dyDescent="0.3">
      <c r="A274" s="366">
        <v>44411</v>
      </c>
      <c r="B274" s="364">
        <v>1.1884999999999999</v>
      </c>
    </row>
    <row r="275" spans="1:2" ht="14.25" customHeight="1" x14ac:dyDescent="0.3">
      <c r="A275" s="366">
        <v>44410</v>
      </c>
      <c r="B275" s="364">
        <v>1.1886000000000001</v>
      </c>
    </row>
    <row r="276" spans="1:2" ht="14.25" customHeight="1" x14ac:dyDescent="0.3">
      <c r="A276" s="366">
        <v>44407</v>
      </c>
      <c r="B276" s="364">
        <v>1.1891</v>
      </c>
    </row>
    <row r="277" spans="1:2" ht="14.25" customHeight="1" x14ac:dyDescent="0.3">
      <c r="A277" s="366">
        <v>44406</v>
      </c>
      <c r="B277" s="364">
        <v>1.1873</v>
      </c>
    </row>
    <row r="278" spans="1:2" ht="14.25" customHeight="1" x14ac:dyDescent="0.3">
      <c r="A278" s="366">
        <v>44405</v>
      </c>
      <c r="B278" s="364">
        <v>1.1807000000000001</v>
      </c>
    </row>
    <row r="279" spans="1:2" ht="14.25" customHeight="1" x14ac:dyDescent="0.3">
      <c r="A279" s="366">
        <v>44404</v>
      </c>
      <c r="B279" s="364">
        <v>1.181</v>
      </c>
    </row>
    <row r="280" spans="1:2" ht="14.25" customHeight="1" x14ac:dyDescent="0.3">
      <c r="A280" s="366">
        <v>44403</v>
      </c>
      <c r="B280" s="364">
        <v>1.1787000000000001</v>
      </c>
    </row>
    <row r="281" spans="1:2" ht="14.25" customHeight="1" x14ac:dyDescent="0.3">
      <c r="A281" s="366">
        <v>44400</v>
      </c>
      <c r="B281" s="364">
        <v>1.1767000000000001</v>
      </c>
    </row>
    <row r="282" spans="1:2" ht="14.25" customHeight="1" x14ac:dyDescent="0.3">
      <c r="A282" s="366">
        <v>44399</v>
      </c>
      <c r="B282" s="364">
        <v>1.1775</v>
      </c>
    </row>
    <row r="283" spans="1:2" ht="14.25" customHeight="1" x14ac:dyDescent="0.3">
      <c r="A283" s="366">
        <v>44398</v>
      </c>
      <c r="B283" s="364">
        <v>1.1772</v>
      </c>
    </row>
    <row r="284" spans="1:2" ht="14.25" customHeight="1" x14ac:dyDescent="0.3">
      <c r="A284" s="366">
        <v>44397</v>
      </c>
      <c r="B284" s="364">
        <v>1.1775</v>
      </c>
    </row>
    <row r="285" spans="1:2" ht="14.25" customHeight="1" x14ac:dyDescent="0.3">
      <c r="A285" s="366">
        <v>44396</v>
      </c>
      <c r="B285" s="364">
        <v>1.1766000000000001</v>
      </c>
    </row>
    <row r="286" spans="1:2" ht="14.25" customHeight="1" x14ac:dyDescent="0.3">
      <c r="A286" s="366">
        <v>44393</v>
      </c>
      <c r="B286" s="364">
        <v>1.1801999999999999</v>
      </c>
    </row>
    <row r="287" spans="1:2" ht="14.25" customHeight="1" x14ac:dyDescent="0.3">
      <c r="A287" s="366">
        <v>44392</v>
      </c>
      <c r="B287" s="364">
        <v>1.1809000000000001</v>
      </c>
    </row>
    <row r="288" spans="1:2" ht="14.25" customHeight="1" x14ac:dyDescent="0.3">
      <c r="A288" s="366">
        <v>44391</v>
      </c>
      <c r="B288" s="364">
        <v>1.1812</v>
      </c>
    </row>
    <row r="289" spans="1:2" ht="14.25" customHeight="1" x14ac:dyDescent="0.3">
      <c r="A289" s="366">
        <v>44390</v>
      </c>
      <c r="B289" s="364">
        <v>1.1843999999999999</v>
      </c>
    </row>
    <row r="290" spans="1:2" ht="14.25" customHeight="1" x14ac:dyDescent="0.3">
      <c r="A290" s="366">
        <v>44389</v>
      </c>
      <c r="B290" s="364">
        <v>1.1852</v>
      </c>
    </row>
    <row r="291" spans="1:2" ht="14.25" customHeight="1" x14ac:dyDescent="0.3">
      <c r="A291" s="366">
        <v>44386</v>
      </c>
      <c r="B291" s="364">
        <v>1.1858</v>
      </c>
    </row>
    <row r="292" spans="1:2" ht="14.25" customHeight="1" x14ac:dyDescent="0.3">
      <c r="A292" s="366">
        <v>44385</v>
      </c>
      <c r="B292" s="364">
        <v>1.1838</v>
      </c>
    </row>
    <row r="293" spans="1:2" ht="14.25" customHeight="1" x14ac:dyDescent="0.3">
      <c r="A293" s="366">
        <v>44384</v>
      </c>
      <c r="B293" s="364">
        <v>1.1831</v>
      </c>
    </row>
    <row r="294" spans="1:2" ht="14.25" customHeight="1" x14ac:dyDescent="0.3">
      <c r="A294" s="366">
        <v>44383</v>
      </c>
      <c r="B294" s="364">
        <v>1.1838</v>
      </c>
    </row>
    <row r="295" spans="1:2" ht="14.25" customHeight="1" x14ac:dyDescent="0.3">
      <c r="A295" s="366">
        <v>44382</v>
      </c>
      <c r="B295" s="364">
        <v>1.1866000000000001</v>
      </c>
    </row>
    <row r="296" spans="1:2" ht="14.25" customHeight="1" x14ac:dyDescent="0.3">
      <c r="A296" s="366">
        <v>44379</v>
      </c>
      <c r="B296" s="364">
        <v>1.1822999999999999</v>
      </c>
    </row>
    <row r="297" spans="1:2" ht="14.25" customHeight="1" x14ac:dyDescent="0.3">
      <c r="A297" s="366">
        <v>44378</v>
      </c>
      <c r="B297" s="364">
        <v>1.1883999999999999</v>
      </c>
    </row>
    <row r="298" spans="1:2" ht="14.25" customHeight="1" x14ac:dyDescent="0.3">
      <c r="A298" s="366">
        <v>44377</v>
      </c>
      <c r="B298" s="364">
        <v>1.1883999999999999</v>
      </c>
    </row>
    <row r="299" spans="1:2" ht="14.25" customHeight="1" x14ac:dyDescent="0.3">
      <c r="A299" s="373">
        <v>44376</v>
      </c>
      <c r="B299" s="374">
        <v>1.1888000000000001</v>
      </c>
    </row>
    <row r="300" spans="1:2" ht="14.25" customHeight="1" x14ac:dyDescent="0.3">
      <c r="A300" s="366">
        <v>44375</v>
      </c>
      <c r="B300" s="364">
        <v>1.1910000000000001</v>
      </c>
    </row>
    <row r="301" spans="1:2" ht="14.25" customHeight="1" x14ac:dyDescent="0.3">
      <c r="A301" s="366">
        <v>44372</v>
      </c>
      <c r="B301" s="364">
        <v>1.1950000000000001</v>
      </c>
    </row>
    <row r="302" spans="1:2" ht="14.25" customHeight="1" x14ac:dyDescent="0.3">
      <c r="A302" s="366">
        <v>44371</v>
      </c>
      <c r="B302" s="364">
        <v>1.1936</v>
      </c>
    </row>
    <row r="303" spans="1:2" ht="14.25" customHeight="1" x14ac:dyDescent="0.3">
      <c r="A303" s="366">
        <v>44370</v>
      </c>
      <c r="B303" s="364">
        <v>1.1951000000000001</v>
      </c>
    </row>
    <row r="304" spans="1:2" ht="14.25" customHeight="1" x14ac:dyDescent="0.3">
      <c r="A304" s="366">
        <v>44369</v>
      </c>
      <c r="B304" s="364">
        <v>1.1894</v>
      </c>
    </row>
    <row r="305" spans="1:2" ht="14.25" customHeight="1" x14ac:dyDescent="0.3">
      <c r="A305" s="366">
        <v>44368</v>
      </c>
      <c r="B305" s="364">
        <v>1.1891</v>
      </c>
    </row>
    <row r="306" spans="1:2" ht="14.25" customHeight="1" x14ac:dyDescent="0.3">
      <c r="A306" s="366">
        <v>44365</v>
      </c>
      <c r="B306" s="364">
        <v>1.1898</v>
      </c>
    </row>
    <row r="307" spans="1:2" ht="14.25" customHeight="1" x14ac:dyDescent="0.3">
      <c r="A307" s="366">
        <v>44364</v>
      </c>
      <c r="B307" s="364">
        <v>1.1937</v>
      </c>
    </row>
    <row r="308" spans="1:2" ht="14.25" customHeight="1" x14ac:dyDescent="0.3">
      <c r="A308" s="366">
        <v>44363</v>
      </c>
      <c r="B308" s="364">
        <v>1.2123999999999999</v>
      </c>
    </row>
    <row r="309" spans="1:2" ht="14.25" customHeight="1" x14ac:dyDescent="0.3">
      <c r="A309" s="366">
        <v>44362</v>
      </c>
      <c r="B309" s="364">
        <v>1.2108000000000001</v>
      </c>
    </row>
    <row r="310" spans="1:2" ht="14.25" customHeight="1" x14ac:dyDescent="0.3">
      <c r="A310" s="366">
        <v>44361</v>
      </c>
      <c r="B310" s="364">
        <v>1.2112000000000001</v>
      </c>
    </row>
    <row r="311" spans="1:2" ht="14.25" customHeight="1" x14ac:dyDescent="0.3">
      <c r="A311" s="366">
        <v>44358</v>
      </c>
      <c r="B311" s="364">
        <v>1.2124999999999999</v>
      </c>
    </row>
    <row r="312" spans="1:2" ht="14.25" customHeight="1" x14ac:dyDescent="0.3">
      <c r="A312" s="366">
        <v>44357</v>
      </c>
      <c r="B312" s="364">
        <v>1.2174</v>
      </c>
    </row>
    <row r="313" spans="1:2" ht="14.25" customHeight="1" x14ac:dyDescent="0.3">
      <c r="A313" s="366">
        <v>44356</v>
      </c>
      <c r="B313" s="364">
        <v>1.2195</v>
      </c>
    </row>
    <row r="314" spans="1:2" ht="14.25" customHeight="1" x14ac:dyDescent="0.3">
      <c r="A314" s="366">
        <v>44355</v>
      </c>
      <c r="B314" s="364">
        <v>1.2181999999999999</v>
      </c>
    </row>
    <row r="315" spans="1:2" ht="14.25" customHeight="1" x14ac:dyDescent="0.3">
      <c r="A315" s="366">
        <v>44354</v>
      </c>
      <c r="B315" s="364">
        <v>1.2161999999999999</v>
      </c>
    </row>
    <row r="316" spans="1:2" ht="14.25" customHeight="1" x14ac:dyDescent="0.3">
      <c r="A316" s="366">
        <v>44351</v>
      </c>
      <c r="B316" s="364">
        <v>1.2117</v>
      </c>
    </row>
    <row r="317" spans="1:2" ht="14.25" customHeight="1" x14ac:dyDescent="0.3">
      <c r="A317" s="366">
        <v>44350</v>
      </c>
      <c r="B317" s="364">
        <v>1.2186999999999999</v>
      </c>
    </row>
    <row r="318" spans="1:2" ht="14.25" customHeight="1" x14ac:dyDescent="0.3">
      <c r="A318" s="366">
        <v>44349</v>
      </c>
      <c r="B318" s="364">
        <v>1.2185999999999999</v>
      </c>
    </row>
    <row r="319" spans="1:2" ht="14.25" customHeight="1" x14ac:dyDescent="0.3">
      <c r="A319" s="366">
        <v>44348</v>
      </c>
      <c r="B319" s="364">
        <v>1.2224999999999999</v>
      </c>
    </row>
    <row r="320" spans="1:2" ht="14.25" customHeight="1" x14ac:dyDescent="0.3">
      <c r="A320" s="366">
        <v>44347</v>
      </c>
      <c r="B320" s="364">
        <v>1.2201</v>
      </c>
    </row>
    <row r="321" spans="1:2" ht="14.25" customHeight="1" x14ac:dyDescent="0.3">
      <c r="A321" s="366">
        <v>44344</v>
      </c>
      <c r="B321" s="364">
        <v>1.2141999999999999</v>
      </c>
    </row>
    <row r="322" spans="1:2" ht="14.25" customHeight="1" x14ac:dyDescent="0.3">
      <c r="A322" s="366">
        <v>44343</v>
      </c>
      <c r="B322" s="364">
        <v>1.2198</v>
      </c>
    </row>
    <row r="323" spans="1:2" ht="14.25" customHeight="1" x14ac:dyDescent="0.3">
      <c r="A323" s="366">
        <v>44342</v>
      </c>
      <c r="B323" s="364">
        <v>1.2229000000000001</v>
      </c>
    </row>
    <row r="324" spans="1:2" ht="14.25" customHeight="1" x14ac:dyDescent="0.3">
      <c r="A324" s="366">
        <v>44341</v>
      </c>
      <c r="B324" s="364">
        <v>1.2263999999999999</v>
      </c>
    </row>
    <row r="325" spans="1:2" ht="14.25" customHeight="1" x14ac:dyDescent="0.3">
      <c r="A325" s="366">
        <v>44340</v>
      </c>
      <c r="B325" s="364">
        <v>1.2212000000000001</v>
      </c>
    </row>
    <row r="326" spans="1:2" ht="14.25" customHeight="1" x14ac:dyDescent="0.3">
      <c r="A326" s="366">
        <v>44337</v>
      </c>
      <c r="B326" s="364">
        <v>1.2188000000000001</v>
      </c>
    </row>
    <row r="327" spans="1:2" ht="14.25" customHeight="1" x14ac:dyDescent="0.3">
      <c r="A327" s="366">
        <v>44336</v>
      </c>
      <c r="B327" s="364">
        <v>1.2202999999999999</v>
      </c>
    </row>
    <row r="328" spans="1:2" ht="14.25" customHeight="1" x14ac:dyDescent="0.3">
      <c r="A328" s="366">
        <v>44335</v>
      </c>
      <c r="B328" s="364">
        <v>1.2212000000000001</v>
      </c>
    </row>
    <row r="329" spans="1:2" ht="14.25" customHeight="1" x14ac:dyDescent="0.3">
      <c r="A329" s="366">
        <v>44334</v>
      </c>
      <c r="B329" s="364">
        <v>1.2222</v>
      </c>
    </row>
    <row r="330" spans="1:2" ht="14.25" customHeight="1" x14ac:dyDescent="0.3">
      <c r="A330" s="366">
        <v>44333</v>
      </c>
      <c r="B330" s="364">
        <v>1.2142999999999999</v>
      </c>
    </row>
    <row r="331" spans="1:2" ht="14.25" customHeight="1" x14ac:dyDescent="0.3">
      <c r="A331" s="366">
        <v>44330</v>
      </c>
      <c r="B331" s="364">
        <v>1.2122999999999999</v>
      </c>
    </row>
    <row r="332" spans="1:2" ht="14.25" customHeight="1" x14ac:dyDescent="0.3">
      <c r="A332" s="366">
        <v>44329</v>
      </c>
      <c r="B332" s="364">
        <v>1.2081</v>
      </c>
    </row>
    <row r="333" spans="1:2" ht="14.25" customHeight="1" x14ac:dyDescent="0.3">
      <c r="A333" s="366">
        <v>44328</v>
      </c>
      <c r="B333" s="364">
        <v>1.2118</v>
      </c>
    </row>
    <row r="334" spans="1:2" ht="14.25" customHeight="1" x14ac:dyDescent="0.3">
      <c r="A334" s="366">
        <v>44327</v>
      </c>
      <c r="B334" s="364">
        <v>1.2170000000000001</v>
      </c>
    </row>
    <row r="335" spans="1:2" ht="14.25" customHeight="1" x14ac:dyDescent="0.3">
      <c r="A335" s="366">
        <v>44326</v>
      </c>
      <c r="B335" s="364">
        <v>1.2169000000000001</v>
      </c>
    </row>
    <row r="336" spans="1:2" ht="14.25" customHeight="1" x14ac:dyDescent="0.3">
      <c r="A336" s="366">
        <v>44323</v>
      </c>
      <c r="B336" s="364">
        <v>1.2059</v>
      </c>
    </row>
    <row r="337" spans="1:2" ht="14.25" customHeight="1" x14ac:dyDescent="0.3">
      <c r="A337" s="366">
        <v>44322</v>
      </c>
      <c r="B337" s="364">
        <v>1.206</v>
      </c>
    </row>
    <row r="338" spans="1:2" ht="14.25" customHeight="1" x14ac:dyDescent="0.3">
      <c r="A338" s="366">
        <v>44321</v>
      </c>
      <c r="B338" s="364">
        <v>1.2004999999999999</v>
      </c>
    </row>
    <row r="339" spans="1:2" ht="14.25" customHeight="1" x14ac:dyDescent="0.3">
      <c r="A339" s="366">
        <v>44320</v>
      </c>
      <c r="B339" s="364">
        <v>1.2020999999999999</v>
      </c>
    </row>
    <row r="340" spans="1:2" ht="14.25" customHeight="1" x14ac:dyDescent="0.3">
      <c r="A340" s="366">
        <v>44319</v>
      </c>
      <c r="B340" s="364">
        <v>1.2043999999999999</v>
      </c>
    </row>
    <row r="341" spans="1:2" ht="14.25" customHeight="1" x14ac:dyDescent="0.3">
      <c r="A341" s="366">
        <v>44316</v>
      </c>
      <c r="B341" s="364">
        <v>1.2081999999999999</v>
      </c>
    </row>
    <row r="342" spans="1:2" ht="14.25" customHeight="1" x14ac:dyDescent="0.3">
      <c r="A342" s="366">
        <v>44315</v>
      </c>
      <c r="B342" s="364">
        <v>1.2129000000000001</v>
      </c>
    </row>
    <row r="343" spans="1:2" ht="14.25" customHeight="1" x14ac:dyDescent="0.3">
      <c r="A343" s="366">
        <v>44314</v>
      </c>
      <c r="B343" s="364">
        <v>1.2070000000000001</v>
      </c>
    </row>
    <row r="344" spans="1:2" ht="14.25" customHeight="1" x14ac:dyDescent="0.3">
      <c r="A344" s="366">
        <v>44313</v>
      </c>
      <c r="B344" s="364">
        <v>1.2088000000000001</v>
      </c>
    </row>
    <row r="345" spans="1:2" ht="14.25" customHeight="1" x14ac:dyDescent="0.3">
      <c r="A345" s="366">
        <v>44312</v>
      </c>
      <c r="B345" s="364">
        <v>1.2084999999999999</v>
      </c>
    </row>
    <row r="346" spans="1:2" ht="14.25" customHeight="1" x14ac:dyDescent="0.3">
      <c r="A346" s="366">
        <v>44309</v>
      </c>
      <c r="B346" s="364">
        <v>1.2065999999999999</v>
      </c>
    </row>
    <row r="347" spans="1:2" ht="14.25" customHeight="1" x14ac:dyDescent="0.3">
      <c r="A347" s="366">
        <v>44308</v>
      </c>
      <c r="B347" s="364">
        <v>1.2045999999999999</v>
      </c>
    </row>
    <row r="348" spans="1:2" ht="14.25" customHeight="1" x14ac:dyDescent="0.3">
      <c r="A348" s="366">
        <v>44307</v>
      </c>
      <c r="B348" s="364">
        <v>1.2007000000000001</v>
      </c>
    </row>
    <row r="349" spans="1:2" ht="14.25" customHeight="1" x14ac:dyDescent="0.3">
      <c r="A349" s="366">
        <v>44306</v>
      </c>
      <c r="B349" s="364">
        <v>1.2051000000000001</v>
      </c>
    </row>
    <row r="350" spans="1:2" ht="14.25" customHeight="1" x14ac:dyDescent="0.3">
      <c r="A350" s="366">
        <v>44305</v>
      </c>
      <c r="B350" s="364">
        <v>1.2035</v>
      </c>
    </row>
    <row r="351" spans="1:2" ht="14.25" customHeight="1" x14ac:dyDescent="0.3">
      <c r="A351" s="366">
        <v>44302</v>
      </c>
      <c r="B351" s="364">
        <v>1.1986000000000001</v>
      </c>
    </row>
    <row r="352" spans="1:2" ht="14.25" customHeight="1" x14ac:dyDescent="0.3">
      <c r="A352" s="366">
        <v>44301</v>
      </c>
      <c r="B352" s="364">
        <v>1.1970000000000001</v>
      </c>
    </row>
    <row r="353" spans="1:2" ht="14.25" customHeight="1" x14ac:dyDescent="0.3">
      <c r="A353" s="366">
        <v>44300</v>
      </c>
      <c r="B353" s="364">
        <v>1.1963999999999999</v>
      </c>
    </row>
    <row r="354" spans="1:2" ht="14.25" customHeight="1" x14ac:dyDescent="0.3">
      <c r="A354" s="366">
        <v>44299</v>
      </c>
      <c r="B354" s="364">
        <v>1.1896</v>
      </c>
    </row>
    <row r="355" spans="1:2" ht="14.25" customHeight="1" x14ac:dyDescent="0.3">
      <c r="A355" s="366">
        <v>44298</v>
      </c>
      <c r="B355" s="364">
        <v>1.1903999999999999</v>
      </c>
    </row>
    <row r="356" spans="1:2" ht="14.25" customHeight="1" x14ac:dyDescent="0.3">
      <c r="A356" s="366">
        <v>44295</v>
      </c>
      <c r="B356" s="364">
        <v>1.1888000000000001</v>
      </c>
    </row>
    <row r="357" spans="1:2" ht="14.25" customHeight="1" x14ac:dyDescent="0.3">
      <c r="A357" s="366">
        <v>44294</v>
      </c>
      <c r="B357" s="364">
        <v>1.1873</v>
      </c>
    </row>
    <row r="358" spans="1:2" ht="14.25" customHeight="1" x14ac:dyDescent="0.3">
      <c r="A358" s="366">
        <v>44293</v>
      </c>
      <c r="B358" s="364">
        <v>1.1883999999999999</v>
      </c>
    </row>
    <row r="359" spans="1:2" ht="14.25" customHeight="1" x14ac:dyDescent="0.3">
      <c r="A359" s="366">
        <v>44292</v>
      </c>
      <c r="B359" s="364">
        <v>1.1812</v>
      </c>
    </row>
    <row r="360" spans="1:2" ht="14.25" customHeight="1" x14ac:dyDescent="0.3">
      <c r="A360" s="366">
        <v>44287</v>
      </c>
      <c r="B360" s="364">
        <v>1.1746000000000001</v>
      </c>
    </row>
    <row r="361" spans="1:2" ht="14.25" customHeight="1" x14ac:dyDescent="0.3">
      <c r="A361" s="366">
        <v>44286</v>
      </c>
      <c r="B361" s="364">
        <v>1.1725000000000001</v>
      </c>
    </row>
    <row r="362" spans="1:2" ht="14.25" customHeight="1" x14ac:dyDescent="0.3">
      <c r="A362" s="366">
        <v>44285</v>
      </c>
      <c r="B362" s="364">
        <v>1.1740999999999999</v>
      </c>
    </row>
    <row r="363" spans="1:2" ht="14.25" customHeight="1" x14ac:dyDescent="0.3">
      <c r="A363" s="366">
        <v>44284</v>
      </c>
      <c r="B363" s="364">
        <v>1.1783999999999999</v>
      </c>
    </row>
    <row r="364" spans="1:2" ht="14.25" customHeight="1" x14ac:dyDescent="0.3">
      <c r="A364" s="366">
        <v>44281</v>
      </c>
      <c r="B364" s="364">
        <v>1.1781999999999999</v>
      </c>
    </row>
    <row r="365" spans="1:2" ht="14.25" customHeight="1" x14ac:dyDescent="0.3">
      <c r="A365" s="366">
        <v>44280</v>
      </c>
      <c r="B365" s="364">
        <v>1.1801999999999999</v>
      </c>
    </row>
    <row r="366" spans="1:2" ht="14.25" customHeight="1" x14ac:dyDescent="0.3">
      <c r="A366" s="366">
        <v>44279</v>
      </c>
      <c r="B366" s="364">
        <v>1.1825000000000001</v>
      </c>
    </row>
    <row r="367" spans="1:2" ht="14.25" customHeight="1" x14ac:dyDescent="0.3">
      <c r="A367" s="366">
        <v>44278</v>
      </c>
      <c r="B367" s="364">
        <v>1.1882999999999999</v>
      </c>
    </row>
    <row r="368" spans="1:2" ht="14.25" customHeight="1" x14ac:dyDescent="0.3">
      <c r="A368" s="366">
        <v>44277</v>
      </c>
      <c r="B368" s="364">
        <v>1.1926000000000001</v>
      </c>
    </row>
    <row r="369" spans="1:2" ht="14.25" customHeight="1" x14ac:dyDescent="0.3">
      <c r="A369" s="366">
        <v>44274</v>
      </c>
      <c r="B369" s="364">
        <v>1.1891</v>
      </c>
    </row>
    <row r="370" spans="1:2" ht="14.25" customHeight="1" x14ac:dyDescent="0.3">
      <c r="A370" s="366">
        <v>44273</v>
      </c>
      <c r="B370" s="364">
        <v>1.1912</v>
      </c>
    </row>
    <row r="371" spans="1:2" ht="14.25" customHeight="1" x14ac:dyDescent="0.3">
      <c r="A371" s="366">
        <v>44272</v>
      </c>
      <c r="B371" s="364">
        <v>1.1907000000000001</v>
      </c>
    </row>
    <row r="372" spans="1:2" ht="14.25" customHeight="1" x14ac:dyDescent="0.3">
      <c r="A372" s="366">
        <v>44271</v>
      </c>
      <c r="B372" s="364">
        <v>1.1926000000000001</v>
      </c>
    </row>
    <row r="373" spans="1:2" ht="14.25" customHeight="1" x14ac:dyDescent="0.3">
      <c r="A373" s="366">
        <v>44270</v>
      </c>
      <c r="B373" s="364">
        <v>1.1919999999999999</v>
      </c>
    </row>
    <row r="374" spans="1:2" ht="14.25" customHeight="1" x14ac:dyDescent="0.3">
      <c r="A374" s="366">
        <v>44267</v>
      </c>
      <c r="B374" s="364">
        <v>1.1933</v>
      </c>
    </row>
    <row r="375" spans="1:2" ht="14.25" customHeight="1" x14ac:dyDescent="0.3">
      <c r="A375" s="366">
        <v>44266</v>
      </c>
      <c r="B375" s="364">
        <v>1.1969000000000001</v>
      </c>
    </row>
    <row r="376" spans="1:2" ht="14.25" customHeight="1" x14ac:dyDescent="0.3">
      <c r="A376" s="366">
        <v>44265</v>
      </c>
      <c r="B376" s="364">
        <v>1.1892</v>
      </c>
    </row>
    <row r="377" spans="1:2" ht="14.25" customHeight="1" x14ac:dyDescent="0.3">
      <c r="A377" s="366">
        <v>44264</v>
      </c>
      <c r="B377" s="364">
        <v>1.1894</v>
      </c>
    </row>
    <row r="378" spans="1:2" ht="14.25" customHeight="1" x14ac:dyDescent="0.3">
      <c r="A378" s="366">
        <v>44263</v>
      </c>
      <c r="B378" s="364">
        <v>1.1866000000000001</v>
      </c>
    </row>
    <row r="379" spans="1:2" ht="14.25" customHeight="1" x14ac:dyDescent="0.3">
      <c r="A379" s="366">
        <v>44260</v>
      </c>
      <c r="B379" s="364">
        <v>1.1938</v>
      </c>
    </row>
    <row r="380" spans="1:2" ht="14.25" customHeight="1" x14ac:dyDescent="0.3">
      <c r="A380" s="366">
        <v>44259</v>
      </c>
      <c r="B380" s="364">
        <v>1.2034</v>
      </c>
    </row>
    <row r="381" spans="1:2" ht="14.25" customHeight="1" x14ac:dyDescent="0.3">
      <c r="A381" s="366">
        <v>44258</v>
      </c>
      <c r="B381" s="364">
        <v>1.2048000000000001</v>
      </c>
    </row>
    <row r="382" spans="1:2" ht="14.25" customHeight="1" x14ac:dyDescent="0.3">
      <c r="A382" s="366">
        <v>44257</v>
      </c>
      <c r="B382" s="364">
        <v>1.2028000000000001</v>
      </c>
    </row>
    <row r="383" spans="1:2" ht="14.25" customHeight="1" x14ac:dyDescent="0.3">
      <c r="A383" s="366">
        <v>44256</v>
      </c>
      <c r="B383" s="364">
        <v>1.2053</v>
      </c>
    </row>
    <row r="384" spans="1:2" ht="14.25" customHeight="1" x14ac:dyDescent="0.3">
      <c r="A384" s="366">
        <v>44253</v>
      </c>
      <c r="B384" s="364">
        <v>1.2121</v>
      </c>
    </row>
    <row r="385" spans="1:2" ht="14.25" customHeight="1" x14ac:dyDescent="0.3">
      <c r="A385" s="366">
        <v>44252</v>
      </c>
      <c r="B385" s="364">
        <v>1.2224999999999999</v>
      </c>
    </row>
    <row r="386" spans="1:2" ht="14.25" customHeight="1" x14ac:dyDescent="0.3">
      <c r="A386" s="366">
        <v>44251</v>
      </c>
      <c r="B386" s="364">
        <v>1.2145999999999999</v>
      </c>
    </row>
    <row r="387" spans="1:2" ht="14.25" customHeight="1" x14ac:dyDescent="0.3">
      <c r="A387" s="366">
        <v>44250</v>
      </c>
      <c r="B387" s="364">
        <v>1.2142999999999999</v>
      </c>
    </row>
    <row r="388" spans="1:2" ht="14.25" customHeight="1" x14ac:dyDescent="0.3">
      <c r="A388" s="366">
        <v>44249</v>
      </c>
      <c r="B388" s="364">
        <v>1.2133</v>
      </c>
    </row>
    <row r="389" spans="1:2" ht="14.25" customHeight="1" x14ac:dyDescent="0.3">
      <c r="A389" s="366">
        <v>44246</v>
      </c>
      <c r="B389" s="364">
        <v>1.2139</v>
      </c>
    </row>
    <row r="390" spans="1:2" ht="14.25" customHeight="1" x14ac:dyDescent="0.3">
      <c r="A390" s="366">
        <v>44245</v>
      </c>
      <c r="B390" s="364">
        <v>1.2083999999999999</v>
      </c>
    </row>
    <row r="391" spans="1:2" ht="14.25" customHeight="1" x14ac:dyDescent="0.3">
      <c r="A391" s="366">
        <v>44244</v>
      </c>
      <c r="B391" s="364">
        <v>1.206</v>
      </c>
    </row>
    <row r="392" spans="1:2" ht="14.25" customHeight="1" x14ac:dyDescent="0.3">
      <c r="A392" s="366">
        <v>44243</v>
      </c>
      <c r="B392" s="364">
        <v>1.2142999999999999</v>
      </c>
    </row>
    <row r="393" spans="1:2" ht="14.25" customHeight="1" x14ac:dyDescent="0.3">
      <c r="A393" s="366">
        <v>44242</v>
      </c>
      <c r="B393" s="364">
        <v>1.2129000000000001</v>
      </c>
    </row>
    <row r="394" spans="1:2" ht="14.25" customHeight="1" x14ac:dyDescent="0.3">
      <c r="A394" s="366">
        <v>44239</v>
      </c>
      <c r="B394" s="364">
        <v>1.2108000000000001</v>
      </c>
    </row>
    <row r="395" spans="1:2" ht="14.25" customHeight="1" x14ac:dyDescent="0.3">
      <c r="A395" s="366">
        <v>44238</v>
      </c>
      <c r="B395" s="364">
        <v>1.2146999999999999</v>
      </c>
    </row>
    <row r="396" spans="1:2" ht="14.25" customHeight="1" x14ac:dyDescent="0.3">
      <c r="A396" s="366">
        <v>44237</v>
      </c>
      <c r="B396" s="364">
        <v>1.2126999999999999</v>
      </c>
    </row>
    <row r="397" spans="1:2" ht="14.25" customHeight="1" x14ac:dyDescent="0.3">
      <c r="A397" s="366">
        <v>44236</v>
      </c>
      <c r="B397" s="364">
        <v>1.2103999999999999</v>
      </c>
    </row>
    <row r="398" spans="1:2" ht="14.25" customHeight="1" x14ac:dyDescent="0.3">
      <c r="A398" s="366">
        <v>44235</v>
      </c>
      <c r="B398" s="364">
        <v>1.2024999999999999</v>
      </c>
    </row>
    <row r="399" spans="1:2" ht="14.25" customHeight="1" x14ac:dyDescent="0.3">
      <c r="A399" s="366">
        <v>44232</v>
      </c>
      <c r="B399" s="364">
        <v>1.1982999999999999</v>
      </c>
    </row>
    <row r="400" spans="1:2" ht="14.25" customHeight="1" x14ac:dyDescent="0.3">
      <c r="A400" s="366">
        <v>44231</v>
      </c>
      <c r="B400" s="364">
        <v>1.1996</v>
      </c>
    </row>
    <row r="401" spans="1:2" ht="14.25" customHeight="1" x14ac:dyDescent="0.3">
      <c r="A401" s="366">
        <v>44230</v>
      </c>
      <c r="B401" s="364">
        <v>1.2017</v>
      </c>
    </row>
    <row r="402" spans="1:2" ht="14.25" customHeight="1" x14ac:dyDescent="0.3">
      <c r="A402" s="366">
        <v>44229</v>
      </c>
      <c r="B402" s="364">
        <v>1.2043999999999999</v>
      </c>
    </row>
    <row r="403" spans="1:2" ht="14.25" customHeight="1" x14ac:dyDescent="0.3">
      <c r="A403" s="366">
        <v>44228</v>
      </c>
      <c r="B403" s="364">
        <v>1.2083999999999999</v>
      </c>
    </row>
    <row r="404" spans="1:2" ht="14.25" customHeight="1" x14ac:dyDescent="0.3">
      <c r="A404" s="366">
        <v>44225</v>
      </c>
      <c r="B404" s="364">
        <v>1.2136</v>
      </c>
    </row>
    <row r="405" spans="1:2" ht="14.25" customHeight="1" x14ac:dyDescent="0.3">
      <c r="A405" s="366">
        <v>44224</v>
      </c>
      <c r="B405" s="364">
        <v>1.2091000000000001</v>
      </c>
    </row>
    <row r="406" spans="1:2" ht="14.25" customHeight="1" x14ac:dyDescent="0.3">
      <c r="A406" s="366">
        <v>44223</v>
      </c>
      <c r="B406" s="364">
        <v>1.2114</v>
      </c>
    </row>
    <row r="407" spans="1:2" ht="14.25" customHeight="1" x14ac:dyDescent="0.3">
      <c r="A407" s="366">
        <v>44222</v>
      </c>
      <c r="B407" s="364">
        <v>1.2142999999999999</v>
      </c>
    </row>
    <row r="408" spans="1:2" ht="14.25" customHeight="1" x14ac:dyDescent="0.3">
      <c r="A408" s="366">
        <v>44221</v>
      </c>
      <c r="B408" s="364">
        <v>1.2152000000000001</v>
      </c>
    </row>
    <row r="409" spans="1:2" ht="14.25" customHeight="1" x14ac:dyDescent="0.3">
      <c r="A409" s="366">
        <v>44218</v>
      </c>
      <c r="B409" s="364">
        <v>1.2158</v>
      </c>
    </row>
    <row r="410" spans="1:2" ht="14.25" customHeight="1" x14ac:dyDescent="0.3">
      <c r="A410" s="366">
        <v>44217</v>
      </c>
      <c r="B410" s="364">
        <v>1.2158</v>
      </c>
    </row>
    <row r="411" spans="1:2" ht="14.25" customHeight="1" x14ac:dyDescent="0.3">
      <c r="A411" s="366">
        <v>44216</v>
      </c>
      <c r="B411" s="364">
        <v>1.2101</v>
      </c>
    </row>
    <row r="412" spans="1:2" ht="14.25" customHeight="1" x14ac:dyDescent="0.3">
      <c r="A412" s="366">
        <v>44215</v>
      </c>
      <c r="B412" s="364">
        <v>1.2132000000000001</v>
      </c>
    </row>
    <row r="413" spans="1:2" ht="14.25" customHeight="1" x14ac:dyDescent="0.3">
      <c r="A413" s="366">
        <v>44214</v>
      </c>
      <c r="B413" s="364">
        <v>1.2063999999999999</v>
      </c>
    </row>
    <row r="414" spans="1:2" ht="14.25" customHeight="1" x14ac:dyDescent="0.3">
      <c r="A414" s="366">
        <v>44211</v>
      </c>
      <c r="B414" s="364">
        <v>1.2122999999999999</v>
      </c>
    </row>
    <row r="415" spans="1:2" ht="14.25" customHeight="1" x14ac:dyDescent="0.3">
      <c r="A415" s="366">
        <v>44210</v>
      </c>
      <c r="B415" s="364">
        <v>1.2123999999999999</v>
      </c>
    </row>
    <row r="416" spans="1:2" ht="14.25" customHeight="1" x14ac:dyDescent="0.3">
      <c r="A416" s="366">
        <v>44209</v>
      </c>
      <c r="B416" s="364">
        <v>1.2165999999999999</v>
      </c>
    </row>
    <row r="417" spans="1:2" ht="14.25" customHeight="1" x14ac:dyDescent="0.3">
      <c r="A417" s="366">
        <v>44208</v>
      </c>
      <c r="B417" s="364">
        <v>1.2161</v>
      </c>
    </row>
    <row r="418" spans="1:2" ht="14.25" customHeight="1" x14ac:dyDescent="0.3">
      <c r="A418" s="366">
        <v>44207</v>
      </c>
      <c r="B418" s="364">
        <v>1.2162999999999999</v>
      </c>
    </row>
    <row r="419" spans="1:2" ht="14.25" customHeight="1" x14ac:dyDescent="0.3">
      <c r="A419" s="366">
        <v>44204</v>
      </c>
      <c r="B419" s="364">
        <v>1.2250000000000001</v>
      </c>
    </row>
    <row r="420" spans="1:2" ht="14.25" customHeight="1" x14ac:dyDescent="0.3">
      <c r="A420" s="366">
        <v>44203</v>
      </c>
      <c r="B420" s="364">
        <v>1.2276</v>
      </c>
    </row>
    <row r="421" spans="1:2" ht="14.25" customHeight="1" x14ac:dyDescent="0.3">
      <c r="A421" s="366">
        <v>44202</v>
      </c>
      <c r="B421" s="364">
        <v>1.2338</v>
      </c>
    </row>
    <row r="422" spans="1:2" ht="14.25" customHeight="1" x14ac:dyDescent="0.3">
      <c r="A422" s="366">
        <v>44201</v>
      </c>
      <c r="B422" s="364">
        <v>1.2271000000000001</v>
      </c>
    </row>
    <row r="423" spans="1:2" ht="14.25" customHeight="1" x14ac:dyDescent="0.3">
      <c r="A423" s="366">
        <v>44200</v>
      </c>
      <c r="B423" s="364">
        <v>1.2296</v>
      </c>
    </row>
    <row r="424" spans="1:2" ht="14.25" customHeight="1" x14ac:dyDescent="0.3">
      <c r="A424" s="366">
        <v>44196</v>
      </c>
      <c r="B424" s="364">
        <v>1.2271000000000001</v>
      </c>
    </row>
    <row r="425" spans="1:2" ht="14.25" customHeight="1" x14ac:dyDescent="0.3">
      <c r="A425" s="366">
        <v>44195</v>
      </c>
      <c r="B425" s="364">
        <v>1.2281</v>
      </c>
    </row>
    <row r="426" spans="1:2" ht="14.25" customHeight="1" x14ac:dyDescent="0.3">
      <c r="A426" s="366">
        <v>44194</v>
      </c>
      <c r="B426" s="364">
        <v>1.2259</v>
      </c>
    </row>
    <row r="427" spans="1:2" ht="14.25" customHeight="1" x14ac:dyDescent="0.3">
      <c r="A427" s="366">
        <v>44193</v>
      </c>
      <c r="B427" s="364">
        <v>1.2219</v>
      </c>
    </row>
    <row r="428" spans="1:2" ht="14.25" customHeight="1" x14ac:dyDescent="0.3">
      <c r="A428" s="366">
        <v>44189</v>
      </c>
      <c r="B428" s="364">
        <v>1.2193000000000001</v>
      </c>
    </row>
    <row r="429" spans="1:2" ht="14.25" customHeight="1" x14ac:dyDescent="0.3">
      <c r="A429" s="366">
        <v>44188</v>
      </c>
      <c r="B429" s="364">
        <v>1.2165999999999999</v>
      </c>
    </row>
    <row r="430" spans="1:2" ht="14.25" customHeight="1" x14ac:dyDescent="0.3">
      <c r="A430" s="366">
        <v>44187</v>
      </c>
      <c r="B430" s="364">
        <v>1.2239</v>
      </c>
    </row>
    <row r="431" spans="1:2" ht="14.25" customHeight="1" x14ac:dyDescent="0.3">
      <c r="A431" s="366">
        <v>44186</v>
      </c>
      <c r="B431" s="364">
        <v>1.2173</v>
      </c>
    </row>
    <row r="432" spans="1:2" ht="14.25" customHeight="1" x14ac:dyDescent="0.3">
      <c r="A432" s="366">
        <v>44183</v>
      </c>
      <c r="B432" s="364">
        <v>1.2259</v>
      </c>
    </row>
    <row r="433" spans="1:2" ht="14.25" customHeight="1" x14ac:dyDescent="0.3">
      <c r="A433" s="366">
        <v>44182</v>
      </c>
      <c r="B433" s="364">
        <v>1.2245999999999999</v>
      </c>
    </row>
    <row r="434" spans="1:2" ht="14.25" customHeight="1" x14ac:dyDescent="0.3">
      <c r="A434" s="366">
        <v>44181</v>
      </c>
      <c r="B434" s="364">
        <v>1.2189000000000001</v>
      </c>
    </row>
    <row r="435" spans="1:2" ht="14.25" customHeight="1" x14ac:dyDescent="0.3">
      <c r="A435" s="366">
        <v>44180</v>
      </c>
      <c r="B435" s="364">
        <v>1.214</v>
      </c>
    </row>
    <row r="436" spans="1:2" ht="14.25" customHeight="1" x14ac:dyDescent="0.3">
      <c r="A436" s="366">
        <v>44179</v>
      </c>
      <c r="B436" s="364">
        <v>1.2161999999999999</v>
      </c>
    </row>
    <row r="437" spans="1:2" ht="14.25" customHeight="1" x14ac:dyDescent="0.3">
      <c r="A437" s="366">
        <v>44176</v>
      </c>
      <c r="B437" s="364">
        <v>1.2126999999999999</v>
      </c>
    </row>
    <row r="438" spans="1:2" ht="14.25" customHeight="1" x14ac:dyDescent="0.3">
      <c r="A438" s="366">
        <v>44175</v>
      </c>
      <c r="B438" s="364">
        <v>1.2115</v>
      </c>
    </row>
    <row r="439" spans="1:2" ht="14.25" customHeight="1" x14ac:dyDescent="0.3">
      <c r="A439" s="366">
        <v>44174</v>
      </c>
      <c r="B439" s="364">
        <v>1.2109000000000001</v>
      </c>
    </row>
    <row r="440" spans="1:2" ht="14.25" customHeight="1" x14ac:dyDescent="0.3">
      <c r="A440" s="366">
        <v>44173</v>
      </c>
      <c r="B440" s="364">
        <v>1.2114</v>
      </c>
    </row>
    <row r="441" spans="1:2" ht="14.25" customHeight="1" x14ac:dyDescent="0.3">
      <c r="A441" s="366">
        <v>44172</v>
      </c>
      <c r="B441" s="364">
        <v>1.2128000000000001</v>
      </c>
    </row>
    <row r="442" spans="1:2" ht="14.25" customHeight="1" x14ac:dyDescent="0.3">
      <c r="A442" s="366">
        <v>44169</v>
      </c>
      <c r="B442" s="364">
        <v>1.2159</v>
      </c>
    </row>
    <row r="443" spans="1:2" ht="14.25" customHeight="1" x14ac:dyDescent="0.3">
      <c r="A443" s="366">
        <v>44168</v>
      </c>
      <c r="B443" s="364">
        <v>1.2151000000000001</v>
      </c>
    </row>
    <row r="444" spans="1:2" ht="14.25" customHeight="1" x14ac:dyDescent="0.3">
      <c r="A444" s="366">
        <v>44167</v>
      </c>
      <c r="B444" s="364">
        <v>1.2065999999999999</v>
      </c>
    </row>
    <row r="445" spans="1:2" ht="14.25" customHeight="1" x14ac:dyDescent="0.3">
      <c r="A445" s="366">
        <v>44166</v>
      </c>
      <c r="B445" s="364">
        <v>1.1968000000000001</v>
      </c>
    </row>
    <row r="446" spans="1:2" ht="14.25" customHeight="1" x14ac:dyDescent="0.3">
      <c r="A446" s="366">
        <v>44165</v>
      </c>
      <c r="B446" s="364">
        <v>1.198</v>
      </c>
    </row>
    <row r="447" spans="1:2" ht="14.25" customHeight="1" x14ac:dyDescent="0.3">
      <c r="A447" s="366">
        <v>44162</v>
      </c>
      <c r="B447" s="364">
        <v>1.1921999999999999</v>
      </c>
    </row>
    <row r="448" spans="1:2" ht="14.25" customHeight="1" x14ac:dyDescent="0.3">
      <c r="A448" s="366">
        <v>44161</v>
      </c>
      <c r="B448" s="364">
        <v>1.19</v>
      </c>
    </row>
    <row r="449" spans="1:2" ht="14.25" customHeight="1" x14ac:dyDescent="0.3">
      <c r="A449" s="366">
        <v>44160</v>
      </c>
      <c r="B449" s="364">
        <v>1.1890000000000001</v>
      </c>
    </row>
    <row r="450" spans="1:2" ht="14.25" customHeight="1" x14ac:dyDescent="0.3">
      <c r="A450" s="366">
        <v>44159</v>
      </c>
      <c r="B450" s="364">
        <v>1.1865000000000001</v>
      </c>
    </row>
    <row r="451" spans="1:2" ht="14.25" customHeight="1" x14ac:dyDescent="0.3">
      <c r="A451" s="366">
        <v>44158</v>
      </c>
      <c r="B451" s="364">
        <v>1.1900999999999999</v>
      </c>
    </row>
    <row r="452" spans="1:2" ht="14.25" customHeight="1" x14ac:dyDescent="0.3">
      <c r="A452" s="366">
        <v>44155</v>
      </c>
      <c r="B452" s="364">
        <v>1.1862999999999999</v>
      </c>
    </row>
    <row r="453" spans="1:2" ht="14.25" customHeight="1" x14ac:dyDescent="0.3">
      <c r="A453" s="366">
        <v>44154</v>
      </c>
      <c r="B453" s="364">
        <v>1.1832</v>
      </c>
    </row>
    <row r="454" spans="1:2" ht="14.25" customHeight="1" x14ac:dyDescent="0.3">
      <c r="A454" s="366">
        <v>44153</v>
      </c>
      <c r="B454" s="364">
        <v>1.1868000000000001</v>
      </c>
    </row>
    <row r="455" spans="1:2" ht="14.25" customHeight="1" x14ac:dyDescent="0.3">
      <c r="A455" s="366">
        <v>44152</v>
      </c>
      <c r="B455" s="364">
        <v>1.1881999999999999</v>
      </c>
    </row>
    <row r="456" spans="1:2" ht="14.25" customHeight="1" x14ac:dyDescent="0.3">
      <c r="A456" s="366">
        <v>44151</v>
      </c>
      <c r="B456" s="364">
        <v>1.1830000000000001</v>
      </c>
    </row>
    <row r="457" spans="1:2" ht="14.25" customHeight="1" x14ac:dyDescent="0.3">
      <c r="A457" s="366">
        <v>44148</v>
      </c>
      <c r="B457" s="364">
        <v>1.1815</v>
      </c>
    </row>
    <row r="458" spans="1:2" ht="14.25" customHeight="1" x14ac:dyDescent="0.3">
      <c r="A458" s="366">
        <v>44147</v>
      </c>
      <c r="B458" s="364">
        <v>1.1791</v>
      </c>
    </row>
    <row r="459" spans="1:2" ht="14.25" customHeight="1" x14ac:dyDescent="0.3">
      <c r="A459" s="366">
        <v>44146</v>
      </c>
      <c r="B459" s="364">
        <v>1.1766000000000001</v>
      </c>
    </row>
    <row r="460" spans="1:2" ht="14.25" customHeight="1" x14ac:dyDescent="0.3">
      <c r="A460" s="366">
        <v>44145</v>
      </c>
      <c r="B460" s="364">
        <v>1.1808000000000001</v>
      </c>
    </row>
    <row r="461" spans="1:2" ht="14.25" customHeight="1" x14ac:dyDescent="0.3">
      <c r="A461" s="366">
        <v>44144</v>
      </c>
      <c r="B461" s="364">
        <v>1.1882999999999999</v>
      </c>
    </row>
    <row r="462" spans="1:2" ht="14.25" customHeight="1" x14ac:dyDescent="0.3">
      <c r="A462" s="366">
        <v>44141</v>
      </c>
      <c r="B462" s="364">
        <v>1.1870000000000001</v>
      </c>
    </row>
    <row r="463" spans="1:2" ht="14.25" customHeight="1" x14ac:dyDescent="0.3">
      <c r="A463" s="366">
        <v>44140</v>
      </c>
      <c r="B463" s="364">
        <v>1.1855</v>
      </c>
    </row>
    <row r="464" spans="1:2" ht="14.25" customHeight="1" x14ac:dyDescent="0.3">
      <c r="A464" s="366">
        <v>44139</v>
      </c>
      <c r="B464" s="364">
        <v>1.1720999999999999</v>
      </c>
    </row>
    <row r="465" spans="1:2" ht="14.25" customHeight="1" x14ac:dyDescent="0.3">
      <c r="A465" s="366">
        <v>44138</v>
      </c>
      <c r="B465" s="364">
        <v>1.1701999999999999</v>
      </c>
    </row>
    <row r="466" spans="1:2" ht="14.25" customHeight="1" x14ac:dyDescent="0.3">
      <c r="A466" s="366">
        <v>44137</v>
      </c>
      <c r="B466" s="364">
        <v>1.1652</v>
      </c>
    </row>
    <row r="467" spans="1:2" ht="14.25" customHeight="1" x14ac:dyDescent="0.3">
      <c r="A467" s="366">
        <v>44134</v>
      </c>
      <c r="B467" s="364">
        <v>1.1698</v>
      </c>
    </row>
    <row r="468" spans="1:2" ht="14.25" customHeight="1" x14ac:dyDescent="0.3">
      <c r="A468" s="366">
        <v>44133</v>
      </c>
      <c r="B468" s="364">
        <v>1.1704000000000001</v>
      </c>
    </row>
    <row r="469" spans="1:2" ht="14.25" customHeight="1" x14ac:dyDescent="0.3">
      <c r="A469" s="366">
        <v>44132</v>
      </c>
      <c r="B469" s="364">
        <v>1.1727000000000001</v>
      </c>
    </row>
    <row r="470" spans="1:2" ht="14.25" customHeight="1" x14ac:dyDescent="0.3">
      <c r="A470" s="366">
        <v>44131</v>
      </c>
      <c r="B470" s="364">
        <v>1.1832</v>
      </c>
    </row>
    <row r="471" spans="1:2" ht="14.25" customHeight="1" x14ac:dyDescent="0.3">
      <c r="A471" s="366">
        <v>44130</v>
      </c>
      <c r="B471" s="364">
        <v>1.1819</v>
      </c>
    </row>
    <row r="472" spans="1:2" ht="14.25" customHeight="1" x14ac:dyDescent="0.3">
      <c r="A472" s="366">
        <v>44127</v>
      </c>
      <c r="B472" s="364">
        <v>1.1856</v>
      </c>
    </row>
    <row r="473" spans="1:2" ht="14.25" customHeight="1" x14ac:dyDescent="0.3">
      <c r="A473" s="366">
        <v>44126</v>
      </c>
      <c r="B473" s="364">
        <v>1.1820999999999999</v>
      </c>
    </row>
    <row r="474" spans="1:2" ht="14.25" customHeight="1" x14ac:dyDescent="0.3">
      <c r="A474" s="366">
        <v>44125</v>
      </c>
      <c r="B474" s="364">
        <v>1.1852</v>
      </c>
    </row>
    <row r="475" spans="1:2" ht="14.25" customHeight="1" x14ac:dyDescent="0.3">
      <c r="A475" s="366">
        <v>44124</v>
      </c>
      <c r="B475" s="364">
        <v>1.181</v>
      </c>
    </row>
    <row r="476" spans="1:2" ht="14.25" customHeight="1" x14ac:dyDescent="0.3">
      <c r="A476" s="366">
        <v>44123</v>
      </c>
      <c r="B476" s="364">
        <v>1.1785000000000001</v>
      </c>
    </row>
    <row r="477" spans="1:2" ht="14.25" customHeight="1" x14ac:dyDescent="0.3">
      <c r="A477" s="366">
        <v>44120</v>
      </c>
      <c r="B477" s="364">
        <v>1.1740999999999999</v>
      </c>
    </row>
    <row r="478" spans="1:2" ht="14.25" customHeight="1" x14ac:dyDescent="0.3">
      <c r="A478" s="366">
        <v>44119</v>
      </c>
      <c r="B478" s="364">
        <v>1.1698</v>
      </c>
    </row>
    <row r="479" spans="1:2" ht="14.25" customHeight="1" x14ac:dyDescent="0.3">
      <c r="A479" s="366">
        <v>44118</v>
      </c>
      <c r="B479" s="364">
        <v>1.175</v>
      </c>
    </row>
    <row r="480" spans="1:2" ht="14.25" customHeight="1" x14ac:dyDescent="0.3">
      <c r="A480" s="366">
        <v>44117</v>
      </c>
      <c r="B480" s="364">
        <v>1.1787000000000001</v>
      </c>
    </row>
    <row r="481" spans="1:3" ht="14.25" customHeight="1" x14ac:dyDescent="0.3">
      <c r="A481" s="366">
        <v>44116</v>
      </c>
      <c r="B481" s="364">
        <v>1.1798999999999999</v>
      </c>
    </row>
    <row r="482" spans="1:3" ht="14.25" customHeight="1" x14ac:dyDescent="0.3">
      <c r="A482" s="366">
        <v>44113</v>
      </c>
      <c r="B482" s="364">
        <v>1.1795</v>
      </c>
    </row>
    <row r="483" spans="1:3" ht="14.25" customHeight="1" x14ac:dyDescent="0.3">
      <c r="A483" s="366">
        <v>44112</v>
      </c>
      <c r="B483" s="364">
        <v>1.1765000000000001</v>
      </c>
    </row>
    <row r="484" spans="1:3" ht="14.25" customHeight="1" x14ac:dyDescent="0.3">
      <c r="A484" s="366">
        <v>44111</v>
      </c>
      <c r="B484" s="364">
        <v>1.177</v>
      </c>
    </row>
    <row r="485" spans="1:3" ht="14.25" customHeight="1" x14ac:dyDescent="0.3">
      <c r="A485" s="366">
        <v>44110</v>
      </c>
      <c r="B485" s="364">
        <v>1.1795</v>
      </c>
    </row>
    <row r="486" spans="1:3" ht="14.25" customHeight="1" x14ac:dyDescent="0.3">
      <c r="A486" s="366">
        <v>44109</v>
      </c>
      <c r="B486" s="364">
        <v>1.1768000000000001</v>
      </c>
    </row>
    <row r="487" spans="1:3" ht="14.25" customHeight="1" x14ac:dyDescent="0.3">
      <c r="A487" s="366">
        <v>44106</v>
      </c>
      <c r="B487" s="364">
        <v>1.173</v>
      </c>
    </row>
    <row r="488" spans="1:3" ht="14.25" customHeight="1" x14ac:dyDescent="0.3">
      <c r="A488" s="366">
        <v>44105</v>
      </c>
      <c r="B488" s="364">
        <v>1.1752</v>
      </c>
    </row>
    <row r="489" spans="1:3" ht="14.25" customHeight="1" x14ac:dyDescent="0.3">
      <c r="A489" s="366">
        <v>44104</v>
      </c>
      <c r="B489" s="364">
        <v>1.1708000000000001</v>
      </c>
      <c r="C489" s="368"/>
    </row>
    <row r="490" spans="1:3" ht="14.25" customHeight="1" x14ac:dyDescent="0.3">
      <c r="A490" s="366">
        <v>44103</v>
      </c>
      <c r="B490" s="364">
        <v>1.1701999999999999</v>
      </c>
      <c r="C490" s="368"/>
    </row>
    <row r="491" spans="1:3" ht="14.25" customHeight="1" x14ac:dyDescent="0.3">
      <c r="A491" s="366">
        <v>44102</v>
      </c>
      <c r="B491" s="364">
        <v>1.167</v>
      </c>
      <c r="C491" s="368"/>
    </row>
    <row r="492" spans="1:3" ht="14.25" customHeight="1" x14ac:dyDescent="0.3">
      <c r="A492" s="366">
        <v>44099</v>
      </c>
      <c r="B492" s="364">
        <v>1.1634</v>
      </c>
      <c r="C492" s="368"/>
    </row>
    <row r="493" spans="1:3" ht="14.25" customHeight="1" x14ac:dyDescent="0.3">
      <c r="A493" s="366">
        <v>44098</v>
      </c>
      <c r="B493" s="364">
        <v>1.1645000000000001</v>
      </c>
      <c r="C493" s="368"/>
    </row>
    <row r="494" spans="1:3" ht="14.25" customHeight="1" x14ac:dyDescent="0.3">
      <c r="A494" s="366">
        <v>44097</v>
      </c>
      <c r="B494" s="364">
        <v>1.1692</v>
      </c>
    </row>
    <row r="495" spans="1:3" ht="14.25" customHeight="1" x14ac:dyDescent="0.3">
      <c r="A495" s="366">
        <v>44096</v>
      </c>
      <c r="B495" s="364">
        <v>1.1739999999999999</v>
      </c>
    </row>
    <row r="496" spans="1:3" ht="14.25" customHeight="1" x14ac:dyDescent="0.3">
      <c r="A496" s="366">
        <v>44095</v>
      </c>
      <c r="B496" s="364">
        <v>1.1787000000000001</v>
      </c>
    </row>
    <row r="497" spans="1:2" ht="14.25" customHeight="1" x14ac:dyDescent="0.3">
      <c r="A497" s="366">
        <v>44092</v>
      </c>
      <c r="B497" s="364">
        <v>1.1833</v>
      </c>
    </row>
    <row r="498" spans="1:2" ht="14.25" customHeight="1" x14ac:dyDescent="0.3">
      <c r="A498" s="366">
        <v>44091</v>
      </c>
      <c r="B498" s="364">
        <v>1.1797</v>
      </c>
    </row>
    <row r="499" spans="1:2" ht="14.25" customHeight="1" x14ac:dyDescent="0.3">
      <c r="A499" s="366">
        <v>44090</v>
      </c>
      <c r="B499" s="364">
        <v>1.1869000000000001</v>
      </c>
    </row>
    <row r="500" spans="1:2" ht="14.25" customHeight="1" x14ac:dyDescent="0.3">
      <c r="A500" s="366">
        <v>44089</v>
      </c>
      <c r="B500" s="364">
        <v>1.1892</v>
      </c>
    </row>
    <row r="501" spans="1:2" ht="14.25" customHeight="1" x14ac:dyDescent="0.3">
      <c r="A501" s="366">
        <v>44088</v>
      </c>
      <c r="B501" s="364">
        <v>1.1876</v>
      </c>
    </row>
    <row r="502" spans="1:2" ht="14.25" customHeight="1" x14ac:dyDescent="0.3">
      <c r="A502" s="366">
        <v>44085</v>
      </c>
      <c r="B502" s="364">
        <v>1.1854</v>
      </c>
    </row>
    <row r="503" spans="1:2" ht="14.25" customHeight="1" x14ac:dyDescent="0.3">
      <c r="A503" s="366">
        <v>44084</v>
      </c>
      <c r="B503" s="364">
        <v>1.1849000000000001</v>
      </c>
    </row>
    <row r="504" spans="1:2" ht="14.25" customHeight="1" x14ac:dyDescent="0.3">
      <c r="A504" s="366">
        <v>44083</v>
      </c>
      <c r="B504" s="364">
        <v>1.1773</v>
      </c>
    </row>
    <row r="505" spans="1:2" ht="14.25" customHeight="1" x14ac:dyDescent="0.3">
      <c r="A505" s="366">
        <v>44082</v>
      </c>
      <c r="B505" s="364">
        <v>1.1785000000000001</v>
      </c>
    </row>
    <row r="506" spans="1:2" ht="14.25" customHeight="1" x14ac:dyDescent="0.3">
      <c r="A506" s="366">
        <v>44081</v>
      </c>
      <c r="B506" s="364">
        <v>1.1823999999999999</v>
      </c>
    </row>
    <row r="507" spans="1:2" ht="14.25" customHeight="1" x14ac:dyDescent="0.3">
      <c r="A507" s="366">
        <v>44078</v>
      </c>
      <c r="B507" s="364">
        <v>1.1841999999999999</v>
      </c>
    </row>
    <row r="508" spans="1:2" ht="14.25" customHeight="1" x14ac:dyDescent="0.3">
      <c r="A508" s="366">
        <v>44077</v>
      </c>
      <c r="B508" s="364">
        <v>1.1813</v>
      </c>
    </row>
    <row r="509" spans="1:2" ht="14.25" customHeight="1" x14ac:dyDescent="0.3">
      <c r="A509" s="366">
        <v>44076</v>
      </c>
      <c r="B509" s="364">
        <v>1.1860999999999999</v>
      </c>
    </row>
    <row r="510" spans="1:2" ht="14.25" customHeight="1" x14ac:dyDescent="0.3">
      <c r="A510" s="366">
        <v>44075</v>
      </c>
      <c r="B510" s="364">
        <v>1.1987000000000001</v>
      </c>
    </row>
    <row r="511" spans="1:2" ht="14.25" customHeight="1" x14ac:dyDescent="0.3">
      <c r="A511" s="366">
        <v>44074</v>
      </c>
      <c r="B511" s="364">
        <v>1.194</v>
      </c>
    </row>
    <row r="512" spans="1:2" ht="14.25" customHeight="1" x14ac:dyDescent="0.3">
      <c r="A512" s="366">
        <v>44071</v>
      </c>
      <c r="B512" s="364">
        <v>1.1915</v>
      </c>
    </row>
    <row r="513" spans="1:2" ht="14.25" customHeight="1" x14ac:dyDescent="0.3">
      <c r="A513" s="366">
        <v>44070</v>
      </c>
      <c r="B513" s="364">
        <v>1.1806000000000001</v>
      </c>
    </row>
    <row r="514" spans="1:2" ht="14.25" customHeight="1" x14ac:dyDescent="0.3">
      <c r="A514" s="366">
        <v>44069</v>
      </c>
      <c r="B514" s="364">
        <v>1.1789000000000001</v>
      </c>
    </row>
    <row r="515" spans="1:2" ht="14.25" customHeight="1" x14ac:dyDescent="0.3">
      <c r="A515" s="366">
        <v>44068</v>
      </c>
      <c r="B515" s="364">
        <v>1.1814</v>
      </c>
    </row>
    <row r="516" spans="1:2" ht="14.25" customHeight="1" x14ac:dyDescent="0.3">
      <c r="A516" s="366">
        <v>44067</v>
      </c>
      <c r="B516" s="364">
        <v>1.1847000000000001</v>
      </c>
    </row>
    <row r="517" spans="1:2" ht="14.25" customHeight="1" x14ac:dyDescent="0.3">
      <c r="A517" s="366">
        <v>44064</v>
      </c>
      <c r="B517" s="364">
        <v>1.1769000000000001</v>
      </c>
    </row>
    <row r="518" spans="1:2" ht="14.25" customHeight="1" x14ac:dyDescent="0.3">
      <c r="A518" s="366">
        <v>44063</v>
      </c>
      <c r="B518" s="364">
        <v>1.1850000000000001</v>
      </c>
    </row>
    <row r="519" spans="1:2" ht="14.25" customHeight="1" x14ac:dyDescent="0.3">
      <c r="A519" s="366">
        <v>44062</v>
      </c>
      <c r="B519" s="364">
        <v>1.1933</v>
      </c>
    </row>
    <row r="520" spans="1:2" ht="14.25" customHeight="1" x14ac:dyDescent="0.3">
      <c r="A520" s="366">
        <v>44061</v>
      </c>
      <c r="B520" s="364">
        <v>1.1906000000000001</v>
      </c>
    </row>
    <row r="521" spans="1:2" ht="14.25" customHeight="1" x14ac:dyDescent="0.3">
      <c r="A521" s="366">
        <v>44060</v>
      </c>
      <c r="B521" s="364">
        <v>1.1853</v>
      </c>
    </row>
    <row r="522" spans="1:2" ht="14.25" customHeight="1" x14ac:dyDescent="0.3">
      <c r="A522" s="366">
        <v>44057</v>
      </c>
      <c r="B522" s="364">
        <v>1.1813</v>
      </c>
    </row>
    <row r="523" spans="1:2" ht="14.25" customHeight="1" x14ac:dyDescent="0.3">
      <c r="A523" s="366">
        <v>44056</v>
      </c>
      <c r="B523" s="364">
        <v>1.1833</v>
      </c>
    </row>
    <row r="524" spans="1:2" ht="14.25" customHeight="1" x14ac:dyDescent="0.3">
      <c r="A524" s="366">
        <v>44055</v>
      </c>
      <c r="B524" s="364">
        <v>1.1771</v>
      </c>
    </row>
    <row r="525" spans="1:2" ht="14.25" customHeight="1" x14ac:dyDescent="0.3">
      <c r="A525" s="366">
        <v>44054</v>
      </c>
      <c r="B525" s="364">
        <v>1.1782999999999999</v>
      </c>
    </row>
    <row r="526" spans="1:2" ht="14.25" customHeight="1" x14ac:dyDescent="0.3">
      <c r="A526" s="366">
        <v>44053</v>
      </c>
      <c r="B526" s="364">
        <v>1.1762999999999999</v>
      </c>
    </row>
    <row r="527" spans="1:2" ht="14.25" customHeight="1" x14ac:dyDescent="0.3">
      <c r="A527" s="366">
        <v>44050</v>
      </c>
      <c r="B527" s="364">
        <v>1.1817</v>
      </c>
    </row>
    <row r="528" spans="1:2" ht="14.25" customHeight="1" x14ac:dyDescent="0.3">
      <c r="A528" s="366">
        <v>44049</v>
      </c>
      <c r="B528" s="364">
        <v>1.1842999999999999</v>
      </c>
    </row>
    <row r="529" spans="1:2" ht="14.25" customHeight="1" x14ac:dyDescent="0.3">
      <c r="A529" s="366">
        <v>44048</v>
      </c>
      <c r="B529" s="364">
        <v>1.1854</v>
      </c>
    </row>
    <row r="530" spans="1:2" ht="14.25" customHeight="1" x14ac:dyDescent="0.3">
      <c r="A530" s="366">
        <v>44047</v>
      </c>
      <c r="B530" s="364">
        <v>1.1765000000000001</v>
      </c>
    </row>
    <row r="531" spans="1:2" ht="14.25" customHeight="1" x14ac:dyDescent="0.3">
      <c r="A531" s="366">
        <v>44046</v>
      </c>
      <c r="B531" s="364">
        <v>1.1726000000000001</v>
      </c>
    </row>
    <row r="532" spans="1:2" ht="14.25" customHeight="1" x14ac:dyDescent="0.3">
      <c r="A532" s="366">
        <v>44043</v>
      </c>
      <c r="B532" s="364">
        <v>1.1848000000000001</v>
      </c>
    </row>
    <row r="533" spans="1:2" ht="14.25" customHeight="1" x14ac:dyDescent="0.3">
      <c r="A533" s="366">
        <v>44042</v>
      </c>
      <c r="B533" s="364">
        <v>1.1742999999999999</v>
      </c>
    </row>
    <row r="534" spans="1:2" ht="14.25" customHeight="1" x14ac:dyDescent="0.3">
      <c r="A534" s="366">
        <v>44041</v>
      </c>
      <c r="B534" s="364">
        <v>1.1725000000000001</v>
      </c>
    </row>
    <row r="535" spans="1:2" ht="14.25" customHeight="1" x14ac:dyDescent="0.3">
      <c r="A535" s="366">
        <v>44040</v>
      </c>
      <c r="B535" s="364">
        <v>1.1717</v>
      </c>
    </row>
    <row r="536" spans="1:2" ht="14.25" customHeight="1" x14ac:dyDescent="0.3">
      <c r="A536" s="366">
        <v>44039</v>
      </c>
      <c r="B536" s="364">
        <v>1.1759999999999999</v>
      </c>
    </row>
    <row r="537" spans="1:2" ht="14.25" customHeight="1" x14ac:dyDescent="0.3">
      <c r="A537" s="366">
        <v>44036</v>
      </c>
      <c r="B537" s="364">
        <v>1.1608000000000001</v>
      </c>
    </row>
    <row r="538" spans="1:2" ht="14.25" customHeight="1" x14ac:dyDescent="0.3">
      <c r="A538" s="366">
        <v>44035</v>
      </c>
      <c r="B538" s="364">
        <v>1.1569</v>
      </c>
    </row>
    <row r="539" spans="1:2" ht="14.25" customHeight="1" x14ac:dyDescent="0.3">
      <c r="A539" s="366">
        <v>44034</v>
      </c>
      <c r="B539" s="364">
        <v>1.1577999999999999</v>
      </c>
    </row>
    <row r="540" spans="1:2" ht="14.25" customHeight="1" x14ac:dyDescent="0.3">
      <c r="A540" s="366">
        <v>44033</v>
      </c>
      <c r="B540" s="364">
        <v>1.1443000000000001</v>
      </c>
    </row>
    <row r="541" spans="1:2" ht="14.25" customHeight="1" x14ac:dyDescent="0.3">
      <c r="A541" s="366">
        <v>44032</v>
      </c>
      <c r="B541" s="364">
        <v>1.1448</v>
      </c>
    </row>
    <row r="542" spans="1:2" ht="14.25" customHeight="1" x14ac:dyDescent="0.3">
      <c r="A542" s="366">
        <v>44029</v>
      </c>
      <c r="B542" s="364">
        <v>1.1428</v>
      </c>
    </row>
    <row r="543" spans="1:2" ht="14.25" customHeight="1" x14ac:dyDescent="0.3">
      <c r="A543" s="366">
        <v>44028</v>
      </c>
      <c r="B543" s="364">
        <v>1.1414</v>
      </c>
    </row>
    <row r="544" spans="1:2" ht="14.25" customHeight="1" x14ac:dyDescent="0.3">
      <c r="A544" s="366">
        <v>44027</v>
      </c>
      <c r="B544" s="364">
        <v>1.1444000000000001</v>
      </c>
    </row>
    <row r="545" spans="1:3" ht="14.25" customHeight="1" x14ac:dyDescent="0.3">
      <c r="A545" s="366">
        <v>44026</v>
      </c>
      <c r="B545" s="364">
        <v>1.1375</v>
      </c>
    </row>
    <row r="546" spans="1:3" ht="14.25" customHeight="1" x14ac:dyDescent="0.3">
      <c r="A546" s="366">
        <v>44025</v>
      </c>
      <c r="B546" s="364">
        <v>1.1329</v>
      </c>
    </row>
    <row r="547" spans="1:3" ht="14.25" customHeight="1" x14ac:dyDescent="0.3">
      <c r="A547" s="375">
        <v>44022</v>
      </c>
      <c r="B547" s="30">
        <v>1.1275999999999999</v>
      </c>
    </row>
    <row r="548" spans="1:3" ht="14.25" customHeight="1" x14ac:dyDescent="0.3">
      <c r="A548" s="375">
        <v>44021</v>
      </c>
      <c r="B548" s="30">
        <v>1.1342000000000001</v>
      </c>
    </row>
    <row r="549" spans="1:3" ht="14.25" customHeight="1" x14ac:dyDescent="0.3">
      <c r="A549" s="375">
        <v>44020</v>
      </c>
      <c r="B549" s="30">
        <v>1.1286</v>
      </c>
    </row>
    <row r="550" spans="1:3" ht="14.25" customHeight="1" x14ac:dyDescent="0.3">
      <c r="A550" s="375">
        <v>44019</v>
      </c>
      <c r="B550" s="30">
        <v>1.129</v>
      </c>
      <c r="C550" s="368"/>
    </row>
    <row r="551" spans="1:3" ht="14.25" customHeight="1" x14ac:dyDescent="0.3">
      <c r="A551" s="375">
        <v>44018</v>
      </c>
      <c r="B551" s="30">
        <v>1.1325000000000001</v>
      </c>
    </row>
    <row r="552" spans="1:3" ht="14.25" customHeight="1" x14ac:dyDescent="0.3">
      <c r="A552" s="375">
        <v>44015</v>
      </c>
      <c r="B552" s="30">
        <v>1.1224000000000001</v>
      </c>
    </row>
    <row r="553" spans="1:3" ht="14.25" customHeight="1" x14ac:dyDescent="0.3">
      <c r="A553" s="375">
        <v>44014</v>
      </c>
      <c r="B553" s="30">
        <v>1.1286</v>
      </c>
    </row>
    <row r="554" spans="1:3" ht="14.25" customHeight="1" x14ac:dyDescent="0.3">
      <c r="A554" s="375">
        <v>44013</v>
      </c>
      <c r="B554" s="30">
        <v>1.1200000000000001</v>
      </c>
    </row>
    <row r="555" spans="1:3" ht="14.25" customHeight="1" x14ac:dyDescent="0.3">
      <c r="A555" s="375">
        <v>44012</v>
      </c>
      <c r="B555" s="30">
        <v>1.1197999999999999</v>
      </c>
    </row>
    <row r="556" spans="1:3" ht="14.25" customHeight="1" x14ac:dyDescent="0.3">
      <c r="A556" s="375">
        <v>44011</v>
      </c>
      <c r="B556" s="30">
        <v>1.1284000000000001</v>
      </c>
    </row>
    <row r="557" spans="1:3" ht="14.25" customHeight="1" x14ac:dyDescent="0.3">
      <c r="A557" s="375">
        <v>44008</v>
      </c>
      <c r="B557" s="30">
        <v>1.1213</v>
      </c>
    </row>
    <row r="558" spans="1:3" ht="14.25" customHeight="1" x14ac:dyDescent="0.3">
      <c r="A558" s="375">
        <v>44007</v>
      </c>
      <c r="B558" s="30">
        <v>1.1200000000000001</v>
      </c>
    </row>
    <row r="559" spans="1:3" ht="14.25" customHeight="1" x14ac:dyDescent="0.3">
      <c r="A559" s="375">
        <v>44006</v>
      </c>
      <c r="B559" s="30">
        <v>1.1279999999999999</v>
      </c>
    </row>
    <row r="560" spans="1:3" ht="14.25" customHeight="1" x14ac:dyDescent="0.3">
      <c r="A560" s="375">
        <v>44005</v>
      </c>
      <c r="B560" s="30">
        <v>1.1317999999999999</v>
      </c>
    </row>
    <row r="561" spans="1:2" ht="14.25" customHeight="1" x14ac:dyDescent="0.3">
      <c r="A561" s="375">
        <v>44004</v>
      </c>
      <c r="B561" s="30">
        <v>1.1213</v>
      </c>
    </row>
    <row r="562" spans="1:2" ht="14.25" customHeight="1" x14ac:dyDescent="0.3">
      <c r="A562" s="375">
        <v>44001</v>
      </c>
      <c r="B562" s="30">
        <v>1.121</v>
      </c>
    </row>
    <row r="563" spans="1:2" ht="14.25" customHeight="1" x14ac:dyDescent="0.3">
      <c r="A563" s="375">
        <v>44000</v>
      </c>
      <c r="B563" s="30">
        <v>1.1222000000000001</v>
      </c>
    </row>
    <row r="564" spans="1:2" ht="14.25" customHeight="1" x14ac:dyDescent="0.3">
      <c r="A564" s="375">
        <v>43999</v>
      </c>
      <c r="B564" s="30">
        <v>1.1232</v>
      </c>
    </row>
    <row r="565" spans="1:2" ht="14.25" customHeight="1" x14ac:dyDescent="0.3">
      <c r="A565" s="375">
        <v>43998</v>
      </c>
      <c r="B565" s="30">
        <v>1.1308</v>
      </c>
    </row>
    <row r="566" spans="1:2" ht="14.25" customHeight="1" x14ac:dyDescent="0.3">
      <c r="A566" s="375">
        <v>43997</v>
      </c>
      <c r="B566" s="30">
        <v>1.1253</v>
      </c>
    </row>
    <row r="567" spans="1:2" ht="14.25" customHeight="1" x14ac:dyDescent="0.3">
      <c r="A567" s="375">
        <v>43994</v>
      </c>
      <c r="B567" s="30">
        <v>1.1304000000000001</v>
      </c>
    </row>
    <row r="568" spans="1:2" ht="14.25" customHeight="1" x14ac:dyDescent="0.3">
      <c r="A568" s="375">
        <v>43993</v>
      </c>
      <c r="B568" s="30">
        <v>1.1348</v>
      </c>
    </row>
    <row r="569" spans="1:2" ht="14.25" customHeight="1" x14ac:dyDescent="0.3">
      <c r="A569" s="375">
        <v>43992</v>
      </c>
      <c r="B569" s="30">
        <v>1.1375</v>
      </c>
    </row>
    <row r="570" spans="1:2" ht="14.25" customHeight="1" x14ac:dyDescent="0.3">
      <c r="A570" s="375">
        <v>43991</v>
      </c>
      <c r="B570" s="30">
        <v>1.1294</v>
      </c>
    </row>
    <row r="571" spans="1:2" ht="14.25" customHeight="1" x14ac:dyDescent="0.3">
      <c r="A571" s="375">
        <v>43990</v>
      </c>
      <c r="B571" s="30">
        <v>1.1285000000000001</v>
      </c>
    </row>
    <row r="572" spans="1:2" ht="14.25" customHeight="1" x14ac:dyDescent="0.3">
      <c r="A572" s="375">
        <v>43987</v>
      </c>
      <c r="B572" s="30">
        <v>1.133</v>
      </c>
    </row>
    <row r="573" spans="1:2" ht="14.25" customHeight="1" x14ac:dyDescent="0.3">
      <c r="A573" s="375">
        <v>43986</v>
      </c>
      <c r="B573" s="30">
        <v>1.125</v>
      </c>
    </row>
    <row r="574" spans="1:2" ht="14.25" customHeight="1" x14ac:dyDescent="0.3">
      <c r="A574" s="375">
        <v>43985</v>
      </c>
      <c r="B574" s="30">
        <v>1.1194</v>
      </c>
    </row>
    <row r="575" spans="1:2" ht="14.25" customHeight="1" x14ac:dyDescent="0.3">
      <c r="A575" s="375">
        <v>43984</v>
      </c>
      <c r="B575" s="30">
        <v>1.1173999999999999</v>
      </c>
    </row>
    <row r="576" spans="1:2" ht="14.25" customHeight="1" x14ac:dyDescent="0.3">
      <c r="A576" s="375">
        <v>43983</v>
      </c>
      <c r="B576" s="30">
        <v>1.1115999999999999</v>
      </c>
    </row>
    <row r="577" spans="1:3" ht="14.25" customHeight="1" x14ac:dyDescent="0.3">
      <c r="A577" s="375">
        <v>43980</v>
      </c>
      <c r="B577" s="30">
        <v>1.1135999999999999</v>
      </c>
      <c r="C577" s="368"/>
    </row>
    <row r="578" spans="1:3" ht="14.25" customHeight="1" x14ac:dyDescent="0.3">
      <c r="A578" s="375">
        <v>43979</v>
      </c>
      <c r="B578" s="30">
        <v>1.1015999999999999</v>
      </c>
    </row>
    <row r="579" spans="1:3" ht="14.25" customHeight="1" x14ac:dyDescent="0.3">
      <c r="A579" s="366">
        <v>43978</v>
      </c>
      <c r="B579" s="376">
        <v>1.0991</v>
      </c>
    </row>
    <row r="580" spans="1:3" ht="14.25" customHeight="1" x14ac:dyDescent="0.3">
      <c r="A580" s="366">
        <v>43977</v>
      </c>
      <c r="B580" s="376">
        <v>1.0974999999999999</v>
      </c>
    </row>
    <row r="581" spans="1:3" ht="14.25" customHeight="1" x14ac:dyDescent="0.3">
      <c r="A581" s="366">
        <v>43976</v>
      </c>
      <c r="B581" s="376">
        <v>1.091</v>
      </c>
    </row>
    <row r="582" spans="1:3" ht="14.25" customHeight="1" x14ac:dyDescent="0.3">
      <c r="A582" s="366">
        <v>43973</v>
      </c>
      <c r="B582" s="376">
        <v>1.0904</v>
      </c>
    </row>
    <row r="583" spans="1:3" ht="14.25" customHeight="1" x14ac:dyDescent="0.3">
      <c r="A583" s="366">
        <v>43972</v>
      </c>
      <c r="B583" s="376">
        <v>1.1000000000000001</v>
      </c>
    </row>
    <row r="584" spans="1:3" ht="14.25" customHeight="1" x14ac:dyDescent="0.3">
      <c r="A584" s="375">
        <v>43971</v>
      </c>
      <c r="B584" s="376">
        <v>1.0958000000000001</v>
      </c>
      <c r="C584" s="368"/>
    </row>
    <row r="585" spans="1:3" ht="14.25" customHeight="1" x14ac:dyDescent="0.3">
      <c r="A585" s="375">
        <v>43970</v>
      </c>
      <c r="B585" s="376">
        <v>1.095</v>
      </c>
      <c r="C585" s="368"/>
    </row>
    <row r="586" spans="1:3" ht="14.25" customHeight="1" x14ac:dyDescent="0.3">
      <c r="A586" s="375">
        <v>43969</v>
      </c>
      <c r="B586" s="376">
        <v>1.0831999999999999</v>
      </c>
      <c r="C586" s="368"/>
    </row>
    <row r="587" spans="1:3" ht="14.25" customHeight="1" x14ac:dyDescent="0.3">
      <c r="A587" s="375">
        <v>43966</v>
      </c>
      <c r="B587" s="377">
        <v>1.0798000000000001</v>
      </c>
      <c r="C587" s="368"/>
    </row>
    <row r="588" spans="1:3" ht="14.25" customHeight="1" x14ac:dyDescent="0.3">
      <c r="A588" s="375">
        <v>43965</v>
      </c>
      <c r="B588" s="377">
        <v>1.0791999999999999</v>
      </c>
      <c r="C588" s="368"/>
    </row>
    <row r="589" spans="1:3" ht="14.25" customHeight="1" x14ac:dyDescent="0.3">
      <c r="A589" s="375">
        <v>43964</v>
      </c>
      <c r="B589" s="377">
        <v>1.0874999999999999</v>
      </c>
      <c r="C589" s="368"/>
    </row>
    <row r="590" spans="1:3" ht="14.25" customHeight="1" x14ac:dyDescent="0.3">
      <c r="A590" s="375">
        <v>43963</v>
      </c>
      <c r="B590" s="377">
        <v>1.0858000000000001</v>
      </c>
      <c r="C590" s="368"/>
    </row>
    <row r="591" spans="1:3" ht="14.25" customHeight="1" x14ac:dyDescent="0.3">
      <c r="A591" s="375">
        <v>43962</v>
      </c>
      <c r="B591" s="377">
        <v>1.0824</v>
      </c>
      <c r="C591" s="368"/>
    </row>
    <row r="592" spans="1:3" ht="14.25" customHeight="1" x14ac:dyDescent="0.3">
      <c r="A592" s="375">
        <v>43959</v>
      </c>
      <c r="B592" s="377">
        <v>1.0843</v>
      </c>
      <c r="C592" s="368"/>
    </row>
    <row r="593" spans="1:3" ht="14.25" customHeight="1" x14ac:dyDescent="0.3">
      <c r="A593" s="375">
        <v>43958</v>
      </c>
      <c r="B593" s="377">
        <v>1.0783</v>
      </c>
      <c r="C593" s="368"/>
    </row>
    <row r="594" spans="1:3" ht="14.25" customHeight="1" x14ac:dyDescent="0.3">
      <c r="A594" s="375">
        <v>43957</v>
      </c>
      <c r="B594" s="377">
        <v>1.0807</v>
      </c>
      <c r="C594" s="368"/>
    </row>
    <row r="595" spans="1:3" ht="14.25" customHeight="1" x14ac:dyDescent="0.3">
      <c r="A595" s="375">
        <v>43956</v>
      </c>
      <c r="B595" s="377">
        <v>1.0843</v>
      </c>
      <c r="C595" s="368"/>
    </row>
    <row r="596" spans="1:3" ht="14.25" customHeight="1" x14ac:dyDescent="0.3">
      <c r="A596" s="375">
        <v>43955</v>
      </c>
      <c r="B596" s="377">
        <v>1.0942000000000001</v>
      </c>
      <c r="C596" s="368"/>
    </row>
    <row r="597" spans="1:3" ht="14.25" customHeight="1" x14ac:dyDescent="0.3">
      <c r="A597" s="375">
        <v>43951</v>
      </c>
      <c r="B597" s="377">
        <v>1.0875999999999999</v>
      </c>
      <c r="C597" s="368"/>
    </row>
    <row r="598" spans="1:3" ht="14.25" customHeight="1" x14ac:dyDescent="0.3">
      <c r="A598" s="375">
        <v>43950</v>
      </c>
      <c r="B598" s="377">
        <v>1.0842000000000001</v>
      </c>
      <c r="C598" s="368"/>
    </row>
    <row r="599" spans="1:3" ht="14.25" customHeight="1" x14ac:dyDescent="0.3">
      <c r="A599" s="375">
        <v>43949</v>
      </c>
      <c r="B599" s="377">
        <v>1.0876999999999999</v>
      </c>
      <c r="C599" s="368"/>
    </row>
    <row r="600" spans="1:3" ht="14.25" customHeight="1" x14ac:dyDescent="0.3">
      <c r="A600" s="375">
        <v>43948</v>
      </c>
      <c r="B600" s="377">
        <v>1.0851999999999999</v>
      </c>
      <c r="C600" s="368"/>
    </row>
    <row r="601" spans="1:3" ht="14.25" customHeight="1" x14ac:dyDescent="0.3">
      <c r="A601" s="375">
        <v>43945</v>
      </c>
      <c r="B601" s="377">
        <v>1.08</v>
      </c>
      <c r="C601" s="368"/>
    </row>
    <row r="602" spans="1:3" ht="14.25" customHeight="1" x14ac:dyDescent="0.3">
      <c r="A602" s="375">
        <v>43944</v>
      </c>
      <c r="B602" s="377">
        <v>1.0771999999999999</v>
      </c>
      <c r="C602" s="368"/>
    </row>
    <row r="603" spans="1:3" ht="14.25" customHeight="1" x14ac:dyDescent="0.3">
      <c r="A603" s="375">
        <v>43943</v>
      </c>
      <c r="B603" s="377">
        <v>1.0867</v>
      </c>
      <c r="C603" s="368"/>
    </row>
    <row r="604" spans="1:3" ht="14.25" customHeight="1" x14ac:dyDescent="0.3">
      <c r="A604" s="375">
        <v>43942</v>
      </c>
      <c r="B604" s="377">
        <v>1.0837000000000001</v>
      </c>
      <c r="C604" s="368"/>
    </row>
    <row r="605" spans="1:3" ht="14.25" customHeight="1" x14ac:dyDescent="0.3">
      <c r="A605" s="375">
        <v>43941</v>
      </c>
      <c r="B605" s="377">
        <v>1.0860000000000001</v>
      </c>
      <c r="C605" s="368"/>
    </row>
    <row r="606" spans="1:3" ht="14.25" customHeight="1" x14ac:dyDescent="0.3">
      <c r="A606" s="375">
        <v>43938</v>
      </c>
      <c r="B606" s="377">
        <v>1.0860000000000001</v>
      </c>
      <c r="C606" s="368"/>
    </row>
    <row r="607" spans="1:3" ht="14.25" customHeight="1" x14ac:dyDescent="0.3">
      <c r="A607" s="375">
        <v>43937</v>
      </c>
      <c r="B607" s="377">
        <v>1.0888</v>
      </c>
      <c r="C607" s="368"/>
    </row>
    <row r="608" spans="1:3" ht="14.25" customHeight="1" x14ac:dyDescent="0.3">
      <c r="A608" s="375">
        <v>43936</v>
      </c>
      <c r="B608" s="377">
        <v>1.0903</v>
      </c>
      <c r="C608" s="368"/>
    </row>
    <row r="609" spans="1:3" ht="14.25" customHeight="1" x14ac:dyDescent="0.3">
      <c r="A609" s="375">
        <v>43935</v>
      </c>
      <c r="B609" s="377">
        <v>1.0963000000000001</v>
      </c>
      <c r="C609" s="368"/>
    </row>
    <row r="610" spans="1:3" ht="14.25" customHeight="1" x14ac:dyDescent="0.3">
      <c r="A610" s="375">
        <v>43930</v>
      </c>
      <c r="B610" s="377">
        <v>1.0867</v>
      </c>
      <c r="C610" s="368"/>
    </row>
    <row r="611" spans="1:3" ht="14.25" customHeight="1" x14ac:dyDescent="0.3">
      <c r="A611" s="375">
        <v>43929</v>
      </c>
      <c r="B611" s="364">
        <v>1.1087100000000001</v>
      </c>
      <c r="C611" s="368"/>
    </row>
    <row r="612" spans="1:3" ht="14.25" customHeight="1" x14ac:dyDescent="0.3">
      <c r="A612" s="375">
        <v>43928</v>
      </c>
      <c r="B612" s="364">
        <v>1.0885</v>
      </c>
      <c r="C612" s="368"/>
    </row>
    <row r="613" spans="1:3" ht="14.25" customHeight="1" x14ac:dyDescent="0.3">
      <c r="A613" s="375">
        <v>43927</v>
      </c>
      <c r="B613" s="364">
        <v>1.0790999999999999</v>
      </c>
      <c r="C613" s="368"/>
    </row>
    <row r="614" spans="1:3" ht="14.25" customHeight="1" x14ac:dyDescent="0.3">
      <c r="A614" s="375">
        <v>43924</v>
      </c>
      <c r="B614" s="364">
        <v>1.0785</v>
      </c>
      <c r="C614" s="368"/>
    </row>
    <row r="615" spans="1:3" ht="14.25" customHeight="1" x14ac:dyDescent="0.3">
      <c r="A615" s="375">
        <v>43923</v>
      </c>
      <c r="B615" s="364">
        <v>1.0906</v>
      </c>
      <c r="C615" s="368"/>
    </row>
    <row r="616" spans="1:3" ht="14.25" customHeight="1" x14ac:dyDescent="0.3">
      <c r="A616" s="375">
        <v>43922</v>
      </c>
      <c r="B616" s="364">
        <v>1.0935999999999999</v>
      </c>
      <c r="C616" s="368"/>
    </row>
    <row r="617" spans="1:3" ht="14.25" customHeight="1" x14ac:dyDescent="0.3">
      <c r="A617" s="375">
        <v>43921</v>
      </c>
      <c r="B617" s="364">
        <v>1.0955999999999999</v>
      </c>
      <c r="C617" s="368"/>
    </row>
    <row r="618" spans="1:3" ht="14.25" customHeight="1" x14ac:dyDescent="0.3">
      <c r="A618" s="375">
        <v>43920</v>
      </c>
      <c r="B618" s="364">
        <v>1.1033999999999999</v>
      </c>
      <c r="C618" s="368"/>
    </row>
    <row r="619" spans="1:3" ht="14.25" customHeight="1" x14ac:dyDescent="0.3">
      <c r="A619" s="375">
        <v>43917</v>
      </c>
      <c r="B619" s="364">
        <v>1.0976999999999999</v>
      </c>
    </row>
    <row r="620" spans="1:3" ht="14.25" customHeight="1" x14ac:dyDescent="0.3">
      <c r="A620" s="375">
        <v>43916</v>
      </c>
      <c r="B620" s="364">
        <v>1.0981000000000001</v>
      </c>
    </row>
    <row r="621" spans="1:3" ht="14.25" customHeight="1" x14ac:dyDescent="0.3">
      <c r="A621" s="375">
        <v>43915</v>
      </c>
      <c r="B621" s="364">
        <v>1.0827</v>
      </c>
    </row>
    <row r="622" spans="1:3" ht="14.25" customHeight="1" x14ac:dyDescent="0.3">
      <c r="A622" s="375">
        <v>43914</v>
      </c>
      <c r="B622" s="364">
        <v>1.0843</v>
      </c>
    </row>
    <row r="623" spans="1:3" ht="14.25" customHeight="1" x14ac:dyDescent="0.3">
      <c r="A623" s="375">
        <v>43913</v>
      </c>
      <c r="B623" s="364">
        <v>1.0783</v>
      </c>
    </row>
    <row r="624" spans="1:3" ht="14.25" customHeight="1" x14ac:dyDescent="0.3">
      <c r="A624" s="375">
        <v>43910</v>
      </c>
      <c r="B624" s="364">
        <v>1.0707</v>
      </c>
    </row>
    <row r="625" spans="1:2" ht="14.25" customHeight="1" x14ac:dyDescent="0.3">
      <c r="A625" s="375">
        <v>43909</v>
      </c>
      <c r="B625" s="364">
        <v>1.0801000000000001</v>
      </c>
    </row>
    <row r="626" spans="1:2" ht="14.25" customHeight="1" x14ac:dyDescent="0.3">
      <c r="A626" s="375">
        <v>43908</v>
      </c>
      <c r="B626" s="364">
        <v>1.0933999999999999</v>
      </c>
    </row>
    <row r="627" spans="1:2" ht="14.25" customHeight="1" x14ac:dyDescent="0.3">
      <c r="A627" s="375">
        <v>43907</v>
      </c>
      <c r="B627" s="364">
        <v>1.0982000000000001</v>
      </c>
    </row>
    <row r="628" spans="1:2" ht="14.25" customHeight="1" x14ac:dyDescent="0.3">
      <c r="A628" s="375">
        <v>43906</v>
      </c>
      <c r="B628" s="364">
        <v>1.1156999999999999</v>
      </c>
    </row>
    <row r="629" spans="1:2" ht="14.25" customHeight="1" x14ac:dyDescent="0.3">
      <c r="A629" s="375">
        <v>43903</v>
      </c>
      <c r="B629" s="364">
        <v>1.1104000000000001</v>
      </c>
    </row>
    <row r="630" spans="1:2" ht="14.25" customHeight="1" x14ac:dyDescent="0.3">
      <c r="A630" s="375">
        <v>43902</v>
      </c>
      <c r="B630" s="364">
        <v>1.1240000000000001</v>
      </c>
    </row>
    <row r="631" spans="1:2" ht="14.25" customHeight="1" x14ac:dyDescent="0.3">
      <c r="A631" s="375">
        <v>43901</v>
      </c>
      <c r="B631" s="364">
        <v>1.1335999999999999</v>
      </c>
    </row>
    <row r="632" spans="1:2" ht="14.25" customHeight="1" x14ac:dyDescent="0.3">
      <c r="A632" s="375">
        <v>43900</v>
      </c>
      <c r="B632" s="364">
        <v>1.139</v>
      </c>
    </row>
    <row r="633" spans="1:2" ht="14.25" customHeight="1" x14ac:dyDescent="0.3">
      <c r="A633" s="375">
        <v>43899</v>
      </c>
      <c r="B633" s="364">
        <v>1.1456</v>
      </c>
    </row>
    <row r="634" spans="1:2" ht="14.25" customHeight="1" x14ac:dyDescent="0.3">
      <c r="A634" s="375">
        <v>43896</v>
      </c>
      <c r="B634" s="364">
        <v>1.1335999999999999</v>
      </c>
    </row>
    <row r="635" spans="1:2" ht="14.25" customHeight="1" x14ac:dyDescent="0.3">
      <c r="A635" s="375">
        <v>43895</v>
      </c>
      <c r="B635" s="364">
        <v>1.1187</v>
      </c>
    </row>
    <row r="636" spans="1:2" ht="14.25" customHeight="1" x14ac:dyDescent="0.3">
      <c r="A636" s="375">
        <v>43894</v>
      </c>
      <c r="B636" s="364">
        <v>1.1125</v>
      </c>
    </row>
    <row r="637" spans="1:2" ht="14.25" customHeight="1" x14ac:dyDescent="0.3">
      <c r="A637" s="375">
        <v>43893</v>
      </c>
      <c r="B637" s="364">
        <v>1.1116999999999999</v>
      </c>
    </row>
    <row r="638" spans="1:2" ht="14.25" customHeight="1" x14ac:dyDescent="0.3">
      <c r="A638" s="375">
        <v>43892</v>
      </c>
      <c r="B638" s="364">
        <v>1.1122000000000001</v>
      </c>
    </row>
    <row r="639" spans="1:2" ht="14.25" customHeight="1" x14ac:dyDescent="0.3">
      <c r="A639" s="375">
        <v>43889</v>
      </c>
      <c r="B639" s="364">
        <v>1.0976999999999999</v>
      </c>
    </row>
    <row r="640" spans="1:2" ht="14.25" customHeight="1" x14ac:dyDescent="0.3">
      <c r="A640" s="375">
        <v>43888</v>
      </c>
      <c r="B640" s="364">
        <v>1.0964</v>
      </c>
    </row>
    <row r="641" spans="1:2" ht="14.25" customHeight="1" x14ac:dyDescent="0.3">
      <c r="A641" s="375">
        <v>43887</v>
      </c>
      <c r="B641" s="364">
        <v>1.0874999999999999</v>
      </c>
    </row>
    <row r="642" spans="1:2" ht="14.25" customHeight="1" x14ac:dyDescent="0.3">
      <c r="A642" s="375">
        <v>43886</v>
      </c>
      <c r="B642" s="364">
        <v>1.0840000000000001</v>
      </c>
    </row>
    <row r="643" spans="1:2" ht="14.25" customHeight="1" x14ac:dyDescent="0.3">
      <c r="A643" s="375">
        <v>43885</v>
      </c>
      <c r="B643" s="364">
        <v>1.0818000000000001</v>
      </c>
    </row>
    <row r="644" spans="1:2" ht="14.25" customHeight="1" x14ac:dyDescent="0.3">
      <c r="A644" s="375">
        <v>43882</v>
      </c>
      <c r="B644" s="364">
        <v>1.0801000000000001</v>
      </c>
    </row>
    <row r="645" spans="1:2" ht="14.25" customHeight="1" x14ac:dyDescent="0.3">
      <c r="A645" s="375">
        <v>43881</v>
      </c>
      <c r="B645" s="364">
        <v>1.079</v>
      </c>
    </row>
    <row r="646" spans="1:2" ht="14.25" customHeight="1" x14ac:dyDescent="0.3">
      <c r="A646" s="375">
        <v>43880</v>
      </c>
      <c r="B646" s="364">
        <v>1.08</v>
      </c>
    </row>
    <row r="647" spans="1:2" ht="14.25" customHeight="1" x14ac:dyDescent="0.3">
      <c r="A647" s="375">
        <v>43879</v>
      </c>
      <c r="B647" s="364">
        <v>1.0815999999999999</v>
      </c>
    </row>
    <row r="648" spans="1:2" ht="14.25" customHeight="1" x14ac:dyDescent="0.3">
      <c r="A648" s="375">
        <v>43878</v>
      </c>
      <c r="B648" s="364">
        <v>1.0834999999999999</v>
      </c>
    </row>
    <row r="649" spans="1:2" ht="14.25" customHeight="1" x14ac:dyDescent="0.3">
      <c r="A649" s="375">
        <v>43875</v>
      </c>
      <c r="B649" s="364">
        <v>1.0842000000000001</v>
      </c>
    </row>
    <row r="650" spans="1:2" ht="14.25" customHeight="1" x14ac:dyDescent="0.3">
      <c r="A650" s="375">
        <v>43874</v>
      </c>
      <c r="B650" s="364">
        <v>1.0867</v>
      </c>
    </row>
    <row r="651" spans="1:2" ht="14.25" customHeight="1" x14ac:dyDescent="0.3">
      <c r="A651" s="375">
        <v>43873</v>
      </c>
      <c r="B651" s="364">
        <v>1.0913999999999999</v>
      </c>
    </row>
    <row r="652" spans="1:2" ht="14.25" customHeight="1" x14ac:dyDescent="0.3">
      <c r="A652" s="375">
        <v>43872</v>
      </c>
      <c r="B652" s="364">
        <v>1.0901000000000001</v>
      </c>
    </row>
    <row r="653" spans="1:2" ht="14.25" customHeight="1" x14ac:dyDescent="0.3">
      <c r="A653" s="375">
        <v>43871</v>
      </c>
      <c r="B653" s="364">
        <v>1.0951</v>
      </c>
    </row>
    <row r="654" spans="1:2" ht="14.25" customHeight="1" x14ac:dyDescent="0.3">
      <c r="A654" s="375">
        <v>43868</v>
      </c>
      <c r="B654" s="364">
        <v>1.0969</v>
      </c>
    </row>
    <row r="655" spans="1:2" ht="14.25" customHeight="1" x14ac:dyDescent="0.3">
      <c r="A655" s="375">
        <v>43867</v>
      </c>
      <c r="B655" s="364">
        <v>1.1003000000000001</v>
      </c>
    </row>
    <row r="656" spans="1:2" ht="14.25" customHeight="1" x14ac:dyDescent="0.3">
      <c r="A656" s="375">
        <v>43866</v>
      </c>
      <c r="B656" s="364">
        <v>1.1023000000000001</v>
      </c>
    </row>
    <row r="657" spans="1:2" ht="14.25" customHeight="1" x14ac:dyDescent="0.3">
      <c r="A657" s="375">
        <v>43865</v>
      </c>
      <c r="B657" s="364">
        <v>1.1048</v>
      </c>
    </row>
    <row r="658" spans="1:2" ht="14.25" customHeight="1" x14ac:dyDescent="0.3">
      <c r="A658" s="375">
        <v>43864</v>
      </c>
      <c r="B658" s="364">
        <v>1.1066</v>
      </c>
    </row>
    <row r="659" spans="1:2" ht="14.25" customHeight="1" x14ac:dyDescent="0.3">
      <c r="A659" s="375">
        <v>43861</v>
      </c>
      <c r="B659" s="364">
        <v>1.1052</v>
      </c>
    </row>
    <row r="660" spans="1:2" ht="14.25" customHeight="1" x14ac:dyDescent="0.3">
      <c r="A660" s="375">
        <v>43860</v>
      </c>
      <c r="B660" s="364">
        <v>1.1029</v>
      </c>
    </row>
    <row r="661" spans="1:2" ht="14.25" customHeight="1" x14ac:dyDescent="0.3">
      <c r="A661" s="375">
        <v>43859</v>
      </c>
      <c r="B661" s="30">
        <v>1.1001000000000001</v>
      </c>
    </row>
    <row r="662" spans="1:2" ht="14.25" customHeight="1" x14ac:dyDescent="0.3">
      <c r="A662" s="375">
        <v>43858</v>
      </c>
      <c r="B662" s="30">
        <v>1.1005</v>
      </c>
    </row>
    <row r="663" spans="1:2" ht="14.25" customHeight="1" x14ac:dyDescent="0.3">
      <c r="A663" s="375">
        <v>43857</v>
      </c>
      <c r="B663" s="30">
        <v>1.1025</v>
      </c>
    </row>
    <row r="664" spans="1:2" ht="14.25" customHeight="1" x14ac:dyDescent="0.3">
      <c r="A664" s="375">
        <v>43854</v>
      </c>
      <c r="B664" s="30">
        <v>1.1034999999999999</v>
      </c>
    </row>
    <row r="665" spans="1:2" ht="14.25" customHeight="1" x14ac:dyDescent="0.3">
      <c r="A665" s="375">
        <v>43853</v>
      </c>
      <c r="B665" s="30">
        <v>1.1091</v>
      </c>
    </row>
    <row r="666" spans="1:2" ht="14.25" customHeight="1" x14ac:dyDescent="0.3">
      <c r="A666" s="375">
        <v>43852</v>
      </c>
      <c r="B666" s="30">
        <v>1.1088</v>
      </c>
    </row>
    <row r="667" spans="1:2" ht="14.25" customHeight="1" x14ac:dyDescent="0.3">
      <c r="A667" s="375">
        <v>43851</v>
      </c>
      <c r="B667" s="30">
        <v>1.1114999999999999</v>
      </c>
    </row>
    <row r="668" spans="1:2" ht="14.25" customHeight="1" x14ac:dyDescent="0.3">
      <c r="A668" s="375">
        <v>43850</v>
      </c>
      <c r="B668" s="30">
        <v>1.1085</v>
      </c>
    </row>
    <row r="669" spans="1:2" ht="14.25" customHeight="1" x14ac:dyDescent="0.3">
      <c r="A669" s="375">
        <v>43847</v>
      </c>
      <c r="B669" s="30">
        <v>1.1108</v>
      </c>
    </row>
    <row r="670" spans="1:2" ht="14.25" customHeight="1" x14ac:dyDescent="0.3">
      <c r="A670" s="375">
        <v>43846</v>
      </c>
      <c r="B670" s="30">
        <v>1.1169</v>
      </c>
    </row>
    <row r="671" spans="1:2" ht="14.25" customHeight="1" x14ac:dyDescent="0.3">
      <c r="A671" s="375">
        <v>43845</v>
      </c>
      <c r="B671" s="30">
        <v>1.1142000000000001</v>
      </c>
    </row>
    <row r="672" spans="1:2" ht="14.25" customHeight="1" x14ac:dyDescent="0.3">
      <c r="A672" s="375">
        <v>43844</v>
      </c>
      <c r="B672" s="30">
        <v>1.1114999999999999</v>
      </c>
    </row>
    <row r="673" spans="1:2" ht="14.25" customHeight="1" x14ac:dyDescent="0.3">
      <c r="A673" s="375">
        <v>43843</v>
      </c>
      <c r="B673" s="30">
        <v>1.1126</v>
      </c>
    </row>
    <row r="674" spans="1:2" ht="14.25" customHeight="1" x14ac:dyDescent="0.3">
      <c r="A674" s="375">
        <v>43840</v>
      </c>
      <c r="B674" s="30">
        <v>1.1091</v>
      </c>
    </row>
    <row r="675" spans="1:2" ht="14.25" customHeight="1" x14ac:dyDescent="0.3">
      <c r="A675" s="375">
        <v>43839</v>
      </c>
      <c r="B675" s="30">
        <v>1.111</v>
      </c>
    </row>
    <row r="676" spans="1:2" ht="14.25" customHeight="1" x14ac:dyDescent="0.3">
      <c r="A676" s="375">
        <v>43838</v>
      </c>
      <c r="B676" s="30">
        <v>1.1114999999999999</v>
      </c>
    </row>
    <row r="677" spans="1:2" ht="14.25" customHeight="1" x14ac:dyDescent="0.3">
      <c r="A677" s="375">
        <v>43837</v>
      </c>
      <c r="B677" s="30">
        <v>1.1172</v>
      </c>
    </row>
    <row r="678" spans="1:2" ht="14.25" customHeight="1" x14ac:dyDescent="0.3">
      <c r="A678" s="375">
        <v>43836</v>
      </c>
      <c r="B678" s="30">
        <v>1.1194</v>
      </c>
    </row>
    <row r="679" spans="1:2" ht="14.25" customHeight="1" x14ac:dyDescent="0.3">
      <c r="A679" s="375">
        <v>43833</v>
      </c>
      <c r="B679" s="30">
        <v>1.1147</v>
      </c>
    </row>
    <row r="680" spans="1:2" ht="14.25" customHeight="1" x14ac:dyDescent="0.3">
      <c r="A680" s="375">
        <v>43832</v>
      </c>
      <c r="B680" s="30">
        <v>1.1193</v>
      </c>
    </row>
    <row r="681" spans="1:2" ht="14.25" customHeight="1" x14ac:dyDescent="0.3">
      <c r="A681" s="375">
        <v>43830</v>
      </c>
      <c r="B681" s="30">
        <v>1.1234</v>
      </c>
    </row>
    <row r="682" spans="1:2" ht="14.25" customHeight="1" x14ac:dyDescent="0.3">
      <c r="A682" s="375">
        <v>43829</v>
      </c>
      <c r="B682" s="30">
        <v>1.1189</v>
      </c>
    </row>
    <row r="683" spans="1:2" ht="14.25" customHeight="1" x14ac:dyDescent="0.3">
      <c r="A683" s="375">
        <v>43826</v>
      </c>
      <c r="B683" s="30">
        <v>1.1153</v>
      </c>
    </row>
    <row r="684" spans="1:2" ht="14.25" customHeight="1" x14ac:dyDescent="0.3">
      <c r="A684" s="375">
        <v>43823</v>
      </c>
      <c r="B684" s="30">
        <v>1.1080000000000001</v>
      </c>
    </row>
    <row r="685" spans="1:2" ht="14.25" customHeight="1" x14ac:dyDescent="0.3">
      <c r="A685" s="375">
        <v>43822</v>
      </c>
      <c r="B685" s="30">
        <v>1.1074999999999999</v>
      </c>
    </row>
    <row r="686" spans="1:2" ht="14.25" customHeight="1" x14ac:dyDescent="0.3">
      <c r="A686" s="375">
        <v>43819</v>
      </c>
      <c r="B686" s="30">
        <v>1.1096999999999999</v>
      </c>
    </row>
    <row r="687" spans="1:2" ht="14.25" customHeight="1" x14ac:dyDescent="0.3">
      <c r="A687" s="375">
        <v>43818</v>
      </c>
      <c r="B687" s="30">
        <v>1.1116999999999999</v>
      </c>
    </row>
    <row r="688" spans="1:2" ht="14.25" customHeight="1" x14ac:dyDescent="0.3">
      <c r="A688" s="375">
        <v>43817</v>
      </c>
      <c r="B688" s="30">
        <v>1.1114999999999999</v>
      </c>
    </row>
    <row r="689" spans="1:2" ht="14.25" customHeight="1" x14ac:dyDescent="0.3">
      <c r="A689" s="375">
        <v>43816</v>
      </c>
      <c r="B689" s="30">
        <v>1.1162000000000001</v>
      </c>
    </row>
    <row r="690" spans="1:2" ht="14.25" customHeight="1" x14ac:dyDescent="0.3">
      <c r="A690" s="375">
        <v>43815</v>
      </c>
      <c r="B690" s="30">
        <v>1.1146</v>
      </c>
    </row>
    <row r="691" spans="1:2" ht="14.25" customHeight="1" x14ac:dyDescent="0.3">
      <c r="A691" s="375">
        <v>43812</v>
      </c>
      <c r="B691" s="30">
        <v>1.1173999999999999</v>
      </c>
    </row>
    <row r="692" spans="1:2" ht="14.25" customHeight="1" x14ac:dyDescent="0.3">
      <c r="A692" s="375">
        <v>43811</v>
      </c>
      <c r="B692" s="30">
        <v>1.1136999999999999</v>
      </c>
    </row>
    <row r="693" spans="1:2" ht="14.25" customHeight="1" x14ac:dyDescent="0.3">
      <c r="A693" s="375">
        <v>43810</v>
      </c>
      <c r="B693" s="30">
        <v>1.1074999999999999</v>
      </c>
    </row>
    <row r="694" spans="1:2" ht="14.25" customHeight="1" x14ac:dyDescent="0.3">
      <c r="A694" s="375">
        <v>43809</v>
      </c>
      <c r="B694" s="30">
        <v>1.1076999999999999</v>
      </c>
    </row>
    <row r="695" spans="1:2" ht="14.25" customHeight="1" x14ac:dyDescent="0.3">
      <c r="A695" s="375">
        <v>43808</v>
      </c>
      <c r="B695" s="30">
        <v>1.1074999999999999</v>
      </c>
    </row>
    <row r="696" spans="1:2" ht="14.25" customHeight="1" x14ac:dyDescent="0.3">
      <c r="A696" s="375">
        <v>43805</v>
      </c>
      <c r="B696" s="30">
        <v>1.1093999999999999</v>
      </c>
    </row>
    <row r="697" spans="1:2" ht="14.25" customHeight="1" x14ac:dyDescent="0.3">
      <c r="A697" s="375">
        <v>43804</v>
      </c>
      <c r="B697" s="30">
        <v>1.1093999999999999</v>
      </c>
    </row>
    <row r="698" spans="1:2" ht="14.25" customHeight="1" x14ac:dyDescent="0.3">
      <c r="A698" s="375">
        <v>43803</v>
      </c>
      <c r="B698" s="30">
        <v>1.1081000000000001</v>
      </c>
    </row>
    <row r="699" spans="1:2" ht="14.25" customHeight="1" x14ac:dyDescent="0.3">
      <c r="A699" s="375">
        <v>43802</v>
      </c>
      <c r="B699" s="30">
        <v>1.1071</v>
      </c>
    </row>
    <row r="700" spans="1:2" ht="14.25" customHeight="1" x14ac:dyDescent="0.3">
      <c r="A700" s="375">
        <v>43801</v>
      </c>
      <c r="B700" s="30">
        <v>1.1023000000000001</v>
      </c>
    </row>
    <row r="701" spans="1:2" ht="14.25" customHeight="1" x14ac:dyDescent="0.3">
      <c r="A701" s="378">
        <v>43798</v>
      </c>
      <c r="B701" s="364">
        <v>1.0982000000000001</v>
      </c>
    </row>
    <row r="702" spans="1:2" ht="14.25" customHeight="1" x14ac:dyDescent="0.3">
      <c r="A702" s="378">
        <v>43797</v>
      </c>
      <c r="B702" s="364">
        <v>1.1005</v>
      </c>
    </row>
    <row r="703" spans="1:2" ht="14.25" customHeight="1" x14ac:dyDescent="0.3">
      <c r="A703" s="378">
        <v>43796</v>
      </c>
      <c r="B703" s="364">
        <v>1.1009</v>
      </c>
    </row>
    <row r="704" spans="1:2" ht="14.25" customHeight="1" x14ac:dyDescent="0.3">
      <c r="A704" s="378">
        <v>43795</v>
      </c>
      <c r="B704" s="364">
        <v>1.1020000000000001</v>
      </c>
    </row>
    <row r="705" spans="1:2" ht="14.25" customHeight="1" x14ac:dyDescent="0.3">
      <c r="A705" s="378">
        <v>43794</v>
      </c>
      <c r="B705" s="364">
        <v>1.1008</v>
      </c>
    </row>
    <row r="706" spans="1:2" ht="14.25" customHeight="1" x14ac:dyDescent="0.3">
      <c r="A706" s="378">
        <v>43791</v>
      </c>
      <c r="B706" s="364">
        <v>1.1057999999999999</v>
      </c>
    </row>
    <row r="707" spans="1:2" ht="14.25" customHeight="1" x14ac:dyDescent="0.3">
      <c r="A707" s="378">
        <v>43790</v>
      </c>
      <c r="B707" s="364">
        <v>1.1091</v>
      </c>
    </row>
    <row r="708" spans="1:2" ht="14.25" customHeight="1" x14ac:dyDescent="0.3">
      <c r="A708" s="378">
        <v>43789</v>
      </c>
      <c r="B708" s="364">
        <v>1.1059000000000001</v>
      </c>
    </row>
    <row r="709" spans="1:2" ht="14.25" customHeight="1" x14ac:dyDescent="0.3">
      <c r="A709" s="378">
        <v>43788</v>
      </c>
      <c r="B709" s="364">
        <v>1.1076999999999999</v>
      </c>
    </row>
    <row r="710" spans="1:2" ht="14.25" customHeight="1" x14ac:dyDescent="0.3">
      <c r="A710" s="378">
        <v>43787</v>
      </c>
      <c r="B710" s="364">
        <v>1.1061000000000001</v>
      </c>
    </row>
    <row r="711" spans="1:2" ht="14.25" customHeight="1" x14ac:dyDescent="0.3">
      <c r="A711" s="378">
        <v>43784</v>
      </c>
      <c r="B711" s="364">
        <v>1.1033999999999999</v>
      </c>
    </row>
    <row r="712" spans="1:2" ht="14.25" customHeight="1" x14ac:dyDescent="0.3">
      <c r="A712" s="378">
        <v>43783</v>
      </c>
      <c r="B712" s="364">
        <v>1.0996999999999999</v>
      </c>
    </row>
    <row r="713" spans="1:2" ht="14.25" customHeight="1" x14ac:dyDescent="0.3">
      <c r="A713" s="378">
        <v>43782</v>
      </c>
      <c r="B713" s="364">
        <v>1.1006</v>
      </c>
    </row>
    <row r="714" spans="1:2" ht="14.25" customHeight="1" x14ac:dyDescent="0.3">
      <c r="A714" s="378">
        <v>43781</v>
      </c>
      <c r="B714" s="364">
        <v>1.1014999999999999</v>
      </c>
    </row>
    <row r="715" spans="1:2" ht="14.25" customHeight="1" x14ac:dyDescent="0.3">
      <c r="A715" s="378">
        <v>43780</v>
      </c>
      <c r="B715" s="364">
        <v>1.1041000000000001</v>
      </c>
    </row>
    <row r="716" spans="1:2" ht="14.25" customHeight="1" x14ac:dyDescent="0.3">
      <c r="A716" s="378">
        <v>43777</v>
      </c>
      <c r="B716" s="364">
        <v>1.1033999999999999</v>
      </c>
    </row>
    <row r="717" spans="1:2" ht="14.25" customHeight="1" x14ac:dyDescent="0.3">
      <c r="A717" s="378">
        <v>43776</v>
      </c>
      <c r="B717" s="364">
        <v>1.1076999999999999</v>
      </c>
    </row>
    <row r="718" spans="1:2" ht="14.25" customHeight="1" x14ac:dyDescent="0.3">
      <c r="A718" s="378">
        <v>43775</v>
      </c>
      <c r="B718" s="364">
        <v>1.109</v>
      </c>
    </row>
    <row r="719" spans="1:2" ht="14.25" customHeight="1" x14ac:dyDescent="0.3">
      <c r="A719" s="378">
        <v>43774</v>
      </c>
      <c r="B719" s="364">
        <v>1.1109</v>
      </c>
    </row>
    <row r="720" spans="1:2" ht="14.25" customHeight="1" x14ac:dyDescent="0.3">
      <c r="A720" s="378">
        <v>43773</v>
      </c>
      <c r="B720" s="364">
        <v>1.1157999999999999</v>
      </c>
    </row>
    <row r="721" spans="1:2" ht="14.25" customHeight="1" x14ac:dyDescent="0.3">
      <c r="A721" s="378">
        <v>43770</v>
      </c>
      <c r="B721" s="364">
        <v>1.1138999999999999</v>
      </c>
    </row>
    <row r="722" spans="1:2" ht="14.25" customHeight="1" x14ac:dyDescent="0.3">
      <c r="A722" s="378">
        <v>43769</v>
      </c>
      <c r="B722" s="364">
        <v>1.1153999999999999</v>
      </c>
    </row>
    <row r="723" spans="1:2" ht="14.25" customHeight="1" x14ac:dyDescent="0.3">
      <c r="A723" s="378">
        <v>43768</v>
      </c>
      <c r="B723" s="364">
        <v>1.1106</v>
      </c>
    </row>
    <row r="724" spans="1:2" ht="14.25" customHeight="1" x14ac:dyDescent="0.3">
      <c r="A724" s="378">
        <v>43767</v>
      </c>
      <c r="B724" s="364">
        <v>1.1094999999999999</v>
      </c>
    </row>
    <row r="725" spans="1:2" ht="14.25" customHeight="1" x14ac:dyDescent="0.3">
      <c r="A725" s="379">
        <v>43766</v>
      </c>
      <c r="B725" s="364">
        <v>1.1087</v>
      </c>
    </row>
    <row r="726" spans="1:2" ht="14.25" customHeight="1" x14ac:dyDescent="0.3">
      <c r="A726" s="379">
        <v>43763</v>
      </c>
      <c r="B726" s="364">
        <v>1.1107</v>
      </c>
    </row>
    <row r="727" spans="1:2" ht="14.25" customHeight="1" x14ac:dyDescent="0.3">
      <c r="A727" s="378">
        <v>43762</v>
      </c>
      <c r="B727" s="45">
        <v>1.1128</v>
      </c>
    </row>
    <row r="728" spans="1:2" ht="14.25" customHeight="1" x14ac:dyDescent="0.3">
      <c r="A728" s="378">
        <v>43761</v>
      </c>
      <c r="B728" s="45">
        <v>1.1123000000000001</v>
      </c>
    </row>
    <row r="729" spans="1:2" ht="14.25" customHeight="1" x14ac:dyDescent="0.3">
      <c r="A729" s="378">
        <v>43760</v>
      </c>
      <c r="B729" s="45">
        <v>1.113</v>
      </c>
    </row>
    <row r="730" spans="1:2" ht="14.25" customHeight="1" x14ac:dyDescent="0.3">
      <c r="A730" s="378">
        <v>43759</v>
      </c>
      <c r="B730" s="45">
        <v>1.1173</v>
      </c>
    </row>
    <row r="731" spans="1:2" ht="14.25" customHeight="1" x14ac:dyDescent="0.3">
      <c r="A731" s="378">
        <v>43756</v>
      </c>
      <c r="B731" s="45">
        <v>1.1144000000000001</v>
      </c>
    </row>
    <row r="732" spans="1:2" ht="14.25" customHeight="1" x14ac:dyDescent="0.3">
      <c r="A732" s="378">
        <v>43755</v>
      </c>
      <c r="B732" s="45">
        <v>1.1113</v>
      </c>
    </row>
    <row r="733" spans="1:2" ht="14.25" customHeight="1" x14ac:dyDescent="0.3">
      <c r="A733" s="378">
        <v>43754</v>
      </c>
      <c r="B733" s="45">
        <v>1.1025</v>
      </c>
    </row>
    <row r="734" spans="1:2" ht="14.25" customHeight="1" x14ac:dyDescent="0.3">
      <c r="A734" s="378">
        <v>43753</v>
      </c>
      <c r="B734" s="45">
        <v>1.1007</v>
      </c>
    </row>
    <row r="735" spans="1:2" ht="14.25" customHeight="1" x14ac:dyDescent="0.3">
      <c r="A735" s="378">
        <v>43752</v>
      </c>
      <c r="B735" s="45">
        <v>1.1031</v>
      </c>
    </row>
    <row r="736" spans="1:2" ht="14.25" customHeight="1" x14ac:dyDescent="0.3">
      <c r="A736" s="378">
        <v>43749</v>
      </c>
      <c r="B736" s="45">
        <v>1.1043000000000001</v>
      </c>
    </row>
    <row r="737" spans="1:2" ht="14.25" customHeight="1" x14ac:dyDescent="0.3">
      <c r="A737" s="378">
        <v>43748</v>
      </c>
      <c r="B737" s="45">
        <v>1.103</v>
      </c>
    </row>
    <row r="738" spans="1:2" ht="14.25" customHeight="1" x14ac:dyDescent="0.3">
      <c r="A738" s="378">
        <v>43747</v>
      </c>
      <c r="B738" s="45">
        <v>1.0981000000000001</v>
      </c>
    </row>
    <row r="739" spans="1:2" ht="14.25" customHeight="1" x14ac:dyDescent="0.3">
      <c r="A739" s="378">
        <v>43746</v>
      </c>
      <c r="B739" s="45">
        <v>1.0986</v>
      </c>
    </row>
    <row r="740" spans="1:2" ht="14.25" customHeight="1" x14ac:dyDescent="0.3">
      <c r="A740" s="378">
        <v>43745</v>
      </c>
      <c r="B740" s="45">
        <v>1.0992999999999999</v>
      </c>
    </row>
    <row r="741" spans="1:2" ht="14.25" customHeight="1" x14ac:dyDescent="0.3">
      <c r="A741" s="378">
        <v>43742</v>
      </c>
      <c r="B741" s="45">
        <v>1.0979000000000001</v>
      </c>
    </row>
    <row r="742" spans="1:2" ht="14.25" customHeight="1" x14ac:dyDescent="0.3">
      <c r="A742" s="378">
        <v>43741</v>
      </c>
      <c r="B742" s="45">
        <v>1.0951</v>
      </c>
    </row>
    <row r="743" spans="1:2" ht="14.25" customHeight="1" x14ac:dyDescent="0.3">
      <c r="A743" s="378">
        <v>43740</v>
      </c>
      <c r="B743" s="45">
        <v>1.0925</v>
      </c>
    </row>
    <row r="744" spans="1:2" ht="14.25" customHeight="1" x14ac:dyDescent="0.3">
      <c r="A744" s="378">
        <v>43739</v>
      </c>
      <c r="B744" s="45">
        <v>1.0898000000000001</v>
      </c>
    </row>
    <row r="745" spans="1:2" ht="14.25" customHeight="1" x14ac:dyDescent="0.3">
      <c r="A745" s="378">
        <v>43738</v>
      </c>
      <c r="B745" s="45">
        <v>1.0889</v>
      </c>
    </row>
    <row r="746" spans="1:2" ht="14.25" customHeight="1" x14ac:dyDescent="0.3">
      <c r="A746" s="378">
        <v>43735</v>
      </c>
      <c r="B746" s="45">
        <v>1.0934999999999999</v>
      </c>
    </row>
    <row r="747" spans="1:2" ht="14.25" customHeight="1" x14ac:dyDescent="0.3">
      <c r="A747" s="378">
        <v>43734</v>
      </c>
      <c r="B747" s="45">
        <v>1.0938000000000001</v>
      </c>
    </row>
    <row r="748" spans="1:2" ht="14.25" customHeight="1" x14ac:dyDescent="0.3">
      <c r="A748" s="378">
        <v>43733</v>
      </c>
      <c r="B748" s="45">
        <v>1.0982000000000001</v>
      </c>
    </row>
    <row r="749" spans="1:2" ht="14.25" customHeight="1" x14ac:dyDescent="0.3">
      <c r="A749" s="378">
        <v>43732</v>
      </c>
      <c r="B749" s="45">
        <v>1.1003000000000001</v>
      </c>
    </row>
    <row r="750" spans="1:2" ht="14.25" customHeight="1" x14ac:dyDescent="0.3">
      <c r="A750" s="378">
        <v>43731</v>
      </c>
      <c r="B750" s="45">
        <v>1.0985</v>
      </c>
    </row>
    <row r="751" spans="1:2" ht="14.25" customHeight="1" x14ac:dyDescent="0.3">
      <c r="A751" s="378">
        <v>43728</v>
      </c>
      <c r="B751" s="45">
        <v>1.103</v>
      </c>
    </row>
    <row r="752" spans="1:2" ht="14.25" customHeight="1" x14ac:dyDescent="0.3">
      <c r="A752" s="378">
        <v>43727</v>
      </c>
      <c r="B752" s="45">
        <v>1.1067</v>
      </c>
    </row>
    <row r="753" spans="1:2" ht="14.25" customHeight="1" x14ac:dyDescent="0.3">
      <c r="A753" s="378">
        <v>43726</v>
      </c>
      <c r="B753" s="45">
        <v>1.1052999999999999</v>
      </c>
    </row>
    <row r="754" spans="1:2" ht="14.25" customHeight="1" x14ac:dyDescent="0.3">
      <c r="A754" s="378">
        <v>43725</v>
      </c>
      <c r="B754" s="45">
        <v>1.1026</v>
      </c>
    </row>
    <row r="755" spans="1:2" ht="14.25" customHeight="1" x14ac:dyDescent="0.3">
      <c r="A755" s="378">
        <v>43724</v>
      </c>
      <c r="B755" s="45">
        <v>1.1031</v>
      </c>
    </row>
    <row r="756" spans="1:2" ht="14.25" customHeight="1" x14ac:dyDescent="0.3">
      <c r="A756" s="378">
        <v>43721</v>
      </c>
      <c r="B756" s="45">
        <v>1.1095999999999999</v>
      </c>
    </row>
    <row r="757" spans="1:2" ht="14.25" customHeight="1" x14ac:dyDescent="0.3">
      <c r="A757" s="378">
        <v>43720</v>
      </c>
      <c r="B757" s="45">
        <v>1.0963000000000001</v>
      </c>
    </row>
    <row r="758" spans="1:2" ht="14.25" customHeight="1" x14ac:dyDescent="0.3">
      <c r="A758" s="378">
        <v>43719</v>
      </c>
      <c r="B758" s="45">
        <v>1.1003000000000001</v>
      </c>
    </row>
    <row r="759" spans="1:2" ht="14.25" customHeight="1" x14ac:dyDescent="0.3">
      <c r="A759" s="378">
        <v>43718</v>
      </c>
      <c r="B759" s="45">
        <v>1.1040000000000001</v>
      </c>
    </row>
    <row r="760" spans="1:2" ht="14.25" customHeight="1" x14ac:dyDescent="0.3">
      <c r="A760" s="378">
        <v>43717</v>
      </c>
      <c r="B760" s="45">
        <v>1.1032999999999999</v>
      </c>
    </row>
    <row r="761" spans="1:2" ht="14.25" customHeight="1" x14ac:dyDescent="0.3">
      <c r="A761" s="378">
        <v>43714</v>
      </c>
      <c r="B761" s="45">
        <v>1.1027</v>
      </c>
    </row>
    <row r="762" spans="1:2" ht="14.25" customHeight="1" x14ac:dyDescent="0.3">
      <c r="A762" s="378">
        <v>43713</v>
      </c>
      <c r="B762" s="45">
        <v>1.1057999999999999</v>
      </c>
    </row>
    <row r="763" spans="1:2" ht="14.25" customHeight="1" x14ac:dyDescent="0.3">
      <c r="A763" s="378">
        <v>43712</v>
      </c>
      <c r="B763" s="45">
        <v>1.1017999999999999</v>
      </c>
    </row>
    <row r="764" spans="1:2" ht="14.25" customHeight="1" x14ac:dyDescent="0.3">
      <c r="A764" s="378">
        <v>43711</v>
      </c>
      <c r="B764" s="45">
        <v>1.0936999999999999</v>
      </c>
    </row>
    <row r="765" spans="1:2" ht="14.25" customHeight="1" x14ac:dyDescent="0.3">
      <c r="A765" s="378">
        <v>43710</v>
      </c>
      <c r="B765" s="45">
        <v>1.0968</v>
      </c>
    </row>
    <row r="766" spans="1:2" ht="14.25" customHeight="1" x14ac:dyDescent="0.3">
      <c r="A766" s="378">
        <v>43707</v>
      </c>
      <c r="B766" s="45">
        <v>1.1035999999999999</v>
      </c>
    </row>
    <row r="767" spans="1:2" ht="14.25" customHeight="1" x14ac:dyDescent="0.3">
      <c r="A767" s="378">
        <v>43706</v>
      </c>
      <c r="B767" s="45">
        <v>1.1072</v>
      </c>
    </row>
    <row r="768" spans="1:2" ht="14.25" customHeight="1" x14ac:dyDescent="0.3">
      <c r="A768" s="378">
        <v>43705</v>
      </c>
      <c r="B768" s="45">
        <v>1.1083000000000001</v>
      </c>
    </row>
    <row r="769" spans="1:2" ht="14.25" customHeight="1" x14ac:dyDescent="0.3">
      <c r="A769" s="378">
        <v>43704</v>
      </c>
      <c r="B769" s="45">
        <v>1.1104000000000001</v>
      </c>
    </row>
    <row r="770" spans="1:2" ht="14.25" customHeight="1" x14ac:dyDescent="0.3">
      <c r="A770" s="378">
        <v>43703</v>
      </c>
      <c r="B770" s="45">
        <v>1.1115999999999999</v>
      </c>
    </row>
    <row r="771" spans="1:2" ht="14.25" customHeight="1" x14ac:dyDescent="0.3">
      <c r="A771" s="378">
        <v>43700</v>
      </c>
      <c r="B771" s="45">
        <v>1.1065</v>
      </c>
    </row>
    <row r="772" spans="1:2" ht="14.25" customHeight="1" x14ac:dyDescent="0.3">
      <c r="A772" s="378">
        <v>43699</v>
      </c>
      <c r="B772" s="45">
        <v>1.1083000000000001</v>
      </c>
    </row>
    <row r="773" spans="1:2" ht="14.25" customHeight="1" x14ac:dyDescent="0.3">
      <c r="A773" s="378">
        <v>43698</v>
      </c>
      <c r="B773" s="45">
        <v>1.1104000000000001</v>
      </c>
    </row>
    <row r="774" spans="1:2" ht="14.25" customHeight="1" x14ac:dyDescent="0.3">
      <c r="A774" s="378">
        <v>43697</v>
      </c>
      <c r="B774" s="45">
        <v>1.1075999999999999</v>
      </c>
    </row>
    <row r="775" spans="1:2" ht="14.25" customHeight="1" x14ac:dyDescent="0.3">
      <c r="A775" s="378">
        <v>43696</v>
      </c>
      <c r="B775" s="45">
        <v>1.1103000000000001</v>
      </c>
    </row>
    <row r="776" spans="1:2" ht="14.25" customHeight="1" x14ac:dyDescent="0.3">
      <c r="A776" s="378">
        <v>43693</v>
      </c>
      <c r="B776" s="45">
        <v>1.1075999999999999</v>
      </c>
    </row>
    <row r="777" spans="1:2" ht="14.25" customHeight="1" x14ac:dyDescent="0.3">
      <c r="A777" s="378">
        <v>43692</v>
      </c>
      <c r="B777" s="45">
        <v>1.115</v>
      </c>
    </row>
    <row r="778" spans="1:2" ht="14.25" customHeight="1" x14ac:dyDescent="0.3">
      <c r="A778" s="378">
        <v>43691</v>
      </c>
      <c r="B778" s="45">
        <v>1.1188</v>
      </c>
    </row>
    <row r="779" spans="1:2" ht="14.25" customHeight="1" x14ac:dyDescent="0.3">
      <c r="A779" s="378">
        <v>43690</v>
      </c>
      <c r="B779" s="45">
        <v>1.1222000000000001</v>
      </c>
    </row>
    <row r="780" spans="1:2" ht="14.25" customHeight="1" x14ac:dyDescent="0.3">
      <c r="A780" s="378">
        <v>43689</v>
      </c>
      <c r="B780" s="45">
        <v>1.1194</v>
      </c>
    </row>
    <row r="781" spans="1:2" ht="14.25" customHeight="1" x14ac:dyDescent="0.3">
      <c r="A781" s="378">
        <v>43686</v>
      </c>
      <c r="B781" s="45">
        <v>1.1197999999999999</v>
      </c>
    </row>
    <row r="782" spans="1:2" ht="14.25" customHeight="1" x14ac:dyDescent="0.3">
      <c r="A782" s="378">
        <v>43685</v>
      </c>
      <c r="B782" s="45">
        <v>1.1193</v>
      </c>
    </row>
    <row r="783" spans="1:2" ht="14.25" customHeight="1" x14ac:dyDescent="0.3">
      <c r="A783" s="378">
        <v>43684</v>
      </c>
      <c r="B783" s="45">
        <v>1.1202000000000001</v>
      </c>
    </row>
    <row r="784" spans="1:2" ht="14.25" customHeight="1" x14ac:dyDescent="0.3">
      <c r="A784" s="378">
        <v>43683</v>
      </c>
      <c r="B784" s="45">
        <v>1.1187</v>
      </c>
    </row>
    <row r="785" spans="1:2" ht="14.25" customHeight="1" x14ac:dyDescent="0.3">
      <c r="A785" s="378">
        <v>43682</v>
      </c>
      <c r="B785" s="45">
        <v>1.1182000000000001</v>
      </c>
    </row>
    <row r="786" spans="1:2" ht="14.25" customHeight="1" x14ac:dyDescent="0.3">
      <c r="A786" s="378">
        <v>43679</v>
      </c>
      <c r="B786" s="45">
        <v>1.1106</v>
      </c>
    </row>
    <row r="787" spans="1:2" ht="14.25" customHeight="1" x14ac:dyDescent="0.3">
      <c r="A787" s="378">
        <v>43678</v>
      </c>
      <c r="B787" s="45">
        <v>1.1036999999999999</v>
      </c>
    </row>
    <row r="788" spans="1:2" ht="14.25" customHeight="1" x14ac:dyDescent="0.3">
      <c r="A788" s="378">
        <v>43677</v>
      </c>
      <c r="B788" s="45">
        <v>1.1151</v>
      </c>
    </row>
    <row r="789" spans="1:2" ht="14.25" customHeight="1" x14ac:dyDescent="0.3">
      <c r="A789" s="378">
        <v>43676</v>
      </c>
      <c r="B789" s="45">
        <v>1.1153999999999999</v>
      </c>
    </row>
    <row r="790" spans="1:2" ht="14.25" customHeight="1" x14ac:dyDescent="0.3">
      <c r="A790" s="378">
        <v>43675</v>
      </c>
      <c r="B790" s="45">
        <v>1.1119000000000001</v>
      </c>
    </row>
    <row r="791" spans="1:2" ht="14.25" customHeight="1" x14ac:dyDescent="0.3">
      <c r="A791" s="378">
        <v>43672</v>
      </c>
      <c r="B791" s="45">
        <v>1.1137999999999999</v>
      </c>
    </row>
    <row r="792" spans="1:2" ht="14.25" customHeight="1" x14ac:dyDescent="0.3">
      <c r="A792" s="378">
        <v>43671</v>
      </c>
      <c r="B792" s="45">
        <v>1.1114999999999999</v>
      </c>
    </row>
    <row r="793" spans="1:2" ht="14.25" customHeight="1" x14ac:dyDescent="0.3">
      <c r="A793" s="378">
        <v>43670</v>
      </c>
      <c r="B793" s="45">
        <v>1.1140000000000001</v>
      </c>
    </row>
    <row r="794" spans="1:2" ht="14.25" customHeight="1" x14ac:dyDescent="0.3">
      <c r="A794" s="378">
        <v>43669</v>
      </c>
      <c r="B794" s="45">
        <v>1.1173</v>
      </c>
    </row>
    <row r="795" spans="1:2" ht="14.25" customHeight="1" x14ac:dyDescent="0.3">
      <c r="A795" s="378">
        <v>43668</v>
      </c>
      <c r="B795" s="45">
        <v>1.1214999999999999</v>
      </c>
    </row>
    <row r="796" spans="1:2" ht="14.25" customHeight="1" x14ac:dyDescent="0.3">
      <c r="A796" s="378">
        <v>43665</v>
      </c>
      <c r="B796" s="45">
        <v>1.1226</v>
      </c>
    </row>
    <row r="797" spans="1:2" ht="14.25" customHeight="1" x14ac:dyDescent="0.3">
      <c r="A797" s="378">
        <v>43664</v>
      </c>
      <c r="B797" s="45">
        <v>1.1215999999999999</v>
      </c>
    </row>
    <row r="798" spans="1:2" ht="14.25" customHeight="1" x14ac:dyDescent="0.3">
      <c r="A798" s="378">
        <v>43663</v>
      </c>
      <c r="B798" s="45">
        <v>1.1214999999999999</v>
      </c>
    </row>
    <row r="799" spans="1:2" ht="14.25" customHeight="1" x14ac:dyDescent="0.3">
      <c r="A799" s="378">
        <v>43662</v>
      </c>
      <c r="B799" s="45">
        <v>1.1223000000000001</v>
      </c>
    </row>
    <row r="800" spans="1:2" ht="14.25" customHeight="1" x14ac:dyDescent="0.3">
      <c r="A800" s="378">
        <v>43661</v>
      </c>
      <c r="B800" s="45">
        <v>1.1269</v>
      </c>
    </row>
    <row r="801" spans="1:2" ht="14.25" customHeight="1" x14ac:dyDescent="0.3">
      <c r="A801" s="378">
        <v>43658</v>
      </c>
      <c r="B801" s="45">
        <v>1.1253</v>
      </c>
    </row>
    <row r="802" spans="1:2" ht="14.25" customHeight="1" x14ac:dyDescent="0.3">
      <c r="A802" s="378">
        <v>43657</v>
      </c>
      <c r="B802" s="45">
        <v>1.1285000000000001</v>
      </c>
    </row>
    <row r="803" spans="1:2" ht="14.25" customHeight="1" x14ac:dyDescent="0.3">
      <c r="A803" s="378">
        <v>43656</v>
      </c>
      <c r="B803" s="45">
        <v>1.1220000000000001</v>
      </c>
    </row>
    <row r="804" spans="1:2" ht="14.25" customHeight="1" x14ac:dyDescent="0.3">
      <c r="A804" s="378">
        <v>43655</v>
      </c>
      <c r="B804" s="45">
        <v>1.1205000000000001</v>
      </c>
    </row>
    <row r="805" spans="1:2" ht="14.25" customHeight="1" x14ac:dyDescent="0.3">
      <c r="A805" s="378">
        <v>43654</v>
      </c>
      <c r="B805" s="45">
        <v>1.1214999999999999</v>
      </c>
    </row>
    <row r="806" spans="1:2" ht="14.25" customHeight="1" x14ac:dyDescent="0.3">
      <c r="A806" s="378">
        <v>43651</v>
      </c>
      <c r="B806" s="45">
        <v>1.1259999999999999</v>
      </c>
    </row>
    <row r="807" spans="1:2" ht="14.25" customHeight="1" x14ac:dyDescent="0.3">
      <c r="A807" s="378">
        <v>43650</v>
      </c>
      <c r="B807" s="45">
        <v>1.1288</v>
      </c>
    </row>
    <row r="808" spans="1:2" ht="14.25" customHeight="1" x14ac:dyDescent="0.3">
      <c r="A808" s="378">
        <v>43649</v>
      </c>
      <c r="B808" s="45">
        <v>1.1293</v>
      </c>
    </row>
    <row r="809" spans="1:2" ht="14.25" customHeight="1" x14ac:dyDescent="0.3">
      <c r="A809" s="378">
        <v>43648</v>
      </c>
      <c r="B809" s="45">
        <v>1.1301000000000001</v>
      </c>
    </row>
    <row r="810" spans="1:2" ht="14.25" customHeight="1" x14ac:dyDescent="0.3">
      <c r="A810" s="378">
        <v>43647</v>
      </c>
      <c r="B810" s="45">
        <v>1.1349</v>
      </c>
    </row>
    <row r="811" spans="1:2" ht="14.25" customHeight="1" x14ac:dyDescent="0.3">
      <c r="A811" s="378">
        <v>43644</v>
      </c>
      <c r="B811" s="45">
        <v>1.1379999999999999</v>
      </c>
    </row>
    <row r="812" spans="1:2" ht="14.25" customHeight="1" x14ac:dyDescent="0.3">
      <c r="A812" s="378">
        <v>43643</v>
      </c>
      <c r="B812" s="380">
        <v>1.137</v>
      </c>
    </row>
    <row r="813" spans="1:2" ht="14.25" customHeight="1" x14ac:dyDescent="0.3">
      <c r="A813" s="378">
        <v>43642</v>
      </c>
      <c r="B813" s="380">
        <v>1.1362000000000001</v>
      </c>
    </row>
    <row r="814" spans="1:2" ht="14.25" customHeight="1" x14ac:dyDescent="0.3">
      <c r="A814" s="378">
        <v>43641</v>
      </c>
      <c r="B814" s="380">
        <v>1.1388</v>
      </c>
    </row>
    <row r="815" spans="1:2" ht="14.25" customHeight="1" x14ac:dyDescent="0.3">
      <c r="A815" s="378">
        <v>43640</v>
      </c>
      <c r="B815" s="380">
        <v>1.1394</v>
      </c>
    </row>
    <row r="816" spans="1:2" ht="14.25" customHeight="1" x14ac:dyDescent="0.3">
      <c r="A816" s="378">
        <v>43637</v>
      </c>
      <c r="B816" s="380">
        <v>1.1315999999999999</v>
      </c>
    </row>
    <row r="817" spans="1:2" ht="14.25" customHeight="1" x14ac:dyDescent="0.3">
      <c r="A817" s="378">
        <v>43636</v>
      </c>
      <c r="B817" s="380">
        <v>1.1307</v>
      </c>
    </row>
    <row r="818" spans="1:2" ht="14.25" customHeight="1" x14ac:dyDescent="0.3">
      <c r="A818" s="378">
        <v>43635</v>
      </c>
      <c r="B818" s="380">
        <v>1.1207</v>
      </c>
    </row>
    <row r="819" spans="1:2" ht="14.25" customHeight="1" x14ac:dyDescent="0.3">
      <c r="A819" s="378">
        <v>43634</v>
      </c>
      <c r="B819" s="380">
        <v>1.1187</v>
      </c>
    </row>
    <row r="820" spans="1:2" ht="14.25" customHeight="1" x14ac:dyDescent="0.3">
      <c r="A820" s="378">
        <v>43633</v>
      </c>
      <c r="B820" s="380">
        <v>1.1234</v>
      </c>
    </row>
    <row r="821" spans="1:2" ht="14.25" customHeight="1" x14ac:dyDescent="0.3">
      <c r="A821" s="378">
        <v>43630</v>
      </c>
      <c r="B821" s="380">
        <v>1.1265000000000001</v>
      </c>
    </row>
    <row r="822" spans="1:2" ht="14.25" customHeight="1" x14ac:dyDescent="0.3">
      <c r="A822" s="378">
        <v>43629</v>
      </c>
      <c r="B822" s="380">
        <v>1.1289</v>
      </c>
    </row>
    <row r="823" spans="1:2" ht="14.25" customHeight="1" x14ac:dyDescent="0.3">
      <c r="A823" s="378">
        <v>43628</v>
      </c>
      <c r="B823" s="380">
        <v>1.1323000000000001</v>
      </c>
    </row>
    <row r="824" spans="1:2" ht="14.25" customHeight="1" x14ac:dyDescent="0.3">
      <c r="A824" s="378">
        <v>43627</v>
      </c>
      <c r="B824" s="380">
        <v>1.1319999999999999</v>
      </c>
    </row>
    <row r="825" spans="1:2" ht="14.25" customHeight="1" x14ac:dyDescent="0.3">
      <c r="A825" s="378">
        <v>43626</v>
      </c>
      <c r="B825" s="380">
        <v>1.1301000000000001</v>
      </c>
    </row>
    <row r="826" spans="1:2" ht="14.25" customHeight="1" x14ac:dyDescent="0.3">
      <c r="A826" s="378">
        <v>43623</v>
      </c>
      <c r="B826" s="380">
        <v>1.1273</v>
      </c>
    </row>
    <row r="827" spans="1:2" ht="14.25" customHeight="1" x14ac:dyDescent="0.3">
      <c r="A827" s="378">
        <v>43622</v>
      </c>
      <c r="B827" s="380">
        <v>1.1266</v>
      </c>
    </row>
    <row r="828" spans="1:2" ht="14.25" customHeight="1" x14ac:dyDescent="0.3">
      <c r="A828" s="378">
        <v>43621</v>
      </c>
      <c r="B828" s="380">
        <v>1.1256999999999999</v>
      </c>
    </row>
    <row r="829" spans="1:2" ht="14.25" customHeight="1" x14ac:dyDescent="0.3">
      <c r="A829" s="378">
        <v>43620</v>
      </c>
      <c r="B829" s="380">
        <v>1.1244000000000001</v>
      </c>
    </row>
    <row r="830" spans="1:2" ht="14.25" customHeight="1" x14ac:dyDescent="0.3">
      <c r="A830" s="378">
        <v>43619</v>
      </c>
      <c r="B830" s="380">
        <v>1.1185</v>
      </c>
    </row>
    <row r="831" spans="1:2" ht="14.25" customHeight="1" x14ac:dyDescent="0.3">
      <c r="A831" s="378">
        <v>43616</v>
      </c>
      <c r="B831" s="380">
        <v>1.1151</v>
      </c>
    </row>
    <row r="832" spans="1:2" ht="14.25" customHeight="1" x14ac:dyDescent="0.3">
      <c r="A832" s="378">
        <v>43615</v>
      </c>
      <c r="B832" s="380">
        <v>1.1133999999999999</v>
      </c>
    </row>
    <row r="833" spans="1:2" ht="14.25" customHeight="1" x14ac:dyDescent="0.3">
      <c r="A833" s="378">
        <v>43614</v>
      </c>
      <c r="B833" s="380">
        <v>1.1155999999999999</v>
      </c>
    </row>
    <row r="834" spans="1:2" ht="14.25" customHeight="1" x14ac:dyDescent="0.3">
      <c r="A834" s="378">
        <v>43613</v>
      </c>
      <c r="B834" s="380">
        <v>1.1192</v>
      </c>
    </row>
    <row r="835" spans="1:2" ht="14.25" customHeight="1" x14ac:dyDescent="0.3">
      <c r="A835" s="378">
        <v>43612</v>
      </c>
      <c r="B835" s="380">
        <v>1.1197999999999999</v>
      </c>
    </row>
    <row r="836" spans="1:2" ht="14.25" customHeight="1" x14ac:dyDescent="0.3">
      <c r="A836" s="378">
        <v>43609</v>
      </c>
      <c r="B836" s="30">
        <v>1.1187</v>
      </c>
    </row>
    <row r="837" spans="1:2" ht="14.25" customHeight="1" x14ac:dyDescent="0.3">
      <c r="A837" s="378">
        <v>43608</v>
      </c>
      <c r="B837" s="30">
        <v>1.1138999999999999</v>
      </c>
    </row>
    <row r="838" spans="1:2" ht="14.25" customHeight="1" x14ac:dyDescent="0.3">
      <c r="A838" s="378">
        <v>43607</v>
      </c>
      <c r="B838" s="30">
        <v>1.1171</v>
      </c>
    </row>
    <row r="839" spans="1:2" ht="14.25" customHeight="1" x14ac:dyDescent="0.3">
      <c r="A839" s="378">
        <v>43606</v>
      </c>
      <c r="B839" s="30">
        <v>1.1161000000000001</v>
      </c>
    </row>
    <row r="840" spans="1:2" ht="14.25" customHeight="1" x14ac:dyDescent="0.3">
      <c r="A840" s="378">
        <v>43605</v>
      </c>
      <c r="B840" s="30">
        <v>1.1167</v>
      </c>
    </row>
    <row r="841" spans="1:2" ht="14.25" customHeight="1" x14ac:dyDescent="0.3">
      <c r="A841" s="378">
        <v>43602</v>
      </c>
      <c r="B841" s="30">
        <v>1.1172</v>
      </c>
    </row>
    <row r="842" spans="1:2" ht="14.25" customHeight="1" x14ac:dyDescent="0.3">
      <c r="A842" s="378">
        <v>43601</v>
      </c>
      <c r="B842" s="30">
        <v>1.1203000000000001</v>
      </c>
    </row>
    <row r="843" spans="1:2" ht="14.25" customHeight="1" x14ac:dyDescent="0.3">
      <c r="A843" s="378">
        <v>43600</v>
      </c>
      <c r="B843" s="30">
        <v>1.1183000000000001</v>
      </c>
    </row>
    <row r="844" spans="1:2" ht="14.25" customHeight="1" x14ac:dyDescent="0.3">
      <c r="A844" s="378">
        <v>43599</v>
      </c>
      <c r="B844" s="30">
        <v>1.1226</v>
      </c>
    </row>
    <row r="845" spans="1:2" ht="14.25" customHeight="1" x14ac:dyDescent="0.3">
      <c r="A845" s="378">
        <v>43598</v>
      </c>
      <c r="B845" s="30">
        <v>1.1245000000000001</v>
      </c>
    </row>
    <row r="846" spans="1:2" ht="14.25" customHeight="1" x14ac:dyDescent="0.3">
      <c r="A846" s="378">
        <v>43595</v>
      </c>
      <c r="B846" s="30">
        <v>1.123</v>
      </c>
    </row>
    <row r="847" spans="1:2" ht="14.25" customHeight="1" x14ac:dyDescent="0.3">
      <c r="A847" s="378">
        <v>43594</v>
      </c>
      <c r="B847" s="30">
        <v>1.1193</v>
      </c>
    </row>
    <row r="848" spans="1:2" ht="14.25" customHeight="1" x14ac:dyDescent="0.3">
      <c r="A848" s="378">
        <v>43593</v>
      </c>
      <c r="B848" s="30">
        <v>1.1202000000000001</v>
      </c>
    </row>
    <row r="849" spans="1:2" ht="14.25" customHeight="1" x14ac:dyDescent="0.3">
      <c r="A849" s="378">
        <v>43592</v>
      </c>
      <c r="B849" s="30">
        <v>1.1185</v>
      </c>
    </row>
    <row r="850" spans="1:2" ht="14.25" customHeight="1" x14ac:dyDescent="0.3">
      <c r="A850" s="378">
        <v>43591</v>
      </c>
      <c r="B850" s="30">
        <v>1.1198999999999999</v>
      </c>
    </row>
    <row r="851" spans="1:2" ht="14.25" customHeight="1" x14ac:dyDescent="0.3">
      <c r="A851" s="378">
        <v>43588</v>
      </c>
      <c r="B851" s="30">
        <v>1.1154999999999999</v>
      </c>
    </row>
    <row r="852" spans="1:2" ht="14.25" customHeight="1" x14ac:dyDescent="0.3">
      <c r="A852" s="378">
        <v>43587</v>
      </c>
      <c r="B852" s="30">
        <v>1.1212</v>
      </c>
    </row>
    <row r="853" spans="1:2" ht="14.25" customHeight="1" x14ac:dyDescent="0.3">
      <c r="A853" s="378">
        <v>43585</v>
      </c>
      <c r="B853" s="45">
        <v>1.1217999999999999</v>
      </c>
    </row>
    <row r="854" spans="1:2" ht="14.25" customHeight="1" x14ac:dyDescent="0.3">
      <c r="A854" s="378">
        <v>43584</v>
      </c>
      <c r="B854" s="45">
        <v>1.115</v>
      </c>
    </row>
    <row r="855" spans="1:2" ht="14.25" customHeight="1" x14ac:dyDescent="0.3">
      <c r="A855" s="378">
        <v>43581</v>
      </c>
      <c r="B855" s="45">
        <v>1.1133</v>
      </c>
    </row>
    <row r="856" spans="1:2" ht="14.25" customHeight="1" x14ac:dyDescent="0.3">
      <c r="A856" s="378">
        <v>43580</v>
      </c>
      <c r="B856" s="45">
        <v>1.1123000000000001</v>
      </c>
    </row>
    <row r="857" spans="1:2" ht="14.25" customHeight="1" x14ac:dyDescent="0.3">
      <c r="A857" s="378">
        <v>43579</v>
      </c>
      <c r="B857" s="45">
        <v>1.1209</v>
      </c>
    </row>
    <row r="858" spans="1:2" ht="14.25" customHeight="1" x14ac:dyDescent="0.3">
      <c r="A858" s="378">
        <v>43578</v>
      </c>
      <c r="B858" s="45">
        <v>1.1245000000000001</v>
      </c>
    </row>
    <row r="859" spans="1:2" ht="14.25" customHeight="1" x14ac:dyDescent="0.3">
      <c r="A859" s="378">
        <v>43573</v>
      </c>
      <c r="B859" s="45">
        <v>1.125</v>
      </c>
    </row>
    <row r="860" spans="1:2" ht="14.25" customHeight="1" x14ac:dyDescent="0.3">
      <c r="A860" s="378">
        <v>43572</v>
      </c>
      <c r="B860" s="45">
        <v>1.1301000000000001</v>
      </c>
    </row>
    <row r="861" spans="1:2" ht="14.25" customHeight="1" x14ac:dyDescent="0.3">
      <c r="A861" s="378">
        <v>43571</v>
      </c>
      <c r="B861" s="45">
        <v>1.1305000000000001</v>
      </c>
    </row>
    <row r="862" spans="1:2" ht="14.25" customHeight="1" x14ac:dyDescent="0.3">
      <c r="A862" s="378">
        <v>43570</v>
      </c>
      <c r="B862" s="45">
        <v>1.1313</v>
      </c>
    </row>
    <row r="863" spans="1:2" ht="14.25" customHeight="1" x14ac:dyDescent="0.3">
      <c r="A863" s="378">
        <v>43567</v>
      </c>
      <c r="B863" s="45">
        <v>1.1321000000000001</v>
      </c>
    </row>
    <row r="864" spans="1:2" ht="14.25" customHeight="1" x14ac:dyDescent="0.3">
      <c r="A864" s="378">
        <v>43566</v>
      </c>
      <c r="B864" s="45">
        <v>1.1264000000000001</v>
      </c>
    </row>
    <row r="865" spans="1:2" ht="14.25" customHeight="1" x14ac:dyDescent="0.3">
      <c r="A865" s="378">
        <v>43565</v>
      </c>
      <c r="B865" s="45">
        <v>1.1278999999999999</v>
      </c>
    </row>
    <row r="866" spans="1:2" ht="14.25" customHeight="1" x14ac:dyDescent="0.3">
      <c r="A866" s="378">
        <v>43564</v>
      </c>
      <c r="B866" s="45">
        <v>1.1276999999999999</v>
      </c>
    </row>
    <row r="867" spans="1:2" ht="14.25" customHeight="1" x14ac:dyDescent="0.3">
      <c r="A867" s="378">
        <v>43563</v>
      </c>
      <c r="B867" s="45">
        <v>1.1246</v>
      </c>
    </row>
    <row r="868" spans="1:2" ht="14.25" customHeight="1" x14ac:dyDescent="0.3">
      <c r="A868" s="378">
        <v>43560</v>
      </c>
      <c r="B868" s="45">
        <v>1.1233</v>
      </c>
    </row>
    <row r="869" spans="1:2" ht="14.25" customHeight="1" x14ac:dyDescent="0.3">
      <c r="A869" s="378">
        <v>43559</v>
      </c>
      <c r="B869" s="45">
        <v>1.1218999999999999</v>
      </c>
    </row>
    <row r="870" spans="1:2" ht="14.25" customHeight="1" x14ac:dyDescent="0.3">
      <c r="A870" s="378">
        <v>43558</v>
      </c>
      <c r="B870" s="45">
        <v>1.1243000000000001</v>
      </c>
    </row>
    <row r="871" spans="1:2" ht="14.25" customHeight="1" x14ac:dyDescent="0.3">
      <c r="A871" s="378">
        <v>43557</v>
      </c>
      <c r="B871" s="45">
        <v>1.1200000000000001</v>
      </c>
    </row>
    <row r="872" spans="1:2" ht="14.25" customHeight="1" x14ac:dyDescent="0.3">
      <c r="A872" s="378">
        <v>43556</v>
      </c>
      <c r="B872" s="45">
        <v>1.1235999999999999</v>
      </c>
    </row>
    <row r="873" spans="1:2" ht="14.25" customHeight="1" x14ac:dyDescent="0.3">
      <c r="A873" s="378">
        <v>43553</v>
      </c>
      <c r="B873" s="45">
        <v>1.1234999999999999</v>
      </c>
    </row>
    <row r="874" spans="1:2" ht="14.25" customHeight="1" x14ac:dyDescent="0.3">
      <c r="A874" s="378">
        <v>43552</v>
      </c>
      <c r="B874" s="45">
        <v>1.1217999999999999</v>
      </c>
    </row>
    <row r="875" spans="1:2" ht="14.25" customHeight="1" x14ac:dyDescent="0.3">
      <c r="A875" s="378">
        <v>43551</v>
      </c>
      <c r="B875" s="45">
        <v>1.1261000000000001</v>
      </c>
    </row>
    <row r="876" spans="1:2" ht="14.25" customHeight="1" x14ac:dyDescent="0.3">
      <c r="A876" s="378">
        <v>43550</v>
      </c>
      <c r="B876" s="45">
        <v>1.1291</v>
      </c>
    </row>
    <row r="877" spans="1:2" ht="14.25" customHeight="1" x14ac:dyDescent="0.3">
      <c r="A877" s="378">
        <v>43549</v>
      </c>
      <c r="B877" s="45">
        <v>1.1325000000000001</v>
      </c>
    </row>
    <row r="878" spans="1:2" ht="14.25" customHeight="1" x14ac:dyDescent="0.3">
      <c r="A878" s="378">
        <v>43546</v>
      </c>
      <c r="B878" s="45">
        <v>1.1302000000000001</v>
      </c>
    </row>
    <row r="879" spans="1:2" ht="14.25" customHeight="1" x14ac:dyDescent="0.3">
      <c r="A879" s="378">
        <v>43545</v>
      </c>
      <c r="B879" s="45">
        <v>1.1387</v>
      </c>
    </row>
    <row r="880" spans="1:2" ht="14.25" customHeight="1" x14ac:dyDescent="0.3">
      <c r="A880" s="378">
        <v>43544</v>
      </c>
      <c r="B880" s="45">
        <v>1.1354</v>
      </c>
    </row>
    <row r="881" spans="1:2" ht="14.25" customHeight="1" x14ac:dyDescent="0.3">
      <c r="A881" s="378">
        <v>43543</v>
      </c>
      <c r="B881" s="45">
        <v>1.1357999999999999</v>
      </c>
    </row>
    <row r="882" spans="1:2" ht="14.25" customHeight="1" x14ac:dyDescent="0.3">
      <c r="A882" s="378">
        <v>43542</v>
      </c>
      <c r="B882" s="45">
        <v>1.1349</v>
      </c>
    </row>
    <row r="883" spans="1:2" ht="14.25" customHeight="1" x14ac:dyDescent="0.3">
      <c r="A883" s="378">
        <v>43539</v>
      </c>
      <c r="B883" s="45">
        <v>1.1308</v>
      </c>
    </row>
    <row r="884" spans="1:2" ht="14.25" customHeight="1" x14ac:dyDescent="0.3">
      <c r="A884" s="378">
        <v>43538</v>
      </c>
      <c r="B884" s="45">
        <v>1.1294999999999999</v>
      </c>
    </row>
    <row r="885" spans="1:2" ht="14.25" customHeight="1" x14ac:dyDescent="0.3">
      <c r="A885" s="378">
        <v>43537</v>
      </c>
      <c r="B885" s="45">
        <v>1.1303000000000001</v>
      </c>
    </row>
    <row r="886" spans="1:2" ht="14.25" customHeight="1" x14ac:dyDescent="0.3">
      <c r="A886" s="378">
        <v>43536</v>
      </c>
      <c r="B886" s="45">
        <v>1.1274999999999999</v>
      </c>
    </row>
    <row r="887" spans="1:2" ht="14.25" customHeight="1" x14ac:dyDescent="0.3">
      <c r="A887" s="378">
        <v>43535</v>
      </c>
      <c r="B887" s="45">
        <v>1.1244000000000001</v>
      </c>
    </row>
    <row r="888" spans="1:2" ht="14.25" customHeight="1" x14ac:dyDescent="0.3">
      <c r="A888" s="378">
        <v>43532</v>
      </c>
      <c r="B888" s="45">
        <v>1.1222000000000001</v>
      </c>
    </row>
    <row r="889" spans="1:2" ht="14.25" customHeight="1" x14ac:dyDescent="0.3">
      <c r="A889" s="378">
        <v>43531</v>
      </c>
      <c r="B889" s="45">
        <v>1.1271</v>
      </c>
    </row>
    <row r="890" spans="1:2" ht="14.25" customHeight="1" x14ac:dyDescent="0.3">
      <c r="A890" s="378">
        <v>43530</v>
      </c>
      <c r="B890" s="45">
        <v>1.1305000000000001</v>
      </c>
    </row>
    <row r="891" spans="1:2" ht="14.25" customHeight="1" x14ac:dyDescent="0.3">
      <c r="A891" s="378">
        <v>43529</v>
      </c>
      <c r="B891" s="45">
        <v>1.1329</v>
      </c>
    </row>
    <row r="892" spans="1:2" ht="14.25" customHeight="1" x14ac:dyDescent="0.3">
      <c r="A892" s="378">
        <v>43528</v>
      </c>
      <c r="B892" s="45">
        <v>1.1336999999999999</v>
      </c>
    </row>
    <row r="893" spans="1:2" ht="14.25" customHeight="1" x14ac:dyDescent="0.3">
      <c r="A893" s="378">
        <v>43525</v>
      </c>
      <c r="B893" s="45">
        <v>1.1383000000000001</v>
      </c>
    </row>
    <row r="894" spans="1:2" ht="14.25" customHeight="1" x14ac:dyDescent="0.3">
      <c r="A894" s="378">
        <v>43524</v>
      </c>
      <c r="B894" s="45">
        <v>1.1415999999999999</v>
      </c>
    </row>
    <row r="895" spans="1:2" ht="14.25" customHeight="1" x14ac:dyDescent="0.3">
      <c r="A895" s="378">
        <v>43523</v>
      </c>
      <c r="B895" s="45">
        <v>1.1386000000000001</v>
      </c>
    </row>
    <row r="896" spans="1:2" ht="14.25" customHeight="1" x14ac:dyDescent="0.3">
      <c r="A896" s="378">
        <v>43522</v>
      </c>
      <c r="B896" s="45">
        <v>1.1361000000000001</v>
      </c>
    </row>
    <row r="897" spans="1:2" ht="14.25" customHeight="1" x14ac:dyDescent="0.3">
      <c r="A897" s="378">
        <v>43521</v>
      </c>
      <c r="B897" s="45">
        <v>1.1355</v>
      </c>
    </row>
    <row r="898" spans="1:2" ht="14.25" customHeight="1" x14ac:dyDescent="0.3">
      <c r="A898" s="378">
        <v>43518</v>
      </c>
      <c r="B898" s="45">
        <v>1.1325000000000001</v>
      </c>
    </row>
    <row r="899" spans="1:2" ht="14.25" customHeight="1" x14ac:dyDescent="0.3">
      <c r="A899" s="378">
        <v>43517</v>
      </c>
      <c r="B899" s="45">
        <v>1.1354</v>
      </c>
    </row>
    <row r="900" spans="1:2" ht="14.25" customHeight="1" x14ac:dyDescent="0.3">
      <c r="A900" s="378">
        <v>43516</v>
      </c>
      <c r="B900" s="45">
        <v>1.1342000000000001</v>
      </c>
    </row>
    <row r="901" spans="1:2" ht="14.25" customHeight="1" x14ac:dyDescent="0.3">
      <c r="A901" s="378">
        <v>43515</v>
      </c>
      <c r="B901" s="45">
        <v>1.1294</v>
      </c>
    </row>
    <row r="902" spans="1:2" ht="14.25" customHeight="1" x14ac:dyDescent="0.3">
      <c r="A902" s="378">
        <v>43514</v>
      </c>
      <c r="B902" s="45">
        <v>1.1328</v>
      </c>
    </row>
    <row r="903" spans="1:2" ht="14.25" customHeight="1" x14ac:dyDescent="0.3">
      <c r="A903" s="378">
        <v>43511</v>
      </c>
      <c r="B903" s="45">
        <v>1.1259999999999999</v>
      </c>
    </row>
    <row r="904" spans="1:2" ht="14.25" customHeight="1" x14ac:dyDescent="0.3">
      <c r="A904" s="378">
        <v>43510</v>
      </c>
      <c r="B904" s="45">
        <v>1.1268</v>
      </c>
    </row>
    <row r="905" spans="1:2" ht="14.25" customHeight="1" x14ac:dyDescent="0.3">
      <c r="A905" s="378">
        <v>43509</v>
      </c>
      <c r="B905" s="45">
        <v>1.1305000000000001</v>
      </c>
    </row>
    <row r="906" spans="1:2" ht="14.25" customHeight="1" x14ac:dyDescent="0.3">
      <c r="A906" s="378">
        <v>43508</v>
      </c>
      <c r="B906" s="45">
        <v>1.1295999999999999</v>
      </c>
    </row>
    <row r="907" spans="1:2" ht="14.25" customHeight="1" x14ac:dyDescent="0.3">
      <c r="A907" s="378">
        <v>43507</v>
      </c>
      <c r="B907" s="45">
        <v>1.1309</v>
      </c>
    </row>
    <row r="908" spans="1:2" ht="14.25" customHeight="1" x14ac:dyDescent="0.3">
      <c r="A908" s="378">
        <v>43504</v>
      </c>
      <c r="B908" s="45">
        <v>1.1346000000000001</v>
      </c>
    </row>
    <row r="909" spans="1:2" ht="14.25" customHeight="1" x14ac:dyDescent="0.3">
      <c r="A909" s="378">
        <v>43503</v>
      </c>
      <c r="B909" s="45">
        <v>1.1345000000000001</v>
      </c>
    </row>
    <row r="910" spans="1:2" ht="14.25" customHeight="1" x14ac:dyDescent="0.3">
      <c r="A910" s="378">
        <v>43502</v>
      </c>
      <c r="B910" s="45">
        <v>1.1394</v>
      </c>
    </row>
    <row r="911" spans="1:2" ht="14.25" customHeight="1" x14ac:dyDescent="0.3">
      <c r="A911" s="378">
        <v>43501</v>
      </c>
      <c r="B911" s="30">
        <v>1.1423000000000001</v>
      </c>
    </row>
    <row r="912" spans="1:2" ht="14.25" customHeight="1" x14ac:dyDescent="0.3">
      <c r="A912" s="378">
        <v>43500</v>
      </c>
      <c r="B912" s="30">
        <v>1.1445000000000001</v>
      </c>
    </row>
    <row r="913" spans="1:2" ht="14.25" customHeight="1" x14ac:dyDescent="0.3">
      <c r="A913" s="378">
        <v>43497</v>
      </c>
      <c r="B913" s="30">
        <v>1.1471</v>
      </c>
    </row>
    <row r="914" spans="1:2" ht="14.25" customHeight="1" x14ac:dyDescent="0.3">
      <c r="A914" s="378">
        <v>43496</v>
      </c>
      <c r="B914" s="30">
        <v>1.1488</v>
      </c>
    </row>
    <row r="915" spans="1:2" ht="14.25" customHeight="1" x14ac:dyDescent="0.3">
      <c r="A915" s="379">
        <v>43495</v>
      </c>
      <c r="B915" s="381">
        <v>1.1429</v>
      </c>
    </row>
    <row r="916" spans="1:2" ht="14.25" customHeight="1" x14ac:dyDescent="0.3">
      <c r="A916" s="379">
        <v>43494</v>
      </c>
      <c r="B916" s="381">
        <v>1.1422000000000001</v>
      </c>
    </row>
    <row r="917" spans="1:2" ht="14.25" customHeight="1" x14ac:dyDescent="0.3">
      <c r="A917" s="379">
        <v>43493</v>
      </c>
      <c r="B917" s="381">
        <v>1.1417999999999999</v>
      </c>
    </row>
    <row r="918" spans="1:2" ht="14.25" customHeight="1" x14ac:dyDescent="0.3">
      <c r="A918" s="379">
        <v>43490</v>
      </c>
      <c r="B918" s="381">
        <v>1.1346000000000001</v>
      </c>
    </row>
    <row r="919" spans="1:2" ht="14.25" customHeight="1" x14ac:dyDescent="0.3">
      <c r="A919" s="379">
        <v>43489</v>
      </c>
      <c r="B919" s="381">
        <v>1.1341000000000001</v>
      </c>
    </row>
    <row r="920" spans="1:2" ht="14.25" customHeight="1" x14ac:dyDescent="0.3">
      <c r="A920" s="379">
        <v>43488</v>
      </c>
      <c r="B920" s="381">
        <v>1.1367</v>
      </c>
    </row>
    <row r="921" spans="1:2" ht="14.25" customHeight="1" x14ac:dyDescent="0.3">
      <c r="A921" s="379">
        <v>43487</v>
      </c>
      <c r="B921" s="381">
        <v>1.1354</v>
      </c>
    </row>
    <row r="922" spans="1:2" ht="14.25" customHeight="1" x14ac:dyDescent="0.3">
      <c r="A922" s="379">
        <v>43486</v>
      </c>
      <c r="B922" s="381">
        <v>1.1362000000000001</v>
      </c>
    </row>
    <row r="923" spans="1:2" ht="14.25" customHeight="1" x14ac:dyDescent="0.3">
      <c r="A923" s="379">
        <v>43483</v>
      </c>
      <c r="B923" s="381">
        <v>1.1402000000000001</v>
      </c>
    </row>
    <row r="924" spans="1:2" ht="14.25" customHeight="1" x14ac:dyDescent="0.3">
      <c r="A924" s="379">
        <v>43482</v>
      </c>
      <c r="B924" s="381">
        <v>1.1395999999999999</v>
      </c>
    </row>
    <row r="925" spans="1:2" ht="14.25" customHeight="1" x14ac:dyDescent="0.3">
      <c r="A925" s="379">
        <v>43481</v>
      </c>
      <c r="B925" s="381">
        <v>1.1389</v>
      </c>
    </row>
    <row r="926" spans="1:2" ht="14.25" customHeight="1" x14ac:dyDescent="0.3">
      <c r="A926" s="379">
        <v>43480</v>
      </c>
      <c r="B926" s="381">
        <v>1.1424000000000001</v>
      </c>
    </row>
    <row r="927" spans="1:2" ht="14.25" customHeight="1" x14ac:dyDescent="0.3">
      <c r="A927" s="379">
        <v>43479</v>
      </c>
      <c r="B927" s="381">
        <v>1.1467000000000001</v>
      </c>
    </row>
    <row r="928" spans="1:2" ht="14.25" customHeight="1" x14ac:dyDescent="0.3">
      <c r="A928" s="379">
        <v>43476</v>
      </c>
      <c r="B928" s="381">
        <v>1.1533</v>
      </c>
    </row>
    <row r="929" spans="1:2" ht="14.25" customHeight="1" x14ac:dyDescent="0.3">
      <c r="A929" s="379">
        <v>43475</v>
      </c>
      <c r="B929" s="381">
        <v>1.1535</v>
      </c>
    </row>
    <row r="930" spans="1:2" ht="14.25" customHeight="1" x14ac:dyDescent="0.3">
      <c r="A930" s="379">
        <v>43474</v>
      </c>
      <c r="B930" s="381">
        <v>1.1455</v>
      </c>
    </row>
    <row r="931" spans="1:2" ht="14.25" customHeight="1" x14ac:dyDescent="0.3">
      <c r="A931" s="379">
        <v>43473</v>
      </c>
      <c r="B931" s="381">
        <v>1.1439999999999999</v>
      </c>
    </row>
    <row r="932" spans="1:2" ht="14.25" customHeight="1" x14ac:dyDescent="0.3">
      <c r="A932" s="379">
        <v>43472</v>
      </c>
      <c r="B932" s="381">
        <v>1.1445000000000001</v>
      </c>
    </row>
    <row r="933" spans="1:2" ht="14.25" customHeight="1" x14ac:dyDescent="0.3">
      <c r="A933" s="379">
        <v>43469</v>
      </c>
      <c r="B933" s="381">
        <v>1.1403000000000001</v>
      </c>
    </row>
    <row r="934" spans="1:2" ht="14.25" customHeight="1" x14ac:dyDescent="0.3">
      <c r="A934" s="378">
        <v>43468</v>
      </c>
      <c r="B934" s="45">
        <v>1.1348</v>
      </c>
    </row>
    <row r="935" spans="1:2" ht="14.25" customHeight="1" x14ac:dyDescent="0.3">
      <c r="A935" s="378">
        <v>43467</v>
      </c>
      <c r="B935" s="30">
        <v>1.1396999999999999</v>
      </c>
    </row>
    <row r="936" spans="1:2" ht="14.25" customHeight="1" x14ac:dyDescent="0.3">
      <c r="A936" s="378">
        <v>43465</v>
      </c>
      <c r="B936" s="30">
        <v>1.145</v>
      </c>
    </row>
    <row r="937" spans="1:2" ht="14.25" customHeight="1" x14ac:dyDescent="0.3">
      <c r="A937" s="378">
        <v>43462</v>
      </c>
      <c r="B937" s="30">
        <v>1.1454</v>
      </c>
    </row>
    <row r="938" spans="1:2" ht="14.25" customHeight="1" x14ac:dyDescent="0.3">
      <c r="A938" s="378">
        <v>43461</v>
      </c>
      <c r="B938" s="30">
        <v>1.1376999999999999</v>
      </c>
    </row>
    <row r="939" spans="1:2" ht="14.25" customHeight="1" x14ac:dyDescent="0.3">
      <c r="A939" s="378">
        <v>43458</v>
      </c>
      <c r="B939" s="30">
        <v>1.1408</v>
      </c>
    </row>
    <row r="940" spans="1:2" ht="14.25" customHeight="1" x14ac:dyDescent="0.3">
      <c r="A940" s="378">
        <v>43455</v>
      </c>
      <c r="B940" s="30">
        <v>1.1414</v>
      </c>
    </row>
    <row r="941" spans="1:2" ht="14.25" customHeight="1" x14ac:dyDescent="0.3">
      <c r="A941" s="378">
        <v>43454</v>
      </c>
      <c r="B941" s="30">
        <v>1.1451</v>
      </c>
    </row>
    <row r="942" spans="1:2" ht="14.25" customHeight="1" x14ac:dyDescent="0.3">
      <c r="A942" s="378">
        <v>43453</v>
      </c>
      <c r="B942" s="30">
        <v>1.1405000000000001</v>
      </c>
    </row>
    <row r="943" spans="1:2" ht="14.25" customHeight="1" x14ac:dyDescent="0.3">
      <c r="A943" s="378">
        <v>43452</v>
      </c>
      <c r="B943" s="30">
        <v>1.1376999999999999</v>
      </c>
    </row>
    <row r="944" spans="1:2" ht="14.25" customHeight="1" x14ac:dyDescent="0.3">
      <c r="A944" s="378">
        <v>43451</v>
      </c>
      <c r="B944" s="30">
        <v>1.1341000000000001</v>
      </c>
    </row>
    <row r="945" spans="1:2" ht="14.25" customHeight="1" x14ac:dyDescent="0.3">
      <c r="A945" s="378">
        <v>43448</v>
      </c>
      <c r="B945" s="30">
        <v>1.1285000000000001</v>
      </c>
    </row>
    <row r="946" spans="1:2" ht="14.25" customHeight="1" x14ac:dyDescent="0.3">
      <c r="A946" s="378">
        <v>43447</v>
      </c>
      <c r="B946" s="30">
        <v>1.1371</v>
      </c>
    </row>
    <row r="947" spans="1:2" ht="14.25" customHeight="1" x14ac:dyDescent="0.3">
      <c r="A947" s="378">
        <v>43446</v>
      </c>
      <c r="B947" s="30">
        <v>1.1346000000000001</v>
      </c>
    </row>
    <row r="948" spans="1:2" ht="14.25" customHeight="1" x14ac:dyDescent="0.3">
      <c r="A948" s="378">
        <v>43445</v>
      </c>
      <c r="B948" s="30">
        <v>1.1378999999999999</v>
      </c>
    </row>
    <row r="949" spans="1:2" ht="14.25" customHeight="1" x14ac:dyDescent="0.3">
      <c r="A949" s="378">
        <v>43444</v>
      </c>
      <c r="B949" s="30">
        <v>1.1425000000000001</v>
      </c>
    </row>
    <row r="950" spans="1:2" ht="14.25" customHeight="1" x14ac:dyDescent="0.3">
      <c r="A950" s="378">
        <v>43441</v>
      </c>
      <c r="B950" s="30">
        <v>1.1371</v>
      </c>
    </row>
    <row r="951" spans="1:2" ht="14.25" customHeight="1" x14ac:dyDescent="0.3">
      <c r="A951" s="378">
        <v>43440</v>
      </c>
      <c r="B951" s="30">
        <v>1.1351</v>
      </c>
    </row>
    <row r="952" spans="1:2" ht="14.25" customHeight="1" x14ac:dyDescent="0.3">
      <c r="A952" s="378">
        <v>43439</v>
      </c>
      <c r="B952" s="30">
        <v>1.1354</v>
      </c>
    </row>
    <row r="953" spans="1:2" ht="14.25" customHeight="1" x14ac:dyDescent="0.3">
      <c r="A953" s="378">
        <v>43438</v>
      </c>
      <c r="B953" s="30">
        <v>1.1409</v>
      </c>
    </row>
    <row r="954" spans="1:2" ht="14.25" customHeight="1" x14ac:dyDescent="0.3">
      <c r="A954" s="378">
        <v>43437</v>
      </c>
      <c r="B954" s="30">
        <v>1.1332</v>
      </c>
    </row>
    <row r="955" spans="1:2" ht="14.25" customHeight="1" x14ac:dyDescent="0.3">
      <c r="A955" s="378">
        <v>43434</v>
      </c>
      <c r="B955" s="30">
        <v>1.1358999999999999</v>
      </c>
    </row>
    <row r="956" spans="1:2" ht="14.25" customHeight="1" x14ac:dyDescent="0.3">
      <c r="A956" s="378">
        <v>43433</v>
      </c>
      <c r="B956" s="30">
        <v>1.1387</v>
      </c>
    </row>
    <row r="957" spans="1:2" ht="14.25" customHeight="1" x14ac:dyDescent="0.3">
      <c r="A957" s="378">
        <v>43432</v>
      </c>
      <c r="B957" s="30">
        <v>1.1284000000000001</v>
      </c>
    </row>
    <row r="958" spans="1:2" ht="14.25" customHeight="1" x14ac:dyDescent="0.3">
      <c r="A958" s="378">
        <v>43431</v>
      </c>
      <c r="B958" s="30">
        <v>1.1328</v>
      </c>
    </row>
    <row r="959" spans="1:2" ht="14.25" customHeight="1" x14ac:dyDescent="0.3">
      <c r="A959" s="378">
        <v>43430</v>
      </c>
      <c r="B959" s="30">
        <v>1.1363000000000001</v>
      </c>
    </row>
    <row r="960" spans="1:2" ht="14.25" customHeight="1" x14ac:dyDescent="0.3">
      <c r="A960" s="378">
        <v>43427</v>
      </c>
      <c r="B960" s="30">
        <v>1.1352</v>
      </c>
    </row>
    <row r="961" spans="1:2" ht="14.25" customHeight="1" x14ac:dyDescent="0.3">
      <c r="A961" s="378">
        <v>43426</v>
      </c>
      <c r="B961" s="45">
        <v>1.1403000000000001</v>
      </c>
    </row>
    <row r="962" spans="1:2" ht="14.25" customHeight="1" x14ac:dyDescent="0.3">
      <c r="A962" s="378">
        <v>43425</v>
      </c>
      <c r="B962" s="45">
        <v>1.1409</v>
      </c>
    </row>
    <row r="963" spans="1:2" ht="14.25" customHeight="1" x14ac:dyDescent="0.3">
      <c r="A963" s="378">
        <v>43424</v>
      </c>
      <c r="B963" s="45">
        <v>1.1420999999999999</v>
      </c>
    </row>
    <row r="964" spans="1:2" ht="14.25" customHeight="1" x14ac:dyDescent="0.3">
      <c r="A964" s="378">
        <v>43423</v>
      </c>
      <c r="B964" s="45">
        <v>1.1427</v>
      </c>
    </row>
    <row r="965" spans="1:2" ht="14.25" customHeight="1" x14ac:dyDescent="0.3">
      <c r="A965" s="378">
        <v>43420</v>
      </c>
      <c r="B965" s="45">
        <v>1.1346000000000001</v>
      </c>
    </row>
    <row r="966" spans="1:2" ht="14.25" customHeight="1" x14ac:dyDescent="0.3">
      <c r="A966" s="378">
        <v>43419</v>
      </c>
      <c r="B966" s="45">
        <v>1.1305000000000001</v>
      </c>
    </row>
    <row r="967" spans="1:2" ht="14.25" customHeight="1" x14ac:dyDescent="0.3">
      <c r="A967" s="378">
        <v>43418</v>
      </c>
      <c r="B967" s="45">
        <v>1.1295999999999999</v>
      </c>
    </row>
    <row r="968" spans="1:2" ht="14.25" customHeight="1" x14ac:dyDescent="0.3">
      <c r="A968" s="378">
        <v>43417</v>
      </c>
      <c r="B968" s="45">
        <v>1.1261000000000001</v>
      </c>
    </row>
    <row r="969" spans="1:2" ht="14.25" customHeight="1" x14ac:dyDescent="0.3">
      <c r="A969" s="378">
        <v>43416</v>
      </c>
      <c r="B969" s="45">
        <v>1.1265000000000001</v>
      </c>
    </row>
    <row r="970" spans="1:2" ht="14.25" customHeight="1" x14ac:dyDescent="0.3">
      <c r="A970" s="378">
        <v>43413</v>
      </c>
      <c r="B970" s="45">
        <v>1.1346000000000001</v>
      </c>
    </row>
    <row r="971" spans="1:2" ht="14.25" customHeight="1" x14ac:dyDescent="0.3">
      <c r="A971" s="378">
        <v>43412</v>
      </c>
      <c r="B971" s="45">
        <v>1.1424000000000001</v>
      </c>
    </row>
    <row r="972" spans="1:2" ht="14.25" customHeight="1" x14ac:dyDescent="0.3">
      <c r="A972" s="378">
        <v>43411</v>
      </c>
      <c r="B972" s="45">
        <v>1.1487000000000001</v>
      </c>
    </row>
    <row r="973" spans="1:2" ht="14.25" customHeight="1" x14ac:dyDescent="0.3">
      <c r="A973" s="378">
        <v>43410</v>
      </c>
      <c r="B973" s="45">
        <v>1.1428</v>
      </c>
    </row>
    <row r="974" spans="1:2" ht="14.25" customHeight="1" x14ac:dyDescent="0.3">
      <c r="A974" s="378">
        <v>43409</v>
      </c>
      <c r="B974" s="45">
        <v>1.137</v>
      </c>
    </row>
    <row r="975" spans="1:2" ht="14.25" customHeight="1" x14ac:dyDescent="0.3">
      <c r="A975" s="378">
        <v>43406</v>
      </c>
      <c r="B975" s="45">
        <v>1.1416999999999999</v>
      </c>
    </row>
    <row r="976" spans="1:2" ht="14.25" customHeight="1" x14ac:dyDescent="0.3">
      <c r="A976" s="378">
        <v>43405</v>
      </c>
      <c r="B976" s="45">
        <v>1.1393</v>
      </c>
    </row>
    <row r="977" spans="1:2" ht="14.25" customHeight="1" x14ac:dyDescent="0.3">
      <c r="A977" s="378">
        <v>43404</v>
      </c>
      <c r="B977" s="45">
        <v>1.1317999999999999</v>
      </c>
    </row>
    <row r="978" spans="1:2" ht="14.25" customHeight="1" x14ac:dyDescent="0.3">
      <c r="A978" s="378">
        <v>43403</v>
      </c>
      <c r="B978" s="45">
        <v>1.1372</v>
      </c>
    </row>
    <row r="979" spans="1:2" ht="14.25" customHeight="1" x14ac:dyDescent="0.3">
      <c r="A979" s="378">
        <v>43402</v>
      </c>
      <c r="B979" s="45">
        <v>1.1380999999999999</v>
      </c>
    </row>
    <row r="980" spans="1:2" ht="14.25" customHeight="1" x14ac:dyDescent="0.3">
      <c r="A980" s="378">
        <v>43399</v>
      </c>
      <c r="B980" s="30">
        <v>1.1345000000000001</v>
      </c>
    </row>
    <row r="981" spans="1:2" ht="14.25" customHeight="1" x14ac:dyDescent="0.3">
      <c r="A981" s="378">
        <v>43398</v>
      </c>
      <c r="B981" s="30">
        <v>1.1415999999999999</v>
      </c>
    </row>
    <row r="982" spans="1:2" ht="14.25" customHeight="1" x14ac:dyDescent="0.3">
      <c r="A982" s="378">
        <v>43397</v>
      </c>
      <c r="B982" s="30">
        <v>1.1389</v>
      </c>
    </row>
    <row r="983" spans="1:2" ht="14.25" customHeight="1" x14ac:dyDescent="0.3">
      <c r="A983" s="378">
        <v>43396</v>
      </c>
      <c r="B983" s="30">
        <v>1.1477999999999999</v>
      </c>
    </row>
    <row r="984" spans="1:2" ht="14.25" customHeight="1" x14ac:dyDescent="0.3">
      <c r="A984" s="378">
        <v>43395</v>
      </c>
      <c r="B984" s="30">
        <v>1.1494</v>
      </c>
    </row>
    <row r="985" spans="1:2" ht="14.25" customHeight="1" x14ac:dyDescent="0.3">
      <c r="A985" s="378">
        <v>43392</v>
      </c>
      <c r="B985" s="30">
        <v>1.147</v>
      </c>
    </row>
    <row r="986" spans="1:2" ht="14.25" customHeight="1" x14ac:dyDescent="0.3">
      <c r="A986" s="378">
        <v>43391</v>
      </c>
      <c r="B986" s="30">
        <v>1.1505000000000001</v>
      </c>
    </row>
    <row r="987" spans="1:2" ht="14.25" customHeight="1" x14ac:dyDescent="0.3">
      <c r="A987" s="378">
        <v>43390</v>
      </c>
      <c r="B987" s="30">
        <v>1.153</v>
      </c>
    </row>
    <row r="988" spans="1:2" ht="14.25" customHeight="1" x14ac:dyDescent="0.3">
      <c r="A988" s="378">
        <v>43389</v>
      </c>
      <c r="B988" s="30">
        <v>1.1587000000000001</v>
      </c>
    </row>
    <row r="989" spans="1:2" ht="14.25" customHeight="1" x14ac:dyDescent="0.3">
      <c r="A989" s="378">
        <v>43388</v>
      </c>
      <c r="B989" s="30">
        <v>1.1580999999999999</v>
      </c>
    </row>
    <row r="990" spans="1:2" ht="14.25" customHeight="1" x14ac:dyDescent="0.3">
      <c r="A990" s="378">
        <v>43385</v>
      </c>
      <c r="B990" s="30">
        <v>1.1574</v>
      </c>
    </row>
    <row r="991" spans="1:2" ht="14.25" customHeight="1" x14ac:dyDescent="0.3">
      <c r="A991" s="378">
        <v>43384</v>
      </c>
      <c r="B991" s="30">
        <v>1.1575</v>
      </c>
    </row>
    <row r="992" spans="1:2" ht="14.25" customHeight="1" x14ac:dyDescent="0.3">
      <c r="A992" s="378">
        <v>43383</v>
      </c>
      <c r="B992" s="30">
        <v>1.1499999999999999</v>
      </c>
    </row>
    <row r="993" spans="1:2" ht="14.25" customHeight="1" x14ac:dyDescent="0.3">
      <c r="A993" s="378">
        <v>43382</v>
      </c>
      <c r="B993" s="30">
        <v>1.1435</v>
      </c>
    </row>
    <row r="994" spans="1:2" ht="14.25" customHeight="1" x14ac:dyDescent="0.3">
      <c r="A994" s="378">
        <v>43381</v>
      </c>
      <c r="B994" s="30">
        <v>1.1477999999999999</v>
      </c>
    </row>
    <row r="995" spans="1:2" ht="14.25" customHeight="1" x14ac:dyDescent="0.3">
      <c r="A995" s="378">
        <v>43378</v>
      </c>
      <c r="B995" s="30">
        <v>1.1506000000000001</v>
      </c>
    </row>
    <row r="996" spans="1:2" ht="14.25" customHeight="1" x14ac:dyDescent="0.3">
      <c r="A996" s="378">
        <v>43377</v>
      </c>
      <c r="B996" s="30">
        <v>1.1501999999999999</v>
      </c>
    </row>
    <row r="997" spans="1:2" ht="14.25" customHeight="1" x14ac:dyDescent="0.3">
      <c r="A997" s="378">
        <v>43376</v>
      </c>
      <c r="B997" s="30">
        <v>1.1548</v>
      </c>
    </row>
    <row r="998" spans="1:2" ht="14.25" customHeight="1" x14ac:dyDescent="0.3">
      <c r="A998" s="378">
        <v>43375</v>
      </c>
      <c r="B998" s="30">
        <v>1.1543000000000001</v>
      </c>
    </row>
    <row r="999" spans="1:2" ht="14.25" customHeight="1" x14ac:dyDescent="0.3">
      <c r="A999" s="378">
        <v>43374</v>
      </c>
      <c r="B999" s="30">
        <v>1.1606000000000001</v>
      </c>
    </row>
    <row r="1000" spans="1:2" ht="14.25" customHeight="1" x14ac:dyDescent="0.3">
      <c r="A1000" s="378">
        <v>43371</v>
      </c>
      <c r="B1000" s="364">
        <v>1.1576</v>
      </c>
    </row>
    <row r="1001" spans="1:2" ht="14.25" customHeight="1" x14ac:dyDescent="0.3">
      <c r="A1001" s="378">
        <v>43370</v>
      </c>
      <c r="B1001" s="45">
        <v>1.1707000000000001</v>
      </c>
    </row>
    <row r="1002" spans="1:2" ht="14.25" customHeight="1" x14ac:dyDescent="0.3">
      <c r="A1002" s="378">
        <v>43369</v>
      </c>
      <c r="B1002" s="45">
        <v>1.1737</v>
      </c>
    </row>
    <row r="1003" spans="1:2" ht="14.25" customHeight="1" x14ac:dyDescent="0.3">
      <c r="A1003" s="378">
        <v>43368</v>
      </c>
      <c r="B1003" s="45">
        <v>1.1777</v>
      </c>
    </row>
    <row r="1004" spans="1:2" ht="14.25" customHeight="1" x14ac:dyDescent="0.3">
      <c r="A1004" s="378">
        <v>43367</v>
      </c>
      <c r="B1004" s="45">
        <v>1.1773</v>
      </c>
    </row>
    <row r="1005" spans="1:2" ht="14.25" customHeight="1" x14ac:dyDescent="0.3">
      <c r="A1005" s="378">
        <v>43364</v>
      </c>
      <c r="B1005" s="45">
        <v>1.1758999999999999</v>
      </c>
    </row>
    <row r="1006" spans="1:2" ht="14.25" customHeight="1" x14ac:dyDescent="0.3">
      <c r="A1006" s="378">
        <v>43363</v>
      </c>
      <c r="B1006" s="45">
        <v>1.1769000000000001</v>
      </c>
    </row>
    <row r="1007" spans="1:2" ht="14.25" customHeight="1" x14ac:dyDescent="0.3">
      <c r="A1007" s="378">
        <v>43362</v>
      </c>
      <c r="B1007" s="45">
        <v>1.1667000000000001</v>
      </c>
    </row>
    <row r="1008" spans="1:2" ht="14.25" customHeight="1" x14ac:dyDescent="0.3">
      <c r="A1008" s="378">
        <v>43361</v>
      </c>
      <c r="B1008" s="45">
        <v>1.1697</v>
      </c>
    </row>
    <row r="1009" spans="1:2" ht="14.25" customHeight="1" x14ac:dyDescent="0.3">
      <c r="A1009" s="378">
        <v>43360</v>
      </c>
      <c r="B1009" s="45">
        <v>1.1671</v>
      </c>
    </row>
    <row r="1010" spans="1:2" ht="14.25" customHeight="1" x14ac:dyDescent="0.3">
      <c r="A1010" s="378">
        <v>43357</v>
      </c>
      <c r="B1010" s="45">
        <v>1.1689000000000001</v>
      </c>
    </row>
    <row r="1011" spans="1:2" ht="14.25" customHeight="1" x14ac:dyDescent="0.3">
      <c r="A1011" s="378">
        <v>43356</v>
      </c>
      <c r="B1011" s="45">
        <v>1.1619999999999999</v>
      </c>
    </row>
    <row r="1012" spans="1:2" ht="14.25" customHeight="1" x14ac:dyDescent="0.3">
      <c r="A1012" s="378">
        <v>43355</v>
      </c>
      <c r="B1012" s="45">
        <v>1.1585000000000001</v>
      </c>
    </row>
    <row r="1013" spans="1:2" ht="14.25" customHeight="1" x14ac:dyDescent="0.3">
      <c r="A1013" s="378">
        <v>43354</v>
      </c>
      <c r="B1013" s="45">
        <v>1.1574</v>
      </c>
    </row>
    <row r="1014" spans="1:2" ht="14.25" customHeight="1" x14ac:dyDescent="0.3">
      <c r="A1014" s="378">
        <v>43353</v>
      </c>
      <c r="B1014" s="45">
        <v>1.1571</v>
      </c>
    </row>
    <row r="1015" spans="1:2" ht="14.25" customHeight="1" x14ac:dyDescent="0.3">
      <c r="A1015" s="378">
        <v>43350</v>
      </c>
      <c r="B1015" s="45">
        <v>1.1615</v>
      </c>
    </row>
    <row r="1016" spans="1:2" ht="14.25" customHeight="1" x14ac:dyDescent="0.3">
      <c r="A1016" s="378">
        <v>43349</v>
      </c>
      <c r="B1016" s="45">
        <v>1.1634</v>
      </c>
    </row>
    <row r="1017" spans="1:2" ht="14.25" customHeight="1" x14ac:dyDescent="0.3">
      <c r="A1017" s="378">
        <v>43348</v>
      </c>
      <c r="B1017" s="45">
        <v>1.1581999999999999</v>
      </c>
    </row>
    <row r="1018" spans="1:2" ht="14.25" customHeight="1" x14ac:dyDescent="0.3">
      <c r="A1018" s="378">
        <v>43347</v>
      </c>
      <c r="B1018" s="45">
        <v>1.1561999999999999</v>
      </c>
    </row>
    <row r="1019" spans="1:2" ht="14.25" customHeight="1" x14ac:dyDescent="0.3">
      <c r="A1019" s="378">
        <v>43346</v>
      </c>
      <c r="B1019" s="45">
        <v>1.1609</v>
      </c>
    </row>
    <row r="1020" spans="1:2" ht="14.25" customHeight="1" x14ac:dyDescent="0.3">
      <c r="A1020" s="378">
        <v>43343</v>
      </c>
      <c r="B1020" s="45">
        <v>1.1651</v>
      </c>
    </row>
    <row r="1021" spans="1:2" ht="14.25" customHeight="1" x14ac:dyDescent="0.3">
      <c r="A1021" s="378">
        <v>43342</v>
      </c>
      <c r="B1021" s="45">
        <v>1.1692</v>
      </c>
    </row>
    <row r="1022" spans="1:2" ht="14.25" customHeight="1" x14ac:dyDescent="0.3">
      <c r="A1022" s="378">
        <v>43341</v>
      </c>
      <c r="B1022" s="45">
        <v>1.1659999999999999</v>
      </c>
    </row>
    <row r="1023" spans="1:2" ht="14.25" customHeight="1" x14ac:dyDescent="0.3">
      <c r="A1023" s="378">
        <v>43340</v>
      </c>
      <c r="B1023" s="45">
        <v>1.171</v>
      </c>
    </row>
    <row r="1024" spans="1:2" ht="14.25" customHeight="1" x14ac:dyDescent="0.3">
      <c r="A1024" s="378">
        <v>43339</v>
      </c>
      <c r="B1024" s="30">
        <v>1.1633</v>
      </c>
    </row>
    <row r="1025" spans="1:2" ht="14.25" customHeight="1" x14ac:dyDescent="0.3">
      <c r="A1025" s="378">
        <v>43336</v>
      </c>
      <c r="B1025" s="30">
        <v>1.1588000000000001</v>
      </c>
    </row>
    <row r="1026" spans="1:2" ht="14.25" customHeight="1" x14ac:dyDescent="0.3">
      <c r="A1026" s="378">
        <v>43335</v>
      </c>
      <c r="B1026" s="30">
        <v>1.1578999999999999</v>
      </c>
    </row>
    <row r="1027" spans="1:2" ht="14.25" customHeight="1" x14ac:dyDescent="0.3">
      <c r="A1027" s="378">
        <v>43334</v>
      </c>
      <c r="B1027" s="30">
        <v>1.1616</v>
      </c>
    </row>
    <row r="1028" spans="1:2" ht="14.25" customHeight="1" x14ac:dyDescent="0.3">
      <c r="A1028" s="378">
        <v>43333</v>
      </c>
      <c r="B1028" s="30">
        <v>1.1501999999999999</v>
      </c>
    </row>
    <row r="1029" spans="1:2" ht="14.25" customHeight="1" x14ac:dyDescent="0.3">
      <c r="A1029" s="378">
        <v>43332</v>
      </c>
      <c r="B1029" s="30">
        <v>1.1419999999999999</v>
      </c>
    </row>
    <row r="1030" spans="1:2" ht="14.25" customHeight="1" x14ac:dyDescent="0.3">
      <c r="A1030" s="378">
        <v>43329</v>
      </c>
      <c r="B1030" s="30">
        <v>1.1391</v>
      </c>
    </row>
    <row r="1031" spans="1:2" ht="14.25" customHeight="1" x14ac:dyDescent="0.3">
      <c r="A1031" s="378">
        <v>43328</v>
      </c>
      <c r="B1031" s="30">
        <v>1.137</v>
      </c>
    </row>
    <row r="1032" spans="1:2" ht="14.25" customHeight="1" x14ac:dyDescent="0.3">
      <c r="A1032" s="378">
        <v>43327</v>
      </c>
      <c r="B1032" s="30">
        <v>1.1321000000000001</v>
      </c>
    </row>
    <row r="1033" spans="1:2" ht="14.25" customHeight="1" x14ac:dyDescent="0.3">
      <c r="A1033" s="378">
        <v>43326</v>
      </c>
      <c r="B1033" s="30">
        <v>1.1406000000000001</v>
      </c>
    </row>
    <row r="1034" spans="1:2" ht="14.25" customHeight="1" x14ac:dyDescent="0.3">
      <c r="A1034" s="378">
        <v>43325</v>
      </c>
      <c r="B1034" s="30">
        <v>1.1403000000000001</v>
      </c>
    </row>
    <row r="1035" spans="1:2" ht="14.25" customHeight="1" x14ac:dyDescent="0.3">
      <c r="A1035" s="378">
        <v>43322</v>
      </c>
      <c r="B1035" s="30">
        <v>1.1456</v>
      </c>
    </row>
    <row r="1036" spans="1:2" ht="14.25" customHeight="1" x14ac:dyDescent="0.3">
      <c r="A1036" s="378">
        <v>43321</v>
      </c>
      <c r="B1036" s="30">
        <v>1.1593</v>
      </c>
    </row>
    <row r="1037" spans="1:2" ht="14.25" customHeight="1" x14ac:dyDescent="0.3">
      <c r="A1037" s="378">
        <v>43320</v>
      </c>
      <c r="B1037" s="30">
        <v>1.1589</v>
      </c>
    </row>
    <row r="1038" spans="1:2" ht="14.25" customHeight="1" x14ac:dyDescent="0.3">
      <c r="A1038" s="378">
        <v>43319</v>
      </c>
      <c r="B1038" s="30">
        <v>1.1601999999999999</v>
      </c>
    </row>
    <row r="1039" spans="1:2" ht="14.25" customHeight="1" x14ac:dyDescent="0.3">
      <c r="A1039" s="378">
        <v>43318</v>
      </c>
      <c r="B1039" s="30">
        <v>1.1543000000000001</v>
      </c>
    </row>
    <row r="1040" spans="1:2" ht="14.25" customHeight="1" x14ac:dyDescent="0.3">
      <c r="A1040" s="378">
        <v>43315</v>
      </c>
      <c r="B1040" s="30">
        <v>1.1588000000000001</v>
      </c>
    </row>
    <row r="1041" spans="1:2" ht="14.25" customHeight="1" x14ac:dyDescent="0.3">
      <c r="A1041" s="378">
        <v>43314</v>
      </c>
      <c r="B1041" s="30">
        <v>1.1617</v>
      </c>
    </row>
    <row r="1042" spans="1:2" ht="14.25" customHeight="1" x14ac:dyDescent="0.3">
      <c r="A1042" s="378">
        <v>43313</v>
      </c>
      <c r="B1042" s="30">
        <v>1.1696</v>
      </c>
    </row>
    <row r="1043" spans="1:2" ht="14.25" customHeight="1" x14ac:dyDescent="0.3">
      <c r="A1043" s="378">
        <v>43312</v>
      </c>
      <c r="B1043" s="30">
        <v>1.1736</v>
      </c>
    </row>
    <row r="1044" spans="1:2" ht="14.25" customHeight="1" x14ac:dyDescent="0.3">
      <c r="A1044" s="378">
        <v>43311</v>
      </c>
      <c r="B1044" s="30">
        <v>1.1684000000000001</v>
      </c>
    </row>
    <row r="1045" spans="1:2" ht="14.25" customHeight="1" x14ac:dyDescent="0.3">
      <c r="A1045" s="378">
        <v>43308</v>
      </c>
      <c r="B1045" s="30">
        <v>1.1625000000000001</v>
      </c>
    </row>
    <row r="1046" spans="1:2" ht="14.25" customHeight="1" x14ac:dyDescent="0.3">
      <c r="A1046" s="378">
        <v>43307</v>
      </c>
      <c r="B1046" s="364">
        <v>1.1716</v>
      </c>
    </row>
    <row r="1047" spans="1:2" ht="14.25" customHeight="1" x14ac:dyDescent="0.3">
      <c r="A1047" s="378">
        <v>43306</v>
      </c>
      <c r="B1047" s="30">
        <v>1.169</v>
      </c>
    </row>
    <row r="1048" spans="1:2" ht="14.25" customHeight="1" x14ac:dyDescent="0.3">
      <c r="A1048" s="378">
        <v>43305</v>
      </c>
      <c r="B1048" s="30">
        <v>1.1706000000000001</v>
      </c>
    </row>
    <row r="1049" spans="1:2" ht="14.25" customHeight="1" x14ac:dyDescent="0.3">
      <c r="A1049" s="378">
        <v>43304</v>
      </c>
      <c r="B1049" s="30">
        <v>1.1716</v>
      </c>
    </row>
    <row r="1050" spans="1:2" ht="14.25" customHeight="1" x14ac:dyDescent="0.3">
      <c r="A1050" s="378">
        <v>43301</v>
      </c>
      <c r="B1050" s="30">
        <v>1.167</v>
      </c>
    </row>
    <row r="1051" spans="1:2" ht="14.25" customHeight="1" x14ac:dyDescent="0.3">
      <c r="A1051" s="378">
        <v>43300</v>
      </c>
      <c r="B1051" s="30">
        <v>1.1588000000000001</v>
      </c>
    </row>
    <row r="1052" spans="1:2" ht="14.25" customHeight="1" x14ac:dyDescent="0.3">
      <c r="A1052" s="378">
        <v>43299</v>
      </c>
      <c r="B1052" s="30">
        <v>1.1611</v>
      </c>
    </row>
    <row r="1053" spans="1:2" ht="14.25" customHeight="1" x14ac:dyDescent="0.3">
      <c r="A1053" s="378">
        <v>43298</v>
      </c>
      <c r="B1053" s="30">
        <v>1.1707000000000001</v>
      </c>
    </row>
    <row r="1054" spans="1:2" ht="14.25" customHeight="1" x14ac:dyDescent="0.3">
      <c r="A1054" s="378">
        <v>43297</v>
      </c>
      <c r="B1054" s="30">
        <v>1.1719999999999999</v>
      </c>
    </row>
    <row r="1055" spans="1:2" ht="14.25" customHeight="1" x14ac:dyDescent="0.3">
      <c r="A1055" s="378">
        <v>43294</v>
      </c>
      <c r="B1055" s="30">
        <v>1.1642999999999999</v>
      </c>
    </row>
    <row r="1056" spans="1:2" ht="14.25" customHeight="1" x14ac:dyDescent="0.3">
      <c r="A1056" s="378">
        <v>43293</v>
      </c>
      <c r="B1056" s="30">
        <v>1.1657999999999999</v>
      </c>
    </row>
    <row r="1057" spans="1:2" ht="14.25" customHeight="1" x14ac:dyDescent="0.3">
      <c r="A1057" s="378">
        <v>43292</v>
      </c>
      <c r="B1057" s="30">
        <v>1.1735</v>
      </c>
    </row>
    <row r="1058" spans="1:2" ht="14.25" customHeight="1" x14ac:dyDescent="0.3">
      <c r="A1058" s="378">
        <v>43291</v>
      </c>
      <c r="B1058" s="30">
        <v>1.1713</v>
      </c>
    </row>
    <row r="1059" spans="1:2" ht="14.25" customHeight="1" x14ac:dyDescent="0.3">
      <c r="A1059" s="378">
        <v>43290</v>
      </c>
      <c r="B1059" s="30">
        <v>1.1789000000000001</v>
      </c>
    </row>
    <row r="1060" spans="1:2" ht="14.25" customHeight="1" x14ac:dyDescent="0.3">
      <c r="A1060" s="378">
        <v>43287</v>
      </c>
      <c r="B1060" s="30">
        <v>1.1724000000000001</v>
      </c>
    </row>
    <row r="1061" spans="1:2" ht="14.25" customHeight="1" x14ac:dyDescent="0.3">
      <c r="A1061" s="378">
        <v>43286</v>
      </c>
      <c r="B1061" s="30">
        <v>1.1709000000000001</v>
      </c>
    </row>
    <row r="1062" spans="1:2" ht="14.25" customHeight="1" x14ac:dyDescent="0.3">
      <c r="A1062" s="378">
        <v>43285</v>
      </c>
      <c r="B1062" s="30">
        <v>1.1641999999999999</v>
      </c>
    </row>
    <row r="1063" spans="1:2" ht="14.25" customHeight="1" x14ac:dyDescent="0.3">
      <c r="A1063" s="378">
        <v>43284</v>
      </c>
      <c r="B1063" s="30">
        <v>1.1665000000000001</v>
      </c>
    </row>
    <row r="1064" spans="1:2" ht="14.25" customHeight="1" x14ac:dyDescent="0.3">
      <c r="A1064" s="378">
        <v>43283</v>
      </c>
      <c r="B1064" s="30">
        <v>1.1638999999999999</v>
      </c>
    </row>
    <row r="1065" spans="1:2" ht="14.25" customHeight="1" x14ac:dyDescent="0.3">
      <c r="A1065" s="378">
        <v>43280</v>
      </c>
      <c r="B1065" s="30">
        <v>1.1657999999999999</v>
      </c>
    </row>
    <row r="1066" spans="1:2" ht="14.25" customHeight="1" x14ac:dyDescent="0.3">
      <c r="A1066" s="378">
        <v>43279</v>
      </c>
      <c r="B1066" s="30">
        <v>1.1583000000000001</v>
      </c>
    </row>
    <row r="1067" spans="1:2" ht="14.25" customHeight="1" x14ac:dyDescent="0.3">
      <c r="A1067" s="378">
        <v>43278</v>
      </c>
      <c r="B1067" s="30">
        <v>1.1616</v>
      </c>
    </row>
    <row r="1068" spans="1:2" ht="14.25" customHeight="1" x14ac:dyDescent="0.3">
      <c r="A1068" s="378">
        <v>43277</v>
      </c>
      <c r="B1068" s="30">
        <v>1.1672</v>
      </c>
    </row>
    <row r="1069" spans="1:2" ht="14.25" customHeight="1" x14ac:dyDescent="0.3">
      <c r="A1069" s="378">
        <v>43276</v>
      </c>
      <c r="B1069" s="30">
        <v>1.17</v>
      </c>
    </row>
    <row r="1070" spans="1:2" ht="14.25" customHeight="1" x14ac:dyDescent="0.3">
      <c r="A1070" s="378">
        <v>43273</v>
      </c>
      <c r="B1070" s="30">
        <v>1.1648000000000001</v>
      </c>
    </row>
    <row r="1071" spans="1:2" ht="14.25" customHeight="1" x14ac:dyDescent="0.3">
      <c r="A1071" s="378">
        <v>43272</v>
      </c>
      <c r="B1071" s="30">
        <v>1.1537999999999999</v>
      </c>
    </row>
    <row r="1072" spans="1:2" ht="14.25" customHeight="1" x14ac:dyDescent="0.3">
      <c r="A1072" s="378">
        <v>43271</v>
      </c>
      <c r="B1072" s="30">
        <v>1.1577999999999999</v>
      </c>
    </row>
    <row r="1073" spans="1:2" ht="14.25" customHeight="1" x14ac:dyDescent="0.3">
      <c r="A1073" s="378">
        <v>43270</v>
      </c>
      <c r="B1073" s="30">
        <v>1.1534</v>
      </c>
    </row>
    <row r="1074" spans="1:2" ht="14.25" customHeight="1" x14ac:dyDescent="0.3">
      <c r="A1074" s="378">
        <v>43269</v>
      </c>
      <c r="B1074" s="30">
        <v>1.1613</v>
      </c>
    </row>
    <row r="1075" spans="1:2" ht="14.25" customHeight="1" x14ac:dyDescent="0.3">
      <c r="A1075" s="378">
        <v>43266</v>
      </c>
      <c r="B1075" s="45">
        <v>1.1596</v>
      </c>
    </row>
    <row r="1076" spans="1:2" ht="14.25" customHeight="1" x14ac:dyDescent="0.3">
      <c r="A1076" s="378">
        <v>43265</v>
      </c>
      <c r="B1076" s="45">
        <v>1.173</v>
      </c>
    </row>
    <row r="1077" spans="1:2" ht="14.25" customHeight="1" x14ac:dyDescent="0.3">
      <c r="A1077" s="378">
        <v>43264</v>
      </c>
      <c r="B1077" s="45">
        <v>1.1763999999999999</v>
      </c>
    </row>
    <row r="1078" spans="1:2" ht="14.25" customHeight="1" x14ac:dyDescent="0.3">
      <c r="A1078" s="378">
        <v>43263</v>
      </c>
      <c r="B1078" s="45">
        <v>1.1788000000000001</v>
      </c>
    </row>
    <row r="1079" spans="1:2" ht="14.25" customHeight="1" x14ac:dyDescent="0.3">
      <c r="A1079" s="378">
        <v>43262</v>
      </c>
      <c r="B1079" s="45">
        <v>1.179</v>
      </c>
    </row>
    <row r="1080" spans="1:2" ht="14.25" customHeight="1" x14ac:dyDescent="0.3">
      <c r="A1080" s="378">
        <v>43259</v>
      </c>
      <c r="B1080" s="45">
        <v>1.1754</v>
      </c>
    </row>
    <row r="1081" spans="1:2" ht="14.25" customHeight="1" x14ac:dyDescent="0.3">
      <c r="A1081" s="378">
        <v>43258</v>
      </c>
      <c r="B1081" s="45">
        <v>1.1836</v>
      </c>
    </row>
    <row r="1082" spans="1:2" ht="14.25" customHeight="1" x14ac:dyDescent="0.3">
      <c r="A1082" s="378">
        <v>43257</v>
      </c>
      <c r="B1082" s="45">
        <v>1.1765000000000001</v>
      </c>
    </row>
    <row r="1083" spans="1:2" ht="14.25" customHeight="1" x14ac:dyDescent="0.3">
      <c r="A1083" s="378">
        <v>43256</v>
      </c>
      <c r="B1083" s="45">
        <v>1.1675</v>
      </c>
    </row>
    <row r="1084" spans="1:2" ht="14.25" customHeight="1" x14ac:dyDescent="0.3">
      <c r="A1084" s="378">
        <v>43255</v>
      </c>
      <c r="B1084" s="45">
        <v>1.1737</v>
      </c>
    </row>
    <row r="1085" spans="1:2" ht="14.25" customHeight="1" x14ac:dyDescent="0.3">
      <c r="A1085" s="378">
        <v>43252</v>
      </c>
      <c r="B1085" s="45">
        <v>1.1669</v>
      </c>
    </row>
    <row r="1086" spans="1:2" ht="14.25" customHeight="1" x14ac:dyDescent="0.3">
      <c r="A1086" s="378">
        <v>43251</v>
      </c>
      <c r="B1086" s="45">
        <v>1.1698999999999999</v>
      </c>
    </row>
    <row r="1087" spans="1:2" ht="14.25" customHeight="1" x14ac:dyDescent="0.3">
      <c r="A1087" s="378">
        <v>43250</v>
      </c>
      <c r="B1087" s="45">
        <v>1.1632</v>
      </c>
    </row>
    <row r="1088" spans="1:2" ht="14.25" customHeight="1" x14ac:dyDescent="0.3">
      <c r="A1088" s="378">
        <v>43249</v>
      </c>
      <c r="B1088" s="45">
        <v>1.1557999999999999</v>
      </c>
    </row>
    <row r="1089" spans="1:2" ht="14.25" customHeight="1" x14ac:dyDescent="0.3">
      <c r="A1089" s="378">
        <v>43248</v>
      </c>
      <c r="B1089" s="45">
        <v>1.1644000000000001</v>
      </c>
    </row>
    <row r="1090" spans="1:2" ht="14.25" customHeight="1" x14ac:dyDescent="0.3">
      <c r="A1090" s="378">
        <v>43245</v>
      </c>
      <c r="B1090" s="45">
        <v>1.1675</v>
      </c>
    </row>
    <row r="1091" spans="1:2" ht="14.25" customHeight="1" x14ac:dyDescent="0.3">
      <c r="A1091" s="378">
        <v>43244</v>
      </c>
      <c r="B1091" s="45">
        <v>1.1728000000000001</v>
      </c>
    </row>
    <row r="1092" spans="1:2" ht="14.25" customHeight="1" x14ac:dyDescent="0.3">
      <c r="A1092" s="378">
        <v>43243</v>
      </c>
      <c r="B1092" s="45">
        <v>1.1708000000000001</v>
      </c>
    </row>
    <row r="1093" spans="1:2" ht="14.25" customHeight="1" x14ac:dyDescent="0.3">
      <c r="A1093" s="378">
        <v>43242</v>
      </c>
      <c r="B1093" s="45">
        <v>1.1794</v>
      </c>
    </row>
    <row r="1094" spans="1:2" ht="14.25" customHeight="1" x14ac:dyDescent="0.3">
      <c r="A1094" s="378">
        <v>43241</v>
      </c>
      <c r="B1094" s="45">
        <v>1.1758999999999999</v>
      </c>
    </row>
    <row r="1095" spans="1:2" ht="14.25" customHeight="1" x14ac:dyDescent="0.3">
      <c r="A1095" s="378">
        <v>43238</v>
      </c>
      <c r="B1095" s="45">
        <v>1.1780999999999999</v>
      </c>
    </row>
    <row r="1096" spans="1:2" ht="14.25" customHeight="1" x14ac:dyDescent="0.3">
      <c r="A1096" s="378">
        <v>43237</v>
      </c>
      <c r="B1096" s="45">
        <v>1.1805000000000001</v>
      </c>
    </row>
    <row r="1097" spans="1:2" ht="14.25" customHeight="1" x14ac:dyDescent="0.3">
      <c r="A1097" s="378">
        <v>43236</v>
      </c>
      <c r="B1097" s="45">
        <v>1.1783999999999999</v>
      </c>
    </row>
    <row r="1098" spans="1:2" ht="14.25" customHeight="1" x14ac:dyDescent="0.3">
      <c r="A1098" s="378">
        <v>43235</v>
      </c>
      <c r="B1098" s="45">
        <v>1.1882999999999999</v>
      </c>
    </row>
    <row r="1099" spans="1:2" ht="14.25" customHeight="1" x14ac:dyDescent="0.3">
      <c r="A1099" s="378">
        <v>43234</v>
      </c>
      <c r="B1099" s="45">
        <v>1.1988000000000001</v>
      </c>
    </row>
    <row r="1100" spans="1:2" ht="14.25" customHeight="1" x14ac:dyDescent="0.3">
      <c r="A1100" s="378">
        <v>43231</v>
      </c>
      <c r="B1100" s="45">
        <v>1.1934</v>
      </c>
    </row>
    <row r="1101" spans="1:2" ht="14.25" customHeight="1" x14ac:dyDescent="0.3">
      <c r="A1101" s="378">
        <v>43230</v>
      </c>
      <c r="B1101" s="45">
        <v>1.1878</v>
      </c>
    </row>
    <row r="1102" spans="1:2" ht="14.25" customHeight="1" x14ac:dyDescent="0.3">
      <c r="A1102" s="378">
        <v>43229</v>
      </c>
      <c r="B1102" s="45">
        <v>1.1879</v>
      </c>
    </row>
    <row r="1103" spans="1:2" ht="14.25" customHeight="1" x14ac:dyDescent="0.3">
      <c r="A1103" s="378">
        <v>43228</v>
      </c>
      <c r="B1103" s="45">
        <v>1.1870000000000001</v>
      </c>
    </row>
    <row r="1104" spans="1:2" ht="14.25" customHeight="1" x14ac:dyDescent="0.3">
      <c r="A1104" s="378">
        <v>43227</v>
      </c>
      <c r="B1104" s="45">
        <v>1.1901999999999999</v>
      </c>
    </row>
    <row r="1105" spans="1:3" ht="14.25" customHeight="1" x14ac:dyDescent="0.3">
      <c r="A1105" s="378">
        <v>43224</v>
      </c>
      <c r="B1105" s="45">
        <v>1.1969000000000001</v>
      </c>
    </row>
    <row r="1106" spans="1:3" ht="14.25" customHeight="1" x14ac:dyDescent="0.3">
      <c r="A1106" s="378">
        <v>43223</v>
      </c>
      <c r="B1106" s="45">
        <v>1.1992</v>
      </c>
    </row>
    <row r="1107" spans="1:3" ht="14.25" customHeight="1" x14ac:dyDescent="0.3">
      <c r="A1107" s="378">
        <v>43222</v>
      </c>
      <c r="B1107" s="45">
        <v>1.2007000000000001</v>
      </c>
    </row>
    <row r="1108" spans="1:3" ht="14.25" customHeight="1" x14ac:dyDescent="0.3">
      <c r="A1108" s="378">
        <v>43220</v>
      </c>
      <c r="B1108" s="45">
        <v>1.2079</v>
      </c>
    </row>
    <row r="1109" spans="1:3" ht="14.25" customHeight="1" x14ac:dyDescent="0.3">
      <c r="A1109" s="378">
        <v>43217</v>
      </c>
      <c r="B1109" s="45">
        <v>1.2070000000000001</v>
      </c>
    </row>
    <row r="1110" spans="1:3" ht="14.25" customHeight="1" x14ac:dyDescent="0.3">
      <c r="A1110" s="378">
        <v>43216</v>
      </c>
      <c r="B1110" s="45">
        <v>1.2168000000000001</v>
      </c>
    </row>
    <row r="1111" spans="1:3" ht="14.25" customHeight="1" x14ac:dyDescent="0.3">
      <c r="A1111" s="378">
        <v>43215</v>
      </c>
      <c r="B1111" s="45">
        <v>1.2184999999999999</v>
      </c>
    </row>
    <row r="1112" spans="1:3" ht="14.25" customHeight="1" x14ac:dyDescent="0.3">
      <c r="A1112" s="378">
        <v>43214</v>
      </c>
      <c r="B1112" s="45">
        <v>1.2213000000000001</v>
      </c>
    </row>
    <row r="1113" spans="1:3" ht="14.25" customHeight="1" x14ac:dyDescent="0.3">
      <c r="A1113" s="378">
        <v>43213</v>
      </c>
      <c r="B1113" s="45">
        <v>1.2238</v>
      </c>
    </row>
    <row r="1114" spans="1:3" ht="14.25" customHeight="1" x14ac:dyDescent="0.3">
      <c r="A1114" s="378">
        <v>43210</v>
      </c>
      <c r="B1114" s="45">
        <v>1.2309000000000001</v>
      </c>
    </row>
    <row r="1115" spans="1:3" ht="14.25" customHeight="1" x14ac:dyDescent="0.3">
      <c r="A1115" s="378">
        <v>43209</v>
      </c>
      <c r="B1115" s="45">
        <v>1.2382</v>
      </c>
    </row>
    <row r="1116" spans="1:3" ht="14.25" customHeight="1" x14ac:dyDescent="0.3">
      <c r="A1116" s="378">
        <v>43208</v>
      </c>
      <c r="B1116" s="45">
        <v>1.2387999999999999</v>
      </c>
    </row>
    <row r="1117" spans="1:3" ht="14.25" customHeight="1" x14ac:dyDescent="0.3">
      <c r="A1117" s="378">
        <v>43207</v>
      </c>
      <c r="B1117" s="45">
        <v>1.2357</v>
      </c>
    </row>
    <row r="1118" spans="1:3" ht="14.25" customHeight="1" x14ac:dyDescent="0.3">
      <c r="A1118" s="378">
        <v>43206</v>
      </c>
      <c r="B1118" s="45">
        <v>1.2370000000000001</v>
      </c>
      <c r="C1118" s="382"/>
    </row>
    <row r="1119" spans="1:3" ht="14.25" customHeight="1" x14ac:dyDescent="0.3">
      <c r="A1119" s="378">
        <v>43203</v>
      </c>
      <c r="B1119" s="45">
        <v>1.2317</v>
      </c>
    </row>
    <row r="1120" spans="1:3" ht="14.25" customHeight="1" x14ac:dyDescent="0.3">
      <c r="A1120" s="378">
        <v>43202</v>
      </c>
      <c r="B1120" s="45">
        <v>1.2323</v>
      </c>
    </row>
    <row r="1121" spans="1:3" ht="14.25" customHeight="1" x14ac:dyDescent="0.3">
      <c r="A1121" s="378">
        <v>43201</v>
      </c>
      <c r="B1121" s="45">
        <v>1.2383999999999999</v>
      </c>
      <c r="C1121" s="383"/>
    </row>
    <row r="1122" spans="1:3" ht="14.25" customHeight="1" x14ac:dyDescent="0.3">
      <c r="A1122" s="378">
        <v>43200</v>
      </c>
      <c r="B1122" s="45">
        <v>1.2361</v>
      </c>
    </row>
    <row r="1123" spans="1:3" ht="14.25" customHeight="1" x14ac:dyDescent="0.3">
      <c r="A1123" s="378">
        <v>43199</v>
      </c>
      <c r="B1123" s="45">
        <v>1.2303999999999999</v>
      </c>
    </row>
    <row r="1124" spans="1:3" ht="14.25" customHeight="1" x14ac:dyDescent="0.3">
      <c r="A1124" s="378">
        <v>43196</v>
      </c>
      <c r="B1124" s="45">
        <v>1.2234</v>
      </c>
    </row>
    <row r="1125" spans="1:3" ht="14.25" customHeight="1" x14ac:dyDescent="0.3">
      <c r="A1125" s="378">
        <v>43195</v>
      </c>
      <c r="B1125" s="45">
        <v>1.226</v>
      </c>
    </row>
    <row r="1126" spans="1:3" ht="14.25" customHeight="1" x14ac:dyDescent="0.3">
      <c r="A1126" s="378">
        <v>43194</v>
      </c>
      <c r="B1126" s="45">
        <v>1.2276</v>
      </c>
    </row>
    <row r="1127" spans="1:3" ht="14.25" customHeight="1" x14ac:dyDescent="0.3">
      <c r="A1127" s="378">
        <v>43193</v>
      </c>
      <c r="B1127" s="45">
        <v>1.2307999999999999</v>
      </c>
    </row>
    <row r="1128" spans="1:3" ht="14.25" customHeight="1" x14ac:dyDescent="0.3">
      <c r="A1128" s="378">
        <v>43188</v>
      </c>
      <c r="B1128" s="45">
        <v>1.2321</v>
      </c>
    </row>
    <row r="1129" spans="1:3" ht="14.25" customHeight="1" x14ac:dyDescent="0.3">
      <c r="A1129" s="378">
        <v>43187</v>
      </c>
      <c r="B1129" s="45">
        <v>1.2398</v>
      </c>
    </row>
    <row r="1130" spans="1:3" ht="14.25" customHeight="1" x14ac:dyDescent="0.3">
      <c r="A1130" s="378">
        <v>43186</v>
      </c>
      <c r="B1130" s="45">
        <v>1.2376</v>
      </c>
    </row>
    <row r="1131" spans="1:3" ht="14.25" customHeight="1" x14ac:dyDescent="0.3">
      <c r="A1131" s="378">
        <v>43185</v>
      </c>
      <c r="B1131" s="364">
        <v>1.2411000000000001</v>
      </c>
    </row>
    <row r="1132" spans="1:3" ht="14.25" customHeight="1" x14ac:dyDescent="0.3">
      <c r="A1132" s="378">
        <v>43182</v>
      </c>
      <c r="B1132" s="45">
        <v>1.2345999999999999</v>
      </c>
    </row>
    <row r="1133" spans="1:3" ht="14.25" customHeight="1" x14ac:dyDescent="0.3">
      <c r="A1133" s="378">
        <v>43181</v>
      </c>
      <c r="B1133" s="45">
        <v>1.2316</v>
      </c>
    </row>
    <row r="1134" spans="1:3" ht="14.25" customHeight="1" x14ac:dyDescent="0.3">
      <c r="A1134" s="378">
        <v>43180</v>
      </c>
      <c r="B1134" s="45">
        <v>1.2285999999999999</v>
      </c>
    </row>
    <row r="1135" spans="1:3" ht="14.25" customHeight="1" x14ac:dyDescent="0.3">
      <c r="A1135" s="378">
        <v>43179</v>
      </c>
      <c r="B1135" s="45">
        <v>1.2276</v>
      </c>
    </row>
    <row r="1136" spans="1:3" ht="14.25" customHeight="1" x14ac:dyDescent="0.3">
      <c r="A1136" s="378">
        <v>43178</v>
      </c>
      <c r="B1136" s="45">
        <v>1.2309000000000001</v>
      </c>
    </row>
    <row r="1137" spans="1:2" ht="14.25" customHeight="1" x14ac:dyDescent="0.3">
      <c r="A1137" s="378">
        <v>43175</v>
      </c>
      <c r="B1137" s="45">
        <v>1.2301</v>
      </c>
    </row>
    <row r="1138" spans="1:2" ht="14.25" customHeight="1" x14ac:dyDescent="0.3">
      <c r="A1138" s="378">
        <v>43174</v>
      </c>
      <c r="B1138" s="45">
        <v>1.2341</v>
      </c>
    </row>
    <row r="1139" spans="1:2" ht="14.25" customHeight="1" x14ac:dyDescent="0.3">
      <c r="A1139" s="378">
        <v>43173</v>
      </c>
      <c r="B1139" s="45">
        <v>1.2369000000000001</v>
      </c>
    </row>
    <row r="1140" spans="1:2" ht="14.25" customHeight="1" x14ac:dyDescent="0.3">
      <c r="A1140" s="378">
        <v>43172</v>
      </c>
      <c r="B1140" s="45">
        <v>1.2378</v>
      </c>
    </row>
    <row r="1141" spans="1:2" ht="14.25" customHeight="1" x14ac:dyDescent="0.3">
      <c r="A1141" s="378">
        <v>43171</v>
      </c>
      <c r="B1141" s="45">
        <v>1.2302</v>
      </c>
    </row>
    <row r="1142" spans="1:2" ht="14.25" customHeight="1" x14ac:dyDescent="0.3">
      <c r="A1142" s="378">
        <v>43168</v>
      </c>
      <c r="B1142" s="45">
        <v>1.2291000000000001</v>
      </c>
    </row>
    <row r="1143" spans="1:2" ht="14.25" customHeight="1" x14ac:dyDescent="0.3">
      <c r="A1143" s="378">
        <v>43167</v>
      </c>
      <c r="B1143" s="45">
        <v>1.2421</v>
      </c>
    </row>
    <row r="1144" spans="1:2" ht="14.25" customHeight="1" x14ac:dyDescent="0.3">
      <c r="A1144" s="378">
        <v>43166</v>
      </c>
      <c r="B1144" s="45">
        <v>1.2417</v>
      </c>
    </row>
    <row r="1145" spans="1:2" ht="14.25" customHeight="1" x14ac:dyDescent="0.3">
      <c r="A1145" s="378">
        <v>43165</v>
      </c>
      <c r="B1145" s="45">
        <v>1.2411000000000001</v>
      </c>
    </row>
    <row r="1146" spans="1:2" ht="14.25" customHeight="1" x14ac:dyDescent="0.3">
      <c r="A1146" s="378">
        <v>43164</v>
      </c>
      <c r="B1146" s="45">
        <v>1.2306999999999999</v>
      </c>
    </row>
    <row r="1147" spans="1:2" ht="14.25" customHeight="1" x14ac:dyDescent="0.3">
      <c r="A1147" s="378">
        <v>43161</v>
      </c>
      <c r="B1147" s="45">
        <v>1.2312000000000001</v>
      </c>
    </row>
    <row r="1148" spans="1:2" ht="14.25" customHeight="1" x14ac:dyDescent="0.3">
      <c r="A1148" s="378">
        <v>43160</v>
      </c>
      <c r="B1148" s="45">
        <v>1.2171000000000001</v>
      </c>
    </row>
    <row r="1149" spans="1:2" ht="14.25" customHeight="1" x14ac:dyDescent="0.3">
      <c r="A1149" s="378">
        <v>43159</v>
      </c>
      <c r="B1149" s="45">
        <v>1.2214</v>
      </c>
    </row>
    <row r="1150" spans="1:2" ht="14.25" customHeight="1" x14ac:dyDescent="0.3">
      <c r="A1150" s="378">
        <v>43158</v>
      </c>
      <c r="B1150" s="45">
        <v>1.2301</v>
      </c>
    </row>
    <row r="1151" spans="1:2" ht="14.25" customHeight="1" x14ac:dyDescent="0.3">
      <c r="A1151" s="378">
        <v>43157</v>
      </c>
      <c r="B1151" s="45">
        <v>1.232</v>
      </c>
    </row>
    <row r="1152" spans="1:2" ht="14.25" customHeight="1" x14ac:dyDescent="0.3">
      <c r="A1152" s="378">
        <v>43154</v>
      </c>
      <c r="B1152" s="45">
        <v>1.2299</v>
      </c>
    </row>
    <row r="1153" spans="1:2" ht="14.25" customHeight="1" x14ac:dyDescent="0.3">
      <c r="A1153" s="378">
        <v>43153</v>
      </c>
      <c r="B1153" s="45">
        <v>1.2276</v>
      </c>
    </row>
    <row r="1154" spans="1:2" ht="14.25" customHeight="1" x14ac:dyDescent="0.3">
      <c r="A1154" s="378">
        <v>43152</v>
      </c>
      <c r="B1154" s="45">
        <v>1.2312000000000001</v>
      </c>
    </row>
    <row r="1155" spans="1:2" ht="14.25" customHeight="1" x14ac:dyDescent="0.3">
      <c r="A1155" s="378">
        <v>43151</v>
      </c>
      <c r="B1155" s="45">
        <v>1.234</v>
      </c>
    </row>
    <row r="1156" spans="1:2" ht="14.25" customHeight="1" x14ac:dyDescent="0.3">
      <c r="A1156" s="378">
        <v>43150</v>
      </c>
      <c r="B1156" s="45">
        <v>1.2410000000000001</v>
      </c>
    </row>
    <row r="1157" spans="1:2" ht="14.25" customHeight="1" x14ac:dyDescent="0.3">
      <c r="A1157" s="378">
        <v>43147</v>
      </c>
      <c r="B1157" s="45">
        <v>1.2464</v>
      </c>
    </row>
    <row r="1158" spans="1:2" ht="14.25" customHeight="1" x14ac:dyDescent="0.3">
      <c r="A1158" s="378">
        <v>43146</v>
      </c>
      <c r="B1158" s="45">
        <v>1.2493000000000001</v>
      </c>
    </row>
    <row r="1159" spans="1:2" ht="14.25" customHeight="1" x14ac:dyDescent="0.3">
      <c r="A1159" s="378">
        <v>43145</v>
      </c>
      <c r="B1159" s="45">
        <v>1.2347999999999999</v>
      </c>
    </row>
    <row r="1160" spans="1:2" ht="14.25" customHeight="1" x14ac:dyDescent="0.3">
      <c r="A1160" s="378">
        <v>43144</v>
      </c>
      <c r="B1160" s="45">
        <v>1.2333000000000001</v>
      </c>
    </row>
    <row r="1161" spans="1:2" ht="14.25" customHeight="1" x14ac:dyDescent="0.3">
      <c r="A1161" s="378">
        <v>43143</v>
      </c>
      <c r="B1161" s="45">
        <v>1.2262999999999999</v>
      </c>
    </row>
    <row r="1162" spans="1:2" ht="14.25" customHeight="1" x14ac:dyDescent="0.3">
      <c r="A1162" s="378">
        <v>43140</v>
      </c>
      <c r="B1162" s="45">
        <v>1.2273000000000001</v>
      </c>
    </row>
    <row r="1163" spans="1:2" ht="14.25" customHeight="1" x14ac:dyDescent="0.3">
      <c r="A1163" s="378">
        <v>43139</v>
      </c>
      <c r="B1163" s="45">
        <v>1.2252000000000001</v>
      </c>
    </row>
    <row r="1164" spans="1:2" ht="14.25" customHeight="1" x14ac:dyDescent="0.3">
      <c r="A1164" s="378">
        <v>43138</v>
      </c>
      <c r="B1164" s="45">
        <v>1.2338</v>
      </c>
    </row>
    <row r="1165" spans="1:2" ht="14.25" customHeight="1" x14ac:dyDescent="0.3">
      <c r="A1165" s="378">
        <v>43137</v>
      </c>
      <c r="B1165" s="45">
        <v>1.2329000000000001</v>
      </c>
    </row>
    <row r="1166" spans="1:2" ht="14.25" customHeight="1" x14ac:dyDescent="0.3">
      <c r="A1166" s="378">
        <v>43136</v>
      </c>
      <c r="B1166" s="364">
        <v>1.244</v>
      </c>
    </row>
    <row r="1167" spans="1:2" ht="14.25" customHeight="1" x14ac:dyDescent="0.3">
      <c r="A1167" s="378">
        <v>43133</v>
      </c>
      <c r="B1167" s="45">
        <v>1.2492000000000001</v>
      </c>
    </row>
    <row r="1168" spans="1:2" ht="14.25" customHeight="1" x14ac:dyDescent="0.3">
      <c r="A1168" s="378">
        <v>43132</v>
      </c>
      <c r="B1168" s="45">
        <v>1.2459</v>
      </c>
    </row>
    <row r="1169" spans="1:3" ht="14.25" customHeight="1" x14ac:dyDescent="0.3">
      <c r="A1169" s="378">
        <v>43131</v>
      </c>
      <c r="B1169" s="45">
        <v>1.2457</v>
      </c>
    </row>
    <row r="1170" spans="1:3" ht="14.25" customHeight="1" x14ac:dyDescent="0.3">
      <c r="A1170" s="378">
        <v>43130</v>
      </c>
      <c r="B1170" s="45">
        <v>1.2421</v>
      </c>
      <c r="C1170" s="384"/>
    </row>
    <row r="1171" spans="1:3" ht="14.25" customHeight="1" x14ac:dyDescent="0.3">
      <c r="A1171" s="378">
        <v>43129</v>
      </c>
      <c r="B1171" s="45">
        <v>1.2379</v>
      </c>
      <c r="C1171" s="384"/>
    </row>
    <row r="1172" spans="1:3" ht="14.25" customHeight="1" x14ac:dyDescent="0.3">
      <c r="A1172" s="378">
        <v>43126</v>
      </c>
      <c r="B1172" s="45">
        <v>1.2436</v>
      </c>
      <c r="C1172" s="384"/>
    </row>
    <row r="1173" spans="1:3" ht="14.25" customHeight="1" x14ac:dyDescent="0.3">
      <c r="A1173" s="378">
        <v>43125</v>
      </c>
      <c r="B1173" s="45">
        <v>1.2406999999999999</v>
      </c>
      <c r="C1173" s="384"/>
    </row>
    <row r="1174" spans="1:3" ht="14.25" customHeight="1" x14ac:dyDescent="0.3">
      <c r="A1174" s="378">
        <v>43124</v>
      </c>
      <c r="B1174" s="45">
        <v>1.2352000000000001</v>
      </c>
      <c r="C1174" s="384"/>
    </row>
    <row r="1175" spans="1:3" ht="14.25" customHeight="1" x14ac:dyDescent="0.3">
      <c r="A1175" s="378">
        <v>43123</v>
      </c>
      <c r="B1175" s="45">
        <v>1.2249000000000001</v>
      </c>
      <c r="C1175" s="384"/>
    </row>
    <row r="1176" spans="1:3" ht="14.25" customHeight="1" x14ac:dyDescent="0.3">
      <c r="A1176" s="378">
        <v>43122</v>
      </c>
      <c r="B1176" s="45">
        <v>1.2239</v>
      </c>
      <c r="C1176" s="384"/>
    </row>
    <row r="1177" spans="1:3" ht="14.25" customHeight="1" x14ac:dyDescent="0.3">
      <c r="A1177" s="378">
        <v>43119</v>
      </c>
      <c r="B1177" s="45">
        <v>1.2255</v>
      </c>
      <c r="C1177" s="384"/>
    </row>
    <row r="1178" spans="1:3" ht="14.25" customHeight="1" x14ac:dyDescent="0.3">
      <c r="A1178" s="378">
        <v>43118</v>
      </c>
      <c r="B1178" s="45">
        <v>1.2235</v>
      </c>
      <c r="C1178" s="384"/>
    </row>
    <row r="1179" spans="1:3" ht="14.25" customHeight="1" x14ac:dyDescent="0.3">
      <c r="A1179" s="378">
        <v>43117</v>
      </c>
      <c r="B1179" s="45">
        <v>1.2202999999999999</v>
      </c>
      <c r="C1179" s="384"/>
    </row>
    <row r="1180" spans="1:3" ht="14.25" customHeight="1" x14ac:dyDescent="0.3">
      <c r="A1180" s="366">
        <v>43116</v>
      </c>
      <c r="B1180" s="364">
        <v>1.2230000000000001</v>
      </c>
      <c r="C1180" s="384"/>
    </row>
    <row r="1181" spans="1:3" ht="14.25" customHeight="1" x14ac:dyDescent="0.3">
      <c r="A1181" s="366">
        <v>43115</v>
      </c>
      <c r="B1181" s="364">
        <v>1.2277</v>
      </c>
      <c r="C1181" s="384"/>
    </row>
    <row r="1182" spans="1:3" ht="14.25" customHeight="1" x14ac:dyDescent="0.3">
      <c r="A1182" s="378">
        <v>43112</v>
      </c>
      <c r="B1182" s="45">
        <v>1.2137</v>
      </c>
      <c r="C1182" s="384"/>
    </row>
    <row r="1183" spans="1:3" ht="14.25" customHeight="1" x14ac:dyDescent="0.3">
      <c r="A1183" s="378">
        <v>43111</v>
      </c>
      <c r="B1183" s="45">
        <v>1.2017</v>
      </c>
      <c r="C1183" s="384"/>
    </row>
    <row r="1184" spans="1:3" ht="14.25" customHeight="1" x14ac:dyDescent="0.3">
      <c r="A1184" s="378">
        <v>43110</v>
      </c>
      <c r="B1184" s="45">
        <v>1.1992</v>
      </c>
      <c r="C1184" s="384"/>
    </row>
    <row r="1185" spans="1:3" ht="14.25" customHeight="1" x14ac:dyDescent="0.3">
      <c r="A1185" s="378">
        <v>43109</v>
      </c>
      <c r="B1185" s="45">
        <v>1.1932</v>
      </c>
      <c r="C1185" s="384"/>
    </row>
    <row r="1186" spans="1:3" ht="14.25" customHeight="1" x14ac:dyDescent="0.3">
      <c r="A1186" s="378">
        <v>43108</v>
      </c>
      <c r="B1186" s="45">
        <v>1.1973</v>
      </c>
      <c r="C1186" s="384"/>
    </row>
    <row r="1187" spans="1:3" ht="14.25" customHeight="1" x14ac:dyDescent="0.3">
      <c r="A1187" s="378">
        <v>43105</v>
      </c>
      <c r="B1187" s="45">
        <v>1.2044999999999999</v>
      </c>
      <c r="C1187" s="384"/>
    </row>
    <row r="1188" spans="1:3" ht="14.25" customHeight="1" x14ac:dyDescent="0.3">
      <c r="A1188" s="378">
        <v>43104</v>
      </c>
      <c r="B1188" s="45">
        <v>1.2064999999999999</v>
      </c>
      <c r="C1188" s="384"/>
    </row>
    <row r="1189" spans="1:3" ht="14.25" customHeight="1" x14ac:dyDescent="0.3">
      <c r="A1189" s="378">
        <v>43103</v>
      </c>
      <c r="B1189" s="364">
        <v>1.2022999999999999</v>
      </c>
      <c r="C1189" s="384"/>
    </row>
    <row r="1190" spans="1:3" ht="14.25" customHeight="1" x14ac:dyDescent="0.3">
      <c r="A1190" s="378">
        <v>43102</v>
      </c>
      <c r="B1190" s="364">
        <v>1.2064999999999999</v>
      </c>
      <c r="C1190" s="384"/>
    </row>
    <row r="1191" spans="1:3" ht="14.25" customHeight="1" x14ac:dyDescent="0.3">
      <c r="A1191" s="378">
        <v>43098</v>
      </c>
      <c r="B1191" s="364">
        <v>1.1993</v>
      </c>
      <c r="C1191" s="384"/>
    </row>
    <row r="1192" spans="1:3" ht="14.25" customHeight="1" x14ac:dyDescent="0.3">
      <c r="A1192" s="378">
        <v>43097</v>
      </c>
      <c r="B1192" s="364">
        <v>1.1934</v>
      </c>
      <c r="C1192" s="384"/>
    </row>
    <row r="1193" spans="1:3" ht="14.25" customHeight="1" x14ac:dyDescent="0.3">
      <c r="A1193" s="378">
        <v>43096</v>
      </c>
      <c r="B1193" s="364">
        <v>1.1895</v>
      </c>
      <c r="C1193" s="384"/>
    </row>
    <row r="1194" spans="1:3" ht="14.25" customHeight="1" x14ac:dyDescent="0.3">
      <c r="A1194" s="378">
        <v>43091</v>
      </c>
      <c r="B1194" s="364">
        <v>1.1853</v>
      </c>
      <c r="C1194" s="384"/>
    </row>
    <row r="1195" spans="1:3" ht="14.25" customHeight="1" x14ac:dyDescent="0.3">
      <c r="A1195" s="378">
        <v>43090</v>
      </c>
      <c r="B1195" s="364">
        <v>1.1859</v>
      </c>
      <c r="C1195" s="384"/>
    </row>
    <row r="1196" spans="1:3" ht="14.25" customHeight="1" x14ac:dyDescent="0.3">
      <c r="A1196" s="378">
        <v>43089</v>
      </c>
      <c r="B1196" s="364">
        <v>1.1845000000000001</v>
      </c>
    </row>
    <row r="1197" spans="1:3" ht="14.25" customHeight="1" x14ac:dyDescent="0.3">
      <c r="A1197" s="366">
        <v>43088</v>
      </c>
      <c r="B1197" s="364">
        <v>1.1822999999999999</v>
      </c>
    </row>
    <row r="1198" spans="1:3" ht="14.25" customHeight="1" x14ac:dyDescent="0.3">
      <c r="A1198" s="378">
        <v>43087</v>
      </c>
      <c r="B1198" s="364">
        <v>1.1795</v>
      </c>
      <c r="C1198" s="384"/>
    </row>
    <row r="1199" spans="1:3" ht="14.25" customHeight="1" x14ac:dyDescent="0.3">
      <c r="A1199" s="378">
        <v>43084</v>
      </c>
      <c r="B1199" s="364">
        <v>1.1806000000000001</v>
      </c>
      <c r="C1199" s="384"/>
    </row>
    <row r="1200" spans="1:3" ht="14.25" customHeight="1" x14ac:dyDescent="0.3">
      <c r="A1200" s="378">
        <v>43083</v>
      </c>
      <c r="B1200" s="364">
        <v>1.1845000000000001</v>
      </c>
      <c r="C1200" s="384"/>
    </row>
    <row r="1201" spans="1:3" ht="14.25" customHeight="1" x14ac:dyDescent="0.3">
      <c r="A1201" s="378">
        <v>43082</v>
      </c>
      <c r="B1201" s="364">
        <v>1.1736</v>
      </c>
      <c r="C1201" s="384"/>
    </row>
    <row r="1202" spans="1:3" ht="14.25" customHeight="1" x14ac:dyDescent="0.3">
      <c r="A1202" s="378">
        <v>43081</v>
      </c>
      <c r="B1202" s="364">
        <v>1.1766000000000001</v>
      </c>
      <c r="C1202" s="384"/>
    </row>
    <row r="1203" spans="1:3" ht="14.25" customHeight="1" x14ac:dyDescent="0.3">
      <c r="A1203" s="378">
        <v>43080</v>
      </c>
      <c r="B1203" s="364">
        <v>1.1796</v>
      </c>
      <c r="C1203" s="384"/>
    </row>
    <row r="1204" spans="1:3" ht="14.25" customHeight="1" x14ac:dyDescent="0.3">
      <c r="A1204" s="378">
        <v>43077</v>
      </c>
      <c r="B1204" s="364">
        <v>1.1741999999999999</v>
      </c>
      <c r="C1204" s="384"/>
    </row>
    <row r="1205" spans="1:3" ht="14.25" customHeight="1" x14ac:dyDescent="0.3">
      <c r="A1205" s="378">
        <v>43076</v>
      </c>
      <c r="B1205" s="364">
        <v>1.1786000000000001</v>
      </c>
    </row>
    <row r="1206" spans="1:3" ht="14.25" customHeight="1" x14ac:dyDescent="0.3">
      <c r="A1206" s="378">
        <v>43075</v>
      </c>
      <c r="B1206" s="364">
        <v>1.1817</v>
      </c>
    </row>
    <row r="1207" spans="1:3" ht="14.25" customHeight="1" x14ac:dyDescent="0.3">
      <c r="A1207" s="378">
        <v>43074</v>
      </c>
      <c r="B1207" s="364">
        <v>1.1847000000000001</v>
      </c>
      <c r="C1207" s="385"/>
    </row>
    <row r="1208" spans="1:3" ht="14.25" customHeight="1" x14ac:dyDescent="0.3">
      <c r="A1208" s="378">
        <v>43073</v>
      </c>
      <c r="B1208" s="364">
        <v>1.1865000000000001</v>
      </c>
      <c r="C1208" s="384"/>
    </row>
    <row r="1209" spans="1:3" ht="14.25" customHeight="1" x14ac:dyDescent="0.3">
      <c r="A1209" s="378">
        <v>43070</v>
      </c>
      <c r="B1209" s="364">
        <v>1.1884999999999999</v>
      </c>
      <c r="C1209" s="384"/>
    </row>
    <row r="1210" spans="1:3" ht="14.25" customHeight="1" x14ac:dyDescent="0.3">
      <c r="A1210" s="378">
        <v>43069</v>
      </c>
      <c r="B1210" s="364">
        <v>1.1849000000000001</v>
      </c>
      <c r="C1210" s="384"/>
    </row>
    <row r="1211" spans="1:3" ht="14.25" customHeight="1" x14ac:dyDescent="0.3">
      <c r="A1211" s="378">
        <v>43068</v>
      </c>
      <c r="B1211" s="364">
        <v>1.1827000000000001</v>
      </c>
      <c r="C1211" s="384"/>
    </row>
    <row r="1212" spans="1:3" ht="14.25" customHeight="1" x14ac:dyDescent="0.3">
      <c r="A1212" s="378">
        <v>43067</v>
      </c>
      <c r="B1212" s="45">
        <v>1.1888000000000001</v>
      </c>
      <c r="C1212" s="384"/>
    </row>
    <row r="1213" spans="1:3" ht="14.25" customHeight="1" x14ac:dyDescent="0.3">
      <c r="A1213" s="378">
        <v>43066</v>
      </c>
      <c r="B1213" s="45">
        <v>1.1952</v>
      </c>
      <c r="C1213" s="384"/>
    </row>
    <row r="1214" spans="1:3" ht="14.25" customHeight="1" x14ac:dyDescent="0.3">
      <c r="A1214" s="378">
        <v>43063</v>
      </c>
      <c r="B1214" s="45">
        <v>1.1877</v>
      </c>
      <c r="C1214" s="384"/>
    </row>
    <row r="1215" spans="1:3" ht="14.25" customHeight="1" x14ac:dyDescent="0.3">
      <c r="A1215" s="378">
        <v>43062</v>
      </c>
      <c r="B1215" s="45">
        <v>1.1848000000000001</v>
      </c>
      <c r="C1215" s="384"/>
    </row>
    <row r="1216" spans="1:3" ht="14.25" customHeight="1" x14ac:dyDescent="0.3">
      <c r="A1216" s="378">
        <v>43061</v>
      </c>
      <c r="B1216" s="45">
        <v>1.1749000000000001</v>
      </c>
      <c r="C1216" s="384"/>
    </row>
    <row r="1217" spans="1:2" ht="14.25" customHeight="1" x14ac:dyDescent="0.3">
      <c r="A1217" s="378">
        <v>43060</v>
      </c>
      <c r="B1217" s="45">
        <v>1.1718</v>
      </c>
    </row>
    <row r="1218" spans="1:2" ht="14.25" customHeight="1" x14ac:dyDescent="0.3">
      <c r="A1218" s="378">
        <v>43059</v>
      </c>
      <c r="B1218" s="45">
        <v>1.1780999999999999</v>
      </c>
    </row>
    <row r="1219" spans="1:2" ht="14.25" customHeight="1" x14ac:dyDescent="0.3">
      <c r="A1219" s="378">
        <v>43056</v>
      </c>
      <c r="B1219" s="45">
        <v>1.1795</v>
      </c>
    </row>
    <row r="1220" spans="1:2" ht="14.25" customHeight="1" x14ac:dyDescent="0.3">
      <c r="A1220" s="378">
        <v>43055</v>
      </c>
      <c r="B1220" s="45">
        <v>1.1771</v>
      </c>
    </row>
    <row r="1221" spans="1:2" ht="14.25" customHeight="1" x14ac:dyDescent="0.3">
      <c r="A1221" s="378">
        <v>43054</v>
      </c>
      <c r="B1221" s="45">
        <v>1.1839999999999999</v>
      </c>
    </row>
    <row r="1222" spans="1:2" ht="14.25" customHeight="1" x14ac:dyDescent="0.3">
      <c r="A1222" s="378">
        <v>43053</v>
      </c>
      <c r="B1222" s="45">
        <v>1.1745000000000001</v>
      </c>
    </row>
    <row r="1223" spans="1:2" ht="14.25" customHeight="1" x14ac:dyDescent="0.3">
      <c r="A1223" s="378">
        <v>43052</v>
      </c>
      <c r="B1223" s="45">
        <v>1.1656</v>
      </c>
    </row>
    <row r="1224" spans="1:2" ht="14.25" customHeight="1" x14ac:dyDescent="0.3">
      <c r="A1224" s="378">
        <v>43049</v>
      </c>
      <c r="B1224" s="45">
        <v>1.1654</v>
      </c>
    </row>
    <row r="1225" spans="1:2" ht="14.25" customHeight="1" x14ac:dyDescent="0.3">
      <c r="A1225" s="378">
        <v>43048</v>
      </c>
      <c r="B1225" s="45">
        <v>1.163</v>
      </c>
    </row>
    <row r="1226" spans="1:2" ht="14.25" customHeight="1" x14ac:dyDescent="0.3">
      <c r="A1226" s="378">
        <v>43047</v>
      </c>
      <c r="B1226" s="45">
        <v>1.159</v>
      </c>
    </row>
    <row r="1227" spans="1:2" ht="14.25" customHeight="1" x14ac:dyDescent="0.3">
      <c r="A1227" s="378">
        <v>43046</v>
      </c>
      <c r="B1227" s="45">
        <v>1.1561999999999999</v>
      </c>
    </row>
    <row r="1228" spans="1:2" ht="14.25" customHeight="1" x14ac:dyDescent="0.3">
      <c r="A1228" s="378">
        <v>43045</v>
      </c>
      <c r="B1228" s="45">
        <v>1.159</v>
      </c>
    </row>
    <row r="1229" spans="1:2" ht="14.25" customHeight="1" x14ac:dyDescent="0.3">
      <c r="A1229" s="378">
        <v>43042</v>
      </c>
      <c r="B1229" s="45">
        <v>1.1657</v>
      </c>
    </row>
    <row r="1230" spans="1:2" ht="14.25" customHeight="1" x14ac:dyDescent="0.3">
      <c r="A1230" s="378">
        <v>43041</v>
      </c>
      <c r="B1230" s="45">
        <v>1.1645000000000001</v>
      </c>
    </row>
    <row r="1231" spans="1:2" ht="14.25" customHeight="1" x14ac:dyDescent="0.3">
      <c r="A1231" s="378">
        <v>43040</v>
      </c>
      <c r="B1231" s="45">
        <v>1.1612</v>
      </c>
    </row>
    <row r="1232" spans="1:2" ht="14.25" customHeight="1" x14ac:dyDescent="0.3">
      <c r="A1232" s="378">
        <v>43039</v>
      </c>
      <c r="B1232" s="45">
        <v>1.1637999999999999</v>
      </c>
    </row>
    <row r="1233" spans="1:3" ht="14.25" customHeight="1" x14ac:dyDescent="0.3">
      <c r="A1233" s="378">
        <v>43038</v>
      </c>
      <c r="B1233" s="45">
        <v>1.1612</v>
      </c>
    </row>
    <row r="1234" spans="1:3" ht="14.25" customHeight="1" x14ac:dyDescent="0.3">
      <c r="A1234" s="378">
        <v>43035</v>
      </c>
      <c r="B1234" s="45">
        <v>1.1605000000000001</v>
      </c>
    </row>
    <row r="1235" spans="1:3" ht="14.25" customHeight="1" x14ac:dyDescent="0.3">
      <c r="A1235" s="378">
        <v>43034</v>
      </c>
      <c r="B1235" s="45">
        <v>1.1753</v>
      </c>
    </row>
    <row r="1236" spans="1:3" ht="14.25" customHeight="1" x14ac:dyDescent="0.3">
      <c r="A1236" s="378">
        <v>43033</v>
      </c>
      <c r="B1236" s="45">
        <v>1.1785000000000001</v>
      </c>
    </row>
    <row r="1237" spans="1:3" ht="14.25" customHeight="1" x14ac:dyDescent="0.3">
      <c r="A1237" s="378">
        <v>43032</v>
      </c>
      <c r="B1237" s="45">
        <v>1.1760999999999999</v>
      </c>
    </row>
    <row r="1238" spans="1:3" ht="14.25" customHeight="1" x14ac:dyDescent="0.3">
      <c r="A1238" s="378">
        <v>43031</v>
      </c>
      <c r="B1238" s="45">
        <v>1.1739999999999999</v>
      </c>
    </row>
    <row r="1239" spans="1:3" ht="14.25" customHeight="1" x14ac:dyDescent="0.3">
      <c r="A1239" s="378">
        <v>43028</v>
      </c>
      <c r="B1239" s="45">
        <v>1.1818</v>
      </c>
    </row>
    <row r="1240" spans="1:3" ht="14.25" customHeight="1" x14ac:dyDescent="0.3">
      <c r="A1240" s="378">
        <v>43027</v>
      </c>
      <c r="B1240" s="45">
        <v>1.1834</v>
      </c>
      <c r="C1240" s="381"/>
    </row>
    <row r="1241" spans="1:3" ht="14.25" customHeight="1" x14ac:dyDescent="0.3">
      <c r="A1241" s="378">
        <v>43026</v>
      </c>
      <c r="B1241" s="45">
        <v>1.1749000000000001</v>
      </c>
      <c r="C1241" s="381"/>
    </row>
    <row r="1242" spans="1:3" ht="14.25" customHeight="1" x14ac:dyDescent="0.3">
      <c r="A1242" s="378">
        <v>43025</v>
      </c>
      <c r="B1242" s="45">
        <v>1.1758999999999999</v>
      </c>
      <c r="C1242" s="381"/>
    </row>
    <row r="1243" spans="1:3" ht="14.25" customHeight="1" x14ac:dyDescent="0.3">
      <c r="A1243" s="378">
        <v>43024</v>
      </c>
      <c r="B1243" s="45">
        <v>1.1802999999999999</v>
      </c>
      <c r="C1243" s="381"/>
    </row>
    <row r="1244" spans="1:3" ht="14.25" customHeight="1" x14ac:dyDescent="0.3">
      <c r="A1244" s="378">
        <v>43021</v>
      </c>
      <c r="B1244" s="45">
        <v>1.181</v>
      </c>
      <c r="C1244" s="381"/>
    </row>
    <row r="1245" spans="1:3" ht="14.25" customHeight="1" x14ac:dyDescent="0.3">
      <c r="A1245" s="378">
        <v>43020</v>
      </c>
      <c r="B1245" s="45">
        <v>1.1856</v>
      </c>
      <c r="C1245" s="386"/>
    </row>
    <row r="1246" spans="1:3" ht="14.25" customHeight="1" x14ac:dyDescent="0.3">
      <c r="A1246" s="378">
        <v>43019</v>
      </c>
      <c r="B1246" s="45">
        <v>1.1830000000000001</v>
      </c>
      <c r="C1246" s="386"/>
    </row>
    <row r="1247" spans="1:3" ht="14.25" customHeight="1" x14ac:dyDescent="0.3">
      <c r="A1247" s="378">
        <v>43018</v>
      </c>
      <c r="B1247" s="45">
        <v>1.1797</v>
      </c>
      <c r="C1247" s="386"/>
    </row>
    <row r="1248" spans="1:3" ht="14.25" customHeight="1" x14ac:dyDescent="0.3">
      <c r="A1248" s="378">
        <v>43017</v>
      </c>
      <c r="B1248" s="45">
        <v>1.1746000000000001</v>
      </c>
      <c r="C1248" s="386"/>
    </row>
    <row r="1249" spans="1:3" ht="14.25" customHeight="1" x14ac:dyDescent="0.3">
      <c r="A1249" s="378">
        <v>43014</v>
      </c>
      <c r="B1249" s="45">
        <v>1.1707000000000001</v>
      </c>
      <c r="C1249" s="386"/>
    </row>
    <row r="1250" spans="1:3" ht="14.25" customHeight="1" x14ac:dyDescent="0.3">
      <c r="A1250" s="378">
        <v>43013</v>
      </c>
      <c r="B1250" s="45">
        <v>1.1741999999999999</v>
      </c>
      <c r="C1250" s="386"/>
    </row>
    <row r="1251" spans="1:3" ht="14.25" customHeight="1" x14ac:dyDescent="0.3">
      <c r="A1251" s="378">
        <v>43012</v>
      </c>
      <c r="B1251" s="45">
        <v>1.1787000000000001</v>
      </c>
      <c r="C1251" s="386"/>
    </row>
    <row r="1252" spans="1:3" ht="14.25" customHeight="1" x14ac:dyDescent="0.3">
      <c r="A1252" s="378">
        <v>43011</v>
      </c>
      <c r="B1252" s="45">
        <v>1.1753</v>
      </c>
      <c r="C1252" s="386"/>
    </row>
    <row r="1253" spans="1:3" ht="14.25" customHeight="1" x14ac:dyDescent="0.3">
      <c r="A1253" s="378">
        <v>43010</v>
      </c>
      <c r="B1253" s="45">
        <v>1.1744000000000001</v>
      </c>
      <c r="C1253" s="386"/>
    </row>
    <row r="1254" spans="1:3" ht="14.25" customHeight="1" x14ac:dyDescent="0.3">
      <c r="A1254" s="378">
        <v>43007</v>
      </c>
      <c r="B1254" s="364">
        <v>1.1806000000000001</v>
      </c>
      <c r="C1254" s="386"/>
    </row>
    <row r="1255" spans="1:3" ht="14.25" customHeight="1" x14ac:dyDescent="0.3">
      <c r="A1255" s="378">
        <v>43006</v>
      </c>
      <c r="B1255" s="364">
        <v>1.1778</v>
      </c>
      <c r="C1255" s="386"/>
    </row>
    <row r="1256" spans="1:3" ht="14.25" customHeight="1" x14ac:dyDescent="0.3">
      <c r="A1256" s="378">
        <v>43005</v>
      </c>
      <c r="B1256" s="45">
        <v>1.1740999999999999</v>
      </c>
      <c r="C1256" s="381"/>
    </row>
    <row r="1257" spans="1:3" ht="14.25" customHeight="1" x14ac:dyDescent="0.3">
      <c r="A1257" s="378">
        <v>43004</v>
      </c>
      <c r="B1257" s="45">
        <v>1.1787000000000001</v>
      </c>
      <c r="C1257" s="381"/>
    </row>
    <row r="1258" spans="1:3" ht="14.25" customHeight="1" x14ac:dyDescent="0.3">
      <c r="A1258" s="378">
        <v>43003</v>
      </c>
      <c r="B1258" s="45">
        <v>1.1867000000000001</v>
      </c>
      <c r="C1258" s="381"/>
    </row>
    <row r="1259" spans="1:3" ht="14.25" customHeight="1" x14ac:dyDescent="0.3">
      <c r="A1259" s="378">
        <v>43000</v>
      </c>
      <c r="B1259" s="45">
        <v>1.1960999999999999</v>
      </c>
      <c r="C1259" s="381"/>
    </row>
    <row r="1260" spans="1:3" ht="14.25" customHeight="1" x14ac:dyDescent="0.3">
      <c r="A1260" s="378">
        <v>42999</v>
      </c>
      <c r="B1260" s="45">
        <v>1.1904999999999999</v>
      </c>
      <c r="C1260" s="381"/>
    </row>
    <row r="1261" spans="1:3" ht="14.25" customHeight="1" x14ac:dyDescent="0.3">
      <c r="A1261" s="378">
        <v>42998</v>
      </c>
      <c r="B1261" s="45">
        <v>1.2007000000000001</v>
      </c>
      <c r="C1261" s="381"/>
    </row>
    <row r="1262" spans="1:3" ht="14.25" customHeight="1" x14ac:dyDescent="0.3">
      <c r="A1262" s="378">
        <v>42997</v>
      </c>
      <c r="B1262" s="45">
        <v>1.1972</v>
      </c>
      <c r="C1262" s="381"/>
    </row>
    <row r="1263" spans="1:3" ht="14.25" customHeight="1" x14ac:dyDescent="0.3">
      <c r="A1263" s="378">
        <v>42996</v>
      </c>
      <c r="B1263" s="364">
        <v>1.1948000000000001</v>
      </c>
      <c r="C1263" s="381"/>
    </row>
    <row r="1264" spans="1:3" ht="14.25" customHeight="1" x14ac:dyDescent="0.3">
      <c r="A1264" s="378">
        <v>42993</v>
      </c>
      <c r="B1264" s="364">
        <v>1.1962999999999999</v>
      </c>
      <c r="C1264" s="381"/>
    </row>
    <row r="1265" spans="1:3" ht="14.25" customHeight="1" x14ac:dyDescent="0.3">
      <c r="A1265" s="378">
        <v>42992</v>
      </c>
      <c r="B1265" s="387">
        <v>1.1884999999999999</v>
      </c>
      <c r="C1265" s="381"/>
    </row>
    <row r="1266" spans="1:3" ht="14.25" customHeight="1" x14ac:dyDescent="0.3">
      <c r="A1266" s="378">
        <v>42991</v>
      </c>
      <c r="B1266" s="45">
        <v>1.1979</v>
      </c>
      <c r="C1266" s="381"/>
    </row>
    <row r="1267" spans="1:3" ht="14.25" customHeight="1" x14ac:dyDescent="0.3">
      <c r="A1267" s="378">
        <v>42990</v>
      </c>
      <c r="B1267" s="45">
        <v>1.1933</v>
      </c>
      <c r="C1267" s="381"/>
    </row>
    <row r="1268" spans="1:3" ht="14.25" customHeight="1" x14ac:dyDescent="0.3">
      <c r="A1268" s="378">
        <v>42989</v>
      </c>
      <c r="B1268" s="45">
        <v>1.1997</v>
      </c>
      <c r="C1268" s="381"/>
    </row>
    <row r="1269" spans="1:3" ht="14.25" customHeight="1" x14ac:dyDescent="0.3">
      <c r="A1269" s="378">
        <v>42986</v>
      </c>
      <c r="B1269" s="45">
        <v>1.206</v>
      </c>
      <c r="C1269" s="381"/>
    </row>
    <row r="1270" spans="1:3" ht="14.25" customHeight="1" x14ac:dyDescent="0.3">
      <c r="A1270" s="378">
        <v>42985</v>
      </c>
      <c r="B1270" s="45">
        <v>1.1971000000000001</v>
      </c>
      <c r="C1270" s="381"/>
    </row>
    <row r="1271" spans="1:3" ht="14.25" customHeight="1" x14ac:dyDescent="0.3">
      <c r="A1271" s="378">
        <v>42984</v>
      </c>
      <c r="B1271" s="45">
        <v>1.1931</v>
      </c>
      <c r="C1271" s="381"/>
    </row>
    <row r="1272" spans="1:3" ht="14.25" customHeight="1" x14ac:dyDescent="0.3">
      <c r="A1272" s="378">
        <v>42983</v>
      </c>
      <c r="B1272" s="45">
        <v>1.1890000000000001</v>
      </c>
      <c r="C1272" s="381"/>
    </row>
    <row r="1273" spans="1:3" ht="14.25" customHeight="1" x14ac:dyDescent="0.3">
      <c r="A1273" s="378">
        <v>42982</v>
      </c>
      <c r="B1273" s="45">
        <v>1.1904999999999999</v>
      </c>
      <c r="C1273" s="381"/>
    </row>
    <row r="1274" spans="1:3" ht="14.25" customHeight="1" x14ac:dyDescent="0.3">
      <c r="A1274" s="378">
        <v>42979</v>
      </c>
      <c r="B1274" s="45">
        <v>1.1919999999999999</v>
      </c>
      <c r="C1274" s="381"/>
    </row>
    <row r="1275" spans="1:3" ht="14.25" customHeight="1" x14ac:dyDescent="0.3">
      <c r="A1275" s="378">
        <v>42978</v>
      </c>
      <c r="B1275" s="388">
        <v>1.1825000000000001</v>
      </c>
      <c r="C1275" s="381"/>
    </row>
    <row r="1276" spans="1:3" ht="14.25" customHeight="1" x14ac:dyDescent="0.3">
      <c r="A1276" s="378">
        <v>42977</v>
      </c>
      <c r="B1276" s="388">
        <v>1.1916</v>
      </c>
      <c r="C1276" s="381"/>
    </row>
    <row r="1277" spans="1:3" ht="14.25" customHeight="1" x14ac:dyDescent="0.3">
      <c r="A1277" s="378">
        <v>42976</v>
      </c>
      <c r="B1277" s="388">
        <v>1.2048000000000001</v>
      </c>
      <c r="C1277" s="381"/>
    </row>
    <row r="1278" spans="1:3" ht="14.25" customHeight="1" x14ac:dyDescent="0.3">
      <c r="A1278" s="378">
        <v>42975</v>
      </c>
      <c r="B1278" s="388">
        <v>1.1924999999999999</v>
      </c>
      <c r="C1278" s="384"/>
    </row>
    <row r="1279" spans="1:3" ht="14.25" customHeight="1" x14ac:dyDescent="0.3">
      <c r="A1279" s="378">
        <v>42972</v>
      </c>
      <c r="B1279" s="388">
        <v>1.1808000000000001</v>
      </c>
      <c r="C1279" s="384"/>
    </row>
    <row r="1280" spans="1:3" ht="14.25" customHeight="1" x14ac:dyDescent="0.3">
      <c r="A1280" s="378">
        <v>42971</v>
      </c>
      <c r="B1280" s="388">
        <v>1.1806000000000001</v>
      </c>
      <c r="C1280" s="384"/>
    </row>
    <row r="1281" spans="1:3" ht="14.25" customHeight="1" x14ac:dyDescent="0.3">
      <c r="A1281" s="378">
        <v>42970</v>
      </c>
      <c r="B1281" s="388">
        <v>1.1798999999999999</v>
      </c>
      <c r="C1281" s="384"/>
    </row>
    <row r="1282" spans="1:3" ht="14.25" customHeight="1" x14ac:dyDescent="0.3">
      <c r="A1282" s="378">
        <v>42969</v>
      </c>
      <c r="B1282" s="388">
        <v>1.1771</v>
      </c>
      <c r="C1282" s="384"/>
    </row>
    <row r="1283" spans="1:3" ht="14.25" customHeight="1" x14ac:dyDescent="0.3">
      <c r="A1283" s="378">
        <v>42968</v>
      </c>
      <c r="B1283" s="388">
        <v>1.1760999999999999</v>
      </c>
      <c r="C1283" s="384"/>
    </row>
    <row r="1284" spans="1:3" ht="14.25" customHeight="1" x14ac:dyDescent="0.3">
      <c r="A1284" s="378">
        <v>42965</v>
      </c>
      <c r="B1284" s="388">
        <v>1.1739999999999999</v>
      </c>
      <c r="C1284" s="384"/>
    </row>
    <row r="1285" spans="1:3" ht="14.25" customHeight="1" x14ac:dyDescent="0.3">
      <c r="A1285" s="378">
        <v>42964</v>
      </c>
      <c r="B1285" s="388">
        <v>1.1697</v>
      </c>
      <c r="C1285" s="384"/>
    </row>
    <row r="1286" spans="1:3" ht="14.25" customHeight="1" x14ac:dyDescent="0.3">
      <c r="A1286" s="378">
        <v>42963</v>
      </c>
      <c r="B1286" s="388">
        <v>1.171</v>
      </c>
      <c r="C1286" s="384"/>
    </row>
    <row r="1287" spans="1:3" ht="14.25" customHeight="1" x14ac:dyDescent="0.3">
      <c r="A1287" s="378">
        <v>42962</v>
      </c>
      <c r="B1287" s="388">
        <v>1.1744000000000001</v>
      </c>
      <c r="C1287" s="384"/>
    </row>
    <row r="1288" spans="1:3" ht="14.25" customHeight="1" x14ac:dyDescent="0.3">
      <c r="A1288" s="378">
        <v>42961</v>
      </c>
      <c r="B1288" s="388">
        <v>1.1797</v>
      </c>
      <c r="C1288" s="384"/>
    </row>
    <row r="1289" spans="1:3" ht="14.25" customHeight="1" x14ac:dyDescent="0.3">
      <c r="A1289" s="378">
        <v>42958</v>
      </c>
      <c r="B1289" s="388">
        <v>1.1765000000000001</v>
      </c>
      <c r="C1289" s="384"/>
    </row>
    <row r="1290" spans="1:3" ht="14.25" customHeight="1" x14ac:dyDescent="0.3">
      <c r="A1290" s="378">
        <v>42957</v>
      </c>
      <c r="B1290" s="388">
        <v>1.1732</v>
      </c>
      <c r="C1290" s="384"/>
    </row>
    <row r="1291" spans="1:3" ht="14.25" customHeight="1" x14ac:dyDescent="0.3">
      <c r="A1291" s="378">
        <v>42956</v>
      </c>
      <c r="B1291" s="388">
        <v>1.1731</v>
      </c>
      <c r="C1291" s="384"/>
    </row>
    <row r="1292" spans="1:3" ht="14.25" customHeight="1" x14ac:dyDescent="0.3">
      <c r="A1292" s="378">
        <v>42955</v>
      </c>
      <c r="B1292" s="388">
        <v>1.1814</v>
      </c>
      <c r="C1292" s="384"/>
    </row>
    <row r="1293" spans="1:3" ht="14.25" customHeight="1" x14ac:dyDescent="0.3">
      <c r="A1293" s="378">
        <v>42954</v>
      </c>
      <c r="B1293" s="388">
        <v>1.1797</v>
      </c>
      <c r="C1293" s="384"/>
    </row>
    <row r="1294" spans="1:3" ht="14.25" customHeight="1" x14ac:dyDescent="0.3">
      <c r="A1294" s="378">
        <v>42951</v>
      </c>
      <c r="B1294" s="388">
        <v>1.1868000000000001</v>
      </c>
      <c r="C1294" s="384"/>
    </row>
    <row r="1295" spans="1:3" ht="14.25" customHeight="1" x14ac:dyDescent="0.3">
      <c r="A1295" s="378">
        <v>42950</v>
      </c>
      <c r="B1295" s="388">
        <v>1.1859999999999999</v>
      </c>
      <c r="C1295" s="384"/>
    </row>
    <row r="1296" spans="1:3" ht="14.25" customHeight="1" x14ac:dyDescent="0.3">
      <c r="A1296" s="378">
        <v>42949</v>
      </c>
      <c r="B1296" s="388">
        <v>1.1829000000000001</v>
      </c>
      <c r="C1296" s="384"/>
    </row>
    <row r="1297" spans="1:3" ht="14.25" customHeight="1" x14ac:dyDescent="0.3">
      <c r="A1297" s="378">
        <v>42948</v>
      </c>
      <c r="B1297" s="388">
        <v>1.1812</v>
      </c>
      <c r="C1297" s="384"/>
    </row>
    <row r="1298" spans="1:3" ht="14.25" customHeight="1" x14ac:dyDescent="0.3">
      <c r="A1298" s="378">
        <v>42947</v>
      </c>
      <c r="B1298" s="389">
        <v>1.1727000000000001</v>
      </c>
      <c r="C1298" s="384"/>
    </row>
    <row r="1299" spans="1:3" ht="14.25" customHeight="1" x14ac:dyDescent="0.3">
      <c r="A1299" s="378">
        <v>42944</v>
      </c>
      <c r="B1299" s="389">
        <v>1.1729000000000001</v>
      </c>
      <c r="C1299" s="384"/>
    </row>
    <row r="1300" spans="1:3" ht="14.25" customHeight="1" x14ac:dyDescent="0.3">
      <c r="A1300" s="378">
        <v>42943</v>
      </c>
      <c r="B1300" s="389">
        <v>1.1694</v>
      </c>
      <c r="C1300" s="384"/>
    </row>
    <row r="1301" spans="1:3" ht="14.25" customHeight="1" x14ac:dyDescent="0.3">
      <c r="A1301" s="378">
        <v>42942</v>
      </c>
      <c r="B1301" s="389">
        <v>1.1644000000000001</v>
      </c>
      <c r="C1301" s="384"/>
    </row>
    <row r="1302" spans="1:3" ht="14.25" customHeight="1" x14ac:dyDescent="0.3">
      <c r="A1302" s="378">
        <v>42941</v>
      </c>
      <c r="B1302" s="389">
        <v>1.1694</v>
      </c>
      <c r="C1302" s="384"/>
    </row>
    <row r="1303" spans="1:3" ht="14.25" customHeight="1" x14ac:dyDescent="0.3">
      <c r="A1303" s="390">
        <v>42940</v>
      </c>
      <c r="B1303" s="391">
        <v>1.1648000000000001</v>
      </c>
      <c r="C1303" s="384"/>
    </row>
    <row r="1304" spans="1:3" ht="14.25" customHeight="1" x14ac:dyDescent="0.3">
      <c r="A1304" s="390">
        <v>42937</v>
      </c>
      <c r="B1304" s="391">
        <v>1.1641999999999999</v>
      </c>
    </row>
    <row r="1305" spans="1:3" ht="14.25" customHeight="1" x14ac:dyDescent="0.3">
      <c r="A1305" s="390">
        <v>42936</v>
      </c>
      <c r="B1305" s="391">
        <v>1.1485000000000001</v>
      </c>
    </row>
    <row r="1306" spans="1:3" ht="14.25" customHeight="1" x14ac:dyDescent="0.3">
      <c r="A1306" s="390">
        <v>42935</v>
      </c>
      <c r="B1306" s="391">
        <v>1.1533</v>
      </c>
    </row>
    <row r="1307" spans="1:3" ht="14.25" customHeight="1" x14ac:dyDescent="0.3">
      <c r="A1307" s="390">
        <v>42934</v>
      </c>
      <c r="B1307" s="391">
        <v>1.1555</v>
      </c>
      <c r="C1307" s="384"/>
    </row>
    <row r="1308" spans="1:3" ht="14.25" customHeight="1" x14ac:dyDescent="0.3">
      <c r="A1308" s="390">
        <v>42933</v>
      </c>
      <c r="B1308" s="391">
        <v>1.1462000000000001</v>
      </c>
      <c r="C1308" s="384"/>
    </row>
    <row r="1309" spans="1:3" ht="14.25" customHeight="1" x14ac:dyDescent="0.3">
      <c r="A1309" s="390">
        <v>42930</v>
      </c>
      <c r="B1309" s="391">
        <v>1.1415</v>
      </c>
      <c r="C1309" s="384"/>
    </row>
    <row r="1310" spans="1:3" ht="14.25" customHeight="1" x14ac:dyDescent="0.3">
      <c r="A1310" s="390">
        <v>42929</v>
      </c>
      <c r="B1310" s="391">
        <v>1.1416999999999999</v>
      </c>
      <c r="C1310" s="384"/>
    </row>
    <row r="1311" spans="1:3" ht="14.25" customHeight="1" x14ac:dyDescent="0.3">
      <c r="A1311" s="390">
        <v>42928</v>
      </c>
      <c r="B1311" s="391">
        <v>1.1449</v>
      </c>
      <c r="C1311" s="384"/>
    </row>
    <row r="1312" spans="1:3" ht="14.25" customHeight="1" x14ac:dyDescent="0.3">
      <c r="A1312" s="390">
        <v>42927</v>
      </c>
      <c r="B1312" s="391">
        <v>1.1405000000000001</v>
      </c>
      <c r="C1312" s="384"/>
    </row>
    <row r="1313" spans="1:3" ht="14.25" customHeight="1" x14ac:dyDescent="0.3">
      <c r="A1313" s="390">
        <v>42926</v>
      </c>
      <c r="B1313" s="391">
        <v>1.1387</v>
      </c>
      <c r="C1313" s="384"/>
    </row>
    <row r="1314" spans="1:3" ht="14.25" customHeight="1" x14ac:dyDescent="0.3">
      <c r="A1314" s="378">
        <v>42923</v>
      </c>
      <c r="B1314" s="389">
        <v>1.1412</v>
      </c>
      <c r="C1314" s="384"/>
    </row>
    <row r="1315" spans="1:3" ht="14.25" customHeight="1" x14ac:dyDescent="0.3">
      <c r="A1315" s="378">
        <v>42922</v>
      </c>
      <c r="B1315" s="389">
        <v>1.1385000000000001</v>
      </c>
      <c r="C1315" s="384"/>
    </row>
    <row r="1316" spans="1:3" ht="14.25" customHeight="1" x14ac:dyDescent="0.3">
      <c r="A1316" s="378">
        <v>42921</v>
      </c>
      <c r="B1316" s="389">
        <v>1.1329</v>
      </c>
      <c r="C1316" s="384"/>
    </row>
    <row r="1317" spans="1:3" ht="14.25" customHeight="1" x14ac:dyDescent="0.3">
      <c r="A1317" s="378">
        <v>42920</v>
      </c>
      <c r="B1317" s="389">
        <v>1.1353</v>
      </c>
      <c r="C1317" s="384"/>
    </row>
    <row r="1318" spans="1:3" ht="14.25" customHeight="1" x14ac:dyDescent="0.3">
      <c r="A1318" s="378">
        <v>42919</v>
      </c>
      <c r="B1318" s="389">
        <v>1.1369</v>
      </c>
      <c r="C1318" s="384"/>
    </row>
    <row r="1319" spans="1:3" ht="14.25" customHeight="1" x14ac:dyDescent="0.3">
      <c r="A1319" s="378">
        <v>42916</v>
      </c>
      <c r="B1319" s="389">
        <v>1.1412</v>
      </c>
      <c r="C1319" s="384"/>
    </row>
    <row r="1320" spans="1:3" ht="14.25" customHeight="1" x14ac:dyDescent="0.3">
      <c r="A1320" s="378">
        <v>42915</v>
      </c>
      <c r="B1320" s="389">
        <v>1.1413</v>
      </c>
      <c r="C1320" s="384"/>
    </row>
    <row r="1321" spans="1:3" ht="14.25" customHeight="1" x14ac:dyDescent="0.3">
      <c r="A1321" s="378">
        <v>42914</v>
      </c>
      <c r="B1321" s="389">
        <v>1.1375</v>
      </c>
      <c r="C1321" s="384"/>
    </row>
    <row r="1322" spans="1:3" ht="14.25" customHeight="1" x14ac:dyDescent="0.3">
      <c r="A1322" s="378">
        <v>42913</v>
      </c>
      <c r="B1322" s="389">
        <v>1.1277999999999999</v>
      </c>
      <c r="C1322" s="392"/>
    </row>
    <row r="1323" spans="1:3" ht="14.25" customHeight="1" x14ac:dyDescent="0.3">
      <c r="A1323" s="378">
        <v>42912</v>
      </c>
      <c r="B1323" s="389">
        <v>1.1187</v>
      </c>
      <c r="C1323" s="392"/>
    </row>
    <row r="1324" spans="1:3" ht="14.25" customHeight="1" x14ac:dyDescent="0.3">
      <c r="A1324" s="378">
        <v>42909</v>
      </c>
      <c r="B1324" s="389">
        <v>1.1173</v>
      </c>
      <c r="C1324" s="392"/>
    </row>
    <row r="1325" spans="1:3" ht="14.25" customHeight="1" x14ac:dyDescent="0.3">
      <c r="A1325" s="378">
        <v>42908</v>
      </c>
      <c r="B1325" s="389">
        <v>1.1169</v>
      </c>
      <c r="C1325" s="392"/>
    </row>
    <row r="1326" spans="1:3" ht="14.25" customHeight="1" x14ac:dyDescent="0.3">
      <c r="A1326" s="378">
        <v>42907</v>
      </c>
      <c r="B1326" s="389">
        <v>1.1147</v>
      </c>
      <c r="C1326" s="392"/>
    </row>
    <row r="1327" spans="1:3" ht="14.25" customHeight="1" x14ac:dyDescent="0.3">
      <c r="A1327" s="378">
        <v>42906</v>
      </c>
      <c r="B1327" s="389">
        <v>1.1155999999999999</v>
      </c>
      <c r="C1327" s="392"/>
    </row>
    <row r="1328" spans="1:3" ht="14.25" customHeight="1" x14ac:dyDescent="0.3">
      <c r="A1328" s="378">
        <v>42905</v>
      </c>
      <c r="B1328" s="389">
        <v>1.1198999999999999</v>
      </c>
      <c r="C1328" s="392"/>
    </row>
    <row r="1329" spans="1:3" ht="14.25" customHeight="1" x14ac:dyDescent="0.3">
      <c r="A1329" s="378">
        <v>42902</v>
      </c>
      <c r="B1329" s="389">
        <v>1.1167</v>
      </c>
      <c r="C1329" s="392"/>
    </row>
    <row r="1330" spans="1:3" ht="14.25" customHeight="1" x14ac:dyDescent="0.3">
      <c r="A1330" s="378">
        <v>42901</v>
      </c>
      <c r="B1330" s="389">
        <v>1.1166</v>
      </c>
      <c r="C1330" s="392"/>
    </row>
    <row r="1331" spans="1:3" ht="14.25" customHeight="1" x14ac:dyDescent="0.3">
      <c r="A1331" s="378">
        <v>42900</v>
      </c>
      <c r="B1331" s="389">
        <v>1.1203000000000001</v>
      </c>
      <c r="C1331" s="392"/>
    </row>
    <row r="1332" spans="1:3" ht="14.25" customHeight="1" x14ac:dyDescent="0.3">
      <c r="A1332" s="378">
        <v>42899</v>
      </c>
      <c r="B1332" s="389">
        <v>1.1216999999999999</v>
      </c>
      <c r="C1332" s="392"/>
    </row>
    <row r="1333" spans="1:3" ht="14.25" customHeight="1" x14ac:dyDescent="0.3">
      <c r="A1333" s="378">
        <v>42898</v>
      </c>
      <c r="B1333" s="389">
        <v>1.1221000000000001</v>
      </c>
      <c r="C1333" s="392"/>
    </row>
    <row r="1334" spans="1:3" ht="14.25" customHeight="1" x14ac:dyDescent="0.3">
      <c r="A1334" s="378">
        <v>42895</v>
      </c>
      <c r="B1334" s="389">
        <v>1.1175999999999999</v>
      </c>
      <c r="C1334" s="392"/>
    </row>
    <row r="1335" spans="1:3" ht="14.25" customHeight="1" x14ac:dyDescent="0.3">
      <c r="A1335" s="378">
        <v>42894</v>
      </c>
      <c r="B1335" s="389">
        <v>1.1229</v>
      </c>
      <c r="C1335" s="392"/>
    </row>
    <row r="1336" spans="1:3" ht="14.25" customHeight="1" x14ac:dyDescent="0.3">
      <c r="A1336" s="378">
        <v>42893</v>
      </c>
      <c r="B1336" s="45">
        <v>1.1216999999999999</v>
      </c>
      <c r="C1336" s="392"/>
    </row>
    <row r="1337" spans="1:3" ht="14.25" customHeight="1" x14ac:dyDescent="0.3">
      <c r="A1337" s="378">
        <v>42892</v>
      </c>
      <c r="B1337" s="45">
        <v>1.1257999999999999</v>
      </c>
      <c r="C1337" s="392"/>
    </row>
    <row r="1338" spans="1:3" ht="14.25" customHeight="1" x14ac:dyDescent="0.3">
      <c r="A1338" s="378">
        <v>42891</v>
      </c>
      <c r="B1338" s="45">
        <v>1.1249</v>
      </c>
      <c r="C1338" s="392"/>
    </row>
    <row r="1339" spans="1:3" ht="14.25" customHeight="1" x14ac:dyDescent="0.3">
      <c r="A1339" s="378">
        <v>42888</v>
      </c>
      <c r="B1339" s="45">
        <v>1.1216999999999999</v>
      </c>
      <c r="C1339" s="392"/>
    </row>
    <row r="1340" spans="1:3" ht="14.25" customHeight="1" x14ac:dyDescent="0.3">
      <c r="A1340" s="378">
        <v>42887</v>
      </c>
      <c r="B1340" s="45">
        <v>1.1218999999999999</v>
      </c>
      <c r="C1340" s="392"/>
    </row>
    <row r="1341" spans="1:3" ht="14.25" customHeight="1" x14ac:dyDescent="0.3">
      <c r="A1341" s="378">
        <v>42885</v>
      </c>
      <c r="B1341" s="45">
        <v>1.1173</v>
      </c>
      <c r="C1341" s="392"/>
    </row>
    <row r="1342" spans="1:3" ht="14.25" customHeight="1" x14ac:dyDescent="0.3">
      <c r="A1342" s="378">
        <v>42884</v>
      </c>
      <c r="B1342" s="45">
        <v>1.1188</v>
      </c>
      <c r="C1342" s="392"/>
    </row>
    <row r="1343" spans="1:3" ht="14.25" customHeight="1" x14ac:dyDescent="0.3">
      <c r="A1343" s="378">
        <v>42881</v>
      </c>
      <c r="B1343" s="45">
        <v>1.1195999999999999</v>
      </c>
      <c r="C1343" s="392"/>
    </row>
    <row r="1344" spans="1:3" ht="14.25" customHeight="1" x14ac:dyDescent="0.3">
      <c r="A1344" s="378">
        <v>42880</v>
      </c>
      <c r="B1344" s="45">
        <v>1.1214</v>
      </c>
      <c r="C1344" s="392"/>
    </row>
    <row r="1345" spans="1:3" ht="14.25" customHeight="1" x14ac:dyDescent="0.3">
      <c r="A1345" s="378">
        <v>42879</v>
      </c>
      <c r="B1345" s="45">
        <v>1.1193</v>
      </c>
      <c r="C1345" s="392"/>
    </row>
    <row r="1346" spans="1:3" ht="14.25" customHeight="1" x14ac:dyDescent="0.3">
      <c r="A1346" s="378">
        <v>42878</v>
      </c>
      <c r="B1346" s="45">
        <v>1.1214999999999999</v>
      </c>
      <c r="C1346" s="392"/>
    </row>
    <row r="1347" spans="1:3" ht="14.25" customHeight="1" x14ac:dyDescent="0.3">
      <c r="A1347" s="378">
        <v>42877</v>
      </c>
      <c r="B1347" s="45">
        <v>1.1243000000000001</v>
      </c>
      <c r="C1347" s="392"/>
    </row>
    <row r="1348" spans="1:3" ht="14.25" customHeight="1" x14ac:dyDescent="0.3">
      <c r="A1348" s="378">
        <v>42874</v>
      </c>
      <c r="B1348" s="45">
        <v>1.1178999999999999</v>
      </c>
      <c r="C1348" s="392"/>
    </row>
    <row r="1349" spans="1:3" ht="14.25" customHeight="1" x14ac:dyDescent="0.3">
      <c r="A1349" s="378">
        <v>42873</v>
      </c>
      <c r="B1349" s="45">
        <v>1.1129</v>
      </c>
      <c r="C1349" s="392"/>
    </row>
    <row r="1350" spans="1:3" ht="14.25" customHeight="1" x14ac:dyDescent="0.3">
      <c r="A1350" s="378">
        <v>42872</v>
      </c>
      <c r="B1350" s="45">
        <v>1.1116999999999999</v>
      </c>
      <c r="C1350" s="392"/>
    </row>
    <row r="1351" spans="1:3" ht="14.25" customHeight="1" x14ac:dyDescent="0.3">
      <c r="A1351" s="378">
        <v>42871</v>
      </c>
      <c r="B1351" s="45">
        <v>1.1059000000000001</v>
      </c>
      <c r="C1351" s="392"/>
    </row>
    <row r="1352" spans="1:3" ht="14.25" customHeight="1" x14ac:dyDescent="0.3">
      <c r="A1352" s="378">
        <v>42870</v>
      </c>
      <c r="B1352" s="45">
        <v>1.0972</v>
      </c>
      <c r="C1352" s="392"/>
    </row>
    <row r="1353" spans="1:3" ht="14.25" customHeight="1" x14ac:dyDescent="0.3">
      <c r="A1353" s="378">
        <v>42867</v>
      </c>
      <c r="B1353" s="45">
        <v>1.0875999999999999</v>
      </c>
      <c r="C1353" s="392"/>
    </row>
    <row r="1354" spans="1:3" ht="14.25" customHeight="1" x14ac:dyDescent="0.3">
      <c r="A1354" s="378">
        <v>42866</v>
      </c>
      <c r="B1354" s="45">
        <v>1.0860000000000001</v>
      </c>
      <c r="C1354" s="392"/>
    </row>
    <row r="1355" spans="1:3" ht="14.25" customHeight="1" x14ac:dyDescent="0.3">
      <c r="A1355" s="378">
        <v>42865</v>
      </c>
      <c r="B1355" s="45">
        <v>1.0882000000000001</v>
      </c>
      <c r="C1355" s="392"/>
    </row>
    <row r="1356" spans="1:3" ht="14.25" customHeight="1" x14ac:dyDescent="0.3">
      <c r="A1356" s="378">
        <v>42864</v>
      </c>
      <c r="B1356" s="45">
        <v>1.0888</v>
      </c>
      <c r="C1356" s="384"/>
    </row>
    <row r="1357" spans="1:3" ht="14.25" customHeight="1" x14ac:dyDescent="0.3">
      <c r="A1357" s="378">
        <v>42863</v>
      </c>
      <c r="B1357" s="45">
        <v>1.0938000000000001</v>
      </c>
      <c r="C1357" s="384"/>
    </row>
    <row r="1358" spans="1:3" ht="14.25" customHeight="1" x14ac:dyDescent="0.3">
      <c r="A1358" s="378">
        <v>42860</v>
      </c>
      <c r="B1358" s="45">
        <v>1.0961000000000001</v>
      </c>
      <c r="C1358" s="384"/>
    </row>
    <row r="1359" spans="1:3" ht="14.25" customHeight="1" x14ac:dyDescent="0.3">
      <c r="A1359" s="378">
        <v>42859</v>
      </c>
      <c r="B1359" s="45">
        <v>1.0927</v>
      </c>
      <c r="C1359" s="384"/>
    </row>
    <row r="1360" spans="1:3" ht="14.25" customHeight="1" x14ac:dyDescent="0.3">
      <c r="A1360" s="378">
        <v>42858</v>
      </c>
      <c r="B1360" s="45">
        <v>1.0919000000000001</v>
      </c>
      <c r="C1360" s="384"/>
    </row>
    <row r="1361" spans="1:3" ht="14.25" customHeight="1" x14ac:dyDescent="0.3">
      <c r="A1361" s="378">
        <v>42857</v>
      </c>
      <c r="B1361" s="45">
        <v>1.0914999999999999</v>
      </c>
      <c r="C1361" s="384"/>
    </row>
    <row r="1362" spans="1:3" ht="14.25" customHeight="1" x14ac:dyDescent="0.3">
      <c r="A1362" s="378">
        <v>42853</v>
      </c>
      <c r="B1362" s="364">
        <v>1.093</v>
      </c>
      <c r="C1362" s="384"/>
    </row>
    <row r="1363" spans="1:3" ht="14.25" customHeight="1" x14ac:dyDescent="0.3">
      <c r="A1363" s="378">
        <v>42852</v>
      </c>
      <c r="B1363" s="364">
        <v>1.0881000000000001</v>
      </c>
      <c r="C1363" s="384"/>
    </row>
    <row r="1364" spans="1:3" ht="14.25" customHeight="1" x14ac:dyDescent="0.3">
      <c r="A1364" s="378">
        <v>42851</v>
      </c>
      <c r="B1364" s="364">
        <v>1.0892999999999999</v>
      </c>
      <c r="C1364" s="384"/>
    </row>
    <row r="1365" spans="1:3" ht="14.25" customHeight="1" x14ac:dyDescent="0.3">
      <c r="A1365" s="378">
        <v>42850</v>
      </c>
      <c r="B1365" s="45">
        <v>1.0891</v>
      </c>
      <c r="C1365" s="384"/>
    </row>
    <row r="1366" spans="1:3" ht="14.25" customHeight="1" x14ac:dyDescent="0.3">
      <c r="A1366" s="378">
        <v>42849</v>
      </c>
      <c r="B1366" s="45">
        <v>1.0848</v>
      </c>
      <c r="C1366" s="384"/>
    </row>
    <row r="1367" spans="1:3" ht="14.25" customHeight="1" x14ac:dyDescent="0.3">
      <c r="A1367" s="378">
        <v>42846</v>
      </c>
      <c r="B1367" s="45">
        <v>1.0698000000000001</v>
      </c>
      <c r="C1367" s="384"/>
    </row>
    <row r="1368" spans="1:3" ht="14.25" customHeight="1" x14ac:dyDescent="0.3">
      <c r="A1368" s="378">
        <v>42845</v>
      </c>
      <c r="B1368" s="45">
        <v>1.0745</v>
      </c>
      <c r="C1368" s="384"/>
    </row>
    <row r="1369" spans="1:3" ht="14.25" customHeight="1" x14ac:dyDescent="0.3">
      <c r="A1369" s="378">
        <v>42844</v>
      </c>
      <c r="B1369" s="45">
        <v>1.0725</v>
      </c>
      <c r="C1369" s="384"/>
    </row>
    <row r="1370" spans="1:3" ht="14.25" customHeight="1" x14ac:dyDescent="0.3">
      <c r="A1370" s="378">
        <v>42843</v>
      </c>
      <c r="B1370" s="45">
        <v>1.0682</v>
      </c>
      <c r="C1370" s="384"/>
    </row>
    <row r="1371" spans="1:3" ht="14.25" customHeight="1" x14ac:dyDescent="0.3">
      <c r="A1371" s="378">
        <v>42838</v>
      </c>
      <c r="B1371" s="45">
        <v>1.0629999999999999</v>
      </c>
      <c r="C1371" s="384"/>
    </row>
    <row r="1372" spans="1:3" ht="14.25" customHeight="1" x14ac:dyDescent="0.3">
      <c r="A1372" s="378">
        <v>42837</v>
      </c>
      <c r="B1372" s="45">
        <v>1.0605</v>
      </c>
      <c r="C1372" s="384"/>
    </row>
    <row r="1373" spans="1:3" ht="14.25" customHeight="1" x14ac:dyDescent="0.3">
      <c r="A1373" s="378">
        <v>42836</v>
      </c>
      <c r="B1373" s="45">
        <v>1.0616000000000001</v>
      </c>
      <c r="C1373" s="384"/>
    </row>
    <row r="1374" spans="1:3" ht="14.25" customHeight="1" x14ac:dyDescent="0.3">
      <c r="A1374" s="378">
        <v>42835</v>
      </c>
      <c r="B1374" s="45">
        <v>1.0578000000000001</v>
      </c>
      <c r="C1374" s="384"/>
    </row>
    <row r="1375" spans="1:3" ht="14.25" customHeight="1" x14ac:dyDescent="0.3">
      <c r="A1375" s="378">
        <v>42832</v>
      </c>
      <c r="B1375" s="45">
        <v>1.0629999999999999</v>
      </c>
      <c r="C1375" s="384"/>
    </row>
    <row r="1376" spans="1:3" ht="14.25" customHeight="1" x14ac:dyDescent="0.3">
      <c r="A1376" s="378">
        <v>42831</v>
      </c>
      <c r="B1376" s="45">
        <v>1.0666</v>
      </c>
      <c r="C1376" s="384"/>
    </row>
    <row r="1377" spans="1:3" ht="14.25" customHeight="1" x14ac:dyDescent="0.3">
      <c r="A1377" s="378">
        <v>42830</v>
      </c>
      <c r="B1377" s="45">
        <v>1.0678000000000001</v>
      </c>
      <c r="C1377" s="384"/>
    </row>
    <row r="1378" spans="1:3" ht="14.25" customHeight="1" x14ac:dyDescent="0.3">
      <c r="A1378" s="378">
        <v>42829</v>
      </c>
      <c r="B1378" s="45">
        <v>1.0650999999999999</v>
      </c>
      <c r="C1378" s="384"/>
    </row>
    <row r="1379" spans="1:3" ht="14.25" customHeight="1" x14ac:dyDescent="0.3">
      <c r="A1379" s="378">
        <v>42828</v>
      </c>
      <c r="B1379" s="45">
        <v>1.0661</v>
      </c>
      <c r="C1379" s="384"/>
    </row>
    <row r="1380" spans="1:3" ht="14.25" customHeight="1" x14ac:dyDescent="0.3">
      <c r="A1380" s="378">
        <v>42825</v>
      </c>
      <c r="B1380" s="380">
        <v>1.0690999999999999</v>
      </c>
      <c r="C1380" s="384"/>
    </row>
    <row r="1381" spans="1:3" ht="14.25" customHeight="1" x14ac:dyDescent="0.3">
      <c r="A1381" s="378">
        <v>42824</v>
      </c>
      <c r="B1381" s="380">
        <v>1.0737000000000001</v>
      </c>
      <c r="C1381" s="384"/>
    </row>
    <row r="1382" spans="1:3" ht="14.25" customHeight="1" x14ac:dyDescent="0.3">
      <c r="A1382" s="378">
        <v>42823</v>
      </c>
      <c r="B1382" s="380">
        <v>1.0748</v>
      </c>
      <c r="C1382" s="384"/>
    </row>
    <row r="1383" spans="1:3" ht="14.25" customHeight="1" x14ac:dyDescent="0.3">
      <c r="A1383" s="378">
        <v>42822</v>
      </c>
      <c r="B1383" s="380">
        <v>1.0859000000000001</v>
      </c>
      <c r="C1383" s="384"/>
    </row>
    <row r="1384" spans="1:3" ht="14.25" customHeight="1" x14ac:dyDescent="0.3">
      <c r="A1384" s="378">
        <v>42821</v>
      </c>
      <c r="B1384" s="380">
        <v>1.0889</v>
      </c>
      <c r="C1384" s="384"/>
    </row>
    <row r="1385" spans="1:3" ht="14.25" customHeight="1" x14ac:dyDescent="0.3">
      <c r="A1385" s="378">
        <v>42818</v>
      </c>
      <c r="B1385" s="380">
        <v>1.0805</v>
      </c>
      <c r="C1385" s="384"/>
    </row>
    <row r="1386" spans="1:3" ht="14.25" customHeight="1" x14ac:dyDescent="0.3">
      <c r="A1386" s="378">
        <v>42817</v>
      </c>
      <c r="B1386" s="380">
        <v>1.0786</v>
      </c>
      <c r="C1386" s="384"/>
    </row>
    <row r="1387" spans="1:3" ht="14.25" customHeight="1" x14ac:dyDescent="0.3">
      <c r="A1387" s="378">
        <v>42816</v>
      </c>
      <c r="B1387" s="380">
        <v>1.0807</v>
      </c>
      <c r="C1387" s="384"/>
    </row>
    <row r="1388" spans="1:3" ht="14.25" customHeight="1" x14ac:dyDescent="0.3">
      <c r="A1388" s="378">
        <v>42815</v>
      </c>
      <c r="B1388" s="380">
        <v>1.0802</v>
      </c>
      <c r="C1388" s="384"/>
    </row>
    <row r="1389" spans="1:3" ht="14.25" customHeight="1" x14ac:dyDescent="0.3">
      <c r="A1389" s="378">
        <v>42814</v>
      </c>
      <c r="B1389" s="380">
        <v>1.0751999999999999</v>
      </c>
      <c r="C1389" s="384"/>
    </row>
    <row r="1390" spans="1:3" ht="14.25" customHeight="1" x14ac:dyDescent="0.3">
      <c r="A1390" s="378">
        <v>42811</v>
      </c>
      <c r="B1390" s="380">
        <v>1.0737000000000001</v>
      </c>
      <c r="C1390" s="384"/>
    </row>
    <row r="1391" spans="1:3" ht="14.25" customHeight="1" x14ac:dyDescent="0.3">
      <c r="A1391" s="378">
        <v>42810</v>
      </c>
      <c r="B1391" s="380">
        <v>1.0726</v>
      </c>
      <c r="C1391" s="384"/>
    </row>
    <row r="1392" spans="1:3" ht="14.25" customHeight="1" x14ac:dyDescent="0.3">
      <c r="A1392" s="378">
        <v>42809</v>
      </c>
      <c r="B1392" s="380">
        <v>1.0622</v>
      </c>
      <c r="C1392" s="384"/>
    </row>
    <row r="1393" spans="1:3" ht="14.25" customHeight="1" x14ac:dyDescent="0.3">
      <c r="A1393" s="378">
        <v>42808</v>
      </c>
      <c r="B1393" s="380">
        <v>1.0630999999999999</v>
      </c>
      <c r="C1393" s="384"/>
    </row>
    <row r="1394" spans="1:3" ht="14.25" customHeight="1" x14ac:dyDescent="0.3">
      <c r="A1394" s="378">
        <v>42807</v>
      </c>
      <c r="B1394" s="380">
        <v>1.0663</v>
      </c>
      <c r="C1394" s="384"/>
    </row>
    <row r="1395" spans="1:3" ht="14.25" customHeight="1" x14ac:dyDescent="0.3">
      <c r="A1395" s="378">
        <v>42804</v>
      </c>
      <c r="B1395" s="380">
        <v>1.0606</v>
      </c>
      <c r="C1395" s="384"/>
    </row>
    <row r="1396" spans="1:3" ht="14.25" customHeight="1" x14ac:dyDescent="0.3">
      <c r="A1396" s="378">
        <v>42803</v>
      </c>
      <c r="B1396" s="380">
        <v>1.0550999999999999</v>
      </c>
      <c r="C1396" s="384"/>
    </row>
    <row r="1397" spans="1:3" ht="14.25" customHeight="1" x14ac:dyDescent="0.3">
      <c r="A1397" s="378">
        <v>42802</v>
      </c>
      <c r="B1397" s="380">
        <v>1.0556000000000001</v>
      </c>
      <c r="C1397" s="384"/>
    </row>
    <row r="1398" spans="1:3" ht="14.25" customHeight="1" x14ac:dyDescent="0.3">
      <c r="A1398" s="378">
        <v>42801</v>
      </c>
      <c r="B1398" s="380">
        <v>1.0576000000000001</v>
      </c>
      <c r="C1398" s="384"/>
    </row>
    <row r="1399" spans="1:3" ht="14.25" customHeight="1" x14ac:dyDescent="0.3">
      <c r="A1399" s="378">
        <v>42800</v>
      </c>
      <c r="B1399" s="380">
        <v>1.0591999999999999</v>
      </c>
      <c r="C1399" s="384"/>
    </row>
    <row r="1400" spans="1:3" ht="14.25" customHeight="1" x14ac:dyDescent="0.3">
      <c r="A1400" s="378">
        <v>42797</v>
      </c>
      <c r="B1400" s="380">
        <v>1.0565</v>
      </c>
      <c r="C1400" s="384"/>
    </row>
    <row r="1401" spans="1:3" ht="14.25" customHeight="1" x14ac:dyDescent="0.3">
      <c r="A1401" s="378">
        <v>42796</v>
      </c>
      <c r="B1401" s="380">
        <v>1.0513999999999999</v>
      </c>
      <c r="C1401" s="384"/>
    </row>
    <row r="1402" spans="1:3" ht="14.25" customHeight="1" x14ac:dyDescent="0.3">
      <c r="A1402" s="378">
        <v>42795</v>
      </c>
      <c r="B1402" s="380">
        <v>1.0532999999999999</v>
      </c>
      <c r="C1402" s="384"/>
    </row>
    <row r="1403" spans="1:3" ht="14.25" customHeight="1" x14ac:dyDescent="0.3">
      <c r="A1403" s="378">
        <v>42794</v>
      </c>
      <c r="B1403" s="380">
        <v>1.0597000000000001</v>
      </c>
      <c r="C1403" s="384"/>
    </row>
    <row r="1404" spans="1:3" ht="14.25" customHeight="1" x14ac:dyDescent="0.3">
      <c r="A1404" s="378">
        <v>42793</v>
      </c>
      <c r="B1404" s="380">
        <v>1.0587</v>
      </c>
      <c r="C1404" s="384"/>
    </row>
    <row r="1405" spans="1:3" ht="14.25" customHeight="1" x14ac:dyDescent="0.3">
      <c r="A1405" s="378">
        <v>42790</v>
      </c>
      <c r="B1405" s="380">
        <v>1.0609</v>
      </c>
      <c r="C1405" s="384"/>
    </row>
    <row r="1406" spans="1:3" ht="14.25" customHeight="1" x14ac:dyDescent="0.3">
      <c r="A1406" s="378">
        <v>42789</v>
      </c>
      <c r="B1406" s="380">
        <v>1.0572999999999999</v>
      </c>
      <c r="C1406" s="384"/>
    </row>
    <row r="1407" spans="1:3" ht="14.25" customHeight="1" x14ac:dyDescent="0.3">
      <c r="A1407" s="378">
        <v>42788</v>
      </c>
      <c r="B1407" s="380">
        <v>1.0512999999999999</v>
      </c>
      <c r="C1407" s="384"/>
    </row>
    <row r="1408" spans="1:3" ht="14.25" customHeight="1" x14ac:dyDescent="0.3">
      <c r="A1408" s="378">
        <v>42787</v>
      </c>
      <c r="B1408" s="380">
        <v>1.0537000000000001</v>
      </c>
      <c r="C1408" s="384"/>
    </row>
    <row r="1409" spans="1:3" ht="14.25" customHeight="1" x14ac:dyDescent="0.3">
      <c r="A1409" s="378">
        <v>42786</v>
      </c>
      <c r="B1409" s="380">
        <v>1.0616000000000001</v>
      </c>
    </row>
    <row r="1410" spans="1:3" ht="14.25" customHeight="1" x14ac:dyDescent="0.3">
      <c r="A1410" s="378">
        <v>42783</v>
      </c>
      <c r="B1410" s="380">
        <v>1.0649999999999999</v>
      </c>
      <c r="C1410" s="384"/>
    </row>
    <row r="1411" spans="1:3" ht="14.25" customHeight="1" x14ac:dyDescent="0.3">
      <c r="A1411" s="378">
        <v>42782</v>
      </c>
      <c r="B1411" s="380">
        <v>1.0651999999999999</v>
      </c>
      <c r="C1411" s="384"/>
    </row>
    <row r="1412" spans="1:3" ht="14.25" customHeight="1" x14ac:dyDescent="0.3">
      <c r="A1412" s="378">
        <v>42781</v>
      </c>
      <c r="B1412" s="380">
        <v>1.0555000000000001</v>
      </c>
      <c r="C1412" s="384"/>
    </row>
    <row r="1413" spans="1:3" ht="14.25" customHeight="1" x14ac:dyDescent="0.3">
      <c r="A1413" s="378">
        <v>42780</v>
      </c>
      <c r="B1413" s="380">
        <v>1.0623</v>
      </c>
      <c r="C1413" s="384"/>
    </row>
    <row r="1414" spans="1:3" ht="14.25" customHeight="1" x14ac:dyDescent="0.3">
      <c r="A1414" s="378">
        <v>42779</v>
      </c>
      <c r="B1414" s="45">
        <v>1.0629</v>
      </c>
      <c r="C1414" s="384"/>
    </row>
    <row r="1415" spans="1:3" ht="14.25" customHeight="1" x14ac:dyDescent="0.3">
      <c r="A1415" s="378">
        <v>42776</v>
      </c>
      <c r="B1415" s="45">
        <v>1.0629</v>
      </c>
      <c r="C1415" s="384"/>
    </row>
    <row r="1416" spans="1:3" ht="14.25" customHeight="1" x14ac:dyDescent="0.3">
      <c r="A1416" s="378">
        <v>42775</v>
      </c>
      <c r="B1416" s="45">
        <v>1.0691999999999999</v>
      </c>
      <c r="C1416" s="384"/>
    </row>
    <row r="1417" spans="1:3" ht="14.25" customHeight="1" x14ac:dyDescent="0.3">
      <c r="A1417" s="378">
        <v>42774</v>
      </c>
      <c r="B1417" s="45">
        <v>1.0665</v>
      </c>
      <c r="C1417" s="384"/>
    </row>
    <row r="1418" spans="1:3" ht="14.25" customHeight="1" x14ac:dyDescent="0.3">
      <c r="A1418" s="378">
        <v>42773</v>
      </c>
      <c r="B1418" s="45">
        <v>1.0674999999999999</v>
      </c>
      <c r="C1418" s="384"/>
    </row>
    <row r="1419" spans="1:3" ht="14.25" customHeight="1" x14ac:dyDescent="0.3">
      <c r="A1419" s="378">
        <v>42772</v>
      </c>
      <c r="B1419" s="45">
        <v>1.0711999999999999</v>
      </c>
      <c r="C1419" s="384"/>
    </row>
    <row r="1420" spans="1:3" ht="14.25" customHeight="1" x14ac:dyDescent="0.3">
      <c r="A1420" s="378">
        <v>42769</v>
      </c>
      <c r="B1420" s="45">
        <v>1.0741000000000001</v>
      </c>
      <c r="C1420" s="384"/>
    </row>
    <row r="1421" spans="1:3" ht="14.25" customHeight="1" x14ac:dyDescent="0.3">
      <c r="A1421" s="378">
        <v>42768</v>
      </c>
      <c r="B1421" s="45">
        <v>1.0808</v>
      </c>
      <c r="C1421" s="384"/>
    </row>
    <row r="1422" spans="1:3" ht="14.25" customHeight="1" x14ac:dyDescent="0.3">
      <c r="A1422" s="378">
        <v>42767</v>
      </c>
      <c r="B1422" s="45">
        <v>1.079</v>
      </c>
      <c r="C1422" s="384"/>
    </row>
    <row r="1423" spans="1:3" ht="14.25" customHeight="1" x14ac:dyDescent="0.3">
      <c r="A1423" s="378">
        <v>42766</v>
      </c>
      <c r="B1423" s="45">
        <v>1.0754999999999999</v>
      </c>
      <c r="C1423" s="384"/>
    </row>
    <row r="1424" spans="1:3" ht="14.25" customHeight="1" x14ac:dyDescent="0.3">
      <c r="A1424" s="378">
        <v>42765</v>
      </c>
      <c r="B1424" s="45">
        <v>1.0629999999999999</v>
      </c>
      <c r="C1424" s="384"/>
    </row>
    <row r="1425" spans="1:3" ht="14.25" customHeight="1" x14ac:dyDescent="0.3">
      <c r="A1425" s="378">
        <v>42762</v>
      </c>
      <c r="B1425" s="45">
        <v>1.0681</v>
      </c>
      <c r="C1425" s="384"/>
    </row>
    <row r="1426" spans="1:3" ht="14.25" customHeight="1" x14ac:dyDescent="0.3">
      <c r="A1426" s="378">
        <v>42761</v>
      </c>
      <c r="B1426" s="45">
        <v>1.07</v>
      </c>
      <c r="C1426" s="384"/>
    </row>
    <row r="1427" spans="1:3" ht="14.25" customHeight="1" x14ac:dyDescent="0.3">
      <c r="A1427" s="378">
        <v>42760</v>
      </c>
      <c r="B1427" s="45">
        <v>1.0743</v>
      </c>
      <c r="C1427" s="384"/>
    </row>
    <row r="1428" spans="1:3" ht="14.25" customHeight="1" x14ac:dyDescent="0.3">
      <c r="A1428" s="378">
        <v>42759</v>
      </c>
      <c r="B1428" s="45">
        <v>1.0748</v>
      </c>
      <c r="C1428" s="384"/>
    </row>
    <row r="1429" spans="1:3" ht="14.25" customHeight="1" x14ac:dyDescent="0.3">
      <c r="A1429" s="378">
        <v>42758</v>
      </c>
      <c r="B1429" s="45">
        <v>1.0714999999999999</v>
      </c>
      <c r="C1429" s="384"/>
    </row>
    <row r="1430" spans="1:3" ht="14.25" customHeight="1" x14ac:dyDescent="0.3">
      <c r="A1430" s="378">
        <v>42755</v>
      </c>
      <c r="B1430" s="45">
        <v>1.0631999999999999</v>
      </c>
      <c r="C1430" s="384"/>
    </row>
    <row r="1431" spans="1:3" ht="14.25" customHeight="1" x14ac:dyDescent="0.3">
      <c r="A1431" s="378">
        <v>42754</v>
      </c>
      <c r="B1431" s="45">
        <v>1.0668</v>
      </c>
      <c r="C1431" s="384"/>
    </row>
    <row r="1432" spans="1:3" ht="14.25" customHeight="1" x14ac:dyDescent="0.3">
      <c r="A1432" s="378">
        <v>42753</v>
      </c>
      <c r="B1432" s="45">
        <v>1.0664</v>
      </c>
      <c r="C1432" s="384"/>
    </row>
    <row r="1433" spans="1:3" ht="14.25" customHeight="1" x14ac:dyDescent="0.3">
      <c r="A1433" s="378">
        <v>42752</v>
      </c>
      <c r="B1433" s="45">
        <v>1.0684</v>
      </c>
      <c r="C1433" s="384"/>
    </row>
    <row r="1434" spans="1:3" ht="14.25" customHeight="1" x14ac:dyDescent="0.3">
      <c r="A1434" s="378">
        <v>42751</v>
      </c>
      <c r="B1434" s="45">
        <v>1.0593999999999999</v>
      </c>
      <c r="C1434" s="384"/>
    </row>
    <row r="1435" spans="1:3" ht="14.25" customHeight="1" x14ac:dyDescent="0.3">
      <c r="A1435" s="378">
        <v>42748</v>
      </c>
      <c r="B1435" s="45">
        <v>1.0661</v>
      </c>
      <c r="C1435" s="384"/>
    </row>
    <row r="1436" spans="1:3" ht="14.25" customHeight="1" x14ac:dyDescent="0.3">
      <c r="A1436" s="378">
        <v>42747</v>
      </c>
      <c r="B1436" s="45">
        <v>1.0679000000000001</v>
      </c>
      <c r="C1436" s="384"/>
    </row>
    <row r="1437" spans="1:3" ht="14.25" customHeight="1" x14ac:dyDescent="0.3">
      <c r="A1437" s="378">
        <v>42746</v>
      </c>
      <c r="B1437" s="45">
        <v>1.0503</v>
      </c>
      <c r="C1437" s="384"/>
    </row>
    <row r="1438" spans="1:3" ht="14.25" customHeight="1" x14ac:dyDescent="0.3">
      <c r="A1438" s="378">
        <v>42745</v>
      </c>
      <c r="B1438" s="45">
        <v>1.0567</v>
      </c>
      <c r="C1438" s="384"/>
    </row>
    <row r="1439" spans="1:3" ht="14.25" customHeight="1" x14ac:dyDescent="0.3">
      <c r="A1439" s="378">
        <v>42744</v>
      </c>
      <c r="B1439" s="45">
        <v>1.0516000000000001</v>
      </c>
      <c r="C1439" s="384"/>
    </row>
    <row r="1440" spans="1:3" ht="14.25" customHeight="1" x14ac:dyDescent="0.3">
      <c r="A1440" s="378">
        <v>42741</v>
      </c>
      <c r="B1440" s="45">
        <v>1.0589</v>
      </c>
      <c r="C1440" s="384"/>
    </row>
    <row r="1441" spans="1:3" ht="14.25" customHeight="1" x14ac:dyDescent="0.3">
      <c r="A1441" s="378">
        <v>42740</v>
      </c>
      <c r="B1441" s="45">
        <v>1.0501</v>
      </c>
      <c r="C1441" s="384"/>
    </row>
    <row r="1442" spans="1:3" ht="14.25" customHeight="1" x14ac:dyDescent="0.3">
      <c r="A1442" s="378">
        <v>42739</v>
      </c>
      <c r="B1442" s="45">
        <v>1.0437000000000001</v>
      </c>
      <c r="C1442" s="384"/>
    </row>
    <row r="1443" spans="1:3" ht="14.25" customHeight="1" x14ac:dyDescent="0.3">
      <c r="A1443" s="378">
        <v>42738</v>
      </c>
      <c r="B1443" s="45">
        <v>1.0385</v>
      </c>
      <c r="C1443" s="384"/>
    </row>
    <row r="1444" spans="1:3" ht="14.25" customHeight="1" x14ac:dyDescent="0.3">
      <c r="A1444" s="378">
        <v>42737</v>
      </c>
      <c r="B1444" s="45">
        <v>1.0465</v>
      </c>
      <c r="C1444" s="384"/>
    </row>
    <row r="1445" spans="1:3" ht="14.25" customHeight="1" x14ac:dyDescent="0.3">
      <c r="A1445" s="378">
        <v>42734</v>
      </c>
      <c r="B1445" s="45">
        <v>1.0541</v>
      </c>
      <c r="C1445" s="384"/>
    </row>
    <row r="1446" spans="1:3" ht="14.25" customHeight="1" x14ac:dyDescent="0.3">
      <c r="A1446" s="378">
        <v>42733</v>
      </c>
      <c r="B1446" s="45">
        <v>1.0452999999999999</v>
      </c>
      <c r="C1446" s="384"/>
    </row>
    <row r="1447" spans="1:3" ht="14.25" customHeight="1" x14ac:dyDescent="0.3">
      <c r="A1447" s="378">
        <v>42732</v>
      </c>
      <c r="B1447" s="45">
        <v>1.0401</v>
      </c>
      <c r="C1447" s="384"/>
    </row>
    <row r="1448" spans="1:3" ht="14.25" customHeight="1" x14ac:dyDescent="0.3">
      <c r="A1448" s="378">
        <v>42731</v>
      </c>
      <c r="B1448" s="45">
        <v>1.0445</v>
      </c>
      <c r="C1448" s="384"/>
    </row>
    <row r="1449" spans="1:3" ht="14.25" customHeight="1" x14ac:dyDescent="0.3">
      <c r="A1449" s="378">
        <v>42727</v>
      </c>
      <c r="B1449" s="45">
        <v>1.0446</v>
      </c>
      <c r="C1449" s="384"/>
    </row>
    <row r="1450" spans="1:3" ht="14.25" customHeight="1" x14ac:dyDescent="0.3">
      <c r="A1450" s="378">
        <v>42726</v>
      </c>
      <c r="B1450" s="45">
        <v>1.0444</v>
      </c>
      <c r="C1450" s="384"/>
    </row>
    <row r="1451" spans="1:3" ht="14.25" customHeight="1" x14ac:dyDescent="0.3">
      <c r="A1451" s="378">
        <v>42725</v>
      </c>
      <c r="B1451" s="45">
        <v>1.0421</v>
      </c>
      <c r="C1451" s="384"/>
    </row>
    <row r="1452" spans="1:3" ht="14.25" customHeight="1" x14ac:dyDescent="0.3">
      <c r="A1452" s="378">
        <v>42724</v>
      </c>
      <c r="B1452" s="45">
        <v>1.0364</v>
      </c>
      <c r="C1452" s="384"/>
    </row>
    <row r="1453" spans="1:3" ht="14.25" customHeight="1" x14ac:dyDescent="0.3">
      <c r="A1453" s="378">
        <v>42723</v>
      </c>
      <c r="B1453" s="45">
        <v>1.0422</v>
      </c>
      <c r="C1453" s="384"/>
    </row>
    <row r="1454" spans="1:3" ht="14.25" customHeight="1" x14ac:dyDescent="0.3">
      <c r="A1454" s="378">
        <v>42720</v>
      </c>
      <c r="B1454" s="45">
        <v>1.0439000000000001</v>
      </c>
      <c r="C1454" s="384"/>
    </row>
    <row r="1455" spans="1:3" ht="14.25" customHeight="1" x14ac:dyDescent="0.3">
      <c r="A1455" s="378">
        <v>42719</v>
      </c>
      <c r="B1455" s="45">
        <v>1.0419</v>
      </c>
      <c r="C1455" s="384"/>
    </row>
    <row r="1456" spans="1:3" ht="14.25" customHeight="1" x14ac:dyDescent="0.3">
      <c r="A1456" s="378">
        <v>42718</v>
      </c>
      <c r="B1456" s="45">
        <v>1.0644</v>
      </c>
      <c r="C1456" s="384"/>
    </row>
    <row r="1457" spans="1:3" ht="14.25" customHeight="1" x14ac:dyDescent="0.3">
      <c r="A1457" s="378">
        <v>42717</v>
      </c>
      <c r="B1457" s="45">
        <v>1.0609999999999999</v>
      </c>
      <c r="C1457" s="384"/>
    </row>
    <row r="1458" spans="1:3" ht="14.25" customHeight="1" x14ac:dyDescent="0.3">
      <c r="A1458" s="378">
        <v>42716</v>
      </c>
      <c r="B1458" s="45">
        <v>1.0596000000000001</v>
      </c>
      <c r="C1458" s="384"/>
    </row>
    <row r="1459" spans="1:3" ht="14.25" customHeight="1" x14ac:dyDescent="0.3">
      <c r="A1459" s="378">
        <v>42713</v>
      </c>
      <c r="B1459" s="45">
        <v>1.0559000000000001</v>
      </c>
      <c r="C1459" s="384"/>
    </row>
    <row r="1460" spans="1:3" ht="14.25" customHeight="1" x14ac:dyDescent="0.3">
      <c r="A1460" s="378">
        <v>42712</v>
      </c>
      <c r="B1460" s="45">
        <v>1.0762</v>
      </c>
      <c r="C1460" s="384"/>
    </row>
    <row r="1461" spans="1:3" ht="14.25" customHeight="1" x14ac:dyDescent="0.3">
      <c r="A1461" s="378">
        <v>42711</v>
      </c>
      <c r="B1461" s="45">
        <v>1.073</v>
      </c>
      <c r="C1461" s="384"/>
    </row>
    <row r="1462" spans="1:3" ht="14.25" customHeight="1" x14ac:dyDescent="0.3">
      <c r="A1462" s="378">
        <v>42710</v>
      </c>
      <c r="B1462" s="45">
        <v>1.0733999999999999</v>
      </c>
      <c r="C1462" s="384"/>
    </row>
    <row r="1463" spans="1:3" ht="14.25" customHeight="1" x14ac:dyDescent="0.3">
      <c r="A1463" s="378">
        <v>42709</v>
      </c>
      <c r="B1463" s="45">
        <v>1.0702</v>
      </c>
      <c r="C1463" s="384"/>
    </row>
    <row r="1464" spans="1:3" ht="14.25" customHeight="1" x14ac:dyDescent="0.3">
      <c r="A1464" s="378">
        <v>42706</v>
      </c>
      <c r="B1464" s="45">
        <v>1.0642</v>
      </c>
      <c r="C1464" s="384"/>
    </row>
    <row r="1465" spans="1:3" ht="14.25" customHeight="1" x14ac:dyDescent="0.3">
      <c r="A1465" s="378">
        <v>42705</v>
      </c>
      <c r="B1465" s="45">
        <v>1.0627</v>
      </c>
      <c r="C1465" s="384"/>
    </row>
    <row r="1466" spans="1:3" ht="14.25" customHeight="1" x14ac:dyDescent="0.3">
      <c r="A1466" s="378">
        <v>42704</v>
      </c>
      <c r="B1466" s="45">
        <v>1.0634999999999999</v>
      </c>
      <c r="C1466" s="384"/>
    </row>
    <row r="1467" spans="1:3" ht="14.25" customHeight="1" x14ac:dyDescent="0.3">
      <c r="A1467" s="366">
        <v>42703</v>
      </c>
      <c r="B1467" s="364">
        <v>1.0576000000000001</v>
      </c>
      <c r="C1467" s="384"/>
    </row>
    <row r="1468" spans="1:3" ht="14.25" customHeight="1" x14ac:dyDescent="0.3">
      <c r="A1468" s="378">
        <v>42702</v>
      </c>
      <c r="B1468" s="45">
        <v>1.0588</v>
      </c>
      <c r="C1468" s="384"/>
    </row>
    <row r="1469" spans="1:3" ht="14.25" customHeight="1" x14ac:dyDescent="0.3">
      <c r="A1469" s="378">
        <v>42699</v>
      </c>
      <c r="B1469" s="45">
        <v>1.0591999999999999</v>
      </c>
      <c r="C1469" s="384"/>
    </row>
    <row r="1470" spans="1:3" ht="14.25" customHeight="1" x14ac:dyDescent="0.3">
      <c r="A1470" s="378">
        <v>42698</v>
      </c>
      <c r="B1470" s="45">
        <v>1.0548</v>
      </c>
      <c r="C1470" s="384"/>
    </row>
    <row r="1471" spans="1:3" ht="14.25" customHeight="1" x14ac:dyDescent="0.3">
      <c r="A1471" s="378">
        <v>42697</v>
      </c>
      <c r="B1471" s="45">
        <v>1.0602</v>
      </c>
      <c r="C1471" s="384"/>
    </row>
    <row r="1472" spans="1:3" ht="14.25" customHeight="1" x14ac:dyDescent="0.3">
      <c r="A1472" s="378">
        <v>42696</v>
      </c>
      <c r="B1472" s="45">
        <v>1.0617000000000001</v>
      </c>
      <c r="C1472" s="384"/>
    </row>
    <row r="1473" spans="1:3" ht="14.25" customHeight="1" x14ac:dyDescent="0.3">
      <c r="A1473" s="378">
        <v>42695</v>
      </c>
      <c r="B1473" s="45">
        <v>1.0630999999999999</v>
      </c>
      <c r="C1473" s="384"/>
    </row>
    <row r="1474" spans="1:3" ht="14.25" customHeight="1" x14ac:dyDescent="0.3">
      <c r="A1474" s="378">
        <v>42692</v>
      </c>
      <c r="B1474" s="45">
        <v>1.0629</v>
      </c>
      <c r="C1474" s="384"/>
    </row>
    <row r="1475" spans="1:3" ht="14.25" customHeight="1" x14ac:dyDescent="0.3">
      <c r="A1475" s="378">
        <v>42691</v>
      </c>
      <c r="B1475" s="45">
        <v>1.0717000000000001</v>
      </c>
      <c r="C1475" s="384"/>
    </row>
    <row r="1476" spans="1:3" ht="14.25" customHeight="1" x14ac:dyDescent="0.3">
      <c r="A1476" s="378">
        <v>42690</v>
      </c>
      <c r="B1476" s="45">
        <v>1.0702</v>
      </c>
      <c r="C1476" s="392"/>
    </row>
    <row r="1477" spans="1:3" ht="14.25" customHeight="1" x14ac:dyDescent="0.3">
      <c r="A1477" s="378">
        <v>42689</v>
      </c>
      <c r="B1477" s="45">
        <v>1.0765</v>
      </c>
      <c r="C1477" s="392"/>
    </row>
    <row r="1478" spans="1:3" ht="14.25" customHeight="1" x14ac:dyDescent="0.3">
      <c r="A1478" s="378">
        <v>42688</v>
      </c>
      <c r="B1478" s="45">
        <v>1.0777000000000001</v>
      </c>
      <c r="C1478" s="392"/>
    </row>
    <row r="1479" spans="1:3" ht="14.25" customHeight="1" x14ac:dyDescent="0.3">
      <c r="A1479" s="378">
        <v>42685</v>
      </c>
      <c r="B1479" s="45">
        <v>1.0904</v>
      </c>
      <c r="C1479" s="392"/>
    </row>
    <row r="1480" spans="1:3" ht="14.25" customHeight="1" x14ac:dyDescent="0.3">
      <c r="A1480" s="378">
        <v>42684</v>
      </c>
      <c r="B1480" s="45">
        <v>1.0894999999999999</v>
      </c>
      <c r="C1480" s="392"/>
    </row>
    <row r="1481" spans="1:3" ht="14.25" customHeight="1" x14ac:dyDescent="0.3">
      <c r="A1481" s="378">
        <v>42683</v>
      </c>
      <c r="B1481" s="45">
        <v>1.1022000000000001</v>
      </c>
      <c r="C1481" s="392"/>
    </row>
    <row r="1482" spans="1:3" ht="14.25" customHeight="1" x14ac:dyDescent="0.3">
      <c r="A1482" s="378">
        <v>42682</v>
      </c>
      <c r="B1482" s="45">
        <v>1.1037999999999999</v>
      </c>
      <c r="C1482" s="392"/>
    </row>
    <row r="1483" spans="1:3" ht="14.25" customHeight="1" x14ac:dyDescent="0.3">
      <c r="A1483" s="378">
        <v>42681</v>
      </c>
      <c r="B1483" s="45">
        <v>1.1062000000000001</v>
      </c>
      <c r="C1483" s="392"/>
    </row>
    <row r="1484" spans="1:3" ht="14.25" customHeight="1" x14ac:dyDescent="0.3">
      <c r="A1484" s="378">
        <v>42678</v>
      </c>
      <c r="B1484" s="45">
        <v>1.1093</v>
      </c>
      <c r="C1484" s="392"/>
    </row>
    <row r="1485" spans="1:3" ht="14.25" customHeight="1" x14ac:dyDescent="0.3">
      <c r="A1485" s="378">
        <v>42677</v>
      </c>
      <c r="B1485" s="45">
        <v>1.1064000000000001</v>
      </c>
      <c r="C1485" s="392"/>
    </row>
    <row r="1486" spans="1:3" ht="14.25" customHeight="1" x14ac:dyDescent="0.3">
      <c r="A1486" s="378">
        <v>42676</v>
      </c>
      <c r="B1486" s="45">
        <v>1.1094999999999999</v>
      </c>
      <c r="C1486" s="392"/>
    </row>
    <row r="1487" spans="1:3" ht="14.25" customHeight="1" x14ac:dyDescent="0.3">
      <c r="A1487" s="378">
        <v>42675</v>
      </c>
      <c r="B1487" s="45">
        <v>1.1025</v>
      </c>
      <c r="C1487" s="392"/>
    </row>
    <row r="1488" spans="1:3" ht="14.25" customHeight="1" x14ac:dyDescent="0.3">
      <c r="A1488" s="378">
        <v>42674</v>
      </c>
      <c r="B1488" s="45">
        <v>1.0946</v>
      </c>
      <c r="C1488" s="392"/>
    </row>
    <row r="1489" spans="1:3" ht="14.25" customHeight="1" x14ac:dyDescent="0.3">
      <c r="A1489" s="378">
        <v>42671</v>
      </c>
      <c r="B1489" s="45">
        <v>1.0922000000000001</v>
      </c>
      <c r="C1489" s="392"/>
    </row>
    <row r="1490" spans="1:3" ht="14.25" customHeight="1" x14ac:dyDescent="0.3">
      <c r="A1490" s="378">
        <v>42670</v>
      </c>
      <c r="B1490" s="45">
        <v>1.0927</v>
      </c>
      <c r="C1490" s="392"/>
    </row>
    <row r="1491" spans="1:3" ht="14.25" customHeight="1" x14ac:dyDescent="0.3">
      <c r="A1491" s="378">
        <v>42669</v>
      </c>
      <c r="B1491" s="45">
        <v>1.0925</v>
      </c>
      <c r="C1491" s="392"/>
    </row>
    <row r="1492" spans="1:3" ht="14.25" customHeight="1" x14ac:dyDescent="0.3">
      <c r="A1492" s="378">
        <v>42668</v>
      </c>
      <c r="B1492" s="45">
        <v>1.0871999999999999</v>
      </c>
      <c r="C1492" s="392"/>
    </row>
    <row r="1493" spans="1:3" ht="14.25" customHeight="1" x14ac:dyDescent="0.3">
      <c r="A1493" s="378">
        <v>42667</v>
      </c>
      <c r="B1493" s="45">
        <v>1.0891</v>
      </c>
      <c r="C1493" s="392"/>
    </row>
    <row r="1494" spans="1:3" ht="14.25" customHeight="1" x14ac:dyDescent="0.3">
      <c r="A1494" s="378">
        <v>42664</v>
      </c>
      <c r="B1494" s="45">
        <v>1.0886</v>
      </c>
      <c r="C1494" s="392"/>
    </row>
    <row r="1495" spans="1:3" ht="14.25" customHeight="1" x14ac:dyDescent="0.3">
      <c r="A1495" s="378">
        <v>42663</v>
      </c>
      <c r="B1495" s="45">
        <v>1.0980000000000001</v>
      </c>
      <c r="C1495" s="392"/>
    </row>
    <row r="1496" spans="1:3" ht="14.25" customHeight="1" x14ac:dyDescent="0.3">
      <c r="A1496" s="378">
        <v>42662</v>
      </c>
      <c r="B1496" s="45">
        <v>1.0979000000000001</v>
      </c>
      <c r="C1496" s="392"/>
    </row>
    <row r="1497" spans="1:3" ht="14.25" customHeight="1" x14ac:dyDescent="0.3">
      <c r="A1497" s="378">
        <v>42661</v>
      </c>
      <c r="B1497" s="45">
        <v>1.0992999999999999</v>
      </c>
      <c r="C1497" s="392"/>
    </row>
    <row r="1498" spans="1:3" ht="14.25" customHeight="1" x14ac:dyDescent="0.3">
      <c r="A1498" s="378">
        <v>42660</v>
      </c>
      <c r="B1498" s="45">
        <v>1.0993999999999999</v>
      </c>
      <c r="C1498" s="392"/>
    </row>
    <row r="1499" spans="1:3" ht="14.25" customHeight="1" x14ac:dyDescent="0.3">
      <c r="A1499" s="378">
        <v>42657</v>
      </c>
      <c r="B1499" s="45">
        <v>1.1002000000000001</v>
      </c>
      <c r="C1499" s="392"/>
    </row>
    <row r="1500" spans="1:3" ht="14.25" customHeight="1" x14ac:dyDescent="0.3">
      <c r="A1500" s="378">
        <v>42656</v>
      </c>
      <c r="B1500" s="45">
        <v>1.1037999999999999</v>
      </c>
      <c r="C1500" s="392"/>
    </row>
    <row r="1501" spans="1:3" ht="14.25" customHeight="1" x14ac:dyDescent="0.3">
      <c r="A1501" s="378">
        <v>42655</v>
      </c>
      <c r="B1501" s="45">
        <v>1.1020000000000001</v>
      </c>
      <c r="C1501" s="392"/>
    </row>
    <row r="1502" spans="1:3" ht="14.25" customHeight="1" x14ac:dyDescent="0.3">
      <c r="A1502" s="378">
        <v>42654</v>
      </c>
      <c r="B1502" s="45">
        <v>1.1079000000000001</v>
      </c>
      <c r="C1502" s="392"/>
    </row>
    <row r="1503" spans="1:3" ht="14.25" customHeight="1" x14ac:dyDescent="0.3">
      <c r="A1503" s="378">
        <v>42653</v>
      </c>
      <c r="B1503" s="45">
        <v>1.1160000000000001</v>
      </c>
      <c r="C1503" s="392"/>
    </row>
    <row r="1504" spans="1:3" ht="14.25" customHeight="1" x14ac:dyDescent="0.3">
      <c r="A1504" s="378">
        <v>42650</v>
      </c>
      <c r="B1504" s="45">
        <v>1.1140000000000001</v>
      </c>
      <c r="C1504" s="392"/>
    </row>
    <row r="1505" spans="1:3" ht="14.25" customHeight="1" x14ac:dyDescent="0.3">
      <c r="A1505" s="378">
        <v>42649</v>
      </c>
      <c r="B1505" s="45">
        <v>1.1185</v>
      </c>
      <c r="C1505" s="392"/>
    </row>
    <row r="1506" spans="1:3" ht="14.25" customHeight="1" x14ac:dyDescent="0.3">
      <c r="A1506" s="378">
        <v>42648</v>
      </c>
      <c r="B1506" s="45">
        <v>1.1211</v>
      </c>
      <c r="C1506" s="392"/>
    </row>
    <row r="1507" spans="1:3" ht="14.25" customHeight="1" x14ac:dyDescent="0.3">
      <c r="A1507" s="378">
        <v>42647</v>
      </c>
      <c r="B1507" s="45">
        <v>1.1161000000000001</v>
      </c>
      <c r="C1507" s="392"/>
    </row>
    <row r="1508" spans="1:3" ht="14.25" customHeight="1" x14ac:dyDescent="0.3">
      <c r="A1508" s="378">
        <v>42646</v>
      </c>
      <c r="B1508" s="45">
        <v>1.1235999999999999</v>
      </c>
      <c r="C1508" s="392"/>
    </row>
    <row r="1509" spans="1:3" ht="14.25" customHeight="1" x14ac:dyDescent="0.3">
      <c r="A1509" s="378">
        <v>42643</v>
      </c>
      <c r="B1509" s="45">
        <v>1.1161000000000001</v>
      </c>
      <c r="C1509" s="392"/>
    </row>
    <row r="1510" spans="1:3" ht="14.25" customHeight="1" x14ac:dyDescent="0.3">
      <c r="A1510" s="378">
        <v>42642</v>
      </c>
      <c r="B1510" s="45">
        <v>1.1221000000000001</v>
      </c>
      <c r="C1510" s="392"/>
    </row>
    <row r="1511" spans="1:3" ht="14.25" customHeight="1" x14ac:dyDescent="0.3">
      <c r="A1511" s="378">
        <v>42641</v>
      </c>
      <c r="B1511" s="45">
        <v>1.1225000000000001</v>
      </c>
      <c r="C1511" s="392"/>
    </row>
    <row r="1512" spans="1:3" ht="14.25" customHeight="1" x14ac:dyDescent="0.3">
      <c r="A1512" s="378">
        <v>42640</v>
      </c>
      <c r="B1512" s="45">
        <v>1.1220000000000001</v>
      </c>
      <c r="C1512" s="392"/>
    </row>
    <row r="1513" spans="1:3" ht="14.25" customHeight="1" x14ac:dyDescent="0.3">
      <c r="A1513" s="378">
        <v>42639</v>
      </c>
      <c r="B1513" s="45">
        <v>1.1262000000000001</v>
      </c>
      <c r="C1513" s="392"/>
    </row>
    <row r="1514" spans="1:3" ht="14.25" customHeight="1" x14ac:dyDescent="0.3">
      <c r="A1514" s="378">
        <v>42636</v>
      </c>
      <c r="B1514" s="45">
        <v>1.1214</v>
      </c>
      <c r="C1514" s="392"/>
    </row>
    <row r="1515" spans="1:3" ht="14.25" customHeight="1" x14ac:dyDescent="0.3">
      <c r="A1515" s="378">
        <v>42635</v>
      </c>
      <c r="B1515" s="45">
        <v>1.1237999999999999</v>
      </c>
      <c r="C1515" s="392"/>
    </row>
    <row r="1516" spans="1:3" ht="14.25" customHeight="1" x14ac:dyDescent="0.3">
      <c r="A1516" s="378">
        <v>42634</v>
      </c>
      <c r="B1516" s="45">
        <v>1.115</v>
      </c>
      <c r="C1516" s="392"/>
    </row>
    <row r="1517" spans="1:3" ht="14.25" customHeight="1" x14ac:dyDescent="0.3">
      <c r="A1517" s="378">
        <v>42633</v>
      </c>
      <c r="B1517" s="45">
        <v>1.1184000000000001</v>
      </c>
      <c r="C1517" s="392"/>
    </row>
    <row r="1518" spans="1:3" ht="14.25" customHeight="1" x14ac:dyDescent="0.3">
      <c r="A1518" s="378">
        <v>42632</v>
      </c>
      <c r="B1518" s="45">
        <v>1.1165</v>
      </c>
      <c r="C1518" s="384"/>
    </row>
    <row r="1519" spans="1:3" ht="14.25" customHeight="1" x14ac:dyDescent="0.3">
      <c r="A1519" s="378">
        <v>42629</v>
      </c>
      <c r="B1519" s="45">
        <v>1.1226</v>
      </c>
      <c r="C1519" s="384"/>
    </row>
    <row r="1520" spans="1:3" ht="14.25" customHeight="1" x14ac:dyDescent="0.3">
      <c r="A1520" s="378">
        <v>42628</v>
      </c>
      <c r="B1520" s="45">
        <v>1.1254</v>
      </c>
      <c r="C1520" s="384"/>
    </row>
    <row r="1521" spans="1:3" ht="14.25" customHeight="1" x14ac:dyDescent="0.3">
      <c r="A1521" s="378">
        <v>42627</v>
      </c>
      <c r="B1521" s="45">
        <v>1.1217999999999999</v>
      </c>
      <c r="C1521" s="384"/>
    </row>
    <row r="1522" spans="1:3" ht="14.25" customHeight="1" x14ac:dyDescent="0.3">
      <c r="A1522" s="378">
        <v>42626</v>
      </c>
      <c r="B1522" s="45">
        <v>1.1247</v>
      </c>
      <c r="C1522" s="384"/>
    </row>
    <row r="1523" spans="1:3" ht="14.25" customHeight="1" x14ac:dyDescent="0.3">
      <c r="A1523" s="378">
        <v>42625</v>
      </c>
      <c r="B1523" s="45">
        <v>1.1226</v>
      </c>
      <c r="C1523" s="384"/>
    </row>
    <row r="1524" spans="1:3" ht="14.25" customHeight="1" x14ac:dyDescent="0.3">
      <c r="A1524" s="378">
        <v>42622</v>
      </c>
      <c r="B1524" s="45">
        <v>1.1268</v>
      </c>
      <c r="C1524" s="384"/>
    </row>
    <row r="1525" spans="1:3" ht="14.25" customHeight="1" x14ac:dyDescent="0.3">
      <c r="A1525" s="378">
        <v>42621</v>
      </c>
      <c r="B1525" s="45">
        <v>1.1295999999999999</v>
      </c>
      <c r="C1525" s="384"/>
    </row>
    <row r="1526" spans="1:3" ht="14.25" customHeight="1" x14ac:dyDescent="0.3">
      <c r="A1526" s="378">
        <v>42620</v>
      </c>
      <c r="B1526" s="45">
        <v>1.1236999999999999</v>
      </c>
      <c r="C1526" s="384"/>
    </row>
    <row r="1527" spans="1:3" ht="14.25" customHeight="1" x14ac:dyDescent="0.3">
      <c r="A1527" s="378">
        <v>42619</v>
      </c>
      <c r="B1527" s="45">
        <v>1.1158999999999999</v>
      </c>
      <c r="C1527" s="384"/>
    </row>
    <row r="1528" spans="1:3" ht="14.25" customHeight="1" x14ac:dyDescent="0.3">
      <c r="A1528" s="378">
        <v>42618</v>
      </c>
      <c r="B1528" s="45">
        <v>1.1155999999999999</v>
      </c>
      <c r="C1528" s="384"/>
    </row>
    <row r="1529" spans="1:3" ht="14.25" customHeight="1" x14ac:dyDescent="0.3">
      <c r="A1529" s="378">
        <v>42615</v>
      </c>
      <c r="B1529" s="45">
        <v>1.1193</v>
      </c>
      <c r="C1529" s="384"/>
    </row>
    <row r="1530" spans="1:3" ht="14.25" customHeight="1" x14ac:dyDescent="0.3">
      <c r="A1530" s="378">
        <v>42614</v>
      </c>
      <c r="B1530" s="45">
        <v>1.1146</v>
      </c>
      <c r="C1530" s="384"/>
    </row>
    <row r="1531" spans="1:3" ht="14.25" customHeight="1" x14ac:dyDescent="0.3">
      <c r="A1531" s="378">
        <v>42613</v>
      </c>
      <c r="B1531" s="45">
        <v>1.1132</v>
      </c>
      <c r="C1531" s="384"/>
    </row>
    <row r="1532" spans="1:3" ht="14.25" customHeight="1" x14ac:dyDescent="0.3">
      <c r="A1532" s="378">
        <v>42612</v>
      </c>
      <c r="B1532" s="45">
        <v>1.1168</v>
      </c>
      <c r="C1532" s="384"/>
    </row>
    <row r="1533" spans="1:3" ht="14.25" customHeight="1" x14ac:dyDescent="0.3">
      <c r="A1533" s="378">
        <v>42611</v>
      </c>
      <c r="B1533" s="45">
        <v>1.117</v>
      </c>
      <c r="C1533" s="384"/>
    </row>
    <row r="1534" spans="1:3" ht="14.25" customHeight="1" x14ac:dyDescent="0.3">
      <c r="A1534" s="378">
        <v>42608</v>
      </c>
      <c r="B1534" s="380">
        <v>1.129</v>
      </c>
      <c r="C1534" s="384"/>
    </row>
    <row r="1535" spans="1:3" ht="14.25" customHeight="1" x14ac:dyDescent="0.3">
      <c r="A1535" s="378">
        <v>42607</v>
      </c>
      <c r="B1535" s="380">
        <v>1.129</v>
      </c>
      <c r="C1535" s="384"/>
    </row>
    <row r="1536" spans="1:3" ht="14.25" customHeight="1" x14ac:dyDescent="0.3">
      <c r="A1536" s="378">
        <v>42606</v>
      </c>
      <c r="B1536" s="380">
        <v>1.1268</v>
      </c>
      <c r="C1536" s="384"/>
    </row>
    <row r="1537" spans="1:3" ht="14.25" customHeight="1" x14ac:dyDescent="0.3">
      <c r="A1537" s="378">
        <v>42605</v>
      </c>
      <c r="B1537" s="380">
        <v>1.1338999999999999</v>
      </c>
      <c r="C1537" s="384"/>
    </row>
    <row r="1538" spans="1:3" ht="14.25" customHeight="1" x14ac:dyDescent="0.3">
      <c r="A1538" s="378">
        <v>42604</v>
      </c>
      <c r="B1538" s="380">
        <v>1.1306</v>
      </c>
      <c r="C1538" s="384"/>
    </row>
    <row r="1539" spans="1:3" ht="14.25" customHeight="1" x14ac:dyDescent="0.3">
      <c r="A1539" s="378">
        <v>42601</v>
      </c>
      <c r="B1539" s="380">
        <v>1.1326000000000001</v>
      </c>
    </row>
    <row r="1540" spans="1:3" ht="14.25" customHeight="1" x14ac:dyDescent="0.3">
      <c r="A1540" s="378">
        <v>42600</v>
      </c>
      <c r="B1540" s="380">
        <v>1.1321000000000001</v>
      </c>
      <c r="C1540" s="384"/>
    </row>
    <row r="1541" spans="1:3" ht="14.25" customHeight="1" x14ac:dyDescent="0.3">
      <c r="A1541" s="378">
        <v>42599</v>
      </c>
      <c r="B1541" s="380">
        <v>1.1275999999999999</v>
      </c>
      <c r="C1541" s="384"/>
    </row>
    <row r="1542" spans="1:3" ht="14.25" customHeight="1" x14ac:dyDescent="0.3">
      <c r="A1542" s="378">
        <v>42598</v>
      </c>
      <c r="B1542" s="380">
        <v>1.1294999999999999</v>
      </c>
      <c r="C1542" s="384"/>
    </row>
    <row r="1543" spans="1:3" ht="14.25" customHeight="1" x14ac:dyDescent="0.3">
      <c r="A1543" s="378">
        <v>42597</v>
      </c>
      <c r="B1543" s="380">
        <v>1.1180000000000001</v>
      </c>
      <c r="C1543" s="384"/>
    </row>
    <row r="1544" spans="1:3" ht="14.25" customHeight="1" x14ac:dyDescent="0.3">
      <c r="A1544" s="378">
        <v>42594</v>
      </c>
      <c r="B1544" s="380">
        <v>1.1157999999999999</v>
      </c>
      <c r="C1544" s="384"/>
    </row>
    <row r="1545" spans="1:3" ht="14.25" customHeight="1" x14ac:dyDescent="0.3">
      <c r="A1545" s="378">
        <v>42593</v>
      </c>
      <c r="B1545" s="380">
        <v>1.1153</v>
      </c>
      <c r="C1545" s="384"/>
    </row>
    <row r="1546" spans="1:3" ht="14.25" customHeight="1" x14ac:dyDescent="0.3">
      <c r="A1546" s="378">
        <v>42592</v>
      </c>
      <c r="B1546" s="380">
        <v>1.1184000000000001</v>
      </c>
      <c r="C1546" s="384"/>
    </row>
    <row r="1547" spans="1:3" ht="14.25" customHeight="1" x14ac:dyDescent="0.3">
      <c r="A1547" s="378">
        <v>42591</v>
      </c>
      <c r="B1547" s="380">
        <v>1.1077999999999999</v>
      </c>
      <c r="C1547" s="384"/>
    </row>
    <row r="1548" spans="1:3" ht="14.25" customHeight="1" x14ac:dyDescent="0.3">
      <c r="A1548" s="378">
        <v>42590</v>
      </c>
      <c r="B1548" s="380">
        <v>1.1087</v>
      </c>
      <c r="C1548" s="384"/>
    </row>
    <row r="1549" spans="1:3" ht="14.25" customHeight="1" x14ac:dyDescent="0.3">
      <c r="A1549" s="378">
        <v>42587</v>
      </c>
      <c r="B1549" s="380">
        <v>1.1155999999999999</v>
      </c>
      <c r="C1549" s="384"/>
    </row>
    <row r="1550" spans="1:3" ht="14.25" customHeight="1" x14ac:dyDescent="0.3">
      <c r="A1550" s="378">
        <v>42586</v>
      </c>
      <c r="B1550" s="380">
        <v>1.1135999999999999</v>
      </c>
      <c r="C1550" s="384"/>
    </row>
    <row r="1551" spans="1:3" ht="14.25" customHeight="1" x14ac:dyDescent="0.3">
      <c r="A1551" s="378">
        <v>42585</v>
      </c>
      <c r="B1551" s="380">
        <v>1.1200000000000001</v>
      </c>
      <c r="C1551" s="384"/>
    </row>
    <row r="1552" spans="1:3" ht="14.25" customHeight="1" x14ac:dyDescent="0.3">
      <c r="A1552" s="378">
        <v>42584</v>
      </c>
      <c r="B1552" s="380">
        <v>1.1193</v>
      </c>
      <c r="C1552" s="384"/>
    </row>
    <row r="1553" spans="1:3" ht="14.25" customHeight="1" x14ac:dyDescent="0.3">
      <c r="A1553" s="378">
        <v>42583</v>
      </c>
      <c r="B1553" s="380">
        <v>1.1164000000000001</v>
      </c>
      <c r="C1553" s="384"/>
    </row>
    <row r="1554" spans="1:3" ht="14.25" customHeight="1" x14ac:dyDescent="0.3">
      <c r="A1554" s="378">
        <v>42580</v>
      </c>
      <c r="B1554" s="380">
        <v>1.1113</v>
      </c>
      <c r="C1554" s="384"/>
    </row>
    <row r="1555" spans="1:3" ht="14.25" customHeight="1" x14ac:dyDescent="0.3">
      <c r="A1555" s="378">
        <v>42579</v>
      </c>
      <c r="B1555" s="380">
        <v>1.109</v>
      </c>
      <c r="C1555" s="384"/>
    </row>
    <row r="1556" spans="1:3" ht="14.25" customHeight="1" x14ac:dyDescent="0.3">
      <c r="A1556" s="378">
        <v>42578</v>
      </c>
      <c r="B1556" s="380">
        <v>1.0991</v>
      </c>
      <c r="C1556" s="384"/>
    </row>
    <row r="1557" spans="1:3" ht="14.25" customHeight="1" x14ac:dyDescent="0.3">
      <c r="A1557" s="378">
        <v>42577</v>
      </c>
      <c r="B1557" s="380">
        <v>1.0996999999999999</v>
      </c>
      <c r="C1557" s="384"/>
    </row>
    <row r="1558" spans="1:3" ht="14.25" customHeight="1" x14ac:dyDescent="0.3">
      <c r="A1558" s="378">
        <v>42576</v>
      </c>
      <c r="B1558" s="380">
        <v>1.0982000000000001</v>
      </c>
      <c r="C1558" s="384"/>
    </row>
    <row r="1559" spans="1:3" ht="14.25" customHeight="1" x14ac:dyDescent="0.3">
      <c r="A1559" s="378">
        <v>42573</v>
      </c>
      <c r="B1559" s="380">
        <v>1.1013999999999999</v>
      </c>
      <c r="C1559" s="384"/>
    </row>
    <row r="1560" spans="1:3" ht="14.25" customHeight="1" x14ac:dyDescent="0.3">
      <c r="A1560" s="378">
        <v>42572</v>
      </c>
      <c r="B1560" s="380">
        <v>1.1014999999999999</v>
      </c>
      <c r="C1560" s="384"/>
    </row>
    <row r="1561" spans="1:3" ht="14.25" customHeight="1" x14ac:dyDescent="0.3">
      <c r="A1561" s="378">
        <v>42571</v>
      </c>
      <c r="B1561" s="380">
        <v>1.1012999999999999</v>
      </c>
      <c r="C1561" s="384"/>
    </row>
    <row r="1562" spans="1:3" ht="14.25" customHeight="1" x14ac:dyDescent="0.3">
      <c r="A1562" s="378">
        <v>42570</v>
      </c>
      <c r="B1562" s="380">
        <v>1.1034999999999999</v>
      </c>
      <c r="C1562" s="384"/>
    </row>
    <row r="1563" spans="1:3" ht="14.25" customHeight="1" x14ac:dyDescent="0.3">
      <c r="A1563" s="378">
        <v>42569</v>
      </c>
      <c r="B1563" s="380">
        <v>1.1052999999999999</v>
      </c>
    </row>
    <row r="1564" spans="1:3" ht="14.25" customHeight="1" x14ac:dyDescent="0.3">
      <c r="A1564" s="378">
        <v>42566</v>
      </c>
      <c r="B1564" s="380">
        <v>1.1128</v>
      </c>
      <c r="C1564" s="392"/>
    </row>
    <row r="1565" spans="1:3" ht="14.25" customHeight="1" x14ac:dyDescent="0.3">
      <c r="A1565" s="378">
        <v>42565</v>
      </c>
      <c r="B1565" s="380">
        <v>1.1156999999999999</v>
      </c>
      <c r="C1565" s="392"/>
    </row>
    <row r="1566" spans="1:3" ht="14.25" customHeight="1" x14ac:dyDescent="0.3">
      <c r="A1566" s="378">
        <v>42564</v>
      </c>
      <c r="B1566" s="380">
        <v>1.1072</v>
      </c>
      <c r="C1566" s="392"/>
    </row>
    <row r="1567" spans="1:3" ht="14.25" customHeight="1" x14ac:dyDescent="0.3">
      <c r="A1567" s="378">
        <v>42563</v>
      </c>
      <c r="B1567" s="380">
        <v>1.1092</v>
      </c>
      <c r="C1567" s="392"/>
    </row>
    <row r="1568" spans="1:3" ht="14.25" customHeight="1" x14ac:dyDescent="0.3">
      <c r="A1568" s="378">
        <v>42562</v>
      </c>
      <c r="B1568" s="380">
        <v>1.1049</v>
      </c>
      <c r="C1568" s="392"/>
    </row>
    <row r="1569" spans="1:3" ht="14.25" customHeight="1" x14ac:dyDescent="0.3">
      <c r="A1569" s="378">
        <v>42559</v>
      </c>
      <c r="B1569" s="380">
        <v>1.107</v>
      </c>
      <c r="C1569" s="392"/>
    </row>
    <row r="1570" spans="1:3" ht="14.25" customHeight="1" x14ac:dyDescent="0.3">
      <c r="A1570" s="378">
        <v>42558</v>
      </c>
      <c r="B1570" s="380">
        <v>1.1080000000000001</v>
      </c>
      <c r="C1570" s="392"/>
    </row>
    <row r="1571" spans="1:3" ht="14.25" customHeight="1" x14ac:dyDescent="0.3">
      <c r="A1571" s="378">
        <v>42557</v>
      </c>
      <c r="B1571" s="380">
        <v>1.1069</v>
      </c>
      <c r="C1571" s="392"/>
    </row>
    <row r="1572" spans="1:3" ht="14.25" customHeight="1" x14ac:dyDescent="0.3">
      <c r="A1572" s="378">
        <v>42556</v>
      </c>
      <c r="B1572" s="380">
        <v>1.1146</v>
      </c>
      <c r="C1572" s="392"/>
    </row>
    <row r="1573" spans="1:3" ht="14.25" customHeight="1" x14ac:dyDescent="0.3">
      <c r="A1573" s="378">
        <v>42555</v>
      </c>
      <c r="B1573" s="380">
        <v>1.1137999999999999</v>
      </c>
      <c r="C1573" s="392"/>
    </row>
    <row r="1574" spans="1:3" ht="14.25" customHeight="1" x14ac:dyDescent="0.3">
      <c r="A1574" s="378">
        <v>42552</v>
      </c>
      <c r="B1574" s="380">
        <v>1.1134999999999999</v>
      </c>
      <c r="C1574" s="392"/>
    </row>
    <row r="1575" spans="1:3" ht="14.25" customHeight="1" x14ac:dyDescent="0.3">
      <c r="A1575" s="378">
        <v>42551</v>
      </c>
      <c r="B1575" s="380">
        <v>1.1102000000000001</v>
      </c>
      <c r="C1575" s="392"/>
    </row>
    <row r="1576" spans="1:3" ht="14.25" customHeight="1" x14ac:dyDescent="0.3">
      <c r="A1576" s="378">
        <v>42550</v>
      </c>
      <c r="B1576" s="45">
        <v>1.109</v>
      </c>
      <c r="C1576" s="392"/>
    </row>
    <row r="1577" spans="1:3" ht="14.25" customHeight="1" x14ac:dyDescent="0.3">
      <c r="A1577" s="378">
        <v>42549</v>
      </c>
      <c r="B1577" s="45">
        <v>1.1073</v>
      </c>
      <c r="C1577" s="392"/>
    </row>
    <row r="1578" spans="1:3" ht="14.25" customHeight="1" x14ac:dyDescent="0.3">
      <c r="A1578" s="378">
        <v>42548</v>
      </c>
      <c r="B1578" s="45">
        <v>1.0998000000000001</v>
      </c>
      <c r="C1578" s="392"/>
    </row>
    <row r="1579" spans="1:3" ht="14.25" customHeight="1" x14ac:dyDescent="0.3">
      <c r="A1579" s="378">
        <v>42545</v>
      </c>
      <c r="B1579" s="45">
        <v>1.1066</v>
      </c>
      <c r="C1579" s="384"/>
    </row>
    <row r="1580" spans="1:3" ht="14.25" customHeight="1" x14ac:dyDescent="0.3">
      <c r="A1580" s="378">
        <v>42544</v>
      </c>
      <c r="B1580" s="45">
        <v>1.1389</v>
      </c>
      <c r="C1580" s="384"/>
    </row>
    <row r="1581" spans="1:3" ht="14.25" customHeight="1" x14ac:dyDescent="0.3">
      <c r="A1581" s="378">
        <v>42543</v>
      </c>
      <c r="B1581" s="45">
        <v>1.1283000000000001</v>
      </c>
      <c r="C1581" s="384"/>
    </row>
    <row r="1582" spans="1:3" ht="14.25" customHeight="1" x14ac:dyDescent="0.3">
      <c r="A1582" s="378">
        <v>42542</v>
      </c>
      <c r="B1582" s="45">
        <v>1.1314</v>
      </c>
      <c r="C1582" s="392"/>
    </row>
    <row r="1583" spans="1:3" ht="14.25" customHeight="1" x14ac:dyDescent="0.3">
      <c r="A1583" s="378">
        <v>42541</v>
      </c>
      <c r="B1583" s="45">
        <v>1.1332</v>
      </c>
      <c r="C1583" s="392"/>
    </row>
    <row r="1584" spans="1:3" ht="14.25" customHeight="1" x14ac:dyDescent="0.3">
      <c r="A1584" s="378">
        <v>42538</v>
      </c>
      <c r="B1584" s="45">
        <v>1.1254</v>
      </c>
      <c r="C1584" s="392"/>
    </row>
    <row r="1585" spans="1:3" ht="14.25" customHeight="1" x14ac:dyDescent="0.3">
      <c r="A1585" s="378">
        <v>42537</v>
      </c>
      <c r="B1585" s="45">
        <v>1.1173999999999999</v>
      </c>
      <c r="C1585" s="392"/>
    </row>
    <row r="1586" spans="1:3" ht="14.25" customHeight="1" x14ac:dyDescent="0.3">
      <c r="A1586" s="378">
        <v>42536</v>
      </c>
      <c r="B1586" s="45">
        <v>1.123</v>
      </c>
      <c r="C1586" s="392"/>
    </row>
    <row r="1587" spans="1:3" ht="14.25" customHeight="1" x14ac:dyDescent="0.3">
      <c r="A1587" s="378">
        <v>42535</v>
      </c>
      <c r="B1587" s="45">
        <v>1.1225000000000001</v>
      </c>
      <c r="C1587" s="392"/>
    </row>
    <row r="1588" spans="1:3" ht="14.25" customHeight="1" x14ac:dyDescent="0.3">
      <c r="A1588" s="378">
        <v>42534</v>
      </c>
      <c r="B1588" s="45">
        <v>1.1268</v>
      </c>
      <c r="C1588" s="392"/>
    </row>
    <row r="1589" spans="1:3" ht="14.25" customHeight="1" x14ac:dyDescent="0.3">
      <c r="A1589" s="378">
        <v>42531</v>
      </c>
      <c r="B1589" s="45">
        <v>1.1304000000000001</v>
      </c>
      <c r="C1589" s="392"/>
    </row>
    <row r="1590" spans="1:3" ht="14.25" customHeight="1" x14ac:dyDescent="0.3">
      <c r="A1590" s="378">
        <v>42530</v>
      </c>
      <c r="B1590" s="45">
        <v>1.1343000000000001</v>
      </c>
      <c r="C1590" s="392"/>
    </row>
    <row r="1591" spans="1:3" ht="14.25" customHeight="1" x14ac:dyDescent="0.3">
      <c r="A1591" s="378">
        <v>42529</v>
      </c>
      <c r="B1591" s="45">
        <v>1.1377999999999999</v>
      </c>
      <c r="C1591" s="392"/>
    </row>
    <row r="1592" spans="1:3" ht="14.25" customHeight="1" x14ac:dyDescent="0.3">
      <c r="A1592" s="378">
        <v>42528</v>
      </c>
      <c r="B1592" s="45">
        <v>1.1348</v>
      </c>
      <c r="C1592" s="392"/>
    </row>
    <row r="1593" spans="1:3" ht="14.25" customHeight="1" x14ac:dyDescent="0.3">
      <c r="A1593" s="378">
        <v>42527</v>
      </c>
      <c r="B1593" s="45">
        <v>1.1349</v>
      </c>
      <c r="C1593" s="392"/>
    </row>
    <row r="1594" spans="1:3" ht="14.25" customHeight="1" x14ac:dyDescent="0.3">
      <c r="A1594" s="378">
        <v>42524</v>
      </c>
      <c r="B1594" s="45">
        <v>1.1153999999999999</v>
      </c>
      <c r="C1594" s="392"/>
    </row>
    <row r="1595" spans="1:3" ht="14.25" customHeight="1" x14ac:dyDescent="0.3">
      <c r="A1595" s="378">
        <v>42523</v>
      </c>
      <c r="B1595" s="45">
        <v>1.1188</v>
      </c>
      <c r="C1595" s="392"/>
    </row>
    <row r="1596" spans="1:3" ht="14.25" customHeight="1" x14ac:dyDescent="0.3">
      <c r="A1596" s="378">
        <v>42522</v>
      </c>
      <c r="B1596" s="45">
        <v>1.1173999999999999</v>
      </c>
      <c r="C1596" s="392"/>
    </row>
    <row r="1597" spans="1:3" ht="14.25" customHeight="1" x14ac:dyDescent="0.3">
      <c r="A1597" s="366">
        <v>42521</v>
      </c>
      <c r="B1597" s="364">
        <v>1.1153999999999999</v>
      </c>
      <c r="C1597" s="392"/>
    </row>
    <row r="1598" spans="1:3" ht="14.25" customHeight="1" x14ac:dyDescent="0.3">
      <c r="A1598" s="378">
        <v>42520</v>
      </c>
      <c r="B1598" s="45">
        <v>1.1138999999999999</v>
      </c>
      <c r="C1598" s="392"/>
    </row>
    <row r="1599" spans="1:3" ht="14.25" customHeight="1" x14ac:dyDescent="0.3">
      <c r="A1599" s="378">
        <v>42517</v>
      </c>
      <c r="B1599" s="45">
        <v>1.1168</v>
      </c>
      <c r="C1599" s="392"/>
    </row>
    <row r="1600" spans="1:3" ht="14.25" customHeight="1" x14ac:dyDescent="0.3">
      <c r="A1600" s="378">
        <v>42516</v>
      </c>
      <c r="B1600" s="45">
        <v>1.1168</v>
      </c>
      <c r="C1600" s="392"/>
    </row>
    <row r="1601" spans="1:3" ht="14.25" customHeight="1" x14ac:dyDescent="0.3">
      <c r="A1601" s="378">
        <v>42515</v>
      </c>
      <c r="B1601" s="45">
        <v>1.1146</v>
      </c>
      <c r="C1601" s="392"/>
    </row>
    <row r="1602" spans="1:3" ht="14.25" customHeight="1" x14ac:dyDescent="0.3">
      <c r="A1602" s="378">
        <v>42514</v>
      </c>
      <c r="B1602" s="45">
        <v>1.1168</v>
      </c>
      <c r="C1602" s="392"/>
    </row>
    <row r="1603" spans="1:3" ht="14.25" customHeight="1" x14ac:dyDescent="0.3">
      <c r="A1603" s="378">
        <v>42513</v>
      </c>
      <c r="B1603" s="45">
        <v>1.1214999999999999</v>
      </c>
      <c r="C1603" s="392"/>
    </row>
    <row r="1604" spans="1:3" ht="14.25" customHeight="1" x14ac:dyDescent="0.3">
      <c r="A1604" s="378">
        <v>42510</v>
      </c>
      <c r="B1604" s="45">
        <v>1.1218999999999999</v>
      </c>
      <c r="C1604" s="392"/>
    </row>
    <row r="1605" spans="1:3" ht="14.25" customHeight="1" x14ac:dyDescent="0.3">
      <c r="A1605" s="378">
        <v>42509</v>
      </c>
      <c r="B1605" s="45">
        <v>1.1196999999999999</v>
      </c>
      <c r="C1605" s="392"/>
    </row>
    <row r="1606" spans="1:3" ht="14.25" customHeight="1" x14ac:dyDescent="0.3">
      <c r="A1606" s="378">
        <v>42508</v>
      </c>
      <c r="B1606" s="45">
        <v>1.1278999999999999</v>
      </c>
      <c r="C1606" s="392"/>
    </row>
    <row r="1607" spans="1:3" ht="14.25" customHeight="1" x14ac:dyDescent="0.3">
      <c r="A1607" s="378">
        <v>42507</v>
      </c>
      <c r="B1607" s="45">
        <v>1.1317999999999999</v>
      </c>
      <c r="C1607" s="392"/>
    </row>
    <row r="1608" spans="1:3" ht="14.25" customHeight="1" x14ac:dyDescent="0.3">
      <c r="A1608" s="378">
        <v>42506</v>
      </c>
      <c r="B1608" s="45">
        <v>1.1324000000000001</v>
      </c>
      <c r="C1608" s="392"/>
    </row>
    <row r="1609" spans="1:3" ht="14.25" customHeight="1" x14ac:dyDescent="0.3">
      <c r="A1609" s="378">
        <v>42503</v>
      </c>
      <c r="B1609" s="45">
        <v>1.1348</v>
      </c>
      <c r="C1609" s="392"/>
    </row>
    <row r="1610" spans="1:3" ht="14.25" customHeight="1" x14ac:dyDescent="0.3">
      <c r="A1610" s="378">
        <v>42502</v>
      </c>
      <c r="B1610" s="45">
        <v>1.1389</v>
      </c>
      <c r="C1610" s="392"/>
    </row>
    <row r="1611" spans="1:3" ht="14.25" customHeight="1" x14ac:dyDescent="0.3">
      <c r="A1611" s="378">
        <v>42501</v>
      </c>
      <c r="B1611" s="45">
        <v>1.1409</v>
      </c>
      <c r="C1611" s="392"/>
    </row>
    <row r="1612" spans="1:3" ht="14.25" customHeight="1" x14ac:dyDescent="0.3">
      <c r="A1612" s="378">
        <v>42500</v>
      </c>
      <c r="B1612" s="45">
        <v>1.1375</v>
      </c>
    </row>
    <row r="1613" spans="1:3" ht="14.25" customHeight="1" x14ac:dyDescent="0.3">
      <c r="A1613" s="378">
        <v>42499</v>
      </c>
      <c r="B1613" s="45">
        <v>1.1395</v>
      </c>
    </row>
    <row r="1614" spans="1:3" ht="14.25" customHeight="1" x14ac:dyDescent="0.3">
      <c r="A1614" s="378">
        <v>42496</v>
      </c>
      <c r="B1614" s="45">
        <v>1.1427</v>
      </c>
    </row>
    <row r="1615" spans="1:3" ht="14.25" customHeight="1" x14ac:dyDescent="0.3">
      <c r="A1615" s="378">
        <v>42495</v>
      </c>
      <c r="B1615" s="45">
        <v>1.1438999999999999</v>
      </c>
    </row>
    <row r="1616" spans="1:3" ht="14.25" customHeight="1" x14ac:dyDescent="0.3">
      <c r="A1616" s="378">
        <v>42494</v>
      </c>
      <c r="B1616" s="45">
        <v>1.1505000000000001</v>
      </c>
    </row>
    <row r="1617" spans="1:3" ht="14.25" customHeight="1" x14ac:dyDescent="0.3">
      <c r="A1617" s="378">
        <v>42493</v>
      </c>
      <c r="B1617" s="45">
        <v>1.1569</v>
      </c>
      <c r="C1617" s="392"/>
    </row>
    <row r="1618" spans="1:3" ht="14.25" customHeight="1" x14ac:dyDescent="0.3">
      <c r="A1618" s="378">
        <v>42492</v>
      </c>
      <c r="B1618" s="45">
        <v>1.1493</v>
      </c>
      <c r="C1618" s="392"/>
    </row>
    <row r="1619" spans="1:3" ht="14.25" customHeight="1" x14ac:dyDescent="0.3">
      <c r="A1619" s="378">
        <v>42489</v>
      </c>
      <c r="B1619" s="45">
        <v>1.1403000000000001</v>
      </c>
      <c r="C1619" s="392"/>
    </row>
    <row r="1620" spans="1:3" ht="14.25" customHeight="1" x14ac:dyDescent="0.3">
      <c r="A1620" s="378">
        <v>42488</v>
      </c>
      <c r="B1620" s="45">
        <v>1.1357999999999999</v>
      </c>
      <c r="C1620" s="392"/>
    </row>
    <row r="1621" spans="1:3" ht="14.25" customHeight="1" x14ac:dyDescent="0.3">
      <c r="A1621" s="378">
        <v>42487</v>
      </c>
      <c r="B1621" s="364">
        <v>1.1303000000000001</v>
      </c>
      <c r="C1621" s="392"/>
    </row>
    <row r="1622" spans="1:3" ht="14.25" customHeight="1" x14ac:dyDescent="0.3">
      <c r="A1622" s="378">
        <v>42486</v>
      </c>
      <c r="B1622" s="380">
        <v>1.1287</v>
      </c>
      <c r="C1622" s="392"/>
    </row>
    <row r="1623" spans="1:3" ht="14.25" customHeight="1" x14ac:dyDescent="0.3">
      <c r="A1623" s="378">
        <v>42485</v>
      </c>
      <c r="B1623" s="380">
        <v>1.1264000000000001</v>
      </c>
      <c r="C1623" s="392"/>
    </row>
    <row r="1624" spans="1:3" ht="14.25" customHeight="1" x14ac:dyDescent="0.3">
      <c r="A1624" s="378">
        <v>42482</v>
      </c>
      <c r="B1624" s="380">
        <v>1.1263000000000001</v>
      </c>
      <c r="C1624" s="392"/>
    </row>
    <row r="1625" spans="1:3" ht="14.25" customHeight="1" x14ac:dyDescent="0.3">
      <c r="A1625" s="378">
        <v>42481</v>
      </c>
      <c r="B1625" s="380">
        <v>1.1355</v>
      </c>
      <c r="C1625" s="392"/>
    </row>
    <row r="1626" spans="1:3" ht="14.25" customHeight="1" x14ac:dyDescent="0.3">
      <c r="A1626" s="378">
        <v>42480</v>
      </c>
      <c r="B1626" s="380">
        <v>1.1378999999999999</v>
      </c>
      <c r="C1626" s="392"/>
    </row>
    <row r="1627" spans="1:3" ht="14.25" customHeight="1" x14ac:dyDescent="0.3">
      <c r="A1627" s="378">
        <v>42479</v>
      </c>
      <c r="B1627" s="380">
        <v>1.1343000000000001</v>
      </c>
      <c r="C1627" s="392"/>
    </row>
    <row r="1628" spans="1:3" ht="14.25" customHeight="1" x14ac:dyDescent="0.3">
      <c r="A1628" s="378">
        <v>42478</v>
      </c>
      <c r="B1628" s="380">
        <v>1.1306</v>
      </c>
      <c r="C1628" s="392"/>
    </row>
    <row r="1629" spans="1:3" ht="14.25" customHeight="1" x14ac:dyDescent="0.3">
      <c r="A1629" s="378">
        <v>42475</v>
      </c>
      <c r="B1629" s="380">
        <v>1.1284000000000001</v>
      </c>
      <c r="C1629" s="392"/>
    </row>
    <row r="1630" spans="1:3" ht="14.25" customHeight="1" x14ac:dyDescent="0.3">
      <c r="A1630" s="378">
        <v>42474</v>
      </c>
      <c r="B1630" s="380">
        <v>1.1252</v>
      </c>
      <c r="C1630" s="392"/>
    </row>
    <row r="1631" spans="1:3" ht="14.25" customHeight="1" x14ac:dyDescent="0.3">
      <c r="A1631" s="378">
        <v>42473</v>
      </c>
      <c r="B1631" s="380">
        <v>1.1297999999999999</v>
      </c>
      <c r="C1631" s="392"/>
    </row>
    <row r="1632" spans="1:3" ht="14.25" customHeight="1" x14ac:dyDescent="0.3">
      <c r="A1632" s="378">
        <v>42472</v>
      </c>
      <c r="B1632" s="380">
        <v>1.1395999999999999</v>
      </c>
      <c r="C1632" s="392"/>
    </row>
    <row r="1633" spans="1:3" ht="14.25" customHeight="1" x14ac:dyDescent="0.3">
      <c r="A1633" s="378">
        <v>42471</v>
      </c>
      <c r="B1633" s="380">
        <v>1.139</v>
      </c>
      <c r="C1633" s="392"/>
    </row>
    <row r="1634" spans="1:3" ht="14.25" customHeight="1" x14ac:dyDescent="0.3">
      <c r="A1634" s="378">
        <v>42468</v>
      </c>
      <c r="B1634" s="380">
        <v>1.1363000000000001</v>
      </c>
      <c r="C1634" s="392"/>
    </row>
    <row r="1635" spans="1:3" ht="14.25" customHeight="1" x14ac:dyDescent="0.3">
      <c r="A1635" s="378">
        <v>42467</v>
      </c>
      <c r="B1635" s="380">
        <v>1.1364000000000001</v>
      </c>
      <c r="C1635" s="392"/>
    </row>
    <row r="1636" spans="1:3" ht="14.25" customHeight="1" x14ac:dyDescent="0.3">
      <c r="A1636" s="378">
        <v>42466</v>
      </c>
      <c r="B1636" s="380">
        <v>1.1335999999999999</v>
      </c>
      <c r="C1636" s="392"/>
    </row>
    <row r="1637" spans="1:3" ht="14.25" customHeight="1" x14ac:dyDescent="0.3">
      <c r="A1637" s="378">
        <v>42465</v>
      </c>
      <c r="B1637" s="45">
        <v>1.1367</v>
      </c>
      <c r="C1637" s="392"/>
    </row>
    <row r="1638" spans="1:3" ht="14.25" customHeight="1" x14ac:dyDescent="0.3">
      <c r="A1638" s="378">
        <v>42464</v>
      </c>
      <c r="B1638" s="45">
        <v>1.1379999999999999</v>
      </c>
      <c r="C1638" s="392"/>
    </row>
    <row r="1639" spans="1:3" ht="14.25" customHeight="1" x14ac:dyDescent="0.3">
      <c r="A1639" s="378">
        <v>42461</v>
      </c>
      <c r="B1639" s="45">
        <v>1.1432</v>
      </c>
      <c r="C1639" s="392"/>
    </row>
    <row r="1640" spans="1:3" ht="14.25" customHeight="1" x14ac:dyDescent="0.3">
      <c r="A1640" s="378">
        <v>42460</v>
      </c>
      <c r="B1640" s="380">
        <v>1.1385000000000001</v>
      </c>
      <c r="C1640" s="392"/>
    </row>
    <row r="1641" spans="1:3" ht="14.25" customHeight="1" x14ac:dyDescent="0.3">
      <c r="A1641" s="378">
        <v>42459</v>
      </c>
      <c r="B1641" s="380">
        <v>1.1324000000000001</v>
      </c>
      <c r="C1641" s="392"/>
    </row>
    <row r="1642" spans="1:3" ht="14.25" customHeight="1" x14ac:dyDescent="0.3">
      <c r="A1642" s="378">
        <v>42458</v>
      </c>
      <c r="B1642" s="380">
        <v>1.1194</v>
      </c>
      <c r="C1642" s="392"/>
    </row>
    <row r="1643" spans="1:3" ht="14.25" customHeight="1" x14ac:dyDescent="0.3">
      <c r="A1643" s="378">
        <v>42453</v>
      </c>
      <c r="B1643" s="380">
        <v>1.1153999999999999</v>
      </c>
      <c r="C1643" s="392"/>
    </row>
    <row r="1644" spans="1:3" ht="14.25" customHeight="1" x14ac:dyDescent="0.3">
      <c r="A1644" s="378">
        <v>42452</v>
      </c>
      <c r="B1644" s="380">
        <v>1.1171</v>
      </c>
      <c r="C1644" s="392"/>
    </row>
    <row r="1645" spans="1:3" ht="14.25" customHeight="1" x14ac:dyDescent="0.3">
      <c r="A1645" s="378">
        <v>42451</v>
      </c>
      <c r="B1645" s="380">
        <v>1.1212</v>
      </c>
      <c r="C1645" s="392"/>
    </row>
    <row r="1646" spans="1:3" ht="14.25" customHeight="1" x14ac:dyDescent="0.3">
      <c r="A1646" s="378">
        <v>42450</v>
      </c>
      <c r="B1646" s="380">
        <v>1.1271</v>
      </c>
      <c r="C1646" s="392"/>
    </row>
    <row r="1647" spans="1:3" ht="14.25" customHeight="1" x14ac:dyDescent="0.3">
      <c r="A1647" s="378">
        <v>42447</v>
      </c>
      <c r="B1647" s="380">
        <v>1.1278999999999999</v>
      </c>
      <c r="C1647" s="392"/>
    </row>
    <row r="1648" spans="1:3" ht="14.25" customHeight="1" x14ac:dyDescent="0.3">
      <c r="A1648" s="378">
        <v>42446</v>
      </c>
      <c r="B1648" s="380">
        <v>1.1311</v>
      </c>
      <c r="C1648" s="392"/>
    </row>
    <row r="1649" spans="1:3" ht="14.25" customHeight="1" x14ac:dyDescent="0.3">
      <c r="A1649" s="378">
        <v>42445</v>
      </c>
      <c r="B1649" s="380">
        <v>1.1064000000000001</v>
      </c>
      <c r="C1649" s="392"/>
    </row>
    <row r="1650" spans="1:3" ht="14.25" customHeight="1" x14ac:dyDescent="0.3">
      <c r="A1650" s="378">
        <v>42444</v>
      </c>
      <c r="B1650" s="380">
        <v>1.1109</v>
      </c>
      <c r="C1650" s="392"/>
    </row>
    <row r="1651" spans="1:3" ht="14.25" customHeight="1" x14ac:dyDescent="0.3">
      <c r="A1651" s="378">
        <v>42443</v>
      </c>
      <c r="B1651" s="380">
        <v>1.1119000000000001</v>
      </c>
      <c r="C1651" s="392"/>
    </row>
    <row r="1652" spans="1:3" ht="14.25" customHeight="1" x14ac:dyDescent="0.3">
      <c r="A1652" s="378">
        <v>42440</v>
      </c>
      <c r="B1652" s="380">
        <v>1.109</v>
      </c>
      <c r="C1652" s="392"/>
    </row>
    <row r="1653" spans="1:3" ht="14.25" customHeight="1" x14ac:dyDescent="0.3">
      <c r="A1653" s="378">
        <v>42439</v>
      </c>
      <c r="B1653" s="380">
        <v>1.0857000000000001</v>
      </c>
      <c r="C1653" s="392"/>
    </row>
    <row r="1654" spans="1:3" ht="14.25" customHeight="1" x14ac:dyDescent="0.3">
      <c r="A1654" s="378">
        <v>42438</v>
      </c>
      <c r="B1654" s="380">
        <v>1.0972999999999999</v>
      </c>
      <c r="C1654" s="392"/>
    </row>
    <row r="1655" spans="1:3" ht="14.25" customHeight="1" x14ac:dyDescent="0.3">
      <c r="A1655" s="378">
        <v>42437</v>
      </c>
      <c r="B1655" s="380">
        <v>1.1028</v>
      </c>
      <c r="C1655" s="392"/>
    </row>
    <row r="1656" spans="1:3" ht="14.25" customHeight="1" x14ac:dyDescent="0.3">
      <c r="A1656" s="378">
        <v>42436</v>
      </c>
      <c r="B1656" s="380">
        <v>1.0952999999999999</v>
      </c>
      <c r="C1656" s="392"/>
    </row>
    <row r="1657" spans="1:3" ht="14.25" customHeight="1" x14ac:dyDescent="0.3">
      <c r="A1657" s="378">
        <v>42433</v>
      </c>
      <c r="B1657" s="380">
        <v>1.097</v>
      </c>
      <c r="C1657" s="392"/>
    </row>
    <row r="1658" spans="1:3" ht="14.25" customHeight="1" x14ac:dyDescent="0.3">
      <c r="A1658" s="378">
        <v>42432</v>
      </c>
      <c r="B1658" s="380">
        <v>1.0901000000000001</v>
      </c>
      <c r="C1658" s="392"/>
    </row>
    <row r="1659" spans="1:3" ht="14.25" customHeight="1" x14ac:dyDescent="0.3">
      <c r="A1659" s="378">
        <v>42431</v>
      </c>
      <c r="B1659" s="380">
        <v>1.0855999999999999</v>
      </c>
      <c r="C1659" s="392"/>
    </row>
    <row r="1660" spans="1:3" ht="14.25" customHeight="1" x14ac:dyDescent="0.3">
      <c r="A1660" s="378">
        <v>42430</v>
      </c>
      <c r="B1660" s="380">
        <v>1.0871999999999999</v>
      </c>
      <c r="C1660" s="392"/>
    </row>
    <row r="1661" spans="1:3" ht="14.25" customHeight="1" x14ac:dyDescent="0.3">
      <c r="A1661" s="378">
        <v>42429</v>
      </c>
      <c r="B1661" s="380">
        <v>1.0888</v>
      </c>
      <c r="C1661" s="392"/>
    </row>
    <row r="1662" spans="1:3" ht="14.25" customHeight="1" x14ac:dyDescent="0.3">
      <c r="A1662" s="378">
        <v>42426</v>
      </c>
      <c r="B1662" s="380">
        <v>1.1006</v>
      </c>
      <c r="C1662" s="392"/>
    </row>
    <row r="1663" spans="1:3" ht="14.25" customHeight="1" x14ac:dyDescent="0.3">
      <c r="A1663" s="378">
        <v>42425</v>
      </c>
      <c r="B1663" s="380">
        <v>1.1027</v>
      </c>
      <c r="C1663" s="392"/>
    </row>
    <row r="1664" spans="1:3" ht="14.25" customHeight="1" x14ac:dyDescent="0.3">
      <c r="A1664" s="378">
        <v>42424</v>
      </c>
      <c r="B1664" s="380">
        <v>1.0981000000000001</v>
      </c>
      <c r="C1664" s="392"/>
    </row>
    <row r="1665" spans="1:3" ht="14.25" customHeight="1" x14ac:dyDescent="0.3">
      <c r="A1665" s="378">
        <v>42423</v>
      </c>
      <c r="B1665" s="380">
        <v>1.1002000000000001</v>
      </c>
      <c r="C1665" s="392"/>
    </row>
    <row r="1666" spans="1:3" ht="14.25" customHeight="1" x14ac:dyDescent="0.3">
      <c r="A1666" s="378">
        <v>42422</v>
      </c>
      <c r="B1666" s="380">
        <v>1.1026</v>
      </c>
      <c r="C1666" s="392"/>
    </row>
    <row r="1667" spans="1:3" ht="14.25" customHeight="1" x14ac:dyDescent="0.3">
      <c r="A1667" s="378">
        <v>42419</v>
      </c>
      <c r="B1667" s="380">
        <v>1.1095999999999999</v>
      </c>
      <c r="C1667" s="392"/>
    </row>
    <row r="1668" spans="1:3" ht="14.25" customHeight="1" x14ac:dyDescent="0.3">
      <c r="A1668" s="378">
        <v>42418</v>
      </c>
      <c r="B1668" s="380">
        <v>1.1084000000000001</v>
      </c>
      <c r="C1668" s="392"/>
    </row>
    <row r="1669" spans="1:3" ht="14.25" customHeight="1" x14ac:dyDescent="0.3">
      <c r="A1669" s="378">
        <v>42417</v>
      </c>
      <c r="B1669" s="380">
        <v>1.1135999999999999</v>
      </c>
      <c r="C1669" s="392"/>
    </row>
    <row r="1670" spans="1:3" ht="14.25" customHeight="1" x14ac:dyDescent="0.3">
      <c r="A1670" s="366">
        <v>42416</v>
      </c>
      <c r="B1670" s="364">
        <v>1.1166</v>
      </c>
      <c r="C1670" s="392"/>
    </row>
    <row r="1671" spans="1:3" ht="14.25" customHeight="1" x14ac:dyDescent="0.3">
      <c r="A1671" s="366">
        <v>42415</v>
      </c>
      <c r="B1671" s="364">
        <v>1.1180000000000001</v>
      </c>
      <c r="C1671" s="392"/>
    </row>
    <row r="1672" spans="1:3" ht="14.25" customHeight="1" x14ac:dyDescent="0.3">
      <c r="A1672" s="378">
        <v>42412</v>
      </c>
      <c r="B1672" s="364">
        <v>1.1274999999999999</v>
      </c>
      <c r="C1672" s="392"/>
    </row>
    <row r="1673" spans="1:3" ht="14.25" customHeight="1" x14ac:dyDescent="0.3">
      <c r="A1673" s="378">
        <v>42411</v>
      </c>
      <c r="B1673" s="364">
        <v>1.1347</v>
      </c>
      <c r="C1673" s="392"/>
    </row>
    <row r="1674" spans="1:3" ht="14.25" customHeight="1" x14ac:dyDescent="0.3">
      <c r="A1674" s="378">
        <v>42410</v>
      </c>
      <c r="B1674" s="364">
        <v>1.1256999999999999</v>
      </c>
      <c r="C1674" s="392"/>
    </row>
    <row r="1675" spans="1:3" ht="14.25" customHeight="1" x14ac:dyDescent="0.3">
      <c r="A1675" s="378">
        <v>42409</v>
      </c>
      <c r="B1675" s="380">
        <v>1.1235999999999999</v>
      </c>
      <c r="C1675" s="392"/>
    </row>
    <row r="1676" spans="1:3" ht="14.25" customHeight="1" x14ac:dyDescent="0.3">
      <c r="A1676" s="378">
        <v>42408</v>
      </c>
      <c r="B1676" s="380">
        <v>1.1101000000000001</v>
      </c>
      <c r="C1676" s="392"/>
    </row>
    <row r="1677" spans="1:3" ht="14.25" customHeight="1" x14ac:dyDescent="0.3">
      <c r="A1677" s="378">
        <v>42405</v>
      </c>
      <c r="B1677" s="380">
        <v>1.1202000000000001</v>
      </c>
      <c r="C1677" s="392"/>
    </row>
    <row r="1678" spans="1:3" ht="14.25" customHeight="1" x14ac:dyDescent="0.3">
      <c r="A1678" s="378">
        <v>42404</v>
      </c>
      <c r="B1678" s="380">
        <v>1.1206</v>
      </c>
      <c r="C1678" s="392"/>
    </row>
    <row r="1679" spans="1:3" ht="14.25" customHeight="1" x14ac:dyDescent="0.3">
      <c r="A1679" s="378">
        <v>42403</v>
      </c>
      <c r="B1679" s="380">
        <v>1.0932999999999999</v>
      </c>
      <c r="C1679" s="392"/>
    </row>
    <row r="1680" spans="1:3" ht="14.25" customHeight="1" x14ac:dyDescent="0.3">
      <c r="A1680" s="378">
        <v>42402</v>
      </c>
      <c r="B1680" s="380">
        <v>1.0919000000000001</v>
      </c>
      <c r="C1680" s="392"/>
    </row>
    <row r="1681" spans="1:3" ht="14.25" customHeight="1" x14ac:dyDescent="0.3">
      <c r="A1681" s="378">
        <v>42401</v>
      </c>
      <c r="B1681" s="380">
        <v>1.0884</v>
      </c>
      <c r="C1681" s="392"/>
    </row>
    <row r="1682" spans="1:3" ht="14.25" customHeight="1" x14ac:dyDescent="0.3">
      <c r="A1682" s="378">
        <v>42398</v>
      </c>
      <c r="B1682" s="380">
        <v>1.0920000000000001</v>
      </c>
      <c r="C1682" s="392"/>
    </row>
    <row r="1683" spans="1:3" ht="14.25" customHeight="1" x14ac:dyDescent="0.3">
      <c r="A1683" s="378">
        <v>42397</v>
      </c>
      <c r="B1683" s="380">
        <v>1.0903</v>
      </c>
      <c r="C1683" s="392"/>
    </row>
    <row r="1684" spans="1:3" ht="14.25" customHeight="1" x14ac:dyDescent="0.3">
      <c r="A1684" s="378">
        <v>42396</v>
      </c>
      <c r="B1684" s="380">
        <v>1.0888</v>
      </c>
      <c r="C1684" s="392"/>
    </row>
    <row r="1685" spans="1:3" ht="14.25" customHeight="1" x14ac:dyDescent="0.3">
      <c r="A1685" s="378">
        <v>42395</v>
      </c>
      <c r="B1685" s="380">
        <v>1.0837000000000001</v>
      </c>
      <c r="C1685" s="392"/>
    </row>
    <row r="1686" spans="1:3" ht="14.25" customHeight="1" x14ac:dyDescent="0.3">
      <c r="A1686" s="378">
        <v>42394</v>
      </c>
      <c r="B1686" s="380">
        <v>1.0814999999999999</v>
      </c>
      <c r="C1686" s="392"/>
    </row>
    <row r="1687" spans="1:3" ht="14.25" customHeight="1" x14ac:dyDescent="0.3">
      <c r="A1687" s="378">
        <v>42391</v>
      </c>
      <c r="B1687" s="380">
        <v>1.0808</v>
      </c>
      <c r="C1687" s="392"/>
    </row>
    <row r="1688" spans="1:3" ht="14.25" customHeight="1" x14ac:dyDescent="0.3">
      <c r="A1688" s="378">
        <v>42390</v>
      </c>
      <c r="B1688" s="380">
        <v>1.0892999999999999</v>
      </c>
      <c r="C1688" s="381"/>
    </row>
    <row r="1689" spans="1:3" ht="14.25" customHeight="1" x14ac:dyDescent="0.3">
      <c r="A1689" s="378">
        <v>42389</v>
      </c>
      <c r="B1689" s="380">
        <v>1.0907</v>
      </c>
      <c r="C1689" s="381"/>
    </row>
    <row r="1690" spans="1:3" ht="14.25" customHeight="1" x14ac:dyDescent="0.3">
      <c r="A1690" s="378">
        <v>42388</v>
      </c>
      <c r="B1690" s="380">
        <v>1.0868</v>
      </c>
      <c r="C1690" s="381"/>
    </row>
    <row r="1691" spans="1:3" ht="14.25" customHeight="1" x14ac:dyDescent="0.3">
      <c r="A1691" s="378">
        <v>42387</v>
      </c>
      <c r="B1691" s="380">
        <v>1.0891999999999999</v>
      </c>
      <c r="C1691" s="381"/>
    </row>
    <row r="1692" spans="1:3" ht="14.25" customHeight="1" x14ac:dyDescent="0.3">
      <c r="A1692" s="378">
        <v>42384</v>
      </c>
      <c r="B1692" s="380">
        <v>1.0913999999999999</v>
      </c>
      <c r="C1692" s="381"/>
    </row>
    <row r="1693" spans="1:3" ht="14.25" customHeight="1" x14ac:dyDescent="0.3">
      <c r="A1693" s="378">
        <v>42383</v>
      </c>
      <c r="B1693" s="380">
        <v>1.0892999999999999</v>
      </c>
      <c r="C1693" s="381"/>
    </row>
    <row r="1694" spans="1:3" ht="14.25" customHeight="1" x14ac:dyDescent="0.3">
      <c r="A1694" s="378">
        <v>42382</v>
      </c>
      <c r="B1694" s="380">
        <v>1.0815999999999999</v>
      </c>
      <c r="C1694" s="381"/>
    </row>
    <row r="1695" spans="1:3" ht="14.25" customHeight="1" x14ac:dyDescent="0.3">
      <c r="A1695" s="378">
        <v>42381</v>
      </c>
      <c r="B1695" s="380">
        <v>1.0835999999999999</v>
      </c>
      <c r="C1695" s="392"/>
    </row>
    <row r="1696" spans="1:3" ht="14.25" customHeight="1" x14ac:dyDescent="0.3">
      <c r="A1696" s="378">
        <v>42380</v>
      </c>
      <c r="B1696" s="380">
        <v>1.0888</v>
      </c>
      <c r="C1696" s="392"/>
    </row>
    <row r="1697" spans="1:3" ht="14.25" customHeight="1" x14ac:dyDescent="0.3">
      <c r="A1697" s="378">
        <v>42377</v>
      </c>
      <c r="B1697" s="380">
        <v>1.0861000000000001</v>
      </c>
      <c r="C1697" s="392"/>
    </row>
    <row r="1698" spans="1:3" ht="14.25" customHeight="1" x14ac:dyDescent="0.3">
      <c r="A1698" s="378">
        <v>42376</v>
      </c>
      <c r="B1698" s="380">
        <v>1.0868</v>
      </c>
      <c r="C1698" s="392"/>
    </row>
    <row r="1699" spans="1:3" ht="14.25" customHeight="1" x14ac:dyDescent="0.3">
      <c r="A1699" s="378">
        <v>42375</v>
      </c>
      <c r="B1699" s="380">
        <v>1.0742</v>
      </c>
      <c r="C1699" s="392"/>
    </row>
    <row r="1700" spans="1:3" ht="14.25" customHeight="1" x14ac:dyDescent="0.3">
      <c r="A1700" s="378">
        <v>42374</v>
      </c>
      <c r="B1700" s="380">
        <v>1.0746</v>
      </c>
      <c r="C1700" s="392"/>
    </row>
    <row r="1701" spans="1:3" ht="14.25" customHeight="1" x14ac:dyDescent="0.3">
      <c r="A1701" s="378">
        <v>42373</v>
      </c>
      <c r="B1701" s="380">
        <v>1.0898000000000001</v>
      </c>
      <c r="C1701" s="392"/>
    </row>
    <row r="1702" spans="1:3" ht="14.25" customHeight="1" x14ac:dyDescent="0.3">
      <c r="A1702" s="378">
        <v>42369</v>
      </c>
      <c r="B1702" s="380">
        <v>1.0887</v>
      </c>
      <c r="C1702" s="392"/>
    </row>
    <row r="1703" spans="1:3" ht="14.25" customHeight="1" x14ac:dyDescent="0.3">
      <c r="A1703" s="378">
        <v>42368</v>
      </c>
      <c r="B1703" s="380">
        <v>1.0926</v>
      </c>
      <c r="C1703" s="392"/>
    </row>
    <row r="1704" spans="1:3" ht="14.25" customHeight="1" x14ac:dyDescent="0.3">
      <c r="A1704" s="378">
        <v>42367</v>
      </c>
      <c r="B1704" s="380">
        <v>1.0952</v>
      </c>
      <c r="C1704" s="392"/>
    </row>
    <row r="1705" spans="1:3" ht="14.25" customHeight="1" x14ac:dyDescent="0.3">
      <c r="A1705" s="378">
        <v>42366</v>
      </c>
      <c r="B1705" s="380">
        <v>1.0962000000000001</v>
      </c>
      <c r="C1705" s="392"/>
    </row>
    <row r="1706" spans="1:3" ht="14.25" customHeight="1" x14ac:dyDescent="0.3">
      <c r="A1706" s="378">
        <v>42362</v>
      </c>
      <c r="B1706" s="380">
        <v>1.0947</v>
      </c>
      <c r="C1706" s="392"/>
    </row>
    <row r="1707" spans="1:3" ht="14.25" customHeight="1" x14ac:dyDescent="0.3">
      <c r="A1707" s="378">
        <v>42361</v>
      </c>
      <c r="B1707" s="380">
        <v>1.0915999999999999</v>
      </c>
      <c r="C1707" s="392"/>
    </row>
    <row r="1708" spans="1:3" ht="14.25" customHeight="1" x14ac:dyDescent="0.3">
      <c r="A1708" s="378">
        <v>42360</v>
      </c>
      <c r="B1708" s="380">
        <v>1.0952</v>
      </c>
      <c r="C1708" s="392"/>
    </row>
    <row r="1709" spans="1:3" ht="14.25" customHeight="1" x14ac:dyDescent="0.3">
      <c r="A1709" s="378">
        <v>42359</v>
      </c>
      <c r="B1709" s="380">
        <v>1.087</v>
      </c>
      <c r="C1709" s="392"/>
    </row>
    <row r="1710" spans="1:3" ht="14.25" customHeight="1" x14ac:dyDescent="0.3">
      <c r="A1710" s="378">
        <v>42356</v>
      </c>
      <c r="B1710" s="380">
        <v>1.0835999999999999</v>
      </c>
      <c r="C1710" s="392"/>
    </row>
    <row r="1711" spans="1:3" ht="14.25" customHeight="1" x14ac:dyDescent="0.3">
      <c r="A1711" s="378">
        <v>42355</v>
      </c>
      <c r="B1711" s="380">
        <v>1.0841000000000001</v>
      </c>
      <c r="C1711" s="392"/>
    </row>
    <row r="1712" spans="1:3" ht="14.25" customHeight="1" x14ac:dyDescent="0.3">
      <c r="A1712" s="378">
        <v>42354</v>
      </c>
      <c r="B1712" s="380">
        <v>1.0932999999999999</v>
      </c>
      <c r="C1712" s="392"/>
    </row>
    <row r="1713" spans="1:3" ht="14.25" customHeight="1" x14ac:dyDescent="0.3">
      <c r="A1713" s="378">
        <v>42353</v>
      </c>
      <c r="B1713" s="380">
        <v>1.099</v>
      </c>
      <c r="C1713" s="392"/>
    </row>
    <row r="1714" spans="1:3" ht="14.25" customHeight="1" x14ac:dyDescent="0.3">
      <c r="A1714" s="378">
        <v>42352</v>
      </c>
      <c r="B1714" s="380">
        <v>1.0983000000000001</v>
      </c>
      <c r="C1714" s="392"/>
    </row>
    <row r="1715" spans="1:3" ht="14.25" customHeight="1" x14ac:dyDescent="0.3">
      <c r="A1715" s="378">
        <v>42349</v>
      </c>
      <c r="B1715" s="380">
        <v>1.095</v>
      </c>
      <c r="C1715" s="392"/>
    </row>
    <row r="1716" spans="1:3" ht="14.25" customHeight="1" x14ac:dyDescent="0.3">
      <c r="A1716" s="378">
        <v>42348</v>
      </c>
      <c r="B1716" s="380">
        <v>1.0943000000000001</v>
      </c>
      <c r="C1716" s="392"/>
    </row>
    <row r="1717" spans="1:3" ht="14.25" customHeight="1" x14ac:dyDescent="0.3">
      <c r="A1717" s="378">
        <v>42347</v>
      </c>
      <c r="B1717" s="380">
        <v>1.0941000000000001</v>
      </c>
      <c r="C1717" s="392"/>
    </row>
    <row r="1718" spans="1:3" ht="14.25" customHeight="1" x14ac:dyDescent="0.3">
      <c r="A1718" s="378">
        <v>42346</v>
      </c>
      <c r="B1718" s="380">
        <v>1.0874999999999999</v>
      </c>
      <c r="C1718" s="392"/>
    </row>
    <row r="1719" spans="1:3" ht="14.25" customHeight="1" x14ac:dyDescent="0.3">
      <c r="A1719" s="378">
        <v>42345</v>
      </c>
      <c r="B1719" s="380">
        <v>1.0809</v>
      </c>
      <c r="C1719" s="392"/>
    </row>
    <row r="1720" spans="1:3" ht="14.25" customHeight="1" x14ac:dyDescent="0.3">
      <c r="A1720" s="378">
        <v>42342</v>
      </c>
      <c r="B1720" s="380">
        <v>1.0902000000000001</v>
      </c>
      <c r="C1720" s="392"/>
    </row>
    <row r="1721" spans="1:3" ht="14.25" customHeight="1" x14ac:dyDescent="0.3">
      <c r="A1721" s="378">
        <v>42341</v>
      </c>
      <c r="B1721" s="380">
        <v>1.0670999999999999</v>
      </c>
      <c r="C1721" s="392"/>
    </row>
    <row r="1722" spans="1:3" ht="14.25" customHeight="1" x14ac:dyDescent="0.3">
      <c r="A1722" s="378">
        <v>42340</v>
      </c>
      <c r="B1722" s="380">
        <v>1.0611999999999999</v>
      </c>
    </row>
    <row r="1723" spans="1:3" ht="14.25" customHeight="1" x14ac:dyDescent="0.3">
      <c r="A1723" s="378">
        <v>42339</v>
      </c>
      <c r="B1723" s="380">
        <v>1.06</v>
      </c>
      <c r="C1723" s="392"/>
    </row>
    <row r="1724" spans="1:3" ht="14.25" customHeight="1" x14ac:dyDescent="0.3">
      <c r="A1724" s="378">
        <v>42338</v>
      </c>
      <c r="B1724" s="380">
        <v>1.0579000000000001</v>
      </c>
      <c r="C1724" s="392"/>
    </row>
    <row r="1725" spans="1:3" ht="14.25" customHeight="1" x14ac:dyDescent="0.3">
      <c r="A1725" s="378">
        <v>42335</v>
      </c>
      <c r="B1725" s="380">
        <v>1.0580000000000001</v>
      </c>
      <c r="C1725" s="392"/>
    </row>
    <row r="1726" spans="1:3" ht="14.25" customHeight="1" x14ac:dyDescent="0.3">
      <c r="A1726" s="378">
        <v>42334</v>
      </c>
      <c r="B1726" s="380">
        <v>1.0611999999999999</v>
      </c>
      <c r="C1726" s="392"/>
    </row>
    <row r="1727" spans="1:3" ht="14.25" customHeight="1" x14ac:dyDescent="0.3">
      <c r="A1727" s="378">
        <v>42333</v>
      </c>
      <c r="B1727" s="380">
        <v>1.0586</v>
      </c>
      <c r="C1727" s="392"/>
    </row>
    <row r="1728" spans="1:3" ht="14.25" customHeight="1" x14ac:dyDescent="0.3">
      <c r="A1728" s="378">
        <v>42332</v>
      </c>
      <c r="B1728" s="380">
        <v>1.0650999999999999</v>
      </c>
      <c r="C1728" s="392"/>
    </row>
    <row r="1729" spans="1:3" ht="14.25" customHeight="1" x14ac:dyDescent="0.3">
      <c r="A1729" s="378">
        <v>42331</v>
      </c>
      <c r="B1729" s="380">
        <v>1.0630999999999999</v>
      </c>
      <c r="C1729" s="392"/>
    </row>
    <row r="1730" spans="1:3" ht="14.25" customHeight="1" x14ac:dyDescent="0.3">
      <c r="A1730" s="378">
        <v>42328</v>
      </c>
      <c r="B1730" s="380">
        <v>1.0688</v>
      </c>
      <c r="C1730" s="392"/>
    </row>
    <row r="1731" spans="1:3" ht="14.25" customHeight="1" x14ac:dyDescent="0.3">
      <c r="A1731" s="378">
        <v>42327</v>
      </c>
      <c r="B1731" s="380">
        <v>1.0687</v>
      </c>
      <c r="C1731" s="392"/>
    </row>
    <row r="1732" spans="1:3" ht="14.25" customHeight="1" x14ac:dyDescent="0.3">
      <c r="A1732" s="378">
        <v>42326</v>
      </c>
      <c r="B1732" s="380">
        <v>1.0666</v>
      </c>
      <c r="C1732" s="392"/>
    </row>
    <row r="1733" spans="1:3" ht="14.25" customHeight="1" x14ac:dyDescent="0.3">
      <c r="A1733" s="378">
        <v>42325</v>
      </c>
      <c r="B1733" s="380">
        <v>1.0669999999999999</v>
      </c>
      <c r="C1733" s="392"/>
    </row>
    <row r="1734" spans="1:3" ht="14.25" customHeight="1" x14ac:dyDescent="0.3">
      <c r="A1734" s="378">
        <v>42324</v>
      </c>
      <c r="B1734" s="380">
        <v>1.0723</v>
      </c>
      <c r="C1734" s="392"/>
    </row>
    <row r="1735" spans="1:3" ht="14.25" customHeight="1" x14ac:dyDescent="0.3">
      <c r="A1735" s="378">
        <v>42321</v>
      </c>
      <c r="B1735" s="380">
        <v>1.0764</v>
      </c>
      <c r="C1735" s="392"/>
    </row>
    <row r="1736" spans="1:3" ht="14.25" customHeight="1" x14ac:dyDescent="0.3">
      <c r="A1736" s="378">
        <v>42320</v>
      </c>
      <c r="B1736" s="380">
        <v>1.0726</v>
      </c>
      <c r="C1736" s="392"/>
    </row>
    <row r="1737" spans="1:3" ht="14.25" customHeight="1" x14ac:dyDescent="0.3">
      <c r="A1737" s="378">
        <v>42319</v>
      </c>
      <c r="B1737" s="380">
        <v>1.0716000000000001</v>
      </c>
      <c r="C1737" s="392"/>
    </row>
    <row r="1738" spans="1:3" ht="14.25" customHeight="1" x14ac:dyDescent="0.3">
      <c r="A1738" s="378">
        <v>42318</v>
      </c>
      <c r="B1738" s="380">
        <v>1.0710999999999999</v>
      </c>
      <c r="C1738" s="392"/>
    </row>
    <row r="1739" spans="1:3" ht="14.25" customHeight="1" x14ac:dyDescent="0.3">
      <c r="A1739" s="378">
        <v>42317</v>
      </c>
      <c r="B1739" s="380">
        <v>1.0775999999999999</v>
      </c>
      <c r="C1739" s="392"/>
    </row>
    <row r="1740" spans="1:3" ht="14.25" customHeight="1" x14ac:dyDescent="0.3">
      <c r="A1740" s="378">
        <v>42314</v>
      </c>
      <c r="B1740" s="380">
        <v>1.0864</v>
      </c>
      <c r="C1740" s="392"/>
    </row>
    <row r="1741" spans="1:3" ht="14.25" customHeight="1" x14ac:dyDescent="0.3">
      <c r="A1741" s="378">
        <v>42313</v>
      </c>
      <c r="B1741" s="380">
        <v>1.0883</v>
      </c>
      <c r="C1741" s="392"/>
    </row>
    <row r="1742" spans="1:3" ht="14.25" customHeight="1" x14ac:dyDescent="0.3">
      <c r="A1742" s="378">
        <v>42312</v>
      </c>
      <c r="B1742" s="380">
        <v>1.0934999999999999</v>
      </c>
      <c r="C1742" s="392"/>
    </row>
    <row r="1743" spans="1:3" ht="14.25" customHeight="1" x14ac:dyDescent="0.3">
      <c r="A1743" s="378">
        <v>42311</v>
      </c>
      <c r="B1743" s="380">
        <v>1.0975999999999999</v>
      </c>
      <c r="C1743" s="392"/>
    </row>
    <row r="1744" spans="1:3" ht="14.25" customHeight="1" x14ac:dyDescent="0.3">
      <c r="A1744" s="378">
        <v>42310</v>
      </c>
      <c r="B1744" s="380">
        <v>1.1032</v>
      </c>
      <c r="C1744" s="392"/>
    </row>
    <row r="1745" spans="1:3" ht="14.25" customHeight="1" x14ac:dyDescent="0.3">
      <c r="A1745" s="378">
        <v>42307</v>
      </c>
      <c r="B1745" s="380">
        <v>1.1016999999999999</v>
      </c>
      <c r="C1745" s="392"/>
    </row>
    <row r="1746" spans="1:3" ht="14.25" customHeight="1" x14ac:dyDescent="0.3">
      <c r="A1746" s="378">
        <v>42306</v>
      </c>
      <c r="B1746" s="389">
        <v>1.093</v>
      </c>
      <c r="C1746" s="392"/>
    </row>
    <row r="1747" spans="1:3" ht="14.25" customHeight="1" x14ac:dyDescent="0.3">
      <c r="A1747" s="378">
        <v>42305</v>
      </c>
      <c r="B1747" s="389">
        <v>1.1085</v>
      </c>
      <c r="C1747" s="392"/>
    </row>
    <row r="1748" spans="1:3" ht="14.25" customHeight="1" x14ac:dyDescent="0.3">
      <c r="A1748" s="378">
        <v>42304</v>
      </c>
      <c r="B1748" s="389">
        <v>1.1061000000000001</v>
      </c>
      <c r="C1748" s="392"/>
    </row>
    <row r="1749" spans="1:3" ht="14.25" customHeight="1" x14ac:dyDescent="0.3">
      <c r="A1749" s="378">
        <v>42303</v>
      </c>
      <c r="B1749" s="389">
        <v>1.1011</v>
      </c>
      <c r="C1749" s="392"/>
    </row>
    <row r="1750" spans="1:3" ht="14.25" customHeight="1" x14ac:dyDescent="0.3">
      <c r="A1750" s="378">
        <v>42300</v>
      </c>
      <c r="B1750" s="389">
        <v>1.1084000000000001</v>
      </c>
      <c r="C1750" s="392"/>
    </row>
    <row r="1751" spans="1:3" ht="14.25" customHeight="1" x14ac:dyDescent="0.3">
      <c r="A1751" s="378">
        <v>42299</v>
      </c>
      <c r="B1751" s="389">
        <v>1.1313</v>
      </c>
      <c r="C1751" s="392"/>
    </row>
    <row r="1752" spans="1:3" ht="14.25" customHeight="1" x14ac:dyDescent="0.3">
      <c r="A1752" s="378">
        <v>42298</v>
      </c>
      <c r="B1752" s="389">
        <v>1.1354</v>
      </c>
      <c r="C1752" s="392"/>
    </row>
    <row r="1753" spans="1:3" ht="14.25" customHeight="1" x14ac:dyDescent="0.3">
      <c r="A1753" s="378">
        <v>42297</v>
      </c>
      <c r="B1753" s="380">
        <v>1.1373</v>
      </c>
      <c r="C1753" s="392"/>
    </row>
    <row r="1754" spans="1:3" ht="14.25" customHeight="1" x14ac:dyDescent="0.3">
      <c r="A1754" s="378">
        <v>42296</v>
      </c>
      <c r="B1754" s="380">
        <v>1.1333</v>
      </c>
    </row>
    <row r="1755" spans="1:3" ht="14.25" customHeight="1" x14ac:dyDescent="0.3">
      <c r="A1755" s="378">
        <v>42293</v>
      </c>
      <c r="B1755" s="380">
        <v>1.1359999999999999</v>
      </c>
      <c r="C1755" s="384"/>
    </row>
    <row r="1756" spans="1:3" ht="14.25" customHeight="1" x14ac:dyDescent="0.3">
      <c r="A1756" s="378">
        <v>42292</v>
      </c>
      <c r="B1756" s="380">
        <v>1.1438999999999999</v>
      </c>
      <c r="C1756" s="384"/>
    </row>
    <row r="1757" spans="1:3" ht="14.25" customHeight="1" x14ac:dyDescent="0.3">
      <c r="A1757" s="378">
        <v>42291</v>
      </c>
      <c r="B1757" s="380">
        <v>1.141</v>
      </c>
      <c r="C1757" s="384"/>
    </row>
    <row r="1758" spans="1:3" ht="14.25" customHeight="1" x14ac:dyDescent="0.3">
      <c r="A1758" s="378">
        <v>42290</v>
      </c>
      <c r="B1758" s="380">
        <v>1.1374</v>
      </c>
      <c r="C1758" s="384"/>
    </row>
    <row r="1759" spans="1:3" ht="14.25" customHeight="1" x14ac:dyDescent="0.3">
      <c r="A1759" s="378">
        <v>42289</v>
      </c>
      <c r="B1759" s="380">
        <v>1.1373</v>
      </c>
      <c r="C1759" s="384"/>
    </row>
    <row r="1760" spans="1:3" ht="14.25" customHeight="1" x14ac:dyDescent="0.3">
      <c r="A1760" s="378">
        <v>42286</v>
      </c>
      <c r="B1760" s="380">
        <v>1.1362000000000001</v>
      </c>
      <c r="C1760" s="384"/>
    </row>
    <row r="1761" spans="1:3" ht="14.25" customHeight="1" x14ac:dyDescent="0.3">
      <c r="A1761" s="378">
        <v>42285</v>
      </c>
      <c r="B1761" s="380">
        <v>1.1254</v>
      </c>
      <c r="C1761" s="384"/>
    </row>
    <row r="1762" spans="1:3" ht="14.25" customHeight="1" x14ac:dyDescent="0.3">
      <c r="A1762" s="378">
        <v>42284</v>
      </c>
      <c r="B1762" s="380">
        <v>1.1266</v>
      </c>
      <c r="C1762" s="384"/>
    </row>
    <row r="1763" spans="1:3" ht="14.25" customHeight="1" x14ac:dyDescent="0.3">
      <c r="A1763" s="378">
        <v>42283</v>
      </c>
      <c r="B1763" s="380">
        <v>1.1224000000000001</v>
      </c>
      <c r="C1763" s="384"/>
    </row>
    <row r="1764" spans="1:3" ht="14.25" customHeight="1" x14ac:dyDescent="0.3">
      <c r="A1764" s="378">
        <v>42282</v>
      </c>
      <c r="B1764" s="380">
        <v>1.1235999999999999</v>
      </c>
      <c r="C1764" s="384"/>
    </row>
    <row r="1765" spans="1:3" ht="14.25" customHeight="1" x14ac:dyDescent="0.3">
      <c r="A1765" s="378">
        <v>42279</v>
      </c>
      <c r="B1765" s="380">
        <v>1.1160000000000001</v>
      </c>
      <c r="C1765" s="384"/>
    </row>
    <row r="1766" spans="1:3" ht="14.25" customHeight="1" x14ac:dyDescent="0.3">
      <c r="A1766" s="378">
        <v>42278</v>
      </c>
      <c r="B1766" s="380">
        <v>1.1153</v>
      </c>
      <c r="C1766" s="384"/>
    </row>
    <row r="1767" spans="1:3" ht="14.25" customHeight="1" x14ac:dyDescent="0.3">
      <c r="A1767" s="378">
        <v>42277</v>
      </c>
      <c r="B1767" s="380">
        <v>1.1203000000000001</v>
      </c>
      <c r="C1767" s="384"/>
    </row>
    <row r="1768" spans="1:3" ht="14.25" customHeight="1" x14ac:dyDescent="0.3">
      <c r="A1768" s="378">
        <v>42276</v>
      </c>
      <c r="B1768" s="380">
        <v>1.1204000000000001</v>
      </c>
      <c r="C1768" s="384"/>
    </row>
    <row r="1769" spans="1:3" ht="14.25" customHeight="1" x14ac:dyDescent="0.3">
      <c r="A1769" s="378">
        <v>42275</v>
      </c>
      <c r="B1769" s="380">
        <v>1.117</v>
      </c>
      <c r="C1769" s="384"/>
    </row>
    <row r="1770" spans="1:3" ht="14.25" customHeight="1" x14ac:dyDescent="0.3">
      <c r="A1770" s="378">
        <v>42272</v>
      </c>
      <c r="B1770" s="380">
        <v>1.1151</v>
      </c>
      <c r="C1770" s="384"/>
    </row>
    <row r="1771" spans="1:3" ht="14.25" customHeight="1" x14ac:dyDescent="0.3">
      <c r="A1771" s="378">
        <v>42271</v>
      </c>
      <c r="B1771" s="380">
        <v>1.1241000000000001</v>
      </c>
      <c r="C1771" s="384"/>
    </row>
    <row r="1772" spans="1:3" ht="14.25" customHeight="1" x14ac:dyDescent="0.3">
      <c r="A1772" s="378">
        <v>42270</v>
      </c>
      <c r="B1772" s="380">
        <v>1.115</v>
      </c>
      <c r="C1772" s="384"/>
    </row>
    <row r="1773" spans="1:3" ht="14.25" customHeight="1" x14ac:dyDescent="0.3">
      <c r="A1773" s="378">
        <v>42269</v>
      </c>
      <c r="B1773" s="380">
        <v>1.1154999999999999</v>
      </c>
      <c r="C1773" s="384"/>
    </row>
    <row r="1774" spans="1:3" ht="14.25" customHeight="1" x14ac:dyDescent="0.3">
      <c r="A1774" s="378">
        <v>42268</v>
      </c>
      <c r="B1774" s="380">
        <v>1.125</v>
      </c>
      <c r="C1774" s="384"/>
    </row>
    <row r="1775" spans="1:3" ht="14.25" customHeight="1" x14ac:dyDescent="0.3">
      <c r="A1775" s="378">
        <v>42265</v>
      </c>
      <c r="B1775" s="380">
        <v>1.1418999999999999</v>
      </c>
      <c r="C1775" s="384"/>
    </row>
    <row r="1776" spans="1:3" ht="14.25" customHeight="1" x14ac:dyDescent="0.3">
      <c r="A1776" s="378">
        <v>42264</v>
      </c>
      <c r="B1776" s="380">
        <v>1.1312</v>
      </c>
      <c r="C1776" s="384"/>
    </row>
    <row r="1777" spans="1:3" ht="14.25" customHeight="1" x14ac:dyDescent="0.3">
      <c r="A1777" s="378">
        <v>42263</v>
      </c>
      <c r="B1777" s="380">
        <v>1.1228</v>
      </c>
      <c r="C1777" s="384"/>
    </row>
    <row r="1778" spans="1:3" ht="14.25" customHeight="1" x14ac:dyDescent="0.3">
      <c r="A1778" s="378">
        <v>42262</v>
      </c>
      <c r="B1778" s="380">
        <v>1.1319999999999999</v>
      </c>
      <c r="C1778" s="392"/>
    </row>
    <row r="1779" spans="1:3" ht="14.25" customHeight="1" x14ac:dyDescent="0.3">
      <c r="A1779" s="378">
        <v>42261</v>
      </c>
      <c r="B1779" s="380">
        <v>1.1305000000000001</v>
      </c>
      <c r="C1779" s="392"/>
    </row>
    <row r="1780" spans="1:3" ht="14.25" customHeight="1" x14ac:dyDescent="0.3">
      <c r="A1780" s="378">
        <v>42259</v>
      </c>
      <c r="B1780" s="364">
        <v>1.1305000000000001</v>
      </c>
      <c r="C1780" s="392"/>
    </row>
    <row r="1781" spans="1:3" ht="14.25" customHeight="1" x14ac:dyDescent="0.3">
      <c r="A1781" s="378">
        <v>42258</v>
      </c>
      <c r="B1781" s="380">
        <v>1.1268</v>
      </c>
      <c r="C1781" s="392"/>
    </row>
    <row r="1782" spans="1:3" ht="14.25" customHeight="1" x14ac:dyDescent="0.3">
      <c r="A1782" s="378">
        <v>42257</v>
      </c>
      <c r="B1782" s="380">
        <v>1.1185</v>
      </c>
      <c r="C1782" s="392"/>
    </row>
    <row r="1783" spans="1:3" ht="14.25" customHeight="1" x14ac:dyDescent="0.3">
      <c r="A1783" s="378">
        <v>42256</v>
      </c>
      <c r="B1783" s="380">
        <v>1.1138999999999999</v>
      </c>
      <c r="C1783" s="392"/>
    </row>
    <row r="1784" spans="1:3" ht="14.25" customHeight="1" x14ac:dyDescent="0.3">
      <c r="A1784" s="378">
        <v>42255</v>
      </c>
      <c r="B1784" s="380">
        <v>1.1162000000000001</v>
      </c>
      <c r="C1784" s="392"/>
    </row>
    <row r="1785" spans="1:3" ht="14.25" customHeight="1" x14ac:dyDescent="0.3">
      <c r="A1785" s="378">
        <v>42254</v>
      </c>
      <c r="B1785" s="380">
        <v>1.1146</v>
      </c>
      <c r="C1785" s="392"/>
    </row>
    <row r="1786" spans="1:3" ht="14.25" customHeight="1" x14ac:dyDescent="0.3">
      <c r="A1786" s="378">
        <v>42251</v>
      </c>
      <c r="B1786" s="380">
        <v>1.1137999999999999</v>
      </c>
      <c r="C1786" s="392"/>
    </row>
    <row r="1787" spans="1:3" ht="14.25" customHeight="1" x14ac:dyDescent="0.3">
      <c r="A1787" s="378">
        <v>42250</v>
      </c>
      <c r="B1787" s="380">
        <v>1.1229</v>
      </c>
      <c r="C1787" s="392"/>
    </row>
    <row r="1788" spans="1:3" ht="14.25" customHeight="1" x14ac:dyDescent="0.3">
      <c r="A1788" s="378">
        <v>42249</v>
      </c>
      <c r="B1788" s="380">
        <v>1.1254999999999999</v>
      </c>
      <c r="C1788" s="392"/>
    </row>
    <row r="1789" spans="1:3" ht="14.25" customHeight="1" x14ac:dyDescent="0.3">
      <c r="A1789" s="378">
        <v>42248</v>
      </c>
      <c r="B1789" s="380">
        <v>1.1235999999999999</v>
      </c>
      <c r="C1789" s="392"/>
    </row>
    <row r="1790" spans="1:3" ht="14.25" customHeight="1" x14ac:dyDescent="0.3">
      <c r="A1790" s="378">
        <v>42247</v>
      </c>
      <c r="B1790" s="380">
        <v>1.1214999999999999</v>
      </c>
      <c r="C1790" s="392"/>
    </row>
    <row r="1791" spans="1:3" ht="14.25" customHeight="1" x14ac:dyDescent="0.3">
      <c r="A1791" s="378">
        <v>42244</v>
      </c>
      <c r="B1791" s="380">
        <v>1.1268</v>
      </c>
      <c r="C1791" s="392"/>
    </row>
    <row r="1792" spans="1:3" ht="14.25" customHeight="1" x14ac:dyDescent="0.3">
      <c r="A1792" s="378">
        <v>42243</v>
      </c>
      <c r="B1792" s="380">
        <v>1.1284000000000001</v>
      </c>
      <c r="C1792" s="392"/>
    </row>
    <row r="1793" spans="1:3" ht="14.25" customHeight="1" x14ac:dyDescent="0.3">
      <c r="A1793" s="378">
        <v>42242</v>
      </c>
      <c r="B1793" s="380">
        <v>1.1402000000000001</v>
      </c>
      <c r="C1793" s="392"/>
    </row>
    <row r="1794" spans="1:3" ht="14.25" customHeight="1" x14ac:dyDescent="0.3">
      <c r="A1794" s="378">
        <v>42241</v>
      </c>
      <c r="B1794" s="380">
        <v>1.1506000000000001</v>
      </c>
      <c r="C1794" s="392"/>
    </row>
    <row r="1795" spans="1:3" ht="14.25" customHeight="1" x14ac:dyDescent="0.3">
      <c r="A1795" s="378">
        <v>42240</v>
      </c>
      <c r="B1795" s="380">
        <v>1.1496999999999999</v>
      </c>
      <c r="C1795" s="392"/>
    </row>
    <row r="1796" spans="1:3" ht="14.25" customHeight="1" x14ac:dyDescent="0.3">
      <c r="A1796" s="378">
        <v>42237</v>
      </c>
      <c r="B1796" s="380">
        <v>1.1281000000000001</v>
      </c>
      <c r="C1796" s="392"/>
    </row>
    <row r="1797" spans="1:3" ht="14.25" customHeight="1" x14ac:dyDescent="0.3">
      <c r="A1797" s="378">
        <v>42236</v>
      </c>
      <c r="B1797" s="380">
        <v>1.1183000000000001</v>
      </c>
      <c r="C1797" s="392"/>
    </row>
    <row r="1798" spans="1:3" ht="14.25" customHeight="1" x14ac:dyDescent="0.3">
      <c r="A1798" s="378">
        <v>42235</v>
      </c>
      <c r="B1798" s="380">
        <v>1.1041000000000001</v>
      </c>
    </row>
    <row r="1799" spans="1:3" ht="14.25" customHeight="1" x14ac:dyDescent="0.3">
      <c r="A1799" s="378">
        <v>42234</v>
      </c>
      <c r="B1799" s="380">
        <v>1.1060000000000001</v>
      </c>
    </row>
    <row r="1800" spans="1:3" ht="14.25" customHeight="1" x14ac:dyDescent="0.3">
      <c r="A1800" s="378">
        <v>42233</v>
      </c>
      <c r="B1800" s="380">
        <v>1.1100000000000001</v>
      </c>
      <c r="C1800" s="392"/>
    </row>
    <row r="1801" spans="1:3" ht="14.25" customHeight="1" x14ac:dyDescent="0.3">
      <c r="A1801" s="378">
        <v>42230</v>
      </c>
      <c r="B1801" s="380">
        <v>1.1171</v>
      </c>
      <c r="C1801" s="392"/>
    </row>
    <row r="1802" spans="1:3" ht="14.25" customHeight="1" x14ac:dyDescent="0.3">
      <c r="A1802" s="378">
        <v>42229</v>
      </c>
      <c r="B1802" s="380">
        <v>1.1109</v>
      </c>
      <c r="C1802" s="392"/>
    </row>
    <row r="1803" spans="1:3" ht="14.25" customHeight="1" x14ac:dyDescent="0.3">
      <c r="A1803" s="378">
        <v>42228</v>
      </c>
      <c r="B1803" s="380">
        <v>1.1154999999999999</v>
      </c>
      <c r="C1803" s="392"/>
    </row>
    <row r="1804" spans="1:3" ht="14.25" customHeight="1" x14ac:dyDescent="0.3">
      <c r="A1804" s="378">
        <v>42227</v>
      </c>
      <c r="B1804" s="380">
        <v>1.1054999999999999</v>
      </c>
      <c r="C1804" s="392"/>
    </row>
    <row r="1805" spans="1:3" ht="14.25" customHeight="1" x14ac:dyDescent="0.3">
      <c r="A1805" s="378">
        <v>42226</v>
      </c>
      <c r="B1805" s="380">
        <v>1.0960000000000001</v>
      </c>
      <c r="C1805" s="392"/>
    </row>
    <row r="1806" spans="1:3" ht="14.25" customHeight="1" x14ac:dyDescent="0.3">
      <c r="A1806" s="378">
        <v>42223</v>
      </c>
      <c r="B1806" s="380">
        <v>1.0941000000000001</v>
      </c>
      <c r="C1806" s="392"/>
    </row>
    <row r="1807" spans="1:3" ht="14.25" customHeight="1" x14ac:dyDescent="0.3">
      <c r="A1807" s="378">
        <v>42222</v>
      </c>
      <c r="B1807" s="380">
        <v>1.0885</v>
      </c>
      <c r="C1807" s="392"/>
    </row>
    <row r="1808" spans="1:3" ht="14.25" customHeight="1" x14ac:dyDescent="0.3">
      <c r="A1808" s="378">
        <v>42221</v>
      </c>
      <c r="B1808" s="380">
        <v>1.0883</v>
      </c>
      <c r="C1808" s="392"/>
    </row>
    <row r="1809" spans="1:3" ht="14.25" customHeight="1" x14ac:dyDescent="0.3">
      <c r="A1809" s="378">
        <v>42220</v>
      </c>
      <c r="B1809" s="380">
        <v>1.0972999999999999</v>
      </c>
      <c r="C1809" s="392"/>
    </row>
    <row r="1810" spans="1:3" ht="14.25" customHeight="1" x14ac:dyDescent="0.3">
      <c r="A1810" s="378">
        <v>42219</v>
      </c>
      <c r="B1810" s="380">
        <v>1.0951</v>
      </c>
      <c r="C1810" s="392"/>
    </row>
    <row r="1811" spans="1:3" ht="14.25" customHeight="1" x14ac:dyDescent="0.3">
      <c r="A1811" s="378">
        <v>42216</v>
      </c>
      <c r="B1811" s="380">
        <v>1.0967</v>
      </c>
      <c r="C1811" s="392"/>
    </row>
    <row r="1812" spans="1:3" ht="14.25" customHeight="1" x14ac:dyDescent="0.3">
      <c r="A1812" s="378">
        <v>42215</v>
      </c>
      <c r="B1812" s="364">
        <v>1.0954999999999999</v>
      </c>
      <c r="C1812" s="392"/>
    </row>
    <row r="1813" spans="1:3" ht="14.25" customHeight="1" x14ac:dyDescent="0.3">
      <c r="A1813" s="378">
        <v>42214</v>
      </c>
      <c r="B1813" s="45">
        <v>1.103</v>
      </c>
      <c r="C1813" s="392"/>
    </row>
    <row r="1814" spans="1:3" ht="14.25" customHeight="1" x14ac:dyDescent="0.3">
      <c r="A1814" s="378">
        <v>42213</v>
      </c>
      <c r="B1814" s="45">
        <v>1.1025</v>
      </c>
      <c r="C1814" s="392"/>
    </row>
    <row r="1815" spans="1:3" ht="14.25" customHeight="1" x14ac:dyDescent="0.3">
      <c r="A1815" s="378">
        <v>42212</v>
      </c>
      <c r="B1815" s="45">
        <v>1.1057999999999999</v>
      </c>
      <c r="C1815" s="392"/>
    </row>
    <row r="1816" spans="1:3" ht="14.25" customHeight="1" x14ac:dyDescent="0.3">
      <c r="A1816" s="378">
        <v>42209</v>
      </c>
      <c r="B1816" s="45">
        <v>1.0939000000000001</v>
      </c>
      <c r="C1816" s="392"/>
    </row>
    <row r="1817" spans="1:3" ht="14.25" customHeight="1" x14ac:dyDescent="0.3">
      <c r="A1817" s="378">
        <v>42208</v>
      </c>
      <c r="B1817" s="45">
        <v>1.0999000000000001</v>
      </c>
      <c r="C1817" s="392"/>
    </row>
    <row r="1818" spans="1:3" ht="14.25" customHeight="1" x14ac:dyDescent="0.3">
      <c r="A1818" s="378">
        <v>42207</v>
      </c>
      <c r="B1818" s="45">
        <v>1.0902000000000001</v>
      </c>
    </row>
    <row r="1819" spans="1:3" ht="14.25" customHeight="1" x14ac:dyDescent="0.3">
      <c r="A1819" s="378">
        <v>42206</v>
      </c>
      <c r="B1819" s="45">
        <v>1.0867</v>
      </c>
    </row>
    <row r="1820" spans="1:3" ht="14.25" customHeight="1" x14ac:dyDescent="0.3">
      <c r="A1820" s="378">
        <v>42205</v>
      </c>
      <c r="B1820" s="45">
        <v>1.0851999999999999</v>
      </c>
      <c r="C1820" s="392"/>
    </row>
    <row r="1821" spans="1:3" ht="14.25" customHeight="1" x14ac:dyDescent="0.3">
      <c r="A1821" s="378">
        <v>42202</v>
      </c>
      <c r="B1821" s="45">
        <v>1.0889</v>
      </c>
      <c r="C1821" s="392"/>
    </row>
    <row r="1822" spans="1:3" ht="14.25" customHeight="1" x14ac:dyDescent="0.3">
      <c r="A1822" s="378">
        <v>42201</v>
      </c>
      <c r="B1822" s="45">
        <v>1.0867</v>
      </c>
      <c r="C1822" s="392"/>
    </row>
    <row r="1823" spans="1:3" ht="14.25" customHeight="1" x14ac:dyDescent="0.3">
      <c r="A1823" s="378">
        <v>42200</v>
      </c>
      <c r="B1823" s="45">
        <v>1.1009</v>
      </c>
      <c r="C1823" s="392"/>
    </row>
    <row r="1824" spans="1:3" ht="14.25" customHeight="1" x14ac:dyDescent="0.3">
      <c r="A1824" s="378">
        <v>42199</v>
      </c>
      <c r="B1824" s="45">
        <v>1.1031</v>
      </c>
      <c r="C1824" s="392"/>
    </row>
    <row r="1825" spans="1:3" ht="14.25" customHeight="1" x14ac:dyDescent="0.3">
      <c r="A1825" s="378">
        <v>42198</v>
      </c>
      <c r="B1825" s="45">
        <v>1.1049</v>
      </c>
      <c r="C1825" s="392"/>
    </row>
    <row r="1826" spans="1:3" ht="14.25" customHeight="1" x14ac:dyDescent="0.3">
      <c r="A1826" s="378">
        <v>42195</v>
      </c>
      <c r="B1826" s="45">
        <v>1.1185</v>
      </c>
      <c r="C1826" s="392"/>
    </row>
    <row r="1827" spans="1:3" ht="14.25" customHeight="1" x14ac:dyDescent="0.3">
      <c r="A1827" s="378">
        <v>42194</v>
      </c>
      <c r="B1827" s="45">
        <v>1.1053999999999999</v>
      </c>
      <c r="C1827" s="392"/>
    </row>
    <row r="1828" spans="1:3" ht="14.25" customHeight="1" x14ac:dyDescent="0.3">
      <c r="A1828" s="378">
        <v>42193</v>
      </c>
      <c r="B1828" s="45">
        <v>1.1024</v>
      </c>
      <c r="C1828" s="392"/>
    </row>
    <row r="1829" spans="1:3" ht="14.25" customHeight="1" x14ac:dyDescent="0.3">
      <c r="A1829" s="378">
        <v>42192</v>
      </c>
      <c r="B1829" s="45">
        <v>1.0931</v>
      </c>
      <c r="C1829" s="392"/>
    </row>
    <row r="1830" spans="1:3" ht="14.25" customHeight="1" x14ac:dyDescent="0.3">
      <c r="A1830" s="378">
        <v>42191</v>
      </c>
      <c r="B1830" s="45">
        <v>1.1008</v>
      </c>
      <c r="C1830" s="392"/>
    </row>
    <row r="1831" spans="1:3" ht="14.25" customHeight="1" x14ac:dyDescent="0.3">
      <c r="A1831" s="378">
        <v>42188</v>
      </c>
      <c r="B1831" s="45">
        <v>1.1095999999999999</v>
      </c>
      <c r="C1831" s="392"/>
    </row>
    <row r="1832" spans="1:3" ht="14.25" customHeight="1" x14ac:dyDescent="0.3">
      <c r="A1832" s="378">
        <v>42187</v>
      </c>
      <c r="B1832" s="45">
        <v>1.1066</v>
      </c>
      <c r="C1832" s="384"/>
    </row>
    <row r="1833" spans="1:3" ht="14.25" customHeight="1" x14ac:dyDescent="0.3">
      <c r="A1833" s="378">
        <v>42186</v>
      </c>
      <c r="B1833" s="45">
        <v>1.1100000000000001</v>
      </c>
      <c r="C1833" s="384"/>
    </row>
    <row r="1834" spans="1:3" ht="14.25" customHeight="1" x14ac:dyDescent="0.3">
      <c r="A1834" s="378">
        <v>42185</v>
      </c>
      <c r="B1834" s="45">
        <v>1.1189</v>
      </c>
      <c r="C1834" s="384"/>
    </row>
    <row r="1835" spans="1:3" ht="14.25" customHeight="1" x14ac:dyDescent="0.3">
      <c r="A1835" s="378">
        <v>42184</v>
      </c>
      <c r="B1835" s="45">
        <v>1.1133</v>
      </c>
      <c r="C1835" s="384"/>
    </row>
    <row r="1836" spans="1:3" ht="14.25" customHeight="1" x14ac:dyDescent="0.3">
      <c r="A1836" s="378">
        <v>42181</v>
      </c>
      <c r="B1836" s="380">
        <v>1.1202000000000001</v>
      </c>
      <c r="C1836" s="384"/>
    </row>
    <row r="1837" spans="1:3" ht="14.25" customHeight="1" x14ac:dyDescent="0.3">
      <c r="A1837" s="378">
        <v>42180</v>
      </c>
      <c r="B1837" s="380">
        <v>1.1206</v>
      </c>
      <c r="C1837" s="384"/>
    </row>
    <row r="1838" spans="1:3" ht="14.25" customHeight="1" x14ac:dyDescent="0.3">
      <c r="A1838" s="378">
        <v>42179</v>
      </c>
      <c r="B1838" s="380">
        <v>1.1213</v>
      </c>
      <c r="C1838" s="384"/>
    </row>
    <row r="1839" spans="1:3" ht="14.25" customHeight="1" x14ac:dyDescent="0.3">
      <c r="A1839" s="378">
        <v>42178</v>
      </c>
      <c r="B1839" s="380">
        <v>1.1204000000000001</v>
      </c>
      <c r="C1839" s="384"/>
    </row>
    <row r="1840" spans="1:3" ht="14.25" customHeight="1" x14ac:dyDescent="0.3">
      <c r="A1840" s="378">
        <v>42177</v>
      </c>
      <c r="B1840" s="380">
        <v>1.1345000000000001</v>
      </c>
      <c r="C1840" s="384"/>
    </row>
    <row r="1841" spans="1:3" ht="14.25" customHeight="1" x14ac:dyDescent="0.3">
      <c r="A1841" s="378">
        <v>42174</v>
      </c>
      <c r="B1841" s="380">
        <v>1.1298999999999999</v>
      </c>
      <c r="C1841" s="384"/>
    </row>
    <row r="1842" spans="1:3" ht="14.25" customHeight="1" x14ac:dyDescent="0.3">
      <c r="A1842" s="378">
        <v>42173</v>
      </c>
      <c r="B1842" s="380">
        <v>1.1404000000000001</v>
      </c>
      <c r="C1842" s="384"/>
    </row>
    <row r="1843" spans="1:3" ht="14.25" customHeight="1" x14ac:dyDescent="0.3">
      <c r="A1843" s="378">
        <v>42172</v>
      </c>
      <c r="B1843" s="380">
        <v>1.1278999999999999</v>
      </c>
      <c r="C1843" s="384"/>
    </row>
    <row r="1844" spans="1:3" ht="14.25" customHeight="1" x14ac:dyDescent="0.3">
      <c r="A1844" s="378">
        <v>42171</v>
      </c>
      <c r="B1844" s="380">
        <v>1.1214999999999999</v>
      </c>
      <c r="C1844" s="384"/>
    </row>
    <row r="1845" spans="1:3" ht="14.25" customHeight="1" x14ac:dyDescent="0.3">
      <c r="A1845" s="378">
        <v>42170</v>
      </c>
      <c r="B1845" s="380">
        <v>1.1217999999999999</v>
      </c>
      <c r="C1845" s="384"/>
    </row>
    <row r="1846" spans="1:3" ht="14.25" customHeight="1" x14ac:dyDescent="0.3">
      <c r="A1846" s="378">
        <v>42167</v>
      </c>
      <c r="B1846" s="380">
        <v>1.1220000000000001</v>
      </c>
      <c r="C1846" s="384"/>
    </row>
    <row r="1847" spans="1:3" ht="14.25" customHeight="1" x14ac:dyDescent="0.3">
      <c r="A1847" s="378">
        <v>42166</v>
      </c>
      <c r="B1847" s="380">
        <v>1.1232</v>
      </c>
      <c r="C1847" s="392"/>
    </row>
    <row r="1848" spans="1:3" ht="14.25" customHeight="1" x14ac:dyDescent="0.3">
      <c r="A1848" s="378">
        <v>42165</v>
      </c>
      <c r="B1848" s="380">
        <v>1.1278999999999999</v>
      </c>
      <c r="C1848" s="392"/>
    </row>
    <row r="1849" spans="1:3" ht="14.25" customHeight="1" x14ac:dyDescent="0.3">
      <c r="A1849" s="378">
        <v>42164</v>
      </c>
      <c r="B1849" s="380">
        <v>1.1249</v>
      </c>
      <c r="C1849" s="392"/>
    </row>
    <row r="1850" spans="1:3" ht="14.25" customHeight="1" x14ac:dyDescent="0.3">
      <c r="A1850" s="378">
        <v>42163</v>
      </c>
      <c r="B1850" s="380">
        <v>1.1162000000000001</v>
      </c>
      <c r="C1850" s="392"/>
    </row>
    <row r="1851" spans="1:3" ht="14.25" customHeight="1" x14ac:dyDescent="0.3">
      <c r="A1851" s="378">
        <v>42160</v>
      </c>
      <c r="B1851" s="380">
        <v>1.1217999999999999</v>
      </c>
      <c r="C1851" s="392"/>
    </row>
    <row r="1852" spans="1:3" ht="14.25" customHeight="1" x14ac:dyDescent="0.3">
      <c r="A1852" s="378">
        <v>42159</v>
      </c>
      <c r="B1852" s="380">
        <v>1.1316999999999999</v>
      </c>
      <c r="C1852" s="392"/>
    </row>
    <row r="1853" spans="1:3" ht="14.25" customHeight="1" x14ac:dyDescent="0.3">
      <c r="A1853" s="378">
        <v>42158</v>
      </c>
      <c r="B1853" s="380">
        <v>1.1133999999999999</v>
      </c>
      <c r="C1853" s="392"/>
    </row>
    <row r="1854" spans="1:3" ht="14.25" customHeight="1" x14ac:dyDescent="0.3">
      <c r="A1854" s="378">
        <v>42157</v>
      </c>
      <c r="B1854" s="380">
        <v>1.1029</v>
      </c>
      <c r="C1854" s="392"/>
    </row>
    <row r="1855" spans="1:3" ht="14.25" customHeight="1" x14ac:dyDescent="0.3">
      <c r="A1855" s="378">
        <v>42156</v>
      </c>
      <c r="B1855" s="380">
        <v>1.0944</v>
      </c>
      <c r="C1855" s="392"/>
    </row>
    <row r="1856" spans="1:3" ht="14.25" customHeight="1" x14ac:dyDescent="0.3">
      <c r="A1856" s="378">
        <v>42153</v>
      </c>
      <c r="B1856" s="364">
        <v>1.097</v>
      </c>
      <c r="C1856" s="392"/>
    </row>
    <row r="1857" spans="1:3" ht="14.25" customHeight="1" x14ac:dyDescent="0.3">
      <c r="A1857" s="378">
        <v>42152</v>
      </c>
      <c r="B1857" s="364">
        <v>1.0895999999999999</v>
      </c>
      <c r="C1857" s="392"/>
    </row>
    <row r="1858" spans="1:3" ht="14.25" customHeight="1" x14ac:dyDescent="0.3">
      <c r="A1858" s="378">
        <v>42151</v>
      </c>
      <c r="B1858" s="380">
        <v>1.0863</v>
      </c>
      <c r="C1858" s="392"/>
    </row>
    <row r="1859" spans="1:3" ht="14.25" customHeight="1" x14ac:dyDescent="0.3">
      <c r="A1859" s="378">
        <v>42150</v>
      </c>
      <c r="B1859" s="380">
        <v>1.0926</v>
      </c>
      <c r="C1859" s="392"/>
    </row>
    <row r="1860" spans="1:3" ht="14.25" customHeight="1" x14ac:dyDescent="0.3">
      <c r="A1860" s="378">
        <v>42149</v>
      </c>
      <c r="B1860" s="380">
        <v>1.0978000000000001</v>
      </c>
      <c r="C1860" s="392"/>
    </row>
    <row r="1861" spans="1:3" ht="14.25" customHeight="1" x14ac:dyDescent="0.3">
      <c r="A1861" s="378">
        <v>42146</v>
      </c>
      <c r="B1861" s="380">
        <v>1.1164000000000001</v>
      </c>
      <c r="C1861" s="392"/>
    </row>
    <row r="1862" spans="1:3" ht="14.25" customHeight="1" x14ac:dyDescent="0.3">
      <c r="A1862" s="378">
        <v>42145</v>
      </c>
      <c r="B1862" s="380">
        <v>1.1133</v>
      </c>
      <c r="C1862" s="392"/>
    </row>
    <row r="1863" spans="1:3" ht="14.25" customHeight="1" x14ac:dyDescent="0.3">
      <c r="A1863" s="378">
        <v>42144</v>
      </c>
      <c r="B1863" s="380">
        <v>1.1117999999999999</v>
      </c>
      <c r="C1863" s="392"/>
    </row>
    <row r="1864" spans="1:3" ht="14.25" customHeight="1" x14ac:dyDescent="0.3">
      <c r="A1864" s="378">
        <v>42143</v>
      </c>
      <c r="B1864" s="380">
        <v>1.1180000000000001</v>
      </c>
      <c r="C1864" s="392"/>
    </row>
    <row r="1865" spans="1:3" ht="14.25" customHeight="1" x14ac:dyDescent="0.3">
      <c r="A1865" s="378">
        <v>42142</v>
      </c>
      <c r="B1865" s="380">
        <v>1.1389</v>
      </c>
      <c r="C1865" s="392"/>
    </row>
    <row r="1866" spans="1:3" ht="14.25" customHeight="1" x14ac:dyDescent="0.3">
      <c r="A1866" s="378">
        <v>42139</v>
      </c>
      <c r="B1866" s="380">
        <v>1.1328</v>
      </c>
      <c r="C1866" s="392"/>
    </row>
    <row r="1867" spans="1:3" ht="14.25" customHeight="1" x14ac:dyDescent="0.3">
      <c r="A1867" s="378">
        <v>42138</v>
      </c>
      <c r="B1867" s="380">
        <v>1.1418999999999999</v>
      </c>
      <c r="C1867" s="392"/>
    </row>
    <row r="1868" spans="1:3" ht="14.25" customHeight="1" x14ac:dyDescent="0.3">
      <c r="A1868" s="378">
        <v>42137</v>
      </c>
      <c r="B1868" s="380">
        <v>1.1221000000000001</v>
      </c>
    </row>
    <row r="1869" spans="1:3" ht="14.25" customHeight="1" x14ac:dyDescent="0.3">
      <c r="A1869" s="378">
        <v>42136</v>
      </c>
      <c r="B1869" s="380">
        <v>1.1238999999999999</v>
      </c>
    </row>
    <row r="1870" spans="1:3" ht="14.25" customHeight="1" x14ac:dyDescent="0.3">
      <c r="A1870" s="378">
        <v>42135</v>
      </c>
      <c r="B1870" s="380">
        <v>1.1142000000000001</v>
      </c>
    </row>
    <row r="1871" spans="1:3" ht="14.25" customHeight="1" x14ac:dyDescent="0.3">
      <c r="A1871" s="378">
        <v>42132</v>
      </c>
      <c r="B1871" s="380">
        <v>1.1221000000000001</v>
      </c>
    </row>
    <row r="1872" spans="1:3" ht="14.25" customHeight="1" x14ac:dyDescent="0.3">
      <c r="A1872" s="378">
        <v>42131</v>
      </c>
      <c r="B1872" s="380">
        <v>1.1305000000000001</v>
      </c>
    </row>
    <row r="1873" spans="1:3" ht="14.25" customHeight="1" x14ac:dyDescent="0.3">
      <c r="A1873" s="378">
        <v>42130</v>
      </c>
      <c r="B1873" s="380">
        <v>1.123</v>
      </c>
      <c r="C1873" s="392"/>
    </row>
    <row r="1874" spans="1:3" ht="14.25" customHeight="1" x14ac:dyDescent="0.3">
      <c r="A1874" s="378">
        <v>42129</v>
      </c>
      <c r="B1874" s="380">
        <v>1.1116999999999999</v>
      </c>
      <c r="C1874" s="392"/>
    </row>
    <row r="1875" spans="1:3" ht="14.25" customHeight="1" x14ac:dyDescent="0.3">
      <c r="A1875" s="378">
        <v>42128</v>
      </c>
      <c r="B1875" s="380">
        <v>1.1152</v>
      </c>
      <c r="C1875" s="392"/>
    </row>
    <row r="1876" spans="1:3" ht="14.25" customHeight="1" x14ac:dyDescent="0.3">
      <c r="A1876" s="378">
        <v>42124</v>
      </c>
      <c r="B1876" s="364">
        <v>1.1214999999999999</v>
      </c>
      <c r="C1876" s="392"/>
    </row>
    <row r="1877" spans="1:3" ht="14.25" customHeight="1" x14ac:dyDescent="0.3">
      <c r="A1877" s="378">
        <v>42123</v>
      </c>
      <c r="B1877" s="364">
        <v>1.1002000000000001</v>
      </c>
      <c r="C1877" s="392"/>
    </row>
    <row r="1878" spans="1:3" ht="14.25" customHeight="1" x14ac:dyDescent="0.3">
      <c r="A1878" s="378">
        <v>42122</v>
      </c>
      <c r="B1878" s="380">
        <v>1.0927</v>
      </c>
      <c r="C1878" s="392"/>
    </row>
    <row r="1879" spans="1:3" ht="14.25" customHeight="1" x14ac:dyDescent="0.3">
      <c r="A1879" s="378">
        <v>42121</v>
      </c>
      <c r="B1879" s="380">
        <v>1.0822000000000001</v>
      </c>
      <c r="C1879" s="392"/>
    </row>
    <row r="1880" spans="1:3" ht="14.25" customHeight="1" x14ac:dyDescent="0.3">
      <c r="A1880" s="378">
        <v>42118</v>
      </c>
      <c r="B1880" s="380">
        <v>1.0824</v>
      </c>
      <c r="C1880" s="392"/>
    </row>
    <row r="1881" spans="1:3" ht="14.25" customHeight="1" x14ac:dyDescent="0.3">
      <c r="A1881" s="378">
        <v>42117</v>
      </c>
      <c r="B1881" s="380">
        <v>1.0771999999999999</v>
      </c>
      <c r="C1881" s="393"/>
    </row>
    <row r="1882" spans="1:3" ht="14.25" customHeight="1" x14ac:dyDescent="0.3">
      <c r="A1882" s="378">
        <v>42116</v>
      </c>
      <c r="B1882" s="380">
        <v>1.0743</v>
      </c>
      <c r="C1882" s="393"/>
    </row>
    <row r="1883" spans="1:3" ht="14.25" customHeight="1" x14ac:dyDescent="0.3">
      <c r="A1883" s="378">
        <v>42115</v>
      </c>
      <c r="B1883" s="380">
        <v>1.07</v>
      </c>
      <c r="C1883" s="393"/>
    </row>
    <row r="1884" spans="1:3" ht="14.25" customHeight="1" x14ac:dyDescent="0.3">
      <c r="A1884" s="378">
        <v>42114</v>
      </c>
      <c r="B1884" s="380">
        <v>1.0723</v>
      </c>
      <c r="C1884" s="393"/>
    </row>
    <row r="1885" spans="1:3" ht="14.25" customHeight="1" x14ac:dyDescent="0.3">
      <c r="A1885" s="378">
        <v>42111</v>
      </c>
      <c r="B1885" s="380">
        <v>1.0813999999999999</v>
      </c>
      <c r="C1885" s="393"/>
    </row>
    <row r="1886" spans="1:3" ht="14.25" customHeight="1" x14ac:dyDescent="0.3">
      <c r="A1886" s="378">
        <v>42110</v>
      </c>
      <c r="B1886" s="380">
        <v>1.0710999999999999</v>
      </c>
      <c r="C1886" s="393"/>
    </row>
    <row r="1887" spans="1:3" ht="14.25" customHeight="1" x14ac:dyDescent="0.3">
      <c r="A1887" s="378">
        <v>42109</v>
      </c>
      <c r="B1887" s="380">
        <v>1.0579000000000001</v>
      </c>
      <c r="C1887" s="393"/>
    </row>
    <row r="1888" spans="1:3" ht="14.25" customHeight="1" x14ac:dyDescent="0.3">
      <c r="A1888" s="378">
        <v>42108</v>
      </c>
      <c r="B1888" s="380">
        <v>1.0564</v>
      </c>
      <c r="C1888" s="384"/>
    </row>
    <row r="1889" spans="1:3" ht="14.25" customHeight="1" x14ac:dyDescent="0.3">
      <c r="A1889" s="378">
        <v>42107</v>
      </c>
      <c r="B1889" s="380">
        <v>1.0551999999999999</v>
      </c>
      <c r="C1889" s="384"/>
    </row>
    <row r="1890" spans="1:3" ht="14.25" customHeight="1" x14ac:dyDescent="0.3">
      <c r="A1890" s="378">
        <v>42104</v>
      </c>
      <c r="B1890" s="45">
        <v>1.0569999999999999</v>
      </c>
      <c r="C1890" s="384"/>
    </row>
    <row r="1891" spans="1:3" ht="14.25" customHeight="1" x14ac:dyDescent="0.3">
      <c r="A1891" s="378">
        <v>42103</v>
      </c>
      <c r="B1891" s="45">
        <v>1.0773999999999999</v>
      </c>
      <c r="C1891" s="384"/>
    </row>
    <row r="1892" spans="1:3" ht="14.25" customHeight="1" x14ac:dyDescent="0.3">
      <c r="A1892" s="378">
        <v>42102</v>
      </c>
      <c r="B1892" s="45">
        <v>1.0862000000000001</v>
      </c>
      <c r="C1892" s="384"/>
    </row>
    <row r="1893" spans="1:3" ht="14.25" customHeight="1" x14ac:dyDescent="0.3">
      <c r="A1893" s="378">
        <v>42101</v>
      </c>
      <c r="B1893" s="45">
        <v>1.0847</v>
      </c>
      <c r="C1893" s="384"/>
    </row>
    <row r="1894" spans="1:3" ht="14.25" customHeight="1" x14ac:dyDescent="0.3">
      <c r="A1894" s="378">
        <v>42096</v>
      </c>
      <c r="B1894" s="45">
        <v>1.083</v>
      </c>
      <c r="C1894" s="384"/>
    </row>
    <row r="1895" spans="1:3" ht="14.25" customHeight="1" x14ac:dyDescent="0.3">
      <c r="A1895" s="378">
        <v>42095</v>
      </c>
      <c r="B1895" s="45">
        <v>1.0754999999999999</v>
      </c>
      <c r="C1895" s="384"/>
    </row>
    <row r="1896" spans="1:3" ht="14.25" customHeight="1" x14ac:dyDescent="0.3">
      <c r="A1896" s="378">
        <v>42094</v>
      </c>
      <c r="B1896" s="45">
        <v>1.0759000000000001</v>
      </c>
      <c r="C1896" s="384"/>
    </row>
    <row r="1897" spans="1:3" ht="14.25" customHeight="1" x14ac:dyDescent="0.3">
      <c r="A1897" s="378">
        <v>42093</v>
      </c>
      <c r="B1897" s="45">
        <v>1.0845</v>
      </c>
      <c r="C1897" s="384"/>
    </row>
    <row r="1898" spans="1:3" ht="14.25" customHeight="1" x14ac:dyDescent="0.3">
      <c r="A1898" s="378">
        <v>42090</v>
      </c>
      <c r="B1898" s="45">
        <v>1.0855999999999999</v>
      </c>
      <c r="C1898" s="384"/>
    </row>
    <row r="1899" spans="1:3" ht="14.25" customHeight="1" x14ac:dyDescent="0.3">
      <c r="A1899" s="378">
        <v>42089</v>
      </c>
      <c r="B1899" s="45">
        <v>1.0972999999999999</v>
      </c>
      <c r="C1899" s="384"/>
    </row>
    <row r="1900" spans="1:3" ht="14.25" customHeight="1" x14ac:dyDescent="0.3">
      <c r="A1900" s="378">
        <v>42088</v>
      </c>
      <c r="B1900" s="45">
        <v>1.0985</v>
      </c>
      <c r="C1900" s="384"/>
    </row>
    <row r="1901" spans="1:3" ht="14.25" customHeight="1" x14ac:dyDescent="0.3">
      <c r="A1901" s="378">
        <v>42087</v>
      </c>
      <c r="B1901" s="45">
        <v>1.095</v>
      </c>
      <c r="C1901" s="392"/>
    </row>
    <row r="1902" spans="1:3" ht="14.25" customHeight="1" x14ac:dyDescent="0.3">
      <c r="A1902" s="378">
        <v>42086</v>
      </c>
      <c r="B1902" s="45">
        <v>1.0911999999999999</v>
      </c>
      <c r="C1902" s="392"/>
    </row>
    <row r="1903" spans="1:3" ht="14.25" customHeight="1" x14ac:dyDescent="0.3">
      <c r="A1903" s="378">
        <v>42083</v>
      </c>
      <c r="B1903" s="45">
        <v>1.0775999999999999</v>
      </c>
      <c r="C1903" s="392"/>
    </row>
    <row r="1904" spans="1:3" ht="14.25" customHeight="1" x14ac:dyDescent="0.3">
      <c r="A1904" s="378">
        <v>42082</v>
      </c>
      <c r="B1904" s="45">
        <v>1.0677000000000001</v>
      </c>
      <c r="C1904" s="392"/>
    </row>
    <row r="1905" spans="1:3" ht="14.25" customHeight="1" x14ac:dyDescent="0.3">
      <c r="A1905" s="378">
        <v>42081</v>
      </c>
      <c r="B1905" s="380">
        <v>1.0591999999999999</v>
      </c>
      <c r="C1905" s="392"/>
    </row>
    <row r="1906" spans="1:3" ht="14.25" customHeight="1" x14ac:dyDescent="0.3">
      <c r="A1906" s="378">
        <v>42080</v>
      </c>
      <c r="B1906" s="380">
        <v>1.0634999999999999</v>
      </c>
      <c r="C1906" s="392"/>
    </row>
    <row r="1907" spans="1:3" ht="14.25" customHeight="1" x14ac:dyDescent="0.3">
      <c r="A1907" s="378">
        <v>42079</v>
      </c>
      <c r="B1907" s="380">
        <v>1.0557000000000001</v>
      </c>
      <c r="C1907" s="392"/>
    </row>
    <row r="1908" spans="1:3" ht="14.25" customHeight="1" x14ac:dyDescent="0.3">
      <c r="A1908" s="378">
        <v>42076</v>
      </c>
      <c r="B1908" s="380">
        <v>1.0571999999999999</v>
      </c>
      <c r="C1908" s="392"/>
    </row>
    <row r="1909" spans="1:3" ht="14.25" customHeight="1" x14ac:dyDescent="0.3">
      <c r="A1909" s="378">
        <v>42075</v>
      </c>
      <c r="B1909" s="380">
        <v>1.0612999999999999</v>
      </c>
      <c r="C1909" s="392"/>
    </row>
    <row r="1910" spans="1:3" ht="14.25" customHeight="1" x14ac:dyDescent="0.3">
      <c r="A1910" s="378">
        <v>42074</v>
      </c>
      <c r="B1910" s="380">
        <v>1.0578000000000001</v>
      </c>
      <c r="C1910" s="392"/>
    </row>
    <row r="1911" spans="1:3" ht="14.25" customHeight="1" x14ac:dyDescent="0.3">
      <c r="A1911" s="378">
        <v>42073</v>
      </c>
      <c r="B1911" s="380">
        <v>1.0738000000000001</v>
      </c>
      <c r="C1911" s="392"/>
    </row>
    <row r="1912" spans="1:3" ht="14.25" customHeight="1" x14ac:dyDescent="0.3">
      <c r="A1912" s="378">
        <v>42072</v>
      </c>
      <c r="B1912" s="380">
        <v>1.0860000000000001</v>
      </c>
      <c r="C1912" s="392"/>
    </row>
    <row r="1913" spans="1:3" ht="14.25" customHeight="1" x14ac:dyDescent="0.3">
      <c r="A1913" s="378">
        <v>42069</v>
      </c>
      <c r="B1913" s="380">
        <v>1.0963000000000001</v>
      </c>
      <c r="C1913" s="392"/>
    </row>
    <row r="1914" spans="1:3" ht="14.25" customHeight="1" x14ac:dyDescent="0.3">
      <c r="A1914" s="378">
        <v>42068</v>
      </c>
      <c r="B1914" s="380">
        <v>1.1069</v>
      </c>
      <c r="C1914" s="392"/>
    </row>
    <row r="1915" spans="1:3" ht="14.25" customHeight="1" x14ac:dyDescent="0.3">
      <c r="A1915" s="378">
        <v>42067</v>
      </c>
      <c r="B1915" s="380">
        <v>1.1124000000000001</v>
      </c>
      <c r="C1915" s="392"/>
    </row>
    <row r="1916" spans="1:3" ht="14.25" customHeight="1" x14ac:dyDescent="0.3">
      <c r="A1916" s="378">
        <v>42066</v>
      </c>
      <c r="B1916" s="380">
        <v>1.1168</v>
      </c>
      <c r="C1916" s="392"/>
    </row>
    <row r="1917" spans="1:3" ht="14.25" customHeight="1" x14ac:dyDescent="0.3">
      <c r="A1917" s="378">
        <v>42065</v>
      </c>
      <c r="B1917" s="380">
        <v>1.1227</v>
      </c>
      <c r="C1917" s="392"/>
    </row>
    <row r="1918" spans="1:3" ht="14.25" customHeight="1" x14ac:dyDescent="0.3">
      <c r="A1918" s="378">
        <v>42062</v>
      </c>
      <c r="B1918" s="380">
        <v>1.1240000000000001</v>
      </c>
      <c r="C1918" s="392"/>
    </row>
    <row r="1919" spans="1:3" ht="14.25" customHeight="1" x14ac:dyDescent="0.3">
      <c r="A1919" s="378">
        <v>42061</v>
      </c>
      <c r="B1919" s="380">
        <v>1.1316999999999999</v>
      </c>
      <c r="C1919" s="392"/>
    </row>
    <row r="1920" spans="1:3" ht="14.25" customHeight="1" x14ac:dyDescent="0.3">
      <c r="A1920" s="378">
        <v>42060</v>
      </c>
      <c r="B1920" s="380">
        <v>1.1346000000000001</v>
      </c>
      <c r="C1920" s="392"/>
    </row>
    <row r="1921" spans="1:3" ht="14.25" customHeight="1" x14ac:dyDescent="0.3">
      <c r="A1921" s="378">
        <v>42059</v>
      </c>
      <c r="B1921" s="380">
        <v>1.1328</v>
      </c>
      <c r="C1921" s="392"/>
    </row>
    <row r="1922" spans="1:3" ht="14.25" customHeight="1" x14ac:dyDescent="0.3">
      <c r="A1922" s="378">
        <v>42058</v>
      </c>
      <c r="B1922" s="380">
        <v>1.1297999999999999</v>
      </c>
      <c r="C1922" s="392"/>
    </row>
    <row r="1923" spans="1:3" ht="14.25" customHeight="1" x14ac:dyDescent="0.3">
      <c r="A1923" s="378">
        <v>42055</v>
      </c>
      <c r="B1923" s="380">
        <v>1.1297999999999999</v>
      </c>
      <c r="C1923" s="392"/>
    </row>
    <row r="1924" spans="1:3" ht="14.25" customHeight="1" x14ac:dyDescent="0.3">
      <c r="A1924" s="378">
        <v>42054</v>
      </c>
      <c r="B1924" s="380">
        <v>1.1387</v>
      </c>
    </row>
    <row r="1925" spans="1:3" ht="14.25" customHeight="1" x14ac:dyDescent="0.3">
      <c r="A1925" s="378">
        <v>42053</v>
      </c>
      <c r="B1925" s="380">
        <v>1.1372</v>
      </c>
    </row>
    <row r="1926" spans="1:3" ht="14.25" customHeight="1" x14ac:dyDescent="0.3">
      <c r="A1926" s="366">
        <v>42052</v>
      </c>
      <c r="B1926" s="364">
        <v>1.1415</v>
      </c>
    </row>
    <row r="1927" spans="1:3" ht="14.25" customHeight="1" x14ac:dyDescent="0.3">
      <c r="A1927" s="366">
        <v>42051</v>
      </c>
      <c r="B1927" s="364">
        <v>1.1408</v>
      </c>
    </row>
    <row r="1928" spans="1:3" ht="14.25" customHeight="1" x14ac:dyDescent="0.3">
      <c r="A1928" s="378">
        <v>42048</v>
      </c>
      <c r="B1928" s="364">
        <v>1.1380999999999999</v>
      </c>
    </row>
    <row r="1929" spans="1:3" ht="14.25" customHeight="1" x14ac:dyDescent="0.3">
      <c r="A1929" s="378">
        <v>42047</v>
      </c>
      <c r="B1929" s="364">
        <v>1.1328</v>
      </c>
    </row>
    <row r="1930" spans="1:3" ht="14.25" customHeight="1" x14ac:dyDescent="0.3">
      <c r="A1930" s="378">
        <v>42046</v>
      </c>
      <c r="B1930" s="364">
        <v>1.1314</v>
      </c>
    </row>
    <row r="1931" spans="1:3" ht="14.25" customHeight="1" x14ac:dyDescent="0.3">
      <c r="A1931" s="378">
        <v>42045</v>
      </c>
      <c r="B1931" s="380">
        <v>1.1296999999999999</v>
      </c>
    </row>
    <row r="1932" spans="1:3" ht="14.25" customHeight="1" x14ac:dyDescent="0.3">
      <c r="A1932" s="378">
        <v>42044</v>
      </c>
      <c r="B1932" s="380">
        <v>1.1274999999999999</v>
      </c>
    </row>
    <row r="1933" spans="1:3" ht="14.25" customHeight="1" x14ac:dyDescent="0.3">
      <c r="A1933" s="378">
        <v>42041</v>
      </c>
      <c r="B1933" s="380">
        <v>1.1447000000000001</v>
      </c>
    </row>
    <row r="1934" spans="1:3" ht="14.25" customHeight="1" x14ac:dyDescent="0.3">
      <c r="A1934" s="378">
        <v>42040</v>
      </c>
      <c r="B1934" s="380">
        <v>1.141</v>
      </c>
    </row>
    <row r="1935" spans="1:3" ht="14.25" customHeight="1" x14ac:dyDescent="0.3">
      <c r="A1935" s="378">
        <v>42039</v>
      </c>
      <c r="B1935" s="380">
        <v>1.1446000000000001</v>
      </c>
    </row>
    <row r="1936" spans="1:3" ht="14.25" customHeight="1" x14ac:dyDescent="0.3">
      <c r="A1936" s="378">
        <v>42038</v>
      </c>
      <c r="B1936" s="380">
        <v>1.1375999999999999</v>
      </c>
    </row>
    <row r="1937" spans="1:2" ht="14.25" customHeight="1" x14ac:dyDescent="0.3">
      <c r="A1937" s="378">
        <v>42037</v>
      </c>
      <c r="B1937" s="380">
        <v>1.131</v>
      </c>
    </row>
    <row r="1938" spans="1:2" ht="14.25" customHeight="1" x14ac:dyDescent="0.3">
      <c r="A1938" s="378">
        <v>42034</v>
      </c>
      <c r="B1938" s="380">
        <v>1.1305000000000001</v>
      </c>
    </row>
    <row r="1939" spans="1:2" ht="14.25" customHeight="1" x14ac:dyDescent="0.3">
      <c r="A1939" s="378">
        <v>42033</v>
      </c>
      <c r="B1939" s="30">
        <v>1.1315</v>
      </c>
    </row>
    <row r="1940" spans="1:2" ht="14.25" customHeight="1" x14ac:dyDescent="0.3">
      <c r="A1940" s="378">
        <v>42032</v>
      </c>
      <c r="B1940" s="30">
        <v>1.1344000000000001</v>
      </c>
    </row>
    <row r="1941" spans="1:2" ht="14.25" customHeight="1" x14ac:dyDescent="0.3">
      <c r="A1941" s="378">
        <v>42031</v>
      </c>
      <c r="B1941" s="30">
        <v>1.1306</v>
      </c>
    </row>
    <row r="1942" spans="1:2" ht="14.25" customHeight="1" x14ac:dyDescent="0.3">
      <c r="A1942" s="378">
        <v>42030</v>
      </c>
      <c r="B1942" s="30">
        <v>1.1244000000000001</v>
      </c>
    </row>
    <row r="1943" spans="1:2" ht="14.25" customHeight="1" x14ac:dyDescent="0.3">
      <c r="A1943" s="378">
        <v>42027</v>
      </c>
      <c r="B1943" s="30">
        <v>1.1197999999999999</v>
      </c>
    </row>
    <row r="1944" spans="1:2" ht="14.25" customHeight="1" x14ac:dyDescent="0.3">
      <c r="A1944" s="378">
        <v>42026</v>
      </c>
      <c r="B1944" s="30">
        <v>1.1617999999999999</v>
      </c>
    </row>
    <row r="1945" spans="1:2" ht="14.25" customHeight="1" x14ac:dyDescent="0.3">
      <c r="A1945" s="378">
        <v>42025</v>
      </c>
      <c r="B1945" s="30">
        <v>1.1593</v>
      </c>
    </row>
    <row r="1946" spans="1:2" ht="14.25" customHeight="1" x14ac:dyDescent="0.3">
      <c r="A1946" s="378">
        <v>42024</v>
      </c>
      <c r="B1946" s="45">
        <v>1.1578999999999999</v>
      </c>
    </row>
    <row r="1947" spans="1:2" ht="14.25" customHeight="1" x14ac:dyDescent="0.3">
      <c r="A1947" s="378">
        <v>42023</v>
      </c>
      <c r="B1947" s="45">
        <v>1.1605000000000001</v>
      </c>
    </row>
    <row r="1948" spans="1:2" ht="14.25" customHeight="1" x14ac:dyDescent="0.3">
      <c r="A1948" s="378">
        <v>42020</v>
      </c>
      <c r="B1948" s="45">
        <v>1.1588000000000001</v>
      </c>
    </row>
    <row r="1949" spans="1:2" ht="14.25" customHeight="1" x14ac:dyDescent="0.3">
      <c r="A1949" s="378">
        <v>42019</v>
      </c>
      <c r="B1949" s="45">
        <v>1.1708000000000001</v>
      </c>
    </row>
    <row r="1950" spans="1:2" ht="14.25" customHeight="1" x14ac:dyDescent="0.3">
      <c r="A1950" s="378">
        <v>42018</v>
      </c>
      <c r="B1950" s="45">
        <v>1.1775</v>
      </c>
    </row>
    <row r="1951" spans="1:2" ht="14.25" customHeight="1" x14ac:dyDescent="0.3">
      <c r="A1951" s="378">
        <v>42017</v>
      </c>
      <c r="B1951" s="45">
        <v>1.1781999999999999</v>
      </c>
    </row>
    <row r="1952" spans="1:2" ht="14.25" customHeight="1" x14ac:dyDescent="0.3">
      <c r="A1952" s="378">
        <v>42016</v>
      </c>
      <c r="B1952" s="45">
        <v>1.1803999999999999</v>
      </c>
    </row>
    <row r="1953" spans="1:2" ht="14.25" customHeight="1" x14ac:dyDescent="0.3">
      <c r="A1953" s="378">
        <v>42013</v>
      </c>
      <c r="B1953" s="45">
        <v>1.1813</v>
      </c>
    </row>
    <row r="1954" spans="1:2" ht="14.25" customHeight="1" x14ac:dyDescent="0.3">
      <c r="A1954" s="378">
        <v>42012</v>
      </c>
      <c r="B1954" s="45">
        <v>1.1768000000000001</v>
      </c>
    </row>
    <row r="1955" spans="1:2" ht="14.25" customHeight="1" x14ac:dyDescent="0.3">
      <c r="A1955" s="378">
        <v>42011</v>
      </c>
      <c r="B1955" s="45">
        <v>1.1831</v>
      </c>
    </row>
    <row r="1956" spans="1:2" ht="14.25" customHeight="1" x14ac:dyDescent="0.3">
      <c r="A1956" s="378">
        <v>42010</v>
      </c>
      <c r="B1956" s="45">
        <v>1.1914</v>
      </c>
    </row>
    <row r="1957" spans="1:2" ht="14.25" customHeight="1" x14ac:dyDescent="0.3">
      <c r="A1957" s="378">
        <v>42009</v>
      </c>
      <c r="B1957" s="45">
        <v>1.1915</v>
      </c>
    </row>
    <row r="1958" spans="1:2" ht="14.25" customHeight="1" x14ac:dyDescent="0.3">
      <c r="A1958" s="378">
        <v>42006</v>
      </c>
      <c r="B1958" s="45">
        <v>1.2042999999999999</v>
      </c>
    </row>
    <row r="1959" spans="1:2" ht="14.25" customHeight="1" x14ac:dyDescent="0.3">
      <c r="A1959" s="378">
        <v>42006</v>
      </c>
      <c r="B1959" s="380">
        <v>1.2042999999999999</v>
      </c>
    </row>
    <row r="1960" spans="1:2" ht="14.25" customHeight="1" x14ac:dyDescent="0.3">
      <c r="A1960" s="378">
        <v>42004</v>
      </c>
      <c r="B1960" s="380">
        <v>1.2141</v>
      </c>
    </row>
    <row r="1961" spans="1:2" ht="14.25" customHeight="1" x14ac:dyDescent="0.3">
      <c r="A1961" s="378">
        <v>42003</v>
      </c>
      <c r="B1961" s="380">
        <v>1.216</v>
      </c>
    </row>
    <row r="1962" spans="1:2" ht="14.25" customHeight="1" x14ac:dyDescent="0.3">
      <c r="A1962" s="378">
        <v>42002</v>
      </c>
      <c r="B1962" s="380">
        <v>1.2197</v>
      </c>
    </row>
    <row r="1963" spans="1:2" ht="14.25" customHeight="1" x14ac:dyDescent="0.3">
      <c r="A1963" s="378">
        <v>41997</v>
      </c>
      <c r="B1963" s="380">
        <v>1.2219</v>
      </c>
    </row>
    <row r="1964" spans="1:2" ht="14.25" customHeight="1" x14ac:dyDescent="0.3">
      <c r="A1964" s="378">
        <v>41996</v>
      </c>
      <c r="B1964" s="380">
        <v>1.2213000000000001</v>
      </c>
    </row>
    <row r="1965" spans="1:2" ht="14.25" customHeight="1" x14ac:dyDescent="0.3">
      <c r="A1965" s="378">
        <v>41995</v>
      </c>
      <c r="B1965" s="380">
        <v>1.2259</v>
      </c>
    </row>
    <row r="1966" spans="1:2" ht="14.25" customHeight="1" x14ac:dyDescent="0.3">
      <c r="A1966" s="378">
        <v>41992</v>
      </c>
      <c r="B1966" s="380">
        <v>1.2279</v>
      </c>
    </row>
    <row r="1967" spans="1:2" ht="14.25" customHeight="1" x14ac:dyDescent="0.3">
      <c r="A1967" s="378">
        <v>41991</v>
      </c>
      <c r="B1967" s="380">
        <v>1.2284999999999999</v>
      </c>
    </row>
    <row r="1968" spans="1:2" ht="14.25" customHeight="1" x14ac:dyDescent="0.3">
      <c r="A1968" s="378">
        <v>41990</v>
      </c>
      <c r="B1968" s="380">
        <v>1.2447999999999999</v>
      </c>
    </row>
    <row r="1969" spans="1:3" ht="14.25" customHeight="1" x14ac:dyDescent="0.3">
      <c r="A1969" s="378">
        <v>41989</v>
      </c>
      <c r="B1969" s="380">
        <v>1.2537</v>
      </c>
    </row>
    <row r="1970" spans="1:3" ht="14.25" customHeight="1" x14ac:dyDescent="0.3">
      <c r="A1970" s="378">
        <v>41988</v>
      </c>
      <c r="B1970" s="380">
        <v>1.2425999999999999</v>
      </c>
    </row>
    <row r="1971" spans="1:3" ht="14.25" customHeight="1" x14ac:dyDescent="0.3">
      <c r="A1971" s="378">
        <v>41985</v>
      </c>
      <c r="B1971" s="380">
        <v>1.2450000000000001</v>
      </c>
    </row>
    <row r="1972" spans="1:3" ht="14.25" customHeight="1" x14ac:dyDescent="0.3">
      <c r="A1972" s="378">
        <v>41984</v>
      </c>
      <c r="B1972" s="380">
        <v>1.2427999999999999</v>
      </c>
    </row>
    <row r="1973" spans="1:3" ht="14.25" customHeight="1" x14ac:dyDescent="0.3">
      <c r="A1973" s="378">
        <v>41983</v>
      </c>
      <c r="B1973" s="380">
        <v>1.2392000000000001</v>
      </c>
    </row>
    <row r="1974" spans="1:3" ht="14.25" customHeight="1" x14ac:dyDescent="0.3">
      <c r="A1974" s="378">
        <v>41982</v>
      </c>
      <c r="B1974" s="380">
        <v>1.2369000000000001</v>
      </c>
    </row>
    <row r="1975" spans="1:3" ht="14.25" customHeight="1" x14ac:dyDescent="0.3">
      <c r="A1975" s="378">
        <v>41981</v>
      </c>
      <c r="B1975" s="380">
        <v>1.2258</v>
      </c>
    </row>
    <row r="1976" spans="1:3" ht="14.25" customHeight="1" x14ac:dyDescent="0.3">
      <c r="A1976" s="378">
        <v>41978</v>
      </c>
      <c r="B1976" s="380">
        <v>1.2362</v>
      </c>
    </row>
    <row r="1977" spans="1:3" ht="14.25" customHeight="1" x14ac:dyDescent="0.3">
      <c r="A1977" s="378">
        <v>41977</v>
      </c>
      <c r="B1977" s="380">
        <v>1.2311000000000001</v>
      </c>
    </row>
    <row r="1978" spans="1:3" ht="14.25" customHeight="1" x14ac:dyDescent="0.3">
      <c r="A1978" s="378">
        <v>41976</v>
      </c>
      <c r="B1978" s="380">
        <v>1.2331000000000001</v>
      </c>
    </row>
    <row r="1979" spans="1:3" ht="14.25" customHeight="1" x14ac:dyDescent="0.3">
      <c r="A1979" s="378">
        <v>41975</v>
      </c>
      <c r="B1979" s="380">
        <v>1.2423999999999999</v>
      </c>
    </row>
    <row r="1980" spans="1:3" ht="14.25" customHeight="1" x14ac:dyDescent="0.3">
      <c r="A1980" s="378">
        <v>41974</v>
      </c>
      <c r="B1980" s="380">
        <v>1.2468999999999999</v>
      </c>
    </row>
    <row r="1981" spans="1:3" ht="14.25" customHeight="1" x14ac:dyDescent="0.3">
      <c r="A1981" s="378">
        <v>41971</v>
      </c>
      <c r="B1981" s="380">
        <v>1.2483</v>
      </c>
    </row>
    <row r="1982" spans="1:3" ht="14.25" customHeight="1" x14ac:dyDescent="0.3">
      <c r="A1982" s="394">
        <v>41970</v>
      </c>
      <c r="B1982" s="364">
        <v>1.2466999999999999</v>
      </c>
    </row>
    <row r="1983" spans="1:3" ht="14.25" customHeight="1" x14ac:dyDescent="0.3">
      <c r="A1983" s="394">
        <v>41969</v>
      </c>
      <c r="B1983" s="364">
        <v>1.2505999999999999</v>
      </c>
    </row>
    <row r="1984" spans="1:3" ht="14.25" customHeight="1" x14ac:dyDescent="0.3">
      <c r="A1984" s="394">
        <v>41968</v>
      </c>
      <c r="B1984" s="364">
        <v>1.2474000000000001</v>
      </c>
      <c r="C1984" s="376"/>
    </row>
    <row r="1985" spans="1:3" ht="14.25" customHeight="1" x14ac:dyDescent="0.3">
      <c r="A1985" s="394">
        <v>41967</v>
      </c>
      <c r="B1985" s="364">
        <v>1.2434000000000001</v>
      </c>
      <c r="C1985" s="376"/>
    </row>
    <row r="1986" spans="1:3" ht="14.25" customHeight="1" x14ac:dyDescent="0.3">
      <c r="A1986" s="394">
        <v>41966</v>
      </c>
      <c r="B1986" s="364">
        <v>1.2372000000000001</v>
      </c>
      <c r="C1986" s="376"/>
    </row>
    <row r="1987" spans="1:3" ht="14.25" customHeight="1" x14ac:dyDescent="0.3">
      <c r="A1987" s="394">
        <v>41965</v>
      </c>
      <c r="B1987" s="364">
        <v>1.2390000000000001</v>
      </c>
    </row>
    <row r="1988" spans="1:3" ht="14.25" customHeight="1" x14ac:dyDescent="0.3">
      <c r="A1988" s="394">
        <v>41964</v>
      </c>
      <c r="B1988" s="364">
        <v>1.2390000000000001</v>
      </c>
    </row>
    <row r="1989" spans="1:3" ht="14.25" customHeight="1" x14ac:dyDescent="0.3">
      <c r="A1989" s="394">
        <v>41963</v>
      </c>
      <c r="B1989" s="364">
        <v>1.2539</v>
      </c>
    </row>
    <row r="1990" spans="1:3" ht="14.25" customHeight="1" x14ac:dyDescent="0.3">
      <c r="A1990" s="394">
        <v>41962</v>
      </c>
      <c r="B1990" s="364">
        <v>1.2554000000000001</v>
      </c>
    </row>
    <row r="1991" spans="1:3" ht="14.25" customHeight="1" x14ac:dyDescent="0.3">
      <c r="A1991" s="394">
        <v>41961</v>
      </c>
      <c r="B1991" s="364">
        <v>1.2537</v>
      </c>
    </row>
    <row r="1992" spans="1:3" ht="14.25" customHeight="1" x14ac:dyDescent="0.3">
      <c r="A1992" s="394">
        <v>41960</v>
      </c>
      <c r="B1992" s="364">
        <v>1.2450000000000001</v>
      </c>
    </row>
    <row r="1993" spans="1:3" ht="14.25" customHeight="1" x14ac:dyDescent="0.3">
      <c r="A1993" s="394">
        <v>41959</v>
      </c>
      <c r="B1993" s="364">
        <v>1.2521</v>
      </c>
    </row>
    <row r="1994" spans="1:3" ht="14.25" customHeight="1" x14ac:dyDescent="0.3">
      <c r="A1994" s="394">
        <v>41958</v>
      </c>
      <c r="B1994" s="364">
        <v>1.2524</v>
      </c>
    </row>
    <row r="1995" spans="1:3" ht="14.25" customHeight="1" x14ac:dyDescent="0.3">
      <c r="A1995" s="394">
        <v>41957</v>
      </c>
      <c r="B1995" s="364">
        <v>1.2524</v>
      </c>
    </row>
    <row r="1996" spans="1:3" ht="14.25" customHeight="1" x14ac:dyDescent="0.3">
      <c r="A1996" s="394">
        <v>41956</v>
      </c>
      <c r="B1996" s="364">
        <v>1.2476</v>
      </c>
    </row>
    <row r="1997" spans="1:3" ht="14.25" customHeight="1" x14ac:dyDescent="0.3">
      <c r="A1997" s="394">
        <v>41955</v>
      </c>
      <c r="B1997" s="364">
        <v>1.2439</v>
      </c>
    </row>
    <row r="1998" spans="1:3" ht="14.25" customHeight="1" x14ac:dyDescent="0.3">
      <c r="A1998" s="394">
        <v>41954</v>
      </c>
      <c r="B1998" s="364">
        <v>1.2475000000000001</v>
      </c>
    </row>
    <row r="1999" spans="1:3" ht="14.25" customHeight="1" x14ac:dyDescent="0.3">
      <c r="A1999" s="394">
        <v>41953</v>
      </c>
      <c r="B1999" s="364">
        <v>1.2421</v>
      </c>
    </row>
    <row r="2000" spans="1:3" ht="14.25" customHeight="1" x14ac:dyDescent="0.3">
      <c r="A2000" s="394">
        <v>41952</v>
      </c>
      <c r="B2000" s="364">
        <v>1.246</v>
      </c>
    </row>
    <row r="2001" spans="1:2" ht="14.25" customHeight="1" x14ac:dyDescent="0.3">
      <c r="A2001" s="394">
        <v>41951</v>
      </c>
      <c r="B2001" s="364">
        <v>1.2454000000000001</v>
      </c>
    </row>
    <row r="2002" spans="1:2" ht="14.25" customHeight="1" x14ac:dyDescent="0.3">
      <c r="A2002" s="394">
        <v>41950</v>
      </c>
      <c r="B2002" s="364">
        <v>1.2454000000000001</v>
      </c>
    </row>
    <row r="2003" spans="1:2" ht="14.25" customHeight="1" x14ac:dyDescent="0.3">
      <c r="A2003" s="394">
        <v>41949</v>
      </c>
      <c r="B2003" s="364">
        <v>1.2375</v>
      </c>
    </row>
    <row r="2004" spans="1:2" ht="14.25" customHeight="1" x14ac:dyDescent="0.3">
      <c r="A2004" s="394">
        <v>41948</v>
      </c>
      <c r="B2004" s="364">
        <v>1.2485999999999999</v>
      </c>
    </row>
    <row r="2005" spans="1:2" ht="14.25" customHeight="1" x14ac:dyDescent="0.3">
      <c r="A2005" s="394">
        <v>41947</v>
      </c>
      <c r="B2005" s="364">
        <v>1.2545999999999999</v>
      </c>
    </row>
    <row r="2006" spans="1:2" ht="14.25" customHeight="1" x14ac:dyDescent="0.3">
      <c r="A2006" s="394">
        <v>41946</v>
      </c>
      <c r="B2006" s="364">
        <v>1.2483</v>
      </c>
    </row>
    <row r="2007" spans="1:2" ht="14.25" customHeight="1" x14ac:dyDescent="0.3">
      <c r="A2007" s="394">
        <v>41945</v>
      </c>
      <c r="B2007" s="364">
        <v>1.2502</v>
      </c>
    </row>
    <row r="2008" spans="1:2" ht="14.25" customHeight="1" x14ac:dyDescent="0.3">
      <c r="A2008" s="394">
        <v>41944</v>
      </c>
      <c r="B2008" s="364">
        <v>1.2502</v>
      </c>
    </row>
    <row r="2009" spans="1:2" ht="14.25" customHeight="1" x14ac:dyDescent="0.3">
      <c r="A2009" s="394">
        <v>41943</v>
      </c>
      <c r="B2009" s="364">
        <v>1.2524999999999999</v>
      </c>
    </row>
    <row r="2010" spans="1:2" ht="14.25" customHeight="1" x14ac:dyDescent="0.3">
      <c r="A2010" s="394">
        <v>41942</v>
      </c>
      <c r="B2010" s="364">
        <v>1.2613000000000001</v>
      </c>
    </row>
    <row r="2011" spans="1:2" ht="14.25" customHeight="1" x14ac:dyDescent="0.3">
      <c r="A2011" s="394">
        <v>41941</v>
      </c>
      <c r="B2011" s="364">
        <v>1.2632000000000001</v>
      </c>
    </row>
    <row r="2012" spans="1:2" ht="14.25" customHeight="1" x14ac:dyDescent="0.3">
      <c r="A2012" s="394">
        <v>41940</v>
      </c>
      <c r="B2012" s="364">
        <v>1.2734000000000001</v>
      </c>
    </row>
    <row r="2013" spans="1:2" ht="14.25" customHeight="1" x14ac:dyDescent="0.3">
      <c r="A2013" s="394">
        <v>41939</v>
      </c>
      <c r="B2013" s="364">
        <v>1.2698</v>
      </c>
    </row>
    <row r="2014" spans="1:2" ht="14.25" customHeight="1" x14ac:dyDescent="0.3">
      <c r="A2014" s="394">
        <v>41938</v>
      </c>
      <c r="B2014" s="364">
        <v>1.2676000000000001</v>
      </c>
    </row>
    <row r="2015" spans="1:2" ht="14.25" customHeight="1" x14ac:dyDescent="0.3">
      <c r="A2015" s="394">
        <v>41937</v>
      </c>
      <c r="B2015" s="364">
        <v>1.2670999999999999</v>
      </c>
    </row>
    <row r="2016" spans="1:2" ht="14.25" customHeight="1" x14ac:dyDescent="0.3">
      <c r="A2016" s="394">
        <v>41936</v>
      </c>
      <c r="B2016" s="364">
        <v>1.2670999999999999</v>
      </c>
    </row>
    <row r="2017" spans="1:3" ht="14.25" customHeight="1" x14ac:dyDescent="0.3">
      <c r="A2017" s="394">
        <v>41935</v>
      </c>
      <c r="B2017" s="364">
        <v>1.2646999999999999</v>
      </c>
    </row>
    <row r="2018" spans="1:3" ht="14.25" customHeight="1" x14ac:dyDescent="0.3">
      <c r="A2018" s="394">
        <v>41934</v>
      </c>
      <c r="B2018" s="364">
        <v>1.2648999999999999</v>
      </c>
    </row>
    <row r="2019" spans="1:3" ht="14.25" customHeight="1" x14ac:dyDescent="0.3">
      <c r="A2019" s="394">
        <v>41933</v>
      </c>
      <c r="B2019" s="364">
        <v>1.2715000000000001</v>
      </c>
    </row>
    <row r="2020" spans="1:3" ht="14.25" customHeight="1" x14ac:dyDescent="0.3">
      <c r="A2020" s="394">
        <v>41932</v>
      </c>
      <c r="B2020" s="364">
        <v>1.2799</v>
      </c>
    </row>
    <row r="2021" spans="1:3" ht="14.25" customHeight="1" x14ac:dyDescent="0.3">
      <c r="A2021" s="394">
        <v>41931</v>
      </c>
      <c r="B2021" s="364">
        <v>1.2747999999999999</v>
      </c>
      <c r="C2021" s="376"/>
    </row>
    <row r="2022" spans="1:3" ht="14.25" customHeight="1" x14ac:dyDescent="0.3">
      <c r="A2022" s="394">
        <v>41930</v>
      </c>
      <c r="B2022" s="364">
        <v>1.2763</v>
      </c>
      <c r="C2022" s="376"/>
    </row>
    <row r="2023" spans="1:3" ht="14.25" customHeight="1" x14ac:dyDescent="0.3">
      <c r="A2023" s="394">
        <v>41929</v>
      </c>
      <c r="B2023" s="364">
        <v>1.2763</v>
      </c>
      <c r="C2023" s="376"/>
    </row>
    <row r="2024" spans="1:3" ht="14.25" customHeight="1" x14ac:dyDescent="0.3">
      <c r="A2024" s="394">
        <v>41928</v>
      </c>
      <c r="B2024" s="364">
        <v>1.2809999999999999</v>
      </c>
      <c r="C2024" s="376"/>
    </row>
    <row r="2025" spans="1:3" ht="14.25" customHeight="1" x14ac:dyDescent="0.3">
      <c r="A2025" s="394">
        <v>41927</v>
      </c>
      <c r="B2025" s="364">
        <v>1.2837000000000001</v>
      </c>
      <c r="C2025" s="376"/>
    </row>
    <row r="2026" spans="1:3" ht="14.25" customHeight="1" x14ac:dyDescent="0.3">
      <c r="A2026" s="394">
        <v>41926</v>
      </c>
      <c r="B2026" s="364">
        <v>1.2659</v>
      </c>
      <c r="C2026" s="376"/>
    </row>
    <row r="2027" spans="1:3" ht="14.25" customHeight="1" x14ac:dyDescent="0.3">
      <c r="A2027" s="394">
        <v>41925</v>
      </c>
      <c r="B2027" s="364">
        <v>1.2753000000000001</v>
      </c>
    </row>
    <row r="2028" spans="1:3" ht="14.25" customHeight="1" x14ac:dyDescent="0.3">
      <c r="A2028" s="394">
        <v>41924</v>
      </c>
      <c r="B2028" s="364">
        <v>1.264</v>
      </c>
    </row>
    <row r="2029" spans="1:3" ht="14.25" customHeight="1" x14ac:dyDescent="0.3">
      <c r="A2029" s="394">
        <v>41923</v>
      </c>
      <c r="B2029" s="364">
        <v>1.2627999999999999</v>
      </c>
    </row>
    <row r="2030" spans="1:3" ht="14.25" customHeight="1" x14ac:dyDescent="0.3">
      <c r="A2030" s="394">
        <v>41922</v>
      </c>
      <c r="B2030" s="364">
        <v>1.2627999999999999</v>
      </c>
    </row>
    <row r="2031" spans="1:3" ht="14.25" customHeight="1" x14ac:dyDescent="0.3">
      <c r="A2031" s="394">
        <v>41921</v>
      </c>
      <c r="B2031" s="364">
        <v>1.2690999999999999</v>
      </c>
    </row>
    <row r="2032" spans="1:3" ht="14.25" customHeight="1" x14ac:dyDescent="0.3">
      <c r="A2032" s="394">
        <v>41920</v>
      </c>
      <c r="B2032" s="364">
        <v>1.2734000000000001</v>
      </c>
    </row>
    <row r="2033" spans="1:3" ht="14.25" customHeight="1" x14ac:dyDescent="0.3">
      <c r="A2033" s="394">
        <v>41919</v>
      </c>
      <c r="B2033" s="364">
        <v>1.2669999999999999</v>
      </c>
    </row>
    <row r="2034" spans="1:3" ht="14.25" customHeight="1" x14ac:dyDescent="0.3">
      <c r="A2034" s="394">
        <v>41918</v>
      </c>
      <c r="B2034" s="364">
        <v>1.2654000000000001</v>
      </c>
    </row>
    <row r="2035" spans="1:3" ht="14.25" customHeight="1" x14ac:dyDescent="0.3">
      <c r="A2035" s="394">
        <v>41917</v>
      </c>
      <c r="B2035" s="364">
        <v>1.2513000000000001</v>
      </c>
    </row>
    <row r="2036" spans="1:3" ht="14.25" customHeight="1" x14ac:dyDescent="0.3">
      <c r="A2036" s="394">
        <v>41916</v>
      </c>
      <c r="B2036" s="364">
        <v>1.2517</v>
      </c>
    </row>
    <row r="2037" spans="1:3" ht="14.25" customHeight="1" x14ac:dyDescent="0.3">
      <c r="A2037" s="394">
        <v>41915</v>
      </c>
      <c r="B2037" s="364">
        <v>1.2517</v>
      </c>
    </row>
    <row r="2038" spans="1:3" ht="14.25" customHeight="1" x14ac:dyDescent="0.3">
      <c r="A2038" s="394">
        <v>41914</v>
      </c>
      <c r="B2038" s="364">
        <v>1.2668999999999999</v>
      </c>
    </row>
    <row r="2039" spans="1:3" ht="14.25" customHeight="1" x14ac:dyDescent="0.3">
      <c r="A2039" s="394">
        <v>41913</v>
      </c>
      <c r="B2039" s="364">
        <v>1.2624</v>
      </c>
    </row>
    <row r="2040" spans="1:3" ht="14.25" customHeight="1" x14ac:dyDescent="0.3">
      <c r="A2040" s="394">
        <v>41912</v>
      </c>
      <c r="B2040" s="364">
        <v>1.2632000000000001</v>
      </c>
    </row>
    <row r="2041" spans="1:3" ht="14.25" customHeight="1" x14ac:dyDescent="0.3">
      <c r="A2041" s="394">
        <v>41911</v>
      </c>
      <c r="B2041" s="364">
        <v>1.2701</v>
      </c>
    </row>
    <row r="2042" spans="1:3" ht="14.25" customHeight="1" x14ac:dyDescent="0.3">
      <c r="A2042" s="394">
        <v>41910</v>
      </c>
      <c r="B2042" s="376">
        <v>1.2675000000000001</v>
      </c>
    </row>
    <row r="2043" spans="1:3" ht="14.25" customHeight="1" x14ac:dyDescent="0.3">
      <c r="A2043" s="394">
        <v>41909</v>
      </c>
      <c r="B2043" s="376">
        <v>1.2685</v>
      </c>
    </row>
    <row r="2044" spans="1:3" ht="14.25" customHeight="1" x14ac:dyDescent="0.3">
      <c r="A2044" s="394">
        <v>41908</v>
      </c>
      <c r="B2044" s="376">
        <v>1.2685</v>
      </c>
      <c r="C2044" s="376"/>
    </row>
    <row r="2045" spans="1:3" ht="14.25" customHeight="1" x14ac:dyDescent="0.3">
      <c r="A2045" s="394">
        <v>41907</v>
      </c>
      <c r="B2045" s="364">
        <v>1.2750999999999999</v>
      </c>
      <c r="C2045" s="376"/>
    </row>
    <row r="2046" spans="1:3" ht="14.25" customHeight="1" x14ac:dyDescent="0.3">
      <c r="A2046" s="394">
        <v>41906</v>
      </c>
      <c r="B2046" s="364">
        <v>1.278</v>
      </c>
      <c r="C2046" s="376"/>
    </row>
    <row r="2047" spans="1:3" ht="14.25" customHeight="1" x14ac:dyDescent="0.3">
      <c r="A2047" s="394">
        <v>41905</v>
      </c>
      <c r="B2047" s="364">
        <v>1.2847</v>
      </c>
      <c r="C2047" s="376"/>
    </row>
    <row r="2048" spans="1:3" ht="14.25" customHeight="1" x14ac:dyDescent="0.3">
      <c r="A2048" s="394">
        <v>41904</v>
      </c>
      <c r="B2048" s="364">
        <v>1.2849999999999999</v>
      </c>
      <c r="C2048" s="376"/>
    </row>
    <row r="2049" spans="1:3" ht="14.25" customHeight="1" x14ac:dyDescent="0.3">
      <c r="A2049" s="394">
        <v>41903</v>
      </c>
      <c r="B2049" s="364">
        <v>1.284</v>
      </c>
      <c r="C2049" s="376"/>
    </row>
    <row r="2050" spans="1:3" ht="14.25" customHeight="1" x14ac:dyDescent="0.3">
      <c r="A2050" s="394">
        <v>41902</v>
      </c>
      <c r="B2050" s="364">
        <v>1.2828999999999999</v>
      </c>
      <c r="C2050" s="376"/>
    </row>
    <row r="2051" spans="1:3" ht="14.25" customHeight="1" x14ac:dyDescent="0.3">
      <c r="A2051" s="394">
        <v>41901</v>
      </c>
      <c r="B2051" s="364">
        <v>1.2828999999999999</v>
      </c>
      <c r="C2051" s="376"/>
    </row>
    <row r="2052" spans="1:3" ht="14.25" customHeight="1" x14ac:dyDescent="0.3">
      <c r="A2052" s="394">
        <v>41900</v>
      </c>
      <c r="B2052" s="364">
        <v>1.2923</v>
      </c>
      <c r="C2052" s="376"/>
    </row>
    <row r="2053" spans="1:3" ht="14.25" customHeight="1" x14ac:dyDescent="0.3">
      <c r="A2053" s="394">
        <v>41899</v>
      </c>
      <c r="B2053" s="364">
        <v>1.2866</v>
      </c>
      <c r="C2053" s="376"/>
    </row>
    <row r="2054" spans="1:3" ht="14.25" customHeight="1" x14ac:dyDescent="0.3">
      <c r="A2054" s="394">
        <v>41898</v>
      </c>
      <c r="B2054" s="364">
        <v>1.296</v>
      </c>
      <c r="C2054" s="376"/>
    </row>
    <row r="2055" spans="1:3" ht="14.25" customHeight="1" x14ac:dyDescent="0.3">
      <c r="A2055" s="394">
        <v>41897</v>
      </c>
      <c r="B2055" s="364">
        <v>1.2941</v>
      </c>
      <c r="C2055" s="376"/>
    </row>
    <row r="2056" spans="1:3" ht="14.25" customHeight="1" x14ac:dyDescent="0.3">
      <c r="A2056" s="394">
        <v>41896</v>
      </c>
      <c r="B2056" s="364">
        <v>1.296</v>
      </c>
      <c r="C2056" s="376"/>
    </row>
    <row r="2057" spans="1:3" ht="14.25" customHeight="1" x14ac:dyDescent="0.3">
      <c r="A2057" s="394">
        <v>41895</v>
      </c>
      <c r="B2057" s="364">
        <v>1.296</v>
      </c>
      <c r="C2057" s="376"/>
    </row>
    <row r="2058" spans="1:3" ht="14.25" customHeight="1" x14ac:dyDescent="0.3">
      <c r="A2058" s="394">
        <v>41894</v>
      </c>
      <c r="B2058" s="364">
        <v>1.2965</v>
      </c>
      <c r="C2058" s="376"/>
    </row>
    <row r="2059" spans="1:3" ht="14.25" customHeight="1" x14ac:dyDescent="0.3">
      <c r="A2059" s="394">
        <v>41893</v>
      </c>
      <c r="B2059" s="364">
        <v>1.2926</v>
      </c>
      <c r="C2059" s="376"/>
    </row>
    <row r="2060" spans="1:3" ht="14.25" customHeight="1" x14ac:dyDescent="0.3">
      <c r="A2060" s="394">
        <v>41892</v>
      </c>
      <c r="B2060" s="364">
        <v>1.2917000000000001</v>
      </c>
      <c r="C2060" s="376"/>
    </row>
    <row r="2061" spans="1:3" ht="14.25" customHeight="1" x14ac:dyDescent="0.3">
      <c r="A2061" s="394">
        <v>41891</v>
      </c>
      <c r="B2061" s="364">
        <v>1.2937000000000001</v>
      </c>
      <c r="C2061" s="376"/>
    </row>
    <row r="2062" spans="1:3" ht="14.25" customHeight="1" x14ac:dyDescent="0.3">
      <c r="A2062" s="394">
        <v>41890</v>
      </c>
      <c r="B2062" s="364">
        <v>1.2897000000000001</v>
      </c>
      <c r="C2062" s="376"/>
    </row>
    <row r="2063" spans="1:3" ht="14.25" customHeight="1" x14ac:dyDescent="0.3">
      <c r="A2063" s="394">
        <v>41889</v>
      </c>
      <c r="B2063" s="364">
        <v>1.2951999999999999</v>
      </c>
      <c r="C2063" s="376"/>
    </row>
    <row r="2064" spans="1:3" ht="14.25" customHeight="1" x14ac:dyDescent="0.3">
      <c r="A2064" s="394">
        <v>41888</v>
      </c>
      <c r="B2064" s="364">
        <v>1.2950999999999999</v>
      </c>
      <c r="C2064" s="376"/>
    </row>
    <row r="2065" spans="1:3" ht="14.25" customHeight="1" x14ac:dyDescent="0.3">
      <c r="A2065" s="394">
        <v>41887</v>
      </c>
      <c r="B2065" s="364">
        <v>1.2950999999999999</v>
      </c>
      <c r="C2065" s="376"/>
    </row>
    <row r="2066" spans="1:3" ht="14.25" customHeight="1" x14ac:dyDescent="0.3">
      <c r="A2066" s="394">
        <v>41886</v>
      </c>
      <c r="B2066" s="364">
        <v>1.2945</v>
      </c>
      <c r="C2066" s="376"/>
    </row>
    <row r="2067" spans="1:3" ht="14.25" customHeight="1" x14ac:dyDescent="0.3">
      <c r="A2067" s="394">
        <v>41885</v>
      </c>
      <c r="B2067" s="364">
        <v>1.3150999999999999</v>
      </c>
      <c r="C2067" s="376"/>
    </row>
    <row r="2068" spans="1:3" ht="14.25" customHeight="1" x14ac:dyDescent="0.3">
      <c r="A2068" s="394">
        <v>41884</v>
      </c>
      <c r="B2068" s="364">
        <v>1.3132999999999999</v>
      </c>
      <c r="C2068" s="376"/>
    </row>
    <row r="2069" spans="1:3" ht="14.25" customHeight="1" x14ac:dyDescent="0.3">
      <c r="A2069" s="394">
        <v>41883</v>
      </c>
      <c r="B2069" s="364">
        <v>1.3128</v>
      </c>
    </row>
    <row r="2070" spans="1:3" ht="14.25" customHeight="1" x14ac:dyDescent="0.3">
      <c r="A2070" s="394">
        <v>41882</v>
      </c>
      <c r="B2070" s="364">
        <v>1.3127</v>
      </c>
    </row>
    <row r="2071" spans="1:3" ht="14.25" customHeight="1" x14ac:dyDescent="0.3">
      <c r="A2071" s="394">
        <v>41881</v>
      </c>
      <c r="B2071" s="364">
        <v>1.3132999999999999</v>
      </c>
    </row>
    <row r="2072" spans="1:3" ht="14.25" customHeight="1" x14ac:dyDescent="0.3">
      <c r="A2072" s="394">
        <v>41880</v>
      </c>
      <c r="B2072" s="364">
        <v>1.3132999999999999</v>
      </c>
    </row>
    <row r="2073" spans="1:3" ht="14.25" customHeight="1" x14ac:dyDescent="0.3">
      <c r="A2073" s="394">
        <v>41879</v>
      </c>
      <c r="B2073" s="364">
        <v>1.3183</v>
      </c>
    </row>
    <row r="2074" spans="1:3" ht="14.25" customHeight="1" x14ac:dyDescent="0.3">
      <c r="A2074" s="394">
        <v>41875</v>
      </c>
      <c r="B2074" s="364">
        <v>1.3197000000000001</v>
      </c>
    </row>
    <row r="2075" spans="1:3" ht="14.25" customHeight="1" x14ac:dyDescent="0.3">
      <c r="A2075" s="394">
        <v>41874</v>
      </c>
      <c r="B2075" s="364">
        <v>1.3240000000000001</v>
      </c>
    </row>
    <row r="2076" spans="1:3" ht="14.25" customHeight="1" x14ac:dyDescent="0.3">
      <c r="A2076" s="394">
        <v>41873</v>
      </c>
      <c r="B2076" s="364">
        <v>1.3240000000000001</v>
      </c>
    </row>
    <row r="2077" spans="1:3" ht="14.25" customHeight="1" x14ac:dyDescent="0.3">
      <c r="A2077" s="394">
        <v>41872</v>
      </c>
      <c r="B2077" s="364">
        <v>1.3278000000000001</v>
      </c>
    </row>
    <row r="2078" spans="1:3" ht="14.25" customHeight="1" x14ac:dyDescent="0.3">
      <c r="A2078" s="394">
        <v>41871</v>
      </c>
      <c r="B2078" s="364">
        <v>1.3259000000000001</v>
      </c>
    </row>
    <row r="2079" spans="1:3" ht="14.25" customHeight="1" x14ac:dyDescent="0.3">
      <c r="A2079" s="394">
        <v>41870</v>
      </c>
      <c r="B2079" s="376">
        <v>1.3320000000000001</v>
      </c>
    </row>
    <row r="2080" spans="1:3" ht="14.25" customHeight="1" x14ac:dyDescent="0.3">
      <c r="A2080" s="394">
        <v>41869</v>
      </c>
      <c r="B2080" s="376">
        <v>1.3360000000000001</v>
      </c>
    </row>
    <row r="2081" spans="1:3" ht="14.25" customHeight="1" x14ac:dyDescent="0.3">
      <c r="A2081" s="394">
        <v>41868</v>
      </c>
      <c r="B2081" s="376">
        <v>1.339</v>
      </c>
    </row>
    <row r="2082" spans="1:3" ht="14.25" customHeight="1" x14ac:dyDescent="0.3">
      <c r="A2082" s="394">
        <v>41867</v>
      </c>
      <c r="B2082" s="376">
        <v>1.3401000000000001</v>
      </c>
    </row>
    <row r="2083" spans="1:3" ht="14.25" customHeight="1" x14ac:dyDescent="0.3">
      <c r="A2083" s="394">
        <v>41866</v>
      </c>
      <c r="B2083" s="376">
        <v>1.3401000000000001</v>
      </c>
    </row>
    <row r="2084" spans="1:3" ht="14.25" customHeight="1" x14ac:dyDescent="0.3">
      <c r="A2084" s="394">
        <v>41865</v>
      </c>
      <c r="B2084" s="376">
        <v>1.3361000000000001</v>
      </c>
    </row>
    <row r="2085" spans="1:3" ht="14.25" customHeight="1" x14ac:dyDescent="0.3">
      <c r="A2085" s="394">
        <v>41864</v>
      </c>
      <c r="B2085" s="364">
        <v>1.3366</v>
      </c>
      <c r="C2085" s="376"/>
    </row>
    <row r="2086" spans="1:3" ht="14.25" customHeight="1" x14ac:dyDescent="0.3">
      <c r="A2086" s="394">
        <v>41863</v>
      </c>
      <c r="B2086" s="364">
        <v>1.3365</v>
      </c>
      <c r="C2086" s="376"/>
    </row>
    <row r="2087" spans="1:3" ht="14.25" customHeight="1" x14ac:dyDescent="0.3">
      <c r="A2087" s="394">
        <v>41862</v>
      </c>
      <c r="B2087" s="364">
        <v>1.3382000000000001</v>
      </c>
      <c r="C2087" s="376"/>
    </row>
    <row r="2088" spans="1:3" ht="14.25" customHeight="1" x14ac:dyDescent="0.3">
      <c r="A2088" s="394">
        <v>41861</v>
      </c>
      <c r="B2088" s="364">
        <v>1.3404</v>
      </c>
      <c r="C2088" s="376"/>
    </row>
    <row r="2089" spans="1:3" ht="14.25" customHeight="1" x14ac:dyDescent="0.3">
      <c r="A2089" s="394">
        <v>41860</v>
      </c>
      <c r="B2089" s="364">
        <v>1.341</v>
      </c>
      <c r="C2089" s="376"/>
    </row>
    <row r="2090" spans="1:3" ht="14.25" customHeight="1" x14ac:dyDescent="0.3">
      <c r="A2090" s="394">
        <v>41859</v>
      </c>
      <c r="B2090" s="364">
        <v>1.341</v>
      </c>
      <c r="C2090" s="376"/>
    </row>
    <row r="2091" spans="1:3" ht="14.25" customHeight="1" x14ac:dyDescent="0.3">
      <c r="A2091" s="394">
        <v>41858</v>
      </c>
      <c r="B2091" s="364">
        <v>1.3357000000000001</v>
      </c>
      <c r="C2091" s="376"/>
    </row>
    <row r="2092" spans="1:3" ht="14.25" customHeight="1" x14ac:dyDescent="0.3">
      <c r="A2092" s="394">
        <v>41857</v>
      </c>
      <c r="B2092" s="364">
        <v>1.3380000000000001</v>
      </c>
      <c r="C2092" s="376"/>
    </row>
    <row r="2093" spans="1:3" ht="14.25" customHeight="1" x14ac:dyDescent="0.3">
      <c r="A2093" s="394">
        <v>41856</v>
      </c>
      <c r="B2093" s="364">
        <v>1.3371</v>
      </c>
      <c r="C2093" s="376"/>
    </row>
    <row r="2094" spans="1:3" ht="14.25" customHeight="1" x14ac:dyDescent="0.3">
      <c r="A2094" s="394">
        <v>41855</v>
      </c>
      <c r="B2094" s="364">
        <v>1.3421000000000001</v>
      </c>
      <c r="C2094" s="376"/>
    </row>
    <row r="2095" spans="1:3" ht="14.25" customHeight="1" x14ac:dyDescent="0.3">
      <c r="A2095" s="394">
        <v>41854</v>
      </c>
      <c r="B2095" s="364">
        <v>1.3428</v>
      </c>
      <c r="C2095" s="376"/>
    </row>
    <row r="2096" spans="1:3" ht="14.25" customHeight="1" x14ac:dyDescent="0.3">
      <c r="A2096" s="394">
        <v>41853</v>
      </c>
      <c r="B2096" s="364">
        <v>1.3429</v>
      </c>
    </row>
    <row r="2097" spans="1:3" ht="14.25" customHeight="1" x14ac:dyDescent="0.3">
      <c r="A2097" s="394">
        <v>41852</v>
      </c>
      <c r="B2097" s="364">
        <v>1.3429</v>
      </c>
    </row>
    <row r="2098" spans="1:3" ht="14.25" customHeight="1" x14ac:dyDescent="0.3">
      <c r="A2098" s="394">
        <v>41851</v>
      </c>
      <c r="B2098" s="364">
        <v>1.3389</v>
      </c>
      <c r="C2098" s="376"/>
    </row>
    <row r="2099" spans="1:3" ht="14.25" customHeight="1" x14ac:dyDescent="0.3">
      <c r="A2099" s="394">
        <v>41850</v>
      </c>
      <c r="B2099" s="364">
        <v>1.3394999999999999</v>
      </c>
    </row>
    <row r="2100" spans="1:3" ht="14.25" customHeight="1" x14ac:dyDescent="0.3">
      <c r="A2100" s="394">
        <v>41849</v>
      </c>
      <c r="B2100" s="364">
        <v>1.341</v>
      </c>
    </row>
    <row r="2101" spans="1:3" ht="14.25" customHeight="1" x14ac:dyDescent="0.3">
      <c r="A2101" s="394">
        <v>41848</v>
      </c>
      <c r="B2101" s="364">
        <v>1.3438000000000001</v>
      </c>
    </row>
    <row r="2102" spans="1:3" ht="14.25" customHeight="1" x14ac:dyDescent="0.3">
      <c r="A2102" s="394">
        <v>41847</v>
      </c>
      <c r="B2102" s="376">
        <v>1.3429</v>
      </c>
    </row>
    <row r="2103" spans="1:3" ht="14.25" customHeight="1" x14ac:dyDescent="0.3">
      <c r="A2103" s="394">
        <v>41846</v>
      </c>
      <c r="B2103" s="376">
        <v>1.343</v>
      </c>
      <c r="C2103" s="376"/>
    </row>
    <row r="2104" spans="1:3" ht="14.25" customHeight="1" x14ac:dyDescent="0.3">
      <c r="A2104" s="394">
        <v>41845</v>
      </c>
      <c r="B2104" s="376">
        <v>1.343</v>
      </c>
      <c r="C2104" s="376"/>
    </row>
    <row r="2105" spans="1:3" ht="14.25" customHeight="1" x14ac:dyDescent="0.3">
      <c r="A2105" s="394">
        <v>41844</v>
      </c>
      <c r="B2105" s="376">
        <v>1.3465</v>
      </c>
    </row>
    <row r="2106" spans="1:3" ht="14.25" customHeight="1" x14ac:dyDescent="0.3">
      <c r="A2106" s="394">
        <v>41843</v>
      </c>
      <c r="B2106" s="376">
        <v>1.3461000000000001</v>
      </c>
    </row>
    <row r="2107" spans="1:3" ht="14.25" customHeight="1" x14ac:dyDescent="0.3">
      <c r="A2107" s="394">
        <v>41842</v>
      </c>
      <c r="B2107" s="376">
        <v>1.3467</v>
      </c>
    </row>
    <row r="2108" spans="1:3" ht="14.25" customHeight="1" x14ac:dyDescent="0.3">
      <c r="A2108" s="394">
        <v>41841</v>
      </c>
      <c r="B2108" s="376">
        <v>1.3521000000000001</v>
      </c>
    </row>
    <row r="2109" spans="1:3" ht="14.25" customHeight="1" x14ac:dyDescent="0.3">
      <c r="A2109" s="394">
        <v>41840</v>
      </c>
      <c r="B2109" s="376">
        <v>1.353</v>
      </c>
    </row>
    <row r="2110" spans="1:3" ht="14.25" customHeight="1" x14ac:dyDescent="0.3">
      <c r="A2110" s="394">
        <v>41839</v>
      </c>
      <c r="B2110" s="376">
        <v>1.3526</v>
      </c>
    </row>
    <row r="2111" spans="1:3" ht="14.25" customHeight="1" x14ac:dyDescent="0.3">
      <c r="A2111" s="394">
        <v>41838</v>
      </c>
      <c r="B2111" s="376">
        <v>1.3526</v>
      </c>
    </row>
    <row r="2112" spans="1:3" ht="14.25" customHeight="1" x14ac:dyDescent="0.3">
      <c r="A2112" s="394">
        <v>41837</v>
      </c>
      <c r="B2112" s="376">
        <v>1.3519000000000001</v>
      </c>
    </row>
    <row r="2113" spans="1:3" ht="14.25" customHeight="1" x14ac:dyDescent="0.3">
      <c r="A2113" s="394">
        <v>41836</v>
      </c>
      <c r="B2113" s="376">
        <v>1.3528</v>
      </c>
    </row>
    <row r="2114" spans="1:3" ht="14.25" customHeight="1" x14ac:dyDescent="0.3">
      <c r="A2114" s="394">
        <v>41835</v>
      </c>
      <c r="B2114" s="376">
        <v>1.3571</v>
      </c>
    </row>
    <row r="2115" spans="1:3" ht="14.25" customHeight="1" x14ac:dyDescent="0.3">
      <c r="A2115" s="394">
        <v>41834</v>
      </c>
      <c r="B2115" s="376">
        <v>1.3622000000000001</v>
      </c>
    </row>
    <row r="2116" spans="1:3" ht="14.25" customHeight="1" x14ac:dyDescent="0.3">
      <c r="A2116" s="394">
        <v>41833</v>
      </c>
      <c r="B2116" s="376">
        <v>1.3602000000000001</v>
      </c>
    </row>
    <row r="2117" spans="1:3" ht="14.25" customHeight="1" x14ac:dyDescent="0.3">
      <c r="A2117" s="394">
        <v>41832</v>
      </c>
      <c r="B2117" s="376">
        <v>1.3607</v>
      </c>
    </row>
    <row r="2118" spans="1:3" ht="14.25" customHeight="1" x14ac:dyDescent="0.3">
      <c r="A2118" s="394">
        <v>41831</v>
      </c>
      <c r="B2118" s="376">
        <v>1.3607</v>
      </c>
      <c r="C2118" s="376"/>
    </row>
    <row r="2119" spans="1:3" ht="14.25" customHeight="1" x14ac:dyDescent="0.3">
      <c r="A2119" s="394">
        <v>41830</v>
      </c>
      <c r="B2119" s="376">
        <v>1.3604000000000001</v>
      </c>
      <c r="C2119" s="376"/>
    </row>
    <row r="2120" spans="1:3" ht="14.25" customHeight="1" x14ac:dyDescent="0.3">
      <c r="A2120" s="394">
        <v>41829</v>
      </c>
      <c r="B2120" s="376">
        <v>1.3643000000000001</v>
      </c>
      <c r="C2120" s="376"/>
    </row>
    <row r="2121" spans="1:3" ht="14.25" customHeight="1" x14ac:dyDescent="0.3">
      <c r="A2121" s="394">
        <v>41828</v>
      </c>
      <c r="B2121" s="376">
        <v>1.3616999999999999</v>
      </c>
      <c r="C2121" s="376"/>
    </row>
    <row r="2122" spans="1:3" ht="14.25" customHeight="1" x14ac:dyDescent="0.3">
      <c r="A2122" s="394">
        <v>41827</v>
      </c>
      <c r="B2122" s="376">
        <v>1.3606</v>
      </c>
      <c r="C2122" s="376"/>
    </row>
    <row r="2123" spans="1:3" ht="14.25" customHeight="1" x14ac:dyDescent="0.3">
      <c r="A2123" s="394">
        <v>41826</v>
      </c>
      <c r="B2123" s="376">
        <v>1.3588</v>
      </c>
      <c r="C2123" s="376"/>
    </row>
    <row r="2124" spans="1:3" ht="14.25" customHeight="1" x14ac:dyDescent="0.3">
      <c r="A2124" s="394">
        <v>41825</v>
      </c>
      <c r="B2124" s="376">
        <v>1.3594999999999999</v>
      </c>
    </row>
    <row r="2125" spans="1:3" ht="14.25" customHeight="1" x14ac:dyDescent="0.3">
      <c r="A2125" s="394">
        <v>41824</v>
      </c>
      <c r="B2125" s="376">
        <v>1.3594999999999999</v>
      </c>
    </row>
    <row r="2126" spans="1:3" ht="14.25" customHeight="1" x14ac:dyDescent="0.3">
      <c r="A2126" s="394">
        <v>41823</v>
      </c>
      <c r="B2126" s="376">
        <v>1.3609</v>
      </c>
    </row>
    <row r="2127" spans="1:3" ht="14.25" customHeight="1" x14ac:dyDescent="0.3">
      <c r="A2127" s="394">
        <v>41822</v>
      </c>
      <c r="B2127" s="364">
        <v>1.3653</v>
      </c>
    </row>
    <row r="2128" spans="1:3" ht="14.25" customHeight="1" x14ac:dyDescent="0.3">
      <c r="A2128" s="394">
        <v>41821</v>
      </c>
      <c r="B2128" s="364">
        <v>1.3680000000000001</v>
      </c>
    </row>
    <row r="2129" spans="1:3" ht="14.25" customHeight="1" x14ac:dyDescent="0.3">
      <c r="A2129" s="394">
        <v>41820</v>
      </c>
      <c r="B2129" s="364">
        <v>1.3692</v>
      </c>
      <c r="C2129" s="395"/>
    </row>
    <row r="2130" spans="1:3" ht="14.25" customHeight="1" x14ac:dyDescent="0.3">
      <c r="A2130" s="394">
        <v>41819</v>
      </c>
      <c r="B2130" s="364">
        <v>1.3643000000000001</v>
      </c>
      <c r="C2130" s="395"/>
    </row>
    <row r="2131" spans="1:3" ht="14.25" customHeight="1" x14ac:dyDescent="0.3">
      <c r="A2131" s="394">
        <v>41818</v>
      </c>
      <c r="B2131" s="364">
        <v>1.365</v>
      </c>
    </row>
    <row r="2132" spans="1:3" ht="14.25" customHeight="1" x14ac:dyDescent="0.3">
      <c r="A2132" s="394">
        <v>41817</v>
      </c>
      <c r="B2132" s="364">
        <v>1.365</v>
      </c>
    </row>
    <row r="2133" spans="1:3" ht="14.25" customHeight="1" x14ac:dyDescent="0.3">
      <c r="A2133" s="394">
        <v>41816</v>
      </c>
      <c r="B2133" s="364">
        <v>1.3612</v>
      </c>
    </row>
    <row r="2134" spans="1:3" ht="14.25" customHeight="1" x14ac:dyDescent="0.3">
      <c r="A2134" s="394">
        <v>41815</v>
      </c>
      <c r="B2134" s="364">
        <v>1.3628</v>
      </c>
    </row>
    <row r="2135" spans="1:3" ht="14.25" customHeight="1" x14ac:dyDescent="0.3">
      <c r="A2135" s="394">
        <v>41814</v>
      </c>
      <c r="B2135" s="364">
        <v>1.3606</v>
      </c>
    </row>
    <row r="2136" spans="1:3" ht="14.25" customHeight="1" x14ac:dyDescent="0.3">
      <c r="A2136" s="394">
        <v>41813</v>
      </c>
      <c r="B2136" s="364">
        <v>1.36</v>
      </c>
    </row>
    <row r="2137" spans="1:3" ht="14.25" customHeight="1" x14ac:dyDescent="0.3">
      <c r="A2137" s="394">
        <v>41812</v>
      </c>
      <c r="B2137" s="364">
        <v>1.3591</v>
      </c>
    </row>
    <row r="2138" spans="1:3" ht="14.25" customHeight="1" x14ac:dyDescent="0.3">
      <c r="A2138" s="394">
        <v>41811</v>
      </c>
      <c r="B2138" s="364">
        <v>1.36</v>
      </c>
    </row>
    <row r="2139" spans="1:3" ht="14.25" customHeight="1" x14ac:dyDescent="0.3">
      <c r="A2139" s="394">
        <v>41810</v>
      </c>
      <c r="B2139" s="364">
        <v>1.36</v>
      </c>
    </row>
    <row r="2140" spans="1:3" ht="14.25" customHeight="1" x14ac:dyDescent="0.3">
      <c r="A2140" s="394">
        <v>41809</v>
      </c>
      <c r="B2140" s="364">
        <v>1.361</v>
      </c>
    </row>
    <row r="2141" spans="1:3" ht="14.25" customHeight="1" x14ac:dyDescent="0.3">
      <c r="A2141" s="394">
        <v>41808</v>
      </c>
      <c r="B2141" s="364">
        <v>1.359</v>
      </c>
    </row>
    <row r="2142" spans="1:3" ht="14.25" customHeight="1" x14ac:dyDescent="0.3">
      <c r="A2142" s="394">
        <v>41807</v>
      </c>
      <c r="B2142" s="364">
        <v>1.3549</v>
      </c>
    </row>
    <row r="2143" spans="1:3" ht="14.25" customHeight="1" x14ac:dyDescent="0.3">
      <c r="A2143" s="394">
        <v>41806</v>
      </c>
      <c r="B2143" s="376">
        <v>1.3575999999999999</v>
      </c>
    </row>
    <row r="2144" spans="1:3" ht="14.25" customHeight="1" x14ac:dyDescent="0.3">
      <c r="A2144" s="394">
        <v>41805</v>
      </c>
      <c r="B2144" s="376">
        <v>1.3535999999999999</v>
      </c>
    </row>
    <row r="2145" spans="1:2" ht="14.25" customHeight="1" x14ac:dyDescent="0.3">
      <c r="A2145" s="394">
        <v>41804</v>
      </c>
      <c r="B2145" s="376">
        <v>1.3541000000000001</v>
      </c>
    </row>
    <row r="2146" spans="1:2" ht="14.25" customHeight="1" x14ac:dyDescent="0.3">
      <c r="A2146" s="394">
        <v>41803</v>
      </c>
      <c r="B2146" s="376">
        <v>1.3541000000000001</v>
      </c>
    </row>
    <row r="2147" spans="1:2" ht="14.25" customHeight="1" x14ac:dyDescent="0.3">
      <c r="A2147" s="394">
        <v>41802</v>
      </c>
      <c r="B2147" s="376">
        <v>1.3551</v>
      </c>
    </row>
    <row r="2148" spans="1:2" ht="14.25" customHeight="1" x14ac:dyDescent="0.3">
      <c r="A2148" s="394">
        <v>41801</v>
      </c>
      <c r="B2148" s="376">
        <v>1.3535999999999999</v>
      </c>
    </row>
    <row r="2149" spans="1:2" ht="14.25" customHeight="1" x14ac:dyDescent="0.3">
      <c r="A2149" s="394">
        <v>41800</v>
      </c>
      <c r="B2149" s="376">
        <v>1.3540000000000001</v>
      </c>
    </row>
    <row r="2150" spans="1:2" ht="14.25" customHeight="1" x14ac:dyDescent="0.3">
      <c r="A2150" s="394">
        <v>41799</v>
      </c>
      <c r="B2150" s="376">
        <v>1.3593</v>
      </c>
    </row>
    <row r="2151" spans="1:2" ht="14.25" customHeight="1" x14ac:dyDescent="0.3">
      <c r="A2151" s="394">
        <v>41798</v>
      </c>
      <c r="B2151" s="376">
        <v>1.3647</v>
      </c>
    </row>
    <row r="2152" spans="1:2" ht="14.25" customHeight="1" x14ac:dyDescent="0.3">
      <c r="A2152" s="394">
        <v>41797</v>
      </c>
      <c r="B2152" s="376">
        <v>1.3643000000000001</v>
      </c>
    </row>
    <row r="2153" spans="1:2" ht="14.25" customHeight="1" x14ac:dyDescent="0.3">
      <c r="A2153" s="394">
        <v>41796</v>
      </c>
      <c r="B2153" s="376">
        <v>1.3643000000000001</v>
      </c>
    </row>
    <row r="2154" spans="1:2" ht="14.25" customHeight="1" x14ac:dyDescent="0.3">
      <c r="A2154" s="394">
        <v>41795</v>
      </c>
      <c r="B2154" s="364">
        <v>1.3660000000000001</v>
      </c>
    </row>
    <row r="2155" spans="1:2" ht="14.25" customHeight="1" x14ac:dyDescent="0.3">
      <c r="A2155" s="394">
        <v>41794</v>
      </c>
      <c r="B2155" s="364">
        <v>1.3602000000000001</v>
      </c>
    </row>
    <row r="2156" spans="1:2" ht="14.25" customHeight="1" x14ac:dyDescent="0.3">
      <c r="A2156" s="394">
        <v>41793</v>
      </c>
      <c r="B2156" s="376">
        <v>1.3621000000000001</v>
      </c>
    </row>
    <row r="2157" spans="1:2" ht="14.25" customHeight="1" x14ac:dyDescent="0.3">
      <c r="A2157" s="394">
        <v>41792</v>
      </c>
      <c r="B2157" s="364">
        <v>1.3596999999999999</v>
      </c>
    </row>
    <row r="2158" spans="1:2" ht="14.25" customHeight="1" x14ac:dyDescent="0.3">
      <c r="A2158" s="394">
        <v>41791</v>
      </c>
      <c r="B2158" s="364">
        <v>1.3628</v>
      </c>
    </row>
    <row r="2159" spans="1:2" ht="14.25" customHeight="1" x14ac:dyDescent="0.3">
      <c r="A2159" s="394">
        <v>41790</v>
      </c>
      <c r="B2159" s="364">
        <v>1.3633999999999999</v>
      </c>
    </row>
    <row r="2160" spans="1:2" ht="14.25" customHeight="1" x14ac:dyDescent="0.3">
      <c r="A2160" s="394">
        <v>41789</v>
      </c>
      <c r="B2160" s="364">
        <v>1.3633999999999999</v>
      </c>
    </row>
    <row r="2161" spans="1:3" ht="14.25" customHeight="1" x14ac:dyDescent="0.3">
      <c r="A2161" s="394">
        <v>41788</v>
      </c>
      <c r="B2161" s="376">
        <v>1.3603000000000001</v>
      </c>
    </row>
    <row r="2162" spans="1:3" ht="14.25" customHeight="1" x14ac:dyDescent="0.3">
      <c r="A2162" s="394">
        <v>41787</v>
      </c>
      <c r="B2162" s="376">
        <v>1.3592</v>
      </c>
    </row>
    <row r="2163" spans="1:3" ht="14.25" customHeight="1" x14ac:dyDescent="0.3">
      <c r="A2163" s="394">
        <v>41786</v>
      </c>
      <c r="B2163" s="364">
        <v>1.3633999999999999</v>
      </c>
    </row>
    <row r="2164" spans="1:3" ht="14.25" customHeight="1" x14ac:dyDescent="0.3">
      <c r="A2164" s="394">
        <v>41785</v>
      </c>
      <c r="B2164" s="364">
        <v>1.3652</v>
      </c>
    </row>
    <row r="2165" spans="1:3" ht="14.25" customHeight="1" x14ac:dyDescent="0.3">
      <c r="A2165" s="394">
        <v>41784</v>
      </c>
      <c r="B2165" s="364">
        <v>1.3627</v>
      </c>
    </row>
    <row r="2166" spans="1:3" ht="14.25" customHeight="1" x14ac:dyDescent="0.3">
      <c r="A2166" s="394">
        <v>41783</v>
      </c>
      <c r="B2166" s="364">
        <v>1.3627</v>
      </c>
    </row>
    <row r="2167" spans="1:3" ht="14.25" customHeight="1" x14ac:dyDescent="0.3">
      <c r="A2167" s="394">
        <v>41782</v>
      </c>
      <c r="B2167" s="364">
        <v>1.3631</v>
      </c>
    </row>
    <row r="2168" spans="1:3" ht="14.25" customHeight="1" x14ac:dyDescent="0.3">
      <c r="A2168" s="394">
        <v>41781</v>
      </c>
      <c r="B2168" s="364">
        <v>1.3653999999999999</v>
      </c>
    </row>
    <row r="2169" spans="1:3" ht="14.25" customHeight="1" x14ac:dyDescent="0.3">
      <c r="A2169" s="394">
        <v>41780</v>
      </c>
      <c r="B2169" s="364">
        <v>1.3682000000000001</v>
      </c>
    </row>
    <row r="2170" spans="1:3" ht="14.25" customHeight="1" x14ac:dyDescent="0.3">
      <c r="A2170" s="394">
        <v>41779</v>
      </c>
      <c r="B2170" s="364">
        <v>1.3703000000000001</v>
      </c>
    </row>
    <row r="2171" spans="1:3" ht="14.25" customHeight="1" x14ac:dyDescent="0.3">
      <c r="A2171" s="394">
        <v>41778</v>
      </c>
      <c r="B2171" s="364">
        <v>1.3713</v>
      </c>
    </row>
    <row r="2172" spans="1:3" ht="14.25" customHeight="1" x14ac:dyDescent="0.3">
      <c r="A2172" s="394">
        <v>41777</v>
      </c>
      <c r="B2172" s="364">
        <v>1.3703000000000001</v>
      </c>
    </row>
    <row r="2173" spans="1:3" ht="14.25" customHeight="1" x14ac:dyDescent="0.3">
      <c r="A2173" s="394">
        <v>41776</v>
      </c>
      <c r="B2173" s="364">
        <v>1.3694</v>
      </c>
      <c r="C2173" s="376"/>
    </row>
    <row r="2174" spans="1:3" ht="14.25" customHeight="1" x14ac:dyDescent="0.3">
      <c r="A2174" s="394">
        <v>41775</v>
      </c>
      <c r="B2174" s="364">
        <v>1.3694</v>
      </c>
      <c r="C2174" s="376"/>
    </row>
    <row r="2175" spans="1:3" ht="14.25" customHeight="1" x14ac:dyDescent="0.3">
      <c r="A2175" s="394">
        <v>41774</v>
      </c>
      <c r="B2175" s="364">
        <v>1.3716999999999999</v>
      </c>
    </row>
    <row r="2176" spans="1:3" ht="14.25" customHeight="1" x14ac:dyDescent="0.3">
      <c r="A2176" s="394">
        <v>41773</v>
      </c>
      <c r="B2176" s="376">
        <v>1.3717999999999999</v>
      </c>
      <c r="C2176" s="376"/>
    </row>
    <row r="2177" spans="1:3" ht="14.25" customHeight="1" x14ac:dyDescent="0.3">
      <c r="A2177" s="394">
        <v>41772</v>
      </c>
      <c r="B2177" s="376">
        <v>1.3708</v>
      </c>
      <c r="C2177" s="376"/>
    </row>
    <row r="2178" spans="1:3" ht="14.25" customHeight="1" x14ac:dyDescent="0.3">
      <c r="A2178" s="394">
        <v>41771</v>
      </c>
      <c r="B2178" s="376">
        <v>1.3755999999999999</v>
      </c>
      <c r="C2178" s="376"/>
    </row>
    <row r="2179" spans="1:3" ht="14.25" customHeight="1" x14ac:dyDescent="0.3">
      <c r="A2179" s="394">
        <v>41770</v>
      </c>
      <c r="B2179" s="376">
        <v>1.3759999999999999</v>
      </c>
      <c r="C2179" s="376"/>
    </row>
    <row r="2180" spans="1:3" ht="14.25" customHeight="1" x14ac:dyDescent="0.3">
      <c r="A2180" s="394">
        <v>41769</v>
      </c>
      <c r="B2180" s="376">
        <v>1.3756999999999999</v>
      </c>
      <c r="C2180" s="376"/>
    </row>
    <row r="2181" spans="1:3" ht="14.25" customHeight="1" x14ac:dyDescent="0.3">
      <c r="A2181" s="394">
        <v>41768</v>
      </c>
      <c r="B2181" s="376">
        <v>1.3756999999999999</v>
      </c>
      <c r="C2181" s="376"/>
    </row>
    <row r="2182" spans="1:3" ht="14.25" customHeight="1" x14ac:dyDescent="0.3">
      <c r="A2182" s="394">
        <v>41767</v>
      </c>
      <c r="B2182" s="364">
        <v>1.3843000000000001</v>
      </c>
      <c r="C2182" s="376"/>
    </row>
    <row r="2183" spans="1:3" ht="14.25" customHeight="1" x14ac:dyDescent="0.3">
      <c r="A2183" s="394">
        <v>41766</v>
      </c>
      <c r="B2183" s="364">
        <v>1.391</v>
      </c>
    </row>
    <row r="2184" spans="1:3" ht="14.25" customHeight="1" x14ac:dyDescent="0.3">
      <c r="A2184" s="394">
        <v>41765</v>
      </c>
      <c r="B2184" s="364">
        <v>1.3929</v>
      </c>
    </row>
    <row r="2185" spans="1:3" ht="14.25" customHeight="1" x14ac:dyDescent="0.3">
      <c r="A2185" s="394">
        <v>41764</v>
      </c>
      <c r="B2185" s="364">
        <v>1.3875</v>
      </c>
    </row>
    <row r="2186" spans="1:3" ht="14.25" customHeight="1" x14ac:dyDescent="0.3">
      <c r="A2186" s="394">
        <v>41763</v>
      </c>
      <c r="B2186" s="364">
        <v>1.3872</v>
      </c>
    </row>
    <row r="2187" spans="1:3" ht="14.25" customHeight="1" x14ac:dyDescent="0.3">
      <c r="A2187" s="394">
        <v>41762</v>
      </c>
      <c r="B2187" s="395">
        <v>1.3869</v>
      </c>
      <c r="C2187" s="376"/>
    </row>
    <row r="2188" spans="1:3" ht="14.25" customHeight="1" x14ac:dyDescent="0.3">
      <c r="A2188" s="394">
        <v>41761</v>
      </c>
      <c r="B2188" s="395">
        <v>1.3869</v>
      </c>
      <c r="C2188" s="376"/>
    </row>
    <row r="2189" spans="1:3" ht="14.25" customHeight="1" x14ac:dyDescent="0.3">
      <c r="A2189" s="394">
        <v>41760</v>
      </c>
      <c r="B2189" s="364">
        <v>1.387</v>
      </c>
    </row>
    <row r="2190" spans="1:3" ht="14.25" customHeight="1" x14ac:dyDescent="0.3">
      <c r="A2190" s="394">
        <v>41759</v>
      </c>
      <c r="B2190" s="364">
        <v>1.3868</v>
      </c>
    </row>
    <row r="2191" spans="1:3" ht="14.25" customHeight="1" x14ac:dyDescent="0.3">
      <c r="A2191" s="394">
        <v>41758</v>
      </c>
      <c r="B2191" s="364">
        <v>1.3813</v>
      </c>
      <c r="C2191" s="376"/>
    </row>
    <row r="2192" spans="1:3" ht="14.25" customHeight="1" x14ac:dyDescent="0.3">
      <c r="A2192" s="394">
        <v>41757</v>
      </c>
      <c r="B2192" s="364">
        <v>1.3852</v>
      </c>
      <c r="C2192" s="376"/>
    </row>
    <row r="2193" spans="1:3" ht="14.25" customHeight="1" x14ac:dyDescent="0.3">
      <c r="A2193" s="394">
        <v>41756</v>
      </c>
      <c r="B2193" s="364">
        <v>1.3838999999999999</v>
      </c>
      <c r="C2193" s="376"/>
    </row>
    <row r="2194" spans="1:3" ht="14.25" customHeight="1" x14ac:dyDescent="0.3">
      <c r="A2194" s="394">
        <v>41755</v>
      </c>
      <c r="B2194" s="364">
        <v>1.3834</v>
      </c>
      <c r="C2194" s="376"/>
    </row>
    <row r="2195" spans="1:3" ht="14.25" customHeight="1" x14ac:dyDescent="0.3">
      <c r="A2195" s="394">
        <v>41754</v>
      </c>
      <c r="B2195" s="364">
        <v>1.3834</v>
      </c>
      <c r="C2195" s="376"/>
    </row>
    <row r="2196" spans="1:3" ht="14.25" customHeight="1" x14ac:dyDescent="0.3">
      <c r="A2196" s="394">
        <v>41753</v>
      </c>
      <c r="B2196" s="364">
        <v>1.383</v>
      </c>
      <c r="C2196" s="376"/>
    </row>
    <row r="2197" spans="1:3" ht="14.25" customHeight="1" x14ac:dyDescent="0.3">
      <c r="A2197" s="394">
        <v>41752</v>
      </c>
      <c r="B2197" s="364">
        <v>1.3816999999999999</v>
      </c>
      <c r="C2197" s="376"/>
    </row>
    <row r="2198" spans="1:3" ht="14.25" customHeight="1" x14ac:dyDescent="0.3">
      <c r="A2198" s="394">
        <v>41751</v>
      </c>
      <c r="B2198" s="364">
        <v>1.3807</v>
      </c>
      <c r="C2198" s="376"/>
    </row>
    <row r="2199" spans="1:3" ht="14.25" customHeight="1" x14ac:dyDescent="0.3">
      <c r="A2199" s="394">
        <v>41750</v>
      </c>
      <c r="B2199" s="364">
        <v>1.3792</v>
      </c>
      <c r="C2199" s="376"/>
    </row>
    <row r="2200" spans="1:3" ht="14.25" customHeight="1" x14ac:dyDescent="0.3">
      <c r="A2200" s="394">
        <v>41749</v>
      </c>
      <c r="B2200" s="364">
        <v>1.3815</v>
      </c>
      <c r="C2200" s="376"/>
    </row>
    <row r="2201" spans="1:3" ht="14.25" customHeight="1" x14ac:dyDescent="0.3">
      <c r="A2201" s="394">
        <v>41748</v>
      </c>
      <c r="B2201" s="364">
        <v>1.381</v>
      </c>
      <c r="C2201" s="376"/>
    </row>
    <row r="2202" spans="1:3" ht="14.25" customHeight="1" x14ac:dyDescent="0.3">
      <c r="A2202" s="394">
        <v>41747</v>
      </c>
      <c r="B2202" s="364">
        <v>1.381</v>
      </c>
      <c r="C2202" s="376"/>
    </row>
    <row r="2203" spans="1:3" ht="14.25" customHeight="1" x14ac:dyDescent="0.3">
      <c r="A2203" s="394">
        <v>41746</v>
      </c>
      <c r="B2203" s="364">
        <v>1.3811</v>
      </c>
      <c r="C2203" s="376"/>
    </row>
    <row r="2204" spans="1:3" ht="14.25" customHeight="1" x14ac:dyDescent="0.3">
      <c r="A2204" s="394">
        <v>41745</v>
      </c>
      <c r="B2204" s="364">
        <v>1.3824000000000001</v>
      </c>
      <c r="C2204" s="376"/>
    </row>
    <row r="2205" spans="1:3" ht="14.25" customHeight="1" x14ac:dyDescent="0.3">
      <c r="A2205" s="394">
        <v>41744</v>
      </c>
      <c r="B2205" s="364">
        <v>1.3811</v>
      </c>
      <c r="C2205" s="376"/>
    </row>
    <row r="2206" spans="1:3" ht="14.25" customHeight="1" x14ac:dyDescent="0.3">
      <c r="A2206" s="394">
        <v>41743</v>
      </c>
      <c r="B2206" s="364">
        <v>1.3818999999999999</v>
      </c>
      <c r="C2206" s="376"/>
    </row>
    <row r="2207" spans="1:3" ht="14.25" customHeight="1" x14ac:dyDescent="0.3">
      <c r="A2207" s="394">
        <v>41742</v>
      </c>
      <c r="B2207" s="364">
        <v>1.3847</v>
      </c>
      <c r="C2207" s="376"/>
    </row>
    <row r="2208" spans="1:3" ht="14.25" customHeight="1" x14ac:dyDescent="0.3">
      <c r="A2208" s="394">
        <v>41741</v>
      </c>
      <c r="B2208" s="364">
        <v>1.3885000000000001</v>
      </c>
      <c r="C2208" s="376"/>
    </row>
    <row r="2209" spans="1:3" ht="14.25" customHeight="1" x14ac:dyDescent="0.3">
      <c r="A2209" s="394">
        <v>41740</v>
      </c>
      <c r="B2209" s="364">
        <v>1.3885000000000001</v>
      </c>
      <c r="C2209" s="376"/>
    </row>
    <row r="2210" spans="1:3" ht="14.25" customHeight="1" x14ac:dyDescent="0.3">
      <c r="A2210" s="394">
        <v>41739</v>
      </c>
      <c r="B2210" s="364">
        <v>1.3886000000000001</v>
      </c>
      <c r="C2210" s="376"/>
    </row>
    <row r="2211" spans="1:3" ht="14.25" customHeight="1" x14ac:dyDescent="0.3">
      <c r="A2211" s="394">
        <v>41738</v>
      </c>
      <c r="B2211" s="364">
        <v>1.3853</v>
      </c>
      <c r="C2211" s="376"/>
    </row>
    <row r="2212" spans="1:3" ht="14.25" customHeight="1" x14ac:dyDescent="0.3">
      <c r="A2212" s="394">
        <v>41737</v>
      </c>
      <c r="B2212" s="364">
        <v>1.3793</v>
      </c>
      <c r="C2212" s="376"/>
    </row>
    <row r="2213" spans="1:3" ht="14.25" customHeight="1" x14ac:dyDescent="0.3">
      <c r="A2213" s="394">
        <v>41736</v>
      </c>
      <c r="B2213" s="364">
        <v>1.3742000000000001</v>
      </c>
      <c r="C2213" s="376"/>
    </row>
    <row r="2214" spans="1:3" ht="14.25" customHeight="1" x14ac:dyDescent="0.3">
      <c r="A2214" s="394">
        <v>41735</v>
      </c>
      <c r="B2214" s="364">
        <v>1.3703000000000001</v>
      </c>
      <c r="C2214" s="376"/>
    </row>
    <row r="2215" spans="1:3" ht="14.25" customHeight="1" x14ac:dyDescent="0.3">
      <c r="A2215" s="394">
        <v>41734</v>
      </c>
      <c r="B2215" s="364">
        <v>1.3703000000000001</v>
      </c>
      <c r="C2215" s="376"/>
    </row>
    <row r="2216" spans="1:3" ht="14.25" customHeight="1" x14ac:dyDescent="0.3">
      <c r="A2216" s="394">
        <v>41733</v>
      </c>
      <c r="B2216" s="364">
        <v>1.3703000000000001</v>
      </c>
      <c r="C2216" s="376"/>
    </row>
    <row r="2217" spans="1:3" ht="14.25" customHeight="1" x14ac:dyDescent="0.3">
      <c r="A2217" s="394">
        <v>41732</v>
      </c>
      <c r="B2217" s="364">
        <v>1.3723000000000001</v>
      </c>
      <c r="C2217" s="376"/>
    </row>
    <row r="2218" spans="1:3" ht="14.25" customHeight="1" x14ac:dyDescent="0.3">
      <c r="A2218" s="394">
        <v>41731</v>
      </c>
      <c r="B2218" s="364">
        <v>1.3767</v>
      </c>
      <c r="C2218" s="376"/>
    </row>
    <row r="2219" spans="1:3" ht="14.25" customHeight="1" x14ac:dyDescent="0.3">
      <c r="A2219" s="394">
        <v>41730</v>
      </c>
      <c r="B2219" s="364">
        <v>1.3794</v>
      </c>
      <c r="C2219" s="376"/>
    </row>
    <row r="2220" spans="1:3" ht="14.25" customHeight="1" x14ac:dyDescent="0.3">
      <c r="A2220" s="394">
        <v>41729</v>
      </c>
      <c r="B2220" s="364">
        <v>1.3774</v>
      </c>
      <c r="C2220" s="376"/>
    </row>
    <row r="2221" spans="1:3" ht="14.25" customHeight="1" x14ac:dyDescent="0.3">
      <c r="A2221" s="394">
        <v>41728</v>
      </c>
      <c r="B2221" s="364">
        <v>1.3753</v>
      </c>
      <c r="C2221" s="376"/>
    </row>
    <row r="2222" spans="1:3" ht="14.25" customHeight="1" x14ac:dyDescent="0.3">
      <c r="A2222" s="394">
        <v>41727</v>
      </c>
      <c r="B2222" s="364">
        <v>1.3752</v>
      </c>
      <c r="C2222" s="376"/>
    </row>
    <row r="2223" spans="1:3" ht="14.25" customHeight="1" x14ac:dyDescent="0.3">
      <c r="A2223" s="394">
        <v>41726</v>
      </c>
      <c r="B2223" s="364">
        <v>1.3752</v>
      </c>
      <c r="C2223" s="376"/>
    </row>
    <row r="2224" spans="1:3" ht="14.25" customHeight="1" x14ac:dyDescent="0.3">
      <c r="A2224" s="394">
        <v>41725</v>
      </c>
      <c r="B2224" s="364">
        <v>1.3741000000000001</v>
      </c>
      <c r="C2224" s="376"/>
    </row>
    <row r="2225" spans="1:3" ht="14.25" customHeight="1" x14ac:dyDescent="0.3">
      <c r="A2225" s="394">
        <v>41724</v>
      </c>
      <c r="B2225" s="364">
        <v>1.3786</v>
      </c>
      <c r="C2225" s="376"/>
    </row>
    <row r="2226" spans="1:3" ht="14.25" customHeight="1" x14ac:dyDescent="0.3">
      <c r="A2226" s="394">
        <v>41723</v>
      </c>
      <c r="B2226" s="364">
        <v>1.3819999999999999</v>
      </c>
      <c r="C2226" s="376"/>
    </row>
    <row r="2227" spans="1:3" ht="14.25" customHeight="1" x14ac:dyDescent="0.3">
      <c r="A2227" s="394">
        <v>41722</v>
      </c>
      <c r="B2227" s="364">
        <v>1.3836999999999999</v>
      </c>
      <c r="C2227" s="376"/>
    </row>
    <row r="2228" spans="1:3" ht="14.25" customHeight="1" x14ac:dyDescent="0.3">
      <c r="A2228" s="394">
        <v>41721</v>
      </c>
      <c r="B2228" s="364">
        <v>1.3796999999999999</v>
      </c>
      <c r="C2228" s="376"/>
    </row>
    <row r="2229" spans="1:3" ht="14.25" customHeight="1" x14ac:dyDescent="0.3">
      <c r="A2229" s="394">
        <v>41720</v>
      </c>
      <c r="B2229" s="364">
        <v>1.3794</v>
      </c>
      <c r="C2229" s="376"/>
    </row>
    <row r="2230" spans="1:3" ht="14.25" customHeight="1" x14ac:dyDescent="0.3">
      <c r="A2230" s="394">
        <v>41719</v>
      </c>
      <c r="B2230" s="364">
        <v>1.3794</v>
      </c>
      <c r="C2230" s="376"/>
    </row>
    <row r="2231" spans="1:3" ht="14.25" customHeight="1" x14ac:dyDescent="0.3">
      <c r="A2231" s="394">
        <v>41718</v>
      </c>
      <c r="B2231" s="376">
        <v>1.3778999999999999</v>
      </c>
      <c r="C2231" s="376"/>
    </row>
    <row r="2232" spans="1:3" ht="14.25" customHeight="1" x14ac:dyDescent="0.3">
      <c r="A2232" s="394">
        <v>41717</v>
      </c>
      <c r="B2232" s="376">
        <v>1.3817999999999999</v>
      </c>
    </row>
    <row r="2233" spans="1:3" ht="14.25" customHeight="1" x14ac:dyDescent="0.3">
      <c r="A2233" s="394">
        <v>41716</v>
      </c>
      <c r="B2233" s="364">
        <v>1.3929</v>
      </c>
      <c r="C2233" s="376"/>
    </row>
    <row r="2234" spans="1:3" ht="14.25" customHeight="1" x14ac:dyDescent="0.3">
      <c r="A2234" s="394">
        <v>41715</v>
      </c>
      <c r="B2234" s="376">
        <v>1.3925000000000001</v>
      </c>
      <c r="C2234" s="376"/>
    </row>
    <row r="2235" spans="1:3" ht="14.25" customHeight="1" x14ac:dyDescent="0.3">
      <c r="A2235" s="394">
        <v>41714</v>
      </c>
      <c r="B2235" s="376">
        <v>1.3909</v>
      </c>
      <c r="C2235" s="376"/>
    </row>
    <row r="2236" spans="1:3" ht="14.25" customHeight="1" x14ac:dyDescent="0.3">
      <c r="A2236" s="394">
        <v>41713</v>
      </c>
      <c r="B2236" s="376">
        <v>1.3914</v>
      </c>
    </row>
    <row r="2237" spans="1:3" ht="14.25" customHeight="1" x14ac:dyDescent="0.3">
      <c r="A2237" s="394">
        <v>41712</v>
      </c>
      <c r="B2237" s="376">
        <v>1.3914</v>
      </c>
      <c r="C2237" s="376"/>
    </row>
    <row r="2238" spans="1:3" ht="14.25" customHeight="1" x14ac:dyDescent="0.3">
      <c r="A2238" s="394">
        <v>41711</v>
      </c>
      <c r="B2238" s="376">
        <v>1.3865000000000001</v>
      </c>
      <c r="C2238" s="376"/>
    </row>
    <row r="2239" spans="1:3" ht="14.25" customHeight="1" x14ac:dyDescent="0.3">
      <c r="A2239" s="394">
        <v>41710</v>
      </c>
      <c r="B2239" s="376">
        <v>1.3902000000000001</v>
      </c>
      <c r="C2239" s="376"/>
    </row>
    <row r="2240" spans="1:3" ht="14.25" customHeight="1" x14ac:dyDescent="0.3">
      <c r="A2240" s="394">
        <v>41709</v>
      </c>
      <c r="B2240" s="376">
        <v>1.3856999999999999</v>
      </c>
      <c r="C2240" s="376"/>
    </row>
    <row r="2241" spans="1:3" ht="14.25" customHeight="1" x14ac:dyDescent="0.3">
      <c r="A2241" s="394">
        <v>41708</v>
      </c>
      <c r="B2241" s="364">
        <v>1.3854</v>
      </c>
      <c r="C2241" s="376"/>
    </row>
    <row r="2242" spans="1:3" ht="14.25" customHeight="1" x14ac:dyDescent="0.3">
      <c r="A2242" s="394">
        <v>41707</v>
      </c>
      <c r="B2242" s="364">
        <v>1.3877999999999999</v>
      </c>
      <c r="C2242" s="376"/>
    </row>
    <row r="2243" spans="1:3" ht="14.25" customHeight="1" x14ac:dyDescent="0.3">
      <c r="A2243" s="394">
        <v>41706</v>
      </c>
      <c r="B2243" s="364">
        <v>1.3877999999999999</v>
      </c>
      <c r="C2243" s="376"/>
    </row>
    <row r="2244" spans="1:3" ht="14.25" customHeight="1" x14ac:dyDescent="0.3">
      <c r="A2244" s="394">
        <v>41705</v>
      </c>
      <c r="B2244" s="364">
        <v>1.3877999999999999</v>
      </c>
      <c r="C2244" s="376"/>
    </row>
    <row r="2245" spans="1:3" ht="14.25" customHeight="1" x14ac:dyDescent="0.3">
      <c r="A2245" s="394">
        <v>41704</v>
      </c>
      <c r="B2245" s="376">
        <v>1.3864000000000001</v>
      </c>
      <c r="C2245" s="376"/>
    </row>
    <row r="2246" spans="1:3" ht="14.25" customHeight="1" x14ac:dyDescent="0.3">
      <c r="A2246" s="394">
        <v>41703</v>
      </c>
      <c r="B2246" s="376">
        <v>1.3732</v>
      </c>
      <c r="C2246" s="376"/>
    </row>
    <row r="2247" spans="1:3" ht="14.25" customHeight="1" x14ac:dyDescent="0.3">
      <c r="A2247" s="394">
        <v>41702</v>
      </c>
      <c r="B2247" s="364">
        <v>1.3742000000000001</v>
      </c>
      <c r="C2247" s="376"/>
    </row>
    <row r="2248" spans="1:3" ht="14.25" customHeight="1" x14ac:dyDescent="0.3">
      <c r="A2248" s="394">
        <v>41701</v>
      </c>
      <c r="B2248" s="364">
        <v>1.3735999999999999</v>
      </c>
      <c r="C2248" s="376"/>
    </row>
    <row r="2249" spans="1:3" ht="14.25" customHeight="1" x14ac:dyDescent="0.3">
      <c r="A2249" s="394">
        <v>41700</v>
      </c>
      <c r="B2249" s="376">
        <v>1.3774</v>
      </c>
      <c r="C2249" s="376"/>
    </row>
    <row r="2250" spans="1:3" ht="14.25" customHeight="1" x14ac:dyDescent="0.3">
      <c r="A2250" s="394">
        <v>41699</v>
      </c>
      <c r="B2250" s="376">
        <v>1.3802000000000001</v>
      </c>
      <c r="C2250" s="376"/>
    </row>
    <row r="2251" spans="1:3" ht="14.25" customHeight="1" x14ac:dyDescent="0.3">
      <c r="A2251" s="394">
        <v>41698</v>
      </c>
      <c r="B2251" s="376">
        <v>1.3802000000000001</v>
      </c>
      <c r="C2251" s="376"/>
    </row>
    <row r="2252" spans="1:3" ht="14.25" customHeight="1" x14ac:dyDescent="0.3">
      <c r="A2252" s="394">
        <v>41697</v>
      </c>
      <c r="B2252" s="376">
        <v>1.3707</v>
      </c>
      <c r="C2252" s="376"/>
    </row>
    <row r="2253" spans="1:3" ht="14.25" customHeight="1" x14ac:dyDescent="0.3">
      <c r="A2253" s="394">
        <v>41696</v>
      </c>
      <c r="B2253" s="376">
        <v>1.3681000000000001</v>
      </c>
      <c r="C2253" s="376"/>
    </row>
    <row r="2254" spans="1:3" ht="14.25" customHeight="1" x14ac:dyDescent="0.3">
      <c r="A2254" s="394">
        <v>41695</v>
      </c>
      <c r="B2254" s="376">
        <v>1.3746</v>
      </c>
      <c r="C2254" s="376"/>
    </row>
    <row r="2255" spans="1:3" ht="14.25" customHeight="1" x14ac:dyDescent="0.3">
      <c r="A2255" s="394">
        <v>41694</v>
      </c>
      <c r="B2255" s="376">
        <v>1.3734999999999999</v>
      </c>
      <c r="C2255" s="376"/>
    </row>
    <row r="2256" spans="1:3" ht="14.25" customHeight="1" x14ac:dyDescent="0.3">
      <c r="A2256" s="394">
        <v>41693</v>
      </c>
      <c r="B2256" s="376">
        <v>1.3737999999999999</v>
      </c>
      <c r="C2256" s="376"/>
    </row>
    <row r="2257" spans="1:3" ht="14.25" customHeight="1" x14ac:dyDescent="0.3">
      <c r="A2257" s="394">
        <v>41692</v>
      </c>
      <c r="B2257" s="376">
        <v>1.3738999999999999</v>
      </c>
      <c r="C2257" s="376"/>
    </row>
    <row r="2258" spans="1:3" ht="14.25" customHeight="1" x14ac:dyDescent="0.3">
      <c r="A2258" s="394">
        <v>41691</v>
      </c>
      <c r="B2258" s="376">
        <v>1.3738999999999999</v>
      </c>
      <c r="C2258" s="376"/>
    </row>
    <row r="2259" spans="1:3" ht="14.25" customHeight="1" x14ac:dyDescent="0.3">
      <c r="A2259" s="394">
        <v>41690</v>
      </c>
      <c r="B2259" s="376">
        <v>1.3721000000000001</v>
      </c>
      <c r="C2259" s="376"/>
    </row>
    <row r="2260" spans="1:3" ht="14.25" customHeight="1" x14ac:dyDescent="0.3">
      <c r="A2260" s="394">
        <v>41689</v>
      </c>
      <c r="B2260" s="376">
        <v>1.3729</v>
      </c>
      <c r="C2260" s="376"/>
    </row>
    <row r="2261" spans="1:3" ht="14.25" customHeight="1" x14ac:dyDescent="0.3">
      <c r="A2261" s="394">
        <v>41688</v>
      </c>
      <c r="B2261" s="376">
        <v>1.3759999999999999</v>
      </c>
      <c r="C2261" s="376"/>
    </row>
    <row r="2262" spans="1:3" ht="14.25" customHeight="1" x14ac:dyDescent="0.3">
      <c r="A2262" s="394">
        <v>41687</v>
      </c>
      <c r="B2262" s="376">
        <v>1.3704000000000001</v>
      </c>
      <c r="C2262" s="376"/>
    </row>
    <row r="2263" spans="1:3" ht="14.25" customHeight="1" x14ac:dyDescent="0.3">
      <c r="A2263" s="394">
        <v>41686</v>
      </c>
      <c r="B2263" s="376">
        <v>1.3704000000000001</v>
      </c>
      <c r="C2263" s="376"/>
    </row>
    <row r="2264" spans="1:3" ht="14.25" customHeight="1" x14ac:dyDescent="0.3">
      <c r="A2264" s="394">
        <v>41685</v>
      </c>
      <c r="B2264" s="376">
        <v>1.3693</v>
      </c>
      <c r="C2264" s="376"/>
    </row>
    <row r="2265" spans="1:3" ht="14.25" customHeight="1" x14ac:dyDescent="0.3">
      <c r="A2265" s="394">
        <v>41684</v>
      </c>
      <c r="B2265" s="376">
        <v>1.3693</v>
      </c>
    </row>
    <row r="2266" spans="1:3" ht="14.25" customHeight="1" x14ac:dyDescent="0.3">
      <c r="A2266" s="394">
        <v>41683</v>
      </c>
      <c r="B2266" s="376">
        <v>1.3676999999999999</v>
      </c>
    </row>
    <row r="2267" spans="1:3" ht="14.25" customHeight="1" x14ac:dyDescent="0.3">
      <c r="A2267" s="394">
        <v>41682</v>
      </c>
      <c r="B2267" s="376">
        <v>1.3588</v>
      </c>
    </row>
    <row r="2268" spans="1:3" ht="14.25" customHeight="1" x14ac:dyDescent="0.3">
      <c r="A2268" s="394">
        <v>41681</v>
      </c>
      <c r="B2268" s="376">
        <v>1.3636999999999999</v>
      </c>
      <c r="C2268" s="376"/>
    </row>
    <row r="2269" spans="1:3" ht="14.25" customHeight="1" x14ac:dyDescent="0.3">
      <c r="A2269" s="394">
        <v>41680</v>
      </c>
      <c r="B2269" s="376">
        <v>1.3645</v>
      </c>
      <c r="C2269" s="376"/>
    </row>
    <row r="2270" spans="1:3" ht="14.25" customHeight="1" x14ac:dyDescent="0.3">
      <c r="A2270" s="394">
        <v>41679</v>
      </c>
      <c r="B2270" s="376">
        <v>1.3619000000000001</v>
      </c>
      <c r="C2270" s="376"/>
    </row>
    <row r="2271" spans="1:3" ht="14.25" customHeight="1" x14ac:dyDescent="0.3">
      <c r="A2271" s="394">
        <v>41678</v>
      </c>
      <c r="B2271" s="376">
        <v>1.3634999999999999</v>
      </c>
    </row>
    <row r="2272" spans="1:3" ht="14.25" customHeight="1" x14ac:dyDescent="0.3">
      <c r="A2272" s="394">
        <v>41677</v>
      </c>
      <c r="B2272" s="376">
        <v>1.3634999999999999</v>
      </c>
    </row>
    <row r="2273" spans="1:3" ht="14.25" customHeight="1" x14ac:dyDescent="0.3">
      <c r="A2273" s="394">
        <v>41676</v>
      </c>
      <c r="B2273" s="376">
        <v>1.3592</v>
      </c>
    </row>
    <row r="2274" spans="1:3" ht="14.25" customHeight="1" x14ac:dyDescent="0.3">
      <c r="A2274" s="394">
        <v>41675</v>
      </c>
      <c r="B2274" s="376">
        <v>1.3533999999999999</v>
      </c>
    </row>
    <row r="2275" spans="1:3" ht="14.25" customHeight="1" x14ac:dyDescent="0.3">
      <c r="A2275" s="394">
        <v>41674</v>
      </c>
      <c r="B2275" s="376">
        <v>1.3515999999999999</v>
      </c>
    </row>
    <row r="2276" spans="1:3" ht="14.25" customHeight="1" x14ac:dyDescent="0.3">
      <c r="A2276" s="394">
        <v>41673</v>
      </c>
      <c r="B2276" s="376">
        <v>1.3523000000000001</v>
      </c>
    </row>
    <row r="2277" spans="1:3" ht="14.25" customHeight="1" x14ac:dyDescent="0.3">
      <c r="A2277" s="394">
        <v>41672</v>
      </c>
      <c r="B2277" s="376">
        <v>1.3487</v>
      </c>
    </row>
    <row r="2278" spans="1:3" ht="14.25" customHeight="1" x14ac:dyDescent="0.3">
      <c r="A2278" s="394">
        <v>41671</v>
      </c>
      <c r="B2278" s="376">
        <v>1.3489</v>
      </c>
    </row>
    <row r="2279" spans="1:3" ht="14.25" customHeight="1" x14ac:dyDescent="0.3">
      <c r="A2279" s="394">
        <v>41670</v>
      </c>
      <c r="B2279" s="376">
        <v>1.3489</v>
      </c>
    </row>
    <row r="2280" spans="1:3" ht="14.25" customHeight="1" x14ac:dyDescent="0.3">
      <c r="A2280" s="394">
        <v>41669</v>
      </c>
      <c r="B2280" s="376">
        <v>1.3557999999999999</v>
      </c>
      <c r="C2280" s="376"/>
    </row>
    <row r="2281" spans="1:3" ht="14.25" customHeight="1" x14ac:dyDescent="0.3">
      <c r="A2281" s="394">
        <v>41668</v>
      </c>
      <c r="B2281" s="376">
        <v>1.3657999999999999</v>
      </c>
    </row>
    <row r="2282" spans="1:3" ht="14.25" customHeight="1" x14ac:dyDescent="0.3">
      <c r="A2282" s="394">
        <v>41667</v>
      </c>
      <c r="B2282" s="376">
        <v>1.3653999999999999</v>
      </c>
      <c r="C2282" s="376"/>
    </row>
    <row r="2283" spans="1:3" ht="14.25" customHeight="1" x14ac:dyDescent="0.3">
      <c r="A2283" s="394">
        <v>41666</v>
      </c>
      <c r="B2283" s="376">
        <v>1.3673999999999999</v>
      </c>
      <c r="C2283" s="376"/>
    </row>
    <row r="2284" spans="1:3" ht="14.25" customHeight="1" x14ac:dyDescent="0.3">
      <c r="A2284" s="394">
        <v>41665</v>
      </c>
      <c r="B2284" s="376">
        <v>1.3686</v>
      </c>
      <c r="C2284" s="376"/>
    </row>
    <row r="2285" spans="1:3" ht="14.25" customHeight="1" x14ac:dyDescent="0.3">
      <c r="A2285" s="394">
        <v>41664</v>
      </c>
      <c r="B2285" s="376">
        <v>1.3676999999999999</v>
      </c>
    </row>
    <row r="2286" spans="1:3" ht="14.25" customHeight="1" x14ac:dyDescent="0.3">
      <c r="A2286" s="394">
        <v>41663</v>
      </c>
      <c r="B2286" s="376">
        <v>1.3676999999999999</v>
      </c>
    </row>
    <row r="2287" spans="1:3" ht="14.25" customHeight="1" x14ac:dyDescent="0.3">
      <c r="A2287" s="394">
        <v>41662</v>
      </c>
      <c r="B2287" s="376">
        <v>1.3688</v>
      </c>
      <c r="C2287" s="376"/>
    </row>
    <row r="2288" spans="1:3" ht="14.25" customHeight="1" x14ac:dyDescent="0.3">
      <c r="A2288" s="394">
        <v>41661</v>
      </c>
      <c r="B2288" s="376">
        <v>1.3544</v>
      </c>
    </row>
    <row r="2289" spans="1:3" ht="14.25" customHeight="1" x14ac:dyDescent="0.3">
      <c r="A2289" s="394">
        <v>41660</v>
      </c>
      <c r="B2289" s="376">
        <v>1.3557999999999999</v>
      </c>
    </row>
    <row r="2290" spans="1:3" ht="14.25" customHeight="1" x14ac:dyDescent="0.3">
      <c r="A2290" s="394">
        <v>41659</v>
      </c>
      <c r="B2290" s="364">
        <v>1.3546</v>
      </c>
    </row>
    <row r="2291" spans="1:3" ht="14.25" customHeight="1" x14ac:dyDescent="0.3">
      <c r="A2291" s="394">
        <v>41658</v>
      </c>
      <c r="B2291" s="376">
        <v>1.3527</v>
      </c>
    </row>
    <row r="2292" spans="1:3" ht="14.25" customHeight="1" x14ac:dyDescent="0.3">
      <c r="A2292" s="394">
        <v>41657</v>
      </c>
      <c r="B2292" s="376">
        <v>1.3540000000000001</v>
      </c>
    </row>
    <row r="2293" spans="1:3" ht="14.25" customHeight="1" x14ac:dyDescent="0.3">
      <c r="A2293" s="394">
        <v>41656</v>
      </c>
      <c r="B2293" s="376">
        <v>1.3540000000000001</v>
      </c>
    </row>
    <row r="2294" spans="1:3" ht="14.25" customHeight="1" x14ac:dyDescent="0.3">
      <c r="A2294" s="394">
        <v>41655</v>
      </c>
      <c r="B2294" s="364">
        <v>1.3615999999999999</v>
      </c>
    </row>
    <row r="2295" spans="1:3" ht="14.25" customHeight="1" x14ac:dyDescent="0.3">
      <c r="A2295" s="394">
        <v>41654</v>
      </c>
      <c r="B2295" s="376">
        <v>1.36</v>
      </c>
    </row>
    <row r="2296" spans="1:3" ht="14.25" customHeight="1" x14ac:dyDescent="0.3">
      <c r="A2296" s="394">
        <v>41653</v>
      </c>
      <c r="B2296" s="376">
        <v>1.3667</v>
      </c>
    </row>
    <row r="2297" spans="1:3" ht="14.25" customHeight="1" x14ac:dyDescent="0.3">
      <c r="A2297" s="394">
        <v>41652</v>
      </c>
      <c r="B2297" s="376">
        <v>1.3669</v>
      </c>
    </row>
    <row r="2298" spans="1:3" ht="14.25" customHeight="1" x14ac:dyDescent="0.3">
      <c r="A2298" s="394">
        <v>41651</v>
      </c>
      <c r="B2298" s="376">
        <v>1.3672</v>
      </c>
    </row>
    <row r="2299" spans="1:3" ht="14.25" customHeight="1" x14ac:dyDescent="0.3">
      <c r="A2299" s="394">
        <v>41650</v>
      </c>
      <c r="B2299" s="376">
        <v>1.3669</v>
      </c>
      <c r="C2299" s="376"/>
    </row>
    <row r="2300" spans="1:3" ht="14.25" customHeight="1" x14ac:dyDescent="0.3">
      <c r="A2300" s="394">
        <v>41649</v>
      </c>
      <c r="B2300" s="376">
        <v>1.3669</v>
      </c>
      <c r="C2300" s="376"/>
    </row>
    <row r="2301" spans="1:3" ht="14.25" customHeight="1" x14ac:dyDescent="0.3">
      <c r="A2301" s="394">
        <v>41648</v>
      </c>
      <c r="B2301" s="376">
        <v>1.3606</v>
      </c>
      <c r="C2301" s="376"/>
    </row>
    <row r="2302" spans="1:3" ht="14.25" customHeight="1" x14ac:dyDescent="0.3">
      <c r="A2302" s="394">
        <v>41647</v>
      </c>
      <c r="B2302" s="376">
        <v>1.3572</v>
      </c>
      <c r="C2302" s="376"/>
    </row>
    <row r="2303" spans="1:3" ht="14.25" customHeight="1" x14ac:dyDescent="0.3">
      <c r="A2303" s="394">
        <v>41646</v>
      </c>
      <c r="B2303" s="376">
        <v>1.3616999999999999</v>
      </c>
      <c r="C2303" s="376"/>
    </row>
    <row r="2304" spans="1:3" ht="14.25" customHeight="1" x14ac:dyDescent="0.3">
      <c r="A2304" s="394">
        <v>41645</v>
      </c>
      <c r="B2304" s="376">
        <v>1.363</v>
      </c>
      <c r="C2304" s="376"/>
    </row>
    <row r="2305" spans="1:3" ht="14.25" customHeight="1" x14ac:dyDescent="0.3">
      <c r="A2305" s="394">
        <v>41644</v>
      </c>
      <c r="B2305" s="376">
        <v>1.3595999999999999</v>
      </c>
      <c r="C2305" s="376"/>
    </row>
    <row r="2306" spans="1:3" ht="14.25" customHeight="1" x14ac:dyDescent="0.3">
      <c r="A2306" s="394">
        <v>41643</v>
      </c>
      <c r="B2306" s="376">
        <v>1.3589</v>
      </c>
    </row>
    <row r="2307" spans="1:3" ht="14.25" customHeight="1" x14ac:dyDescent="0.3">
      <c r="A2307" s="394">
        <v>41642</v>
      </c>
      <c r="B2307" s="376">
        <v>1.3589</v>
      </c>
      <c r="C2307" s="376"/>
    </row>
    <row r="2308" spans="1:3" ht="14.25" customHeight="1" x14ac:dyDescent="0.3">
      <c r="A2308" s="394">
        <v>41641</v>
      </c>
      <c r="B2308" s="376">
        <v>1.3665</v>
      </c>
      <c r="C2308" s="376"/>
    </row>
    <row r="2309" spans="1:3" ht="14.25" customHeight="1" x14ac:dyDescent="0.3">
      <c r="A2309" s="394">
        <v>41640</v>
      </c>
      <c r="B2309" s="376">
        <v>1.3766</v>
      </c>
      <c r="C2309" s="376"/>
    </row>
    <row r="2310" spans="1:3" ht="14.25" customHeight="1" x14ac:dyDescent="0.3">
      <c r="A2310" s="394">
        <v>41639</v>
      </c>
      <c r="B2310" s="376">
        <v>1.3757999999999999</v>
      </c>
    </row>
    <row r="2311" spans="1:3" ht="14.25" customHeight="1" x14ac:dyDescent="0.3">
      <c r="A2311" s="394">
        <v>41638</v>
      </c>
      <c r="B2311" s="376">
        <v>1.3808</v>
      </c>
    </row>
    <row r="2312" spans="1:3" ht="14.25" customHeight="1" x14ac:dyDescent="0.3">
      <c r="A2312" s="394">
        <v>41637</v>
      </c>
      <c r="B2312" s="376">
        <v>1.3752</v>
      </c>
    </row>
    <row r="2313" spans="1:3" ht="14.25" customHeight="1" x14ac:dyDescent="0.3">
      <c r="A2313" s="394">
        <v>41636</v>
      </c>
      <c r="B2313" s="376">
        <v>1.3745000000000001</v>
      </c>
      <c r="C2313" s="376"/>
    </row>
    <row r="2314" spans="1:3" ht="14.25" customHeight="1" x14ac:dyDescent="0.3">
      <c r="A2314" s="394">
        <v>41635</v>
      </c>
      <c r="B2314" s="376">
        <v>1.3745000000000001</v>
      </c>
      <c r="C2314" s="376"/>
    </row>
    <row r="2315" spans="1:3" ht="14.25" customHeight="1" x14ac:dyDescent="0.3">
      <c r="A2315" s="394">
        <v>41634</v>
      </c>
      <c r="B2315" s="376">
        <v>1.3694999999999999</v>
      </c>
      <c r="C2315" s="376"/>
    </row>
    <row r="2316" spans="1:3" ht="14.25" customHeight="1" x14ac:dyDescent="0.3">
      <c r="A2316" s="394">
        <v>41633</v>
      </c>
      <c r="B2316" s="376">
        <v>1.367</v>
      </c>
      <c r="C2316" s="376"/>
    </row>
    <row r="2317" spans="1:3" ht="14.25" customHeight="1" x14ac:dyDescent="0.3">
      <c r="A2317" s="394">
        <v>41632</v>
      </c>
      <c r="B2317" s="376">
        <v>1.3682000000000001</v>
      </c>
      <c r="C2317" s="376"/>
    </row>
    <row r="2318" spans="1:3" ht="14.25" customHeight="1" x14ac:dyDescent="0.3">
      <c r="A2318" s="394">
        <v>41631</v>
      </c>
      <c r="B2318" s="376">
        <v>1.3697999999999999</v>
      </c>
      <c r="C2318" s="376"/>
    </row>
    <row r="2319" spans="1:3" ht="14.25" customHeight="1" x14ac:dyDescent="0.3">
      <c r="A2319" s="394">
        <v>41630</v>
      </c>
      <c r="B2319" s="376">
        <v>1.3677999999999999</v>
      </c>
      <c r="C2319" s="376"/>
    </row>
    <row r="2320" spans="1:3" ht="14.25" customHeight="1" x14ac:dyDescent="0.3">
      <c r="A2320" s="394">
        <v>41629</v>
      </c>
      <c r="B2320" s="376">
        <v>1.3672</v>
      </c>
      <c r="C2320" s="376"/>
    </row>
    <row r="2321" spans="1:3" ht="14.25" customHeight="1" x14ac:dyDescent="0.3">
      <c r="A2321" s="394">
        <v>41628</v>
      </c>
      <c r="B2321" s="376">
        <v>1.3672</v>
      </c>
      <c r="C2321" s="376"/>
    </row>
    <row r="2322" spans="1:3" ht="14.25" customHeight="1" x14ac:dyDescent="0.3">
      <c r="A2322" s="394">
        <v>41627</v>
      </c>
      <c r="B2322" s="376">
        <v>1.3655999999999999</v>
      </c>
      <c r="C2322" s="376"/>
    </row>
    <row r="2323" spans="1:3" ht="14.25" customHeight="1" x14ac:dyDescent="0.3">
      <c r="A2323" s="394">
        <v>41626</v>
      </c>
      <c r="B2323" s="364">
        <v>1.3682000000000001</v>
      </c>
      <c r="C2323" s="376"/>
    </row>
    <row r="2324" spans="1:3" ht="14.25" customHeight="1" x14ac:dyDescent="0.3">
      <c r="A2324" s="394">
        <v>41625</v>
      </c>
      <c r="B2324" s="364">
        <v>1.3769</v>
      </c>
      <c r="C2324" s="376"/>
    </row>
    <row r="2325" spans="1:3" ht="14.25" customHeight="1" x14ac:dyDescent="0.3">
      <c r="A2325" s="394">
        <v>41624</v>
      </c>
      <c r="B2325" s="364">
        <v>1.3761000000000001</v>
      </c>
      <c r="C2325" s="376"/>
    </row>
    <row r="2326" spans="1:3" ht="14.25" customHeight="1" x14ac:dyDescent="0.3">
      <c r="A2326" s="394">
        <v>41623</v>
      </c>
      <c r="B2326" s="376">
        <v>1.3737999999999999</v>
      </c>
      <c r="C2326" s="376"/>
    </row>
    <row r="2327" spans="1:3" ht="14.25" customHeight="1" x14ac:dyDescent="0.3">
      <c r="A2327" s="394">
        <v>41622</v>
      </c>
      <c r="B2327" s="376">
        <v>1.3742000000000001</v>
      </c>
      <c r="C2327" s="376"/>
    </row>
    <row r="2328" spans="1:3" ht="14.25" customHeight="1" x14ac:dyDescent="0.3">
      <c r="A2328" s="394">
        <v>41621</v>
      </c>
      <c r="B2328" s="376">
        <v>1.3742000000000001</v>
      </c>
      <c r="C2328" s="376"/>
    </row>
    <row r="2329" spans="1:3" ht="14.25" customHeight="1" x14ac:dyDescent="0.3">
      <c r="A2329" s="394">
        <v>41620</v>
      </c>
      <c r="B2329" s="364">
        <v>1.3749</v>
      </c>
      <c r="C2329" s="376"/>
    </row>
    <row r="2330" spans="1:3" ht="14.25" customHeight="1" x14ac:dyDescent="0.3">
      <c r="A2330" s="394">
        <v>41619</v>
      </c>
      <c r="B2330" s="364">
        <v>1.3785000000000001</v>
      </c>
      <c r="C2330" s="376"/>
    </row>
    <row r="2331" spans="1:3" ht="14.25" customHeight="1" x14ac:dyDescent="0.3">
      <c r="A2331" s="394">
        <v>41618</v>
      </c>
      <c r="B2331" s="364">
        <v>1.3764000000000001</v>
      </c>
      <c r="C2331" s="376"/>
    </row>
    <row r="2332" spans="1:3" ht="14.25" customHeight="1" x14ac:dyDescent="0.3">
      <c r="A2332" s="394">
        <v>41617</v>
      </c>
      <c r="B2332" s="364">
        <v>1.3737999999999999</v>
      </c>
      <c r="C2332" s="376"/>
    </row>
    <row r="2333" spans="1:3" ht="14.25" customHeight="1" x14ac:dyDescent="0.3">
      <c r="A2333" s="394">
        <v>41616</v>
      </c>
      <c r="B2333" s="364">
        <v>1.3706</v>
      </c>
      <c r="C2333" s="376"/>
    </row>
    <row r="2334" spans="1:3" ht="14.25" customHeight="1" x14ac:dyDescent="0.3">
      <c r="A2334" s="394">
        <v>41615</v>
      </c>
      <c r="B2334" s="364">
        <v>1.3705000000000001</v>
      </c>
      <c r="C2334" s="376"/>
    </row>
    <row r="2335" spans="1:3" ht="14.25" customHeight="1" x14ac:dyDescent="0.3">
      <c r="A2335" s="394">
        <v>41614</v>
      </c>
      <c r="B2335" s="364">
        <v>1.3705000000000001</v>
      </c>
      <c r="C2335" s="376"/>
    </row>
    <row r="2336" spans="1:3" ht="14.25" customHeight="1" x14ac:dyDescent="0.3">
      <c r="A2336" s="394">
        <v>41613</v>
      </c>
      <c r="B2336" s="364">
        <v>1.3669</v>
      </c>
      <c r="C2336" s="376"/>
    </row>
    <row r="2337" spans="1:3" ht="14.25" customHeight="1" x14ac:dyDescent="0.3">
      <c r="A2337" s="394">
        <v>41612</v>
      </c>
      <c r="B2337" s="364">
        <v>1.3585</v>
      </c>
      <c r="C2337" s="376"/>
    </row>
    <row r="2338" spans="1:3" ht="14.25" customHeight="1" x14ac:dyDescent="0.3">
      <c r="A2338" s="394">
        <v>41611</v>
      </c>
      <c r="B2338" s="376">
        <v>1.3592</v>
      </c>
      <c r="C2338" s="376"/>
    </row>
    <row r="2339" spans="1:3" ht="14.25" customHeight="1" x14ac:dyDescent="0.3">
      <c r="A2339" s="394">
        <v>41610</v>
      </c>
      <c r="B2339" s="364">
        <v>1.3542000000000001</v>
      </c>
      <c r="C2339" s="376"/>
    </row>
    <row r="2340" spans="1:3" ht="14.25" customHeight="1" x14ac:dyDescent="0.3">
      <c r="A2340" s="394">
        <v>41609</v>
      </c>
      <c r="B2340" s="376">
        <v>1.3584000000000001</v>
      </c>
      <c r="C2340" s="376"/>
    </row>
    <row r="2341" spans="1:3" ht="14.25" customHeight="1" x14ac:dyDescent="0.3">
      <c r="A2341" s="394">
        <v>41608</v>
      </c>
      <c r="B2341" s="376">
        <v>1.3591</v>
      </c>
      <c r="C2341" s="376"/>
    </row>
    <row r="2342" spans="1:3" ht="14.25" customHeight="1" x14ac:dyDescent="0.3">
      <c r="A2342" s="394">
        <v>41607</v>
      </c>
      <c r="B2342" s="376">
        <v>1.3591</v>
      </c>
      <c r="C2342" s="376"/>
    </row>
    <row r="2343" spans="1:3" ht="14.25" customHeight="1" x14ac:dyDescent="0.3">
      <c r="A2343" s="394">
        <v>41606</v>
      </c>
      <c r="B2343" s="364">
        <v>1.3603000000000001</v>
      </c>
      <c r="C2343" s="376"/>
    </row>
    <row r="2344" spans="1:3" ht="14.25" customHeight="1" x14ac:dyDescent="0.3">
      <c r="A2344" s="394">
        <v>41605</v>
      </c>
      <c r="B2344" s="364">
        <v>1.3573999999999999</v>
      </c>
      <c r="C2344" s="376"/>
    </row>
    <row r="2345" spans="1:3" ht="14.25" customHeight="1" x14ac:dyDescent="0.3">
      <c r="A2345" s="394">
        <v>41604</v>
      </c>
      <c r="B2345" s="376">
        <v>1.3567</v>
      </c>
      <c r="C2345" s="376"/>
    </row>
    <row r="2346" spans="1:3" ht="14.25" customHeight="1" x14ac:dyDescent="0.3">
      <c r="A2346" s="394">
        <v>41603</v>
      </c>
      <c r="B2346" s="364">
        <v>1.3533999999999999</v>
      </c>
      <c r="C2346" s="376"/>
    </row>
    <row r="2347" spans="1:3" ht="14.25" customHeight="1" x14ac:dyDescent="0.3">
      <c r="A2347" s="394">
        <v>41602</v>
      </c>
      <c r="B2347" s="364">
        <v>1.3552</v>
      </c>
      <c r="C2347" s="376"/>
    </row>
    <row r="2348" spans="1:3" ht="14.25" customHeight="1" x14ac:dyDescent="0.3">
      <c r="A2348" s="394">
        <v>41601</v>
      </c>
      <c r="B2348" s="364">
        <v>1.3555999999999999</v>
      </c>
      <c r="C2348" s="376"/>
    </row>
    <row r="2349" spans="1:3" ht="14.25" customHeight="1" x14ac:dyDescent="0.3">
      <c r="A2349" s="394">
        <v>41600</v>
      </c>
      <c r="B2349" s="364">
        <v>1.3555999999999999</v>
      </c>
      <c r="C2349" s="376"/>
    </row>
    <row r="2350" spans="1:3" ht="14.25" customHeight="1" x14ac:dyDescent="0.3">
      <c r="A2350" s="394">
        <v>41599</v>
      </c>
      <c r="B2350" s="364">
        <v>1.3471</v>
      </c>
      <c r="C2350" s="376"/>
    </row>
    <row r="2351" spans="1:3" ht="14.25" customHeight="1" x14ac:dyDescent="0.3">
      <c r="A2351" s="394">
        <v>41598</v>
      </c>
      <c r="B2351" s="364">
        <v>1.3431</v>
      </c>
      <c r="C2351" s="376"/>
    </row>
    <row r="2352" spans="1:3" ht="14.25" customHeight="1" x14ac:dyDescent="0.3">
      <c r="A2352" s="394">
        <v>41597</v>
      </c>
      <c r="B2352" s="364">
        <v>1.3564000000000001</v>
      </c>
      <c r="C2352" s="376"/>
    </row>
    <row r="2353" spans="1:3" ht="14.25" customHeight="1" x14ac:dyDescent="0.3">
      <c r="A2353" s="394">
        <v>41596</v>
      </c>
      <c r="B2353" s="364">
        <v>1.3503000000000001</v>
      </c>
      <c r="C2353" s="376"/>
    </row>
    <row r="2354" spans="1:3" ht="14.25" customHeight="1" x14ac:dyDescent="0.3">
      <c r="A2354" s="394">
        <v>41595</v>
      </c>
      <c r="B2354" s="364">
        <v>1.3482000000000001</v>
      </c>
      <c r="C2354" s="376"/>
    </row>
    <row r="2355" spans="1:3" ht="14.25" customHeight="1" x14ac:dyDescent="0.3">
      <c r="A2355" s="394">
        <v>41594</v>
      </c>
      <c r="B2355" s="364">
        <v>1.3496999999999999</v>
      </c>
      <c r="C2355" s="376"/>
    </row>
    <row r="2356" spans="1:3" ht="14.25" customHeight="1" x14ac:dyDescent="0.3">
      <c r="A2356" s="394">
        <v>41593</v>
      </c>
      <c r="B2356" s="364">
        <v>1.3496999999999999</v>
      </c>
      <c r="C2356" s="376"/>
    </row>
    <row r="2357" spans="1:3" ht="14.25" customHeight="1" x14ac:dyDescent="0.3">
      <c r="A2357" s="394">
        <v>41592</v>
      </c>
      <c r="B2357" s="376">
        <v>1.3475999999999999</v>
      </c>
      <c r="C2357" s="376"/>
    </row>
    <row r="2358" spans="1:3" ht="14.25" customHeight="1" x14ac:dyDescent="0.3">
      <c r="A2358" s="394">
        <v>41591</v>
      </c>
      <c r="B2358" s="376">
        <v>1.3484</v>
      </c>
      <c r="C2358" s="376"/>
    </row>
    <row r="2359" spans="1:3" ht="14.25" customHeight="1" x14ac:dyDescent="0.3">
      <c r="A2359" s="394">
        <v>41590</v>
      </c>
      <c r="B2359" s="376">
        <v>1.3438000000000001</v>
      </c>
      <c r="C2359" s="376"/>
    </row>
    <row r="2360" spans="1:3" ht="14.25" customHeight="1" x14ac:dyDescent="0.3">
      <c r="A2360" s="394">
        <v>41589</v>
      </c>
      <c r="B2360" s="376">
        <v>1.3408</v>
      </c>
      <c r="C2360" s="376"/>
    </row>
    <row r="2361" spans="1:3" ht="14.25" customHeight="1" x14ac:dyDescent="0.3">
      <c r="A2361" s="394">
        <v>41588</v>
      </c>
      <c r="B2361" s="376">
        <v>1.3346</v>
      </c>
      <c r="C2361" s="376"/>
    </row>
    <row r="2362" spans="1:3" ht="14.25" customHeight="1" x14ac:dyDescent="0.3">
      <c r="A2362" s="394">
        <v>41587</v>
      </c>
      <c r="B2362" s="376">
        <v>1.3364</v>
      </c>
      <c r="C2362" s="376"/>
    </row>
    <row r="2363" spans="1:3" ht="14.25" customHeight="1" x14ac:dyDescent="0.3">
      <c r="A2363" s="394">
        <v>41586</v>
      </c>
      <c r="B2363" s="376">
        <v>1.3364</v>
      </c>
      <c r="C2363" s="376"/>
    </row>
    <row r="2364" spans="1:3" ht="14.25" customHeight="1" x14ac:dyDescent="0.3">
      <c r="A2364" s="394">
        <v>41585</v>
      </c>
      <c r="B2364" s="364">
        <v>1.3409</v>
      </c>
      <c r="C2364" s="376"/>
    </row>
    <row r="2365" spans="1:3" ht="14.25" customHeight="1" x14ac:dyDescent="0.3">
      <c r="A2365" s="394">
        <v>41584</v>
      </c>
      <c r="B2365" s="376">
        <v>1.3517999999999999</v>
      </c>
      <c r="C2365" s="376"/>
    </row>
    <row r="2366" spans="1:3" ht="14.25" customHeight="1" x14ac:dyDescent="0.3">
      <c r="A2366" s="394">
        <v>41583</v>
      </c>
      <c r="B2366" s="376">
        <v>1.3472</v>
      </c>
      <c r="C2366" s="376"/>
    </row>
    <row r="2367" spans="1:3" ht="14.25" customHeight="1" x14ac:dyDescent="0.3">
      <c r="A2367" s="394">
        <v>41582</v>
      </c>
      <c r="B2367" s="376">
        <v>1.3515999999999999</v>
      </c>
      <c r="C2367" s="376"/>
    </row>
    <row r="2368" spans="1:3" ht="14.25" customHeight="1" x14ac:dyDescent="0.3">
      <c r="A2368" s="394">
        <v>41581</v>
      </c>
      <c r="B2368" s="364">
        <v>1.3492</v>
      </c>
      <c r="C2368" s="376"/>
    </row>
    <row r="2369" spans="1:3" ht="14.25" customHeight="1" x14ac:dyDescent="0.3">
      <c r="A2369" s="394">
        <v>41580</v>
      </c>
      <c r="B2369" s="364">
        <v>1.3492</v>
      </c>
      <c r="C2369" s="376"/>
    </row>
    <row r="2370" spans="1:3" ht="14.25" customHeight="1" x14ac:dyDescent="0.3">
      <c r="A2370" s="394">
        <v>41579</v>
      </c>
      <c r="B2370" s="364">
        <v>1.3492</v>
      </c>
      <c r="C2370" s="376"/>
    </row>
    <row r="2371" spans="1:3" ht="14.25" customHeight="1" x14ac:dyDescent="0.3">
      <c r="A2371" s="394">
        <v>41578</v>
      </c>
      <c r="B2371" s="376">
        <v>1.3758999999999999</v>
      </c>
      <c r="C2371" s="376"/>
    </row>
    <row r="2372" spans="1:3" ht="14.25" customHeight="1" x14ac:dyDescent="0.3">
      <c r="A2372" s="394">
        <v>41577</v>
      </c>
      <c r="B2372" s="376">
        <v>1.3723000000000001</v>
      </c>
      <c r="C2372" s="376"/>
    </row>
    <row r="2373" spans="1:3" ht="14.25" customHeight="1" x14ac:dyDescent="0.3">
      <c r="A2373" s="394">
        <v>41576</v>
      </c>
      <c r="B2373" s="376">
        <v>1.3742000000000001</v>
      </c>
      <c r="C2373" s="376"/>
    </row>
    <row r="2374" spans="1:3" ht="14.25" customHeight="1" x14ac:dyDescent="0.3">
      <c r="A2374" s="394">
        <v>41575</v>
      </c>
      <c r="B2374" s="376">
        <v>1.3788</v>
      </c>
      <c r="C2374" s="376"/>
    </row>
    <row r="2375" spans="1:3" ht="14.25" customHeight="1" x14ac:dyDescent="0.3">
      <c r="A2375" s="394">
        <v>41574</v>
      </c>
      <c r="B2375" s="376">
        <v>1.3804000000000001</v>
      </c>
      <c r="C2375" s="376"/>
    </row>
    <row r="2376" spans="1:3" ht="14.25" customHeight="1" x14ac:dyDescent="0.3">
      <c r="A2376" s="394">
        <v>41573</v>
      </c>
      <c r="B2376" s="376">
        <v>1.3805000000000001</v>
      </c>
      <c r="C2376" s="376"/>
    </row>
    <row r="2377" spans="1:3" ht="14.25" customHeight="1" x14ac:dyDescent="0.3">
      <c r="A2377" s="394">
        <v>41572</v>
      </c>
      <c r="B2377" s="376">
        <v>1.3805000000000001</v>
      </c>
    </row>
    <row r="2378" spans="1:3" ht="14.25" customHeight="1" x14ac:dyDescent="0.3">
      <c r="A2378" s="394">
        <v>41571</v>
      </c>
      <c r="B2378" s="376">
        <v>1.3802000000000001</v>
      </c>
      <c r="C2378" s="376"/>
    </row>
    <row r="2379" spans="1:3" ht="14.25" customHeight="1" x14ac:dyDescent="0.3">
      <c r="A2379" s="394">
        <v>41570</v>
      </c>
      <c r="B2379" s="376">
        <v>1.3777999999999999</v>
      </c>
      <c r="C2379" s="376"/>
    </row>
    <row r="2380" spans="1:3" ht="14.25" customHeight="1" x14ac:dyDescent="0.3">
      <c r="A2380" s="394">
        <v>41569</v>
      </c>
      <c r="B2380" s="376">
        <v>1.3777999999999999</v>
      </c>
      <c r="C2380" s="376"/>
    </row>
    <row r="2381" spans="1:3" ht="14.25" customHeight="1" x14ac:dyDescent="0.3">
      <c r="A2381" s="394">
        <v>41568</v>
      </c>
      <c r="B2381" s="376">
        <v>1.3673</v>
      </c>
      <c r="C2381" s="376"/>
    </row>
    <row r="2382" spans="1:3" ht="14.25" customHeight="1" x14ac:dyDescent="0.3">
      <c r="A2382" s="394">
        <v>41567</v>
      </c>
      <c r="B2382" s="376">
        <v>1.3682000000000001</v>
      </c>
      <c r="C2382" s="376"/>
    </row>
    <row r="2383" spans="1:3" ht="14.25" customHeight="1" x14ac:dyDescent="0.3">
      <c r="A2383" s="394">
        <v>41566</v>
      </c>
      <c r="B2383" s="376">
        <v>1.3685</v>
      </c>
      <c r="C2383" s="376"/>
    </row>
    <row r="2384" spans="1:3" ht="14.25" customHeight="1" x14ac:dyDescent="0.3">
      <c r="A2384" s="394">
        <v>41565</v>
      </c>
      <c r="B2384" s="376">
        <v>1.3685</v>
      </c>
      <c r="C2384" s="376"/>
    </row>
    <row r="2385" spans="1:3" ht="14.25" customHeight="1" x14ac:dyDescent="0.3">
      <c r="A2385" s="394">
        <v>41564</v>
      </c>
      <c r="B2385" s="376">
        <v>1.3668</v>
      </c>
      <c r="C2385" s="376"/>
    </row>
    <row r="2386" spans="1:3" ht="14.25" customHeight="1" x14ac:dyDescent="0.3">
      <c r="A2386" s="394">
        <v>41563</v>
      </c>
      <c r="B2386" s="376">
        <v>1.3522000000000001</v>
      </c>
    </row>
    <row r="2387" spans="1:3" ht="14.25" customHeight="1" x14ac:dyDescent="0.3">
      <c r="A2387" s="394">
        <v>41562</v>
      </c>
      <c r="B2387" s="376">
        <v>1.3521000000000001</v>
      </c>
      <c r="C2387" s="376"/>
    </row>
    <row r="2388" spans="1:3" ht="14.25" customHeight="1" x14ac:dyDescent="0.3">
      <c r="A2388" s="394">
        <v>41561</v>
      </c>
      <c r="B2388" s="376">
        <v>1.3555999999999999</v>
      </c>
      <c r="C2388" s="376"/>
    </row>
    <row r="2389" spans="1:3" ht="14.25" customHeight="1" x14ac:dyDescent="0.3">
      <c r="A2389" s="394">
        <v>41560</v>
      </c>
      <c r="B2389" s="376">
        <v>1.3555999999999999</v>
      </c>
      <c r="C2389" s="376"/>
    </row>
    <row r="2390" spans="1:3" ht="14.25" customHeight="1" x14ac:dyDescent="0.3">
      <c r="A2390" s="394">
        <v>41559</v>
      </c>
      <c r="B2390" s="376">
        <v>1.3540000000000001</v>
      </c>
      <c r="C2390" s="376"/>
    </row>
    <row r="2391" spans="1:3" ht="14.25" customHeight="1" x14ac:dyDescent="0.3">
      <c r="A2391" s="394">
        <v>41558</v>
      </c>
      <c r="B2391" s="376">
        <v>1.3540000000000001</v>
      </c>
      <c r="C2391" s="376"/>
    </row>
    <row r="2392" spans="1:3" ht="14.25" customHeight="1" x14ac:dyDescent="0.3">
      <c r="A2392" s="394">
        <v>41557</v>
      </c>
      <c r="B2392" s="376">
        <v>1.3526</v>
      </c>
    </row>
    <row r="2393" spans="1:3" ht="14.25" customHeight="1" x14ac:dyDescent="0.3">
      <c r="A2393" s="394">
        <v>41556</v>
      </c>
      <c r="B2393" s="376">
        <v>1.3519000000000001</v>
      </c>
      <c r="C2393" s="376"/>
    </row>
    <row r="2394" spans="1:3" ht="14.25" customHeight="1" x14ac:dyDescent="0.3">
      <c r="A2394" s="394">
        <v>41555</v>
      </c>
      <c r="B2394" s="376">
        <v>1.3599000000000001</v>
      </c>
    </row>
    <row r="2395" spans="1:3" ht="14.25" customHeight="1" x14ac:dyDescent="0.3">
      <c r="A2395" s="394">
        <v>41554</v>
      </c>
      <c r="B2395" s="376">
        <v>1.3581000000000001</v>
      </c>
    </row>
    <row r="2396" spans="1:3" ht="14.25" customHeight="1" x14ac:dyDescent="0.3">
      <c r="A2396" s="394">
        <v>41553</v>
      </c>
      <c r="B2396" s="376">
        <v>1.3568</v>
      </c>
    </row>
    <row r="2397" spans="1:3" ht="14.25" customHeight="1" x14ac:dyDescent="0.3">
      <c r="A2397" s="394">
        <v>41552</v>
      </c>
      <c r="B2397" s="376">
        <v>1.3553999999999999</v>
      </c>
      <c r="C2397" s="376"/>
    </row>
    <row r="2398" spans="1:3" ht="14.25" customHeight="1" x14ac:dyDescent="0.3">
      <c r="A2398" s="394">
        <v>41551</v>
      </c>
      <c r="B2398" s="376">
        <v>1.3553999999999999</v>
      </c>
      <c r="C2398" s="376"/>
    </row>
    <row r="2399" spans="1:3" ht="14.25" customHeight="1" x14ac:dyDescent="0.3">
      <c r="A2399" s="394">
        <v>41550</v>
      </c>
      <c r="B2399" s="376">
        <v>1.3623000000000001</v>
      </c>
      <c r="C2399" s="376"/>
    </row>
    <row r="2400" spans="1:3" ht="14.25" customHeight="1" x14ac:dyDescent="0.3">
      <c r="A2400" s="394">
        <v>41549</v>
      </c>
      <c r="B2400" s="376">
        <v>1.359</v>
      </c>
      <c r="C2400" s="376"/>
    </row>
    <row r="2401" spans="1:3" ht="14.25" customHeight="1" x14ac:dyDescent="0.3">
      <c r="A2401" s="394">
        <v>41548</v>
      </c>
      <c r="B2401" s="376">
        <v>1.3532</v>
      </c>
      <c r="C2401" s="376"/>
    </row>
    <row r="2402" spans="1:3" ht="14.25" customHeight="1" x14ac:dyDescent="0.3">
      <c r="A2402" s="394">
        <v>41547</v>
      </c>
      <c r="B2402" s="376">
        <v>1.3523000000000001</v>
      </c>
      <c r="C2402" s="376"/>
    </row>
    <row r="2403" spans="1:3" ht="14.25" customHeight="1" x14ac:dyDescent="0.3">
      <c r="A2403" s="394">
        <v>41546</v>
      </c>
      <c r="B2403" s="376">
        <v>1.3494999999999999</v>
      </c>
      <c r="C2403" s="376"/>
    </row>
    <row r="2404" spans="1:3" ht="14.25" customHeight="1" x14ac:dyDescent="0.3">
      <c r="A2404" s="394">
        <v>41545</v>
      </c>
      <c r="B2404" s="376">
        <v>1.3522000000000001</v>
      </c>
    </row>
    <row r="2405" spans="1:3" ht="14.25" customHeight="1" x14ac:dyDescent="0.3">
      <c r="A2405" s="394">
        <v>41544</v>
      </c>
      <c r="B2405" s="376">
        <v>1.3522000000000001</v>
      </c>
    </row>
    <row r="2406" spans="1:3" ht="14.25" customHeight="1" x14ac:dyDescent="0.3">
      <c r="A2406" s="394">
        <v>41543</v>
      </c>
      <c r="B2406" s="376">
        <v>1.3487</v>
      </c>
    </row>
    <row r="2407" spans="1:3" ht="14.25" customHeight="1" x14ac:dyDescent="0.3">
      <c r="A2407" s="394">
        <v>41542</v>
      </c>
      <c r="B2407" s="376">
        <v>1.3517999999999999</v>
      </c>
    </row>
    <row r="2408" spans="1:3" ht="14.25" customHeight="1" x14ac:dyDescent="0.3">
      <c r="A2408" s="394">
        <v>41541</v>
      </c>
      <c r="B2408" s="376">
        <v>1.3473999999999999</v>
      </c>
    </row>
    <row r="2409" spans="1:3" ht="14.25" customHeight="1" x14ac:dyDescent="0.3">
      <c r="A2409" s="394">
        <v>41540</v>
      </c>
      <c r="B2409" s="376">
        <v>1.3495999999999999</v>
      </c>
    </row>
    <row r="2410" spans="1:3" ht="14.25" customHeight="1" x14ac:dyDescent="0.3">
      <c r="A2410" s="394">
        <v>41539</v>
      </c>
      <c r="B2410" s="376">
        <v>1.3533999999999999</v>
      </c>
    </row>
    <row r="2411" spans="1:3" ht="14.25" customHeight="1" x14ac:dyDescent="0.3">
      <c r="A2411" s="394">
        <v>41538</v>
      </c>
      <c r="B2411" s="376">
        <v>1.3523000000000001</v>
      </c>
    </row>
    <row r="2412" spans="1:3" ht="14.25" customHeight="1" x14ac:dyDescent="0.3">
      <c r="A2412" s="394">
        <v>41537</v>
      </c>
      <c r="B2412" s="376">
        <v>1.3523000000000001</v>
      </c>
    </row>
    <row r="2413" spans="1:3" ht="14.25" customHeight="1" x14ac:dyDescent="0.3">
      <c r="A2413" s="394">
        <v>41536</v>
      </c>
      <c r="B2413" s="376">
        <v>1.3533999999999999</v>
      </c>
      <c r="C2413" s="376"/>
    </row>
    <row r="2414" spans="1:3" ht="14.25" customHeight="1" x14ac:dyDescent="0.3">
      <c r="A2414" s="394">
        <v>41535</v>
      </c>
      <c r="B2414" s="376">
        <v>1.3523000000000001</v>
      </c>
      <c r="C2414" s="376"/>
    </row>
    <row r="2415" spans="1:3" ht="14.25" customHeight="1" x14ac:dyDescent="0.3">
      <c r="A2415" s="394">
        <v>41534</v>
      </c>
      <c r="B2415" s="376">
        <v>1.3355999999999999</v>
      </c>
    </row>
    <row r="2416" spans="1:3" ht="14.25" customHeight="1" x14ac:dyDescent="0.3">
      <c r="A2416" s="394">
        <v>41533</v>
      </c>
      <c r="B2416" s="376">
        <v>1.3335999999999999</v>
      </c>
    </row>
    <row r="2417" spans="1:3" ht="14.25" customHeight="1" x14ac:dyDescent="0.3">
      <c r="A2417" s="394">
        <v>41532</v>
      </c>
      <c r="B2417" s="376">
        <v>1.3358000000000001</v>
      </c>
    </row>
    <row r="2418" spans="1:3" ht="14.25" customHeight="1" x14ac:dyDescent="0.3">
      <c r="A2418" s="394">
        <v>41531</v>
      </c>
      <c r="B2418" s="376">
        <v>1.3297000000000001</v>
      </c>
    </row>
    <row r="2419" spans="1:3" ht="14.25" customHeight="1" x14ac:dyDescent="0.3">
      <c r="A2419" s="394">
        <v>41530</v>
      </c>
      <c r="B2419" s="376">
        <v>1.3297000000000001</v>
      </c>
    </row>
    <row r="2420" spans="1:3" ht="14.25" customHeight="1" x14ac:dyDescent="0.3">
      <c r="A2420" s="394">
        <v>41529</v>
      </c>
      <c r="B2420" s="376">
        <v>1.3298000000000001</v>
      </c>
    </row>
    <row r="2421" spans="1:3" ht="14.25" customHeight="1" x14ac:dyDescent="0.3">
      <c r="A2421" s="394">
        <v>41528</v>
      </c>
      <c r="B2421" s="376">
        <v>1.3313999999999999</v>
      </c>
    </row>
    <row r="2422" spans="1:3" ht="14.25" customHeight="1" x14ac:dyDescent="0.3">
      <c r="A2422" s="394">
        <v>41527</v>
      </c>
      <c r="B2422" s="376">
        <v>1.3268</v>
      </c>
      <c r="C2422" s="376"/>
    </row>
    <row r="2423" spans="1:3" ht="14.25" customHeight="1" x14ac:dyDescent="0.3">
      <c r="A2423" s="394">
        <v>41526</v>
      </c>
      <c r="B2423" s="376">
        <v>1.3255999999999999</v>
      </c>
      <c r="C2423" s="376"/>
    </row>
    <row r="2424" spans="1:3" ht="14.25" customHeight="1" x14ac:dyDescent="0.3">
      <c r="A2424" s="394">
        <v>41525</v>
      </c>
      <c r="B2424" s="376">
        <v>1.3171999999999999</v>
      </c>
      <c r="C2424" s="376"/>
    </row>
    <row r="2425" spans="1:3" ht="14.25" customHeight="1" x14ac:dyDescent="0.3">
      <c r="A2425" s="394">
        <v>41524</v>
      </c>
      <c r="B2425" s="376">
        <v>1.3181</v>
      </c>
    </row>
    <row r="2426" spans="1:3" ht="14.25" customHeight="1" x14ac:dyDescent="0.3">
      <c r="A2426" s="394">
        <v>41523</v>
      </c>
      <c r="B2426" s="376">
        <v>1.3181</v>
      </c>
    </row>
    <row r="2427" spans="1:3" ht="14.25" customHeight="1" x14ac:dyDescent="0.3">
      <c r="A2427" s="394">
        <v>41522</v>
      </c>
      <c r="B2427" s="376">
        <v>1.3119000000000001</v>
      </c>
    </row>
    <row r="2428" spans="1:3" ht="14.25" customHeight="1" x14ac:dyDescent="0.3">
      <c r="A2428" s="394">
        <v>41521</v>
      </c>
      <c r="B2428" s="376">
        <v>1.3199000000000001</v>
      </c>
    </row>
    <row r="2429" spans="1:3" ht="14.25" customHeight="1" x14ac:dyDescent="0.3">
      <c r="A2429" s="394">
        <v>41520</v>
      </c>
      <c r="B2429" s="376">
        <v>1.3171999999999999</v>
      </c>
    </row>
    <row r="2430" spans="1:3" ht="14.25" customHeight="1" x14ac:dyDescent="0.3">
      <c r="A2430" s="394">
        <v>41519</v>
      </c>
      <c r="B2430" s="376">
        <v>1.319</v>
      </c>
    </row>
    <row r="2431" spans="1:3" ht="14.25" customHeight="1" x14ac:dyDescent="0.3">
      <c r="A2431" s="394">
        <v>41518</v>
      </c>
      <c r="B2431" s="376">
        <v>1.3207</v>
      </c>
    </row>
    <row r="2432" spans="1:3" ht="14.25" customHeight="1" x14ac:dyDescent="0.3">
      <c r="A2432" s="394">
        <v>41517</v>
      </c>
      <c r="B2432" s="376">
        <v>1.3219000000000001</v>
      </c>
    </row>
    <row r="2433" spans="1:2" ht="14.25" customHeight="1" x14ac:dyDescent="0.3">
      <c r="A2433" s="394">
        <v>41516</v>
      </c>
      <c r="B2433" s="376">
        <v>1.3219000000000001</v>
      </c>
    </row>
    <row r="2434" spans="1:2" ht="14.25" customHeight="1" x14ac:dyDescent="0.3">
      <c r="A2434" s="394">
        <v>41515</v>
      </c>
      <c r="B2434" s="376">
        <v>1.3237000000000001</v>
      </c>
    </row>
    <row r="2435" spans="1:2" ht="14.25" customHeight="1" x14ac:dyDescent="0.3">
      <c r="A2435" s="394">
        <v>41514</v>
      </c>
      <c r="B2435" s="364">
        <v>1.3334999999999999</v>
      </c>
    </row>
    <row r="2436" spans="1:2" ht="14.25" customHeight="1" x14ac:dyDescent="0.3">
      <c r="A2436" s="394">
        <v>41513</v>
      </c>
      <c r="B2436" s="376">
        <v>1.3391</v>
      </c>
    </row>
    <row r="2437" spans="1:2" ht="14.25" customHeight="1" x14ac:dyDescent="0.3">
      <c r="A2437" s="394">
        <v>41512</v>
      </c>
      <c r="B2437" s="376">
        <v>1.3378000000000001</v>
      </c>
    </row>
    <row r="2438" spans="1:2" ht="14.25" customHeight="1" x14ac:dyDescent="0.3">
      <c r="A2438" s="394">
        <v>41511</v>
      </c>
      <c r="B2438" s="376">
        <v>1.3387</v>
      </c>
    </row>
    <row r="2439" spans="1:2" ht="14.25" customHeight="1" x14ac:dyDescent="0.3">
      <c r="A2439" s="394">
        <v>41510</v>
      </c>
      <c r="B2439" s="376">
        <v>1.3378000000000001</v>
      </c>
    </row>
    <row r="2440" spans="1:2" ht="14.25" customHeight="1" x14ac:dyDescent="0.3">
      <c r="A2440" s="394">
        <v>41509</v>
      </c>
      <c r="B2440" s="376">
        <v>1.3378000000000001</v>
      </c>
    </row>
    <row r="2441" spans="1:2" ht="14.25" customHeight="1" x14ac:dyDescent="0.3">
      <c r="A2441" s="394">
        <v>41508</v>
      </c>
      <c r="B2441" s="376">
        <v>1.3355999999999999</v>
      </c>
    </row>
    <row r="2442" spans="1:2" ht="14.25" customHeight="1" x14ac:dyDescent="0.3">
      <c r="A2442" s="394">
        <v>41507</v>
      </c>
      <c r="B2442" s="376">
        <v>1.3341000000000001</v>
      </c>
    </row>
    <row r="2443" spans="1:2" ht="14.25" customHeight="1" x14ac:dyDescent="0.3">
      <c r="A2443" s="394">
        <v>41506</v>
      </c>
      <c r="B2443" s="376">
        <v>1.3420000000000001</v>
      </c>
    </row>
    <row r="2444" spans="1:2" ht="14.25" customHeight="1" x14ac:dyDescent="0.3">
      <c r="A2444" s="394">
        <v>41505</v>
      </c>
      <c r="B2444" s="364">
        <v>1.3333999999999999</v>
      </c>
    </row>
    <row r="2445" spans="1:2" ht="14.25" customHeight="1" x14ac:dyDescent="0.3">
      <c r="A2445" s="394">
        <v>41504</v>
      </c>
      <c r="B2445" s="376">
        <v>1.3329</v>
      </c>
    </row>
    <row r="2446" spans="1:2" ht="14.25" customHeight="1" x14ac:dyDescent="0.3">
      <c r="A2446" s="394">
        <v>41503</v>
      </c>
      <c r="B2446" s="376">
        <v>1.3327</v>
      </c>
    </row>
    <row r="2447" spans="1:2" ht="14.25" customHeight="1" x14ac:dyDescent="0.3">
      <c r="A2447" s="394">
        <v>41502</v>
      </c>
      <c r="B2447" s="376">
        <v>1.3327</v>
      </c>
    </row>
    <row r="2448" spans="1:2" ht="14.25" customHeight="1" x14ac:dyDescent="0.3">
      <c r="A2448" s="394">
        <v>41501</v>
      </c>
      <c r="B2448" s="376">
        <v>1.3351</v>
      </c>
    </row>
    <row r="2449" spans="1:2" ht="14.25" customHeight="1" x14ac:dyDescent="0.3">
      <c r="A2449" s="394">
        <v>41500</v>
      </c>
      <c r="B2449" s="376">
        <v>1.3264</v>
      </c>
    </row>
    <row r="2450" spans="1:2" ht="14.25" customHeight="1" x14ac:dyDescent="0.3">
      <c r="A2450" s="394">
        <v>41499</v>
      </c>
      <c r="B2450" s="364">
        <v>1.3265</v>
      </c>
    </row>
    <row r="2451" spans="1:2" ht="14.25" customHeight="1" x14ac:dyDescent="0.3">
      <c r="A2451" s="394">
        <v>41498</v>
      </c>
      <c r="B2451" s="376">
        <v>1.3291999999999999</v>
      </c>
    </row>
    <row r="2452" spans="1:2" ht="14.25" customHeight="1" x14ac:dyDescent="0.3">
      <c r="A2452" s="394">
        <v>41497</v>
      </c>
      <c r="B2452" s="364">
        <v>1.3338000000000001</v>
      </c>
    </row>
    <row r="2453" spans="1:2" ht="14.25" customHeight="1" x14ac:dyDescent="0.3">
      <c r="A2453" s="394">
        <v>41496</v>
      </c>
      <c r="B2453" s="364">
        <v>1.3343</v>
      </c>
    </row>
    <row r="2454" spans="1:2" ht="14.25" customHeight="1" x14ac:dyDescent="0.3">
      <c r="A2454" s="394">
        <v>41495</v>
      </c>
      <c r="B2454" s="364">
        <v>1.3343</v>
      </c>
    </row>
    <row r="2455" spans="1:2" ht="14.25" customHeight="1" x14ac:dyDescent="0.3">
      <c r="A2455" s="394">
        <v>41494</v>
      </c>
      <c r="B2455" s="376">
        <v>1.3379000000000001</v>
      </c>
    </row>
    <row r="2456" spans="1:2" ht="14.25" customHeight="1" x14ac:dyDescent="0.3">
      <c r="A2456" s="394">
        <v>41493</v>
      </c>
      <c r="B2456" s="376">
        <v>1.3340000000000001</v>
      </c>
    </row>
    <row r="2457" spans="1:2" ht="14.25" customHeight="1" x14ac:dyDescent="0.3">
      <c r="A2457" s="394">
        <v>41492</v>
      </c>
      <c r="B2457" s="376">
        <v>1.3305</v>
      </c>
    </row>
    <row r="2458" spans="1:2" ht="14.25" customHeight="1" x14ac:dyDescent="0.3">
      <c r="A2458" s="394">
        <v>41491</v>
      </c>
      <c r="B2458" s="376">
        <v>1.3258000000000001</v>
      </c>
    </row>
    <row r="2459" spans="1:2" ht="14.25" customHeight="1" x14ac:dyDescent="0.3">
      <c r="A2459" s="394">
        <v>41490</v>
      </c>
      <c r="B2459" s="376">
        <v>1.3278000000000001</v>
      </c>
    </row>
    <row r="2460" spans="1:2" ht="14.25" customHeight="1" x14ac:dyDescent="0.3">
      <c r="A2460" s="394">
        <v>41489</v>
      </c>
      <c r="B2460" s="376">
        <v>1.3280000000000001</v>
      </c>
    </row>
    <row r="2461" spans="1:2" ht="14.25" customHeight="1" x14ac:dyDescent="0.3">
      <c r="A2461" s="394">
        <v>41488</v>
      </c>
      <c r="B2461" s="376">
        <v>1.3280000000000001</v>
      </c>
    </row>
    <row r="2462" spans="1:2" ht="14.25" customHeight="1" x14ac:dyDescent="0.3">
      <c r="A2462" s="394">
        <v>41487</v>
      </c>
      <c r="B2462" s="364">
        <v>1.3211999999999999</v>
      </c>
    </row>
    <row r="2463" spans="1:2" ht="14.25" customHeight="1" x14ac:dyDescent="0.3">
      <c r="A2463" s="394">
        <v>41486</v>
      </c>
      <c r="B2463" s="364">
        <v>1.33</v>
      </c>
    </row>
    <row r="2464" spans="1:2" ht="14.25" customHeight="1" x14ac:dyDescent="0.3">
      <c r="A2464" s="394">
        <v>41485</v>
      </c>
      <c r="B2464" s="364">
        <v>1.3266</v>
      </c>
    </row>
    <row r="2465" spans="1:2" ht="14.25" customHeight="1" x14ac:dyDescent="0.3">
      <c r="A2465" s="394">
        <v>41484</v>
      </c>
      <c r="B2465" s="364">
        <v>1.3263</v>
      </c>
    </row>
    <row r="2466" spans="1:2" ht="14.25" customHeight="1" x14ac:dyDescent="0.3">
      <c r="A2466" s="394">
        <v>41483</v>
      </c>
      <c r="B2466" s="364">
        <v>1.3287</v>
      </c>
    </row>
    <row r="2467" spans="1:2" ht="14.25" customHeight="1" x14ac:dyDescent="0.3">
      <c r="A2467" s="394">
        <v>41482</v>
      </c>
      <c r="B2467" s="364">
        <v>1.3279000000000001</v>
      </c>
    </row>
    <row r="2468" spans="1:2" ht="14.25" customHeight="1" x14ac:dyDescent="0.3">
      <c r="A2468" s="394">
        <v>41481</v>
      </c>
      <c r="B2468" s="364">
        <v>1.3279000000000001</v>
      </c>
    </row>
    <row r="2469" spans="1:2" ht="14.25" customHeight="1" x14ac:dyDescent="0.3">
      <c r="A2469" s="394">
        <v>41480</v>
      </c>
      <c r="B2469" s="364">
        <v>1.3273999999999999</v>
      </c>
    </row>
    <row r="2470" spans="1:2" ht="14.25" customHeight="1" x14ac:dyDescent="0.3">
      <c r="A2470" s="394">
        <v>41479</v>
      </c>
      <c r="B2470" s="364">
        <v>1.3190999999999999</v>
      </c>
    </row>
    <row r="2471" spans="1:2" ht="14.25" customHeight="1" x14ac:dyDescent="0.3">
      <c r="A2471" s="394">
        <v>41478</v>
      </c>
      <c r="B2471" s="376">
        <v>1.3221000000000001</v>
      </c>
    </row>
    <row r="2472" spans="1:2" ht="14.25" customHeight="1" x14ac:dyDescent="0.3">
      <c r="A2472" s="394">
        <v>41477</v>
      </c>
      <c r="B2472" s="376">
        <v>1.3190999999999999</v>
      </c>
    </row>
    <row r="2473" spans="1:2" ht="14.25" customHeight="1" x14ac:dyDescent="0.3">
      <c r="A2473" s="394">
        <v>41476</v>
      </c>
      <c r="B2473" s="364">
        <v>1.3158000000000001</v>
      </c>
    </row>
    <row r="2474" spans="1:2" ht="14.25" customHeight="1" x14ac:dyDescent="0.3">
      <c r="A2474" s="394">
        <v>41475</v>
      </c>
      <c r="B2474" s="364">
        <v>1.3139000000000001</v>
      </c>
    </row>
    <row r="2475" spans="1:2" ht="14.25" customHeight="1" x14ac:dyDescent="0.3">
      <c r="A2475" s="394">
        <v>41474</v>
      </c>
      <c r="B2475" s="364">
        <v>1.3139000000000001</v>
      </c>
    </row>
    <row r="2476" spans="1:2" ht="14.25" customHeight="1" x14ac:dyDescent="0.3">
      <c r="A2476" s="394">
        <v>41473</v>
      </c>
      <c r="B2476" s="364">
        <v>1.3109</v>
      </c>
    </row>
    <row r="2477" spans="1:2" ht="14.25" customHeight="1" x14ac:dyDescent="0.3">
      <c r="A2477" s="394">
        <v>41472</v>
      </c>
      <c r="B2477" s="364">
        <v>1.3116000000000001</v>
      </c>
    </row>
    <row r="2478" spans="1:2" ht="14.25" customHeight="1" x14ac:dyDescent="0.3">
      <c r="A2478" s="394">
        <v>41471</v>
      </c>
      <c r="B2478" s="364">
        <v>1.3148</v>
      </c>
    </row>
    <row r="2479" spans="1:2" ht="14.25" customHeight="1" x14ac:dyDescent="0.3">
      <c r="A2479" s="394">
        <v>41470</v>
      </c>
      <c r="B2479" s="364">
        <v>1.3058000000000001</v>
      </c>
    </row>
    <row r="2480" spans="1:2" ht="14.25" customHeight="1" x14ac:dyDescent="0.3">
      <c r="A2480" s="394">
        <v>41469</v>
      </c>
      <c r="B2480" s="376">
        <v>1.3061</v>
      </c>
    </row>
    <row r="2481" spans="1:2" ht="14.25" customHeight="1" x14ac:dyDescent="0.3">
      <c r="A2481" s="394">
        <v>41468</v>
      </c>
      <c r="B2481" s="376">
        <v>1.3068</v>
      </c>
    </row>
    <row r="2482" spans="1:2" ht="14.25" customHeight="1" x14ac:dyDescent="0.3">
      <c r="A2482" s="394">
        <v>41467</v>
      </c>
      <c r="B2482" s="376">
        <v>1.3068</v>
      </c>
    </row>
    <row r="2483" spans="1:2" ht="14.25" customHeight="1" x14ac:dyDescent="0.3">
      <c r="A2483" s="394">
        <v>41466</v>
      </c>
      <c r="B2483" s="364">
        <v>1.3087</v>
      </c>
    </row>
    <row r="2484" spans="1:2" ht="14.25" customHeight="1" x14ac:dyDescent="0.3">
      <c r="A2484" s="394">
        <v>41465</v>
      </c>
      <c r="B2484" s="364">
        <v>1.3116000000000001</v>
      </c>
    </row>
    <row r="2485" spans="1:2" ht="14.25" customHeight="1" x14ac:dyDescent="0.3">
      <c r="A2485" s="394">
        <v>41464</v>
      </c>
      <c r="B2485" s="364">
        <v>1.2776000000000001</v>
      </c>
    </row>
    <row r="2486" spans="1:2" ht="14.25" customHeight="1" x14ac:dyDescent="0.3">
      <c r="A2486" s="394">
        <v>41463</v>
      </c>
      <c r="B2486" s="364">
        <v>1.286</v>
      </c>
    </row>
    <row r="2487" spans="1:2" ht="14.25" customHeight="1" x14ac:dyDescent="0.3">
      <c r="A2487" s="394">
        <v>41462</v>
      </c>
      <c r="B2487" s="364">
        <v>1.2811999999999999</v>
      </c>
    </row>
    <row r="2488" spans="1:2" ht="14.25" customHeight="1" x14ac:dyDescent="0.3">
      <c r="A2488" s="394">
        <v>41461</v>
      </c>
      <c r="B2488" s="364">
        <v>1.2834000000000001</v>
      </c>
    </row>
    <row r="2489" spans="1:2" ht="14.25" customHeight="1" x14ac:dyDescent="0.3">
      <c r="A2489" s="394">
        <v>41460</v>
      </c>
      <c r="B2489" s="364">
        <v>1.2834000000000001</v>
      </c>
    </row>
    <row r="2490" spans="1:2" ht="14.25" customHeight="1" x14ac:dyDescent="0.3">
      <c r="A2490" s="394">
        <v>41459</v>
      </c>
      <c r="B2490" s="364">
        <v>1.2891999999999999</v>
      </c>
    </row>
    <row r="2491" spans="1:2" ht="14.25" customHeight="1" x14ac:dyDescent="0.3">
      <c r="A2491" s="394">
        <v>41458</v>
      </c>
      <c r="B2491" s="364">
        <v>1.3021</v>
      </c>
    </row>
    <row r="2492" spans="1:2" ht="14.25" customHeight="1" x14ac:dyDescent="0.3">
      <c r="A2492" s="394">
        <v>41457</v>
      </c>
      <c r="B2492" s="364">
        <v>1.2975000000000001</v>
      </c>
    </row>
    <row r="2493" spans="1:2" ht="14.25" customHeight="1" x14ac:dyDescent="0.3">
      <c r="A2493" s="394">
        <v>41456</v>
      </c>
      <c r="B2493" s="364">
        <v>1.3068</v>
      </c>
    </row>
    <row r="2494" spans="1:2" ht="14.25" customHeight="1" x14ac:dyDescent="0.3">
      <c r="A2494" s="394">
        <v>41455</v>
      </c>
      <c r="B2494" s="364">
        <v>1.3008999999999999</v>
      </c>
    </row>
    <row r="2495" spans="1:2" ht="14.25" customHeight="1" x14ac:dyDescent="0.3">
      <c r="A2495" s="394">
        <v>41454</v>
      </c>
      <c r="B2495" s="364">
        <v>1.3010999999999999</v>
      </c>
    </row>
    <row r="2496" spans="1:2" ht="14.25" customHeight="1" x14ac:dyDescent="0.3">
      <c r="A2496" s="394">
        <v>41453</v>
      </c>
      <c r="B2496" s="364">
        <v>1.3010999999999999</v>
      </c>
    </row>
    <row r="2497" spans="1:2" ht="14.25" customHeight="1" x14ac:dyDescent="0.3">
      <c r="A2497" s="394">
        <v>41452</v>
      </c>
      <c r="B2497" s="364">
        <v>1.3036000000000001</v>
      </c>
    </row>
    <row r="2498" spans="1:2" ht="14.25" customHeight="1" x14ac:dyDescent="0.3">
      <c r="A2498" s="394">
        <v>41451</v>
      </c>
      <c r="B2498" s="364">
        <v>1.3016000000000001</v>
      </c>
    </row>
    <row r="2499" spans="1:2" ht="14.25" customHeight="1" x14ac:dyDescent="0.3">
      <c r="A2499" s="394">
        <v>41450</v>
      </c>
      <c r="B2499" s="364">
        <v>1.3076000000000001</v>
      </c>
    </row>
    <row r="2500" spans="1:2" ht="14.25" customHeight="1" x14ac:dyDescent="0.3">
      <c r="A2500" s="394">
        <v>41449</v>
      </c>
      <c r="B2500" s="364">
        <v>1.3134999999999999</v>
      </c>
    </row>
    <row r="2501" spans="1:2" ht="14.25" customHeight="1" x14ac:dyDescent="0.3">
      <c r="A2501" s="394">
        <v>41448</v>
      </c>
      <c r="B2501" s="364">
        <v>1.3107</v>
      </c>
    </row>
    <row r="2502" spans="1:2" ht="14.25" customHeight="1" x14ac:dyDescent="0.3">
      <c r="A2502" s="394">
        <v>41447</v>
      </c>
      <c r="B2502" s="364">
        <v>1.3124</v>
      </c>
    </row>
    <row r="2503" spans="1:2" ht="14.25" customHeight="1" x14ac:dyDescent="0.3">
      <c r="A2503" s="394">
        <v>41446</v>
      </c>
      <c r="B2503" s="364">
        <v>1.3124</v>
      </c>
    </row>
    <row r="2504" spans="1:2" ht="14.25" customHeight="1" x14ac:dyDescent="0.3">
      <c r="A2504" s="394">
        <v>41445</v>
      </c>
      <c r="B2504" s="364">
        <v>1.3228</v>
      </c>
    </row>
    <row r="2505" spans="1:2" ht="14.25" customHeight="1" x14ac:dyDescent="0.3">
      <c r="A2505" s="394">
        <v>41444</v>
      </c>
      <c r="B2505" s="364">
        <v>1.3281000000000001</v>
      </c>
    </row>
    <row r="2506" spans="1:2" ht="14.25" customHeight="1" x14ac:dyDescent="0.3">
      <c r="A2506" s="394">
        <v>41443</v>
      </c>
      <c r="B2506" s="364">
        <v>1.3393999999999999</v>
      </c>
    </row>
    <row r="2507" spans="1:2" ht="14.25" customHeight="1" x14ac:dyDescent="0.3">
      <c r="A2507" s="394">
        <v>41442</v>
      </c>
      <c r="B2507" s="364">
        <v>1.3362000000000001</v>
      </c>
    </row>
    <row r="2508" spans="1:2" ht="14.25" customHeight="1" x14ac:dyDescent="0.3">
      <c r="A2508" s="394">
        <v>41441</v>
      </c>
      <c r="B2508" s="364">
        <v>1.3354999999999999</v>
      </c>
    </row>
    <row r="2509" spans="1:2" ht="14.25" customHeight="1" x14ac:dyDescent="0.3">
      <c r="A2509" s="394">
        <v>41440</v>
      </c>
      <c r="B2509" s="364">
        <v>1.3343</v>
      </c>
    </row>
    <row r="2510" spans="1:2" ht="14.25" customHeight="1" x14ac:dyDescent="0.3">
      <c r="A2510" s="394">
        <v>41439</v>
      </c>
      <c r="B2510" s="364">
        <v>1.3343</v>
      </c>
    </row>
    <row r="2511" spans="1:2" ht="14.25" customHeight="1" x14ac:dyDescent="0.3">
      <c r="A2511" s="394">
        <v>41438</v>
      </c>
      <c r="B2511" s="364">
        <v>1.3358000000000001</v>
      </c>
    </row>
    <row r="2512" spans="1:2" ht="14.25" customHeight="1" x14ac:dyDescent="0.3">
      <c r="A2512" s="394">
        <v>41437</v>
      </c>
      <c r="B2512" s="364">
        <v>1.3344</v>
      </c>
    </row>
    <row r="2513" spans="1:3" ht="14.25" customHeight="1" x14ac:dyDescent="0.3">
      <c r="A2513" s="394">
        <v>41436</v>
      </c>
      <c r="B2513" s="364">
        <v>1.3312999999999999</v>
      </c>
    </row>
    <row r="2514" spans="1:3" ht="14.25" customHeight="1" x14ac:dyDescent="0.3">
      <c r="A2514" s="394">
        <v>41435</v>
      </c>
      <c r="B2514" s="364">
        <v>1.3253999999999999</v>
      </c>
    </row>
    <row r="2515" spans="1:3" ht="14.25" customHeight="1" x14ac:dyDescent="0.3">
      <c r="A2515" s="394">
        <v>41434</v>
      </c>
      <c r="B2515" s="364">
        <v>1.3202</v>
      </c>
    </row>
    <row r="2516" spans="1:3" ht="14.25" customHeight="1" x14ac:dyDescent="0.3">
      <c r="A2516" s="394">
        <v>41433</v>
      </c>
      <c r="B2516" s="364">
        <v>1.3222</v>
      </c>
    </row>
    <row r="2517" spans="1:3" ht="14.25" customHeight="1" x14ac:dyDescent="0.3">
      <c r="A2517" s="394">
        <v>41432</v>
      </c>
      <c r="B2517" s="364">
        <v>1.3222</v>
      </c>
    </row>
    <row r="2518" spans="1:3" ht="14.25" customHeight="1" x14ac:dyDescent="0.3">
      <c r="A2518" s="394">
        <v>41431</v>
      </c>
      <c r="B2518" s="364">
        <v>1.3242</v>
      </c>
    </row>
    <row r="2519" spans="1:3" ht="14.25" customHeight="1" x14ac:dyDescent="0.3">
      <c r="A2519" s="394">
        <v>41430</v>
      </c>
      <c r="B2519" s="364">
        <v>1.3087</v>
      </c>
    </row>
    <row r="2520" spans="1:3" ht="14.25" customHeight="1" x14ac:dyDescent="0.3">
      <c r="A2520" s="394">
        <v>41429</v>
      </c>
      <c r="B2520" s="364">
        <v>1.3071999999999999</v>
      </c>
    </row>
    <row r="2521" spans="1:3" ht="14.25" customHeight="1" x14ac:dyDescent="0.3">
      <c r="A2521" s="394">
        <v>41428</v>
      </c>
      <c r="B2521" s="364">
        <v>1.3070999999999999</v>
      </c>
    </row>
    <row r="2522" spans="1:3" ht="14.25" customHeight="1" x14ac:dyDescent="0.3">
      <c r="A2522" s="394">
        <v>41427</v>
      </c>
      <c r="B2522" s="364">
        <v>1.2994000000000001</v>
      </c>
    </row>
    <row r="2523" spans="1:3" ht="14.25" customHeight="1" x14ac:dyDescent="0.3">
      <c r="A2523" s="394">
        <v>41426</v>
      </c>
      <c r="B2523" s="364">
        <v>1.2996000000000001</v>
      </c>
    </row>
    <row r="2524" spans="1:3" ht="14.25" customHeight="1" x14ac:dyDescent="0.3">
      <c r="A2524" s="394">
        <v>41425</v>
      </c>
      <c r="B2524" s="364">
        <v>1.2996000000000001</v>
      </c>
    </row>
    <row r="2525" spans="1:3" ht="14.25" customHeight="1" x14ac:dyDescent="0.3">
      <c r="A2525" s="394">
        <v>41424</v>
      </c>
      <c r="B2525" s="364">
        <v>1.3042</v>
      </c>
    </row>
    <row r="2526" spans="1:3" ht="14.25" customHeight="1" x14ac:dyDescent="0.3">
      <c r="A2526" s="394">
        <v>41423</v>
      </c>
      <c r="B2526" s="364">
        <v>1.2947</v>
      </c>
      <c r="C2526" s="376"/>
    </row>
    <row r="2527" spans="1:3" ht="14.25" customHeight="1" x14ac:dyDescent="0.3">
      <c r="A2527" s="394">
        <v>41422</v>
      </c>
      <c r="B2527" s="364">
        <v>1.2845</v>
      </c>
      <c r="C2527" s="376"/>
    </row>
    <row r="2528" spans="1:3" ht="14.25" customHeight="1" x14ac:dyDescent="0.3">
      <c r="A2528" s="394">
        <v>41421</v>
      </c>
      <c r="B2528" s="364">
        <v>1.2934000000000001</v>
      </c>
      <c r="C2528" s="376"/>
    </row>
    <row r="2529" spans="1:3" ht="14.25" customHeight="1" x14ac:dyDescent="0.3">
      <c r="A2529" s="394">
        <v>41420</v>
      </c>
      <c r="B2529" s="364">
        <v>1.2936000000000001</v>
      </c>
      <c r="C2529" s="376"/>
    </row>
    <row r="2530" spans="1:3" ht="14.25" customHeight="1" x14ac:dyDescent="0.3">
      <c r="A2530" s="394">
        <v>41419</v>
      </c>
      <c r="B2530" s="364">
        <v>1.2936000000000001</v>
      </c>
      <c r="C2530" s="376"/>
    </row>
    <row r="2531" spans="1:3" ht="14.25" customHeight="1" x14ac:dyDescent="0.3">
      <c r="A2531" s="394">
        <v>41418</v>
      </c>
      <c r="B2531" s="364">
        <v>1.2936000000000001</v>
      </c>
    </row>
    <row r="2532" spans="1:3" ht="14.25" customHeight="1" x14ac:dyDescent="0.3">
      <c r="A2532" s="394">
        <v>41417</v>
      </c>
      <c r="B2532" s="364">
        <v>1.2922</v>
      </c>
    </row>
    <row r="2533" spans="1:3" ht="14.25" customHeight="1" x14ac:dyDescent="0.3">
      <c r="A2533" s="394">
        <v>41416</v>
      </c>
      <c r="B2533" s="364">
        <v>1.2842</v>
      </c>
    </row>
    <row r="2534" spans="1:3" ht="14.25" customHeight="1" x14ac:dyDescent="0.3">
      <c r="A2534" s="394">
        <v>41415</v>
      </c>
      <c r="B2534" s="364">
        <v>1.2919</v>
      </c>
    </row>
    <row r="2535" spans="1:3" ht="14.25" customHeight="1" x14ac:dyDescent="0.3">
      <c r="A2535" s="394">
        <v>41414</v>
      </c>
      <c r="B2535" s="364">
        <v>1.2890999999999999</v>
      </c>
    </row>
    <row r="2536" spans="1:3" ht="14.25" customHeight="1" x14ac:dyDescent="0.3">
      <c r="A2536" s="394">
        <v>41413</v>
      </c>
      <c r="B2536" s="364">
        <v>1.2831999999999999</v>
      </c>
    </row>
    <row r="2537" spans="1:3" ht="14.25" customHeight="1" x14ac:dyDescent="0.3">
      <c r="A2537" s="394">
        <v>41412</v>
      </c>
      <c r="B2537" s="364">
        <v>1.2834000000000001</v>
      </c>
    </row>
    <row r="2538" spans="1:3" ht="14.25" customHeight="1" x14ac:dyDescent="0.3">
      <c r="A2538" s="394">
        <v>41411</v>
      </c>
      <c r="B2538" s="364">
        <v>1.2834000000000001</v>
      </c>
    </row>
    <row r="2539" spans="1:3" ht="14.25" customHeight="1" x14ac:dyDescent="0.3">
      <c r="A2539" s="394">
        <v>41410</v>
      </c>
      <c r="B2539" s="364">
        <v>1.2884</v>
      </c>
    </row>
    <row r="2540" spans="1:3" ht="14.25" customHeight="1" x14ac:dyDescent="0.3">
      <c r="A2540" s="394">
        <v>41409</v>
      </c>
      <c r="B2540" s="364">
        <v>1.2882</v>
      </c>
      <c r="C2540" s="376"/>
    </row>
    <row r="2541" spans="1:3" ht="14.25" customHeight="1" x14ac:dyDescent="0.3">
      <c r="A2541" s="394">
        <v>41408</v>
      </c>
      <c r="B2541" s="364">
        <v>1.2936000000000001</v>
      </c>
    </row>
    <row r="2542" spans="1:3" ht="14.25" customHeight="1" x14ac:dyDescent="0.3">
      <c r="A2542" s="394">
        <v>41407</v>
      </c>
      <c r="B2542" s="364">
        <v>1.2988</v>
      </c>
    </row>
    <row r="2543" spans="1:3" ht="14.25" customHeight="1" x14ac:dyDescent="0.3">
      <c r="A2543" s="394">
        <v>41406</v>
      </c>
      <c r="B2543" s="364">
        <v>1.2968</v>
      </c>
    </row>
    <row r="2544" spans="1:3" ht="14.25" customHeight="1" x14ac:dyDescent="0.3">
      <c r="A2544" s="394">
        <v>41405</v>
      </c>
      <c r="B2544" s="364">
        <v>1.2989999999999999</v>
      </c>
    </row>
    <row r="2545" spans="1:3" ht="14.25" customHeight="1" x14ac:dyDescent="0.3">
      <c r="A2545" s="394">
        <v>41404</v>
      </c>
      <c r="B2545" s="364">
        <v>1.2989999999999999</v>
      </c>
    </row>
    <row r="2546" spans="1:3" ht="14.25" customHeight="1" x14ac:dyDescent="0.3">
      <c r="A2546" s="394">
        <v>41403</v>
      </c>
      <c r="B2546" s="364">
        <v>1.3031999999999999</v>
      </c>
    </row>
    <row r="2547" spans="1:3" ht="14.25" customHeight="1" x14ac:dyDescent="0.3">
      <c r="A2547" s="394">
        <v>41402</v>
      </c>
      <c r="B2547" s="364">
        <v>1.3160000000000001</v>
      </c>
    </row>
    <row r="2548" spans="1:3" ht="14.25" customHeight="1" x14ac:dyDescent="0.3">
      <c r="A2548" s="394">
        <v>41401</v>
      </c>
      <c r="B2548" s="364">
        <v>1.3076000000000001</v>
      </c>
    </row>
    <row r="2549" spans="1:3" ht="14.25" customHeight="1" x14ac:dyDescent="0.3">
      <c r="A2549" s="394">
        <v>41400</v>
      </c>
      <c r="B2549" s="364">
        <v>1.3072999999999999</v>
      </c>
    </row>
    <row r="2550" spans="1:3" ht="14.25" customHeight="1" x14ac:dyDescent="0.3">
      <c r="A2550" s="394">
        <v>41399</v>
      </c>
      <c r="B2550" s="364">
        <v>1.3120000000000001</v>
      </c>
    </row>
    <row r="2551" spans="1:3" ht="14.25" customHeight="1" x14ac:dyDescent="0.3">
      <c r="A2551" s="394">
        <v>41398</v>
      </c>
      <c r="B2551" s="364">
        <v>1.3119000000000001</v>
      </c>
      <c r="C2551" s="376"/>
    </row>
    <row r="2552" spans="1:3" ht="14.25" customHeight="1" x14ac:dyDescent="0.3">
      <c r="A2552" s="394">
        <v>41397</v>
      </c>
      <c r="B2552" s="364">
        <v>1.3119000000000001</v>
      </c>
      <c r="C2552" s="376"/>
    </row>
    <row r="2553" spans="1:3" ht="14.25" customHeight="1" x14ac:dyDescent="0.3">
      <c r="A2553" s="394">
        <v>41396</v>
      </c>
      <c r="B2553" s="364">
        <v>1.3067</v>
      </c>
      <c r="C2553" s="376"/>
    </row>
    <row r="2554" spans="1:3" ht="14.25" customHeight="1" x14ac:dyDescent="0.3">
      <c r="A2554" s="394">
        <v>41395</v>
      </c>
      <c r="B2554" s="364">
        <v>1.3179000000000001</v>
      </c>
      <c r="C2554" s="376"/>
    </row>
    <row r="2555" spans="1:3" ht="14.25" customHeight="1" x14ac:dyDescent="0.3">
      <c r="A2555" s="394">
        <v>41394</v>
      </c>
      <c r="B2555" s="364">
        <v>1.3093999999999999</v>
      </c>
      <c r="C2555" s="376"/>
    </row>
    <row r="2556" spans="1:3" ht="14.25" customHeight="1" x14ac:dyDescent="0.3">
      <c r="A2556" s="394">
        <v>41393</v>
      </c>
      <c r="B2556" s="364">
        <v>1.3093999999999999</v>
      </c>
      <c r="C2556" s="376"/>
    </row>
    <row r="2557" spans="1:3" ht="14.25" customHeight="1" x14ac:dyDescent="0.3">
      <c r="A2557" s="394">
        <v>41392</v>
      </c>
      <c r="B2557" s="364">
        <v>1.304</v>
      </c>
      <c r="C2557" s="376"/>
    </row>
    <row r="2558" spans="1:3" ht="14.25" customHeight="1" x14ac:dyDescent="0.3">
      <c r="A2558" s="394">
        <v>41391</v>
      </c>
      <c r="B2558" s="364">
        <v>1.3030999999999999</v>
      </c>
      <c r="C2558" s="376"/>
    </row>
    <row r="2559" spans="1:3" ht="14.25" customHeight="1" x14ac:dyDescent="0.3">
      <c r="A2559" s="394">
        <v>41390</v>
      </c>
      <c r="B2559" s="364">
        <v>1.3030999999999999</v>
      </c>
    </row>
    <row r="2560" spans="1:3" ht="14.25" customHeight="1" x14ac:dyDescent="0.3">
      <c r="A2560" s="394">
        <v>41389</v>
      </c>
      <c r="B2560" s="364">
        <v>1.3004</v>
      </c>
      <c r="C2560" s="376"/>
    </row>
    <row r="2561" spans="1:3" ht="14.25" customHeight="1" x14ac:dyDescent="0.3">
      <c r="A2561" s="394">
        <v>41388</v>
      </c>
      <c r="B2561" s="364">
        <v>1.3016000000000001</v>
      </c>
      <c r="C2561" s="376"/>
    </row>
    <row r="2562" spans="1:3" ht="14.25" customHeight="1" x14ac:dyDescent="0.3">
      <c r="A2562" s="394">
        <v>41387</v>
      </c>
      <c r="B2562" s="364">
        <v>1.2994000000000001</v>
      </c>
      <c r="C2562" s="376"/>
    </row>
    <row r="2563" spans="1:3" ht="14.25" customHeight="1" x14ac:dyDescent="0.3">
      <c r="A2563" s="394">
        <v>41386</v>
      </c>
      <c r="B2563" s="364">
        <v>1.3059000000000001</v>
      </c>
      <c r="C2563" s="376"/>
    </row>
    <row r="2564" spans="1:3" ht="14.25" customHeight="1" x14ac:dyDescent="0.3">
      <c r="A2564" s="394">
        <v>41385</v>
      </c>
      <c r="B2564" s="364">
        <v>1.3057000000000001</v>
      </c>
      <c r="C2564" s="376"/>
    </row>
    <row r="2565" spans="1:3" ht="14.25" customHeight="1" x14ac:dyDescent="0.3">
      <c r="A2565" s="394">
        <v>41384</v>
      </c>
      <c r="B2565" s="364">
        <v>1.3049999999999999</v>
      </c>
      <c r="C2565" s="376"/>
    </row>
    <row r="2566" spans="1:3" ht="14.25" customHeight="1" x14ac:dyDescent="0.3">
      <c r="A2566" s="394">
        <v>41383</v>
      </c>
      <c r="B2566" s="364">
        <v>1.3049999999999999</v>
      </c>
      <c r="C2566" s="376"/>
    </row>
    <row r="2567" spans="1:3" ht="14.25" customHeight="1" x14ac:dyDescent="0.3">
      <c r="A2567" s="394">
        <v>41382</v>
      </c>
      <c r="B2567" s="364">
        <v>1.3051999999999999</v>
      </c>
      <c r="C2567" s="376"/>
    </row>
    <row r="2568" spans="1:3" ht="14.25" customHeight="1" x14ac:dyDescent="0.3">
      <c r="A2568" s="394">
        <v>41381</v>
      </c>
      <c r="B2568" s="364">
        <v>1.3033999999999999</v>
      </c>
      <c r="C2568" s="376"/>
    </row>
    <row r="2569" spans="1:3" ht="14.25" customHeight="1" x14ac:dyDescent="0.3">
      <c r="A2569" s="394">
        <v>41380</v>
      </c>
      <c r="B2569" s="364">
        <v>1.3178000000000001</v>
      </c>
      <c r="C2569" s="376"/>
    </row>
    <row r="2570" spans="1:3" ht="14.25" customHeight="1" x14ac:dyDescent="0.3">
      <c r="A2570" s="394">
        <v>41379</v>
      </c>
      <c r="B2570" s="364">
        <v>1.3053999999999999</v>
      </c>
      <c r="C2570" s="376"/>
    </row>
    <row r="2571" spans="1:3" ht="14.25" customHeight="1" x14ac:dyDescent="0.3">
      <c r="A2571" s="394">
        <v>41378</v>
      </c>
      <c r="B2571" s="364">
        <v>1.3096000000000001</v>
      </c>
      <c r="C2571" s="376"/>
    </row>
    <row r="2572" spans="1:3" ht="14.25" customHeight="1" x14ac:dyDescent="0.3">
      <c r="A2572" s="394">
        <v>41377</v>
      </c>
      <c r="B2572" s="364">
        <v>1.3110999999999999</v>
      </c>
      <c r="C2572" s="376"/>
    </row>
    <row r="2573" spans="1:3" ht="14.25" customHeight="1" x14ac:dyDescent="0.3">
      <c r="A2573" s="394">
        <v>41376</v>
      </c>
      <c r="B2573" s="364">
        <v>1.3110999999999999</v>
      </c>
    </row>
    <row r="2574" spans="1:3" ht="14.25" customHeight="1" x14ac:dyDescent="0.3">
      <c r="A2574" s="394">
        <v>41375</v>
      </c>
      <c r="B2574" s="364">
        <v>1.3116000000000001</v>
      </c>
    </row>
    <row r="2575" spans="1:3" ht="14.25" customHeight="1" x14ac:dyDescent="0.3">
      <c r="A2575" s="394">
        <v>41374</v>
      </c>
      <c r="B2575" s="364">
        <v>1.3051999999999999</v>
      </c>
    </row>
    <row r="2576" spans="1:3" ht="14.25" customHeight="1" x14ac:dyDescent="0.3">
      <c r="A2576" s="394">
        <v>41373</v>
      </c>
      <c r="B2576" s="364">
        <v>1.3080000000000001</v>
      </c>
    </row>
    <row r="2577" spans="1:2" ht="14.25" customHeight="1" x14ac:dyDescent="0.3">
      <c r="A2577" s="394">
        <v>41372</v>
      </c>
      <c r="B2577" s="364">
        <v>1.3029999999999999</v>
      </c>
    </row>
    <row r="2578" spans="1:2" ht="14.25" customHeight="1" x14ac:dyDescent="0.3">
      <c r="A2578" s="394">
        <v>41371</v>
      </c>
      <c r="B2578" s="364">
        <v>1.2990999999999999</v>
      </c>
    </row>
    <row r="2579" spans="1:2" ht="14.25" customHeight="1" x14ac:dyDescent="0.3">
      <c r="A2579" s="394">
        <v>41370</v>
      </c>
      <c r="B2579" s="364">
        <v>1.3004</v>
      </c>
    </row>
    <row r="2580" spans="1:2" ht="14.25" customHeight="1" x14ac:dyDescent="0.3">
      <c r="A2580" s="394">
        <v>41369</v>
      </c>
      <c r="B2580" s="364">
        <v>1.3004</v>
      </c>
    </row>
    <row r="2581" spans="1:2" ht="14.25" customHeight="1" x14ac:dyDescent="0.3">
      <c r="A2581" s="394">
        <v>41368</v>
      </c>
      <c r="B2581" s="364">
        <v>1.2926</v>
      </c>
    </row>
    <row r="2582" spans="1:2" ht="14.25" customHeight="1" x14ac:dyDescent="0.3">
      <c r="A2582" s="394">
        <v>41367</v>
      </c>
      <c r="B2582" s="364">
        <v>1.2848999999999999</v>
      </c>
    </row>
    <row r="2583" spans="1:2" ht="14.25" customHeight="1" x14ac:dyDescent="0.3">
      <c r="A2583" s="394">
        <v>41366</v>
      </c>
      <c r="B2583" s="364">
        <v>1.2819</v>
      </c>
    </row>
    <row r="2584" spans="1:2" ht="14.25" customHeight="1" x14ac:dyDescent="0.3">
      <c r="A2584" s="394">
        <v>41365</v>
      </c>
      <c r="B2584" s="376">
        <v>1.2848999999999999</v>
      </c>
    </row>
    <row r="2585" spans="1:2" ht="14.25" customHeight="1" x14ac:dyDescent="0.3">
      <c r="A2585" s="394">
        <v>41364</v>
      </c>
      <c r="B2585" s="376">
        <v>1.2806</v>
      </c>
    </row>
    <row r="2586" spans="1:2" ht="14.25" customHeight="1" x14ac:dyDescent="0.3">
      <c r="A2586" s="394">
        <v>41363</v>
      </c>
      <c r="B2586" s="376">
        <v>1.2821</v>
      </c>
    </row>
    <row r="2587" spans="1:2" ht="14.25" customHeight="1" x14ac:dyDescent="0.3">
      <c r="A2587" s="394">
        <v>41362</v>
      </c>
      <c r="B2587" s="376">
        <v>1.2821</v>
      </c>
    </row>
    <row r="2588" spans="1:2" ht="14.25" customHeight="1" x14ac:dyDescent="0.3">
      <c r="A2588" s="394">
        <v>41361</v>
      </c>
      <c r="B2588" s="376">
        <v>1.2814000000000001</v>
      </c>
    </row>
    <row r="2589" spans="1:2" ht="14.25" customHeight="1" x14ac:dyDescent="0.3">
      <c r="A2589" s="394">
        <v>41360</v>
      </c>
      <c r="B2589" s="364">
        <v>1.2774000000000001</v>
      </c>
    </row>
    <row r="2590" spans="1:2" ht="14.25" customHeight="1" x14ac:dyDescent="0.3">
      <c r="A2590" s="394">
        <v>41359</v>
      </c>
      <c r="B2590" s="364">
        <v>1.286</v>
      </c>
    </row>
    <row r="2591" spans="1:2" ht="14.25" customHeight="1" x14ac:dyDescent="0.3">
      <c r="A2591" s="394">
        <v>41358</v>
      </c>
      <c r="B2591" s="364">
        <v>1.2857000000000001</v>
      </c>
    </row>
    <row r="2592" spans="1:2" ht="14.25" customHeight="1" x14ac:dyDescent="0.3">
      <c r="A2592" s="394">
        <v>41357</v>
      </c>
      <c r="B2592" s="364">
        <v>1.3019000000000001</v>
      </c>
    </row>
    <row r="2593" spans="1:2" ht="14.25" customHeight="1" x14ac:dyDescent="0.3">
      <c r="A2593" s="394">
        <v>41356</v>
      </c>
      <c r="B2593" s="364">
        <v>1.2990999999999999</v>
      </c>
    </row>
    <row r="2594" spans="1:2" ht="14.25" customHeight="1" x14ac:dyDescent="0.3">
      <c r="A2594" s="394">
        <v>41355</v>
      </c>
      <c r="B2594" s="364">
        <v>1.2990999999999999</v>
      </c>
    </row>
    <row r="2595" spans="1:2" ht="14.25" customHeight="1" x14ac:dyDescent="0.3">
      <c r="A2595" s="394">
        <v>41354</v>
      </c>
      <c r="B2595" s="364">
        <v>1.2903</v>
      </c>
    </row>
    <row r="2596" spans="1:2" ht="14.25" customHeight="1" x14ac:dyDescent="0.3">
      <c r="A2596" s="394">
        <v>41353</v>
      </c>
      <c r="B2596" s="364">
        <v>1.2939000000000001</v>
      </c>
    </row>
    <row r="2597" spans="1:2" ht="14.25" customHeight="1" x14ac:dyDescent="0.3">
      <c r="A2597" s="394">
        <v>41352</v>
      </c>
      <c r="B2597" s="364">
        <v>1.2865</v>
      </c>
    </row>
    <row r="2598" spans="1:2" ht="14.25" customHeight="1" x14ac:dyDescent="0.3">
      <c r="A2598" s="394">
        <v>41351</v>
      </c>
      <c r="B2598" s="376">
        <v>1.2944</v>
      </c>
    </row>
    <row r="2599" spans="1:2" ht="14.25" customHeight="1" x14ac:dyDescent="0.3">
      <c r="A2599" s="394">
        <v>41350</v>
      </c>
      <c r="B2599" s="364">
        <v>1.2890999999999999</v>
      </c>
    </row>
    <row r="2600" spans="1:2" ht="14.25" customHeight="1" x14ac:dyDescent="0.3">
      <c r="A2600" s="394">
        <v>41349</v>
      </c>
      <c r="B2600" s="364">
        <v>1.3076000000000001</v>
      </c>
    </row>
    <row r="2601" spans="1:2" ht="14.25" customHeight="1" x14ac:dyDescent="0.3">
      <c r="A2601" s="394">
        <v>41348</v>
      </c>
      <c r="B2601" s="364">
        <v>1.3076000000000001</v>
      </c>
    </row>
    <row r="2602" spans="1:2" ht="14.25" customHeight="1" x14ac:dyDescent="0.3">
      <c r="A2602" s="394">
        <v>41347</v>
      </c>
      <c r="B2602" s="364">
        <v>1.3011999999999999</v>
      </c>
    </row>
    <row r="2603" spans="1:2" ht="14.25" customHeight="1" x14ac:dyDescent="0.3">
      <c r="A2603" s="394">
        <v>41346</v>
      </c>
      <c r="B2603" s="364">
        <v>1.2959000000000001</v>
      </c>
    </row>
    <row r="2604" spans="1:2" ht="14.25" customHeight="1" x14ac:dyDescent="0.3">
      <c r="A2604" s="394">
        <v>41345</v>
      </c>
      <c r="B2604" s="364">
        <v>1.3030999999999999</v>
      </c>
    </row>
    <row r="2605" spans="1:2" ht="14.25" customHeight="1" x14ac:dyDescent="0.3">
      <c r="A2605" s="394">
        <v>41344</v>
      </c>
      <c r="B2605" s="364">
        <v>1.3031999999999999</v>
      </c>
    </row>
    <row r="2606" spans="1:2" ht="14.25" customHeight="1" x14ac:dyDescent="0.3">
      <c r="A2606" s="394">
        <v>41343</v>
      </c>
      <c r="B2606" s="364">
        <v>1.2988</v>
      </c>
    </row>
    <row r="2607" spans="1:2" ht="14.25" customHeight="1" x14ac:dyDescent="0.3">
      <c r="A2607" s="394">
        <v>41342</v>
      </c>
      <c r="B2607" s="364">
        <v>1.2997000000000001</v>
      </c>
    </row>
    <row r="2608" spans="1:2" ht="14.25" customHeight="1" x14ac:dyDescent="0.3">
      <c r="A2608" s="394">
        <v>41341</v>
      </c>
      <c r="B2608" s="364">
        <v>1.2997000000000001</v>
      </c>
    </row>
    <row r="2609" spans="1:2" ht="14.25" customHeight="1" x14ac:dyDescent="0.3">
      <c r="A2609" s="394">
        <v>41340</v>
      </c>
      <c r="B2609" s="376">
        <v>1.3108</v>
      </c>
    </row>
    <row r="2610" spans="1:2" ht="14.25" customHeight="1" x14ac:dyDescent="0.3">
      <c r="A2610" s="394">
        <v>41339</v>
      </c>
      <c r="B2610" s="376">
        <v>1.2978000000000001</v>
      </c>
    </row>
    <row r="2611" spans="1:2" ht="14.25" customHeight="1" x14ac:dyDescent="0.3">
      <c r="A2611" s="394">
        <v>41338</v>
      </c>
      <c r="B2611" s="376">
        <v>1.3048</v>
      </c>
    </row>
    <row r="2612" spans="1:2" ht="14.25" customHeight="1" x14ac:dyDescent="0.3">
      <c r="A2612" s="394">
        <v>41337</v>
      </c>
      <c r="B2612" s="376">
        <v>1.3035000000000001</v>
      </c>
    </row>
    <row r="2613" spans="1:2" ht="14.25" customHeight="1" x14ac:dyDescent="0.3">
      <c r="A2613" s="394">
        <v>41336</v>
      </c>
      <c r="B2613" s="376">
        <v>1.3016000000000001</v>
      </c>
    </row>
    <row r="2614" spans="1:2" ht="14.25" customHeight="1" x14ac:dyDescent="0.3">
      <c r="A2614" s="394">
        <v>41335</v>
      </c>
      <c r="B2614" s="376">
        <v>1.3018000000000001</v>
      </c>
    </row>
    <row r="2615" spans="1:2" ht="14.25" customHeight="1" x14ac:dyDescent="0.3">
      <c r="A2615" s="394">
        <v>41334</v>
      </c>
      <c r="B2615" s="376">
        <v>1.3018000000000001</v>
      </c>
    </row>
    <row r="2616" spans="1:2" ht="14.25" customHeight="1" x14ac:dyDescent="0.3">
      <c r="A2616" s="394">
        <v>41333</v>
      </c>
      <c r="B2616" s="376">
        <v>1.306</v>
      </c>
    </row>
    <row r="2617" spans="1:2" ht="14.25" customHeight="1" x14ac:dyDescent="0.3">
      <c r="A2617" s="394">
        <v>41332</v>
      </c>
      <c r="B2617" s="364">
        <v>1.3154999999999999</v>
      </c>
    </row>
    <row r="2618" spans="1:2" ht="14.25" customHeight="1" x14ac:dyDescent="0.3">
      <c r="A2618" s="394">
        <v>41331</v>
      </c>
      <c r="B2618" s="376">
        <v>1.3068</v>
      </c>
    </row>
    <row r="2619" spans="1:2" ht="14.25" customHeight="1" x14ac:dyDescent="0.3">
      <c r="A2619" s="394">
        <v>41330</v>
      </c>
      <c r="B2619" s="376">
        <v>1.3067</v>
      </c>
    </row>
    <row r="2620" spans="1:2" ht="14.25" customHeight="1" x14ac:dyDescent="0.3">
      <c r="A2620" s="394">
        <v>41329</v>
      </c>
      <c r="B2620" s="376">
        <v>1.3191999999999999</v>
      </c>
    </row>
    <row r="2621" spans="1:2" ht="14.25" customHeight="1" x14ac:dyDescent="0.3">
      <c r="A2621" s="394">
        <v>41328</v>
      </c>
      <c r="B2621" s="376">
        <v>1.3188</v>
      </c>
    </row>
    <row r="2622" spans="1:2" ht="14.25" customHeight="1" x14ac:dyDescent="0.3">
      <c r="A2622" s="394">
        <v>41327</v>
      </c>
      <c r="B2622" s="376">
        <v>1.3188</v>
      </c>
    </row>
    <row r="2623" spans="1:2" ht="14.25" customHeight="1" x14ac:dyDescent="0.3">
      <c r="A2623" s="394">
        <v>41326</v>
      </c>
      <c r="B2623" s="376">
        <v>1.3191999999999999</v>
      </c>
    </row>
    <row r="2624" spans="1:2" ht="14.25" customHeight="1" x14ac:dyDescent="0.3">
      <c r="A2624" s="394">
        <v>41325</v>
      </c>
      <c r="B2624" s="376">
        <v>1.3272999999999999</v>
      </c>
    </row>
    <row r="2625" spans="1:2" ht="14.25" customHeight="1" x14ac:dyDescent="0.3">
      <c r="A2625" s="394">
        <v>41324</v>
      </c>
      <c r="B2625" s="376">
        <v>1.3395999999999999</v>
      </c>
    </row>
    <row r="2626" spans="1:2" ht="14.25" customHeight="1" x14ac:dyDescent="0.3">
      <c r="A2626" s="394">
        <v>41323</v>
      </c>
      <c r="B2626" s="376">
        <v>1.3349</v>
      </c>
    </row>
    <row r="2627" spans="1:2" ht="14.25" customHeight="1" x14ac:dyDescent="0.3">
      <c r="A2627" s="394">
        <v>41322</v>
      </c>
      <c r="B2627" s="376">
        <v>1.3339000000000001</v>
      </c>
    </row>
    <row r="2628" spans="1:2" ht="14.25" customHeight="1" x14ac:dyDescent="0.3">
      <c r="A2628" s="394">
        <v>41321</v>
      </c>
      <c r="B2628" s="376">
        <v>1.3362000000000001</v>
      </c>
    </row>
    <row r="2629" spans="1:2" ht="14.25" customHeight="1" x14ac:dyDescent="0.3">
      <c r="A2629" s="394">
        <v>41320</v>
      </c>
      <c r="B2629" s="376">
        <v>1.3362000000000001</v>
      </c>
    </row>
    <row r="2630" spans="1:2" ht="14.25" customHeight="1" x14ac:dyDescent="0.3">
      <c r="A2630" s="394">
        <v>41319</v>
      </c>
      <c r="B2630" s="376">
        <v>1.335</v>
      </c>
    </row>
    <row r="2631" spans="1:2" ht="14.25" customHeight="1" x14ac:dyDescent="0.3">
      <c r="A2631" s="394">
        <v>41318</v>
      </c>
      <c r="B2631" s="364">
        <v>1.3444</v>
      </c>
    </row>
    <row r="2632" spans="1:2" ht="14.25" customHeight="1" x14ac:dyDescent="0.3">
      <c r="A2632" s="394">
        <v>41317</v>
      </c>
      <c r="B2632" s="364">
        <v>1.3452999999999999</v>
      </c>
    </row>
    <row r="2633" spans="1:2" ht="14.25" customHeight="1" x14ac:dyDescent="0.3">
      <c r="A2633" s="394">
        <v>41316</v>
      </c>
      <c r="B2633" s="364">
        <v>1.3402000000000001</v>
      </c>
    </row>
    <row r="2634" spans="1:2" ht="14.25" customHeight="1" x14ac:dyDescent="0.3">
      <c r="A2634" s="394">
        <v>41315</v>
      </c>
      <c r="B2634" s="364">
        <v>1.3366</v>
      </c>
    </row>
    <row r="2635" spans="1:2" ht="14.25" customHeight="1" x14ac:dyDescent="0.3">
      <c r="A2635" s="394">
        <v>41314</v>
      </c>
      <c r="B2635" s="364">
        <v>1.3369</v>
      </c>
    </row>
    <row r="2636" spans="1:2" ht="14.25" customHeight="1" x14ac:dyDescent="0.3">
      <c r="A2636" s="394">
        <v>41313</v>
      </c>
      <c r="B2636" s="364">
        <v>1.3369</v>
      </c>
    </row>
    <row r="2637" spans="1:2" ht="14.25" customHeight="1" x14ac:dyDescent="0.3">
      <c r="A2637" s="394">
        <v>41312</v>
      </c>
      <c r="B2637" s="364">
        <v>1.3383</v>
      </c>
    </row>
    <row r="2638" spans="1:2" ht="14.25" customHeight="1" x14ac:dyDescent="0.3">
      <c r="A2638" s="394">
        <v>41311</v>
      </c>
      <c r="B2638" s="364">
        <v>1.3522000000000001</v>
      </c>
    </row>
    <row r="2639" spans="1:2" ht="14.25" customHeight="1" x14ac:dyDescent="0.3">
      <c r="A2639" s="394">
        <v>41310</v>
      </c>
      <c r="B2639" s="364">
        <v>1.3582000000000001</v>
      </c>
    </row>
    <row r="2640" spans="1:2" ht="14.25" customHeight="1" x14ac:dyDescent="0.3">
      <c r="A2640" s="394">
        <v>41309</v>
      </c>
      <c r="B2640" s="364">
        <v>1.3511</v>
      </c>
    </row>
    <row r="2641" spans="1:2" ht="14.25" customHeight="1" x14ac:dyDescent="0.3">
      <c r="A2641" s="394">
        <v>41308</v>
      </c>
      <c r="B2641" s="364">
        <v>1.3645</v>
      </c>
    </row>
    <row r="2642" spans="1:2" ht="14.25" customHeight="1" x14ac:dyDescent="0.3">
      <c r="A2642" s="394">
        <v>41307</v>
      </c>
      <c r="B2642" s="364">
        <v>1.3642000000000001</v>
      </c>
    </row>
    <row r="2643" spans="1:2" ht="14.25" customHeight="1" x14ac:dyDescent="0.3">
      <c r="A2643" s="394">
        <v>41306</v>
      </c>
      <c r="B2643" s="364">
        <v>1.3642000000000001</v>
      </c>
    </row>
    <row r="2644" spans="1:2" ht="14.25" customHeight="1" x14ac:dyDescent="0.3">
      <c r="A2644" s="394">
        <v>41305</v>
      </c>
      <c r="B2644" s="364">
        <v>1.3612</v>
      </c>
    </row>
    <row r="2645" spans="1:2" ht="14.25" customHeight="1" x14ac:dyDescent="0.3">
      <c r="A2645" s="394">
        <v>41304</v>
      </c>
      <c r="B2645" s="364">
        <v>1.3568</v>
      </c>
    </row>
    <row r="2646" spans="1:2" ht="14.25" customHeight="1" x14ac:dyDescent="0.3">
      <c r="A2646" s="394">
        <v>41303</v>
      </c>
      <c r="B2646" s="364">
        <v>1.3488</v>
      </c>
    </row>
    <row r="2647" spans="1:2" ht="14.25" customHeight="1" x14ac:dyDescent="0.3">
      <c r="A2647" s="394">
        <v>41302</v>
      </c>
      <c r="B2647" s="364">
        <v>1.3447</v>
      </c>
    </row>
    <row r="2648" spans="1:2" ht="14.25" customHeight="1" x14ac:dyDescent="0.3">
      <c r="A2648" s="394">
        <v>41301</v>
      </c>
      <c r="B2648" s="364">
        <v>1.3465</v>
      </c>
    </row>
    <row r="2649" spans="1:2" ht="14.25" customHeight="1" x14ac:dyDescent="0.3">
      <c r="A2649" s="394">
        <v>41300</v>
      </c>
      <c r="B2649" s="364">
        <v>1.3452999999999999</v>
      </c>
    </row>
    <row r="2650" spans="1:2" ht="14.25" customHeight="1" x14ac:dyDescent="0.3">
      <c r="A2650" s="394">
        <v>41299</v>
      </c>
      <c r="B2650" s="364">
        <v>1.3452999999999999</v>
      </c>
    </row>
    <row r="2651" spans="1:2" ht="14.25" customHeight="1" x14ac:dyDescent="0.3">
      <c r="A2651" s="394">
        <v>41298</v>
      </c>
      <c r="B2651" s="364">
        <v>1.3368</v>
      </c>
    </row>
    <row r="2652" spans="1:2" ht="14.25" customHeight="1" x14ac:dyDescent="0.3">
      <c r="A2652" s="394">
        <v>41297</v>
      </c>
      <c r="B2652" s="364">
        <v>1.3307</v>
      </c>
    </row>
    <row r="2653" spans="1:2" ht="14.25" customHeight="1" x14ac:dyDescent="0.3">
      <c r="A2653" s="394">
        <v>41296</v>
      </c>
      <c r="B2653" s="364">
        <v>1.3312999999999999</v>
      </c>
    </row>
    <row r="2654" spans="1:2" ht="14.25" customHeight="1" x14ac:dyDescent="0.3">
      <c r="A2654" s="394">
        <v>41295</v>
      </c>
      <c r="B2654" s="364">
        <v>1.331</v>
      </c>
    </row>
    <row r="2655" spans="1:2" ht="14.25" customHeight="1" x14ac:dyDescent="0.3">
      <c r="A2655" s="394">
        <v>41294</v>
      </c>
      <c r="B2655" s="364">
        <v>1.3318000000000001</v>
      </c>
    </row>
    <row r="2656" spans="1:2" ht="14.25" customHeight="1" x14ac:dyDescent="0.3">
      <c r="A2656" s="394">
        <v>41293</v>
      </c>
      <c r="B2656" s="364">
        <v>1.3314999999999999</v>
      </c>
    </row>
    <row r="2657" spans="1:2" ht="14.25" customHeight="1" x14ac:dyDescent="0.3">
      <c r="A2657" s="394">
        <v>41292</v>
      </c>
      <c r="B2657" s="364">
        <v>1.3314999999999999</v>
      </c>
    </row>
    <row r="2658" spans="1:2" ht="14.25" customHeight="1" x14ac:dyDescent="0.3">
      <c r="A2658" s="394">
        <v>41291</v>
      </c>
      <c r="B2658" s="364">
        <v>1.3373999999999999</v>
      </c>
    </row>
    <row r="2659" spans="1:2" ht="14.25" customHeight="1" x14ac:dyDescent="0.3">
      <c r="A2659" s="394">
        <v>41290</v>
      </c>
      <c r="B2659" s="364">
        <v>1.3285</v>
      </c>
    </row>
    <row r="2660" spans="1:2" ht="14.25" customHeight="1" x14ac:dyDescent="0.3">
      <c r="A2660" s="394">
        <v>41289</v>
      </c>
      <c r="B2660" s="364">
        <v>1.331</v>
      </c>
    </row>
    <row r="2661" spans="1:2" ht="14.25" customHeight="1" x14ac:dyDescent="0.3">
      <c r="A2661" s="394">
        <v>41288</v>
      </c>
      <c r="B2661" s="364">
        <v>1.3378000000000001</v>
      </c>
    </row>
    <row r="2662" spans="1:2" ht="14.25" customHeight="1" x14ac:dyDescent="0.3">
      <c r="A2662" s="394">
        <v>41287</v>
      </c>
      <c r="B2662" s="364">
        <v>1.3343</v>
      </c>
    </row>
    <row r="2663" spans="1:2" ht="14.25" customHeight="1" x14ac:dyDescent="0.3">
      <c r="A2663" s="394">
        <v>41286</v>
      </c>
      <c r="B2663" s="364">
        <v>1.3343</v>
      </c>
    </row>
    <row r="2664" spans="1:2" ht="14.25" customHeight="1" x14ac:dyDescent="0.3">
      <c r="A2664" s="394">
        <v>41285</v>
      </c>
      <c r="B2664" s="364">
        <v>1.3343</v>
      </c>
    </row>
    <row r="2665" spans="1:2" ht="14.25" customHeight="1" x14ac:dyDescent="0.3">
      <c r="A2665" s="394">
        <v>41284</v>
      </c>
      <c r="B2665" s="364">
        <v>1.3273999999999999</v>
      </c>
    </row>
    <row r="2666" spans="1:2" ht="14.25" customHeight="1" x14ac:dyDescent="0.3">
      <c r="A2666" s="394">
        <v>41283</v>
      </c>
      <c r="B2666" s="364">
        <v>1.3052999999999999</v>
      </c>
    </row>
    <row r="2667" spans="1:2" ht="14.25" customHeight="1" x14ac:dyDescent="0.3">
      <c r="A2667" s="394">
        <v>41282</v>
      </c>
      <c r="B2667" s="364">
        <v>1.3083</v>
      </c>
    </row>
    <row r="2668" spans="1:2" ht="14.25" customHeight="1" x14ac:dyDescent="0.3">
      <c r="A2668" s="394">
        <v>41281</v>
      </c>
      <c r="B2668" s="364">
        <v>1.3123</v>
      </c>
    </row>
    <row r="2669" spans="1:2" ht="14.25" customHeight="1" x14ac:dyDescent="0.3">
      <c r="A2669" s="394">
        <v>41280</v>
      </c>
      <c r="B2669" s="364">
        <v>1.3068</v>
      </c>
    </row>
    <row r="2670" spans="1:2" ht="14.25" customHeight="1" x14ac:dyDescent="0.3">
      <c r="A2670" s="394">
        <v>41279</v>
      </c>
      <c r="B2670" s="364">
        <v>1.3069</v>
      </c>
    </row>
    <row r="2671" spans="1:2" ht="14.25" customHeight="1" x14ac:dyDescent="0.3">
      <c r="A2671" s="394">
        <v>41278</v>
      </c>
      <c r="B2671" s="364">
        <v>1.3069</v>
      </c>
    </row>
    <row r="2672" spans="1:2" ht="14.25" customHeight="1" x14ac:dyDescent="0.3">
      <c r="A2672" s="394">
        <v>41277</v>
      </c>
      <c r="B2672" s="364">
        <v>1.3026</v>
      </c>
    </row>
    <row r="2673" spans="1:2" ht="14.25" customHeight="1" x14ac:dyDescent="0.3">
      <c r="A2673" s="394">
        <v>41276</v>
      </c>
      <c r="B2673" s="364">
        <v>1.3184</v>
      </c>
    </row>
    <row r="2674" spans="1:2" ht="14.25" customHeight="1" x14ac:dyDescent="0.3">
      <c r="A2674" s="394">
        <v>41275</v>
      </c>
      <c r="B2674" s="364">
        <v>1.3198000000000001</v>
      </c>
    </row>
    <row r="2675" spans="1:2" ht="14.25" customHeight="1" x14ac:dyDescent="0.3">
      <c r="A2675" s="394">
        <v>41274</v>
      </c>
      <c r="B2675" s="364">
        <v>1.3193999999999999</v>
      </c>
    </row>
    <row r="2676" spans="1:2" ht="14.25" customHeight="1" x14ac:dyDescent="0.3">
      <c r="A2676" s="394">
        <v>41273</v>
      </c>
      <c r="B2676" s="364">
        <v>1.3227</v>
      </c>
    </row>
    <row r="2677" spans="1:2" ht="14.25" customHeight="1" x14ac:dyDescent="0.3">
      <c r="A2677" s="394">
        <v>41272</v>
      </c>
      <c r="B2677" s="364">
        <v>1.3216000000000001</v>
      </c>
    </row>
    <row r="2678" spans="1:2" ht="14.25" customHeight="1" x14ac:dyDescent="0.3">
      <c r="A2678" s="394">
        <v>41271</v>
      </c>
      <c r="B2678" s="364">
        <v>1.3216000000000001</v>
      </c>
    </row>
    <row r="2679" spans="1:2" ht="14.25" customHeight="1" x14ac:dyDescent="0.3">
      <c r="A2679" s="394">
        <v>41270</v>
      </c>
      <c r="B2679" s="364">
        <v>1.3248</v>
      </c>
    </row>
    <row r="2680" spans="1:2" ht="14.25" customHeight="1" x14ac:dyDescent="0.3">
      <c r="A2680" s="394">
        <v>41269</v>
      </c>
      <c r="B2680" s="364">
        <v>1.3228</v>
      </c>
    </row>
    <row r="2681" spans="1:2" ht="14.25" customHeight="1" x14ac:dyDescent="0.3">
      <c r="A2681" s="394">
        <v>41268</v>
      </c>
      <c r="B2681" s="364">
        <v>1.3180000000000001</v>
      </c>
    </row>
    <row r="2682" spans="1:2" ht="14.25" customHeight="1" x14ac:dyDescent="0.3">
      <c r="A2682" s="394">
        <v>41267</v>
      </c>
      <c r="B2682" s="364">
        <v>1.3192999999999999</v>
      </c>
    </row>
    <row r="2683" spans="1:2" ht="14.25" customHeight="1" x14ac:dyDescent="0.3">
      <c r="A2683" s="394">
        <v>41266</v>
      </c>
      <c r="B2683" s="364">
        <v>1.3180000000000001</v>
      </c>
    </row>
    <row r="2684" spans="1:2" ht="14.25" customHeight="1" x14ac:dyDescent="0.3">
      <c r="A2684" s="394">
        <v>41265</v>
      </c>
      <c r="B2684" s="364">
        <v>1.319</v>
      </c>
    </row>
    <row r="2685" spans="1:2" ht="14.25" customHeight="1" x14ac:dyDescent="0.3">
      <c r="A2685" s="394">
        <v>41264</v>
      </c>
      <c r="B2685" s="364">
        <v>1.319</v>
      </c>
    </row>
    <row r="2686" spans="1:2" ht="14.25" customHeight="1" x14ac:dyDescent="0.3">
      <c r="A2686" s="394">
        <v>41263</v>
      </c>
      <c r="B2686" s="364">
        <v>1.3237000000000001</v>
      </c>
    </row>
    <row r="2687" spans="1:2" ht="14.25" customHeight="1" x14ac:dyDescent="0.3">
      <c r="A2687" s="394">
        <v>41262</v>
      </c>
      <c r="B2687" s="364">
        <v>1.3212999999999999</v>
      </c>
    </row>
    <row r="2688" spans="1:2" ht="14.25" customHeight="1" x14ac:dyDescent="0.3">
      <c r="A2688" s="394">
        <v>41261</v>
      </c>
      <c r="B2688" s="364">
        <v>1.3229</v>
      </c>
    </row>
    <row r="2689" spans="1:2" ht="14.25" customHeight="1" x14ac:dyDescent="0.3">
      <c r="A2689" s="394">
        <v>41260</v>
      </c>
      <c r="B2689" s="364">
        <v>1.3162</v>
      </c>
    </row>
    <row r="2690" spans="1:2" ht="14.25" customHeight="1" x14ac:dyDescent="0.3">
      <c r="A2690" s="394">
        <v>41259</v>
      </c>
      <c r="B2690" s="364">
        <v>1.3166</v>
      </c>
    </row>
    <row r="2691" spans="1:2" ht="14.25" customHeight="1" x14ac:dyDescent="0.3">
      <c r="A2691" s="394">
        <v>41258</v>
      </c>
      <c r="B2691" s="364">
        <v>1.3162</v>
      </c>
    </row>
    <row r="2692" spans="1:2" ht="14.25" customHeight="1" x14ac:dyDescent="0.3">
      <c r="A2692" s="394">
        <v>41257</v>
      </c>
      <c r="B2692" s="364">
        <v>1.3162</v>
      </c>
    </row>
    <row r="2693" spans="1:2" ht="14.25" customHeight="1" x14ac:dyDescent="0.3">
      <c r="A2693" s="394">
        <v>41256</v>
      </c>
      <c r="B2693" s="364">
        <v>1.3077000000000001</v>
      </c>
    </row>
    <row r="2694" spans="1:2" ht="14.25" customHeight="1" x14ac:dyDescent="0.3">
      <c r="A2694" s="394">
        <v>41255</v>
      </c>
      <c r="B2694" s="364">
        <v>1.3066</v>
      </c>
    </row>
    <row r="2695" spans="1:2" ht="14.25" customHeight="1" x14ac:dyDescent="0.3">
      <c r="A2695" s="394">
        <v>41254</v>
      </c>
      <c r="B2695" s="364">
        <v>1.3011999999999999</v>
      </c>
    </row>
    <row r="2696" spans="1:2" ht="14.25" customHeight="1" x14ac:dyDescent="0.3">
      <c r="A2696" s="394">
        <v>41253</v>
      </c>
      <c r="B2696" s="364">
        <v>1.2937000000000001</v>
      </c>
    </row>
    <row r="2697" spans="1:2" ht="14.25" customHeight="1" x14ac:dyDescent="0.3">
      <c r="A2697" s="394">
        <v>41252</v>
      </c>
      <c r="B2697" s="364">
        <v>1.2907</v>
      </c>
    </row>
    <row r="2698" spans="1:2" ht="14.25" customHeight="1" x14ac:dyDescent="0.3">
      <c r="A2698" s="394">
        <v>41251</v>
      </c>
      <c r="B2698" s="364">
        <v>1.2927</v>
      </c>
    </row>
    <row r="2699" spans="1:2" ht="14.25" customHeight="1" x14ac:dyDescent="0.3">
      <c r="A2699" s="394">
        <v>41250</v>
      </c>
      <c r="B2699" s="364">
        <v>1.2927</v>
      </c>
    </row>
    <row r="2700" spans="1:2" ht="14.25" customHeight="1" x14ac:dyDescent="0.3">
      <c r="A2700" s="394">
        <v>41249</v>
      </c>
      <c r="B2700" s="364">
        <v>1.2961</v>
      </c>
    </row>
    <row r="2701" spans="1:2" ht="14.25" customHeight="1" x14ac:dyDescent="0.3">
      <c r="A2701" s="394">
        <v>41248</v>
      </c>
      <c r="B2701" s="364">
        <v>1.3070999999999999</v>
      </c>
    </row>
    <row r="2702" spans="1:2" ht="14.25" customHeight="1" x14ac:dyDescent="0.3">
      <c r="A2702" s="394">
        <v>41247</v>
      </c>
      <c r="B2702" s="364">
        <v>1.3099000000000001</v>
      </c>
    </row>
    <row r="2703" spans="1:2" ht="14.25" customHeight="1" x14ac:dyDescent="0.3">
      <c r="A2703" s="394">
        <v>41246</v>
      </c>
      <c r="B2703" s="364">
        <v>1.3064</v>
      </c>
    </row>
    <row r="2704" spans="1:2" ht="14.25" customHeight="1" x14ac:dyDescent="0.3">
      <c r="A2704" s="394">
        <v>41245</v>
      </c>
      <c r="B2704" s="364">
        <v>1.2996000000000001</v>
      </c>
    </row>
    <row r="2705" spans="1:2" ht="14.25" customHeight="1" x14ac:dyDescent="0.3">
      <c r="A2705" s="394">
        <v>41244</v>
      </c>
      <c r="B2705" s="364">
        <v>1.2987</v>
      </c>
    </row>
    <row r="2706" spans="1:2" ht="14.25" customHeight="1" x14ac:dyDescent="0.3">
      <c r="A2706" s="394">
        <v>41243</v>
      </c>
      <c r="B2706" s="364">
        <v>1.2987</v>
      </c>
    </row>
    <row r="2707" spans="1:2" ht="14.25" customHeight="1" x14ac:dyDescent="0.3">
      <c r="A2707" s="394">
        <v>41242</v>
      </c>
      <c r="B2707" s="364">
        <v>1.2971999999999999</v>
      </c>
    </row>
    <row r="2708" spans="1:2" ht="14.25" customHeight="1" x14ac:dyDescent="0.3">
      <c r="A2708" s="394">
        <v>41241</v>
      </c>
      <c r="B2708" s="364">
        <v>1.2950999999999999</v>
      </c>
    </row>
    <row r="2709" spans="1:2" ht="14.25" customHeight="1" x14ac:dyDescent="0.3">
      <c r="A2709" s="394">
        <v>41240</v>
      </c>
      <c r="B2709" s="364">
        <v>1.2938000000000001</v>
      </c>
    </row>
    <row r="2710" spans="1:2" ht="14.25" customHeight="1" x14ac:dyDescent="0.3">
      <c r="A2710" s="394">
        <v>41239</v>
      </c>
      <c r="B2710" s="364">
        <v>1.2988</v>
      </c>
    </row>
    <row r="2711" spans="1:2" ht="14.25" customHeight="1" x14ac:dyDescent="0.3">
      <c r="A2711" s="394">
        <v>41238</v>
      </c>
      <c r="B2711" s="364">
        <v>1.2972999999999999</v>
      </c>
    </row>
    <row r="2712" spans="1:2" ht="14.25" customHeight="1" x14ac:dyDescent="0.3">
      <c r="A2712" s="394">
        <v>41237</v>
      </c>
      <c r="B2712" s="364">
        <v>1.2974000000000001</v>
      </c>
    </row>
    <row r="2713" spans="1:2" ht="14.25" customHeight="1" x14ac:dyDescent="0.3">
      <c r="A2713" s="394">
        <v>41236</v>
      </c>
      <c r="B2713" s="364">
        <v>1.2974000000000001</v>
      </c>
    </row>
    <row r="2714" spans="1:2" ht="14.25" customHeight="1" x14ac:dyDescent="0.3">
      <c r="A2714" s="394">
        <v>41235</v>
      </c>
      <c r="B2714" s="364">
        <v>1.2874000000000001</v>
      </c>
    </row>
    <row r="2715" spans="1:2" ht="14.25" customHeight="1" x14ac:dyDescent="0.3">
      <c r="A2715" s="394">
        <v>41234</v>
      </c>
      <c r="B2715" s="364">
        <v>1.2864</v>
      </c>
    </row>
    <row r="2716" spans="1:2" ht="14.25" customHeight="1" x14ac:dyDescent="0.3">
      <c r="A2716" s="394">
        <v>41233</v>
      </c>
      <c r="B2716" s="364">
        <v>1.2813000000000001</v>
      </c>
    </row>
    <row r="2717" spans="1:2" ht="14.25" customHeight="1" x14ac:dyDescent="0.3">
      <c r="A2717" s="394">
        <v>41232</v>
      </c>
      <c r="B2717" s="364">
        <v>1.2766999999999999</v>
      </c>
    </row>
    <row r="2718" spans="1:2" ht="14.25" customHeight="1" x14ac:dyDescent="0.3">
      <c r="A2718" s="394">
        <v>41231</v>
      </c>
      <c r="B2718" s="364">
        <v>1.2759</v>
      </c>
    </row>
    <row r="2719" spans="1:2" ht="14.25" customHeight="1" x14ac:dyDescent="0.3">
      <c r="A2719" s="394">
        <v>41230</v>
      </c>
      <c r="B2719" s="364">
        <v>1.2743</v>
      </c>
    </row>
    <row r="2720" spans="1:2" ht="14.25" customHeight="1" x14ac:dyDescent="0.3">
      <c r="A2720" s="394">
        <v>41229</v>
      </c>
      <c r="B2720" s="364">
        <v>1.2743</v>
      </c>
    </row>
    <row r="2721" spans="1:2" ht="14.25" customHeight="1" x14ac:dyDescent="0.3">
      <c r="A2721" s="394">
        <v>41228</v>
      </c>
      <c r="B2721" s="364">
        <v>1.2782</v>
      </c>
    </row>
    <row r="2722" spans="1:2" ht="14.25" customHeight="1" x14ac:dyDescent="0.3">
      <c r="A2722" s="394">
        <v>41227</v>
      </c>
      <c r="B2722" s="364">
        <v>1.2729999999999999</v>
      </c>
    </row>
    <row r="2723" spans="1:2" ht="14.25" customHeight="1" x14ac:dyDescent="0.3">
      <c r="A2723" s="394">
        <v>41226</v>
      </c>
      <c r="B2723" s="364">
        <v>1.2709999999999999</v>
      </c>
    </row>
    <row r="2724" spans="1:2" ht="14.25" customHeight="1" x14ac:dyDescent="0.3">
      <c r="A2724" s="394">
        <v>41225</v>
      </c>
      <c r="B2724" s="364">
        <v>1.2706</v>
      </c>
    </row>
    <row r="2725" spans="1:2" ht="14.25" customHeight="1" x14ac:dyDescent="0.3">
      <c r="A2725" s="394">
        <v>41224</v>
      </c>
      <c r="B2725" s="364">
        <v>1.2721</v>
      </c>
    </row>
    <row r="2726" spans="1:2" ht="14.25" customHeight="1" x14ac:dyDescent="0.3">
      <c r="A2726" s="394">
        <v>41223</v>
      </c>
      <c r="B2726" s="364">
        <v>1.2709999999999999</v>
      </c>
    </row>
    <row r="2727" spans="1:2" ht="14.25" customHeight="1" x14ac:dyDescent="0.3">
      <c r="A2727" s="394">
        <v>41222</v>
      </c>
      <c r="B2727" s="364">
        <v>1.2709999999999999</v>
      </c>
    </row>
    <row r="2728" spans="1:2" ht="14.25" customHeight="1" x14ac:dyDescent="0.3">
      <c r="A2728" s="394">
        <v>41221</v>
      </c>
      <c r="B2728" s="364">
        <v>1.2741</v>
      </c>
    </row>
    <row r="2729" spans="1:2" ht="14.25" customHeight="1" x14ac:dyDescent="0.3">
      <c r="A2729" s="394">
        <v>41220</v>
      </c>
      <c r="B2729" s="364">
        <v>1.2756000000000001</v>
      </c>
    </row>
    <row r="2730" spans="1:2" ht="14.25" customHeight="1" x14ac:dyDescent="0.3">
      <c r="A2730" s="394">
        <v>41219</v>
      </c>
      <c r="B2730" s="364">
        <v>1.2806999999999999</v>
      </c>
    </row>
    <row r="2731" spans="1:2" ht="14.25" customHeight="1" x14ac:dyDescent="0.3">
      <c r="A2731" s="394">
        <v>41218</v>
      </c>
      <c r="B2731" s="364">
        <v>1.28</v>
      </c>
    </row>
    <row r="2732" spans="1:2" ht="14.25" customHeight="1" x14ac:dyDescent="0.3">
      <c r="A2732" s="394">
        <v>41217</v>
      </c>
      <c r="B2732" s="364">
        <v>1.2824</v>
      </c>
    </row>
    <row r="2733" spans="1:2" ht="14.25" customHeight="1" x14ac:dyDescent="0.3">
      <c r="A2733" s="394">
        <v>41216</v>
      </c>
      <c r="B2733" s="364">
        <v>1.2836000000000001</v>
      </c>
    </row>
    <row r="2734" spans="1:2" ht="14.25" customHeight="1" x14ac:dyDescent="0.3">
      <c r="A2734" s="394">
        <v>41215</v>
      </c>
      <c r="B2734" s="364">
        <v>1.2836000000000001</v>
      </c>
    </row>
    <row r="2735" spans="1:2" ht="14.25" customHeight="1" x14ac:dyDescent="0.3">
      <c r="A2735" s="394">
        <v>41214</v>
      </c>
      <c r="B2735" s="364">
        <v>1.2947</v>
      </c>
    </row>
    <row r="2736" spans="1:2" ht="14.25" customHeight="1" x14ac:dyDescent="0.3">
      <c r="A2736" s="394">
        <v>41213</v>
      </c>
      <c r="B2736" s="364">
        <v>1.2965</v>
      </c>
    </row>
    <row r="2737" spans="1:2" ht="14.25" customHeight="1" x14ac:dyDescent="0.3">
      <c r="A2737" s="394">
        <v>41212</v>
      </c>
      <c r="B2737" s="364">
        <v>1.2961</v>
      </c>
    </row>
    <row r="2738" spans="1:2" ht="14.25" customHeight="1" x14ac:dyDescent="0.3">
      <c r="A2738" s="394">
        <v>41211</v>
      </c>
      <c r="B2738" s="364">
        <v>1.2907</v>
      </c>
    </row>
    <row r="2739" spans="1:2" ht="14.25" customHeight="1" x14ac:dyDescent="0.3">
      <c r="A2739" s="394">
        <v>41210</v>
      </c>
      <c r="B2739" s="364">
        <v>1.2922</v>
      </c>
    </row>
    <row r="2740" spans="1:2" ht="14.25" customHeight="1" x14ac:dyDescent="0.3">
      <c r="A2740" s="394">
        <v>41209</v>
      </c>
      <c r="B2740" s="364">
        <v>1.294</v>
      </c>
    </row>
    <row r="2741" spans="1:2" ht="14.25" customHeight="1" x14ac:dyDescent="0.3">
      <c r="A2741" s="394">
        <v>41208</v>
      </c>
      <c r="B2741" s="364">
        <v>1.294</v>
      </c>
    </row>
    <row r="2742" spans="1:2" ht="14.25" customHeight="1" x14ac:dyDescent="0.3">
      <c r="A2742" s="394">
        <v>41207</v>
      </c>
      <c r="B2742" s="364">
        <v>1.2928999999999999</v>
      </c>
    </row>
    <row r="2743" spans="1:2" ht="14.25" customHeight="1" x14ac:dyDescent="0.3">
      <c r="A2743" s="394">
        <v>41206</v>
      </c>
      <c r="B2743" s="364">
        <v>1.2965</v>
      </c>
    </row>
    <row r="2744" spans="1:2" ht="14.25" customHeight="1" x14ac:dyDescent="0.3">
      <c r="A2744" s="394">
        <v>41205</v>
      </c>
      <c r="B2744" s="364">
        <v>1.2974000000000001</v>
      </c>
    </row>
    <row r="2745" spans="1:2" ht="14.25" customHeight="1" x14ac:dyDescent="0.3">
      <c r="A2745" s="394">
        <v>41204</v>
      </c>
      <c r="B2745" s="364">
        <v>1.3070999999999999</v>
      </c>
    </row>
    <row r="2746" spans="1:2" ht="14.25" customHeight="1" x14ac:dyDescent="0.3">
      <c r="A2746" s="394">
        <v>41203</v>
      </c>
      <c r="B2746" s="364">
        <v>1.3021</v>
      </c>
    </row>
    <row r="2747" spans="1:2" ht="14.25" customHeight="1" x14ac:dyDescent="0.3">
      <c r="A2747" s="394">
        <v>41202</v>
      </c>
      <c r="B2747" s="364">
        <v>1.3023</v>
      </c>
    </row>
    <row r="2748" spans="1:2" ht="14.25" customHeight="1" x14ac:dyDescent="0.3">
      <c r="A2748" s="394">
        <v>41201</v>
      </c>
      <c r="B2748" s="364">
        <v>1.3023</v>
      </c>
    </row>
    <row r="2749" spans="1:2" ht="14.25" customHeight="1" x14ac:dyDescent="0.3">
      <c r="A2749" s="394">
        <v>41200</v>
      </c>
      <c r="B2749" s="364">
        <v>1.3069</v>
      </c>
    </row>
    <row r="2750" spans="1:2" ht="14.25" customHeight="1" x14ac:dyDescent="0.3">
      <c r="A2750" s="394">
        <v>41199</v>
      </c>
      <c r="B2750" s="364">
        <v>1.3112999999999999</v>
      </c>
    </row>
    <row r="2751" spans="1:2" ht="14.25" customHeight="1" x14ac:dyDescent="0.3">
      <c r="A2751" s="394">
        <v>41198</v>
      </c>
      <c r="B2751" s="364">
        <v>1.3105</v>
      </c>
    </row>
    <row r="2752" spans="1:2" ht="14.25" customHeight="1" x14ac:dyDescent="0.3">
      <c r="A2752" s="394">
        <v>41197</v>
      </c>
      <c r="B2752" s="364">
        <v>1.2947</v>
      </c>
    </row>
    <row r="2753" spans="1:2" ht="14.25" customHeight="1" x14ac:dyDescent="0.3">
      <c r="A2753" s="394">
        <v>41196</v>
      </c>
      <c r="B2753" s="364">
        <v>1.2932999999999999</v>
      </c>
    </row>
    <row r="2754" spans="1:2" ht="14.25" customHeight="1" x14ac:dyDescent="0.3">
      <c r="A2754" s="394">
        <v>41195</v>
      </c>
      <c r="B2754" s="364">
        <v>1.2952999999999999</v>
      </c>
    </row>
    <row r="2755" spans="1:2" ht="14.25" customHeight="1" x14ac:dyDescent="0.3">
      <c r="A2755" s="394">
        <v>41194</v>
      </c>
      <c r="B2755" s="364">
        <v>1.2952999999999999</v>
      </c>
    </row>
    <row r="2756" spans="1:2" ht="14.25" customHeight="1" x14ac:dyDescent="0.3">
      <c r="A2756" s="394">
        <v>41193</v>
      </c>
      <c r="B2756" s="364">
        <v>1.2927999999999999</v>
      </c>
    </row>
    <row r="2757" spans="1:2" ht="14.25" customHeight="1" x14ac:dyDescent="0.3">
      <c r="A2757" s="394">
        <v>41192</v>
      </c>
      <c r="B2757" s="364">
        <v>1.2851999999999999</v>
      </c>
    </row>
    <row r="2758" spans="1:2" ht="14.25" customHeight="1" x14ac:dyDescent="0.3">
      <c r="A2758" s="394">
        <v>41191</v>
      </c>
      <c r="B2758" s="364">
        <v>1.2858000000000001</v>
      </c>
    </row>
    <row r="2759" spans="1:2" ht="14.25" customHeight="1" x14ac:dyDescent="0.3">
      <c r="A2759" s="394">
        <v>41190</v>
      </c>
      <c r="B2759" s="364">
        <v>1.2967</v>
      </c>
    </row>
    <row r="2760" spans="1:2" ht="14.25" customHeight="1" x14ac:dyDescent="0.3">
      <c r="A2760" s="394">
        <v>41189</v>
      </c>
      <c r="B2760" s="364">
        <v>1.3016000000000001</v>
      </c>
    </row>
    <row r="2761" spans="1:2" ht="14.25" customHeight="1" x14ac:dyDescent="0.3">
      <c r="A2761" s="394">
        <v>41188</v>
      </c>
      <c r="B2761" s="364">
        <v>1.3033999999999999</v>
      </c>
    </row>
    <row r="2762" spans="1:2" ht="14.25" customHeight="1" x14ac:dyDescent="0.3">
      <c r="A2762" s="394">
        <v>41187</v>
      </c>
      <c r="B2762" s="364">
        <v>1.3033999999999999</v>
      </c>
    </row>
    <row r="2763" spans="1:2" ht="14.25" customHeight="1" x14ac:dyDescent="0.3">
      <c r="A2763" s="394">
        <v>41186</v>
      </c>
      <c r="B2763" s="364">
        <v>1.3012999999999999</v>
      </c>
    </row>
    <row r="2764" spans="1:2" ht="14.25" customHeight="1" x14ac:dyDescent="0.3">
      <c r="A2764" s="394">
        <v>41185</v>
      </c>
      <c r="B2764" s="364">
        <v>1.2923</v>
      </c>
    </row>
    <row r="2765" spans="1:2" ht="14.25" customHeight="1" x14ac:dyDescent="0.3">
      <c r="A2765" s="394">
        <v>41184</v>
      </c>
      <c r="B2765" s="364">
        <v>1.2911999999999999</v>
      </c>
    </row>
    <row r="2766" spans="1:2" ht="14.25" customHeight="1" x14ac:dyDescent="0.3">
      <c r="A2766" s="394">
        <v>41183</v>
      </c>
      <c r="B2766" s="364">
        <v>1.2887999999999999</v>
      </c>
    </row>
    <row r="2767" spans="1:2" ht="14.25" customHeight="1" x14ac:dyDescent="0.3">
      <c r="A2767" s="394">
        <v>41182</v>
      </c>
      <c r="B2767" s="364">
        <v>1.2806999999999999</v>
      </c>
    </row>
    <row r="2768" spans="1:2" ht="14.25" customHeight="1" x14ac:dyDescent="0.3">
      <c r="A2768" s="394">
        <v>41181</v>
      </c>
      <c r="B2768" s="364">
        <v>1.2858000000000001</v>
      </c>
    </row>
    <row r="2769" spans="1:2" ht="14.25" customHeight="1" x14ac:dyDescent="0.3">
      <c r="A2769" s="394">
        <v>41180</v>
      </c>
      <c r="B2769" s="364">
        <v>1.2858000000000001</v>
      </c>
    </row>
    <row r="2770" spans="1:2" ht="14.25" customHeight="1" x14ac:dyDescent="0.3">
      <c r="A2770" s="394">
        <v>41179</v>
      </c>
      <c r="B2770" s="364">
        <v>1.2911999999999999</v>
      </c>
    </row>
    <row r="2771" spans="1:2" ht="14.25" customHeight="1" x14ac:dyDescent="0.3">
      <c r="A2771" s="394">
        <v>41178</v>
      </c>
      <c r="B2771" s="364">
        <v>1.2878000000000001</v>
      </c>
    </row>
    <row r="2772" spans="1:2" ht="14.25" customHeight="1" x14ac:dyDescent="0.3">
      <c r="A2772" s="394">
        <v>41177</v>
      </c>
      <c r="B2772" s="364">
        <v>1.2898000000000001</v>
      </c>
    </row>
    <row r="2773" spans="1:2" ht="14.25" customHeight="1" x14ac:dyDescent="0.3">
      <c r="A2773" s="394">
        <v>41176</v>
      </c>
      <c r="B2773" s="364">
        <v>1.2941</v>
      </c>
    </row>
    <row r="2774" spans="1:2" ht="14.25" customHeight="1" x14ac:dyDescent="0.3">
      <c r="A2774" s="394">
        <v>41175</v>
      </c>
      <c r="B2774" s="364">
        <v>1.2967</v>
      </c>
    </row>
    <row r="2775" spans="1:2" ht="14.25" customHeight="1" x14ac:dyDescent="0.3">
      <c r="A2775" s="394">
        <v>41174</v>
      </c>
      <c r="B2775" s="364">
        <v>1.298</v>
      </c>
    </row>
    <row r="2776" spans="1:2" ht="14.25" customHeight="1" x14ac:dyDescent="0.3">
      <c r="A2776" s="394">
        <v>41173</v>
      </c>
      <c r="B2776" s="364">
        <v>1.298</v>
      </c>
    </row>
    <row r="2777" spans="1:2" ht="14.25" customHeight="1" x14ac:dyDescent="0.3">
      <c r="A2777" s="394">
        <v>41172</v>
      </c>
      <c r="B2777" s="364">
        <v>1.2974000000000001</v>
      </c>
    </row>
    <row r="2778" spans="1:2" ht="14.25" customHeight="1" x14ac:dyDescent="0.3">
      <c r="A2778" s="394">
        <v>41171</v>
      </c>
      <c r="B2778" s="364">
        <v>1.3057000000000001</v>
      </c>
    </row>
    <row r="2779" spans="1:2" ht="14.25" customHeight="1" x14ac:dyDescent="0.3">
      <c r="A2779" s="394">
        <v>41170</v>
      </c>
      <c r="B2779" s="364">
        <v>1.3046</v>
      </c>
    </row>
    <row r="2780" spans="1:2" ht="14.25" customHeight="1" x14ac:dyDescent="0.3">
      <c r="A2780" s="394">
        <v>41169</v>
      </c>
      <c r="B2780" s="364">
        <v>1.3108</v>
      </c>
    </row>
    <row r="2781" spans="1:2" ht="14.25" customHeight="1" x14ac:dyDescent="0.3">
      <c r="A2781" s="394">
        <v>41168</v>
      </c>
      <c r="B2781" s="364">
        <v>1.3113999999999999</v>
      </c>
    </row>
    <row r="2782" spans="1:2" ht="14.25" customHeight="1" x14ac:dyDescent="0.3">
      <c r="A2782" s="394">
        <v>41167</v>
      </c>
      <c r="B2782" s="364">
        <v>1.3129</v>
      </c>
    </row>
    <row r="2783" spans="1:2" ht="14.25" customHeight="1" x14ac:dyDescent="0.3">
      <c r="A2783" s="394">
        <v>41166</v>
      </c>
      <c r="B2783" s="364">
        <v>1.3129</v>
      </c>
    </row>
    <row r="2784" spans="1:2" ht="14.25" customHeight="1" x14ac:dyDescent="0.3">
      <c r="A2784" s="394">
        <v>41165</v>
      </c>
      <c r="B2784" s="364">
        <v>1.2992999999999999</v>
      </c>
    </row>
    <row r="2785" spans="1:2" ht="14.25" customHeight="1" x14ac:dyDescent="0.3">
      <c r="A2785" s="394">
        <v>41164</v>
      </c>
      <c r="B2785" s="364">
        <v>1.2902</v>
      </c>
    </row>
    <row r="2786" spans="1:2" ht="14.25" customHeight="1" x14ac:dyDescent="0.3">
      <c r="A2786" s="394">
        <v>41163</v>
      </c>
      <c r="B2786" s="364">
        <v>1.2850999999999999</v>
      </c>
    </row>
    <row r="2787" spans="1:2" ht="14.25" customHeight="1" x14ac:dyDescent="0.3">
      <c r="A2787" s="394">
        <v>41162</v>
      </c>
      <c r="B2787" s="364">
        <v>1.2761</v>
      </c>
    </row>
    <row r="2788" spans="1:2" ht="14.25" customHeight="1" x14ac:dyDescent="0.3">
      <c r="A2788" s="394">
        <v>41161</v>
      </c>
      <c r="B2788" s="364">
        <v>1.2796000000000001</v>
      </c>
    </row>
    <row r="2789" spans="1:2" ht="14.25" customHeight="1" x14ac:dyDescent="0.3">
      <c r="A2789" s="394">
        <v>41160</v>
      </c>
      <c r="B2789" s="364">
        <v>1.2816000000000001</v>
      </c>
    </row>
    <row r="2790" spans="1:2" ht="14.25" customHeight="1" x14ac:dyDescent="0.3">
      <c r="A2790" s="394">
        <v>41159</v>
      </c>
      <c r="B2790" s="364">
        <v>1.2816000000000001</v>
      </c>
    </row>
    <row r="2791" spans="1:2" ht="14.25" customHeight="1" x14ac:dyDescent="0.3">
      <c r="A2791" s="394">
        <v>41158</v>
      </c>
      <c r="B2791" s="364">
        <v>1.2630999999999999</v>
      </c>
    </row>
    <row r="2792" spans="1:2" ht="14.25" customHeight="1" x14ac:dyDescent="0.3">
      <c r="A2792" s="394">
        <v>41157</v>
      </c>
      <c r="B2792" s="364">
        <v>1.26</v>
      </c>
    </row>
    <row r="2793" spans="1:2" ht="14.25" customHeight="1" x14ac:dyDescent="0.3">
      <c r="A2793" s="394">
        <v>41156</v>
      </c>
      <c r="B2793" s="364">
        <v>1.2534000000000001</v>
      </c>
    </row>
    <row r="2794" spans="1:2" ht="14.25" customHeight="1" x14ac:dyDescent="0.3">
      <c r="A2794" s="394">
        <v>41155</v>
      </c>
      <c r="B2794" s="364">
        <v>1.2586999999999999</v>
      </c>
    </row>
    <row r="2795" spans="1:2" ht="14.25" customHeight="1" x14ac:dyDescent="0.3">
      <c r="A2795" s="394">
        <v>41154</v>
      </c>
      <c r="B2795" s="364">
        <v>1.2574000000000001</v>
      </c>
    </row>
    <row r="2796" spans="1:2" ht="14.25" customHeight="1" x14ac:dyDescent="0.3">
      <c r="A2796" s="394">
        <v>41153</v>
      </c>
      <c r="B2796" s="364">
        <v>1.2577</v>
      </c>
    </row>
    <row r="2797" spans="1:2" ht="14.25" customHeight="1" x14ac:dyDescent="0.3">
      <c r="A2797" s="394">
        <v>41152</v>
      </c>
      <c r="B2797" s="364">
        <v>1.2577</v>
      </c>
    </row>
    <row r="2798" spans="1:2" ht="14.25" customHeight="1" x14ac:dyDescent="0.3">
      <c r="A2798" s="394">
        <v>41151</v>
      </c>
      <c r="B2798" s="364">
        <v>1.2509999999999999</v>
      </c>
    </row>
    <row r="2799" spans="1:2" ht="14.25" customHeight="1" x14ac:dyDescent="0.3">
      <c r="A2799" s="394">
        <v>41150</v>
      </c>
      <c r="B2799" s="364">
        <v>1.2531000000000001</v>
      </c>
    </row>
    <row r="2800" spans="1:2" ht="14.25" customHeight="1" x14ac:dyDescent="0.3">
      <c r="A2800" s="394">
        <v>41149</v>
      </c>
      <c r="B2800" s="364">
        <v>1.2571000000000001</v>
      </c>
    </row>
    <row r="2801" spans="1:2" ht="14.25" customHeight="1" x14ac:dyDescent="0.3">
      <c r="A2801" s="394">
        <v>41148</v>
      </c>
      <c r="B2801" s="364">
        <v>1.2501</v>
      </c>
    </row>
    <row r="2802" spans="1:2" ht="14.25" customHeight="1" x14ac:dyDescent="0.3">
      <c r="A2802" s="394">
        <v>41147</v>
      </c>
      <c r="B2802" s="364">
        <v>1.2504999999999999</v>
      </c>
    </row>
    <row r="2803" spans="1:2" ht="14.25" customHeight="1" x14ac:dyDescent="0.3">
      <c r="A2803" s="394">
        <v>41146</v>
      </c>
      <c r="B2803" s="364">
        <v>1.2512000000000001</v>
      </c>
    </row>
    <row r="2804" spans="1:2" ht="14.25" customHeight="1" x14ac:dyDescent="0.3">
      <c r="A2804" s="394">
        <v>41145</v>
      </c>
      <c r="B2804" s="364">
        <v>1.2512000000000001</v>
      </c>
    </row>
    <row r="2805" spans="1:2" ht="14.25" customHeight="1" x14ac:dyDescent="0.3">
      <c r="A2805" s="394">
        <v>41144</v>
      </c>
      <c r="B2805" s="364">
        <v>1.256</v>
      </c>
    </row>
    <row r="2806" spans="1:2" ht="14.25" customHeight="1" x14ac:dyDescent="0.3">
      <c r="A2806" s="394">
        <v>41143</v>
      </c>
      <c r="B2806" s="364">
        <v>1.2534000000000001</v>
      </c>
    </row>
    <row r="2807" spans="1:2" ht="14.25" customHeight="1" x14ac:dyDescent="0.3">
      <c r="A2807" s="394">
        <v>41142</v>
      </c>
      <c r="B2807" s="364">
        <v>1.2476</v>
      </c>
    </row>
    <row r="2808" spans="1:2" ht="14.25" customHeight="1" x14ac:dyDescent="0.3">
      <c r="A2808" s="394">
        <v>41141</v>
      </c>
      <c r="B2808" s="364">
        <v>1.2352000000000001</v>
      </c>
    </row>
    <row r="2809" spans="1:2" ht="14.25" customHeight="1" x14ac:dyDescent="0.3">
      <c r="A2809" s="394">
        <v>41140</v>
      </c>
      <c r="B2809" s="364">
        <v>1.2332000000000001</v>
      </c>
    </row>
    <row r="2810" spans="1:2" ht="14.25" customHeight="1" x14ac:dyDescent="0.3">
      <c r="A2810" s="394">
        <v>41139</v>
      </c>
      <c r="B2810" s="364">
        <v>1.2333000000000001</v>
      </c>
    </row>
    <row r="2811" spans="1:2" ht="14.25" customHeight="1" x14ac:dyDescent="0.3">
      <c r="A2811" s="394">
        <v>41138</v>
      </c>
      <c r="B2811" s="364">
        <v>1.2333000000000001</v>
      </c>
    </row>
    <row r="2812" spans="1:2" ht="14.25" customHeight="1" x14ac:dyDescent="0.3">
      <c r="A2812" s="394">
        <v>41137</v>
      </c>
      <c r="B2812" s="364">
        <v>1.2356</v>
      </c>
    </row>
    <row r="2813" spans="1:2" ht="14.25" customHeight="1" x14ac:dyDescent="0.3">
      <c r="A2813" s="394">
        <v>41136</v>
      </c>
      <c r="B2813" s="364">
        <v>1.2289000000000001</v>
      </c>
    </row>
    <row r="2814" spans="1:2" ht="14.25" customHeight="1" x14ac:dyDescent="0.3">
      <c r="A2814" s="394">
        <v>41135</v>
      </c>
      <c r="B2814" s="364">
        <v>1.2323999999999999</v>
      </c>
    </row>
    <row r="2815" spans="1:2" ht="14.25" customHeight="1" x14ac:dyDescent="0.3">
      <c r="A2815" s="394">
        <v>41134</v>
      </c>
      <c r="B2815" s="364">
        <v>1.2325999999999999</v>
      </c>
    </row>
    <row r="2816" spans="1:2" ht="14.25" customHeight="1" x14ac:dyDescent="0.3">
      <c r="A2816" s="394">
        <v>41133</v>
      </c>
      <c r="B2816" s="364">
        <v>1.2275</v>
      </c>
    </row>
    <row r="2817" spans="1:2" ht="14.25" customHeight="1" x14ac:dyDescent="0.3">
      <c r="A2817" s="394">
        <v>41132</v>
      </c>
      <c r="B2817" s="364">
        <v>1.2290000000000001</v>
      </c>
    </row>
    <row r="2818" spans="1:2" ht="14.25" customHeight="1" x14ac:dyDescent="0.3">
      <c r="A2818" s="394">
        <v>41131</v>
      </c>
      <c r="B2818" s="364">
        <v>1.2290000000000001</v>
      </c>
    </row>
    <row r="2819" spans="1:2" ht="14.25" customHeight="1" x14ac:dyDescent="0.3">
      <c r="A2819" s="394">
        <v>41130</v>
      </c>
      <c r="B2819" s="364">
        <v>1.2293000000000001</v>
      </c>
    </row>
    <row r="2820" spans="1:2" ht="14.25" customHeight="1" x14ac:dyDescent="0.3">
      <c r="A2820" s="394">
        <v>41129</v>
      </c>
      <c r="B2820" s="364">
        <v>1.2372000000000001</v>
      </c>
    </row>
    <row r="2821" spans="1:2" ht="14.25" customHeight="1" x14ac:dyDescent="0.3">
      <c r="A2821" s="394">
        <v>41128</v>
      </c>
      <c r="B2821" s="364">
        <v>1.2384999999999999</v>
      </c>
    </row>
    <row r="2822" spans="1:2" ht="14.25" customHeight="1" x14ac:dyDescent="0.3">
      <c r="A2822" s="394">
        <v>41127</v>
      </c>
      <c r="B2822" s="364">
        <v>1.2388999999999999</v>
      </c>
    </row>
    <row r="2823" spans="1:2" ht="14.25" customHeight="1" x14ac:dyDescent="0.3">
      <c r="A2823" s="394">
        <v>41126</v>
      </c>
      <c r="B2823" s="364">
        <v>1.2426999999999999</v>
      </c>
    </row>
    <row r="2824" spans="1:2" ht="14.25" customHeight="1" x14ac:dyDescent="0.3">
      <c r="A2824" s="394">
        <v>41125</v>
      </c>
      <c r="B2824" s="364">
        <v>1.2387999999999999</v>
      </c>
    </row>
    <row r="2825" spans="1:2" ht="14.25" customHeight="1" x14ac:dyDescent="0.3">
      <c r="A2825" s="394">
        <v>41124</v>
      </c>
      <c r="B2825" s="364">
        <v>1.2387999999999999</v>
      </c>
    </row>
    <row r="2826" spans="1:2" ht="14.25" customHeight="1" x14ac:dyDescent="0.3">
      <c r="A2826" s="394">
        <v>41123</v>
      </c>
      <c r="B2826" s="364">
        <v>1.2179</v>
      </c>
    </row>
    <row r="2827" spans="1:2" ht="14.25" customHeight="1" x14ac:dyDescent="0.3">
      <c r="A2827" s="394">
        <v>41122</v>
      </c>
      <c r="B2827" s="364">
        <v>1.2239</v>
      </c>
    </row>
    <row r="2828" spans="1:2" ht="14.25" customHeight="1" x14ac:dyDescent="0.3">
      <c r="A2828" s="394">
        <v>41121</v>
      </c>
      <c r="B2828" s="364">
        <v>1.2283999999999999</v>
      </c>
    </row>
    <row r="2829" spans="1:2" ht="14.25" customHeight="1" x14ac:dyDescent="0.3">
      <c r="A2829" s="394">
        <v>41120</v>
      </c>
      <c r="B2829" s="364">
        <v>1.2245999999999999</v>
      </c>
    </row>
    <row r="2830" spans="1:2" ht="14.25" customHeight="1" x14ac:dyDescent="0.3">
      <c r="A2830" s="394">
        <v>41119</v>
      </c>
      <c r="B2830" s="364">
        <v>1.2317</v>
      </c>
    </row>
    <row r="2831" spans="1:2" ht="14.25" customHeight="1" x14ac:dyDescent="0.3">
      <c r="A2831" s="394">
        <v>41118</v>
      </c>
      <c r="B2831" s="364">
        <v>1.2317</v>
      </c>
    </row>
    <row r="2832" spans="1:2" ht="14.25" customHeight="1" x14ac:dyDescent="0.3">
      <c r="A2832" s="394">
        <v>41117</v>
      </c>
      <c r="B2832" s="364">
        <v>1.2317</v>
      </c>
    </row>
    <row r="2833" spans="1:2" ht="14.25" customHeight="1" x14ac:dyDescent="0.3">
      <c r="A2833" s="394">
        <v>41116</v>
      </c>
      <c r="B2833" s="364">
        <v>1.226</v>
      </c>
    </row>
    <row r="2834" spans="1:2" ht="14.25" customHeight="1" x14ac:dyDescent="0.3">
      <c r="A2834" s="394">
        <v>41115</v>
      </c>
      <c r="B2834" s="364">
        <v>1.2134</v>
      </c>
    </row>
    <row r="2835" spans="1:2" ht="14.25" customHeight="1" x14ac:dyDescent="0.3">
      <c r="A2835" s="394">
        <v>41114</v>
      </c>
      <c r="B2835" s="364">
        <v>1.2089000000000001</v>
      </c>
    </row>
    <row r="2836" spans="1:2" ht="14.25" customHeight="1" x14ac:dyDescent="0.3">
      <c r="A2836" s="394">
        <v>41113</v>
      </c>
      <c r="B2836" s="364">
        <v>1.2104999999999999</v>
      </c>
    </row>
    <row r="2837" spans="1:2" ht="14.25" customHeight="1" x14ac:dyDescent="0.3">
      <c r="A2837" s="394">
        <v>41112</v>
      </c>
      <c r="B2837" s="364">
        <v>1.22</v>
      </c>
    </row>
    <row r="2838" spans="1:2" ht="14.25" customHeight="1" x14ac:dyDescent="0.3">
      <c r="A2838" s="394">
        <v>41111</v>
      </c>
      <c r="B2838" s="364">
        <v>1.22</v>
      </c>
    </row>
    <row r="2839" spans="1:2" ht="14.25" customHeight="1" x14ac:dyDescent="0.3">
      <c r="A2839" s="394">
        <v>41110</v>
      </c>
      <c r="B2839" s="364">
        <v>1.22</v>
      </c>
    </row>
    <row r="2840" spans="1:2" ht="14.25" customHeight="1" x14ac:dyDescent="0.3">
      <c r="A2840" s="394">
        <v>41109</v>
      </c>
      <c r="B2840" s="364">
        <v>1.2286999999999999</v>
      </c>
    </row>
    <row r="2841" spans="1:2" ht="14.25" customHeight="1" x14ac:dyDescent="0.3">
      <c r="A2841" s="394">
        <v>41108</v>
      </c>
      <c r="B2841" s="364">
        <v>1.2234</v>
      </c>
    </row>
    <row r="2842" spans="1:2" ht="14.25" customHeight="1" x14ac:dyDescent="0.3">
      <c r="A2842" s="394">
        <v>41107</v>
      </c>
      <c r="B2842" s="364">
        <v>1.2281</v>
      </c>
    </row>
    <row r="2843" spans="1:2" ht="14.25" customHeight="1" x14ac:dyDescent="0.3">
      <c r="A2843" s="394">
        <v>41106</v>
      </c>
      <c r="B2843" s="364">
        <v>1.2177</v>
      </c>
    </row>
    <row r="2844" spans="1:2" ht="14.25" customHeight="1" x14ac:dyDescent="0.3">
      <c r="A2844" s="394">
        <v>41105</v>
      </c>
      <c r="B2844" s="364">
        <v>1.2184999999999999</v>
      </c>
    </row>
    <row r="2845" spans="1:2" ht="14.25" customHeight="1" x14ac:dyDescent="0.3">
      <c r="A2845" s="394">
        <v>41104</v>
      </c>
      <c r="B2845" s="364">
        <v>1.2184999999999999</v>
      </c>
    </row>
    <row r="2846" spans="1:2" ht="14.25" customHeight="1" x14ac:dyDescent="0.3">
      <c r="A2846" s="394">
        <v>41103</v>
      </c>
      <c r="B2846" s="364">
        <v>1.2184999999999999</v>
      </c>
    </row>
    <row r="2847" spans="1:2" ht="14.25" customHeight="1" x14ac:dyDescent="0.3">
      <c r="A2847" s="394">
        <v>41102</v>
      </c>
      <c r="B2847" s="364">
        <v>1.2178</v>
      </c>
    </row>
    <row r="2848" spans="1:2" ht="14.25" customHeight="1" x14ac:dyDescent="0.3">
      <c r="A2848" s="394">
        <v>41101</v>
      </c>
      <c r="B2848" s="364">
        <v>1.226</v>
      </c>
    </row>
    <row r="2849" spans="1:2" ht="14.25" customHeight="1" x14ac:dyDescent="0.3">
      <c r="A2849" s="394">
        <v>41100</v>
      </c>
      <c r="B2849" s="364">
        <v>1.2284999999999999</v>
      </c>
    </row>
    <row r="2850" spans="1:2" ht="14.25" customHeight="1" x14ac:dyDescent="0.3">
      <c r="A2850" s="394">
        <v>41099</v>
      </c>
      <c r="B2850" s="364">
        <v>1.2293000000000001</v>
      </c>
    </row>
    <row r="2851" spans="1:2" ht="14.25" customHeight="1" x14ac:dyDescent="0.3">
      <c r="A2851" s="394">
        <v>41098</v>
      </c>
      <c r="B2851" s="364">
        <v>1.2377</v>
      </c>
    </row>
    <row r="2852" spans="1:2" ht="14.25" customHeight="1" x14ac:dyDescent="0.3">
      <c r="A2852" s="394">
        <v>41097</v>
      </c>
      <c r="B2852" s="364">
        <v>1.2377</v>
      </c>
    </row>
    <row r="2853" spans="1:2" ht="14.25" customHeight="1" x14ac:dyDescent="0.3">
      <c r="A2853" s="394">
        <v>41096</v>
      </c>
      <c r="B2853" s="364">
        <v>1.2377</v>
      </c>
    </row>
    <row r="2854" spans="1:2" ht="14.25" customHeight="1" x14ac:dyDescent="0.3">
      <c r="A2854" s="394">
        <v>41095</v>
      </c>
      <c r="B2854" s="364">
        <v>1.2425999999999999</v>
      </c>
    </row>
    <row r="2855" spans="1:2" ht="14.25" customHeight="1" x14ac:dyDescent="0.3">
      <c r="A2855" s="394">
        <v>41094</v>
      </c>
      <c r="B2855" s="364">
        <v>1.256</v>
      </c>
    </row>
    <row r="2856" spans="1:2" ht="14.25" customHeight="1" x14ac:dyDescent="0.3">
      <c r="A2856" s="394">
        <v>41093</v>
      </c>
      <c r="B2856" s="364">
        <v>1.2575000000000001</v>
      </c>
    </row>
    <row r="2857" spans="1:2" ht="14.25" customHeight="1" x14ac:dyDescent="0.3">
      <c r="A2857" s="394">
        <v>41092</v>
      </c>
      <c r="B2857" s="364">
        <v>1.2593000000000001</v>
      </c>
    </row>
    <row r="2858" spans="1:2" ht="14.25" customHeight="1" x14ac:dyDescent="0.3">
      <c r="A2858" s="394">
        <v>41091</v>
      </c>
      <c r="B2858" s="364">
        <v>1.2589999999999999</v>
      </c>
    </row>
    <row r="2859" spans="1:2" ht="14.25" customHeight="1" x14ac:dyDescent="0.3">
      <c r="A2859" s="394">
        <v>41090</v>
      </c>
      <c r="B2859" s="364">
        <v>1.2589999999999999</v>
      </c>
    </row>
    <row r="2860" spans="1:2" ht="14.25" customHeight="1" x14ac:dyDescent="0.3">
      <c r="A2860" s="394">
        <v>41089</v>
      </c>
      <c r="B2860" s="364">
        <v>1.2589999999999999</v>
      </c>
    </row>
    <row r="2861" spans="1:2" ht="14.25" customHeight="1" x14ac:dyDescent="0.3">
      <c r="A2861" s="394">
        <v>41088</v>
      </c>
      <c r="B2861" s="364">
        <v>1.2418</v>
      </c>
    </row>
    <row r="2862" spans="1:2" ht="14.25" customHeight="1" x14ac:dyDescent="0.3">
      <c r="A2862" s="394">
        <v>41087</v>
      </c>
      <c r="B2862" s="364">
        <v>1.2478</v>
      </c>
    </row>
    <row r="2863" spans="1:2" ht="14.25" customHeight="1" x14ac:dyDescent="0.3">
      <c r="A2863" s="394">
        <v>41086</v>
      </c>
      <c r="B2863" s="364">
        <v>1.2475000000000001</v>
      </c>
    </row>
    <row r="2864" spans="1:2" ht="14.25" customHeight="1" x14ac:dyDescent="0.3">
      <c r="A2864" s="394">
        <v>41085</v>
      </c>
      <c r="B2864" s="364">
        <v>1.2487999999999999</v>
      </c>
    </row>
    <row r="2865" spans="1:2" ht="14.25" customHeight="1" x14ac:dyDescent="0.3">
      <c r="A2865" s="394">
        <v>41084</v>
      </c>
      <c r="B2865" s="364">
        <v>1.2539</v>
      </c>
    </row>
    <row r="2866" spans="1:2" ht="14.25" customHeight="1" x14ac:dyDescent="0.3">
      <c r="A2866" s="394">
        <v>41083</v>
      </c>
      <c r="B2866" s="364">
        <v>1.2539</v>
      </c>
    </row>
    <row r="2867" spans="1:2" ht="14.25" customHeight="1" x14ac:dyDescent="0.3">
      <c r="A2867" s="394">
        <v>41082</v>
      </c>
      <c r="B2867" s="364">
        <v>1.2539</v>
      </c>
    </row>
    <row r="2868" spans="1:2" ht="14.25" customHeight="1" x14ac:dyDescent="0.3">
      <c r="A2868" s="394">
        <v>41081</v>
      </c>
      <c r="B2868" s="364">
        <v>1.2669999999999999</v>
      </c>
    </row>
    <row r="2869" spans="1:2" ht="14.25" customHeight="1" x14ac:dyDescent="0.3">
      <c r="A2869" s="394">
        <v>41080</v>
      </c>
      <c r="B2869" s="364">
        <v>1.2704</v>
      </c>
    </row>
    <row r="2870" spans="1:2" ht="14.25" customHeight="1" x14ac:dyDescent="0.3">
      <c r="A2870" s="394">
        <v>41079</v>
      </c>
      <c r="B2870" s="364">
        <v>1.2619</v>
      </c>
    </row>
    <row r="2871" spans="1:2" ht="14.25" customHeight="1" x14ac:dyDescent="0.3">
      <c r="A2871" s="394">
        <v>41078</v>
      </c>
      <c r="B2871" s="364">
        <v>1.2618</v>
      </c>
    </row>
    <row r="2872" spans="1:2" ht="14.25" customHeight="1" x14ac:dyDescent="0.3">
      <c r="A2872" s="394">
        <v>41077</v>
      </c>
      <c r="B2872" s="364">
        <v>1.2596000000000001</v>
      </c>
    </row>
    <row r="2873" spans="1:2" ht="14.25" customHeight="1" x14ac:dyDescent="0.3">
      <c r="A2873" s="394">
        <v>41076</v>
      </c>
      <c r="B2873" s="364">
        <v>1.2596000000000001</v>
      </c>
    </row>
    <row r="2874" spans="1:2" ht="14.25" customHeight="1" x14ac:dyDescent="0.3">
      <c r="A2874" s="394">
        <v>41075</v>
      </c>
      <c r="B2874" s="364">
        <v>1.2596000000000001</v>
      </c>
    </row>
    <row r="2875" spans="1:2" ht="14.25" customHeight="1" x14ac:dyDescent="0.3">
      <c r="A2875" s="394">
        <v>41074</v>
      </c>
      <c r="B2875" s="364">
        <v>1.2551000000000001</v>
      </c>
    </row>
    <row r="2876" spans="1:2" ht="14.25" customHeight="1" x14ac:dyDescent="0.3">
      <c r="A2876" s="394">
        <v>41073</v>
      </c>
      <c r="B2876" s="364">
        <v>1.2534000000000001</v>
      </c>
    </row>
    <row r="2877" spans="1:2" ht="14.25" customHeight="1" x14ac:dyDescent="0.3">
      <c r="A2877" s="394">
        <v>41072</v>
      </c>
      <c r="B2877" s="364">
        <v>1.2492000000000001</v>
      </c>
    </row>
    <row r="2878" spans="1:2" ht="14.25" customHeight="1" x14ac:dyDescent="0.3">
      <c r="A2878" s="394">
        <v>41071</v>
      </c>
      <c r="B2878" s="364">
        <v>1.2544</v>
      </c>
    </row>
    <row r="2879" spans="1:2" ht="14.25" customHeight="1" x14ac:dyDescent="0.3">
      <c r="A2879" s="394">
        <v>41070</v>
      </c>
      <c r="B2879" s="364">
        <v>1.2467999999999999</v>
      </c>
    </row>
    <row r="2880" spans="1:2" ht="14.25" customHeight="1" x14ac:dyDescent="0.3">
      <c r="A2880" s="394">
        <v>41069</v>
      </c>
      <c r="B2880" s="364">
        <v>1.2467999999999999</v>
      </c>
    </row>
    <row r="2881" spans="1:2" ht="14.25" customHeight="1" x14ac:dyDescent="0.3">
      <c r="A2881" s="394">
        <v>41068</v>
      </c>
      <c r="B2881" s="364">
        <v>1.2467999999999999</v>
      </c>
    </row>
    <row r="2882" spans="1:2" ht="14.25" customHeight="1" x14ac:dyDescent="0.3">
      <c r="A2882" s="394">
        <v>41067</v>
      </c>
      <c r="B2882" s="364">
        <v>1.2595000000000001</v>
      </c>
    </row>
    <row r="2883" spans="1:2" ht="14.25" customHeight="1" x14ac:dyDescent="0.3">
      <c r="A2883" s="394">
        <v>41066</v>
      </c>
      <c r="B2883" s="364">
        <v>1.2484999999999999</v>
      </c>
    </row>
    <row r="2884" spans="1:2" ht="14.25" customHeight="1" x14ac:dyDescent="0.3">
      <c r="A2884" s="394">
        <v>41065</v>
      </c>
      <c r="B2884" s="364">
        <v>1.2428999999999999</v>
      </c>
    </row>
    <row r="2885" spans="1:2" ht="14.25" customHeight="1" x14ac:dyDescent="0.3">
      <c r="A2885" s="394">
        <v>41064</v>
      </c>
      <c r="B2885" s="364">
        <v>1.2437</v>
      </c>
    </row>
    <row r="2886" spans="1:2" ht="14.25" customHeight="1" x14ac:dyDescent="0.3">
      <c r="A2886" s="394">
        <v>41063</v>
      </c>
      <c r="B2886" s="364">
        <v>1.2322</v>
      </c>
    </row>
    <row r="2887" spans="1:2" ht="14.25" customHeight="1" x14ac:dyDescent="0.3">
      <c r="A2887" s="394">
        <v>41062</v>
      </c>
      <c r="B2887" s="364">
        <v>1.2322</v>
      </c>
    </row>
    <row r="2888" spans="1:2" ht="14.25" customHeight="1" x14ac:dyDescent="0.3">
      <c r="A2888" s="394">
        <v>41061</v>
      </c>
      <c r="B2888" s="364">
        <v>1.2322</v>
      </c>
    </row>
    <row r="2889" spans="1:2" ht="14.25" customHeight="1" x14ac:dyDescent="0.3">
      <c r="A2889" s="394">
        <v>41060</v>
      </c>
      <c r="B2889" s="364">
        <v>1.2403</v>
      </c>
    </row>
    <row r="2890" spans="1:2" ht="14.25" customHeight="1" x14ac:dyDescent="0.3">
      <c r="A2890" s="394">
        <v>41059</v>
      </c>
      <c r="B2890" s="364">
        <v>1.2438</v>
      </c>
    </row>
    <row r="2891" spans="1:2" ht="14.25" customHeight="1" x14ac:dyDescent="0.3">
      <c r="A2891" s="394">
        <v>41058</v>
      </c>
      <c r="B2891" s="364">
        <v>1.2523</v>
      </c>
    </row>
    <row r="2892" spans="1:2" ht="14.25" customHeight="1" x14ac:dyDescent="0.3">
      <c r="A2892" s="394">
        <v>41057</v>
      </c>
      <c r="B2892" s="364">
        <v>1.2565999999999999</v>
      </c>
    </row>
    <row r="2893" spans="1:2" ht="14.25" customHeight="1" x14ac:dyDescent="0.3">
      <c r="A2893" s="394">
        <v>41056</v>
      </c>
      <c r="B2893" s="364">
        <v>1.2545999999999999</v>
      </c>
    </row>
    <row r="2894" spans="1:2" ht="14.25" customHeight="1" x14ac:dyDescent="0.3">
      <c r="A2894" s="394">
        <v>41055</v>
      </c>
      <c r="B2894" s="364">
        <v>1.2545999999999999</v>
      </c>
    </row>
    <row r="2895" spans="1:2" ht="14.25" customHeight="1" x14ac:dyDescent="0.3">
      <c r="A2895" s="394">
        <v>41054</v>
      </c>
      <c r="B2895" s="364">
        <v>1.2545999999999999</v>
      </c>
    </row>
    <row r="2896" spans="1:2" ht="14.25" customHeight="1" x14ac:dyDescent="0.3">
      <c r="A2896" s="394">
        <v>41053</v>
      </c>
      <c r="B2896" s="364">
        <v>1.2557</v>
      </c>
    </row>
    <row r="2897" spans="1:2" ht="14.25" customHeight="1" x14ac:dyDescent="0.3">
      <c r="A2897" s="394">
        <v>41052</v>
      </c>
      <c r="B2897" s="364">
        <v>1.2659</v>
      </c>
    </row>
    <row r="2898" spans="1:2" ht="14.25" customHeight="1" x14ac:dyDescent="0.3">
      <c r="A2898" s="394">
        <v>41051</v>
      </c>
      <c r="B2898" s="364">
        <v>1.2767999999999999</v>
      </c>
    </row>
    <row r="2899" spans="1:2" ht="14.25" customHeight="1" x14ac:dyDescent="0.3">
      <c r="A2899" s="394">
        <v>41050</v>
      </c>
      <c r="B2899" s="364">
        <v>1.2749999999999999</v>
      </c>
    </row>
    <row r="2900" spans="1:2" ht="14.25" customHeight="1" x14ac:dyDescent="0.3">
      <c r="A2900" s="394">
        <v>41049</v>
      </c>
      <c r="B2900" s="364">
        <v>1.2721</v>
      </c>
    </row>
    <row r="2901" spans="1:2" ht="14.25" customHeight="1" x14ac:dyDescent="0.3">
      <c r="A2901" s="394">
        <v>41048</v>
      </c>
      <c r="B2901" s="364">
        <v>1.2721</v>
      </c>
    </row>
    <row r="2902" spans="1:2" ht="14.25" customHeight="1" x14ac:dyDescent="0.3">
      <c r="A2902" s="394">
        <v>41047</v>
      </c>
      <c r="B2902" s="364">
        <v>1.2721</v>
      </c>
    </row>
    <row r="2903" spans="1:2" ht="14.25" customHeight="1" x14ac:dyDescent="0.3">
      <c r="A2903" s="394">
        <v>41046</v>
      </c>
      <c r="B2903" s="364">
        <v>1.2682</v>
      </c>
    </row>
    <row r="2904" spans="1:2" ht="14.25" customHeight="1" x14ac:dyDescent="0.3">
      <c r="A2904" s="394">
        <v>41045</v>
      </c>
      <c r="B2904" s="364">
        <v>1.2738</v>
      </c>
    </row>
    <row r="2905" spans="1:2" ht="14.25" customHeight="1" x14ac:dyDescent="0.3">
      <c r="A2905" s="394">
        <v>41044</v>
      </c>
      <c r="B2905" s="364">
        <v>1.2843</v>
      </c>
    </row>
    <row r="2906" spans="1:2" ht="14.25" customHeight="1" x14ac:dyDescent="0.3">
      <c r="A2906" s="394">
        <v>41043</v>
      </c>
      <c r="B2906" s="364">
        <v>1.2863</v>
      </c>
    </row>
    <row r="2907" spans="1:2" ht="14.25" customHeight="1" x14ac:dyDescent="0.3">
      <c r="A2907" s="394">
        <v>41042</v>
      </c>
      <c r="B2907" s="364">
        <v>1.2944</v>
      </c>
    </row>
    <row r="2908" spans="1:2" ht="14.25" customHeight="1" x14ac:dyDescent="0.3">
      <c r="A2908" s="394">
        <v>41041</v>
      </c>
      <c r="B2908" s="364">
        <v>1.2944</v>
      </c>
    </row>
    <row r="2909" spans="1:2" ht="14.25" customHeight="1" x14ac:dyDescent="0.3">
      <c r="A2909" s="394">
        <v>41040</v>
      </c>
      <c r="B2909" s="364">
        <v>1.2944</v>
      </c>
    </row>
    <row r="2910" spans="1:2" ht="14.25" customHeight="1" x14ac:dyDescent="0.3">
      <c r="A2910" s="394">
        <v>41039</v>
      </c>
      <c r="B2910" s="364">
        <v>1.2961</v>
      </c>
    </row>
    <row r="2911" spans="1:2" ht="14.25" customHeight="1" x14ac:dyDescent="0.3">
      <c r="A2911" s="394">
        <v>41038</v>
      </c>
      <c r="B2911" s="364">
        <v>1.2949999999999999</v>
      </c>
    </row>
    <row r="2912" spans="1:2" ht="14.25" customHeight="1" x14ac:dyDescent="0.3">
      <c r="A2912" s="394">
        <v>41037</v>
      </c>
      <c r="B2912" s="364">
        <v>1.3025</v>
      </c>
    </row>
    <row r="2913" spans="1:2" ht="14.25" customHeight="1" x14ac:dyDescent="0.3">
      <c r="A2913" s="394">
        <v>41036</v>
      </c>
      <c r="B2913" s="364">
        <v>1.3032999999999999</v>
      </c>
    </row>
    <row r="2914" spans="1:2" ht="14.25" customHeight="1" x14ac:dyDescent="0.3">
      <c r="A2914" s="394">
        <v>41035</v>
      </c>
      <c r="B2914" s="364">
        <v>1.3131999999999999</v>
      </c>
    </row>
    <row r="2915" spans="1:2" ht="14.25" customHeight="1" x14ac:dyDescent="0.3">
      <c r="A2915" s="394">
        <v>41034</v>
      </c>
      <c r="B2915" s="364">
        <v>1.3131999999999999</v>
      </c>
    </row>
    <row r="2916" spans="1:2" ht="14.25" customHeight="1" x14ac:dyDescent="0.3">
      <c r="A2916" s="394">
        <v>41033</v>
      </c>
      <c r="B2916" s="364">
        <v>1.3131999999999999</v>
      </c>
    </row>
    <row r="2917" spans="1:2" ht="14.25" customHeight="1" x14ac:dyDescent="0.3">
      <c r="A2917" s="394">
        <v>41032</v>
      </c>
      <c r="B2917" s="364">
        <v>1.3123</v>
      </c>
    </row>
    <row r="2918" spans="1:2" ht="14.25" customHeight="1" x14ac:dyDescent="0.3">
      <c r="A2918" s="394">
        <v>41031</v>
      </c>
      <c r="B2918" s="364">
        <v>1.3130999999999999</v>
      </c>
    </row>
    <row r="2919" spans="1:2" ht="14.25" customHeight="1" x14ac:dyDescent="0.3">
      <c r="A2919" s="394">
        <v>41030</v>
      </c>
      <c r="B2919" s="364">
        <v>1.3213999999999999</v>
      </c>
    </row>
    <row r="2920" spans="1:2" ht="14.25" customHeight="1" x14ac:dyDescent="0.3">
      <c r="A2920" s="394">
        <v>41029</v>
      </c>
      <c r="B2920" s="364">
        <v>1.3213999999999999</v>
      </c>
    </row>
    <row r="2921" spans="1:2" ht="14.25" customHeight="1" x14ac:dyDescent="0.3">
      <c r="A2921" s="394">
        <v>41028</v>
      </c>
      <c r="B2921" s="364">
        <v>1.3229</v>
      </c>
    </row>
    <row r="2922" spans="1:2" ht="14.25" customHeight="1" x14ac:dyDescent="0.3">
      <c r="A2922" s="394">
        <v>41027</v>
      </c>
      <c r="B2922" s="364">
        <v>1.3229</v>
      </c>
    </row>
    <row r="2923" spans="1:2" ht="14.25" customHeight="1" x14ac:dyDescent="0.3">
      <c r="A2923" s="394">
        <v>41026</v>
      </c>
      <c r="B2923" s="364">
        <v>1.3229</v>
      </c>
    </row>
    <row r="2924" spans="1:2" ht="14.25" customHeight="1" x14ac:dyDescent="0.3">
      <c r="A2924" s="394">
        <v>41025</v>
      </c>
      <c r="B2924" s="364">
        <v>1.3214999999999999</v>
      </c>
    </row>
    <row r="2925" spans="1:2" ht="14.25" customHeight="1" x14ac:dyDescent="0.3">
      <c r="A2925" s="394">
        <v>41024</v>
      </c>
      <c r="B2925" s="364">
        <v>1.3206</v>
      </c>
    </row>
    <row r="2926" spans="1:2" ht="14.25" customHeight="1" x14ac:dyDescent="0.3">
      <c r="A2926" s="394">
        <v>41023</v>
      </c>
      <c r="B2926" s="364">
        <v>1.3161</v>
      </c>
    </row>
    <row r="2927" spans="1:2" ht="14.25" customHeight="1" x14ac:dyDescent="0.3">
      <c r="A2927" s="394">
        <v>41022</v>
      </c>
      <c r="B2927" s="364">
        <v>1.3130999999999999</v>
      </c>
    </row>
    <row r="2928" spans="1:2" ht="14.25" customHeight="1" x14ac:dyDescent="0.3">
      <c r="A2928" s="394">
        <v>41021</v>
      </c>
      <c r="B2928" s="364">
        <v>1.3191999999999999</v>
      </c>
    </row>
    <row r="2929" spans="1:2" ht="14.25" customHeight="1" x14ac:dyDescent="0.3">
      <c r="A2929" s="394">
        <v>41020</v>
      </c>
      <c r="B2929" s="364">
        <v>1.3191999999999999</v>
      </c>
    </row>
    <row r="2930" spans="1:2" ht="14.25" customHeight="1" x14ac:dyDescent="0.3">
      <c r="A2930" s="394">
        <v>41019</v>
      </c>
      <c r="B2930" s="364">
        <v>1.3191999999999999</v>
      </c>
    </row>
    <row r="2931" spans="1:2" ht="14.25" customHeight="1" x14ac:dyDescent="0.3">
      <c r="A2931" s="394">
        <v>41018</v>
      </c>
      <c r="B2931" s="364">
        <v>1.3086</v>
      </c>
    </row>
    <row r="2932" spans="1:2" ht="14.25" customHeight="1" x14ac:dyDescent="0.3">
      <c r="A2932" s="394">
        <v>41017</v>
      </c>
      <c r="B2932" s="364">
        <v>1.3092999999999999</v>
      </c>
    </row>
    <row r="2933" spans="1:2" ht="14.25" customHeight="1" x14ac:dyDescent="0.3">
      <c r="A2933" s="394">
        <v>41016</v>
      </c>
      <c r="B2933" s="364">
        <v>1.3131999999999999</v>
      </c>
    </row>
    <row r="2934" spans="1:2" ht="14.25" customHeight="1" x14ac:dyDescent="0.3">
      <c r="A2934" s="394">
        <v>41015</v>
      </c>
      <c r="B2934" s="364">
        <v>1.3024</v>
      </c>
    </row>
    <row r="2935" spans="1:2" ht="14.25" customHeight="1" x14ac:dyDescent="0.3">
      <c r="A2935" s="394">
        <v>41014</v>
      </c>
      <c r="B2935" s="364">
        <v>1.3148</v>
      </c>
    </row>
    <row r="2936" spans="1:2" ht="14.25" customHeight="1" x14ac:dyDescent="0.3">
      <c r="A2936" s="394">
        <v>41013</v>
      </c>
      <c r="B2936" s="364">
        <v>1.3148</v>
      </c>
    </row>
    <row r="2937" spans="1:2" ht="14.25" customHeight="1" x14ac:dyDescent="0.3">
      <c r="A2937" s="394">
        <v>41012</v>
      </c>
      <c r="B2937" s="364">
        <v>1.3148</v>
      </c>
    </row>
    <row r="2938" spans="1:2" ht="14.25" customHeight="1" x14ac:dyDescent="0.3">
      <c r="A2938" s="394">
        <v>41011</v>
      </c>
      <c r="B2938" s="364">
        <v>1.3152999999999999</v>
      </c>
    </row>
    <row r="2939" spans="1:2" ht="14.25" customHeight="1" x14ac:dyDescent="0.3">
      <c r="A2939" s="394">
        <v>41010</v>
      </c>
      <c r="B2939" s="364">
        <v>1.3130999999999999</v>
      </c>
    </row>
    <row r="2940" spans="1:2" ht="14.25" customHeight="1" x14ac:dyDescent="0.3">
      <c r="A2940" s="394">
        <v>41009</v>
      </c>
      <c r="B2940" s="364">
        <v>1.3113999999999999</v>
      </c>
    </row>
    <row r="2941" spans="1:2" ht="14.25" customHeight="1" x14ac:dyDescent="0.3">
      <c r="A2941" s="394">
        <v>41008</v>
      </c>
      <c r="B2941" s="364">
        <v>1.3068</v>
      </c>
    </row>
    <row r="2942" spans="1:2" ht="14.25" customHeight="1" x14ac:dyDescent="0.3">
      <c r="A2942" s="394">
        <v>41007</v>
      </c>
      <c r="B2942" s="364">
        <v>1.3068</v>
      </c>
    </row>
    <row r="2943" spans="1:2" ht="14.25" customHeight="1" x14ac:dyDescent="0.3">
      <c r="A2943" s="394">
        <v>41006</v>
      </c>
      <c r="B2943" s="364">
        <v>1.3068</v>
      </c>
    </row>
    <row r="2944" spans="1:2" ht="14.25" customHeight="1" x14ac:dyDescent="0.3">
      <c r="A2944" s="394">
        <v>41005</v>
      </c>
      <c r="B2944" s="364">
        <v>1.3068</v>
      </c>
    </row>
    <row r="2945" spans="1:2" ht="14.25" customHeight="1" x14ac:dyDescent="0.3">
      <c r="A2945" s="394">
        <v>41004</v>
      </c>
      <c r="B2945" s="364">
        <v>1.3068</v>
      </c>
    </row>
    <row r="2946" spans="1:2" ht="14.25" customHeight="1" x14ac:dyDescent="0.3">
      <c r="A2946" s="394">
        <v>41003</v>
      </c>
      <c r="B2946" s="364">
        <v>1.3142</v>
      </c>
    </row>
    <row r="2947" spans="1:2" ht="14.25" customHeight="1" x14ac:dyDescent="0.3">
      <c r="A2947" s="394">
        <v>41002</v>
      </c>
      <c r="B2947" s="364">
        <v>1.3314999999999999</v>
      </c>
    </row>
    <row r="2948" spans="1:2" ht="14.25" customHeight="1" x14ac:dyDescent="0.3">
      <c r="A2948" s="394">
        <v>41001</v>
      </c>
      <c r="B2948" s="364">
        <v>1.3319000000000001</v>
      </c>
    </row>
    <row r="2949" spans="1:2" ht="14.25" customHeight="1" x14ac:dyDescent="0.3">
      <c r="A2949" s="394">
        <v>41000</v>
      </c>
      <c r="B2949" s="364">
        <v>1.3355999999999999</v>
      </c>
    </row>
    <row r="2950" spans="1:2" ht="14.25" customHeight="1" x14ac:dyDescent="0.3">
      <c r="A2950" s="394">
        <v>40999</v>
      </c>
      <c r="B2950" s="364">
        <v>1.3355999999999999</v>
      </c>
    </row>
    <row r="2951" spans="1:2" ht="14.25" customHeight="1" x14ac:dyDescent="0.3">
      <c r="A2951" s="394">
        <v>40998</v>
      </c>
      <c r="B2951" s="364">
        <v>1.3355999999999999</v>
      </c>
    </row>
    <row r="2952" spans="1:2" ht="14.25" customHeight="1" x14ac:dyDescent="0.3">
      <c r="A2952" s="394">
        <v>40997</v>
      </c>
      <c r="B2952" s="364">
        <v>1.3271999999999999</v>
      </c>
    </row>
    <row r="2953" spans="1:2" ht="14.25" customHeight="1" x14ac:dyDescent="0.3">
      <c r="A2953" s="394">
        <v>40996</v>
      </c>
      <c r="B2953" s="364">
        <v>1.3337000000000001</v>
      </c>
    </row>
    <row r="2954" spans="1:2" ht="14.25" customHeight="1" x14ac:dyDescent="0.3">
      <c r="A2954" s="394">
        <v>40995</v>
      </c>
      <c r="B2954" s="364">
        <v>1.3332999999999999</v>
      </c>
    </row>
    <row r="2955" spans="1:2" ht="14.25" customHeight="1" x14ac:dyDescent="0.3">
      <c r="A2955" s="394">
        <v>40994</v>
      </c>
      <c r="B2955" s="364">
        <v>1.3275999999999999</v>
      </c>
    </row>
    <row r="2956" spans="1:2" ht="14.25" customHeight="1" x14ac:dyDescent="0.3">
      <c r="A2956" s="394">
        <v>40993</v>
      </c>
      <c r="B2956" s="364">
        <v>1.3242</v>
      </c>
    </row>
    <row r="2957" spans="1:2" ht="14.25" customHeight="1" x14ac:dyDescent="0.3">
      <c r="A2957" s="394">
        <v>40992</v>
      </c>
      <c r="B2957" s="364">
        <v>1.3242</v>
      </c>
    </row>
    <row r="2958" spans="1:2" ht="14.25" customHeight="1" x14ac:dyDescent="0.3">
      <c r="A2958" s="394">
        <v>40991</v>
      </c>
      <c r="B2958" s="364">
        <v>1.3242</v>
      </c>
    </row>
    <row r="2959" spans="1:2" ht="14.25" customHeight="1" x14ac:dyDescent="0.3">
      <c r="A2959" s="394">
        <v>40990</v>
      </c>
      <c r="B2959" s="364">
        <v>1.3167</v>
      </c>
    </row>
    <row r="2960" spans="1:2" ht="14.25" customHeight="1" x14ac:dyDescent="0.3">
      <c r="A2960" s="394">
        <v>40989</v>
      </c>
      <c r="B2960" s="364">
        <v>1.3225</v>
      </c>
    </row>
    <row r="2961" spans="1:2" ht="14.25" customHeight="1" x14ac:dyDescent="0.3">
      <c r="A2961" s="394">
        <v>40988</v>
      </c>
      <c r="B2961" s="364">
        <v>1.3198000000000001</v>
      </c>
    </row>
    <row r="2962" spans="1:2" ht="14.25" customHeight="1" x14ac:dyDescent="0.3">
      <c r="A2962" s="394">
        <v>40987</v>
      </c>
      <c r="B2962" s="364">
        <v>1.3149999999999999</v>
      </c>
    </row>
    <row r="2963" spans="1:2" ht="14.25" customHeight="1" x14ac:dyDescent="0.3">
      <c r="A2963" s="394">
        <v>40986</v>
      </c>
      <c r="B2963" s="364">
        <v>1.3116000000000001</v>
      </c>
    </row>
    <row r="2964" spans="1:2" ht="14.25" customHeight="1" x14ac:dyDescent="0.3">
      <c r="A2964" s="394">
        <v>40985</v>
      </c>
      <c r="B2964" s="364">
        <v>1.3116000000000001</v>
      </c>
    </row>
    <row r="2965" spans="1:2" ht="14.25" customHeight="1" x14ac:dyDescent="0.3">
      <c r="A2965" s="394">
        <v>40984</v>
      </c>
      <c r="B2965" s="364">
        <v>1.3116000000000001</v>
      </c>
    </row>
    <row r="2966" spans="1:2" ht="14.25" customHeight="1" x14ac:dyDescent="0.3">
      <c r="A2966" s="394">
        <v>40983</v>
      </c>
      <c r="B2966" s="364">
        <v>1.3057000000000001</v>
      </c>
    </row>
    <row r="2967" spans="1:2" ht="14.25" customHeight="1" x14ac:dyDescent="0.3">
      <c r="A2967" s="394">
        <v>40982</v>
      </c>
      <c r="B2967" s="364">
        <v>1.3062</v>
      </c>
    </row>
    <row r="2968" spans="1:2" ht="14.25" customHeight="1" x14ac:dyDescent="0.3">
      <c r="A2968" s="394">
        <v>40981</v>
      </c>
      <c r="B2968" s="364">
        <v>1.3057000000000001</v>
      </c>
    </row>
    <row r="2969" spans="1:2" ht="14.25" customHeight="1" x14ac:dyDescent="0.3">
      <c r="A2969" s="394">
        <v>40980</v>
      </c>
      <c r="B2969" s="364">
        <v>1.3119000000000001</v>
      </c>
    </row>
    <row r="2970" spans="1:2" ht="14.25" customHeight="1" x14ac:dyDescent="0.3">
      <c r="A2970" s="394">
        <v>40979</v>
      </c>
      <c r="B2970" s="364">
        <v>1.3190999999999999</v>
      </c>
    </row>
    <row r="2971" spans="1:2" ht="14.25" customHeight="1" x14ac:dyDescent="0.3">
      <c r="A2971" s="394">
        <v>40978</v>
      </c>
      <c r="B2971" s="364">
        <v>1.3190999999999999</v>
      </c>
    </row>
    <row r="2972" spans="1:2" ht="14.25" customHeight="1" x14ac:dyDescent="0.3">
      <c r="A2972" s="394">
        <v>40977</v>
      </c>
      <c r="B2972" s="364">
        <v>1.3190999999999999</v>
      </c>
    </row>
    <row r="2973" spans="1:2" ht="14.25" customHeight="1" x14ac:dyDescent="0.3">
      <c r="A2973" s="394">
        <v>40976</v>
      </c>
      <c r="B2973" s="364">
        <v>1.3242</v>
      </c>
    </row>
    <row r="2974" spans="1:2" ht="14.25" customHeight="1" x14ac:dyDescent="0.3">
      <c r="A2974" s="394">
        <v>40975</v>
      </c>
      <c r="B2974" s="364">
        <v>1.3120000000000001</v>
      </c>
    </row>
    <row r="2975" spans="1:2" ht="14.25" customHeight="1" x14ac:dyDescent="0.3">
      <c r="A2975" s="394">
        <v>40974</v>
      </c>
      <c r="B2975" s="364">
        <v>1.3152999999999999</v>
      </c>
    </row>
    <row r="2976" spans="1:2" ht="14.25" customHeight="1" x14ac:dyDescent="0.3">
      <c r="A2976" s="394">
        <v>40973</v>
      </c>
      <c r="B2976" s="364">
        <v>1.3220000000000001</v>
      </c>
    </row>
    <row r="2977" spans="1:2" ht="14.25" customHeight="1" x14ac:dyDescent="0.3">
      <c r="A2977" s="394">
        <v>40972</v>
      </c>
      <c r="B2977" s="364">
        <v>1.3217000000000001</v>
      </c>
    </row>
    <row r="2978" spans="1:2" ht="14.25" customHeight="1" x14ac:dyDescent="0.3">
      <c r="A2978" s="394">
        <v>40971</v>
      </c>
      <c r="B2978" s="364">
        <v>1.3217000000000001</v>
      </c>
    </row>
    <row r="2979" spans="1:2" ht="14.25" customHeight="1" x14ac:dyDescent="0.3">
      <c r="A2979" s="394">
        <v>40970</v>
      </c>
      <c r="B2979" s="364">
        <v>1.3217000000000001</v>
      </c>
    </row>
    <row r="2980" spans="1:2" ht="14.25" customHeight="1" x14ac:dyDescent="0.3">
      <c r="A2980" s="394">
        <v>40969</v>
      </c>
      <c r="B2980" s="364">
        <v>1.3311999999999999</v>
      </c>
    </row>
    <row r="2981" spans="1:2" ht="14.25" customHeight="1" x14ac:dyDescent="0.3">
      <c r="A2981" s="394">
        <v>40968</v>
      </c>
      <c r="B2981" s="364">
        <v>1.3443000000000001</v>
      </c>
    </row>
    <row r="2982" spans="1:2" ht="14.25" customHeight="1" x14ac:dyDescent="0.3">
      <c r="A2982" s="394">
        <v>40967</v>
      </c>
      <c r="B2982" s="364">
        <v>1.3453999999999999</v>
      </c>
    </row>
    <row r="2983" spans="1:2" ht="14.25" customHeight="1" x14ac:dyDescent="0.3">
      <c r="A2983" s="394">
        <v>40966</v>
      </c>
      <c r="B2983" s="364">
        <v>1.3388</v>
      </c>
    </row>
    <row r="2984" spans="1:2" ht="14.25" customHeight="1" x14ac:dyDescent="0.3">
      <c r="A2984" s="394">
        <v>40965</v>
      </c>
      <c r="B2984" s="364">
        <v>1.3411999999999999</v>
      </c>
    </row>
    <row r="2985" spans="1:2" ht="14.25" customHeight="1" x14ac:dyDescent="0.3">
      <c r="A2985" s="394">
        <v>40964</v>
      </c>
      <c r="B2985" s="364">
        <v>1.3411999999999999</v>
      </c>
    </row>
    <row r="2986" spans="1:2" ht="14.25" customHeight="1" x14ac:dyDescent="0.3">
      <c r="A2986" s="394">
        <v>40963</v>
      </c>
      <c r="B2986" s="364">
        <v>1.3411999999999999</v>
      </c>
    </row>
    <row r="2987" spans="1:2" ht="14.25" customHeight="1" x14ac:dyDescent="0.3">
      <c r="A2987" s="394">
        <v>40962</v>
      </c>
      <c r="B2987" s="364">
        <v>1.33</v>
      </c>
    </row>
    <row r="2988" spans="1:2" ht="14.25" customHeight="1" x14ac:dyDescent="0.3">
      <c r="A2988" s="394">
        <v>40961</v>
      </c>
      <c r="B2988" s="364">
        <v>1.323</v>
      </c>
    </row>
    <row r="2989" spans="1:2" ht="14.25" customHeight="1" x14ac:dyDescent="0.3">
      <c r="A2989" s="394">
        <v>40960</v>
      </c>
      <c r="B2989" s="364">
        <v>1.3222</v>
      </c>
    </row>
    <row r="2990" spans="1:2" ht="14.25" customHeight="1" x14ac:dyDescent="0.3">
      <c r="A2990" s="394">
        <v>40959</v>
      </c>
      <c r="B2990" s="364">
        <v>1.3266</v>
      </c>
    </row>
    <row r="2991" spans="1:2" ht="14.25" customHeight="1" x14ac:dyDescent="0.3">
      <c r="A2991" s="394">
        <v>40958</v>
      </c>
      <c r="B2991" s="364">
        <v>1.3159000000000001</v>
      </c>
    </row>
    <row r="2992" spans="1:2" ht="14.25" customHeight="1" x14ac:dyDescent="0.3">
      <c r="A2992" s="394">
        <v>40957</v>
      </c>
      <c r="B2992" s="364">
        <v>1.3159000000000001</v>
      </c>
    </row>
    <row r="2993" spans="1:2" ht="14.25" customHeight="1" x14ac:dyDescent="0.3">
      <c r="A2993" s="394">
        <v>40956</v>
      </c>
      <c r="B2993" s="364">
        <v>1.3159000000000001</v>
      </c>
    </row>
    <row r="2994" spans="1:2" ht="14.25" customHeight="1" x14ac:dyDescent="0.3">
      <c r="A2994" s="394">
        <v>40955</v>
      </c>
      <c r="B2994" s="364">
        <v>1.2982</v>
      </c>
    </row>
    <row r="2995" spans="1:2" ht="14.25" customHeight="1" x14ac:dyDescent="0.3">
      <c r="A2995" s="394">
        <v>40954</v>
      </c>
      <c r="B2995" s="364">
        <v>1.3091999999999999</v>
      </c>
    </row>
    <row r="2996" spans="1:2" ht="14.25" customHeight="1" x14ac:dyDescent="0.3">
      <c r="A2996" s="394">
        <v>40953</v>
      </c>
      <c r="B2996" s="364">
        <v>1.3169</v>
      </c>
    </row>
    <row r="2997" spans="1:2" ht="14.25" customHeight="1" x14ac:dyDescent="0.3">
      <c r="A2997" s="394">
        <v>40952</v>
      </c>
      <c r="B2997" s="364">
        <v>1.3253999999999999</v>
      </c>
    </row>
    <row r="2998" spans="1:2" ht="14.25" customHeight="1" x14ac:dyDescent="0.3">
      <c r="A2998" s="394">
        <v>40951</v>
      </c>
      <c r="B2998" s="364">
        <v>1.3189</v>
      </c>
    </row>
    <row r="2999" spans="1:2" ht="14.25" customHeight="1" x14ac:dyDescent="0.3">
      <c r="A2999" s="394">
        <v>40950</v>
      </c>
      <c r="B2999" s="364">
        <v>1.3189</v>
      </c>
    </row>
    <row r="3000" spans="1:2" ht="14.25" customHeight="1" x14ac:dyDescent="0.3">
      <c r="A3000" s="394">
        <v>40949</v>
      </c>
      <c r="B3000" s="364">
        <v>1.3189</v>
      </c>
    </row>
    <row r="3001" spans="1:2" ht="14.25" customHeight="1" x14ac:dyDescent="0.3">
      <c r="A3001" s="394">
        <v>40948</v>
      </c>
      <c r="B3001" s="364">
        <v>1.3288</v>
      </c>
    </row>
    <row r="3002" spans="1:2" ht="14.25" customHeight="1" x14ac:dyDescent="0.3">
      <c r="A3002" s="394">
        <v>40947</v>
      </c>
      <c r="B3002" s="364">
        <v>1.3273999999999999</v>
      </c>
    </row>
    <row r="3003" spans="1:2" ht="14.25" customHeight="1" x14ac:dyDescent="0.3">
      <c r="A3003" s="394">
        <v>40946</v>
      </c>
      <c r="B3003" s="364">
        <v>1.3112999999999999</v>
      </c>
    </row>
    <row r="3004" spans="1:2" ht="14.25" customHeight="1" x14ac:dyDescent="0.3">
      <c r="A3004" s="394">
        <v>40945</v>
      </c>
      <c r="B3004" s="364">
        <v>1.3042</v>
      </c>
    </row>
    <row r="3005" spans="1:2" ht="14.25" customHeight="1" x14ac:dyDescent="0.3">
      <c r="A3005" s="394">
        <v>40944</v>
      </c>
      <c r="B3005" s="364">
        <v>1.3160000000000001</v>
      </c>
    </row>
    <row r="3006" spans="1:2" ht="14.25" customHeight="1" x14ac:dyDescent="0.3">
      <c r="A3006" s="394">
        <v>40943</v>
      </c>
      <c r="B3006" s="364">
        <v>1.3160000000000001</v>
      </c>
    </row>
    <row r="3007" spans="1:2" ht="14.25" customHeight="1" x14ac:dyDescent="0.3">
      <c r="A3007" s="394">
        <v>40942</v>
      </c>
      <c r="B3007" s="364">
        <v>1.3160000000000001</v>
      </c>
    </row>
    <row r="3008" spans="1:2" ht="14.25" customHeight="1" x14ac:dyDescent="0.3">
      <c r="A3008" s="394">
        <v>40941</v>
      </c>
      <c r="B3008" s="364">
        <v>1.3093999999999999</v>
      </c>
    </row>
    <row r="3009" spans="1:2" ht="14.25" customHeight="1" x14ac:dyDescent="0.3">
      <c r="A3009" s="394">
        <v>40940</v>
      </c>
      <c r="B3009" s="364">
        <v>1.3174999999999999</v>
      </c>
    </row>
    <row r="3010" spans="1:2" ht="14.25" customHeight="1" x14ac:dyDescent="0.3">
      <c r="A3010" s="394">
        <v>40939</v>
      </c>
      <c r="B3010" s="364">
        <v>1.3176000000000001</v>
      </c>
    </row>
    <row r="3011" spans="1:2" ht="14.25" customHeight="1" x14ac:dyDescent="0.3">
      <c r="A3011" s="394">
        <v>40938</v>
      </c>
      <c r="B3011" s="364">
        <v>1.3109999999999999</v>
      </c>
    </row>
    <row r="3012" spans="1:2" ht="14.25" customHeight="1" x14ac:dyDescent="0.3">
      <c r="A3012" s="394">
        <v>40937</v>
      </c>
      <c r="B3012" s="364">
        <v>1.3145</v>
      </c>
    </row>
    <row r="3013" spans="1:2" ht="14.25" customHeight="1" x14ac:dyDescent="0.3">
      <c r="A3013" s="394">
        <v>40936</v>
      </c>
      <c r="B3013" s="364">
        <v>1.3145</v>
      </c>
    </row>
    <row r="3014" spans="1:2" ht="14.25" customHeight="1" x14ac:dyDescent="0.3">
      <c r="A3014" s="394">
        <v>40935</v>
      </c>
      <c r="B3014" s="364">
        <v>1.3145</v>
      </c>
    </row>
    <row r="3015" spans="1:2" ht="14.25" customHeight="1" x14ac:dyDescent="0.3">
      <c r="A3015" s="394">
        <v>40934</v>
      </c>
      <c r="B3015" s="364">
        <v>1.3145</v>
      </c>
    </row>
    <row r="3016" spans="1:2" ht="14.25" customHeight="1" x14ac:dyDescent="0.3">
      <c r="A3016" s="394">
        <v>40933</v>
      </c>
      <c r="B3016" s="364">
        <v>1.2942</v>
      </c>
    </row>
    <row r="3017" spans="1:2" ht="14.25" customHeight="1" x14ac:dyDescent="0.3">
      <c r="A3017" s="394">
        <v>40932</v>
      </c>
      <c r="B3017" s="364">
        <v>1.3003</v>
      </c>
    </row>
    <row r="3018" spans="1:2" ht="14.25" customHeight="1" x14ac:dyDescent="0.3">
      <c r="A3018" s="394">
        <v>40931</v>
      </c>
      <c r="B3018" s="364">
        <v>1.3017000000000001</v>
      </c>
    </row>
    <row r="3019" spans="1:2" ht="14.25" customHeight="1" x14ac:dyDescent="0.3">
      <c r="A3019" s="394">
        <v>40930</v>
      </c>
      <c r="B3019" s="364">
        <v>1.2902</v>
      </c>
    </row>
    <row r="3020" spans="1:2" ht="14.25" customHeight="1" x14ac:dyDescent="0.3">
      <c r="A3020" s="394">
        <v>40929</v>
      </c>
      <c r="B3020" s="364">
        <v>1.2902</v>
      </c>
    </row>
    <row r="3021" spans="1:2" ht="14.25" customHeight="1" x14ac:dyDescent="0.3">
      <c r="A3021" s="394">
        <v>40928</v>
      </c>
      <c r="B3021" s="364">
        <v>1.2902</v>
      </c>
    </row>
    <row r="3022" spans="1:2" ht="14.25" customHeight="1" x14ac:dyDescent="0.3">
      <c r="A3022" s="394">
        <v>40927</v>
      </c>
      <c r="B3022" s="364">
        <v>1.2910999999999999</v>
      </c>
    </row>
    <row r="3023" spans="1:2" ht="14.25" customHeight="1" x14ac:dyDescent="0.3">
      <c r="A3023" s="394">
        <v>40926</v>
      </c>
      <c r="B3023" s="364">
        <v>1.2830999999999999</v>
      </c>
    </row>
    <row r="3024" spans="1:2" ht="14.25" customHeight="1" x14ac:dyDescent="0.3">
      <c r="A3024" s="394">
        <v>40925</v>
      </c>
      <c r="B3024" s="364">
        <v>1.2789999999999999</v>
      </c>
    </row>
    <row r="3025" spans="1:2" ht="14.25" customHeight="1" x14ac:dyDescent="0.3">
      <c r="A3025" s="394">
        <v>40924</v>
      </c>
      <c r="B3025" s="364">
        <v>1.2668999999999999</v>
      </c>
    </row>
    <row r="3026" spans="1:2" ht="14.25" customHeight="1" x14ac:dyDescent="0.3">
      <c r="A3026" s="394">
        <v>40923</v>
      </c>
      <c r="B3026" s="364">
        <v>1.2770999999999999</v>
      </c>
    </row>
    <row r="3027" spans="1:2" ht="14.25" customHeight="1" x14ac:dyDescent="0.3">
      <c r="A3027" s="394">
        <v>40922</v>
      </c>
      <c r="B3027" s="364">
        <v>1.2770999999999999</v>
      </c>
    </row>
    <row r="3028" spans="1:2" ht="14.25" customHeight="1" x14ac:dyDescent="0.3">
      <c r="A3028" s="394">
        <v>40921</v>
      </c>
      <c r="B3028" s="364">
        <v>1.2770999999999999</v>
      </c>
    </row>
    <row r="3029" spans="1:2" ht="14.25" customHeight="1" x14ac:dyDescent="0.3">
      <c r="A3029" s="394">
        <v>40920</v>
      </c>
      <c r="B3029" s="364">
        <v>1.2736000000000001</v>
      </c>
    </row>
    <row r="3030" spans="1:2" ht="14.25" customHeight="1" x14ac:dyDescent="0.3">
      <c r="A3030" s="394">
        <v>40919</v>
      </c>
      <c r="B3030" s="364">
        <v>1.2718</v>
      </c>
    </row>
    <row r="3031" spans="1:2" ht="14.25" customHeight="1" x14ac:dyDescent="0.3">
      <c r="A3031" s="394">
        <v>40918</v>
      </c>
      <c r="B3031" s="364">
        <v>1.2807999999999999</v>
      </c>
    </row>
    <row r="3032" spans="1:2" ht="14.25" customHeight="1" x14ac:dyDescent="0.3">
      <c r="A3032" s="394">
        <v>40917</v>
      </c>
      <c r="B3032" s="364">
        <v>1.2727999999999999</v>
      </c>
    </row>
    <row r="3033" spans="1:2" ht="14.25" customHeight="1" x14ac:dyDescent="0.3">
      <c r="A3033" s="394">
        <v>40916</v>
      </c>
      <c r="B3033" s="364">
        <v>1.2776000000000001</v>
      </c>
    </row>
    <row r="3034" spans="1:2" ht="14.25" customHeight="1" x14ac:dyDescent="0.3">
      <c r="A3034" s="394">
        <v>40915</v>
      </c>
      <c r="B3034" s="364">
        <v>1.2776000000000001</v>
      </c>
    </row>
    <row r="3035" spans="1:2" ht="14.25" customHeight="1" x14ac:dyDescent="0.3">
      <c r="A3035" s="394">
        <v>40914</v>
      </c>
      <c r="B3035" s="364">
        <v>1.2776000000000001</v>
      </c>
    </row>
    <row r="3036" spans="1:2" ht="14.25" customHeight="1" x14ac:dyDescent="0.3">
      <c r="A3036" s="394">
        <v>40913</v>
      </c>
      <c r="B3036" s="364">
        <v>1.2831999999999999</v>
      </c>
    </row>
    <row r="3037" spans="1:2" ht="14.25" customHeight="1" x14ac:dyDescent="0.3">
      <c r="A3037" s="394">
        <v>40912</v>
      </c>
      <c r="B3037" s="364">
        <v>1.2948</v>
      </c>
    </row>
    <row r="3038" spans="1:2" ht="14.25" customHeight="1" x14ac:dyDescent="0.3">
      <c r="A3038" s="394">
        <v>40911</v>
      </c>
      <c r="B3038" s="364">
        <v>1.3013999999999999</v>
      </c>
    </row>
    <row r="3039" spans="1:2" ht="14.25" customHeight="1" x14ac:dyDescent="0.3">
      <c r="A3039" s="394">
        <v>40910</v>
      </c>
      <c r="B3039" s="364">
        <v>1.2935000000000001</v>
      </c>
    </row>
    <row r="3040" spans="1:2" ht="14.25" customHeight="1" x14ac:dyDescent="0.3">
      <c r="A3040" s="394">
        <v>40909</v>
      </c>
      <c r="B3040" s="364">
        <v>1.2939000000000001</v>
      </c>
    </row>
    <row r="3041" spans="1:2" ht="14.25" customHeight="1" x14ac:dyDescent="0.3">
      <c r="A3041" s="394">
        <v>40908</v>
      </c>
      <c r="B3041" s="364">
        <v>1.2939000000000001</v>
      </c>
    </row>
    <row r="3042" spans="1:2" ht="14.25" customHeight="1" x14ac:dyDescent="0.3">
      <c r="A3042" s="394">
        <v>40907</v>
      </c>
      <c r="B3042" s="364">
        <v>1.2939000000000001</v>
      </c>
    </row>
    <row r="3043" spans="1:2" ht="14.25" customHeight="1" x14ac:dyDescent="0.3">
      <c r="A3043" s="394">
        <v>40906</v>
      </c>
      <c r="B3043" s="364">
        <v>1.2888999999999999</v>
      </c>
    </row>
    <row r="3044" spans="1:2" ht="14.25" customHeight="1" x14ac:dyDescent="0.3">
      <c r="A3044" s="394">
        <v>40905</v>
      </c>
      <c r="B3044" s="364">
        <v>1.3073999999999999</v>
      </c>
    </row>
    <row r="3045" spans="1:2" ht="14.25" customHeight="1" x14ac:dyDescent="0.3">
      <c r="A3045" s="394">
        <v>40904</v>
      </c>
      <c r="B3045" s="364">
        <v>1.3069</v>
      </c>
    </row>
    <row r="3046" spans="1:2" ht="14.25" customHeight="1" x14ac:dyDescent="0.3">
      <c r="A3046" s="394">
        <v>40903</v>
      </c>
      <c r="B3046" s="364">
        <v>1.3057000000000001</v>
      </c>
    </row>
    <row r="3047" spans="1:2" ht="14.25" customHeight="1" x14ac:dyDescent="0.3">
      <c r="A3047" s="394">
        <v>40902</v>
      </c>
      <c r="B3047" s="364">
        <v>1.3057000000000001</v>
      </c>
    </row>
    <row r="3048" spans="1:2" ht="14.25" customHeight="1" x14ac:dyDescent="0.3">
      <c r="A3048" s="394">
        <v>40901</v>
      </c>
      <c r="B3048" s="364">
        <v>1.3057000000000001</v>
      </c>
    </row>
    <row r="3049" spans="1:2" ht="14.25" customHeight="1" x14ac:dyDescent="0.3">
      <c r="A3049" s="394">
        <v>40900</v>
      </c>
      <c r="B3049" s="364">
        <v>1.3057000000000001</v>
      </c>
    </row>
    <row r="3050" spans="1:2" ht="14.25" customHeight="1" x14ac:dyDescent="0.3">
      <c r="A3050" s="394">
        <v>40899</v>
      </c>
      <c r="B3050" s="364">
        <v>1.3047</v>
      </c>
    </row>
    <row r="3051" spans="1:2" ht="14.25" customHeight="1" x14ac:dyDescent="0.3">
      <c r="A3051" s="394">
        <v>40898</v>
      </c>
      <c r="B3051" s="364">
        <v>1.3053999999999999</v>
      </c>
    </row>
    <row r="3052" spans="1:2" ht="14.25" customHeight="1" x14ac:dyDescent="0.3">
      <c r="A3052" s="394">
        <v>40897</v>
      </c>
      <c r="B3052" s="364">
        <v>1.3073999999999999</v>
      </c>
    </row>
    <row r="3053" spans="1:2" ht="14.25" customHeight="1" x14ac:dyDescent="0.3">
      <c r="A3053" s="394">
        <v>40896</v>
      </c>
      <c r="B3053" s="364">
        <v>1.3039000000000001</v>
      </c>
    </row>
    <row r="3054" spans="1:2" ht="14.25" customHeight="1" x14ac:dyDescent="0.3">
      <c r="A3054" s="394">
        <v>40895</v>
      </c>
      <c r="B3054" s="364">
        <v>1.3064</v>
      </c>
    </row>
    <row r="3055" spans="1:2" ht="14.25" customHeight="1" x14ac:dyDescent="0.3">
      <c r="A3055" s="394">
        <v>40894</v>
      </c>
      <c r="B3055" s="364">
        <v>1.3064</v>
      </c>
    </row>
    <row r="3056" spans="1:2" ht="14.25" customHeight="1" x14ac:dyDescent="0.3">
      <c r="A3056" s="394">
        <v>40893</v>
      </c>
      <c r="B3056" s="364">
        <v>1.3064</v>
      </c>
    </row>
    <row r="3057" spans="1:2" ht="14.25" customHeight="1" x14ac:dyDescent="0.3">
      <c r="A3057" s="394">
        <v>40892</v>
      </c>
      <c r="B3057" s="364">
        <v>1.3019000000000001</v>
      </c>
    </row>
    <row r="3058" spans="1:2" ht="14.25" customHeight="1" x14ac:dyDescent="0.3">
      <c r="A3058" s="394">
        <v>40891</v>
      </c>
      <c r="B3058" s="364">
        <v>1.2992999999999999</v>
      </c>
    </row>
    <row r="3059" spans="1:2" ht="14.25" customHeight="1" x14ac:dyDescent="0.3">
      <c r="A3059" s="394">
        <v>40890</v>
      </c>
      <c r="B3059" s="364">
        <v>1.3181</v>
      </c>
    </row>
    <row r="3060" spans="1:2" ht="14.25" customHeight="1" x14ac:dyDescent="0.3">
      <c r="A3060" s="394">
        <v>40889</v>
      </c>
      <c r="B3060" s="364">
        <v>1.3250999999999999</v>
      </c>
    </row>
    <row r="3061" spans="1:2" ht="14.25" customHeight="1" x14ac:dyDescent="0.3">
      <c r="A3061" s="394">
        <v>40888</v>
      </c>
      <c r="B3061" s="364">
        <v>1.3384</v>
      </c>
    </row>
    <row r="3062" spans="1:2" ht="14.25" customHeight="1" x14ac:dyDescent="0.3">
      <c r="A3062" s="394">
        <v>40887</v>
      </c>
      <c r="B3062" s="364">
        <v>1.3384</v>
      </c>
    </row>
    <row r="3063" spans="1:2" ht="14.25" customHeight="1" x14ac:dyDescent="0.3">
      <c r="A3063" s="394">
        <v>40886</v>
      </c>
      <c r="B3063" s="364">
        <v>1.3384</v>
      </c>
    </row>
    <row r="3064" spans="1:2" ht="14.25" customHeight="1" x14ac:dyDescent="0.3">
      <c r="A3064" s="394">
        <v>40885</v>
      </c>
      <c r="B3064" s="364">
        <v>1.341</v>
      </c>
    </row>
    <row r="3065" spans="1:2" ht="14.25" customHeight="1" x14ac:dyDescent="0.3">
      <c r="A3065" s="394">
        <v>40884</v>
      </c>
      <c r="B3065" s="364">
        <v>1.3376999999999999</v>
      </c>
    </row>
    <row r="3066" spans="1:2" ht="14.25" customHeight="1" x14ac:dyDescent="0.3">
      <c r="A3066" s="394">
        <v>40883</v>
      </c>
      <c r="B3066" s="364">
        <v>1.3393999999999999</v>
      </c>
    </row>
    <row r="3067" spans="1:2" ht="14.25" customHeight="1" x14ac:dyDescent="0.3">
      <c r="A3067" s="394">
        <v>40882</v>
      </c>
      <c r="B3067" s="364">
        <v>1.3442000000000001</v>
      </c>
    </row>
    <row r="3068" spans="1:2" ht="14.25" customHeight="1" x14ac:dyDescent="0.3">
      <c r="A3068" s="394">
        <v>40881</v>
      </c>
      <c r="B3068" s="364">
        <v>1.3511</v>
      </c>
    </row>
    <row r="3069" spans="1:2" ht="14.25" customHeight="1" x14ac:dyDescent="0.3">
      <c r="A3069" s="394">
        <v>40880</v>
      </c>
      <c r="B3069" s="364">
        <v>1.3511</v>
      </c>
    </row>
    <row r="3070" spans="1:2" ht="14.25" customHeight="1" x14ac:dyDescent="0.3">
      <c r="A3070" s="394">
        <v>40879</v>
      </c>
      <c r="B3070" s="364">
        <v>1.3511</v>
      </c>
    </row>
    <row r="3071" spans="1:2" ht="14.25" customHeight="1" x14ac:dyDescent="0.3">
      <c r="A3071" s="394">
        <v>40878</v>
      </c>
      <c r="B3071" s="364">
        <v>1.3492</v>
      </c>
    </row>
    <row r="3072" spans="1:2" ht="14.25" customHeight="1" x14ac:dyDescent="0.3">
      <c r="A3072" s="394">
        <v>40877</v>
      </c>
      <c r="B3072" s="364">
        <v>1.3418000000000001</v>
      </c>
    </row>
    <row r="3073" spans="1:2" ht="14.25" customHeight="1" x14ac:dyDescent="0.3">
      <c r="A3073" s="394">
        <v>40876</v>
      </c>
      <c r="B3073" s="364">
        <v>1.3335999999999999</v>
      </c>
    </row>
    <row r="3074" spans="1:2" ht="14.25" customHeight="1" x14ac:dyDescent="0.3">
      <c r="A3074" s="394">
        <v>40875</v>
      </c>
      <c r="B3074" s="364">
        <v>1.3348</v>
      </c>
    </row>
    <row r="3075" spans="1:2" ht="14.25" customHeight="1" x14ac:dyDescent="0.3">
      <c r="A3075" s="394">
        <v>40874</v>
      </c>
      <c r="B3075" s="364">
        <v>1.3229</v>
      </c>
    </row>
    <row r="3076" spans="1:2" ht="14.25" customHeight="1" x14ac:dyDescent="0.3">
      <c r="A3076" s="394">
        <v>40873</v>
      </c>
      <c r="B3076" s="364">
        <v>1.3229</v>
      </c>
    </row>
    <row r="3077" spans="1:2" ht="14.25" customHeight="1" x14ac:dyDescent="0.3">
      <c r="A3077" s="394">
        <v>40872</v>
      </c>
      <c r="B3077" s="364">
        <v>1.3229</v>
      </c>
    </row>
    <row r="3078" spans="1:2" ht="14.25" customHeight="1" x14ac:dyDescent="0.3">
      <c r="A3078" s="394">
        <v>40871</v>
      </c>
      <c r="B3078" s="364">
        <v>1.3372999999999999</v>
      </c>
    </row>
    <row r="3079" spans="1:2" ht="14.25" customHeight="1" x14ac:dyDescent="0.3">
      <c r="A3079" s="394">
        <v>40870</v>
      </c>
      <c r="B3079" s="364">
        <v>1.3387</v>
      </c>
    </row>
    <row r="3080" spans="1:2" ht="14.25" customHeight="1" x14ac:dyDescent="0.3">
      <c r="A3080" s="394">
        <v>40869</v>
      </c>
      <c r="B3080" s="364">
        <v>1.3534999999999999</v>
      </c>
    </row>
    <row r="3081" spans="1:2" ht="14.25" customHeight="1" x14ac:dyDescent="0.3">
      <c r="A3081" s="394">
        <v>40868</v>
      </c>
      <c r="B3081" s="364">
        <v>1.3458000000000001</v>
      </c>
    </row>
    <row r="3082" spans="1:2" ht="14.25" customHeight="1" x14ac:dyDescent="0.3">
      <c r="A3082" s="394">
        <v>40867</v>
      </c>
      <c r="B3082" s="364">
        <v>1.3575999999999999</v>
      </c>
    </row>
    <row r="3083" spans="1:2" ht="14.25" customHeight="1" x14ac:dyDescent="0.3">
      <c r="A3083" s="394">
        <v>40866</v>
      </c>
      <c r="B3083" s="364">
        <v>1.3575999999999999</v>
      </c>
    </row>
    <row r="3084" spans="1:2" ht="14.25" customHeight="1" x14ac:dyDescent="0.3">
      <c r="A3084" s="394">
        <v>40865</v>
      </c>
      <c r="B3084" s="364">
        <v>1.3575999999999999</v>
      </c>
    </row>
    <row r="3085" spans="1:2" ht="14.25" customHeight="1" x14ac:dyDescent="0.3">
      <c r="A3085" s="394">
        <v>40864</v>
      </c>
      <c r="B3085" s="364">
        <v>1.3480000000000001</v>
      </c>
    </row>
    <row r="3086" spans="1:2" ht="14.25" customHeight="1" x14ac:dyDescent="0.3">
      <c r="A3086" s="394">
        <v>40863</v>
      </c>
      <c r="B3086" s="364">
        <v>1.3484</v>
      </c>
    </row>
    <row r="3087" spans="1:2" ht="14.25" customHeight="1" x14ac:dyDescent="0.3">
      <c r="A3087" s="394">
        <v>40862</v>
      </c>
      <c r="B3087" s="364">
        <v>1.3532</v>
      </c>
    </row>
    <row r="3088" spans="1:2" ht="14.25" customHeight="1" x14ac:dyDescent="0.3">
      <c r="A3088" s="394">
        <v>40861</v>
      </c>
      <c r="B3088" s="364">
        <v>1.3658999999999999</v>
      </c>
    </row>
    <row r="3089" spans="1:2" ht="14.25" customHeight="1" x14ac:dyDescent="0.3">
      <c r="A3089" s="394">
        <v>40860</v>
      </c>
      <c r="B3089" s="364">
        <v>1.365</v>
      </c>
    </row>
    <row r="3090" spans="1:2" ht="14.25" customHeight="1" x14ac:dyDescent="0.3">
      <c r="A3090" s="394">
        <v>40859</v>
      </c>
      <c r="B3090" s="364">
        <v>1.365</v>
      </c>
    </row>
    <row r="3091" spans="1:2" ht="14.25" customHeight="1" x14ac:dyDescent="0.3">
      <c r="A3091" s="394">
        <v>40858</v>
      </c>
      <c r="B3091" s="364">
        <v>1.365</v>
      </c>
    </row>
    <row r="3092" spans="1:2" ht="14.25" customHeight="1" x14ac:dyDescent="0.3">
      <c r="A3092" s="394">
        <v>40857</v>
      </c>
      <c r="B3092" s="364">
        <v>1.3615999999999999</v>
      </c>
    </row>
    <row r="3093" spans="1:2" ht="14.25" customHeight="1" x14ac:dyDescent="0.3">
      <c r="A3093" s="394">
        <v>40856</v>
      </c>
      <c r="B3093" s="364">
        <v>1.3633</v>
      </c>
    </row>
    <row r="3094" spans="1:2" ht="14.25" customHeight="1" x14ac:dyDescent="0.3">
      <c r="A3094" s="394">
        <v>40855</v>
      </c>
      <c r="B3094" s="364">
        <v>1.3788</v>
      </c>
    </row>
    <row r="3095" spans="1:2" ht="14.25" customHeight="1" x14ac:dyDescent="0.3">
      <c r="A3095" s="394">
        <v>40854</v>
      </c>
      <c r="B3095" s="364">
        <v>1.3742000000000001</v>
      </c>
    </row>
    <row r="3096" spans="1:2" ht="14.25" customHeight="1" x14ac:dyDescent="0.3">
      <c r="A3096" s="394">
        <v>40853</v>
      </c>
      <c r="B3096" s="364">
        <v>1.3773</v>
      </c>
    </row>
    <row r="3097" spans="1:2" ht="14.25" customHeight="1" x14ac:dyDescent="0.3">
      <c r="A3097" s="394">
        <v>40852</v>
      </c>
      <c r="B3097" s="364">
        <v>1.3773</v>
      </c>
    </row>
    <row r="3098" spans="1:2" ht="14.25" customHeight="1" x14ac:dyDescent="0.3">
      <c r="A3098" s="394">
        <v>40851</v>
      </c>
      <c r="B3098" s="364">
        <v>1.3773</v>
      </c>
    </row>
    <row r="3099" spans="1:2" ht="14.25" customHeight="1" x14ac:dyDescent="0.3">
      <c r="A3099" s="394">
        <v>40850</v>
      </c>
      <c r="B3099" s="364">
        <v>1.3773</v>
      </c>
    </row>
    <row r="3100" spans="1:2" ht="14.25" customHeight="1" x14ac:dyDescent="0.3">
      <c r="A3100" s="394">
        <v>40849</v>
      </c>
      <c r="B3100" s="364">
        <v>1.3809</v>
      </c>
    </row>
    <row r="3101" spans="1:2" ht="14.25" customHeight="1" x14ac:dyDescent="0.3">
      <c r="A3101" s="394">
        <v>40848</v>
      </c>
      <c r="B3101" s="364">
        <v>1.3627</v>
      </c>
    </row>
    <row r="3102" spans="1:2" ht="14.25" customHeight="1" x14ac:dyDescent="0.3">
      <c r="A3102" s="394">
        <v>40847</v>
      </c>
      <c r="B3102" s="364">
        <v>1.4000999999999999</v>
      </c>
    </row>
    <row r="3103" spans="1:2" ht="14.25" customHeight="1" x14ac:dyDescent="0.3">
      <c r="A3103" s="394">
        <v>40846</v>
      </c>
      <c r="B3103" s="364">
        <v>1.4159999999999999</v>
      </c>
    </row>
    <row r="3104" spans="1:2" ht="14.25" customHeight="1" x14ac:dyDescent="0.3">
      <c r="A3104" s="394">
        <v>40845</v>
      </c>
      <c r="B3104" s="364">
        <v>1.4159999999999999</v>
      </c>
    </row>
    <row r="3105" spans="1:2" ht="14.25" customHeight="1" x14ac:dyDescent="0.3">
      <c r="A3105" s="394">
        <v>40844</v>
      </c>
      <c r="B3105" s="364">
        <v>1.4159999999999999</v>
      </c>
    </row>
    <row r="3106" spans="1:2" ht="14.25" customHeight="1" x14ac:dyDescent="0.3">
      <c r="A3106" s="394">
        <v>40843</v>
      </c>
      <c r="B3106" s="364">
        <v>1.4037999999999999</v>
      </c>
    </row>
    <row r="3107" spans="1:2" ht="14.25" customHeight="1" x14ac:dyDescent="0.3">
      <c r="A3107" s="394">
        <v>40842</v>
      </c>
      <c r="B3107" s="364">
        <v>1.3927</v>
      </c>
    </row>
    <row r="3108" spans="1:2" ht="14.25" customHeight="1" x14ac:dyDescent="0.3">
      <c r="A3108" s="394">
        <v>40841</v>
      </c>
      <c r="B3108" s="364">
        <v>1.3917999999999999</v>
      </c>
    </row>
    <row r="3109" spans="1:2" ht="14.25" customHeight="1" x14ac:dyDescent="0.3">
      <c r="A3109" s="394">
        <v>40840</v>
      </c>
      <c r="B3109" s="364">
        <v>1.3855999999999999</v>
      </c>
    </row>
    <row r="3110" spans="1:2" ht="14.25" customHeight="1" x14ac:dyDescent="0.3">
      <c r="A3110" s="394">
        <v>40839</v>
      </c>
      <c r="B3110" s="364">
        <v>1.3797999999999999</v>
      </c>
    </row>
    <row r="3111" spans="1:2" ht="14.25" customHeight="1" x14ac:dyDescent="0.3">
      <c r="A3111" s="394">
        <v>40838</v>
      </c>
      <c r="B3111" s="364">
        <v>1.3797999999999999</v>
      </c>
    </row>
    <row r="3112" spans="1:2" ht="14.25" customHeight="1" x14ac:dyDescent="0.3">
      <c r="A3112" s="394">
        <v>40837</v>
      </c>
      <c r="B3112" s="364">
        <v>1.3797999999999999</v>
      </c>
    </row>
    <row r="3113" spans="1:2" ht="14.25" customHeight="1" x14ac:dyDescent="0.3">
      <c r="A3113" s="394">
        <v>40836</v>
      </c>
      <c r="B3113" s="364">
        <v>1.3807</v>
      </c>
    </row>
    <row r="3114" spans="1:2" ht="14.25" customHeight="1" x14ac:dyDescent="0.3">
      <c r="A3114" s="394">
        <v>40835</v>
      </c>
      <c r="B3114" s="364">
        <v>1.3828</v>
      </c>
    </row>
    <row r="3115" spans="1:2" ht="14.25" customHeight="1" x14ac:dyDescent="0.3">
      <c r="A3115" s="394">
        <v>40834</v>
      </c>
      <c r="B3115" s="364">
        <v>1.3675999999999999</v>
      </c>
    </row>
    <row r="3116" spans="1:2" ht="14.25" customHeight="1" x14ac:dyDescent="0.3">
      <c r="A3116" s="394">
        <v>40833</v>
      </c>
      <c r="B3116" s="364">
        <v>1.3775999999999999</v>
      </c>
    </row>
    <row r="3117" spans="1:2" ht="14.25" customHeight="1" x14ac:dyDescent="0.3">
      <c r="A3117" s="394">
        <v>40832</v>
      </c>
      <c r="B3117" s="364">
        <v>1.3807</v>
      </c>
    </row>
    <row r="3118" spans="1:2" ht="14.25" customHeight="1" x14ac:dyDescent="0.3">
      <c r="A3118" s="394">
        <v>40831</v>
      </c>
      <c r="B3118" s="364">
        <v>1.3807</v>
      </c>
    </row>
    <row r="3119" spans="1:2" ht="14.25" customHeight="1" x14ac:dyDescent="0.3">
      <c r="A3119" s="394">
        <v>40830</v>
      </c>
      <c r="B3119" s="364">
        <v>1.3807</v>
      </c>
    </row>
    <row r="3120" spans="1:2" ht="14.25" customHeight="1" x14ac:dyDescent="0.3">
      <c r="A3120" s="394">
        <v>40829</v>
      </c>
      <c r="B3120" s="364">
        <v>1.3727</v>
      </c>
    </row>
    <row r="3121" spans="1:2" ht="14.25" customHeight="1" x14ac:dyDescent="0.3">
      <c r="A3121" s="394">
        <v>40828</v>
      </c>
      <c r="B3121" s="364">
        <v>1.3766</v>
      </c>
    </row>
    <row r="3122" spans="1:2" ht="14.25" customHeight="1" x14ac:dyDescent="0.3">
      <c r="A3122" s="394">
        <v>40827</v>
      </c>
      <c r="B3122" s="364">
        <v>1.3607</v>
      </c>
    </row>
    <row r="3123" spans="1:2" ht="14.25" customHeight="1" x14ac:dyDescent="0.3">
      <c r="A3123" s="394">
        <v>40826</v>
      </c>
      <c r="B3123" s="364">
        <v>1.3593</v>
      </c>
    </row>
    <row r="3124" spans="1:2" ht="14.25" customHeight="1" x14ac:dyDescent="0.3">
      <c r="A3124" s="394">
        <v>40825</v>
      </c>
      <c r="B3124" s="364">
        <v>1.3433999999999999</v>
      </c>
    </row>
    <row r="3125" spans="1:2" ht="14.25" customHeight="1" x14ac:dyDescent="0.3">
      <c r="A3125" s="394">
        <v>40824</v>
      </c>
      <c r="B3125" s="364">
        <v>1.3433999999999999</v>
      </c>
    </row>
    <row r="3126" spans="1:2" ht="14.25" customHeight="1" x14ac:dyDescent="0.3">
      <c r="A3126" s="394">
        <v>40823</v>
      </c>
      <c r="B3126" s="364">
        <v>1.3433999999999999</v>
      </c>
    </row>
    <row r="3127" spans="1:2" ht="14.25" customHeight="1" x14ac:dyDescent="0.3">
      <c r="A3127" s="394">
        <v>40822</v>
      </c>
      <c r="B3127" s="364">
        <v>1.3269</v>
      </c>
    </row>
    <row r="3128" spans="1:2" ht="14.25" customHeight="1" x14ac:dyDescent="0.3">
      <c r="A3128" s="394">
        <v>40821</v>
      </c>
      <c r="B3128" s="364">
        <v>1.3337000000000001</v>
      </c>
    </row>
    <row r="3129" spans="1:2" ht="14.25" customHeight="1" x14ac:dyDescent="0.3">
      <c r="A3129" s="394">
        <v>40820</v>
      </c>
      <c r="B3129" s="364">
        <v>1.3181</v>
      </c>
    </row>
    <row r="3130" spans="1:2" ht="14.25" customHeight="1" x14ac:dyDescent="0.3">
      <c r="A3130" s="394">
        <v>40819</v>
      </c>
      <c r="B3130" s="364">
        <v>1.3327</v>
      </c>
    </row>
    <row r="3131" spans="1:2" ht="14.25" customHeight="1" x14ac:dyDescent="0.3">
      <c r="A3131" s="394">
        <v>40818</v>
      </c>
      <c r="B3131" s="364">
        <v>1.3503000000000001</v>
      </c>
    </row>
    <row r="3132" spans="1:2" ht="14.25" customHeight="1" x14ac:dyDescent="0.3">
      <c r="A3132" s="394">
        <v>40817</v>
      </c>
      <c r="B3132" s="364">
        <v>1.3503000000000001</v>
      </c>
    </row>
    <row r="3133" spans="1:2" ht="14.25" customHeight="1" x14ac:dyDescent="0.3">
      <c r="A3133" s="394">
        <v>40816</v>
      </c>
      <c r="B3133" s="364">
        <v>1.3503000000000001</v>
      </c>
    </row>
    <row r="3134" spans="1:2" ht="14.25" customHeight="1" x14ac:dyDescent="0.3">
      <c r="A3134" s="394">
        <v>40815</v>
      </c>
      <c r="B3134" s="364">
        <v>1.3614999999999999</v>
      </c>
    </row>
    <row r="3135" spans="1:2" ht="14.25" customHeight="1" x14ac:dyDescent="0.3">
      <c r="A3135" s="394">
        <v>40814</v>
      </c>
      <c r="B3135" s="364">
        <v>1.3631</v>
      </c>
    </row>
    <row r="3136" spans="1:2" ht="14.25" customHeight="1" x14ac:dyDescent="0.3">
      <c r="A3136" s="394">
        <v>40813</v>
      </c>
      <c r="B3136" s="364">
        <v>1.3579000000000001</v>
      </c>
    </row>
    <row r="3137" spans="1:2" ht="14.25" customHeight="1" x14ac:dyDescent="0.3">
      <c r="A3137" s="394">
        <v>40812</v>
      </c>
      <c r="B3137" s="364">
        <v>1.35</v>
      </c>
    </row>
    <row r="3138" spans="1:2" ht="14.25" customHeight="1" x14ac:dyDescent="0.3">
      <c r="A3138" s="394">
        <v>40811</v>
      </c>
      <c r="B3138" s="364">
        <v>1.343</v>
      </c>
    </row>
    <row r="3139" spans="1:2" ht="14.25" customHeight="1" x14ac:dyDescent="0.3">
      <c r="A3139" s="394">
        <v>40810</v>
      </c>
      <c r="B3139" s="364">
        <v>1.343</v>
      </c>
    </row>
    <row r="3140" spans="1:2" ht="14.25" customHeight="1" x14ac:dyDescent="0.3">
      <c r="A3140" s="394">
        <v>40809</v>
      </c>
      <c r="B3140" s="364">
        <v>1.343</v>
      </c>
    </row>
    <row r="3141" spans="1:2" ht="14.25" customHeight="1" x14ac:dyDescent="0.3">
      <c r="A3141" s="394">
        <v>40808</v>
      </c>
      <c r="B3141" s="364">
        <v>1.3448</v>
      </c>
    </row>
    <row r="3142" spans="1:2" ht="14.25" customHeight="1" x14ac:dyDescent="0.3">
      <c r="A3142" s="394">
        <v>40807</v>
      </c>
      <c r="B3142" s="364">
        <v>1.3635999999999999</v>
      </c>
    </row>
    <row r="3143" spans="1:2" ht="14.25" customHeight="1" x14ac:dyDescent="0.3">
      <c r="A3143" s="394">
        <v>40806</v>
      </c>
      <c r="B3143" s="364">
        <v>1.371</v>
      </c>
    </row>
    <row r="3144" spans="1:2" ht="14.25" customHeight="1" x14ac:dyDescent="0.3">
      <c r="A3144" s="394">
        <v>40805</v>
      </c>
      <c r="B3144" s="364">
        <v>1.3641000000000001</v>
      </c>
    </row>
    <row r="3145" spans="1:2" ht="14.25" customHeight="1" x14ac:dyDescent="0.3">
      <c r="A3145" s="394">
        <v>40804</v>
      </c>
      <c r="B3145" s="364">
        <v>1.3759999999999999</v>
      </c>
    </row>
    <row r="3146" spans="1:2" ht="14.25" customHeight="1" x14ac:dyDescent="0.3">
      <c r="A3146" s="394">
        <v>40803</v>
      </c>
      <c r="B3146" s="364">
        <v>1.3759999999999999</v>
      </c>
    </row>
    <row r="3147" spans="1:2" ht="14.25" customHeight="1" x14ac:dyDescent="0.3">
      <c r="A3147" s="394">
        <v>40802</v>
      </c>
      <c r="B3147" s="364">
        <v>1.3759999999999999</v>
      </c>
    </row>
    <row r="3148" spans="1:2" ht="14.25" customHeight="1" x14ac:dyDescent="0.3">
      <c r="A3148" s="394">
        <v>40801</v>
      </c>
      <c r="B3148" s="364">
        <v>1.3794999999999999</v>
      </c>
    </row>
    <row r="3149" spans="1:2" ht="14.25" customHeight="1" x14ac:dyDescent="0.3">
      <c r="A3149" s="394">
        <v>40800</v>
      </c>
      <c r="B3149" s="364">
        <v>1.3729</v>
      </c>
    </row>
    <row r="3150" spans="1:2" ht="14.25" customHeight="1" x14ac:dyDescent="0.3">
      <c r="A3150" s="394">
        <v>40799</v>
      </c>
      <c r="B3150" s="364">
        <v>1.3645</v>
      </c>
    </row>
    <row r="3151" spans="1:2" ht="14.25" customHeight="1" x14ac:dyDescent="0.3">
      <c r="A3151" s="394">
        <v>40798</v>
      </c>
      <c r="B3151" s="364">
        <v>1.3655999999999999</v>
      </c>
    </row>
    <row r="3152" spans="1:2" ht="14.25" customHeight="1" x14ac:dyDescent="0.3">
      <c r="A3152" s="394">
        <v>40797</v>
      </c>
      <c r="B3152" s="364">
        <v>1.3816999999999999</v>
      </c>
    </row>
    <row r="3153" spans="1:2" ht="14.25" customHeight="1" x14ac:dyDescent="0.3">
      <c r="A3153" s="394">
        <v>40796</v>
      </c>
      <c r="B3153" s="364">
        <v>1.3816999999999999</v>
      </c>
    </row>
    <row r="3154" spans="1:2" ht="14.25" customHeight="1" x14ac:dyDescent="0.3">
      <c r="A3154" s="394">
        <v>40795</v>
      </c>
      <c r="B3154" s="364">
        <v>1.3816999999999999</v>
      </c>
    </row>
    <row r="3155" spans="1:2" ht="14.25" customHeight="1" x14ac:dyDescent="0.3">
      <c r="A3155" s="394">
        <v>40794</v>
      </c>
      <c r="B3155" s="364">
        <v>1.4044000000000001</v>
      </c>
    </row>
    <row r="3156" spans="1:2" ht="14.25" customHeight="1" x14ac:dyDescent="0.3">
      <c r="A3156" s="394">
        <v>40793</v>
      </c>
      <c r="B3156" s="364">
        <v>1.4036</v>
      </c>
    </row>
    <row r="3157" spans="1:2" ht="14.25" customHeight="1" x14ac:dyDescent="0.3">
      <c r="A3157" s="394">
        <v>40792</v>
      </c>
      <c r="B3157" s="364">
        <v>1.4098999999999999</v>
      </c>
    </row>
    <row r="3158" spans="1:2" ht="14.25" customHeight="1" x14ac:dyDescent="0.3">
      <c r="A3158" s="394">
        <v>40791</v>
      </c>
      <c r="B3158" s="364">
        <v>1.4126000000000001</v>
      </c>
    </row>
    <row r="3159" spans="1:2" ht="14.25" customHeight="1" x14ac:dyDescent="0.3">
      <c r="A3159" s="394">
        <v>40790</v>
      </c>
      <c r="B3159" s="364">
        <v>1.4255</v>
      </c>
    </row>
    <row r="3160" spans="1:2" ht="14.25" customHeight="1" x14ac:dyDescent="0.3">
      <c r="A3160" s="394">
        <v>40789</v>
      </c>
      <c r="B3160" s="364">
        <v>1.4255</v>
      </c>
    </row>
    <row r="3161" spans="1:2" ht="14.25" customHeight="1" x14ac:dyDescent="0.3">
      <c r="A3161" s="394">
        <v>40788</v>
      </c>
      <c r="B3161" s="364">
        <v>1.4255</v>
      </c>
    </row>
    <row r="3162" spans="1:2" ht="14.25" customHeight="1" x14ac:dyDescent="0.3">
      <c r="A3162" s="394">
        <v>40787</v>
      </c>
      <c r="B3162" s="364">
        <v>1.4285000000000001</v>
      </c>
    </row>
    <row r="3163" spans="1:2" ht="14.25" customHeight="1" x14ac:dyDescent="0.3">
      <c r="A3163" s="394">
        <v>40786</v>
      </c>
      <c r="B3163" s="364">
        <v>1.4450000000000001</v>
      </c>
    </row>
    <row r="3164" spans="1:2" ht="14.25" customHeight="1" x14ac:dyDescent="0.3">
      <c r="A3164" s="394">
        <v>40785</v>
      </c>
      <c r="B3164" s="364">
        <v>1.4401999999999999</v>
      </c>
    </row>
    <row r="3165" spans="1:2" ht="14.25" customHeight="1" x14ac:dyDescent="0.3">
      <c r="A3165" s="394">
        <v>40784</v>
      </c>
      <c r="B3165" s="364">
        <v>1.4487000000000001</v>
      </c>
    </row>
    <row r="3166" spans="1:2" ht="14.25" customHeight="1" x14ac:dyDescent="0.3">
      <c r="A3166" s="394">
        <v>40783</v>
      </c>
      <c r="B3166" s="364">
        <v>1.4401999999999999</v>
      </c>
    </row>
    <row r="3167" spans="1:2" ht="14.25" customHeight="1" x14ac:dyDescent="0.3">
      <c r="A3167" s="394">
        <v>40782</v>
      </c>
      <c r="B3167" s="364">
        <v>1.4401999999999999</v>
      </c>
    </row>
    <row r="3168" spans="1:2" ht="14.25" customHeight="1" x14ac:dyDescent="0.3">
      <c r="A3168" s="394">
        <v>40781</v>
      </c>
      <c r="B3168" s="364">
        <v>1.4401999999999999</v>
      </c>
    </row>
    <row r="3169" spans="1:2" ht="14.25" customHeight="1" x14ac:dyDescent="0.3">
      <c r="A3169" s="394">
        <v>40780</v>
      </c>
      <c r="B3169" s="364">
        <v>1.4423999999999999</v>
      </c>
    </row>
    <row r="3170" spans="1:2" ht="14.25" customHeight="1" x14ac:dyDescent="0.3">
      <c r="A3170" s="394">
        <v>40779</v>
      </c>
      <c r="B3170" s="364">
        <v>1.4433</v>
      </c>
    </row>
    <row r="3171" spans="1:2" ht="14.25" customHeight="1" x14ac:dyDescent="0.3">
      <c r="A3171" s="394">
        <v>40778</v>
      </c>
      <c r="B3171" s="364">
        <v>1.4461999999999999</v>
      </c>
    </row>
    <row r="3172" spans="1:2" ht="14.25" customHeight="1" x14ac:dyDescent="0.3">
      <c r="A3172" s="394">
        <v>40777</v>
      </c>
      <c r="B3172" s="364">
        <v>1.4413</v>
      </c>
    </row>
    <row r="3173" spans="1:2" ht="14.25" customHeight="1" x14ac:dyDescent="0.3">
      <c r="A3173" s="394">
        <v>40776</v>
      </c>
      <c r="B3173" s="364">
        <v>1.4384999999999999</v>
      </c>
    </row>
    <row r="3174" spans="1:2" ht="14.25" customHeight="1" x14ac:dyDescent="0.3">
      <c r="A3174" s="394">
        <v>40775</v>
      </c>
      <c r="B3174" s="364">
        <v>1.4384999999999999</v>
      </c>
    </row>
    <row r="3175" spans="1:2" ht="14.25" customHeight="1" x14ac:dyDescent="0.3">
      <c r="A3175" s="394">
        <v>40774</v>
      </c>
      <c r="B3175" s="364">
        <v>1.4384999999999999</v>
      </c>
    </row>
    <row r="3176" spans="1:2" ht="14.25" customHeight="1" x14ac:dyDescent="0.3">
      <c r="A3176" s="394">
        <v>40773</v>
      </c>
      <c r="B3176" s="364">
        <v>1.4369000000000001</v>
      </c>
    </row>
    <row r="3177" spans="1:2" ht="14.25" customHeight="1" x14ac:dyDescent="0.3">
      <c r="A3177" s="394">
        <v>40772</v>
      </c>
      <c r="B3177" s="364">
        <v>1.4477</v>
      </c>
    </row>
    <row r="3178" spans="1:2" ht="14.25" customHeight="1" x14ac:dyDescent="0.3">
      <c r="A3178" s="394">
        <v>40771</v>
      </c>
      <c r="B3178" s="364">
        <v>1.4359999999999999</v>
      </c>
    </row>
    <row r="3179" spans="1:2" ht="14.25" customHeight="1" x14ac:dyDescent="0.3">
      <c r="A3179" s="394">
        <v>40770</v>
      </c>
      <c r="B3179" s="364">
        <v>1.4309000000000001</v>
      </c>
    </row>
    <row r="3180" spans="1:2" ht="14.25" customHeight="1" x14ac:dyDescent="0.3">
      <c r="A3180" s="394">
        <v>40769</v>
      </c>
      <c r="B3180" s="364">
        <v>1.425</v>
      </c>
    </row>
    <row r="3181" spans="1:2" ht="14.25" customHeight="1" x14ac:dyDescent="0.3">
      <c r="A3181" s="394">
        <v>40768</v>
      </c>
      <c r="B3181" s="364">
        <v>1.425</v>
      </c>
    </row>
    <row r="3182" spans="1:2" ht="14.25" customHeight="1" x14ac:dyDescent="0.3">
      <c r="A3182" s="394">
        <v>40767</v>
      </c>
      <c r="B3182" s="364">
        <v>1.425</v>
      </c>
    </row>
    <row r="3183" spans="1:2" ht="14.25" customHeight="1" x14ac:dyDescent="0.3">
      <c r="A3183" s="394">
        <v>40766</v>
      </c>
      <c r="B3183" s="364">
        <v>1.4142999999999999</v>
      </c>
    </row>
    <row r="3184" spans="1:2" ht="14.25" customHeight="1" x14ac:dyDescent="0.3">
      <c r="A3184" s="394">
        <v>40765</v>
      </c>
      <c r="B3184" s="364">
        <v>1.4367000000000001</v>
      </c>
    </row>
    <row r="3185" spans="1:2" ht="14.25" customHeight="1" x14ac:dyDescent="0.3">
      <c r="A3185" s="394">
        <v>40764</v>
      </c>
      <c r="B3185" s="364">
        <v>1.4267000000000001</v>
      </c>
    </row>
    <row r="3186" spans="1:2" ht="14.25" customHeight="1" x14ac:dyDescent="0.3">
      <c r="A3186" s="394">
        <v>40763</v>
      </c>
      <c r="B3186" s="364">
        <v>1.4225000000000001</v>
      </c>
    </row>
    <row r="3187" spans="1:2" ht="14.25" customHeight="1" x14ac:dyDescent="0.3">
      <c r="A3187" s="394">
        <v>40762</v>
      </c>
      <c r="B3187" s="364">
        <v>1.4155</v>
      </c>
    </row>
    <row r="3188" spans="1:2" ht="14.25" customHeight="1" x14ac:dyDescent="0.3">
      <c r="A3188" s="394">
        <v>40761</v>
      </c>
      <c r="B3188" s="364">
        <v>1.4155</v>
      </c>
    </row>
    <row r="3189" spans="1:2" ht="14.25" customHeight="1" x14ac:dyDescent="0.3">
      <c r="A3189" s="394">
        <v>40760</v>
      </c>
      <c r="B3189" s="364">
        <v>1.4155</v>
      </c>
    </row>
    <row r="3190" spans="1:2" ht="14.25" customHeight="1" x14ac:dyDescent="0.3">
      <c r="A3190" s="394">
        <v>40759</v>
      </c>
      <c r="B3190" s="364">
        <v>1.4229000000000001</v>
      </c>
    </row>
    <row r="3191" spans="1:2" ht="14.25" customHeight="1" x14ac:dyDescent="0.3">
      <c r="A3191" s="394">
        <v>40758</v>
      </c>
      <c r="B3191" s="364">
        <v>1.43</v>
      </c>
    </row>
    <row r="3192" spans="1:2" ht="14.25" customHeight="1" x14ac:dyDescent="0.3">
      <c r="A3192" s="394">
        <v>40757</v>
      </c>
      <c r="B3192" s="364">
        <v>1.417</v>
      </c>
    </row>
    <row r="3193" spans="1:2" ht="14.25" customHeight="1" x14ac:dyDescent="0.3">
      <c r="A3193" s="394">
        <v>40756</v>
      </c>
      <c r="B3193" s="364">
        <v>1.4415</v>
      </c>
    </row>
    <row r="3194" spans="1:2" ht="14.25" customHeight="1" x14ac:dyDescent="0.3">
      <c r="A3194" s="394">
        <v>40755</v>
      </c>
      <c r="B3194" s="364">
        <v>1.4259999999999999</v>
      </c>
    </row>
    <row r="3195" spans="1:2" ht="14.25" customHeight="1" x14ac:dyDescent="0.3">
      <c r="A3195" s="394">
        <v>40754</v>
      </c>
      <c r="B3195" s="364">
        <v>1.4259999999999999</v>
      </c>
    </row>
    <row r="3196" spans="1:2" ht="14.25" customHeight="1" x14ac:dyDescent="0.3">
      <c r="A3196" s="394">
        <v>40753</v>
      </c>
      <c r="B3196" s="364">
        <v>1.4259999999999999</v>
      </c>
    </row>
    <row r="3197" spans="1:2" ht="14.25" customHeight="1" x14ac:dyDescent="0.3">
      <c r="A3197" s="394">
        <v>40752</v>
      </c>
      <c r="B3197" s="364">
        <v>1.4259999999999999</v>
      </c>
    </row>
    <row r="3198" spans="1:2" ht="14.25" customHeight="1" x14ac:dyDescent="0.3">
      <c r="A3198" s="394">
        <v>40751</v>
      </c>
      <c r="B3198" s="364">
        <v>1.4446000000000001</v>
      </c>
    </row>
    <row r="3199" spans="1:2" ht="14.25" customHeight="1" x14ac:dyDescent="0.3">
      <c r="A3199" s="394">
        <v>40750</v>
      </c>
      <c r="B3199" s="364">
        <v>1.4471000000000001</v>
      </c>
    </row>
    <row r="3200" spans="1:2" ht="14.25" customHeight="1" x14ac:dyDescent="0.3">
      <c r="A3200" s="394">
        <v>40749</v>
      </c>
      <c r="B3200" s="364">
        <v>1.4379999999999999</v>
      </c>
    </row>
    <row r="3201" spans="1:2" ht="14.25" customHeight="1" x14ac:dyDescent="0.3">
      <c r="A3201" s="394">
        <v>40748</v>
      </c>
      <c r="B3201" s="364">
        <v>1.4391</v>
      </c>
    </row>
    <row r="3202" spans="1:2" ht="14.25" customHeight="1" x14ac:dyDescent="0.3">
      <c r="A3202" s="394">
        <v>40747</v>
      </c>
      <c r="B3202" s="364">
        <v>1.4391</v>
      </c>
    </row>
    <row r="3203" spans="1:2" ht="14.25" customHeight="1" x14ac:dyDescent="0.3">
      <c r="A3203" s="394">
        <v>40746</v>
      </c>
      <c r="B3203" s="364">
        <v>1.4391</v>
      </c>
    </row>
    <row r="3204" spans="1:2" ht="14.25" customHeight="1" x14ac:dyDescent="0.3">
      <c r="A3204" s="394">
        <v>40745</v>
      </c>
      <c r="B3204" s="364">
        <v>1.4221999999999999</v>
      </c>
    </row>
    <row r="3205" spans="1:2" ht="14.25" customHeight="1" x14ac:dyDescent="0.3">
      <c r="A3205" s="394">
        <v>40744</v>
      </c>
      <c r="B3205" s="364">
        <v>1.4207000000000001</v>
      </c>
    </row>
    <row r="3206" spans="1:2" ht="14.25" customHeight="1" x14ac:dyDescent="0.3">
      <c r="A3206" s="394">
        <v>40743</v>
      </c>
      <c r="B3206" s="364">
        <v>1.4159999999999999</v>
      </c>
    </row>
    <row r="3207" spans="1:2" ht="14.25" customHeight="1" x14ac:dyDescent="0.3">
      <c r="A3207" s="394">
        <v>40742</v>
      </c>
      <c r="B3207" s="364">
        <v>1.4045000000000001</v>
      </c>
    </row>
    <row r="3208" spans="1:2" ht="14.25" customHeight="1" x14ac:dyDescent="0.3">
      <c r="A3208" s="394">
        <v>40741</v>
      </c>
      <c r="B3208" s="364">
        <v>1.4146000000000001</v>
      </c>
    </row>
    <row r="3209" spans="1:2" ht="14.25" customHeight="1" x14ac:dyDescent="0.3">
      <c r="A3209" s="394">
        <v>40740</v>
      </c>
      <c r="B3209" s="364">
        <v>1.4146000000000001</v>
      </c>
    </row>
    <row r="3210" spans="1:2" ht="14.25" customHeight="1" x14ac:dyDescent="0.3">
      <c r="A3210" s="394">
        <v>40739</v>
      </c>
      <c r="B3210" s="364">
        <v>1.4146000000000001</v>
      </c>
    </row>
    <row r="3211" spans="1:2" ht="14.25" customHeight="1" x14ac:dyDescent="0.3">
      <c r="A3211" s="394">
        <v>40738</v>
      </c>
      <c r="B3211" s="364">
        <v>1.4201999999999999</v>
      </c>
    </row>
    <row r="3212" spans="1:2" ht="14.25" customHeight="1" x14ac:dyDescent="0.3">
      <c r="A3212" s="394">
        <v>40737</v>
      </c>
      <c r="B3212" s="364">
        <v>1.4073</v>
      </c>
    </row>
    <row r="3213" spans="1:2" ht="14.25" customHeight="1" x14ac:dyDescent="0.3">
      <c r="A3213" s="394">
        <v>40736</v>
      </c>
      <c r="B3213" s="364">
        <v>1.3975</v>
      </c>
    </row>
    <row r="3214" spans="1:2" ht="14.25" customHeight="1" x14ac:dyDescent="0.3">
      <c r="A3214" s="394">
        <v>40735</v>
      </c>
      <c r="B3214" s="364">
        <v>1.4056</v>
      </c>
    </row>
    <row r="3215" spans="1:2" ht="14.25" customHeight="1" x14ac:dyDescent="0.3">
      <c r="A3215" s="394">
        <v>40734</v>
      </c>
      <c r="B3215" s="364">
        <v>1.4241999999999999</v>
      </c>
    </row>
    <row r="3216" spans="1:2" ht="14.25" customHeight="1" x14ac:dyDescent="0.3">
      <c r="A3216" s="394">
        <v>40733</v>
      </c>
      <c r="B3216" s="364">
        <v>1.4241999999999999</v>
      </c>
    </row>
    <row r="3217" spans="1:2" ht="14.25" customHeight="1" x14ac:dyDescent="0.3">
      <c r="A3217" s="394">
        <v>40732</v>
      </c>
      <c r="B3217" s="364">
        <v>1.4241999999999999</v>
      </c>
    </row>
    <row r="3218" spans="1:2" ht="14.25" customHeight="1" x14ac:dyDescent="0.3">
      <c r="A3218" s="394">
        <v>40731</v>
      </c>
      <c r="B3218" s="364">
        <v>1.4247000000000001</v>
      </c>
    </row>
    <row r="3219" spans="1:2" ht="14.25" customHeight="1" x14ac:dyDescent="0.3">
      <c r="A3219" s="394">
        <v>40730</v>
      </c>
      <c r="B3219" s="364">
        <v>1.4318</v>
      </c>
    </row>
    <row r="3220" spans="1:2" ht="14.25" customHeight="1" x14ac:dyDescent="0.3">
      <c r="A3220" s="394">
        <v>40729</v>
      </c>
      <c r="B3220" s="364">
        <v>1.4460999999999999</v>
      </c>
    </row>
    <row r="3221" spans="1:2" ht="14.25" customHeight="1" x14ac:dyDescent="0.3">
      <c r="A3221" s="394">
        <v>40728</v>
      </c>
      <c r="B3221" s="364">
        <v>1.45</v>
      </c>
    </row>
    <row r="3222" spans="1:2" ht="14.25" customHeight="1" x14ac:dyDescent="0.3">
      <c r="A3222" s="394">
        <v>40727</v>
      </c>
      <c r="B3222" s="364">
        <v>1.4488000000000001</v>
      </c>
    </row>
    <row r="3223" spans="1:2" ht="14.25" customHeight="1" x14ac:dyDescent="0.3">
      <c r="A3223" s="394">
        <v>40726</v>
      </c>
      <c r="B3223" s="364">
        <v>1.4488000000000001</v>
      </c>
    </row>
    <row r="3224" spans="1:2" ht="14.25" customHeight="1" x14ac:dyDescent="0.3">
      <c r="A3224" s="394">
        <v>40725</v>
      </c>
      <c r="B3224" s="364">
        <v>1.4488000000000001</v>
      </c>
    </row>
    <row r="3225" spans="1:2" ht="14.25" customHeight="1" x14ac:dyDescent="0.3">
      <c r="A3225" s="394">
        <v>40724</v>
      </c>
      <c r="B3225" s="364">
        <v>1.4453</v>
      </c>
    </row>
    <row r="3226" spans="1:2" ht="14.25" customHeight="1" x14ac:dyDescent="0.3">
      <c r="A3226" s="394">
        <v>40723</v>
      </c>
      <c r="B3226" s="364">
        <v>1.4424999999999999</v>
      </c>
    </row>
    <row r="3227" spans="1:2" ht="14.25" customHeight="1" x14ac:dyDescent="0.3">
      <c r="A3227" s="394">
        <v>40722</v>
      </c>
      <c r="B3227" s="364">
        <v>1.4260999999999999</v>
      </c>
    </row>
    <row r="3228" spans="1:2" ht="14.25" customHeight="1" x14ac:dyDescent="0.3">
      <c r="A3228" s="394">
        <v>40721</v>
      </c>
      <c r="B3228" s="364">
        <v>1.4205000000000001</v>
      </c>
    </row>
    <row r="3229" spans="1:2" ht="14.25" customHeight="1" x14ac:dyDescent="0.3">
      <c r="A3229" s="394">
        <v>40720</v>
      </c>
      <c r="B3229" s="364">
        <v>1.4219999999999999</v>
      </c>
    </row>
    <row r="3230" spans="1:2" ht="14.25" customHeight="1" x14ac:dyDescent="0.3">
      <c r="A3230" s="394">
        <v>40719</v>
      </c>
      <c r="B3230" s="364">
        <v>1.4219999999999999</v>
      </c>
    </row>
    <row r="3231" spans="1:2" ht="14.25" customHeight="1" x14ac:dyDescent="0.3">
      <c r="A3231" s="394">
        <v>40718</v>
      </c>
      <c r="B3231" s="364">
        <v>1.4219999999999999</v>
      </c>
    </row>
    <row r="3232" spans="1:2" ht="14.25" customHeight="1" x14ac:dyDescent="0.3">
      <c r="A3232" s="394">
        <v>40717</v>
      </c>
      <c r="B3232" s="364">
        <v>1.4212</v>
      </c>
    </row>
    <row r="3233" spans="1:2" ht="14.25" customHeight="1" x14ac:dyDescent="0.3">
      <c r="A3233" s="394">
        <v>40716</v>
      </c>
      <c r="B3233" s="364">
        <v>1.4397</v>
      </c>
    </row>
    <row r="3234" spans="1:2" ht="14.25" customHeight="1" x14ac:dyDescent="0.3">
      <c r="A3234" s="394">
        <v>40715</v>
      </c>
      <c r="B3234" s="364">
        <v>1.4373</v>
      </c>
    </row>
    <row r="3235" spans="1:2" ht="14.25" customHeight="1" x14ac:dyDescent="0.3">
      <c r="A3235" s="394">
        <v>40714</v>
      </c>
      <c r="B3235" s="364">
        <v>1.4235</v>
      </c>
    </row>
    <row r="3236" spans="1:2" ht="14.25" customHeight="1" x14ac:dyDescent="0.3">
      <c r="A3236" s="394">
        <v>40713</v>
      </c>
      <c r="B3236" s="364">
        <v>1.427</v>
      </c>
    </row>
    <row r="3237" spans="1:2" ht="14.25" customHeight="1" x14ac:dyDescent="0.3">
      <c r="A3237" s="394">
        <v>40712</v>
      </c>
      <c r="B3237" s="364">
        <v>1.427</v>
      </c>
    </row>
    <row r="3238" spans="1:2" ht="14.25" customHeight="1" x14ac:dyDescent="0.3">
      <c r="A3238" s="394">
        <v>40711</v>
      </c>
      <c r="B3238" s="364">
        <v>1.427</v>
      </c>
    </row>
    <row r="3239" spans="1:2" ht="14.25" customHeight="1" x14ac:dyDescent="0.3">
      <c r="A3239" s="394">
        <v>40710</v>
      </c>
      <c r="B3239" s="364">
        <v>1.4088000000000001</v>
      </c>
    </row>
    <row r="3240" spans="1:2" ht="14.25" customHeight="1" x14ac:dyDescent="0.3">
      <c r="A3240" s="394">
        <v>40709</v>
      </c>
      <c r="B3240" s="364">
        <v>1.4292</v>
      </c>
    </row>
    <row r="3241" spans="1:2" ht="14.25" customHeight="1" x14ac:dyDescent="0.3">
      <c r="A3241" s="394">
        <v>40708</v>
      </c>
      <c r="B3241" s="364">
        <v>1.4448000000000001</v>
      </c>
    </row>
    <row r="3242" spans="1:2" ht="14.25" customHeight="1" x14ac:dyDescent="0.3">
      <c r="A3242" s="394">
        <v>40707</v>
      </c>
      <c r="B3242" s="364">
        <v>1.4354</v>
      </c>
    </row>
    <row r="3243" spans="1:2" ht="14.25" customHeight="1" x14ac:dyDescent="0.3">
      <c r="A3243" s="394">
        <v>40706</v>
      </c>
      <c r="B3243" s="364">
        <v>1.4486000000000001</v>
      </c>
    </row>
    <row r="3244" spans="1:2" ht="14.25" customHeight="1" x14ac:dyDescent="0.3">
      <c r="A3244" s="394">
        <v>40705</v>
      </c>
      <c r="B3244" s="364">
        <v>1.4486000000000001</v>
      </c>
    </row>
    <row r="3245" spans="1:2" ht="14.25" customHeight="1" x14ac:dyDescent="0.3">
      <c r="A3245" s="394">
        <v>40704</v>
      </c>
      <c r="B3245" s="364">
        <v>1.4486000000000001</v>
      </c>
    </row>
    <row r="3246" spans="1:2" ht="14.25" customHeight="1" x14ac:dyDescent="0.3">
      <c r="A3246" s="394">
        <v>40703</v>
      </c>
      <c r="B3246" s="364">
        <v>1.4614</v>
      </c>
    </row>
    <row r="3247" spans="1:2" ht="14.25" customHeight="1" x14ac:dyDescent="0.3">
      <c r="A3247" s="394">
        <v>40702</v>
      </c>
      <c r="B3247" s="364">
        <v>1.4608000000000001</v>
      </c>
    </row>
    <row r="3248" spans="1:2" ht="14.25" customHeight="1" x14ac:dyDescent="0.3">
      <c r="A3248" s="394">
        <v>40701</v>
      </c>
      <c r="B3248" s="364">
        <v>1.4652000000000001</v>
      </c>
    </row>
    <row r="3249" spans="1:2" ht="14.25" customHeight="1" x14ac:dyDescent="0.3">
      <c r="A3249" s="394">
        <v>40700</v>
      </c>
      <c r="B3249" s="364">
        <v>1.4596</v>
      </c>
    </row>
    <row r="3250" spans="1:2" ht="14.25" customHeight="1" x14ac:dyDescent="0.3">
      <c r="A3250" s="394">
        <v>40699</v>
      </c>
      <c r="B3250" s="364">
        <v>1.4488000000000001</v>
      </c>
    </row>
    <row r="3251" spans="1:2" ht="14.25" customHeight="1" x14ac:dyDescent="0.3">
      <c r="A3251" s="394">
        <v>40698</v>
      </c>
      <c r="B3251" s="364">
        <v>1.4488000000000001</v>
      </c>
    </row>
    <row r="3252" spans="1:2" ht="14.25" customHeight="1" x14ac:dyDescent="0.3">
      <c r="A3252" s="394">
        <v>40697</v>
      </c>
      <c r="B3252" s="364">
        <v>1.4488000000000001</v>
      </c>
    </row>
    <row r="3253" spans="1:2" ht="14.25" customHeight="1" x14ac:dyDescent="0.3">
      <c r="A3253" s="394">
        <v>40696</v>
      </c>
      <c r="B3253" s="364">
        <v>1.446</v>
      </c>
    </row>
    <row r="3254" spans="1:2" ht="14.25" customHeight="1" x14ac:dyDescent="0.3">
      <c r="A3254" s="394">
        <v>40695</v>
      </c>
      <c r="B3254" s="364">
        <v>1.4408000000000001</v>
      </c>
    </row>
    <row r="3255" spans="1:2" ht="14.25" customHeight="1" x14ac:dyDescent="0.3">
      <c r="A3255" s="394">
        <v>40694</v>
      </c>
      <c r="B3255" s="364">
        <v>1.4384999999999999</v>
      </c>
    </row>
    <row r="3256" spans="1:2" ht="14.25" customHeight="1" x14ac:dyDescent="0.3">
      <c r="A3256" s="394">
        <v>40693</v>
      </c>
      <c r="B3256" s="364">
        <v>1.4272</v>
      </c>
    </row>
    <row r="3257" spans="1:2" ht="14.25" customHeight="1" x14ac:dyDescent="0.3">
      <c r="A3257" s="394">
        <v>40692</v>
      </c>
      <c r="B3257" s="364">
        <v>1.4265000000000001</v>
      </c>
    </row>
    <row r="3258" spans="1:2" ht="14.25" customHeight="1" x14ac:dyDescent="0.3">
      <c r="A3258" s="394">
        <v>40691</v>
      </c>
      <c r="B3258" s="364">
        <v>1.4265000000000001</v>
      </c>
    </row>
    <row r="3259" spans="1:2" ht="14.25" customHeight="1" x14ac:dyDescent="0.3">
      <c r="A3259" s="394">
        <v>40690</v>
      </c>
      <c r="B3259" s="364">
        <v>1.4265000000000001</v>
      </c>
    </row>
    <row r="3260" spans="1:2" ht="14.25" customHeight="1" x14ac:dyDescent="0.3">
      <c r="A3260" s="394">
        <v>40689</v>
      </c>
      <c r="B3260" s="364">
        <v>1.4168000000000001</v>
      </c>
    </row>
    <row r="3261" spans="1:2" ht="14.25" customHeight="1" x14ac:dyDescent="0.3">
      <c r="A3261" s="394">
        <v>40688</v>
      </c>
      <c r="B3261" s="364">
        <v>1.4069</v>
      </c>
    </row>
    <row r="3262" spans="1:2" ht="14.25" customHeight="1" x14ac:dyDescent="0.3">
      <c r="A3262" s="394">
        <v>40687</v>
      </c>
      <c r="B3262" s="364">
        <v>1.4089</v>
      </c>
    </row>
    <row r="3263" spans="1:2" ht="14.25" customHeight="1" x14ac:dyDescent="0.3">
      <c r="A3263" s="394">
        <v>40686</v>
      </c>
      <c r="B3263" s="364">
        <v>1.4019999999999999</v>
      </c>
    </row>
    <row r="3264" spans="1:2" ht="14.25" customHeight="1" x14ac:dyDescent="0.3">
      <c r="A3264" s="394">
        <v>40685</v>
      </c>
      <c r="B3264" s="364">
        <v>1.4237</v>
      </c>
    </row>
    <row r="3265" spans="1:2" ht="14.25" customHeight="1" x14ac:dyDescent="0.3">
      <c r="A3265" s="394">
        <v>40684</v>
      </c>
      <c r="B3265" s="364">
        <v>1.4237</v>
      </c>
    </row>
    <row r="3266" spans="1:2" ht="14.25" customHeight="1" x14ac:dyDescent="0.3">
      <c r="A3266" s="394">
        <v>40683</v>
      </c>
      <c r="B3266" s="364">
        <v>1.4237</v>
      </c>
    </row>
    <row r="3267" spans="1:2" ht="14.25" customHeight="1" x14ac:dyDescent="0.3">
      <c r="A3267" s="394">
        <v>40682</v>
      </c>
      <c r="B3267" s="364">
        <v>1.4265000000000001</v>
      </c>
    </row>
    <row r="3268" spans="1:2" ht="14.25" customHeight="1" x14ac:dyDescent="0.3">
      <c r="A3268" s="394">
        <v>40681</v>
      </c>
      <c r="B3268" s="364">
        <v>1.4227000000000001</v>
      </c>
    </row>
    <row r="3269" spans="1:2" ht="14.25" customHeight="1" x14ac:dyDescent="0.3">
      <c r="A3269" s="394">
        <v>40680</v>
      </c>
      <c r="B3269" s="364">
        <v>1.4171</v>
      </c>
    </row>
    <row r="3270" spans="1:2" ht="14.25" customHeight="1" x14ac:dyDescent="0.3">
      <c r="A3270" s="394">
        <v>40679</v>
      </c>
      <c r="B3270" s="364">
        <v>1.4142999999999999</v>
      </c>
    </row>
    <row r="3271" spans="1:2" ht="14.25" customHeight="1" x14ac:dyDescent="0.3">
      <c r="A3271" s="394">
        <v>40678</v>
      </c>
      <c r="B3271" s="364">
        <v>1.4279999999999999</v>
      </c>
    </row>
    <row r="3272" spans="1:2" ht="14.25" customHeight="1" x14ac:dyDescent="0.3">
      <c r="A3272" s="394">
        <v>40677</v>
      </c>
      <c r="B3272" s="364">
        <v>1.4279999999999999</v>
      </c>
    </row>
    <row r="3273" spans="1:2" ht="14.25" customHeight="1" x14ac:dyDescent="0.3">
      <c r="A3273" s="394">
        <v>40676</v>
      </c>
      <c r="B3273" s="364">
        <v>1.4279999999999999</v>
      </c>
    </row>
    <row r="3274" spans="1:2" ht="14.25" customHeight="1" x14ac:dyDescent="0.3">
      <c r="A3274" s="394">
        <v>40675</v>
      </c>
      <c r="B3274" s="364">
        <v>1.4153</v>
      </c>
    </row>
    <row r="3275" spans="1:2" ht="14.25" customHeight="1" x14ac:dyDescent="0.3">
      <c r="A3275" s="394">
        <v>40674</v>
      </c>
      <c r="B3275" s="364">
        <v>1.4357</v>
      </c>
    </row>
    <row r="3276" spans="1:2" ht="14.25" customHeight="1" x14ac:dyDescent="0.3">
      <c r="A3276" s="394">
        <v>40673</v>
      </c>
      <c r="B3276" s="364">
        <v>1.4358</v>
      </c>
    </row>
    <row r="3277" spans="1:2" ht="14.25" customHeight="1" x14ac:dyDescent="0.3">
      <c r="A3277" s="394">
        <v>40672</v>
      </c>
      <c r="B3277" s="364">
        <v>1.4397</v>
      </c>
    </row>
    <row r="3278" spans="1:2" ht="14.25" customHeight="1" x14ac:dyDescent="0.3">
      <c r="A3278" s="394">
        <v>40671</v>
      </c>
      <c r="B3278" s="364">
        <v>1.4500999999999999</v>
      </c>
    </row>
    <row r="3279" spans="1:2" ht="14.25" customHeight="1" x14ac:dyDescent="0.3">
      <c r="A3279" s="394">
        <v>40670</v>
      </c>
      <c r="B3279" s="364">
        <v>1.4500999999999999</v>
      </c>
    </row>
    <row r="3280" spans="1:2" ht="14.25" customHeight="1" x14ac:dyDescent="0.3">
      <c r="A3280" s="394">
        <v>40669</v>
      </c>
      <c r="B3280" s="364">
        <v>1.4500999999999999</v>
      </c>
    </row>
    <row r="3281" spans="1:2" ht="14.25" customHeight="1" x14ac:dyDescent="0.3">
      <c r="A3281" s="394">
        <v>40668</v>
      </c>
      <c r="B3281" s="364">
        <v>1.4814000000000001</v>
      </c>
    </row>
    <row r="3282" spans="1:2" ht="14.25" customHeight="1" x14ac:dyDescent="0.3">
      <c r="A3282" s="394">
        <v>40667</v>
      </c>
      <c r="B3282" s="364">
        <v>1.4882</v>
      </c>
    </row>
    <row r="3283" spans="1:2" ht="14.25" customHeight="1" x14ac:dyDescent="0.3">
      <c r="A3283" s="394">
        <v>40666</v>
      </c>
      <c r="B3283" s="364">
        <v>1.478</v>
      </c>
    </row>
    <row r="3284" spans="1:2" ht="14.25" customHeight="1" x14ac:dyDescent="0.3">
      <c r="A3284" s="394">
        <v>40665</v>
      </c>
      <c r="B3284" s="364">
        <v>1.4837</v>
      </c>
    </row>
    <row r="3285" spans="1:2" ht="14.25" customHeight="1" x14ac:dyDescent="0.3">
      <c r="A3285" s="394">
        <v>40664</v>
      </c>
      <c r="B3285" s="364">
        <v>1.486</v>
      </c>
    </row>
    <row r="3286" spans="1:2" ht="14.25" customHeight="1" x14ac:dyDescent="0.3">
      <c r="A3286" s="394">
        <v>40663</v>
      </c>
      <c r="B3286" s="364">
        <v>1.486</v>
      </c>
    </row>
    <row r="3287" spans="1:2" ht="14.25" customHeight="1" x14ac:dyDescent="0.3">
      <c r="A3287" s="394">
        <v>40662</v>
      </c>
      <c r="B3287" s="364">
        <v>1.486</v>
      </c>
    </row>
    <row r="3288" spans="1:2" ht="14.25" customHeight="1" x14ac:dyDescent="0.3">
      <c r="A3288" s="394">
        <v>40661</v>
      </c>
      <c r="B3288" s="364">
        <v>1.4794</v>
      </c>
    </row>
    <row r="3289" spans="1:2" ht="14.25" customHeight="1" x14ac:dyDescent="0.3">
      <c r="A3289" s="394">
        <v>40660</v>
      </c>
      <c r="B3289" s="364">
        <v>1.4668000000000001</v>
      </c>
    </row>
    <row r="3290" spans="1:2" ht="14.25" customHeight="1" x14ac:dyDescent="0.3">
      <c r="A3290" s="394">
        <v>40659</v>
      </c>
      <c r="B3290" s="364">
        <v>1.4617</v>
      </c>
    </row>
    <row r="3291" spans="1:2" ht="14.25" customHeight="1" x14ac:dyDescent="0.3">
      <c r="A3291" s="394">
        <v>40658</v>
      </c>
      <c r="B3291" s="364">
        <v>1.4583999999999999</v>
      </c>
    </row>
    <row r="3292" spans="1:2" ht="14.25" customHeight="1" x14ac:dyDescent="0.3">
      <c r="A3292" s="394">
        <v>40657</v>
      </c>
      <c r="B3292" s="364">
        <v>1.4583999999999999</v>
      </c>
    </row>
    <row r="3293" spans="1:2" ht="14.25" customHeight="1" x14ac:dyDescent="0.3">
      <c r="A3293" s="394">
        <v>40656</v>
      </c>
      <c r="B3293" s="364">
        <v>1.4583999999999999</v>
      </c>
    </row>
    <row r="3294" spans="1:2" ht="14.25" customHeight="1" x14ac:dyDescent="0.3">
      <c r="A3294" s="394">
        <v>40655</v>
      </c>
      <c r="B3294" s="364">
        <v>1.4583999999999999</v>
      </c>
    </row>
    <row r="3295" spans="1:2" ht="14.25" customHeight="1" x14ac:dyDescent="0.3">
      <c r="A3295" s="394">
        <v>40654</v>
      </c>
      <c r="B3295" s="364">
        <v>1.4583999999999999</v>
      </c>
    </row>
    <row r="3296" spans="1:2" ht="14.25" customHeight="1" x14ac:dyDescent="0.3">
      <c r="A3296" s="394">
        <v>40653</v>
      </c>
      <c r="B3296" s="364">
        <v>1.4515</v>
      </c>
    </row>
    <row r="3297" spans="1:2" ht="14.25" customHeight="1" x14ac:dyDescent="0.3">
      <c r="A3297" s="394">
        <v>40652</v>
      </c>
      <c r="B3297" s="364">
        <v>1.4301999999999999</v>
      </c>
    </row>
    <row r="3298" spans="1:2" ht="14.25" customHeight="1" x14ac:dyDescent="0.3">
      <c r="A3298" s="394">
        <v>40651</v>
      </c>
      <c r="B3298" s="364">
        <v>1.4275</v>
      </c>
    </row>
    <row r="3299" spans="1:2" ht="14.25" customHeight="1" x14ac:dyDescent="0.3">
      <c r="A3299" s="394">
        <v>40650</v>
      </c>
      <c r="B3299" s="364">
        <v>1.4450000000000001</v>
      </c>
    </row>
    <row r="3300" spans="1:2" ht="14.25" customHeight="1" x14ac:dyDescent="0.3">
      <c r="A3300" s="394">
        <v>40649</v>
      </c>
      <c r="B3300" s="364">
        <v>1.4450000000000001</v>
      </c>
    </row>
    <row r="3301" spans="1:2" ht="14.25" customHeight="1" x14ac:dyDescent="0.3">
      <c r="A3301" s="394">
        <v>40648</v>
      </c>
      <c r="B3301" s="364">
        <v>1.4450000000000001</v>
      </c>
    </row>
    <row r="3302" spans="1:2" ht="14.25" customHeight="1" x14ac:dyDescent="0.3">
      <c r="A3302" s="394">
        <v>40647</v>
      </c>
      <c r="B3302" s="364">
        <v>1.4400999999999999</v>
      </c>
    </row>
    <row r="3303" spans="1:2" ht="14.25" customHeight="1" x14ac:dyDescent="0.3">
      <c r="A3303" s="394">
        <v>40646</v>
      </c>
      <c r="B3303" s="364">
        <v>1.4493</v>
      </c>
    </row>
    <row r="3304" spans="1:2" ht="14.25" customHeight="1" x14ac:dyDescent="0.3">
      <c r="A3304" s="394">
        <v>40645</v>
      </c>
      <c r="B3304" s="364">
        <v>1.4470000000000001</v>
      </c>
    </row>
    <row r="3305" spans="1:2" ht="14.25" customHeight="1" x14ac:dyDescent="0.3">
      <c r="A3305" s="394">
        <v>40644</v>
      </c>
      <c r="B3305" s="364">
        <v>1.4434</v>
      </c>
    </row>
    <row r="3306" spans="1:2" ht="14.25" customHeight="1" x14ac:dyDescent="0.3">
      <c r="A3306" s="394">
        <v>40643</v>
      </c>
      <c r="B3306" s="364">
        <v>1.4400999999999999</v>
      </c>
    </row>
    <row r="3307" spans="1:2" ht="14.25" customHeight="1" x14ac:dyDescent="0.3">
      <c r="A3307" s="394">
        <v>40642</v>
      </c>
      <c r="B3307" s="364">
        <v>1.4400999999999999</v>
      </c>
    </row>
    <row r="3308" spans="1:2" ht="14.25" customHeight="1" x14ac:dyDescent="0.3">
      <c r="A3308" s="394">
        <v>40641</v>
      </c>
      <c r="B3308" s="364">
        <v>1.4400999999999999</v>
      </c>
    </row>
    <row r="3309" spans="1:2" ht="14.25" customHeight="1" x14ac:dyDescent="0.3">
      <c r="A3309" s="394">
        <v>40640</v>
      </c>
      <c r="B3309" s="364">
        <v>1.4282999999999999</v>
      </c>
    </row>
    <row r="3310" spans="1:2" ht="14.25" customHeight="1" x14ac:dyDescent="0.3">
      <c r="A3310" s="394">
        <v>40639</v>
      </c>
      <c r="B3310" s="364">
        <v>1.43</v>
      </c>
    </row>
    <row r="3311" spans="1:2" ht="14.25" customHeight="1" x14ac:dyDescent="0.3">
      <c r="A3311" s="394">
        <v>40638</v>
      </c>
      <c r="B3311" s="364">
        <v>1.4166000000000001</v>
      </c>
    </row>
    <row r="3312" spans="1:2" ht="14.25" customHeight="1" x14ac:dyDescent="0.3">
      <c r="A3312" s="394">
        <v>40637</v>
      </c>
      <c r="B3312" s="364">
        <v>1.4239999999999999</v>
      </c>
    </row>
    <row r="3313" spans="1:2" ht="14.25" customHeight="1" x14ac:dyDescent="0.3">
      <c r="A3313" s="394">
        <v>40636</v>
      </c>
      <c r="B3313" s="364">
        <v>1.4140999999999999</v>
      </c>
    </row>
    <row r="3314" spans="1:2" ht="14.25" customHeight="1" x14ac:dyDescent="0.3">
      <c r="A3314" s="394">
        <v>40635</v>
      </c>
      <c r="B3314" s="364">
        <v>1.4140999999999999</v>
      </c>
    </row>
    <row r="3315" spans="1:2" ht="14.25" customHeight="1" x14ac:dyDescent="0.3">
      <c r="A3315" s="394">
        <v>40634</v>
      </c>
      <c r="B3315" s="364">
        <v>1.4140999999999999</v>
      </c>
    </row>
    <row r="3316" spans="1:2" ht="14.25" customHeight="1" x14ac:dyDescent="0.3">
      <c r="A3316" s="394">
        <v>40633</v>
      </c>
      <c r="B3316" s="364">
        <v>1.4207000000000001</v>
      </c>
    </row>
    <row r="3317" spans="1:2" ht="14.25" customHeight="1" x14ac:dyDescent="0.3">
      <c r="A3317" s="394">
        <v>40632</v>
      </c>
      <c r="B3317" s="364">
        <v>1.409</v>
      </c>
    </row>
    <row r="3318" spans="1:2" ht="14.25" customHeight="1" x14ac:dyDescent="0.3">
      <c r="A3318" s="394">
        <v>40631</v>
      </c>
      <c r="B3318" s="364">
        <v>1.4066000000000001</v>
      </c>
    </row>
    <row r="3319" spans="1:2" ht="14.25" customHeight="1" x14ac:dyDescent="0.3">
      <c r="A3319" s="394">
        <v>40630</v>
      </c>
      <c r="B3319" s="364">
        <v>1.4032</v>
      </c>
    </row>
    <row r="3320" spans="1:2" ht="14.25" customHeight="1" x14ac:dyDescent="0.3">
      <c r="A3320" s="394">
        <v>40629</v>
      </c>
      <c r="B3320" s="364">
        <v>1.4115</v>
      </c>
    </row>
    <row r="3321" spans="1:2" ht="14.25" customHeight="1" x14ac:dyDescent="0.3">
      <c r="A3321" s="394">
        <v>40628</v>
      </c>
      <c r="B3321" s="364">
        <v>1.4115</v>
      </c>
    </row>
    <row r="3322" spans="1:2" ht="14.25" customHeight="1" x14ac:dyDescent="0.3">
      <c r="A3322" s="394">
        <v>40627</v>
      </c>
      <c r="B3322" s="364">
        <v>1.4115</v>
      </c>
    </row>
    <row r="3323" spans="1:2" ht="14.25" customHeight="1" x14ac:dyDescent="0.3">
      <c r="A3323" s="394">
        <v>40626</v>
      </c>
      <c r="B3323" s="364">
        <v>1.4128000000000001</v>
      </c>
    </row>
    <row r="3324" spans="1:2" ht="14.25" customHeight="1" x14ac:dyDescent="0.3">
      <c r="A3324" s="394">
        <v>40625</v>
      </c>
      <c r="B3324" s="364">
        <v>1.4136</v>
      </c>
    </row>
    <row r="3325" spans="1:2" ht="14.25" customHeight="1" x14ac:dyDescent="0.3">
      <c r="A3325" s="394">
        <v>40624</v>
      </c>
      <c r="B3325" s="364">
        <v>1.4211</v>
      </c>
    </row>
    <row r="3326" spans="1:2" ht="14.25" customHeight="1" x14ac:dyDescent="0.3">
      <c r="A3326" s="394">
        <v>40623</v>
      </c>
      <c r="B3326" s="364">
        <v>1.4194</v>
      </c>
    </row>
    <row r="3327" spans="1:2" ht="14.25" customHeight="1" x14ac:dyDescent="0.3">
      <c r="A3327" s="394">
        <v>40622</v>
      </c>
      <c r="B3327" s="364">
        <v>1.413</v>
      </c>
    </row>
    <row r="3328" spans="1:2" ht="14.25" customHeight="1" x14ac:dyDescent="0.3">
      <c r="A3328" s="394">
        <v>40621</v>
      </c>
      <c r="B3328" s="364">
        <v>1.413</v>
      </c>
    </row>
    <row r="3329" spans="1:2" ht="14.25" customHeight="1" x14ac:dyDescent="0.3">
      <c r="A3329" s="394">
        <v>40620</v>
      </c>
      <c r="B3329" s="364">
        <v>1.413</v>
      </c>
    </row>
    <row r="3330" spans="1:2" ht="14.25" customHeight="1" x14ac:dyDescent="0.3">
      <c r="A3330" s="394">
        <v>40619</v>
      </c>
      <c r="B3330" s="364">
        <v>1.4004000000000001</v>
      </c>
    </row>
    <row r="3331" spans="1:2" ht="14.25" customHeight="1" x14ac:dyDescent="0.3">
      <c r="A3331" s="394">
        <v>40618</v>
      </c>
      <c r="B3331" s="364">
        <v>1.3951</v>
      </c>
    </row>
    <row r="3332" spans="1:2" ht="14.25" customHeight="1" x14ac:dyDescent="0.3">
      <c r="A3332" s="394">
        <v>40617</v>
      </c>
      <c r="B3332" s="364">
        <v>1.3884000000000001</v>
      </c>
    </row>
    <row r="3333" spans="1:2" ht="14.25" customHeight="1" x14ac:dyDescent="0.3">
      <c r="A3333" s="394">
        <v>40616</v>
      </c>
      <c r="B3333" s="364">
        <v>1.3948</v>
      </c>
    </row>
    <row r="3334" spans="1:2" ht="14.25" customHeight="1" x14ac:dyDescent="0.3">
      <c r="A3334" s="394">
        <v>40615</v>
      </c>
      <c r="B3334" s="364">
        <v>1.3773</v>
      </c>
    </row>
    <row r="3335" spans="1:2" ht="14.25" customHeight="1" x14ac:dyDescent="0.3">
      <c r="A3335" s="394">
        <v>40614</v>
      </c>
      <c r="B3335" s="364">
        <v>1.3773</v>
      </c>
    </row>
    <row r="3336" spans="1:2" ht="14.25" customHeight="1" x14ac:dyDescent="0.3">
      <c r="A3336" s="394">
        <v>40613</v>
      </c>
      <c r="B3336" s="364">
        <v>1.3773</v>
      </c>
    </row>
    <row r="3337" spans="1:2" ht="14.25" customHeight="1" x14ac:dyDescent="0.3">
      <c r="A3337" s="394">
        <v>40612</v>
      </c>
      <c r="B3337" s="364">
        <v>1.3816999999999999</v>
      </c>
    </row>
    <row r="3338" spans="1:2" ht="14.25" customHeight="1" x14ac:dyDescent="0.3">
      <c r="A3338" s="394">
        <v>40611</v>
      </c>
      <c r="B3338" s="364">
        <v>1.3928</v>
      </c>
    </row>
    <row r="3339" spans="1:2" ht="14.25" customHeight="1" x14ac:dyDescent="0.3">
      <c r="A3339" s="394">
        <v>40610</v>
      </c>
      <c r="B3339" s="364">
        <v>1.3897999999999999</v>
      </c>
    </row>
    <row r="3340" spans="1:2" ht="14.25" customHeight="1" x14ac:dyDescent="0.3">
      <c r="A3340" s="394">
        <v>40609</v>
      </c>
      <c r="B3340" s="364">
        <v>1.4028</v>
      </c>
    </row>
    <row r="3341" spans="1:2" ht="14.25" customHeight="1" x14ac:dyDescent="0.3">
      <c r="A3341" s="394">
        <v>40608</v>
      </c>
      <c r="B3341" s="364">
        <v>1.3956999999999999</v>
      </c>
    </row>
    <row r="3342" spans="1:2" ht="14.25" customHeight="1" x14ac:dyDescent="0.3">
      <c r="A3342" s="394">
        <v>40607</v>
      </c>
      <c r="B3342" s="364">
        <v>1.3956999999999999</v>
      </c>
    </row>
    <row r="3343" spans="1:2" ht="14.25" customHeight="1" x14ac:dyDescent="0.3">
      <c r="A3343" s="394">
        <v>40606</v>
      </c>
      <c r="B3343" s="364">
        <v>1.3956999999999999</v>
      </c>
    </row>
    <row r="3344" spans="1:2" ht="14.25" customHeight="1" x14ac:dyDescent="0.3">
      <c r="A3344" s="394">
        <v>40605</v>
      </c>
      <c r="B3344" s="364">
        <v>1.385</v>
      </c>
    </row>
    <row r="3345" spans="1:2" ht="14.25" customHeight="1" x14ac:dyDescent="0.3">
      <c r="A3345" s="394">
        <v>40604</v>
      </c>
      <c r="B3345" s="364">
        <v>1.3809</v>
      </c>
    </row>
    <row r="3346" spans="1:2" ht="14.25" customHeight="1" x14ac:dyDescent="0.3">
      <c r="A3346" s="394">
        <v>40603</v>
      </c>
      <c r="B3346" s="364">
        <v>1.3825000000000001</v>
      </c>
    </row>
    <row r="3347" spans="1:2" ht="14.25" customHeight="1" x14ac:dyDescent="0.3">
      <c r="A3347" s="394">
        <v>40602</v>
      </c>
      <c r="B3347" s="364">
        <v>1.3834</v>
      </c>
    </row>
    <row r="3348" spans="1:2" ht="14.25" customHeight="1" x14ac:dyDescent="0.3">
      <c r="A3348" s="394">
        <v>40601</v>
      </c>
      <c r="B3348" s="364">
        <v>1.3762000000000001</v>
      </c>
    </row>
    <row r="3349" spans="1:2" ht="14.25" customHeight="1" x14ac:dyDescent="0.3">
      <c r="A3349" s="394">
        <v>40600</v>
      </c>
      <c r="B3349" s="364">
        <v>1.3762000000000001</v>
      </c>
    </row>
    <row r="3350" spans="1:2" ht="14.25" customHeight="1" x14ac:dyDescent="0.3">
      <c r="A3350" s="394">
        <v>40599</v>
      </c>
      <c r="B3350" s="364">
        <v>1.3762000000000001</v>
      </c>
    </row>
    <row r="3351" spans="1:2" ht="14.25" customHeight="1" x14ac:dyDescent="0.3">
      <c r="A3351" s="394">
        <v>40598</v>
      </c>
      <c r="B3351" s="364">
        <v>1.3773</v>
      </c>
    </row>
    <row r="3352" spans="1:2" ht="14.25" customHeight="1" x14ac:dyDescent="0.3">
      <c r="A3352" s="394">
        <v>40597</v>
      </c>
      <c r="B3352" s="364">
        <v>1.3731</v>
      </c>
    </row>
    <row r="3353" spans="1:2" ht="14.25" customHeight="1" x14ac:dyDescent="0.3">
      <c r="A3353" s="394">
        <v>40596</v>
      </c>
      <c r="B3353" s="364">
        <v>1.3667</v>
      </c>
    </row>
    <row r="3354" spans="1:2" ht="14.25" customHeight="1" x14ac:dyDescent="0.3">
      <c r="A3354" s="394">
        <v>40595</v>
      </c>
      <c r="B3354" s="364">
        <v>1.3668</v>
      </c>
    </row>
    <row r="3355" spans="1:2" ht="14.25" customHeight="1" x14ac:dyDescent="0.3">
      <c r="A3355" s="394">
        <v>40594</v>
      </c>
      <c r="B3355" s="364">
        <v>1.3627</v>
      </c>
    </row>
    <row r="3356" spans="1:2" ht="14.25" customHeight="1" x14ac:dyDescent="0.3">
      <c r="A3356" s="394">
        <v>40593</v>
      </c>
      <c r="B3356" s="364">
        <v>1.3627</v>
      </c>
    </row>
    <row r="3357" spans="1:2" ht="14.25" customHeight="1" x14ac:dyDescent="0.3">
      <c r="A3357" s="394">
        <v>40592</v>
      </c>
      <c r="B3357" s="364">
        <v>1.3627</v>
      </c>
    </row>
    <row r="3358" spans="1:2" ht="14.25" customHeight="1" x14ac:dyDescent="0.3">
      <c r="A3358" s="394">
        <v>40591</v>
      </c>
      <c r="B3358" s="364">
        <v>1.3560000000000001</v>
      </c>
    </row>
    <row r="3359" spans="1:2" ht="14.25" customHeight="1" x14ac:dyDescent="0.3">
      <c r="A3359" s="394">
        <v>40590</v>
      </c>
      <c r="B3359" s="364">
        <v>1.351</v>
      </c>
    </row>
    <row r="3360" spans="1:2" ht="14.25" customHeight="1" x14ac:dyDescent="0.3">
      <c r="A3360" s="394">
        <v>40589</v>
      </c>
      <c r="B3360" s="364">
        <v>1.351</v>
      </c>
    </row>
    <row r="3361" spans="1:2" ht="14.25" customHeight="1" x14ac:dyDescent="0.3">
      <c r="A3361" s="394">
        <v>40588</v>
      </c>
      <c r="B3361" s="364">
        <v>1.3440000000000001</v>
      </c>
    </row>
    <row r="3362" spans="1:2" ht="14.25" customHeight="1" x14ac:dyDescent="0.3">
      <c r="A3362" s="394">
        <v>40587</v>
      </c>
      <c r="B3362" s="364">
        <v>1.3524</v>
      </c>
    </row>
    <row r="3363" spans="1:2" ht="14.25" customHeight="1" x14ac:dyDescent="0.3">
      <c r="A3363" s="394">
        <v>40586</v>
      </c>
      <c r="B3363" s="364">
        <v>1.3524</v>
      </c>
    </row>
    <row r="3364" spans="1:2" ht="14.25" customHeight="1" x14ac:dyDescent="0.3">
      <c r="A3364" s="394">
        <v>40585</v>
      </c>
      <c r="B3364" s="364">
        <v>1.3524</v>
      </c>
    </row>
    <row r="3365" spans="1:2" ht="14.25" customHeight="1" x14ac:dyDescent="0.3">
      <c r="A3365" s="394">
        <v>40584</v>
      </c>
      <c r="B3365" s="364">
        <v>1.3604000000000001</v>
      </c>
    </row>
    <row r="3366" spans="1:2" ht="14.25" customHeight="1" x14ac:dyDescent="0.3">
      <c r="A3366" s="394">
        <v>40583</v>
      </c>
      <c r="B3366" s="364">
        <v>1.3647</v>
      </c>
    </row>
    <row r="3367" spans="1:2" ht="14.25" customHeight="1" x14ac:dyDescent="0.3">
      <c r="A3367" s="394">
        <v>40582</v>
      </c>
      <c r="B3367" s="364">
        <v>1.3634999999999999</v>
      </c>
    </row>
    <row r="3368" spans="1:2" ht="14.25" customHeight="1" x14ac:dyDescent="0.3">
      <c r="A3368" s="394">
        <v>40581</v>
      </c>
      <c r="B3368" s="364">
        <v>1.3552999999999999</v>
      </c>
    </row>
    <row r="3369" spans="1:2" ht="14.25" customHeight="1" x14ac:dyDescent="0.3">
      <c r="A3369" s="394">
        <v>40580</v>
      </c>
      <c r="B3369" s="364">
        <v>1.3631</v>
      </c>
    </row>
    <row r="3370" spans="1:2" ht="14.25" customHeight="1" x14ac:dyDescent="0.3">
      <c r="A3370" s="394">
        <v>40579</v>
      </c>
      <c r="B3370" s="364">
        <v>1.3631</v>
      </c>
    </row>
    <row r="3371" spans="1:2" ht="14.25" customHeight="1" x14ac:dyDescent="0.3">
      <c r="A3371" s="394">
        <v>40578</v>
      </c>
      <c r="B3371" s="364">
        <v>1.3631</v>
      </c>
    </row>
    <row r="3372" spans="1:2" ht="14.25" customHeight="1" x14ac:dyDescent="0.3">
      <c r="A3372" s="394">
        <v>40577</v>
      </c>
      <c r="B3372" s="364">
        <v>1.3745000000000001</v>
      </c>
    </row>
    <row r="3373" spans="1:2" ht="14.25" customHeight="1" x14ac:dyDescent="0.3">
      <c r="A3373" s="394">
        <v>40576</v>
      </c>
      <c r="B3373" s="364">
        <v>1.3803000000000001</v>
      </c>
    </row>
    <row r="3374" spans="1:2" ht="14.25" customHeight="1" x14ac:dyDescent="0.3">
      <c r="A3374" s="394">
        <v>40575</v>
      </c>
      <c r="B3374" s="364">
        <v>1.3754999999999999</v>
      </c>
    </row>
    <row r="3375" spans="1:2" ht="14.25" customHeight="1" x14ac:dyDescent="0.3">
      <c r="A3375" s="394">
        <v>40574</v>
      </c>
      <c r="B3375" s="364">
        <v>1.3692</v>
      </c>
    </row>
    <row r="3376" spans="1:2" ht="14.25" customHeight="1" x14ac:dyDescent="0.3">
      <c r="A3376" s="394">
        <v>40573</v>
      </c>
      <c r="B3376" s="364">
        <v>1.371</v>
      </c>
    </row>
    <row r="3377" spans="1:2" ht="14.25" customHeight="1" x14ac:dyDescent="0.3">
      <c r="A3377" s="394">
        <v>40572</v>
      </c>
      <c r="B3377" s="364">
        <v>1.371</v>
      </c>
    </row>
    <row r="3378" spans="1:2" ht="14.25" customHeight="1" x14ac:dyDescent="0.3">
      <c r="A3378" s="394">
        <v>40571</v>
      </c>
      <c r="B3378" s="364">
        <v>1.371</v>
      </c>
    </row>
    <row r="3379" spans="1:2" ht="14.25" customHeight="1" x14ac:dyDescent="0.3">
      <c r="A3379" s="394">
        <v>40570</v>
      </c>
      <c r="B3379" s="364">
        <v>1.3715999999999999</v>
      </c>
    </row>
    <row r="3380" spans="1:2" ht="14.25" customHeight="1" x14ac:dyDescent="0.3">
      <c r="A3380" s="394">
        <v>40569</v>
      </c>
      <c r="B3380" s="364">
        <v>1.3681000000000001</v>
      </c>
    </row>
    <row r="3381" spans="1:2" ht="14.25" customHeight="1" x14ac:dyDescent="0.3">
      <c r="A3381" s="394">
        <v>40568</v>
      </c>
      <c r="B3381" s="364">
        <v>1.3595999999999999</v>
      </c>
    </row>
    <row r="3382" spans="1:2" ht="14.25" customHeight="1" x14ac:dyDescent="0.3">
      <c r="A3382" s="394">
        <v>40567</v>
      </c>
      <c r="B3382" s="364">
        <v>1.3571</v>
      </c>
    </row>
    <row r="3383" spans="1:2" ht="14.25" customHeight="1" x14ac:dyDescent="0.3">
      <c r="A3383" s="394">
        <v>40566</v>
      </c>
      <c r="B3383" s="364">
        <v>1.3521000000000001</v>
      </c>
    </row>
    <row r="3384" spans="1:2" ht="14.25" customHeight="1" x14ac:dyDescent="0.3">
      <c r="A3384" s="394">
        <v>40565</v>
      </c>
      <c r="B3384" s="364">
        <v>1.3521000000000001</v>
      </c>
    </row>
    <row r="3385" spans="1:2" ht="14.25" customHeight="1" x14ac:dyDescent="0.3">
      <c r="A3385" s="394">
        <v>40564</v>
      </c>
      <c r="B3385" s="364">
        <v>1.3521000000000001</v>
      </c>
    </row>
    <row r="3386" spans="1:2" ht="14.25" customHeight="1" x14ac:dyDescent="0.3">
      <c r="A3386" s="394">
        <v>40563</v>
      </c>
      <c r="B3386" s="364">
        <v>1.3472</v>
      </c>
    </row>
    <row r="3387" spans="1:2" ht="14.25" customHeight="1" x14ac:dyDescent="0.3">
      <c r="A3387" s="394">
        <v>40562</v>
      </c>
      <c r="B3387" s="364">
        <v>1.3506</v>
      </c>
    </row>
    <row r="3388" spans="1:2" ht="14.25" customHeight="1" x14ac:dyDescent="0.3">
      <c r="A3388" s="394">
        <v>40561</v>
      </c>
      <c r="B3388" s="364">
        <v>1.3371</v>
      </c>
    </row>
    <row r="3389" spans="1:2" ht="14.25" customHeight="1" x14ac:dyDescent="0.3">
      <c r="A3389" s="394">
        <v>40560</v>
      </c>
      <c r="B3389" s="364">
        <v>1.3310999999999999</v>
      </c>
    </row>
    <row r="3390" spans="1:2" ht="14.25" customHeight="1" x14ac:dyDescent="0.3">
      <c r="A3390" s="394">
        <v>40559</v>
      </c>
      <c r="B3390" s="364">
        <v>1.3349</v>
      </c>
    </row>
    <row r="3391" spans="1:2" ht="14.25" customHeight="1" x14ac:dyDescent="0.3">
      <c r="A3391" s="394">
        <v>40558</v>
      </c>
      <c r="B3391" s="364">
        <v>1.3349</v>
      </c>
    </row>
    <row r="3392" spans="1:2" ht="14.25" customHeight="1" x14ac:dyDescent="0.3">
      <c r="A3392" s="394">
        <v>40557</v>
      </c>
      <c r="B3392" s="364">
        <v>1.3349</v>
      </c>
    </row>
    <row r="3393" spans="1:2" ht="14.25" customHeight="1" x14ac:dyDescent="0.3">
      <c r="A3393" s="394">
        <v>40556</v>
      </c>
      <c r="B3393" s="364">
        <v>1.3199000000000001</v>
      </c>
    </row>
    <row r="3394" spans="1:2" ht="14.25" customHeight="1" x14ac:dyDescent="0.3">
      <c r="A3394" s="394">
        <v>40555</v>
      </c>
      <c r="B3394" s="364">
        <v>1.2972999999999999</v>
      </c>
    </row>
    <row r="3395" spans="1:2" ht="14.25" customHeight="1" x14ac:dyDescent="0.3">
      <c r="A3395" s="394">
        <v>40554</v>
      </c>
      <c r="B3395" s="364">
        <v>1.2948</v>
      </c>
    </row>
    <row r="3396" spans="1:2" ht="14.25" customHeight="1" x14ac:dyDescent="0.3">
      <c r="A3396" s="394">
        <v>40553</v>
      </c>
      <c r="B3396" s="364">
        <v>1.2903</v>
      </c>
    </row>
    <row r="3397" spans="1:2" ht="14.25" customHeight="1" x14ac:dyDescent="0.3">
      <c r="A3397" s="394">
        <v>40552</v>
      </c>
      <c r="B3397" s="364">
        <v>1.2961</v>
      </c>
    </row>
    <row r="3398" spans="1:2" ht="14.25" customHeight="1" x14ac:dyDescent="0.3">
      <c r="A3398" s="394">
        <v>40551</v>
      </c>
      <c r="B3398" s="364">
        <v>1.2961</v>
      </c>
    </row>
    <row r="3399" spans="1:2" ht="14.25" customHeight="1" x14ac:dyDescent="0.3">
      <c r="A3399" s="394">
        <v>40550</v>
      </c>
      <c r="B3399" s="364">
        <v>1.2961</v>
      </c>
    </row>
    <row r="3400" spans="1:2" ht="14.25" customHeight="1" x14ac:dyDescent="0.3">
      <c r="A3400" s="394">
        <v>40549</v>
      </c>
      <c r="B3400" s="364">
        <v>1.3090999999999999</v>
      </c>
    </row>
    <row r="3401" spans="1:2" ht="14.25" customHeight="1" x14ac:dyDescent="0.3">
      <c r="A3401" s="394">
        <v>40548</v>
      </c>
      <c r="B3401" s="364">
        <v>1.3212999999999999</v>
      </c>
    </row>
    <row r="3402" spans="1:2" ht="14.25" customHeight="1" x14ac:dyDescent="0.3">
      <c r="A3402" s="394">
        <v>40547</v>
      </c>
      <c r="B3402" s="364">
        <v>1.3421000000000001</v>
      </c>
    </row>
    <row r="3403" spans="1:2" ht="14.25" customHeight="1" x14ac:dyDescent="0.3">
      <c r="A3403" s="394">
        <v>40546</v>
      </c>
      <c r="B3403" s="364">
        <v>1.3348</v>
      </c>
    </row>
    <row r="3404" spans="1:2" ht="14.25" customHeight="1" x14ac:dyDescent="0.3">
      <c r="A3404" s="394">
        <v>40545</v>
      </c>
      <c r="B3404" s="364">
        <v>1.3362000000000001</v>
      </c>
    </row>
    <row r="3405" spans="1:2" ht="14.25" customHeight="1" x14ac:dyDescent="0.3">
      <c r="A3405" s="394">
        <v>40544</v>
      </c>
      <c r="B3405" s="364">
        <v>1.3362000000000001</v>
      </c>
    </row>
    <row r="3406" spans="1:2" ht="14.25" customHeight="1" x14ac:dyDescent="0.3">
      <c r="A3406" s="394">
        <v>40543</v>
      </c>
      <c r="B3406" s="364">
        <v>1.3362000000000001</v>
      </c>
    </row>
    <row r="3407" spans="1:2" ht="14.25" customHeight="1" x14ac:dyDescent="0.3">
      <c r="A3407" s="394">
        <v>40542</v>
      </c>
      <c r="B3407" s="364">
        <v>1.3280000000000001</v>
      </c>
    </row>
    <row r="3408" spans="1:2" ht="14.25" customHeight="1" x14ac:dyDescent="0.3">
      <c r="A3408" s="394">
        <v>40541</v>
      </c>
      <c r="B3408" s="364">
        <v>1.3136000000000001</v>
      </c>
    </row>
    <row r="3409" spans="1:2" ht="14.25" customHeight="1" x14ac:dyDescent="0.3">
      <c r="A3409" s="394">
        <v>40540</v>
      </c>
      <c r="B3409" s="364">
        <v>1.3194999999999999</v>
      </c>
    </row>
    <row r="3410" spans="1:2" ht="14.25" customHeight="1" x14ac:dyDescent="0.3">
      <c r="A3410" s="394">
        <v>40539</v>
      </c>
      <c r="B3410" s="364">
        <v>1.3136000000000001</v>
      </c>
    </row>
    <row r="3411" spans="1:2" ht="14.25" customHeight="1" x14ac:dyDescent="0.3">
      <c r="A3411" s="394">
        <v>40538</v>
      </c>
      <c r="B3411" s="364">
        <v>1.3099000000000001</v>
      </c>
    </row>
    <row r="3412" spans="1:2" ht="14.25" customHeight="1" x14ac:dyDescent="0.3">
      <c r="A3412" s="394">
        <v>40537</v>
      </c>
      <c r="B3412" s="364">
        <v>1.3099000000000001</v>
      </c>
    </row>
    <row r="3413" spans="1:2" ht="14.25" customHeight="1" x14ac:dyDescent="0.3">
      <c r="A3413" s="394">
        <v>40536</v>
      </c>
      <c r="B3413" s="364">
        <v>1.3099000000000001</v>
      </c>
    </row>
    <row r="3414" spans="1:2" ht="14.25" customHeight="1" x14ac:dyDescent="0.3">
      <c r="A3414" s="394">
        <v>40535</v>
      </c>
      <c r="B3414" s="364">
        <v>1.3064</v>
      </c>
    </row>
    <row r="3415" spans="1:2" ht="14.25" customHeight="1" x14ac:dyDescent="0.3">
      <c r="A3415" s="394">
        <v>40534</v>
      </c>
      <c r="B3415" s="364">
        <v>1.3111999999999999</v>
      </c>
    </row>
    <row r="3416" spans="1:2" ht="14.25" customHeight="1" x14ac:dyDescent="0.3">
      <c r="A3416" s="394">
        <v>40533</v>
      </c>
      <c r="B3416" s="364">
        <v>1.3154999999999999</v>
      </c>
    </row>
    <row r="3417" spans="1:2" ht="14.25" customHeight="1" x14ac:dyDescent="0.3">
      <c r="A3417" s="394">
        <v>40532</v>
      </c>
      <c r="B3417" s="364">
        <v>1.3147</v>
      </c>
    </row>
    <row r="3418" spans="1:2" ht="14.25" customHeight="1" x14ac:dyDescent="0.3">
      <c r="A3418" s="394">
        <v>40531</v>
      </c>
      <c r="B3418" s="364">
        <v>1.3260000000000001</v>
      </c>
    </row>
    <row r="3419" spans="1:2" ht="14.25" customHeight="1" x14ac:dyDescent="0.3">
      <c r="A3419" s="394">
        <v>40530</v>
      </c>
      <c r="B3419" s="364">
        <v>1.3260000000000001</v>
      </c>
    </row>
    <row r="3420" spans="1:2" ht="14.25" customHeight="1" x14ac:dyDescent="0.3">
      <c r="A3420" s="394">
        <v>40529</v>
      </c>
      <c r="B3420" s="364">
        <v>1.3260000000000001</v>
      </c>
    </row>
    <row r="3421" spans="1:2" ht="14.25" customHeight="1" x14ac:dyDescent="0.3">
      <c r="A3421" s="394">
        <v>40528</v>
      </c>
      <c r="B3421" s="364">
        <v>1.3238000000000001</v>
      </c>
    </row>
    <row r="3422" spans="1:2" ht="14.25" customHeight="1" x14ac:dyDescent="0.3">
      <c r="A3422" s="394">
        <v>40527</v>
      </c>
      <c r="B3422" s="364">
        <v>1.3360000000000001</v>
      </c>
    </row>
    <row r="3423" spans="1:2" ht="14.25" customHeight="1" x14ac:dyDescent="0.3">
      <c r="A3423" s="394">
        <v>40526</v>
      </c>
      <c r="B3423" s="364">
        <v>1.3434999999999999</v>
      </c>
    </row>
    <row r="3424" spans="1:2" ht="14.25" customHeight="1" x14ac:dyDescent="0.3">
      <c r="A3424" s="394">
        <v>40525</v>
      </c>
      <c r="B3424" s="364">
        <v>1.3267</v>
      </c>
    </row>
    <row r="3425" spans="1:2" ht="14.25" customHeight="1" x14ac:dyDescent="0.3">
      <c r="A3425" s="394">
        <v>40524</v>
      </c>
      <c r="B3425" s="364">
        <v>1.3244</v>
      </c>
    </row>
    <row r="3426" spans="1:2" ht="14.25" customHeight="1" x14ac:dyDescent="0.3">
      <c r="A3426" s="394">
        <v>40523</v>
      </c>
      <c r="B3426" s="364">
        <v>1.3244</v>
      </c>
    </row>
    <row r="3427" spans="1:2" ht="14.25" customHeight="1" x14ac:dyDescent="0.3">
      <c r="A3427" s="394">
        <v>40522</v>
      </c>
      <c r="B3427" s="364">
        <v>1.3244</v>
      </c>
    </row>
    <row r="3428" spans="1:2" ht="14.25" customHeight="1" x14ac:dyDescent="0.3">
      <c r="A3428" s="394">
        <v>40521</v>
      </c>
      <c r="B3428" s="364">
        <v>1.3213999999999999</v>
      </c>
    </row>
    <row r="3429" spans="1:2" ht="14.25" customHeight="1" x14ac:dyDescent="0.3">
      <c r="A3429" s="394">
        <v>40520</v>
      </c>
      <c r="B3429" s="364">
        <v>1.32</v>
      </c>
    </row>
    <row r="3430" spans="1:2" ht="14.25" customHeight="1" x14ac:dyDescent="0.3">
      <c r="A3430" s="394">
        <v>40519</v>
      </c>
      <c r="B3430" s="364">
        <v>1.3363</v>
      </c>
    </row>
    <row r="3431" spans="1:2" ht="14.25" customHeight="1" x14ac:dyDescent="0.3">
      <c r="A3431" s="394">
        <v>40518</v>
      </c>
      <c r="B3431" s="364">
        <v>1.3280000000000001</v>
      </c>
    </row>
    <row r="3432" spans="1:2" ht="14.25" customHeight="1" x14ac:dyDescent="0.3">
      <c r="A3432" s="394">
        <v>40517</v>
      </c>
      <c r="B3432" s="364">
        <v>1.3246</v>
      </c>
    </row>
    <row r="3433" spans="1:2" ht="14.25" customHeight="1" x14ac:dyDescent="0.3">
      <c r="A3433" s="394">
        <v>40516</v>
      </c>
      <c r="B3433" s="364">
        <v>1.3246</v>
      </c>
    </row>
    <row r="3434" spans="1:2" ht="14.25" customHeight="1" x14ac:dyDescent="0.3">
      <c r="A3434" s="394">
        <v>40515</v>
      </c>
      <c r="B3434" s="364">
        <v>1.3246</v>
      </c>
    </row>
    <row r="3435" spans="1:2" ht="14.25" customHeight="1" x14ac:dyDescent="0.3">
      <c r="A3435" s="394">
        <v>40514</v>
      </c>
      <c r="B3435" s="364">
        <v>1.3154999999999999</v>
      </c>
    </row>
    <row r="3436" spans="1:2" ht="14.25" customHeight="1" x14ac:dyDescent="0.3">
      <c r="A3436" s="394">
        <v>40513</v>
      </c>
      <c r="B3436" s="364">
        <v>1.3115000000000001</v>
      </c>
    </row>
    <row r="3437" spans="1:2" ht="14.25" customHeight="1" x14ac:dyDescent="0.3">
      <c r="A3437" s="394">
        <v>40512</v>
      </c>
      <c r="B3437" s="364">
        <v>1.2998000000000001</v>
      </c>
    </row>
    <row r="3438" spans="1:2" ht="14.25" customHeight="1" x14ac:dyDescent="0.3">
      <c r="A3438" s="394">
        <v>40511</v>
      </c>
      <c r="B3438" s="364">
        <v>1.3146</v>
      </c>
    </row>
    <row r="3439" spans="1:2" ht="14.25" customHeight="1" x14ac:dyDescent="0.3">
      <c r="A3439" s="394">
        <v>40510</v>
      </c>
      <c r="B3439" s="364">
        <v>1.3225</v>
      </c>
    </row>
    <row r="3440" spans="1:2" ht="14.25" customHeight="1" x14ac:dyDescent="0.3">
      <c r="A3440" s="394">
        <v>40509</v>
      </c>
      <c r="B3440" s="364">
        <v>1.3225</v>
      </c>
    </row>
    <row r="3441" spans="1:2" ht="14.25" customHeight="1" x14ac:dyDescent="0.3">
      <c r="A3441" s="394">
        <v>40508</v>
      </c>
      <c r="B3441" s="364">
        <v>1.3225</v>
      </c>
    </row>
    <row r="3442" spans="1:2" ht="14.25" customHeight="1" x14ac:dyDescent="0.3">
      <c r="A3442" s="394">
        <v>40507</v>
      </c>
      <c r="B3442" s="364">
        <v>1.3321000000000001</v>
      </c>
    </row>
    <row r="3443" spans="1:2" ht="14.25" customHeight="1" x14ac:dyDescent="0.3">
      <c r="A3443" s="394">
        <v>40506</v>
      </c>
      <c r="B3443" s="364">
        <v>1.3339000000000001</v>
      </c>
    </row>
    <row r="3444" spans="1:2" ht="14.25" customHeight="1" x14ac:dyDescent="0.3">
      <c r="A3444" s="394">
        <v>40505</v>
      </c>
      <c r="B3444" s="364">
        <v>1.3495999999999999</v>
      </c>
    </row>
    <row r="3445" spans="1:2" ht="14.25" customHeight="1" x14ac:dyDescent="0.3">
      <c r="A3445" s="394">
        <v>40504</v>
      </c>
      <c r="B3445" s="364">
        <v>1.3647</v>
      </c>
    </row>
    <row r="3446" spans="1:2" ht="14.25" customHeight="1" x14ac:dyDescent="0.3">
      <c r="A3446" s="394">
        <v>40503</v>
      </c>
      <c r="B3446" s="364">
        <v>1.3673999999999999</v>
      </c>
    </row>
    <row r="3447" spans="1:2" ht="14.25" customHeight="1" x14ac:dyDescent="0.3">
      <c r="A3447" s="394">
        <v>40502</v>
      </c>
      <c r="B3447" s="364">
        <v>1.3673999999999999</v>
      </c>
    </row>
    <row r="3448" spans="1:2" ht="14.25" customHeight="1" x14ac:dyDescent="0.3">
      <c r="A3448" s="394">
        <v>40501</v>
      </c>
      <c r="B3448" s="364">
        <v>1.3673999999999999</v>
      </c>
    </row>
    <row r="3449" spans="1:2" ht="14.25" customHeight="1" x14ac:dyDescent="0.3">
      <c r="A3449" s="394">
        <v>40500</v>
      </c>
      <c r="B3449" s="364">
        <v>1.3647</v>
      </c>
    </row>
    <row r="3450" spans="1:2" ht="14.25" customHeight="1" x14ac:dyDescent="0.3">
      <c r="A3450" s="394">
        <v>40499</v>
      </c>
      <c r="B3450" s="364">
        <v>1.3481000000000001</v>
      </c>
    </row>
    <row r="3451" spans="1:2" ht="14.25" customHeight="1" x14ac:dyDescent="0.3">
      <c r="A3451" s="394">
        <v>40498</v>
      </c>
      <c r="B3451" s="364">
        <v>1.3612</v>
      </c>
    </row>
    <row r="3452" spans="1:2" ht="14.25" customHeight="1" x14ac:dyDescent="0.3">
      <c r="A3452" s="394">
        <v>40497</v>
      </c>
      <c r="B3452" s="364">
        <v>1.3626</v>
      </c>
    </row>
    <row r="3453" spans="1:2" ht="14.25" customHeight="1" x14ac:dyDescent="0.3">
      <c r="A3453" s="394">
        <v>40496</v>
      </c>
      <c r="B3453" s="364">
        <v>1.3711</v>
      </c>
    </row>
    <row r="3454" spans="1:2" ht="14.25" customHeight="1" x14ac:dyDescent="0.3">
      <c r="A3454" s="394">
        <v>40495</v>
      </c>
      <c r="B3454" s="364">
        <v>1.3711</v>
      </c>
    </row>
    <row r="3455" spans="1:2" ht="14.25" customHeight="1" x14ac:dyDescent="0.3">
      <c r="A3455" s="394">
        <v>40494</v>
      </c>
      <c r="B3455" s="364">
        <v>1.3711</v>
      </c>
    </row>
    <row r="3456" spans="1:2" ht="14.25" customHeight="1" x14ac:dyDescent="0.3">
      <c r="A3456" s="394">
        <v>40493</v>
      </c>
      <c r="B3456" s="364">
        <v>1.37</v>
      </c>
    </row>
    <row r="3457" spans="1:2" ht="14.25" customHeight="1" x14ac:dyDescent="0.3">
      <c r="A3457" s="394">
        <v>40492</v>
      </c>
      <c r="B3457" s="364">
        <v>1.377</v>
      </c>
    </row>
    <row r="3458" spans="1:2" ht="14.25" customHeight="1" x14ac:dyDescent="0.3">
      <c r="A3458" s="394">
        <v>40491</v>
      </c>
      <c r="B3458" s="364">
        <v>1.3945000000000001</v>
      </c>
    </row>
    <row r="3459" spans="1:2" ht="14.25" customHeight="1" x14ac:dyDescent="0.3">
      <c r="A3459" s="394">
        <v>40490</v>
      </c>
      <c r="B3459" s="364">
        <v>1.3916999999999999</v>
      </c>
    </row>
    <row r="3460" spans="1:2" ht="14.25" customHeight="1" x14ac:dyDescent="0.3">
      <c r="A3460" s="394">
        <v>40489</v>
      </c>
      <c r="B3460" s="364">
        <v>1.4084000000000001</v>
      </c>
    </row>
    <row r="3461" spans="1:2" ht="14.25" customHeight="1" x14ac:dyDescent="0.3">
      <c r="A3461" s="394">
        <v>40488</v>
      </c>
      <c r="B3461" s="364">
        <v>1.4084000000000001</v>
      </c>
    </row>
    <row r="3462" spans="1:2" ht="14.25" customHeight="1" x14ac:dyDescent="0.3">
      <c r="A3462" s="394">
        <v>40487</v>
      </c>
      <c r="B3462" s="364">
        <v>1.4084000000000001</v>
      </c>
    </row>
    <row r="3463" spans="1:2" ht="14.25" customHeight="1" x14ac:dyDescent="0.3">
      <c r="A3463" s="394">
        <v>40486</v>
      </c>
      <c r="B3463" s="364">
        <v>1.4244000000000001</v>
      </c>
    </row>
    <row r="3464" spans="1:2" ht="14.25" customHeight="1" x14ac:dyDescent="0.3">
      <c r="A3464" s="394">
        <v>40485</v>
      </c>
      <c r="B3464" s="364">
        <v>1.4014</v>
      </c>
    </row>
    <row r="3465" spans="1:2" ht="14.25" customHeight="1" x14ac:dyDescent="0.3">
      <c r="A3465" s="394">
        <v>40484</v>
      </c>
      <c r="B3465" s="364">
        <v>1.4017999999999999</v>
      </c>
    </row>
    <row r="3466" spans="1:2" ht="14.25" customHeight="1" x14ac:dyDescent="0.3">
      <c r="A3466" s="394">
        <v>40483</v>
      </c>
      <c r="B3466" s="364">
        <v>1.3926000000000001</v>
      </c>
    </row>
    <row r="3467" spans="1:2" ht="14.25" customHeight="1" x14ac:dyDescent="0.3">
      <c r="A3467" s="394">
        <v>40482</v>
      </c>
      <c r="B3467" s="364">
        <v>1.3856999999999999</v>
      </c>
    </row>
    <row r="3468" spans="1:2" ht="14.25" customHeight="1" x14ac:dyDescent="0.3">
      <c r="A3468" s="394">
        <v>40481</v>
      </c>
      <c r="B3468" s="364">
        <v>1.3856999999999999</v>
      </c>
    </row>
    <row r="3469" spans="1:2" ht="14.25" customHeight="1" x14ac:dyDescent="0.3">
      <c r="A3469" s="394">
        <v>40480</v>
      </c>
      <c r="B3469" s="364">
        <v>1.3856999999999999</v>
      </c>
    </row>
    <row r="3470" spans="1:2" ht="14.25" customHeight="1" x14ac:dyDescent="0.3">
      <c r="A3470" s="394">
        <v>40479</v>
      </c>
      <c r="B3470" s="364">
        <v>1.3856999999999999</v>
      </c>
    </row>
    <row r="3471" spans="1:2" ht="14.25" customHeight="1" x14ac:dyDescent="0.3">
      <c r="A3471" s="394">
        <v>40478</v>
      </c>
      <c r="B3471" s="364">
        <v>1.3803000000000001</v>
      </c>
    </row>
    <row r="3472" spans="1:2" ht="14.25" customHeight="1" x14ac:dyDescent="0.3">
      <c r="A3472" s="394">
        <v>40477</v>
      </c>
      <c r="B3472" s="364">
        <v>1.3912</v>
      </c>
    </row>
    <row r="3473" spans="1:2" ht="14.25" customHeight="1" x14ac:dyDescent="0.3">
      <c r="A3473" s="394">
        <v>40476</v>
      </c>
      <c r="B3473" s="364">
        <v>1.4031</v>
      </c>
    </row>
    <row r="3474" spans="1:2" ht="14.25" customHeight="1" x14ac:dyDescent="0.3">
      <c r="A3474" s="394">
        <v>40475</v>
      </c>
      <c r="B3474" s="364">
        <v>1.3934</v>
      </c>
    </row>
    <row r="3475" spans="1:2" ht="14.25" customHeight="1" x14ac:dyDescent="0.3">
      <c r="A3475" s="394">
        <v>40474</v>
      </c>
      <c r="B3475" s="364">
        <v>1.3934</v>
      </c>
    </row>
    <row r="3476" spans="1:2" ht="14.25" customHeight="1" x14ac:dyDescent="0.3">
      <c r="A3476" s="394">
        <v>40473</v>
      </c>
      <c r="B3476" s="364">
        <v>1.3934</v>
      </c>
    </row>
    <row r="3477" spans="1:2" ht="14.25" customHeight="1" x14ac:dyDescent="0.3">
      <c r="A3477" s="394">
        <v>40472</v>
      </c>
      <c r="B3477" s="364">
        <v>1.4016</v>
      </c>
    </row>
    <row r="3478" spans="1:2" ht="14.25" customHeight="1" x14ac:dyDescent="0.3">
      <c r="A3478" s="394">
        <v>40471</v>
      </c>
      <c r="B3478" s="364">
        <v>1.3861000000000001</v>
      </c>
    </row>
    <row r="3479" spans="1:2" ht="14.25" customHeight="1" x14ac:dyDescent="0.3">
      <c r="A3479" s="394">
        <v>40470</v>
      </c>
      <c r="B3479" s="364">
        <v>1.3858999999999999</v>
      </c>
    </row>
    <row r="3480" spans="1:2" ht="14.25" customHeight="1" x14ac:dyDescent="0.3">
      <c r="A3480" s="394">
        <v>40469</v>
      </c>
      <c r="B3480" s="364">
        <v>1.3895999999999999</v>
      </c>
    </row>
    <row r="3481" spans="1:2" ht="14.25" customHeight="1" x14ac:dyDescent="0.3">
      <c r="A3481" s="394">
        <v>40468</v>
      </c>
      <c r="B3481" s="364">
        <v>1.4089</v>
      </c>
    </row>
    <row r="3482" spans="1:2" ht="14.25" customHeight="1" x14ac:dyDescent="0.3">
      <c r="A3482" s="394">
        <v>40467</v>
      </c>
      <c r="B3482" s="364">
        <v>1.4089</v>
      </c>
    </row>
    <row r="3483" spans="1:2" ht="14.25" customHeight="1" x14ac:dyDescent="0.3">
      <c r="A3483" s="394">
        <v>40466</v>
      </c>
      <c r="B3483" s="364">
        <v>1.4089</v>
      </c>
    </row>
    <row r="3484" spans="1:2" ht="14.25" customHeight="1" x14ac:dyDescent="0.3">
      <c r="A3484" s="394">
        <v>40465</v>
      </c>
      <c r="B3484" s="364">
        <v>1.4100999999999999</v>
      </c>
    </row>
    <row r="3485" spans="1:2" ht="14.25" customHeight="1" x14ac:dyDescent="0.3">
      <c r="A3485" s="394">
        <v>40464</v>
      </c>
      <c r="B3485" s="364">
        <v>1.3957999999999999</v>
      </c>
    </row>
    <row r="3486" spans="1:2" ht="14.25" customHeight="1" x14ac:dyDescent="0.3">
      <c r="A3486" s="394">
        <v>40463</v>
      </c>
      <c r="B3486" s="364">
        <v>1.3833</v>
      </c>
    </row>
    <row r="3487" spans="1:2" ht="14.25" customHeight="1" x14ac:dyDescent="0.3">
      <c r="A3487" s="394">
        <v>40462</v>
      </c>
      <c r="B3487" s="364">
        <v>1.3935999999999999</v>
      </c>
    </row>
    <row r="3488" spans="1:2" ht="14.25" customHeight="1" x14ac:dyDescent="0.3">
      <c r="A3488" s="394">
        <v>40461</v>
      </c>
      <c r="B3488" s="364">
        <v>1.3874</v>
      </c>
    </row>
    <row r="3489" spans="1:2" ht="14.25" customHeight="1" x14ac:dyDescent="0.3">
      <c r="A3489" s="394">
        <v>40460</v>
      </c>
      <c r="B3489" s="364">
        <v>1.3874</v>
      </c>
    </row>
    <row r="3490" spans="1:2" ht="14.25" customHeight="1" x14ac:dyDescent="0.3">
      <c r="A3490" s="394">
        <v>40459</v>
      </c>
      <c r="B3490" s="364">
        <v>1.3874</v>
      </c>
    </row>
    <row r="3491" spans="1:2" ht="14.25" customHeight="1" x14ac:dyDescent="0.3">
      <c r="A3491" s="394">
        <v>40458</v>
      </c>
      <c r="B3491" s="364">
        <v>1.397</v>
      </c>
    </row>
    <row r="3492" spans="1:2" ht="14.25" customHeight="1" x14ac:dyDescent="0.3">
      <c r="A3492" s="394">
        <v>40457</v>
      </c>
      <c r="B3492" s="364">
        <v>1.3855999999999999</v>
      </c>
    </row>
    <row r="3493" spans="1:2" ht="14.25" customHeight="1" x14ac:dyDescent="0.3">
      <c r="A3493" s="394">
        <v>40456</v>
      </c>
      <c r="B3493" s="364">
        <v>1.3779999999999999</v>
      </c>
    </row>
    <row r="3494" spans="1:2" ht="14.25" customHeight="1" x14ac:dyDescent="0.3">
      <c r="A3494" s="394">
        <v>40455</v>
      </c>
      <c r="B3494" s="364">
        <v>1.3705000000000001</v>
      </c>
    </row>
    <row r="3495" spans="1:2" ht="14.25" customHeight="1" x14ac:dyDescent="0.3">
      <c r="A3495" s="394">
        <v>40454</v>
      </c>
      <c r="B3495" s="364">
        <v>1.3726</v>
      </c>
    </row>
    <row r="3496" spans="1:2" ht="14.25" customHeight="1" x14ac:dyDescent="0.3">
      <c r="A3496" s="394">
        <v>40453</v>
      </c>
      <c r="B3496" s="364">
        <v>1.3726</v>
      </c>
    </row>
    <row r="3497" spans="1:2" ht="14.25" customHeight="1" x14ac:dyDescent="0.3">
      <c r="A3497" s="394">
        <v>40452</v>
      </c>
      <c r="B3497" s="364">
        <v>1.3726</v>
      </c>
    </row>
    <row r="3498" spans="1:2" ht="14.25" customHeight="1" x14ac:dyDescent="0.3">
      <c r="A3498" s="394">
        <v>40451</v>
      </c>
      <c r="B3498" s="364">
        <v>1.3648</v>
      </c>
    </row>
    <row r="3499" spans="1:2" ht="14.25" customHeight="1" x14ac:dyDescent="0.3">
      <c r="A3499" s="394">
        <v>40450</v>
      </c>
      <c r="B3499" s="364">
        <v>1.3611</v>
      </c>
    </row>
    <row r="3500" spans="1:2" ht="14.25" customHeight="1" x14ac:dyDescent="0.3">
      <c r="A3500" s="394">
        <v>40449</v>
      </c>
      <c r="B3500" s="364">
        <v>1.3460000000000001</v>
      </c>
    </row>
    <row r="3501" spans="1:2" ht="14.25" customHeight="1" x14ac:dyDescent="0.3">
      <c r="A3501" s="394">
        <v>40448</v>
      </c>
      <c r="B3501" s="364">
        <v>1.3476999999999999</v>
      </c>
    </row>
    <row r="3502" spans="1:2" ht="14.25" customHeight="1" x14ac:dyDescent="0.3">
      <c r="A3502" s="394">
        <v>40447</v>
      </c>
      <c r="B3502" s="364">
        <v>1.3411999999999999</v>
      </c>
    </row>
    <row r="3503" spans="1:2" ht="14.25" customHeight="1" x14ac:dyDescent="0.3">
      <c r="A3503" s="394">
        <v>40446</v>
      </c>
      <c r="B3503" s="364">
        <v>1.3411999999999999</v>
      </c>
    </row>
    <row r="3504" spans="1:2" ht="14.25" customHeight="1" x14ac:dyDescent="0.3">
      <c r="A3504" s="394">
        <v>40445</v>
      </c>
      <c r="B3504" s="364">
        <v>1.3411999999999999</v>
      </c>
    </row>
    <row r="3505" spans="1:2" ht="14.25" customHeight="1" x14ac:dyDescent="0.3">
      <c r="A3505" s="394">
        <v>40444</v>
      </c>
      <c r="B3505" s="364">
        <v>1.3323</v>
      </c>
    </row>
    <row r="3506" spans="1:2" ht="14.25" customHeight="1" x14ac:dyDescent="0.3">
      <c r="A3506" s="394">
        <v>40443</v>
      </c>
      <c r="B3506" s="364">
        <v>1.3364</v>
      </c>
    </row>
    <row r="3507" spans="1:2" ht="14.25" customHeight="1" x14ac:dyDescent="0.3">
      <c r="A3507" s="394">
        <v>40442</v>
      </c>
      <c r="B3507" s="364">
        <v>1.3120000000000001</v>
      </c>
    </row>
    <row r="3508" spans="1:2" ht="14.25" customHeight="1" x14ac:dyDescent="0.3">
      <c r="A3508" s="394">
        <v>40441</v>
      </c>
      <c r="B3508" s="364">
        <v>1.3073999999999999</v>
      </c>
    </row>
    <row r="3509" spans="1:2" ht="14.25" customHeight="1" x14ac:dyDescent="0.3">
      <c r="A3509" s="394">
        <v>40440</v>
      </c>
      <c r="B3509" s="364">
        <v>1.306</v>
      </c>
    </row>
    <row r="3510" spans="1:2" ht="14.25" customHeight="1" x14ac:dyDescent="0.3">
      <c r="A3510" s="394">
        <v>40439</v>
      </c>
      <c r="B3510" s="364">
        <v>1.306</v>
      </c>
    </row>
    <row r="3511" spans="1:2" ht="14.25" customHeight="1" x14ac:dyDescent="0.3">
      <c r="A3511" s="394">
        <v>40438</v>
      </c>
      <c r="B3511" s="364">
        <v>1.306</v>
      </c>
    </row>
    <row r="3512" spans="1:2" ht="14.25" customHeight="1" x14ac:dyDescent="0.3">
      <c r="A3512" s="394">
        <v>40437</v>
      </c>
      <c r="B3512" s="364">
        <v>1.3078000000000001</v>
      </c>
    </row>
    <row r="3513" spans="1:2" ht="14.25" customHeight="1" x14ac:dyDescent="0.3">
      <c r="A3513" s="394">
        <v>40436</v>
      </c>
      <c r="B3513" s="364">
        <v>1.2988999999999999</v>
      </c>
    </row>
    <row r="3514" spans="1:2" ht="14.25" customHeight="1" x14ac:dyDescent="0.3">
      <c r="A3514" s="394">
        <v>40435</v>
      </c>
      <c r="B3514" s="364">
        <v>1.2849999999999999</v>
      </c>
    </row>
    <row r="3515" spans="1:2" ht="14.25" customHeight="1" x14ac:dyDescent="0.3">
      <c r="A3515" s="394">
        <v>40434</v>
      </c>
      <c r="B3515" s="364">
        <v>1.2801</v>
      </c>
    </row>
    <row r="3516" spans="1:2" ht="14.25" customHeight="1" x14ac:dyDescent="0.3">
      <c r="A3516" s="394">
        <v>40433</v>
      </c>
      <c r="B3516" s="364">
        <v>1.2725</v>
      </c>
    </row>
    <row r="3517" spans="1:2" ht="14.25" customHeight="1" x14ac:dyDescent="0.3">
      <c r="A3517" s="394">
        <v>40432</v>
      </c>
      <c r="B3517" s="364">
        <v>1.2725</v>
      </c>
    </row>
    <row r="3518" spans="1:2" ht="14.25" customHeight="1" x14ac:dyDescent="0.3">
      <c r="A3518" s="394">
        <v>40431</v>
      </c>
      <c r="B3518" s="364">
        <v>1.2725</v>
      </c>
    </row>
    <row r="3519" spans="1:2" ht="14.25" customHeight="1" x14ac:dyDescent="0.3">
      <c r="A3519" s="394">
        <v>40430</v>
      </c>
      <c r="B3519" s="364">
        <v>1.2715000000000001</v>
      </c>
    </row>
    <row r="3520" spans="1:2" ht="14.25" customHeight="1" x14ac:dyDescent="0.3">
      <c r="A3520" s="394">
        <v>40429</v>
      </c>
      <c r="B3520" s="364">
        <v>1.2697000000000001</v>
      </c>
    </row>
    <row r="3521" spans="1:2" ht="14.25" customHeight="1" x14ac:dyDescent="0.3">
      <c r="A3521" s="394">
        <v>40428</v>
      </c>
      <c r="B3521" s="364">
        <v>1.2744</v>
      </c>
    </row>
    <row r="3522" spans="1:2" ht="14.25" customHeight="1" x14ac:dyDescent="0.3">
      <c r="A3522" s="394">
        <v>40427</v>
      </c>
      <c r="B3522" s="364">
        <v>1.2874000000000001</v>
      </c>
    </row>
    <row r="3523" spans="1:2" ht="14.25" customHeight="1" x14ac:dyDescent="0.3">
      <c r="A3523" s="394">
        <v>40426</v>
      </c>
      <c r="B3523" s="364">
        <v>1.2834000000000001</v>
      </c>
    </row>
    <row r="3524" spans="1:2" ht="14.25" customHeight="1" x14ac:dyDescent="0.3">
      <c r="A3524" s="394">
        <v>40425</v>
      </c>
      <c r="B3524" s="364">
        <v>1.2834000000000001</v>
      </c>
    </row>
    <row r="3525" spans="1:2" ht="14.25" customHeight="1" x14ac:dyDescent="0.3">
      <c r="A3525" s="394">
        <v>40424</v>
      </c>
      <c r="B3525" s="364">
        <v>1.2834000000000001</v>
      </c>
    </row>
    <row r="3526" spans="1:2" ht="14.25" customHeight="1" x14ac:dyDescent="0.3">
      <c r="A3526" s="394">
        <v>40423</v>
      </c>
      <c r="B3526" s="364">
        <v>1.2818000000000001</v>
      </c>
    </row>
    <row r="3527" spans="1:2" ht="14.25" customHeight="1" x14ac:dyDescent="0.3">
      <c r="A3527" s="394">
        <v>40422</v>
      </c>
      <c r="B3527" s="364">
        <v>1.28</v>
      </c>
    </row>
    <row r="3528" spans="1:2" ht="14.25" customHeight="1" x14ac:dyDescent="0.3">
      <c r="A3528" s="394">
        <v>40421</v>
      </c>
      <c r="B3528" s="364">
        <v>1.268</v>
      </c>
    </row>
    <row r="3529" spans="1:2" ht="14.25" customHeight="1" x14ac:dyDescent="0.3">
      <c r="A3529" s="394">
        <v>40420</v>
      </c>
      <c r="B3529" s="364">
        <v>1.27</v>
      </c>
    </row>
    <row r="3530" spans="1:2" ht="14.25" customHeight="1" x14ac:dyDescent="0.3">
      <c r="A3530" s="394">
        <v>40419</v>
      </c>
      <c r="B3530" s="364">
        <v>1.2713000000000001</v>
      </c>
    </row>
    <row r="3531" spans="1:2" ht="14.25" customHeight="1" x14ac:dyDescent="0.3">
      <c r="A3531" s="394">
        <v>40418</v>
      </c>
      <c r="B3531" s="364">
        <v>1.2713000000000001</v>
      </c>
    </row>
    <row r="3532" spans="1:2" ht="14.25" customHeight="1" x14ac:dyDescent="0.3">
      <c r="A3532" s="394">
        <v>40417</v>
      </c>
      <c r="B3532" s="364">
        <v>1.2713000000000001</v>
      </c>
    </row>
    <row r="3533" spans="1:2" ht="14.25" customHeight="1" x14ac:dyDescent="0.3">
      <c r="A3533" s="394">
        <v>40416</v>
      </c>
      <c r="B3533" s="364">
        <v>1.2693000000000001</v>
      </c>
    </row>
    <row r="3534" spans="1:2" ht="14.25" customHeight="1" x14ac:dyDescent="0.3">
      <c r="A3534" s="394">
        <v>40415</v>
      </c>
      <c r="B3534" s="364">
        <v>1.2613000000000001</v>
      </c>
    </row>
    <row r="3535" spans="1:2" ht="14.25" customHeight="1" x14ac:dyDescent="0.3">
      <c r="A3535" s="394">
        <v>40414</v>
      </c>
      <c r="B3535" s="364">
        <v>1.2611000000000001</v>
      </c>
    </row>
    <row r="3536" spans="1:2" ht="14.25" customHeight="1" x14ac:dyDescent="0.3">
      <c r="A3536" s="394">
        <v>40413</v>
      </c>
      <c r="B3536" s="364">
        <v>1.2704</v>
      </c>
    </row>
    <row r="3537" spans="1:2" ht="14.25" customHeight="1" x14ac:dyDescent="0.3">
      <c r="A3537" s="394">
        <v>40412</v>
      </c>
      <c r="B3537" s="364">
        <v>1.2710999999999999</v>
      </c>
    </row>
    <row r="3538" spans="1:2" ht="14.25" customHeight="1" x14ac:dyDescent="0.3">
      <c r="A3538" s="394">
        <v>40411</v>
      </c>
      <c r="B3538" s="364">
        <v>1.2710999999999999</v>
      </c>
    </row>
    <row r="3539" spans="1:2" ht="14.25" customHeight="1" x14ac:dyDescent="0.3">
      <c r="A3539" s="394">
        <v>40410</v>
      </c>
      <c r="B3539" s="364">
        <v>1.2710999999999999</v>
      </c>
    </row>
    <row r="3540" spans="1:2" ht="14.25" customHeight="1" x14ac:dyDescent="0.3">
      <c r="A3540" s="394">
        <v>40409</v>
      </c>
      <c r="B3540" s="364">
        <v>1.2836000000000001</v>
      </c>
    </row>
    <row r="3541" spans="1:2" ht="14.25" customHeight="1" x14ac:dyDescent="0.3">
      <c r="A3541" s="394">
        <v>40408</v>
      </c>
      <c r="B3541" s="364">
        <v>1.288</v>
      </c>
    </row>
    <row r="3542" spans="1:2" ht="14.25" customHeight="1" x14ac:dyDescent="0.3">
      <c r="A3542" s="394">
        <v>40407</v>
      </c>
      <c r="B3542" s="364">
        <v>1.286</v>
      </c>
    </row>
    <row r="3543" spans="1:2" ht="14.25" customHeight="1" x14ac:dyDescent="0.3">
      <c r="A3543" s="394">
        <v>40406</v>
      </c>
      <c r="B3543" s="364">
        <v>1.282</v>
      </c>
    </row>
    <row r="3544" spans="1:2" ht="14.25" customHeight="1" x14ac:dyDescent="0.3">
      <c r="A3544" s="394">
        <v>40405</v>
      </c>
      <c r="B3544" s="364">
        <v>1.2799</v>
      </c>
    </row>
    <row r="3545" spans="1:2" ht="14.25" customHeight="1" x14ac:dyDescent="0.3">
      <c r="A3545" s="394">
        <v>40404</v>
      </c>
      <c r="B3545" s="364">
        <v>1.2799</v>
      </c>
    </row>
    <row r="3546" spans="1:2" ht="14.25" customHeight="1" x14ac:dyDescent="0.3">
      <c r="A3546" s="394">
        <v>40403</v>
      </c>
      <c r="B3546" s="364">
        <v>1.2799</v>
      </c>
    </row>
    <row r="3547" spans="1:2" ht="14.25" customHeight="1" x14ac:dyDescent="0.3">
      <c r="A3547" s="394">
        <v>40402</v>
      </c>
      <c r="B3547" s="364">
        <v>1.2789999999999999</v>
      </c>
    </row>
    <row r="3548" spans="1:2" ht="14.25" customHeight="1" x14ac:dyDescent="0.3">
      <c r="A3548" s="394">
        <v>40401</v>
      </c>
      <c r="B3548" s="364">
        <v>1.3016000000000001</v>
      </c>
    </row>
    <row r="3549" spans="1:2" ht="14.25" customHeight="1" x14ac:dyDescent="0.3">
      <c r="A3549" s="394">
        <v>40400</v>
      </c>
      <c r="B3549" s="364">
        <v>1.3132999999999999</v>
      </c>
    </row>
    <row r="3550" spans="1:2" ht="14.25" customHeight="1" x14ac:dyDescent="0.3">
      <c r="A3550" s="394">
        <v>40399</v>
      </c>
      <c r="B3550" s="364">
        <v>1.3252999999999999</v>
      </c>
    </row>
    <row r="3551" spans="1:2" ht="14.25" customHeight="1" x14ac:dyDescent="0.3">
      <c r="A3551" s="394">
        <v>40398</v>
      </c>
      <c r="B3551" s="364">
        <v>1.3176000000000001</v>
      </c>
    </row>
    <row r="3552" spans="1:2" ht="14.25" customHeight="1" x14ac:dyDescent="0.3">
      <c r="A3552" s="394">
        <v>40397</v>
      </c>
      <c r="B3552" s="364">
        <v>1.3176000000000001</v>
      </c>
    </row>
    <row r="3553" spans="1:2" ht="14.25" customHeight="1" x14ac:dyDescent="0.3">
      <c r="A3553" s="394">
        <v>40396</v>
      </c>
      <c r="B3553" s="364">
        <v>1.3176000000000001</v>
      </c>
    </row>
    <row r="3554" spans="1:2" ht="14.25" customHeight="1" x14ac:dyDescent="0.3">
      <c r="A3554" s="394">
        <v>40395</v>
      </c>
      <c r="B3554" s="364">
        <v>1.3184</v>
      </c>
    </row>
    <row r="3555" spans="1:2" ht="14.25" customHeight="1" x14ac:dyDescent="0.3">
      <c r="A3555" s="394">
        <v>40394</v>
      </c>
      <c r="B3555" s="364">
        <v>1.3206</v>
      </c>
    </row>
    <row r="3556" spans="1:2" ht="14.25" customHeight="1" x14ac:dyDescent="0.3">
      <c r="A3556" s="394">
        <v>40393</v>
      </c>
      <c r="B3556" s="364">
        <v>1.3221000000000001</v>
      </c>
    </row>
    <row r="3557" spans="1:2" ht="14.25" customHeight="1" x14ac:dyDescent="0.3">
      <c r="A3557" s="394">
        <v>40392</v>
      </c>
      <c r="B3557" s="364">
        <v>1.3072999999999999</v>
      </c>
    </row>
    <row r="3558" spans="1:2" ht="14.25" customHeight="1" x14ac:dyDescent="0.3">
      <c r="A3558" s="394">
        <v>40391</v>
      </c>
      <c r="B3558" s="364">
        <v>1.3028</v>
      </c>
    </row>
    <row r="3559" spans="1:2" ht="14.25" customHeight="1" x14ac:dyDescent="0.3">
      <c r="A3559" s="394">
        <v>40390</v>
      </c>
      <c r="B3559" s="364">
        <v>1.3028</v>
      </c>
    </row>
    <row r="3560" spans="1:2" ht="14.25" customHeight="1" x14ac:dyDescent="0.3">
      <c r="A3560" s="394">
        <v>40389</v>
      </c>
      <c r="B3560" s="364">
        <v>1.3028</v>
      </c>
    </row>
    <row r="3561" spans="1:2" ht="14.25" customHeight="1" x14ac:dyDescent="0.3">
      <c r="A3561" s="394">
        <v>40388</v>
      </c>
      <c r="B3561" s="364">
        <v>1.3069</v>
      </c>
    </row>
    <row r="3562" spans="1:2" ht="14.25" customHeight="1" x14ac:dyDescent="0.3">
      <c r="A3562" s="394">
        <v>40387</v>
      </c>
      <c r="B3562" s="364">
        <v>1.2991999999999999</v>
      </c>
    </row>
    <row r="3563" spans="1:2" ht="14.25" customHeight="1" x14ac:dyDescent="0.3">
      <c r="A3563" s="394">
        <v>40386</v>
      </c>
      <c r="B3563" s="364">
        <v>1.3032999999999999</v>
      </c>
    </row>
    <row r="3564" spans="1:2" ht="14.25" customHeight="1" x14ac:dyDescent="0.3">
      <c r="A3564" s="394">
        <v>40385</v>
      </c>
      <c r="B3564" s="364">
        <v>1.2930999999999999</v>
      </c>
    </row>
    <row r="3565" spans="1:2" ht="14.25" customHeight="1" x14ac:dyDescent="0.3">
      <c r="A3565" s="394">
        <v>40384</v>
      </c>
      <c r="B3565" s="364">
        <v>1.2897000000000001</v>
      </c>
    </row>
    <row r="3566" spans="1:2" ht="14.25" customHeight="1" x14ac:dyDescent="0.3">
      <c r="A3566" s="394">
        <v>40383</v>
      </c>
      <c r="B3566" s="364">
        <v>1.2897000000000001</v>
      </c>
    </row>
    <row r="3567" spans="1:2" ht="14.25" customHeight="1" x14ac:dyDescent="0.3">
      <c r="A3567" s="394">
        <v>40382</v>
      </c>
      <c r="B3567" s="364">
        <v>1.2897000000000001</v>
      </c>
    </row>
    <row r="3568" spans="1:2" ht="14.25" customHeight="1" x14ac:dyDescent="0.3">
      <c r="A3568" s="394">
        <v>40381</v>
      </c>
      <c r="B3568" s="364">
        <v>1.2849999999999999</v>
      </c>
    </row>
    <row r="3569" spans="1:2" ht="14.25" customHeight="1" x14ac:dyDescent="0.3">
      <c r="A3569" s="394">
        <v>40380</v>
      </c>
      <c r="B3569" s="364">
        <v>1.2817000000000001</v>
      </c>
    </row>
    <row r="3570" spans="1:2" ht="14.25" customHeight="1" x14ac:dyDescent="0.3">
      <c r="A3570" s="394">
        <v>40379</v>
      </c>
      <c r="B3570" s="364">
        <v>1.2844</v>
      </c>
    </row>
    <row r="3571" spans="1:2" ht="14.25" customHeight="1" x14ac:dyDescent="0.3">
      <c r="A3571" s="394">
        <v>40378</v>
      </c>
      <c r="B3571" s="364">
        <v>1.2957000000000001</v>
      </c>
    </row>
    <row r="3572" spans="1:2" ht="14.25" customHeight="1" x14ac:dyDescent="0.3">
      <c r="A3572" s="394">
        <v>40377</v>
      </c>
      <c r="B3572" s="364">
        <v>1.3</v>
      </c>
    </row>
    <row r="3573" spans="1:2" ht="14.25" customHeight="1" x14ac:dyDescent="0.3">
      <c r="A3573" s="394">
        <v>40376</v>
      </c>
      <c r="B3573" s="364">
        <v>1.3</v>
      </c>
    </row>
    <row r="3574" spans="1:2" ht="14.25" customHeight="1" x14ac:dyDescent="0.3">
      <c r="A3574" s="394">
        <v>40375</v>
      </c>
      <c r="B3574" s="364">
        <v>1.3</v>
      </c>
    </row>
    <row r="3575" spans="1:2" ht="14.25" customHeight="1" x14ac:dyDescent="0.3">
      <c r="A3575" s="394">
        <v>40374</v>
      </c>
      <c r="B3575" s="364">
        <v>1.2827999999999999</v>
      </c>
    </row>
    <row r="3576" spans="1:2" ht="14.25" customHeight="1" x14ac:dyDescent="0.3">
      <c r="A3576" s="394">
        <v>40373</v>
      </c>
      <c r="B3576" s="364">
        <v>1.2703</v>
      </c>
    </row>
    <row r="3577" spans="1:2" ht="14.25" customHeight="1" x14ac:dyDescent="0.3">
      <c r="A3577" s="394">
        <v>40372</v>
      </c>
      <c r="B3577" s="364">
        <v>1.2568999999999999</v>
      </c>
    </row>
    <row r="3578" spans="1:2" ht="14.25" customHeight="1" x14ac:dyDescent="0.3">
      <c r="A3578" s="394">
        <v>40371</v>
      </c>
      <c r="B3578" s="364">
        <v>1.2572000000000001</v>
      </c>
    </row>
    <row r="3579" spans="1:2" ht="14.25" customHeight="1" x14ac:dyDescent="0.3">
      <c r="A3579" s="394">
        <v>40370</v>
      </c>
      <c r="B3579" s="364">
        <v>1.2637</v>
      </c>
    </row>
    <row r="3580" spans="1:2" ht="14.25" customHeight="1" x14ac:dyDescent="0.3">
      <c r="A3580" s="394">
        <v>40369</v>
      </c>
      <c r="B3580" s="364">
        <v>1.2637</v>
      </c>
    </row>
    <row r="3581" spans="1:2" ht="14.25" customHeight="1" x14ac:dyDescent="0.3">
      <c r="A3581" s="394">
        <v>40368</v>
      </c>
      <c r="B3581" s="364">
        <v>1.2637</v>
      </c>
    </row>
    <row r="3582" spans="1:2" ht="14.25" customHeight="1" x14ac:dyDescent="0.3">
      <c r="A3582" s="394">
        <v>40367</v>
      </c>
      <c r="B3582" s="364">
        <v>1.266</v>
      </c>
    </row>
    <row r="3583" spans="1:2" ht="14.25" customHeight="1" x14ac:dyDescent="0.3">
      <c r="A3583" s="394">
        <v>40366</v>
      </c>
      <c r="B3583" s="364">
        <v>1.2566999999999999</v>
      </c>
    </row>
    <row r="3584" spans="1:2" ht="14.25" customHeight="1" x14ac:dyDescent="0.3">
      <c r="A3584" s="394">
        <v>40365</v>
      </c>
      <c r="B3584" s="364">
        <v>1.2579</v>
      </c>
    </row>
    <row r="3585" spans="1:2" ht="14.25" customHeight="1" x14ac:dyDescent="0.3">
      <c r="A3585" s="394">
        <v>40364</v>
      </c>
      <c r="B3585" s="364">
        <v>1.2531000000000001</v>
      </c>
    </row>
    <row r="3586" spans="1:2" ht="14.25" customHeight="1" x14ac:dyDescent="0.3">
      <c r="A3586" s="394">
        <v>40363</v>
      </c>
      <c r="B3586" s="364">
        <v>1.2547999999999999</v>
      </c>
    </row>
    <row r="3587" spans="1:2" ht="14.25" customHeight="1" x14ac:dyDescent="0.3">
      <c r="A3587" s="394">
        <v>40362</v>
      </c>
      <c r="B3587" s="364">
        <v>1.2547999999999999</v>
      </c>
    </row>
    <row r="3588" spans="1:2" ht="14.25" customHeight="1" x14ac:dyDescent="0.3">
      <c r="A3588" s="394">
        <v>40361</v>
      </c>
      <c r="B3588" s="364">
        <v>1.2547999999999999</v>
      </c>
    </row>
    <row r="3589" spans="1:2" ht="14.25" customHeight="1" x14ac:dyDescent="0.3">
      <c r="A3589" s="394">
        <v>40360</v>
      </c>
      <c r="B3589" s="364">
        <v>1.2327999999999999</v>
      </c>
    </row>
    <row r="3590" spans="1:2" ht="14.25" customHeight="1" x14ac:dyDescent="0.3">
      <c r="A3590" s="394">
        <v>40359</v>
      </c>
      <c r="B3590" s="364">
        <v>1.2271000000000001</v>
      </c>
    </row>
    <row r="3591" spans="1:2" ht="14.25" customHeight="1" x14ac:dyDescent="0.3">
      <c r="A3591" s="394">
        <v>40358</v>
      </c>
      <c r="B3591" s="364">
        <v>1.2198</v>
      </c>
    </row>
    <row r="3592" spans="1:2" ht="14.25" customHeight="1" x14ac:dyDescent="0.3">
      <c r="A3592" s="394">
        <v>40357</v>
      </c>
      <c r="B3592" s="364">
        <v>1.2339</v>
      </c>
    </row>
    <row r="3593" spans="1:2" ht="14.25" customHeight="1" x14ac:dyDescent="0.3">
      <c r="A3593" s="394">
        <v>40356</v>
      </c>
      <c r="B3593" s="364">
        <v>1.2294</v>
      </c>
    </row>
    <row r="3594" spans="1:2" ht="14.25" customHeight="1" x14ac:dyDescent="0.3">
      <c r="A3594" s="394">
        <v>40355</v>
      </c>
      <c r="B3594" s="364">
        <v>1.2294</v>
      </c>
    </row>
    <row r="3595" spans="1:2" ht="14.25" customHeight="1" x14ac:dyDescent="0.3">
      <c r="A3595" s="394">
        <v>40354</v>
      </c>
      <c r="B3595" s="364">
        <v>1.2294</v>
      </c>
    </row>
    <row r="3596" spans="1:2" ht="14.25" customHeight="1" x14ac:dyDescent="0.3">
      <c r="A3596" s="394">
        <v>40353</v>
      </c>
      <c r="B3596" s="364">
        <v>1.2262</v>
      </c>
    </row>
    <row r="3597" spans="1:2" ht="14.25" customHeight="1" x14ac:dyDescent="0.3">
      <c r="A3597" s="394">
        <v>40352</v>
      </c>
      <c r="B3597" s="364">
        <v>1.2271000000000001</v>
      </c>
    </row>
    <row r="3598" spans="1:2" ht="14.25" customHeight="1" x14ac:dyDescent="0.3">
      <c r="A3598" s="394">
        <v>40351</v>
      </c>
      <c r="B3598" s="364">
        <v>1.2258</v>
      </c>
    </row>
    <row r="3599" spans="1:2" ht="14.25" customHeight="1" x14ac:dyDescent="0.3">
      <c r="A3599" s="394">
        <v>40350</v>
      </c>
      <c r="B3599" s="364">
        <v>1.2391000000000001</v>
      </c>
    </row>
    <row r="3600" spans="1:2" ht="14.25" customHeight="1" x14ac:dyDescent="0.3">
      <c r="A3600" s="394">
        <v>40349</v>
      </c>
      <c r="B3600" s="364">
        <v>1.2372000000000001</v>
      </c>
    </row>
    <row r="3601" spans="1:2" ht="14.25" customHeight="1" x14ac:dyDescent="0.3">
      <c r="A3601" s="394">
        <v>40348</v>
      </c>
      <c r="B3601" s="364">
        <v>1.2372000000000001</v>
      </c>
    </row>
    <row r="3602" spans="1:2" ht="14.25" customHeight="1" x14ac:dyDescent="0.3">
      <c r="A3602" s="394">
        <v>40347</v>
      </c>
      <c r="B3602" s="364">
        <v>1.2372000000000001</v>
      </c>
    </row>
    <row r="3603" spans="1:2" ht="14.25" customHeight="1" x14ac:dyDescent="0.3">
      <c r="A3603" s="394">
        <v>40346</v>
      </c>
      <c r="B3603" s="364">
        <v>1.2363</v>
      </c>
    </row>
    <row r="3604" spans="1:2" ht="14.25" customHeight="1" x14ac:dyDescent="0.3">
      <c r="A3604" s="394">
        <v>40345</v>
      </c>
      <c r="B3604" s="364">
        <v>1.2277</v>
      </c>
    </row>
    <row r="3605" spans="1:2" ht="14.25" customHeight="1" x14ac:dyDescent="0.3">
      <c r="A3605" s="394">
        <v>40344</v>
      </c>
      <c r="B3605" s="364">
        <v>1.2258</v>
      </c>
    </row>
    <row r="3606" spans="1:2" ht="14.25" customHeight="1" x14ac:dyDescent="0.3">
      <c r="A3606" s="394">
        <v>40343</v>
      </c>
      <c r="B3606" s="364">
        <v>1.2249000000000001</v>
      </c>
    </row>
    <row r="3607" spans="1:2" ht="14.25" customHeight="1" x14ac:dyDescent="0.3">
      <c r="A3607" s="394">
        <v>40342</v>
      </c>
      <c r="B3607" s="364">
        <v>1.2126999999999999</v>
      </c>
    </row>
    <row r="3608" spans="1:2" ht="14.25" customHeight="1" x14ac:dyDescent="0.3">
      <c r="A3608" s="394">
        <v>40341</v>
      </c>
      <c r="B3608" s="364">
        <v>1.2126999999999999</v>
      </c>
    </row>
    <row r="3609" spans="1:2" ht="14.25" customHeight="1" x14ac:dyDescent="0.3">
      <c r="A3609" s="394">
        <v>40340</v>
      </c>
      <c r="B3609" s="364">
        <v>1.2126999999999999</v>
      </c>
    </row>
    <row r="3610" spans="1:2" ht="14.25" customHeight="1" x14ac:dyDescent="0.3">
      <c r="A3610" s="394">
        <v>40339</v>
      </c>
      <c r="B3610" s="364">
        <v>1.2044999999999999</v>
      </c>
    </row>
    <row r="3611" spans="1:2" ht="14.25" customHeight="1" x14ac:dyDescent="0.3">
      <c r="A3611" s="394">
        <v>40338</v>
      </c>
      <c r="B3611" s="364">
        <v>1.2010000000000001</v>
      </c>
    </row>
    <row r="3612" spans="1:2" ht="14.25" customHeight="1" x14ac:dyDescent="0.3">
      <c r="A3612" s="394">
        <v>40337</v>
      </c>
      <c r="B3612" s="364">
        <v>1.1941999999999999</v>
      </c>
    </row>
    <row r="3613" spans="1:2" ht="14.25" customHeight="1" x14ac:dyDescent="0.3">
      <c r="A3613" s="394">
        <v>40336</v>
      </c>
      <c r="B3613" s="364">
        <v>1.1959</v>
      </c>
    </row>
    <row r="3614" spans="1:2" ht="14.25" customHeight="1" x14ac:dyDescent="0.3">
      <c r="A3614" s="394">
        <v>40335</v>
      </c>
      <c r="B3614" s="364">
        <v>1.206</v>
      </c>
    </row>
    <row r="3615" spans="1:2" ht="14.25" customHeight="1" x14ac:dyDescent="0.3">
      <c r="A3615" s="394">
        <v>40334</v>
      </c>
      <c r="B3615" s="364">
        <v>1.206</v>
      </c>
    </row>
    <row r="3616" spans="1:2" ht="14.25" customHeight="1" x14ac:dyDescent="0.3">
      <c r="A3616" s="394">
        <v>40333</v>
      </c>
      <c r="B3616" s="364">
        <v>1.206</v>
      </c>
    </row>
    <row r="3617" spans="1:2" ht="14.25" customHeight="1" x14ac:dyDescent="0.3">
      <c r="A3617" s="394">
        <v>40332</v>
      </c>
      <c r="B3617" s="364">
        <v>1.2267999999999999</v>
      </c>
    </row>
    <row r="3618" spans="1:2" ht="14.25" customHeight="1" x14ac:dyDescent="0.3">
      <c r="A3618" s="394">
        <v>40331</v>
      </c>
      <c r="B3618" s="364">
        <v>1.2218</v>
      </c>
    </row>
    <row r="3619" spans="1:2" ht="14.25" customHeight="1" x14ac:dyDescent="0.3">
      <c r="A3619" s="394">
        <v>40330</v>
      </c>
      <c r="B3619" s="364">
        <v>1.2155</v>
      </c>
    </row>
    <row r="3620" spans="1:2" ht="14.25" customHeight="1" x14ac:dyDescent="0.3">
      <c r="A3620" s="394">
        <v>40329</v>
      </c>
      <c r="B3620" s="364">
        <v>1.2306999999999999</v>
      </c>
    </row>
    <row r="3621" spans="1:2" ht="14.25" customHeight="1" x14ac:dyDescent="0.3">
      <c r="A3621" s="394">
        <v>40328</v>
      </c>
      <c r="B3621" s="364">
        <v>1.2383999999999999</v>
      </c>
    </row>
    <row r="3622" spans="1:2" ht="14.25" customHeight="1" x14ac:dyDescent="0.3">
      <c r="A3622" s="394">
        <v>40327</v>
      </c>
      <c r="B3622" s="364">
        <v>1.2383999999999999</v>
      </c>
    </row>
    <row r="3623" spans="1:2" ht="14.25" customHeight="1" x14ac:dyDescent="0.3">
      <c r="A3623" s="394">
        <v>40326</v>
      </c>
      <c r="B3623" s="364">
        <v>1.2383999999999999</v>
      </c>
    </row>
    <row r="3624" spans="1:2" ht="14.25" customHeight="1" x14ac:dyDescent="0.3">
      <c r="A3624" s="394">
        <v>40325</v>
      </c>
      <c r="B3624" s="364">
        <v>1.2255</v>
      </c>
    </row>
    <row r="3625" spans="1:2" ht="14.25" customHeight="1" x14ac:dyDescent="0.3">
      <c r="A3625" s="394">
        <v>40324</v>
      </c>
      <c r="B3625" s="364">
        <v>1.2309000000000001</v>
      </c>
    </row>
    <row r="3626" spans="1:2" ht="14.25" customHeight="1" x14ac:dyDescent="0.3">
      <c r="A3626" s="394">
        <v>40323</v>
      </c>
      <c r="B3626" s="364">
        <v>1.2222999999999999</v>
      </c>
    </row>
    <row r="3627" spans="1:2" ht="14.25" customHeight="1" x14ac:dyDescent="0.3">
      <c r="A3627" s="394">
        <v>40322</v>
      </c>
      <c r="B3627" s="364">
        <v>1.236</v>
      </c>
    </row>
    <row r="3628" spans="1:2" ht="14.25" customHeight="1" x14ac:dyDescent="0.3">
      <c r="A3628" s="394">
        <v>40321</v>
      </c>
      <c r="B3628" s="364">
        <v>1.2497</v>
      </c>
    </row>
    <row r="3629" spans="1:2" ht="14.25" customHeight="1" x14ac:dyDescent="0.3">
      <c r="A3629" s="394">
        <v>40320</v>
      </c>
      <c r="B3629" s="364">
        <v>1.2497</v>
      </c>
    </row>
    <row r="3630" spans="1:2" ht="14.25" customHeight="1" x14ac:dyDescent="0.3">
      <c r="A3630" s="394">
        <v>40319</v>
      </c>
      <c r="B3630" s="364">
        <v>1.2497</v>
      </c>
    </row>
    <row r="3631" spans="1:2" ht="14.25" customHeight="1" x14ac:dyDescent="0.3">
      <c r="A3631" s="394">
        <v>40318</v>
      </c>
      <c r="B3631" s="364">
        <v>1.2334000000000001</v>
      </c>
    </row>
    <row r="3632" spans="1:2" ht="14.25" customHeight="1" x14ac:dyDescent="0.3">
      <c r="A3632" s="394">
        <v>40317</v>
      </c>
      <c r="B3632" s="364">
        <v>1.2270000000000001</v>
      </c>
    </row>
    <row r="3633" spans="1:2" ht="14.25" customHeight="1" x14ac:dyDescent="0.3">
      <c r="A3633" s="394">
        <v>40316</v>
      </c>
      <c r="B3633" s="364">
        <v>1.2427999999999999</v>
      </c>
    </row>
    <row r="3634" spans="1:2" ht="14.25" customHeight="1" x14ac:dyDescent="0.3">
      <c r="A3634" s="394">
        <v>40315</v>
      </c>
      <c r="B3634" s="364">
        <v>1.2349000000000001</v>
      </c>
    </row>
    <row r="3635" spans="1:2" ht="14.25" customHeight="1" x14ac:dyDescent="0.3">
      <c r="A3635" s="394">
        <v>40314</v>
      </c>
      <c r="B3635" s="364">
        <v>1.2492000000000001</v>
      </c>
    </row>
    <row r="3636" spans="1:2" ht="14.25" customHeight="1" x14ac:dyDescent="0.3">
      <c r="A3636" s="394">
        <v>40313</v>
      </c>
      <c r="B3636" s="364">
        <v>1.2492000000000001</v>
      </c>
    </row>
    <row r="3637" spans="1:2" ht="14.25" customHeight="1" x14ac:dyDescent="0.3">
      <c r="A3637" s="394">
        <v>40312</v>
      </c>
      <c r="B3637" s="364">
        <v>1.2492000000000001</v>
      </c>
    </row>
    <row r="3638" spans="1:2" ht="14.25" customHeight="1" x14ac:dyDescent="0.3">
      <c r="A3638" s="394">
        <v>40311</v>
      </c>
      <c r="B3638" s="364">
        <v>1.2586999999999999</v>
      </c>
    </row>
    <row r="3639" spans="1:2" ht="14.25" customHeight="1" x14ac:dyDescent="0.3">
      <c r="A3639" s="394">
        <v>40310</v>
      </c>
      <c r="B3639" s="364">
        <v>1.2685999999999999</v>
      </c>
    </row>
    <row r="3640" spans="1:2" ht="14.25" customHeight="1" x14ac:dyDescent="0.3">
      <c r="A3640" s="394">
        <v>40309</v>
      </c>
      <c r="B3640" s="364">
        <v>1.2698</v>
      </c>
    </row>
    <row r="3641" spans="1:2" ht="14.25" customHeight="1" x14ac:dyDescent="0.3">
      <c r="A3641" s="394">
        <v>40308</v>
      </c>
      <c r="B3641" s="364">
        <v>1.2968999999999999</v>
      </c>
    </row>
    <row r="3642" spans="1:2" ht="14.25" customHeight="1" x14ac:dyDescent="0.3">
      <c r="A3642" s="394">
        <v>40307</v>
      </c>
      <c r="B3642" s="364">
        <v>1.2746</v>
      </c>
    </row>
    <row r="3643" spans="1:2" ht="14.25" customHeight="1" x14ac:dyDescent="0.3">
      <c r="A3643" s="394">
        <v>40306</v>
      </c>
      <c r="B3643" s="364">
        <v>1.2746</v>
      </c>
    </row>
    <row r="3644" spans="1:2" ht="14.25" customHeight="1" x14ac:dyDescent="0.3">
      <c r="A3644" s="394">
        <v>40305</v>
      </c>
      <c r="B3644" s="364">
        <v>1.2746</v>
      </c>
    </row>
    <row r="3645" spans="1:2" ht="14.25" customHeight="1" x14ac:dyDescent="0.3">
      <c r="A3645" s="394">
        <v>40304</v>
      </c>
      <c r="B3645" s="364">
        <v>1.2726999999999999</v>
      </c>
    </row>
    <row r="3646" spans="1:2" ht="14.25" customHeight="1" x14ac:dyDescent="0.3">
      <c r="A3646" s="394">
        <v>40303</v>
      </c>
      <c r="B3646" s="364">
        <v>1.2924</v>
      </c>
    </row>
    <row r="3647" spans="1:2" ht="14.25" customHeight="1" x14ac:dyDescent="0.3">
      <c r="A3647" s="394">
        <v>40302</v>
      </c>
      <c r="B3647" s="364">
        <v>1.3089</v>
      </c>
    </row>
    <row r="3648" spans="1:2" ht="14.25" customHeight="1" x14ac:dyDescent="0.3">
      <c r="A3648" s="394">
        <v>40301</v>
      </c>
      <c r="B3648" s="364">
        <v>1.3238000000000001</v>
      </c>
    </row>
    <row r="3649" spans="1:2" ht="14.25" customHeight="1" x14ac:dyDescent="0.3">
      <c r="A3649" s="394">
        <v>40300</v>
      </c>
      <c r="B3649" s="364">
        <v>1.3314999999999999</v>
      </c>
    </row>
    <row r="3650" spans="1:2" ht="14.25" customHeight="1" x14ac:dyDescent="0.3">
      <c r="A3650" s="394">
        <v>40299</v>
      </c>
      <c r="B3650" s="364">
        <v>1.3314999999999999</v>
      </c>
    </row>
    <row r="3651" spans="1:2" ht="14.25" customHeight="1" x14ac:dyDescent="0.3">
      <c r="A3651" s="394">
        <v>40298</v>
      </c>
      <c r="B3651" s="364">
        <v>1.3314999999999999</v>
      </c>
    </row>
    <row r="3652" spans="1:2" ht="14.25" customHeight="1" x14ac:dyDescent="0.3">
      <c r="A3652" s="394">
        <v>40297</v>
      </c>
      <c r="B3652" s="364">
        <v>1.3255999999999999</v>
      </c>
    </row>
    <row r="3653" spans="1:2" ht="14.25" customHeight="1" x14ac:dyDescent="0.3">
      <c r="A3653" s="394">
        <v>40296</v>
      </c>
      <c r="B3653" s="364">
        <v>1.3245</v>
      </c>
    </row>
    <row r="3654" spans="1:2" ht="14.25" customHeight="1" x14ac:dyDescent="0.3">
      <c r="A3654" s="394">
        <v>40295</v>
      </c>
      <c r="B3654" s="364">
        <v>1.329</v>
      </c>
    </row>
    <row r="3655" spans="1:2" ht="14.25" customHeight="1" x14ac:dyDescent="0.3">
      <c r="A3655" s="394">
        <v>40294</v>
      </c>
      <c r="B3655" s="364">
        <v>1.3321000000000001</v>
      </c>
    </row>
    <row r="3656" spans="1:2" ht="14.25" customHeight="1" x14ac:dyDescent="0.3">
      <c r="A3656" s="394">
        <v>40293</v>
      </c>
      <c r="B3656" s="364">
        <v>1.3310999999999999</v>
      </c>
    </row>
    <row r="3657" spans="1:2" ht="14.25" customHeight="1" x14ac:dyDescent="0.3">
      <c r="A3657" s="394">
        <v>40292</v>
      </c>
      <c r="B3657" s="364">
        <v>1.3310999999999999</v>
      </c>
    </row>
    <row r="3658" spans="1:2" ht="14.25" customHeight="1" x14ac:dyDescent="0.3">
      <c r="A3658" s="394">
        <v>40291</v>
      </c>
      <c r="B3658" s="364">
        <v>1.3310999999999999</v>
      </c>
    </row>
    <row r="3659" spans="1:2" ht="14.25" customHeight="1" x14ac:dyDescent="0.3">
      <c r="A3659" s="394">
        <v>40290</v>
      </c>
      <c r="B3659" s="364">
        <v>1.3339000000000001</v>
      </c>
    </row>
    <row r="3660" spans="1:2" ht="14.25" customHeight="1" x14ac:dyDescent="0.3">
      <c r="A3660" s="394">
        <v>40289</v>
      </c>
      <c r="B3660" s="364">
        <v>1.3372999999999999</v>
      </c>
    </row>
    <row r="3661" spans="1:2" ht="14.25" customHeight="1" x14ac:dyDescent="0.3">
      <c r="A3661" s="394">
        <v>40288</v>
      </c>
      <c r="B3661" s="364">
        <v>1.3486</v>
      </c>
    </row>
    <row r="3662" spans="1:2" ht="14.25" customHeight="1" x14ac:dyDescent="0.3">
      <c r="A3662" s="394">
        <v>40287</v>
      </c>
      <c r="B3662" s="364">
        <v>1.3431999999999999</v>
      </c>
    </row>
    <row r="3663" spans="1:2" ht="14.25" customHeight="1" x14ac:dyDescent="0.3">
      <c r="A3663" s="394">
        <v>40286</v>
      </c>
      <c r="B3663" s="364">
        <v>1.3534999999999999</v>
      </c>
    </row>
    <row r="3664" spans="1:2" ht="14.25" customHeight="1" x14ac:dyDescent="0.3">
      <c r="A3664" s="394">
        <v>40285</v>
      </c>
      <c r="B3664" s="364">
        <v>1.3534999999999999</v>
      </c>
    </row>
    <row r="3665" spans="1:2" ht="14.25" customHeight="1" x14ac:dyDescent="0.3">
      <c r="A3665" s="394">
        <v>40284</v>
      </c>
      <c r="B3665" s="364">
        <v>1.3534999999999999</v>
      </c>
    </row>
    <row r="3666" spans="1:2" ht="14.25" customHeight="1" x14ac:dyDescent="0.3">
      <c r="A3666" s="394">
        <v>40283</v>
      </c>
      <c r="B3666" s="364">
        <v>1.3544</v>
      </c>
    </row>
    <row r="3667" spans="1:2" ht="14.25" customHeight="1" x14ac:dyDescent="0.3">
      <c r="A3667" s="394">
        <v>40282</v>
      </c>
      <c r="B3667" s="364">
        <v>1.3614999999999999</v>
      </c>
    </row>
    <row r="3668" spans="1:2" ht="14.25" customHeight="1" x14ac:dyDescent="0.3">
      <c r="A3668" s="394">
        <v>40281</v>
      </c>
      <c r="B3668" s="364">
        <v>1.3583000000000001</v>
      </c>
    </row>
    <row r="3669" spans="1:2" ht="14.25" customHeight="1" x14ac:dyDescent="0.3">
      <c r="A3669" s="394">
        <v>40280</v>
      </c>
      <c r="B3669" s="364">
        <v>1.3585</v>
      </c>
    </row>
    <row r="3670" spans="1:2" ht="14.25" customHeight="1" x14ac:dyDescent="0.3">
      <c r="A3670" s="394">
        <v>40279</v>
      </c>
      <c r="B3670" s="364">
        <v>1.3384</v>
      </c>
    </row>
    <row r="3671" spans="1:2" ht="14.25" customHeight="1" x14ac:dyDescent="0.3">
      <c r="A3671" s="394">
        <v>40278</v>
      </c>
      <c r="B3671" s="364">
        <v>1.3384</v>
      </c>
    </row>
    <row r="3672" spans="1:2" ht="14.25" customHeight="1" x14ac:dyDescent="0.3">
      <c r="A3672" s="394">
        <v>40277</v>
      </c>
      <c r="B3672" s="364">
        <v>1.3384</v>
      </c>
    </row>
    <row r="3673" spans="1:2" ht="14.25" customHeight="1" x14ac:dyDescent="0.3">
      <c r="A3673" s="394">
        <v>40276</v>
      </c>
      <c r="B3673" s="364">
        <v>1.3295999999999999</v>
      </c>
    </row>
    <row r="3674" spans="1:2" ht="14.25" customHeight="1" x14ac:dyDescent="0.3">
      <c r="A3674" s="394">
        <v>40275</v>
      </c>
      <c r="B3674" s="364">
        <v>1.3340000000000001</v>
      </c>
    </row>
    <row r="3675" spans="1:2" ht="14.25" customHeight="1" x14ac:dyDescent="0.3">
      <c r="A3675" s="394">
        <v>40274</v>
      </c>
      <c r="B3675" s="364">
        <v>1.3395999999999999</v>
      </c>
    </row>
    <row r="3676" spans="1:2" ht="14.25" customHeight="1" x14ac:dyDescent="0.3">
      <c r="A3676" s="394">
        <v>40273</v>
      </c>
      <c r="B3676" s="364">
        <v>1.3468</v>
      </c>
    </row>
    <row r="3677" spans="1:2" ht="14.25" customHeight="1" x14ac:dyDescent="0.3">
      <c r="A3677" s="394">
        <v>40272</v>
      </c>
      <c r="B3677" s="364">
        <v>1.3468</v>
      </c>
    </row>
    <row r="3678" spans="1:2" ht="14.25" customHeight="1" x14ac:dyDescent="0.3">
      <c r="A3678" s="394">
        <v>40271</v>
      </c>
      <c r="B3678" s="364">
        <v>1.3468</v>
      </c>
    </row>
    <row r="3679" spans="1:2" ht="14.25" customHeight="1" x14ac:dyDescent="0.3">
      <c r="A3679" s="394">
        <v>40270</v>
      </c>
      <c r="B3679" s="364">
        <v>1.3468</v>
      </c>
    </row>
    <row r="3680" spans="1:2" ht="14.25" customHeight="1" x14ac:dyDescent="0.3">
      <c r="A3680" s="394">
        <v>40269</v>
      </c>
      <c r="B3680" s="364">
        <v>1.3468</v>
      </c>
    </row>
    <row r="3681" spans="1:2" ht="14.25" customHeight="1" x14ac:dyDescent="0.3">
      <c r="A3681" s="394">
        <v>40268</v>
      </c>
      <c r="B3681" s="364">
        <v>1.3479000000000001</v>
      </c>
    </row>
    <row r="3682" spans="1:2" ht="14.25" customHeight="1" x14ac:dyDescent="0.3">
      <c r="A3682" s="394">
        <v>40267</v>
      </c>
      <c r="B3682" s="364">
        <v>1.3482000000000001</v>
      </c>
    </row>
    <row r="3683" spans="1:2" ht="14.25" customHeight="1" x14ac:dyDescent="0.3">
      <c r="A3683" s="394">
        <v>40266</v>
      </c>
      <c r="B3683" s="364">
        <v>1.3471</v>
      </c>
    </row>
    <row r="3684" spans="1:2" ht="14.25" customHeight="1" x14ac:dyDescent="0.3">
      <c r="A3684" s="394">
        <v>40265</v>
      </c>
      <c r="B3684" s="364">
        <v>1.3352999999999999</v>
      </c>
    </row>
    <row r="3685" spans="1:2" ht="14.25" customHeight="1" x14ac:dyDescent="0.3">
      <c r="A3685" s="394">
        <v>40264</v>
      </c>
      <c r="B3685" s="364">
        <v>1.3352999999999999</v>
      </c>
    </row>
    <row r="3686" spans="1:2" ht="14.25" customHeight="1" x14ac:dyDescent="0.3">
      <c r="A3686" s="394">
        <v>40263</v>
      </c>
      <c r="B3686" s="364">
        <v>1.3352999999999999</v>
      </c>
    </row>
    <row r="3687" spans="1:2" ht="14.25" customHeight="1" x14ac:dyDescent="0.3">
      <c r="A3687" s="394">
        <v>40262</v>
      </c>
      <c r="B3687" s="364">
        <v>1.3355999999999999</v>
      </c>
    </row>
    <row r="3688" spans="1:2" ht="14.25" customHeight="1" x14ac:dyDescent="0.3">
      <c r="A3688" s="394">
        <v>40261</v>
      </c>
      <c r="B3688" s="364">
        <v>1.3338000000000001</v>
      </c>
    </row>
    <row r="3689" spans="1:2" ht="14.25" customHeight="1" x14ac:dyDescent="0.3">
      <c r="A3689" s="394">
        <v>40260</v>
      </c>
      <c r="B3689" s="364">
        <v>1.3519000000000001</v>
      </c>
    </row>
    <row r="3690" spans="1:2" ht="14.25" customHeight="1" x14ac:dyDescent="0.3">
      <c r="A3690" s="394">
        <v>40259</v>
      </c>
      <c r="B3690" s="364">
        <v>1.3471</v>
      </c>
    </row>
    <row r="3691" spans="1:2" ht="14.25" customHeight="1" x14ac:dyDescent="0.3">
      <c r="A3691" s="394">
        <v>40258</v>
      </c>
      <c r="B3691" s="364">
        <v>1.3548</v>
      </c>
    </row>
    <row r="3692" spans="1:2" ht="14.25" customHeight="1" x14ac:dyDescent="0.3">
      <c r="A3692" s="394">
        <v>40257</v>
      </c>
      <c r="B3692" s="364">
        <v>1.3548</v>
      </c>
    </row>
    <row r="3693" spans="1:2" ht="14.25" customHeight="1" x14ac:dyDescent="0.3">
      <c r="A3693" s="394">
        <v>40256</v>
      </c>
      <c r="B3693" s="364">
        <v>1.3548</v>
      </c>
    </row>
    <row r="3694" spans="1:2" ht="14.25" customHeight="1" x14ac:dyDescent="0.3">
      <c r="A3694" s="394">
        <v>40255</v>
      </c>
      <c r="B3694" s="364">
        <v>1.3660000000000001</v>
      </c>
    </row>
    <row r="3695" spans="1:2" ht="14.25" customHeight="1" x14ac:dyDescent="0.3">
      <c r="A3695" s="394">
        <v>40254</v>
      </c>
      <c r="B3695" s="364">
        <v>1.3755999999999999</v>
      </c>
    </row>
    <row r="3696" spans="1:2" ht="14.25" customHeight="1" x14ac:dyDescent="0.3">
      <c r="A3696" s="394">
        <v>40253</v>
      </c>
      <c r="B3696" s="364">
        <v>1.3723000000000001</v>
      </c>
    </row>
    <row r="3697" spans="1:2" ht="14.25" customHeight="1" x14ac:dyDescent="0.3">
      <c r="A3697" s="394">
        <v>40252</v>
      </c>
      <c r="B3697" s="364">
        <v>1.3705000000000001</v>
      </c>
    </row>
    <row r="3698" spans="1:2" ht="14.25" customHeight="1" x14ac:dyDescent="0.3">
      <c r="A3698" s="394">
        <v>40251</v>
      </c>
      <c r="B3698" s="364">
        <v>1.3765000000000001</v>
      </c>
    </row>
    <row r="3699" spans="1:2" ht="14.25" customHeight="1" x14ac:dyDescent="0.3">
      <c r="A3699" s="394">
        <v>40250</v>
      </c>
      <c r="B3699" s="364">
        <v>1.3765000000000001</v>
      </c>
    </row>
    <row r="3700" spans="1:2" ht="14.25" customHeight="1" x14ac:dyDescent="0.3">
      <c r="A3700" s="394">
        <v>40249</v>
      </c>
      <c r="B3700" s="364">
        <v>1.3765000000000001</v>
      </c>
    </row>
    <row r="3701" spans="1:2" ht="14.25" customHeight="1" x14ac:dyDescent="0.3">
      <c r="A3701" s="394">
        <v>40248</v>
      </c>
      <c r="B3701" s="364">
        <v>1.3656999999999999</v>
      </c>
    </row>
    <row r="3702" spans="1:2" ht="14.25" customHeight="1" x14ac:dyDescent="0.3">
      <c r="A3702" s="394">
        <v>40247</v>
      </c>
      <c r="B3702" s="364">
        <v>1.361</v>
      </c>
    </row>
    <row r="3703" spans="1:2" ht="14.25" customHeight="1" x14ac:dyDescent="0.3">
      <c r="A3703" s="394">
        <v>40246</v>
      </c>
      <c r="B3703" s="364">
        <v>1.3556999999999999</v>
      </c>
    </row>
    <row r="3704" spans="1:2" ht="14.25" customHeight="1" x14ac:dyDescent="0.3">
      <c r="A3704" s="394">
        <v>40245</v>
      </c>
      <c r="B3704" s="364">
        <v>1.3662000000000001</v>
      </c>
    </row>
    <row r="3705" spans="1:2" ht="14.25" customHeight="1" x14ac:dyDescent="0.3">
      <c r="A3705" s="394">
        <v>40244</v>
      </c>
      <c r="B3705" s="364">
        <v>1.3582000000000001</v>
      </c>
    </row>
    <row r="3706" spans="1:2" ht="14.25" customHeight="1" x14ac:dyDescent="0.3">
      <c r="A3706" s="394">
        <v>40243</v>
      </c>
      <c r="B3706" s="364">
        <v>1.3582000000000001</v>
      </c>
    </row>
    <row r="3707" spans="1:2" ht="14.25" customHeight="1" x14ac:dyDescent="0.3">
      <c r="A3707" s="394">
        <v>40242</v>
      </c>
      <c r="B3707" s="364">
        <v>1.3582000000000001</v>
      </c>
    </row>
    <row r="3708" spans="1:2" ht="14.25" customHeight="1" x14ac:dyDescent="0.3">
      <c r="A3708" s="394">
        <v>40241</v>
      </c>
      <c r="B3708" s="364">
        <v>1.3668</v>
      </c>
    </row>
    <row r="3709" spans="1:2" ht="14.25" customHeight="1" x14ac:dyDescent="0.3">
      <c r="A3709" s="394">
        <v>40240</v>
      </c>
      <c r="B3709" s="364">
        <v>1.3641000000000001</v>
      </c>
    </row>
    <row r="3710" spans="1:2" ht="14.25" customHeight="1" x14ac:dyDescent="0.3">
      <c r="A3710" s="394">
        <v>40239</v>
      </c>
      <c r="B3710" s="364">
        <v>1.3548</v>
      </c>
    </row>
    <row r="3711" spans="1:2" ht="14.25" customHeight="1" x14ac:dyDescent="0.3">
      <c r="A3711" s="394">
        <v>40238</v>
      </c>
      <c r="B3711" s="364">
        <v>1.3525</v>
      </c>
    </row>
    <row r="3712" spans="1:2" ht="14.25" customHeight="1" x14ac:dyDescent="0.3">
      <c r="A3712" s="394">
        <v>40237</v>
      </c>
      <c r="B3712" s="364">
        <v>1.357</v>
      </c>
    </row>
    <row r="3713" spans="1:2" ht="14.25" customHeight="1" x14ac:dyDescent="0.3">
      <c r="A3713" s="394">
        <v>40236</v>
      </c>
      <c r="B3713" s="364">
        <v>1.357</v>
      </c>
    </row>
    <row r="3714" spans="1:2" ht="14.25" customHeight="1" x14ac:dyDescent="0.3">
      <c r="A3714" s="394">
        <v>40235</v>
      </c>
      <c r="B3714" s="364">
        <v>1.357</v>
      </c>
    </row>
    <row r="3715" spans="1:2" ht="14.25" customHeight="1" x14ac:dyDescent="0.3">
      <c r="A3715" s="394">
        <v>40234</v>
      </c>
      <c r="B3715" s="364">
        <v>1.3489</v>
      </c>
    </row>
    <row r="3716" spans="1:2" ht="14.25" customHeight="1" x14ac:dyDescent="0.3">
      <c r="A3716" s="394">
        <v>40233</v>
      </c>
      <c r="B3716" s="364">
        <v>1.3547</v>
      </c>
    </row>
    <row r="3717" spans="1:2" ht="14.25" customHeight="1" x14ac:dyDescent="0.3">
      <c r="A3717" s="394">
        <v>40232</v>
      </c>
      <c r="B3717" s="364">
        <v>1.3576999999999999</v>
      </c>
    </row>
    <row r="3718" spans="1:2" ht="14.25" customHeight="1" x14ac:dyDescent="0.3">
      <c r="A3718" s="394">
        <v>40231</v>
      </c>
      <c r="B3718" s="364">
        <v>1.3626</v>
      </c>
    </row>
    <row r="3719" spans="1:2" ht="14.25" customHeight="1" x14ac:dyDescent="0.3">
      <c r="A3719" s="394">
        <v>40230</v>
      </c>
      <c r="B3719" s="364">
        <v>1.3519000000000001</v>
      </c>
    </row>
    <row r="3720" spans="1:2" ht="14.25" customHeight="1" x14ac:dyDescent="0.3">
      <c r="A3720" s="394">
        <v>40229</v>
      </c>
      <c r="B3720" s="364">
        <v>1.3519000000000001</v>
      </c>
    </row>
    <row r="3721" spans="1:2" ht="14.25" customHeight="1" x14ac:dyDescent="0.3">
      <c r="A3721" s="394">
        <v>40228</v>
      </c>
      <c r="B3721" s="364">
        <v>1.3519000000000001</v>
      </c>
    </row>
    <row r="3722" spans="1:2" ht="14.25" customHeight="1" x14ac:dyDescent="0.3">
      <c r="A3722" s="394">
        <v>40227</v>
      </c>
      <c r="B3722" s="364">
        <v>1.3567</v>
      </c>
    </row>
    <row r="3723" spans="1:2" ht="14.25" customHeight="1" x14ac:dyDescent="0.3">
      <c r="A3723" s="394">
        <v>40226</v>
      </c>
      <c r="B3723" s="364">
        <v>1.3726</v>
      </c>
    </row>
    <row r="3724" spans="1:2" ht="14.25" customHeight="1" x14ac:dyDescent="0.3">
      <c r="A3724" s="394">
        <v>40225</v>
      </c>
      <c r="B3724" s="364">
        <v>1.3649</v>
      </c>
    </row>
    <row r="3725" spans="1:2" ht="14.25" customHeight="1" x14ac:dyDescent="0.3">
      <c r="A3725" s="394">
        <v>40224</v>
      </c>
      <c r="B3725" s="364">
        <v>1.3607</v>
      </c>
    </row>
    <row r="3726" spans="1:2" ht="14.25" customHeight="1" x14ac:dyDescent="0.3">
      <c r="A3726" s="394">
        <v>40223</v>
      </c>
      <c r="B3726" s="364">
        <v>1.3572</v>
      </c>
    </row>
    <row r="3727" spans="1:2" ht="14.25" customHeight="1" x14ac:dyDescent="0.3">
      <c r="A3727" s="394">
        <v>40222</v>
      </c>
      <c r="B3727" s="364">
        <v>1.3572</v>
      </c>
    </row>
    <row r="3728" spans="1:2" ht="14.25" customHeight="1" x14ac:dyDescent="0.3">
      <c r="A3728" s="394">
        <v>40221</v>
      </c>
      <c r="B3728" s="364">
        <v>1.3572</v>
      </c>
    </row>
    <row r="3729" spans="1:2" ht="14.25" customHeight="1" x14ac:dyDescent="0.3">
      <c r="A3729" s="394">
        <v>40220</v>
      </c>
      <c r="B3729" s="364">
        <v>1.3717999999999999</v>
      </c>
    </row>
    <row r="3730" spans="1:2" ht="14.25" customHeight="1" x14ac:dyDescent="0.3">
      <c r="A3730" s="394">
        <v>40219</v>
      </c>
      <c r="B3730" s="364">
        <v>1.3740000000000001</v>
      </c>
    </row>
    <row r="3731" spans="1:2" ht="14.25" customHeight="1" x14ac:dyDescent="0.3">
      <c r="A3731" s="394">
        <v>40218</v>
      </c>
      <c r="B3731" s="364">
        <v>1.3759999999999999</v>
      </c>
    </row>
    <row r="3732" spans="1:2" ht="14.25" customHeight="1" x14ac:dyDescent="0.3">
      <c r="A3732" s="394">
        <v>40217</v>
      </c>
      <c r="B3732" s="364">
        <v>1.3674999999999999</v>
      </c>
    </row>
    <row r="3733" spans="1:2" ht="14.25" customHeight="1" x14ac:dyDescent="0.3">
      <c r="A3733" s="394">
        <v>40216</v>
      </c>
      <c r="B3733" s="364">
        <v>1.3691</v>
      </c>
    </row>
    <row r="3734" spans="1:2" ht="14.25" customHeight="1" x14ac:dyDescent="0.3">
      <c r="A3734" s="394">
        <v>40215</v>
      </c>
      <c r="B3734" s="364">
        <v>1.3691</v>
      </c>
    </row>
    <row r="3735" spans="1:2" ht="14.25" customHeight="1" x14ac:dyDescent="0.3">
      <c r="A3735" s="394">
        <v>40214</v>
      </c>
      <c r="B3735" s="364">
        <v>1.3691</v>
      </c>
    </row>
    <row r="3736" spans="1:2" ht="14.25" customHeight="1" x14ac:dyDescent="0.3">
      <c r="A3736" s="394">
        <v>40213</v>
      </c>
      <c r="B3736" s="364">
        <v>1.3847</v>
      </c>
    </row>
    <row r="3737" spans="1:2" ht="14.25" customHeight="1" x14ac:dyDescent="0.3">
      <c r="A3737" s="394">
        <v>40212</v>
      </c>
      <c r="B3737" s="364">
        <v>1.3984000000000001</v>
      </c>
    </row>
    <row r="3738" spans="1:2" ht="14.25" customHeight="1" x14ac:dyDescent="0.3">
      <c r="A3738" s="394">
        <v>40211</v>
      </c>
      <c r="B3738" s="364">
        <v>1.3936999999999999</v>
      </c>
    </row>
    <row r="3739" spans="1:2" ht="14.25" customHeight="1" x14ac:dyDescent="0.3">
      <c r="A3739" s="394">
        <v>40210</v>
      </c>
      <c r="B3739" s="364">
        <v>1.3913</v>
      </c>
    </row>
    <row r="3740" spans="1:2" ht="14.25" customHeight="1" x14ac:dyDescent="0.3">
      <c r="A3740" s="394">
        <v>40209</v>
      </c>
      <c r="B3740" s="364">
        <v>1.3966000000000001</v>
      </c>
    </row>
    <row r="3741" spans="1:2" ht="14.25" customHeight="1" x14ac:dyDescent="0.3">
      <c r="A3741" s="394">
        <v>40208</v>
      </c>
      <c r="B3741" s="364">
        <v>1.3966000000000001</v>
      </c>
    </row>
    <row r="3742" spans="1:2" ht="14.25" customHeight="1" x14ac:dyDescent="0.3">
      <c r="A3742" s="394">
        <v>40207</v>
      </c>
      <c r="B3742" s="364">
        <v>1.3966000000000001</v>
      </c>
    </row>
    <row r="3743" spans="1:2" ht="14.25" customHeight="1" x14ac:dyDescent="0.3">
      <c r="A3743" s="394">
        <v>40206</v>
      </c>
      <c r="B3743" s="364">
        <v>1.3998999999999999</v>
      </c>
    </row>
    <row r="3744" spans="1:2" ht="14.25" customHeight="1" x14ac:dyDescent="0.3">
      <c r="A3744" s="394">
        <v>40205</v>
      </c>
      <c r="B3744" s="364">
        <v>1.4072</v>
      </c>
    </row>
    <row r="3745" spans="1:2" ht="14.25" customHeight="1" x14ac:dyDescent="0.3">
      <c r="A3745" s="394">
        <v>40204</v>
      </c>
      <c r="B3745" s="364">
        <v>1.4085000000000001</v>
      </c>
    </row>
    <row r="3746" spans="1:2" ht="14.25" customHeight="1" x14ac:dyDescent="0.3">
      <c r="A3746" s="394">
        <v>40203</v>
      </c>
      <c r="B3746" s="364">
        <v>1.4151</v>
      </c>
    </row>
    <row r="3747" spans="1:2" ht="14.25" customHeight="1" x14ac:dyDescent="0.3">
      <c r="A3747" s="394">
        <v>40202</v>
      </c>
      <c r="B3747" s="364">
        <v>1.4135</v>
      </c>
    </row>
    <row r="3748" spans="1:2" ht="14.25" customHeight="1" x14ac:dyDescent="0.3">
      <c r="A3748" s="394">
        <v>40201</v>
      </c>
      <c r="B3748" s="364">
        <v>1.4135</v>
      </c>
    </row>
    <row r="3749" spans="1:2" ht="14.25" customHeight="1" x14ac:dyDescent="0.3">
      <c r="A3749" s="394">
        <v>40200</v>
      </c>
      <c r="B3749" s="364">
        <v>1.4135</v>
      </c>
    </row>
    <row r="3750" spans="1:2" ht="14.25" customHeight="1" x14ac:dyDescent="0.3">
      <c r="A3750" s="394">
        <v>40199</v>
      </c>
      <c r="B3750" s="364">
        <v>1.4064000000000001</v>
      </c>
    </row>
    <row r="3751" spans="1:2" ht="14.25" customHeight="1" x14ac:dyDescent="0.3">
      <c r="A3751" s="394">
        <v>40198</v>
      </c>
      <c r="B3751" s="364">
        <v>1.4132</v>
      </c>
    </row>
    <row r="3752" spans="1:2" ht="14.25" customHeight="1" x14ac:dyDescent="0.3">
      <c r="A3752" s="394">
        <v>40197</v>
      </c>
      <c r="B3752" s="364">
        <v>1.4278999999999999</v>
      </c>
    </row>
    <row r="3753" spans="1:2" ht="14.25" customHeight="1" x14ac:dyDescent="0.3">
      <c r="A3753" s="394">
        <v>40196</v>
      </c>
      <c r="B3753" s="364">
        <v>1.4369000000000001</v>
      </c>
    </row>
    <row r="3754" spans="1:2" ht="14.25" customHeight="1" x14ac:dyDescent="0.3">
      <c r="A3754" s="394">
        <v>40195</v>
      </c>
      <c r="B3754" s="364">
        <v>1.4374</v>
      </c>
    </row>
    <row r="3755" spans="1:2" ht="14.25" customHeight="1" x14ac:dyDescent="0.3">
      <c r="A3755" s="394">
        <v>40194</v>
      </c>
      <c r="B3755" s="364">
        <v>1.4374</v>
      </c>
    </row>
    <row r="3756" spans="1:2" ht="14.25" customHeight="1" x14ac:dyDescent="0.3">
      <c r="A3756" s="394">
        <v>40193</v>
      </c>
      <c r="B3756" s="364">
        <v>1.4374</v>
      </c>
    </row>
    <row r="3757" spans="1:2" ht="14.25" customHeight="1" x14ac:dyDescent="0.3">
      <c r="A3757" s="394">
        <v>40192</v>
      </c>
      <c r="B3757" s="364">
        <v>1.4486000000000001</v>
      </c>
    </row>
    <row r="3758" spans="1:2" ht="14.25" customHeight="1" x14ac:dyDescent="0.3">
      <c r="A3758" s="394">
        <v>40191</v>
      </c>
      <c r="B3758" s="364">
        <v>1.4562999999999999</v>
      </c>
    </row>
    <row r="3759" spans="1:2" ht="14.25" customHeight="1" x14ac:dyDescent="0.3">
      <c r="A3759" s="394">
        <v>40190</v>
      </c>
      <c r="B3759" s="364">
        <v>1.4480999999999999</v>
      </c>
    </row>
    <row r="3760" spans="1:2" ht="14.25" customHeight="1" x14ac:dyDescent="0.3">
      <c r="A3760" s="394">
        <v>40189</v>
      </c>
      <c r="B3760" s="364">
        <v>1.4528000000000001</v>
      </c>
    </row>
    <row r="3761" spans="1:2" ht="14.25" customHeight="1" x14ac:dyDescent="0.3">
      <c r="A3761" s="394">
        <v>40188</v>
      </c>
      <c r="B3761" s="364">
        <v>1.4273</v>
      </c>
    </row>
    <row r="3762" spans="1:2" ht="14.25" customHeight="1" x14ac:dyDescent="0.3">
      <c r="A3762" s="394">
        <v>40187</v>
      </c>
      <c r="B3762" s="364">
        <v>1.4273</v>
      </c>
    </row>
    <row r="3763" spans="1:2" ht="14.25" customHeight="1" x14ac:dyDescent="0.3">
      <c r="A3763" s="394">
        <v>40186</v>
      </c>
      <c r="B3763" s="364">
        <v>1.4273</v>
      </c>
    </row>
    <row r="3764" spans="1:2" ht="14.25" customHeight="1" x14ac:dyDescent="0.3">
      <c r="A3764" s="394">
        <v>40185</v>
      </c>
      <c r="B3764" s="364">
        <v>1.4303999999999999</v>
      </c>
    </row>
    <row r="3765" spans="1:2" ht="14.25" customHeight="1" x14ac:dyDescent="0.3">
      <c r="A3765" s="394">
        <v>40184</v>
      </c>
      <c r="B3765" s="364">
        <v>1.4350000000000001</v>
      </c>
    </row>
    <row r="3766" spans="1:2" ht="14.25" customHeight="1" x14ac:dyDescent="0.3">
      <c r="A3766" s="394">
        <v>40183</v>
      </c>
      <c r="B3766" s="364">
        <v>1.4441999999999999</v>
      </c>
    </row>
    <row r="3767" spans="1:2" ht="14.25" customHeight="1" x14ac:dyDescent="0.3">
      <c r="A3767" s="394">
        <v>40182</v>
      </c>
      <c r="B3767" s="364">
        <v>1.4389000000000001</v>
      </c>
    </row>
    <row r="3768" spans="1:2" ht="14.25" customHeight="1" x14ac:dyDescent="0.3">
      <c r="A3768" s="394">
        <v>40181</v>
      </c>
      <c r="B3768" s="364">
        <v>1.4406000000000001</v>
      </c>
    </row>
    <row r="3769" spans="1:2" ht="14.25" customHeight="1" x14ac:dyDescent="0.3">
      <c r="A3769" s="394">
        <v>40180</v>
      </c>
      <c r="B3769" s="364">
        <v>1.4406000000000001</v>
      </c>
    </row>
    <row r="3770" spans="1:2" ht="14.25" customHeight="1" x14ac:dyDescent="0.3">
      <c r="A3770" s="394">
        <v>40179</v>
      </c>
      <c r="B3770" s="364">
        <v>1.4406000000000001</v>
      </c>
    </row>
    <row r="3771" spans="1:2" ht="14.25" customHeight="1" x14ac:dyDescent="0.3">
      <c r="A3771" s="394">
        <v>40178</v>
      </c>
      <c r="B3771" s="364">
        <v>1.4406000000000001</v>
      </c>
    </row>
    <row r="3772" spans="1:2" ht="14.25" customHeight="1" x14ac:dyDescent="0.3">
      <c r="A3772" s="394">
        <v>40177</v>
      </c>
      <c r="B3772" s="364">
        <v>1.4338</v>
      </c>
    </row>
    <row r="3773" spans="1:2" ht="14.25" customHeight="1" x14ac:dyDescent="0.3">
      <c r="A3773" s="394">
        <v>40176</v>
      </c>
      <c r="B3773" s="364">
        <v>1.4433</v>
      </c>
    </row>
    <row r="3774" spans="1:2" ht="14.25" customHeight="1" x14ac:dyDescent="0.3">
      <c r="A3774" s="394">
        <v>40175</v>
      </c>
      <c r="B3774" s="364">
        <v>1.4404999999999999</v>
      </c>
    </row>
    <row r="3775" spans="1:2" ht="14.25" customHeight="1" x14ac:dyDescent="0.3">
      <c r="A3775" s="394">
        <v>40174</v>
      </c>
      <c r="B3775" s="364">
        <v>1.4398</v>
      </c>
    </row>
    <row r="3776" spans="1:2" ht="14.25" customHeight="1" x14ac:dyDescent="0.3">
      <c r="A3776" s="394">
        <v>40173</v>
      </c>
      <c r="B3776" s="364">
        <v>1.4398</v>
      </c>
    </row>
    <row r="3777" spans="1:2" ht="14.25" customHeight="1" x14ac:dyDescent="0.3">
      <c r="A3777" s="394">
        <v>40172</v>
      </c>
      <c r="B3777" s="364">
        <v>1.4398</v>
      </c>
    </row>
    <row r="3778" spans="1:2" ht="14.25" customHeight="1" x14ac:dyDescent="0.3">
      <c r="A3778" s="394">
        <v>40171</v>
      </c>
      <c r="B3778" s="364">
        <v>1.4398</v>
      </c>
    </row>
    <row r="3779" spans="1:2" ht="14.25" customHeight="1" x14ac:dyDescent="0.3">
      <c r="A3779" s="394">
        <v>40170</v>
      </c>
      <c r="B3779" s="364">
        <v>1.4276</v>
      </c>
    </row>
    <row r="3780" spans="1:2" ht="14.25" customHeight="1" x14ac:dyDescent="0.3">
      <c r="A3780" s="394">
        <v>40169</v>
      </c>
      <c r="B3780" s="364">
        <v>1.4278999999999999</v>
      </c>
    </row>
    <row r="3781" spans="1:2" ht="14.25" customHeight="1" x14ac:dyDescent="0.3">
      <c r="A3781" s="394">
        <v>40168</v>
      </c>
      <c r="B3781" s="364">
        <v>1.4368000000000001</v>
      </c>
    </row>
    <row r="3782" spans="1:2" ht="14.25" customHeight="1" x14ac:dyDescent="0.3">
      <c r="A3782" s="394">
        <v>40167</v>
      </c>
      <c r="B3782" s="364">
        <v>1.4337</v>
      </c>
    </row>
    <row r="3783" spans="1:2" ht="14.25" customHeight="1" x14ac:dyDescent="0.3">
      <c r="A3783" s="394">
        <v>40166</v>
      </c>
      <c r="B3783" s="364">
        <v>1.4337</v>
      </c>
    </row>
    <row r="3784" spans="1:2" ht="14.25" customHeight="1" x14ac:dyDescent="0.3">
      <c r="A3784" s="394">
        <v>40165</v>
      </c>
      <c r="B3784" s="364">
        <v>1.4337</v>
      </c>
    </row>
    <row r="3785" spans="1:2" ht="14.25" customHeight="1" x14ac:dyDescent="0.3">
      <c r="A3785" s="394">
        <v>40164</v>
      </c>
      <c r="B3785" s="364">
        <v>1.4342999999999999</v>
      </c>
    </row>
    <row r="3786" spans="1:2" ht="14.25" customHeight="1" x14ac:dyDescent="0.3">
      <c r="A3786" s="394">
        <v>40163</v>
      </c>
      <c r="B3786" s="364">
        <v>1.456</v>
      </c>
    </row>
    <row r="3787" spans="1:2" ht="14.25" customHeight="1" x14ac:dyDescent="0.3">
      <c r="A3787" s="394">
        <v>40162</v>
      </c>
      <c r="B3787" s="364">
        <v>1.4540999999999999</v>
      </c>
    </row>
    <row r="3788" spans="1:2" ht="14.25" customHeight="1" x14ac:dyDescent="0.3">
      <c r="A3788" s="394">
        <v>40161</v>
      </c>
      <c r="B3788" s="364">
        <v>1.4646999999999999</v>
      </c>
    </row>
    <row r="3789" spans="1:2" ht="14.25" customHeight="1" x14ac:dyDescent="0.3">
      <c r="A3789" s="394">
        <v>40160</v>
      </c>
      <c r="B3789" s="364">
        <v>1.4757</v>
      </c>
    </row>
    <row r="3790" spans="1:2" ht="14.25" customHeight="1" x14ac:dyDescent="0.3">
      <c r="A3790" s="394">
        <v>40159</v>
      </c>
      <c r="B3790" s="364">
        <v>1.4757</v>
      </c>
    </row>
    <row r="3791" spans="1:2" ht="14.25" customHeight="1" x14ac:dyDescent="0.3">
      <c r="A3791" s="394">
        <v>40158</v>
      </c>
      <c r="B3791" s="364">
        <v>1.4757</v>
      </c>
    </row>
    <row r="3792" spans="1:2" ht="14.25" customHeight="1" x14ac:dyDescent="0.3">
      <c r="A3792" s="394">
        <v>40157</v>
      </c>
      <c r="B3792" s="364">
        <v>1.4730000000000001</v>
      </c>
    </row>
    <row r="3793" spans="1:2" ht="14.25" customHeight="1" x14ac:dyDescent="0.3">
      <c r="A3793" s="394">
        <v>40156</v>
      </c>
      <c r="B3793" s="364">
        <v>1.4767999999999999</v>
      </c>
    </row>
    <row r="3794" spans="1:2" ht="14.25" customHeight="1" x14ac:dyDescent="0.3">
      <c r="A3794" s="394">
        <v>40155</v>
      </c>
      <c r="B3794" s="364">
        <v>1.4774</v>
      </c>
    </row>
    <row r="3795" spans="1:2" ht="14.25" customHeight="1" x14ac:dyDescent="0.3">
      <c r="A3795" s="394">
        <v>40154</v>
      </c>
      <c r="B3795" s="364">
        <v>1.4786999999999999</v>
      </c>
    </row>
    <row r="3796" spans="1:2" ht="14.25" customHeight="1" x14ac:dyDescent="0.3">
      <c r="A3796" s="394">
        <v>40153</v>
      </c>
      <c r="B3796" s="364">
        <v>1.5067999999999999</v>
      </c>
    </row>
    <row r="3797" spans="1:2" ht="14.25" customHeight="1" x14ac:dyDescent="0.3">
      <c r="A3797" s="394">
        <v>40152</v>
      </c>
      <c r="B3797" s="364">
        <v>1.5067999999999999</v>
      </c>
    </row>
    <row r="3798" spans="1:2" ht="14.25" customHeight="1" x14ac:dyDescent="0.3">
      <c r="A3798" s="394">
        <v>40151</v>
      </c>
      <c r="B3798" s="364">
        <v>1.5067999999999999</v>
      </c>
    </row>
    <row r="3799" spans="1:2" ht="14.25" customHeight="1" x14ac:dyDescent="0.3">
      <c r="A3799" s="394">
        <v>40150</v>
      </c>
      <c r="B3799" s="364">
        <v>1.512</v>
      </c>
    </row>
    <row r="3800" spans="1:2" ht="14.25" customHeight="1" x14ac:dyDescent="0.3">
      <c r="A3800" s="394">
        <v>40149</v>
      </c>
      <c r="B3800" s="364">
        <v>1.5089999999999999</v>
      </c>
    </row>
    <row r="3801" spans="1:2" ht="14.25" customHeight="1" x14ac:dyDescent="0.3">
      <c r="A3801" s="394">
        <v>40148</v>
      </c>
      <c r="B3801" s="364">
        <v>1.5074000000000001</v>
      </c>
    </row>
    <row r="3802" spans="1:2" ht="14.25" customHeight="1" x14ac:dyDescent="0.3">
      <c r="A3802" s="394">
        <v>40147</v>
      </c>
      <c r="B3802" s="364">
        <v>1.5023</v>
      </c>
    </row>
    <row r="3803" spans="1:2" ht="14.25" customHeight="1" x14ac:dyDescent="0.3">
      <c r="A3803" s="394">
        <v>40146</v>
      </c>
      <c r="B3803" s="364">
        <v>1.4918</v>
      </c>
    </row>
    <row r="3804" spans="1:2" ht="14.25" customHeight="1" x14ac:dyDescent="0.3">
      <c r="A3804" s="394">
        <v>40145</v>
      </c>
      <c r="B3804" s="364">
        <v>1.4918</v>
      </c>
    </row>
    <row r="3805" spans="1:2" ht="14.25" customHeight="1" x14ac:dyDescent="0.3">
      <c r="A3805" s="394">
        <v>40144</v>
      </c>
      <c r="B3805" s="364">
        <v>1.4918</v>
      </c>
    </row>
    <row r="3806" spans="1:2" ht="14.25" customHeight="1" x14ac:dyDescent="0.3">
      <c r="A3806" s="394">
        <v>40143</v>
      </c>
      <c r="B3806" s="364">
        <v>1.5071000000000001</v>
      </c>
    </row>
    <row r="3807" spans="1:2" ht="14.25" customHeight="1" x14ac:dyDescent="0.3">
      <c r="A3807" s="394">
        <v>40142</v>
      </c>
      <c r="B3807" s="364">
        <v>1.5083</v>
      </c>
    </row>
    <row r="3808" spans="1:2" ht="14.25" customHeight="1" x14ac:dyDescent="0.3">
      <c r="A3808" s="394">
        <v>40141</v>
      </c>
      <c r="B3808" s="364">
        <v>1.4968999999999999</v>
      </c>
    </row>
    <row r="3809" spans="1:2" ht="14.25" customHeight="1" x14ac:dyDescent="0.3">
      <c r="A3809" s="394">
        <v>40140</v>
      </c>
      <c r="B3809" s="364">
        <v>1.4967999999999999</v>
      </c>
    </row>
    <row r="3810" spans="1:2" ht="14.25" customHeight="1" x14ac:dyDescent="0.3">
      <c r="A3810" s="394">
        <v>40139</v>
      </c>
      <c r="B3810" s="364">
        <v>1.4815</v>
      </c>
    </row>
    <row r="3811" spans="1:2" ht="14.25" customHeight="1" x14ac:dyDescent="0.3">
      <c r="A3811" s="394">
        <v>40138</v>
      </c>
      <c r="B3811" s="364">
        <v>1.4815</v>
      </c>
    </row>
    <row r="3812" spans="1:2" ht="14.25" customHeight="1" x14ac:dyDescent="0.3">
      <c r="A3812" s="394">
        <v>40137</v>
      </c>
      <c r="B3812" s="364">
        <v>1.4815</v>
      </c>
    </row>
    <row r="3813" spans="1:2" ht="14.25" customHeight="1" x14ac:dyDescent="0.3">
      <c r="A3813" s="394">
        <v>40136</v>
      </c>
      <c r="B3813" s="364">
        <v>1.4863</v>
      </c>
    </row>
    <row r="3814" spans="1:2" ht="14.25" customHeight="1" x14ac:dyDescent="0.3">
      <c r="A3814" s="394">
        <v>40135</v>
      </c>
      <c r="B3814" s="364">
        <v>1.4957</v>
      </c>
    </row>
    <row r="3815" spans="1:2" ht="14.25" customHeight="1" x14ac:dyDescent="0.3">
      <c r="A3815" s="394">
        <v>40134</v>
      </c>
      <c r="B3815" s="364">
        <v>1.4875</v>
      </c>
    </row>
    <row r="3816" spans="1:2" ht="14.25" customHeight="1" x14ac:dyDescent="0.3">
      <c r="A3816" s="394">
        <v>40133</v>
      </c>
      <c r="B3816" s="364">
        <v>1.4964999999999999</v>
      </c>
    </row>
    <row r="3817" spans="1:2" ht="14.25" customHeight="1" x14ac:dyDescent="0.3">
      <c r="A3817" s="394">
        <v>40132</v>
      </c>
      <c r="B3817" s="364">
        <v>1.4867999999999999</v>
      </c>
    </row>
    <row r="3818" spans="1:2" ht="14.25" customHeight="1" x14ac:dyDescent="0.3">
      <c r="A3818" s="394">
        <v>40131</v>
      </c>
      <c r="B3818" s="364">
        <v>1.4867999999999999</v>
      </c>
    </row>
    <row r="3819" spans="1:2" ht="14.25" customHeight="1" x14ac:dyDescent="0.3">
      <c r="A3819" s="394">
        <v>40130</v>
      </c>
      <c r="B3819" s="364">
        <v>1.4867999999999999</v>
      </c>
    </row>
    <row r="3820" spans="1:2" ht="14.25" customHeight="1" x14ac:dyDescent="0.3">
      <c r="A3820" s="394">
        <v>40129</v>
      </c>
      <c r="B3820" s="364">
        <v>1.4922</v>
      </c>
    </row>
    <row r="3821" spans="1:2" ht="14.25" customHeight="1" x14ac:dyDescent="0.3">
      <c r="A3821" s="394">
        <v>40128</v>
      </c>
      <c r="B3821" s="364">
        <v>1.5037</v>
      </c>
    </row>
    <row r="3822" spans="1:2" ht="14.25" customHeight="1" x14ac:dyDescent="0.3">
      <c r="A3822" s="394">
        <v>40127</v>
      </c>
      <c r="B3822" s="364">
        <v>1.4965999999999999</v>
      </c>
    </row>
    <row r="3823" spans="1:2" ht="14.25" customHeight="1" x14ac:dyDescent="0.3">
      <c r="A3823" s="394">
        <v>40126</v>
      </c>
      <c r="B3823" s="364">
        <v>1.4984</v>
      </c>
    </row>
    <row r="3824" spans="1:2" ht="14.25" customHeight="1" x14ac:dyDescent="0.3">
      <c r="A3824" s="394">
        <v>40125</v>
      </c>
      <c r="B3824" s="364">
        <v>1.4862</v>
      </c>
    </row>
    <row r="3825" spans="1:2" ht="14.25" customHeight="1" x14ac:dyDescent="0.3">
      <c r="A3825" s="394">
        <v>40124</v>
      </c>
      <c r="B3825" s="364">
        <v>1.4862</v>
      </c>
    </row>
    <row r="3826" spans="1:2" ht="14.25" customHeight="1" x14ac:dyDescent="0.3">
      <c r="A3826" s="394">
        <v>40123</v>
      </c>
      <c r="B3826" s="364">
        <v>1.4862</v>
      </c>
    </row>
    <row r="3827" spans="1:2" ht="14.25" customHeight="1" x14ac:dyDescent="0.3">
      <c r="A3827" s="394">
        <v>40122</v>
      </c>
      <c r="B3827" s="364">
        <v>1.4866999999999999</v>
      </c>
    </row>
    <row r="3828" spans="1:2" ht="14.25" customHeight="1" x14ac:dyDescent="0.3">
      <c r="A3828" s="394">
        <v>40121</v>
      </c>
      <c r="B3828" s="364">
        <v>1.4761</v>
      </c>
    </row>
    <row r="3829" spans="1:2" ht="14.25" customHeight="1" x14ac:dyDescent="0.3">
      <c r="A3829" s="394">
        <v>40120</v>
      </c>
      <c r="B3829" s="364">
        <v>1.4658</v>
      </c>
    </row>
    <row r="3830" spans="1:2" ht="14.25" customHeight="1" x14ac:dyDescent="0.3">
      <c r="A3830" s="394">
        <v>40119</v>
      </c>
      <c r="B3830" s="364">
        <v>1.4772000000000001</v>
      </c>
    </row>
    <row r="3831" spans="1:2" ht="14.25" customHeight="1" x14ac:dyDescent="0.3">
      <c r="A3831" s="394">
        <v>40118</v>
      </c>
      <c r="B3831" s="364">
        <v>1.48</v>
      </c>
    </row>
    <row r="3832" spans="1:2" ht="14.25" customHeight="1" x14ac:dyDescent="0.3">
      <c r="A3832" s="394">
        <v>40117</v>
      </c>
      <c r="B3832" s="364">
        <v>1.48</v>
      </c>
    </row>
    <row r="3833" spans="1:2" ht="14.25" customHeight="1" x14ac:dyDescent="0.3">
      <c r="A3833" s="394">
        <v>40116</v>
      </c>
      <c r="B3833" s="364">
        <v>1.48</v>
      </c>
    </row>
    <row r="3834" spans="1:2" ht="14.25" customHeight="1" x14ac:dyDescent="0.3">
      <c r="A3834" s="394">
        <v>40115</v>
      </c>
      <c r="B3834" s="364">
        <v>1.4787999999999999</v>
      </c>
    </row>
    <row r="3835" spans="1:2" ht="14.25" customHeight="1" x14ac:dyDescent="0.3">
      <c r="A3835" s="394">
        <v>40114</v>
      </c>
      <c r="B3835" s="364">
        <v>1.4784999999999999</v>
      </c>
    </row>
    <row r="3836" spans="1:2" ht="14.25" customHeight="1" x14ac:dyDescent="0.3">
      <c r="A3836" s="394">
        <v>40113</v>
      </c>
      <c r="B3836" s="364">
        <v>1.4874000000000001</v>
      </c>
    </row>
    <row r="3837" spans="1:2" ht="14.25" customHeight="1" x14ac:dyDescent="0.3">
      <c r="A3837" s="394">
        <v>40112</v>
      </c>
      <c r="B3837" s="364">
        <v>1.5019</v>
      </c>
    </row>
    <row r="3838" spans="1:2" ht="14.25" customHeight="1" x14ac:dyDescent="0.3">
      <c r="A3838" s="394">
        <v>40111</v>
      </c>
      <c r="B3838" s="364">
        <v>1.502</v>
      </c>
    </row>
    <row r="3839" spans="1:2" ht="14.25" customHeight="1" x14ac:dyDescent="0.3">
      <c r="A3839" s="394">
        <v>40110</v>
      </c>
      <c r="B3839" s="364">
        <v>1.502</v>
      </c>
    </row>
    <row r="3840" spans="1:2" ht="14.25" customHeight="1" x14ac:dyDescent="0.3">
      <c r="A3840" s="394">
        <v>40109</v>
      </c>
      <c r="B3840" s="364">
        <v>1.502</v>
      </c>
    </row>
    <row r="3841" spans="1:2" ht="14.25" customHeight="1" x14ac:dyDescent="0.3">
      <c r="A3841" s="394">
        <v>40108</v>
      </c>
      <c r="B3841" s="364">
        <v>1.5</v>
      </c>
    </row>
    <row r="3842" spans="1:2" ht="14.25" customHeight="1" x14ac:dyDescent="0.3">
      <c r="A3842" s="394">
        <v>40107</v>
      </c>
      <c r="B3842" s="364">
        <v>1.4921</v>
      </c>
    </row>
    <row r="3843" spans="1:2" ht="14.25" customHeight="1" x14ac:dyDescent="0.3">
      <c r="A3843" s="394">
        <v>40106</v>
      </c>
      <c r="B3843" s="364">
        <v>1.4971000000000001</v>
      </c>
    </row>
    <row r="3844" spans="1:2" ht="14.25" customHeight="1" x14ac:dyDescent="0.3">
      <c r="A3844" s="394">
        <v>40105</v>
      </c>
      <c r="B3844" s="364">
        <v>1.4918</v>
      </c>
    </row>
    <row r="3845" spans="1:2" ht="14.25" customHeight="1" x14ac:dyDescent="0.3">
      <c r="A3845" s="394">
        <v>40104</v>
      </c>
      <c r="B3845" s="364">
        <v>1.4869000000000001</v>
      </c>
    </row>
    <row r="3846" spans="1:2" ht="14.25" customHeight="1" x14ac:dyDescent="0.3">
      <c r="A3846" s="394">
        <v>40103</v>
      </c>
      <c r="B3846" s="364">
        <v>1.4869000000000001</v>
      </c>
    </row>
    <row r="3847" spans="1:2" ht="14.25" customHeight="1" x14ac:dyDescent="0.3">
      <c r="A3847" s="394">
        <v>40102</v>
      </c>
      <c r="B3847" s="364">
        <v>1.4869000000000001</v>
      </c>
    </row>
    <row r="3848" spans="1:2" ht="14.25" customHeight="1" x14ac:dyDescent="0.3">
      <c r="A3848" s="394">
        <v>40101</v>
      </c>
      <c r="B3848" s="364">
        <v>1.4863999999999999</v>
      </c>
    </row>
    <row r="3849" spans="1:2" ht="14.25" customHeight="1" x14ac:dyDescent="0.3">
      <c r="A3849" s="394">
        <v>40100</v>
      </c>
      <c r="B3849" s="364">
        <v>1.4881</v>
      </c>
    </row>
    <row r="3850" spans="1:2" ht="14.25" customHeight="1" x14ac:dyDescent="0.3">
      <c r="A3850" s="394">
        <v>40099</v>
      </c>
      <c r="B3850" s="364">
        <v>1.4863999999999999</v>
      </c>
    </row>
    <row r="3851" spans="1:2" ht="14.25" customHeight="1" x14ac:dyDescent="0.3">
      <c r="A3851" s="394">
        <v>40098</v>
      </c>
      <c r="B3851" s="364">
        <v>1.4764999999999999</v>
      </c>
    </row>
    <row r="3852" spans="1:2" ht="14.25" customHeight="1" x14ac:dyDescent="0.3">
      <c r="A3852" s="394">
        <v>40097</v>
      </c>
      <c r="B3852" s="364">
        <v>1.4750000000000001</v>
      </c>
    </row>
    <row r="3853" spans="1:2" ht="14.25" customHeight="1" x14ac:dyDescent="0.3">
      <c r="A3853" s="394">
        <v>40096</v>
      </c>
      <c r="B3853" s="364">
        <v>1.4750000000000001</v>
      </c>
    </row>
    <row r="3854" spans="1:2" ht="14.25" customHeight="1" x14ac:dyDescent="0.3">
      <c r="A3854" s="394">
        <v>40095</v>
      </c>
      <c r="B3854" s="364">
        <v>1.4750000000000001</v>
      </c>
    </row>
    <row r="3855" spans="1:2" ht="14.25" customHeight="1" x14ac:dyDescent="0.3">
      <c r="A3855" s="394">
        <v>40094</v>
      </c>
      <c r="B3855" s="364">
        <v>1.4762999999999999</v>
      </c>
    </row>
    <row r="3856" spans="1:2" ht="14.25" customHeight="1" x14ac:dyDescent="0.3">
      <c r="A3856" s="394">
        <v>40093</v>
      </c>
      <c r="B3856" s="364">
        <v>1.4694</v>
      </c>
    </row>
    <row r="3857" spans="1:2" ht="14.25" customHeight="1" x14ac:dyDescent="0.3">
      <c r="A3857" s="394">
        <v>40092</v>
      </c>
      <c r="B3857" s="364">
        <v>1.4722</v>
      </c>
    </row>
    <row r="3858" spans="1:2" ht="14.25" customHeight="1" x14ac:dyDescent="0.3">
      <c r="A3858" s="394">
        <v>40091</v>
      </c>
      <c r="B3858" s="364">
        <v>1.4616</v>
      </c>
    </row>
    <row r="3859" spans="1:2" ht="14.25" customHeight="1" x14ac:dyDescent="0.3">
      <c r="A3859" s="394">
        <v>40090</v>
      </c>
      <c r="B3859" s="364">
        <v>1.4537</v>
      </c>
    </row>
    <row r="3860" spans="1:2" ht="14.25" customHeight="1" x14ac:dyDescent="0.3">
      <c r="A3860" s="394">
        <v>40089</v>
      </c>
      <c r="B3860" s="364">
        <v>1.4537</v>
      </c>
    </row>
    <row r="3861" spans="1:2" ht="14.25" customHeight="1" x14ac:dyDescent="0.3">
      <c r="A3861" s="394">
        <v>40088</v>
      </c>
      <c r="B3861" s="364">
        <v>1.4537</v>
      </c>
    </row>
    <row r="3862" spans="1:2" ht="14.25" customHeight="1" x14ac:dyDescent="0.3">
      <c r="A3862" s="394">
        <v>40087</v>
      </c>
      <c r="B3862" s="364">
        <v>1.4539</v>
      </c>
    </row>
    <row r="3863" spans="1:2" ht="14.25" customHeight="1" x14ac:dyDescent="0.3">
      <c r="A3863" s="394">
        <v>40086</v>
      </c>
      <c r="B3863" s="364">
        <v>1.4642999999999999</v>
      </c>
    </row>
    <row r="3864" spans="1:2" ht="14.25" customHeight="1" x14ac:dyDescent="0.3">
      <c r="A3864" s="394">
        <v>40085</v>
      </c>
      <c r="B3864" s="364">
        <v>1.4549000000000001</v>
      </c>
    </row>
    <row r="3865" spans="1:2" ht="14.25" customHeight="1" x14ac:dyDescent="0.3">
      <c r="A3865" s="394">
        <v>40084</v>
      </c>
      <c r="B3865" s="364">
        <v>1.4650000000000001</v>
      </c>
    </row>
    <row r="3866" spans="1:2" ht="14.25" customHeight="1" x14ac:dyDescent="0.3">
      <c r="A3866" s="394">
        <v>40083</v>
      </c>
      <c r="B3866" s="364">
        <v>1.4670000000000001</v>
      </c>
    </row>
    <row r="3867" spans="1:2" ht="14.25" customHeight="1" x14ac:dyDescent="0.3">
      <c r="A3867" s="394">
        <v>40082</v>
      </c>
      <c r="B3867" s="364">
        <v>1.4670000000000001</v>
      </c>
    </row>
    <row r="3868" spans="1:2" ht="14.25" customHeight="1" x14ac:dyDescent="0.3">
      <c r="A3868" s="394">
        <v>40081</v>
      </c>
      <c r="B3868" s="364">
        <v>1.4670000000000001</v>
      </c>
    </row>
    <row r="3869" spans="1:2" ht="14.25" customHeight="1" x14ac:dyDescent="0.3">
      <c r="A3869" s="394">
        <v>40080</v>
      </c>
      <c r="B3869" s="364">
        <v>1.4767999999999999</v>
      </c>
    </row>
    <row r="3870" spans="1:2" ht="14.25" customHeight="1" x14ac:dyDescent="0.3">
      <c r="A3870" s="394">
        <v>40079</v>
      </c>
      <c r="B3870" s="364">
        <v>1.4782999999999999</v>
      </c>
    </row>
    <row r="3871" spans="1:2" ht="14.25" customHeight="1" x14ac:dyDescent="0.3">
      <c r="A3871" s="394">
        <v>40078</v>
      </c>
      <c r="B3871" s="364">
        <v>1.478</v>
      </c>
    </row>
    <row r="3872" spans="1:2" ht="14.25" customHeight="1" x14ac:dyDescent="0.3">
      <c r="A3872" s="394">
        <v>40077</v>
      </c>
      <c r="B3872" s="364">
        <v>1.4658</v>
      </c>
    </row>
    <row r="3873" spans="1:2" ht="14.25" customHeight="1" x14ac:dyDescent="0.3">
      <c r="A3873" s="394">
        <v>40076</v>
      </c>
      <c r="B3873" s="364">
        <v>1.4704999999999999</v>
      </c>
    </row>
    <row r="3874" spans="1:2" ht="14.25" customHeight="1" x14ac:dyDescent="0.3">
      <c r="A3874" s="394">
        <v>40075</v>
      </c>
      <c r="B3874" s="364">
        <v>1.4704999999999999</v>
      </c>
    </row>
    <row r="3875" spans="1:2" ht="14.25" customHeight="1" x14ac:dyDescent="0.3">
      <c r="A3875" s="394">
        <v>40074</v>
      </c>
      <c r="B3875" s="364">
        <v>1.4704999999999999</v>
      </c>
    </row>
    <row r="3876" spans="1:2" ht="14.25" customHeight="1" x14ac:dyDescent="0.3">
      <c r="A3876" s="394">
        <v>40073</v>
      </c>
      <c r="B3876" s="364">
        <v>1.4712000000000001</v>
      </c>
    </row>
    <row r="3877" spans="1:2" ht="14.25" customHeight="1" x14ac:dyDescent="0.3">
      <c r="A3877" s="394">
        <v>40072</v>
      </c>
      <c r="B3877" s="364">
        <v>1.4671000000000001</v>
      </c>
    </row>
    <row r="3878" spans="1:2" ht="14.25" customHeight="1" x14ac:dyDescent="0.3">
      <c r="A3878" s="394">
        <v>40071</v>
      </c>
      <c r="B3878" s="364">
        <v>1.4611000000000001</v>
      </c>
    </row>
    <row r="3879" spans="1:2" ht="14.25" customHeight="1" x14ac:dyDescent="0.3">
      <c r="A3879" s="394">
        <v>40070</v>
      </c>
      <c r="B3879" s="364">
        <v>1.4560999999999999</v>
      </c>
    </row>
    <row r="3880" spans="1:2" ht="14.25" customHeight="1" x14ac:dyDescent="0.3">
      <c r="A3880" s="394">
        <v>40069</v>
      </c>
      <c r="B3880" s="364">
        <v>1.4594</v>
      </c>
    </row>
    <row r="3881" spans="1:2" ht="14.25" customHeight="1" x14ac:dyDescent="0.3">
      <c r="A3881" s="394">
        <v>40068</v>
      </c>
      <c r="B3881" s="364">
        <v>1.4594</v>
      </c>
    </row>
    <row r="3882" spans="1:2" ht="14.25" customHeight="1" x14ac:dyDescent="0.3">
      <c r="A3882" s="394">
        <v>40067</v>
      </c>
      <c r="B3882" s="364">
        <v>1.4594</v>
      </c>
    </row>
    <row r="3883" spans="1:2" ht="14.25" customHeight="1" x14ac:dyDescent="0.3">
      <c r="A3883" s="394">
        <v>40066</v>
      </c>
      <c r="B3883" s="364">
        <v>1.4544999999999999</v>
      </c>
    </row>
    <row r="3884" spans="1:2" ht="14.25" customHeight="1" x14ac:dyDescent="0.3">
      <c r="A3884" s="394">
        <v>40065</v>
      </c>
      <c r="B3884" s="364">
        <v>1.4521999999999999</v>
      </c>
    </row>
    <row r="3885" spans="1:2" ht="14.25" customHeight="1" x14ac:dyDescent="0.3">
      <c r="A3885" s="394">
        <v>40064</v>
      </c>
      <c r="B3885" s="364">
        <v>1.4473</v>
      </c>
    </row>
    <row r="3886" spans="1:2" ht="14.25" customHeight="1" x14ac:dyDescent="0.3">
      <c r="A3886" s="394">
        <v>40063</v>
      </c>
      <c r="B3886" s="364">
        <v>1.4330000000000001</v>
      </c>
    </row>
    <row r="3887" spans="1:2" ht="14.25" customHeight="1" x14ac:dyDescent="0.3">
      <c r="A3887" s="394">
        <v>40062</v>
      </c>
      <c r="B3887" s="364">
        <v>1.4261999999999999</v>
      </c>
    </row>
    <row r="3888" spans="1:2" ht="14.25" customHeight="1" x14ac:dyDescent="0.3">
      <c r="A3888" s="394">
        <v>40061</v>
      </c>
      <c r="B3888" s="364">
        <v>1.4261999999999999</v>
      </c>
    </row>
    <row r="3889" spans="1:2" ht="14.25" customHeight="1" x14ac:dyDescent="0.3">
      <c r="A3889" s="394">
        <v>40060</v>
      </c>
      <c r="B3889" s="364">
        <v>1.4261999999999999</v>
      </c>
    </row>
    <row r="3890" spans="1:2" ht="14.25" customHeight="1" x14ac:dyDescent="0.3">
      <c r="A3890" s="394">
        <v>40059</v>
      </c>
      <c r="B3890" s="364">
        <v>1.4335</v>
      </c>
    </row>
    <row r="3891" spans="1:2" ht="14.25" customHeight="1" x14ac:dyDescent="0.3">
      <c r="A3891" s="394">
        <v>40058</v>
      </c>
      <c r="B3891" s="364">
        <v>1.4219999999999999</v>
      </c>
    </row>
    <row r="3892" spans="1:2" ht="14.25" customHeight="1" x14ac:dyDescent="0.3">
      <c r="A3892" s="394">
        <v>40057</v>
      </c>
      <c r="B3892" s="364">
        <v>1.4314</v>
      </c>
    </row>
    <row r="3893" spans="1:2" ht="14.25" customHeight="1" x14ac:dyDescent="0.3">
      <c r="A3893" s="394">
        <v>40056</v>
      </c>
      <c r="B3893" s="364">
        <v>1.4272</v>
      </c>
    </row>
    <row r="3894" spans="1:2" ht="14.25" customHeight="1" x14ac:dyDescent="0.3">
      <c r="A3894" s="394">
        <v>40055</v>
      </c>
      <c r="B3894" s="364">
        <v>1.4363999999999999</v>
      </c>
    </row>
    <row r="3895" spans="1:2" ht="14.25" customHeight="1" x14ac:dyDescent="0.3">
      <c r="A3895" s="394">
        <v>40054</v>
      </c>
      <c r="B3895" s="364">
        <v>1.4363999999999999</v>
      </c>
    </row>
    <row r="3896" spans="1:2" ht="14.25" customHeight="1" x14ac:dyDescent="0.3">
      <c r="A3896" s="394">
        <v>40053</v>
      </c>
      <c r="B3896" s="364">
        <v>1.4363999999999999</v>
      </c>
    </row>
    <row r="3897" spans="1:2" ht="14.25" customHeight="1" x14ac:dyDescent="0.3">
      <c r="A3897" s="394">
        <v>40052</v>
      </c>
      <c r="B3897" s="364">
        <v>1.4268000000000001</v>
      </c>
    </row>
    <row r="3898" spans="1:2" ht="14.25" customHeight="1" x14ac:dyDescent="0.3">
      <c r="A3898" s="394">
        <v>40051</v>
      </c>
      <c r="B3898" s="364">
        <v>1.427</v>
      </c>
    </row>
    <row r="3899" spans="1:2" ht="14.25" customHeight="1" x14ac:dyDescent="0.3">
      <c r="A3899" s="394">
        <v>40050</v>
      </c>
      <c r="B3899" s="364">
        <v>1.4323999999999999</v>
      </c>
    </row>
    <row r="3900" spans="1:2" ht="14.25" customHeight="1" x14ac:dyDescent="0.3">
      <c r="A3900" s="394">
        <v>40049</v>
      </c>
      <c r="B3900" s="364">
        <v>1.4322999999999999</v>
      </c>
    </row>
    <row r="3901" spans="1:2" ht="14.25" customHeight="1" x14ac:dyDescent="0.3">
      <c r="A3901" s="394">
        <v>40048</v>
      </c>
      <c r="B3901" s="364">
        <v>1.4330000000000001</v>
      </c>
    </row>
    <row r="3902" spans="1:2" ht="14.25" customHeight="1" x14ac:dyDescent="0.3">
      <c r="A3902" s="394">
        <v>40047</v>
      </c>
      <c r="B3902" s="364">
        <v>1.4330000000000001</v>
      </c>
    </row>
    <row r="3903" spans="1:2" ht="14.25" customHeight="1" x14ac:dyDescent="0.3">
      <c r="A3903" s="394">
        <v>40046</v>
      </c>
      <c r="B3903" s="364">
        <v>1.4330000000000001</v>
      </c>
    </row>
    <row r="3904" spans="1:2" ht="14.25" customHeight="1" x14ac:dyDescent="0.3">
      <c r="A3904" s="394">
        <v>40045</v>
      </c>
      <c r="B3904" s="364">
        <v>1.4242999999999999</v>
      </c>
    </row>
    <row r="3905" spans="1:2" ht="14.25" customHeight="1" x14ac:dyDescent="0.3">
      <c r="A3905" s="394">
        <v>40044</v>
      </c>
      <c r="B3905" s="364">
        <v>1.4112</v>
      </c>
    </row>
    <row r="3906" spans="1:2" ht="14.25" customHeight="1" x14ac:dyDescent="0.3">
      <c r="A3906" s="394">
        <v>40043</v>
      </c>
      <c r="B3906" s="364">
        <v>1.4100999999999999</v>
      </c>
    </row>
    <row r="3907" spans="1:2" ht="14.25" customHeight="1" x14ac:dyDescent="0.3">
      <c r="A3907" s="394">
        <v>40042</v>
      </c>
      <c r="B3907" s="364">
        <v>1.4072</v>
      </c>
    </row>
    <row r="3908" spans="1:2" ht="14.25" customHeight="1" x14ac:dyDescent="0.3">
      <c r="A3908" s="394">
        <v>40041</v>
      </c>
      <c r="B3908" s="364">
        <v>1.4294</v>
      </c>
    </row>
    <row r="3909" spans="1:2" ht="14.25" customHeight="1" x14ac:dyDescent="0.3">
      <c r="A3909" s="394">
        <v>40040</v>
      </c>
      <c r="B3909" s="364">
        <v>1.4294</v>
      </c>
    </row>
    <row r="3910" spans="1:2" ht="14.25" customHeight="1" x14ac:dyDescent="0.3">
      <c r="A3910" s="394">
        <v>40039</v>
      </c>
      <c r="B3910" s="364">
        <v>1.4294</v>
      </c>
    </row>
    <row r="3911" spans="1:2" ht="14.25" customHeight="1" x14ac:dyDescent="0.3">
      <c r="A3911" s="394">
        <v>40038</v>
      </c>
      <c r="B3911" s="364">
        <v>1.4293</v>
      </c>
    </row>
    <row r="3912" spans="1:2" ht="14.25" customHeight="1" x14ac:dyDescent="0.3">
      <c r="A3912" s="394">
        <v>40037</v>
      </c>
      <c r="B3912" s="364">
        <v>1.417</v>
      </c>
    </row>
    <row r="3913" spans="1:2" ht="14.25" customHeight="1" x14ac:dyDescent="0.3">
      <c r="A3913" s="394">
        <v>40036</v>
      </c>
      <c r="B3913" s="364">
        <v>1.4166000000000001</v>
      </c>
    </row>
    <row r="3914" spans="1:2" ht="14.25" customHeight="1" x14ac:dyDescent="0.3">
      <c r="A3914" s="394">
        <v>40035</v>
      </c>
      <c r="B3914" s="364">
        <v>1.4201999999999999</v>
      </c>
    </row>
    <row r="3915" spans="1:2" ht="14.25" customHeight="1" x14ac:dyDescent="0.3">
      <c r="A3915" s="394">
        <v>40034</v>
      </c>
      <c r="B3915" s="364">
        <v>1.4357</v>
      </c>
    </row>
    <row r="3916" spans="1:2" ht="14.25" customHeight="1" x14ac:dyDescent="0.3">
      <c r="A3916" s="394">
        <v>40033</v>
      </c>
      <c r="B3916" s="364">
        <v>1.4357</v>
      </c>
    </row>
    <row r="3917" spans="1:2" ht="14.25" customHeight="1" x14ac:dyDescent="0.3">
      <c r="A3917" s="394">
        <v>40032</v>
      </c>
      <c r="B3917" s="364">
        <v>1.4357</v>
      </c>
    </row>
    <row r="3918" spans="1:2" ht="14.25" customHeight="1" x14ac:dyDescent="0.3">
      <c r="A3918" s="394">
        <v>40031</v>
      </c>
      <c r="B3918" s="364">
        <v>1.4370000000000001</v>
      </c>
    </row>
    <row r="3919" spans="1:2" ht="14.25" customHeight="1" x14ac:dyDescent="0.3">
      <c r="A3919" s="394">
        <v>40030</v>
      </c>
      <c r="B3919" s="364">
        <v>1.4410000000000001</v>
      </c>
    </row>
    <row r="3920" spans="1:2" ht="14.25" customHeight="1" x14ac:dyDescent="0.3">
      <c r="A3920" s="394">
        <v>40029</v>
      </c>
      <c r="B3920" s="364">
        <v>1.4383999999999999</v>
      </c>
    </row>
    <row r="3921" spans="1:2" ht="14.25" customHeight="1" x14ac:dyDescent="0.3">
      <c r="A3921" s="394">
        <v>40028</v>
      </c>
      <c r="B3921" s="364">
        <v>1.4302999999999999</v>
      </c>
    </row>
    <row r="3922" spans="1:2" ht="14.25" customHeight="1" x14ac:dyDescent="0.3">
      <c r="A3922" s="394">
        <v>40027</v>
      </c>
      <c r="B3922" s="364">
        <v>1.4137999999999999</v>
      </c>
    </row>
    <row r="3923" spans="1:2" ht="14.25" customHeight="1" x14ac:dyDescent="0.3">
      <c r="A3923" s="394">
        <v>40026</v>
      </c>
      <c r="B3923" s="364">
        <v>1.4137999999999999</v>
      </c>
    </row>
    <row r="3924" spans="1:2" ht="14.25" customHeight="1" x14ac:dyDescent="0.3">
      <c r="A3924" s="394">
        <v>40025</v>
      </c>
      <c r="B3924" s="364">
        <v>1.4137999999999999</v>
      </c>
    </row>
    <row r="3925" spans="1:2" ht="14.25" customHeight="1" x14ac:dyDescent="0.3">
      <c r="A3925" s="394">
        <v>40024</v>
      </c>
      <c r="B3925" s="364">
        <v>1.4053</v>
      </c>
    </row>
    <row r="3926" spans="1:2" ht="14.25" customHeight="1" x14ac:dyDescent="0.3">
      <c r="A3926" s="394">
        <v>40023</v>
      </c>
      <c r="B3926" s="364">
        <v>1.4104000000000001</v>
      </c>
    </row>
    <row r="3927" spans="1:2" ht="14.25" customHeight="1" x14ac:dyDescent="0.3">
      <c r="A3927" s="394">
        <v>40022</v>
      </c>
      <c r="B3927" s="364">
        <v>1.4229000000000001</v>
      </c>
    </row>
    <row r="3928" spans="1:2" ht="14.25" customHeight="1" x14ac:dyDescent="0.3">
      <c r="A3928" s="394">
        <v>40021</v>
      </c>
      <c r="B3928" s="364">
        <v>1.4269000000000001</v>
      </c>
    </row>
    <row r="3929" spans="1:2" ht="14.25" customHeight="1" x14ac:dyDescent="0.3">
      <c r="A3929" s="394">
        <v>40020</v>
      </c>
      <c r="B3929" s="364">
        <v>1.4227000000000001</v>
      </c>
    </row>
    <row r="3930" spans="1:2" ht="14.25" customHeight="1" x14ac:dyDescent="0.3">
      <c r="A3930" s="394">
        <v>40019</v>
      </c>
      <c r="B3930" s="364">
        <v>1.4227000000000001</v>
      </c>
    </row>
    <row r="3931" spans="1:2" ht="14.25" customHeight="1" x14ac:dyDescent="0.3">
      <c r="A3931" s="394">
        <v>40018</v>
      </c>
      <c r="B3931" s="364">
        <v>1.4227000000000001</v>
      </c>
    </row>
    <row r="3932" spans="1:2" ht="14.25" customHeight="1" x14ac:dyDescent="0.3">
      <c r="A3932" s="394">
        <v>40017</v>
      </c>
      <c r="B3932" s="364">
        <v>1.4229000000000001</v>
      </c>
    </row>
    <row r="3933" spans="1:2" ht="14.25" customHeight="1" x14ac:dyDescent="0.3">
      <c r="A3933" s="394">
        <v>40016</v>
      </c>
      <c r="B3933" s="364">
        <v>1.4191</v>
      </c>
    </row>
    <row r="3934" spans="1:2" ht="14.25" customHeight="1" x14ac:dyDescent="0.3">
      <c r="A3934" s="394">
        <v>40015</v>
      </c>
      <c r="B3934" s="364">
        <v>1.4222999999999999</v>
      </c>
    </row>
    <row r="3935" spans="1:2" ht="14.25" customHeight="1" x14ac:dyDescent="0.3">
      <c r="A3935" s="394">
        <v>40014</v>
      </c>
      <c r="B3935" s="364">
        <v>1.4217</v>
      </c>
    </row>
    <row r="3936" spans="1:2" ht="14.25" customHeight="1" x14ac:dyDescent="0.3">
      <c r="A3936" s="394">
        <v>40013</v>
      </c>
      <c r="B3936" s="364">
        <v>1.409</v>
      </c>
    </row>
    <row r="3937" spans="1:2" ht="14.25" customHeight="1" x14ac:dyDescent="0.3">
      <c r="A3937" s="394">
        <v>40012</v>
      </c>
      <c r="B3937" s="364">
        <v>1.409</v>
      </c>
    </row>
    <row r="3938" spans="1:2" ht="14.25" customHeight="1" x14ac:dyDescent="0.3">
      <c r="A3938" s="394">
        <v>40011</v>
      </c>
      <c r="B3938" s="364">
        <v>1.409</v>
      </c>
    </row>
    <row r="3939" spans="1:2" ht="14.25" customHeight="1" x14ac:dyDescent="0.3">
      <c r="A3939" s="394">
        <v>40010</v>
      </c>
      <c r="B3939" s="364">
        <v>1.413</v>
      </c>
    </row>
    <row r="3940" spans="1:2" ht="14.25" customHeight="1" x14ac:dyDescent="0.3">
      <c r="A3940" s="394">
        <v>40009</v>
      </c>
      <c r="B3940" s="364">
        <v>1.4089</v>
      </c>
    </row>
    <row r="3941" spans="1:2" ht="14.25" customHeight="1" x14ac:dyDescent="0.3">
      <c r="A3941" s="394">
        <v>40008</v>
      </c>
      <c r="B3941" s="364">
        <v>1.3991</v>
      </c>
    </row>
    <row r="3942" spans="1:2" ht="14.25" customHeight="1" x14ac:dyDescent="0.3">
      <c r="A3942" s="394">
        <v>40007</v>
      </c>
      <c r="B3942" s="364">
        <v>1.3975</v>
      </c>
    </row>
    <row r="3943" spans="1:2" ht="14.25" customHeight="1" x14ac:dyDescent="0.3">
      <c r="A3943" s="394">
        <v>40006</v>
      </c>
      <c r="B3943" s="364">
        <v>1.3900999999999999</v>
      </c>
    </row>
    <row r="3944" spans="1:2" ht="14.25" customHeight="1" x14ac:dyDescent="0.3">
      <c r="A3944" s="394">
        <v>40005</v>
      </c>
      <c r="B3944" s="364">
        <v>1.3900999999999999</v>
      </c>
    </row>
    <row r="3945" spans="1:2" ht="14.25" customHeight="1" x14ac:dyDescent="0.3">
      <c r="A3945" s="394">
        <v>40004</v>
      </c>
      <c r="B3945" s="364">
        <v>1.3900999999999999</v>
      </c>
    </row>
    <row r="3946" spans="1:2" ht="14.25" customHeight="1" x14ac:dyDescent="0.3">
      <c r="A3946" s="394">
        <v>40003</v>
      </c>
      <c r="B3946" s="364">
        <v>1.399</v>
      </c>
    </row>
    <row r="3947" spans="1:2" ht="14.25" customHeight="1" x14ac:dyDescent="0.3">
      <c r="A3947" s="394">
        <v>40002</v>
      </c>
      <c r="B3947" s="364">
        <v>1.3900999999999999</v>
      </c>
    </row>
    <row r="3948" spans="1:2" ht="14.25" customHeight="1" x14ac:dyDescent="0.3">
      <c r="A3948" s="394">
        <v>40001</v>
      </c>
      <c r="B3948" s="364">
        <v>1.4018999999999999</v>
      </c>
    </row>
    <row r="3949" spans="1:2" ht="14.25" customHeight="1" x14ac:dyDescent="0.3">
      <c r="A3949" s="394">
        <v>40000</v>
      </c>
      <c r="B3949" s="364">
        <v>1.3896999999999999</v>
      </c>
    </row>
    <row r="3950" spans="1:2" ht="14.25" customHeight="1" x14ac:dyDescent="0.3">
      <c r="A3950" s="394">
        <v>39999</v>
      </c>
      <c r="B3950" s="364">
        <v>1.4009</v>
      </c>
    </row>
    <row r="3951" spans="1:2" ht="14.25" customHeight="1" x14ac:dyDescent="0.3">
      <c r="A3951" s="394">
        <v>39998</v>
      </c>
      <c r="B3951" s="364">
        <v>1.4009</v>
      </c>
    </row>
    <row r="3952" spans="1:2" ht="14.25" customHeight="1" x14ac:dyDescent="0.3">
      <c r="A3952" s="394">
        <v>39997</v>
      </c>
      <c r="B3952" s="364">
        <v>1.4009</v>
      </c>
    </row>
    <row r="3953" spans="1:2" ht="14.25" customHeight="1" x14ac:dyDescent="0.3">
      <c r="A3953" s="394">
        <v>39996</v>
      </c>
      <c r="B3953" s="364">
        <v>1.4049</v>
      </c>
    </row>
    <row r="3954" spans="1:2" ht="14.25" customHeight="1" x14ac:dyDescent="0.3">
      <c r="A3954" s="394">
        <v>39995</v>
      </c>
      <c r="B3954" s="364">
        <v>1.4096</v>
      </c>
    </row>
    <row r="3955" spans="1:2" ht="14.25" customHeight="1" x14ac:dyDescent="0.3">
      <c r="A3955" s="394">
        <v>39994</v>
      </c>
      <c r="B3955" s="364">
        <v>1.4134</v>
      </c>
    </row>
    <row r="3956" spans="1:2" ht="14.25" customHeight="1" x14ac:dyDescent="0.3">
      <c r="A3956" s="394">
        <v>39993</v>
      </c>
      <c r="B3956" s="364">
        <v>1.4057999999999999</v>
      </c>
    </row>
    <row r="3957" spans="1:2" ht="14.25" customHeight="1" x14ac:dyDescent="0.3">
      <c r="A3957" s="394">
        <v>39992</v>
      </c>
      <c r="B3957" s="364">
        <v>1.4096</v>
      </c>
    </row>
    <row r="3958" spans="1:2" ht="14.25" customHeight="1" x14ac:dyDescent="0.3">
      <c r="A3958" s="394">
        <v>39991</v>
      </c>
      <c r="B3958" s="364">
        <v>1.4096</v>
      </c>
    </row>
    <row r="3959" spans="1:2" ht="14.25" customHeight="1" x14ac:dyDescent="0.3">
      <c r="A3959" s="394">
        <v>39990</v>
      </c>
      <c r="B3959" s="364">
        <v>1.4096</v>
      </c>
    </row>
    <row r="3960" spans="1:2" ht="14.25" customHeight="1" x14ac:dyDescent="0.3">
      <c r="A3960" s="394">
        <v>39989</v>
      </c>
      <c r="B3960" s="364">
        <v>1.3939999999999999</v>
      </c>
    </row>
    <row r="3961" spans="1:2" ht="14.25" customHeight="1" x14ac:dyDescent="0.3">
      <c r="A3961" s="394">
        <v>39988</v>
      </c>
      <c r="B3961" s="364">
        <v>1.4029</v>
      </c>
    </row>
    <row r="3962" spans="1:2" ht="14.25" customHeight="1" x14ac:dyDescent="0.3">
      <c r="A3962" s="394">
        <v>39987</v>
      </c>
      <c r="B3962" s="364">
        <v>1.3977999999999999</v>
      </c>
    </row>
    <row r="3963" spans="1:2" ht="14.25" customHeight="1" x14ac:dyDescent="0.3">
      <c r="A3963" s="394">
        <v>39986</v>
      </c>
      <c r="B3963" s="364">
        <v>1.3857999999999999</v>
      </c>
    </row>
    <row r="3964" spans="1:2" ht="14.25" customHeight="1" x14ac:dyDescent="0.3">
      <c r="A3964" s="394">
        <v>39985</v>
      </c>
      <c r="B3964" s="364">
        <v>1.3932</v>
      </c>
    </row>
    <row r="3965" spans="1:2" ht="14.25" customHeight="1" x14ac:dyDescent="0.3">
      <c r="A3965" s="394">
        <v>39984</v>
      </c>
      <c r="B3965" s="364">
        <v>1.3932</v>
      </c>
    </row>
    <row r="3966" spans="1:2" ht="14.25" customHeight="1" x14ac:dyDescent="0.3">
      <c r="A3966" s="394">
        <v>39983</v>
      </c>
      <c r="B3966" s="364">
        <v>1.3932</v>
      </c>
    </row>
    <row r="3967" spans="1:2" ht="14.25" customHeight="1" x14ac:dyDescent="0.3">
      <c r="A3967" s="394">
        <v>39982</v>
      </c>
      <c r="B3967" s="364">
        <v>1.3919999999999999</v>
      </c>
    </row>
    <row r="3968" spans="1:2" ht="14.25" customHeight="1" x14ac:dyDescent="0.3">
      <c r="A3968" s="394">
        <v>39981</v>
      </c>
      <c r="B3968" s="364">
        <v>1.3839999999999999</v>
      </c>
    </row>
    <row r="3969" spans="1:2" ht="14.25" customHeight="1" x14ac:dyDescent="0.3">
      <c r="A3969" s="394">
        <v>39980</v>
      </c>
      <c r="B3969" s="364">
        <v>1.389</v>
      </c>
    </row>
    <row r="3970" spans="1:2" ht="14.25" customHeight="1" x14ac:dyDescent="0.3">
      <c r="A3970" s="394">
        <v>39979</v>
      </c>
      <c r="B3970" s="364">
        <v>1.385</v>
      </c>
    </row>
    <row r="3971" spans="1:2" ht="14.25" customHeight="1" x14ac:dyDescent="0.3">
      <c r="A3971" s="394">
        <v>39978</v>
      </c>
      <c r="B3971" s="364">
        <v>1.4004000000000001</v>
      </c>
    </row>
    <row r="3972" spans="1:2" ht="14.25" customHeight="1" x14ac:dyDescent="0.3">
      <c r="A3972" s="394">
        <v>39977</v>
      </c>
      <c r="B3972" s="364">
        <v>1.4004000000000001</v>
      </c>
    </row>
    <row r="3973" spans="1:2" ht="14.25" customHeight="1" x14ac:dyDescent="0.3">
      <c r="A3973" s="394">
        <v>39976</v>
      </c>
      <c r="B3973" s="364">
        <v>1.4004000000000001</v>
      </c>
    </row>
    <row r="3974" spans="1:2" ht="14.25" customHeight="1" x14ac:dyDescent="0.3">
      <c r="A3974" s="394">
        <v>39975</v>
      </c>
      <c r="B3974" s="364">
        <v>1.3969</v>
      </c>
    </row>
    <row r="3975" spans="1:2" ht="14.25" customHeight="1" x14ac:dyDescent="0.3">
      <c r="A3975" s="394">
        <v>39974</v>
      </c>
      <c r="B3975" s="364">
        <v>1.4101999999999999</v>
      </c>
    </row>
    <row r="3976" spans="1:2" ht="14.25" customHeight="1" x14ac:dyDescent="0.3">
      <c r="A3976" s="394">
        <v>39973</v>
      </c>
      <c r="B3976" s="364">
        <v>1.3958999999999999</v>
      </c>
    </row>
    <row r="3977" spans="1:2" ht="14.25" customHeight="1" x14ac:dyDescent="0.3">
      <c r="A3977" s="394">
        <v>39972</v>
      </c>
      <c r="B3977" s="364">
        <v>1.3866000000000001</v>
      </c>
    </row>
    <row r="3978" spans="1:2" ht="14.25" customHeight="1" x14ac:dyDescent="0.3">
      <c r="A3978" s="394">
        <v>39971</v>
      </c>
      <c r="B3978" s="364">
        <v>1.4177</v>
      </c>
    </row>
    <row r="3979" spans="1:2" ht="14.25" customHeight="1" x14ac:dyDescent="0.3">
      <c r="A3979" s="394">
        <v>39970</v>
      </c>
      <c r="B3979" s="364">
        <v>1.4177</v>
      </c>
    </row>
    <row r="3980" spans="1:2" ht="14.25" customHeight="1" x14ac:dyDescent="0.3">
      <c r="A3980" s="394">
        <v>39969</v>
      </c>
      <c r="B3980" s="364">
        <v>1.4177</v>
      </c>
    </row>
    <row r="3981" spans="1:2" ht="14.25" customHeight="1" x14ac:dyDescent="0.3">
      <c r="A3981" s="394">
        <v>39968</v>
      </c>
      <c r="B3981" s="364">
        <v>1.4095</v>
      </c>
    </row>
    <row r="3982" spans="1:2" ht="14.25" customHeight="1" x14ac:dyDescent="0.3">
      <c r="A3982" s="394">
        <v>39967</v>
      </c>
      <c r="B3982" s="364">
        <v>1.4207000000000001</v>
      </c>
    </row>
    <row r="3983" spans="1:2" ht="14.25" customHeight="1" x14ac:dyDescent="0.3">
      <c r="A3983" s="394">
        <v>39966</v>
      </c>
      <c r="B3983" s="364">
        <v>1.4238</v>
      </c>
    </row>
    <row r="3984" spans="1:2" ht="14.25" customHeight="1" x14ac:dyDescent="0.3">
      <c r="A3984" s="394">
        <v>39965</v>
      </c>
      <c r="B3984" s="364">
        <v>1.4219999999999999</v>
      </c>
    </row>
    <row r="3985" spans="1:2" ht="14.25" customHeight="1" x14ac:dyDescent="0.3">
      <c r="A3985" s="394">
        <v>39964</v>
      </c>
      <c r="B3985" s="364">
        <v>1.4097999999999999</v>
      </c>
    </row>
    <row r="3986" spans="1:2" ht="14.25" customHeight="1" x14ac:dyDescent="0.3">
      <c r="A3986" s="394">
        <v>39963</v>
      </c>
      <c r="B3986" s="364">
        <v>1.4097999999999999</v>
      </c>
    </row>
    <row r="3987" spans="1:2" ht="14.25" customHeight="1" x14ac:dyDescent="0.3">
      <c r="A3987" s="394">
        <v>39962</v>
      </c>
      <c r="B3987" s="364">
        <v>1.4097999999999999</v>
      </c>
    </row>
    <row r="3988" spans="1:2" ht="14.25" customHeight="1" x14ac:dyDescent="0.3">
      <c r="A3988" s="394">
        <v>39961</v>
      </c>
      <c r="B3988" s="364">
        <v>1.3855999999999999</v>
      </c>
    </row>
    <row r="3989" spans="1:2" ht="14.25" customHeight="1" x14ac:dyDescent="0.3">
      <c r="A3989" s="394">
        <v>39960</v>
      </c>
      <c r="B3989" s="364">
        <v>1.3900999999999999</v>
      </c>
    </row>
    <row r="3990" spans="1:2" ht="14.25" customHeight="1" x14ac:dyDescent="0.3">
      <c r="A3990" s="394">
        <v>39959</v>
      </c>
      <c r="B3990" s="364">
        <v>1.3908</v>
      </c>
    </row>
    <row r="3991" spans="1:2" ht="14.25" customHeight="1" x14ac:dyDescent="0.3">
      <c r="A3991" s="394">
        <v>39958</v>
      </c>
      <c r="B3991" s="364">
        <v>1.401</v>
      </c>
    </row>
    <row r="3992" spans="1:2" ht="14.25" customHeight="1" x14ac:dyDescent="0.3">
      <c r="A3992" s="394">
        <v>39957</v>
      </c>
      <c r="B3992" s="364">
        <v>1.3972</v>
      </c>
    </row>
    <row r="3993" spans="1:2" ht="14.25" customHeight="1" x14ac:dyDescent="0.3">
      <c r="A3993" s="394">
        <v>39956</v>
      </c>
      <c r="B3993" s="364">
        <v>1.3972</v>
      </c>
    </row>
    <row r="3994" spans="1:2" ht="14.25" customHeight="1" x14ac:dyDescent="0.3">
      <c r="A3994" s="394">
        <v>39955</v>
      </c>
      <c r="B3994" s="364">
        <v>1.3972</v>
      </c>
    </row>
    <row r="3995" spans="1:2" ht="14.25" customHeight="1" x14ac:dyDescent="0.3">
      <c r="A3995" s="394">
        <v>39954</v>
      </c>
      <c r="B3995" s="364">
        <v>1.3771</v>
      </c>
    </row>
    <row r="3996" spans="1:2" ht="14.25" customHeight="1" x14ac:dyDescent="0.3">
      <c r="A3996" s="394">
        <v>39953</v>
      </c>
      <c r="B3996" s="364">
        <v>1.369</v>
      </c>
    </row>
    <row r="3997" spans="1:2" ht="14.25" customHeight="1" x14ac:dyDescent="0.3">
      <c r="A3997" s="394">
        <v>39952</v>
      </c>
      <c r="B3997" s="364">
        <v>1.3612</v>
      </c>
    </row>
    <row r="3998" spans="1:2" ht="14.25" customHeight="1" x14ac:dyDescent="0.3">
      <c r="A3998" s="394">
        <v>39951</v>
      </c>
      <c r="B3998" s="364">
        <v>1.3493999999999999</v>
      </c>
    </row>
    <row r="3999" spans="1:2" ht="14.25" customHeight="1" x14ac:dyDescent="0.3">
      <c r="A3999" s="394">
        <v>39950</v>
      </c>
      <c r="B3999" s="364">
        <v>1.3517999999999999</v>
      </c>
    </row>
    <row r="4000" spans="1:2" ht="14.25" customHeight="1" x14ac:dyDescent="0.3">
      <c r="A4000" s="394">
        <v>39949</v>
      </c>
      <c r="B4000" s="364">
        <v>1.3517999999999999</v>
      </c>
    </row>
    <row r="4001" spans="1:2" ht="14.25" customHeight="1" x14ac:dyDescent="0.3">
      <c r="A4001" s="394">
        <v>39948</v>
      </c>
      <c r="B4001" s="364">
        <v>1.3517999999999999</v>
      </c>
    </row>
    <row r="4002" spans="1:2" ht="14.25" customHeight="1" x14ac:dyDescent="0.3">
      <c r="A4002" s="394">
        <v>39947</v>
      </c>
      <c r="B4002" s="364">
        <v>1.3563000000000001</v>
      </c>
    </row>
    <row r="4003" spans="1:2" ht="14.25" customHeight="1" x14ac:dyDescent="0.3">
      <c r="A4003" s="394">
        <v>39946</v>
      </c>
      <c r="B4003" s="364">
        <v>1.3623000000000001</v>
      </c>
    </row>
    <row r="4004" spans="1:2" ht="14.25" customHeight="1" x14ac:dyDescent="0.3">
      <c r="A4004" s="394">
        <v>39945</v>
      </c>
      <c r="B4004" s="364">
        <v>1.3683000000000001</v>
      </c>
    </row>
    <row r="4005" spans="1:2" ht="14.25" customHeight="1" x14ac:dyDescent="0.3">
      <c r="A4005" s="394">
        <v>39944</v>
      </c>
      <c r="B4005" s="364">
        <v>1.3573999999999999</v>
      </c>
    </row>
    <row r="4006" spans="1:2" ht="14.25" customHeight="1" x14ac:dyDescent="0.3">
      <c r="A4006" s="394">
        <v>39943</v>
      </c>
      <c r="B4006" s="364">
        <v>1.3425</v>
      </c>
    </row>
    <row r="4007" spans="1:2" ht="14.25" customHeight="1" x14ac:dyDescent="0.3">
      <c r="A4007" s="394">
        <v>39942</v>
      </c>
      <c r="B4007" s="364">
        <v>1.3425</v>
      </c>
    </row>
    <row r="4008" spans="1:2" ht="14.25" customHeight="1" x14ac:dyDescent="0.3">
      <c r="A4008" s="394">
        <v>39941</v>
      </c>
      <c r="B4008" s="364">
        <v>1.3425</v>
      </c>
    </row>
    <row r="4009" spans="1:2" ht="14.25" customHeight="1" x14ac:dyDescent="0.3">
      <c r="A4009" s="394">
        <v>39940</v>
      </c>
      <c r="B4009" s="364">
        <v>1.3363</v>
      </c>
    </row>
    <row r="4010" spans="1:2" ht="14.25" customHeight="1" x14ac:dyDescent="0.3">
      <c r="A4010" s="394">
        <v>39939</v>
      </c>
      <c r="B4010" s="364">
        <v>1.3322000000000001</v>
      </c>
    </row>
    <row r="4011" spans="1:2" ht="14.25" customHeight="1" x14ac:dyDescent="0.3">
      <c r="A4011" s="394">
        <v>39938</v>
      </c>
      <c r="B4011" s="364">
        <v>1.3403</v>
      </c>
    </row>
    <row r="4012" spans="1:2" ht="14.25" customHeight="1" x14ac:dyDescent="0.3">
      <c r="A4012" s="394">
        <v>39937</v>
      </c>
      <c r="B4012" s="364">
        <v>1.3223</v>
      </c>
    </row>
    <row r="4013" spans="1:2" ht="14.25" customHeight="1" x14ac:dyDescent="0.3">
      <c r="A4013" s="394">
        <v>39936</v>
      </c>
      <c r="B4013" s="364">
        <v>1.3274999999999999</v>
      </c>
    </row>
    <row r="4014" spans="1:2" ht="14.25" customHeight="1" x14ac:dyDescent="0.3">
      <c r="A4014" s="394">
        <v>39935</v>
      </c>
      <c r="B4014" s="364">
        <v>1.3274999999999999</v>
      </c>
    </row>
    <row r="4015" spans="1:2" ht="14.25" customHeight="1" x14ac:dyDescent="0.3">
      <c r="A4015" s="394">
        <v>39934</v>
      </c>
      <c r="B4015" s="364">
        <v>1.3274999999999999</v>
      </c>
    </row>
    <row r="4016" spans="1:2" ht="14.25" customHeight="1" x14ac:dyDescent="0.3">
      <c r="A4016" s="394">
        <v>39933</v>
      </c>
      <c r="B4016" s="364">
        <v>1.3274999999999999</v>
      </c>
    </row>
    <row r="4017" spans="1:2" ht="14.25" customHeight="1" x14ac:dyDescent="0.3">
      <c r="A4017" s="394">
        <v>39932</v>
      </c>
      <c r="B4017" s="364">
        <v>1.3266</v>
      </c>
    </row>
    <row r="4018" spans="1:2" ht="14.25" customHeight="1" x14ac:dyDescent="0.3">
      <c r="A4018" s="394">
        <v>39931</v>
      </c>
      <c r="B4018" s="364">
        <v>1.2991999999999999</v>
      </c>
    </row>
    <row r="4019" spans="1:2" ht="14.25" customHeight="1" x14ac:dyDescent="0.3">
      <c r="A4019" s="394">
        <v>39930</v>
      </c>
      <c r="B4019" s="364">
        <v>1.3125</v>
      </c>
    </row>
    <row r="4020" spans="1:2" ht="14.25" customHeight="1" x14ac:dyDescent="0.3">
      <c r="A4020" s="394">
        <v>39929</v>
      </c>
      <c r="B4020" s="364">
        <v>1.3231999999999999</v>
      </c>
    </row>
    <row r="4021" spans="1:2" ht="14.25" customHeight="1" x14ac:dyDescent="0.3">
      <c r="A4021" s="394">
        <v>39928</v>
      </c>
      <c r="B4021" s="364">
        <v>1.3231999999999999</v>
      </c>
    </row>
    <row r="4022" spans="1:2" ht="14.25" customHeight="1" x14ac:dyDescent="0.3">
      <c r="A4022" s="394">
        <v>39927</v>
      </c>
      <c r="B4022" s="364">
        <v>1.3231999999999999</v>
      </c>
    </row>
    <row r="4023" spans="1:2" ht="14.25" customHeight="1" x14ac:dyDescent="0.3">
      <c r="A4023" s="394">
        <v>39926</v>
      </c>
      <c r="B4023" s="364">
        <v>1.3049999999999999</v>
      </c>
    </row>
    <row r="4024" spans="1:2" ht="14.25" customHeight="1" x14ac:dyDescent="0.3">
      <c r="A4024" s="394">
        <v>39925</v>
      </c>
      <c r="B4024" s="364">
        <v>1.2947</v>
      </c>
    </row>
    <row r="4025" spans="1:2" ht="14.25" customHeight="1" x14ac:dyDescent="0.3">
      <c r="A4025" s="394">
        <v>39924</v>
      </c>
      <c r="B4025" s="364">
        <v>1.2931999999999999</v>
      </c>
    </row>
    <row r="4026" spans="1:2" ht="14.25" customHeight="1" x14ac:dyDescent="0.3">
      <c r="A4026" s="394">
        <v>39923</v>
      </c>
      <c r="B4026" s="364">
        <v>1.2966</v>
      </c>
    </row>
    <row r="4027" spans="1:2" ht="14.25" customHeight="1" x14ac:dyDescent="0.3">
      <c r="A4027" s="394">
        <v>39922</v>
      </c>
      <c r="B4027" s="364">
        <v>1.3058000000000001</v>
      </c>
    </row>
    <row r="4028" spans="1:2" ht="14.25" customHeight="1" x14ac:dyDescent="0.3">
      <c r="A4028" s="394">
        <v>39921</v>
      </c>
      <c r="B4028" s="364">
        <v>1.3058000000000001</v>
      </c>
    </row>
    <row r="4029" spans="1:2" ht="14.25" customHeight="1" x14ac:dyDescent="0.3">
      <c r="A4029" s="394">
        <v>39920</v>
      </c>
      <c r="B4029" s="364">
        <v>1.3058000000000001</v>
      </c>
    </row>
    <row r="4030" spans="1:2" ht="14.25" customHeight="1" x14ac:dyDescent="0.3">
      <c r="A4030" s="394">
        <v>39919</v>
      </c>
      <c r="B4030" s="364">
        <v>1.3196000000000001</v>
      </c>
    </row>
    <row r="4031" spans="1:2" ht="14.25" customHeight="1" x14ac:dyDescent="0.3">
      <c r="A4031" s="394">
        <v>39918</v>
      </c>
      <c r="B4031" s="364">
        <v>1.3172999999999999</v>
      </c>
    </row>
    <row r="4032" spans="1:2" ht="14.25" customHeight="1" x14ac:dyDescent="0.3">
      <c r="A4032" s="394">
        <v>39917</v>
      </c>
      <c r="B4032" s="364">
        <v>1.3275999999999999</v>
      </c>
    </row>
    <row r="4033" spans="1:2" ht="14.25" customHeight="1" x14ac:dyDescent="0.3">
      <c r="A4033" s="394">
        <v>39916</v>
      </c>
      <c r="B4033" s="364">
        <v>1.3272999999999999</v>
      </c>
    </row>
    <row r="4034" spans="1:2" ht="14.25" customHeight="1" x14ac:dyDescent="0.3">
      <c r="A4034" s="394">
        <v>39915</v>
      </c>
      <c r="B4034" s="364">
        <v>1.3272999999999999</v>
      </c>
    </row>
    <row r="4035" spans="1:2" ht="14.25" customHeight="1" x14ac:dyDescent="0.3">
      <c r="A4035" s="394">
        <v>39914</v>
      </c>
      <c r="B4035" s="364">
        <v>1.3272999999999999</v>
      </c>
    </row>
    <row r="4036" spans="1:2" ht="14.25" customHeight="1" x14ac:dyDescent="0.3">
      <c r="A4036" s="394">
        <v>39913</v>
      </c>
      <c r="B4036" s="364">
        <v>1.3272999999999999</v>
      </c>
    </row>
    <row r="4037" spans="1:2" ht="14.25" customHeight="1" x14ac:dyDescent="0.3">
      <c r="A4037" s="394">
        <v>39912</v>
      </c>
      <c r="B4037" s="364">
        <v>1.3272999999999999</v>
      </c>
    </row>
    <row r="4038" spans="1:2" ht="14.25" customHeight="1" x14ac:dyDescent="0.3">
      <c r="A4038" s="394">
        <v>39911</v>
      </c>
      <c r="B4038" s="364">
        <v>1.3230999999999999</v>
      </c>
    </row>
    <row r="4039" spans="1:2" ht="14.25" customHeight="1" x14ac:dyDescent="0.3">
      <c r="A4039" s="394">
        <v>39910</v>
      </c>
      <c r="B4039" s="364">
        <v>1.3254999999999999</v>
      </c>
    </row>
    <row r="4040" spans="1:2" ht="14.25" customHeight="1" x14ac:dyDescent="0.3">
      <c r="A4040" s="394">
        <v>39909</v>
      </c>
      <c r="B4040" s="364">
        <v>1.3495999999999999</v>
      </c>
    </row>
    <row r="4041" spans="1:2" ht="14.25" customHeight="1" x14ac:dyDescent="0.3">
      <c r="A4041" s="394">
        <v>39908</v>
      </c>
      <c r="B4041" s="364">
        <v>1.3425</v>
      </c>
    </row>
    <row r="4042" spans="1:2" ht="14.25" customHeight="1" x14ac:dyDescent="0.3">
      <c r="A4042" s="394">
        <v>39907</v>
      </c>
      <c r="B4042" s="364">
        <v>1.3425</v>
      </c>
    </row>
    <row r="4043" spans="1:2" ht="14.25" customHeight="1" x14ac:dyDescent="0.3">
      <c r="A4043" s="394">
        <v>39906</v>
      </c>
      <c r="B4043" s="364">
        <v>1.3425</v>
      </c>
    </row>
    <row r="4044" spans="1:2" ht="14.25" customHeight="1" x14ac:dyDescent="0.3">
      <c r="A4044" s="394">
        <v>39905</v>
      </c>
      <c r="B4044" s="364">
        <v>1.3391999999999999</v>
      </c>
    </row>
    <row r="4045" spans="1:2" ht="14.25" customHeight="1" x14ac:dyDescent="0.3">
      <c r="A4045" s="394">
        <v>39904</v>
      </c>
      <c r="B4045" s="364">
        <v>1.3246</v>
      </c>
    </row>
    <row r="4046" spans="1:2" ht="14.25" customHeight="1" x14ac:dyDescent="0.3">
      <c r="A4046" s="394">
        <v>39903</v>
      </c>
      <c r="B4046" s="364">
        <v>1.3308</v>
      </c>
    </row>
    <row r="4047" spans="1:2" ht="14.25" customHeight="1" x14ac:dyDescent="0.3">
      <c r="A4047" s="394">
        <v>39902</v>
      </c>
      <c r="B4047" s="364">
        <v>1.3192999999999999</v>
      </c>
    </row>
    <row r="4048" spans="1:2" ht="14.25" customHeight="1" x14ac:dyDescent="0.3">
      <c r="A4048" s="394">
        <v>39901</v>
      </c>
      <c r="B4048" s="364">
        <v>1.3294999999999999</v>
      </c>
    </row>
    <row r="4049" spans="1:2" ht="14.25" customHeight="1" x14ac:dyDescent="0.3">
      <c r="A4049" s="394">
        <v>39900</v>
      </c>
      <c r="B4049" s="364">
        <v>1.3294999999999999</v>
      </c>
    </row>
    <row r="4050" spans="1:2" ht="14.25" customHeight="1" x14ac:dyDescent="0.3">
      <c r="A4050" s="394">
        <v>39899</v>
      </c>
      <c r="B4050" s="364">
        <v>1.3294999999999999</v>
      </c>
    </row>
    <row r="4051" spans="1:2" ht="14.25" customHeight="1" x14ac:dyDescent="0.3">
      <c r="A4051" s="394">
        <v>39898</v>
      </c>
      <c r="B4051" s="364">
        <v>1.3607</v>
      </c>
    </row>
    <row r="4052" spans="1:2" ht="14.25" customHeight="1" x14ac:dyDescent="0.3">
      <c r="A4052" s="394">
        <v>39897</v>
      </c>
      <c r="B4052" s="364">
        <v>1.3493999999999999</v>
      </c>
    </row>
    <row r="4053" spans="1:2" ht="14.25" customHeight="1" x14ac:dyDescent="0.3">
      <c r="A4053" s="394">
        <v>39896</v>
      </c>
      <c r="B4053" s="364">
        <v>1.3507</v>
      </c>
    </row>
    <row r="4054" spans="1:2" ht="14.25" customHeight="1" x14ac:dyDescent="0.3">
      <c r="A4054" s="394">
        <v>39895</v>
      </c>
      <c r="B4054" s="364">
        <v>1.3557999999999999</v>
      </c>
    </row>
    <row r="4055" spans="1:2" ht="14.25" customHeight="1" x14ac:dyDescent="0.3">
      <c r="A4055" s="394">
        <v>39894</v>
      </c>
      <c r="B4055" s="364">
        <v>1.3549</v>
      </c>
    </row>
    <row r="4056" spans="1:2" ht="14.25" customHeight="1" x14ac:dyDescent="0.3">
      <c r="A4056" s="394">
        <v>39893</v>
      </c>
      <c r="B4056" s="364">
        <v>1.3549</v>
      </c>
    </row>
    <row r="4057" spans="1:2" ht="14.25" customHeight="1" x14ac:dyDescent="0.3">
      <c r="A4057" s="394">
        <v>39892</v>
      </c>
      <c r="B4057" s="364">
        <v>1.3549</v>
      </c>
    </row>
    <row r="4058" spans="1:2" ht="14.25" customHeight="1" x14ac:dyDescent="0.3">
      <c r="A4058" s="394">
        <v>39891</v>
      </c>
      <c r="B4058" s="364">
        <v>1.3671</v>
      </c>
    </row>
    <row r="4059" spans="1:2" ht="14.25" customHeight="1" x14ac:dyDescent="0.3">
      <c r="A4059" s="394">
        <v>39890</v>
      </c>
      <c r="B4059" s="364">
        <v>1.3129999999999999</v>
      </c>
    </row>
    <row r="4060" spans="1:2" ht="14.25" customHeight="1" x14ac:dyDescent="0.3">
      <c r="A4060" s="394">
        <v>39889</v>
      </c>
      <c r="B4060" s="364">
        <v>1.2942</v>
      </c>
    </row>
    <row r="4061" spans="1:2" ht="14.25" customHeight="1" x14ac:dyDescent="0.3">
      <c r="A4061" s="394">
        <v>39888</v>
      </c>
      <c r="B4061" s="364">
        <v>1.3042</v>
      </c>
    </row>
    <row r="4062" spans="1:2" ht="14.25" customHeight="1" x14ac:dyDescent="0.3">
      <c r="A4062" s="394">
        <v>39887</v>
      </c>
      <c r="B4062" s="364">
        <v>1.2905</v>
      </c>
    </row>
    <row r="4063" spans="1:2" ht="14.25" customHeight="1" x14ac:dyDescent="0.3">
      <c r="A4063" s="394">
        <v>39886</v>
      </c>
      <c r="B4063" s="364">
        <v>1.2905</v>
      </c>
    </row>
    <row r="4064" spans="1:2" ht="14.25" customHeight="1" x14ac:dyDescent="0.3">
      <c r="A4064" s="394">
        <v>39885</v>
      </c>
      <c r="B4064" s="364">
        <v>1.2905</v>
      </c>
    </row>
    <row r="4065" spans="1:2" ht="14.25" customHeight="1" x14ac:dyDescent="0.3">
      <c r="A4065" s="394">
        <v>39884</v>
      </c>
      <c r="B4065" s="364">
        <v>1.2782</v>
      </c>
    </row>
    <row r="4066" spans="1:2" ht="14.25" customHeight="1" x14ac:dyDescent="0.3">
      <c r="A4066" s="394">
        <v>39883</v>
      </c>
      <c r="B4066" s="364">
        <v>1.2786</v>
      </c>
    </row>
    <row r="4067" spans="1:2" ht="14.25" customHeight="1" x14ac:dyDescent="0.3">
      <c r="A4067" s="394">
        <v>39882</v>
      </c>
      <c r="B4067" s="364">
        <v>1.2783</v>
      </c>
    </row>
    <row r="4068" spans="1:2" ht="14.25" customHeight="1" x14ac:dyDescent="0.3">
      <c r="A4068" s="394">
        <v>39881</v>
      </c>
      <c r="B4068" s="364">
        <v>1.2565</v>
      </c>
    </row>
    <row r="4069" spans="1:2" ht="14.25" customHeight="1" x14ac:dyDescent="0.3">
      <c r="A4069" s="394">
        <v>39880</v>
      </c>
      <c r="B4069" s="364">
        <v>1.2658</v>
      </c>
    </row>
    <row r="4070" spans="1:2" ht="14.25" customHeight="1" x14ac:dyDescent="0.3">
      <c r="A4070" s="394">
        <v>39879</v>
      </c>
      <c r="B4070" s="364">
        <v>1.2658</v>
      </c>
    </row>
    <row r="4071" spans="1:2" ht="14.25" customHeight="1" x14ac:dyDescent="0.3">
      <c r="A4071" s="394">
        <v>39878</v>
      </c>
      <c r="B4071" s="364">
        <v>1.2658</v>
      </c>
    </row>
    <row r="4072" spans="1:2" ht="14.25" customHeight="1" x14ac:dyDescent="0.3">
      <c r="A4072" s="394">
        <v>39877</v>
      </c>
      <c r="B4072" s="364">
        <v>1.2555000000000001</v>
      </c>
    </row>
    <row r="4073" spans="1:2" ht="14.25" customHeight="1" x14ac:dyDescent="0.3">
      <c r="A4073" s="394">
        <v>39876</v>
      </c>
      <c r="B4073" s="364">
        <v>1.2555000000000001</v>
      </c>
    </row>
    <row r="4074" spans="1:2" ht="14.25" customHeight="1" x14ac:dyDescent="0.3">
      <c r="A4074" s="394">
        <v>39875</v>
      </c>
      <c r="B4074" s="364">
        <v>1.2615000000000001</v>
      </c>
    </row>
    <row r="4075" spans="1:2" ht="14.25" customHeight="1" x14ac:dyDescent="0.3">
      <c r="A4075" s="394">
        <v>39874</v>
      </c>
      <c r="B4075" s="364">
        <v>1.2596000000000001</v>
      </c>
    </row>
    <row r="4076" spans="1:2" ht="14.25" customHeight="1" x14ac:dyDescent="0.3">
      <c r="A4076" s="394">
        <v>39873</v>
      </c>
      <c r="B4076" s="364">
        <v>1.2644</v>
      </c>
    </row>
    <row r="4077" spans="1:2" ht="14.25" customHeight="1" x14ac:dyDescent="0.3">
      <c r="A4077" s="394">
        <v>39872</v>
      </c>
      <c r="B4077" s="364">
        <v>1.2644</v>
      </c>
    </row>
    <row r="4078" spans="1:2" ht="14.25" customHeight="1" x14ac:dyDescent="0.3">
      <c r="A4078" s="394">
        <v>39871</v>
      </c>
      <c r="B4078" s="364">
        <v>1.2644</v>
      </c>
    </row>
    <row r="4079" spans="1:2" ht="14.25" customHeight="1" x14ac:dyDescent="0.3">
      <c r="A4079" s="394">
        <v>39870</v>
      </c>
      <c r="B4079" s="364">
        <v>1.2782</v>
      </c>
    </row>
    <row r="4080" spans="1:2" ht="14.25" customHeight="1" x14ac:dyDescent="0.3">
      <c r="A4080" s="394">
        <v>39869</v>
      </c>
      <c r="B4080" s="364">
        <v>1.2795000000000001</v>
      </c>
    </row>
    <row r="4081" spans="1:2" ht="14.25" customHeight="1" x14ac:dyDescent="0.3">
      <c r="A4081" s="394">
        <v>39868</v>
      </c>
      <c r="B4081" s="364">
        <v>1.2763</v>
      </c>
    </row>
    <row r="4082" spans="1:2" ht="14.25" customHeight="1" x14ac:dyDescent="0.3">
      <c r="A4082" s="394">
        <v>39867</v>
      </c>
      <c r="B4082" s="364">
        <v>1.2798</v>
      </c>
    </row>
    <row r="4083" spans="1:2" ht="14.25" customHeight="1" x14ac:dyDescent="0.3">
      <c r="A4083" s="394">
        <v>39866</v>
      </c>
      <c r="B4083" s="364">
        <v>1.2591000000000001</v>
      </c>
    </row>
    <row r="4084" spans="1:2" ht="14.25" customHeight="1" x14ac:dyDescent="0.3">
      <c r="A4084" s="394">
        <v>39865</v>
      </c>
      <c r="B4084" s="364">
        <v>1.2591000000000001</v>
      </c>
    </row>
    <row r="4085" spans="1:2" ht="14.25" customHeight="1" x14ac:dyDescent="0.3">
      <c r="A4085" s="394">
        <v>39864</v>
      </c>
      <c r="B4085" s="364">
        <v>1.2591000000000001</v>
      </c>
    </row>
    <row r="4086" spans="1:2" ht="14.25" customHeight="1" x14ac:dyDescent="0.3">
      <c r="A4086" s="394">
        <v>39863</v>
      </c>
      <c r="B4086" s="364">
        <v>1.2705</v>
      </c>
    </row>
    <row r="4087" spans="1:2" ht="14.25" customHeight="1" x14ac:dyDescent="0.3">
      <c r="A4087" s="394">
        <v>39862</v>
      </c>
      <c r="B4087" s="364">
        <v>1.2596000000000001</v>
      </c>
    </row>
    <row r="4088" spans="1:2" ht="14.25" customHeight="1" x14ac:dyDescent="0.3">
      <c r="A4088" s="394">
        <v>39861</v>
      </c>
      <c r="B4088" s="364">
        <v>1.2634000000000001</v>
      </c>
    </row>
    <row r="4089" spans="1:2" ht="14.25" customHeight="1" x14ac:dyDescent="0.3">
      <c r="A4089" s="394">
        <v>39860</v>
      </c>
      <c r="B4089" s="364">
        <v>1.2765</v>
      </c>
    </row>
    <row r="4090" spans="1:2" ht="14.25" customHeight="1" x14ac:dyDescent="0.3">
      <c r="A4090" s="394">
        <v>39859</v>
      </c>
      <c r="B4090" s="364">
        <v>1.2823</v>
      </c>
    </row>
    <row r="4091" spans="1:2" ht="14.25" customHeight="1" x14ac:dyDescent="0.3">
      <c r="A4091" s="394">
        <v>39858</v>
      </c>
      <c r="B4091" s="364">
        <v>1.2823</v>
      </c>
    </row>
    <row r="4092" spans="1:2" ht="14.25" customHeight="1" x14ac:dyDescent="0.3">
      <c r="A4092" s="394">
        <v>39857</v>
      </c>
      <c r="B4092" s="364">
        <v>1.2823</v>
      </c>
    </row>
    <row r="4093" spans="1:2" ht="14.25" customHeight="1" x14ac:dyDescent="0.3">
      <c r="A4093" s="394">
        <v>39856</v>
      </c>
      <c r="B4093" s="364">
        <v>1.2833000000000001</v>
      </c>
    </row>
    <row r="4094" spans="1:2" ht="14.25" customHeight="1" x14ac:dyDescent="0.3">
      <c r="A4094" s="394">
        <v>39855</v>
      </c>
      <c r="B4094" s="364">
        <v>1.2938000000000001</v>
      </c>
    </row>
    <row r="4095" spans="1:2" ht="14.25" customHeight="1" x14ac:dyDescent="0.3">
      <c r="A4095" s="394">
        <v>39854</v>
      </c>
      <c r="B4095" s="364">
        <v>1.2967</v>
      </c>
    </row>
    <row r="4096" spans="1:2" ht="14.25" customHeight="1" x14ac:dyDescent="0.3">
      <c r="A4096" s="394">
        <v>39853</v>
      </c>
      <c r="B4096" s="364">
        <v>1.3008</v>
      </c>
    </row>
    <row r="4097" spans="1:2" ht="14.25" customHeight="1" x14ac:dyDescent="0.3">
      <c r="A4097" s="394">
        <v>39852</v>
      </c>
      <c r="B4097" s="364">
        <v>1.2796000000000001</v>
      </c>
    </row>
    <row r="4098" spans="1:2" ht="14.25" customHeight="1" x14ac:dyDescent="0.3">
      <c r="A4098" s="394">
        <v>39851</v>
      </c>
      <c r="B4098" s="364">
        <v>1.2796000000000001</v>
      </c>
    </row>
    <row r="4099" spans="1:2" ht="14.25" customHeight="1" x14ac:dyDescent="0.3">
      <c r="A4099" s="394">
        <v>39850</v>
      </c>
      <c r="B4099" s="364">
        <v>1.2796000000000001</v>
      </c>
    </row>
    <row r="4100" spans="1:2" ht="14.25" customHeight="1" x14ac:dyDescent="0.3">
      <c r="A4100" s="394">
        <v>39849</v>
      </c>
      <c r="B4100" s="364">
        <v>1.2828999999999999</v>
      </c>
    </row>
    <row r="4101" spans="1:2" ht="14.25" customHeight="1" x14ac:dyDescent="0.3">
      <c r="A4101" s="394">
        <v>39848</v>
      </c>
      <c r="B4101" s="364">
        <v>1.2818000000000001</v>
      </c>
    </row>
    <row r="4102" spans="1:2" ht="14.25" customHeight="1" x14ac:dyDescent="0.3">
      <c r="A4102" s="394">
        <v>39847</v>
      </c>
      <c r="B4102" s="364">
        <v>1.2848999999999999</v>
      </c>
    </row>
    <row r="4103" spans="1:2" ht="14.25" customHeight="1" x14ac:dyDescent="0.3">
      <c r="A4103" s="394">
        <v>39846</v>
      </c>
      <c r="B4103" s="364">
        <v>1.276</v>
      </c>
    </row>
    <row r="4104" spans="1:2" ht="14.25" customHeight="1" x14ac:dyDescent="0.3">
      <c r="A4104" s="394">
        <v>39845</v>
      </c>
      <c r="B4104" s="364">
        <v>1.2816000000000001</v>
      </c>
    </row>
    <row r="4105" spans="1:2" ht="14.25" customHeight="1" x14ac:dyDescent="0.3">
      <c r="A4105" s="394">
        <v>39844</v>
      </c>
      <c r="B4105" s="364">
        <v>1.2816000000000001</v>
      </c>
    </row>
    <row r="4106" spans="1:2" ht="14.25" customHeight="1" x14ac:dyDescent="0.3">
      <c r="A4106" s="394">
        <v>39843</v>
      </c>
      <c r="B4106" s="364">
        <v>1.2816000000000001</v>
      </c>
    </row>
    <row r="4107" spans="1:2" ht="14.25" customHeight="1" x14ac:dyDescent="0.3">
      <c r="A4107" s="394">
        <v>39842</v>
      </c>
      <c r="B4107" s="364">
        <v>1.3110999999999999</v>
      </c>
    </row>
    <row r="4108" spans="1:2" ht="14.25" customHeight="1" x14ac:dyDescent="0.3">
      <c r="A4108" s="394">
        <v>39841</v>
      </c>
      <c r="B4108" s="364">
        <v>1.3260000000000001</v>
      </c>
    </row>
    <row r="4109" spans="1:2" ht="14.25" customHeight="1" x14ac:dyDescent="0.3">
      <c r="A4109" s="394">
        <v>39840</v>
      </c>
      <c r="B4109" s="364">
        <v>1.3173999999999999</v>
      </c>
    </row>
    <row r="4110" spans="1:2" ht="14.25" customHeight="1" x14ac:dyDescent="0.3">
      <c r="A4110" s="394">
        <v>39839</v>
      </c>
      <c r="B4110" s="364">
        <v>1.2989999999999999</v>
      </c>
    </row>
    <row r="4111" spans="1:2" ht="14.25" customHeight="1" x14ac:dyDescent="0.3">
      <c r="A4111" s="394">
        <v>39838</v>
      </c>
      <c r="B4111" s="364">
        <v>1.2795000000000001</v>
      </c>
    </row>
    <row r="4112" spans="1:2" ht="14.25" customHeight="1" x14ac:dyDescent="0.3">
      <c r="A4112" s="394">
        <v>39837</v>
      </c>
      <c r="B4112" s="364">
        <v>1.2795000000000001</v>
      </c>
    </row>
    <row r="4113" spans="1:2" ht="14.25" customHeight="1" x14ac:dyDescent="0.3">
      <c r="A4113" s="394">
        <v>39836</v>
      </c>
      <c r="B4113" s="364">
        <v>1.2795000000000001</v>
      </c>
    </row>
    <row r="4114" spans="1:2" ht="14.25" customHeight="1" x14ac:dyDescent="0.3">
      <c r="A4114" s="394">
        <v>39835</v>
      </c>
      <c r="B4114" s="364">
        <v>1.2984</v>
      </c>
    </row>
    <row r="4115" spans="1:2" ht="14.25" customHeight="1" x14ac:dyDescent="0.3">
      <c r="A4115" s="394">
        <v>39834</v>
      </c>
      <c r="B4115" s="364">
        <v>1.2909999999999999</v>
      </c>
    </row>
    <row r="4116" spans="1:2" ht="14.25" customHeight="1" x14ac:dyDescent="0.3">
      <c r="A4116" s="394">
        <v>39833</v>
      </c>
      <c r="B4116" s="364">
        <v>1.2929999999999999</v>
      </c>
    </row>
    <row r="4117" spans="1:2" ht="14.25" customHeight="1" x14ac:dyDescent="0.3">
      <c r="A4117" s="394">
        <v>39832</v>
      </c>
      <c r="B4117" s="364">
        <v>1.3182</v>
      </c>
    </row>
    <row r="4118" spans="1:2" ht="14.25" customHeight="1" x14ac:dyDescent="0.3">
      <c r="A4118" s="394">
        <v>39831</v>
      </c>
      <c r="B4118" s="364">
        <v>1.327</v>
      </c>
    </row>
    <row r="4119" spans="1:2" ht="14.25" customHeight="1" x14ac:dyDescent="0.3">
      <c r="A4119" s="394">
        <v>39830</v>
      </c>
      <c r="B4119" s="364">
        <v>1.327</v>
      </c>
    </row>
    <row r="4120" spans="1:2" ht="14.25" customHeight="1" x14ac:dyDescent="0.3">
      <c r="A4120" s="394">
        <v>39829</v>
      </c>
      <c r="B4120" s="364">
        <v>1.327</v>
      </c>
    </row>
    <row r="4121" spans="1:2" ht="14.25" customHeight="1" x14ac:dyDescent="0.3">
      <c r="A4121" s="394">
        <v>39828</v>
      </c>
      <c r="B4121" s="364">
        <v>1.3085</v>
      </c>
    </row>
    <row r="4122" spans="1:2" ht="14.25" customHeight="1" x14ac:dyDescent="0.3">
      <c r="A4122" s="394">
        <v>39827</v>
      </c>
      <c r="B4122" s="364">
        <v>1.3172999999999999</v>
      </c>
    </row>
    <row r="4123" spans="1:2" ht="14.25" customHeight="1" x14ac:dyDescent="0.3">
      <c r="A4123" s="394">
        <v>39826</v>
      </c>
      <c r="B4123" s="364">
        <v>1.3262</v>
      </c>
    </row>
    <row r="4124" spans="1:2" ht="14.25" customHeight="1" x14ac:dyDescent="0.3">
      <c r="A4124" s="394">
        <v>39825</v>
      </c>
      <c r="B4124" s="364">
        <v>1.3393999999999999</v>
      </c>
    </row>
    <row r="4125" spans="1:2" ht="14.25" customHeight="1" x14ac:dyDescent="0.3">
      <c r="A4125" s="394">
        <v>39824</v>
      </c>
      <c r="B4125" s="364">
        <v>1.3684000000000001</v>
      </c>
    </row>
    <row r="4126" spans="1:2" ht="14.25" customHeight="1" x14ac:dyDescent="0.3">
      <c r="A4126" s="394">
        <v>39823</v>
      </c>
      <c r="B4126" s="364">
        <v>1.3684000000000001</v>
      </c>
    </row>
    <row r="4127" spans="1:2" ht="14.25" customHeight="1" x14ac:dyDescent="0.3">
      <c r="A4127" s="394">
        <v>39822</v>
      </c>
      <c r="B4127" s="364">
        <v>1.3684000000000001</v>
      </c>
    </row>
    <row r="4128" spans="1:2" ht="14.25" customHeight="1" x14ac:dyDescent="0.3">
      <c r="A4128" s="394">
        <v>39821</v>
      </c>
      <c r="B4128" s="364">
        <v>1.3616999999999999</v>
      </c>
    </row>
    <row r="4129" spans="1:2" ht="14.25" customHeight="1" x14ac:dyDescent="0.3">
      <c r="A4129" s="394">
        <v>39820</v>
      </c>
      <c r="B4129" s="364">
        <v>1.3594999999999999</v>
      </c>
    </row>
    <row r="4130" spans="1:2" ht="14.25" customHeight="1" x14ac:dyDescent="0.3">
      <c r="A4130" s="394">
        <v>39819</v>
      </c>
      <c r="B4130" s="364">
        <v>1.3331999999999999</v>
      </c>
    </row>
    <row r="4131" spans="1:2" ht="14.25" customHeight="1" x14ac:dyDescent="0.3">
      <c r="A4131" s="394">
        <v>39818</v>
      </c>
      <c r="B4131" s="364">
        <v>1.3582000000000001</v>
      </c>
    </row>
    <row r="4132" spans="1:2" ht="14.25" customHeight="1" x14ac:dyDescent="0.3">
      <c r="A4132" s="394">
        <v>39817</v>
      </c>
      <c r="B4132" s="364">
        <v>1.3866000000000001</v>
      </c>
    </row>
    <row r="4133" spans="1:2" ht="14.25" customHeight="1" x14ac:dyDescent="0.3">
      <c r="A4133" s="394">
        <v>39816</v>
      </c>
      <c r="B4133" s="364">
        <v>1.3866000000000001</v>
      </c>
    </row>
    <row r="4134" spans="1:2" ht="14.25" customHeight="1" x14ac:dyDescent="0.3">
      <c r="A4134" s="394">
        <v>39815</v>
      </c>
      <c r="B4134" s="364">
        <v>1.3866000000000001</v>
      </c>
    </row>
    <row r="4135" spans="1:2" ht="14.25" customHeight="1" x14ac:dyDescent="0.3">
      <c r="A4135" s="394">
        <v>39814</v>
      </c>
      <c r="B4135" s="364">
        <v>1.3916999999999999</v>
      </c>
    </row>
    <row r="4136" spans="1:2" ht="14.25" customHeight="1" x14ac:dyDescent="0.3">
      <c r="A4136" s="394">
        <v>39813</v>
      </c>
      <c r="B4136" s="364">
        <v>1.3916999999999999</v>
      </c>
    </row>
    <row r="4137" spans="1:2" ht="14.25" customHeight="1" x14ac:dyDescent="0.3">
      <c r="A4137" s="394">
        <v>39812</v>
      </c>
      <c r="B4137" s="364">
        <v>1.4097999999999999</v>
      </c>
    </row>
    <row r="4138" spans="1:2" ht="14.25" customHeight="1" x14ac:dyDescent="0.3">
      <c r="A4138" s="394">
        <v>39811</v>
      </c>
      <c r="B4138" s="364">
        <v>1.427</v>
      </c>
    </row>
    <row r="4139" spans="1:2" ht="14.25" customHeight="1" x14ac:dyDescent="0.3">
      <c r="A4139" s="394">
        <v>39810</v>
      </c>
      <c r="B4139" s="364">
        <v>1.4005000000000001</v>
      </c>
    </row>
    <row r="4140" spans="1:2" ht="14.25" customHeight="1" x14ac:dyDescent="0.3">
      <c r="A4140" s="394">
        <v>39809</v>
      </c>
      <c r="B4140" s="364">
        <v>1.4005000000000001</v>
      </c>
    </row>
    <row r="4141" spans="1:2" ht="14.25" customHeight="1" x14ac:dyDescent="0.3">
      <c r="A4141" s="394">
        <v>39808</v>
      </c>
      <c r="B4141" s="364">
        <v>1.4005000000000001</v>
      </c>
    </row>
    <row r="4142" spans="1:2" ht="14.25" customHeight="1" x14ac:dyDescent="0.3">
      <c r="A4142" s="394">
        <v>39807</v>
      </c>
      <c r="B4142" s="364">
        <v>1.4005000000000001</v>
      </c>
    </row>
    <row r="4143" spans="1:2" ht="14.25" customHeight="1" x14ac:dyDescent="0.3">
      <c r="A4143" s="394">
        <v>39806</v>
      </c>
      <c r="B4143" s="364">
        <v>1.4005000000000001</v>
      </c>
    </row>
    <row r="4144" spans="1:2" ht="14.25" customHeight="1" x14ac:dyDescent="0.3">
      <c r="A4144" s="394">
        <v>39805</v>
      </c>
      <c r="B4144" s="364">
        <v>1.3977999999999999</v>
      </c>
    </row>
    <row r="4145" spans="1:2" ht="14.25" customHeight="1" x14ac:dyDescent="0.3">
      <c r="A4145" s="394">
        <v>39804</v>
      </c>
      <c r="B4145" s="364">
        <v>1.397</v>
      </c>
    </row>
    <row r="4146" spans="1:2" ht="14.25" customHeight="1" x14ac:dyDescent="0.3">
      <c r="A4146" s="394">
        <v>39803</v>
      </c>
      <c r="B4146" s="364">
        <v>1.3939999999999999</v>
      </c>
    </row>
    <row r="4147" spans="1:2" ht="14.25" customHeight="1" x14ac:dyDescent="0.3">
      <c r="A4147" s="394">
        <v>39802</v>
      </c>
      <c r="B4147" s="364">
        <v>1.3939999999999999</v>
      </c>
    </row>
    <row r="4148" spans="1:2" ht="14.25" customHeight="1" x14ac:dyDescent="0.3">
      <c r="A4148" s="394">
        <v>39801</v>
      </c>
      <c r="B4148" s="364">
        <v>1.3939999999999999</v>
      </c>
    </row>
    <row r="4149" spans="1:2" ht="14.25" customHeight="1" x14ac:dyDescent="0.3">
      <c r="A4149" s="394">
        <v>39800</v>
      </c>
      <c r="B4149" s="364">
        <v>1.4616</v>
      </c>
    </row>
    <row r="4150" spans="1:2" ht="14.25" customHeight="1" x14ac:dyDescent="0.3">
      <c r="A4150" s="394">
        <v>39799</v>
      </c>
      <c r="B4150" s="364">
        <v>1.4058999999999999</v>
      </c>
    </row>
    <row r="4151" spans="1:2" ht="14.25" customHeight="1" x14ac:dyDescent="0.3">
      <c r="A4151" s="394">
        <v>39798</v>
      </c>
      <c r="B4151" s="364">
        <v>1.369</v>
      </c>
    </row>
    <row r="4152" spans="1:2" ht="14.25" customHeight="1" x14ac:dyDescent="0.3">
      <c r="A4152" s="394">
        <v>39797</v>
      </c>
      <c r="B4152" s="364">
        <v>1.351</v>
      </c>
    </row>
    <row r="4153" spans="1:2" ht="14.25" customHeight="1" x14ac:dyDescent="0.3">
      <c r="A4153" s="394">
        <v>39796</v>
      </c>
      <c r="B4153" s="364">
        <v>1.3340000000000001</v>
      </c>
    </row>
    <row r="4154" spans="1:2" ht="14.25" customHeight="1" x14ac:dyDescent="0.3">
      <c r="A4154" s="394">
        <v>39795</v>
      </c>
      <c r="B4154" s="364">
        <v>1.3340000000000001</v>
      </c>
    </row>
    <row r="4155" spans="1:2" ht="14.25" customHeight="1" x14ac:dyDescent="0.3">
      <c r="A4155" s="394">
        <v>39794</v>
      </c>
      <c r="B4155" s="364">
        <v>1.3340000000000001</v>
      </c>
    </row>
    <row r="4156" spans="1:2" ht="14.25" customHeight="1" x14ac:dyDescent="0.3">
      <c r="A4156" s="394">
        <v>39793</v>
      </c>
      <c r="B4156" s="364">
        <v>1.3214999999999999</v>
      </c>
    </row>
    <row r="4157" spans="1:2" ht="14.25" customHeight="1" x14ac:dyDescent="0.3">
      <c r="A4157" s="394">
        <v>39792</v>
      </c>
      <c r="B4157" s="364">
        <v>1.2925</v>
      </c>
    </row>
    <row r="4158" spans="1:2" ht="14.25" customHeight="1" x14ac:dyDescent="0.3">
      <c r="A4158" s="394">
        <v>39791</v>
      </c>
      <c r="B4158" s="364">
        <v>1.2838000000000001</v>
      </c>
    </row>
    <row r="4159" spans="1:2" ht="14.25" customHeight="1" x14ac:dyDescent="0.3">
      <c r="A4159" s="394">
        <v>39790</v>
      </c>
      <c r="B4159" s="364">
        <v>1.2854000000000001</v>
      </c>
    </row>
    <row r="4160" spans="1:2" ht="14.25" customHeight="1" x14ac:dyDescent="0.3">
      <c r="A4160" s="394">
        <v>39789</v>
      </c>
      <c r="B4160" s="364">
        <v>1.2665</v>
      </c>
    </row>
    <row r="4161" spans="1:2" ht="14.25" customHeight="1" x14ac:dyDescent="0.3">
      <c r="A4161" s="394">
        <v>39788</v>
      </c>
      <c r="B4161" s="364">
        <v>1.2665</v>
      </c>
    </row>
    <row r="4162" spans="1:2" ht="14.25" customHeight="1" x14ac:dyDescent="0.3">
      <c r="A4162" s="394">
        <v>39787</v>
      </c>
      <c r="B4162" s="364">
        <v>1.2665</v>
      </c>
    </row>
    <row r="4163" spans="1:2" ht="14.25" customHeight="1" x14ac:dyDescent="0.3">
      <c r="A4163" s="394">
        <v>39786</v>
      </c>
      <c r="B4163" s="364">
        <v>1.262</v>
      </c>
    </row>
    <row r="4164" spans="1:2" ht="14.25" customHeight="1" x14ac:dyDescent="0.3">
      <c r="A4164" s="394">
        <v>39785</v>
      </c>
      <c r="B4164" s="364">
        <v>1.2623</v>
      </c>
    </row>
    <row r="4165" spans="1:2" ht="14.25" customHeight="1" x14ac:dyDescent="0.3">
      <c r="A4165" s="394">
        <v>39784</v>
      </c>
      <c r="B4165" s="364">
        <v>1.2697000000000001</v>
      </c>
    </row>
    <row r="4166" spans="1:2" ht="14.25" customHeight="1" x14ac:dyDescent="0.3">
      <c r="A4166" s="394">
        <v>39783</v>
      </c>
      <c r="B4166" s="364">
        <v>1.2607999999999999</v>
      </c>
    </row>
    <row r="4167" spans="1:2" ht="14.25" customHeight="1" x14ac:dyDescent="0.3">
      <c r="A4167" s="394">
        <v>39782</v>
      </c>
      <c r="B4167" s="364">
        <v>1.2726999999999999</v>
      </c>
    </row>
    <row r="4168" spans="1:2" ht="14.25" customHeight="1" x14ac:dyDescent="0.3">
      <c r="A4168" s="394">
        <v>39781</v>
      </c>
      <c r="B4168" s="364">
        <v>1.2726999999999999</v>
      </c>
    </row>
    <row r="4169" spans="1:2" ht="14.25" customHeight="1" x14ac:dyDescent="0.3">
      <c r="A4169" s="394">
        <v>39780</v>
      </c>
      <c r="B4169" s="364">
        <v>1.2726999999999999</v>
      </c>
    </row>
    <row r="4170" spans="1:2" ht="14.25" customHeight="1" x14ac:dyDescent="0.3">
      <c r="A4170" s="394">
        <v>39779</v>
      </c>
      <c r="B4170" s="364">
        <v>1.29</v>
      </c>
    </row>
    <row r="4171" spans="1:2" ht="14.25" customHeight="1" x14ac:dyDescent="0.3">
      <c r="A4171" s="394">
        <v>39778</v>
      </c>
      <c r="B4171" s="364">
        <v>1.2935000000000001</v>
      </c>
    </row>
    <row r="4172" spans="1:2" ht="14.25" customHeight="1" x14ac:dyDescent="0.3">
      <c r="A4172" s="394">
        <v>39777</v>
      </c>
      <c r="B4172" s="364">
        <v>1.2810999999999999</v>
      </c>
    </row>
    <row r="4173" spans="1:2" ht="14.25" customHeight="1" x14ac:dyDescent="0.3">
      <c r="A4173" s="394">
        <v>39776</v>
      </c>
      <c r="B4173" s="364">
        <v>1.2773000000000001</v>
      </c>
    </row>
    <row r="4174" spans="1:2" ht="14.25" customHeight="1" x14ac:dyDescent="0.3">
      <c r="A4174" s="394">
        <v>39775</v>
      </c>
      <c r="B4174" s="364">
        <v>1.2602</v>
      </c>
    </row>
    <row r="4175" spans="1:2" ht="14.25" customHeight="1" x14ac:dyDescent="0.3">
      <c r="A4175" s="394">
        <v>39774</v>
      </c>
      <c r="B4175" s="364">
        <v>1.2602</v>
      </c>
    </row>
    <row r="4176" spans="1:2" ht="14.25" customHeight="1" x14ac:dyDescent="0.3">
      <c r="A4176" s="394">
        <v>39773</v>
      </c>
      <c r="B4176" s="364">
        <v>1.2602</v>
      </c>
    </row>
    <row r="4177" spans="1:2" ht="14.25" customHeight="1" x14ac:dyDescent="0.3">
      <c r="A4177" s="394">
        <v>39772</v>
      </c>
      <c r="B4177" s="364">
        <v>1.2542</v>
      </c>
    </row>
    <row r="4178" spans="1:2" ht="14.25" customHeight="1" x14ac:dyDescent="0.3">
      <c r="A4178" s="394">
        <v>39771</v>
      </c>
      <c r="B4178" s="364">
        <v>1.2634000000000001</v>
      </c>
    </row>
    <row r="4179" spans="1:2" ht="14.25" customHeight="1" x14ac:dyDescent="0.3">
      <c r="A4179" s="394">
        <v>39770</v>
      </c>
      <c r="B4179" s="364">
        <v>1.2653000000000001</v>
      </c>
    </row>
    <row r="4180" spans="1:2" ht="14.25" customHeight="1" x14ac:dyDescent="0.3">
      <c r="A4180" s="394">
        <v>39769</v>
      </c>
      <c r="B4180" s="364">
        <v>1.266</v>
      </c>
    </row>
    <row r="4181" spans="1:2" ht="14.25" customHeight="1" x14ac:dyDescent="0.3">
      <c r="A4181" s="394">
        <v>39768</v>
      </c>
      <c r="B4181" s="364">
        <v>1.2675000000000001</v>
      </c>
    </row>
    <row r="4182" spans="1:2" ht="14.25" customHeight="1" x14ac:dyDescent="0.3">
      <c r="A4182" s="394">
        <v>39767</v>
      </c>
      <c r="B4182" s="364">
        <v>1.2675000000000001</v>
      </c>
    </row>
    <row r="4183" spans="1:2" ht="14.25" customHeight="1" x14ac:dyDescent="0.3">
      <c r="A4183" s="394">
        <v>39766</v>
      </c>
      <c r="B4183" s="364">
        <v>1.2675000000000001</v>
      </c>
    </row>
    <row r="4184" spans="1:2" ht="14.25" customHeight="1" x14ac:dyDescent="0.3">
      <c r="A4184" s="394">
        <v>39765</v>
      </c>
      <c r="B4184" s="364">
        <v>1.2524999999999999</v>
      </c>
    </row>
    <row r="4185" spans="1:2" ht="14.25" customHeight="1" x14ac:dyDescent="0.3">
      <c r="A4185" s="394">
        <v>39764</v>
      </c>
      <c r="B4185" s="364">
        <v>1.2529999999999999</v>
      </c>
    </row>
    <row r="4186" spans="1:2" ht="14.25" customHeight="1" x14ac:dyDescent="0.3">
      <c r="A4186" s="394">
        <v>39763</v>
      </c>
      <c r="B4186" s="364">
        <v>1.2746999999999999</v>
      </c>
    </row>
    <row r="4187" spans="1:2" ht="14.25" customHeight="1" x14ac:dyDescent="0.3">
      <c r="A4187" s="394">
        <v>39762</v>
      </c>
      <c r="B4187" s="364">
        <v>1.2890999999999999</v>
      </c>
    </row>
    <row r="4188" spans="1:2" ht="14.25" customHeight="1" x14ac:dyDescent="0.3">
      <c r="A4188" s="394">
        <v>39761</v>
      </c>
      <c r="B4188" s="364">
        <v>1.2756000000000001</v>
      </c>
    </row>
    <row r="4189" spans="1:2" ht="14.25" customHeight="1" x14ac:dyDescent="0.3">
      <c r="A4189" s="394">
        <v>39760</v>
      </c>
      <c r="B4189" s="364">
        <v>1.2756000000000001</v>
      </c>
    </row>
    <row r="4190" spans="1:2" ht="14.25" customHeight="1" x14ac:dyDescent="0.3">
      <c r="A4190" s="394">
        <v>39759</v>
      </c>
      <c r="B4190" s="364">
        <v>1.2756000000000001</v>
      </c>
    </row>
    <row r="4191" spans="1:2" ht="14.25" customHeight="1" x14ac:dyDescent="0.3">
      <c r="A4191" s="394">
        <v>39758</v>
      </c>
      <c r="B4191" s="364">
        <v>1.2769999999999999</v>
      </c>
    </row>
    <row r="4192" spans="1:2" ht="14.25" customHeight="1" x14ac:dyDescent="0.3">
      <c r="A4192" s="394">
        <v>39757</v>
      </c>
      <c r="B4192" s="364">
        <v>1.2869999999999999</v>
      </c>
    </row>
    <row r="4193" spans="1:2" ht="14.25" customHeight="1" x14ac:dyDescent="0.3">
      <c r="A4193" s="394">
        <v>39756</v>
      </c>
      <c r="B4193" s="364">
        <v>1.282</v>
      </c>
    </row>
    <row r="4194" spans="1:2" ht="14.25" customHeight="1" x14ac:dyDescent="0.3">
      <c r="A4194" s="394">
        <v>39755</v>
      </c>
      <c r="B4194" s="364">
        <v>1.2822</v>
      </c>
    </row>
    <row r="4195" spans="1:2" ht="14.25" customHeight="1" x14ac:dyDescent="0.3">
      <c r="A4195" s="394">
        <v>39754</v>
      </c>
      <c r="B4195" s="364">
        <v>1.2757000000000001</v>
      </c>
    </row>
    <row r="4196" spans="1:2" ht="14.25" customHeight="1" x14ac:dyDescent="0.3">
      <c r="A4196" s="394">
        <v>39753</v>
      </c>
      <c r="B4196" s="364">
        <v>1.2757000000000001</v>
      </c>
    </row>
    <row r="4197" spans="1:2" ht="14.25" customHeight="1" x14ac:dyDescent="0.3">
      <c r="A4197" s="394">
        <v>39752</v>
      </c>
      <c r="B4197" s="364">
        <v>1.2757000000000001</v>
      </c>
    </row>
    <row r="4198" spans="1:2" ht="14.25" customHeight="1" x14ac:dyDescent="0.3">
      <c r="A4198" s="394">
        <v>39751</v>
      </c>
      <c r="B4198" s="364">
        <v>1.3035000000000001</v>
      </c>
    </row>
    <row r="4199" spans="1:2" ht="14.25" customHeight="1" x14ac:dyDescent="0.3">
      <c r="A4199" s="394">
        <v>39750</v>
      </c>
      <c r="B4199" s="364">
        <v>1.2769999999999999</v>
      </c>
    </row>
    <row r="4200" spans="1:2" ht="14.25" customHeight="1" x14ac:dyDescent="0.3">
      <c r="A4200" s="394">
        <v>39749</v>
      </c>
      <c r="B4200" s="364">
        <v>1.2525999999999999</v>
      </c>
    </row>
    <row r="4201" spans="1:2" ht="14.25" customHeight="1" x14ac:dyDescent="0.3">
      <c r="A4201" s="394">
        <v>39748</v>
      </c>
      <c r="B4201" s="364">
        <v>1.246</v>
      </c>
    </row>
    <row r="4202" spans="1:2" ht="14.25" customHeight="1" x14ac:dyDescent="0.3">
      <c r="A4202" s="394">
        <v>39747</v>
      </c>
      <c r="B4202" s="364">
        <v>1.2596000000000001</v>
      </c>
    </row>
    <row r="4203" spans="1:2" ht="14.25" customHeight="1" x14ac:dyDescent="0.3">
      <c r="A4203" s="394">
        <v>39746</v>
      </c>
      <c r="B4203" s="364">
        <v>1.2596000000000001</v>
      </c>
    </row>
    <row r="4204" spans="1:2" ht="14.25" customHeight="1" x14ac:dyDescent="0.3">
      <c r="A4204" s="394">
        <v>39745</v>
      </c>
      <c r="B4204" s="364">
        <v>1.2596000000000001</v>
      </c>
    </row>
    <row r="4205" spans="1:2" ht="14.25" customHeight="1" x14ac:dyDescent="0.3">
      <c r="A4205" s="394">
        <v>39744</v>
      </c>
      <c r="B4205" s="364">
        <v>1.2809999999999999</v>
      </c>
    </row>
    <row r="4206" spans="1:2" ht="14.25" customHeight="1" x14ac:dyDescent="0.3">
      <c r="A4206" s="394">
        <v>39743</v>
      </c>
      <c r="B4206" s="364">
        <v>1.2843</v>
      </c>
    </row>
    <row r="4207" spans="1:2" ht="14.25" customHeight="1" x14ac:dyDescent="0.3">
      <c r="A4207" s="394">
        <v>39742</v>
      </c>
      <c r="B4207" s="364">
        <v>1.3184</v>
      </c>
    </row>
    <row r="4208" spans="1:2" ht="14.25" customHeight="1" x14ac:dyDescent="0.3">
      <c r="A4208" s="394">
        <v>39741</v>
      </c>
      <c r="B4208" s="364">
        <v>1.3424</v>
      </c>
    </row>
    <row r="4209" spans="1:2" ht="14.25" customHeight="1" x14ac:dyDescent="0.3">
      <c r="A4209" s="394">
        <v>39740</v>
      </c>
      <c r="B4209" s="364">
        <v>1.3404</v>
      </c>
    </row>
    <row r="4210" spans="1:2" ht="14.25" customHeight="1" x14ac:dyDescent="0.3">
      <c r="A4210" s="394">
        <v>39739</v>
      </c>
      <c r="B4210" s="364">
        <v>1.3404</v>
      </c>
    </row>
    <row r="4211" spans="1:2" ht="14.25" customHeight="1" x14ac:dyDescent="0.3">
      <c r="A4211" s="394">
        <v>39738</v>
      </c>
      <c r="B4211" s="364">
        <v>1.3404</v>
      </c>
    </row>
    <row r="4212" spans="1:2" ht="14.25" customHeight="1" x14ac:dyDescent="0.3">
      <c r="A4212" s="394">
        <v>39737</v>
      </c>
      <c r="B4212" s="364">
        <v>1.3507</v>
      </c>
    </row>
    <row r="4213" spans="1:2" ht="14.25" customHeight="1" x14ac:dyDescent="0.3">
      <c r="A4213" s="394">
        <v>39736</v>
      </c>
      <c r="B4213" s="364">
        <v>1.3625</v>
      </c>
    </row>
    <row r="4214" spans="1:2" ht="14.25" customHeight="1" x14ac:dyDescent="0.3">
      <c r="A4214" s="394">
        <v>39735</v>
      </c>
      <c r="B4214" s="364">
        <v>1.3752</v>
      </c>
    </row>
    <row r="4215" spans="1:2" ht="14.25" customHeight="1" x14ac:dyDescent="0.3">
      <c r="A4215" s="394">
        <v>39734</v>
      </c>
      <c r="B4215" s="364">
        <v>1.3638999999999999</v>
      </c>
    </row>
    <row r="4216" spans="1:2" ht="14.25" customHeight="1" x14ac:dyDescent="0.3">
      <c r="A4216" s="394">
        <v>39733</v>
      </c>
      <c r="B4216" s="364">
        <v>1.3579000000000001</v>
      </c>
    </row>
    <row r="4217" spans="1:2" ht="14.25" customHeight="1" x14ac:dyDescent="0.3">
      <c r="A4217" s="394">
        <v>39732</v>
      </c>
      <c r="B4217" s="364">
        <v>1.3579000000000001</v>
      </c>
    </row>
    <row r="4218" spans="1:2" ht="14.25" customHeight="1" x14ac:dyDescent="0.3">
      <c r="A4218" s="394">
        <v>39731</v>
      </c>
      <c r="B4218" s="364">
        <v>1.3579000000000001</v>
      </c>
    </row>
    <row r="4219" spans="1:2" ht="14.25" customHeight="1" x14ac:dyDescent="0.3">
      <c r="A4219" s="394">
        <v>39730</v>
      </c>
      <c r="B4219" s="364">
        <v>1.3682000000000001</v>
      </c>
    </row>
    <row r="4220" spans="1:2" ht="14.25" customHeight="1" x14ac:dyDescent="0.3">
      <c r="A4220" s="394">
        <v>39729</v>
      </c>
      <c r="B4220" s="364">
        <v>1.3731</v>
      </c>
    </row>
    <row r="4221" spans="1:2" ht="14.25" customHeight="1" x14ac:dyDescent="0.3">
      <c r="A4221" s="394">
        <v>39728</v>
      </c>
      <c r="B4221" s="364">
        <v>1.3632</v>
      </c>
    </row>
    <row r="4222" spans="1:2" ht="14.25" customHeight="1" x14ac:dyDescent="0.3">
      <c r="A4222" s="394">
        <v>39727</v>
      </c>
      <c r="B4222" s="364">
        <v>1.3633999999999999</v>
      </c>
    </row>
    <row r="4223" spans="1:2" ht="14.25" customHeight="1" x14ac:dyDescent="0.3">
      <c r="A4223" s="394">
        <v>39726</v>
      </c>
      <c r="B4223" s="364">
        <v>1.3834</v>
      </c>
    </row>
    <row r="4224" spans="1:2" ht="14.25" customHeight="1" x14ac:dyDescent="0.3">
      <c r="A4224" s="394">
        <v>39725</v>
      </c>
      <c r="B4224" s="364">
        <v>1.3834</v>
      </c>
    </row>
    <row r="4225" spans="1:2" ht="14.25" customHeight="1" x14ac:dyDescent="0.3">
      <c r="A4225" s="394">
        <v>39724</v>
      </c>
      <c r="B4225" s="364">
        <v>1.3834</v>
      </c>
    </row>
    <row r="4226" spans="1:2" ht="14.25" customHeight="1" x14ac:dyDescent="0.3">
      <c r="A4226" s="394">
        <v>39723</v>
      </c>
      <c r="B4226" s="364">
        <v>1.3903000000000001</v>
      </c>
    </row>
    <row r="4227" spans="1:2" ht="14.25" customHeight="1" x14ac:dyDescent="0.3">
      <c r="A4227" s="394">
        <v>39722</v>
      </c>
      <c r="B4227" s="364">
        <v>1.4080999999999999</v>
      </c>
    </row>
    <row r="4228" spans="1:2" ht="14.25" customHeight="1" x14ac:dyDescent="0.3">
      <c r="A4228" s="394">
        <v>39721</v>
      </c>
      <c r="B4228" s="364">
        <v>1.4302999999999999</v>
      </c>
    </row>
    <row r="4229" spans="1:2" ht="14.25" customHeight="1" x14ac:dyDescent="0.3">
      <c r="A4229" s="394">
        <v>39720</v>
      </c>
      <c r="B4229" s="364">
        <v>1.4349000000000001</v>
      </c>
    </row>
    <row r="4230" spans="1:2" ht="14.25" customHeight="1" x14ac:dyDescent="0.3">
      <c r="A4230" s="394">
        <v>39719</v>
      </c>
      <c r="B4230" s="364">
        <v>1.464</v>
      </c>
    </row>
    <row r="4231" spans="1:2" ht="14.25" customHeight="1" x14ac:dyDescent="0.3">
      <c r="A4231" s="394">
        <v>39718</v>
      </c>
      <c r="B4231" s="364">
        <v>1.464</v>
      </c>
    </row>
    <row r="4232" spans="1:2" ht="14.25" customHeight="1" x14ac:dyDescent="0.3">
      <c r="A4232" s="394">
        <v>39717</v>
      </c>
      <c r="B4232" s="364">
        <v>1.464</v>
      </c>
    </row>
    <row r="4233" spans="1:2" ht="14.25" customHeight="1" x14ac:dyDescent="0.3">
      <c r="A4233" s="394">
        <v>39716</v>
      </c>
      <c r="B4233" s="364">
        <v>1.47</v>
      </c>
    </row>
    <row r="4234" spans="1:2" ht="14.25" customHeight="1" x14ac:dyDescent="0.3">
      <c r="A4234" s="394">
        <v>39715</v>
      </c>
      <c r="B4234" s="364">
        <v>1.4690000000000001</v>
      </c>
    </row>
    <row r="4235" spans="1:2" ht="14.25" customHeight="1" x14ac:dyDescent="0.3">
      <c r="A4235" s="394">
        <v>39714</v>
      </c>
      <c r="B4235" s="364">
        <v>1.4731000000000001</v>
      </c>
    </row>
    <row r="4236" spans="1:2" ht="14.25" customHeight="1" x14ac:dyDescent="0.3">
      <c r="A4236" s="394">
        <v>39713</v>
      </c>
      <c r="B4236" s="364">
        <v>1.4571000000000001</v>
      </c>
    </row>
    <row r="4237" spans="1:2" ht="14.25" customHeight="1" x14ac:dyDescent="0.3">
      <c r="A4237" s="394">
        <v>39712</v>
      </c>
      <c r="B4237" s="364">
        <v>1.4236</v>
      </c>
    </row>
    <row r="4238" spans="1:2" ht="14.25" customHeight="1" x14ac:dyDescent="0.3">
      <c r="A4238" s="394">
        <v>39711</v>
      </c>
      <c r="B4238" s="364">
        <v>1.4236</v>
      </c>
    </row>
    <row r="4239" spans="1:2" ht="14.25" customHeight="1" x14ac:dyDescent="0.3">
      <c r="A4239" s="394">
        <v>39710</v>
      </c>
      <c r="B4239" s="364">
        <v>1.4236</v>
      </c>
    </row>
    <row r="4240" spans="1:2" ht="14.25" customHeight="1" x14ac:dyDescent="0.3">
      <c r="A4240" s="394">
        <v>39709</v>
      </c>
      <c r="B4240" s="364">
        <v>1.4501999999999999</v>
      </c>
    </row>
    <row r="4241" spans="1:2" ht="14.25" customHeight="1" x14ac:dyDescent="0.3">
      <c r="A4241" s="394">
        <v>39708</v>
      </c>
      <c r="B4241" s="364">
        <v>1.4224000000000001</v>
      </c>
    </row>
    <row r="4242" spans="1:2" ht="14.25" customHeight="1" x14ac:dyDescent="0.3">
      <c r="A4242" s="394">
        <v>39707</v>
      </c>
      <c r="B4242" s="364">
        <v>1.4267000000000001</v>
      </c>
    </row>
    <row r="4243" spans="1:2" ht="14.25" customHeight="1" x14ac:dyDescent="0.3">
      <c r="A4243" s="394">
        <v>39706</v>
      </c>
      <c r="B4243" s="364">
        <v>1.4151</v>
      </c>
    </row>
    <row r="4244" spans="1:2" ht="14.25" customHeight="1" x14ac:dyDescent="0.3">
      <c r="A4244" s="394">
        <v>39705</v>
      </c>
      <c r="B4244" s="364">
        <v>1.4066000000000001</v>
      </c>
    </row>
    <row r="4245" spans="1:2" ht="14.25" customHeight="1" x14ac:dyDescent="0.3">
      <c r="A4245" s="394">
        <v>39704</v>
      </c>
      <c r="B4245" s="364">
        <v>1.4066000000000001</v>
      </c>
    </row>
    <row r="4246" spans="1:2" ht="14.25" customHeight="1" x14ac:dyDescent="0.3">
      <c r="A4246" s="394">
        <v>39703</v>
      </c>
      <c r="B4246" s="364">
        <v>1.4066000000000001</v>
      </c>
    </row>
    <row r="4247" spans="1:2" ht="14.25" customHeight="1" x14ac:dyDescent="0.3">
      <c r="A4247" s="394">
        <v>39702</v>
      </c>
      <c r="B4247" s="364">
        <v>1.3934</v>
      </c>
    </row>
    <row r="4248" spans="1:2" ht="14.25" customHeight="1" x14ac:dyDescent="0.3">
      <c r="A4248" s="394">
        <v>39701</v>
      </c>
      <c r="B4248" s="364">
        <v>1.4094</v>
      </c>
    </row>
    <row r="4249" spans="1:2" ht="14.25" customHeight="1" x14ac:dyDescent="0.3">
      <c r="A4249" s="394">
        <v>39700</v>
      </c>
      <c r="B4249" s="364">
        <v>1.4144000000000001</v>
      </c>
    </row>
    <row r="4250" spans="1:2" ht="14.25" customHeight="1" x14ac:dyDescent="0.3">
      <c r="A4250" s="394">
        <v>39699</v>
      </c>
      <c r="B4250" s="364">
        <v>1.4214</v>
      </c>
    </row>
    <row r="4251" spans="1:2" ht="14.25" customHeight="1" x14ac:dyDescent="0.3">
      <c r="A4251" s="394">
        <v>39698</v>
      </c>
      <c r="B4251" s="364">
        <v>1.4247000000000001</v>
      </c>
    </row>
    <row r="4252" spans="1:2" ht="14.25" customHeight="1" x14ac:dyDescent="0.3">
      <c r="A4252" s="394">
        <v>39697</v>
      </c>
      <c r="B4252" s="364">
        <v>1.4247000000000001</v>
      </c>
    </row>
    <row r="4253" spans="1:2" ht="14.25" customHeight="1" x14ac:dyDescent="0.3">
      <c r="A4253" s="394">
        <v>39696</v>
      </c>
      <c r="B4253" s="364">
        <v>1.4247000000000001</v>
      </c>
    </row>
    <row r="4254" spans="1:2" ht="14.25" customHeight="1" x14ac:dyDescent="0.3">
      <c r="A4254" s="394">
        <v>39695</v>
      </c>
      <c r="B4254" s="364">
        <v>1.4488000000000001</v>
      </c>
    </row>
    <row r="4255" spans="1:2" ht="14.25" customHeight="1" x14ac:dyDescent="0.3">
      <c r="A4255" s="394">
        <v>39694</v>
      </c>
      <c r="B4255" s="364">
        <v>1.4440999999999999</v>
      </c>
    </row>
    <row r="4256" spans="1:2" ht="14.25" customHeight="1" x14ac:dyDescent="0.3">
      <c r="A4256" s="394">
        <v>39693</v>
      </c>
      <c r="B4256" s="364">
        <v>1.4516</v>
      </c>
    </row>
    <row r="4257" spans="1:2" ht="14.25" customHeight="1" x14ac:dyDescent="0.3">
      <c r="A4257" s="394">
        <v>39692</v>
      </c>
      <c r="B4257" s="364">
        <v>1.4621</v>
      </c>
    </row>
    <row r="4258" spans="1:2" ht="14.25" customHeight="1" x14ac:dyDescent="0.3">
      <c r="A4258" s="394">
        <v>39691</v>
      </c>
      <c r="B4258" s="364">
        <v>1.4735</v>
      </c>
    </row>
    <row r="4259" spans="1:2" ht="14.25" customHeight="1" x14ac:dyDescent="0.3">
      <c r="A4259" s="394">
        <v>39690</v>
      </c>
      <c r="B4259" s="364">
        <v>1.4735</v>
      </c>
    </row>
    <row r="4260" spans="1:2" ht="14.25" customHeight="1" x14ac:dyDescent="0.3">
      <c r="A4260" s="394">
        <v>39689</v>
      </c>
      <c r="B4260" s="364">
        <v>1.4735</v>
      </c>
    </row>
    <row r="4261" spans="1:2" ht="14.25" customHeight="1" x14ac:dyDescent="0.3">
      <c r="A4261" s="394">
        <v>39688</v>
      </c>
      <c r="B4261" s="364">
        <v>1.4771000000000001</v>
      </c>
    </row>
    <row r="4262" spans="1:2" ht="14.25" customHeight="1" x14ac:dyDescent="0.3">
      <c r="A4262" s="394">
        <v>39687</v>
      </c>
      <c r="B4262" s="364">
        <v>1.4766999999999999</v>
      </c>
    </row>
    <row r="4263" spans="1:2" ht="14.25" customHeight="1" x14ac:dyDescent="0.3">
      <c r="A4263" s="394">
        <v>39686</v>
      </c>
      <c r="B4263" s="364">
        <v>1.4598</v>
      </c>
    </row>
    <row r="4264" spans="1:2" ht="14.25" customHeight="1" x14ac:dyDescent="0.3">
      <c r="A4264" s="394">
        <v>39685</v>
      </c>
      <c r="B4264" s="364">
        <v>1.4766999999999999</v>
      </c>
    </row>
    <row r="4265" spans="1:2" ht="14.25" customHeight="1" x14ac:dyDescent="0.3">
      <c r="A4265" s="394">
        <v>39684</v>
      </c>
      <c r="B4265" s="364">
        <v>1.4807999999999999</v>
      </c>
    </row>
    <row r="4266" spans="1:2" ht="14.25" customHeight="1" x14ac:dyDescent="0.3">
      <c r="A4266" s="394">
        <v>39683</v>
      </c>
      <c r="B4266" s="364">
        <v>1.4807999999999999</v>
      </c>
    </row>
    <row r="4267" spans="1:2" ht="14.25" customHeight="1" x14ac:dyDescent="0.3">
      <c r="A4267" s="394">
        <v>39682</v>
      </c>
      <c r="B4267" s="364">
        <v>1.4807999999999999</v>
      </c>
    </row>
    <row r="4268" spans="1:2" ht="14.25" customHeight="1" x14ac:dyDescent="0.3">
      <c r="A4268" s="394">
        <v>39681</v>
      </c>
      <c r="B4268" s="364">
        <v>1.4814000000000001</v>
      </c>
    </row>
    <row r="4269" spans="1:2" ht="14.25" customHeight="1" x14ac:dyDescent="0.3">
      <c r="A4269" s="394">
        <v>39680</v>
      </c>
      <c r="B4269" s="364">
        <v>1.4734</v>
      </c>
    </row>
    <row r="4270" spans="1:2" ht="14.25" customHeight="1" x14ac:dyDescent="0.3">
      <c r="A4270" s="394">
        <v>39679</v>
      </c>
      <c r="B4270" s="364">
        <v>1.4677</v>
      </c>
    </row>
    <row r="4271" spans="1:2" ht="14.25" customHeight="1" x14ac:dyDescent="0.3">
      <c r="A4271" s="394">
        <v>39678</v>
      </c>
      <c r="B4271" s="364">
        <v>1.4703999999999999</v>
      </c>
    </row>
    <row r="4272" spans="1:2" ht="14.25" customHeight="1" x14ac:dyDescent="0.3">
      <c r="A4272" s="394">
        <v>39677</v>
      </c>
      <c r="B4272" s="364">
        <v>1.4729000000000001</v>
      </c>
    </row>
    <row r="4273" spans="1:2" ht="14.25" customHeight="1" x14ac:dyDescent="0.3">
      <c r="A4273" s="394">
        <v>39676</v>
      </c>
      <c r="B4273" s="364">
        <v>1.4729000000000001</v>
      </c>
    </row>
    <row r="4274" spans="1:2" ht="14.25" customHeight="1" x14ac:dyDescent="0.3">
      <c r="A4274" s="394">
        <v>39675</v>
      </c>
      <c r="B4274" s="364">
        <v>1.4729000000000001</v>
      </c>
    </row>
    <row r="4275" spans="1:2" ht="14.25" customHeight="1" x14ac:dyDescent="0.3">
      <c r="A4275" s="394">
        <v>39674</v>
      </c>
      <c r="B4275" s="364">
        <v>1.4906999999999999</v>
      </c>
    </row>
    <row r="4276" spans="1:2" ht="14.25" customHeight="1" x14ac:dyDescent="0.3">
      <c r="A4276" s="394">
        <v>39673</v>
      </c>
      <c r="B4276" s="364">
        <v>1.4903</v>
      </c>
    </row>
    <row r="4277" spans="1:2" ht="14.25" customHeight="1" x14ac:dyDescent="0.3">
      <c r="A4277" s="394">
        <v>39672</v>
      </c>
      <c r="B4277" s="364">
        <v>1.4906999999999999</v>
      </c>
    </row>
    <row r="4278" spans="1:2" ht="14.25" customHeight="1" x14ac:dyDescent="0.3">
      <c r="A4278" s="394">
        <v>39671</v>
      </c>
      <c r="B4278" s="364">
        <v>1.5012000000000001</v>
      </c>
    </row>
    <row r="4279" spans="1:2" ht="14.25" customHeight="1" x14ac:dyDescent="0.3">
      <c r="A4279" s="394">
        <v>39670</v>
      </c>
      <c r="B4279" s="364">
        <v>1.5074000000000001</v>
      </c>
    </row>
    <row r="4280" spans="1:2" ht="14.25" customHeight="1" x14ac:dyDescent="0.3">
      <c r="A4280" s="394">
        <v>39669</v>
      </c>
      <c r="B4280" s="364">
        <v>1.5074000000000001</v>
      </c>
    </row>
    <row r="4281" spans="1:2" ht="14.25" customHeight="1" x14ac:dyDescent="0.3">
      <c r="A4281" s="394">
        <v>39668</v>
      </c>
      <c r="B4281" s="364">
        <v>1.5074000000000001</v>
      </c>
    </row>
    <row r="4282" spans="1:2" ht="14.25" customHeight="1" x14ac:dyDescent="0.3">
      <c r="A4282" s="394">
        <v>39667</v>
      </c>
      <c r="B4282" s="364">
        <v>1.5470999999999999</v>
      </c>
    </row>
    <row r="4283" spans="1:2" ht="14.25" customHeight="1" x14ac:dyDescent="0.3">
      <c r="A4283" s="394">
        <v>39666</v>
      </c>
      <c r="B4283" s="364">
        <v>1.5478000000000001</v>
      </c>
    </row>
    <row r="4284" spans="1:2" ht="14.25" customHeight="1" x14ac:dyDescent="0.3">
      <c r="A4284" s="394">
        <v>39665</v>
      </c>
      <c r="B4284" s="364">
        <v>1.5487</v>
      </c>
    </row>
    <row r="4285" spans="1:2" ht="14.25" customHeight="1" x14ac:dyDescent="0.3">
      <c r="A4285" s="394">
        <v>39664</v>
      </c>
      <c r="B4285" s="364">
        <v>1.5566</v>
      </c>
    </row>
    <row r="4286" spans="1:2" ht="14.25" customHeight="1" x14ac:dyDescent="0.3">
      <c r="A4286" s="394">
        <v>39663</v>
      </c>
      <c r="B4286" s="364">
        <v>1.5573999999999999</v>
      </c>
    </row>
    <row r="4287" spans="1:2" ht="14.25" customHeight="1" x14ac:dyDescent="0.3">
      <c r="A4287" s="394">
        <v>39662</v>
      </c>
      <c r="B4287" s="364">
        <v>1.5573999999999999</v>
      </c>
    </row>
    <row r="4288" spans="1:2" ht="14.25" customHeight="1" x14ac:dyDescent="0.3">
      <c r="A4288" s="394">
        <v>39661</v>
      </c>
      <c r="B4288" s="364">
        <v>1.5573999999999999</v>
      </c>
    </row>
    <row r="4289" spans="1:2" ht="14.25" customHeight="1" x14ac:dyDescent="0.3">
      <c r="A4289" s="394">
        <v>39660</v>
      </c>
      <c r="B4289" s="364">
        <v>1.5610999999999999</v>
      </c>
    </row>
    <row r="4290" spans="1:2" ht="14.25" customHeight="1" x14ac:dyDescent="0.3">
      <c r="A4290" s="394">
        <v>39659</v>
      </c>
      <c r="B4290" s="364">
        <v>1.5589</v>
      </c>
    </row>
    <row r="4291" spans="1:2" ht="14.25" customHeight="1" x14ac:dyDescent="0.3">
      <c r="A4291" s="394">
        <v>39658</v>
      </c>
      <c r="B4291" s="364">
        <v>1.5705</v>
      </c>
    </row>
    <row r="4292" spans="1:2" ht="14.25" customHeight="1" x14ac:dyDescent="0.3">
      <c r="A4292" s="394">
        <v>39657</v>
      </c>
      <c r="B4292" s="364">
        <v>1.5746</v>
      </c>
    </row>
    <row r="4293" spans="1:2" ht="14.25" customHeight="1" x14ac:dyDescent="0.3">
      <c r="A4293" s="394">
        <v>39656</v>
      </c>
      <c r="B4293" s="364">
        <v>1.5733999999999999</v>
      </c>
    </row>
    <row r="4294" spans="1:2" ht="14.25" customHeight="1" x14ac:dyDescent="0.3">
      <c r="A4294" s="394">
        <v>39655</v>
      </c>
      <c r="B4294" s="364">
        <v>1.5733999999999999</v>
      </c>
    </row>
    <row r="4295" spans="1:2" ht="14.25" customHeight="1" x14ac:dyDescent="0.3">
      <c r="A4295" s="394">
        <v>39654</v>
      </c>
      <c r="B4295" s="364">
        <v>1.5733999999999999</v>
      </c>
    </row>
    <row r="4296" spans="1:2" ht="14.25" customHeight="1" x14ac:dyDescent="0.3">
      <c r="A4296" s="394">
        <v>39653</v>
      </c>
      <c r="B4296" s="364">
        <v>1.5677000000000001</v>
      </c>
    </row>
    <row r="4297" spans="1:2" ht="14.25" customHeight="1" x14ac:dyDescent="0.3">
      <c r="A4297" s="394">
        <v>39652</v>
      </c>
      <c r="B4297" s="364">
        <v>1.5741000000000001</v>
      </c>
    </row>
    <row r="4298" spans="1:2" ht="14.25" customHeight="1" x14ac:dyDescent="0.3">
      <c r="A4298" s="394">
        <v>39651</v>
      </c>
      <c r="B4298" s="364">
        <v>1.5919000000000001</v>
      </c>
    </row>
    <row r="4299" spans="1:2" ht="14.25" customHeight="1" x14ac:dyDescent="0.3">
      <c r="A4299" s="394">
        <v>39650</v>
      </c>
      <c r="B4299" s="364">
        <v>1.5858000000000001</v>
      </c>
    </row>
    <row r="4300" spans="1:2" ht="14.25" customHeight="1" x14ac:dyDescent="0.3">
      <c r="A4300" s="394">
        <v>39649</v>
      </c>
      <c r="B4300" s="364">
        <v>1.5815999999999999</v>
      </c>
    </row>
    <row r="4301" spans="1:2" ht="14.25" customHeight="1" x14ac:dyDescent="0.3">
      <c r="A4301" s="394">
        <v>39648</v>
      </c>
      <c r="B4301" s="364">
        <v>1.5815999999999999</v>
      </c>
    </row>
    <row r="4302" spans="1:2" ht="14.25" customHeight="1" x14ac:dyDescent="0.3">
      <c r="A4302" s="394">
        <v>39647</v>
      </c>
      <c r="B4302" s="364">
        <v>1.5815999999999999</v>
      </c>
    </row>
    <row r="4303" spans="1:2" ht="14.25" customHeight="1" x14ac:dyDescent="0.3">
      <c r="A4303" s="394">
        <v>39646</v>
      </c>
      <c r="B4303" s="364">
        <v>1.5849</v>
      </c>
    </row>
    <row r="4304" spans="1:2" ht="14.25" customHeight="1" x14ac:dyDescent="0.3">
      <c r="A4304" s="394">
        <v>39645</v>
      </c>
      <c r="B4304" s="364">
        <v>1.5888</v>
      </c>
    </row>
    <row r="4305" spans="1:2" ht="14.25" customHeight="1" x14ac:dyDescent="0.3">
      <c r="A4305" s="394">
        <v>39644</v>
      </c>
      <c r="B4305" s="364">
        <v>1.599</v>
      </c>
    </row>
    <row r="4306" spans="1:2" ht="14.25" customHeight="1" x14ac:dyDescent="0.3">
      <c r="A4306" s="394">
        <v>39643</v>
      </c>
      <c r="B4306" s="364">
        <v>1.5847</v>
      </c>
    </row>
    <row r="4307" spans="1:2" ht="14.25" customHeight="1" x14ac:dyDescent="0.3">
      <c r="A4307" s="394">
        <v>39642</v>
      </c>
      <c r="B4307" s="364">
        <v>1.5834999999999999</v>
      </c>
    </row>
    <row r="4308" spans="1:2" ht="14.25" customHeight="1" x14ac:dyDescent="0.3">
      <c r="A4308" s="394">
        <v>39641</v>
      </c>
      <c r="B4308" s="364">
        <v>1.5834999999999999</v>
      </c>
    </row>
    <row r="4309" spans="1:2" ht="14.25" customHeight="1" x14ac:dyDescent="0.3">
      <c r="A4309" s="394">
        <v>39640</v>
      </c>
      <c r="B4309" s="364">
        <v>1.5834999999999999</v>
      </c>
    </row>
    <row r="4310" spans="1:2" ht="14.25" customHeight="1" x14ac:dyDescent="0.3">
      <c r="A4310" s="394">
        <v>39639</v>
      </c>
      <c r="B4310" s="364">
        <v>1.5708</v>
      </c>
    </row>
    <row r="4311" spans="1:2" ht="14.25" customHeight="1" x14ac:dyDescent="0.3">
      <c r="A4311" s="394">
        <v>39638</v>
      </c>
      <c r="B4311" s="364">
        <v>1.5714999999999999</v>
      </c>
    </row>
    <row r="4312" spans="1:2" ht="14.25" customHeight="1" x14ac:dyDescent="0.3">
      <c r="A4312" s="394">
        <v>39637</v>
      </c>
      <c r="B4312" s="364">
        <v>1.5687</v>
      </c>
    </row>
    <row r="4313" spans="1:2" ht="14.25" customHeight="1" x14ac:dyDescent="0.3">
      <c r="A4313" s="394">
        <v>39636</v>
      </c>
      <c r="B4313" s="364">
        <v>1.5650999999999999</v>
      </c>
    </row>
    <row r="4314" spans="1:2" ht="14.25" customHeight="1" x14ac:dyDescent="0.3">
      <c r="A4314" s="394">
        <v>39635</v>
      </c>
      <c r="B4314" s="364">
        <v>1.5670999999999999</v>
      </c>
    </row>
    <row r="4315" spans="1:2" ht="14.25" customHeight="1" x14ac:dyDescent="0.3">
      <c r="A4315" s="394">
        <v>39634</v>
      </c>
      <c r="B4315" s="364">
        <v>1.5670999999999999</v>
      </c>
    </row>
    <row r="4316" spans="1:2" ht="14.25" customHeight="1" x14ac:dyDescent="0.3">
      <c r="A4316" s="394">
        <v>39633</v>
      </c>
      <c r="B4316" s="364">
        <v>1.5670999999999999</v>
      </c>
    </row>
    <row r="4317" spans="1:2" ht="14.25" customHeight="1" x14ac:dyDescent="0.3">
      <c r="A4317" s="394">
        <v>39632</v>
      </c>
      <c r="B4317" s="364">
        <v>1.5885</v>
      </c>
    </row>
    <row r="4318" spans="1:2" ht="14.25" customHeight="1" x14ac:dyDescent="0.3">
      <c r="A4318" s="394">
        <v>39631</v>
      </c>
      <c r="B4318" s="364">
        <v>1.5806</v>
      </c>
    </row>
    <row r="4319" spans="1:2" ht="14.25" customHeight="1" x14ac:dyDescent="0.3">
      <c r="A4319" s="394">
        <v>39630</v>
      </c>
      <c r="B4319" s="364">
        <v>1.5774999999999999</v>
      </c>
    </row>
    <row r="4320" spans="1:2" ht="14.25" customHeight="1" x14ac:dyDescent="0.3">
      <c r="A4320" s="394">
        <v>39629</v>
      </c>
      <c r="B4320" s="364">
        <v>1.5764</v>
      </c>
    </row>
    <row r="4321" spans="1:2" ht="14.25" customHeight="1" x14ac:dyDescent="0.3">
      <c r="A4321" s="394">
        <v>39628</v>
      </c>
      <c r="B4321" s="364">
        <v>1.5748</v>
      </c>
    </row>
    <row r="4322" spans="1:2" ht="14.25" customHeight="1" x14ac:dyDescent="0.3">
      <c r="A4322" s="394">
        <v>39627</v>
      </c>
      <c r="B4322" s="364">
        <v>1.5748</v>
      </c>
    </row>
    <row r="4323" spans="1:2" ht="14.25" customHeight="1" x14ac:dyDescent="0.3">
      <c r="A4323" s="394">
        <v>39626</v>
      </c>
      <c r="B4323" s="364">
        <v>1.5748</v>
      </c>
    </row>
    <row r="4324" spans="1:2" ht="14.25" customHeight="1" x14ac:dyDescent="0.3">
      <c r="A4324" s="394">
        <v>39625</v>
      </c>
      <c r="B4324" s="364">
        <v>1.5730999999999999</v>
      </c>
    </row>
    <row r="4325" spans="1:2" ht="14.25" customHeight="1" x14ac:dyDescent="0.3">
      <c r="A4325" s="394">
        <v>39624</v>
      </c>
      <c r="B4325" s="364">
        <v>1.5599000000000001</v>
      </c>
    </row>
    <row r="4326" spans="1:2" ht="14.25" customHeight="1" x14ac:dyDescent="0.3">
      <c r="A4326" s="394">
        <v>39623</v>
      </c>
      <c r="B4326" s="364">
        <v>1.5568</v>
      </c>
    </row>
    <row r="4327" spans="1:2" ht="14.25" customHeight="1" x14ac:dyDescent="0.3">
      <c r="A4327" s="394">
        <v>39622</v>
      </c>
      <c r="B4327" s="364">
        <v>1.5521</v>
      </c>
    </row>
    <row r="4328" spans="1:2" ht="14.25" customHeight="1" x14ac:dyDescent="0.3">
      <c r="A4328" s="394">
        <v>39621</v>
      </c>
      <c r="B4328" s="364">
        <v>1.5609999999999999</v>
      </c>
    </row>
    <row r="4329" spans="1:2" ht="14.25" customHeight="1" x14ac:dyDescent="0.3">
      <c r="A4329" s="394">
        <v>39620</v>
      </c>
      <c r="B4329" s="364">
        <v>1.5609999999999999</v>
      </c>
    </row>
    <row r="4330" spans="1:2" ht="14.25" customHeight="1" x14ac:dyDescent="0.3">
      <c r="A4330" s="394">
        <v>39619</v>
      </c>
      <c r="B4330" s="364">
        <v>1.5609999999999999</v>
      </c>
    </row>
    <row r="4331" spans="1:2" ht="14.25" customHeight="1" x14ac:dyDescent="0.3">
      <c r="A4331" s="394">
        <v>39618</v>
      </c>
      <c r="B4331" s="364">
        <v>1.5481</v>
      </c>
    </row>
    <row r="4332" spans="1:2" ht="14.25" customHeight="1" x14ac:dyDescent="0.3">
      <c r="A4332" s="394">
        <v>39617</v>
      </c>
      <c r="B4332" s="364">
        <v>1.5492999999999999</v>
      </c>
    </row>
    <row r="4333" spans="1:2" ht="14.25" customHeight="1" x14ac:dyDescent="0.3">
      <c r="A4333" s="394">
        <v>39616</v>
      </c>
      <c r="B4333" s="364">
        <v>1.5477000000000001</v>
      </c>
    </row>
    <row r="4334" spans="1:2" ht="14.25" customHeight="1" x14ac:dyDescent="0.3">
      <c r="A4334" s="394">
        <v>39615</v>
      </c>
      <c r="B4334" s="364">
        <v>1.5459000000000001</v>
      </c>
    </row>
    <row r="4335" spans="1:2" ht="14.25" customHeight="1" x14ac:dyDescent="0.3">
      <c r="A4335" s="394">
        <v>39614</v>
      </c>
      <c r="B4335" s="364">
        <v>1.5336000000000001</v>
      </c>
    </row>
    <row r="4336" spans="1:2" ht="14.25" customHeight="1" x14ac:dyDescent="0.3">
      <c r="A4336" s="394">
        <v>39613</v>
      </c>
      <c r="B4336" s="364">
        <v>1.5336000000000001</v>
      </c>
    </row>
    <row r="4337" spans="1:2" ht="14.25" customHeight="1" x14ac:dyDescent="0.3">
      <c r="A4337" s="394">
        <v>39612</v>
      </c>
      <c r="B4337" s="364">
        <v>1.5336000000000001</v>
      </c>
    </row>
    <row r="4338" spans="1:2" ht="14.25" customHeight="1" x14ac:dyDescent="0.3">
      <c r="A4338" s="394">
        <v>39611</v>
      </c>
      <c r="B4338" s="364">
        <v>1.5417000000000001</v>
      </c>
    </row>
    <row r="4339" spans="1:2" ht="14.25" customHeight="1" x14ac:dyDescent="0.3">
      <c r="A4339" s="394">
        <v>39610</v>
      </c>
      <c r="B4339" s="364">
        <v>1.5515000000000001</v>
      </c>
    </row>
    <row r="4340" spans="1:2" ht="14.25" customHeight="1" x14ac:dyDescent="0.3">
      <c r="A4340" s="394">
        <v>39609</v>
      </c>
      <c r="B4340" s="364">
        <v>1.5526</v>
      </c>
    </row>
    <row r="4341" spans="1:2" ht="14.25" customHeight="1" x14ac:dyDescent="0.3">
      <c r="A4341" s="394">
        <v>39608</v>
      </c>
      <c r="B4341" s="364">
        <v>1.5784</v>
      </c>
    </row>
    <row r="4342" spans="1:2" ht="14.25" customHeight="1" x14ac:dyDescent="0.3">
      <c r="A4342" s="394">
        <v>39607</v>
      </c>
      <c r="B4342" s="364">
        <v>1.5597000000000001</v>
      </c>
    </row>
    <row r="4343" spans="1:2" ht="14.25" customHeight="1" x14ac:dyDescent="0.3">
      <c r="A4343" s="394">
        <v>39606</v>
      </c>
      <c r="B4343" s="364">
        <v>1.5597000000000001</v>
      </c>
    </row>
    <row r="4344" spans="1:2" ht="14.25" customHeight="1" x14ac:dyDescent="0.3">
      <c r="A4344" s="394">
        <v>39605</v>
      </c>
      <c r="B4344" s="364">
        <v>1.5597000000000001</v>
      </c>
    </row>
    <row r="4345" spans="1:2" ht="14.25" customHeight="1" x14ac:dyDescent="0.3">
      <c r="A4345" s="394">
        <v>39604</v>
      </c>
      <c r="B4345" s="364">
        <v>1.5402</v>
      </c>
    </row>
    <row r="4346" spans="1:2" ht="14.25" customHeight="1" x14ac:dyDescent="0.3">
      <c r="A4346" s="394">
        <v>39603</v>
      </c>
      <c r="B4346" s="364">
        <v>1.5466</v>
      </c>
    </row>
    <row r="4347" spans="1:2" ht="14.25" customHeight="1" x14ac:dyDescent="0.3">
      <c r="A4347" s="394">
        <v>39602</v>
      </c>
      <c r="B4347" s="364">
        <v>1.5592999999999999</v>
      </c>
    </row>
    <row r="4348" spans="1:2" ht="14.25" customHeight="1" x14ac:dyDescent="0.3">
      <c r="A4348" s="394">
        <v>39601</v>
      </c>
      <c r="B4348" s="364">
        <v>1.5521</v>
      </c>
    </row>
    <row r="4349" spans="1:2" ht="14.25" customHeight="1" x14ac:dyDescent="0.3">
      <c r="A4349" s="394">
        <v>39600</v>
      </c>
      <c r="B4349" s="364">
        <v>1.5508</v>
      </c>
    </row>
    <row r="4350" spans="1:2" ht="14.25" customHeight="1" x14ac:dyDescent="0.3">
      <c r="A4350" s="394">
        <v>39599</v>
      </c>
      <c r="B4350" s="364">
        <v>1.5508</v>
      </c>
    </row>
    <row r="4351" spans="1:2" ht="14.25" customHeight="1" x14ac:dyDescent="0.3">
      <c r="A4351" s="394">
        <v>39598</v>
      </c>
      <c r="B4351" s="364">
        <v>1.5508</v>
      </c>
    </row>
    <row r="4352" spans="1:2" ht="14.25" customHeight="1" x14ac:dyDescent="0.3">
      <c r="A4352" s="394">
        <v>39597</v>
      </c>
      <c r="B4352" s="364">
        <v>1.5550999999999999</v>
      </c>
    </row>
    <row r="4353" spans="1:2" ht="14.25" customHeight="1" x14ac:dyDescent="0.3">
      <c r="A4353" s="394">
        <v>39596</v>
      </c>
      <c r="B4353" s="364">
        <v>1.5656000000000001</v>
      </c>
    </row>
    <row r="4354" spans="1:2" ht="14.25" customHeight="1" x14ac:dyDescent="0.3">
      <c r="A4354" s="394">
        <v>39595</v>
      </c>
      <c r="B4354" s="364">
        <v>1.5760000000000001</v>
      </c>
    </row>
    <row r="4355" spans="1:2" ht="14.25" customHeight="1" x14ac:dyDescent="0.3">
      <c r="A4355" s="394">
        <v>39594</v>
      </c>
      <c r="B4355" s="364">
        <v>1.5761000000000001</v>
      </c>
    </row>
    <row r="4356" spans="1:2" ht="14.25" customHeight="1" x14ac:dyDescent="0.3">
      <c r="A4356" s="394">
        <v>39593</v>
      </c>
      <c r="B4356" s="364">
        <v>1.5742</v>
      </c>
    </row>
    <row r="4357" spans="1:2" ht="14.25" customHeight="1" x14ac:dyDescent="0.3">
      <c r="A4357" s="394">
        <v>39592</v>
      </c>
      <c r="B4357" s="364">
        <v>1.5742</v>
      </c>
    </row>
    <row r="4358" spans="1:2" ht="14.25" customHeight="1" x14ac:dyDescent="0.3">
      <c r="A4358" s="394">
        <v>39591</v>
      </c>
      <c r="B4358" s="364">
        <v>1.5742</v>
      </c>
    </row>
    <row r="4359" spans="1:2" ht="14.25" customHeight="1" x14ac:dyDescent="0.3">
      <c r="A4359" s="394">
        <v>39590</v>
      </c>
      <c r="B4359" s="364">
        <v>1.5754999999999999</v>
      </c>
    </row>
    <row r="4360" spans="1:2" ht="14.25" customHeight="1" x14ac:dyDescent="0.3">
      <c r="A4360" s="394">
        <v>39589</v>
      </c>
      <c r="B4360" s="364">
        <v>1.5752999999999999</v>
      </c>
    </row>
    <row r="4361" spans="1:2" ht="14.25" customHeight="1" x14ac:dyDescent="0.3">
      <c r="A4361" s="394">
        <v>39588</v>
      </c>
      <c r="B4361" s="364">
        <v>1.5639000000000001</v>
      </c>
    </row>
    <row r="4362" spans="1:2" ht="14.25" customHeight="1" x14ac:dyDescent="0.3">
      <c r="A4362" s="394">
        <v>39587</v>
      </c>
      <c r="B4362" s="364">
        <v>1.5577000000000001</v>
      </c>
    </row>
    <row r="4363" spans="1:2" ht="14.25" customHeight="1" x14ac:dyDescent="0.3">
      <c r="A4363" s="394">
        <v>39586</v>
      </c>
      <c r="B4363" s="364">
        <v>1.5498000000000001</v>
      </c>
    </row>
    <row r="4364" spans="1:2" ht="14.25" customHeight="1" x14ac:dyDescent="0.3">
      <c r="A4364" s="394">
        <v>39585</v>
      </c>
      <c r="B4364" s="364">
        <v>1.5498000000000001</v>
      </c>
    </row>
    <row r="4365" spans="1:2" ht="14.25" customHeight="1" x14ac:dyDescent="0.3">
      <c r="A4365" s="394">
        <v>39584</v>
      </c>
      <c r="B4365" s="364">
        <v>1.5498000000000001</v>
      </c>
    </row>
    <row r="4366" spans="1:2" ht="14.25" customHeight="1" x14ac:dyDescent="0.3">
      <c r="A4366" s="394">
        <v>39583</v>
      </c>
      <c r="B4366" s="364">
        <v>1.5474000000000001</v>
      </c>
    </row>
    <row r="4367" spans="1:2" ht="14.25" customHeight="1" x14ac:dyDescent="0.3">
      <c r="A4367" s="394">
        <v>39582</v>
      </c>
      <c r="B4367" s="364">
        <v>1.5439000000000001</v>
      </c>
    </row>
    <row r="4368" spans="1:2" ht="14.25" customHeight="1" x14ac:dyDescent="0.3">
      <c r="A4368" s="394">
        <v>39581</v>
      </c>
      <c r="B4368" s="364">
        <v>1.5472999999999999</v>
      </c>
    </row>
    <row r="4369" spans="1:2" ht="14.25" customHeight="1" x14ac:dyDescent="0.3">
      <c r="A4369" s="394">
        <v>39580</v>
      </c>
      <c r="B4369" s="364">
        <v>1.5429999999999999</v>
      </c>
    </row>
    <row r="4370" spans="1:2" ht="14.25" customHeight="1" x14ac:dyDescent="0.3">
      <c r="A4370" s="394">
        <v>39579</v>
      </c>
      <c r="B4370" s="364">
        <v>1.5458000000000001</v>
      </c>
    </row>
    <row r="4371" spans="1:2" ht="14.25" customHeight="1" x14ac:dyDescent="0.3">
      <c r="A4371" s="394">
        <v>39578</v>
      </c>
      <c r="B4371" s="364">
        <v>1.5458000000000001</v>
      </c>
    </row>
    <row r="4372" spans="1:2" ht="14.25" customHeight="1" x14ac:dyDescent="0.3">
      <c r="A4372" s="394">
        <v>39577</v>
      </c>
      <c r="B4372" s="364">
        <v>1.5458000000000001</v>
      </c>
    </row>
    <row r="4373" spans="1:2" ht="14.25" customHeight="1" x14ac:dyDescent="0.3">
      <c r="A4373" s="394">
        <v>39576</v>
      </c>
      <c r="B4373" s="364">
        <v>1.5347</v>
      </c>
    </row>
    <row r="4374" spans="1:2" ht="14.25" customHeight="1" x14ac:dyDescent="0.3">
      <c r="A4374" s="394">
        <v>39575</v>
      </c>
      <c r="B4374" s="364">
        <v>1.5429999999999999</v>
      </c>
    </row>
    <row r="4375" spans="1:2" ht="14.25" customHeight="1" x14ac:dyDescent="0.3">
      <c r="A4375" s="394">
        <v>39574</v>
      </c>
      <c r="B4375" s="364">
        <v>1.5528</v>
      </c>
    </row>
    <row r="4376" spans="1:2" ht="14.25" customHeight="1" x14ac:dyDescent="0.3">
      <c r="A4376" s="394">
        <v>39573</v>
      </c>
      <c r="B4376" s="364">
        <v>1.546</v>
      </c>
    </row>
    <row r="4377" spans="1:2" ht="14.25" customHeight="1" x14ac:dyDescent="0.3">
      <c r="A4377" s="394">
        <v>39572</v>
      </c>
      <c r="B4377" s="364">
        <v>1.5458000000000001</v>
      </c>
    </row>
    <row r="4378" spans="1:2" ht="14.25" customHeight="1" x14ac:dyDescent="0.3">
      <c r="A4378" s="394">
        <v>39571</v>
      </c>
      <c r="B4378" s="364">
        <v>1.5458000000000001</v>
      </c>
    </row>
    <row r="4379" spans="1:2" ht="14.25" customHeight="1" x14ac:dyDescent="0.3">
      <c r="A4379" s="394">
        <v>39570</v>
      </c>
      <c r="B4379" s="364">
        <v>1.5458000000000001</v>
      </c>
    </row>
    <row r="4380" spans="1:2" ht="14.25" customHeight="1" x14ac:dyDescent="0.3">
      <c r="A4380" s="394">
        <v>39569</v>
      </c>
      <c r="B4380" s="364">
        <v>1.554</v>
      </c>
    </row>
    <row r="4381" spans="1:2" ht="14.25" customHeight="1" x14ac:dyDescent="0.3">
      <c r="A4381" s="394">
        <v>39568</v>
      </c>
      <c r="B4381" s="364">
        <v>1.554</v>
      </c>
    </row>
    <row r="4382" spans="1:2" ht="14.25" customHeight="1" x14ac:dyDescent="0.3">
      <c r="A4382" s="394">
        <v>39567</v>
      </c>
      <c r="B4382" s="364">
        <v>1.5570999999999999</v>
      </c>
    </row>
    <row r="4383" spans="1:2" ht="14.25" customHeight="1" x14ac:dyDescent="0.3">
      <c r="A4383" s="394">
        <v>39566</v>
      </c>
      <c r="B4383" s="364">
        <v>1.5628</v>
      </c>
    </row>
    <row r="4384" spans="1:2" ht="14.25" customHeight="1" x14ac:dyDescent="0.3">
      <c r="A4384" s="394">
        <v>39565</v>
      </c>
      <c r="B4384" s="364">
        <v>1.5596000000000001</v>
      </c>
    </row>
    <row r="4385" spans="1:2" ht="14.25" customHeight="1" x14ac:dyDescent="0.3">
      <c r="A4385" s="394">
        <v>39564</v>
      </c>
      <c r="B4385" s="364">
        <v>1.5596000000000001</v>
      </c>
    </row>
    <row r="4386" spans="1:2" ht="14.25" customHeight="1" x14ac:dyDescent="0.3">
      <c r="A4386" s="394">
        <v>39563</v>
      </c>
      <c r="B4386" s="364">
        <v>1.5596000000000001</v>
      </c>
    </row>
    <row r="4387" spans="1:2" ht="14.25" customHeight="1" x14ac:dyDescent="0.3">
      <c r="A4387" s="394">
        <v>39562</v>
      </c>
      <c r="B4387" s="364">
        <v>1.5769</v>
      </c>
    </row>
    <row r="4388" spans="1:2" ht="14.25" customHeight="1" x14ac:dyDescent="0.3">
      <c r="A4388" s="394">
        <v>39561</v>
      </c>
      <c r="B4388" s="364">
        <v>1.5940000000000001</v>
      </c>
    </row>
    <row r="4389" spans="1:2" ht="14.25" customHeight="1" x14ac:dyDescent="0.3">
      <c r="A4389" s="394">
        <v>39560</v>
      </c>
      <c r="B4389" s="364">
        <v>1.5931</v>
      </c>
    </row>
    <row r="4390" spans="1:2" ht="14.25" customHeight="1" x14ac:dyDescent="0.3">
      <c r="A4390" s="394">
        <v>39559</v>
      </c>
      <c r="B4390" s="364">
        <v>1.5898000000000001</v>
      </c>
    </row>
    <row r="4391" spans="1:2" ht="14.25" customHeight="1" x14ac:dyDescent="0.3">
      <c r="A4391" s="394">
        <v>39558</v>
      </c>
      <c r="B4391" s="364">
        <v>1.5780000000000001</v>
      </c>
    </row>
    <row r="4392" spans="1:2" ht="14.25" customHeight="1" x14ac:dyDescent="0.3">
      <c r="A4392" s="394">
        <v>39557</v>
      </c>
      <c r="B4392" s="364">
        <v>1.5780000000000001</v>
      </c>
    </row>
    <row r="4393" spans="1:2" ht="14.25" customHeight="1" x14ac:dyDescent="0.3">
      <c r="A4393" s="394">
        <v>39556</v>
      </c>
      <c r="B4393" s="364">
        <v>1.5780000000000001</v>
      </c>
    </row>
    <row r="4394" spans="1:2" ht="14.25" customHeight="1" x14ac:dyDescent="0.3">
      <c r="A4394" s="394">
        <v>39555</v>
      </c>
      <c r="B4394" s="364">
        <v>1.5871999999999999</v>
      </c>
    </row>
    <row r="4395" spans="1:2" ht="14.25" customHeight="1" x14ac:dyDescent="0.3">
      <c r="A4395" s="394">
        <v>39554</v>
      </c>
      <c r="B4395" s="364">
        <v>1.5928</v>
      </c>
    </row>
    <row r="4396" spans="1:2" ht="14.25" customHeight="1" x14ac:dyDescent="0.3">
      <c r="A4396" s="394">
        <v>39553</v>
      </c>
      <c r="B4396" s="364">
        <v>1.5828</v>
      </c>
    </row>
    <row r="4397" spans="1:2" ht="14.25" customHeight="1" x14ac:dyDescent="0.3">
      <c r="A4397" s="394">
        <v>39552</v>
      </c>
      <c r="B4397" s="364">
        <v>1.5869</v>
      </c>
    </row>
    <row r="4398" spans="1:2" ht="14.25" customHeight="1" x14ac:dyDescent="0.3">
      <c r="A4398" s="394">
        <v>39551</v>
      </c>
      <c r="B4398" s="364">
        <v>1.5832999999999999</v>
      </c>
    </row>
    <row r="4399" spans="1:2" ht="14.25" customHeight="1" x14ac:dyDescent="0.3">
      <c r="A4399" s="394">
        <v>39550</v>
      </c>
      <c r="B4399" s="364">
        <v>1.5832999999999999</v>
      </c>
    </row>
    <row r="4400" spans="1:2" ht="14.25" customHeight="1" x14ac:dyDescent="0.3">
      <c r="A4400" s="394">
        <v>39549</v>
      </c>
      <c r="B4400" s="364">
        <v>1.5832999999999999</v>
      </c>
    </row>
    <row r="4401" spans="1:2" ht="14.25" customHeight="1" x14ac:dyDescent="0.3">
      <c r="A4401" s="394">
        <v>39548</v>
      </c>
      <c r="B4401" s="364">
        <v>1.5874999999999999</v>
      </c>
    </row>
    <row r="4402" spans="1:2" ht="14.25" customHeight="1" x14ac:dyDescent="0.3">
      <c r="A4402" s="394">
        <v>39547</v>
      </c>
      <c r="B4402" s="364">
        <v>1.5726</v>
      </c>
    </row>
    <row r="4403" spans="1:2" ht="14.25" customHeight="1" x14ac:dyDescent="0.3">
      <c r="A4403" s="394">
        <v>39546</v>
      </c>
      <c r="B4403" s="364">
        <v>1.5693999999999999</v>
      </c>
    </row>
    <row r="4404" spans="1:2" ht="14.25" customHeight="1" x14ac:dyDescent="0.3">
      <c r="A4404" s="394">
        <v>39545</v>
      </c>
      <c r="B4404" s="364">
        <v>1.5692999999999999</v>
      </c>
    </row>
    <row r="4405" spans="1:2" ht="14.25" customHeight="1" x14ac:dyDescent="0.3">
      <c r="A4405" s="394">
        <v>39544</v>
      </c>
      <c r="B4405" s="364">
        <v>1.5722</v>
      </c>
    </row>
    <row r="4406" spans="1:2" ht="14.25" customHeight="1" x14ac:dyDescent="0.3">
      <c r="A4406" s="394">
        <v>39543</v>
      </c>
      <c r="B4406" s="364">
        <v>1.5722</v>
      </c>
    </row>
    <row r="4407" spans="1:2" ht="14.25" customHeight="1" x14ac:dyDescent="0.3">
      <c r="A4407" s="394">
        <v>39542</v>
      </c>
      <c r="B4407" s="364">
        <v>1.5722</v>
      </c>
    </row>
    <row r="4408" spans="1:2" ht="14.25" customHeight="1" x14ac:dyDescent="0.3">
      <c r="A4408" s="394">
        <v>39541</v>
      </c>
      <c r="B4408" s="364">
        <v>1.5526</v>
      </c>
    </row>
    <row r="4409" spans="1:2" ht="14.25" customHeight="1" x14ac:dyDescent="0.3">
      <c r="A4409" s="394">
        <v>39540</v>
      </c>
      <c r="B4409" s="364">
        <v>1.5631999999999999</v>
      </c>
    </row>
    <row r="4410" spans="1:2" ht="14.25" customHeight="1" x14ac:dyDescent="0.3">
      <c r="A4410" s="394">
        <v>39539</v>
      </c>
      <c r="B4410" s="364">
        <v>1.5660000000000001</v>
      </c>
    </row>
    <row r="4411" spans="1:2" ht="14.25" customHeight="1" x14ac:dyDescent="0.3">
      <c r="A4411" s="394">
        <v>39538</v>
      </c>
      <c r="B4411" s="364">
        <v>1.5811999999999999</v>
      </c>
    </row>
    <row r="4412" spans="1:2" ht="14.25" customHeight="1" x14ac:dyDescent="0.3">
      <c r="A4412" s="394">
        <v>39537</v>
      </c>
      <c r="B4412" s="364">
        <v>1.5795999999999999</v>
      </c>
    </row>
    <row r="4413" spans="1:2" ht="14.25" customHeight="1" x14ac:dyDescent="0.3">
      <c r="A4413" s="394">
        <v>39536</v>
      </c>
      <c r="B4413" s="364">
        <v>1.5795999999999999</v>
      </c>
    </row>
    <row r="4414" spans="1:2" ht="14.25" customHeight="1" x14ac:dyDescent="0.3">
      <c r="A4414" s="394">
        <v>39535</v>
      </c>
      <c r="B4414" s="364">
        <v>1.5795999999999999</v>
      </c>
    </row>
    <row r="4415" spans="1:2" ht="14.25" customHeight="1" x14ac:dyDescent="0.3">
      <c r="A4415" s="394">
        <v>39534</v>
      </c>
      <c r="B4415" s="364">
        <v>1.5786</v>
      </c>
    </row>
    <row r="4416" spans="1:2" ht="14.25" customHeight="1" x14ac:dyDescent="0.3">
      <c r="A4416" s="394">
        <v>39533</v>
      </c>
      <c r="B4416" s="364">
        <v>1.571</v>
      </c>
    </row>
    <row r="4417" spans="1:2" ht="14.25" customHeight="1" x14ac:dyDescent="0.3">
      <c r="A4417" s="394">
        <v>39532</v>
      </c>
      <c r="B4417" s="364">
        <v>1.5569</v>
      </c>
    </row>
    <row r="4418" spans="1:2" ht="14.25" customHeight="1" x14ac:dyDescent="0.3">
      <c r="A4418" s="394">
        <v>39531</v>
      </c>
      <c r="B4418" s="364">
        <v>1.5423</v>
      </c>
    </row>
    <row r="4419" spans="1:2" ht="14.25" customHeight="1" x14ac:dyDescent="0.3">
      <c r="A4419" s="394">
        <v>39530</v>
      </c>
      <c r="B4419" s="364">
        <v>1.5423</v>
      </c>
    </row>
    <row r="4420" spans="1:2" ht="14.25" customHeight="1" x14ac:dyDescent="0.3">
      <c r="A4420" s="394">
        <v>39529</v>
      </c>
      <c r="B4420" s="364">
        <v>1.5423</v>
      </c>
    </row>
    <row r="4421" spans="1:2" ht="14.25" customHeight="1" x14ac:dyDescent="0.3">
      <c r="A4421" s="394">
        <v>39528</v>
      </c>
      <c r="B4421" s="364">
        <v>1.5423</v>
      </c>
    </row>
    <row r="4422" spans="1:2" ht="14.25" customHeight="1" x14ac:dyDescent="0.3">
      <c r="A4422" s="394">
        <v>39527</v>
      </c>
      <c r="B4422" s="364">
        <v>1.5423</v>
      </c>
    </row>
    <row r="4423" spans="1:2" ht="14.25" customHeight="1" x14ac:dyDescent="0.3">
      <c r="A4423" s="394">
        <v>39526</v>
      </c>
      <c r="B4423" s="364">
        <v>1.5691999999999999</v>
      </c>
    </row>
    <row r="4424" spans="1:2" ht="14.25" customHeight="1" x14ac:dyDescent="0.3">
      <c r="A4424" s="394">
        <v>39525</v>
      </c>
      <c r="B4424" s="364">
        <v>1.5770999999999999</v>
      </c>
    </row>
    <row r="4425" spans="1:2" ht="14.25" customHeight="1" x14ac:dyDescent="0.3">
      <c r="A4425" s="394">
        <v>39524</v>
      </c>
      <c r="B4425" s="364">
        <v>1.577</v>
      </c>
    </row>
    <row r="4426" spans="1:2" ht="14.25" customHeight="1" x14ac:dyDescent="0.3">
      <c r="A4426" s="394">
        <v>39523</v>
      </c>
      <c r="B4426" s="364">
        <v>1.5561</v>
      </c>
    </row>
    <row r="4427" spans="1:2" ht="14.25" customHeight="1" x14ac:dyDescent="0.3">
      <c r="A4427" s="394">
        <v>39522</v>
      </c>
      <c r="B4427" s="364">
        <v>1.5561</v>
      </c>
    </row>
    <row r="4428" spans="1:2" ht="14.25" customHeight="1" x14ac:dyDescent="0.3">
      <c r="A4428" s="394">
        <v>39521</v>
      </c>
      <c r="B4428" s="364">
        <v>1.5561</v>
      </c>
    </row>
    <row r="4429" spans="1:2" ht="14.25" customHeight="1" x14ac:dyDescent="0.3">
      <c r="A4429" s="394">
        <v>39520</v>
      </c>
      <c r="B4429" s="364">
        <v>1.5577000000000001</v>
      </c>
    </row>
    <row r="4430" spans="1:2" ht="14.25" customHeight="1" x14ac:dyDescent="0.3">
      <c r="A4430" s="394">
        <v>39519</v>
      </c>
      <c r="B4430" s="364">
        <v>1.5477000000000001</v>
      </c>
    </row>
    <row r="4431" spans="1:2" ht="14.25" customHeight="1" x14ac:dyDescent="0.3">
      <c r="A4431" s="394">
        <v>39518</v>
      </c>
      <c r="B4431" s="364">
        <v>1.5379</v>
      </c>
    </row>
    <row r="4432" spans="1:2" ht="14.25" customHeight="1" x14ac:dyDescent="0.3">
      <c r="A4432" s="394">
        <v>39517</v>
      </c>
      <c r="B4432" s="364">
        <v>1.534</v>
      </c>
    </row>
    <row r="4433" spans="1:2" ht="14.25" customHeight="1" x14ac:dyDescent="0.3">
      <c r="A4433" s="394">
        <v>39516</v>
      </c>
      <c r="B4433" s="364">
        <v>1.5417000000000001</v>
      </c>
    </row>
    <row r="4434" spans="1:2" ht="14.25" customHeight="1" x14ac:dyDescent="0.3">
      <c r="A4434" s="394">
        <v>39515</v>
      </c>
      <c r="B4434" s="364">
        <v>1.5417000000000001</v>
      </c>
    </row>
    <row r="4435" spans="1:2" ht="14.25" customHeight="1" x14ac:dyDescent="0.3">
      <c r="A4435" s="394">
        <v>39514</v>
      </c>
      <c r="B4435" s="364">
        <v>1.5417000000000001</v>
      </c>
    </row>
    <row r="4436" spans="1:2" ht="14.25" customHeight="1" x14ac:dyDescent="0.3">
      <c r="A4436" s="394">
        <v>39513</v>
      </c>
      <c r="B4436" s="364">
        <v>1.5319</v>
      </c>
    </row>
    <row r="4437" spans="1:2" ht="14.25" customHeight="1" x14ac:dyDescent="0.3">
      <c r="A4437" s="394">
        <v>39512</v>
      </c>
      <c r="B4437" s="364">
        <v>1.5196000000000001</v>
      </c>
    </row>
    <row r="4438" spans="1:2" ht="14.25" customHeight="1" x14ac:dyDescent="0.3">
      <c r="A4438" s="394">
        <v>39511</v>
      </c>
      <c r="B4438" s="364">
        <v>1.5206</v>
      </c>
    </row>
    <row r="4439" spans="1:2" ht="14.25" customHeight="1" x14ac:dyDescent="0.3">
      <c r="A4439" s="394">
        <v>39510</v>
      </c>
      <c r="B4439" s="364">
        <v>1.5203</v>
      </c>
    </row>
    <row r="4440" spans="1:2" ht="14.25" customHeight="1" x14ac:dyDescent="0.3">
      <c r="A4440" s="394">
        <v>39509</v>
      </c>
      <c r="B4440" s="364">
        <v>1.5166999999999999</v>
      </c>
    </row>
    <row r="4441" spans="1:2" ht="14.25" customHeight="1" x14ac:dyDescent="0.3">
      <c r="A4441" s="394">
        <v>39508</v>
      </c>
      <c r="B4441" s="364">
        <v>1.5166999999999999</v>
      </c>
    </row>
    <row r="4442" spans="1:2" ht="14.25" customHeight="1" x14ac:dyDescent="0.3">
      <c r="A4442" s="394">
        <v>39507</v>
      </c>
      <c r="B4442" s="364">
        <v>1.5166999999999999</v>
      </c>
    </row>
    <row r="4443" spans="1:2" ht="14.25" customHeight="1" x14ac:dyDescent="0.3">
      <c r="A4443" s="394">
        <v>39506</v>
      </c>
      <c r="B4443" s="364">
        <v>1.5121</v>
      </c>
    </row>
    <row r="4444" spans="1:2" ht="14.25" customHeight="1" x14ac:dyDescent="0.3">
      <c r="A4444" s="394">
        <v>39505</v>
      </c>
      <c r="B4444" s="364">
        <v>1.5044</v>
      </c>
    </row>
    <row r="4445" spans="1:2" ht="14.25" customHeight="1" x14ac:dyDescent="0.3">
      <c r="A4445" s="394">
        <v>39504</v>
      </c>
      <c r="B4445" s="364">
        <v>1.4874000000000001</v>
      </c>
    </row>
    <row r="4446" spans="1:2" ht="14.25" customHeight="1" x14ac:dyDescent="0.3">
      <c r="A4446" s="394">
        <v>39503</v>
      </c>
      <c r="B4446" s="364">
        <v>1.4817</v>
      </c>
    </row>
    <row r="4447" spans="1:2" ht="14.25" customHeight="1" x14ac:dyDescent="0.3">
      <c r="A4447" s="394">
        <v>39502</v>
      </c>
      <c r="B4447" s="364">
        <v>1.4847999999999999</v>
      </c>
    </row>
    <row r="4448" spans="1:2" ht="14.25" customHeight="1" x14ac:dyDescent="0.3">
      <c r="A4448" s="394">
        <v>39501</v>
      </c>
      <c r="B4448" s="364">
        <v>1.4847999999999999</v>
      </c>
    </row>
    <row r="4449" spans="1:2" ht="14.25" customHeight="1" x14ac:dyDescent="0.3">
      <c r="A4449" s="394">
        <v>39500</v>
      </c>
      <c r="B4449" s="364">
        <v>1.4847999999999999</v>
      </c>
    </row>
    <row r="4450" spans="1:2" ht="14.25" customHeight="1" x14ac:dyDescent="0.3">
      <c r="A4450" s="394">
        <v>39499</v>
      </c>
      <c r="B4450" s="364">
        <v>1.4736</v>
      </c>
    </row>
    <row r="4451" spans="1:2" ht="14.25" customHeight="1" x14ac:dyDescent="0.3">
      <c r="A4451" s="394">
        <v>39498</v>
      </c>
      <c r="B4451" s="364">
        <v>1.4656</v>
      </c>
    </row>
    <row r="4452" spans="1:2" ht="14.25" customHeight="1" x14ac:dyDescent="0.3">
      <c r="A4452" s="394">
        <v>39497</v>
      </c>
      <c r="B4452" s="364">
        <v>1.4742</v>
      </c>
    </row>
    <row r="4453" spans="1:2" ht="14.25" customHeight="1" x14ac:dyDescent="0.3">
      <c r="A4453" s="394">
        <v>39496</v>
      </c>
      <c r="B4453" s="364">
        <v>1.4636</v>
      </c>
    </row>
    <row r="4454" spans="1:2" ht="14.25" customHeight="1" x14ac:dyDescent="0.3">
      <c r="A4454" s="394">
        <v>39495</v>
      </c>
      <c r="B4454" s="364">
        <v>1.4674</v>
      </c>
    </row>
    <row r="4455" spans="1:2" ht="14.25" customHeight="1" x14ac:dyDescent="0.3">
      <c r="A4455" s="394">
        <v>39494</v>
      </c>
      <c r="B4455" s="364">
        <v>1.4674</v>
      </c>
    </row>
    <row r="4456" spans="1:2" ht="14.25" customHeight="1" x14ac:dyDescent="0.3">
      <c r="A4456" s="394">
        <v>39493</v>
      </c>
      <c r="B4456" s="364">
        <v>1.4674</v>
      </c>
    </row>
    <row r="4457" spans="1:2" ht="14.25" customHeight="1" x14ac:dyDescent="0.3">
      <c r="A4457" s="394">
        <v>39492</v>
      </c>
      <c r="B4457" s="364">
        <v>1.4625999999999999</v>
      </c>
    </row>
    <row r="4458" spans="1:2" ht="14.25" customHeight="1" x14ac:dyDescent="0.3">
      <c r="A4458" s="394">
        <v>39491</v>
      </c>
      <c r="B4458" s="364">
        <v>1.4585999999999999</v>
      </c>
    </row>
    <row r="4459" spans="1:2" ht="14.25" customHeight="1" x14ac:dyDescent="0.3">
      <c r="A4459" s="394">
        <v>39490</v>
      </c>
      <c r="B4459" s="364">
        <v>1.4538</v>
      </c>
    </row>
    <row r="4460" spans="1:2" ht="14.25" customHeight="1" x14ac:dyDescent="0.3">
      <c r="A4460" s="394">
        <v>39489</v>
      </c>
      <c r="B4460" s="364">
        <v>1.4541999999999999</v>
      </c>
    </row>
    <row r="4461" spans="1:2" ht="14.25" customHeight="1" x14ac:dyDescent="0.3">
      <c r="A4461" s="394">
        <v>39488</v>
      </c>
      <c r="B4461" s="364">
        <v>1.4513</v>
      </c>
    </row>
    <row r="4462" spans="1:2" ht="14.25" customHeight="1" x14ac:dyDescent="0.3">
      <c r="A4462" s="394">
        <v>39487</v>
      </c>
      <c r="B4462" s="364">
        <v>1.4513</v>
      </c>
    </row>
    <row r="4463" spans="1:2" ht="14.25" customHeight="1" x14ac:dyDescent="0.3">
      <c r="A4463" s="394">
        <v>39486</v>
      </c>
      <c r="B4463" s="364">
        <v>1.4513</v>
      </c>
    </row>
    <row r="4464" spans="1:2" ht="14.25" customHeight="1" x14ac:dyDescent="0.3">
      <c r="A4464" s="394">
        <v>39485</v>
      </c>
      <c r="B4464" s="364">
        <v>1.4569000000000001</v>
      </c>
    </row>
    <row r="4465" spans="1:2" ht="14.25" customHeight="1" x14ac:dyDescent="0.3">
      <c r="A4465" s="394">
        <v>39484</v>
      </c>
      <c r="B4465" s="364">
        <v>1.4621</v>
      </c>
    </row>
    <row r="4466" spans="1:2" ht="14.25" customHeight="1" x14ac:dyDescent="0.3">
      <c r="A4466" s="394">
        <v>39483</v>
      </c>
      <c r="B4466" s="364">
        <v>1.4688000000000001</v>
      </c>
    </row>
    <row r="4467" spans="1:2" ht="14.25" customHeight="1" x14ac:dyDescent="0.3">
      <c r="A4467" s="394">
        <v>39482</v>
      </c>
      <c r="B4467" s="364">
        <v>1.4829000000000001</v>
      </c>
    </row>
    <row r="4468" spans="1:2" ht="14.25" customHeight="1" x14ac:dyDescent="0.3">
      <c r="A4468" s="394">
        <v>39481</v>
      </c>
      <c r="B4468" s="364">
        <v>1.4888999999999999</v>
      </c>
    </row>
    <row r="4469" spans="1:2" ht="14.25" customHeight="1" x14ac:dyDescent="0.3">
      <c r="A4469" s="394">
        <v>39480</v>
      </c>
      <c r="B4469" s="364">
        <v>1.4888999999999999</v>
      </c>
    </row>
    <row r="4470" spans="1:2" ht="14.25" customHeight="1" x14ac:dyDescent="0.3">
      <c r="A4470" s="394">
        <v>39479</v>
      </c>
      <c r="B4470" s="364">
        <v>1.4888999999999999</v>
      </c>
    </row>
    <row r="4471" spans="1:2" ht="14.25" customHeight="1" x14ac:dyDescent="0.3">
      <c r="A4471" s="394">
        <v>39478</v>
      </c>
      <c r="B4471" s="364">
        <v>1.4870000000000001</v>
      </c>
    </row>
    <row r="4472" spans="1:2" ht="14.25" customHeight="1" x14ac:dyDescent="0.3">
      <c r="A4472" s="394">
        <v>39477</v>
      </c>
      <c r="B4472" s="364">
        <v>1.4810000000000001</v>
      </c>
    </row>
    <row r="4473" spans="1:2" ht="14.25" customHeight="1" x14ac:dyDescent="0.3">
      <c r="A4473" s="394">
        <v>39476</v>
      </c>
      <c r="B4473" s="364">
        <v>1.4773000000000001</v>
      </c>
    </row>
    <row r="4474" spans="1:2" ht="14.25" customHeight="1" x14ac:dyDescent="0.3">
      <c r="A4474" s="394">
        <v>39475</v>
      </c>
      <c r="B4474" s="364">
        <v>1.4755</v>
      </c>
    </row>
    <row r="4475" spans="1:2" ht="14.25" customHeight="1" x14ac:dyDescent="0.3">
      <c r="A4475" s="394">
        <v>39474</v>
      </c>
      <c r="B4475" s="364">
        <v>1.4704999999999999</v>
      </c>
    </row>
    <row r="4476" spans="1:2" ht="14.25" customHeight="1" x14ac:dyDescent="0.3">
      <c r="A4476" s="394">
        <v>39473</v>
      </c>
      <c r="B4476" s="364">
        <v>1.4704999999999999</v>
      </c>
    </row>
    <row r="4477" spans="1:2" ht="14.25" customHeight="1" x14ac:dyDescent="0.3">
      <c r="A4477" s="394">
        <v>39472</v>
      </c>
      <c r="B4477" s="364">
        <v>1.4704999999999999</v>
      </c>
    </row>
    <row r="4478" spans="1:2" ht="14.25" customHeight="1" x14ac:dyDescent="0.3">
      <c r="A4478" s="394">
        <v>39471</v>
      </c>
      <c r="B4478" s="364">
        <v>1.4662999999999999</v>
      </c>
    </row>
    <row r="4479" spans="1:2" ht="14.25" customHeight="1" x14ac:dyDescent="0.3">
      <c r="A4479" s="394">
        <v>39470</v>
      </c>
      <c r="B4479" s="364">
        <v>1.4574</v>
      </c>
    </row>
    <row r="4480" spans="1:2" ht="14.25" customHeight="1" x14ac:dyDescent="0.3">
      <c r="A4480" s="394">
        <v>39469</v>
      </c>
      <c r="B4480" s="364">
        <v>1.4494</v>
      </c>
    </row>
    <row r="4481" spans="1:2" ht="14.25" customHeight="1" x14ac:dyDescent="0.3">
      <c r="A4481" s="394">
        <v>39468</v>
      </c>
      <c r="B4481" s="364">
        <v>1.4481999999999999</v>
      </c>
    </row>
    <row r="4482" spans="1:2" ht="14.25" customHeight="1" x14ac:dyDescent="0.3">
      <c r="A4482" s="394">
        <v>39467</v>
      </c>
      <c r="B4482" s="364">
        <v>1.4674</v>
      </c>
    </row>
    <row r="4483" spans="1:2" ht="14.25" customHeight="1" x14ac:dyDescent="0.3">
      <c r="A4483" s="394">
        <v>39466</v>
      </c>
      <c r="B4483" s="364">
        <v>1.4674</v>
      </c>
    </row>
    <row r="4484" spans="1:2" ht="14.25" customHeight="1" x14ac:dyDescent="0.3">
      <c r="A4484" s="394">
        <v>39465</v>
      </c>
      <c r="B4484" s="364">
        <v>1.4674</v>
      </c>
    </row>
    <row r="4485" spans="1:2" ht="14.25" customHeight="1" x14ac:dyDescent="0.3">
      <c r="A4485" s="394">
        <v>39464</v>
      </c>
      <c r="B4485" s="364">
        <v>1.4691000000000001</v>
      </c>
    </row>
    <row r="4486" spans="1:2" ht="14.25" customHeight="1" x14ac:dyDescent="0.3">
      <c r="A4486" s="394">
        <v>39463</v>
      </c>
      <c r="B4486" s="364">
        <v>1.4792000000000001</v>
      </c>
    </row>
    <row r="4487" spans="1:2" ht="14.25" customHeight="1" x14ac:dyDescent="0.3">
      <c r="A4487" s="394">
        <v>39462</v>
      </c>
      <c r="B4487" s="364">
        <v>1.4885999999999999</v>
      </c>
    </row>
    <row r="4488" spans="1:2" ht="14.25" customHeight="1" x14ac:dyDescent="0.3">
      <c r="A4488" s="394">
        <v>39461</v>
      </c>
      <c r="B4488" s="364">
        <v>1.4895</v>
      </c>
    </row>
    <row r="4489" spans="1:2" ht="14.25" customHeight="1" x14ac:dyDescent="0.3">
      <c r="A4489" s="394">
        <v>39460</v>
      </c>
      <c r="B4489" s="364">
        <v>1.4792000000000001</v>
      </c>
    </row>
    <row r="4490" spans="1:2" ht="14.25" customHeight="1" x14ac:dyDescent="0.3">
      <c r="A4490" s="394">
        <v>39459</v>
      </c>
      <c r="B4490" s="364">
        <v>1.4792000000000001</v>
      </c>
    </row>
    <row r="4491" spans="1:2" ht="14.25" customHeight="1" x14ac:dyDescent="0.3">
      <c r="A4491" s="394">
        <v>39458</v>
      </c>
      <c r="B4491" s="364">
        <v>1.4792000000000001</v>
      </c>
    </row>
    <row r="4492" spans="1:2" ht="14.25" customHeight="1" x14ac:dyDescent="0.3">
      <c r="A4492" s="394">
        <v>39457</v>
      </c>
      <c r="B4492" s="364">
        <v>1.4661999999999999</v>
      </c>
    </row>
    <row r="4493" spans="1:2" ht="14.25" customHeight="1" x14ac:dyDescent="0.3">
      <c r="A4493" s="394">
        <v>39456</v>
      </c>
      <c r="B4493" s="364">
        <v>1.468</v>
      </c>
    </row>
    <row r="4494" spans="1:2" ht="14.25" customHeight="1" x14ac:dyDescent="0.3">
      <c r="A4494" s="394">
        <v>39455</v>
      </c>
      <c r="B4494" s="364">
        <v>1.4704999999999999</v>
      </c>
    </row>
    <row r="4495" spans="1:2" ht="14.25" customHeight="1" x14ac:dyDescent="0.3">
      <c r="A4495" s="394">
        <v>39454</v>
      </c>
      <c r="B4495" s="364">
        <v>1.4722999999999999</v>
      </c>
    </row>
    <row r="4496" spans="1:2" ht="14.25" customHeight="1" x14ac:dyDescent="0.3">
      <c r="A4496" s="394">
        <v>39453</v>
      </c>
      <c r="B4496" s="364">
        <v>1.4726999999999999</v>
      </c>
    </row>
    <row r="4497" spans="1:2" ht="14.25" customHeight="1" x14ac:dyDescent="0.3">
      <c r="A4497" s="394">
        <v>39452</v>
      </c>
      <c r="B4497" s="364">
        <v>1.4726999999999999</v>
      </c>
    </row>
    <row r="4498" spans="1:2" ht="14.25" customHeight="1" x14ac:dyDescent="0.3">
      <c r="A4498" s="394">
        <v>39451</v>
      </c>
      <c r="B4498" s="364">
        <v>1.4726999999999999</v>
      </c>
    </row>
    <row r="4499" spans="1:2" ht="14.25" customHeight="1" x14ac:dyDescent="0.3">
      <c r="A4499" s="394">
        <v>39450</v>
      </c>
      <c r="B4499" s="364">
        <v>1.4753000000000001</v>
      </c>
    </row>
    <row r="4500" spans="1:2" ht="14.25" customHeight="1" x14ac:dyDescent="0.3">
      <c r="A4500" s="394">
        <v>39449</v>
      </c>
      <c r="B4500" s="364">
        <v>1.4688000000000001</v>
      </c>
    </row>
    <row r="4501" spans="1:2" ht="14.25" customHeight="1" x14ac:dyDescent="0.3">
      <c r="A4501" s="394">
        <v>39448</v>
      </c>
      <c r="B4501" s="364">
        <v>1.4721</v>
      </c>
    </row>
    <row r="4502" spans="1:2" ht="14.25" customHeight="1" x14ac:dyDescent="0.3">
      <c r="A4502" s="394">
        <v>39447</v>
      </c>
      <c r="B4502" s="364">
        <v>1.4721</v>
      </c>
    </row>
    <row r="4503" spans="1:2" ht="14.25" customHeight="1" x14ac:dyDescent="0.3">
      <c r="A4503" s="394">
        <v>39446</v>
      </c>
      <c r="B4503" s="364">
        <v>1.4692000000000001</v>
      </c>
    </row>
    <row r="4504" spans="1:2" ht="14.25" customHeight="1" x14ac:dyDescent="0.3">
      <c r="A4504" s="394">
        <v>39445</v>
      </c>
      <c r="B4504" s="364">
        <v>1.4692000000000001</v>
      </c>
    </row>
    <row r="4505" spans="1:2" ht="14.25" customHeight="1" x14ac:dyDescent="0.3">
      <c r="A4505" s="394">
        <v>39444</v>
      </c>
      <c r="B4505" s="364">
        <v>1.4692000000000001</v>
      </c>
    </row>
    <row r="4506" spans="1:2" ht="14.25" customHeight="1" x14ac:dyDescent="0.3">
      <c r="A4506" s="394">
        <v>39443</v>
      </c>
      <c r="B4506" s="364">
        <v>1.4516</v>
      </c>
    </row>
    <row r="4507" spans="1:2" ht="14.25" customHeight="1" x14ac:dyDescent="0.3">
      <c r="A4507" s="394">
        <v>39442</v>
      </c>
      <c r="B4507" s="364">
        <v>1.4398</v>
      </c>
    </row>
    <row r="4508" spans="1:2" ht="14.25" customHeight="1" x14ac:dyDescent="0.3">
      <c r="A4508" s="394">
        <v>39441</v>
      </c>
      <c r="B4508" s="364">
        <v>1.4398</v>
      </c>
    </row>
    <row r="4509" spans="1:2" ht="14.25" customHeight="1" x14ac:dyDescent="0.3">
      <c r="A4509" s="394">
        <v>39440</v>
      </c>
      <c r="B4509" s="364">
        <v>1.4398</v>
      </c>
    </row>
    <row r="4510" spans="1:2" ht="14.25" customHeight="1" x14ac:dyDescent="0.3">
      <c r="A4510" s="394">
        <v>39439</v>
      </c>
      <c r="B4510" s="364">
        <v>1.4379999999999999</v>
      </c>
    </row>
    <row r="4511" spans="1:2" ht="14.25" customHeight="1" x14ac:dyDescent="0.3">
      <c r="A4511" s="394">
        <v>39438</v>
      </c>
      <c r="B4511" s="364">
        <v>1.4379999999999999</v>
      </c>
    </row>
    <row r="4512" spans="1:2" ht="14.25" customHeight="1" x14ac:dyDescent="0.3">
      <c r="A4512" s="394">
        <v>39437</v>
      </c>
      <c r="B4512" s="364">
        <v>1.4379999999999999</v>
      </c>
    </row>
    <row r="4513" spans="1:2" ht="14.25" customHeight="1" x14ac:dyDescent="0.3">
      <c r="A4513" s="394">
        <v>39436</v>
      </c>
      <c r="B4513" s="364">
        <v>1.4349000000000001</v>
      </c>
    </row>
    <row r="4514" spans="1:2" ht="14.25" customHeight="1" x14ac:dyDescent="0.3">
      <c r="A4514" s="394">
        <v>39435</v>
      </c>
      <c r="B4514" s="364">
        <v>1.4384999999999999</v>
      </c>
    </row>
    <row r="4515" spans="1:2" ht="14.25" customHeight="1" x14ac:dyDescent="0.3">
      <c r="A4515" s="394">
        <v>39434</v>
      </c>
      <c r="B4515" s="364">
        <v>1.4416</v>
      </c>
    </row>
    <row r="4516" spans="1:2" ht="14.25" customHeight="1" x14ac:dyDescent="0.3">
      <c r="A4516" s="394">
        <v>39433</v>
      </c>
      <c r="B4516" s="364">
        <v>1.4393</v>
      </c>
    </row>
    <row r="4517" spans="1:2" ht="14.25" customHeight="1" x14ac:dyDescent="0.3">
      <c r="A4517" s="394">
        <v>39432</v>
      </c>
      <c r="B4517" s="364">
        <v>1.4509000000000001</v>
      </c>
    </row>
    <row r="4518" spans="1:2" ht="14.25" customHeight="1" x14ac:dyDescent="0.3">
      <c r="A4518" s="394">
        <v>39431</v>
      </c>
      <c r="B4518" s="364">
        <v>1.4509000000000001</v>
      </c>
    </row>
    <row r="4519" spans="1:2" ht="14.25" customHeight="1" x14ac:dyDescent="0.3">
      <c r="A4519" s="394">
        <v>39430</v>
      </c>
      <c r="B4519" s="364">
        <v>1.4509000000000001</v>
      </c>
    </row>
    <row r="4520" spans="1:2" ht="14.25" customHeight="1" x14ac:dyDescent="0.3">
      <c r="A4520" s="394">
        <v>39429</v>
      </c>
      <c r="B4520" s="364">
        <v>1.4682999999999999</v>
      </c>
    </row>
    <row r="4521" spans="1:2" ht="14.25" customHeight="1" x14ac:dyDescent="0.3">
      <c r="A4521" s="394">
        <v>39428</v>
      </c>
      <c r="B4521" s="364">
        <v>1.4675</v>
      </c>
    </row>
    <row r="4522" spans="1:2" ht="14.25" customHeight="1" x14ac:dyDescent="0.3">
      <c r="A4522" s="394">
        <v>39427</v>
      </c>
      <c r="B4522" s="364">
        <v>1.4672000000000001</v>
      </c>
    </row>
    <row r="4523" spans="1:2" ht="14.25" customHeight="1" x14ac:dyDescent="0.3">
      <c r="A4523" s="394">
        <v>39426</v>
      </c>
      <c r="B4523" s="364">
        <v>1.4718</v>
      </c>
    </row>
    <row r="4524" spans="1:2" ht="14.25" customHeight="1" x14ac:dyDescent="0.3">
      <c r="A4524" s="394">
        <v>39425</v>
      </c>
      <c r="B4524" s="364">
        <v>1.4649000000000001</v>
      </c>
    </row>
    <row r="4525" spans="1:2" ht="14.25" customHeight="1" x14ac:dyDescent="0.3">
      <c r="A4525" s="394">
        <v>39424</v>
      </c>
      <c r="B4525" s="364">
        <v>1.4649000000000001</v>
      </c>
    </row>
    <row r="4526" spans="1:2" ht="14.25" customHeight="1" x14ac:dyDescent="0.3">
      <c r="A4526" s="394">
        <v>39423</v>
      </c>
      <c r="B4526" s="364">
        <v>1.4649000000000001</v>
      </c>
    </row>
    <row r="4527" spans="1:2" ht="14.25" customHeight="1" x14ac:dyDescent="0.3">
      <c r="A4527" s="394">
        <v>39422</v>
      </c>
      <c r="B4527" s="364">
        <v>1.4554</v>
      </c>
    </row>
    <row r="4528" spans="1:2" ht="14.25" customHeight="1" x14ac:dyDescent="0.3">
      <c r="A4528" s="394">
        <v>39421</v>
      </c>
      <c r="B4528" s="364">
        <v>1.472</v>
      </c>
    </row>
    <row r="4529" spans="1:2" ht="14.25" customHeight="1" x14ac:dyDescent="0.3">
      <c r="A4529" s="394">
        <v>39420</v>
      </c>
      <c r="B4529" s="364">
        <v>1.4741</v>
      </c>
    </row>
    <row r="4530" spans="1:2" ht="14.25" customHeight="1" x14ac:dyDescent="0.3">
      <c r="A4530" s="394">
        <v>39419</v>
      </c>
      <c r="B4530" s="364">
        <v>1.4665999999999999</v>
      </c>
    </row>
    <row r="4531" spans="1:2" ht="14.25" customHeight="1" x14ac:dyDescent="0.3">
      <c r="A4531" s="394">
        <v>39418</v>
      </c>
      <c r="B4531" s="364">
        <v>1.4761</v>
      </c>
    </row>
    <row r="4532" spans="1:2" ht="14.25" customHeight="1" x14ac:dyDescent="0.3">
      <c r="A4532" s="394">
        <v>39417</v>
      </c>
      <c r="B4532" s="364">
        <v>1.4761</v>
      </c>
    </row>
    <row r="4533" spans="1:2" ht="14.25" customHeight="1" x14ac:dyDescent="0.3">
      <c r="A4533" s="394">
        <v>39416</v>
      </c>
      <c r="B4533" s="364">
        <v>1.4761</v>
      </c>
    </row>
    <row r="4534" spans="1:2" ht="14.25" customHeight="1" x14ac:dyDescent="0.3">
      <c r="A4534" s="394">
        <v>39415</v>
      </c>
      <c r="B4534" s="364">
        <v>1.4738</v>
      </c>
    </row>
    <row r="4535" spans="1:2" ht="14.25" customHeight="1" x14ac:dyDescent="0.3">
      <c r="A4535" s="394">
        <v>39414</v>
      </c>
      <c r="B4535" s="364">
        <v>1.4746999999999999</v>
      </c>
    </row>
    <row r="4536" spans="1:2" ht="14.25" customHeight="1" x14ac:dyDescent="0.3">
      <c r="A4536" s="394">
        <v>39413</v>
      </c>
      <c r="B4536" s="364">
        <v>1.4874000000000001</v>
      </c>
    </row>
    <row r="4537" spans="1:2" ht="14.25" customHeight="1" x14ac:dyDescent="0.3">
      <c r="A4537" s="394">
        <v>39412</v>
      </c>
      <c r="B4537" s="364">
        <v>1.4844999999999999</v>
      </c>
    </row>
    <row r="4538" spans="1:2" ht="14.25" customHeight="1" x14ac:dyDescent="0.3">
      <c r="A4538" s="394">
        <v>39411</v>
      </c>
      <c r="B4538" s="364">
        <v>1.4809000000000001</v>
      </c>
    </row>
    <row r="4539" spans="1:2" ht="14.25" customHeight="1" x14ac:dyDescent="0.3">
      <c r="A4539" s="394">
        <v>39410</v>
      </c>
      <c r="B4539" s="364">
        <v>1.4809000000000001</v>
      </c>
    </row>
    <row r="4540" spans="1:2" ht="14.25" customHeight="1" x14ac:dyDescent="0.3">
      <c r="A4540" s="394">
        <v>39409</v>
      </c>
      <c r="B4540" s="364">
        <v>1.4809000000000001</v>
      </c>
    </row>
    <row r="4541" spans="1:2" ht="14.25" customHeight="1" x14ac:dyDescent="0.3">
      <c r="A4541" s="394">
        <v>39408</v>
      </c>
      <c r="B4541" s="364">
        <v>1.4829000000000001</v>
      </c>
    </row>
    <row r="4542" spans="1:2" ht="14.25" customHeight="1" x14ac:dyDescent="0.3">
      <c r="A4542" s="394">
        <v>39407</v>
      </c>
      <c r="B4542" s="364">
        <v>1.4814000000000001</v>
      </c>
    </row>
    <row r="4543" spans="1:2" ht="14.25" customHeight="1" x14ac:dyDescent="0.3">
      <c r="A4543" s="394">
        <v>39406</v>
      </c>
      <c r="B4543" s="364">
        <v>1.4784999999999999</v>
      </c>
    </row>
    <row r="4544" spans="1:2" ht="14.25" customHeight="1" x14ac:dyDescent="0.3">
      <c r="A4544" s="394">
        <v>39405</v>
      </c>
      <c r="B4544" s="364">
        <v>1.4654</v>
      </c>
    </row>
    <row r="4545" spans="1:2" ht="14.25" customHeight="1" x14ac:dyDescent="0.3">
      <c r="A4545" s="394">
        <v>39404</v>
      </c>
      <c r="B4545" s="364">
        <v>1.4651000000000001</v>
      </c>
    </row>
    <row r="4546" spans="1:2" ht="14.25" customHeight="1" x14ac:dyDescent="0.3">
      <c r="A4546" s="394">
        <v>39403</v>
      </c>
      <c r="B4546" s="364">
        <v>1.4651000000000001</v>
      </c>
    </row>
    <row r="4547" spans="1:2" ht="14.25" customHeight="1" x14ac:dyDescent="0.3">
      <c r="A4547" s="394">
        <v>39402</v>
      </c>
      <c r="B4547" s="364">
        <v>1.4651000000000001</v>
      </c>
    </row>
    <row r="4548" spans="1:2" ht="14.25" customHeight="1" x14ac:dyDescent="0.3">
      <c r="A4548" s="394">
        <v>39401</v>
      </c>
      <c r="B4548" s="364">
        <v>1.4639</v>
      </c>
    </row>
    <row r="4549" spans="1:2" ht="14.25" customHeight="1" x14ac:dyDescent="0.3">
      <c r="A4549" s="394">
        <v>39400</v>
      </c>
      <c r="B4549" s="364">
        <v>1.47</v>
      </c>
    </row>
    <row r="4550" spans="1:2" ht="14.25" customHeight="1" x14ac:dyDescent="0.3">
      <c r="A4550" s="394">
        <v>39399</v>
      </c>
      <c r="B4550" s="364">
        <v>1.4607000000000001</v>
      </c>
    </row>
    <row r="4551" spans="1:2" ht="14.25" customHeight="1" x14ac:dyDescent="0.3">
      <c r="A4551" s="394">
        <v>39398</v>
      </c>
      <c r="B4551" s="364">
        <v>1.4579</v>
      </c>
    </row>
    <row r="4552" spans="1:2" ht="14.25" customHeight="1" x14ac:dyDescent="0.3">
      <c r="A4552" s="394">
        <v>39397</v>
      </c>
      <c r="B4552" s="364">
        <v>1.4682999999999999</v>
      </c>
    </row>
    <row r="4553" spans="1:2" ht="14.25" customHeight="1" x14ac:dyDescent="0.3">
      <c r="A4553" s="394">
        <v>39396</v>
      </c>
      <c r="B4553" s="364">
        <v>1.4682999999999999</v>
      </c>
    </row>
    <row r="4554" spans="1:2" ht="14.25" customHeight="1" x14ac:dyDescent="0.3">
      <c r="A4554" s="394">
        <v>39395</v>
      </c>
      <c r="B4554" s="364">
        <v>1.4682999999999999</v>
      </c>
    </row>
    <row r="4555" spans="1:2" ht="14.25" customHeight="1" x14ac:dyDescent="0.3">
      <c r="A4555" s="394">
        <v>39394</v>
      </c>
      <c r="B4555" s="364">
        <v>1.4665999999999999</v>
      </c>
    </row>
    <row r="4556" spans="1:2" ht="14.25" customHeight="1" x14ac:dyDescent="0.3">
      <c r="A4556" s="394">
        <v>39393</v>
      </c>
      <c r="B4556" s="364">
        <v>1.4722</v>
      </c>
    </row>
    <row r="4557" spans="1:2" ht="14.25" customHeight="1" x14ac:dyDescent="0.3">
      <c r="A4557" s="394">
        <v>39392</v>
      </c>
      <c r="B4557" s="364">
        <v>1.4547000000000001</v>
      </c>
    </row>
    <row r="4558" spans="1:2" ht="14.25" customHeight="1" x14ac:dyDescent="0.3">
      <c r="A4558" s="394">
        <v>39391</v>
      </c>
      <c r="B4558" s="364">
        <v>1.4488000000000001</v>
      </c>
    </row>
    <row r="4559" spans="1:2" ht="14.25" customHeight="1" x14ac:dyDescent="0.3">
      <c r="A4559" s="394">
        <v>39390</v>
      </c>
      <c r="B4559" s="364">
        <v>1.4479</v>
      </c>
    </row>
    <row r="4560" spans="1:2" ht="14.25" customHeight="1" x14ac:dyDescent="0.3">
      <c r="A4560" s="394">
        <v>39389</v>
      </c>
      <c r="B4560" s="364">
        <v>1.4479</v>
      </c>
    </row>
    <row r="4561" spans="1:2" ht="14.25" customHeight="1" x14ac:dyDescent="0.3">
      <c r="A4561" s="394">
        <v>39388</v>
      </c>
      <c r="B4561" s="364">
        <v>1.4479</v>
      </c>
    </row>
    <row r="4562" spans="1:2" ht="14.25" customHeight="1" x14ac:dyDescent="0.3">
      <c r="A4562" s="394">
        <v>39387</v>
      </c>
      <c r="B4562" s="364">
        <v>1.4422999999999999</v>
      </c>
    </row>
    <row r="4563" spans="1:2" ht="14.25" customHeight="1" x14ac:dyDescent="0.3">
      <c r="A4563" s="394">
        <v>39386</v>
      </c>
      <c r="B4563" s="364">
        <v>1.4447000000000001</v>
      </c>
    </row>
    <row r="4564" spans="1:2" ht="14.25" customHeight="1" x14ac:dyDescent="0.3">
      <c r="A4564" s="394">
        <v>39385</v>
      </c>
      <c r="B4564" s="364">
        <v>1.4407000000000001</v>
      </c>
    </row>
    <row r="4565" spans="1:2" ht="14.25" customHeight="1" x14ac:dyDescent="0.3">
      <c r="A4565" s="394">
        <v>39384</v>
      </c>
      <c r="B4565" s="364">
        <v>1.4391</v>
      </c>
    </row>
    <row r="4566" spans="1:2" ht="14.25" customHeight="1" x14ac:dyDescent="0.3">
      <c r="A4566" s="394">
        <v>39383</v>
      </c>
      <c r="B4566" s="364">
        <v>1.4383999999999999</v>
      </c>
    </row>
    <row r="4567" spans="1:2" ht="14.25" customHeight="1" x14ac:dyDescent="0.3">
      <c r="A4567" s="394">
        <v>39382</v>
      </c>
      <c r="B4567" s="364">
        <v>1.4383999999999999</v>
      </c>
    </row>
    <row r="4568" spans="1:2" ht="14.25" customHeight="1" x14ac:dyDescent="0.3">
      <c r="A4568" s="394">
        <v>39381</v>
      </c>
      <c r="B4568" s="364">
        <v>1.4383999999999999</v>
      </c>
    </row>
    <row r="4569" spans="1:2" ht="14.25" customHeight="1" x14ac:dyDescent="0.3">
      <c r="A4569" s="394">
        <v>39380</v>
      </c>
      <c r="B4569" s="364">
        <v>1.4309000000000001</v>
      </c>
    </row>
    <row r="4570" spans="1:2" ht="14.25" customHeight="1" x14ac:dyDescent="0.3">
      <c r="A4570" s="394">
        <v>39379</v>
      </c>
      <c r="B4570" s="364">
        <v>1.423</v>
      </c>
    </row>
    <row r="4571" spans="1:2" ht="14.25" customHeight="1" x14ac:dyDescent="0.3">
      <c r="A4571" s="394">
        <v>39378</v>
      </c>
      <c r="B4571" s="364">
        <v>1.4254</v>
      </c>
    </row>
    <row r="4572" spans="1:2" ht="14.25" customHeight="1" x14ac:dyDescent="0.3">
      <c r="A4572" s="394">
        <v>39377</v>
      </c>
      <c r="B4572" s="364">
        <v>1.4166000000000001</v>
      </c>
    </row>
    <row r="4573" spans="1:2" ht="14.25" customHeight="1" x14ac:dyDescent="0.3">
      <c r="A4573" s="394">
        <v>39376</v>
      </c>
      <c r="B4573" s="364">
        <v>1.4288000000000001</v>
      </c>
    </row>
    <row r="4574" spans="1:2" ht="14.25" customHeight="1" x14ac:dyDescent="0.3">
      <c r="A4574" s="394">
        <v>39375</v>
      </c>
      <c r="B4574" s="364">
        <v>1.4288000000000001</v>
      </c>
    </row>
    <row r="4575" spans="1:2" ht="14.25" customHeight="1" x14ac:dyDescent="0.3">
      <c r="A4575" s="394">
        <v>39374</v>
      </c>
      <c r="B4575" s="364">
        <v>1.4288000000000001</v>
      </c>
    </row>
    <row r="4576" spans="1:2" ht="14.25" customHeight="1" x14ac:dyDescent="0.3">
      <c r="A4576" s="394">
        <v>39373</v>
      </c>
      <c r="B4576" s="364">
        <v>1.4298999999999999</v>
      </c>
    </row>
    <row r="4577" spans="1:2" ht="14.25" customHeight="1" x14ac:dyDescent="0.3">
      <c r="A4577" s="394">
        <v>39372</v>
      </c>
      <c r="B4577" s="364">
        <v>1.42</v>
      </c>
    </row>
    <row r="4578" spans="1:2" ht="14.25" customHeight="1" x14ac:dyDescent="0.3">
      <c r="A4578" s="394">
        <v>39371</v>
      </c>
      <c r="B4578" s="364">
        <v>1.415</v>
      </c>
    </row>
    <row r="4579" spans="1:2" ht="14.25" customHeight="1" x14ac:dyDescent="0.3">
      <c r="A4579" s="394">
        <v>39370</v>
      </c>
      <c r="B4579" s="364">
        <v>1.4226000000000001</v>
      </c>
    </row>
    <row r="4580" spans="1:2" ht="14.25" customHeight="1" x14ac:dyDescent="0.3">
      <c r="A4580" s="394">
        <v>39369</v>
      </c>
      <c r="B4580" s="364">
        <v>1.4173</v>
      </c>
    </row>
    <row r="4581" spans="1:2" ht="14.25" customHeight="1" x14ac:dyDescent="0.3">
      <c r="A4581" s="394">
        <v>39368</v>
      </c>
      <c r="B4581" s="364">
        <v>1.4173</v>
      </c>
    </row>
    <row r="4582" spans="1:2" ht="14.25" customHeight="1" x14ac:dyDescent="0.3">
      <c r="A4582" s="394">
        <v>39367</v>
      </c>
      <c r="B4582" s="364">
        <v>1.4173</v>
      </c>
    </row>
    <row r="4583" spans="1:2" ht="14.25" customHeight="1" x14ac:dyDescent="0.3">
      <c r="A4583" s="394">
        <v>39366</v>
      </c>
      <c r="B4583" s="364">
        <v>1.4198999999999999</v>
      </c>
    </row>
    <row r="4584" spans="1:2" ht="14.25" customHeight="1" x14ac:dyDescent="0.3">
      <c r="A4584" s="394">
        <v>39365</v>
      </c>
      <c r="B4584" s="364">
        <v>1.4146000000000001</v>
      </c>
    </row>
    <row r="4585" spans="1:2" ht="14.25" customHeight="1" x14ac:dyDescent="0.3">
      <c r="A4585" s="394">
        <v>39364</v>
      </c>
      <c r="B4585" s="364">
        <v>1.4036999999999999</v>
      </c>
    </row>
    <row r="4586" spans="1:2" ht="14.25" customHeight="1" x14ac:dyDescent="0.3">
      <c r="A4586" s="394">
        <v>39363</v>
      </c>
      <c r="B4586" s="364">
        <v>1.4089</v>
      </c>
    </row>
    <row r="4587" spans="1:2" ht="14.25" customHeight="1" x14ac:dyDescent="0.3">
      <c r="A4587" s="394">
        <v>39362</v>
      </c>
      <c r="B4587" s="364">
        <v>1.4136</v>
      </c>
    </row>
    <row r="4588" spans="1:2" ht="14.25" customHeight="1" x14ac:dyDescent="0.3">
      <c r="A4588" s="394">
        <v>39361</v>
      </c>
      <c r="B4588" s="364">
        <v>1.4136</v>
      </c>
    </row>
    <row r="4589" spans="1:2" ht="14.25" customHeight="1" x14ac:dyDescent="0.3">
      <c r="A4589" s="394">
        <v>39360</v>
      </c>
      <c r="B4589" s="364">
        <v>1.4136</v>
      </c>
    </row>
    <row r="4590" spans="1:2" ht="14.25" customHeight="1" x14ac:dyDescent="0.3">
      <c r="A4590" s="394">
        <v>39359</v>
      </c>
      <c r="B4590" s="364">
        <v>1.4109</v>
      </c>
    </row>
    <row r="4591" spans="1:2" ht="14.25" customHeight="1" x14ac:dyDescent="0.3">
      <c r="A4591" s="394">
        <v>39358</v>
      </c>
      <c r="B4591" s="364">
        <v>1.4195</v>
      </c>
    </row>
    <row r="4592" spans="1:2" ht="14.25" customHeight="1" x14ac:dyDescent="0.3">
      <c r="A4592" s="394">
        <v>39357</v>
      </c>
      <c r="B4592" s="364">
        <v>1.4165000000000001</v>
      </c>
    </row>
    <row r="4593" spans="1:2" ht="14.25" customHeight="1" x14ac:dyDescent="0.3">
      <c r="A4593" s="394">
        <v>39356</v>
      </c>
      <c r="B4593" s="364">
        <v>1.4232</v>
      </c>
    </row>
    <row r="4594" spans="1:2" ht="14.25" customHeight="1" x14ac:dyDescent="0.3">
      <c r="A4594" s="394">
        <v>39355</v>
      </c>
      <c r="B4594" s="364">
        <v>1.4178999999999999</v>
      </c>
    </row>
    <row r="4595" spans="1:2" ht="14.25" customHeight="1" x14ac:dyDescent="0.3">
      <c r="A4595" s="394">
        <v>39354</v>
      </c>
      <c r="B4595" s="364">
        <v>1.4178999999999999</v>
      </c>
    </row>
    <row r="4596" spans="1:2" ht="14.25" customHeight="1" x14ac:dyDescent="0.3">
      <c r="A4596" s="394">
        <v>39353</v>
      </c>
      <c r="B4596" s="364">
        <v>1.4178999999999999</v>
      </c>
    </row>
    <row r="4597" spans="1:2" ht="14.25" customHeight="1" x14ac:dyDescent="0.3">
      <c r="A4597" s="394">
        <v>39352</v>
      </c>
      <c r="B4597" s="364">
        <v>1.4179999999999999</v>
      </c>
    </row>
    <row r="4598" spans="1:2" ht="14.25" customHeight="1" x14ac:dyDescent="0.3">
      <c r="A4598" s="394">
        <v>39351</v>
      </c>
      <c r="B4598" s="364">
        <v>1.4127000000000001</v>
      </c>
    </row>
    <row r="4599" spans="1:2" ht="14.25" customHeight="1" x14ac:dyDescent="0.3">
      <c r="A4599" s="394">
        <v>39350</v>
      </c>
      <c r="B4599" s="364">
        <v>1.4106000000000001</v>
      </c>
    </row>
    <row r="4600" spans="1:2" ht="14.25" customHeight="1" x14ac:dyDescent="0.3">
      <c r="A4600" s="394">
        <v>39349</v>
      </c>
      <c r="B4600" s="364">
        <v>1.4113</v>
      </c>
    </row>
    <row r="4601" spans="1:2" ht="14.25" customHeight="1" x14ac:dyDescent="0.3">
      <c r="A4601" s="394">
        <v>39348</v>
      </c>
      <c r="B4601" s="364">
        <v>1.4049</v>
      </c>
    </row>
    <row r="4602" spans="1:2" ht="14.25" customHeight="1" x14ac:dyDescent="0.3">
      <c r="A4602" s="394">
        <v>39347</v>
      </c>
      <c r="B4602" s="364">
        <v>1.4049</v>
      </c>
    </row>
    <row r="4603" spans="1:2" ht="14.25" customHeight="1" x14ac:dyDescent="0.3">
      <c r="A4603" s="394">
        <v>39346</v>
      </c>
      <c r="B4603" s="364">
        <v>1.4049</v>
      </c>
    </row>
    <row r="4604" spans="1:2" ht="14.25" customHeight="1" x14ac:dyDescent="0.3">
      <c r="A4604" s="394">
        <v>39345</v>
      </c>
      <c r="B4604" s="364">
        <v>1.403</v>
      </c>
    </row>
    <row r="4605" spans="1:2" ht="14.25" customHeight="1" x14ac:dyDescent="0.3">
      <c r="A4605" s="394">
        <v>39344</v>
      </c>
      <c r="B4605" s="364">
        <v>1.3975</v>
      </c>
    </row>
    <row r="4606" spans="1:2" ht="14.25" customHeight="1" x14ac:dyDescent="0.3">
      <c r="A4606" s="394">
        <v>39343</v>
      </c>
      <c r="B4606" s="364">
        <v>1.3867</v>
      </c>
    </row>
    <row r="4607" spans="1:2" ht="14.25" customHeight="1" x14ac:dyDescent="0.3">
      <c r="A4607" s="394">
        <v>39342</v>
      </c>
      <c r="B4607" s="364">
        <v>1.3876999999999999</v>
      </c>
    </row>
    <row r="4608" spans="1:2" ht="14.25" customHeight="1" x14ac:dyDescent="0.3">
      <c r="A4608" s="394">
        <v>39341</v>
      </c>
      <c r="B4608" s="364">
        <v>1.3859999999999999</v>
      </c>
    </row>
    <row r="4609" spans="1:2" ht="14.25" customHeight="1" x14ac:dyDescent="0.3">
      <c r="A4609" s="394">
        <v>39340</v>
      </c>
      <c r="B4609" s="364">
        <v>1.3859999999999999</v>
      </c>
    </row>
    <row r="4610" spans="1:2" ht="14.25" customHeight="1" x14ac:dyDescent="0.3">
      <c r="A4610" s="394">
        <v>39339</v>
      </c>
      <c r="B4610" s="364">
        <v>1.3859999999999999</v>
      </c>
    </row>
    <row r="4611" spans="1:2" ht="14.25" customHeight="1" x14ac:dyDescent="0.3">
      <c r="A4611" s="394">
        <v>39338</v>
      </c>
      <c r="B4611" s="364">
        <v>1.3896999999999999</v>
      </c>
    </row>
    <row r="4612" spans="1:2" ht="14.25" customHeight="1" x14ac:dyDescent="0.3">
      <c r="A4612" s="394">
        <v>39337</v>
      </c>
      <c r="B4612" s="364">
        <v>1.3885000000000001</v>
      </c>
    </row>
    <row r="4613" spans="1:2" ht="14.25" customHeight="1" x14ac:dyDescent="0.3">
      <c r="A4613" s="394">
        <v>39336</v>
      </c>
      <c r="B4613" s="364">
        <v>1.3824000000000001</v>
      </c>
    </row>
    <row r="4614" spans="1:2" ht="14.25" customHeight="1" x14ac:dyDescent="0.3">
      <c r="A4614" s="394">
        <v>39335</v>
      </c>
      <c r="B4614" s="364">
        <v>1.3794999999999999</v>
      </c>
    </row>
    <row r="4615" spans="1:2" ht="14.25" customHeight="1" x14ac:dyDescent="0.3">
      <c r="A4615" s="394">
        <v>39334</v>
      </c>
      <c r="B4615" s="364">
        <v>1.3695999999999999</v>
      </c>
    </row>
    <row r="4616" spans="1:2" ht="14.25" customHeight="1" x14ac:dyDescent="0.3">
      <c r="A4616" s="394">
        <v>39333</v>
      </c>
      <c r="B4616" s="364">
        <v>1.3695999999999999</v>
      </c>
    </row>
    <row r="4617" spans="1:2" ht="14.25" customHeight="1" x14ac:dyDescent="0.3">
      <c r="A4617" s="394">
        <v>39332</v>
      </c>
      <c r="B4617" s="364">
        <v>1.3695999999999999</v>
      </c>
    </row>
    <row r="4618" spans="1:2" ht="14.25" customHeight="1" x14ac:dyDescent="0.3">
      <c r="A4618" s="394">
        <v>39331</v>
      </c>
      <c r="B4618" s="364">
        <v>1.3669</v>
      </c>
    </row>
    <row r="4619" spans="1:2" ht="14.25" customHeight="1" x14ac:dyDescent="0.3">
      <c r="A4619" s="394">
        <v>39330</v>
      </c>
      <c r="B4619" s="364">
        <v>1.3588</v>
      </c>
    </row>
    <row r="4620" spans="1:2" ht="14.25" customHeight="1" x14ac:dyDescent="0.3">
      <c r="A4620" s="394">
        <v>39329</v>
      </c>
      <c r="B4620" s="364">
        <v>1.3580000000000001</v>
      </c>
    </row>
    <row r="4621" spans="1:2" ht="14.25" customHeight="1" x14ac:dyDescent="0.3">
      <c r="A4621" s="394">
        <v>39328</v>
      </c>
      <c r="B4621" s="364">
        <v>1.3632</v>
      </c>
    </row>
    <row r="4622" spans="1:2" ht="14.25" customHeight="1" x14ac:dyDescent="0.3">
      <c r="A4622" s="394">
        <v>39327</v>
      </c>
      <c r="B4622" s="364">
        <v>1.3705000000000001</v>
      </c>
    </row>
    <row r="4623" spans="1:2" ht="14.25" customHeight="1" x14ac:dyDescent="0.3">
      <c r="A4623" s="394">
        <v>39326</v>
      </c>
      <c r="B4623" s="364">
        <v>1.3705000000000001</v>
      </c>
    </row>
    <row r="4624" spans="1:2" ht="14.25" customHeight="1" x14ac:dyDescent="0.3">
      <c r="A4624" s="394">
        <v>39325</v>
      </c>
      <c r="B4624" s="364">
        <v>1.3705000000000001</v>
      </c>
    </row>
    <row r="4625" spans="1:2" ht="14.25" customHeight="1" x14ac:dyDescent="0.3">
      <c r="A4625" s="394">
        <v>39324</v>
      </c>
      <c r="B4625" s="364">
        <v>1.361</v>
      </c>
    </row>
    <row r="4626" spans="1:2" ht="14.25" customHeight="1" x14ac:dyDescent="0.3">
      <c r="A4626" s="394">
        <v>39323</v>
      </c>
      <c r="B4626" s="364">
        <v>1.3631</v>
      </c>
    </row>
    <row r="4627" spans="1:2" ht="14.25" customHeight="1" x14ac:dyDescent="0.3">
      <c r="A4627" s="394">
        <v>39322</v>
      </c>
      <c r="B4627" s="364">
        <v>1.3664000000000001</v>
      </c>
    </row>
    <row r="4628" spans="1:2" ht="14.25" customHeight="1" x14ac:dyDescent="0.3">
      <c r="A4628" s="394">
        <v>39321</v>
      </c>
      <c r="B4628" s="364">
        <v>1.3657999999999999</v>
      </c>
    </row>
    <row r="4629" spans="1:2" ht="14.25" customHeight="1" x14ac:dyDescent="0.3">
      <c r="A4629" s="394">
        <v>39320</v>
      </c>
      <c r="B4629" s="364">
        <v>1.3614999999999999</v>
      </c>
    </row>
    <row r="4630" spans="1:2" ht="14.25" customHeight="1" x14ac:dyDescent="0.3">
      <c r="A4630" s="394">
        <v>39319</v>
      </c>
      <c r="B4630" s="364">
        <v>1.3614999999999999</v>
      </c>
    </row>
    <row r="4631" spans="1:2" ht="14.25" customHeight="1" x14ac:dyDescent="0.3">
      <c r="A4631" s="394">
        <v>39318</v>
      </c>
      <c r="B4631" s="364">
        <v>1.3614999999999999</v>
      </c>
    </row>
    <row r="4632" spans="1:2" ht="14.25" customHeight="1" x14ac:dyDescent="0.3">
      <c r="A4632" s="394">
        <v>39317</v>
      </c>
      <c r="B4632" s="364">
        <v>1.3573999999999999</v>
      </c>
    </row>
    <row r="4633" spans="1:2" ht="14.25" customHeight="1" x14ac:dyDescent="0.3">
      <c r="A4633" s="394">
        <v>39316</v>
      </c>
      <c r="B4633" s="364">
        <v>1.3492999999999999</v>
      </c>
    </row>
    <row r="4634" spans="1:2" ht="14.25" customHeight="1" x14ac:dyDescent="0.3">
      <c r="A4634" s="394">
        <v>39315</v>
      </c>
      <c r="B4634" s="364">
        <v>1.3508</v>
      </c>
    </row>
    <row r="4635" spans="1:2" ht="14.25" customHeight="1" x14ac:dyDescent="0.3">
      <c r="A4635" s="394">
        <v>39314</v>
      </c>
      <c r="B4635" s="364">
        <v>1.3475999999999999</v>
      </c>
    </row>
    <row r="4636" spans="1:2" ht="14.25" customHeight="1" x14ac:dyDescent="0.3">
      <c r="A4636" s="394">
        <v>39313</v>
      </c>
      <c r="B4636" s="364">
        <v>1.3453999999999999</v>
      </c>
    </row>
    <row r="4637" spans="1:2" ht="14.25" customHeight="1" x14ac:dyDescent="0.3">
      <c r="A4637" s="394">
        <v>39312</v>
      </c>
      <c r="B4637" s="364">
        <v>1.3453999999999999</v>
      </c>
    </row>
    <row r="4638" spans="1:2" ht="14.25" customHeight="1" x14ac:dyDescent="0.3">
      <c r="A4638" s="394">
        <v>39311</v>
      </c>
      <c r="B4638" s="364">
        <v>1.3453999999999999</v>
      </c>
    </row>
    <row r="4639" spans="1:2" ht="14.25" customHeight="1" x14ac:dyDescent="0.3">
      <c r="A4639" s="394">
        <v>39310</v>
      </c>
      <c r="B4639" s="364">
        <v>1.3405</v>
      </c>
    </row>
    <row r="4640" spans="1:2" ht="14.25" customHeight="1" x14ac:dyDescent="0.3">
      <c r="A4640" s="394">
        <v>39309</v>
      </c>
      <c r="B4640" s="364">
        <v>1.3475999999999999</v>
      </c>
    </row>
    <row r="4641" spans="1:2" ht="14.25" customHeight="1" x14ac:dyDescent="0.3">
      <c r="A4641" s="394">
        <v>39308</v>
      </c>
      <c r="B4641" s="364">
        <v>1.3591</v>
      </c>
    </row>
    <row r="4642" spans="1:2" ht="14.25" customHeight="1" x14ac:dyDescent="0.3">
      <c r="A4642" s="394">
        <v>39307</v>
      </c>
      <c r="B4642" s="364">
        <v>1.3651</v>
      </c>
    </row>
    <row r="4643" spans="1:2" ht="14.25" customHeight="1" x14ac:dyDescent="0.3">
      <c r="A4643" s="394">
        <v>39306</v>
      </c>
      <c r="B4643" s="364">
        <v>1.365</v>
      </c>
    </row>
    <row r="4644" spans="1:2" ht="14.25" customHeight="1" x14ac:dyDescent="0.3">
      <c r="A4644" s="394">
        <v>39305</v>
      </c>
      <c r="B4644" s="364">
        <v>1.365</v>
      </c>
    </row>
    <row r="4645" spans="1:2" ht="14.25" customHeight="1" x14ac:dyDescent="0.3">
      <c r="A4645" s="394">
        <v>39304</v>
      </c>
      <c r="B4645" s="364">
        <v>1.365</v>
      </c>
    </row>
    <row r="4646" spans="1:2" ht="14.25" customHeight="1" x14ac:dyDescent="0.3">
      <c r="A4646" s="394">
        <v>39303</v>
      </c>
      <c r="B4646" s="364">
        <v>1.3729</v>
      </c>
    </row>
    <row r="4647" spans="1:2" ht="14.25" customHeight="1" x14ac:dyDescent="0.3">
      <c r="A4647" s="394">
        <v>39302</v>
      </c>
      <c r="B4647" s="364">
        <v>1.3794</v>
      </c>
    </row>
    <row r="4648" spans="1:2" ht="14.25" customHeight="1" x14ac:dyDescent="0.3">
      <c r="A4648" s="394">
        <v>39301</v>
      </c>
      <c r="B4648" s="364">
        <v>1.3794</v>
      </c>
    </row>
    <row r="4649" spans="1:2" ht="14.25" customHeight="1" x14ac:dyDescent="0.3">
      <c r="A4649" s="394">
        <v>39300</v>
      </c>
      <c r="B4649" s="364">
        <v>1.3817999999999999</v>
      </c>
    </row>
    <row r="4650" spans="1:2" ht="14.25" customHeight="1" x14ac:dyDescent="0.3">
      <c r="A4650" s="394">
        <v>39299</v>
      </c>
      <c r="B4650" s="364">
        <v>1.3694</v>
      </c>
    </row>
    <row r="4651" spans="1:2" ht="14.25" customHeight="1" x14ac:dyDescent="0.3">
      <c r="A4651" s="394">
        <v>39298</v>
      </c>
      <c r="B4651" s="364">
        <v>1.3694</v>
      </c>
    </row>
    <row r="4652" spans="1:2" ht="14.25" customHeight="1" x14ac:dyDescent="0.3">
      <c r="A4652" s="394">
        <v>39297</v>
      </c>
      <c r="B4652" s="364">
        <v>1.3694</v>
      </c>
    </row>
    <row r="4653" spans="1:2" ht="14.25" customHeight="1" x14ac:dyDescent="0.3">
      <c r="A4653" s="394">
        <v>39296</v>
      </c>
      <c r="B4653" s="364">
        <v>1.3664000000000001</v>
      </c>
    </row>
    <row r="4654" spans="1:2" ht="14.25" customHeight="1" x14ac:dyDescent="0.3">
      <c r="A4654" s="394">
        <v>39295</v>
      </c>
      <c r="B4654" s="364">
        <v>1.3663000000000001</v>
      </c>
    </row>
    <row r="4655" spans="1:2" ht="14.25" customHeight="1" x14ac:dyDescent="0.3">
      <c r="A4655" s="394">
        <v>39294</v>
      </c>
      <c r="B4655" s="364">
        <v>1.3707</v>
      </c>
    </row>
    <row r="4656" spans="1:2" ht="14.25" customHeight="1" x14ac:dyDescent="0.3">
      <c r="A4656" s="394">
        <v>39293</v>
      </c>
      <c r="B4656" s="364">
        <v>1.3658999999999999</v>
      </c>
    </row>
    <row r="4657" spans="1:2" ht="14.25" customHeight="1" x14ac:dyDescent="0.3">
      <c r="A4657" s="394">
        <v>39292</v>
      </c>
      <c r="B4657" s="364">
        <v>1.3651</v>
      </c>
    </row>
    <row r="4658" spans="1:2" ht="14.25" customHeight="1" x14ac:dyDescent="0.3">
      <c r="A4658" s="394">
        <v>39291</v>
      </c>
      <c r="B4658" s="364">
        <v>1.3651</v>
      </c>
    </row>
    <row r="4659" spans="1:2" ht="14.25" customHeight="1" x14ac:dyDescent="0.3">
      <c r="A4659" s="394">
        <v>39290</v>
      </c>
      <c r="B4659" s="364">
        <v>1.3651</v>
      </c>
    </row>
    <row r="4660" spans="1:2" ht="14.25" customHeight="1" x14ac:dyDescent="0.3">
      <c r="A4660" s="394">
        <v>39289</v>
      </c>
      <c r="B4660" s="364">
        <v>1.3722000000000001</v>
      </c>
    </row>
    <row r="4661" spans="1:2" ht="14.25" customHeight="1" x14ac:dyDescent="0.3">
      <c r="A4661" s="394">
        <v>39288</v>
      </c>
      <c r="B4661" s="364">
        <v>1.3743000000000001</v>
      </c>
    </row>
    <row r="4662" spans="1:2" ht="14.25" customHeight="1" x14ac:dyDescent="0.3">
      <c r="A4662" s="394">
        <v>39287</v>
      </c>
      <c r="B4662" s="364">
        <v>1.3833</v>
      </c>
    </row>
    <row r="4663" spans="1:2" ht="14.25" customHeight="1" x14ac:dyDescent="0.3">
      <c r="A4663" s="394">
        <v>39286</v>
      </c>
      <c r="B4663" s="364">
        <v>1.3821000000000001</v>
      </c>
    </row>
    <row r="4664" spans="1:2" ht="14.25" customHeight="1" x14ac:dyDescent="0.3">
      <c r="A4664" s="394">
        <v>39285</v>
      </c>
      <c r="B4664" s="364">
        <v>1.3803000000000001</v>
      </c>
    </row>
    <row r="4665" spans="1:2" ht="14.25" customHeight="1" x14ac:dyDescent="0.3">
      <c r="A4665" s="394">
        <v>39284</v>
      </c>
      <c r="B4665" s="364">
        <v>1.3803000000000001</v>
      </c>
    </row>
    <row r="4666" spans="1:2" ht="14.25" customHeight="1" x14ac:dyDescent="0.3">
      <c r="A4666" s="394">
        <v>39283</v>
      </c>
      <c r="B4666" s="364">
        <v>1.3803000000000001</v>
      </c>
    </row>
    <row r="4667" spans="1:2" ht="14.25" customHeight="1" x14ac:dyDescent="0.3">
      <c r="A4667" s="394">
        <v>39282</v>
      </c>
      <c r="B4667" s="364">
        <v>1.3819999999999999</v>
      </c>
    </row>
    <row r="4668" spans="1:2" ht="14.25" customHeight="1" x14ac:dyDescent="0.3">
      <c r="A4668" s="394">
        <v>39281</v>
      </c>
      <c r="B4668" s="364">
        <v>1.3778999999999999</v>
      </c>
    </row>
    <row r="4669" spans="1:2" ht="14.25" customHeight="1" x14ac:dyDescent="0.3">
      <c r="A4669" s="394">
        <v>39280</v>
      </c>
      <c r="B4669" s="364">
        <v>1.3771</v>
      </c>
    </row>
    <row r="4670" spans="1:2" ht="14.25" customHeight="1" x14ac:dyDescent="0.3">
      <c r="A4670" s="394">
        <v>39279</v>
      </c>
      <c r="B4670" s="364">
        <v>1.3781000000000001</v>
      </c>
    </row>
    <row r="4671" spans="1:2" ht="14.25" customHeight="1" x14ac:dyDescent="0.3">
      <c r="A4671" s="394">
        <v>39278</v>
      </c>
      <c r="B4671" s="364">
        <v>1.3782000000000001</v>
      </c>
    </row>
    <row r="4672" spans="1:2" ht="14.25" customHeight="1" x14ac:dyDescent="0.3">
      <c r="A4672" s="394">
        <v>39277</v>
      </c>
      <c r="B4672" s="364">
        <v>1.3782000000000001</v>
      </c>
    </row>
    <row r="4673" spans="1:2" ht="14.25" customHeight="1" x14ac:dyDescent="0.3">
      <c r="A4673" s="394">
        <v>39276</v>
      </c>
      <c r="B4673" s="364">
        <v>1.3782000000000001</v>
      </c>
    </row>
    <row r="4674" spans="1:2" ht="14.25" customHeight="1" x14ac:dyDescent="0.3">
      <c r="A4674" s="394">
        <v>39275</v>
      </c>
      <c r="B4674" s="364">
        <v>1.3788</v>
      </c>
    </row>
    <row r="4675" spans="1:2" ht="14.25" customHeight="1" x14ac:dyDescent="0.3">
      <c r="A4675" s="394">
        <v>39274</v>
      </c>
      <c r="B4675" s="364">
        <v>1.3753</v>
      </c>
    </row>
    <row r="4676" spans="1:2" ht="14.25" customHeight="1" x14ac:dyDescent="0.3">
      <c r="A4676" s="394">
        <v>39273</v>
      </c>
      <c r="B4676" s="364">
        <v>1.3666</v>
      </c>
    </row>
    <row r="4677" spans="1:2" ht="14.25" customHeight="1" x14ac:dyDescent="0.3">
      <c r="A4677" s="394">
        <v>39272</v>
      </c>
      <c r="B4677" s="364">
        <v>1.3621000000000001</v>
      </c>
    </row>
    <row r="4678" spans="1:2" ht="14.25" customHeight="1" x14ac:dyDescent="0.3">
      <c r="A4678" s="394">
        <v>39271</v>
      </c>
      <c r="B4678" s="364">
        <v>1.3595999999999999</v>
      </c>
    </row>
    <row r="4679" spans="1:2" ht="14.25" customHeight="1" x14ac:dyDescent="0.3">
      <c r="A4679" s="394">
        <v>39270</v>
      </c>
      <c r="B4679" s="364">
        <v>1.3595999999999999</v>
      </c>
    </row>
    <row r="4680" spans="1:2" ht="14.25" customHeight="1" x14ac:dyDescent="0.3">
      <c r="A4680" s="394">
        <v>39269</v>
      </c>
      <c r="B4680" s="364">
        <v>1.3595999999999999</v>
      </c>
    </row>
    <row r="4681" spans="1:2" ht="14.25" customHeight="1" x14ac:dyDescent="0.3">
      <c r="A4681" s="394">
        <v>39268</v>
      </c>
      <c r="B4681" s="364">
        <v>1.3640000000000001</v>
      </c>
    </row>
    <row r="4682" spans="1:2" ht="14.25" customHeight="1" x14ac:dyDescent="0.3">
      <c r="A4682" s="394">
        <v>39267</v>
      </c>
      <c r="B4682" s="364">
        <v>1.3617999999999999</v>
      </c>
    </row>
    <row r="4683" spans="1:2" ht="14.25" customHeight="1" x14ac:dyDescent="0.3">
      <c r="A4683" s="394">
        <v>39266</v>
      </c>
      <c r="B4683" s="364">
        <v>1.3601000000000001</v>
      </c>
    </row>
    <row r="4684" spans="1:2" ht="14.25" customHeight="1" x14ac:dyDescent="0.3">
      <c r="A4684" s="394">
        <v>39265</v>
      </c>
      <c r="B4684" s="364">
        <v>1.3588</v>
      </c>
    </row>
    <row r="4685" spans="1:2" ht="14.25" customHeight="1" x14ac:dyDescent="0.3">
      <c r="A4685" s="394">
        <v>39264</v>
      </c>
      <c r="B4685" s="364">
        <v>1.3505</v>
      </c>
    </row>
    <row r="4686" spans="1:2" ht="14.25" customHeight="1" x14ac:dyDescent="0.3">
      <c r="A4686" s="394">
        <v>39263</v>
      </c>
      <c r="B4686" s="364">
        <v>1.3505</v>
      </c>
    </row>
    <row r="4687" spans="1:2" ht="14.25" customHeight="1" x14ac:dyDescent="0.3">
      <c r="A4687" s="394">
        <v>39262</v>
      </c>
      <c r="B4687" s="364">
        <v>1.3505</v>
      </c>
    </row>
    <row r="4688" spans="1:2" ht="14.25" customHeight="1" x14ac:dyDescent="0.3">
      <c r="A4688" s="394">
        <v>39261</v>
      </c>
      <c r="B4688" s="364">
        <v>1.3467</v>
      </c>
    </row>
    <row r="4689" spans="1:2" ht="14.25" customHeight="1" x14ac:dyDescent="0.3">
      <c r="A4689" s="394">
        <v>39260</v>
      </c>
      <c r="B4689" s="364">
        <v>1.3438000000000001</v>
      </c>
    </row>
    <row r="4690" spans="1:2" ht="14.25" customHeight="1" x14ac:dyDescent="0.3">
      <c r="A4690" s="394">
        <v>39259</v>
      </c>
      <c r="B4690" s="364">
        <v>1.3460000000000001</v>
      </c>
    </row>
    <row r="4691" spans="1:2" ht="14.25" customHeight="1" x14ac:dyDescent="0.3">
      <c r="A4691" s="394">
        <v>39258</v>
      </c>
      <c r="B4691" s="364">
        <v>1.3461000000000001</v>
      </c>
    </row>
    <row r="4692" spans="1:2" ht="14.25" customHeight="1" x14ac:dyDescent="0.3">
      <c r="A4692" s="394">
        <v>39257</v>
      </c>
      <c r="B4692" s="364">
        <v>1.3441000000000001</v>
      </c>
    </row>
    <row r="4693" spans="1:2" ht="14.25" customHeight="1" x14ac:dyDescent="0.3">
      <c r="A4693" s="394">
        <v>39256</v>
      </c>
      <c r="B4693" s="364">
        <v>1.3441000000000001</v>
      </c>
    </row>
    <row r="4694" spans="1:2" ht="14.25" customHeight="1" x14ac:dyDescent="0.3">
      <c r="A4694" s="394">
        <v>39255</v>
      </c>
      <c r="B4694" s="364">
        <v>1.3441000000000001</v>
      </c>
    </row>
    <row r="4695" spans="1:2" ht="14.25" customHeight="1" x14ac:dyDescent="0.3">
      <c r="A4695" s="394">
        <v>39254</v>
      </c>
      <c r="B4695" s="364">
        <v>1.3396999999999999</v>
      </c>
    </row>
    <row r="4696" spans="1:2" ht="14.25" customHeight="1" x14ac:dyDescent="0.3">
      <c r="A4696" s="394">
        <v>39253</v>
      </c>
      <c r="B4696" s="364">
        <v>1.3427</v>
      </c>
    </row>
    <row r="4697" spans="1:2" ht="14.25" customHeight="1" x14ac:dyDescent="0.3">
      <c r="A4697" s="394">
        <v>39252</v>
      </c>
      <c r="B4697" s="364">
        <v>1.3403</v>
      </c>
    </row>
    <row r="4698" spans="1:2" ht="14.25" customHeight="1" x14ac:dyDescent="0.3">
      <c r="A4698" s="394">
        <v>39251</v>
      </c>
      <c r="B4698" s="364">
        <v>1.3404</v>
      </c>
    </row>
    <row r="4699" spans="1:2" ht="14.25" customHeight="1" x14ac:dyDescent="0.3">
      <c r="A4699" s="394">
        <v>39250</v>
      </c>
      <c r="B4699" s="364">
        <v>1.3313999999999999</v>
      </c>
    </row>
    <row r="4700" spans="1:2" ht="14.25" customHeight="1" x14ac:dyDescent="0.3">
      <c r="A4700" s="394">
        <v>39249</v>
      </c>
      <c r="B4700" s="364">
        <v>1.3313999999999999</v>
      </c>
    </row>
    <row r="4701" spans="1:2" ht="14.25" customHeight="1" x14ac:dyDescent="0.3">
      <c r="A4701" s="394">
        <v>39248</v>
      </c>
      <c r="B4701" s="364">
        <v>1.3313999999999999</v>
      </c>
    </row>
    <row r="4702" spans="1:2" ht="14.25" customHeight="1" x14ac:dyDescent="0.3">
      <c r="A4702" s="394">
        <v>39247</v>
      </c>
      <c r="B4702" s="364">
        <v>1.3304</v>
      </c>
    </row>
    <row r="4703" spans="1:2" ht="14.25" customHeight="1" x14ac:dyDescent="0.3">
      <c r="A4703" s="394">
        <v>39246</v>
      </c>
      <c r="B4703" s="364">
        <v>1.3287</v>
      </c>
    </row>
    <row r="4704" spans="1:2" ht="14.25" customHeight="1" x14ac:dyDescent="0.3">
      <c r="A4704" s="394">
        <v>39245</v>
      </c>
      <c r="B4704" s="364">
        <v>1.3345</v>
      </c>
    </row>
    <row r="4705" spans="1:2" ht="14.25" customHeight="1" x14ac:dyDescent="0.3">
      <c r="A4705" s="394">
        <v>39244</v>
      </c>
      <c r="B4705" s="364">
        <v>1.3354999999999999</v>
      </c>
    </row>
    <row r="4706" spans="1:2" ht="14.25" customHeight="1" x14ac:dyDescent="0.3">
      <c r="A4706" s="394">
        <v>39243</v>
      </c>
      <c r="B4706" s="364">
        <v>1.3349</v>
      </c>
    </row>
    <row r="4707" spans="1:2" ht="14.25" customHeight="1" x14ac:dyDescent="0.3">
      <c r="A4707" s="394">
        <v>39242</v>
      </c>
      <c r="B4707" s="364">
        <v>1.3349</v>
      </c>
    </row>
    <row r="4708" spans="1:2" ht="14.25" customHeight="1" x14ac:dyDescent="0.3">
      <c r="A4708" s="394">
        <v>39241</v>
      </c>
      <c r="B4708" s="364">
        <v>1.3349</v>
      </c>
    </row>
    <row r="4709" spans="1:2" ht="14.25" customHeight="1" x14ac:dyDescent="0.3">
      <c r="A4709" s="394">
        <v>39240</v>
      </c>
      <c r="B4709" s="364">
        <v>1.347</v>
      </c>
    </row>
    <row r="4710" spans="1:2" ht="14.25" customHeight="1" x14ac:dyDescent="0.3">
      <c r="A4710" s="394">
        <v>39239</v>
      </c>
      <c r="B4710" s="364">
        <v>1.3512999999999999</v>
      </c>
    </row>
    <row r="4711" spans="1:2" ht="14.25" customHeight="1" x14ac:dyDescent="0.3">
      <c r="A4711" s="394">
        <v>39238</v>
      </c>
      <c r="B4711" s="364">
        <v>1.3532</v>
      </c>
    </row>
    <row r="4712" spans="1:2" ht="14.25" customHeight="1" x14ac:dyDescent="0.3">
      <c r="A4712" s="394">
        <v>39237</v>
      </c>
      <c r="B4712" s="364">
        <v>1.3482000000000001</v>
      </c>
    </row>
    <row r="4713" spans="1:2" ht="14.25" customHeight="1" x14ac:dyDescent="0.3">
      <c r="A4713" s="394">
        <v>39236</v>
      </c>
      <c r="B4713" s="364">
        <v>1.3435999999999999</v>
      </c>
    </row>
    <row r="4714" spans="1:2" ht="14.25" customHeight="1" x14ac:dyDescent="0.3">
      <c r="A4714" s="394">
        <v>39235</v>
      </c>
      <c r="B4714" s="364">
        <v>1.3435999999999999</v>
      </c>
    </row>
    <row r="4715" spans="1:2" ht="14.25" customHeight="1" x14ac:dyDescent="0.3">
      <c r="A4715" s="394">
        <v>39234</v>
      </c>
      <c r="B4715" s="364">
        <v>1.3435999999999999</v>
      </c>
    </row>
    <row r="4716" spans="1:2" ht="14.25" customHeight="1" x14ac:dyDescent="0.3">
      <c r="A4716" s="394">
        <v>39233</v>
      </c>
      <c r="B4716" s="364">
        <v>1.3452999999999999</v>
      </c>
    </row>
    <row r="4717" spans="1:2" ht="14.25" customHeight="1" x14ac:dyDescent="0.3">
      <c r="A4717" s="394">
        <v>39232</v>
      </c>
      <c r="B4717" s="364">
        <v>1.3420000000000001</v>
      </c>
    </row>
    <row r="4718" spans="1:2" ht="14.25" customHeight="1" x14ac:dyDescent="0.3">
      <c r="A4718" s="394">
        <v>39231</v>
      </c>
      <c r="B4718" s="364">
        <v>1.3509</v>
      </c>
    </row>
    <row r="4719" spans="1:2" ht="14.25" customHeight="1" x14ac:dyDescent="0.3">
      <c r="A4719" s="394">
        <v>39230</v>
      </c>
      <c r="B4719" s="364">
        <v>1.3452999999999999</v>
      </c>
    </row>
    <row r="4720" spans="1:2" ht="14.25" customHeight="1" x14ac:dyDescent="0.3">
      <c r="A4720" s="394">
        <v>39229</v>
      </c>
      <c r="B4720" s="364">
        <v>1.3441000000000001</v>
      </c>
    </row>
    <row r="4721" spans="1:2" ht="14.25" customHeight="1" x14ac:dyDescent="0.3">
      <c r="A4721" s="394">
        <v>39228</v>
      </c>
      <c r="B4721" s="364">
        <v>1.3441000000000001</v>
      </c>
    </row>
    <row r="4722" spans="1:2" ht="14.25" customHeight="1" x14ac:dyDescent="0.3">
      <c r="A4722" s="394">
        <v>39227</v>
      </c>
      <c r="B4722" s="364">
        <v>1.3441000000000001</v>
      </c>
    </row>
    <row r="4723" spans="1:2" ht="14.25" customHeight="1" x14ac:dyDescent="0.3">
      <c r="A4723" s="394">
        <v>39226</v>
      </c>
      <c r="B4723" s="364">
        <v>1.3448</v>
      </c>
    </row>
    <row r="4724" spans="1:2" ht="14.25" customHeight="1" x14ac:dyDescent="0.3">
      <c r="A4724" s="394">
        <v>39225</v>
      </c>
      <c r="B4724" s="364">
        <v>1.349</v>
      </c>
    </row>
    <row r="4725" spans="1:2" ht="14.25" customHeight="1" x14ac:dyDescent="0.3">
      <c r="A4725" s="394">
        <v>39224</v>
      </c>
      <c r="B4725" s="364">
        <v>1.3453999999999999</v>
      </c>
    </row>
    <row r="4726" spans="1:2" ht="14.25" customHeight="1" x14ac:dyDescent="0.3">
      <c r="A4726" s="394">
        <v>39223</v>
      </c>
      <c r="B4726" s="364">
        <v>1.3444</v>
      </c>
    </row>
    <row r="4727" spans="1:2" ht="14.25" customHeight="1" x14ac:dyDescent="0.3">
      <c r="A4727" s="394">
        <v>39222</v>
      </c>
      <c r="B4727" s="364">
        <v>1.3476999999999999</v>
      </c>
    </row>
    <row r="4728" spans="1:2" ht="14.25" customHeight="1" x14ac:dyDescent="0.3">
      <c r="A4728" s="394">
        <v>39221</v>
      </c>
      <c r="B4728" s="364">
        <v>1.3476999999999999</v>
      </c>
    </row>
    <row r="4729" spans="1:2" ht="14.25" customHeight="1" x14ac:dyDescent="0.3">
      <c r="A4729" s="394">
        <v>39220</v>
      </c>
      <c r="B4729" s="364">
        <v>1.3476999999999999</v>
      </c>
    </row>
    <row r="4730" spans="1:2" ht="14.25" customHeight="1" x14ac:dyDescent="0.3">
      <c r="A4730" s="394">
        <v>39219</v>
      </c>
      <c r="B4730" s="364">
        <v>1.3515999999999999</v>
      </c>
    </row>
    <row r="4731" spans="1:2" ht="14.25" customHeight="1" x14ac:dyDescent="0.3">
      <c r="A4731" s="394">
        <v>39218</v>
      </c>
      <c r="B4731" s="364">
        <v>1.3573999999999999</v>
      </c>
    </row>
    <row r="4732" spans="1:2" ht="14.25" customHeight="1" x14ac:dyDescent="0.3">
      <c r="A4732" s="394">
        <v>39217</v>
      </c>
      <c r="B4732" s="364">
        <v>1.3537999999999999</v>
      </c>
    </row>
    <row r="4733" spans="1:2" ht="14.25" customHeight="1" x14ac:dyDescent="0.3">
      <c r="A4733" s="394">
        <v>39216</v>
      </c>
      <c r="B4733" s="364">
        <v>1.3549</v>
      </c>
    </row>
    <row r="4734" spans="1:2" ht="14.25" customHeight="1" x14ac:dyDescent="0.3">
      <c r="A4734" s="394">
        <v>39215</v>
      </c>
      <c r="B4734" s="364">
        <v>1.3486</v>
      </c>
    </row>
    <row r="4735" spans="1:2" ht="14.25" customHeight="1" x14ac:dyDescent="0.3">
      <c r="A4735" s="394">
        <v>39214</v>
      </c>
      <c r="B4735" s="364">
        <v>1.3486</v>
      </c>
    </row>
    <row r="4736" spans="1:2" ht="14.25" customHeight="1" x14ac:dyDescent="0.3">
      <c r="A4736" s="394">
        <v>39213</v>
      </c>
      <c r="B4736" s="364">
        <v>1.3486</v>
      </c>
    </row>
    <row r="4737" spans="1:2" ht="14.25" customHeight="1" x14ac:dyDescent="0.3">
      <c r="A4737" s="394">
        <v>39212</v>
      </c>
      <c r="B4737" s="364">
        <v>1.3527</v>
      </c>
    </row>
    <row r="4738" spans="1:2" ht="14.25" customHeight="1" x14ac:dyDescent="0.3">
      <c r="A4738" s="394">
        <v>39211</v>
      </c>
      <c r="B4738" s="364">
        <v>1.3534999999999999</v>
      </c>
    </row>
    <row r="4739" spans="1:2" ht="14.25" customHeight="1" x14ac:dyDescent="0.3">
      <c r="A4739" s="394">
        <v>39210</v>
      </c>
      <c r="B4739" s="364">
        <v>1.3557999999999999</v>
      </c>
    </row>
    <row r="4740" spans="1:2" ht="14.25" customHeight="1" x14ac:dyDescent="0.3">
      <c r="A4740" s="394">
        <v>39209</v>
      </c>
      <c r="B4740" s="364">
        <v>1.3614999999999999</v>
      </c>
    </row>
    <row r="4741" spans="1:2" ht="14.25" customHeight="1" x14ac:dyDescent="0.3">
      <c r="A4741" s="394">
        <v>39208</v>
      </c>
      <c r="B4741" s="364">
        <v>1.3561000000000001</v>
      </c>
    </row>
    <row r="4742" spans="1:2" ht="14.25" customHeight="1" x14ac:dyDescent="0.3">
      <c r="A4742" s="394">
        <v>39207</v>
      </c>
      <c r="B4742" s="364">
        <v>1.3561000000000001</v>
      </c>
    </row>
    <row r="4743" spans="1:2" ht="14.25" customHeight="1" x14ac:dyDescent="0.3">
      <c r="A4743" s="394">
        <v>39206</v>
      </c>
      <c r="B4743" s="364">
        <v>1.3561000000000001</v>
      </c>
    </row>
    <row r="4744" spans="1:2" ht="14.25" customHeight="1" x14ac:dyDescent="0.3">
      <c r="A4744" s="394">
        <v>39205</v>
      </c>
      <c r="B4744" s="364">
        <v>1.3613</v>
      </c>
    </row>
    <row r="4745" spans="1:2" ht="14.25" customHeight="1" x14ac:dyDescent="0.3">
      <c r="A4745" s="394">
        <v>39204</v>
      </c>
      <c r="B4745" s="364">
        <v>1.3588</v>
      </c>
    </row>
    <row r="4746" spans="1:2" ht="14.25" customHeight="1" x14ac:dyDescent="0.3">
      <c r="A4746" s="394">
        <v>39203</v>
      </c>
      <c r="B4746" s="364">
        <v>1.3605</v>
      </c>
    </row>
    <row r="4747" spans="1:2" ht="14.25" customHeight="1" x14ac:dyDescent="0.3">
      <c r="A4747" s="394">
        <v>39202</v>
      </c>
      <c r="B4747" s="364">
        <v>1.3605</v>
      </c>
    </row>
    <row r="4748" spans="1:2" ht="14.25" customHeight="1" x14ac:dyDescent="0.3">
      <c r="A4748" s="394">
        <v>39201</v>
      </c>
      <c r="B4748" s="364">
        <v>1.3643000000000001</v>
      </c>
    </row>
    <row r="4749" spans="1:2" ht="14.25" customHeight="1" x14ac:dyDescent="0.3">
      <c r="A4749" s="394">
        <v>39200</v>
      </c>
      <c r="B4749" s="364">
        <v>1.3643000000000001</v>
      </c>
    </row>
    <row r="4750" spans="1:2" ht="14.25" customHeight="1" x14ac:dyDescent="0.3">
      <c r="A4750" s="394">
        <v>39199</v>
      </c>
      <c r="B4750" s="364">
        <v>1.3643000000000001</v>
      </c>
    </row>
    <row r="4751" spans="1:2" ht="14.25" customHeight="1" x14ac:dyDescent="0.3">
      <c r="A4751" s="394">
        <v>39198</v>
      </c>
      <c r="B4751" s="364">
        <v>1.3595999999999999</v>
      </c>
    </row>
    <row r="4752" spans="1:2" ht="14.25" customHeight="1" x14ac:dyDescent="0.3">
      <c r="A4752" s="394">
        <v>39197</v>
      </c>
      <c r="B4752" s="364">
        <v>1.3649</v>
      </c>
    </row>
    <row r="4753" spans="1:2" ht="14.25" customHeight="1" x14ac:dyDescent="0.3">
      <c r="A4753" s="394">
        <v>39196</v>
      </c>
      <c r="B4753" s="364">
        <v>1.3582000000000001</v>
      </c>
    </row>
    <row r="4754" spans="1:2" ht="14.25" customHeight="1" x14ac:dyDescent="0.3">
      <c r="A4754" s="394">
        <v>39195</v>
      </c>
      <c r="B4754" s="364">
        <v>1.3556999999999999</v>
      </c>
    </row>
    <row r="4755" spans="1:2" ht="14.25" customHeight="1" x14ac:dyDescent="0.3">
      <c r="A4755" s="394">
        <v>39194</v>
      </c>
      <c r="B4755" s="364">
        <v>1.3606</v>
      </c>
    </row>
    <row r="4756" spans="1:2" ht="14.25" customHeight="1" x14ac:dyDescent="0.3">
      <c r="A4756" s="394">
        <v>39193</v>
      </c>
      <c r="B4756" s="364">
        <v>1.3606</v>
      </c>
    </row>
    <row r="4757" spans="1:2" ht="14.25" customHeight="1" x14ac:dyDescent="0.3">
      <c r="A4757" s="394">
        <v>39192</v>
      </c>
      <c r="B4757" s="364">
        <v>1.3606</v>
      </c>
    </row>
    <row r="4758" spans="1:2" ht="14.25" customHeight="1" x14ac:dyDescent="0.3">
      <c r="A4758" s="394">
        <v>39191</v>
      </c>
      <c r="B4758" s="364">
        <v>1.3601000000000001</v>
      </c>
    </row>
    <row r="4759" spans="1:2" ht="14.25" customHeight="1" x14ac:dyDescent="0.3">
      <c r="A4759" s="394">
        <v>39190</v>
      </c>
      <c r="B4759" s="364">
        <v>1.3576999999999999</v>
      </c>
    </row>
    <row r="4760" spans="1:2" ht="14.25" customHeight="1" x14ac:dyDescent="0.3">
      <c r="A4760" s="394">
        <v>39189</v>
      </c>
      <c r="B4760" s="364">
        <v>1.3549</v>
      </c>
    </row>
    <row r="4761" spans="1:2" ht="14.25" customHeight="1" x14ac:dyDescent="0.3">
      <c r="A4761" s="394">
        <v>39188</v>
      </c>
      <c r="B4761" s="364">
        <v>1.355</v>
      </c>
    </row>
    <row r="4762" spans="1:2" ht="14.25" customHeight="1" x14ac:dyDescent="0.3">
      <c r="A4762" s="394">
        <v>39187</v>
      </c>
      <c r="B4762" s="364">
        <v>1.3532</v>
      </c>
    </row>
    <row r="4763" spans="1:2" ht="14.25" customHeight="1" x14ac:dyDescent="0.3">
      <c r="A4763" s="394">
        <v>39186</v>
      </c>
      <c r="B4763" s="364">
        <v>1.3532</v>
      </c>
    </row>
    <row r="4764" spans="1:2" ht="14.25" customHeight="1" x14ac:dyDescent="0.3">
      <c r="A4764" s="394">
        <v>39185</v>
      </c>
      <c r="B4764" s="364">
        <v>1.3532</v>
      </c>
    </row>
    <row r="4765" spans="1:2" ht="14.25" customHeight="1" x14ac:dyDescent="0.3">
      <c r="A4765" s="394">
        <v>39184</v>
      </c>
      <c r="B4765" s="364">
        <v>1.3467</v>
      </c>
    </row>
    <row r="4766" spans="1:2" ht="14.25" customHeight="1" x14ac:dyDescent="0.3">
      <c r="A4766" s="394">
        <v>39183</v>
      </c>
      <c r="B4766" s="364">
        <v>1.3418000000000001</v>
      </c>
    </row>
    <row r="4767" spans="1:2" ht="14.25" customHeight="1" x14ac:dyDescent="0.3">
      <c r="A4767" s="394">
        <v>39182</v>
      </c>
      <c r="B4767" s="364">
        <v>1.3426</v>
      </c>
    </row>
    <row r="4768" spans="1:2" ht="14.25" customHeight="1" x14ac:dyDescent="0.3">
      <c r="A4768" s="394">
        <v>39181</v>
      </c>
      <c r="B4768" s="364">
        <v>1.3372999999999999</v>
      </c>
    </row>
    <row r="4769" spans="1:2" ht="14.25" customHeight="1" x14ac:dyDescent="0.3">
      <c r="A4769" s="394">
        <v>39180</v>
      </c>
      <c r="B4769" s="364">
        <v>1.3372999999999999</v>
      </c>
    </row>
    <row r="4770" spans="1:2" ht="14.25" customHeight="1" x14ac:dyDescent="0.3">
      <c r="A4770" s="394">
        <v>39179</v>
      </c>
      <c r="B4770" s="364">
        <v>1.3372999999999999</v>
      </c>
    </row>
    <row r="4771" spans="1:2" ht="14.25" customHeight="1" x14ac:dyDescent="0.3">
      <c r="A4771" s="394">
        <v>39178</v>
      </c>
      <c r="B4771" s="364">
        <v>1.3372999999999999</v>
      </c>
    </row>
    <row r="4772" spans="1:2" ht="14.25" customHeight="1" x14ac:dyDescent="0.3">
      <c r="A4772" s="394">
        <v>39177</v>
      </c>
      <c r="B4772" s="364">
        <v>1.3372999999999999</v>
      </c>
    </row>
    <row r="4773" spans="1:2" ht="14.25" customHeight="1" x14ac:dyDescent="0.3">
      <c r="A4773" s="394">
        <v>39176</v>
      </c>
      <c r="B4773" s="364">
        <v>1.3351999999999999</v>
      </c>
    </row>
    <row r="4774" spans="1:2" ht="14.25" customHeight="1" x14ac:dyDescent="0.3">
      <c r="A4774" s="394">
        <v>39175</v>
      </c>
      <c r="B4774" s="364">
        <v>1.3358000000000001</v>
      </c>
    </row>
    <row r="4775" spans="1:2" ht="14.25" customHeight="1" x14ac:dyDescent="0.3">
      <c r="A4775" s="394">
        <v>39174</v>
      </c>
      <c r="B4775" s="364">
        <v>1.3366</v>
      </c>
    </row>
    <row r="4776" spans="1:2" ht="14.25" customHeight="1" x14ac:dyDescent="0.3">
      <c r="A4776" s="394">
        <v>39173</v>
      </c>
      <c r="B4776" s="364">
        <v>1.3318000000000001</v>
      </c>
    </row>
    <row r="4777" spans="1:2" ht="14.25" customHeight="1" x14ac:dyDescent="0.3">
      <c r="A4777" s="394">
        <v>39172</v>
      </c>
      <c r="B4777" s="364">
        <v>1.3318000000000001</v>
      </c>
    </row>
    <row r="4778" spans="1:2" ht="14.25" customHeight="1" x14ac:dyDescent="0.3">
      <c r="A4778" s="394">
        <v>39171</v>
      </c>
      <c r="B4778" s="364">
        <v>1.3318000000000001</v>
      </c>
    </row>
    <row r="4779" spans="1:2" ht="14.25" customHeight="1" x14ac:dyDescent="0.3">
      <c r="A4779" s="394">
        <v>39170</v>
      </c>
      <c r="B4779" s="364">
        <v>1.3351999999999999</v>
      </c>
    </row>
    <row r="4780" spans="1:2" ht="14.25" customHeight="1" x14ac:dyDescent="0.3">
      <c r="A4780" s="394">
        <v>39169</v>
      </c>
      <c r="B4780" s="364">
        <v>1.3348</v>
      </c>
    </row>
    <row r="4781" spans="1:2" ht="14.25" customHeight="1" x14ac:dyDescent="0.3">
      <c r="A4781" s="394">
        <v>39168</v>
      </c>
      <c r="B4781" s="364">
        <v>1.3347</v>
      </c>
    </row>
    <row r="4782" spans="1:2" ht="14.25" customHeight="1" x14ac:dyDescent="0.3">
      <c r="A4782" s="394">
        <v>39167</v>
      </c>
      <c r="B4782" s="364">
        <v>1.3265</v>
      </c>
    </row>
    <row r="4783" spans="1:2" ht="14.25" customHeight="1" x14ac:dyDescent="0.3">
      <c r="A4783" s="394">
        <v>39166</v>
      </c>
      <c r="B4783" s="364">
        <v>1.3327</v>
      </c>
    </row>
    <row r="4784" spans="1:2" ht="14.25" customHeight="1" x14ac:dyDescent="0.3">
      <c r="A4784" s="394">
        <v>39165</v>
      </c>
      <c r="B4784" s="364">
        <v>1.3327</v>
      </c>
    </row>
    <row r="4785" spans="1:2" ht="14.25" customHeight="1" x14ac:dyDescent="0.3">
      <c r="A4785" s="394">
        <v>39164</v>
      </c>
      <c r="B4785" s="364">
        <v>1.3327</v>
      </c>
    </row>
    <row r="4786" spans="1:2" ht="14.25" customHeight="1" x14ac:dyDescent="0.3">
      <c r="A4786" s="394">
        <v>39163</v>
      </c>
      <c r="B4786" s="364">
        <v>1.3351</v>
      </c>
    </row>
    <row r="4787" spans="1:2" ht="14.25" customHeight="1" x14ac:dyDescent="0.3">
      <c r="A4787" s="394">
        <v>39162</v>
      </c>
      <c r="B4787" s="364">
        <v>1.3292999999999999</v>
      </c>
    </row>
    <row r="4788" spans="1:2" ht="14.25" customHeight="1" x14ac:dyDescent="0.3">
      <c r="A4788" s="394">
        <v>39161</v>
      </c>
      <c r="B4788" s="364">
        <v>1.3295999999999999</v>
      </c>
    </row>
    <row r="4789" spans="1:2" ht="14.25" customHeight="1" x14ac:dyDescent="0.3">
      <c r="A4789" s="394">
        <v>39160</v>
      </c>
      <c r="B4789" s="364">
        <v>1.3303</v>
      </c>
    </row>
    <row r="4790" spans="1:2" ht="14.25" customHeight="1" x14ac:dyDescent="0.3">
      <c r="A4790" s="394">
        <v>39159</v>
      </c>
      <c r="B4790" s="364">
        <v>1.3325</v>
      </c>
    </row>
    <row r="4791" spans="1:2" ht="14.25" customHeight="1" x14ac:dyDescent="0.3">
      <c r="A4791" s="394">
        <v>39158</v>
      </c>
      <c r="B4791" s="364">
        <v>1.3325</v>
      </c>
    </row>
    <row r="4792" spans="1:2" ht="14.25" customHeight="1" x14ac:dyDescent="0.3">
      <c r="A4792" s="394">
        <v>39157</v>
      </c>
      <c r="B4792" s="364">
        <v>1.3325</v>
      </c>
    </row>
    <row r="4793" spans="1:2" ht="14.25" customHeight="1" x14ac:dyDescent="0.3">
      <c r="A4793" s="394">
        <v>39156</v>
      </c>
      <c r="B4793" s="364">
        <v>1.3226</v>
      </c>
    </row>
    <row r="4794" spans="1:2" ht="14.25" customHeight="1" x14ac:dyDescent="0.3">
      <c r="A4794" s="394">
        <v>39155</v>
      </c>
      <c r="B4794" s="364">
        <v>1.3183</v>
      </c>
    </row>
    <row r="4795" spans="1:2" ht="14.25" customHeight="1" x14ac:dyDescent="0.3">
      <c r="A4795" s="394">
        <v>39154</v>
      </c>
      <c r="B4795" s="364">
        <v>1.3218000000000001</v>
      </c>
    </row>
    <row r="4796" spans="1:2" ht="14.25" customHeight="1" x14ac:dyDescent="0.3">
      <c r="A4796" s="394">
        <v>39153</v>
      </c>
      <c r="B4796" s="364">
        <v>1.3156000000000001</v>
      </c>
    </row>
    <row r="4797" spans="1:2" ht="14.25" customHeight="1" x14ac:dyDescent="0.3">
      <c r="A4797" s="394">
        <v>39152</v>
      </c>
      <c r="B4797" s="364">
        <v>1.3154999999999999</v>
      </c>
    </row>
    <row r="4798" spans="1:2" ht="14.25" customHeight="1" x14ac:dyDescent="0.3">
      <c r="A4798" s="394">
        <v>39151</v>
      </c>
      <c r="B4798" s="364">
        <v>1.3154999999999999</v>
      </c>
    </row>
    <row r="4799" spans="1:2" ht="14.25" customHeight="1" x14ac:dyDescent="0.3">
      <c r="A4799" s="394">
        <v>39150</v>
      </c>
      <c r="B4799" s="364">
        <v>1.3154999999999999</v>
      </c>
    </row>
    <row r="4800" spans="1:2" ht="14.25" customHeight="1" x14ac:dyDescent="0.3">
      <c r="A4800" s="394">
        <v>39149</v>
      </c>
      <c r="B4800" s="364">
        <v>1.3151999999999999</v>
      </c>
    </row>
    <row r="4801" spans="1:2" ht="14.25" customHeight="1" x14ac:dyDescent="0.3">
      <c r="A4801" s="394">
        <v>39148</v>
      </c>
      <c r="B4801" s="364">
        <v>1.3134999999999999</v>
      </c>
    </row>
    <row r="4802" spans="1:2" ht="14.25" customHeight="1" x14ac:dyDescent="0.3">
      <c r="A4802" s="394">
        <v>39147</v>
      </c>
      <c r="B4802" s="364">
        <v>1.31</v>
      </c>
    </row>
    <row r="4803" spans="1:2" ht="14.25" customHeight="1" x14ac:dyDescent="0.3">
      <c r="A4803" s="394">
        <v>39146</v>
      </c>
      <c r="B4803" s="364">
        <v>1.3083</v>
      </c>
    </row>
    <row r="4804" spans="1:2" ht="14.25" customHeight="1" x14ac:dyDescent="0.3">
      <c r="A4804" s="394">
        <v>39145</v>
      </c>
      <c r="B4804" s="364">
        <v>1.3163</v>
      </c>
    </row>
    <row r="4805" spans="1:2" ht="14.25" customHeight="1" x14ac:dyDescent="0.3">
      <c r="A4805" s="394">
        <v>39144</v>
      </c>
      <c r="B4805" s="364">
        <v>1.3163</v>
      </c>
    </row>
    <row r="4806" spans="1:2" ht="14.25" customHeight="1" x14ac:dyDescent="0.3">
      <c r="A4806" s="394">
        <v>39143</v>
      </c>
      <c r="B4806" s="364">
        <v>1.3163</v>
      </c>
    </row>
    <row r="4807" spans="1:2" ht="14.25" customHeight="1" x14ac:dyDescent="0.3">
      <c r="A4807" s="394">
        <v>39142</v>
      </c>
      <c r="B4807" s="364">
        <v>1.3225</v>
      </c>
    </row>
    <row r="4808" spans="1:2" ht="14.25" customHeight="1" x14ac:dyDescent="0.3">
      <c r="A4808" s="394">
        <v>39141</v>
      </c>
      <c r="B4808" s="364">
        <v>1.3210999999999999</v>
      </c>
    </row>
    <row r="4809" spans="1:2" ht="14.25" customHeight="1" x14ac:dyDescent="0.3">
      <c r="A4809" s="394">
        <v>39140</v>
      </c>
      <c r="B4809" s="364">
        <v>1.323</v>
      </c>
    </row>
    <row r="4810" spans="1:2" ht="14.25" customHeight="1" x14ac:dyDescent="0.3">
      <c r="A4810" s="394">
        <v>39139</v>
      </c>
      <c r="B4810" s="364">
        <v>1.3160000000000001</v>
      </c>
    </row>
    <row r="4811" spans="1:2" ht="14.25" customHeight="1" x14ac:dyDescent="0.3">
      <c r="A4811" s="394">
        <v>39138</v>
      </c>
      <c r="B4811" s="364">
        <v>1.3133999999999999</v>
      </c>
    </row>
    <row r="4812" spans="1:2" ht="14.25" customHeight="1" x14ac:dyDescent="0.3">
      <c r="A4812" s="394">
        <v>39137</v>
      </c>
      <c r="B4812" s="364">
        <v>1.3133999999999999</v>
      </c>
    </row>
    <row r="4813" spans="1:2" ht="14.25" customHeight="1" x14ac:dyDescent="0.3">
      <c r="A4813" s="394">
        <v>39136</v>
      </c>
      <c r="B4813" s="364">
        <v>1.3133999999999999</v>
      </c>
    </row>
    <row r="4814" spans="1:2" ht="14.25" customHeight="1" x14ac:dyDescent="0.3">
      <c r="A4814" s="394">
        <v>39135</v>
      </c>
      <c r="B4814" s="364">
        <v>1.3106</v>
      </c>
    </row>
    <row r="4815" spans="1:2" ht="14.25" customHeight="1" x14ac:dyDescent="0.3">
      <c r="A4815" s="394">
        <v>39134</v>
      </c>
      <c r="B4815" s="364">
        <v>1.3145</v>
      </c>
    </row>
    <row r="4816" spans="1:2" ht="14.25" customHeight="1" x14ac:dyDescent="0.3">
      <c r="A4816" s="394">
        <v>39133</v>
      </c>
      <c r="B4816" s="364">
        <v>1.3145</v>
      </c>
    </row>
    <row r="4817" spans="1:2" ht="14.25" customHeight="1" x14ac:dyDescent="0.3">
      <c r="A4817" s="394">
        <v>39132</v>
      </c>
      <c r="B4817" s="364">
        <v>1.3131999999999999</v>
      </c>
    </row>
    <row r="4818" spans="1:2" ht="14.25" customHeight="1" x14ac:dyDescent="0.3">
      <c r="A4818" s="394">
        <v>39131</v>
      </c>
      <c r="B4818" s="364">
        <v>1.3119000000000001</v>
      </c>
    </row>
    <row r="4819" spans="1:2" ht="14.25" customHeight="1" x14ac:dyDescent="0.3">
      <c r="A4819" s="394">
        <v>39130</v>
      </c>
      <c r="B4819" s="364">
        <v>1.3119000000000001</v>
      </c>
    </row>
    <row r="4820" spans="1:2" ht="14.25" customHeight="1" x14ac:dyDescent="0.3">
      <c r="A4820" s="394">
        <v>39129</v>
      </c>
      <c r="B4820" s="364">
        <v>1.3119000000000001</v>
      </c>
    </row>
    <row r="4821" spans="1:2" ht="14.25" customHeight="1" x14ac:dyDescent="0.3">
      <c r="A4821" s="394">
        <v>39128</v>
      </c>
      <c r="B4821" s="364">
        <v>1.3137000000000001</v>
      </c>
    </row>
    <row r="4822" spans="1:2" ht="14.25" customHeight="1" x14ac:dyDescent="0.3">
      <c r="A4822" s="394">
        <v>39127</v>
      </c>
      <c r="B4822" s="364">
        <v>1.3082</v>
      </c>
    </row>
    <row r="4823" spans="1:2" ht="14.25" customHeight="1" x14ac:dyDescent="0.3">
      <c r="A4823" s="394">
        <v>39126</v>
      </c>
      <c r="B4823" s="364">
        <v>1.3022</v>
      </c>
    </row>
    <row r="4824" spans="1:2" ht="14.25" customHeight="1" x14ac:dyDescent="0.3">
      <c r="A4824" s="394">
        <v>39125</v>
      </c>
      <c r="B4824" s="364">
        <v>1.2956000000000001</v>
      </c>
    </row>
    <row r="4825" spans="1:2" ht="14.25" customHeight="1" x14ac:dyDescent="0.3">
      <c r="A4825" s="394">
        <v>39124</v>
      </c>
      <c r="B4825" s="364">
        <v>1.3007</v>
      </c>
    </row>
    <row r="4826" spans="1:2" ht="14.25" customHeight="1" x14ac:dyDescent="0.3">
      <c r="A4826" s="394">
        <v>39123</v>
      </c>
      <c r="B4826" s="364">
        <v>1.3007</v>
      </c>
    </row>
    <row r="4827" spans="1:2" ht="14.25" customHeight="1" x14ac:dyDescent="0.3">
      <c r="A4827" s="394">
        <v>39122</v>
      </c>
      <c r="B4827" s="364">
        <v>1.3007</v>
      </c>
    </row>
    <row r="4828" spans="1:2" ht="14.25" customHeight="1" x14ac:dyDescent="0.3">
      <c r="A4828" s="394">
        <v>39121</v>
      </c>
      <c r="B4828" s="364">
        <v>1.2990999999999999</v>
      </c>
    </row>
    <row r="4829" spans="1:2" ht="14.25" customHeight="1" x14ac:dyDescent="0.3">
      <c r="A4829" s="394">
        <v>39120</v>
      </c>
      <c r="B4829" s="364">
        <v>1.2987</v>
      </c>
    </row>
    <row r="4830" spans="1:2" ht="14.25" customHeight="1" x14ac:dyDescent="0.3">
      <c r="A4830" s="394">
        <v>39119</v>
      </c>
      <c r="B4830" s="364">
        <v>1.2955000000000001</v>
      </c>
    </row>
    <row r="4831" spans="1:2" ht="14.25" customHeight="1" x14ac:dyDescent="0.3">
      <c r="A4831" s="394">
        <v>39118</v>
      </c>
      <c r="B4831" s="364">
        <v>1.2925</v>
      </c>
    </row>
    <row r="4832" spans="1:2" ht="14.25" customHeight="1" x14ac:dyDescent="0.3">
      <c r="A4832" s="394">
        <v>39117</v>
      </c>
      <c r="B4832" s="364">
        <v>1.302</v>
      </c>
    </row>
    <row r="4833" spans="1:2" ht="14.25" customHeight="1" x14ac:dyDescent="0.3">
      <c r="A4833" s="394">
        <v>39116</v>
      </c>
      <c r="B4833" s="364">
        <v>1.302</v>
      </c>
    </row>
    <row r="4834" spans="1:2" ht="14.25" customHeight="1" x14ac:dyDescent="0.3">
      <c r="A4834" s="394">
        <v>39115</v>
      </c>
      <c r="B4834" s="364">
        <v>1.302</v>
      </c>
    </row>
    <row r="4835" spans="1:2" ht="14.25" customHeight="1" x14ac:dyDescent="0.3">
      <c r="A4835" s="394">
        <v>39114</v>
      </c>
      <c r="B4835" s="364">
        <v>1.302</v>
      </c>
    </row>
    <row r="4836" spans="1:2" ht="14.25" customHeight="1" x14ac:dyDescent="0.3">
      <c r="A4836" s="394">
        <v>39113</v>
      </c>
      <c r="B4836" s="364">
        <v>1.2954000000000001</v>
      </c>
    </row>
    <row r="4837" spans="1:2" ht="14.25" customHeight="1" x14ac:dyDescent="0.3">
      <c r="A4837" s="394">
        <v>39112</v>
      </c>
      <c r="B4837" s="364">
        <v>1.2971999999999999</v>
      </c>
    </row>
    <row r="4838" spans="1:2" ht="14.25" customHeight="1" x14ac:dyDescent="0.3">
      <c r="A4838" s="394">
        <v>39111</v>
      </c>
      <c r="B4838" s="364">
        <v>1.2921</v>
      </c>
    </row>
    <row r="4839" spans="1:2" ht="14.25" customHeight="1" x14ac:dyDescent="0.3">
      <c r="A4839" s="394">
        <v>39110</v>
      </c>
      <c r="B4839" s="364">
        <v>1.2901</v>
      </c>
    </row>
    <row r="4840" spans="1:2" ht="14.25" customHeight="1" x14ac:dyDescent="0.3">
      <c r="A4840" s="394">
        <v>39109</v>
      </c>
      <c r="B4840" s="364">
        <v>1.2901</v>
      </c>
    </row>
    <row r="4841" spans="1:2" ht="14.25" customHeight="1" x14ac:dyDescent="0.3">
      <c r="A4841" s="394">
        <v>39108</v>
      </c>
      <c r="B4841" s="364">
        <v>1.2901</v>
      </c>
    </row>
    <row r="4842" spans="1:2" ht="14.25" customHeight="1" x14ac:dyDescent="0.3">
      <c r="A4842" s="394">
        <v>39107</v>
      </c>
      <c r="B4842" s="364">
        <v>1.2978000000000001</v>
      </c>
    </row>
    <row r="4843" spans="1:2" ht="14.25" customHeight="1" x14ac:dyDescent="0.3">
      <c r="A4843" s="394">
        <v>39106</v>
      </c>
      <c r="B4843" s="364">
        <v>1.3005</v>
      </c>
    </row>
    <row r="4844" spans="1:2" ht="14.25" customHeight="1" x14ac:dyDescent="0.3">
      <c r="A4844" s="394">
        <v>39105</v>
      </c>
      <c r="B4844" s="364">
        <v>1.304</v>
      </c>
    </row>
    <row r="4845" spans="1:2" ht="14.25" customHeight="1" x14ac:dyDescent="0.3">
      <c r="A4845" s="394">
        <v>39104</v>
      </c>
      <c r="B4845" s="364">
        <v>1.2936000000000001</v>
      </c>
    </row>
    <row r="4846" spans="1:2" ht="14.25" customHeight="1" x14ac:dyDescent="0.3">
      <c r="A4846" s="394">
        <v>39103</v>
      </c>
      <c r="B4846" s="364">
        <v>1.2958000000000001</v>
      </c>
    </row>
    <row r="4847" spans="1:2" ht="14.25" customHeight="1" x14ac:dyDescent="0.3">
      <c r="A4847" s="394">
        <v>39102</v>
      </c>
      <c r="B4847" s="364">
        <v>1.2958000000000001</v>
      </c>
    </row>
    <row r="4848" spans="1:2" ht="14.25" customHeight="1" x14ac:dyDescent="0.3">
      <c r="A4848" s="394">
        <v>39101</v>
      </c>
      <c r="B4848" s="364">
        <v>1.2958000000000001</v>
      </c>
    </row>
    <row r="4849" spans="1:2" ht="14.25" customHeight="1" x14ac:dyDescent="0.3">
      <c r="A4849" s="394">
        <v>39100</v>
      </c>
      <c r="B4849" s="364">
        <v>1.2922</v>
      </c>
    </row>
    <row r="4850" spans="1:2" ht="14.25" customHeight="1" x14ac:dyDescent="0.3">
      <c r="A4850" s="394">
        <v>39099</v>
      </c>
      <c r="B4850" s="364">
        <v>1.2908999999999999</v>
      </c>
    </row>
    <row r="4851" spans="1:2" ht="14.25" customHeight="1" x14ac:dyDescent="0.3">
      <c r="A4851" s="394">
        <v>39098</v>
      </c>
      <c r="B4851" s="364">
        <v>1.2952999999999999</v>
      </c>
    </row>
    <row r="4852" spans="1:2" ht="14.25" customHeight="1" x14ac:dyDescent="0.3">
      <c r="A4852" s="394">
        <v>39097</v>
      </c>
      <c r="B4852" s="364">
        <v>1.2941</v>
      </c>
    </row>
    <row r="4853" spans="1:2" ht="14.25" customHeight="1" x14ac:dyDescent="0.3">
      <c r="A4853" s="394">
        <v>39096</v>
      </c>
      <c r="B4853" s="364">
        <v>1.2892999999999999</v>
      </c>
    </row>
    <row r="4854" spans="1:2" ht="14.25" customHeight="1" x14ac:dyDescent="0.3">
      <c r="A4854" s="394">
        <v>39095</v>
      </c>
      <c r="B4854" s="364">
        <v>1.2892999999999999</v>
      </c>
    </row>
    <row r="4855" spans="1:2" ht="14.25" customHeight="1" x14ac:dyDescent="0.3">
      <c r="A4855" s="394">
        <v>39094</v>
      </c>
      <c r="B4855" s="364">
        <v>1.2892999999999999</v>
      </c>
    </row>
    <row r="4856" spans="1:2" ht="14.25" customHeight="1" x14ac:dyDescent="0.3">
      <c r="A4856" s="394">
        <v>39093</v>
      </c>
      <c r="B4856" s="364">
        <v>1.2984</v>
      </c>
    </row>
    <row r="4857" spans="1:2" ht="14.25" customHeight="1" x14ac:dyDescent="0.3">
      <c r="A4857" s="394">
        <v>39092</v>
      </c>
      <c r="B4857" s="364">
        <v>1.2988</v>
      </c>
    </row>
    <row r="4858" spans="1:2" ht="14.25" customHeight="1" x14ac:dyDescent="0.3">
      <c r="A4858" s="394">
        <v>39091</v>
      </c>
      <c r="B4858" s="364">
        <v>1.3018000000000001</v>
      </c>
    </row>
    <row r="4859" spans="1:2" ht="14.25" customHeight="1" x14ac:dyDescent="0.3">
      <c r="A4859" s="394">
        <v>39090</v>
      </c>
      <c r="B4859" s="364">
        <v>1.3006</v>
      </c>
    </row>
    <row r="4860" spans="1:2" ht="14.25" customHeight="1" x14ac:dyDescent="0.3">
      <c r="A4860" s="394">
        <v>39089</v>
      </c>
      <c r="B4860" s="364">
        <v>1.3084</v>
      </c>
    </row>
    <row r="4861" spans="1:2" ht="14.25" customHeight="1" x14ac:dyDescent="0.3">
      <c r="A4861" s="394">
        <v>39088</v>
      </c>
      <c r="B4861" s="364">
        <v>1.3084</v>
      </c>
    </row>
    <row r="4862" spans="1:2" ht="14.25" customHeight="1" x14ac:dyDescent="0.3">
      <c r="A4862" s="394">
        <v>39087</v>
      </c>
      <c r="B4862" s="364">
        <v>1.3084</v>
      </c>
    </row>
    <row r="4863" spans="1:2" ht="14.25" customHeight="1" x14ac:dyDescent="0.3">
      <c r="A4863" s="394">
        <v>39086</v>
      </c>
      <c r="B4863" s="364">
        <v>1.3106</v>
      </c>
    </row>
    <row r="4864" spans="1:2" ht="14.25" customHeight="1" x14ac:dyDescent="0.3">
      <c r="A4864" s="394">
        <v>39085</v>
      </c>
      <c r="B4864" s="364">
        <v>1.3230999999999999</v>
      </c>
    </row>
    <row r="4865" spans="1:2" ht="14.25" customHeight="1" x14ac:dyDescent="0.3">
      <c r="A4865" s="394">
        <v>39084</v>
      </c>
      <c r="B4865" s="364">
        <v>1.327</v>
      </c>
    </row>
    <row r="4866" spans="1:2" ht="14.25" customHeight="1" x14ac:dyDescent="0.3">
      <c r="A4866" s="394">
        <v>39083</v>
      </c>
      <c r="B4866" s="364">
        <v>1.3169999999999999</v>
      </c>
    </row>
    <row r="4867" spans="1:2" ht="14.25" customHeight="1" x14ac:dyDescent="0.3">
      <c r="A4867" s="394">
        <v>39082</v>
      </c>
      <c r="B4867" s="364">
        <v>1.3169999999999999</v>
      </c>
    </row>
    <row r="4868" spans="1:2" ht="14.25" customHeight="1" x14ac:dyDescent="0.3">
      <c r="A4868" s="394">
        <v>39081</v>
      </c>
      <c r="B4868" s="364">
        <v>1.3169999999999999</v>
      </c>
    </row>
    <row r="4869" spans="1:2" ht="14.25" customHeight="1" x14ac:dyDescent="0.3">
      <c r="A4869" s="394">
        <v>39080</v>
      </c>
      <c r="B4869" s="364">
        <v>1.3169999999999999</v>
      </c>
    </row>
    <row r="4870" spans="1:2" ht="14.25" customHeight="1" x14ac:dyDescent="0.3">
      <c r="A4870" s="394">
        <v>39079</v>
      </c>
      <c r="B4870" s="364">
        <v>1.3172999999999999</v>
      </c>
    </row>
    <row r="4871" spans="1:2" ht="14.25" customHeight="1" x14ac:dyDescent="0.3">
      <c r="A4871" s="394">
        <v>39078</v>
      </c>
      <c r="B4871" s="364">
        <v>1.3159000000000001</v>
      </c>
    </row>
    <row r="4872" spans="1:2" ht="14.25" customHeight="1" x14ac:dyDescent="0.3">
      <c r="A4872" s="394">
        <v>39077</v>
      </c>
      <c r="B4872" s="364">
        <v>1.3191999999999999</v>
      </c>
    </row>
    <row r="4873" spans="1:2" ht="14.25" customHeight="1" x14ac:dyDescent="0.3">
      <c r="A4873" s="394">
        <v>39076</v>
      </c>
      <c r="B4873" s="364">
        <v>1.3191999999999999</v>
      </c>
    </row>
    <row r="4874" spans="1:2" ht="14.25" customHeight="1" x14ac:dyDescent="0.3">
      <c r="A4874" s="394">
        <v>39075</v>
      </c>
      <c r="B4874" s="364">
        <v>1.3191999999999999</v>
      </c>
    </row>
    <row r="4875" spans="1:2" ht="14.25" customHeight="1" x14ac:dyDescent="0.3">
      <c r="A4875" s="394">
        <v>39074</v>
      </c>
      <c r="B4875" s="364">
        <v>1.3191999999999999</v>
      </c>
    </row>
    <row r="4876" spans="1:2" ht="14.25" customHeight="1" x14ac:dyDescent="0.3">
      <c r="A4876" s="394">
        <v>39073</v>
      </c>
      <c r="B4876" s="364">
        <v>1.3191999999999999</v>
      </c>
    </row>
    <row r="4877" spans="1:2" ht="14.25" customHeight="1" x14ac:dyDescent="0.3">
      <c r="A4877" s="394">
        <v>39072</v>
      </c>
      <c r="B4877" s="364">
        <v>1.3178000000000001</v>
      </c>
    </row>
    <row r="4878" spans="1:2" ht="14.25" customHeight="1" x14ac:dyDescent="0.3">
      <c r="A4878" s="394">
        <v>39071</v>
      </c>
      <c r="B4878" s="364">
        <v>1.3203</v>
      </c>
    </row>
    <row r="4879" spans="1:2" ht="14.25" customHeight="1" x14ac:dyDescent="0.3">
      <c r="A4879" s="394">
        <v>39070</v>
      </c>
      <c r="B4879" s="364">
        <v>1.3158000000000001</v>
      </c>
    </row>
    <row r="4880" spans="1:2" ht="14.25" customHeight="1" x14ac:dyDescent="0.3">
      <c r="A4880" s="394">
        <v>39069</v>
      </c>
      <c r="B4880" s="364">
        <v>1.3095000000000001</v>
      </c>
    </row>
    <row r="4881" spans="1:2" ht="14.25" customHeight="1" x14ac:dyDescent="0.3">
      <c r="A4881" s="394">
        <v>39068</v>
      </c>
      <c r="B4881" s="364">
        <v>1.3106</v>
      </c>
    </row>
    <row r="4882" spans="1:2" ht="14.25" customHeight="1" x14ac:dyDescent="0.3">
      <c r="A4882" s="394">
        <v>39067</v>
      </c>
      <c r="B4882" s="364">
        <v>1.3106</v>
      </c>
    </row>
    <row r="4883" spans="1:2" ht="14.25" customHeight="1" x14ac:dyDescent="0.3">
      <c r="A4883" s="394">
        <v>39066</v>
      </c>
      <c r="B4883" s="364">
        <v>1.3106</v>
      </c>
    </row>
    <row r="4884" spans="1:2" ht="14.25" customHeight="1" x14ac:dyDescent="0.3">
      <c r="A4884" s="394">
        <v>39065</v>
      </c>
      <c r="B4884" s="364">
        <v>1.3191999999999999</v>
      </c>
    </row>
    <row r="4885" spans="1:2" ht="14.25" customHeight="1" x14ac:dyDescent="0.3">
      <c r="A4885" s="394">
        <v>39064</v>
      </c>
      <c r="B4885" s="364">
        <v>1.3265</v>
      </c>
    </row>
    <row r="4886" spans="1:2" ht="14.25" customHeight="1" x14ac:dyDescent="0.3">
      <c r="A4886" s="394">
        <v>39063</v>
      </c>
      <c r="B4886" s="364">
        <v>1.3244</v>
      </c>
    </row>
    <row r="4887" spans="1:2" ht="14.25" customHeight="1" x14ac:dyDescent="0.3">
      <c r="A4887" s="394">
        <v>39062</v>
      </c>
      <c r="B4887" s="364">
        <v>1.3177000000000001</v>
      </c>
    </row>
    <row r="4888" spans="1:2" ht="14.25" customHeight="1" x14ac:dyDescent="0.3">
      <c r="A4888" s="394">
        <v>39061</v>
      </c>
      <c r="B4888" s="364">
        <v>1.3275999999999999</v>
      </c>
    </row>
    <row r="4889" spans="1:2" ht="14.25" customHeight="1" x14ac:dyDescent="0.3">
      <c r="A4889" s="394">
        <v>39060</v>
      </c>
      <c r="B4889" s="364">
        <v>1.3275999999999999</v>
      </c>
    </row>
    <row r="4890" spans="1:2" ht="14.25" customHeight="1" x14ac:dyDescent="0.3">
      <c r="A4890" s="394">
        <v>39059</v>
      </c>
      <c r="B4890" s="364">
        <v>1.3275999999999999</v>
      </c>
    </row>
    <row r="4891" spans="1:2" ht="14.25" customHeight="1" x14ac:dyDescent="0.3">
      <c r="A4891" s="394">
        <v>39058</v>
      </c>
      <c r="B4891" s="364">
        <v>1.3297000000000001</v>
      </c>
    </row>
    <row r="4892" spans="1:2" ht="14.25" customHeight="1" x14ac:dyDescent="0.3">
      <c r="A4892" s="394">
        <v>39057</v>
      </c>
      <c r="B4892" s="364">
        <v>1.3273999999999999</v>
      </c>
    </row>
    <row r="4893" spans="1:2" ht="14.25" customHeight="1" x14ac:dyDescent="0.3">
      <c r="A4893" s="394">
        <v>39056</v>
      </c>
      <c r="B4893" s="364">
        <v>1.3331</v>
      </c>
    </row>
    <row r="4894" spans="1:2" ht="14.25" customHeight="1" x14ac:dyDescent="0.3">
      <c r="A4894" s="394">
        <v>39055</v>
      </c>
      <c r="B4894" s="364">
        <v>1.3309</v>
      </c>
    </row>
    <row r="4895" spans="1:2" ht="14.25" customHeight="1" x14ac:dyDescent="0.3">
      <c r="A4895" s="394">
        <v>39054</v>
      </c>
      <c r="B4895" s="364">
        <v>1.3244</v>
      </c>
    </row>
    <row r="4896" spans="1:2" ht="14.25" customHeight="1" x14ac:dyDescent="0.3">
      <c r="A4896" s="394">
        <v>39053</v>
      </c>
      <c r="B4896" s="364">
        <v>1.3244</v>
      </c>
    </row>
    <row r="4897" spans="1:2" ht="14.25" customHeight="1" x14ac:dyDescent="0.3">
      <c r="A4897" s="394">
        <v>39052</v>
      </c>
      <c r="B4897" s="364">
        <v>1.3244</v>
      </c>
    </row>
    <row r="4898" spans="1:2" ht="14.25" customHeight="1" x14ac:dyDescent="0.3">
      <c r="A4898" s="394">
        <v>39051</v>
      </c>
      <c r="B4898" s="364">
        <v>1.32</v>
      </c>
    </row>
    <row r="4899" spans="1:2" ht="14.25" customHeight="1" x14ac:dyDescent="0.3">
      <c r="A4899" s="394">
        <v>39050</v>
      </c>
      <c r="B4899" s="364">
        <v>1.3157000000000001</v>
      </c>
    </row>
    <row r="4900" spans="1:2" ht="14.25" customHeight="1" x14ac:dyDescent="0.3">
      <c r="A4900" s="394">
        <v>39049</v>
      </c>
      <c r="B4900" s="364">
        <v>1.3147</v>
      </c>
    </row>
    <row r="4901" spans="1:2" ht="14.25" customHeight="1" x14ac:dyDescent="0.3">
      <c r="A4901" s="394">
        <v>39048</v>
      </c>
      <c r="B4901" s="364">
        <v>1.3113999999999999</v>
      </c>
    </row>
    <row r="4902" spans="1:2" ht="14.25" customHeight="1" x14ac:dyDescent="0.3">
      <c r="A4902" s="394">
        <v>39047</v>
      </c>
      <c r="B4902" s="364">
        <v>1.3078000000000001</v>
      </c>
    </row>
    <row r="4903" spans="1:2" ht="14.25" customHeight="1" x14ac:dyDescent="0.3">
      <c r="A4903" s="394">
        <v>39046</v>
      </c>
      <c r="B4903" s="364">
        <v>1.3078000000000001</v>
      </c>
    </row>
    <row r="4904" spans="1:2" ht="14.25" customHeight="1" x14ac:dyDescent="0.3">
      <c r="A4904" s="394">
        <v>39045</v>
      </c>
      <c r="B4904" s="364">
        <v>1.3078000000000001</v>
      </c>
    </row>
    <row r="4905" spans="1:2" ht="14.25" customHeight="1" x14ac:dyDescent="0.3">
      <c r="A4905" s="394">
        <v>39044</v>
      </c>
      <c r="B4905" s="364">
        <v>1.2952999999999999</v>
      </c>
    </row>
    <row r="4906" spans="1:2" ht="14.25" customHeight="1" x14ac:dyDescent="0.3">
      <c r="A4906" s="394">
        <v>39043</v>
      </c>
      <c r="B4906" s="364">
        <v>1.2886</v>
      </c>
    </row>
    <row r="4907" spans="1:2" ht="14.25" customHeight="1" x14ac:dyDescent="0.3">
      <c r="A4907" s="394">
        <v>39042</v>
      </c>
      <c r="B4907" s="364">
        <v>1.2814000000000001</v>
      </c>
    </row>
    <row r="4908" spans="1:2" ht="14.25" customHeight="1" x14ac:dyDescent="0.3">
      <c r="A4908" s="394">
        <v>39041</v>
      </c>
      <c r="B4908" s="364">
        <v>1.2841</v>
      </c>
    </row>
    <row r="4909" spans="1:2" ht="14.25" customHeight="1" x14ac:dyDescent="0.3">
      <c r="A4909" s="394">
        <v>39040</v>
      </c>
      <c r="B4909" s="364">
        <v>1.2774000000000001</v>
      </c>
    </row>
    <row r="4910" spans="1:2" ht="14.25" customHeight="1" x14ac:dyDescent="0.3">
      <c r="A4910" s="394">
        <v>39039</v>
      </c>
      <c r="B4910" s="364">
        <v>1.2774000000000001</v>
      </c>
    </row>
    <row r="4911" spans="1:2" ht="14.25" customHeight="1" x14ac:dyDescent="0.3">
      <c r="A4911" s="394">
        <v>39038</v>
      </c>
      <c r="B4911" s="364">
        <v>1.2774000000000001</v>
      </c>
    </row>
    <row r="4912" spans="1:2" ht="14.25" customHeight="1" x14ac:dyDescent="0.3">
      <c r="A4912" s="394">
        <v>39037</v>
      </c>
      <c r="B4912" s="364">
        <v>1.2804</v>
      </c>
    </row>
    <row r="4913" spans="1:2" ht="14.25" customHeight="1" x14ac:dyDescent="0.3">
      <c r="A4913" s="394">
        <v>39036</v>
      </c>
      <c r="B4913" s="364">
        <v>1.2791999999999999</v>
      </c>
    </row>
    <row r="4914" spans="1:2" ht="14.25" customHeight="1" x14ac:dyDescent="0.3">
      <c r="A4914" s="394">
        <v>39035</v>
      </c>
      <c r="B4914" s="364">
        <v>1.2824</v>
      </c>
    </row>
    <row r="4915" spans="1:2" ht="14.25" customHeight="1" x14ac:dyDescent="0.3">
      <c r="A4915" s="394">
        <v>39034</v>
      </c>
      <c r="B4915" s="364">
        <v>1.2829999999999999</v>
      </c>
    </row>
    <row r="4916" spans="1:2" ht="14.25" customHeight="1" x14ac:dyDescent="0.3">
      <c r="A4916" s="394">
        <v>39033</v>
      </c>
      <c r="B4916" s="364">
        <v>1.2864</v>
      </c>
    </row>
    <row r="4917" spans="1:2" ht="14.25" customHeight="1" x14ac:dyDescent="0.3">
      <c r="A4917" s="394">
        <v>39032</v>
      </c>
      <c r="B4917" s="364">
        <v>1.2864</v>
      </c>
    </row>
    <row r="4918" spans="1:2" ht="14.25" customHeight="1" x14ac:dyDescent="0.3">
      <c r="A4918" s="394">
        <v>39031</v>
      </c>
      <c r="B4918" s="364">
        <v>1.2864</v>
      </c>
    </row>
    <row r="4919" spans="1:2" ht="14.25" customHeight="1" x14ac:dyDescent="0.3">
      <c r="A4919" s="394">
        <v>39030</v>
      </c>
      <c r="B4919" s="364">
        <v>1.2796000000000001</v>
      </c>
    </row>
    <row r="4920" spans="1:2" ht="14.25" customHeight="1" x14ac:dyDescent="0.3">
      <c r="A4920" s="394">
        <v>39029</v>
      </c>
      <c r="B4920" s="364">
        <v>1.2776000000000001</v>
      </c>
    </row>
    <row r="4921" spans="1:2" ht="14.25" customHeight="1" x14ac:dyDescent="0.3">
      <c r="A4921" s="394">
        <v>39028</v>
      </c>
      <c r="B4921" s="364">
        <v>1.2755000000000001</v>
      </c>
    </row>
    <row r="4922" spans="1:2" ht="14.25" customHeight="1" x14ac:dyDescent="0.3">
      <c r="A4922" s="394">
        <v>39027</v>
      </c>
      <c r="B4922" s="364">
        <v>1.2702</v>
      </c>
    </row>
    <row r="4923" spans="1:2" ht="14.25" customHeight="1" x14ac:dyDescent="0.3">
      <c r="A4923" s="394">
        <v>39026</v>
      </c>
      <c r="B4923" s="364">
        <v>1.276</v>
      </c>
    </row>
    <row r="4924" spans="1:2" ht="14.25" customHeight="1" x14ac:dyDescent="0.3">
      <c r="A4924" s="394">
        <v>39025</v>
      </c>
      <c r="B4924" s="364">
        <v>1.276</v>
      </c>
    </row>
    <row r="4925" spans="1:2" ht="14.25" customHeight="1" x14ac:dyDescent="0.3">
      <c r="A4925" s="394">
        <v>39024</v>
      </c>
      <c r="B4925" s="364">
        <v>1.276</v>
      </c>
    </row>
    <row r="4926" spans="1:2" ht="14.25" customHeight="1" x14ac:dyDescent="0.3">
      <c r="A4926" s="394">
        <v>39023</v>
      </c>
      <c r="B4926" s="364">
        <v>1.2766999999999999</v>
      </c>
    </row>
    <row r="4927" spans="1:2" ht="14.25" customHeight="1" x14ac:dyDescent="0.3">
      <c r="A4927" s="394">
        <v>39022</v>
      </c>
      <c r="B4927" s="364">
        <v>1.2757000000000001</v>
      </c>
    </row>
    <row r="4928" spans="1:2" ht="14.25" customHeight="1" x14ac:dyDescent="0.3">
      <c r="A4928" s="394">
        <v>39021</v>
      </c>
      <c r="B4928" s="364">
        <v>1.2696000000000001</v>
      </c>
    </row>
    <row r="4929" spans="1:2" ht="14.25" customHeight="1" x14ac:dyDescent="0.3">
      <c r="A4929" s="394">
        <v>39020</v>
      </c>
      <c r="B4929" s="364">
        <v>1.2717000000000001</v>
      </c>
    </row>
    <row r="4930" spans="1:2" ht="14.25" customHeight="1" x14ac:dyDescent="0.3">
      <c r="A4930" s="394">
        <v>39019</v>
      </c>
      <c r="B4930" s="364">
        <v>1.2683</v>
      </c>
    </row>
    <row r="4931" spans="1:2" ht="14.25" customHeight="1" x14ac:dyDescent="0.3">
      <c r="A4931" s="394">
        <v>39018</v>
      </c>
      <c r="B4931" s="364">
        <v>1.2683</v>
      </c>
    </row>
    <row r="4932" spans="1:2" ht="14.25" customHeight="1" x14ac:dyDescent="0.3">
      <c r="A4932" s="394">
        <v>39017</v>
      </c>
      <c r="B4932" s="364">
        <v>1.2683</v>
      </c>
    </row>
    <row r="4933" spans="1:2" ht="14.25" customHeight="1" x14ac:dyDescent="0.3">
      <c r="A4933" s="394">
        <v>39016</v>
      </c>
      <c r="B4933" s="364">
        <v>1.2653000000000001</v>
      </c>
    </row>
    <row r="4934" spans="1:2" ht="14.25" customHeight="1" x14ac:dyDescent="0.3">
      <c r="A4934" s="394">
        <v>39015</v>
      </c>
      <c r="B4934" s="364">
        <v>1.258</v>
      </c>
    </row>
    <row r="4935" spans="1:2" ht="14.25" customHeight="1" x14ac:dyDescent="0.3">
      <c r="A4935" s="394">
        <v>39014</v>
      </c>
      <c r="B4935" s="364">
        <v>1.2541</v>
      </c>
    </row>
    <row r="4936" spans="1:2" ht="14.25" customHeight="1" x14ac:dyDescent="0.3">
      <c r="A4936" s="394">
        <v>39013</v>
      </c>
      <c r="B4936" s="364">
        <v>1.2556</v>
      </c>
    </row>
    <row r="4937" spans="1:2" ht="14.25" customHeight="1" x14ac:dyDescent="0.3">
      <c r="A4937" s="394">
        <v>39012</v>
      </c>
      <c r="B4937" s="364">
        <v>1.2618</v>
      </c>
    </row>
    <row r="4938" spans="1:2" ht="14.25" customHeight="1" x14ac:dyDescent="0.3">
      <c r="A4938" s="394">
        <v>39011</v>
      </c>
      <c r="B4938" s="364">
        <v>1.2618</v>
      </c>
    </row>
    <row r="4939" spans="1:2" ht="14.25" customHeight="1" x14ac:dyDescent="0.3">
      <c r="A4939" s="394">
        <v>39010</v>
      </c>
      <c r="B4939" s="364">
        <v>1.2618</v>
      </c>
    </row>
    <row r="4940" spans="1:2" ht="14.25" customHeight="1" x14ac:dyDescent="0.3">
      <c r="A4940" s="394">
        <v>39009</v>
      </c>
      <c r="B4940" s="364">
        <v>1.2561</v>
      </c>
    </row>
    <row r="4941" spans="1:2" ht="14.25" customHeight="1" x14ac:dyDescent="0.3">
      <c r="A4941" s="394">
        <v>39008</v>
      </c>
      <c r="B4941" s="364">
        <v>1.2543</v>
      </c>
    </row>
    <row r="4942" spans="1:2" ht="14.25" customHeight="1" x14ac:dyDescent="0.3">
      <c r="A4942" s="394">
        <v>39007</v>
      </c>
      <c r="B4942" s="364">
        <v>1.2524</v>
      </c>
    </row>
    <row r="4943" spans="1:2" ht="14.25" customHeight="1" x14ac:dyDescent="0.3">
      <c r="A4943" s="394">
        <v>39006</v>
      </c>
      <c r="B4943" s="364">
        <v>1.2515000000000001</v>
      </c>
    </row>
    <row r="4944" spans="1:2" ht="14.25" customHeight="1" x14ac:dyDescent="0.3">
      <c r="A4944" s="394">
        <v>39005</v>
      </c>
      <c r="B4944" s="364">
        <v>1.2549999999999999</v>
      </c>
    </row>
    <row r="4945" spans="1:2" ht="14.25" customHeight="1" x14ac:dyDescent="0.3">
      <c r="A4945" s="394">
        <v>39004</v>
      </c>
      <c r="B4945" s="364">
        <v>1.2549999999999999</v>
      </c>
    </row>
    <row r="4946" spans="1:2" ht="14.25" customHeight="1" x14ac:dyDescent="0.3">
      <c r="A4946" s="394">
        <v>39003</v>
      </c>
      <c r="B4946" s="364">
        <v>1.2549999999999999</v>
      </c>
    </row>
    <row r="4947" spans="1:2" ht="14.25" customHeight="1" x14ac:dyDescent="0.3">
      <c r="A4947" s="394">
        <v>39002</v>
      </c>
      <c r="B4947" s="364">
        <v>1.2531000000000001</v>
      </c>
    </row>
    <row r="4948" spans="1:2" ht="14.25" customHeight="1" x14ac:dyDescent="0.3">
      <c r="A4948" s="394">
        <v>39001</v>
      </c>
      <c r="B4948" s="364">
        <v>1.2543</v>
      </c>
    </row>
    <row r="4949" spans="1:2" ht="14.25" customHeight="1" x14ac:dyDescent="0.3">
      <c r="A4949" s="394">
        <v>39000</v>
      </c>
      <c r="B4949" s="364">
        <v>1.2538</v>
      </c>
    </row>
    <row r="4950" spans="1:2" ht="14.25" customHeight="1" x14ac:dyDescent="0.3">
      <c r="A4950" s="394">
        <v>38999</v>
      </c>
      <c r="B4950" s="364">
        <v>1.2603</v>
      </c>
    </row>
    <row r="4951" spans="1:2" ht="14.25" customHeight="1" x14ac:dyDescent="0.3">
      <c r="A4951" s="394">
        <v>38998</v>
      </c>
      <c r="B4951" s="364">
        <v>1.2664</v>
      </c>
    </row>
    <row r="4952" spans="1:2" ht="14.25" customHeight="1" x14ac:dyDescent="0.3">
      <c r="A4952" s="394">
        <v>38997</v>
      </c>
      <c r="B4952" s="364">
        <v>1.2664</v>
      </c>
    </row>
    <row r="4953" spans="1:2" ht="14.25" customHeight="1" x14ac:dyDescent="0.3">
      <c r="A4953" s="394">
        <v>38996</v>
      </c>
      <c r="B4953" s="364">
        <v>1.2664</v>
      </c>
    </row>
    <row r="4954" spans="1:2" ht="14.25" customHeight="1" x14ac:dyDescent="0.3">
      <c r="A4954" s="394">
        <v>38995</v>
      </c>
      <c r="B4954" s="364">
        <v>1.2721</v>
      </c>
    </row>
    <row r="4955" spans="1:2" ht="14.25" customHeight="1" x14ac:dyDescent="0.3">
      <c r="A4955" s="394">
        <v>38994</v>
      </c>
      <c r="B4955" s="364">
        <v>1.2684</v>
      </c>
    </row>
    <row r="4956" spans="1:2" ht="14.25" customHeight="1" x14ac:dyDescent="0.3">
      <c r="A4956" s="394">
        <v>38993</v>
      </c>
      <c r="B4956" s="364">
        <v>1.2737000000000001</v>
      </c>
    </row>
    <row r="4957" spans="1:2" ht="14.25" customHeight="1" x14ac:dyDescent="0.3">
      <c r="A4957" s="394">
        <v>38992</v>
      </c>
      <c r="B4957" s="364">
        <v>1.2685</v>
      </c>
    </row>
    <row r="4958" spans="1:2" ht="14.25" customHeight="1" x14ac:dyDescent="0.3">
      <c r="A4958" s="394">
        <v>38991</v>
      </c>
      <c r="B4958" s="364">
        <v>1.266</v>
      </c>
    </row>
    <row r="4959" spans="1:2" ht="14.25" customHeight="1" x14ac:dyDescent="0.3">
      <c r="A4959" s="394">
        <v>38990</v>
      </c>
      <c r="B4959" s="364">
        <v>1.266</v>
      </c>
    </row>
    <row r="4960" spans="1:2" ht="14.25" customHeight="1" x14ac:dyDescent="0.3">
      <c r="A4960" s="394">
        <v>38989</v>
      </c>
      <c r="B4960" s="364">
        <v>1.266</v>
      </c>
    </row>
    <row r="4961" spans="1:2" ht="14.25" customHeight="1" x14ac:dyDescent="0.3">
      <c r="A4961" s="394">
        <v>38988</v>
      </c>
      <c r="B4961" s="364">
        <v>1.2713000000000001</v>
      </c>
    </row>
    <row r="4962" spans="1:2" ht="14.25" customHeight="1" x14ac:dyDescent="0.3">
      <c r="A4962" s="394">
        <v>38987</v>
      </c>
      <c r="B4962" s="364">
        <v>1.2684</v>
      </c>
    </row>
    <row r="4963" spans="1:2" ht="14.25" customHeight="1" x14ac:dyDescent="0.3">
      <c r="A4963" s="394">
        <v>38986</v>
      </c>
      <c r="B4963" s="364">
        <v>1.2695000000000001</v>
      </c>
    </row>
    <row r="4964" spans="1:2" ht="14.25" customHeight="1" x14ac:dyDescent="0.3">
      <c r="A4964" s="394">
        <v>38985</v>
      </c>
      <c r="B4964" s="364">
        <v>1.2767999999999999</v>
      </c>
    </row>
    <row r="4965" spans="1:2" ht="14.25" customHeight="1" x14ac:dyDescent="0.3">
      <c r="A4965" s="394">
        <v>38984</v>
      </c>
      <c r="B4965" s="364">
        <v>1.2817000000000001</v>
      </c>
    </row>
    <row r="4966" spans="1:2" ht="14.25" customHeight="1" x14ac:dyDescent="0.3">
      <c r="A4966" s="394">
        <v>38983</v>
      </c>
      <c r="B4966" s="364">
        <v>1.2817000000000001</v>
      </c>
    </row>
    <row r="4967" spans="1:2" ht="14.25" customHeight="1" x14ac:dyDescent="0.3">
      <c r="A4967" s="394">
        <v>38982</v>
      </c>
      <c r="B4967" s="364">
        <v>1.2817000000000001</v>
      </c>
    </row>
    <row r="4968" spans="1:2" ht="14.25" customHeight="1" x14ac:dyDescent="0.3">
      <c r="A4968" s="394">
        <v>38981</v>
      </c>
      <c r="B4968" s="364">
        <v>1.2730999999999999</v>
      </c>
    </row>
    <row r="4969" spans="1:2" ht="14.25" customHeight="1" x14ac:dyDescent="0.3">
      <c r="A4969" s="394">
        <v>38980</v>
      </c>
      <c r="B4969" s="364">
        <v>1.2676000000000001</v>
      </c>
    </row>
    <row r="4970" spans="1:2" ht="14.25" customHeight="1" x14ac:dyDescent="0.3">
      <c r="A4970" s="394">
        <v>38979</v>
      </c>
      <c r="B4970" s="364">
        <v>1.2654000000000001</v>
      </c>
    </row>
    <row r="4971" spans="1:2" ht="14.25" customHeight="1" x14ac:dyDescent="0.3">
      <c r="A4971" s="394">
        <v>38978</v>
      </c>
      <c r="B4971" s="364">
        <v>1.2665</v>
      </c>
    </row>
    <row r="4972" spans="1:2" ht="14.25" customHeight="1" x14ac:dyDescent="0.3">
      <c r="A4972" s="394">
        <v>38977</v>
      </c>
      <c r="B4972" s="364">
        <v>1.2675000000000001</v>
      </c>
    </row>
    <row r="4973" spans="1:2" ht="14.25" customHeight="1" x14ac:dyDescent="0.3">
      <c r="A4973" s="394">
        <v>38976</v>
      </c>
      <c r="B4973" s="364">
        <v>1.2675000000000001</v>
      </c>
    </row>
    <row r="4974" spans="1:2" ht="14.25" customHeight="1" x14ac:dyDescent="0.3">
      <c r="A4974" s="394">
        <v>38975</v>
      </c>
      <c r="B4974" s="364">
        <v>1.2675000000000001</v>
      </c>
    </row>
    <row r="4975" spans="1:2" ht="14.25" customHeight="1" x14ac:dyDescent="0.3">
      <c r="A4975" s="394">
        <v>38974</v>
      </c>
      <c r="B4975" s="364">
        <v>1.2723</v>
      </c>
    </row>
    <row r="4976" spans="1:2" ht="14.25" customHeight="1" x14ac:dyDescent="0.3">
      <c r="A4976" s="394">
        <v>38973</v>
      </c>
      <c r="B4976" s="364">
        <v>1.2677</v>
      </c>
    </row>
    <row r="4977" spans="1:2" ht="14.25" customHeight="1" x14ac:dyDescent="0.3">
      <c r="A4977" s="394">
        <v>38972</v>
      </c>
      <c r="B4977" s="364">
        <v>1.2708999999999999</v>
      </c>
    </row>
    <row r="4978" spans="1:2" ht="14.25" customHeight="1" x14ac:dyDescent="0.3">
      <c r="A4978" s="394">
        <v>38971</v>
      </c>
      <c r="B4978" s="364">
        <v>1.2713000000000001</v>
      </c>
    </row>
    <row r="4979" spans="1:2" ht="14.25" customHeight="1" x14ac:dyDescent="0.3">
      <c r="A4979" s="394">
        <v>38970</v>
      </c>
      <c r="B4979" s="364">
        <v>1.2713000000000001</v>
      </c>
    </row>
    <row r="4980" spans="1:2" ht="14.25" customHeight="1" x14ac:dyDescent="0.3">
      <c r="A4980" s="394">
        <v>38969</v>
      </c>
      <c r="B4980" s="364">
        <v>1.2713000000000001</v>
      </c>
    </row>
    <row r="4981" spans="1:2" ht="14.25" customHeight="1" x14ac:dyDescent="0.3">
      <c r="A4981" s="394">
        <v>38968</v>
      </c>
      <c r="B4981" s="364">
        <v>1.2713000000000001</v>
      </c>
    </row>
    <row r="4982" spans="1:2" ht="14.25" customHeight="1" x14ac:dyDescent="0.3">
      <c r="A4982" s="394">
        <v>38967</v>
      </c>
      <c r="B4982" s="364">
        <v>1.2730999999999999</v>
      </c>
    </row>
    <row r="4983" spans="1:2" ht="14.25" customHeight="1" x14ac:dyDescent="0.3">
      <c r="A4983" s="394">
        <v>38966</v>
      </c>
      <c r="B4983" s="364">
        <v>1.2793000000000001</v>
      </c>
    </row>
    <row r="4984" spans="1:2" ht="14.25" customHeight="1" x14ac:dyDescent="0.3">
      <c r="A4984" s="394">
        <v>38965</v>
      </c>
      <c r="B4984" s="364">
        <v>1.2809999999999999</v>
      </c>
    </row>
    <row r="4985" spans="1:2" ht="14.25" customHeight="1" x14ac:dyDescent="0.3">
      <c r="A4985" s="394">
        <v>38964</v>
      </c>
      <c r="B4985" s="364">
        <v>1.2851999999999999</v>
      </c>
    </row>
    <row r="4986" spans="1:2" ht="14.25" customHeight="1" x14ac:dyDescent="0.3">
      <c r="A4986" s="394">
        <v>38963</v>
      </c>
      <c r="B4986" s="364">
        <v>1.2817000000000001</v>
      </c>
    </row>
    <row r="4987" spans="1:2" ht="14.25" customHeight="1" x14ac:dyDescent="0.3">
      <c r="A4987" s="394">
        <v>38962</v>
      </c>
      <c r="B4987" s="364">
        <v>1.2817000000000001</v>
      </c>
    </row>
    <row r="4988" spans="1:2" ht="14.25" customHeight="1" x14ac:dyDescent="0.3">
      <c r="A4988" s="394">
        <v>38961</v>
      </c>
      <c r="B4988" s="364">
        <v>1.2817000000000001</v>
      </c>
    </row>
    <row r="4989" spans="1:2" ht="14.25" customHeight="1" x14ac:dyDescent="0.3">
      <c r="A4989" s="394">
        <v>38960</v>
      </c>
      <c r="B4989" s="364">
        <v>1.2850999999999999</v>
      </c>
    </row>
    <row r="4990" spans="1:2" ht="14.25" customHeight="1" x14ac:dyDescent="0.3">
      <c r="A4990" s="394">
        <v>38959</v>
      </c>
      <c r="B4990" s="364">
        <v>1.2818000000000001</v>
      </c>
    </row>
    <row r="4991" spans="1:2" ht="14.25" customHeight="1" x14ac:dyDescent="0.3">
      <c r="A4991" s="394">
        <v>38958</v>
      </c>
      <c r="B4991" s="364">
        <v>1.2807999999999999</v>
      </c>
    </row>
    <row r="4992" spans="1:2" ht="14.25" customHeight="1" x14ac:dyDescent="0.3">
      <c r="A4992" s="394">
        <v>38957</v>
      </c>
      <c r="B4992" s="364">
        <v>1.28</v>
      </c>
    </row>
    <row r="4993" spans="1:2" ht="14.25" customHeight="1" x14ac:dyDescent="0.3">
      <c r="A4993" s="394">
        <v>38956</v>
      </c>
      <c r="B4993" s="364">
        <v>1.2762</v>
      </c>
    </row>
    <row r="4994" spans="1:2" ht="14.25" customHeight="1" x14ac:dyDescent="0.3">
      <c r="A4994" s="394">
        <v>38955</v>
      </c>
      <c r="B4994" s="364">
        <v>1.2762</v>
      </c>
    </row>
    <row r="4995" spans="1:2" ht="14.25" customHeight="1" x14ac:dyDescent="0.3">
      <c r="A4995" s="394">
        <v>38954</v>
      </c>
      <c r="B4995" s="364">
        <v>1.2762</v>
      </c>
    </row>
    <row r="4996" spans="1:2" ht="14.25" customHeight="1" x14ac:dyDescent="0.3">
      <c r="A4996" s="394">
        <v>38953</v>
      </c>
      <c r="B4996" s="364">
        <v>1.2830999999999999</v>
      </c>
    </row>
    <row r="4997" spans="1:2" ht="14.25" customHeight="1" x14ac:dyDescent="0.3">
      <c r="A4997" s="394">
        <v>38952</v>
      </c>
      <c r="B4997" s="364">
        <v>1.2811999999999999</v>
      </c>
    </row>
    <row r="4998" spans="1:2" ht="14.25" customHeight="1" x14ac:dyDescent="0.3">
      <c r="A4998" s="394">
        <v>38951</v>
      </c>
      <c r="B4998" s="364">
        <v>1.2811999999999999</v>
      </c>
    </row>
    <row r="4999" spans="1:2" ht="14.25" customHeight="1" x14ac:dyDescent="0.3">
      <c r="A4999" s="394">
        <v>38950</v>
      </c>
      <c r="B4999" s="364">
        <v>1.2919</v>
      </c>
    </row>
    <row r="5000" spans="1:2" ht="14.25" customHeight="1" x14ac:dyDescent="0.3">
      <c r="A5000" s="394">
        <v>38949</v>
      </c>
      <c r="B5000" s="364">
        <v>1.2802</v>
      </c>
    </row>
    <row r="5001" spans="1:2" ht="14.25" customHeight="1" x14ac:dyDescent="0.3">
      <c r="A5001" s="394">
        <v>38948</v>
      </c>
      <c r="B5001" s="364">
        <v>1.2802</v>
      </c>
    </row>
    <row r="5002" spans="1:2" ht="14.25" customHeight="1" x14ac:dyDescent="0.3">
      <c r="A5002" s="394">
        <v>38947</v>
      </c>
      <c r="B5002" s="364">
        <v>1.2802</v>
      </c>
    </row>
    <row r="5003" spans="1:2" ht="14.25" customHeight="1" x14ac:dyDescent="0.3">
      <c r="A5003" s="394">
        <v>38946</v>
      </c>
      <c r="B5003" s="364">
        <v>1.2879</v>
      </c>
    </row>
    <row r="5004" spans="1:2" ht="14.25" customHeight="1" x14ac:dyDescent="0.3">
      <c r="A5004" s="394">
        <v>38945</v>
      </c>
      <c r="B5004" s="364">
        <v>1.2793000000000001</v>
      </c>
    </row>
    <row r="5005" spans="1:2" ht="14.25" customHeight="1" x14ac:dyDescent="0.3">
      <c r="A5005" s="394">
        <v>38944</v>
      </c>
      <c r="B5005" s="364">
        <v>1.2725</v>
      </c>
    </row>
    <row r="5006" spans="1:2" ht="14.25" customHeight="1" x14ac:dyDescent="0.3">
      <c r="A5006" s="394">
        <v>38943</v>
      </c>
      <c r="B5006" s="364">
        <v>1.2718</v>
      </c>
    </row>
    <row r="5007" spans="1:2" ht="14.25" customHeight="1" x14ac:dyDescent="0.3">
      <c r="A5007" s="394">
        <v>38942</v>
      </c>
      <c r="B5007" s="364">
        <v>1.2775000000000001</v>
      </c>
    </row>
    <row r="5008" spans="1:2" ht="14.25" customHeight="1" x14ac:dyDescent="0.3">
      <c r="A5008" s="394">
        <v>38941</v>
      </c>
      <c r="B5008" s="364">
        <v>1.2775000000000001</v>
      </c>
    </row>
    <row r="5009" spans="1:2" ht="14.25" customHeight="1" x14ac:dyDescent="0.3">
      <c r="A5009" s="394">
        <v>38940</v>
      </c>
      <c r="B5009" s="364">
        <v>1.2775000000000001</v>
      </c>
    </row>
    <row r="5010" spans="1:2" ht="14.25" customHeight="1" x14ac:dyDescent="0.3">
      <c r="A5010" s="394">
        <v>38939</v>
      </c>
      <c r="B5010" s="364">
        <v>1.2857000000000001</v>
      </c>
    </row>
    <row r="5011" spans="1:2" ht="14.25" customHeight="1" x14ac:dyDescent="0.3">
      <c r="A5011" s="394">
        <v>38938</v>
      </c>
      <c r="B5011" s="364">
        <v>1.2879</v>
      </c>
    </row>
    <row r="5012" spans="1:2" ht="14.25" customHeight="1" x14ac:dyDescent="0.3">
      <c r="A5012" s="394">
        <v>38937</v>
      </c>
      <c r="B5012" s="364">
        <v>1.2839</v>
      </c>
    </row>
    <row r="5013" spans="1:2" ht="14.25" customHeight="1" x14ac:dyDescent="0.3">
      <c r="A5013" s="394">
        <v>38936</v>
      </c>
      <c r="B5013" s="364">
        <v>1.2849999999999999</v>
      </c>
    </row>
    <row r="5014" spans="1:2" ht="14.25" customHeight="1" x14ac:dyDescent="0.3">
      <c r="A5014" s="394">
        <v>38935</v>
      </c>
      <c r="B5014" s="364">
        <v>1.2791999999999999</v>
      </c>
    </row>
    <row r="5015" spans="1:2" ht="14.25" customHeight="1" x14ac:dyDescent="0.3">
      <c r="A5015" s="394">
        <v>38934</v>
      </c>
      <c r="B5015" s="364">
        <v>1.2791999999999999</v>
      </c>
    </row>
    <row r="5016" spans="1:2" ht="14.25" customHeight="1" x14ac:dyDescent="0.3">
      <c r="A5016" s="394">
        <v>38933</v>
      </c>
      <c r="B5016" s="364">
        <v>1.2791999999999999</v>
      </c>
    </row>
    <row r="5017" spans="1:2" ht="14.25" customHeight="1" x14ac:dyDescent="0.3">
      <c r="A5017" s="394">
        <v>38932</v>
      </c>
      <c r="B5017" s="364">
        <v>1.2781</v>
      </c>
    </row>
    <row r="5018" spans="1:2" ht="14.25" customHeight="1" x14ac:dyDescent="0.3">
      <c r="A5018" s="394">
        <v>38931</v>
      </c>
      <c r="B5018" s="364">
        <v>1.2798</v>
      </c>
    </row>
    <row r="5019" spans="1:2" ht="14.25" customHeight="1" x14ac:dyDescent="0.3">
      <c r="A5019" s="394">
        <v>38930</v>
      </c>
      <c r="B5019" s="364">
        <v>1.2759</v>
      </c>
    </row>
    <row r="5020" spans="1:2" ht="14.25" customHeight="1" x14ac:dyDescent="0.3">
      <c r="A5020" s="394">
        <v>38929</v>
      </c>
      <c r="B5020" s="364">
        <v>1.2766999999999999</v>
      </c>
    </row>
    <row r="5021" spans="1:2" ht="14.25" customHeight="1" x14ac:dyDescent="0.3">
      <c r="A5021" s="394">
        <v>38928</v>
      </c>
      <c r="B5021" s="364">
        <v>1.2664</v>
      </c>
    </row>
    <row r="5022" spans="1:2" ht="14.25" customHeight="1" x14ac:dyDescent="0.3">
      <c r="A5022" s="394">
        <v>38927</v>
      </c>
      <c r="B5022" s="364">
        <v>1.2664</v>
      </c>
    </row>
    <row r="5023" spans="1:2" ht="14.25" customHeight="1" x14ac:dyDescent="0.3">
      <c r="A5023" s="394">
        <v>38926</v>
      </c>
      <c r="B5023" s="364">
        <v>1.2664</v>
      </c>
    </row>
    <row r="5024" spans="1:2" ht="14.25" customHeight="1" x14ac:dyDescent="0.3">
      <c r="A5024" s="394">
        <v>38925</v>
      </c>
      <c r="B5024" s="364">
        <v>1.2737000000000001</v>
      </c>
    </row>
    <row r="5025" spans="1:2" ht="14.25" customHeight="1" x14ac:dyDescent="0.3">
      <c r="A5025" s="394">
        <v>38924</v>
      </c>
      <c r="B5025" s="364">
        <v>1.2586999999999999</v>
      </c>
    </row>
    <row r="5026" spans="1:2" ht="14.25" customHeight="1" x14ac:dyDescent="0.3">
      <c r="A5026" s="394">
        <v>38923</v>
      </c>
      <c r="B5026" s="364">
        <v>1.2636000000000001</v>
      </c>
    </row>
    <row r="5027" spans="1:2" ht="14.25" customHeight="1" x14ac:dyDescent="0.3">
      <c r="A5027" s="394">
        <v>38922</v>
      </c>
      <c r="B5027" s="364">
        <v>1.2633000000000001</v>
      </c>
    </row>
    <row r="5028" spans="1:2" ht="14.25" customHeight="1" x14ac:dyDescent="0.3">
      <c r="A5028" s="394">
        <v>38921</v>
      </c>
      <c r="B5028" s="364">
        <v>1.268</v>
      </c>
    </row>
    <row r="5029" spans="1:2" ht="14.25" customHeight="1" x14ac:dyDescent="0.3">
      <c r="A5029" s="394">
        <v>38920</v>
      </c>
      <c r="B5029" s="364">
        <v>1.268</v>
      </c>
    </row>
    <row r="5030" spans="1:2" ht="14.25" customHeight="1" x14ac:dyDescent="0.3">
      <c r="A5030" s="394">
        <v>38919</v>
      </c>
      <c r="B5030" s="364">
        <v>1.268</v>
      </c>
    </row>
    <row r="5031" spans="1:2" ht="14.25" customHeight="1" x14ac:dyDescent="0.3">
      <c r="A5031" s="394">
        <v>38918</v>
      </c>
      <c r="B5031" s="364">
        <v>1.2643</v>
      </c>
    </row>
    <row r="5032" spans="1:2" ht="14.25" customHeight="1" x14ac:dyDescent="0.3">
      <c r="A5032" s="394">
        <v>38917</v>
      </c>
      <c r="B5032" s="364">
        <v>1.2482</v>
      </c>
    </row>
    <row r="5033" spans="1:2" ht="14.25" customHeight="1" x14ac:dyDescent="0.3">
      <c r="A5033" s="394">
        <v>38916</v>
      </c>
      <c r="B5033" s="364">
        <v>1.2531000000000001</v>
      </c>
    </row>
    <row r="5034" spans="1:2" ht="14.25" customHeight="1" x14ac:dyDescent="0.3">
      <c r="A5034" s="394">
        <v>38915</v>
      </c>
      <c r="B5034" s="364">
        <v>1.2541</v>
      </c>
    </row>
    <row r="5035" spans="1:2" ht="14.25" customHeight="1" x14ac:dyDescent="0.3">
      <c r="A5035" s="394">
        <v>38914</v>
      </c>
      <c r="B5035" s="364">
        <v>1.2665999999999999</v>
      </c>
    </row>
    <row r="5036" spans="1:2" ht="14.25" customHeight="1" x14ac:dyDescent="0.3">
      <c r="A5036" s="394">
        <v>38913</v>
      </c>
      <c r="B5036" s="364">
        <v>1.2665999999999999</v>
      </c>
    </row>
    <row r="5037" spans="1:2" ht="14.25" customHeight="1" x14ac:dyDescent="0.3">
      <c r="A5037" s="394">
        <v>38912</v>
      </c>
      <c r="B5037" s="364">
        <v>1.2665999999999999</v>
      </c>
    </row>
    <row r="5038" spans="1:2" ht="14.25" customHeight="1" x14ac:dyDescent="0.3">
      <c r="A5038" s="394">
        <v>38911</v>
      </c>
      <c r="B5038" s="364">
        <v>1.2692000000000001</v>
      </c>
    </row>
    <row r="5039" spans="1:2" ht="14.25" customHeight="1" x14ac:dyDescent="0.3">
      <c r="A5039" s="394">
        <v>38910</v>
      </c>
      <c r="B5039" s="364">
        <v>1.2722</v>
      </c>
    </row>
    <row r="5040" spans="1:2" ht="14.25" customHeight="1" x14ac:dyDescent="0.3">
      <c r="A5040" s="394">
        <v>38909</v>
      </c>
      <c r="B5040" s="364">
        <v>1.2736000000000001</v>
      </c>
    </row>
    <row r="5041" spans="1:2" ht="14.25" customHeight="1" x14ac:dyDescent="0.3">
      <c r="A5041" s="394">
        <v>38908</v>
      </c>
      <c r="B5041" s="364">
        <v>1.2751999999999999</v>
      </c>
    </row>
    <row r="5042" spans="1:2" ht="14.25" customHeight="1" x14ac:dyDescent="0.3">
      <c r="A5042" s="394">
        <v>38907</v>
      </c>
      <c r="B5042" s="364">
        <v>1.2778</v>
      </c>
    </row>
    <row r="5043" spans="1:2" ht="14.25" customHeight="1" x14ac:dyDescent="0.3">
      <c r="A5043" s="394">
        <v>38906</v>
      </c>
      <c r="B5043" s="364">
        <v>1.2778</v>
      </c>
    </row>
    <row r="5044" spans="1:2" ht="14.25" customHeight="1" x14ac:dyDescent="0.3">
      <c r="A5044" s="394">
        <v>38905</v>
      </c>
      <c r="B5044" s="364">
        <v>1.2778</v>
      </c>
    </row>
    <row r="5045" spans="1:2" ht="14.25" customHeight="1" x14ac:dyDescent="0.3">
      <c r="A5045" s="394">
        <v>38904</v>
      </c>
      <c r="B5045" s="364">
        <v>1.2735000000000001</v>
      </c>
    </row>
    <row r="5046" spans="1:2" ht="14.25" customHeight="1" x14ac:dyDescent="0.3">
      <c r="A5046" s="394">
        <v>38903</v>
      </c>
      <c r="B5046" s="364">
        <v>1.2794000000000001</v>
      </c>
    </row>
    <row r="5047" spans="1:2" ht="14.25" customHeight="1" x14ac:dyDescent="0.3">
      <c r="A5047" s="394">
        <v>38902</v>
      </c>
      <c r="B5047" s="364">
        <v>1.2790999999999999</v>
      </c>
    </row>
    <row r="5048" spans="1:2" ht="14.25" customHeight="1" x14ac:dyDescent="0.3">
      <c r="A5048" s="394">
        <v>38901</v>
      </c>
      <c r="B5048" s="364">
        <v>1.2789999999999999</v>
      </c>
    </row>
    <row r="5049" spans="1:2" ht="14.25" customHeight="1" x14ac:dyDescent="0.3">
      <c r="A5049" s="394">
        <v>38900</v>
      </c>
      <c r="B5049" s="364">
        <v>1.2713000000000001</v>
      </c>
    </row>
    <row r="5050" spans="1:2" ht="14.25" customHeight="1" x14ac:dyDescent="0.3">
      <c r="A5050" s="394">
        <v>38899</v>
      </c>
      <c r="B5050" s="364">
        <v>1.2713000000000001</v>
      </c>
    </row>
    <row r="5051" spans="1:2" ht="14.25" customHeight="1" x14ac:dyDescent="0.3">
      <c r="A5051" s="394">
        <v>38898</v>
      </c>
      <c r="B5051" s="364">
        <v>1.2713000000000001</v>
      </c>
    </row>
    <row r="5052" spans="1:2" ht="14.25" customHeight="1" x14ac:dyDescent="0.3">
      <c r="A5052" s="394">
        <v>38897</v>
      </c>
      <c r="B5052" s="364">
        <v>1.2528999999999999</v>
      </c>
    </row>
    <row r="5053" spans="1:2" ht="14.25" customHeight="1" x14ac:dyDescent="0.3">
      <c r="A5053" s="394">
        <v>38896</v>
      </c>
      <c r="B5053" s="364">
        <v>1.2569999999999999</v>
      </c>
    </row>
    <row r="5054" spans="1:2" ht="14.25" customHeight="1" x14ac:dyDescent="0.3">
      <c r="A5054" s="394">
        <v>38895</v>
      </c>
      <c r="B5054" s="364">
        <v>1.2566999999999999</v>
      </c>
    </row>
    <row r="5055" spans="1:2" ht="14.25" customHeight="1" x14ac:dyDescent="0.3">
      <c r="A5055" s="394">
        <v>38894</v>
      </c>
      <c r="B5055" s="364">
        <v>1.2561</v>
      </c>
    </row>
    <row r="5056" spans="1:2" ht="14.25" customHeight="1" x14ac:dyDescent="0.3">
      <c r="A5056" s="394">
        <v>38893</v>
      </c>
      <c r="B5056" s="364">
        <v>1.2502</v>
      </c>
    </row>
    <row r="5057" spans="1:2" ht="14.25" customHeight="1" x14ac:dyDescent="0.3">
      <c r="A5057" s="394">
        <v>38892</v>
      </c>
      <c r="B5057" s="364">
        <v>1.2502</v>
      </c>
    </row>
    <row r="5058" spans="1:2" ht="14.25" customHeight="1" x14ac:dyDescent="0.3">
      <c r="A5058" s="394">
        <v>38891</v>
      </c>
      <c r="B5058" s="364">
        <v>1.2502</v>
      </c>
    </row>
    <row r="5059" spans="1:2" ht="14.25" customHeight="1" x14ac:dyDescent="0.3">
      <c r="A5059" s="394">
        <v>38890</v>
      </c>
      <c r="B5059" s="364">
        <v>1.2582</v>
      </c>
    </row>
    <row r="5060" spans="1:2" ht="14.25" customHeight="1" x14ac:dyDescent="0.3">
      <c r="A5060" s="394">
        <v>38889</v>
      </c>
      <c r="B5060" s="364">
        <v>1.2632000000000001</v>
      </c>
    </row>
    <row r="5061" spans="1:2" ht="14.25" customHeight="1" x14ac:dyDescent="0.3">
      <c r="A5061" s="394">
        <v>38888</v>
      </c>
      <c r="B5061" s="364">
        <v>1.2545999999999999</v>
      </c>
    </row>
    <row r="5062" spans="1:2" ht="14.25" customHeight="1" x14ac:dyDescent="0.3">
      <c r="A5062" s="394">
        <v>38887</v>
      </c>
      <c r="B5062" s="364">
        <v>1.2591000000000001</v>
      </c>
    </row>
    <row r="5063" spans="1:2" ht="14.25" customHeight="1" x14ac:dyDescent="0.3">
      <c r="A5063" s="394">
        <v>38886</v>
      </c>
      <c r="B5063" s="364">
        <v>1.2650999999999999</v>
      </c>
    </row>
    <row r="5064" spans="1:2" ht="14.25" customHeight="1" x14ac:dyDescent="0.3">
      <c r="A5064" s="394">
        <v>38885</v>
      </c>
      <c r="B5064" s="364">
        <v>1.2650999999999999</v>
      </c>
    </row>
    <row r="5065" spans="1:2" ht="14.25" customHeight="1" x14ac:dyDescent="0.3">
      <c r="A5065" s="394">
        <v>38884</v>
      </c>
      <c r="B5065" s="364">
        <v>1.2650999999999999</v>
      </c>
    </row>
    <row r="5066" spans="1:2" ht="14.25" customHeight="1" x14ac:dyDescent="0.3">
      <c r="A5066" s="394">
        <v>38883</v>
      </c>
      <c r="B5066" s="364">
        <v>1.2609999999999999</v>
      </c>
    </row>
    <row r="5067" spans="1:2" ht="14.25" customHeight="1" x14ac:dyDescent="0.3">
      <c r="A5067" s="394">
        <v>38882</v>
      </c>
      <c r="B5067" s="364">
        <v>1.2563</v>
      </c>
    </row>
    <row r="5068" spans="1:2" ht="14.25" customHeight="1" x14ac:dyDescent="0.3">
      <c r="A5068" s="394">
        <v>38881</v>
      </c>
      <c r="B5068" s="364">
        <v>1.2571000000000001</v>
      </c>
    </row>
    <row r="5069" spans="1:2" ht="14.25" customHeight="1" x14ac:dyDescent="0.3">
      <c r="A5069" s="394">
        <v>38880</v>
      </c>
      <c r="B5069" s="364">
        <v>1.2572000000000001</v>
      </c>
    </row>
    <row r="5070" spans="1:2" ht="14.25" customHeight="1" x14ac:dyDescent="0.3">
      <c r="A5070" s="394">
        <v>38879</v>
      </c>
      <c r="B5070" s="364">
        <v>1.2659</v>
      </c>
    </row>
    <row r="5071" spans="1:2" ht="14.25" customHeight="1" x14ac:dyDescent="0.3">
      <c r="A5071" s="394">
        <v>38878</v>
      </c>
      <c r="B5071" s="364">
        <v>1.2659</v>
      </c>
    </row>
    <row r="5072" spans="1:2" ht="14.25" customHeight="1" x14ac:dyDescent="0.3">
      <c r="A5072" s="394">
        <v>38877</v>
      </c>
      <c r="B5072" s="364">
        <v>1.2659</v>
      </c>
    </row>
    <row r="5073" spans="1:2" ht="14.25" customHeight="1" x14ac:dyDescent="0.3">
      <c r="A5073" s="394">
        <v>38876</v>
      </c>
      <c r="B5073" s="364">
        <v>1.2735000000000001</v>
      </c>
    </row>
    <row r="5074" spans="1:2" ht="14.25" customHeight="1" x14ac:dyDescent="0.3">
      <c r="A5074" s="394">
        <v>38875</v>
      </c>
      <c r="B5074" s="364">
        <v>1.2788999999999999</v>
      </c>
    </row>
    <row r="5075" spans="1:2" ht="14.25" customHeight="1" x14ac:dyDescent="0.3">
      <c r="A5075" s="394">
        <v>38874</v>
      </c>
      <c r="B5075" s="364">
        <v>1.2847</v>
      </c>
    </row>
    <row r="5076" spans="1:2" ht="14.25" customHeight="1" x14ac:dyDescent="0.3">
      <c r="A5076" s="394">
        <v>38873</v>
      </c>
      <c r="B5076" s="364">
        <v>1.2958000000000001</v>
      </c>
    </row>
    <row r="5077" spans="1:2" ht="14.25" customHeight="1" x14ac:dyDescent="0.3">
      <c r="A5077" s="394">
        <v>38872</v>
      </c>
      <c r="B5077" s="364">
        <v>1.2815000000000001</v>
      </c>
    </row>
    <row r="5078" spans="1:2" ht="14.25" customHeight="1" x14ac:dyDescent="0.3">
      <c r="A5078" s="394">
        <v>38871</v>
      </c>
      <c r="B5078" s="364">
        <v>1.2815000000000001</v>
      </c>
    </row>
    <row r="5079" spans="1:2" ht="14.25" customHeight="1" x14ac:dyDescent="0.3">
      <c r="A5079" s="394">
        <v>38870</v>
      </c>
      <c r="B5079" s="364">
        <v>1.2815000000000001</v>
      </c>
    </row>
    <row r="5080" spans="1:2" ht="14.25" customHeight="1" x14ac:dyDescent="0.3">
      <c r="A5080" s="394">
        <v>38869</v>
      </c>
      <c r="B5080" s="364">
        <v>1.2736000000000001</v>
      </c>
    </row>
    <row r="5081" spans="1:2" ht="14.25" customHeight="1" x14ac:dyDescent="0.3">
      <c r="A5081" s="394">
        <v>38868</v>
      </c>
      <c r="B5081" s="364">
        <v>1.2867999999999999</v>
      </c>
    </row>
    <row r="5082" spans="1:2" ht="14.25" customHeight="1" x14ac:dyDescent="0.3">
      <c r="A5082" s="394">
        <v>38867</v>
      </c>
      <c r="B5082" s="364">
        <v>1.2839</v>
      </c>
    </row>
    <row r="5083" spans="1:2" ht="14.25" customHeight="1" x14ac:dyDescent="0.3">
      <c r="A5083" s="394">
        <v>38866</v>
      </c>
      <c r="B5083" s="364">
        <v>1.2758</v>
      </c>
    </row>
    <row r="5084" spans="1:2" ht="14.25" customHeight="1" x14ac:dyDescent="0.3">
      <c r="A5084" s="394">
        <v>38865</v>
      </c>
      <c r="B5084" s="364">
        <v>1.2797000000000001</v>
      </c>
    </row>
    <row r="5085" spans="1:2" ht="14.25" customHeight="1" x14ac:dyDescent="0.3">
      <c r="A5085" s="394">
        <v>38864</v>
      </c>
      <c r="B5085" s="364">
        <v>1.2797000000000001</v>
      </c>
    </row>
    <row r="5086" spans="1:2" ht="14.25" customHeight="1" x14ac:dyDescent="0.3">
      <c r="A5086" s="394">
        <v>38863</v>
      </c>
      <c r="B5086" s="364">
        <v>1.2797000000000001</v>
      </c>
    </row>
    <row r="5087" spans="1:2" ht="14.25" customHeight="1" x14ac:dyDescent="0.3">
      <c r="A5087" s="394">
        <v>38862</v>
      </c>
      <c r="B5087" s="364">
        <v>1.2755000000000001</v>
      </c>
    </row>
    <row r="5088" spans="1:2" ht="14.25" customHeight="1" x14ac:dyDescent="0.3">
      <c r="A5088" s="394">
        <v>38861</v>
      </c>
      <c r="B5088" s="364">
        <v>1.2850999999999999</v>
      </c>
    </row>
    <row r="5089" spans="1:2" ht="14.25" customHeight="1" x14ac:dyDescent="0.3">
      <c r="A5089" s="394">
        <v>38860</v>
      </c>
      <c r="B5089" s="364">
        <v>1.2841</v>
      </c>
    </row>
    <row r="5090" spans="1:2" ht="14.25" customHeight="1" x14ac:dyDescent="0.3">
      <c r="A5090" s="394">
        <v>38859</v>
      </c>
      <c r="B5090" s="364">
        <v>1.2753000000000001</v>
      </c>
    </row>
    <row r="5091" spans="1:2" ht="14.25" customHeight="1" x14ac:dyDescent="0.3">
      <c r="A5091" s="394">
        <v>38858</v>
      </c>
      <c r="B5091" s="364">
        <v>1.2766999999999999</v>
      </c>
    </row>
    <row r="5092" spans="1:2" ht="14.25" customHeight="1" x14ac:dyDescent="0.3">
      <c r="A5092" s="394">
        <v>38857</v>
      </c>
      <c r="B5092" s="364">
        <v>1.2766999999999999</v>
      </c>
    </row>
    <row r="5093" spans="1:2" ht="14.25" customHeight="1" x14ac:dyDescent="0.3">
      <c r="A5093" s="394">
        <v>38856</v>
      </c>
      <c r="B5093" s="364">
        <v>1.2766999999999999</v>
      </c>
    </row>
    <row r="5094" spans="1:2" ht="14.25" customHeight="1" x14ac:dyDescent="0.3">
      <c r="A5094" s="394">
        <v>38855</v>
      </c>
      <c r="B5094" s="364">
        <v>1.2769999999999999</v>
      </c>
    </row>
    <row r="5095" spans="1:2" ht="14.25" customHeight="1" x14ac:dyDescent="0.3">
      <c r="A5095" s="394">
        <v>38854</v>
      </c>
      <c r="B5095" s="364">
        <v>1.2882</v>
      </c>
    </row>
    <row r="5096" spans="1:2" ht="14.25" customHeight="1" x14ac:dyDescent="0.3">
      <c r="A5096" s="394">
        <v>38853</v>
      </c>
      <c r="B5096" s="364">
        <v>1.2817000000000001</v>
      </c>
    </row>
    <row r="5097" spans="1:2" ht="14.25" customHeight="1" x14ac:dyDescent="0.3">
      <c r="A5097" s="394">
        <v>38852</v>
      </c>
      <c r="B5097" s="364">
        <v>1.2826</v>
      </c>
    </row>
    <row r="5098" spans="1:2" ht="14.25" customHeight="1" x14ac:dyDescent="0.3">
      <c r="A5098" s="394">
        <v>38851</v>
      </c>
      <c r="B5098" s="364">
        <v>1.2914000000000001</v>
      </c>
    </row>
    <row r="5099" spans="1:2" ht="14.25" customHeight="1" x14ac:dyDescent="0.3">
      <c r="A5099" s="394">
        <v>38850</v>
      </c>
      <c r="B5099" s="364">
        <v>1.2914000000000001</v>
      </c>
    </row>
    <row r="5100" spans="1:2" ht="14.25" customHeight="1" x14ac:dyDescent="0.3">
      <c r="A5100" s="394">
        <v>38849</v>
      </c>
      <c r="B5100" s="364">
        <v>1.2914000000000001</v>
      </c>
    </row>
    <row r="5101" spans="1:2" ht="14.25" customHeight="1" x14ac:dyDescent="0.3">
      <c r="A5101" s="394">
        <v>38848</v>
      </c>
      <c r="B5101" s="364">
        <v>1.2716000000000001</v>
      </c>
    </row>
    <row r="5102" spans="1:2" ht="14.25" customHeight="1" x14ac:dyDescent="0.3">
      <c r="A5102" s="394">
        <v>38847</v>
      </c>
      <c r="B5102" s="364">
        <v>1.2779</v>
      </c>
    </row>
    <row r="5103" spans="1:2" ht="14.25" customHeight="1" x14ac:dyDescent="0.3">
      <c r="A5103" s="394">
        <v>38846</v>
      </c>
      <c r="B5103" s="364">
        <v>1.2697000000000001</v>
      </c>
    </row>
    <row r="5104" spans="1:2" ht="14.25" customHeight="1" x14ac:dyDescent="0.3">
      <c r="A5104" s="394">
        <v>38845</v>
      </c>
      <c r="B5104" s="364">
        <v>1.2756000000000001</v>
      </c>
    </row>
    <row r="5105" spans="1:2" ht="14.25" customHeight="1" x14ac:dyDescent="0.3">
      <c r="A5105" s="394">
        <v>38844</v>
      </c>
      <c r="B5105" s="364">
        <v>1.2687999999999999</v>
      </c>
    </row>
    <row r="5106" spans="1:2" ht="14.25" customHeight="1" x14ac:dyDescent="0.3">
      <c r="A5106" s="394">
        <v>38843</v>
      </c>
      <c r="B5106" s="364">
        <v>1.2687999999999999</v>
      </c>
    </row>
    <row r="5107" spans="1:2" ht="14.25" customHeight="1" x14ac:dyDescent="0.3">
      <c r="A5107" s="394">
        <v>38842</v>
      </c>
      <c r="B5107" s="364">
        <v>1.2687999999999999</v>
      </c>
    </row>
    <row r="5108" spans="1:2" ht="14.25" customHeight="1" x14ac:dyDescent="0.3">
      <c r="A5108" s="394">
        <v>38841</v>
      </c>
      <c r="B5108" s="364">
        <v>1.2592000000000001</v>
      </c>
    </row>
    <row r="5109" spans="1:2" ht="14.25" customHeight="1" x14ac:dyDescent="0.3">
      <c r="A5109" s="394">
        <v>38840</v>
      </c>
      <c r="B5109" s="364">
        <v>1.2622</v>
      </c>
    </row>
    <row r="5110" spans="1:2" ht="14.25" customHeight="1" x14ac:dyDescent="0.3">
      <c r="A5110" s="394">
        <v>38839</v>
      </c>
      <c r="B5110" s="364">
        <v>1.2643</v>
      </c>
    </row>
    <row r="5111" spans="1:2" ht="14.25" customHeight="1" x14ac:dyDescent="0.3">
      <c r="A5111" s="394">
        <v>38838</v>
      </c>
      <c r="B5111" s="364">
        <v>1.2537</v>
      </c>
    </row>
    <row r="5112" spans="1:2" ht="14.25" customHeight="1" x14ac:dyDescent="0.3">
      <c r="A5112" s="394">
        <v>38837</v>
      </c>
      <c r="B5112" s="364">
        <v>1.2537</v>
      </c>
    </row>
    <row r="5113" spans="1:2" ht="14.25" customHeight="1" x14ac:dyDescent="0.3">
      <c r="A5113" s="394">
        <v>38836</v>
      </c>
      <c r="B5113" s="364">
        <v>1.2537</v>
      </c>
    </row>
    <row r="5114" spans="1:2" ht="14.25" customHeight="1" x14ac:dyDescent="0.3">
      <c r="A5114" s="394">
        <v>38835</v>
      </c>
      <c r="B5114" s="364">
        <v>1.2537</v>
      </c>
    </row>
    <row r="5115" spans="1:2" ht="14.25" customHeight="1" x14ac:dyDescent="0.3">
      <c r="A5115" s="394">
        <v>38834</v>
      </c>
      <c r="B5115" s="364">
        <v>1.2414000000000001</v>
      </c>
    </row>
    <row r="5116" spans="1:2" ht="14.25" customHeight="1" x14ac:dyDescent="0.3">
      <c r="A5116" s="394">
        <v>38833</v>
      </c>
      <c r="B5116" s="364">
        <v>1.2424999999999999</v>
      </c>
    </row>
    <row r="5117" spans="1:2" ht="14.25" customHeight="1" x14ac:dyDescent="0.3">
      <c r="A5117" s="394">
        <v>38832</v>
      </c>
      <c r="B5117" s="364">
        <v>1.2424999999999999</v>
      </c>
    </row>
    <row r="5118" spans="1:2" ht="14.25" customHeight="1" x14ac:dyDescent="0.3">
      <c r="A5118" s="394">
        <v>38831</v>
      </c>
      <c r="B5118" s="364">
        <v>1.2364999999999999</v>
      </c>
    </row>
    <row r="5119" spans="1:2" ht="14.25" customHeight="1" x14ac:dyDescent="0.3">
      <c r="A5119" s="394">
        <v>38830</v>
      </c>
      <c r="B5119" s="364">
        <v>1.2315</v>
      </c>
    </row>
    <row r="5120" spans="1:2" ht="14.25" customHeight="1" x14ac:dyDescent="0.3">
      <c r="A5120" s="394">
        <v>38829</v>
      </c>
      <c r="B5120" s="364">
        <v>1.2315</v>
      </c>
    </row>
    <row r="5121" spans="1:2" ht="14.25" customHeight="1" x14ac:dyDescent="0.3">
      <c r="A5121" s="394">
        <v>38828</v>
      </c>
      <c r="B5121" s="364">
        <v>1.2315</v>
      </c>
    </row>
    <row r="5122" spans="1:2" ht="14.25" customHeight="1" x14ac:dyDescent="0.3">
      <c r="A5122" s="394">
        <v>38827</v>
      </c>
      <c r="B5122" s="364">
        <v>1.2345999999999999</v>
      </c>
    </row>
    <row r="5123" spans="1:2" ht="14.25" customHeight="1" x14ac:dyDescent="0.3">
      <c r="A5123" s="394">
        <v>38826</v>
      </c>
      <c r="B5123" s="364">
        <v>1.2345999999999999</v>
      </c>
    </row>
    <row r="5124" spans="1:2" ht="14.25" customHeight="1" x14ac:dyDescent="0.3">
      <c r="A5124" s="394">
        <v>38825</v>
      </c>
      <c r="B5124" s="364">
        <v>1.2252000000000001</v>
      </c>
    </row>
    <row r="5125" spans="1:2" ht="14.25" customHeight="1" x14ac:dyDescent="0.3">
      <c r="A5125" s="394">
        <v>38824</v>
      </c>
      <c r="B5125" s="364">
        <v>1.2094</v>
      </c>
    </row>
    <row r="5126" spans="1:2" ht="14.25" customHeight="1" x14ac:dyDescent="0.3">
      <c r="A5126" s="394">
        <v>38823</v>
      </c>
      <c r="B5126" s="364">
        <v>1.2094</v>
      </c>
    </row>
    <row r="5127" spans="1:2" ht="14.25" customHeight="1" x14ac:dyDescent="0.3">
      <c r="A5127" s="394">
        <v>38822</v>
      </c>
      <c r="B5127" s="364">
        <v>1.2094</v>
      </c>
    </row>
    <row r="5128" spans="1:2" ht="14.25" customHeight="1" x14ac:dyDescent="0.3">
      <c r="A5128" s="394">
        <v>38821</v>
      </c>
      <c r="B5128" s="364">
        <v>1.2094</v>
      </c>
    </row>
    <row r="5129" spans="1:2" ht="14.25" customHeight="1" x14ac:dyDescent="0.3">
      <c r="A5129" s="394">
        <v>38820</v>
      </c>
      <c r="B5129" s="364">
        <v>1.2094</v>
      </c>
    </row>
    <row r="5130" spans="1:2" ht="14.25" customHeight="1" x14ac:dyDescent="0.3">
      <c r="A5130" s="394">
        <v>38819</v>
      </c>
      <c r="B5130" s="364">
        <v>1.2124999999999999</v>
      </c>
    </row>
    <row r="5131" spans="1:2" ht="14.25" customHeight="1" x14ac:dyDescent="0.3">
      <c r="A5131" s="394">
        <v>38818</v>
      </c>
      <c r="B5131" s="364">
        <v>1.2104999999999999</v>
      </c>
    </row>
    <row r="5132" spans="1:2" ht="14.25" customHeight="1" x14ac:dyDescent="0.3">
      <c r="A5132" s="394">
        <v>38817</v>
      </c>
      <c r="B5132" s="364">
        <v>1.2099</v>
      </c>
    </row>
    <row r="5133" spans="1:2" ht="14.25" customHeight="1" x14ac:dyDescent="0.3">
      <c r="A5133" s="394">
        <v>38816</v>
      </c>
      <c r="B5133" s="364">
        <v>1.2179</v>
      </c>
    </row>
    <row r="5134" spans="1:2" ht="14.25" customHeight="1" x14ac:dyDescent="0.3">
      <c r="A5134" s="394">
        <v>38815</v>
      </c>
      <c r="B5134" s="364">
        <v>1.2179</v>
      </c>
    </row>
    <row r="5135" spans="1:2" ht="14.25" customHeight="1" x14ac:dyDescent="0.3">
      <c r="A5135" s="394">
        <v>38814</v>
      </c>
      <c r="B5135" s="364">
        <v>1.2179</v>
      </c>
    </row>
    <row r="5136" spans="1:2" ht="14.25" customHeight="1" x14ac:dyDescent="0.3">
      <c r="A5136" s="394">
        <v>38813</v>
      </c>
      <c r="B5136" s="364">
        <v>1.2312000000000001</v>
      </c>
    </row>
    <row r="5137" spans="1:2" ht="14.25" customHeight="1" x14ac:dyDescent="0.3">
      <c r="A5137" s="394">
        <v>38812</v>
      </c>
      <c r="B5137" s="364">
        <v>1.2262</v>
      </c>
    </row>
    <row r="5138" spans="1:2" ht="14.25" customHeight="1" x14ac:dyDescent="0.3">
      <c r="A5138" s="394">
        <v>38811</v>
      </c>
      <c r="B5138" s="364">
        <v>1.2217</v>
      </c>
    </row>
    <row r="5139" spans="1:2" ht="14.25" customHeight="1" x14ac:dyDescent="0.3">
      <c r="A5139" s="394">
        <v>38810</v>
      </c>
      <c r="B5139" s="364">
        <v>1.2062999999999999</v>
      </c>
    </row>
    <row r="5140" spans="1:2" ht="14.25" customHeight="1" x14ac:dyDescent="0.3">
      <c r="A5140" s="394">
        <v>38809</v>
      </c>
      <c r="B5140" s="364">
        <v>1.2103999999999999</v>
      </c>
    </row>
    <row r="5141" spans="1:2" ht="14.25" customHeight="1" x14ac:dyDescent="0.3">
      <c r="A5141" s="394">
        <v>38808</v>
      </c>
      <c r="B5141" s="364">
        <v>1.2103999999999999</v>
      </c>
    </row>
    <row r="5142" spans="1:2" ht="14.25" customHeight="1" x14ac:dyDescent="0.3">
      <c r="A5142" s="394">
        <v>38807</v>
      </c>
      <c r="B5142" s="364">
        <v>1.2103999999999999</v>
      </c>
    </row>
    <row r="5143" spans="1:2" ht="14.25" customHeight="1" x14ac:dyDescent="0.3">
      <c r="A5143" s="394">
        <v>38806</v>
      </c>
      <c r="B5143" s="364">
        <v>1.2096</v>
      </c>
    </row>
    <row r="5144" spans="1:2" ht="14.25" customHeight="1" x14ac:dyDescent="0.3">
      <c r="A5144" s="394">
        <v>38805</v>
      </c>
      <c r="B5144" s="364">
        <v>1.2012</v>
      </c>
    </row>
    <row r="5145" spans="1:2" ht="14.25" customHeight="1" x14ac:dyDescent="0.3">
      <c r="A5145" s="394">
        <v>38804</v>
      </c>
      <c r="B5145" s="364">
        <v>1.2083999999999999</v>
      </c>
    </row>
    <row r="5146" spans="1:2" ht="14.25" customHeight="1" x14ac:dyDescent="0.3">
      <c r="A5146" s="394">
        <v>38803</v>
      </c>
      <c r="B5146" s="364">
        <v>1.2024999999999999</v>
      </c>
    </row>
    <row r="5147" spans="1:2" ht="14.25" customHeight="1" x14ac:dyDescent="0.3">
      <c r="A5147" s="394">
        <v>38802</v>
      </c>
      <c r="B5147" s="364">
        <v>1.1969000000000001</v>
      </c>
    </row>
    <row r="5148" spans="1:2" ht="14.25" customHeight="1" x14ac:dyDescent="0.3">
      <c r="A5148" s="394">
        <v>38801</v>
      </c>
      <c r="B5148" s="364">
        <v>1.1969000000000001</v>
      </c>
    </row>
    <row r="5149" spans="1:2" ht="14.25" customHeight="1" x14ac:dyDescent="0.3">
      <c r="A5149" s="394">
        <v>38800</v>
      </c>
      <c r="B5149" s="364">
        <v>1.1969000000000001</v>
      </c>
    </row>
    <row r="5150" spans="1:2" ht="14.25" customHeight="1" x14ac:dyDescent="0.3">
      <c r="A5150" s="394">
        <v>38799</v>
      </c>
      <c r="B5150" s="364">
        <v>1.2055</v>
      </c>
    </row>
    <row r="5151" spans="1:2" ht="14.25" customHeight="1" x14ac:dyDescent="0.3">
      <c r="A5151" s="394">
        <v>38798</v>
      </c>
      <c r="B5151" s="364">
        <v>1.2069000000000001</v>
      </c>
    </row>
    <row r="5152" spans="1:2" ht="14.25" customHeight="1" x14ac:dyDescent="0.3">
      <c r="A5152" s="394">
        <v>38797</v>
      </c>
      <c r="B5152" s="364">
        <v>1.2143999999999999</v>
      </c>
    </row>
    <row r="5153" spans="1:2" ht="14.25" customHeight="1" x14ac:dyDescent="0.3">
      <c r="A5153" s="394">
        <v>38796</v>
      </c>
      <c r="B5153" s="364">
        <v>1.2174</v>
      </c>
    </row>
    <row r="5154" spans="1:2" ht="14.25" customHeight="1" x14ac:dyDescent="0.3">
      <c r="A5154" s="394">
        <v>38795</v>
      </c>
      <c r="B5154" s="364">
        <v>1.2184999999999999</v>
      </c>
    </row>
    <row r="5155" spans="1:2" ht="14.25" customHeight="1" x14ac:dyDescent="0.3">
      <c r="A5155" s="394">
        <v>38794</v>
      </c>
      <c r="B5155" s="364">
        <v>1.2184999999999999</v>
      </c>
    </row>
    <row r="5156" spans="1:2" ht="14.25" customHeight="1" x14ac:dyDescent="0.3">
      <c r="A5156" s="394">
        <v>38793</v>
      </c>
      <c r="B5156" s="364">
        <v>1.2184999999999999</v>
      </c>
    </row>
    <row r="5157" spans="1:2" ht="14.25" customHeight="1" x14ac:dyDescent="0.3">
      <c r="A5157" s="394">
        <v>38792</v>
      </c>
      <c r="B5157" s="364">
        <v>1.2069000000000001</v>
      </c>
    </row>
    <row r="5158" spans="1:2" ht="14.25" customHeight="1" x14ac:dyDescent="0.3">
      <c r="A5158" s="394">
        <v>38791</v>
      </c>
      <c r="B5158" s="364">
        <v>1.2025999999999999</v>
      </c>
    </row>
    <row r="5159" spans="1:2" ht="14.25" customHeight="1" x14ac:dyDescent="0.3">
      <c r="A5159" s="394">
        <v>38790</v>
      </c>
      <c r="B5159" s="364">
        <v>1.1948000000000001</v>
      </c>
    </row>
    <row r="5160" spans="1:2" ht="14.25" customHeight="1" x14ac:dyDescent="0.3">
      <c r="A5160" s="394">
        <v>38789</v>
      </c>
      <c r="B5160" s="364">
        <v>1.1921999999999999</v>
      </c>
    </row>
    <row r="5161" spans="1:2" ht="14.25" customHeight="1" x14ac:dyDescent="0.3">
      <c r="A5161" s="394">
        <v>38788</v>
      </c>
      <c r="B5161" s="364">
        <v>1.1919</v>
      </c>
    </row>
    <row r="5162" spans="1:2" ht="14.25" customHeight="1" x14ac:dyDescent="0.3">
      <c r="A5162" s="394">
        <v>38787</v>
      </c>
      <c r="B5162" s="364">
        <v>1.1919</v>
      </c>
    </row>
    <row r="5163" spans="1:2" ht="14.25" customHeight="1" x14ac:dyDescent="0.3">
      <c r="A5163" s="394">
        <v>38786</v>
      </c>
      <c r="B5163" s="364">
        <v>1.1919</v>
      </c>
    </row>
    <row r="5164" spans="1:2" ht="14.25" customHeight="1" x14ac:dyDescent="0.3">
      <c r="A5164" s="394">
        <v>38785</v>
      </c>
      <c r="B5164" s="364">
        <v>1.1919999999999999</v>
      </c>
    </row>
    <row r="5165" spans="1:2" ht="14.25" customHeight="1" x14ac:dyDescent="0.3">
      <c r="A5165" s="394">
        <v>38784</v>
      </c>
      <c r="B5165" s="364">
        <v>1.1914</v>
      </c>
    </row>
    <row r="5166" spans="1:2" ht="14.25" customHeight="1" x14ac:dyDescent="0.3">
      <c r="A5166" s="394">
        <v>38783</v>
      </c>
      <c r="B5166" s="364">
        <v>1.1913</v>
      </c>
    </row>
    <row r="5167" spans="1:2" ht="14.25" customHeight="1" x14ac:dyDescent="0.3">
      <c r="A5167" s="394">
        <v>38782</v>
      </c>
      <c r="B5167" s="364">
        <v>1.2017</v>
      </c>
    </row>
    <row r="5168" spans="1:2" ht="14.25" customHeight="1" x14ac:dyDescent="0.3">
      <c r="A5168" s="394">
        <v>38781</v>
      </c>
      <c r="B5168" s="364">
        <v>1.202</v>
      </c>
    </row>
    <row r="5169" spans="1:2" ht="14.25" customHeight="1" x14ac:dyDescent="0.3">
      <c r="A5169" s="394">
        <v>38780</v>
      </c>
      <c r="B5169" s="364">
        <v>1.202</v>
      </c>
    </row>
    <row r="5170" spans="1:2" ht="14.25" customHeight="1" x14ac:dyDescent="0.3">
      <c r="A5170" s="394">
        <v>38779</v>
      </c>
      <c r="B5170" s="364">
        <v>1.202</v>
      </c>
    </row>
    <row r="5171" spans="1:2" ht="14.25" customHeight="1" x14ac:dyDescent="0.3">
      <c r="A5171" s="394">
        <v>38778</v>
      </c>
      <c r="B5171" s="364">
        <v>1.1920999999999999</v>
      </c>
    </row>
    <row r="5172" spans="1:2" ht="14.25" customHeight="1" x14ac:dyDescent="0.3">
      <c r="A5172" s="394">
        <v>38777</v>
      </c>
      <c r="B5172" s="364">
        <v>1.1954</v>
      </c>
    </row>
    <row r="5173" spans="1:2" ht="14.25" customHeight="1" x14ac:dyDescent="0.3">
      <c r="A5173" s="394">
        <v>38776</v>
      </c>
      <c r="B5173" s="364">
        <v>1.1875</v>
      </c>
    </row>
    <row r="5174" spans="1:2" ht="14.25" customHeight="1" x14ac:dyDescent="0.3">
      <c r="A5174" s="394">
        <v>38775</v>
      </c>
      <c r="B5174" s="364">
        <v>1.1852</v>
      </c>
    </row>
    <row r="5175" spans="1:2" ht="14.25" customHeight="1" x14ac:dyDescent="0.3">
      <c r="A5175" s="394">
        <v>38774</v>
      </c>
      <c r="B5175" s="364">
        <v>1.1896</v>
      </c>
    </row>
    <row r="5176" spans="1:2" ht="14.25" customHeight="1" x14ac:dyDescent="0.3">
      <c r="A5176" s="394">
        <v>38773</v>
      </c>
      <c r="B5176" s="364">
        <v>1.1896</v>
      </c>
    </row>
    <row r="5177" spans="1:2" ht="14.25" customHeight="1" x14ac:dyDescent="0.3">
      <c r="A5177" s="394">
        <v>38772</v>
      </c>
      <c r="B5177" s="364">
        <v>1.1896</v>
      </c>
    </row>
    <row r="5178" spans="1:2" ht="14.25" customHeight="1" x14ac:dyDescent="0.3">
      <c r="A5178" s="394">
        <v>38771</v>
      </c>
      <c r="B5178" s="364">
        <v>1.1957</v>
      </c>
    </row>
    <row r="5179" spans="1:2" ht="14.25" customHeight="1" x14ac:dyDescent="0.3">
      <c r="A5179" s="394">
        <v>38770</v>
      </c>
      <c r="B5179" s="364">
        <v>1.1875</v>
      </c>
    </row>
    <row r="5180" spans="1:2" ht="14.25" customHeight="1" x14ac:dyDescent="0.3">
      <c r="A5180" s="394">
        <v>38769</v>
      </c>
      <c r="B5180" s="364">
        <v>1.1906000000000001</v>
      </c>
    </row>
    <row r="5181" spans="1:2" ht="14.25" customHeight="1" x14ac:dyDescent="0.3">
      <c r="A5181" s="394">
        <v>38768</v>
      </c>
      <c r="B5181" s="364">
        <v>1.1932</v>
      </c>
    </row>
    <row r="5182" spans="1:2" ht="14.25" customHeight="1" x14ac:dyDescent="0.3">
      <c r="A5182" s="394">
        <v>38767</v>
      </c>
      <c r="B5182" s="364">
        <v>1.1862999999999999</v>
      </c>
    </row>
    <row r="5183" spans="1:2" ht="14.25" customHeight="1" x14ac:dyDescent="0.3">
      <c r="A5183" s="394">
        <v>38766</v>
      </c>
      <c r="B5183" s="364">
        <v>1.1862999999999999</v>
      </c>
    </row>
    <row r="5184" spans="1:2" ht="14.25" customHeight="1" x14ac:dyDescent="0.3">
      <c r="A5184" s="394">
        <v>38765</v>
      </c>
      <c r="B5184" s="364">
        <v>1.1862999999999999</v>
      </c>
    </row>
    <row r="5185" spans="1:2" ht="14.25" customHeight="1" x14ac:dyDescent="0.3">
      <c r="A5185" s="394">
        <v>38764</v>
      </c>
      <c r="B5185" s="364">
        <v>1.1858</v>
      </c>
    </row>
    <row r="5186" spans="1:2" ht="14.25" customHeight="1" x14ac:dyDescent="0.3">
      <c r="A5186" s="394">
        <v>38763</v>
      </c>
      <c r="B5186" s="364">
        <v>1.1903999999999999</v>
      </c>
    </row>
    <row r="5187" spans="1:2" ht="14.25" customHeight="1" x14ac:dyDescent="0.3">
      <c r="A5187" s="394">
        <v>38762</v>
      </c>
      <c r="B5187" s="364">
        <v>1.1898</v>
      </c>
    </row>
    <row r="5188" spans="1:2" ht="14.25" customHeight="1" x14ac:dyDescent="0.3">
      <c r="A5188" s="394">
        <v>38761</v>
      </c>
      <c r="B5188" s="364">
        <v>1.1888000000000001</v>
      </c>
    </row>
    <row r="5189" spans="1:2" ht="14.25" customHeight="1" x14ac:dyDescent="0.3">
      <c r="A5189" s="394">
        <v>38760</v>
      </c>
      <c r="B5189" s="364">
        <v>1.1970000000000001</v>
      </c>
    </row>
    <row r="5190" spans="1:2" ht="14.25" customHeight="1" x14ac:dyDescent="0.3">
      <c r="A5190" s="394">
        <v>38759</v>
      </c>
      <c r="B5190" s="364">
        <v>1.1970000000000001</v>
      </c>
    </row>
    <row r="5191" spans="1:2" ht="14.25" customHeight="1" x14ac:dyDescent="0.3">
      <c r="A5191" s="394">
        <v>38758</v>
      </c>
      <c r="B5191" s="364">
        <v>1.1970000000000001</v>
      </c>
    </row>
    <row r="5192" spans="1:2" ht="14.25" customHeight="1" x14ac:dyDescent="0.3">
      <c r="A5192" s="394">
        <v>38757</v>
      </c>
      <c r="B5192" s="364">
        <v>1.1972</v>
      </c>
    </row>
    <row r="5193" spans="1:2" ht="14.25" customHeight="1" x14ac:dyDescent="0.3">
      <c r="A5193" s="394">
        <v>38756</v>
      </c>
      <c r="B5193" s="364">
        <v>1.1948000000000001</v>
      </c>
    </row>
    <row r="5194" spans="1:2" ht="14.25" customHeight="1" x14ac:dyDescent="0.3">
      <c r="A5194" s="394">
        <v>38755</v>
      </c>
      <c r="B5194" s="364">
        <v>1.1973</v>
      </c>
    </row>
    <row r="5195" spans="1:2" ht="14.25" customHeight="1" x14ac:dyDescent="0.3">
      <c r="A5195" s="394">
        <v>38754</v>
      </c>
      <c r="B5195" s="364">
        <v>1.1980999999999999</v>
      </c>
    </row>
    <row r="5196" spans="1:2" ht="14.25" customHeight="1" x14ac:dyDescent="0.3">
      <c r="A5196" s="394">
        <v>38753</v>
      </c>
      <c r="B5196" s="364">
        <v>1.2060999999999999</v>
      </c>
    </row>
    <row r="5197" spans="1:2" ht="14.25" customHeight="1" x14ac:dyDescent="0.3">
      <c r="A5197" s="394">
        <v>38752</v>
      </c>
      <c r="B5197" s="364">
        <v>1.2060999999999999</v>
      </c>
    </row>
    <row r="5198" spans="1:2" ht="14.25" customHeight="1" x14ac:dyDescent="0.3">
      <c r="A5198" s="394">
        <v>38751</v>
      </c>
      <c r="B5198" s="364">
        <v>1.2060999999999999</v>
      </c>
    </row>
    <row r="5199" spans="1:2" ht="14.25" customHeight="1" x14ac:dyDescent="0.3">
      <c r="A5199" s="394">
        <v>38750</v>
      </c>
      <c r="B5199" s="364">
        <v>1.2065999999999999</v>
      </c>
    </row>
    <row r="5200" spans="1:2" ht="14.25" customHeight="1" x14ac:dyDescent="0.3">
      <c r="A5200" s="394">
        <v>38749</v>
      </c>
      <c r="B5200" s="364">
        <v>1.2092000000000001</v>
      </c>
    </row>
    <row r="5201" spans="1:2" ht="14.25" customHeight="1" x14ac:dyDescent="0.3">
      <c r="A5201" s="394">
        <v>38748</v>
      </c>
      <c r="B5201" s="364">
        <v>1.2118</v>
      </c>
    </row>
    <row r="5202" spans="1:2" ht="14.25" customHeight="1" x14ac:dyDescent="0.3">
      <c r="A5202" s="394">
        <v>38747</v>
      </c>
      <c r="B5202" s="364">
        <v>1.2081999999999999</v>
      </c>
    </row>
    <row r="5203" spans="1:2" ht="14.25" customHeight="1" x14ac:dyDescent="0.3">
      <c r="A5203" s="394">
        <v>38746</v>
      </c>
      <c r="B5203" s="364">
        <v>1.2172000000000001</v>
      </c>
    </row>
    <row r="5204" spans="1:2" ht="14.25" customHeight="1" x14ac:dyDescent="0.3">
      <c r="A5204" s="394">
        <v>38745</v>
      </c>
      <c r="B5204" s="364">
        <v>1.2172000000000001</v>
      </c>
    </row>
    <row r="5205" spans="1:2" ht="14.25" customHeight="1" x14ac:dyDescent="0.3">
      <c r="A5205" s="394">
        <v>38744</v>
      </c>
      <c r="B5205" s="364">
        <v>1.2172000000000001</v>
      </c>
    </row>
    <row r="5206" spans="1:2" ht="14.25" customHeight="1" x14ac:dyDescent="0.3">
      <c r="A5206" s="394">
        <v>38743</v>
      </c>
      <c r="B5206" s="364">
        <v>1.2254</v>
      </c>
    </row>
    <row r="5207" spans="1:2" ht="14.25" customHeight="1" x14ac:dyDescent="0.3">
      <c r="A5207" s="394">
        <v>38742</v>
      </c>
      <c r="B5207" s="364">
        <v>1.2294</v>
      </c>
    </row>
    <row r="5208" spans="1:2" ht="14.25" customHeight="1" x14ac:dyDescent="0.3">
      <c r="A5208" s="394">
        <v>38741</v>
      </c>
      <c r="B5208" s="364">
        <v>1.2272000000000001</v>
      </c>
    </row>
    <row r="5209" spans="1:2" ht="14.25" customHeight="1" x14ac:dyDescent="0.3">
      <c r="A5209" s="394">
        <v>38740</v>
      </c>
      <c r="B5209" s="364">
        <v>1.2277</v>
      </c>
    </row>
    <row r="5210" spans="1:2" ht="14.25" customHeight="1" x14ac:dyDescent="0.3">
      <c r="A5210" s="394">
        <v>38739</v>
      </c>
      <c r="B5210" s="364">
        <v>1.2068000000000001</v>
      </c>
    </row>
    <row r="5211" spans="1:2" ht="14.25" customHeight="1" x14ac:dyDescent="0.3">
      <c r="A5211" s="394">
        <v>38738</v>
      </c>
      <c r="B5211" s="364">
        <v>1.2068000000000001</v>
      </c>
    </row>
    <row r="5212" spans="1:2" ht="14.25" customHeight="1" x14ac:dyDescent="0.3">
      <c r="A5212" s="394">
        <v>38737</v>
      </c>
      <c r="B5212" s="364">
        <v>1.2068000000000001</v>
      </c>
    </row>
    <row r="5213" spans="1:2" ht="14.25" customHeight="1" x14ac:dyDescent="0.3">
      <c r="A5213" s="394">
        <v>38736</v>
      </c>
      <c r="B5213" s="364">
        <v>1.2073</v>
      </c>
    </row>
    <row r="5214" spans="1:2" ht="14.25" customHeight="1" x14ac:dyDescent="0.3">
      <c r="A5214" s="394">
        <v>38735</v>
      </c>
      <c r="B5214" s="364">
        <v>1.2124999999999999</v>
      </c>
    </row>
    <row r="5215" spans="1:2" ht="14.25" customHeight="1" x14ac:dyDescent="0.3">
      <c r="A5215" s="394">
        <v>38734</v>
      </c>
      <c r="B5215" s="364">
        <v>1.2075</v>
      </c>
    </row>
    <row r="5216" spans="1:2" ht="14.25" customHeight="1" x14ac:dyDescent="0.3">
      <c r="A5216" s="394">
        <v>38733</v>
      </c>
      <c r="B5216" s="364">
        <v>1.2112000000000001</v>
      </c>
    </row>
    <row r="5217" spans="1:2" ht="14.25" customHeight="1" x14ac:dyDescent="0.3">
      <c r="A5217" s="394">
        <v>38732</v>
      </c>
      <c r="B5217" s="364">
        <v>1.2039</v>
      </c>
    </row>
    <row r="5218" spans="1:2" ht="14.25" customHeight="1" x14ac:dyDescent="0.3">
      <c r="A5218" s="394">
        <v>38731</v>
      </c>
      <c r="B5218" s="364">
        <v>1.2039</v>
      </c>
    </row>
    <row r="5219" spans="1:2" ht="14.25" customHeight="1" x14ac:dyDescent="0.3">
      <c r="A5219" s="394">
        <v>38730</v>
      </c>
      <c r="B5219" s="364">
        <v>1.2039</v>
      </c>
    </row>
    <row r="5220" spans="1:2" ht="14.25" customHeight="1" x14ac:dyDescent="0.3">
      <c r="A5220" s="394">
        <v>38729</v>
      </c>
      <c r="B5220" s="364">
        <v>1.2113</v>
      </c>
    </row>
    <row r="5221" spans="1:2" ht="14.25" customHeight="1" x14ac:dyDescent="0.3">
      <c r="A5221" s="394">
        <v>38728</v>
      </c>
      <c r="B5221" s="364">
        <v>1.2088000000000001</v>
      </c>
    </row>
    <row r="5222" spans="1:2" ht="14.25" customHeight="1" x14ac:dyDescent="0.3">
      <c r="A5222" s="394">
        <v>38727</v>
      </c>
      <c r="B5222" s="364">
        <v>1.2063999999999999</v>
      </c>
    </row>
    <row r="5223" spans="1:2" ht="14.25" customHeight="1" x14ac:dyDescent="0.3">
      <c r="A5223" s="394">
        <v>38726</v>
      </c>
      <c r="B5223" s="364">
        <v>1.2078</v>
      </c>
    </row>
    <row r="5224" spans="1:2" ht="14.25" customHeight="1" x14ac:dyDescent="0.3">
      <c r="A5224" s="394">
        <v>38725</v>
      </c>
      <c r="B5224" s="364">
        <v>1.2093</v>
      </c>
    </row>
    <row r="5225" spans="1:2" ht="14.25" customHeight="1" x14ac:dyDescent="0.3">
      <c r="A5225" s="394">
        <v>38724</v>
      </c>
      <c r="B5225" s="364">
        <v>1.2093</v>
      </c>
    </row>
    <row r="5226" spans="1:2" ht="14.25" customHeight="1" x14ac:dyDescent="0.3">
      <c r="A5226" s="394">
        <v>38723</v>
      </c>
      <c r="B5226" s="364">
        <v>1.2093</v>
      </c>
    </row>
    <row r="5227" spans="1:2" ht="14.25" customHeight="1" x14ac:dyDescent="0.3">
      <c r="A5227" s="394">
        <v>38722</v>
      </c>
      <c r="B5227" s="364">
        <v>1.2088000000000001</v>
      </c>
    </row>
    <row r="5228" spans="1:2" ht="14.25" customHeight="1" x14ac:dyDescent="0.3">
      <c r="A5228" s="394">
        <v>38721</v>
      </c>
      <c r="B5228" s="364">
        <v>1.2082999999999999</v>
      </c>
    </row>
    <row r="5229" spans="1:2" ht="14.25" customHeight="1" x14ac:dyDescent="0.3">
      <c r="A5229" s="394">
        <v>38720</v>
      </c>
      <c r="B5229" s="364">
        <v>1.1875</v>
      </c>
    </row>
    <row r="5230" spans="1:2" ht="14.25" customHeight="1" x14ac:dyDescent="0.3">
      <c r="A5230" s="394">
        <v>38719</v>
      </c>
      <c r="B5230" s="364">
        <v>1.1826000000000001</v>
      </c>
    </row>
    <row r="5231" spans="1:2" ht="14.25" customHeight="1" x14ac:dyDescent="0.3">
      <c r="A5231" s="394">
        <v>38718</v>
      </c>
      <c r="B5231" s="364">
        <v>1.1797</v>
      </c>
    </row>
    <row r="5232" spans="1:2" ht="14.25" customHeight="1" x14ac:dyDescent="0.3">
      <c r="A5232" s="394">
        <v>38717</v>
      </c>
      <c r="B5232" s="364">
        <v>1.1797</v>
      </c>
    </row>
    <row r="5233" spans="1:2" ht="14.25" customHeight="1" x14ac:dyDescent="0.3">
      <c r="A5233" s="394">
        <v>38716</v>
      </c>
      <c r="B5233" s="364">
        <v>1.1797</v>
      </c>
    </row>
    <row r="5234" spans="1:2" ht="14.25" customHeight="1" x14ac:dyDescent="0.3">
      <c r="A5234" s="394">
        <v>38715</v>
      </c>
      <c r="B5234" s="364">
        <v>1.1825000000000001</v>
      </c>
    </row>
    <row r="5235" spans="1:2" ht="14.25" customHeight="1" x14ac:dyDescent="0.3">
      <c r="A5235" s="394">
        <v>38714</v>
      </c>
      <c r="B5235" s="364">
        <v>1.1916</v>
      </c>
    </row>
    <row r="5236" spans="1:2" ht="14.25" customHeight="1" x14ac:dyDescent="0.3">
      <c r="A5236" s="394">
        <v>38713</v>
      </c>
      <c r="B5236" s="364">
        <v>1.1852</v>
      </c>
    </row>
    <row r="5237" spans="1:2" ht="14.25" customHeight="1" x14ac:dyDescent="0.3">
      <c r="A5237" s="394">
        <v>38712</v>
      </c>
      <c r="B5237" s="364">
        <v>1.1859</v>
      </c>
    </row>
    <row r="5238" spans="1:2" ht="14.25" customHeight="1" x14ac:dyDescent="0.3">
      <c r="A5238" s="394">
        <v>38711</v>
      </c>
      <c r="B5238" s="364">
        <v>1.1859</v>
      </c>
    </row>
    <row r="5239" spans="1:2" ht="14.25" customHeight="1" x14ac:dyDescent="0.3">
      <c r="A5239" s="394">
        <v>38710</v>
      </c>
      <c r="B5239" s="364">
        <v>1.1859</v>
      </c>
    </row>
    <row r="5240" spans="1:2" ht="14.25" customHeight="1" x14ac:dyDescent="0.3">
      <c r="A5240" s="394">
        <v>38709</v>
      </c>
      <c r="B5240" s="364">
        <v>1.1859</v>
      </c>
    </row>
    <row r="5241" spans="1:2" ht="14.25" customHeight="1" x14ac:dyDescent="0.3">
      <c r="A5241" s="394">
        <v>38708</v>
      </c>
      <c r="B5241" s="364">
        <v>1.1821999999999999</v>
      </c>
    </row>
    <row r="5242" spans="1:2" ht="14.25" customHeight="1" x14ac:dyDescent="0.3">
      <c r="A5242" s="394">
        <v>38707</v>
      </c>
      <c r="B5242" s="364">
        <v>1.1872</v>
      </c>
    </row>
    <row r="5243" spans="1:2" ht="14.25" customHeight="1" x14ac:dyDescent="0.3">
      <c r="A5243" s="394">
        <v>38706</v>
      </c>
      <c r="B5243" s="364">
        <v>1.1955</v>
      </c>
    </row>
    <row r="5244" spans="1:2" ht="14.25" customHeight="1" x14ac:dyDescent="0.3">
      <c r="A5244" s="394">
        <v>38705</v>
      </c>
      <c r="B5244" s="364">
        <v>1.1977</v>
      </c>
    </row>
    <row r="5245" spans="1:2" ht="14.25" customHeight="1" x14ac:dyDescent="0.3">
      <c r="A5245" s="394">
        <v>38704</v>
      </c>
      <c r="B5245" s="364">
        <v>1.1982999999999999</v>
      </c>
    </row>
    <row r="5246" spans="1:2" ht="14.25" customHeight="1" x14ac:dyDescent="0.3">
      <c r="A5246" s="394">
        <v>38703</v>
      </c>
      <c r="B5246" s="364">
        <v>1.1982999999999999</v>
      </c>
    </row>
    <row r="5247" spans="1:2" ht="14.25" customHeight="1" x14ac:dyDescent="0.3">
      <c r="A5247" s="394">
        <v>38702</v>
      </c>
      <c r="B5247" s="364">
        <v>1.1982999999999999</v>
      </c>
    </row>
    <row r="5248" spans="1:2" ht="14.25" customHeight="1" x14ac:dyDescent="0.3">
      <c r="A5248" s="394">
        <v>38701</v>
      </c>
      <c r="B5248" s="364">
        <v>1.1999</v>
      </c>
    </row>
    <row r="5249" spans="1:2" ht="14.25" customHeight="1" x14ac:dyDescent="0.3">
      <c r="A5249" s="394">
        <v>38700</v>
      </c>
      <c r="B5249" s="364">
        <v>1.202</v>
      </c>
    </row>
    <row r="5250" spans="1:2" ht="14.25" customHeight="1" x14ac:dyDescent="0.3">
      <c r="A5250" s="394">
        <v>38699</v>
      </c>
      <c r="B5250" s="364">
        <v>1.1924999999999999</v>
      </c>
    </row>
    <row r="5251" spans="1:2" ht="14.25" customHeight="1" x14ac:dyDescent="0.3">
      <c r="A5251" s="394">
        <v>38698</v>
      </c>
      <c r="B5251" s="364">
        <v>1.1924999999999999</v>
      </c>
    </row>
    <row r="5252" spans="1:2" ht="14.25" customHeight="1" x14ac:dyDescent="0.3">
      <c r="A5252" s="394">
        <v>38697</v>
      </c>
      <c r="B5252" s="364">
        <v>1.1785000000000001</v>
      </c>
    </row>
    <row r="5253" spans="1:2" ht="14.25" customHeight="1" x14ac:dyDescent="0.3">
      <c r="A5253" s="394">
        <v>38696</v>
      </c>
      <c r="B5253" s="364">
        <v>1.1785000000000001</v>
      </c>
    </row>
    <row r="5254" spans="1:2" ht="14.25" customHeight="1" x14ac:dyDescent="0.3">
      <c r="A5254" s="394">
        <v>38695</v>
      </c>
      <c r="B5254" s="364">
        <v>1.1785000000000001</v>
      </c>
    </row>
    <row r="5255" spans="1:2" ht="14.25" customHeight="1" x14ac:dyDescent="0.3">
      <c r="A5255" s="394">
        <v>38694</v>
      </c>
      <c r="B5255" s="364">
        <v>1.1763999999999999</v>
      </c>
    </row>
    <row r="5256" spans="1:2" ht="14.25" customHeight="1" x14ac:dyDescent="0.3">
      <c r="A5256" s="394">
        <v>38693</v>
      </c>
      <c r="B5256" s="364">
        <v>1.171</v>
      </c>
    </row>
    <row r="5257" spans="1:2" ht="14.25" customHeight="1" x14ac:dyDescent="0.3">
      <c r="A5257" s="394">
        <v>38692</v>
      </c>
      <c r="B5257" s="364">
        <v>1.1782999999999999</v>
      </c>
    </row>
    <row r="5258" spans="1:2" ht="14.25" customHeight="1" x14ac:dyDescent="0.3">
      <c r="A5258" s="394">
        <v>38691</v>
      </c>
      <c r="B5258" s="364">
        <v>1.1767000000000001</v>
      </c>
    </row>
    <row r="5259" spans="1:2" ht="14.25" customHeight="1" x14ac:dyDescent="0.3">
      <c r="A5259" s="394">
        <v>38690</v>
      </c>
      <c r="B5259" s="364">
        <v>1.1697</v>
      </c>
    </row>
    <row r="5260" spans="1:2" ht="14.25" customHeight="1" x14ac:dyDescent="0.3">
      <c r="A5260" s="394">
        <v>38689</v>
      </c>
      <c r="B5260" s="364">
        <v>1.1697</v>
      </c>
    </row>
    <row r="5261" spans="1:2" ht="14.25" customHeight="1" x14ac:dyDescent="0.3">
      <c r="A5261" s="394">
        <v>38688</v>
      </c>
      <c r="B5261" s="364">
        <v>1.1697</v>
      </c>
    </row>
    <row r="5262" spans="1:2" ht="14.25" customHeight="1" x14ac:dyDescent="0.3">
      <c r="A5262" s="394">
        <v>38687</v>
      </c>
      <c r="B5262" s="364">
        <v>1.1745000000000001</v>
      </c>
    </row>
    <row r="5263" spans="1:2" ht="14.25" customHeight="1" x14ac:dyDescent="0.3">
      <c r="A5263" s="394">
        <v>38686</v>
      </c>
      <c r="B5263" s="364">
        <v>1.1769000000000001</v>
      </c>
    </row>
    <row r="5264" spans="1:2" ht="14.25" customHeight="1" x14ac:dyDescent="0.3">
      <c r="A5264" s="394">
        <v>38685</v>
      </c>
      <c r="B5264" s="364">
        <v>1.1793</v>
      </c>
    </row>
    <row r="5265" spans="1:2" ht="14.25" customHeight="1" x14ac:dyDescent="0.3">
      <c r="A5265" s="394">
        <v>38684</v>
      </c>
      <c r="B5265" s="364">
        <v>1.1726000000000001</v>
      </c>
    </row>
    <row r="5266" spans="1:2" ht="14.25" customHeight="1" x14ac:dyDescent="0.3">
      <c r="A5266" s="394">
        <v>38683</v>
      </c>
      <c r="B5266" s="364">
        <v>1.1762999999999999</v>
      </c>
    </row>
    <row r="5267" spans="1:2" ht="14.25" customHeight="1" x14ac:dyDescent="0.3">
      <c r="A5267" s="394">
        <v>38682</v>
      </c>
      <c r="B5267" s="364">
        <v>1.1762999999999999</v>
      </c>
    </row>
    <row r="5268" spans="1:2" ht="14.25" customHeight="1" x14ac:dyDescent="0.3">
      <c r="A5268" s="394">
        <v>38681</v>
      </c>
      <c r="B5268" s="364">
        <v>1.1762999999999999</v>
      </c>
    </row>
    <row r="5269" spans="1:2" ht="14.25" customHeight="1" x14ac:dyDescent="0.3">
      <c r="A5269" s="394">
        <v>38680</v>
      </c>
      <c r="B5269" s="364">
        <v>1.1782999999999999</v>
      </c>
    </row>
    <row r="5270" spans="1:2" ht="14.25" customHeight="1" x14ac:dyDescent="0.3">
      <c r="A5270" s="394">
        <v>38679</v>
      </c>
      <c r="B5270" s="364">
        <v>1.1776</v>
      </c>
    </row>
    <row r="5271" spans="1:2" ht="14.25" customHeight="1" x14ac:dyDescent="0.3">
      <c r="A5271" s="394">
        <v>38678</v>
      </c>
      <c r="B5271" s="364">
        <v>1.1700999999999999</v>
      </c>
    </row>
    <row r="5272" spans="1:2" ht="14.25" customHeight="1" x14ac:dyDescent="0.3">
      <c r="A5272" s="394">
        <v>38677</v>
      </c>
      <c r="B5272" s="364">
        <v>1.1811</v>
      </c>
    </row>
    <row r="5273" spans="1:2" ht="14.25" customHeight="1" x14ac:dyDescent="0.3">
      <c r="A5273" s="394">
        <v>38676</v>
      </c>
      <c r="B5273" s="364">
        <v>1.1678999999999999</v>
      </c>
    </row>
    <row r="5274" spans="1:2" ht="14.25" customHeight="1" x14ac:dyDescent="0.3">
      <c r="A5274" s="394">
        <v>38675</v>
      </c>
      <c r="B5274" s="364">
        <v>1.1678999999999999</v>
      </c>
    </row>
    <row r="5275" spans="1:2" ht="14.25" customHeight="1" x14ac:dyDescent="0.3">
      <c r="A5275" s="394">
        <v>38674</v>
      </c>
      <c r="B5275" s="364">
        <v>1.1678999999999999</v>
      </c>
    </row>
    <row r="5276" spans="1:2" ht="14.25" customHeight="1" x14ac:dyDescent="0.3">
      <c r="A5276" s="394">
        <v>38673</v>
      </c>
      <c r="B5276" s="364">
        <v>1.1692</v>
      </c>
    </row>
    <row r="5277" spans="1:2" ht="14.25" customHeight="1" x14ac:dyDescent="0.3">
      <c r="A5277" s="394">
        <v>38672</v>
      </c>
      <c r="B5277" s="364">
        <v>1.1677</v>
      </c>
    </row>
    <row r="5278" spans="1:2" ht="14.25" customHeight="1" x14ac:dyDescent="0.3">
      <c r="A5278" s="394">
        <v>38671</v>
      </c>
      <c r="B5278" s="364">
        <v>1.1667000000000001</v>
      </c>
    </row>
    <row r="5279" spans="1:2" ht="14.25" customHeight="1" x14ac:dyDescent="0.3">
      <c r="A5279" s="394">
        <v>38670</v>
      </c>
      <c r="B5279" s="364">
        <v>1.1713</v>
      </c>
    </row>
    <row r="5280" spans="1:2" ht="14.25" customHeight="1" x14ac:dyDescent="0.3">
      <c r="A5280" s="394">
        <v>38669</v>
      </c>
      <c r="B5280" s="364">
        <v>1.1697</v>
      </c>
    </row>
    <row r="5281" spans="1:2" ht="14.25" customHeight="1" x14ac:dyDescent="0.3">
      <c r="A5281" s="394">
        <v>38668</v>
      </c>
      <c r="B5281" s="364">
        <v>1.1697</v>
      </c>
    </row>
    <row r="5282" spans="1:2" ht="14.25" customHeight="1" x14ac:dyDescent="0.3">
      <c r="A5282" s="394">
        <v>38667</v>
      </c>
      <c r="B5282" s="364">
        <v>1.1697</v>
      </c>
    </row>
    <row r="5283" spans="1:2" ht="14.25" customHeight="1" x14ac:dyDescent="0.3">
      <c r="A5283" s="394">
        <v>38666</v>
      </c>
      <c r="B5283" s="364">
        <v>1.1761999999999999</v>
      </c>
    </row>
    <row r="5284" spans="1:2" ht="14.25" customHeight="1" x14ac:dyDescent="0.3">
      <c r="A5284" s="394">
        <v>38665</v>
      </c>
      <c r="B5284" s="364">
        <v>1.1738</v>
      </c>
    </row>
    <row r="5285" spans="1:2" ht="14.25" customHeight="1" x14ac:dyDescent="0.3">
      <c r="A5285" s="394">
        <v>38664</v>
      </c>
      <c r="B5285" s="364">
        <v>1.1740999999999999</v>
      </c>
    </row>
    <row r="5286" spans="1:2" ht="14.25" customHeight="1" x14ac:dyDescent="0.3">
      <c r="A5286" s="394">
        <v>38663</v>
      </c>
      <c r="B5286" s="364">
        <v>1.1823999999999999</v>
      </c>
    </row>
    <row r="5287" spans="1:2" ht="14.25" customHeight="1" x14ac:dyDescent="0.3">
      <c r="A5287" s="394">
        <v>38662</v>
      </c>
      <c r="B5287" s="364">
        <v>1.1933</v>
      </c>
    </row>
    <row r="5288" spans="1:2" ht="14.25" customHeight="1" x14ac:dyDescent="0.3">
      <c r="A5288" s="394">
        <v>38661</v>
      </c>
      <c r="B5288" s="364">
        <v>1.1933</v>
      </c>
    </row>
    <row r="5289" spans="1:2" ht="14.25" customHeight="1" x14ac:dyDescent="0.3">
      <c r="A5289" s="394">
        <v>38660</v>
      </c>
      <c r="B5289" s="364">
        <v>1.1933</v>
      </c>
    </row>
    <row r="5290" spans="1:2" ht="14.25" customHeight="1" x14ac:dyDescent="0.3">
      <c r="A5290" s="394">
        <v>38659</v>
      </c>
      <c r="B5290" s="364">
        <v>1.2040999999999999</v>
      </c>
    </row>
    <row r="5291" spans="1:2" ht="14.25" customHeight="1" x14ac:dyDescent="0.3">
      <c r="A5291" s="394">
        <v>38658</v>
      </c>
      <c r="B5291" s="364">
        <v>1.1992</v>
      </c>
    </row>
    <row r="5292" spans="1:2" ht="14.25" customHeight="1" x14ac:dyDescent="0.3">
      <c r="A5292" s="394">
        <v>38657</v>
      </c>
      <c r="B5292" s="364">
        <v>1.2008000000000001</v>
      </c>
    </row>
    <row r="5293" spans="1:2" ht="14.25" customHeight="1" x14ac:dyDescent="0.3">
      <c r="A5293" s="394">
        <v>38656</v>
      </c>
      <c r="B5293" s="364">
        <v>1.2022999999999999</v>
      </c>
    </row>
    <row r="5294" spans="1:2" ht="14.25" customHeight="1" x14ac:dyDescent="0.3">
      <c r="A5294" s="394">
        <v>38655</v>
      </c>
      <c r="B5294" s="364">
        <v>1.2138</v>
      </c>
    </row>
    <row r="5295" spans="1:2" ht="14.25" customHeight="1" x14ac:dyDescent="0.3">
      <c r="A5295" s="394">
        <v>38654</v>
      </c>
      <c r="B5295" s="364">
        <v>1.2138</v>
      </c>
    </row>
    <row r="5296" spans="1:2" ht="14.25" customHeight="1" x14ac:dyDescent="0.3">
      <c r="A5296" s="394">
        <v>38653</v>
      </c>
      <c r="B5296" s="364">
        <v>1.2138</v>
      </c>
    </row>
    <row r="5297" spans="1:2" ht="14.25" customHeight="1" x14ac:dyDescent="0.3">
      <c r="A5297" s="394">
        <v>38652</v>
      </c>
      <c r="B5297" s="364">
        <v>1.2130000000000001</v>
      </c>
    </row>
    <row r="5298" spans="1:2" ht="14.25" customHeight="1" x14ac:dyDescent="0.3">
      <c r="A5298" s="394">
        <v>38651</v>
      </c>
      <c r="B5298" s="364">
        <v>1.2059</v>
      </c>
    </row>
    <row r="5299" spans="1:2" ht="14.25" customHeight="1" x14ac:dyDescent="0.3">
      <c r="A5299" s="394">
        <v>38650</v>
      </c>
      <c r="B5299" s="364">
        <v>1.2017</v>
      </c>
    </row>
    <row r="5300" spans="1:2" ht="14.25" customHeight="1" x14ac:dyDescent="0.3">
      <c r="A5300" s="394">
        <v>38649</v>
      </c>
      <c r="B5300" s="364">
        <v>1.1943999999999999</v>
      </c>
    </row>
    <row r="5301" spans="1:2" ht="14.25" customHeight="1" x14ac:dyDescent="0.3">
      <c r="A5301" s="394">
        <v>38648</v>
      </c>
      <c r="B5301" s="364">
        <v>1.2012</v>
      </c>
    </row>
    <row r="5302" spans="1:2" ht="14.25" customHeight="1" x14ac:dyDescent="0.3">
      <c r="A5302" s="394">
        <v>38647</v>
      </c>
      <c r="B5302" s="364">
        <v>1.2012</v>
      </c>
    </row>
    <row r="5303" spans="1:2" ht="14.25" customHeight="1" x14ac:dyDescent="0.3">
      <c r="A5303" s="394">
        <v>38646</v>
      </c>
      <c r="B5303" s="364">
        <v>1.2012</v>
      </c>
    </row>
    <row r="5304" spans="1:2" ht="14.25" customHeight="1" x14ac:dyDescent="0.3">
      <c r="A5304" s="394">
        <v>38645</v>
      </c>
      <c r="B5304" s="364">
        <v>1.1953</v>
      </c>
    </row>
    <row r="5305" spans="1:2" ht="14.25" customHeight="1" x14ac:dyDescent="0.3">
      <c r="A5305" s="394">
        <v>38644</v>
      </c>
      <c r="B5305" s="364">
        <v>1.1950000000000001</v>
      </c>
    </row>
    <row r="5306" spans="1:2" ht="14.25" customHeight="1" x14ac:dyDescent="0.3">
      <c r="A5306" s="394">
        <v>38643</v>
      </c>
      <c r="B5306" s="364">
        <v>1.1937</v>
      </c>
    </row>
    <row r="5307" spans="1:2" ht="14.25" customHeight="1" x14ac:dyDescent="0.3">
      <c r="A5307" s="394">
        <v>38642</v>
      </c>
      <c r="B5307" s="364">
        <v>1.2021999999999999</v>
      </c>
    </row>
    <row r="5308" spans="1:2" ht="14.25" customHeight="1" x14ac:dyDescent="0.3">
      <c r="A5308" s="394">
        <v>38641</v>
      </c>
      <c r="B5308" s="364">
        <v>1.1999</v>
      </c>
    </row>
    <row r="5309" spans="1:2" ht="14.25" customHeight="1" x14ac:dyDescent="0.3">
      <c r="A5309" s="394">
        <v>38640</v>
      </c>
      <c r="B5309" s="364">
        <v>1.1999</v>
      </c>
    </row>
    <row r="5310" spans="1:2" ht="14.25" customHeight="1" x14ac:dyDescent="0.3">
      <c r="A5310" s="394">
        <v>38639</v>
      </c>
      <c r="B5310" s="364">
        <v>1.1999</v>
      </c>
    </row>
    <row r="5311" spans="1:2" ht="14.25" customHeight="1" x14ac:dyDescent="0.3">
      <c r="A5311" s="394">
        <v>38638</v>
      </c>
      <c r="B5311" s="364">
        <v>1.198</v>
      </c>
    </row>
    <row r="5312" spans="1:2" ht="14.25" customHeight="1" x14ac:dyDescent="0.3">
      <c r="A5312" s="394">
        <v>38637</v>
      </c>
      <c r="B5312" s="364">
        <v>1.2008000000000001</v>
      </c>
    </row>
    <row r="5313" spans="1:2" ht="14.25" customHeight="1" x14ac:dyDescent="0.3">
      <c r="A5313" s="394">
        <v>38636</v>
      </c>
      <c r="B5313" s="364">
        <v>1.2021999999999999</v>
      </c>
    </row>
    <row r="5314" spans="1:2" ht="14.25" customHeight="1" x14ac:dyDescent="0.3">
      <c r="A5314" s="394">
        <v>38635</v>
      </c>
      <c r="B5314" s="364">
        <v>1.2088000000000001</v>
      </c>
    </row>
    <row r="5315" spans="1:2" ht="14.25" customHeight="1" x14ac:dyDescent="0.3">
      <c r="A5315" s="394">
        <v>38634</v>
      </c>
      <c r="B5315" s="364">
        <v>1.2143999999999999</v>
      </c>
    </row>
    <row r="5316" spans="1:2" ht="14.25" customHeight="1" x14ac:dyDescent="0.3">
      <c r="A5316" s="394">
        <v>38633</v>
      </c>
      <c r="B5316" s="364">
        <v>1.2143999999999999</v>
      </c>
    </row>
    <row r="5317" spans="1:2" ht="14.25" customHeight="1" x14ac:dyDescent="0.3">
      <c r="A5317" s="394">
        <v>38632</v>
      </c>
      <c r="B5317" s="364">
        <v>1.2143999999999999</v>
      </c>
    </row>
    <row r="5318" spans="1:2" ht="14.25" customHeight="1" x14ac:dyDescent="0.3">
      <c r="A5318" s="394">
        <v>38631</v>
      </c>
      <c r="B5318" s="364">
        <v>1.2060999999999999</v>
      </c>
    </row>
    <row r="5319" spans="1:2" ht="14.25" customHeight="1" x14ac:dyDescent="0.3">
      <c r="A5319" s="394">
        <v>38630</v>
      </c>
      <c r="B5319" s="364">
        <v>1.1947000000000001</v>
      </c>
    </row>
    <row r="5320" spans="1:2" ht="14.25" customHeight="1" x14ac:dyDescent="0.3">
      <c r="A5320" s="394">
        <v>38629</v>
      </c>
      <c r="B5320" s="364">
        <v>1.1938</v>
      </c>
    </row>
    <row r="5321" spans="1:2" ht="14.25" customHeight="1" x14ac:dyDescent="0.3">
      <c r="A5321" s="394">
        <v>38628</v>
      </c>
      <c r="B5321" s="364">
        <v>1.1933</v>
      </c>
    </row>
    <row r="5322" spans="1:2" ht="14.25" customHeight="1" x14ac:dyDescent="0.3">
      <c r="A5322" s="394">
        <v>38627</v>
      </c>
      <c r="B5322" s="364">
        <v>1.2041999999999999</v>
      </c>
    </row>
    <row r="5323" spans="1:2" ht="14.25" customHeight="1" x14ac:dyDescent="0.3">
      <c r="A5323" s="394">
        <v>38626</v>
      </c>
      <c r="B5323" s="364">
        <v>1.2041999999999999</v>
      </c>
    </row>
    <row r="5324" spans="1:2" ht="14.25" customHeight="1" x14ac:dyDescent="0.3">
      <c r="A5324" s="394">
        <v>38625</v>
      </c>
      <c r="B5324" s="364">
        <v>1.2041999999999999</v>
      </c>
    </row>
    <row r="5325" spans="1:2" ht="14.25" customHeight="1" x14ac:dyDescent="0.3">
      <c r="A5325" s="394">
        <v>38624</v>
      </c>
      <c r="B5325" s="364">
        <v>1.2062999999999999</v>
      </c>
    </row>
    <row r="5326" spans="1:2" ht="14.25" customHeight="1" x14ac:dyDescent="0.3">
      <c r="A5326" s="394">
        <v>38623</v>
      </c>
      <c r="B5326" s="364">
        <v>1.2037</v>
      </c>
    </row>
    <row r="5327" spans="1:2" ht="14.25" customHeight="1" x14ac:dyDescent="0.3">
      <c r="A5327" s="394">
        <v>38622</v>
      </c>
      <c r="B5327" s="364">
        <v>1.2004999999999999</v>
      </c>
    </row>
    <row r="5328" spans="1:2" ht="14.25" customHeight="1" x14ac:dyDescent="0.3">
      <c r="A5328" s="394">
        <v>38621</v>
      </c>
      <c r="B5328" s="364">
        <v>1.2031000000000001</v>
      </c>
    </row>
    <row r="5329" spans="1:2" ht="14.25" customHeight="1" x14ac:dyDescent="0.3">
      <c r="A5329" s="394">
        <v>38620</v>
      </c>
      <c r="B5329" s="364">
        <v>1.2118</v>
      </c>
    </row>
    <row r="5330" spans="1:2" ht="14.25" customHeight="1" x14ac:dyDescent="0.3">
      <c r="A5330" s="394">
        <v>38619</v>
      </c>
      <c r="B5330" s="364">
        <v>1.2118</v>
      </c>
    </row>
    <row r="5331" spans="1:2" ht="14.25" customHeight="1" x14ac:dyDescent="0.3">
      <c r="A5331" s="394">
        <v>38618</v>
      </c>
      <c r="B5331" s="364">
        <v>1.2118</v>
      </c>
    </row>
    <row r="5332" spans="1:2" ht="14.25" customHeight="1" x14ac:dyDescent="0.3">
      <c r="A5332" s="394">
        <v>38617</v>
      </c>
      <c r="B5332" s="364">
        <v>1.2223999999999999</v>
      </c>
    </row>
    <row r="5333" spans="1:2" ht="14.25" customHeight="1" x14ac:dyDescent="0.3">
      <c r="A5333" s="394">
        <v>38616</v>
      </c>
      <c r="B5333" s="364">
        <v>1.2224999999999999</v>
      </c>
    </row>
    <row r="5334" spans="1:2" ht="14.25" customHeight="1" x14ac:dyDescent="0.3">
      <c r="A5334" s="394">
        <v>38615</v>
      </c>
      <c r="B5334" s="364">
        <v>1.2154</v>
      </c>
    </row>
    <row r="5335" spans="1:2" ht="14.25" customHeight="1" x14ac:dyDescent="0.3">
      <c r="A5335" s="394">
        <v>38614</v>
      </c>
      <c r="B5335" s="364">
        <v>1.2139</v>
      </c>
    </row>
    <row r="5336" spans="1:2" ht="14.25" customHeight="1" x14ac:dyDescent="0.3">
      <c r="A5336" s="394">
        <v>38613</v>
      </c>
      <c r="B5336" s="364">
        <v>1.2242999999999999</v>
      </c>
    </row>
    <row r="5337" spans="1:2" ht="14.25" customHeight="1" x14ac:dyDescent="0.3">
      <c r="A5337" s="394">
        <v>38612</v>
      </c>
      <c r="B5337" s="364">
        <v>1.2242999999999999</v>
      </c>
    </row>
    <row r="5338" spans="1:2" ht="14.25" customHeight="1" x14ac:dyDescent="0.3">
      <c r="A5338" s="394">
        <v>38611</v>
      </c>
      <c r="B5338" s="364">
        <v>1.2242999999999999</v>
      </c>
    </row>
    <row r="5339" spans="1:2" ht="14.25" customHeight="1" x14ac:dyDescent="0.3">
      <c r="A5339" s="394">
        <v>38610</v>
      </c>
      <c r="B5339" s="364">
        <v>1.2222999999999999</v>
      </c>
    </row>
    <row r="5340" spans="1:2" ht="14.25" customHeight="1" x14ac:dyDescent="0.3">
      <c r="A5340" s="394">
        <v>38609</v>
      </c>
      <c r="B5340" s="364">
        <v>1.2314000000000001</v>
      </c>
    </row>
    <row r="5341" spans="1:2" ht="14.25" customHeight="1" x14ac:dyDescent="0.3">
      <c r="A5341" s="394">
        <v>38608</v>
      </c>
      <c r="B5341" s="364">
        <v>1.2276</v>
      </c>
    </row>
    <row r="5342" spans="1:2" ht="14.25" customHeight="1" x14ac:dyDescent="0.3">
      <c r="A5342" s="394">
        <v>38607</v>
      </c>
      <c r="B5342" s="364">
        <v>1.2313000000000001</v>
      </c>
    </row>
    <row r="5343" spans="1:2" ht="14.25" customHeight="1" x14ac:dyDescent="0.3">
      <c r="A5343" s="394">
        <v>38606</v>
      </c>
      <c r="B5343" s="364">
        <v>1.2415</v>
      </c>
    </row>
    <row r="5344" spans="1:2" ht="14.25" customHeight="1" x14ac:dyDescent="0.3">
      <c r="A5344" s="394">
        <v>38605</v>
      </c>
      <c r="B5344" s="364">
        <v>1.2415</v>
      </c>
    </row>
    <row r="5345" spans="1:2" ht="14.25" customHeight="1" x14ac:dyDescent="0.3">
      <c r="A5345" s="394">
        <v>38604</v>
      </c>
      <c r="B5345" s="364">
        <v>1.2415</v>
      </c>
    </row>
    <row r="5346" spans="1:2" ht="14.25" customHeight="1" x14ac:dyDescent="0.3">
      <c r="A5346" s="394">
        <v>38603</v>
      </c>
      <c r="B5346" s="364">
        <v>1.2418</v>
      </c>
    </row>
    <row r="5347" spans="1:2" ht="14.25" customHeight="1" x14ac:dyDescent="0.3">
      <c r="A5347" s="394">
        <v>38602</v>
      </c>
      <c r="B5347" s="364">
        <v>1.2451000000000001</v>
      </c>
    </row>
    <row r="5348" spans="1:2" ht="14.25" customHeight="1" x14ac:dyDescent="0.3">
      <c r="A5348" s="394">
        <v>38601</v>
      </c>
      <c r="B5348" s="364">
        <v>1.2483</v>
      </c>
    </row>
    <row r="5349" spans="1:2" ht="14.25" customHeight="1" x14ac:dyDescent="0.3">
      <c r="A5349" s="394">
        <v>38600</v>
      </c>
      <c r="B5349" s="364">
        <v>1.2538</v>
      </c>
    </row>
    <row r="5350" spans="1:2" ht="14.25" customHeight="1" x14ac:dyDescent="0.3">
      <c r="A5350" s="394">
        <v>38599</v>
      </c>
      <c r="B5350" s="364">
        <v>1.2541</v>
      </c>
    </row>
    <row r="5351" spans="1:2" ht="14.25" customHeight="1" x14ac:dyDescent="0.3">
      <c r="A5351" s="394">
        <v>38598</v>
      </c>
      <c r="B5351" s="364">
        <v>1.2541</v>
      </c>
    </row>
    <row r="5352" spans="1:2" ht="14.25" customHeight="1" x14ac:dyDescent="0.3">
      <c r="A5352" s="394">
        <v>38597</v>
      </c>
      <c r="B5352" s="364">
        <v>1.2541</v>
      </c>
    </row>
    <row r="5353" spans="1:2" ht="14.25" customHeight="1" x14ac:dyDescent="0.3">
      <c r="A5353" s="394">
        <v>38596</v>
      </c>
      <c r="B5353" s="364">
        <v>1.2387999999999999</v>
      </c>
    </row>
    <row r="5354" spans="1:2" ht="14.25" customHeight="1" x14ac:dyDescent="0.3">
      <c r="A5354" s="394">
        <v>38595</v>
      </c>
      <c r="B5354" s="364">
        <v>1.2198</v>
      </c>
    </row>
    <row r="5355" spans="1:2" ht="14.25" customHeight="1" x14ac:dyDescent="0.3">
      <c r="A5355" s="394">
        <v>38594</v>
      </c>
      <c r="B5355" s="364">
        <v>1.2181</v>
      </c>
    </row>
    <row r="5356" spans="1:2" ht="14.25" customHeight="1" x14ac:dyDescent="0.3">
      <c r="A5356" s="394">
        <v>38593</v>
      </c>
      <c r="B5356" s="364">
        <v>1.2289000000000001</v>
      </c>
    </row>
    <row r="5357" spans="1:2" ht="14.25" customHeight="1" x14ac:dyDescent="0.3">
      <c r="A5357" s="394">
        <v>38592</v>
      </c>
      <c r="B5357" s="364">
        <v>1.2306999999999999</v>
      </c>
    </row>
    <row r="5358" spans="1:2" ht="14.25" customHeight="1" x14ac:dyDescent="0.3">
      <c r="A5358" s="394">
        <v>38591</v>
      </c>
      <c r="B5358" s="364">
        <v>1.2306999999999999</v>
      </c>
    </row>
    <row r="5359" spans="1:2" ht="14.25" customHeight="1" x14ac:dyDescent="0.3">
      <c r="A5359" s="394">
        <v>38590</v>
      </c>
      <c r="B5359" s="364">
        <v>1.2306999999999999</v>
      </c>
    </row>
    <row r="5360" spans="1:2" ht="14.25" customHeight="1" x14ac:dyDescent="0.3">
      <c r="A5360" s="394">
        <v>38589</v>
      </c>
      <c r="B5360" s="364">
        <v>1.2272000000000001</v>
      </c>
    </row>
    <row r="5361" spans="1:2" ht="14.25" customHeight="1" x14ac:dyDescent="0.3">
      <c r="A5361" s="394">
        <v>38588</v>
      </c>
      <c r="B5361" s="364">
        <v>1.2211000000000001</v>
      </c>
    </row>
    <row r="5362" spans="1:2" ht="14.25" customHeight="1" x14ac:dyDescent="0.3">
      <c r="A5362" s="394">
        <v>38587</v>
      </c>
      <c r="B5362" s="364">
        <v>1.2233000000000001</v>
      </c>
    </row>
    <row r="5363" spans="1:2" ht="14.25" customHeight="1" x14ac:dyDescent="0.3">
      <c r="A5363" s="394">
        <v>38586</v>
      </c>
      <c r="B5363" s="364">
        <v>1.2231000000000001</v>
      </c>
    </row>
    <row r="5364" spans="1:2" ht="14.25" customHeight="1" x14ac:dyDescent="0.3">
      <c r="A5364" s="394">
        <v>38585</v>
      </c>
      <c r="B5364" s="364">
        <v>1.2182999999999999</v>
      </c>
    </row>
    <row r="5365" spans="1:2" ht="14.25" customHeight="1" x14ac:dyDescent="0.3">
      <c r="A5365" s="394">
        <v>38584</v>
      </c>
      <c r="B5365" s="364">
        <v>1.2182999999999999</v>
      </c>
    </row>
    <row r="5366" spans="1:2" ht="14.25" customHeight="1" x14ac:dyDescent="0.3">
      <c r="A5366" s="394">
        <v>38583</v>
      </c>
      <c r="B5366" s="364">
        <v>1.2182999999999999</v>
      </c>
    </row>
    <row r="5367" spans="1:2" ht="14.25" customHeight="1" x14ac:dyDescent="0.3">
      <c r="A5367" s="394">
        <v>38582</v>
      </c>
      <c r="B5367" s="364">
        <v>1.2213000000000001</v>
      </c>
    </row>
    <row r="5368" spans="1:2" ht="14.25" customHeight="1" x14ac:dyDescent="0.3">
      <c r="A5368" s="394">
        <v>38581</v>
      </c>
      <c r="B5368" s="364">
        <v>1.2296</v>
      </c>
    </row>
    <row r="5369" spans="1:2" ht="14.25" customHeight="1" x14ac:dyDescent="0.3">
      <c r="A5369" s="394">
        <v>38580</v>
      </c>
      <c r="B5369" s="364">
        <v>1.2313000000000001</v>
      </c>
    </row>
    <row r="5370" spans="1:2" ht="14.25" customHeight="1" x14ac:dyDescent="0.3">
      <c r="A5370" s="394">
        <v>38579</v>
      </c>
      <c r="B5370" s="364">
        <v>1.2374000000000001</v>
      </c>
    </row>
    <row r="5371" spans="1:2" ht="14.25" customHeight="1" x14ac:dyDescent="0.3">
      <c r="A5371" s="394">
        <v>38578</v>
      </c>
      <c r="B5371" s="364">
        <v>1.2457</v>
      </c>
    </row>
    <row r="5372" spans="1:2" ht="14.25" customHeight="1" x14ac:dyDescent="0.3">
      <c r="A5372" s="394">
        <v>38577</v>
      </c>
      <c r="B5372" s="364">
        <v>1.2457</v>
      </c>
    </row>
    <row r="5373" spans="1:2" ht="14.25" customHeight="1" x14ac:dyDescent="0.3">
      <c r="A5373" s="394">
        <v>38576</v>
      </c>
      <c r="B5373" s="364">
        <v>1.2457</v>
      </c>
    </row>
    <row r="5374" spans="1:2" ht="14.25" customHeight="1" x14ac:dyDescent="0.3">
      <c r="A5374" s="394">
        <v>38575</v>
      </c>
      <c r="B5374" s="364">
        <v>1.2404999999999999</v>
      </c>
    </row>
    <row r="5375" spans="1:2" ht="14.25" customHeight="1" x14ac:dyDescent="0.3">
      <c r="A5375" s="394">
        <v>38574</v>
      </c>
      <c r="B5375" s="364">
        <v>1.2377</v>
      </c>
    </row>
    <row r="5376" spans="1:2" ht="14.25" customHeight="1" x14ac:dyDescent="0.3">
      <c r="A5376" s="394">
        <v>38573</v>
      </c>
      <c r="B5376" s="364">
        <v>1.2366999999999999</v>
      </c>
    </row>
    <row r="5377" spans="1:2" ht="14.25" customHeight="1" x14ac:dyDescent="0.3">
      <c r="A5377" s="394">
        <v>38572</v>
      </c>
      <c r="B5377" s="364">
        <v>1.2370000000000001</v>
      </c>
    </row>
    <row r="5378" spans="1:2" ht="14.25" customHeight="1" x14ac:dyDescent="0.3">
      <c r="A5378" s="394">
        <v>38571</v>
      </c>
      <c r="B5378" s="364">
        <v>1.2385999999999999</v>
      </c>
    </row>
    <row r="5379" spans="1:2" ht="14.25" customHeight="1" x14ac:dyDescent="0.3">
      <c r="A5379" s="394">
        <v>38570</v>
      </c>
      <c r="B5379" s="364">
        <v>1.2385999999999999</v>
      </c>
    </row>
    <row r="5380" spans="1:2" ht="14.25" customHeight="1" x14ac:dyDescent="0.3">
      <c r="A5380" s="394">
        <v>38569</v>
      </c>
      <c r="B5380" s="364">
        <v>1.2385999999999999</v>
      </c>
    </row>
    <row r="5381" spans="1:2" ht="14.25" customHeight="1" x14ac:dyDescent="0.3">
      <c r="A5381" s="394">
        <v>38568</v>
      </c>
      <c r="B5381" s="364">
        <v>1.2319</v>
      </c>
    </row>
    <row r="5382" spans="1:2" ht="14.25" customHeight="1" x14ac:dyDescent="0.3">
      <c r="A5382" s="394">
        <v>38567</v>
      </c>
      <c r="B5382" s="364">
        <v>1.2307999999999999</v>
      </c>
    </row>
    <row r="5383" spans="1:2" ht="14.25" customHeight="1" x14ac:dyDescent="0.3">
      <c r="A5383" s="394">
        <v>38566</v>
      </c>
      <c r="B5383" s="364">
        <v>1.2217</v>
      </c>
    </row>
    <row r="5384" spans="1:2" ht="14.25" customHeight="1" x14ac:dyDescent="0.3">
      <c r="A5384" s="394">
        <v>38565</v>
      </c>
      <c r="B5384" s="364">
        <v>1.2219</v>
      </c>
    </row>
    <row r="5385" spans="1:2" ht="14.25" customHeight="1" x14ac:dyDescent="0.3">
      <c r="A5385" s="394">
        <v>38564</v>
      </c>
      <c r="B5385" s="364">
        <v>1.2093</v>
      </c>
    </row>
    <row r="5386" spans="1:2" ht="14.25" customHeight="1" x14ac:dyDescent="0.3">
      <c r="A5386" s="394">
        <v>38563</v>
      </c>
      <c r="B5386" s="364">
        <v>1.2093</v>
      </c>
    </row>
    <row r="5387" spans="1:2" ht="14.25" customHeight="1" x14ac:dyDescent="0.3">
      <c r="A5387" s="394">
        <v>38562</v>
      </c>
      <c r="B5387" s="364">
        <v>1.2093</v>
      </c>
    </row>
    <row r="5388" spans="1:2" ht="14.25" customHeight="1" x14ac:dyDescent="0.3">
      <c r="A5388" s="394">
        <v>38561</v>
      </c>
      <c r="B5388" s="364">
        <v>1.21</v>
      </c>
    </row>
    <row r="5389" spans="1:2" ht="14.25" customHeight="1" x14ac:dyDescent="0.3">
      <c r="A5389" s="394">
        <v>38560</v>
      </c>
      <c r="B5389" s="364">
        <v>1.1990000000000001</v>
      </c>
    </row>
    <row r="5390" spans="1:2" ht="14.25" customHeight="1" x14ac:dyDescent="0.3">
      <c r="A5390" s="394">
        <v>38559</v>
      </c>
      <c r="B5390" s="364">
        <v>1.1987000000000001</v>
      </c>
    </row>
    <row r="5391" spans="1:2" ht="14.25" customHeight="1" x14ac:dyDescent="0.3">
      <c r="A5391" s="394">
        <v>38558</v>
      </c>
      <c r="B5391" s="364">
        <v>1.2064999999999999</v>
      </c>
    </row>
    <row r="5392" spans="1:2" ht="14.25" customHeight="1" x14ac:dyDescent="0.3">
      <c r="A5392" s="394">
        <v>38557</v>
      </c>
      <c r="B5392" s="364">
        <v>1.2142999999999999</v>
      </c>
    </row>
    <row r="5393" spans="1:2" ht="14.25" customHeight="1" x14ac:dyDescent="0.3">
      <c r="A5393" s="394">
        <v>38556</v>
      </c>
      <c r="B5393" s="364">
        <v>1.2142999999999999</v>
      </c>
    </row>
    <row r="5394" spans="1:2" ht="14.25" customHeight="1" x14ac:dyDescent="0.3">
      <c r="A5394" s="394">
        <v>38555</v>
      </c>
      <c r="B5394" s="364">
        <v>1.2142999999999999</v>
      </c>
    </row>
    <row r="5395" spans="1:2" ht="14.25" customHeight="1" x14ac:dyDescent="0.3">
      <c r="A5395" s="394">
        <v>38554</v>
      </c>
      <c r="B5395" s="364">
        <v>1.2186999999999999</v>
      </c>
    </row>
    <row r="5396" spans="1:2" ht="14.25" customHeight="1" x14ac:dyDescent="0.3">
      <c r="A5396" s="394">
        <v>38553</v>
      </c>
      <c r="B5396" s="364">
        <v>1.2062999999999999</v>
      </c>
    </row>
    <row r="5397" spans="1:2" ht="14.25" customHeight="1" x14ac:dyDescent="0.3">
      <c r="A5397" s="394">
        <v>38552</v>
      </c>
      <c r="B5397" s="364">
        <v>1.1964999999999999</v>
      </c>
    </row>
    <row r="5398" spans="1:2" ht="14.25" customHeight="1" x14ac:dyDescent="0.3">
      <c r="A5398" s="394">
        <v>38551</v>
      </c>
      <c r="B5398" s="364">
        <v>1.2054</v>
      </c>
    </row>
    <row r="5399" spans="1:2" ht="14.25" customHeight="1" x14ac:dyDescent="0.3">
      <c r="A5399" s="394">
        <v>38550</v>
      </c>
      <c r="B5399" s="364">
        <v>1.2073</v>
      </c>
    </row>
    <row r="5400" spans="1:2" ht="14.25" customHeight="1" x14ac:dyDescent="0.3">
      <c r="A5400" s="394">
        <v>38549</v>
      </c>
      <c r="B5400" s="364">
        <v>1.2073</v>
      </c>
    </row>
    <row r="5401" spans="1:2" ht="14.25" customHeight="1" x14ac:dyDescent="0.3">
      <c r="A5401" s="394">
        <v>38548</v>
      </c>
      <c r="B5401" s="364">
        <v>1.2073</v>
      </c>
    </row>
    <row r="5402" spans="1:2" ht="14.25" customHeight="1" x14ac:dyDescent="0.3">
      <c r="A5402" s="394">
        <v>38547</v>
      </c>
      <c r="B5402" s="364">
        <v>1.2067000000000001</v>
      </c>
    </row>
    <row r="5403" spans="1:2" ht="14.25" customHeight="1" x14ac:dyDescent="0.3">
      <c r="A5403" s="394">
        <v>38546</v>
      </c>
      <c r="B5403" s="364">
        <v>1.2183999999999999</v>
      </c>
    </row>
    <row r="5404" spans="1:2" ht="14.25" customHeight="1" x14ac:dyDescent="0.3">
      <c r="A5404" s="394">
        <v>38545</v>
      </c>
      <c r="B5404" s="364">
        <v>1.2165999999999999</v>
      </c>
    </row>
    <row r="5405" spans="1:2" ht="14.25" customHeight="1" x14ac:dyDescent="0.3">
      <c r="A5405" s="394">
        <v>38544</v>
      </c>
      <c r="B5405" s="364">
        <v>1.2005999999999999</v>
      </c>
    </row>
    <row r="5406" spans="1:2" ht="14.25" customHeight="1" x14ac:dyDescent="0.3">
      <c r="A5406" s="394">
        <v>38543</v>
      </c>
      <c r="B5406" s="364">
        <v>1.1903999999999999</v>
      </c>
    </row>
    <row r="5407" spans="1:2" ht="14.25" customHeight="1" x14ac:dyDescent="0.3">
      <c r="A5407" s="394">
        <v>38542</v>
      </c>
      <c r="B5407" s="364">
        <v>1.1903999999999999</v>
      </c>
    </row>
    <row r="5408" spans="1:2" ht="14.25" customHeight="1" x14ac:dyDescent="0.3">
      <c r="A5408" s="394">
        <v>38541</v>
      </c>
      <c r="B5408" s="364">
        <v>1.1903999999999999</v>
      </c>
    </row>
    <row r="5409" spans="1:2" ht="14.25" customHeight="1" x14ac:dyDescent="0.3">
      <c r="A5409" s="394">
        <v>38540</v>
      </c>
      <c r="B5409" s="364">
        <v>1.1957</v>
      </c>
    </row>
    <row r="5410" spans="1:2" ht="14.25" customHeight="1" x14ac:dyDescent="0.3">
      <c r="A5410" s="394">
        <v>38539</v>
      </c>
      <c r="B5410" s="364">
        <v>1.1913</v>
      </c>
    </row>
    <row r="5411" spans="1:2" ht="14.25" customHeight="1" x14ac:dyDescent="0.3">
      <c r="A5411" s="394">
        <v>38538</v>
      </c>
      <c r="B5411" s="364">
        <v>1.1882999999999999</v>
      </c>
    </row>
    <row r="5412" spans="1:2" ht="14.25" customHeight="1" x14ac:dyDescent="0.3">
      <c r="A5412" s="394">
        <v>38537</v>
      </c>
      <c r="B5412" s="364">
        <v>1.1894</v>
      </c>
    </row>
    <row r="5413" spans="1:2" ht="14.25" customHeight="1" x14ac:dyDescent="0.3">
      <c r="A5413" s="394">
        <v>38536</v>
      </c>
      <c r="B5413" s="364">
        <v>1.2087000000000001</v>
      </c>
    </row>
    <row r="5414" spans="1:2" ht="14.25" customHeight="1" x14ac:dyDescent="0.3">
      <c r="A5414" s="394">
        <v>38535</v>
      </c>
      <c r="B5414" s="364">
        <v>1.2087000000000001</v>
      </c>
    </row>
    <row r="5415" spans="1:2" ht="14.25" customHeight="1" x14ac:dyDescent="0.3">
      <c r="A5415" s="394">
        <v>38534</v>
      </c>
      <c r="B5415" s="364">
        <v>1.2087000000000001</v>
      </c>
    </row>
    <row r="5416" spans="1:2" ht="14.25" customHeight="1" x14ac:dyDescent="0.3">
      <c r="A5416" s="394">
        <v>38533</v>
      </c>
      <c r="B5416" s="364">
        <v>1.2092000000000001</v>
      </c>
    </row>
    <row r="5417" spans="1:2" ht="14.25" customHeight="1" x14ac:dyDescent="0.3">
      <c r="A5417" s="394">
        <v>38532</v>
      </c>
      <c r="B5417" s="364">
        <v>1.2054</v>
      </c>
    </row>
    <row r="5418" spans="1:2" ht="14.25" customHeight="1" x14ac:dyDescent="0.3">
      <c r="A5418" s="394">
        <v>38531</v>
      </c>
      <c r="B5418" s="364">
        <v>1.2095</v>
      </c>
    </row>
    <row r="5419" spans="1:2" ht="14.25" customHeight="1" x14ac:dyDescent="0.3">
      <c r="A5419" s="394">
        <v>38530</v>
      </c>
      <c r="B5419" s="364">
        <v>1.2163999999999999</v>
      </c>
    </row>
    <row r="5420" spans="1:2" ht="14.25" customHeight="1" x14ac:dyDescent="0.3">
      <c r="A5420" s="394">
        <v>38529</v>
      </c>
      <c r="B5420" s="364">
        <v>1.2081999999999999</v>
      </c>
    </row>
    <row r="5421" spans="1:2" ht="14.25" customHeight="1" x14ac:dyDescent="0.3">
      <c r="A5421" s="394">
        <v>38528</v>
      </c>
      <c r="B5421" s="364">
        <v>1.2081999999999999</v>
      </c>
    </row>
    <row r="5422" spans="1:2" ht="14.25" customHeight="1" x14ac:dyDescent="0.3">
      <c r="A5422" s="394">
        <v>38527</v>
      </c>
      <c r="B5422" s="364">
        <v>1.2081999999999999</v>
      </c>
    </row>
    <row r="5423" spans="1:2" ht="14.25" customHeight="1" x14ac:dyDescent="0.3">
      <c r="A5423" s="394">
        <v>38526</v>
      </c>
      <c r="B5423" s="364">
        <v>1.2065999999999999</v>
      </c>
    </row>
    <row r="5424" spans="1:2" ht="14.25" customHeight="1" x14ac:dyDescent="0.3">
      <c r="A5424" s="394">
        <v>38525</v>
      </c>
      <c r="B5424" s="364">
        <v>1.2111000000000001</v>
      </c>
    </row>
    <row r="5425" spans="1:2" ht="14.25" customHeight="1" x14ac:dyDescent="0.3">
      <c r="A5425" s="394">
        <v>38524</v>
      </c>
      <c r="B5425" s="364">
        <v>1.2092000000000001</v>
      </c>
    </row>
    <row r="5426" spans="1:2" ht="14.25" customHeight="1" x14ac:dyDescent="0.3">
      <c r="A5426" s="394">
        <v>38523</v>
      </c>
      <c r="B5426" s="364">
        <v>1.2210000000000001</v>
      </c>
    </row>
    <row r="5427" spans="1:2" ht="14.25" customHeight="1" x14ac:dyDescent="0.3">
      <c r="A5427" s="394">
        <v>38522</v>
      </c>
      <c r="B5427" s="364">
        <v>1.2177</v>
      </c>
    </row>
    <row r="5428" spans="1:2" ht="14.25" customHeight="1" x14ac:dyDescent="0.3">
      <c r="A5428" s="394">
        <v>38521</v>
      </c>
      <c r="B5428" s="364">
        <v>1.2177</v>
      </c>
    </row>
    <row r="5429" spans="1:2" ht="14.25" customHeight="1" x14ac:dyDescent="0.3">
      <c r="A5429" s="394">
        <v>38520</v>
      </c>
      <c r="B5429" s="364">
        <v>1.2177</v>
      </c>
    </row>
    <row r="5430" spans="1:2" ht="14.25" customHeight="1" x14ac:dyDescent="0.3">
      <c r="A5430" s="394">
        <v>38519</v>
      </c>
      <c r="B5430" s="364">
        <v>1.2115</v>
      </c>
    </row>
    <row r="5431" spans="1:2" ht="14.25" customHeight="1" x14ac:dyDescent="0.3">
      <c r="A5431" s="394">
        <v>38518</v>
      </c>
      <c r="B5431" s="364">
        <v>1.2069000000000001</v>
      </c>
    </row>
    <row r="5432" spans="1:2" ht="14.25" customHeight="1" x14ac:dyDescent="0.3">
      <c r="A5432" s="394">
        <v>38517</v>
      </c>
      <c r="B5432" s="364">
        <v>1.2110000000000001</v>
      </c>
    </row>
    <row r="5433" spans="1:2" ht="14.25" customHeight="1" x14ac:dyDescent="0.3">
      <c r="A5433" s="394">
        <v>38516</v>
      </c>
      <c r="B5433" s="364">
        <v>1.2061999999999999</v>
      </c>
    </row>
    <row r="5434" spans="1:2" ht="14.25" customHeight="1" x14ac:dyDescent="0.3">
      <c r="A5434" s="394">
        <v>38515</v>
      </c>
      <c r="B5434" s="364">
        <v>1.2229000000000001</v>
      </c>
    </row>
    <row r="5435" spans="1:2" ht="14.25" customHeight="1" x14ac:dyDescent="0.3">
      <c r="A5435" s="394">
        <v>38514</v>
      </c>
      <c r="B5435" s="364">
        <v>1.2229000000000001</v>
      </c>
    </row>
    <row r="5436" spans="1:2" ht="14.25" customHeight="1" x14ac:dyDescent="0.3">
      <c r="A5436" s="394">
        <v>38513</v>
      </c>
      <c r="B5436" s="364">
        <v>1.2229000000000001</v>
      </c>
    </row>
    <row r="5437" spans="1:2" ht="14.25" customHeight="1" x14ac:dyDescent="0.3">
      <c r="A5437" s="394">
        <v>38512</v>
      </c>
      <c r="B5437" s="364">
        <v>1.2239</v>
      </c>
    </row>
    <row r="5438" spans="1:2" ht="14.25" customHeight="1" x14ac:dyDescent="0.3">
      <c r="A5438" s="394">
        <v>38511</v>
      </c>
      <c r="B5438" s="364">
        <v>1.2323999999999999</v>
      </c>
    </row>
    <row r="5439" spans="1:2" ht="14.25" customHeight="1" x14ac:dyDescent="0.3">
      <c r="A5439" s="394">
        <v>38510</v>
      </c>
      <c r="B5439" s="364">
        <v>1.2284999999999999</v>
      </c>
    </row>
    <row r="5440" spans="1:2" ht="14.25" customHeight="1" x14ac:dyDescent="0.3">
      <c r="A5440" s="394">
        <v>38509</v>
      </c>
      <c r="B5440" s="364">
        <v>1.2272000000000001</v>
      </c>
    </row>
    <row r="5441" spans="1:2" ht="14.25" customHeight="1" x14ac:dyDescent="0.3">
      <c r="A5441" s="394">
        <v>38508</v>
      </c>
      <c r="B5441" s="364">
        <v>1.2289000000000001</v>
      </c>
    </row>
    <row r="5442" spans="1:2" ht="14.25" customHeight="1" x14ac:dyDescent="0.3">
      <c r="A5442" s="394">
        <v>38507</v>
      </c>
      <c r="B5442" s="364">
        <v>1.2289000000000001</v>
      </c>
    </row>
    <row r="5443" spans="1:2" ht="14.25" customHeight="1" x14ac:dyDescent="0.3">
      <c r="A5443" s="394">
        <v>38506</v>
      </c>
      <c r="B5443" s="364">
        <v>1.2289000000000001</v>
      </c>
    </row>
    <row r="5444" spans="1:2" ht="14.25" customHeight="1" x14ac:dyDescent="0.3">
      <c r="A5444" s="394">
        <v>38505</v>
      </c>
      <c r="B5444" s="364">
        <v>1.2262999999999999</v>
      </c>
    </row>
    <row r="5445" spans="1:2" ht="14.25" customHeight="1" x14ac:dyDescent="0.3">
      <c r="A5445" s="394">
        <v>38504</v>
      </c>
      <c r="B5445" s="364">
        <v>1.2228000000000001</v>
      </c>
    </row>
    <row r="5446" spans="1:2" ht="14.25" customHeight="1" x14ac:dyDescent="0.3">
      <c r="A5446" s="394">
        <v>38503</v>
      </c>
      <c r="B5446" s="364">
        <v>1.2331000000000001</v>
      </c>
    </row>
    <row r="5447" spans="1:2" ht="14.25" customHeight="1" x14ac:dyDescent="0.3">
      <c r="A5447" s="394">
        <v>38502</v>
      </c>
      <c r="B5447" s="364">
        <v>1.2472000000000001</v>
      </c>
    </row>
    <row r="5448" spans="1:2" ht="14.25" customHeight="1" x14ac:dyDescent="0.3">
      <c r="A5448" s="394">
        <v>38501</v>
      </c>
      <c r="B5448" s="364">
        <v>1.2551000000000001</v>
      </c>
    </row>
    <row r="5449" spans="1:2" ht="14.25" customHeight="1" x14ac:dyDescent="0.3">
      <c r="A5449" s="394">
        <v>38500</v>
      </c>
      <c r="B5449" s="364">
        <v>1.2551000000000001</v>
      </c>
    </row>
    <row r="5450" spans="1:2" ht="14.25" customHeight="1" x14ac:dyDescent="0.3">
      <c r="A5450" s="394">
        <v>38499</v>
      </c>
      <c r="B5450" s="364">
        <v>1.2551000000000001</v>
      </c>
    </row>
    <row r="5451" spans="1:2" ht="14.25" customHeight="1" x14ac:dyDescent="0.3">
      <c r="A5451" s="394">
        <v>38498</v>
      </c>
      <c r="B5451" s="364">
        <v>1.2523</v>
      </c>
    </row>
    <row r="5452" spans="1:2" ht="14.25" customHeight="1" x14ac:dyDescent="0.3">
      <c r="A5452" s="394">
        <v>38497</v>
      </c>
      <c r="B5452" s="364">
        <v>1.2564</v>
      </c>
    </row>
    <row r="5453" spans="1:2" ht="14.25" customHeight="1" x14ac:dyDescent="0.3">
      <c r="A5453" s="394">
        <v>38496</v>
      </c>
      <c r="B5453" s="364">
        <v>1.2617</v>
      </c>
    </row>
    <row r="5454" spans="1:2" ht="14.25" customHeight="1" x14ac:dyDescent="0.3">
      <c r="A5454" s="394">
        <v>38495</v>
      </c>
      <c r="B5454" s="364">
        <v>1.2547999999999999</v>
      </c>
    </row>
    <row r="5455" spans="1:2" ht="14.25" customHeight="1" x14ac:dyDescent="0.3">
      <c r="A5455" s="394">
        <v>38494</v>
      </c>
      <c r="B5455" s="364">
        <v>1.2606999999999999</v>
      </c>
    </row>
    <row r="5456" spans="1:2" ht="14.25" customHeight="1" x14ac:dyDescent="0.3">
      <c r="A5456" s="394">
        <v>38493</v>
      </c>
      <c r="B5456" s="364">
        <v>1.2606999999999999</v>
      </c>
    </row>
    <row r="5457" spans="1:2" ht="14.25" customHeight="1" x14ac:dyDescent="0.3">
      <c r="A5457" s="394">
        <v>38492</v>
      </c>
      <c r="B5457" s="364">
        <v>1.2606999999999999</v>
      </c>
    </row>
    <row r="5458" spans="1:2" ht="14.25" customHeight="1" x14ac:dyDescent="0.3">
      <c r="A5458" s="394">
        <v>38491</v>
      </c>
      <c r="B5458" s="364">
        <v>1.2642</v>
      </c>
    </row>
    <row r="5459" spans="1:2" ht="14.25" customHeight="1" x14ac:dyDescent="0.3">
      <c r="A5459" s="394">
        <v>38490</v>
      </c>
      <c r="B5459" s="364">
        <v>1.2621</v>
      </c>
    </row>
    <row r="5460" spans="1:2" ht="14.25" customHeight="1" x14ac:dyDescent="0.3">
      <c r="A5460" s="394">
        <v>38489</v>
      </c>
      <c r="B5460" s="364">
        <v>1.2636000000000001</v>
      </c>
    </row>
    <row r="5461" spans="1:2" ht="14.25" customHeight="1" x14ac:dyDescent="0.3">
      <c r="A5461" s="394">
        <v>38488</v>
      </c>
      <c r="B5461" s="364">
        <v>1.2616000000000001</v>
      </c>
    </row>
    <row r="5462" spans="1:2" ht="14.25" customHeight="1" x14ac:dyDescent="0.3">
      <c r="A5462" s="394">
        <v>38487</v>
      </c>
      <c r="B5462" s="364">
        <v>1.2635000000000001</v>
      </c>
    </row>
    <row r="5463" spans="1:2" ht="14.25" customHeight="1" x14ac:dyDescent="0.3">
      <c r="A5463" s="394">
        <v>38486</v>
      </c>
      <c r="B5463" s="364">
        <v>1.2635000000000001</v>
      </c>
    </row>
    <row r="5464" spans="1:2" ht="14.25" customHeight="1" x14ac:dyDescent="0.3">
      <c r="A5464" s="394">
        <v>38485</v>
      </c>
      <c r="B5464" s="364">
        <v>1.2635000000000001</v>
      </c>
    </row>
    <row r="5465" spans="1:2" ht="14.25" customHeight="1" x14ac:dyDescent="0.3">
      <c r="A5465" s="394">
        <v>38484</v>
      </c>
      <c r="B5465" s="364">
        <v>1.2770999999999999</v>
      </c>
    </row>
    <row r="5466" spans="1:2" ht="14.25" customHeight="1" x14ac:dyDescent="0.3">
      <c r="A5466" s="394">
        <v>38483</v>
      </c>
      <c r="B5466" s="364">
        <v>1.2882</v>
      </c>
    </row>
    <row r="5467" spans="1:2" ht="14.25" customHeight="1" x14ac:dyDescent="0.3">
      <c r="A5467" s="394">
        <v>38482</v>
      </c>
      <c r="B5467" s="364">
        <v>1.2854000000000001</v>
      </c>
    </row>
    <row r="5468" spans="1:2" ht="14.25" customHeight="1" x14ac:dyDescent="0.3">
      <c r="A5468" s="394">
        <v>38481</v>
      </c>
      <c r="B5468" s="364">
        <v>1.2824</v>
      </c>
    </row>
    <row r="5469" spans="1:2" ht="14.25" customHeight="1" x14ac:dyDescent="0.3">
      <c r="A5469" s="394">
        <v>38480</v>
      </c>
      <c r="B5469" s="364">
        <v>1.2947</v>
      </c>
    </row>
    <row r="5470" spans="1:2" ht="14.25" customHeight="1" x14ac:dyDescent="0.3">
      <c r="A5470" s="394">
        <v>38479</v>
      </c>
      <c r="B5470" s="364">
        <v>1.2947</v>
      </c>
    </row>
    <row r="5471" spans="1:2" ht="14.25" customHeight="1" x14ac:dyDescent="0.3">
      <c r="A5471" s="394">
        <v>38478</v>
      </c>
      <c r="B5471" s="364">
        <v>1.2947</v>
      </c>
    </row>
    <row r="5472" spans="1:2" ht="14.25" customHeight="1" x14ac:dyDescent="0.3">
      <c r="A5472" s="394">
        <v>38477</v>
      </c>
      <c r="B5472" s="364">
        <v>1.2954000000000001</v>
      </c>
    </row>
    <row r="5473" spans="1:2" ht="14.25" customHeight="1" x14ac:dyDescent="0.3">
      <c r="A5473" s="394">
        <v>38476</v>
      </c>
      <c r="B5473" s="364">
        <v>1.2952999999999999</v>
      </c>
    </row>
    <row r="5474" spans="1:2" ht="14.25" customHeight="1" x14ac:dyDescent="0.3">
      <c r="A5474" s="394">
        <v>38475</v>
      </c>
      <c r="B5474" s="364">
        <v>1.2856000000000001</v>
      </c>
    </row>
    <row r="5475" spans="1:2" ht="14.25" customHeight="1" x14ac:dyDescent="0.3">
      <c r="A5475" s="394">
        <v>38474</v>
      </c>
      <c r="B5475" s="364">
        <v>1.2863</v>
      </c>
    </row>
    <row r="5476" spans="1:2" ht="14.25" customHeight="1" x14ac:dyDescent="0.3">
      <c r="A5476" s="394">
        <v>38473</v>
      </c>
      <c r="B5476" s="364">
        <v>1.2957000000000001</v>
      </c>
    </row>
    <row r="5477" spans="1:2" ht="14.25" customHeight="1" x14ac:dyDescent="0.3">
      <c r="A5477" s="394">
        <v>38472</v>
      </c>
      <c r="B5477" s="364">
        <v>1.2957000000000001</v>
      </c>
    </row>
    <row r="5478" spans="1:2" ht="14.25" customHeight="1" x14ac:dyDescent="0.3">
      <c r="A5478" s="394">
        <v>38471</v>
      </c>
      <c r="B5478" s="364">
        <v>1.2957000000000001</v>
      </c>
    </row>
    <row r="5479" spans="1:2" ht="14.25" customHeight="1" x14ac:dyDescent="0.3">
      <c r="A5479" s="394">
        <v>38470</v>
      </c>
      <c r="B5479" s="364">
        <v>1.2905</v>
      </c>
    </row>
    <row r="5480" spans="1:2" ht="14.25" customHeight="1" x14ac:dyDescent="0.3">
      <c r="A5480" s="394">
        <v>38469</v>
      </c>
      <c r="B5480" s="364">
        <v>1.292</v>
      </c>
    </row>
    <row r="5481" spans="1:2" ht="14.25" customHeight="1" x14ac:dyDescent="0.3">
      <c r="A5481" s="394">
        <v>38468</v>
      </c>
      <c r="B5481" s="364">
        <v>1.2981</v>
      </c>
    </row>
    <row r="5482" spans="1:2" ht="14.25" customHeight="1" x14ac:dyDescent="0.3">
      <c r="A5482" s="394">
        <v>38467</v>
      </c>
      <c r="B5482" s="364">
        <v>1.2966</v>
      </c>
    </row>
    <row r="5483" spans="1:2" ht="14.25" customHeight="1" x14ac:dyDescent="0.3">
      <c r="A5483" s="394">
        <v>38466</v>
      </c>
      <c r="B5483" s="364">
        <v>1.3077000000000001</v>
      </c>
    </row>
    <row r="5484" spans="1:2" ht="14.25" customHeight="1" x14ac:dyDescent="0.3">
      <c r="A5484" s="394">
        <v>38465</v>
      </c>
      <c r="B5484" s="364">
        <v>1.3077000000000001</v>
      </c>
    </row>
    <row r="5485" spans="1:2" ht="14.25" customHeight="1" x14ac:dyDescent="0.3">
      <c r="A5485" s="394">
        <v>38464</v>
      </c>
      <c r="B5485" s="364">
        <v>1.3077000000000001</v>
      </c>
    </row>
    <row r="5486" spans="1:2" ht="14.25" customHeight="1" x14ac:dyDescent="0.3">
      <c r="A5486" s="394">
        <v>38463</v>
      </c>
      <c r="B5486" s="364">
        <v>1.3058000000000001</v>
      </c>
    </row>
    <row r="5487" spans="1:2" ht="14.25" customHeight="1" x14ac:dyDescent="0.3">
      <c r="A5487" s="394">
        <v>38462</v>
      </c>
      <c r="B5487" s="364">
        <v>1.3048999999999999</v>
      </c>
    </row>
    <row r="5488" spans="1:2" ht="14.25" customHeight="1" x14ac:dyDescent="0.3">
      <c r="A5488" s="394">
        <v>38461</v>
      </c>
      <c r="B5488" s="364">
        <v>1.2996000000000001</v>
      </c>
    </row>
    <row r="5489" spans="1:2" ht="14.25" customHeight="1" x14ac:dyDescent="0.3">
      <c r="A5489" s="394">
        <v>38460</v>
      </c>
      <c r="B5489" s="364">
        <v>1.2967</v>
      </c>
    </row>
    <row r="5490" spans="1:2" ht="14.25" customHeight="1" x14ac:dyDescent="0.3">
      <c r="A5490" s="394">
        <v>38459</v>
      </c>
      <c r="B5490" s="364">
        <v>1.2867999999999999</v>
      </c>
    </row>
    <row r="5491" spans="1:2" ht="14.25" customHeight="1" x14ac:dyDescent="0.3">
      <c r="A5491" s="394">
        <v>38458</v>
      </c>
      <c r="B5491" s="364">
        <v>1.2867999999999999</v>
      </c>
    </row>
    <row r="5492" spans="1:2" ht="14.25" customHeight="1" x14ac:dyDescent="0.3">
      <c r="A5492" s="394">
        <v>38457</v>
      </c>
      <c r="B5492" s="364">
        <v>1.2867999999999999</v>
      </c>
    </row>
    <row r="5493" spans="1:2" ht="14.25" customHeight="1" x14ac:dyDescent="0.3">
      <c r="A5493" s="394">
        <v>38456</v>
      </c>
      <c r="B5493" s="364">
        <v>1.282</v>
      </c>
    </row>
    <row r="5494" spans="1:2" ht="14.25" customHeight="1" x14ac:dyDescent="0.3">
      <c r="A5494" s="394">
        <v>38455</v>
      </c>
      <c r="B5494" s="364">
        <v>1.2922</v>
      </c>
    </row>
    <row r="5495" spans="1:2" ht="14.25" customHeight="1" x14ac:dyDescent="0.3">
      <c r="A5495" s="394">
        <v>38454</v>
      </c>
      <c r="B5495" s="364">
        <v>1.2985</v>
      </c>
    </row>
    <row r="5496" spans="1:2" ht="14.25" customHeight="1" x14ac:dyDescent="0.3">
      <c r="A5496" s="394">
        <v>38453</v>
      </c>
      <c r="B5496" s="364">
        <v>1.2970999999999999</v>
      </c>
    </row>
    <row r="5497" spans="1:2" ht="14.25" customHeight="1" x14ac:dyDescent="0.3">
      <c r="A5497" s="394">
        <v>38452</v>
      </c>
      <c r="B5497" s="364">
        <v>1.2819</v>
      </c>
    </row>
    <row r="5498" spans="1:2" ht="14.25" customHeight="1" x14ac:dyDescent="0.3">
      <c r="A5498" s="394">
        <v>38451</v>
      </c>
      <c r="B5498" s="364">
        <v>1.2819</v>
      </c>
    </row>
    <row r="5499" spans="1:2" ht="14.25" customHeight="1" x14ac:dyDescent="0.3">
      <c r="A5499" s="394">
        <v>38450</v>
      </c>
      <c r="B5499" s="364">
        <v>1.2819</v>
      </c>
    </row>
    <row r="5500" spans="1:2" ht="14.25" customHeight="1" x14ac:dyDescent="0.3">
      <c r="A5500" s="394">
        <v>38449</v>
      </c>
      <c r="B5500" s="364">
        <v>1.2923</v>
      </c>
    </row>
    <row r="5501" spans="1:2" ht="14.25" customHeight="1" x14ac:dyDescent="0.3">
      <c r="A5501" s="394">
        <v>38448</v>
      </c>
      <c r="B5501" s="364">
        <v>1.286</v>
      </c>
    </row>
    <row r="5502" spans="1:2" ht="14.25" customHeight="1" x14ac:dyDescent="0.3">
      <c r="A5502" s="394">
        <v>38447</v>
      </c>
      <c r="B5502" s="364">
        <v>1.2809999999999999</v>
      </c>
    </row>
    <row r="5503" spans="1:2" ht="14.25" customHeight="1" x14ac:dyDescent="0.3">
      <c r="A5503" s="394">
        <v>38446</v>
      </c>
      <c r="B5503" s="364">
        <v>1.2883</v>
      </c>
    </row>
    <row r="5504" spans="1:2" ht="14.25" customHeight="1" x14ac:dyDescent="0.3">
      <c r="A5504" s="394">
        <v>38445</v>
      </c>
      <c r="B5504" s="364">
        <v>1.2959000000000001</v>
      </c>
    </row>
    <row r="5505" spans="1:2" ht="14.25" customHeight="1" x14ac:dyDescent="0.3">
      <c r="A5505" s="394">
        <v>38444</v>
      </c>
      <c r="B5505" s="364">
        <v>1.2959000000000001</v>
      </c>
    </row>
    <row r="5506" spans="1:2" ht="14.25" customHeight="1" x14ac:dyDescent="0.3">
      <c r="A5506" s="394">
        <v>38443</v>
      </c>
      <c r="B5506" s="364">
        <v>1.2959000000000001</v>
      </c>
    </row>
    <row r="5507" spans="1:2" ht="14.25" customHeight="1" x14ac:dyDescent="0.3">
      <c r="A5507" s="394">
        <v>38442</v>
      </c>
      <c r="B5507" s="364">
        <v>1.2964</v>
      </c>
    </row>
    <row r="5508" spans="1:2" ht="14.25" customHeight="1" x14ac:dyDescent="0.3">
      <c r="A5508" s="394">
        <v>38441</v>
      </c>
      <c r="B5508" s="364">
        <v>1.2943</v>
      </c>
    </row>
    <row r="5509" spans="1:2" ht="14.25" customHeight="1" x14ac:dyDescent="0.3">
      <c r="A5509" s="394">
        <v>38440</v>
      </c>
      <c r="B5509" s="364">
        <v>1.2926</v>
      </c>
    </row>
    <row r="5510" spans="1:2" ht="14.25" customHeight="1" x14ac:dyDescent="0.3">
      <c r="A5510" s="394">
        <v>38439</v>
      </c>
      <c r="B5510" s="364">
        <v>1.2982</v>
      </c>
    </row>
    <row r="5511" spans="1:2" ht="14.25" customHeight="1" x14ac:dyDescent="0.3">
      <c r="A5511" s="394">
        <v>38438</v>
      </c>
      <c r="B5511" s="364">
        <v>1.2982</v>
      </c>
    </row>
    <row r="5512" spans="1:2" ht="14.25" customHeight="1" x14ac:dyDescent="0.3">
      <c r="A5512" s="394">
        <v>38437</v>
      </c>
      <c r="B5512" s="364">
        <v>1.2982</v>
      </c>
    </row>
    <row r="5513" spans="1:2" ht="14.25" customHeight="1" x14ac:dyDescent="0.3">
      <c r="A5513" s="394">
        <v>38436</v>
      </c>
      <c r="B5513" s="364">
        <v>1.2982</v>
      </c>
    </row>
    <row r="5514" spans="1:2" ht="14.25" customHeight="1" x14ac:dyDescent="0.3">
      <c r="A5514" s="394">
        <v>38435</v>
      </c>
      <c r="B5514" s="364">
        <v>1.2982</v>
      </c>
    </row>
    <row r="5515" spans="1:2" ht="14.25" customHeight="1" x14ac:dyDescent="0.3">
      <c r="A5515" s="394">
        <v>38434</v>
      </c>
      <c r="B5515" s="364">
        <v>1.3049999999999999</v>
      </c>
    </row>
    <row r="5516" spans="1:2" ht="14.25" customHeight="1" x14ac:dyDescent="0.3">
      <c r="A5516" s="394">
        <v>38433</v>
      </c>
      <c r="B5516" s="364">
        <v>1.3174999999999999</v>
      </c>
    </row>
    <row r="5517" spans="1:2" ht="14.25" customHeight="1" x14ac:dyDescent="0.3">
      <c r="A5517" s="394">
        <v>38432</v>
      </c>
      <c r="B5517" s="364">
        <v>1.3199000000000001</v>
      </c>
    </row>
    <row r="5518" spans="1:2" ht="14.25" customHeight="1" x14ac:dyDescent="0.3">
      <c r="A5518" s="394">
        <v>38431</v>
      </c>
      <c r="B5518" s="364">
        <v>1.3279000000000001</v>
      </c>
    </row>
    <row r="5519" spans="1:2" ht="14.25" customHeight="1" x14ac:dyDescent="0.3">
      <c r="A5519" s="394">
        <v>38430</v>
      </c>
      <c r="B5519" s="364">
        <v>1.3279000000000001</v>
      </c>
    </row>
    <row r="5520" spans="1:2" ht="14.25" customHeight="1" x14ac:dyDescent="0.3">
      <c r="A5520" s="394">
        <v>38429</v>
      </c>
      <c r="B5520" s="364">
        <v>1.3279000000000001</v>
      </c>
    </row>
    <row r="5521" spans="1:2" ht="14.25" customHeight="1" x14ac:dyDescent="0.3">
      <c r="A5521" s="394">
        <v>38428</v>
      </c>
      <c r="B5521" s="364">
        <v>1.3378000000000001</v>
      </c>
    </row>
    <row r="5522" spans="1:2" ht="14.25" customHeight="1" x14ac:dyDescent="0.3">
      <c r="A5522" s="394">
        <v>38427</v>
      </c>
      <c r="B5522" s="364">
        <v>1.3372999999999999</v>
      </c>
    </row>
    <row r="5523" spans="1:2" ht="14.25" customHeight="1" x14ac:dyDescent="0.3">
      <c r="A5523" s="394">
        <v>38426</v>
      </c>
      <c r="B5523" s="364">
        <v>1.3383</v>
      </c>
    </row>
    <row r="5524" spans="1:2" ht="14.25" customHeight="1" x14ac:dyDescent="0.3">
      <c r="A5524" s="394">
        <v>38425</v>
      </c>
      <c r="B5524" s="364">
        <v>1.3371999999999999</v>
      </c>
    </row>
    <row r="5525" spans="1:2" ht="14.25" customHeight="1" x14ac:dyDescent="0.3">
      <c r="A5525" s="394">
        <v>38424</v>
      </c>
      <c r="B5525" s="364">
        <v>1.3415999999999999</v>
      </c>
    </row>
    <row r="5526" spans="1:2" ht="14.25" customHeight="1" x14ac:dyDescent="0.3">
      <c r="A5526" s="394">
        <v>38423</v>
      </c>
      <c r="B5526" s="364">
        <v>1.3415999999999999</v>
      </c>
    </row>
    <row r="5527" spans="1:2" ht="14.25" customHeight="1" x14ac:dyDescent="0.3">
      <c r="A5527" s="394">
        <v>38422</v>
      </c>
      <c r="B5527" s="364">
        <v>1.3415999999999999</v>
      </c>
    </row>
    <row r="5528" spans="1:2" ht="14.25" customHeight="1" x14ac:dyDescent="0.3">
      <c r="A5528" s="394">
        <v>38421</v>
      </c>
      <c r="B5528" s="364">
        <v>1.3409</v>
      </c>
    </row>
    <row r="5529" spans="1:2" ht="14.25" customHeight="1" x14ac:dyDescent="0.3">
      <c r="A5529" s="394">
        <v>38420</v>
      </c>
      <c r="B5529" s="364">
        <v>1.3346</v>
      </c>
    </row>
    <row r="5530" spans="1:2" ht="14.25" customHeight="1" x14ac:dyDescent="0.3">
      <c r="A5530" s="394">
        <v>38419</v>
      </c>
      <c r="B5530" s="364">
        <v>1.3246</v>
      </c>
    </row>
    <row r="5531" spans="1:2" ht="14.25" customHeight="1" x14ac:dyDescent="0.3">
      <c r="A5531" s="394">
        <v>38418</v>
      </c>
      <c r="B5531" s="364">
        <v>1.3197000000000001</v>
      </c>
    </row>
    <row r="5532" spans="1:2" ht="14.25" customHeight="1" x14ac:dyDescent="0.3">
      <c r="A5532" s="394">
        <v>38417</v>
      </c>
      <c r="B5532" s="364">
        <v>1.3115000000000001</v>
      </c>
    </row>
    <row r="5533" spans="1:2" ht="14.25" customHeight="1" x14ac:dyDescent="0.3">
      <c r="A5533" s="394">
        <v>38416</v>
      </c>
      <c r="B5533" s="364">
        <v>1.3115000000000001</v>
      </c>
    </row>
    <row r="5534" spans="1:2" ht="14.25" customHeight="1" x14ac:dyDescent="0.3">
      <c r="A5534" s="394">
        <v>38415</v>
      </c>
      <c r="B5534" s="364">
        <v>1.3115000000000001</v>
      </c>
    </row>
    <row r="5535" spans="1:2" ht="14.25" customHeight="1" x14ac:dyDescent="0.3">
      <c r="A5535" s="394">
        <v>38414</v>
      </c>
      <c r="B5535" s="364">
        <v>1.3144</v>
      </c>
    </row>
    <row r="5536" spans="1:2" ht="14.25" customHeight="1" x14ac:dyDescent="0.3">
      <c r="A5536" s="394">
        <v>38413</v>
      </c>
      <c r="B5536" s="364">
        <v>1.3101</v>
      </c>
    </row>
    <row r="5537" spans="1:2" ht="14.25" customHeight="1" x14ac:dyDescent="0.3">
      <c r="A5537" s="394">
        <v>38412</v>
      </c>
      <c r="B5537" s="364">
        <v>1.3216000000000001</v>
      </c>
    </row>
    <row r="5538" spans="1:2" ht="14.25" customHeight="1" x14ac:dyDescent="0.3">
      <c r="A5538" s="394">
        <v>38411</v>
      </c>
      <c r="B5538" s="364">
        <v>1.3257000000000001</v>
      </c>
    </row>
    <row r="5539" spans="1:2" ht="14.25" customHeight="1" x14ac:dyDescent="0.3">
      <c r="A5539" s="394">
        <v>38410</v>
      </c>
      <c r="B5539" s="364">
        <v>1.3165</v>
      </c>
    </row>
    <row r="5540" spans="1:2" ht="14.25" customHeight="1" x14ac:dyDescent="0.3">
      <c r="A5540" s="394">
        <v>38409</v>
      </c>
      <c r="B5540" s="364">
        <v>1.3165</v>
      </c>
    </row>
    <row r="5541" spans="1:2" ht="14.25" customHeight="1" x14ac:dyDescent="0.3">
      <c r="A5541" s="394">
        <v>38408</v>
      </c>
      <c r="B5541" s="364">
        <v>1.3165</v>
      </c>
    </row>
    <row r="5542" spans="1:2" ht="14.25" customHeight="1" x14ac:dyDescent="0.3">
      <c r="A5542" s="394">
        <v>38407</v>
      </c>
      <c r="B5542" s="364">
        <v>1.3260000000000001</v>
      </c>
    </row>
    <row r="5543" spans="1:2" ht="14.25" customHeight="1" x14ac:dyDescent="0.3">
      <c r="A5543" s="394">
        <v>38406</v>
      </c>
      <c r="B5543" s="364">
        <v>1.3203</v>
      </c>
    </row>
    <row r="5544" spans="1:2" ht="14.25" customHeight="1" x14ac:dyDescent="0.3">
      <c r="A5544" s="394">
        <v>38405</v>
      </c>
      <c r="B5544" s="364">
        <v>1.3192999999999999</v>
      </c>
    </row>
    <row r="5545" spans="1:2" ht="14.25" customHeight="1" x14ac:dyDescent="0.3">
      <c r="A5545" s="394">
        <v>38404</v>
      </c>
      <c r="B5545" s="364">
        <v>1.3055000000000001</v>
      </c>
    </row>
    <row r="5546" spans="1:2" ht="14.25" customHeight="1" x14ac:dyDescent="0.3">
      <c r="A5546" s="394">
        <v>38403</v>
      </c>
      <c r="B5546" s="364">
        <v>1.3039000000000001</v>
      </c>
    </row>
    <row r="5547" spans="1:2" ht="14.25" customHeight="1" x14ac:dyDescent="0.3">
      <c r="A5547" s="394">
        <v>38402</v>
      </c>
      <c r="B5547" s="364">
        <v>1.3039000000000001</v>
      </c>
    </row>
    <row r="5548" spans="1:2" ht="14.25" customHeight="1" x14ac:dyDescent="0.3">
      <c r="A5548" s="394">
        <v>38401</v>
      </c>
      <c r="B5548" s="364">
        <v>1.3039000000000001</v>
      </c>
    </row>
    <row r="5549" spans="1:2" ht="14.25" customHeight="1" x14ac:dyDescent="0.3">
      <c r="A5549" s="394">
        <v>38400</v>
      </c>
      <c r="B5549" s="364">
        <v>1.3041</v>
      </c>
    </row>
    <row r="5550" spans="1:2" ht="14.25" customHeight="1" x14ac:dyDescent="0.3">
      <c r="A5550" s="394">
        <v>38399</v>
      </c>
      <c r="B5550" s="364">
        <v>1.304</v>
      </c>
    </row>
    <row r="5551" spans="1:2" ht="14.25" customHeight="1" x14ac:dyDescent="0.3">
      <c r="A5551" s="394">
        <v>38398</v>
      </c>
      <c r="B5551" s="364">
        <v>1.3016000000000001</v>
      </c>
    </row>
    <row r="5552" spans="1:2" ht="14.25" customHeight="1" x14ac:dyDescent="0.3">
      <c r="A5552" s="394">
        <v>38397</v>
      </c>
      <c r="B5552" s="364">
        <v>1.2967</v>
      </c>
    </row>
    <row r="5553" spans="1:2" ht="14.25" customHeight="1" x14ac:dyDescent="0.3">
      <c r="A5553" s="394">
        <v>38396</v>
      </c>
      <c r="B5553" s="364">
        <v>1.2855000000000001</v>
      </c>
    </row>
    <row r="5554" spans="1:2" ht="14.25" customHeight="1" x14ac:dyDescent="0.3">
      <c r="A5554" s="394">
        <v>38395</v>
      </c>
      <c r="B5554" s="364">
        <v>1.2855000000000001</v>
      </c>
    </row>
    <row r="5555" spans="1:2" ht="14.25" customHeight="1" x14ac:dyDescent="0.3">
      <c r="A5555" s="394">
        <v>38394</v>
      </c>
      <c r="B5555" s="364">
        <v>1.2855000000000001</v>
      </c>
    </row>
    <row r="5556" spans="1:2" ht="14.25" customHeight="1" x14ac:dyDescent="0.3">
      <c r="A5556" s="394">
        <v>38393</v>
      </c>
      <c r="B5556" s="364">
        <v>1.2777000000000001</v>
      </c>
    </row>
    <row r="5557" spans="1:2" ht="14.25" customHeight="1" x14ac:dyDescent="0.3">
      <c r="A5557" s="394">
        <v>38392</v>
      </c>
      <c r="B5557" s="364">
        <v>1.2762</v>
      </c>
    </row>
    <row r="5558" spans="1:2" ht="14.25" customHeight="1" x14ac:dyDescent="0.3">
      <c r="A5558" s="394">
        <v>38391</v>
      </c>
      <c r="B5558" s="364">
        <v>1.2764</v>
      </c>
    </row>
    <row r="5559" spans="1:2" ht="14.25" customHeight="1" x14ac:dyDescent="0.3">
      <c r="A5559" s="394">
        <v>38390</v>
      </c>
      <c r="B5559" s="364">
        <v>1.2844</v>
      </c>
    </row>
    <row r="5560" spans="1:2" ht="14.25" customHeight="1" x14ac:dyDescent="0.3">
      <c r="A5560" s="394">
        <v>38389</v>
      </c>
      <c r="B5560" s="364">
        <v>1.2958000000000001</v>
      </c>
    </row>
    <row r="5561" spans="1:2" ht="14.25" customHeight="1" x14ac:dyDescent="0.3">
      <c r="A5561" s="394">
        <v>38388</v>
      </c>
      <c r="B5561" s="364">
        <v>1.2958000000000001</v>
      </c>
    </row>
    <row r="5562" spans="1:2" ht="14.25" customHeight="1" x14ac:dyDescent="0.3">
      <c r="A5562" s="394">
        <v>38387</v>
      </c>
      <c r="B5562" s="364">
        <v>1.2958000000000001</v>
      </c>
    </row>
    <row r="5563" spans="1:2" ht="14.25" customHeight="1" x14ac:dyDescent="0.3">
      <c r="A5563" s="394">
        <v>38386</v>
      </c>
      <c r="B5563" s="364">
        <v>1.3001</v>
      </c>
    </row>
    <row r="5564" spans="1:2" ht="14.25" customHeight="1" x14ac:dyDescent="0.3">
      <c r="A5564" s="394">
        <v>38385</v>
      </c>
      <c r="B5564" s="364">
        <v>1.3061</v>
      </c>
    </row>
    <row r="5565" spans="1:2" ht="14.25" customHeight="1" x14ac:dyDescent="0.3">
      <c r="A5565" s="394">
        <v>38384</v>
      </c>
      <c r="B5565" s="364">
        <v>1.3027</v>
      </c>
    </row>
    <row r="5566" spans="1:2" ht="14.25" customHeight="1" x14ac:dyDescent="0.3">
      <c r="A5566" s="394">
        <v>38383</v>
      </c>
      <c r="B5566" s="364">
        <v>1.3035000000000001</v>
      </c>
    </row>
    <row r="5567" spans="1:2" ht="14.25" customHeight="1" x14ac:dyDescent="0.3">
      <c r="A5567" s="394">
        <v>38382</v>
      </c>
      <c r="B5567" s="364">
        <v>1.3035000000000001</v>
      </c>
    </row>
    <row r="5568" spans="1:2" ht="14.25" customHeight="1" x14ac:dyDescent="0.3">
      <c r="A5568" s="394">
        <v>38381</v>
      </c>
      <c r="B5568" s="364">
        <v>1.3035000000000001</v>
      </c>
    </row>
    <row r="5569" spans="1:2" ht="14.25" customHeight="1" x14ac:dyDescent="0.3">
      <c r="A5569" s="394">
        <v>38380</v>
      </c>
      <c r="B5569" s="364">
        <v>1.3035000000000001</v>
      </c>
    </row>
    <row r="5570" spans="1:2" ht="14.25" customHeight="1" x14ac:dyDescent="0.3">
      <c r="A5570" s="394">
        <v>38379</v>
      </c>
      <c r="B5570" s="364">
        <v>1.3026</v>
      </c>
    </row>
    <row r="5571" spans="1:2" ht="14.25" customHeight="1" x14ac:dyDescent="0.3">
      <c r="A5571" s="394">
        <v>38378</v>
      </c>
      <c r="B5571" s="364">
        <v>1.3005</v>
      </c>
    </row>
    <row r="5572" spans="1:2" ht="14.25" customHeight="1" x14ac:dyDescent="0.3">
      <c r="A5572" s="394">
        <v>38377</v>
      </c>
      <c r="B5572" s="364">
        <v>1.3025</v>
      </c>
    </row>
    <row r="5573" spans="1:2" ht="14.25" customHeight="1" x14ac:dyDescent="0.3">
      <c r="A5573" s="394">
        <v>38376</v>
      </c>
      <c r="B5573" s="364">
        <v>1.3065</v>
      </c>
    </row>
    <row r="5574" spans="1:2" ht="14.25" customHeight="1" x14ac:dyDescent="0.3">
      <c r="A5574" s="394">
        <v>38375</v>
      </c>
      <c r="B5574" s="364">
        <v>1.2963</v>
      </c>
    </row>
    <row r="5575" spans="1:2" ht="14.25" customHeight="1" x14ac:dyDescent="0.3">
      <c r="A5575" s="394">
        <v>38374</v>
      </c>
      <c r="B5575" s="364">
        <v>1.2963</v>
      </c>
    </row>
    <row r="5576" spans="1:2" ht="14.25" customHeight="1" x14ac:dyDescent="0.3">
      <c r="A5576" s="394">
        <v>38373</v>
      </c>
      <c r="B5576" s="364">
        <v>1.2963</v>
      </c>
    </row>
    <row r="5577" spans="1:2" ht="14.25" customHeight="1" x14ac:dyDescent="0.3">
      <c r="A5577" s="394">
        <v>38372</v>
      </c>
      <c r="B5577" s="364">
        <v>1.2936000000000001</v>
      </c>
    </row>
    <row r="5578" spans="1:2" ht="14.25" customHeight="1" x14ac:dyDescent="0.3">
      <c r="A5578" s="394">
        <v>38371</v>
      </c>
      <c r="B5578" s="364">
        <v>1.3083</v>
      </c>
    </row>
    <row r="5579" spans="1:2" ht="14.25" customHeight="1" x14ac:dyDescent="0.3">
      <c r="A5579" s="394">
        <v>38370</v>
      </c>
      <c r="B5579" s="364">
        <v>1.306</v>
      </c>
    </row>
    <row r="5580" spans="1:2" ht="14.25" customHeight="1" x14ac:dyDescent="0.3">
      <c r="A5580" s="394">
        <v>38369</v>
      </c>
      <c r="B5580" s="364">
        <v>1.3085</v>
      </c>
    </row>
    <row r="5581" spans="1:2" ht="14.25" customHeight="1" x14ac:dyDescent="0.3">
      <c r="A5581" s="394">
        <v>38368</v>
      </c>
      <c r="B5581" s="364">
        <v>1.3090999999999999</v>
      </c>
    </row>
    <row r="5582" spans="1:2" ht="14.25" customHeight="1" x14ac:dyDescent="0.3">
      <c r="A5582" s="394">
        <v>38367</v>
      </c>
      <c r="B5582" s="364">
        <v>1.3090999999999999</v>
      </c>
    </row>
    <row r="5583" spans="1:2" ht="14.25" customHeight="1" x14ac:dyDescent="0.3">
      <c r="A5583" s="394">
        <v>38366</v>
      </c>
      <c r="B5583" s="364">
        <v>1.3090999999999999</v>
      </c>
    </row>
    <row r="5584" spans="1:2" ht="14.25" customHeight="1" x14ac:dyDescent="0.3">
      <c r="A5584" s="394">
        <v>38365</v>
      </c>
      <c r="B5584" s="364">
        <v>1.3231999999999999</v>
      </c>
    </row>
    <row r="5585" spans="1:2" ht="14.25" customHeight="1" x14ac:dyDescent="0.3">
      <c r="A5585" s="394">
        <v>38364</v>
      </c>
      <c r="B5585" s="364">
        <v>1.3139000000000001</v>
      </c>
    </row>
    <row r="5586" spans="1:2" ht="14.25" customHeight="1" x14ac:dyDescent="0.3">
      <c r="A5586" s="394">
        <v>38363</v>
      </c>
      <c r="B5586" s="364">
        <v>1.3143</v>
      </c>
    </row>
    <row r="5587" spans="1:2" ht="14.25" customHeight="1" x14ac:dyDescent="0.3">
      <c r="A5587" s="394">
        <v>38362</v>
      </c>
      <c r="B5587" s="364">
        <v>1.3103</v>
      </c>
    </row>
    <row r="5588" spans="1:2" ht="14.25" customHeight="1" x14ac:dyDescent="0.3">
      <c r="A5588" s="394">
        <v>38361</v>
      </c>
      <c r="B5588" s="364">
        <v>1.32</v>
      </c>
    </row>
    <row r="5589" spans="1:2" ht="14.25" customHeight="1" x14ac:dyDescent="0.3">
      <c r="A5589" s="394">
        <v>38360</v>
      </c>
      <c r="B5589" s="364">
        <v>1.32</v>
      </c>
    </row>
    <row r="5590" spans="1:2" ht="14.25" customHeight="1" x14ac:dyDescent="0.3">
      <c r="A5590" s="394">
        <v>38359</v>
      </c>
      <c r="B5590" s="364">
        <v>1.32</v>
      </c>
    </row>
    <row r="5591" spans="1:2" ht="14.25" customHeight="1" x14ac:dyDescent="0.3">
      <c r="A5591" s="394">
        <v>38358</v>
      </c>
      <c r="B5591" s="364">
        <v>1.3183</v>
      </c>
    </row>
    <row r="5592" spans="1:2" ht="14.25" customHeight="1" x14ac:dyDescent="0.3">
      <c r="A5592" s="394">
        <v>38357</v>
      </c>
      <c r="B5592" s="364">
        <v>1.3224</v>
      </c>
    </row>
    <row r="5593" spans="1:2" ht="14.25" customHeight="1" x14ac:dyDescent="0.3">
      <c r="A5593" s="394">
        <v>38356</v>
      </c>
      <c r="B5593" s="364">
        <v>1.3365</v>
      </c>
    </row>
    <row r="5594" spans="1:2" ht="14.25" customHeight="1" x14ac:dyDescent="0.3">
      <c r="A5594" s="394">
        <v>38355</v>
      </c>
      <c r="B5594" s="364">
        <v>1.3507</v>
      </c>
    </row>
    <row r="5595" spans="1:2" ht="14.25" customHeight="1" x14ac:dyDescent="0.3">
      <c r="A5595" s="394">
        <v>38354</v>
      </c>
      <c r="B5595" s="364">
        <v>1.3621000000000001</v>
      </c>
    </row>
    <row r="5596" spans="1:2" ht="14.25" customHeight="1" x14ac:dyDescent="0.3">
      <c r="A5596" s="394">
        <v>38353</v>
      </c>
      <c r="B5596" s="364">
        <v>1.3621000000000001</v>
      </c>
    </row>
    <row r="5597" spans="1:2" ht="14.25" customHeight="1" x14ac:dyDescent="0.3">
      <c r="A5597" s="394">
        <v>38352</v>
      </c>
      <c r="B5597" s="364">
        <v>1.3621000000000001</v>
      </c>
    </row>
    <row r="5598" spans="1:2" ht="14.25" customHeight="1" x14ac:dyDescent="0.3">
      <c r="A5598" s="394">
        <v>38351</v>
      </c>
      <c r="B5598" s="364">
        <v>1.3604000000000001</v>
      </c>
    </row>
    <row r="5599" spans="1:2" ht="14.25" customHeight="1" x14ac:dyDescent="0.3">
      <c r="A5599" s="394">
        <v>38350</v>
      </c>
      <c r="B5599" s="364">
        <v>1.3608</v>
      </c>
    </row>
    <row r="5600" spans="1:2" ht="14.25" customHeight="1" x14ac:dyDescent="0.3">
      <c r="A5600" s="394">
        <v>38349</v>
      </c>
      <c r="B5600" s="364">
        <v>1.3633</v>
      </c>
    </row>
    <row r="5601" spans="1:2" ht="14.25" customHeight="1" x14ac:dyDescent="0.3">
      <c r="A5601" s="394">
        <v>38348</v>
      </c>
      <c r="B5601" s="364">
        <v>1.3527</v>
      </c>
    </row>
    <row r="5602" spans="1:2" ht="14.25" customHeight="1" x14ac:dyDescent="0.3">
      <c r="A5602" s="394">
        <v>38347</v>
      </c>
      <c r="B5602" s="364">
        <v>1.3542000000000001</v>
      </c>
    </row>
    <row r="5603" spans="1:2" ht="14.25" customHeight="1" x14ac:dyDescent="0.3">
      <c r="A5603" s="394">
        <v>38346</v>
      </c>
      <c r="B5603" s="364">
        <v>1.3542000000000001</v>
      </c>
    </row>
    <row r="5604" spans="1:2" ht="14.25" customHeight="1" x14ac:dyDescent="0.3">
      <c r="A5604" s="394">
        <v>38345</v>
      </c>
      <c r="B5604" s="364">
        <v>1.3542000000000001</v>
      </c>
    </row>
    <row r="5605" spans="1:2" ht="14.25" customHeight="1" x14ac:dyDescent="0.3">
      <c r="A5605" s="394">
        <v>38344</v>
      </c>
      <c r="B5605" s="364">
        <v>1.3455999999999999</v>
      </c>
    </row>
    <row r="5606" spans="1:2" ht="14.25" customHeight="1" x14ac:dyDescent="0.3">
      <c r="A5606" s="394">
        <v>38343</v>
      </c>
      <c r="B5606" s="364">
        <v>1.3384</v>
      </c>
    </row>
    <row r="5607" spans="1:2" ht="14.25" customHeight="1" x14ac:dyDescent="0.3">
      <c r="A5607" s="394">
        <v>38342</v>
      </c>
      <c r="B5607" s="364">
        <v>1.3393999999999999</v>
      </c>
    </row>
    <row r="5608" spans="1:2" ht="14.25" customHeight="1" x14ac:dyDescent="0.3">
      <c r="A5608" s="394">
        <v>38341</v>
      </c>
      <c r="B5608" s="364">
        <v>1.3378000000000001</v>
      </c>
    </row>
    <row r="5609" spans="1:2" ht="14.25" customHeight="1" x14ac:dyDescent="0.3">
      <c r="A5609" s="394">
        <v>38340</v>
      </c>
      <c r="B5609" s="364">
        <v>1.3264</v>
      </c>
    </row>
    <row r="5610" spans="1:2" ht="14.25" customHeight="1" x14ac:dyDescent="0.3">
      <c r="A5610" s="394">
        <v>38339</v>
      </c>
      <c r="B5610" s="364">
        <v>1.3264</v>
      </c>
    </row>
    <row r="5611" spans="1:2" ht="14.25" customHeight="1" x14ac:dyDescent="0.3">
      <c r="A5611" s="394">
        <v>38338</v>
      </c>
      <c r="B5611" s="364">
        <v>1.3264</v>
      </c>
    </row>
    <row r="5612" spans="1:2" ht="14.25" customHeight="1" x14ac:dyDescent="0.3">
      <c r="A5612" s="394">
        <v>38337</v>
      </c>
      <c r="B5612" s="364">
        <v>1.3401000000000001</v>
      </c>
    </row>
    <row r="5613" spans="1:2" ht="14.25" customHeight="1" x14ac:dyDescent="0.3">
      <c r="A5613" s="394">
        <v>38336</v>
      </c>
      <c r="B5613" s="364">
        <v>1.3383</v>
      </c>
    </row>
    <row r="5614" spans="1:2" ht="14.25" customHeight="1" x14ac:dyDescent="0.3">
      <c r="A5614" s="394">
        <v>38335</v>
      </c>
      <c r="B5614" s="364">
        <v>1.3317000000000001</v>
      </c>
    </row>
    <row r="5615" spans="1:2" ht="14.25" customHeight="1" x14ac:dyDescent="0.3">
      <c r="A5615" s="394">
        <v>38334</v>
      </c>
      <c r="B5615" s="364">
        <v>1.3268</v>
      </c>
    </row>
    <row r="5616" spans="1:2" ht="14.25" customHeight="1" x14ac:dyDescent="0.3">
      <c r="A5616" s="394">
        <v>38333</v>
      </c>
      <c r="B5616" s="364">
        <v>1.3190999999999999</v>
      </c>
    </row>
    <row r="5617" spans="1:2" ht="14.25" customHeight="1" x14ac:dyDescent="0.3">
      <c r="A5617" s="394">
        <v>38332</v>
      </c>
      <c r="B5617" s="364">
        <v>1.3190999999999999</v>
      </c>
    </row>
    <row r="5618" spans="1:2" ht="14.25" customHeight="1" x14ac:dyDescent="0.3">
      <c r="A5618" s="394">
        <v>38331</v>
      </c>
      <c r="B5618" s="364">
        <v>1.3190999999999999</v>
      </c>
    </row>
    <row r="5619" spans="1:2" ht="14.25" customHeight="1" x14ac:dyDescent="0.3">
      <c r="A5619" s="394">
        <v>38330</v>
      </c>
      <c r="B5619" s="364">
        <v>1.3305</v>
      </c>
    </row>
    <row r="5620" spans="1:2" ht="14.25" customHeight="1" x14ac:dyDescent="0.3">
      <c r="A5620" s="394">
        <v>38329</v>
      </c>
      <c r="B5620" s="364">
        <v>1.33</v>
      </c>
    </row>
    <row r="5621" spans="1:2" ht="14.25" customHeight="1" x14ac:dyDescent="0.3">
      <c r="A5621" s="394">
        <v>38328</v>
      </c>
      <c r="B5621" s="364">
        <v>1.3455999999999999</v>
      </c>
    </row>
    <row r="5622" spans="1:2" ht="14.25" customHeight="1" x14ac:dyDescent="0.3">
      <c r="A5622" s="394">
        <v>38327</v>
      </c>
      <c r="B5622" s="364">
        <v>1.3434999999999999</v>
      </c>
    </row>
    <row r="5623" spans="1:2" ht="14.25" customHeight="1" x14ac:dyDescent="0.3">
      <c r="A5623" s="394">
        <v>38326</v>
      </c>
      <c r="B5623" s="364">
        <v>1.33</v>
      </c>
    </row>
    <row r="5624" spans="1:2" ht="14.25" customHeight="1" x14ac:dyDescent="0.3">
      <c r="A5624" s="394">
        <v>38325</v>
      </c>
      <c r="B5624" s="364">
        <v>1.33</v>
      </c>
    </row>
    <row r="5625" spans="1:2" ht="14.25" customHeight="1" x14ac:dyDescent="0.3">
      <c r="A5625" s="394">
        <v>38324</v>
      </c>
      <c r="B5625" s="364">
        <v>1.33</v>
      </c>
    </row>
    <row r="5626" spans="1:2" ht="14.25" customHeight="1" x14ac:dyDescent="0.3">
      <c r="A5626" s="394">
        <v>38323</v>
      </c>
      <c r="B5626" s="364">
        <v>1.3313999999999999</v>
      </c>
    </row>
    <row r="5627" spans="1:2" ht="14.25" customHeight="1" x14ac:dyDescent="0.3">
      <c r="A5627" s="394">
        <v>38322</v>
      </c>
      <c r="B5627" s="364">
        <v>1.3293999999999999</v>
      </c>
    </row>
    <row r="5628" spans="1:2" ht="14.25" customHeight="1" x14ac:dyDescent="0.3">
      <c r="A5628" s="394">
        <v>38321</v>
      </c>
      <c r="B5628" s="364">
        <v>1.3294999999999999</v>
      </c>
    </row>
    <row r="5629" spans="1:2" ht="14.25" customHeight="1" x14ac:dyDescent="0.3">
      <c r="A5629" s="394">
        <v>38320</v>
      </c>
      <c r="B5629" s="364">
        <v>1.3247</v>
      </c>
    </row>
    <row r="5630" spans="1:2" ht="14.25" customHeight="1" x14ac:dyDescent="0.3">
      <c r="A5630" s="394">
        <v>38319</v>
      </c>
      <c r="B5630" s="364">
        <v>1.3238000000000001</v>
      </c>
    </row>
    <row r="5631" spans="1:2" ht="14.25" customHeight="1" x14ac:dyDescent="0.3">
      <c r="A5631" s="394">
        <v>38318</v>
      </c>
      <c r="B5631" s="364">
        <v>1.3238000000000001</v>
      </c>
    </row>
    <row r="5632" spans="1:2" ht="14.25" customHeight="1" x14ac:dyDescent="0.3">
      <c r="A5632" s="394">
        <v>38317</v>
      </c>
      <c r="B5632" s="364">
        <v>1.3238000000000001</v>
      </c>
    </row>
    <row r="5633" spans="1:2" ht="14.25" customHeight="1" x14ac:dyDescent="0.3">
      <c r="A5633" s="394">
        <v>38316</v>
      </c>
      <c r="B5633" s="364">
        <v>1.3212999999999999</v>
      </c>
    </row>
    <row r="5634" spans="1:2" ht="14.25" customHeight="1" x14ac:dyDescent="0.3">
      <c r="A5634" s="394">
        <v>38315</v>
      </c>
      <c r="B5634" s="364">
        <v>1.3146</v>
      </c>
    </row>
    <row r="5635" spans="1:2" ht="14.25" customHeight="1" x14ac:dyDescent="0.3">
      <c r="A5635" s="394">
        <v>38314</v>
      </c>
      <c r="B5635" s="364">
        <v>1.3089</v>
      </c>
    </row>
    <row r="5636" spans="1:2" ht="14.25" customHeight="1" x14ac:dyDescent="0.3">
      <c r="A5636" s="394">
        <v>38313</v>
      </c>
      <c r="B5636" s="364">
        <v>1.3032999999999999</v>
      </c>
    </row>
    <row r="5637" spans="1:2" ht="14.25" customHeight="1" x14ac:dyDescent="0.3">
      <c r="A5637" s="394">
        <v>38312</v>
      </c>
      <c r="B5637" s="364">
        <v>1.302</v>
      </c>
    </row>
    <row r="5638" spans="1:2" ht="14.25" customHeight="1" x14ac:dyDescent="0.3">
      <c r="A5638" s="394">
        <v>38311</v>
      </c>
      <c r="B5638" s="364">
        <v>1.302</v>
      </c>
    </row>
    <row r="5639" spans="1:2" ht="14.25" customHeight="1" x14ac:dyDescent="0.3">
      <c r="A5639" s="394">
        <v>38310</v>
      </c>
      <c r="B5639" s="364">
        <v>1.302</v>
      </c>
    </row>
    <row r="5640" spans="1:2" ht="14.25" customHeight="1" x14ac:dyDescent="0.3">
      <c r="A5640" s="394">
        <v>38309</v>
      </c>
      <c r="B5640" s="364">
        <v>1.3024</v>
      </c>
    </row>
    <row r="5641" spans="1:2" ht="14.25" customHeight="1" x14ac:dyDescent="0.3">
      <c r="A5641" s="394">
        <v>38308</v>
      </c>
      <c r="B5641" s="364">
        <v>1.3026</v>
      </c>
    </row>
    <row r="5642" spans="1:2" ht="14.25" customHeight="1" x14ac:dyDescent="0.3">
      <c r="A5642" s="394">
        <v>38307</v>
      </c>
      <c r="B5642" s="364">
        <v>1.2970999999999999</v>
      </c>
    </row>
    <row r="5643" spans="1:2" ht="14.25" customHeight="1" x14ac:dyDescent="0.3">
      <c r="A5643" s="394">
        <v>38306</v>
      </c>
      <c r="B5643" s="364">
        <v>1.2955000000000001</v>
      </c>
    </row>
    <row r="5644" spans="1:2" ht="14.25" customHeight="1" x14ac:dyDescent="0.3">
      <c r="A5644" s="394">
        <v>38305</v>
      </c>
      <c r="B5644" s="364">
        <v>1.2921</v>
      </c>
    </row>
    <row r="5645" spans="1:2" ht="14.25" customHeight="1" x14ac:dyDescent="0.3">
      <c r="A5645" s="394">
        <v>38304</v>
      </c>
      <c r="B5645" s="364">
        <v>1.2921</v>
      </c>
    </row>
    <row r="5646" spans="1:2" ht="14.25" customHeight="1" x14ac:dyDescent="0.3">
      <c r="A5646" s="394">
        <v>38303</v>
      </c>
      <c r="B5646" s="364">
        <v>1.2921</v>
      </c>
    </row>
    <row r="5647" spans="1:2" ht="14.25" customHeight="1" x14ac:dyDescent="0.3">
      <c r="A5647" s="394">
        <v>38302</v>
      </c>
      <c r="B5647" s="364">
        <v>1.2889999999999999</v>
      </c>
    </row>
    <row r="5648" spans="1:2" ht="14.25" customHeight="1" x14ac:dyDescent="0.3">
      <c r="A5648" s="394">
        <v>38301</v>
      </c>
      <c r="B5648" s="364">
        <v>1.2977000000000001</v>
      </c>
    </row>
    <row r="5649" spans="1:2" ht="14.25" customHeight="1" x14ac:dyDescent="0.3">
      <c r="A5649" s="394">
        <v>38300</v>
      </c>
      <c r="B5649" s="364">
        <v>1.2910999999999999</v>
      </c>
    </row>
    <row r="5650" spans="1:2" ht="14.25" customHeight="1" x14ac:dyDescent="0.3">
      <c r="A5650" s="394">
        <v>38299</v>
      </c>
      <c r="B5650" s="364">
        <v>1.2917000000000001</v>
      </c>
    </row>
    <row r="5651" spans="1:2" ht="14.25" customHeight="1" x14ac:dyDescent="0.3">
      <c r="A5651" s="394">
        <v>38298</v>
      </c>
      <c r="B5651" s="364">
        <v>1.2856000000000001</v>
      </c>
    </row>
    <row r="5652" spans="1:2" ht="14.25" customHeight="1" x14ac:dyDescent="0.3">
      <c r="A5652" s="394">
        <v>38297</v>
      </c>
      <c r="B5652" s="364">
        <v>1.2856000000000001</v>
      </c>
    </row>
    <row r="5653" spans="1:2" ht="14.25" customHeight="1" x14ac:dyDescent="0.3">
      <c r="A5653" s="394">
        <v>38296</v>
      </c>
      <c r="B5653" s="364">
        <v>1.2856000000000001</v>
      </c>
    </row>
    <row r="5654" spans="1:2" ht="14.25" customHeight="1" x14ac:dyDescent="0.3">
      <c r="A5654" s="394">
        <v>38295</v>
      </c>
      <c r="B5654" s="364">
        <v>1.2874000000000001</v>
      </c>
    </row>
    <row r="5655" spans="1:2" ht="14.25" customHeight="1" x14ac:dyDescent="0.3">
      <c r="A5655" s="394">
        <v>38294</v>
      </c>
      <c r="B5655" s="364">
        <v>1.2754000000000001</v>
      </c>
    </row>
    <row r="5656" spans="1:2" ht="14.25" customHeight="1" x14ac:dyDescent="0.3">
      <c r="A5656" s="394">
        <v>38293</v>
      </c>
      <c r="B5656" s="364">
        <v>1.2705</v>
      </c>
    </row>
    <row r="5657" spans="1:2" ht="14.25" customHeight="1" x14ac:dyDescent="0.3">
      <c r="A5657" s="394">
        <v>38292</v>
      </c>
      <c r="B5657" s="364">
        <v>1.2747999999999999</v>
      </c>
    </row>
    <row r="5658" spans="1:2" ht="14.25" customHeight="1" x14ac:dyDescent="0.3">
      <c r="A5658" s="394">
        <v>38291</v>
      </c>
      <c r="B5658" s="364">
        <v>1.2737000000000001</v>
      </c>
    </row>
    <row r="5659" spans="1:2" ht="14.25" customHeight="1" x14ac:dyDescent="0.3">
      <c r="A5659" s="394">
        <v>38290</v>
      </c>
      <c r="B5659" s="364">
        <v>1.2737000000000001</v>
      </c>
    </row>
    <row r="5660" spans="1:2" ht="14.25" customHeight="1" x14ac:dyDescent="0.3">
      <c r="A5660" s="394">
        <v>38289</v>
      </c>
      <c r="B5660" s="364">
        <v>1.2737000000000001</v>
      </c>
    </row>
    <row r="5661" spans="1:2" ht="14.25" customHeight="1" x14ac:dyDescent="0.3">
      <c r="A5661" s="394">
        <v>38288</v>
      </c>
      <c r="B5661" s="364">
        <v>1.2710999999999999</v>
      </c>
    </row>
    <row r="5662" spans="1:2" ht="14.25" customHeight="1" x14ac:dyDescent="0.3">
      <c r="A5662" s="394">
        <v>38287</v>
      </c>
      <c r="B5662" s="364">
        <v>1.2791999999999999</v>
      </c>
    </row>
    <row r="5663" spans="1:2" ht="14.25" customHeight="1" x14ac:dyDescent="0.3">
      <c r="A5663" s="394">
        <v>38286</v>
      </c>
      <c r="B5663" s="364">
        <v>1.2784</v>
      </c>
    </row>
    <row r="5664" spans="1:2" ht="14.25" customHeight="1" x14ac:dyDescent="0.3">
      <c r="A5664" s="394">
        <v>38285</v>
      </c>
      <c r="B5664" s="364">
        <v>1.2791999999999999</v>
      </c>
    </row>
    <row r="5665" spans="1:2" ht="14.25" customHeight="1" x14ac:dyDescent="0.3">
      <c r="A5665" s="394">
        <v>38284</v>
      </c>
      <c r="B5665" s="364">
        <v>1.2605999999999999</v>
      </c>
    </row>
    <row r="5666" spans="1:2" ht="14.25" customHeight="1" x14ac:dyDescent="0.3">
      <c r="A5666" s="394">
        <v>38283</v>
      </c>
      <c r="B5666" s="364">
        <v>1.2605999999999999</v>
      </c>
    </row>
    <row r="5667" spans="1:2" ht="14.25" customHeight="1" x14ac:dyDescent="0.3">
      <c r="A5667" s="394">
        <v>38282</v>
      </c>
      <c r="B5667" s="364">
        <v>1.2605999999999999</v>
      </c>
    </row>
    <row r="5668" spans="1:2" ht="14.25" customHeight="1" x14ac:dyDescent="0.3">
      <c r="A5668" s="394">
        <v>38281</v>
      </c>
      <c r="B5668" s="364">
        <v>1.2605999999999999</v>
      </c>
    </row>
    <row r="5669" spans="1:2" ht="14.25" customHeight="1" x14ac:dyDescent="0.3">
      <c r="A5669" s="394">
        <v>38280</v>
      </c>
      <c r="B5669" s="364">
        <v>1.2589999999999999</v>
      </c>
    </row>
    <row r="5670" spans="1:2" ht="14.25" customHeight="1" x14ac:dyDescent="0.3">
      <c r="A5670" s="394">
        <v>38279</v>
      </c>
      <c r="B5670" s="364">
        <v>1.2508999999999999</v>
      </c>
    </row>
    <row r="5671" spans="1:2" ht="14.25" customHeight="1" x14ac:dyDescent="0.3">
      <c r="A5671" s="394">
        <v>38278</v>
      </c>
      <c r="B5671" s="364">
        <v>1.2474000000000001</v>
      </c>
    </row>
    <row r="5672" spans="1:2" ht="14.25" customHeight="1" x14ac:dyDescent="0.3">
      <c r="A5672" s="394">
        <v>38277</v>
      </c>
      <c r="B5672" s="364">
        <v>1.2414000000000001</v>
      </c>
    </row>
    <row r="5673" spans="1:2" ht="14.25" customHeight="1" x14ac:dyDescent="0.3">
      <c r="A5673" s="394">
        <v>38276</v>
      </c>
      <c r="B5673" s="364">
        <v>1.2414000000000001</v>
      </c>
    </row>
    <row r="5674" spans="1:2" ht="14.25" customHeight="1" x14ac:dyDescent="0.3">
      <c r="A5674" s="394">
        <v>38275</v>
      </c>
      <c r="B5674" s="364">
        <v>1.2414000000000001</v>
      </c>
    </row>
    <row r="5675" spans="1:2" ht="14.25" customHeight="1" x14ac:dyDescent="0.3">
      <c r="A5675" s="394">
        <v>38274</v>
      </c>
      <c r="B5675" s="364">
        <v>1.2377</v>
      </c>
    </row>
    <row r="5676" spans="1:2" ht="14.25" customHeight="1" x14ac:dyDescent="0.3">
      <c r="A5676" s="394">
        <v>38273</v>
      </c>
      <c r="B5676" s="364">
        <v>1.2266999999999999</v>
      </c>
    </row>
    <row r="5677" spans="1:2" ht="14.25" customHeight="1" x14ac:dyDescent="0.3">
      <c r="A5677" s="394">
        <v>38272</v>
      </c>
      <c r="B5677" s="364">
        <v>1.2312000000000001</v>
      </c>
    </row>
    <row r="5678" spans="1:2" ht="14.25" customHeight="1" x14ac:dyDescent="0.3">
      <c r="A5678" s="394">
        <v>38271</v>
      </c>
      <c r="B5678" s="364">
        <v>1.2392000000000001</v>
      </c>
    </row>
    <row r="5679" spans="1:2" ht="14.25" customHeight="1" x14ac:dyDescent="0.3">
      <c r="A5679" s="394">
        <v>38270</v>
      </c>
      <c r="B5679" s="364">
        <v>1.2315</v>
      </c>
    </row>
    <row r="5680" spans="1:2" ht="14.25" customHeight="1" x14ac:dyDescent="0.3">
      <c r="A5680" s="394">
        <v>38269</v>
      </c>
      <c r="B5680" s="364">
        <v>1.2315</v>
      </c>
    </row>
    <row r="5681" spans="1:2" ht="14.25" customHeight="1" x14ac:dyDescent="0.3">
      <c r="A5681" s="394">
        <v>38268</v>
      </c>
      <c r="B5681" s="364">
        <v>1.2315</v>
      </c>
    </row>
    <row r="5682" spans="1:2" ht="14.25" customHeight="1" x14ac:dyDescent="0.3">
      <c r="A5682" s="394">
        <v>38267</v>
      </c>
      <c r="B5682" s="364">
        <v>1.2301</v>
      </c>
    </row>
    <row r="5683" spans="1:2" ht="14.25" customHeight="1" x14ac:dyDescent="0.3">
      <c r="A5683" s="394">
        <v>38266</v>
      </c>
      <c r="B5683" s="364">
        <v>1.2282</v>
      </c>
    </row>
    <row r="5684" spans="1:2" ht="14.25" customHeight="1" x14ac:dyDescent="0.3">
      <c r="A5684" s="394">
        <v>38265</v>
      </c>
      <c r="B5684" s="364">
        <v>1.2303999999999999</v>
      </c>
    </row>
    <row r="5685" spans="1:2" ht="14.25" customHeight="1" x14ac:dyDescent="0.3">
      <c r="A5685" s="394">
        <v>38264</v>
      </c>
      <c r="B5685" s="364">
        <v>1.2304999999999999</v>
      </c>
    </row>
    <row r="5686" spans="1:2" ht="14.25" customHeight="1" x14ac:dyDescent="0.3">
      <c r="A5686" s="394">
        <v>38263</v>
      </c>
      <c r="B5686" s="364">
        <v>1.2413000000000001</v>
      </c>
    </row>
    <row r="5687" spans="1:2" ht="14.25" customHeight="1" x14ac:dyDescent="0.3">
      <c r="A5687" s="394">
        <v>38262</v>
      </c>
      <c r="B5687" s="364">
        <v>1.2413000000000001</v>
      </c>
    </row>
    <row r="5688" spans="1:2" ht="14.25" customHeight="1" x14ac:dyDescent="0.3">
      <c r="A5688" s="394">
        <v>38261</v>
      </c>
      <c r="B5688" s="364">
        <v>1.2413000000000001</v>
      </c>
    </row>
    <row r="5689" spans="1:2" ht="14.25" customHeight="1" x14ac:dyDescent="0.3">
      <c r="A5689" s="394">
        <v>38260</v>
      </c>
      <c r="B5689" s="364">
        <v>1.2408999999999999</v>
      </c>
    </row>
    <row r="5690" spans="1:2" ht="14.25" customHeight="1" x14ac:dyDescent="0.3">
      <c r="A5690" s="394">
        <v>38259</v>
      </c>
      <c r="B5690" s="364">
        <v>1.2323</v>
      </c>
    </row>
    <row r="5691" spans="1:2" ht="14.25" customHeight="1" x14ac:dyDescent="0.3">
      <c r="A5691" s="394">
        <v>38258</v>
      </c>
      <c r="B5691" s="364">
        <v>1.2335</v>
      </c>
    </row>
    <row r="5692" spans="1:2" ht="14.25" customHeight="1" x14ac:dyDescent="0.3">
      <c r="A5692" s="394">
        <v>38257</v>
      </c>
      <c r="B5692" s="364">
        <v>1.2254</v>
      </c>
    </row>
    <row r="5693" spans="1:2" ht="14.25" customHeight="1" x14ac:dyDescent="0.3">
      <c r="A5693" s="394">
        <v>38256</v>
      </c>
      <c r="B5693" s="364">
        <v>1.2309000000000001</v>
      </c>
    </row>
    <row r="5694" spans="1:2" ht="14.25" customHeight="1" x14ac:dyDescent="0.3">
      <c r="A5694" s="394">
        <v>38255</v>
      </c>
      <c r="B5694" s="364">
        <v>1.2309000000000001</v>
      </c>
    </row>
    <row r="5695" spans="1:2" ht="14.25" customHeight="1" x14ac:dyDescent="0.3">
      <c r="A5695" s="394">
        <v>38254</v>
      </c>
      <c r="B5695" s="364">
        <v>1.2309000000000001</v>
      </c>
    </row>
    <row r="5696" spans="1:2" ht="14.25" customHeight="1" x14ac:dyDescent="0.3">
      <c r="A5696" s="394">
        <v>38253</v>
      </c>
      <c r="B5696" s="364">
        <v>1.2315</v>
      </c>
    </row>
    <row r="5697" spans="1:2" ht="14.25" customHeight="1" x14ac:dyDescent="0.3">
      <c r="A5697" s="394">
        <v>38252</v>
      </c>
      <c r="B5697" s="364">
        <v>1.2244999999999999</v>
      </c>
    </row>
    <row r="5698" spans="1:2" ht="14.25" customHeight="1" x14ac:dyDescent="0.3">
      <c r="A5698" s="394">
        <v>38251</v>
      </c>
      <c r="B5698" s="364">
        <v>1.2276</v>
      </c>
    </row>
    <row r="5699" spans="1:2" ht="14.25" customHeight="1" x14ac:dyDescent="0.3">
      <c r="A5699" s="394">
        <v>38250</v>
      </c>
      <c r="B5699" s="364">
        <v>1.2132000000000001</v>
      </c>
    </row>
    <row r="5700" spans="1:2" ht="14.25" customHeight="1" x14ac:dyDescent="0.3">
      <c r="A5700" s="394">
        <v>38249</v>
      </c>
      <c r="B5700" s="364">
        <v>1.2211000000000001</v>
      </c>
    </row>
    <row r="5701" spans="1:2" ht="14.25" customHeight="1" x14ac:dyDescent="0.3">
      <c r="A5701" s="394">
        <v>38248</v>
      </c>
      <c r="B5701" s="364">
        <v>1.2211000000000001</v>
      </c>
    </row>
    <row r="5702" spans="1:2" ht="14.25" customHeight="1" x14ac:dyDescent="0.3">
      <c r="A5702" s="394">
        <v>38247</v>
      </c>
      <c r="B5702" s="364">
        <v>1.2211000000000001</v>
      </c>
    </row>
    <row r="5703" spans="1:2" ht="14.25" customHeight="1" x14ac:dyDescent="0.3">
      <c r="A5703" s="394">
        <v>38246</v>
      </c>
      <c r="B5703" s="364">
        <v>1.2158</v>
      </c>
    </row>
    <row r="5704" spans="1:2" ht="14.25" customHeight="1" x14ac:dyDescent="0.3">
      <c r="A5704" s="394">
        <v>38245</v>
      </c>
      <c r="B5704" s="364">
        <v>1.2238</v>
      </c>
    </row>
    <row r="5705" spans="1:2" ht="14.25" customHeight="1" x14ac:dyDescent="0.3">
      <c r="A5705" s="394">
        <v>38244</v>
      </c>
      <c r="B5705" s="364">
        <v>1.2237</v>
      </c>
    </row>
    <row r="5706" spans="1:2" ht="14.25" customHeight="1" x14ac:dyDescent="0.3">
      <c r="A5706" s="394">
        <v>38243</v>
      </c>
      <c r="B5706" s="364">
        <v>1.2236</v>
      </c>
    </row>
    <row r="5707" spans="1:2" ht="14.25" customHeight="1" x14ac:dyDescent="0.3">
      <c r="A5707" s="394">
        <v>38242</v>
      </c>
      <c r="B5707" s="364">
        <v>1.2219</v>
      </c>
    </row>
    <row r="5708" spans="1:2" ht="14.25" customHeight="1" x14ac:dyDescent="0.3">
      <c r="A5708" s="394">
        <v>38241</v>
      </c>
      <c r="B5708" s="364">
        <v>1.2219</v>
      </c>
    </row>
    <row r="5709" spans="1:2" ht="14.25" customHeight="1" x14ac:dyDescent="0.3">
      <c r="A5709" s="394">
        <v>38240</v>
      </c>
      <c r="B5709" s="364">
        <v>1.2219</v>
      </c>
    </row>
    <row r="5710" spans="1:2" ht="14.25" customHeight="1" x14ac:dyDescent="0.3">
      <c r="A5710" s="394">
        <v>38239</v>
      </c>
      <c r="B5710" s="364">
        <v>1.2191000000000001</v>
      </c>
    </row>
    <row r="5711" spans="1:2" ht="14.25" customHeight="1" x14ac:dyDescent="0.3">
      <c r="A5711" s="394">
        <v>38238</v>
      </c>
      <c r="B5711" s="364">
        <v>1.2039</v>
      </c>
    </row>
    <row r="5712" spans="1:2" ht="14.25" customHeight="1" x14ac:dyDescent="0.3">
      <c r="A5712" s="394">
        <v>38237</v>
      </c>
      <c r="B5712" s="364">
        <v>1.2079</v>
      </c>
    </row>
    <row r="5713" spans="1:2" ht="14.25" customHeight="1" x14ac:dyDescent="0.3">
      <c r="A5713" s="394">
        <v>38236</v>
      </c>
      <c r="B5713" s="364">
        <v>1.2071000000000001</v>
      </c>
    </row>
    <row r="5714" spans="1:2" ht="14.25" customHeight="1" x14ac:dyDescent="0.3">
      <c r="A5714" s="394">
        <v>38235</v>
      </c>
      <c r="B5714" s="364">
        <v>1.2175</v>
      </c>
    </row>
    <row r="5715" spans="1:2" ht="14.25" customHeight="1" x14ac:dyDescent="0.3">
      <c r="A5715" s="394">
        <v>38234</v>
      </c>
      <c r="B5715" s="364">
        <v>1.2175</v>
      </c>
    </row>
    <row r="5716" spans="1:2" ht="14.25" customHeight="1" x14ac:dyDescent="0.3">
      <c r="A5716" s="394">
        <v>38233</v>
      </c>
      <c r="B5716" s="364">
        <v>1.2175</v>
      </c>
    </row>
    <row r="5717" spans="1:2" ht="14.25" customHeight="1" x14ac:dyDescent="0.3">
      <c r="A5717" s="394">
        <v>38232</v>
      </c>
      <c r="B5717" s="364">
        <v>1.2172000000000001</v>
      </c>
    </row>
    <row r="5718" spans="1:2" ht="14.25" customHeight="1" x14ac:dyDescent="0.3">
      <c r="A5718" s="394">
        <v>38231</v>
      </c>
      <c r="B5718" s="364">
        <v>1.2168000000000001</v>
      </c>
    </row>
    <row r="5719" spans="1:2" ht="14.25" customHeight="1" x14ac:dyDescent="0.3">
      <c r="A5719" s="394">
        <v>38230</v>
      </c>
      <c r="B5719" s="364">
        <v>1.2111000000000001</v>
      </c>
    </row>
    <row r="5720" spans="1:2" ht="14.25" customHeight="1" x14ac:dyDescent="0.3">
      <c r="A5720" s="394">
        <v>38229</v>
      </c>
      <c r="B5720" s="364">
        <v>1.2047000000000001</v>
      </c>
    </row>
    <row r="5721" spans="1:2" ht="14.25" customHeight="1" x14ac:dyDescent="0.3">
      <c r="A5721" s="394">
        <v>38228</v>
      </c>
      <c r="B5721" s="364">
        <v>1.2084999999999999</v>
      </c>
    </row>
    <row r="5722" spans="1:2" ht="14.25" customHeight="1" x14ac:dyDescent="0.3">
      <c r="A5722" s="394">
        <v>38227</v>
      </c>
      <c r="B5722" s="364">
        <v>1.2084999999999999</v>
      </c>
    </row>
    <row r="5723" spans="1:2" x14ac:dyDescent="0.3">
      <c r="A5723" s="394">
        <v>38226</v>
      </c>
      <c r="B5723" s="364">
        <v>1.2084999999999999</v>
      </c>
    </row>
    <row r="5724" spans="1:2" x14ac:dyDescent="0.3">
      <c r="A5724" s="394">
        <v>38225</v>
      </c>
      <c r="B5724" s="364">
        <v>1.21</v>
      </c>
    </row>
    <row r="5725" spans="1:2" x14ac:dyDescent="0.3">
      <c r="A5725" s="394">
        <v>38224</v>
      </c>
      <c r="B5725" s="364">
        <v>1.2081</v>
      </c>
    </row>
    <row r="5726" spans="1:2" x14ac:dyDescent="0.3">
      <c r="A5726" s="394">
        <v>38223</v>
      </c>
      <c r="B5726" s="364">
        <v>1.2139</v>
      </c>
    </row>
    <row r="5727" spans="1:2" x14ac:dyDescent="0.3">
      <c r="A5727" s="394">
        <v>38222</v>
      </c>
      <c r="B5727" s="364">
        <v>1.2250000000000001</v>
      </c>
    </row>
    <row r="5728" spans="1:2" x14ac:dyDescent="0.3">
      <c r="A5728" s="394">
        <v>38221</v>
      </c>
      <c r="B5728" s="364">
        <v>1.2293000000000001</v>
      </c>
    </row>
    <row r="5729" spans="1:2" x14ac:dyDescent="0.3">
      <c r="A5729" s="394">
        <v>38220</v>
      </c>
      <c r="B5729" s="364">
        <v>1.2293000000000001</v>
      </c>
    </row>
    <row r="5730" spans="1:2" x14ac:dyDescent="0.3">
      <c r="A5730" s="394">
        <v>38219</v>
      </c>
      <c r="B5730" s="364">
        <v>1.2293000000000001</v>
      </c>
    </row>
    <row r="5731" spans="1:2" x14ac:dyDescent="0.3">
      <c r="A5731" s="394">
        <v>38218</v>
      </c>
      <c r="B5731" s="364">
        <v>1.2359</v>
      </c>
    </row>
    <row r="5732" spans="1:2" x14ac:dyDescent="0.3">
      <c r="A5732" s="394">
        <v>38217</v>
      </c>
      <c r="B5732" s="364">
        <v>1.2331000000000001</v>
      </c>
    </row>
    <row r="5733" spans="1:2" x14ac:dyDescent="0.3">
      <c r="A5733" s="394">
        <v>38216</v>
      </c>
      <c r="B5733" s="364">
        <v>1.2338</v>
      </c>
    </row>
    <row r="5734" spans="1:2" x14ac:dyDescent="0.3">
      <c r="A5734" s="394">
        <v>38215</v>
      </c>
      <c r="B5734" s="364">
        <v>1.2337</v>
      </c>
    </row>
    <row r="5735" spans="1:2" x14ac:dyDescent="0.3">
      <c r="A5735" s="394">
        <v>38214</v>
      </c>
      <c r="B5735" s="364">
        <v>1.2219</v>
      </c>
    </row>
    <row r="5736" spans="1:2" x14ac:dyDescent="0.3">
      <c r="A5736" s="394">
        <v>38213</v>
      </c>
      <c r="B5736" s="364">
        <v>1.2219</v>
      </c>
    </row>
    <row r="5737" spans="1:2" x14ac:dyDescent="0.3">
      <c r="A5737" s="394">
        <v>38212</v>
      </c>
      <c r="B5737" s="364">
        <v>1.2219</v>
      </c>
    </row>
    <row r="5738" spans="1:2" x14ac:dyDescent="0.3">
      <c r="A5738" s="394">
        <v>38211</v>
      </c>
      <c r="B5738" s="364">
        <v>1.2256</v>
      </c>
    </row>
    <row r="5739" spans="1:2" x14ac:dyDescent="0.3">
      <c r="A5739" s="394">
        <v>38210</v>
      </c>
      <c r="B5739" s="364">
        <v>1.2233000000000001</v>
      </c>
    </row>
    <row r="5740" spans="1:2" x14ac:dyDescent="0.3">
      <c r="A5740" s="394">
        <v>38209</v>
      </c>
      <c r="B5740" s="364">
        <v>1.2279</v>
      </c>
    </row>
    <row r="5741" spans="1:2" x14ac:dyDescent="0.3">
      <c r="A5741" s="394">
        <v>38208</v>
      </c>
      <c r="B5741" s="364">
        <v>1.2246999999999999</v>
      </c>
    </row>
    <row r="5742" spans="1:2" x14ac:dyDescent="0.3">
      <c r="A5742" s="394">
        <v>38207</v>
      </c>
      <c r="B5742" s="364">
        <v>1.2063999999999999</v>
      </c>
    </row>
    <row r="5743" spans="1:2" x14ac:dyDescent="0.3">
      <c r="A5743" s="394">
        <v>38206</v>
      </c>
      <c r="B5743" s="364">
        <v>1.2063999999999999</v>
      </c>
    </row>
    <row r="5744" spans="1:2" x14ac:dyDescent="0.3">
      <c r="A5744" s="394">
        <v>38205</v>
      </c>
      <c r="B5744" s="364">
        <v>1.2063999999999999</v>
      </c>
    </row>
    <row r="5745" spans="1:2" x14ac:dyDescent="0.3">
      <c r="A5745" s="394">
        <v>38204</v>
      </c>
      <c r="B5745" s="364">
        <v>1.2041999999999999</v>
      </c>
    </row>
    <row r="5746" spans="1:2" x14ac:dyDescent="0.3">
      <c r="A5746" s="394">
        <v>38203</v>
      </c>
      <c r="B5746" s="364">
        <v>1.1982999999999999</v>
      </c>
    </row>
    <row r="5747" spans="1:2" x14ac:dyDescent="0.3">
      <c r="A5747" s="394">
        <v>38202</v>
      </c>
      <c r="B5747" s="364">
        <v>1.2021999999999999</v>
      </c>
    </row>
    <row r="5748" spans="1:2" x14ac:dyDescent="0.3">
      <c r="A5748" s="394">
        <v>38201</v>
      </c>
      <c r="B5748" s="364">
        <v>1.2055</v>
      </c>
    </row>
    <row r="5749" spans="1:2" x14ac:dyDescent="0.3">
      <c r="A5749" s="394">
        <v>38200</v>
      </c>
      <c r="B5749" s="364">
        <v>1.2039</v>
      </c>
    </row>
    <row r="5750" spans="1:2" x14ac:dyDescent="0.3">
      <c r="A5750" s="394">
        <v>38199</v>
      </c>
      <c r="B5750" s="364">
        <v>1.2039</v>
      </c>
    </row>
    <row r="5751" spans="1:2" x14ac:dyDescent="0.3">
      <c r="A5751" s="394">
        <v>38198</v>
      </c>
      <c r="B5751" s="364">
        <v>1.2039</v>
      </c>
    </row>
    <row r="5752" spans="1:2" x14ac:dyDescent="0.3">
      <c r="A5752" s="394">
        <v>38197</v>
      </c>
      <c r="B5752" s="364">
        <v>1.2025999999999999</v>
      </c>
    </row>
    <row r="5753" spans="1:2" x14ac:dyDescent="0.3">
      <c r="A5753" s="394">
        <v>38196</v>
      </c>
      <c r="B5753" s="364">
        <v>1.2034</v>
      </c>
    </row>
    <row r="5754" spans="1:2" x14ac:dyDescent="0.3">
      <c r="A5754" s="394">
        <v>38195</v>
      </c>
      <c r="B5754" s="364">
        <v>1.2168000000000001</v>
      </c>
    </row>
    <row r="5755" spans="1:2" x14ac:dyDescent="0.3">
      <c r="A5755" s="394">
        <v>38194</v>
      </c>
      <c r="B5755" s="364">
        <v>1.2162999999999999</v>
      </c>
    </row>
    <row r="5756" spans="1:2" x14ac:dyDescent="0.3">
      <c r="A5756" s="394">
        <v>38193</v>
      </c>
      <c r="B5756" s="364">
        <v>1.2191000000000001</v>
      </c>
    </row>
    <row r="5757" spans="1:2" x14ac:dyDescent="0.3">
      <c r="A5757" s="394">
        <v>38192</v>
      </c>
      <c r="B5757" s="364">
        <v>1.2191000000000001</v>
      </c>
    </row>
    <row r="5758" spans="1:2" x14ac:dyDescent="0.3">
      <c r="A5758" s="394">
        <v>38191</v>
      </c>
      <c r="B5758" s="364">
        <v>1.2191000000000001</v>
      </c>
    </row>
    <row r="5759" spans="1:2" x14ac:dyDescent="0.3">
      <c r="A5759" s="394">
        <v>38190</v>
      </c>
      <c r="B5759" s="364">
        <v>1.2267999999999999</v>
      </c>
    </row>
    <row r="5760" spans="1:2" x14ac:dyDescent="0.3">
      <c r="A5760" s="394">
        <v>38189</v>
      </c>
      <c r="B5760" s="364">
        <v>1.2296</v>
      </c>
    </row>
    <row r="5761" spans="1:2" x14ac:dyDescent="0.3">
      <c r="A5761" s="394">
        <v>38188</v>
      </c>
      <c r="B5761" s="364">
        <v>1.2384999999999999</v>
      </c>
    </row>
    <row r="5762" spans="1:2" x14ac:dyDescent="0.3">
      <c r="A5762" s="394">
        <v>38187</v>
      </c>
      <c r="B5762" s="364">
        <v>1.2412000000000001</v>
      </c>
    </row>
    <row r="5763" spans="1:2" x14ac:dyDescent="0.3">
      <c r="A5763" s="394">
        <v>38186</v>
      </c>
      <c r="B5763" s="364">
        <v>1.2353000000000001</v>
      </c>
    </row>
    <row r="5764" spans="1:2" x14ac:dyDescent="0.3">
      <c r="A5764" s="394">
        <v>38185</v>
      </c>
      <c r="B5764" s="364">
        <v>1.2353000000000001</v>
      </c>
    </row>
    <row r="5765" spans="1:2" x14ac:dyDescent="0.3">
      <c r="A5765" s="394">
        <v>38184</v>
      </c>
      <c r="B5765" s="364">
        <v>1.2353000000000001</v>
      </c>
    </row>
    <row r="5766" spans="1:2" x14ac:dyDescent="0.3">
      <c r="A5766" s="394">
        <v>38183</v>
      </c>
      <c r="B5766" s="364">
        <v>1.2374000000000001</v>
      </c>
    </row>
    <row r="5767" spans="1:2" x14ac:dyDescent="0.3">
      <c r="A5767" s="394">
        <v>38182</v>
      </c>
      <c r="B5767" s="364">
        <v>1.2381</v>
      </c>
    </row>
    <row r="5768" spans="1:2" x14ac:dyDescent="0.3">
      <c r="A5768" s="394">
        <v>38181</v>
      </c>
      <c r="B5768" s="364">
        <v>1.2372000000000001</v>
      </c>
    </row>
    <row r="5769" spans="1:2" x14ac:dyDescent="0.3">
      <c r="A5769" s="394">
        <v>38180</v>
      </c>
      <c r="B5769" s="364">
        <v>1.2397</v>
      </c>
    </row>
    <row r="5770" spans="1:2" x14ac:dyDescent="0.3">
      <c r="A5770" s="394">
        <v>38179</v>
      </c>
      <c r="B5770" s="364">
        <v>1.2372000000000001</v>
      </c>
    </row>
    <row r="5771" spans="1:2" x14ac:dyDescent="0.3">
      <c r="A5771" s="394">
        <v>38178</v>
      </c>
      <c r="B5771" s="364">
        <v>1.2372000000000001</v>
      </c>
    </row>
    <row r="5772" spans="1:2" x14ac:dyDescent="0.3">
      <c r="A5772" s="394">
        <v>38177</v>
      </c>
      <c r="B5772" s="364">
        <v>1.2372000000000001</v>
      </c>
    </row>
    <row r="5773" spans="1:2" x14ac:dyDescent="0.3">
      <c r="A5773" s="394">
        <v>38176</v>
      </c>
      <c r="B5773" s="364">
        <v>1.2347999999999999</v>
      </c>
    </row>
    <row r="5774" spans="1:2" x14ac:dyDescent="0.3">
      <c r="A5774" s="394">
        <v>38175</v>
      </c>
      <c r="B5774" s="364">
        <v>1.2357</v>
      </c>
    </row>
    <row r="5775" spans="1:2" x14ac:dyDescent="0.3">
      <c r="A5775" s="394">
        <v>38174</v>
      </c>
      <c r="B5775" s="364">
        <v>1.2309000000000001</v>
      </c>
    </row>
    <row r="5776" spans="1:2" x14ac:dyDescent="0.3">
      <c r="A5776" s="394">
        <v>38173</v>
      </c>
      <c r="B5776" s="364">
        <v>1.2287999999999999</v>
      </c>
    </row>
    <row r="5777" spans="1:2" x14ac:dyDescent="0.3">
      <c r="A5777" s="394">
        <v>38172</v>
      </c>
      <c r="B5777" s="364">
        <v>1.2148000000000001</v>
      </c>
    </row>
    <row r="5778" spans="1:2" x14ac:dyDescent="0.3">
      <c r="A5778" s="394">
        <v>38171</v>
      </c>
      <c r="B5778" s="364">
        <v>1.2148000000000001</v>
      </c>
    </row>
    <row r="5779" spans="1:2" x14ac:dyDescent="0.3">
      <c r="A5779" s="394">
        <v>38170</v>
      </c>
      <c r="B5779" s="364">
        <v>1.2148000000000001</v>
      </c>
    </row>
    <row r="5780" spans="1:2" x14ac:dyDescent="0.3">
      <c r="A5780" s="394">
        <v>38169</v>
      </c>
      <c r="B5780" s="364">
        <v>1.2168000000000001</v>
      </c>
    </row>
    <row r="5781" spans="1:2" x14ac:dyDescent="0.3">
      <c r="A5781" s="394">
        <v>38168</v>
      </c>
      <c r="B5781" s="364">
        <v>1.2155</v>
      </c>
    </row>
    <row r="5782" spans="1:2" x14ac:dyDescent="0.3">
      <c r="A5782" s="394">
        <v>38167</v>
      </c>
      <c r="B5782" s="364">
        <v>1.2169000000000001</v>
      </c>
    </row>
    <row r="5783" spans="1:2" x14ac:dyDescent="0.3">
      <c r="A5783" s="394">
        <v>38166</v>
      </c>
      <c r="B5783" s="364">
        <v>1.2208000000000001</v>
      </c>
    </row>
    <row r="5784" spans="1:2" x14ac:dyDescent="0.3">
      <c r="A5784" s="394">
        <v>38165</v>
      </c>
      <c r="B5784" s="364">
        <v>1.2138</v>
      </c>
    </row>
    <row r="5785" spans="1:2" x14ac:dyDescent="0.3">
      <c r="A5785" s="394">
        <v>38164</v>
      </c>
      <c r="B5785" s="364">
        <v>1.2138</v>
      </c>
    </row>
    <row r="5786" spans="1:2" x14ac:dyDescent="0.3">
      <c r="A5786" s="394">
        <v>38163</v>
      </c>
      <c r="B5786" s="364">
        <v>1.2138</v>
      </c>
    </row>
    <row r="5787" spans="1:2" x14ac:dyDescent="0.3">
      <c r="A5787" s="394">
        <v>38162</v>
      </c>
      <c r="B5787" s="364">
        <v>1.2121999999999999</v>
      </c>
    </row>
    <row r="5788" spans="1:2" x14ac:dyDescent="0.3">
      <c r="A5788" s="394">
        <v>38161</v>
      </c>
      <c r="B5788" s="364">
        <v>1.2087000000000001</v>
      </c>
    </row>
    <row r="5789" spans="1:2" x14ac:dyDescent="0.3">
      <c r="A5789" s="394">
        <v>38160</v>
      </c>
      <c r="B5789" s="364">
        <v>1.2091000000000001</v>
      </c>
    </row>
    <row r="5790" spans="1:2" x14ac:dyDescent="0.3">
      <c r="A5790" s="394">
        <v>38159</v>
      </c>
      <c r="B5790" s="364">
        <v>1.2112000000000001</v>
      </c>
    </row>
    <row r="5791" spans="1:2" x14ac:dyDescent="0.3">
      <c r="A5791" s="394">
        <v>38158</v>
      </c>
      <c r="B5791" s="364">
        <v>1.2041999999999999</v>
      </c>
    </row>
    <row r="5792" spans="1:2" x14ac:dyDescent="0.3">
      <c r="A5792" s="394">
        <v>38157</v>
      </c>
      <c r="B5792" s="364">
        <v>1.2041999999999999</v>
      </c>
    </row>
    <row r="5793" spans="1:2" x14ac:dyDescent="0.3">
      <c r="A5793" s="394">
        <v>38156</v>
      </c>
      <c r="B5793" s="364">
        <v>1.2041999999999999</v>
      </c>
    </row>
    <row r="5794" spans="1:2" x14ac:dyDescent="0.3">
      <c r="A5794" s="394">
        <v>38155</v>
      </c>
      <c r="B5794" s="364">
        <v>1.2044999999999999</v>
      </c>
    </row>
    <row r="5795" spans="1:2" x14ac:dyDescent="0.3">
      <c r="A5795" s="394">
        <v>38154</v>
      </c>
      <c r="B5795" s="364">
        <v>1.2058</v>
      </c>
    </row>
    <row r="5796" spans="1:2" x14ac:dyDescent="0.3">
      <c r="A5796" s="394">
        <v>38153</v>
      </c>
      <c r="B5796" s="364">
        <v>1.2051000000000001</v>
      </c>
    </row>
    <row r="5797" spans="1:2" x14ac:dyDescent="0.3">
      <c r="A5797" s="394">
        <v>38152</v>
      </c>
      <c r="B5797" s="364">
        <v>1.2000999999999999</v>
      </c>
    </row>
    <row r="5798" spans="1:2" x14ac:dyDescent="0.3">
      <c r="A5798" s="394">
        <v>38151</v>
      </c>
      <c r="B5798" s="364">
        <v>1.2005999999999999</v>
      </c>
    </row>
    <row r="5799" spans="1:2" x14ac:dyDescent="0.3">
      <c r="A5799" s="394">
        <v>38150</v>
      </c>
      <c r="B5799" s="364">
        <v>1.2005999999999999</v>
      </c>
    </row>
    <row r="5800" spans="1:2" x14ac:dyDescent="0.3">
      <c r="A5800" s="394">
        <v>38149</v>
      </c>
      <c r="B5800" s="364">
        <v>1.2005999999999999</v>
      </c>
    </row>
    <row r="5801" spans="1:2" x14ac:dyDescent="0.3">
      <c r="A5801" s="394">
        <v>38148</v>
      </c>
      <c r="B5801" s="364">
        <v>1.2052</v>
      </c>
    </row>
    <row r="5802" spans="1:2" x14ac:dyDescent="0.3">
      <c r="A5802" s="394">
        <v>38147</v>
      </c>
      <c r="B5802" s="364">
        <v>1.2157</v>
      </c>
    </row>
    <row r="5803" spans="1:2" x14ac:dyDescent="0.3">
      <c r="A5803" s="394">
        <v>38146</v>
      </c>
      <c r="B5803" s="364">
        <v>1.2294</v>
      </c>
    </row>
    <row r="5804" spans="1:2" x14ac:dyDescent="0.3">
      <c r="A5804" s="394">
        <v>38145</v>
      </c>
      <c r="B5804" s="364">
        <v>1.2319</v>
      </c>
    </row>
    <row r="5805" spans="1:2" x14ac:dyDescent="0.3">
      <c r="A5805" s="394">
        <v>38144</v>
      </c>
      <c r="B5805" s="364">
        <v>1.2202999999999999</v>
      </c>
    </row>
    <row r="5806" spans="1:2" x14ac:dyDescent="0.3">
      <c r="A5806" s="394">
        <v>38143</v>
      </c>
      <c r="B5806" s="364">
        <v>1.2202999999999999</v>
      </c>
    </row>
    <row r="5807" spans="1:2" x14ac:dyDescent="0.3">
      <c r="A5807" s="394">
        <v>38142</v>
      </c>
      <c r="B5807" s="364">
        <v>1.2202999999999999</v>
      </c>
    </row>
    <row r="5808" spans="1:2" x14ac:dyDescent="0.3">
      <c r="A5808" s="394">
        <v>38141</v>
      </c>
      <c r="B5808" s="364">
        <v>1.2225999999999999</v>
      </c>
    </row>
    <row r="5809" spans="1:2" x14ac:dyDescent="0.3">
      <c r="A5809" s="394">
        <v>38140</v>
      </c>
      <c r="B5809" s="364">
        <v>1.2276</v>
      </c>
    </row>
    <row r="5810" spans="1:2" x14ac:dyDescent="0.3">
      <c r="A5810" s="394">
        <v>38139</v>
      </c>
      <c r="B5810" s="364">
        <v>1.2231000000000001</v>
      </c>
    </row>
    <row r="5811" spans="1:2" x14ac:dyDescent="0.3">
      <c r="A5811" s="394">
        <v>38138</v>
      </c>
      <c r="B5811" s="364">
        <v>1.2198</v>
      </c>
    </row>
    <row r="5812" spans="1:2" x14ac:dyDescent="0.3">
      <c r="A5812" s="394">
        <v>38137</v>
      </c>
      <c r="B5812" s="364">
        <v>1.2245999999999999</v>
      </c>
    </row>
    <row r="5813" spans="1:2" x14ac:dyDescent="0.3">
      <c r="A5813" s="394">
        <v>38136</v>
      </c>
      <c r="B5813" s="364">
        <v>1.2245999999999999</v>
      </c>
    </row>
    <row r="5814" spans="1:2" x14ac:dyDescent="0.3">
      <c r="A5814" s="394">
        <v>38135</v>
      </c>
      <c r="B5814" s="364">
        <v>1.2245999999999999</v>
      </c>
    </row>
    <row r="5815" spans="1:2" x14ac:dyDescent="0.3">
      <c r="A5815" s="394">
        <v>38134</v>
      </c>
      <c r="B5815" s="364">
        <v>1.2164999999999999</v>
      </c>
    </row>
    <row r="5816" spans="1:2" x14ac:dyDescent="0.3">
      <c r="A5816" s="394">
        <v>38133</v>
      </c>
      <c r="B5816" s="364">
        <v>1.2105999999999999</v>
      </c>
    </row>
    <row r="5817" spans="1:2" x14ac:dyDescent="0.3">
      <c r="A5817" s="394">
        <v>38132</v>
      </c>
      <c r="B5817" s="364">
        <v>1.2062999999999999</v>
      </c>
    </row>
    <row r="5818" spans="1:2" x14ac:dyDescent="0.3">
      <c r="A5818" s="394">
        <v>38131</v>
      </c>
      <c r="B5818" s="364">
        <v>1.1968000000000001</v>
      </c>
    </row>
    <row r="5819" spans="1:2" x14ac:dyDescent="0.3">
      <c r="A5819" s="394">
        <v>38130</v>
      </c>
      <c r="B5819" s="364">
        <v>1.2031000000000001</v>
      </c>
    </row>
    <row r="5820" spans="1:2" x14ac:dyDescent="0.3">
      <c r="A5820" s="394">
        <v>38129</v>
      </c>
      <c r="B5820" s="364">
        <v>1.2031000000000001</v>
      </c>
    </row>
    <row r="5821" spans="1:2" x14ac:dyDescent="0.3">
      <c r="A5821" s="394">
        <v>38128</v>
      </c>
      <c r="B5821" s="364">
        <v>1.2031000000000001</v>
      </c>
    </row>
    <row r="5822" spans="1:2" x14ac:dyDescent="0.3">
      <c r="A5822" s="394">
        <v>38127</v>
      </c>
      <c r="B5822" s="364">
        <v>1.1921999999999999</v>
      </c>
    </row>
    <row r="5823" spans="1:2" x14ac:dyDescent="0.3">
      <c r="A5823" s="394">
        <v>38126</v>
      </c>
      <c r="B5823" s="364">
        <v>1.1989000000000001</v>
      </c>
    </row>
    <row r="5824" spans="1:2" x14ac:dyDescent="0.3">
      <c r="A5824" s="394">
        <v>38125</v>
      </c>
      <c r="B5824" s="364">
        <v>1.1982999999999999</v>
      </c>
    </row>
    <row r="5825" spans="1:2" x14ac:dyDescent="0.3">
      <c r="A5825" s="394">
        <v>38124</v>
      </c>
      <c r="B5825" s="364">
        <v>1.2022999999999999</v>
      </c>
    </row>
    <row r="5826" spans="1:2" x14ac:dyDescent="0.3">
      <c r="A5826" s="394">
        <v>38123</v>
      </c>
      <c r="B5826" s="364">
        <v>1.1801999999999999</v>
      </c>
    </row>
    <row r="5827" spans="1:2" x14ac:dyDescent="0.3">
      <c r="A5827" s="394">
        <v>38122</v>
      </c>
      <c r="B5827" s="364">
        <v>1.1801999999999999</v>
      </c>
    </row>
    <row r="5828" spans="1:2" x14ac:dyDescent="0.3">
      <c r="A5828" s="394">
        <v>38121</v>
      </c>
      <c r="B5828" s="364">
        <v>1.1801999999999999</v>
      </c>
    </row>
    <row r="5829" spans="1:2" x14ac:dyDescent="0.3">
      <c r="A5829" s="394">
        <v>38120</v>
      </c>
      <c r="B5829" s="364">
        <v>1.1822999999999999</v>
      </c>
    </row>
    <row r="5830" spans="1:2" x14ac:dyDescent="0.3">
      <c r="A5830" s="394">
        <v>38119</v>
      </c>
      <c r="B5830" s="364">
        <v>1.1857</v>
      </c>
    </row>
    <row r="5831" spans="1:2" x14ac:dyDescent="0.3">
      <c r="A5831" s="394">
        <v>38118</v>
      </c>
      <c r="B5831" s="364">
        <v>1.1803999999999999</v>
      </c>
    </row>
    <row r="5832" spans="1:2" x14ac:dyDescent="0.3">
      <c r="A5832" s="394">
        <v>38117</v>
      </c>
      <c r="B5832" s="364">
        <v>1.1842999999999999</v>
      </c>
    </row>
    <row r="5833" spans="1:2" x14ac:dyDescent="0.3">
      <c r="A5833" s="394">
        <v>38116</v>
      </c>
      <c r="B5833" s="364">
        <v>1.2073</v>
      </c>
    </row>
    <row r="5834" spans="1:2" x14ac:dyDescent="0.3">
      <c r="A5834" s="394">
        <v>38115</v>
      </c>
      <c r="B5834" s="364">
        <v>1.2073</v>
      </c>
    </row>
    <row r="5835" spans="1:2" x14ac:dyDescent="0.3">
      <c r="A5835" s="394">
        <v>38114</v>
      </c>
      <c r="B5835" s="364">
        <v>1.2073</v>
      </c>
    </row>
    <row r="5836" spans="1:2" x14ac:dyDescent="0.3">
      <c r="A5836" s="394">
        <v>38113</v>
      </c>
      <c r="B5836" s="364">
        <v>1.2116</v>
      </c>
    </row>
    <row r="5837" spans="1:2" x14ac:dyDescent="0.3">
      <c r="A5837" s="394">
        <v>38112</v>
      </c>
      <c r="B5837" s="364">
        <v>1.2125999999999999</v>
      </c>
    </row>
    <row r="5838" spans="1:2" x14ac:dyDescent="0.3">
      <c r="A5838" s="394">
        <v>38111</v>
      </c>
      <c r="B5838" s="364">
        <v>1.2060999999999999</v>
      </c>
    </row>
    <row r="5839" spans="1:2" x14ac:dyDescent="0.3">
      <c r="A5839" s="394">
        <v>38110</v>
      </c>
      <c r="B5839" s="364">
        <v>1.1953</v>
      </c>
    </row>
    <row r="5840" spans="1:2" x14ac:dyDescent="0.3">
      <c r="A5840" s="394">
        <v>38109</v>
      </c>
      <c r="B5840" s="364">
        <v>1.1947000000000001</v>
      </c>
    </row>
    <row r="5841" spans="1:2" x14ac:dyDescent="0.3">
      <c r="A5841" s="394">
        <v>38108</v>
      </c>
      <c r="B5841" s="364">
        <v>1.1947000000000001</v>
      </c>
    </row>
    <row r="5842" spans="1:2" x14ac:dyDescent="0.3">
      <c r="A5842" s="394">
        <v>38107</v>
      </c>
      <c r="B5842" s="364">
        <v>1.1947000000000001</v>
      </c>
    </row>
    <row r="5843" spans="1:2" x14ac:dyDescent="0.3">
      <c r="A5843" s="394">
        <v>38106</v>
      </c>
      <c r="B5843" s="364">
        <v>1.1826000000000001</v>
      </c>
    </row>
    <row r="5844" spans="1:2" x14ac:dyDescent="0.3">
      <c r="A5844" s="394">
        <v>38105</v>
      </c>
      <c r="B5844" s="364">
        <v>1.1907000000000001</v>
      </c>
    </row>
    <row r="5845" spans="1:2" x14ac:dyDescent="0.3">
      <c r="A5845" s="394">
        <v>38104</v>
      </c>
      <c r="B5845" s="364">
        <v>1.1887000000000001</v>
      </c>
    </row>
    <row r="5846" spans="1:2" x14ac:dyDescent="0.3">
      <c r="A5846" s="394">
        <v>38103</v>
      </c>
      <c r="B5846" s="364">
        <v>1.1851</v>
      </c>
    </row>
    <row r="5847" spans="1:2" x14ac:dyDescent="0.3">
      <c r="A5847" s="394">
        <v>38102</v>
      </c>
      <c r="B5847" s="364">
        <v>1.1884999999999999</v>
      </c>
    </row>
    <row r="5848" spans="1:2" x14ac:dyDescent="0.3">
      <c r="A5848" s="394">
        <v>38101</v>
      </c>
      <c r="B5848" s="364">
        <v>1.1884999999999999</v>
      </c>
    </row>
    <row r="5849" spans="1:2" x14ac:dyDescent="0.3">
      <c r="A5849" s="394">
        <v>38100</v>
      </c>
      <c r="B5849" s="364">
        <v>1.1884999999999999</v>
      </c>
    </row>
    <row r="5850" spans="1:2" x14ac:dyDescent="0.3">
      <c r="A5850" s="394">
        <v>38099</v>
      </c>
      <c r="B5850" s="364">
        <v>1.1873</v>
      </c>
    </row>
    <row r="5851" spans="1:2" x14ac:dyDescent="0.3">
      <c r="A5851" s="394">
        <v>38098</v>
      </c>
      <c r="B5851" s="364">
        <v>1.1836</v>
      </c>
    </row>
    <row r="5852" spans="1:2" x14ac:dyDescent="0.3">
      <c r="A5852" s="394">
        <v>38097</v>
      </c>
      <c r="B5852" s="364">
        <v>1.1926000000000001</v>
      </c>
    </row>
    <row r="5853" spans="1:2" x14ac:dyDescent="0.3">
      <c r="A5853" s="394">
        <v>38096</v>
      </c>
      <c r="B5853" s="364">
        <v>1.2043999999999999</v>
      </c>
    </row>
    <row r="5854" spans="1:2" x14ac:dyDescent="0.3">
      <c r="A5854" s="394">
        <v>38095</v>
      </c>
      <c r="B5854" s="364">
        <v>1.1932</v>
      </c>
    </row>
    <row r="5855" spans="1:2" x14ac:dyDescent="0.3">
      <c r="A5855" s="394">
        <v>38094</v>
      </c>
      <c r="B5855" s="364">
        <v>1.1932</v>
      </c>
    </row>
    <row r="5856" spans="1:2" x14ac:dyDescent="0.3">
      <c r="A5856" s="394">
        <v>38093</v>
      </c>
      <c r="B5856" s="364">
        <v>1.1932</v>
      </c>
    </row>
    <row r="5857" spans="1:2" x14ac:dyDescent="0.3">
      <c r="A5857" s="394">
        <v>38092</v>
      </c>
      <c r="B5857" s="364">
        <v>1.1912</v>
      </c>
    </row>
    <row r="5858" spans="1:2" x14ac:dyDescent="0.3">
      <c r="A5858" s="394">
        <v>38091</v>
      </c>
      <c r="B5858" s="364">
        <v>1.1923999999999999</v>
      </c>
    </row>
    <row r="5859" spans="1:2" x14ac:dyDescent="0.3">
      <c r="A5859" s="394">
        <v>38090</v>
      </c>
      <c r="B5859" s="364">
        <v>1.1975</v>
      </c>
    </row>
    <row r="5860" spans="1:2" x14ac:dyDescent="0.3">
      <c r="A5860" s="394">
        <v>38089</v>
      </c>
      <c r="B5860" s="364">
        <v>1.2096</v>
      </c>
    </row>
    <row r="5861" spans="1:2" x14ac:dyDescent="0.3">
      <c r="A5861" s="394">
        <v>38088</v>
      </c>
      <c r="B5861" s="364">
        <v>1.2096</v>
      </c>
    </row>
    <row r="5862" spans="1:2" x14ac:dyDescent="0.3">
      <c r="A5862" s="394">
        <v>38087</v>
      </c>
      <c r="B5862" s="364">
        <v>1.2096</v>
      </c>
    </row>
    <row r="5863" spans="1:2" x14ac:dyDescent="0.3">
      <c r="A5863" s="394">
        <v>38086</v>
      </c>
      <c r="B5863" s="364">
        <v>1.2096</v>
      </c>
    </row>
    <row r="5864" spans="1:2" x14ac:dyDescent="0.3">
      <c r="A5864" s="394">
        <v>38085</v>
      </c>
      <c r="B5864" s="364">
        <v>1.2096</v>
      </c>
    </row>
    <row r="5865" spans="1:2" x14ac:dyDescent="0.3">
      <c r="A5865" s="394">
        <v>38084</v>
      </c>
      <c r="B5865" s="364">
        <v>1.2101</v>
      </c>
    </row>
    <row r="5866" spans="1:2" x14ac:dyDescent="0.3">
      <c r="A5866" s="394">
        <v>38083</v>
      </c>
      <c r="B5866" s="364">
        <v>1.2090000000000001</v>
      </c>
    </row>
    <row r="5867" spans="1:2" x14ac:dyDescent="0.3">
      <c r="A5867" s="394">
        <v>38082</v>
      </c>
      <c r="B5867" s="364">
        <v>1.2058</v>
      </c>
    </row>
    <row r="5868" spans="1:2" x14ac:dyDescent="0.3">
      <c r="A5868" s="394">
        <v>38081</v>
      </c>
      <c r="B5868" s="364">
        <v>1.2318</v>
      </c>
    </row>
    <row r="5869" spans="1:2" x14ac:dyDescent="0.3">
      <c r="A5869" s="394">
        <v>38080</v>
      </c>
      <c r="B5869" s="364">
        <v>1.2318</v>
      </c>
    </row>
    <row r="5870" spans="1:2" x14ac:dyDescent="0.3">
      <c r="A5870" s="394">
        <v>38079</v>
      </c>
      <c r="B5870" s="364">
        <v>1.2318</v>
      </c>
    </row>
    <row r="5871" spans="1:2" x14ac:dyDescent="0.3">
      <c r="A5871" s="394">
        <v>38078</v>
      </c>
      <c r="B5871" s="364">
        <v>1.232</v>
      </c>
    </row>
    <row r="5872" spans="1:2" x14ac:dyDescent="0.3">
      <c r="A5872" s="394">
        <v>38077</v>
      </c>
      <c r="B5872" s="364">
        <v>1.2223999999999999</v>
      </c>
    </row>
    <row r="5873" spans="1:2" x14ac:dyDescent="0.3">
      <c r="A5873" s="394">
        <v>38076</v>
      </c>
      <c r="B5873" s="364">
        <v>1.2186999999999999</v>
      </c>
    </row>
    <row r="5874" spans="1:2" x14ac:dyDescent="0.3">
      <c r="A5874" s="394">
        <v>38075</v>
      </c>
      <c r="B5874" s="364">
        <v>1.2118</v>
      </c>
    </row>
    <row r="5875" spans="1:2" x14ac:dyDescent="0.3">
      <c r="A5875" s="394">
        <v>38074</v>
      </c>
      <c r="B5875" s="364">
        <v>1.2173</v>
      </c>
    </row>
    <row r="5876" spans="1:2" x14ac:dyDescent="0.3">
      <c r="A5876" s="394">
        <v>38073</v>
      </c>
      <c r="B5876" s="364">
        <v>1.2173</v>
      </c>
    </row>
    <row r="5877" spans="1:2" x14ac:dyDescent="0.3">
      <c r="A5877" s="394">
        <v>38072</v>
      </c>
      <c r="B5877" s="364">
        <v>1.2173</v>
      </c>
    </row>
    <row r="5878" spans="1:2" x14ac:dyDescent="0.3">
      <c r="A5878" s="394">
        <v>38071</v>
      </c>
      <c r="B5878" s="364">
        <v>1.2132000000000001</v>
      </c>
    </row>
    <row r="5879" spans="1:2" x14ac:dyDescent="0.3">
      <c r="A5879" s="394">
        <v>38070</v>
      </c>
      <c r="B5879" s="364">
        <v>1.2196</v>
      </c>
    </row>
    <row r="5880" spans="1:2" x14ac:dyDescent="0.3">
      <c r="A5880" s="394">
        <v>38069</v>
      </c>
      <c r="B5880" s="364">
        <v>1.2276</v>
      </c>
    </row>
    <row r="5881" spans="1:2" x14ac:dyDescent="0.3">
      <c r="A5881" s="394">
        <v>38068</v>
      </c>
      <c r="B5881" s="364">
        <v>1.2353000000000001</v>
      </c>
    </row>
    <row r="5882" spans="1:2" x14ac:dyDescent="0.3">
      <c r="A5882" s="394">
        <v>38067</v>
      </c>
      <c r="B5882" s="364">
        <v>1.2343999999999999</v>
      </c>
    </row>
    <row r="5883" spans="1:2" x14ac:dyDescent="0.3">
      <c r="A5883" s="394">
        <v>38066</v>
      </c>
      <c r="B5883" s="364">
        <v>1.2343999999999999</v>
      </c>
    </row>
    <row r="5884" spans="1:2" x14ac:dyDescent="0.3">
      <c r="A5884" s="394">
        <v>38065</v>
      </c>
      <c r="B5884" s="364">
        <v>1.2343999999999999</v>
      </c>
    </row>
    <row r="5885" spans="1:2" x14ac:dyDescent="0.3">
      <c r="A5885" s="394">
        <v>38064</v>
      </c>
      <c r="B5885" s="364">
        <v>1.2261</v>
      </c>
    </row>
    <row r="5886" spans="1:2" x14ac:dyDescent="0.3">
      <c r="A5886" s="394">
        <v>38063</v>
      </c>
      <c r="B5886" s="364">
        <v>1.2251000000000001</v>
      </c>
    </row>
    <row r="5887" spans="1:2" x14ac:dyDescent="0.3">
      <c r="A5887" s="394">
        <v>38062</v>
      </c>
      <c r="B5887" s="364">
        <v>1.2350000000000001</v>
      </c>
    </row>
    <row r="5888" spans="1:2" x14ac:dyDescent="0.3">
      <c r="A5888" s="394">
        <v>38061</v>
      </c>
      <c r="B5888" s="364">
        <v>1.2278</v>
      </c>
    </row>
    <row r="5889" spans="1:2" x14ac:dyDescent="0.3">
      <c r="A5889" s="394">
        <v>38060</v>
      </c>
      <c r="B5889" s="364">
        <v>1.2235</v>
      </c>
    </row>
    <row r="5890" spans="1:2" x14ac:dyDescent="0.3">
      <c r="A5890" s="394">
        <v>38059</v>
      </c>
      <c r="B5890" s="364">
        <v>1.2235</v>
      </c>
    </row>
    <row r="5891" spans="1:2" x14ac:dyDescent="0.3">
      <c r="A5891" s="394">
        <v>38058</v>
      </c>
      <c r="B5891" s="364">
        <v>1.2235</v>
      </c>
    </row>
    <row r="5892" spans="1:2" x14ac:dyDescent="0.3">
      <c r="A5892" s="394">
        <v>38057</v>
      </c>
      <c r="B5892" s="364">
        <v>1.2256</v>
      </c>
    </row>
    <row r="5893" spans="1:2" x14ac:dyDescent="0.3">
      <c r="A5893" s="394">
        <v>38056</v>
      </c>
      <c r="B5893" s="364">
        <v>1.2299</v>
      </c>
    </row>
    <row r="5894" spans="1:2" x14ac:dyDescent="0.3">
      <c r="A5894" s="394">
        <v>38055</v>
      </c>
      <c r="B5894" s="364">
        <v>1.2361</v>
      </c>
    </row>
    <row r="5895" spans="1:2" x14ac:dyDescent="0.3">
      <c r="A5895" s="394">
        <v>38054</v>
      </c>
      <c r="B5895" s="364">
        <v>1.2356</v>
      </c>
    </row>
    <row r="5896" spans="1:2" x14ac:dyDescent="0.3">
      <c r="A5896" s="394">
        <v>38053</v>
      </c>
      <c r="B5896" s="364">
        <v>1.2192000000000001</v>
      </c>
    </row>
    <row r="5897" spans="1:2" x14ac:dyDescent="0.3">
      <c r="A5897" s="394">
        <v>38052</v>
      </c>
      <c r="B5897" s="364">
        <v>1.2192000000000001</v>
      </c>
    </row>
    <row r="5898" spans="1:2" x14ac:dyDescent="0.3">
      <c r="A5898" s="394">
        <v>38051</v>
      </c>
      <c r="B5898" s="364">
        <v>1.2192000000000001</v>
      </c>
    </row>
    <row r="5899" spans="1:2" x14ac:dyDescent="0.3">
      <c r="A5899" s="394">
        <v>38050</v>
      </c>
      <c r="B5899" s="364">
        <v>1.2146999999999999</v>
      </c>
    </row>
    <row r="5900" spans="1:2" x14ac:dyDescent="0.3">
      <c r="A5900" s="394">
        <v>38049</v>
      </c>
      <c r="B5900" s="364">
        <v>1.2142999999999999</v>
      </c>
    </row>
    <row r="5901" spans="1:2" x14ac:dyDescent="0.3">
      <c r="A5901" s="394">
        <v>38048</v>
      </c>
      <c r="B5901" s="364">
        <v>1.2402</v>
      </c>
    </row>
    <row r="5902" spans="1:2" x14ac:dyDescent="0.3">
      <c r="A5902" s="394">
        <v>38047</v>
      </c>
      <c r="B5902" s="364">
        <v>1.2484</v>
      </c>
    </row>
    <row r="5903" spans="1:2" x14ac:dyDescent="0.3">
      <c r="A5903" s="394">
        <v>38046</v>
      </c>
      <c r="B5903" s="364">
        <v>1.2418</v>
      </c>
    </row>
    <row r="5904" spans="1:2" x14ac:dyDescent="0.3">
      <c r="A5904" s="394">
        <v>38045</v>
      </c>
      <c r="B5904" s="364">
        <v>1.2418</v>
      </c>
    </row>
    <row r="5905" spans="1:2" x14ac:dyDescent="0.3">
      <c r="A5905" s="394">
        <v>38044</v>
      </c>
      <c r="B5905" s="364">
        <v>1.2418</v>
      </c>
    </row>
    <row r="5906" spans="1:2" x14ac:dyDescent="0.3">
      <c r="A5906" s="394">
        <v>38043</v>
      </c>
      <c r="B5906" s="364">
        <v>1.2444</v>
      </c>
    </row>
    <row r="5907" spans="1:2" x14ac:dyDescent="0.3">
      <c r="A5907" s="394">
        <v>38042</v>
      </c>
      <c r="B5907" s="364">
        <v>1.2628999999999999</v>
      </c>
    </row>
    <row r="5908" spans="1:2" x14ac:dyDescent="0.3">
      <c r="A5908" s="394">
        <v>38041</v>
      </c>
      <c r="B5908" s="364">
        <v>1.2595000000000001</v>
      </c>
    </row>
    <row r="5909" spans="1:2" x14ac:dyDescent="0.3">
      <c r="A5909" s="394">
        <v>38040</v>
      </c>
      <c r="B5909" s="364">
        <v>1.2576000000000001</v>
      </c>
    </row>
    <row r="5910" spans="1:2" x14ac:dyDescent="0.3">
      <c r="A5910" s="394">
        <v>38039</v>
      </c>
      <c r="B5910" s="364">
        <v>1.2663</v>
      </c>
    </row>
    <row r="5911" spans="1:2" x14ac:dyDescent="0.3">
      <c r="A5911" s="394">
        <v>38038</v>
      </c>
      <c r="B5911" s="364">
        <v>1.2663</v>
      </c>
    </row>
    <row r="5912" spans="1:2" x14ac:dyDescent="0.3">
      <c r="A5912" s="394">
        <v>38037</v>
      </c>
      <c r="B5912" s="364">
        <v>1.2663</v>
      </c>
    </row>
    <row r="5913" spans="1:2" x14ac:dyDescent="0.3">
      <c r="A5913" s="394">
        <v>38036</v>
      </c>
      <c r="B5913" s="364">
        <v>1.2724</v>
      </c>
    </row>
    <row r="5914" spans="1:2" x14ac:dyDescent="0.3">
      <c r="A5914" s="394">
        <v>38035</v>
      </c>
      <c r="B5914" s="364">
        <v>1.2824</v>
      </c>
    </row>
    <row r="5915" spans="1:2" x14ac:dyDescent="0.3">
      <c r="A5915" s="394">
        <v>38034</v>
      </c>
      <c r="B5915" s="364">
        <v>1.2858000000000001</v>
      </c>
    </row>
    <row r="5916" spans="1:2" x14ac:dyDescent="0.3">
      <c r="A5916" s="394">
        <v>38033</v>
      </c>
      <c r="B5916" s="364">
        <v>1.2741</v>
      </c>
    </row>
    <row r="5917" spans="1:2" x14ac:dyDescent="0.3">
      <c r="A5917" s="394">
        <v>38032</v>
      </c>
      <c r="B5917" s="364">
        <v>1.2816000000000001</v>
      </c>
    </row>
    <row r="5918" spans="1:2" x14ac:dyDescent="0.3">
      <c r="A5918" s="394">
        <v>38031</v>
      </c>
      <c r="B5918" s="364">
        <v>1.2816000000000001</v>
      </c>
    </row>
    <row r="5919" spans="1:2" x14ac:dyDescent="0.3">
      <c r="A5919" s="394">
        <v>38030</v>
      </c>
      <c r="B5919" s="364">
        <v>1.2816000000000001</v>
      </c>
    </row>
    <row r="5920" spans="1:2" x14ac:dyDescent="0.3">
      <c r="A5920" s="394">
        <v>38029</v>
      </c>
      <c r="B5920" s="364">
        <v>1.2802</v>
      </c>
    </row>
    <row r="5921" spans="1:2" x14ac:dyDescent="0.3">
      <c r="A5921" s="394">
        <v>38028</v>
      </c>
      <c r="B5921" s="364">
        <v>1.268</v>
      </c>
    </row>
    <row r="5922" spans="1:2" x14ac:dyDescent="0.3">
      <c r="A5922" s="394">
        <v>38027</v>
      </c>
      <c r="B5922" s="364">
        <v>1.2764</v>
      </c>
    </row>
    <row r="5923" spans="1:2" x14ac:dyDescent="0.3">
      <c r="A5923" s="394">
        <v>38026</v>
      </c>
      <c r="B5923" s="364">
        <v>1.2713000000000001</v>
      </c>
    </row>
    <row r="5924" spans="1:2" x14ac:dyDescent="0.3">
      <c r="A5924" s="394">
        <v>38025</v>
      </c>
      <c r="B5924" s="364">
        <v>1.2528999999999999</v>
      </c>
    </row>
    <row r="5925" spans="1:2" x14ac:dyDescent="0.3">
      <c r="A5925" s="394">
        <v>38024</v>
      </c>
      <c r="B5925" s="364">
        <v>1.2528999999999999</v>
      </c>
    </row>
    <row r="5926" spans="1:2" x14ac:dyDescent="0.3">
      <c r="A5926" s="394">
        <v>38023</v>
      </c>
      <c r="B5926" s="364">
        <v>1.2528999999999999</v>
      </c>
    </row>
    <row r="5927" spans="1:2" x14ac:dyDescent="0.3">
      <c r="A5927" s="394">
        <v>38022</v>
      </c>
      <c r="B5927" s="364">
        <v>1.2583</v>
      </c>
    </row>
    <row r="5928" spans="1:2" x14ac:dyDescent="0.3">
      <c r="A5928" s="394">
        <v>38021</v>
      </c>
      <c r="B5928" s="364">
        <v>1.2524</v>
      </c>
    </row>
    <row r="5929" spans="1:2" x14ac:dyDescent="0.3">
      <c r="A5929" s="394">
        <v>38020</v>
      </c>
      <c r="B5929" s="364">
        <v>1.2585</v>
      </c>
    </row>
    <row r="5930" spans="1:2" x14ac:dyDescent="0.3">
      <c r="A5930" s="394">
        <v>38019</v>
      </c>
      <c r="B5930" s="364">
        <v>1.2461</v>
      </c>
    </row>
    <row r="5931" spans="1:2" x14ac:dyDescent="0.3">
      <c r="A5931" s="394">
        <v>38018</v>
      </c>
      <c r="B5931" s="364">
        <v>1.2383999999999999</v>
      </c>
    </row>
    <row r="5932" spans="1:2" x14ac:dyDescent="0.3">
      <c r="A5932" s="394">
        <v>38017</v>
      </c>
      <c r="B5932" s="364">
        <v>1.2383999999999999</v>
      </c>
    </row>
    <row r="5933" spans="1:2" x14ac:dyDescent="0.3">
      <c r="A5933" s="394">
        <v>38016</v>
      </c>
      <c r="B5933" s="364">
        <v>1.2383999999999999</v>
      </c>
    </row>
    <row r="5934" spans="1:2" x14ac:dyDescent="0.3">
      <c r="A5934" s="394">
        <v>38015</v>
      </c>
      <c r="B5934" s="364">
        <v>1.2467999999999999</v>
      </c>
    </row>
    <row r="5935" spans="1:2" x14ac:dyDescent="0.3">
      <c r="A5935" s="394">
        <v>38014</v>
      </c>
      <c r="B5935" s="364">
        <v>1.2563</v>
      </c>
    </row>
    <row r="5936" spans="1:2" x14ac:dyDescent="0.3">
      <c r="A5936" s="394">
        <v>38013</v>
      </c>
      <c r="B5936" s="364">
        <v>1.2517</v>
      </c>
    </row>
    <row r="5937" spans="1:2" x14ac:dyDescent="0.3">
      <c r="A5937" s="394">
        <v>38012</v>
      </c>
      <c r="B5937" s="364">
        <v>1.2575000000000001</v>
      </c>
    </row>
    <row r="5938" spans="1:2" x14ac:dyDescent="0.3">
      <c r="A5938" s="394">
        <v>38011</v>
      </c>
      <c r="B5938" s="364">
        <v>1.2692000000000001</v>
      </c>
    </row>
    <row r="5939" spans="1:2" x14ac:dyDescent="0.3">
      <c r="A5939" s="394">
        <v>38010</v>
      </c>
      <c r="B5939" s="364">
        <v>1.2692000000000001</v>
      </c>
    </row>
    <row r="5940" spans="1:2" x14ac:dyDescent="0.3">
      <c r="A5940" s="394">
        <v>38009</v>
      </c>
      <c r="B5940" s="364">
        <v>1.2692000000000001</v>
      </c>
    </row>
    <row r="5941" spans="1:2" x14ac:dyDescent="0.3">
      <c r="A5941" s="394">
        <v>38008</v>
      </c>
      <c r="B5941" s="364">
        <v>1.2709999999999999</v>
      </c>
    </row>
    <row r="5942" spans="1:2" x14ac:dyDescent="0.3">
      <c r="A5942" s="394">
        <v>38007</v>
      </c>
      <c r="B5942" s="364">
        <v>1.2606999999999999</v>
      </c>
    </row>
    <row r="5943" spans="1:2" x14ac:dyDescent="0.3">
      <c r="A5943" s="394">
        <v>38006</v>
      </c>
      <c r="B5943" s="364">
        <v>1.2536</v>
      </c>
    </row>
    <row r="5944" spans="1:2" x14ac:dyDescent="0.3">
      <c r="A5944" s="394">
        <v>38005</v>
      </c>
      <c r="B5944" s="364">
        <v>1.2373000000000001</v>
      </c>
    </row>
    <row r="5945" spans="1:2" x14ac:dyDescent="0.3">
      <c r="A5945" s="394">
        <v>38004</v>
      </c>
      <c r="B5945" s="364">
        <v>1.2493000000000001</v>
      </c>
    </row>
    <row r="5946" spans="1:2" x14ac:dyDescent="0.3">
      <c r="A5946" s="394">
        <v>38003</v>
      </c>
      <c r="B5946" s="364">
        <v>1.2493000000000001</v>
      </c>
    </row>
    <row r="5947" spans="1:2" x14ac:dyDescent="0.3">
      <c r="A5947" s="394">
        <v>38002</v>
      </c>
      <c r="B5947" s="364">
        <v>1.2493000000000001</v>
      </c>
    </row>
    <row r="5948" spans="1:2" x14ac:dyDescent="0.3">
      <c r="A5948" s="394">
        <v>38001</v>
      </c>
      <c r="B5948" s="364">
        <v>1.2635000000000001</v>
      </c>
    </row>
    <row r="5949" spans="1:2" x14ac:dyDescent="0.3">
      <c r="A5949" s="394">
        <v>38000</v>
      </c>
      <c r="B5949" s="364">
        <v>1.2692000000000001</v>
      </c>
    </row>
    <row r="5950" spans="1:2" x14ac:dyDescent="0.3">
      <c r="A5950" s="394">
        <v>37999</v>
      </c>
      <c r="B5950" s="364">
        <v>1.2748999999999999</v>
      </c>
    </row>
    <row r="5951" spans="1:2" x14ac:dyDescent="0.3">
      <c r="A5951" s="394">
        <v>37998</v>
      </c>
      <c r="B5951" s="364">
        <v>1.2827999999999999</v>
      </c>
    </row>
    <row r="5952" spans="1:2" x14ac:dyDescent="0.3">
      <c r="A5952" s="394">
        <v>37997</v>
      </c>
      <c r="B5952" s="364">
        <v>1.2737000000000001</v>
      </c>
    </row>
    <row r="5953" spans="1:2" x14ac:dyDescent="0.3">
      <c r="A5953" s="394">
        <v>37996</v>
      </c>
      <c r="B5953" s="364">
        <v>1.2737000000000001</v>
      </c>
    </row>
    <row r="5954" spans="1:2" x14ac:dyDescent="0.3">
      <c r="A5954" s="394">
        <v>37995</v>
      </c>
      <c r="B5954" s="364">
        <v>1.2737000000000001</v>
      </c>
    </row>
    <row r="5955" spans="1:2" x14ac:dyDescent="0.3">
      <c r="A5955" s="394">
        <v>37994</v>
      </c>
      <c r="B5955" s="364">
        <v>1.2634000000000001</v>
      </c>
    </row>
    <row r="5956" spans="1:2" x14ac:dyDescent="0.3">
      <c r="A5956" s="394">
        <v>37993</v>
      </c>
      <c r="B5956" s="364">
        <v>1.2679</v>
      </c>
    </row>
    <row r="5957" spans="1:2" x14ac:dyDescent="0.3">
      <c r="A5957" s="394">
        <v>37992</v>
      </c>
      <c r="B5957" s="364">
        <v>1.2756000000000001</v>
      </c>
    </row>
    <row r="5958" spans="1:2" x14ac:dyDescent="0.3">
      <c r="A5958" s="394">
        <v>37991</v>
      </c>
      <c r="B5958" s="364">
        <v>1.2657</v>
      </c>
    </row>
    <row r="5959" spans="1:2" x14ac:dyDescent="0.3">
      <c r="A5959" s="394">
        <v>37990</v>
      </c>
      <c r="B5959" s="364">
        <v>1.2592000000000001</v>
      </c>
    </row>
    <row r="5960" spans="1:2" x14ac:dyDescent="0.3">
      <c r="A5960" s="394">
        <v>37989</v>
      </c>
      <c r="B5960" s="364">
        <v>1.2592000000000001</v>
      </c>
    </row>
    <row r="5961" spans="1:2" x14ac:dyDescent="0.3">
      <c r="A5961" s="394">
        <v>37988</v>
      </c>
      <c r="B5961" s="364">
        <v>1.2592000000000001</v>
      </c>
    </row>
    <row r="5962" spans="1:2" x14ac:dyDescent="0.3">
      <c r="A5962" s="394">
        <v>37987</v>
      </c>
      <c r="B5962" s="364">
        <v>1.2629999999999999</v>
      </c>
    </row>
    <row r="5963" spans="1:2" x14ac:dyDescent="0.3">
      <c r="A5963" s="394">
        <v>37986</v>
      </c>
      <c r="B5963" s="364">
        <v>1.2629999999999999</v>
      </c>
    </row>
    <row r="5964" spans="1:2" x14ac:dyDescent="0.3">
      <c r="A5964" s="394">
        <v>37985</v>
      </c>
      <c r="B5964" s="364">
        <v>1.2496</v>
      </c>
    </row>
    <row r="5965" spans="1:2" x14ac:dyDescent="0.3">
      <c r="A5965" s="394">
        <v>37984</v>
      </c>
      <c r="B5965" s="364">
        <v>1.2499</v>
      </c>
    </row>
    <row r="5966" spans="1:2" x14ac:dyDescent="0.3">
      <c r="A5966" s="394">
        <v>37983</v>
      </c>
      <c r="B5966" s="364">
        <v>1.2406999999999999</v>
      </c>
    </row>
    <row r="5967" spans="1:2" x14ac:dyDescent="0.3">
      <c r="A5967" s="394">
        <v>37982</v>
      </c>
      <c r="B5967" s="364">
        <v>1.2406999999999999</v>
      </c>
    </row>
    <row r="5968" spans="1:2" x14ac:dyDescent="0.3">
      <c r="A5968" s="394">
        <v>37981</v>
      </c>
      <c r="B5968" s="364">
        <v>1.2406999999999999</v>
      </c>
    </row>
    <row r="5969" spans="1:2" x14ac:dyDescent="0.3">
      <c r="A5969" s="394">
        <v>37980</v>
      </c>
      <c r="B5969" s="364">
        <v>1.2406999999999999</v>
      </c>
    </row>
    <row r="5970" spans="1:2" x14ac:dyDescent="0.3">
      <c r="A5970" s="394">
        <v>37979</v>
      </c>
      <c r="B5970" s="364">
        <v>1.2406999999999999</v>
      </c>
    </row>
    <row r="5971" spans="1:2" x14ac:dyDescent="0.3">
      <c r="A5971" s="394">
        <v>37978</v>
      </c>
      <c r="B5971" s="364">
        <v>1.2392000000000001</v>
      </c>
    </row>
    <row r="5972" spans="1:2" x14ac:dyDescent="0.3">
      <c r="A5972" s="394">
        <v>37977</v>
      </c>
      <c r="B5972" s="364">
        <v>1.2434000000000001</v>
      </c>
    </row>
    <row r="5973" spans="1:2" x14ac:dyDescent="0.3">
      <c r="A5973" s="394">
        <v>37976</v>
      </c>
      <c r="B5973" s="364">
        <v>1.2418</v>
      </c>
    </row>
    <row r="5974" spans="1:2" x14ac:dyDescent="0.3">
      <c r="A5974" s="394">
        <v>37975</v>
      </c>
      <c r="B5974" s="364">
        <v>1.2418</v>
      </c>
    </row>
    <row r="5975" spans="1:2" x14ac:dyDescent="0.3">
      <c r="A5975" s="394">
        <v>37974</v>
      </c>
      <c r="B5975" s="364">
        <v>1.2418</v>
      </c>
    </row>
    <row r="5976" spans="1:2" x14ac:dyDescent="0.3">
      <c r="A5976" s="394">
        <v>37973</v>
      </c>
      <c r="B5976" s="364">
        <v>1.2403</v>
      </c>
    </row>
    <row r="5977" spans="1:2" x14ac:dyDescent="0.3">
      <c r="A5977" s="394">
        <v>37972</v>
      </c>
      <c r="B5977" s="364">
        <v>1.2337</v>
      </c>
    </row>
    <row r="5978" spans="1:2" x14ac:dyDescent="0.3">
      <c r="A5978" s="394">
        <v>37971</v>
      </c>
      <c r="B5978" s="364">
        <v>1.2339</v>
      </c>
    </row>
    <row r="5979" spans="1:2" x14ac:dyDescent="0.3">
      <c r="A5979" s="394">
        <v>37970</v>
      </c>
      <c r="B5979" s="364">
        <v>1.2230000000000001</v>
      </c>
    </row>
    <row r="5980" spans="1:2" x14ac:dyDescent="0.3">
      <c r="A5980" s="394">
        <v>37969</v>
      </c>
      <c r="B5980" s="364">
        <v>1.2254</v>
      </c>
    </row>
    <row r="5981" spans="1:2" x14ac:dyDescent="0.3">
      <c r="A5981" s="394">
        <v>37968</v>
      </c>
      <c r="B5981" s="364">
        <v>1.2254</v>
      </c>
    </row>
    <row r="5982" spans="1:2" x14ac:dyDescent="0.3">
      <c r="A5982" s="394">
        <v>37967</v>
      </c>
      <c r="B5982" s="364">
        <v>1.2254</v>
      </c>
    </row>
    <row r="5983" spans="1:2" x14ac:dyDescent="0.3">
      <c r="A5983" s="394">
        <v>37966</v>
      </c>
      <c r="B5983" s="364">
        <v>1.2186999999999999</v>
      </c>
    </row>
    <row r="5984" spans="1:2" x14ac:dyDescent="0.3">
      <c r="A5984" s="394">
        <v>37965</v>
      </c>
      <c r="B5984" s="364">
        <v>1.2239</v>
      </c>
    </row>
    <row r="5985" spans="1:2" x14ac:dyDescent="0.3">
      <c r="A5985" s="394">
        <v>37964</v>
      </c>
      <c r="B5985" s="364">
        <v>1.2258</v>
      </c>
    </row>
    <row r="5986" spans="1:2" x14ac:dyDescent="0.3">
      <c r="A5986" s="394">
        <v>37963</v>
      </c>
      <c r="B5986" s="364">
        <v>1.2218</v>
      </c>
    </row>
    <row r="5987" spans="1:2" x14ac:dyDescent="0.3">
      <c r="A5987" s="394">
        <v>37962</v>
      </c>
      <c r="B5987" s="364">
        <v>1.2087000000000001</v>
      </c>
    </row>
    <row r="5988" spans="1:2" x14ac:dyDescent="0.3">
      <c r="A5988" s="394">
        <v>37961</v>
      </c>
      <c r="B5988" s="364">
        <v>1.2087000000000001</v>
      </c>
    </row>
    <row r="5989" spans="1:2" x14ac:dyDescent="0.3">
      <c r="A5989" s="394">
        <v>37960</v>
      </c>
      <c r="B5989" s="364">
        <v>1.2087000000000001</v>
      </c>
    </row>
    <row r="5990" spans="1:2" x14ac:dyDescent="0.3">
      <c r="A5990" s="394">
        <v>37959</v>
      </c>
      <c r="B5990" s="364">
        <v>1.2074</v>
      </c>
    </row>
    <row r="5991" spans="1:2" x14ac:dyDescent="0.3">
      <c r="A5991" s="394">
        <v>37958</v>
      </c>
      <c r="B5991" s="364">
        <v>1.2101999999999999</v>
      </c>
    </row>
    <row r="5992" spans="1:2" x14ac:dyDescent="0.3">
      <c r="A5992" s="394">
        <v>37957</v>
      </c>
      <c r="B5992" s="364">
        <v>1.1975</v>
      </c>
    </row>
    <row r="5993" spans="1:2" x14ac:dyDescent="0.3">
      <c r="A5993" s="394">
        <v>37956</v>
      </c>
      <c r="B5993" s="364">
        <v>1.2019</v>
      </c>
    </row>
    <row r="5994" spans="1:2" x14ac:dyDescent="0.3">
      <c r="A5994" s="394">
        <v>37955</v>
      </c>
      <c r="B5994" s="364">
        <v>1.1994</v>
      </c>
    </row>
    <row r="5995" spans="1:2" x14ac:dyDescent="0.3">
      <c r="A5995" s="394">
        <v>37954</v>
      </c>
      <c r="B5995" s="364">
        <v>1.1994</v>
      </c>
    </row>
    <row r="5996" spans="1:2" x14ac:dyDescent="0.3">
      <c r="A5996" s="394">
        <v>37953</v>
      </c>
      <c r="B5996" s="364">
        <v>1.1994</v>
      </c>
    </row>
    <row r="5997" spans="1:2" x14ac:dyDescent="0.3">
      <c r="A5997" s="394">
        <v>37952</v>
      </c>
      <c r="B5997" s="364">
        <v>1.1901999999999999</v>
      </c>
    </row>
    <row r="5998" spans="1:2" x14ac:dyDescent="0.3">
      <c r="A5998" s="394">
        <v>37951</v>
      </c>
      <c r="B5998" s="364">
        <v>1.1828000000000001</v>
      </c>
    </row>
    <row r="5999" spans="1:2" x14ac:dyDescent="0.3">
      <c r="A5999" s="394">
        <v>37950</v>
      </c>
      <c r="B5999" s="364">
        <v>1.1766000000000001</v>
      </c>
    </row>
    <row r="6000" spans="1:2" x14ac:dyDescent="0.3">
      <c r="A6000" s="394">
        <v>37949</v>
      </c>
      <c r="B6000" s="364">
        <v>1.1822999999999999</v>
      </c>
    </row>
    <row r="6001" spans="1:2" x14ac:dyDescent="0.3">
      <c r="A6001" s="394">
        <v>37948</v>
      </c>
      <c r="B6001" s="364">
        <v>1.1899</v>
      </c>
    </row>
    <row r="6002" spans="1:2" x14ac:dyDescent="0.3">
      <c r="A6002" s="394">
        <v>37947</v>
      </c>
      <c r="B6002" s="364">
        <v>1.1899</v>
      </c>
    </row>
    <row r="6003" spans="1:2" x14ac:dyDescent="0.3">
      <c r="A6003" s="394">
        <v>37946</v>
      </c>
      <c r="B6003" s="364">
        <v>1.1899</v>
      </c>
    </row>
    <row r="6004" spans="1:2" x14ac:dyDescent="0.3">
      <c r="A6004" s="394">
        <v>37945</v>
      </c>
      <c r="B6004" s="364">
        <v>1.1909000000000001</v>
      </c>
    </row>
    <row r="6005" spans="1:2" x14ac:dyDescent="0.3">
      <c r="A6005" s="394">
        <v>37944</v>
      </c>
      <c r="B6005" s="364">
        <v>1.1910000000000001</v>
      </c>
    </row>
    <row r="6006" spans="1:2" x14ac:dyDescent="0.3">
      <c r="A6006" s="394">
        <v>37943</v>
      </c>
      <c r="B6006" s="364">
        <v>1.1778</v>
      </c>
    </row>
    <row r="6007" spans="1:2" x14ac:dyDescent="0.3">
      <c r="A6007" s="394">
        <v>37942</v>
      </c>
      <c r="B6007" s="364">
        <v>1.1801999999999999</v>
      </c>
    </row>
    <row r="6008" spans="1:2" x14ac:dyDescent="0.3">
      <c r="A6008" s="394">
        <v>37941</v>
      </c>
      <c r="B6008" s="364">
        <v>1.1765000000000001</v>
      </c>
    </row>
    <row r="6009" spans="1:2" x14ac:dyDescent="0.3">
      <c r="A6009" s="394">
        <v>37940</v>
      </c>
      <c r="B6009" s="364">
        <v>1.1765000000000001</v>
      </c>
    </row>
    <row r="6010" spans="1:2" x14ac:dyDescent="0.3">
      <c r="A6010" s="394">
        <v>37939</v>
      </c>
      <c r="B6010" s="364">
        <v>1.1765000000000001</v>
      </c>
    </row>
    <row r="6011" spans="1:2" x14ac:dyDescent="0.3">
      <c r="A6011" s="394">
        <v>37938</v>
      </c>
      <c r="B6011" s="364">
        <v>1.1679999999999999</v>
      </c>
    </row>
    <row r="6012" spans="1:2" x14ac:dyDescent="0.3">
      <c r="A6012" s="394">
        <v>37937</v>
      </c>
      <c r="B6012" s="364">
        <v>1.1599999999999999</v>
      </c>
    </row>
    <row r="6013" spans="1:2" x14ac:dyDescent="0.3">
      <c r="A6013" s="394">
        <v>37936</v>
      </c>
      <c r="B6013" s="364">
        <v>1.1496999999999999</v>
      </c>
    </row>
    <row r="6014" spans="1:2" x14ac:dyDescent="0.3">
      <c r="A6014" s="394">
        <v>37935</v>
      </c>
      <c r="B6014" s="364">
        <v>1.1483000000000001</v>
      </c>
    </row>
    <row r="6015" spans="1:2" x14ac:dyDescent="0.3">
      <c r="A6015" s="394">
        <v>37934</v>
      </c>
      <c r="B6015" s="364">
        <v>1.1424000000000001</v>
      </c>
    </row>
    <row r="6016" spans="1:2" x14ac:dyDescent="0.3">
      <c r="A6016" s="394">
        <v>37933</v>
      </c>
      <c r="B6016" s="364">
        <v>1.1424000000000001</v>
      </c>
    </row>
    <row r="6017" spans="1:2" x14ac:dyDescent="0.3">
      <c r="A6017" s="394">
        <v>37932</v>
      </c>
      <c r="B6017" s="364">
        <v>1.1424000000000001</v>
      </c>
    </row>
    <row r="6018" spans="1:2" x14ac:dyDescent="0.3">
      <c r="A6018" s="394">
        <v>37931</v>
      </c>
      <c r="B6018" s="364">
        <v>1.1449</v>
      </c>
    </row>
    <row r="6019" spans="1:2" x14ac:dyDescent="0.3">
      <c r="A6019" s="394">
        <v>37930</v>
      </c>
      <c r="B6019" s="364">
        <v>1.1473</v>
      </c>
    </row>
    <row r="6020" spans="1:2" x14ac:dyDescent="0.3">
      <c r="A6020" s="394">
        <v>37929</v>
      </c>
      <c r="B6020" s="364">
        <v>1.1468</v>
      </c>
    </row>
    <row r="6021" spans="1:2" x14ac:dyDescent="0.3">
      <c r="A6021" s="394">
        <v>37928</v>
      </c>
      <c r="B6021" s="364">
        <v>1.1589</v>
      </c>
    </row>
    <row r="6022" spans="1:2" x14ac:dyDescent="0.3">
      <c r="A6022" s="394">
        <v>37927</v>
      </c>
      <c r="B6022" s="364">
        <v>1.1621999999999999</v>
      </c>
    </row>
    <row r="6023" spans="1:2" x14ac:dyDescent="0.3">
      <c r="A6023" s="394">
        <v>37926</v>
      </c>
      <c r="B6023" s="364">
        <v>1.1621999999999999</v>
      </c>
    </row>
    <row r="6024" spans="1:2" x14ac:dyDescent="0.3">
      <c r="A6024" s="394">
        <v>37925</v>
      </c>
      <c r="B6024" s="364">
        <v>1.1621999999999999</v>
      </c>
    </row>
    <row r="6025" spans="1:2" x14ac:dyDescent="0.3">
      <c r="A6025" s="394">
        <v>37924</v>
      </c>
      <c r="B6025" s="364">
        <v>1.1736</v>
      </c>
    </row>
    <row r="6026" spans="1:2" x14ac:dyDescent="0.3">
      <c r="A6026" s="394">
        <v>37923</v>
      </c>
      <c r="B6026" s="364">
        <v>1.1684000000000001</v>
      </c>
    </row>
    <row r="6027" spans="1:2" x14ac:dyDescent="0.3">
      <c r="A6027" s="394">
        <v>37922</v>
      </c>
      <c r="B6027" s="364">
        <v>1.1673</v>
      </c>
    </row>
    <row r="6028" spans="1:2" x14ac:dyDescent="0.3">
      <c r="A6028" s="394">
        <v>37921</v>
      </c>
      <c r="B6028" s="364">
        <v>1.1748000000000001</v>
      </c>
    </row>
    <row r="6029" spans="1:2" x14ac:dyDescent="0.3">
      <c r="A6029" s="394">
        <v>37920</v>
      </c>
      <c r="B6029" s="364">
        <v>1.1780999999999999</v>
      </c>
    </row>
    <row r="6030" spans="1:2" x14ac:dyDescent="0.3">
      <c r="A6030" s="394">
        <v>37919</v>
      </c>
      <c r="B6030" s="364">
        <v>1.1780999999999999</v>
      </c>
    </row>
    <row r="6031" spans="1:2" x14ac:dyDescent="0.3">
      <c r="A6031" s="394">
        <v>37918</v>
      </c>
      <c r="B6031" s="364">
        <v>1.1780999999999999</v>
      </c>
    </row>
    <row r="6032" spans="1:2" x14ac:dyDescent="0.3">
      <c r="A6032" s="394">
        <v>37917</v>
      </c>
      <c r="B6032" s="364">
        <v>1.1786000000000001</v>
      </c>
    </row>
    <row r="6033" spans="1:2" x14ac:dyDescent="0.3">
      <c r="A6033" s="394">
        <v>37916</v>
      </c>
      <c r="B6033" s="364">
        <v>1.1694</v>
      </c>
    </row>
    <row r="6034" spans="1:2" x14ac:dyDescent="0.3">
      <c r="A6034" s="394">
        <v>37915</v>
      </c>
      <c r="B6034" s="364">
        <v>1.1623000000000001</v>
      </c>
    </row>
    <row r="6035" spans="1:2" x14ac:dyDescent="0.3">
      <c r="A6035" s="394">
        <v>37914</v>
      </c>
      <c r="B6035" s="364">
        <v>1.1629</v>
      </c>
    </row>
    <row r="6036" spans="1:2" x14ac:dyDescent="0.3">
      <c r="A6036" s="394">
        <v>37913</v>
      </c>
      <c r="B6036" s="364">
        <v>1.1578999999999999</v>
      </c>
    </row>
    <row r="6037" spans="1:2" x14ac:dyDescent="0.3">
      <c r="A6037" s="394">
        <v>37912</v>
      </c>
      <c r="B6037" s="364">
        <v>1.1578999999999999</v>
      </c>
    </row>
    <row r="6038" spans="1:2" x14ac:dyDescent="0.3">
      <c r="A6038" s="394">
        <v>37911</v>
      </c>
      <c r="B6038" s="364">
        <v>1.1578999999999999</v>
      </c>
    </row>
    <row r="6039" spans="1:2" x14ac:dyDescent="0.3">
      <c r="A6039" s="394">
        <v>37910</v>
      </c>
      <c r="B6039" s="364">
        <v>1.1615</v>
      </c>
    </row>
    <row r="6040" spans="1:2" x14ac:dyDescent="0.3">
      <c r="A6040" s="394">
        <v>37909</v>
      </c>
      <c r="B6040" s="364">
        <v>1.1669</v>
      </c>
    </row>
    <row r="6041" spans="1:2" x14ac:dyDescent="0.3">
      <c r="A6041" s="394">
        <v>37908</v>
      </c>
      <c r="B6041" s="364">
        <v>1.1634</v>
      </c>
    </row>
    <row r="6042" spans="1:2" x14ac:dyDescent="0.3">
      <c r="A6042" s="394">
        <v>37907</v>
      </c>
      <c r="B6042" s="364">
        <v>1.1688000000000001</v>
      </c>
    </row>
    <row r="6043" spans="1:2" x14ac:dyDescent="0.3">
      <c r="A6043" s="394">
        <v>37906</v>
      </c>
      <c r="B6043" s="364">
        <v>1.1788000000000001</v>
      </c>
    </row>
    <row r="6044" spans="1:2" x14ac:dyDescent="0.3">
      <c r="A6044" s="394">
        <v>37905</v>
      </c>
      <c r="B6044" s="364">
        <v>1.1788000000000001</v>
      </c>
    </row>
    <row r="6045" spans="1:2" x14ac:dyDescent="0.3">
      <c r="A6045" s="394">
        <v>37904</v>
      </c>
      <c r="B6045" s="364">
        <v>1.1788000000000001</v>
      </c>
    </row>
    <row r="6046" spans="1:2" x14ac:dyDescent="0.3">
      <c r="A6046" s="394">
        <v>37903</v>
      </c>
      <c r="B6046" s="364">
        <v>1.1788000000000001</v>
      </c>
    </row>
    <row r="6047" spans="1:2" x14ac:dyDescent="0.3">
      <c r="A6047" s="394">
        <v>37902</v>
      </c>
      <c r="B6047" s="364">
        <v>1.1780999999999999</v>
      </c>
    </row>
    <row r="6048" spans="1:2" x14ac:dyDescent="0.3">
      <c r="A6048" s="394">
        <v>37901</v>
      </c>
      <c r="B6048" s="364">
        <v>1.1768000000000001</v>
      </c>
    </row>
    <row r="6049" spans="1:2" x14ac:dyDescent="0.3">
      <c r="A6049" s="394">
        <v>37900</v>
      </c>
      <c r="B6049" s="364">
        <v>1.1578999999999999</v>
      </c>
    </row>
    <row r="6050" spans="1:2" x14ac:dyDescent="0.3">
      <c r="A6050" s="394">
        <v>37899</v>
      </c>
      <c r="B6050" s="364">
        <v>1.1686000000000001</v>
      </c>
    </row>
    <row r="6051" spans="1:2" x14ac:dyDescent="0.3">
      <c r="A6051" s="394">
        <v>37898</v>
      </c>
      <c r="B6051" s="364">
        <v>1.1686000000000001</v>
      </c>
    </row>
    <row r="6052" spans="1:2" x14ac:dyDescent="0.3">
      <c r="A6052" s="394">
        <v>37897</v>
      </c>
      <c r="B6052" s="364">
        <v>1.1686000000000001</v>
      </c>
    </row>
    <row r="6053" spans="1:2" x14ac:dyDescent="0.3">
      <c r="A6053" s="394">
        <v>37896</v>
      </c>
      <c r="B6053" s="364">
        <v>1.1692</v>
      </c>
    </row>
    <row r="6054" spans="1:2" x14ac:dyDescent="0.3">
      <c r="A6054" s="394">
        <v>37895</v>
      </c>
      <c r="B6054" s="364">
        <v>1.1671</v>
      </c>
    </row>
    <row r="6055" spans="1:2" x14ac:dyDescent="0.3">
      <c r="A6055" s="394">
        <v>37894</v>
      </c>
      <c r="B6055" s="364">
        <v>1.1652</v>
      </c>
    </row>
    <row r="6056" spans="1:2" x14ac:dyDescent="0.3">
      <c r="A6056" s="394">
        <v>37893</v>
      </c>
      <c r="B6056" s="364">
        <v>1.1413</v>
      </c>
    </row>
    <row r="6057" spans="1:2" x14ac:dyDescent="0.3">
      <c r="A6057" s="394">
        <v>37892</v>
      </c>
      <c r="B6057" s="364">
        <v>1.1487000000000001</v>
      </c>
    </row>
    <row r="6058" spans="1:2" x14ac:dyDescent="0.3">
      <c r="A6058" s="394">
        <v>37891</v>
      </c>
      <c r="B6058" s="364">
        <v>1.1487000000000001</v>
      </c>
    </row>
    <row r="6059" spans="1:2" x14ac:dyDescent="0.3">
      <c r="A6059" s="394">
        <v>37890</v>
      </c>
      <c r="B6059" s="364">
        <v>1.1487000000000001</v>
      </c>
    </row>
    <row r="6060" spans="1:2" x14ac:dyDescent="0.3">
      <c r="A6060" s="394">
        <v>37889</v>
      </c>
      <c r="B6060" s="364">
        <v>1.1493</v>
      </c>
    </row>
    <row r="6061" spans="1:2" x14ac:dyDescent="0.3">
      <c r="A6061" s="394">
        <v>37888</v>
      </c>
      <c r="B6061" s="364">
        <v>1.1466000000000001</v>
      </c>
    </row>
    <row r="6062" spans="1:2" x14ac:dyDescent="0.3">
      <c r="A6062" s="394">
        <v>37887</v>
      </c>
      <c r="B6062" s="364">
        <v>1.1464000000000001</v>
      </c>
    </row>
    <row r="6063" spans="1:2" x14ac:dyDescent="0.3">
      <c r="A6063" s="394">
        <v>37886</v>
      </c>
      <c r="B6063" s="364">
        <v>1.1468</v>
      </c>
    </row>
    <row r="6064" spans="1:2" x14ac:dyDescent="0.3">
      <c r="A6064" s="394">
        <v>37885</v>
      </c>
      <c r="B6064" s="364">
        <v>1.1312</v>
      </c>
    </row>
    <row r="6065" spans="1:2" x14ac:dyDescent="0.3">
      <c r="A6065" s="394">
        <v>37884</v>
      </c>
      <c r="B6065" s="364">
        <v>1.1312</v>
      </c>
    </row>
    <row r="6066" spans="1:2" x14ac:dyDescent="0.3">
      <c r="A6066" s="394">
        <v>37883</v>
      </c>
      <c r="B6066" s="364">
        <v>1.1312</v>
      </c>
    </row>
    <row r="6067" spans="1:2" x14ac:dyDescent="0.3">
      <c r="A6067" s="394">
        <v>37882</v>
      </c>
      <c r="B6067" s="364">
        <v>1.129</v>
      </c>
    </row>
    <row r="6068" spans="1:2" x14ac:dyDescent="0.3">
      <c r="A6068" s="394">
        <v>37881</v>
      </c>
      <c r="B6068" s="364">
        <v>1.1212</v>
      </c>
    </row>
    <row r="6069" spans="1:2" x14ac:dyDescent="0.3">
      <c r="A6069" s="394">
        <v>37880</v>
      </c>
      <c r="B6069" s="364">
        <v>1.1234999999999999</v>
      </c>
    </row>
    <row r="6070" spans="1:2" x14ac:dyDescent="0.3">
      <c r="A6070" s="394">
        <v>37879</v>
      </c>
      <c r="B6070" s="364">
        <v>1.1281000000000001</v>
      </c>
    </row>
    <row r="6071" spans="1:2" x14ac:dyDescent="0.3">
      <c r="A6071" s="394">
        <v>37878</v>
      </c>
      <c r="B6071" s="364">
        <v>1.1172</v>
      </c>
    </row>
    <row r="6072" spans="1:2" x14ac:dyDescent="0.3">
      <c r="A6072" s="394">
        <v>37877</v>
      </c>
      <c r="B6072" s="364">
        <v>1.1172</v>
      </c>
    </row>
    <row r="6073" spans="1:2" x14ac:dyDescent="0.3">
      <c r="A6073" s="394">
        <v>37876</v>
      </c>
      <c r="B6073" s="364">
        <v>1.1172</v>
      </c>
    </row>
    <row r="6074" spans="1:2" x14ac:dyDescent="0.3">
      <c r="A6074" s="394">
        <v>37875</v>
      </c>
      <c r="B6074" s="364">
        <v>1.1216999999999999</v>
      </c>
    </row>
    <row r="6075" spans="1:2" x14ac:dyDescent="0.3">
      <c r="A6075" s="394">
        <v>37874</v>
      </c>
      <c r="B6075" s="364">
        <v>1.1172</v>
      </c>
    </row>
    <row r="6076" spans="1:2" x14ac:dyDescent="0.3">
      <c r="A6076" s="394">
        <v>37873</v>
      </c>
      <c r="B6076" s="364">
        <v>1.1134999999999999</v>
      </c>
    </row>
    <row r="6077" spans="1:2" x14ac:dyDescent="0.3">
      <c r="A6077" s="394">
        <v>37872</v>
      </c>
      <c r="B6077" s="364">
        <v>1.1071</v>
      </c>
    </row>
    <row r="6078" spans="1:2" x14ac:dyDescent="0.3">
      <c r="A6078" s="394">
        <v>37871</v>
      </c>
      <c r="B6078" s="364">
        <v>1.0923</v>
      </c>
    </row>
    <row r="6079" spans="1:2" x14ac:dyDescent="0.3">
      <c r="A6079" s="394">
        <v>37870</v>
      </c>
      <c r="B6079" s="364">
        <v>1.0923</v>
      </c>
    </row>
    <row r="6080" spans="1:2" x14ac:dyDescent="0.3">
      <c r="A6080" s="394">
        <v>37869</v>
      </c>
      <c r="B6080" s="364">
        <v>1.0923</v>
      </c>
    </row>
    <row r="6081" spans="1:2" x14ac:dyDescent="0.3">
      <c r="A6081" s="394">
        <v>37868</v>
      </c>
      <c r="B6081" s="364">
        <v>1.0818000000000001</v>
      </c>
    </row>
    <row r="6082" spans="1:2" x14ac:dyDescent="0.3">
      <c r="A6082" s="394">
        <v>37867</v>
      </c>
      <c r="B6082" s="364">
        <v>1.0783</v>
      </c>
    </row>
    <row r="6083" spans="1:2" x14ac:dyDescent="0.3">
      <c r="A6083" s="394">
        <v>37866</v>
      </c>
      <c r="B6083" s="364">
        <v>1.0849</v>
      </c>
    </row>
    <row r="6084" spans="1:2" x14ac:dyDescent="0.3">
      <c r="A6084" s="394">
        <v>37865</v>
      </c>
      <c r="B6084" s="364">
        <v>1.0965</v>
      </c>
    </row>
    <row r="6085" spans="1:2" x14ac:dyDescent="0.3">
      <c r="A6085" s="394">
        <v>37864</v>
      </c>
      <c r="B6085" s="364">
        <v>1.0927</v>
      </c>
    </row>
    <row r="6086" spans="1:2" x14ac:dyDescent="0.3">
      <c r="A6086" s="394">
        <v>37863</v>
      </c>
      <c r="B6086" s="364">
        <v>1.0927</v>
      </c>
    </row>
    <row r="6087" spans="1:2" x14ac:dyDescent="0.3">
      <c r="A6087" s="394">
        <v>37862</v>
      </c>
      <c r="B6087" s="364">
        <v>1.0927</v>
      </c>
    </row>
    <row r="6088" spans="1:2" x14ac:dyDescent="0.3">
      <c r="A6088" s="394">
        <v>37861</v>
      </c>
      <c r="B6088" s="364">
        <v>1.0828</v>
      </c>
    </row>
    <row r="6089" spans="1:2" x14ac:dyDescent="0.3">
      <c r="A6089" s="394">
        <v>37860</v>
      </c>
      <c r="B6089" s="364">
        <v>1.0907</v>
      </c>
    </row>
    <row r="6090" spans="1:2" x14ac:dyDescent="0.3">
      <c r="A6090" s="394">
        <v>37859</v>
      </c>
      <c r="B6090" s="364">
        <v>1.0815999999999999</v>
      </c>
    </row>
    <row r="6091" spans="1:2" x14ac:dyDescent="0.3">
      <c r="A6091" s="394">
        <v>37858</v>
      </c>
      <c r="B6091" s="364">
        <v>1.0888</v>
      </c>
    </row>
    <row r="6092" spans="1:2" x14ac:dyDescent="0.3">
      <c r="A6092" s="394">
        <v>37857</v>
      </c>
      <c r="B6092" s="364">
        <v>1.0893999999999999</v>
      </c>
    </row>
    <row r="6093" spans="1:2" x14ac:dyDescent="0.3">
      <c r="A6093" s="394">
        <v>37856</v>
      </c>
      <c r="B6093" s="364">
        <v>1.0893999999999999</v>
      </c>
    </row>
    <row r="6094" spans="1:2" x14ac:dyDescent="0.3">
      <c r="A6094" s="394">
        <v>37855</v>
      </c>
      <c r="B6094" s="364">
        <v>1.0893999999999999</v>
      </c>
    </row>
    <row r="6095" spans="1:2" x14ac:dyDescent="0.3">
      <c r="A6095" s="394">
        <v>37854</v>
      </c>
      <c r="B6095" s="364">
        <v>1.1009</v>
      </c>
    </row>
    <row r="6096" spans="1:2" x14ac:dyDescent="0.3">
      <c r="A6096" s="394">
        <v>37853</v>
      </c>
      <c r="B6096" s="364">
        <v>1.1109</v>
      </c>
    </row>
    <row r="6097" spans="1:2" x14ac:dyDescent="0.3">
      <c r="A6097" s="394">
        <v>37852</v>
      </c>
      <c r="B6097" s="364">
        <v>1.1065</v>
      </c>
    </row>
    <row r="6098" spans="1:2" x14ac:dyDescent="0.3">
      <c r="A6098" s="394">
        <v>37851</v>
      </c>
      <c r="B6098" s="364">
        <v>1.1188</v>
      </c>
    </row>
    <row r="6099" spans="1:2" x14ac:dyDescent="0.3">
      <c r="A6099" s="394">
        <v>37850</v>
      </c>
      <c r="B6099" s="364">
        <v>1.1247</v>
      </c>
    </row>
    <row r="6100" spans="1:2" x14ac:dyDescent="0.3">
      <c r="A6100" s="394">
        <v>37849</v>
      </c>
      <c r="B6100" s="364">
        <v>1.1247</v>
      </c>
    </row>
    <row r="6101" spans="1:2" x14ac:dyDescent="0.3">
      <c r="A6101" s="394">
        <v>37848</v>
      </c>
      <c r="B6101" s="364">
        <v>1.1247</v>
      </c>
    </row>
    <row r="6102" spans="1:2" x14ac:dyDescent="0.3">
      <c r="A6102" s="394">
        <v>37847</v>
      </c>
      <c r="B6102" s="364">
        <v>1.127</v>
      </c>
    </row>
    <row r="6103" spans="1:2" x14ac:dyDescent="0.3">
      <c r="A6103" s="394">
        <v>37846</v>
      </c>
      <c r="B6103" s="364">
        <v>1.1276999999999999</v>
      </c>
    </row>
    <row r="6104" spans="1:2" x14ac:dyDescent="0.3">
      <c r="A6104" s="394">
        <v>37845</v>
      </c>
      <c r="B6104" s="364">
        <v>1.1312</v>
      </c>
    </row>
    <row r="6105" spans="1:2" x14ac:dyDescent="0.3">
      <c r="A6105" s="394">
        <v>37844</v>
      </c>
      <c r="B6105" s="364">
        <v>1.1294999999999999</v>
      </c>
    </row>
    <row r="6106" spans="1:2" x14ac:dyDescent="0.3">
      <c r="A6106" s="394">
        <v>37843</v>
      </c>
      <c r="B6106" s="364">
        <v>1.1326000000000001</v>
      </c>
    </row>
    <row r="6107" spans="1:2" x14ac:dyDescent="0.3">
      <c r="A6107" s="394">
        <v>37842</v>
      </c>
      <c r="B6107" s="364">
        <v>1.1326000000000001</v>
      </c>
    </row>
    <row r="6108" spans="1:2" x14ac:dyDescent="0.3">
      <c r="A6108" s="394">
        <v>37841</v>
      </c>
      <c r="B6108" s="364">
        <v>1.1326000000000001</v>
      </c>
    </row>
    <row r="6109" spans="1:2" x14ac:dyDescent="0.3">
      <c r="A6109" s="394">
        <v>37840</v>
      </c>
      <c r="B6109" s="364">
        <v>1.1353</v>
      </c>
    </row>
    <row r="6110" spans="1:2" x14ac:dyDescent="0.3">
      <c r="A6110" s="394">
        <v>37839</v>
      </c>
      <c r="B6110" s="364">
        <v>1.1392</v>
      </c>
    </row>
    <row r="6111" spans="1:2" x14ac:dyDescent="0.3">
      <c r="A6111" s="394">
        <v>37838</v>
      </c>
      <c r="B6111" s="364">
        <v>1.1333</v>
      </c>
    </row>
    <row r="6112" spans="1:2" x14ac:dyDescent="0.3">
      <c r="A6112" s="394">
        <v>37837</v>
      </c>
      <c r="B6112" s="364">
        <v>1.1307</v>
      </c>
    </row>
    <row r="6113" spans="1:2" x14ac:dyDescent="0.3">
      <c r="A6113" s="394">
        <v>37836</v>
      </c>
      <c r="B6113" s="364">
        <v>1.1169</v>
      </c>
    </row>
    <row r="6114" spans="1:2" x14ac:dyDescent="0.3">
      <c r="A6114" s="394">
        <v>37835</v>
      </c>
      <c r="B6114" s="364">
        <v>1.1169</v>
      </c>
    </row>
    <row r="6115" spans="1:2" x14ac:dyDescent="0.3">
      <c r="A6115" s="394">
        <v>37834</v>
      </c>
      <c r="B6115" s="364">
        <v>1.1169</v>
      </c>
    </row>
    <row r="6116" spans="1:2" x14ac:dyDescent="0.3">
      <c r="A6116" s="394">
        <v>37833</v>
      </c>
      <c r="B6116" s="364">
        <v>1.1317999999999999</v>
      </c>
    </row>
    <row r="6117" spans="1:2" x14ac:dyDescent="0.3">
      <c r="A6117" s="394">
        <v>37832</v>
      </c>
      <c r="B6117" s="364">
        <v>1.1419999999999999</v>
      </c>
    </row>
    <row r="6118" spans="1:2" x14ac:dyDescent="0.3">
      <c r="A6118" s="394">
        <v>37831</v>
      </c>
      <c r="B6118" s="364">
        <v>1.1462000000000001</v>
      </c>
    </row>
    <row r="6119" spans="1:2" x14ac:dyDescent="0.3">
      <c r="A6119" s="394">
        <v>37830</v>
      </c>
      <c r="B6119" s="364">
        <v>1.1489</v>
      </c>
    </row>
    <row r="6120" spans="1:2" x14ac:dyDescent="0.3">
      <c r="A6120" s="394">
        <v>37829</v>
      </c>
      <c r="B6120" s="364">
        <v>1.1476999999999999</v>
      </c>
    </row>
    <row r="6121" spans="1:2" x14ac:dyDescent="0.3">
      <c r="A6121" s="394">
        <v>37828</v>
      </c>
      <c r="B6121" s="364">
        <v>1.1476999999999999</v>
      </c>
    </row>
    <row r="6122" spans="1:2" x14ac:dyDescent="0.3">
      <c r="A6122" s="394">
        <v>37827</v>
      </c>
      <c r="B6122" s="364">
        <v>1.1476999999999999</v>
      </c>
    </row>
    <row r="6123" spans="1:2" x14ac:dyDescent="0.3">
      <c r="A6123" s="394">
        <v>37826</v>
      </c>
      <c r="B6123" s="364">
        <v>1.1467000000000001</v>
      </c>
    </row>
    <row r="6124" spans="1:2" x14ac:dyDescent="0.3">
      <c r="A6124" s="394">
        <v>37825</v>
      </c>
      <c r="B6124" s="364">
        <v>1.1400999999999999</v>
      </c>
    </row>
    <row r="6125" spans="1:2" x14ac:dyDescent="0.3">
      <c r="A6125" s="394">
        <v>37824</v>
      </c>
      <c r="B6125" s="364">
        <v>1.1343000000000001</v>
      </c>
    </row>
    <row r="6126" spans="1:2" x14ac:dyDescent="0.3">
      <c r="A6126" s="394">
        <v>37823</v>
      </c>
      <c r="B6126" s="364">
        <v>1.1284000000000001</v>
      </c>
    </row>
    <row r="6127" spans="1:2" x14ac:dyDescent="0.3">
      <c r="A6127" s="394">
        <v>37822</v>
      </c>
      <c r="B6127" s="364">
        <v>1.1205000000000001</v>
      </c>
    </row>
    <row r="6128" spans="1:2" x14ac:dyDescent="0.3">
      <c r="A6128" s="394">
        <v>37821</v>
      </c>
      <c r="B6128" s="364">
        <v>1.1205000000000001</v>
      </c>
    </row>
    <row r="6129" spans="1:2" x14ac:dyDescent="0.3">
      <c r="A6129" s="394">
        <v>37820</v>
      </c>
      <c r="B6129" s="364">
        <v>1.1205000000000001</v>
      </c>
    </row>
    <row r="6130" spans="1:2" x14ac:dyDescent="0.3">
      <c r="A6130" s="394">
        <v>37819</v>
      </c>
      <c r="B6130" s="364">
        <v>1.1231</v>
      </c>
    </row>
    <row r="6131" spans="1:2" x14ac:dyDescent="0.3">
      <c r="A6131" s="394">
        <v>37818</v>
      </c>
      <c r="B6131" s="364">
        <v>1.1137999999999999</v>
      </c>
    </row>
    <row r="6132" spans="1:2" x14ac:dyDescent="0.3">
      <c r="A6132" s="394">
        <v>37817</v>
      </c>
      <c r="B6132" s="364">
        <v>1.1318999999999999</v>
      </c>
    </row>
    <row r="6133" spans="1:2" x14ac:dyDescent="0.3">
      <c r="A6133" s="394">
        <v>37816</v>
      </c>
      <c r="B6133" s="364">
        <v>1.1298999999999999</v>
      </c>
    </row>
    <row r="6134" spans="1:2" x14ac:dyDescent="0.3">
      <c r="A6134" s="394">
        <v>37815</v>
      </c>
      <c r="B6134" s="364">
        <v>1.1315</v>
      </c>
    </row>
    <row r="6135" spans="1:2" x14ac:dyDescent="0.3">
      <c r="A6135" s="394">
        <v>37814</v>
      </c>
      <c r="B6135" s="364">
        <v>1.1315</v>
      </c>
    </row>
    <row r="6136" spans="1:2" x14ac:dyDescent="0.3">
      <c r="A6136" s="394">
        <v>37813</v>
      </c>
      <c r="B6136" s="364">
        <v>1.1315</v>
      </c>
    </row>
    <row r="6137" spans="1:2" x14ac:dyDescent="0.3">
      <c r="A6137" s="394">
        <v>37812</v>
      </c>
      <c r="B6137" s="364">
        <v>1.1342000000000001</v>
      </c>
    </row>
    <row r="6138" spans="1:2" x14ac:dyDescent="0.3">
      <c r="A6138" s="394">
        <v>37811</v>
      </c>
      <c r="B6138" s="364">
        <v>1.1355</v>
      </c>
    </row>
    <row r="6139" spans="1:2" x14ac:dyDescent="0.3">
      <c r="A6139" s="394">
        <v>37810</v>
      </c>
      <c r="B6139" s="364">
        <v>1.1326000000000001</v>
      </c>
    </row>
    <row r="6140" spans="1:2" x14ac:dyDescent="0.3">
      <c r="A6140" s="394">
        <v>37809</v>
      </c>
      <c r="B6140" s="364">
        <v>1.1359999999999999</v>
      </c>
    </row>
    <row r="6141" spans="1:2" x14ac:dyDescent="0.3">
      <c r="A6141" s="394">
        <v>37808</v>
      </c>
      <c r="B6141" s="364">
        <v>1.1466000000000001</v>
      </c>
    </row>
    <row r="6142" spans="1:2" x14ac:dyDescent="0.3">
      <c r="A6142" s="394">
        <v>37807</v>
      </c>
      <c r="B6142" s="364">
        <v>1.1466000000000001</v>
      </c>
    </row>
    <row r="6143" spans="1:2" x14ac:dyDescent="0.3">
      <c r="A6143" s="394">
        <v>37806</v>
      </c>
      <c r="B6143" s="364">
        <v>1.1466000000000001</v>
      </c>
    </row>
    <row r="6144" spans="1:2" x14ac:dyDescent="0.3">
      <c r="A6144" s="394">
        <v>37805</v>
      </c>
      <c r="B6144" s="364">
        <v>1.1456999999999999</v>
      </c>
    </row>
    <row r="6145" spans="1:2" x14ac:dyDescent="0.3">
      <c r="A6145" s="394">
        <v>37804</v>
      </c>
      <c r="B6145" s="364">
        <v>1.1535</v>
      </c>
    </row>
    <row r="6146" spans="1:2" x14ac:dyDescent="0.3">
      <c r="A6146" s="394">
        <v>37803</v>
      </c>
      <c r="B6146" s="364">
        <v>1.1543000000000001</v>
      </c>
    </row>
    <row r="6147" spans="1:2" x14ac:dyDescent="0.3">
      <c r="A6147" s="394">
        <v>37802</v>
      </c>
      <c r="B6147" s="364">
        <v>1.1427</v>
      </c>
    </row>
    <row r="6148" spans="1:2" x14ac:dyDescent="0.3">
      <c r="A6148" s="394">
        <v>37801</v>
      </c>
      <c r="B6148" s="364">
        <v>1.1413</v>
      </c>
    </row>
    <row r="6149" spans="1:2" x14ac:dyDescent="0.3">
      <c r="A6149" s="394">
        <v>37800</v>
      </c>
      <c r="B6149" s="364">
        <v>1.1413</v>
      </c>
    </row>
    <row r="6150" spans="1:2" x14ac:dyDescent="0.3">
      <c r="A6150" s="394">
        <v>37799</v>
      </c>
      <c r="B6150" s="364">
        <v>1.1413</v>
      </c>
    </row>
    <row r="6151" spans="1:2" x14ac:dyDescent="0.3">
      <c r="A6151" s="394">
        <v>37798</v>
      </c>
      <c r="B6151" s="364">
        <v>1.1432</v>
      </c>
    </row>
    <row r="6152" spans="1:2" x14ac:dyDescent="0.3">
      <c r="A6152" s="394">
        <v>37797</v>
      </c>
      <c r="B6152" s="364">
        <v>1.1551</v>
      </c>
    </row>
    <row r="6153" spans="1:2" x14ac:dyDescent="0.3">
      <c r="A6153" s="394">
        <v>37796</v>
      </c>
      <c r="B6153" s="364">
        <v>1.1565000000000001</v>
      </c>
    </row>
    <row r="6154" spans="1:2" x14ac:dyDescent="0.3">
      <c r="A6154" s="394">
        <v>37795</v>
      </c>
      <c r="B6154" s="364">
        <v>1.1538999999999999</v>
      </c>
    </row>
    <row r="6155" spans="1:2" x14ac:dyDescent="0.3">
      <c r="A6155" s="394">
        <v>37794</v>
      </c>
      <c r="B6155" s="364">
        <v>1.1655</v>
      </c>
    </row>
    <row r="6156" spans="1:2" x14ac:dyDescent="0.3">
      <c r="A6156" s="394">
        <v>37793</v>
      </c>
      <c r="B6156" s="364">
        <v>1.1655</v>
      </c>
    </row>
    <row r="6157" spans="1:2" x14ac:dyDescent="0.3">
      <c r="A6157" s="394">
        <v>37792</v>
      </c>
      <c r="B6157" s="364">
        <v>1.1655</v>
      </c>
    </row>
    <row r="6158" spans="1:2" x14ac:dyDescent="0.3">
      <c r="A6158" s="394">
        <v>37791</v>
      </c>
      <c r="B6158" s="364">
        <v>1.1655</v>
      </c>
    </row>
    <row r="6159" spans="1:2" x14ac:dyDescent="0.3">
      <c r="A6159" s="394">
        <v>37790</v>
      </c>
      <c r="B6159" s="364">
        <v>1.1698999999999999</v>
      </c>
    </row>
    <row r="6160" spans="1:2" x14ac:dyDescent="0.3">
      <c r="A6160" s="394">
        <v>37789</v>
      </c>
      <c r="B6160" s="364">
        <v>1.1797</v>
      </c>
    </row>
    <row r="6161" spans="1:2" x14ac:dyDescent="0.3">
      <c r="A6161" s="394">
        <v>37788</v>
      </c>
      <c r="B6161" s="364">
        <v>1.1854</v>
      </c>
    </row>
    <row r="6162" spans="1:2" x14ac:dyDescent="0.3">
      <c r="A6162" s="394">
        <v>37787</v>
      </c>
      <c r="B6162" s="364">
        <v>1.1751</v>
      </c>
    </row>
    <row r="6163" spans="1:2" x14ac:dyDescent="0.3">
      <c r="A6163" s="394">
        <v>37786</v>
      </c>
      <c r="B6163" s="364">
        <v>1.1751</v>
      </c>
    </row>
    <row r="6164" spans="1:2" x14ac:dyDescent="0.3">
      <c r="A6164" s="394">
        <v>37785</v>
      </c>
      <c r="B6164" s="364">
        <v>1.1751</v>
      </c>
    </row>
    <row r="6165" spans="1:2" x14ac:dyDescent="0.3">
      <c r="A6165" s="394">
        <v>37784</v>
      </c>
      <c r="B6165" s="364">
        <v>1.1734</v>
      </c>
    </row>
    <row r="6166" spans="1:2" x14ac:dyDescent="0.3">
      <c r="A6166" s="394">
        <v>37783</v>
      </c>
      <c r="B6166" s="364">
        <v>1.1748000000000001</v>
      </c>
    </row>
    <row r="6167" spans="1:2" x14ac:dyDescent="0.3">
      <c r="A6167" s="394">
        <v>37782</v>
      </c>
      <c r="B6167" s="364">
        <v>1.1698999999999999</v>
      </c>
    </row>
    <row r="6168" spans="1:2" x14ac:dyDescent="0.3">
      <c r="A6168" s="394">
        <v>37781</v>
      </c>
      <c r="B6168" s="364">
        <v>1.1726000000000001</v>
      </c>
    </row>
    <row r="6169" spans="1:2" x14ac:dyDescent="0.3">
      <c r="A6169" s="394">
        <v>37780</v>
      </c>
      <c r="B6169" s="364">
        <v>1.1813</v>
      </c>
    </row>
    <row r="6170" spans="1:2" x14ac:dyDescent="0.3">
      <c r="A6170" s="394">
        <v>37779</v>
      </c>
      <c r="B6170" s="364">
        <v>1.1813</v>
      </c>
    </row>
    <row r="6171" spans="1:2" x14ac:dyDescent="0.3">
      <c r="A6171" s="394">
        <v>37778</v>
      </c>
      <c r="B6171" s="364">
        <v>1.1813</v>
      </c>
    </row>
    <row r="6172" spans="1:2" x14ac:dyDescent="0.3">
      <c r="A6172" s="394">
        <v>37777</v>
      </c>
      <c r="B6172" s="364">
        <v>1.1775</v>
      </c>
    </row>
    <row r="6173" spans="1:2" x14ac:dyDescent="0.3">
      <c r="A6173" s="394">
        <v>37776</v>
      </c>
      <c r="B6173" s="364">
        <v>1.1691</v>
      </c>
    </row>
    <row r="6174" spans="1:2" x14ac:dyDescent="0.3">
      <c r="A6174" s="394">
        <v>37775</v>
      </c>
      <c r="B6174" s="364">
        <v>1.1722999999999999</v>
      </c>
    </row>
    <row r="6175" spans="1:2" x14ac:dyDescent="0.3">
      <c r="A6175" s="394">
        <v>37774</v>
      </c>
      <c r="B6175" s="364">
        <v>1.1672</v>
      </c>
    </row>
    <row r="6176" spans="1:2" x14ac:dyDescent="0.3">
      <c r="A6176" s="394">
        <v>37773</v>
      </c>
      <c r="B6176" s="364">
        <v>1.1821999999999999</v>
      </c>
    </row>
    <row r="6177" spans="1:2" x14ac:dyDescent="0.3">
      <c r="A6177" s="394">
        <v>37772</v>
      </c>
      <c r="B6177" s="364">
        <v>1.1821999999999999</v>
      </c>
    </row>
    <row r="6178" spans="1:2" x14ac:dyDescent="0.3">
      <c r="A6178" s="394">
        <v>37771</v>
      </c>
      <c r="B6178" s="364">
        <v>1.1821999999999999</v>
      </c>
    </row>
    <row r="6179" spans="1:2" x14ac:dyDescent="0.3">
      <c r="A6179" s="394">
        <v>37770</v>
      </c>
      <c r="B6179" s="364">
        <v>1.1756</v>
      </c>
    </row>
    <row r="6180" spans="1:2" x14ac:dyDescent="0.3">
      <c r="A6180" s="394">
        <v>37769</v>
      </c>
      <c r="B6180" s="364">
        <v>1.1738</v>
      </c>
    </row>
    <row r="6181" spans="1:2" x14ac:dyDescent="0.3">
      <c r="A6181" s="394">
        <v>37768</v>
      </c>
      <c r="B6181" s="364">
        <v>1.1900999999999999</v>
      </c>
    </row>
    <row r="6182" spans="1:2" x14ac:dyDescent="0.3">
      <c r="A6182" s="394">
        <v>37767</v>
      </c>
      <c r="B6182" s="364">
        <v>1.1813</v>
      </c>
    </row>
    <row r="6183" spans="1:2" x14ac:dyDescent="0.3">
      <c r="A6183" s="394">
        <v>37766</v>
      </c>
      <c r="B6183" s="364">
        <v>1.179</v>
      </c>
    </row>
    <row r="6184" spans="1:2" x14ac:dyDescent="0.3">
      <c r="A6184" s="394">
        <v>37765</v>
      </c>
      <c r="B6184" s="364">
        <v>1.179</v>
      </c>
    </row>
    <row r="6185" spans="1:2" x14ac:dyDescent="0.3">
      <c r="A6185" s="394">
        <v>37764</v>
      </c>
      <c r="B6185" s="364">
        <v>1.179</v>
      </c>
    </row>
    <row r="6186" spans="1:2" x14ac:dyDescent="0.3">
      <c r="A6186" s="394">
        <v>37763</v>
      </c>
      <c r="B6186" s="364">
        <v>1.1719999999999999</v>
      </c>
    </row>
    <row r="6187" spans="1:2" x14ac:dyDescent="0.3">
      <c r="A6187" s="394">
        <v>37762</v>
      </c>
      <c r="B6187" s="364">
        <v>1.1689000000000001</v>
      </c>
    </row>
    <row r="6188" spans="1:2" x14ac:dyDescent="0.3">
      <c r="A6188" s="394">
        <v>37761</v>
      </c>
      <c r="B6188" s="364">
        <v>1.1644000000000001</v>
      </c>
    </row>
    <row r="6189" spans="1:2" x14ac:dyDescent="0.3">
      <c r="A6189" s="394">
        <v>37760</v>
      </c>
      <c r="B6189" s="364">
        <v>1.1652</v>
      </c>
    </row>
    <row r="6190" spans="1:2" x14ac:dyDescent="0.3">
      <c r="A6190" s="394">
        <v>37759</v>
      </c>
      <c r="B6190" s="364">
        <v>1.1492</v>
      </c>
    </row>
    <row r="6191" spans="1:2" x14ac:dyDescent="0.3">
      <c r="A6191" s="394">
        <v>37758</v>
      </c>
      <c r="B6191" s="364">
        <v>1.1492</v>
      </c>
    </row>
    <row r="6192" spans="1:2" x14ac:dyDescent="0.3">
      <c r="A6192" s="394">
        <v>37757</v>
      </c>
      <c r="B6192" s="364">
        <v>1.1492</v>
      </c>
    </row>
    <row r="6193" spans="1:2" x14ac:dyDescent="0.3">
      <c r="A6193" s="394">
        <v>37756</v>
      </c>
      <c r="B6193" s="364">
        <v>1.1457999999999999</v>
      </c>
    </row>
    <row r="6194" spans="1:2" x14ac:dyDescent="0.3">
      <c r="A6194" s="394">
        <v>37755</v>
      </c>
      <c r="B6194" s="364">
        <v>1.1498999999999999</v>
      </c>
    </row>
    <row r="6195" spans="1:2" x14ac:dyDescent="0.3">
      <c r="A6195" s="394">
        <v>37754</v>
      </c>
      <c r="B6195" s="364">
        <v>1.1517999999999999</v>
      </c>
    </row>
    <row r="6196" spans="1:2" x14ac:dyDescent="0.3">
      <c r="A6196" s="394">
        <v>37753</v>
      </c>
      <c r="B6196" s="364">
        <v>1.1597</v>
      </c>
    </row>
    <row r="6197" spans="1:2" x14ac:dyDescent="0.3">
      <c r="A6197" s="394">
        <v>37752</v>
      </c>
      <c r="B6197" s="364">
        <v>1.1466000000000001</v>
      </c>
    </row>
    <row r="6198" spans="1:2" x14ac:dyDescent="0.3">
      <c r="A6198" s="394">
        <v>37751</v>
      </c>
      <c r="B6198" s="364">
        <v>1.1466000000000001</v>
      </c>
    </row>
    <row r="6199" spans="1:2" x14ac:dyDescent="0.3">
      <c r="A6199" s="394">
        <v>37750</v>
      </c>
      <c r="B6199" s="364">
        <v>1.1466000000000001</v>
      </c>
    </row>
    <row r="6200" spans="1:2" x14ac:dyDescent="0.3">
      <c r="A6200" s="394">
        <v>37749</v>
      </c>
      <c r="B6200" s="364">
        <v>1.1435</v>
      </c>
    </row>
    <row r="6201" spans="1:2" x14ac:dyDescent="0.3">
      <c r="A6201" s="394">
        <v>37748</v>
      </c>
      <c r="B6201" s="364">
        <v>1.1427</v>
      </c>
    </row>
    <row r="6202" spans="1:2" x14ac:dyDescent="0.3">
      <c r="A6202" s="394">
        <v>37747</v>
      </c>
      <c r="B6202" s="364">
        <v>1.1344000000000001</v>
      </c>
    </row>
    <row r="6203" spans="1:2" x14ac:dyDescent="0.3">
      <c r="A6203" s="394">
        <v>37746</v>
      </c>
      <c r="B6203" s="364">
        <v>1.1217999999999999</v>
      </c>
    </row>
    <row r="6204" spans="1:2" x14ac:dyDescent="0.3">
      <c r="A6204" s="394">
        <v>37745</v>
      </c>
      <c r="B6204" s="364">
        <v>1.1238999999999999</v>
      </c>
    </row>
    <row r="6205" spans="1:2" x14ac:dyDescent="0.3">
      <c r="A6205" s="394">
        <v>37744</v>
      </c>
      <c r="B6205" s="364">
        <v>1.1238999999999999</v>
      </c>
    </row>
    <row r="6206" spans="1:2" x14ac:dyDescent="0.3">
      <c r="A6206" s="394">
        <v>37743</v>
      </c>
      <c r="B6206" s="364">
        <v>1.1238999999999999</v>
      </c>
    </row>
    <row r="6207" spans="1:2" x14ac:dyDescent="0.3">
      <c r="A6207" s="394">
        <v>37742</v>
      </c>
      <c r="B6207" s="364">
        <v>1.1131</v>
      </c>
    </row>
    <row r="6208" spans="1:2" x14ac:dyDescent="0.3">
      <c r="A6208" s="394">
        <v>37741</v>
      </c>
      <c r="B6208" s="364">
        <v>1.1131</v>
      </c>
    </row>
    <row r="6209" spans="1:2" x14ac:dyDescent="0.3">
      <c r="A6209" s="394">
        <v>37740</v>
      </c>
      <c r="B6209" s="364">
        <v>1.0955999999999999</v>
      </c>
    </row>
    <row r="6210" spans="1:2" x14ac:dyDescent="0.3">
      <c r="A6210" s="394">
        <v>37739</v>
      </c>
      <c r="B6210" s="364">
        <v>1.1025</v>
      </c>
    </row>
    <row r="6211" spans="1:2" x14ac:dyDescent="0.3">
      <c r="A6211" s="394">
        <v>37738</v>
      </c>
      <c r="B6211" s="364">
        <v>1.0972999999999999</v>
      </c>
    </row>
    <row r="6212" spans="1:2" x14ac:dyDescent="0.3">
      <c r="A6212" s="394">
        <v>37737</v>
      </c>
      <c r="B6212" s="364">
        <v>1.0972999999999999</v>
      </c>
    </row>
    <row r="6213" spans="1:2" x14ac:dyDescent="0.3">
      <c r="A6213" s="394">
        <v>37736</v>
      </c>
      <c r="B6213" s="364">
        <v>1.0972999999999999</v>
      </c>
    </row>
    <row r="6214" spans="1:2" x14ac:dyDescent="0.3">
      <c r="A6214" s="394">
        <v>37735</v>
      </c>
      <c r="B6214" s="364">
        <v>1.1008</v>
      </c>
    </row>
    <row r="6215" spans="1:2" x14ac:dyDescent="0.3">
      <c r="A6215" s="394">
        <v>37734</v>
      </c>
      <c r="B6215" s="364">
        <v>1.0944</v>
      </c>
    </row>
    <row r="6216" spans="1:2" x14ac:dyDescent="0.3">
      <c r="A6216" s="394">
        <v>37733</v>
      </c>
      <c r="B6216" s="364">
        <v>1.0971</v>
      </c>
    </row>
    <row r="6217" spans="1:2" x14ac:dyDescent="0.3">
      <c r="A6217" s="394">
        <v>37732</v>
      </c>
      <c r="B6217" s="364">
        <v>1.0920000000000001</v>
      </c>
    </row>
    <row r="6218" spans="1:2" x14ac:dyDescent="0.3">
      <c r="A6218" s="394">
        <v>37731</v>
      </c>
      <c r="B6218" s="364">
        <v>1.0920000000000001</v>
      </c>
    </row>
    <row r="6219" spans="1:2" x14ac:dyDescent="0.3">
      <c r="A6219" s="394">
        <v>37730</v>
      </c>
      <c r="B6219" s="364">
        <v>1.0920000000000001</v>
      </c>
    </row>
    <row r="6220" spans="1:2" x14ac:dyDescent="0.3">
      <c r="A6220" s="394">
        <v>37729</v>
      </c>
      <c r="B6220" s="364">
        <v>1.0920000000000001</v>
      </c>
    </row>
    <row r="6221" spans="1:2" x14ac:dyDescent="0.3">
      <c r="A6221" s="394">
        <v>37728</v>
      </c>
      <c r="B6221" s="364">
        <v>1.0920000000000001</v>
      </c>
    </row>
    <row r="6222" spans="1:2" x14ac:dyDescent="0.3">
      <c r="A6222" s="394">
        <v>37727</v>
      </c>
      <c r="B6222" s="364">
        <v>1.0835999999999999</v>
      </c>
    </row>
    <row r="6223" spans="1:2" x14ac:dyDescent="0.3">
      <c r="A6223" s="394">
        <v>37726</v>
      </c>
      <c r="B6223" s="364">
        <v>1.0784</v>
      </c>
    </row>
    <row r="6224" spans="1:2" x14ac:dyDescent="0.3">
      <c r="A6224" s="394">
        <v>37725</v>
      </c>
      <c r="B6224" s="364">
        <v>1.0737000000000001</v>
      </c>
    </row>
    <row r="6225" spans="1:2" x14ac:dyDescent="0.3">
      <c r="A6225" s="394">
        <v>37724</v>
      </c>
      <c r="B6225" s="364">
        <v>1.0734999999999999</v>
      </c>
    </row>
    <row r="6226" spans="1:2" x14ac:dyDescent="0.3">
      <c r="A6226" s="394">
        <v>37723</v>
      </c>
      <c r="B6226" s="364">
        <v>1.0734999999999999</v>
      </c>
    </row>
    <row r="6227" spans="1:2" x14ac:dyDescent="0.3">
      <c r="A6227" s="394">
        <v>37722</v>
      </c>
      <c r="B6227" s="364">
        <v>1.0734999999999999</v>
      </c>
    </row>
    <row r="6228" spans="1:2" x14ac:dyDescent="0.3">
      <c r="A6228" s="394">
        <v>37721</v>
      </c>
      <c r="B6228" s="364">
        <v>1.0805</v>
      </c>
    </row>
    <row r="6229" spans="1:2" x14ac:dyDescent="0.3">
      <c r="A6229" s="394">
        <v>37720</v>
      </c>
      <c r="B6229" s="364">
        <v>1.0742</v>
      </c>
    </row>
    <row r="6230" spans="1:2" x14ac:dyDescent="0.3">
      <c r="A6230" s="394">
        <v>37719</v>
      </c>
      <c r="B6230" s="364">
        <v>1.0660000000000001</v>
      </c>
    </row>
    <row r="6231" spans="1:2" x14ac:dyDescent="0.3">
      <c r="A6231" s="394">
        <v>37718</v>
      </c>
      <c r="B6231" s="364">
        <v>1.0582</v>
      </c>
    </row>
    <row r="6232" spans="1:2" x14ac:dyDescent="0.3">
      <c r="A6232" s="394">
        <v>37717</v>
      </c>
      <c r="B6232" s="364">
        <v>1.0720000000000001</v>
      </c>
    </row>
    <row r="6233" spans="1:2" x14ac:dyDescent="0.3">
      <c r="A6233" s="394">
        <v>37716</v>
      </c>
      <c r="B6233" s="364">
        <v>1.0720000000000001</v>
      </c>
    </row>
    <row r="6234" spans="1:2" x14ac:dyDescent="0.3">
      <c r="A6234" s="394">
        <v>37715</v>
      </c>
      <c r="B6234" s="364">
        <v>1.0720000000000001</v>
      </c>
    </row>
    <row r="6235" spans="1:2" x14ac:dyDescent="0.3">
      <c r="A6235" s="394">
        <v>37714</v>
      </c>
      <c r="B6235" s="364">
        <v>1.0702</v>
      </c>
    </row>
    <row r="6236" spans="1:2" x14ac:dyDescent="0.3">
      <c r="A6236" s="394">
        <v>37713</v>
      </c>
      <c r="B6236" s="364">
        <v>1.083</v>
      </c>
    </row>
    <row r="6237" spans="1:2" x14ac:dyDescent="0.3">
      <c r="A6237" s="394">
        <v>37712</v>
      </c>
      <c r="B6237" s="364">
        <v>1.0891</v>
      </c>
    </row>
    <row r="6238" spans="1:2" x14ac:dyDescent="0.3">
      <c r="A6238" s="394">
        <v>37711</v>
      </c>
      <c r="B6238" s="364">
        <v>1.0894999999999999</v>
      </c>
    </row>
    <row r="6239" spans="1:2" x14ac:dyDescent="0.3">
      <c r="A6239" s="394">
        <v>37710</v>
      </c>
      <c r="B6239" s="364">
        <v>1.073</v>
      </c>
    </row>
    <row r="6240" spans="1:2" x14ac:dyDescent="0.3">
      <c r="A6240" s="394">
        <v>37709</v>
      </c>
      <c r="B6240" s="364">
        <v>1.073</v>
      </c>
    </row>
    <row r="6241" spans="1:2" x14ac:dyDescent="0.3">
      <c r="A6241" s="394">
        <v>37708</v>
      </c>
      <c r="B6241" s="364">
        <v>1.073</v>
      </c>
    </row>
    <row r="6242" spans="1:2" x14ac:dyDescent="0.3">
      <c r="A6242" s="394">
        <v>37707</v>
      </c>
      <c r="B6242" s="364">
        <v>1.0723</v>
      </c>
    </row>
    <row r="6243" spans="1:2" x14ac:dyDescent="0.3">
      <c r="A6243" s="394">
        <v>37706</v>
      </c>
      <c r="B6243" s="364">
        <v>1.0667</v>
      </c>
    </row>
    <row r="6244" spans="1:2" x14ac:dyDescent="0.3">
      <c r="A6244" s="394">
        <v>37705</v>
      </c>
      <c r="B6244" s="364">
        <v>1.0690999999999999</v>
      </c>
    </row>
    <row r="6245" spans="1:2" x14ac:dyDescent="0.3">
      <c r="A6245" s="394">
        <v>37704</v>
      </c>
      <c r="B6245" s="364">
        <v>1.0633999999999999</v>
      </c>
    </row>
    <row r="6246" spans="1:2" x14ac:dyDescent="0.3">
      <c r="A6246" s="394">
        <v>37703</v>
      </c>
      <c r="B6246" s="364">
        <v>1.0571999999999999</v>
      </c>
    </row>
    <row r="6247" spans="1:2" x14ac:dyDescent="0.3">
      <c r="A6247" s="394">
        <v>37702</v>
      </c>
      <c r="B6247" s="364">
        <v>1.0571999999999999</v>
      </c>
    </row>
    <row r="6248" spans="1:2" x14ac:dyDescent="0.3">
      <c r="A6248" s="394">
        <v>37701</v>
      </c>
      <c r="B6248" s="364">
        <v>1.0571999999999999</v>
      </c>
    </row>
    <row r="6249" spans="1:2" x14ac:dyDescent="0.3">
      <c r="A6249" s="394">
        <v>37700</v>
      </c>
      <c r="B6249" s="364">
        <v>1.0591999999999999</v>
      </c>
    </row>
    <row r="6250" spans="1:2" x14ac:dyDescent="0.3">
      <c r="A6250" s="394">
        <v>37699</v>
      </c>
      <c r="B6250" s="364">
        <v>1.0569999999999999</v>
      </c>
    </row>
    <row r="6251" spans="1:2" x14ac:dyDescent="0.3">
      <c r="A6251" s="394">
        <v>37698</v>
      </c>
      <c r="B6251" s="364">
        <v>1.0586</v>
      </c>
    </row>
    <row r="6252" spans="1:2" x14ac:dyDescent="0.3">
      <c r="A6252" s="394">
        <v>37697</v>
      </c>
      <c r="B6252" s="364">
        <v>1.0801000000000001</v>
      </c>
    </row>
    <row r="6253" spans="1:2" x14ac:dyDescent="0.3">
      <c r="A6253" s="394">
        <v>37696</v>
      </c>
      <c r="B6253" s="364">
        <v>1.0774999999999999</v>
      </c>
    </row>
    <row r="6254" spans="1:2" x14ac:dyDescent="0.3">
      <c r="A6254" s="394">
        <v>37695</v>
      </c>
      <c r="B6254" s="364">
        <v>1.0774999999999999</v>
      </c>
    </row>
    <row r="6255" spans="1:2" x14ac:dyDescent="0.3">
      <c r="A6255" s="394">
        <v>37694</v>
      </c>
      <c r="B6255" s="364">
        <v>1.0774999999999999</v>
      </c>
    </row>
    <row r="6256" spans="1:2" x14ac:dyDescent="0.3">
      <c r="A6256" s="394">
        <v>37693</v>
      </c>
      <c r="B6256" s="364">
        <v>1.0864</v>
      </c>
    </row>
    <row r="6257" spans="1:2" x14ac:dyDescent="0.3">
      <c r="A6257" s="394">
        <v>37692</v>
      </c>
      <c r="B6257" s="364">
        <v>1.1028</v>
      </c>
    </row>
    <row r="6258" spans="1:2" x14ac:dyDescent="0.3">
      <c r="A6258" s="394">
        <v>37691</v>
      </c>
      <c r="B6258" s="364">
        <v>1.1080000000000001</v>
      </c>
    </row>
    <row r="6259" spans="1:2" x14ac:dyDescent="0.3">
      <c r="A6259" s="394">
        <v>37690</v>
      </c>
      <c r="B6259" s="364">
        <v>1.1042000000000001</v>
      </c>
    </row>
    <row r="6260" spans="1:2" x14ac:dyDescent="0.3">
      <c r="A6260" s="394">
        <v>37689</v>
      </c>
      <c r="B6260" s="364">
        <v>1.1039000000000001</v>
      </c>
    </row>
    <row r="6261" spans="1:2" x14ac:dyDescent="0.3">
      <c r="A6261" s="394">
        <v>37688</v>
      </c>
      <c r="B6261" s="364">
        <v>1.1039000000000001</v>
      </c>
    </row>
    <row r="6262" spans="1:2" x14ac:dyDescent="0.3">
      <c r="A6262" s="394">
        <v>37687</v>
      </c>
      <c r="B6262" s="364">
        <v>1.1039000000000001</v>
      </c>
    </row>
    <row r="6263" spans="1:2" x14ac:dyDescent="0.3">
      <c r="A6263" s="394">
        <v>37686</v>
      </c>
      <c r="B6263" s="364">
        <v>1.0963000000000001</v>
      </c>
    </row>
    <row r="6264" spans="1:2" x14ac:dyDescent="0.3">
      <c r="A6264" s="394">
        <v>37685</v>
      </c>
      <c r="B6264" s="364">
        <v>1.0966</v>
      </c>
    </row>
    <row r="6265" spans="1:2" x14ac:dyDescent="0.3">
      <c r="A6265" s="394">
        <v>37684</v>
      </c>
      <c r="B6265" s="364">
        <v>1.0919000000000001</v>
      </c>
    </row>
    <row r="6266" spans="1:2" x14ac:dyDescent="0.3">
      <c r="A6266" s="394">
        <v>37683</v>
      </c>
      <c r="B6266" s="364">
        <v>1.08</v>
      </c>
    </row>
    <row r="6267" spans="1:2" x14ac:dyDescent="0.3">
      <c r="A6267" s="394">
        <v>37682</v>
      </c>
      <c r="B6267" s="364">
        <v>1.0782</v>
      </c>
    </row>
    <row r="6268" spans="1:2" x14ac:dyDescent="0.3">
      <c r="A6268" s="394">
        <v>37681</v>
      </c>
      <c r="B6268" s="364">
        <v>1.0782</v>
      </c>
    </row>
    <row r="6269" spans="1:2" x14ac:dyDescent="0.3">
      <c r="A6269" s="394">
        <v>37680</v>
      </c>
      <c r="B6269" s="364">
        <v>1.0782</v>
      </c>
    </row>
    <row r="6270" spans="1:2" x14ac:dyDescent="0.3">
      <c r="A6270" s="394">
        <v>37679</v>
      </c>
      <c r="B6270" s="364">
        <v>1.0822000000000001</v>
      </c>
    </row>
    <row r="6271" spans="1:2" x14ac:dyDescent="0.3">
      <c r="A6271" s="394">
        <v>37678</v>
      </c>
      <c r="B6271" s="364">
        <v>1.0752999999999999</v>
      </c>
    </row>
    <row r="6272" spans="1:2" x14ac:dyDescent="0.3">
      <c r="A6272" s="394">
        <v>37677</v>
      </c>
      <c r="B6272" s="364">
        <v>1.0773999999999999</v>
      </c>
    </row>
    <row r="6273" spans="1:2" x14ac:dyDescent="0.3">
      <c r="A6273" s="394">
        <v>37676</v>
      </c>
      <c r="B6273" s="364">
        <v>1.0721000000000001</v>
      </c>
    </row>
    <row r="6274" spans="1:2" x14ac:dyDescent="0.3">
      <c r="A6274" s="394">
        <v>37675</v>
      </c>
      <c r="B6274" s="364">
        <v>1.0838000000000001</v>
      </c>
    </row>
    <row r="6275" spans="1:2" x14ac:dyDescent="0.3">
      <c r="A6275" s="394">
        <v>37674</v>
      </c>
      <c r="B6275" s="364">
        <v>1.0838000000000001</v>
      </c>
    </row>
    <row r="6276" spans="1:2" x14ac:dyDescent="0.3">
      <c r="A6276" s="394">
        <v>37673</v>
      </c>
      <c r="B6276" s="364">
        <v>1.0838000000000001</v>
      </c>
    </row>
    <row r="6277" spans="1:2" x14ac:dyDescent="0.3">
      <c r="A6277" s="394">
        <v>37672</v>
      </c>
      <c r="B6277" s="364">
        <v>1.0763</v>
      </c>
    </row>
    <row r="6278" spans="1:2" x14ac:dyDescent="0.3">
      <c r="A6278" s="394">
        <v>37671</v>
      </c>
      <c r="B6278" s="364">
        <v>1.0717000000000001</v>
      </c>
    </row>
    <row r="6279" spans="1:2" x14ac:dyDescent="0.3">
      <c r="A6279" s="394">
        <v>37670</v>
      </c>
      <c r="B6279" s="364">
        <v>1.0713999999999999</v>
      </c>
    </row>
    <row r="6280" spans="1:2" x14ac:dyDescent="0.3">
      <c r="A6280" s="394">
        <v>37669</v>
      </c>
      <c r="B6280" s="364">
        <v>1.0716000000000001</v>
      </c>
    </row>
    <row r="6281" spans="1:2" x14ac:dyDescent="0.3">
      <c r="A6281" s="394">
        <v>37668</v>
      </c>
      <c r="B6281" s="364">
        <v>1.0792999999999999</v>
      </c>
    </row>
    <row r="6282" spans="1:2" x14ac:dyDescent="0.3">
      <c r="A6282" s="394">
        <v>37667</v>
      </c>
      <c r="B6282" s="364">
        <v>1.0792999999999999</v>
      </c>
    </row>
    <row r="6283" spans="1:2" x14ac:dyDescent="0.3">
      <c r="A6283" s="394">
        <v>37666</v>
      </c>
      <c r="B6283" s="364">
        <v>1.0792999999999999</v>
      </c>
    </row>
    <row r="6284" spans="1:2" x14ac:dyDescent="0.3">
      <c r="A6284" s="394">
        <v>37665</v>
      </c>
      <c r="B6284" s="364">
        <v>1.0758000000000001</v>
      </c>
    </row>
    <row r="6285" spans="1:2" x14ac:dyDescent="0.3">
      <c r="A6285" s="394">
        <v>37664</v>
      </c>
      <c r="B6285" s="364">
        <v>1.0730999999999999</v>
      </c>
    </row>
    <row r="6286" spans="1:2" x14ac:dyDescent="0.3">
      <c r="A6286" s="394">
        <v>37663</v>
      </c>
      <c r="B6286" s="364">
        <v>1.0706</v>
      </c>
    </row>
    <row r="6287" spans="1:2" x14ac:dyDescent="0.3">
      <c r="A6287" s="394">
        <v>37662</v>
      </c>
      <c r="B6287" s="364">
        <v>1.0808</v>
      </c>
    </row>
    <row r="6288" spans="1:2" x14ac:dyDescent="0.3">
      <c r="A6288" s="394">
        <v>37661</v>
      </c>
      <c r="B6288" s="364">
        <v>1.0789</v>
      </c>
    </row>
    <row r="6289" spans="1:2" x14ac:dyDescent="0.3">
      <c r="A6289" s="394">
        <v>37660</v>
      </c>
      <c r="B6289" s="364">
        <v>1.0789</v>
      </c>
    </row>
    <row r="6290" spans="1:2" x14ac:dyDescent="0.3">
      <c r="A6290" s="394">
        <v>37659</v>
      </c>
      <c r="B6290" s="364">
        <v>1.0789</v>
      </c>
    </row>
    <row r="6291" spans="1:2" x14ac:dyDescent="0.3">
      <c r="A6291" s="394">
        <v>37658</v>
      </c>
      <c r="B6291" s="364">
        <v>1.0812999999999999</v>
      </c>
    </row>
    <row r="6292" spans="1:2" x14ac:dyDescent="0.3">
      <c r="A6292" s="394">
        <v>37657</v>
      </c>
      <c r="B6292" s="364">
        <v>1.091</v>
      </c>
    </row>
    <row r="6293" spans="1:2" x14ac:dyDescent="0.3">
      <c r="A6293" s="394">
        <v>37656</v>
      </c>
      <c r="B6293" s="364">
        <v>1.0822000000000001</v>
      </c>
    </row>
    <row r="6294" spans="1:2" x14ac:dyDescent="0.3">
      <c r="A6294" s="394">
        <v>37655</v>
      </c>
      <c r="B6294" s="364">
        <v>1.0729</v>
      </c>
    </row>
    <row r="6295" spans="1:2" x14ac:dyDescent="0.3">
      <c r="A6295" s="394">
        <v>37654</v>
      </c>
      <c r="B6295" s="364">
        <v>1.0815999999999999</v>
      </c>
    </row>
    <row r="6296" spans="1:2" x14ac:dyDescent="0.3">
      <c r="A6296" s="394">
        <v>37653</v>
      </c>
      <c r="B6296" s="364">
        <v>1.0815999999999999</v>
      </c>
    </row>
    <row r="6297" spans="1:2" x14ac:dyDescent="0.3">
      <c r="A6297" s="394">
        <v>37652</v>
      </c>
      <c r="B6297" s="364">
        <v>1.0815999999999999</v>
      </c>
    </row>
    <row r="6298" spans="1:2" x14ac:dyDescent="0.3">
      <c r="A6298" s="394">
        <v>37651</v>
      </c>
      <c r="B6298" s="364">
        <v>1.0748</v>
      </c>
    </row>
    <row r="6299" spans="1:2" x14ac:dyDescent="0.3">
      <c r="A6299" s="394">
        <v>37650</v>
      </c>
      <c r="B6299" s="364">
        <v>1.0868</v>
      </c>
    </row>
    <row r="6300" spans="1:2" x14ac:dyDescent="0.3">
      <c r="A6300" s="394">
        <v>37649</v>
      </c>
      <c r="B6300" s="364">
        <v>1.0808</v>
      </c>
    </row>
    <row r="6301" spans="1:2" x14ac:dyDescent="0.3">
      <c r="A6301" s="394">
        <v>37648</v>
      </c>
      <c r="B6301" s="364">
        <v>1.087</v>
      </c>
    </row>
    <row r="6302" spans="1:2" x14ac:dyDescent="0.3">
      <c r="A6302" s="394">
        <v>37647</v>
      </c>
      <c r="B6302" s="364">
        <v>1.0784</v>
      </c>
    </row>
    <row r="6303" spans="1:2" x14ac:dyDescent="0.3">
      <c r="A6303" s="394">
        <v>37646</v>
      </c>
      <c r="B6303" s="364">
        <v>1.0784</v>
      </c>
    </row>
    <row r="6304" spans="1:2" x14ac:dyDescent="0.3">
      <c r="A6304" s="394">
        <v>37645</v>
      </c>
      <c r="B6304" s="364">
        <v>1.0784</v>
      </c>
    </row>
    <row r="6305" spans="1:2" x14ac:dyDescent="0.3">
      <c r="A6305" s="394">
        <v>37644</v>
      </c>
      <c r="B6305" s="364">
        <v>1.0757000000000001</v>
      </c>
    </row>
    <row r="6306" spans="1:2" x14ac:dyDescent="0.3">
      <c r="A6306" s="394">
        <v>37643</v>
      </c>
      <c r="B6306" s="364">
        <v>1.0718000000000001</v>
      </c>
    </row>
    <row r="6307" spans="1:2" x14ac:dyDescent="0.3">
      <c r="A6307" s="394">
        <v>37642</v>
      </c>
      <c r="B6307" s="364">
        <v>1.0652999999999999</v>
      </c>
    </row>
    <row r="6308" spans="1:2" x14ac:dyDescent="0.3">
      <c r="A6308" s="394">
        <v>37641</v>
      </c>
      <c r="B6308" s="364">
        <v>1.0652999999999999</v>
      </c>
    </row>
    <row r="6309" spans="1:2" x14ac:dyDescent="0.3">
      <c r="A6309" s="394">
        <v>37640</v>
      </c>
      <c r="B6309" s="364">
        <v>1.0651999999999999</v>
      </c>
    </row>
    <row r="6310" spans="1:2" x14ac:dyDescent="0.3">
      <c r="A6310" s="394">
        <v>37639</v>
      </c>
      <c r="B6310" s="364">
        <v>1.0651999999999999</v>
      </c>
    </row>
    <row r="6311" spans="1:2" x14ac:dyDescent="0.3">
      <c r="A6311" s="394">
        <v>37638</v>
      </c>
      <c r="B6311" s="364">
        <v>1.0651999999999999</v>
      </c>
    </row>
    <row r="6312" spans="1:2" x14ac:dyDescent="0.3">
      <c r="A6312" s="394">
        <v>37637</v>
      </c>
      <c r="B6312" s="364">
        <v>1.0564</v>
      </c>
    </row>
    <row r="6313" spans="1:2" x14ac:dyDescent="0.3">
      <c r="A6313" s="394">
        <v>37636</v>
      </c>
      <c r="B6313" s="364">
        <v>1.0526</v>
      </c>
    </row>
    <row r="6314" spans="1:2" x14ac:dyDescent="0.3">
      <c r="A6314" s="394">
        <v>37635</v>
      </c>
      <c r="B6314" s="364">
        <v>1.0577000000000001</v>
      </c>
    </row>
    <row r="6315" spans="1:2" x14ac:dyDescent="0.3">
      <c r="A6315" s="394">
        <v>37634</v>
      </c>
      <c r="B6315" s="364">
        <v>1.0548999999999999</v>
      </c>
    </row>
    <row r="6316" spans="1:2" x14ac:dyDescent="0.3">
      <c r="A6316" s="394">
        <v>37633</v>
      </c>
      <c r="B6316" s="364">
        <v>1.0503</v>
      </c>
    </row>
    <row r="6317" spans="1:2" x14ac:dyDescent="0.3">
      <c r="A6317" s="394">
        <v>37632</v>
      </c>
      <c r="B6317" s="364">
        <v>1.0503</v>
      </c>
    </row>
    <row r="6318" spans="1:2" x14ac:dyDescent="0.3">
      <c r="A6318" s="394">
        <v>37631</v>
      </c>
      <c r="B6318" s="364">
        <v>1.0503</v>
      </c>
    </row>
    <row r="6319" spans="1:2" x14ac:dyDescent="0.3">
      <c r="A6319" s="394">
        <v>37630</v>
      </c>
      <c r="B6319" s="364">
        <v>1.0507</v>
      </c>
    </row>
    <row r="6320" spans="1:2" x14ac:dyDescent="0.3">
      <c r="A6320" s="394">
        <v>37629</v>
      </c>
      <c r="B6320" s="364">
        <v>1.0377000000000001</v>
      </c>
    </row>
    <row r="6321" spans="1:2" x14ac:dyDescent="0.3">
      <c r="A6321" s="394">
        <v>37628</v>
      </c>
      <c r="B6321" s="364">
        <v>1.0425</v>
      </c>
    </row>
    <row r="6322" spans="1:2" x14ac:dyDescent="0.3">
      <c r="A6322" s="394">
        <v>37627</v>
      </c>
      <c r="B6322" s="364">
        <v>1.0488</v>
      </c>
    </row>
    <row r="6323" spans="1:2" x14ac:dyDescent="0.3">
      <c r="A6323" s="394">
        <v>37626</v>
      </c>
      <c r="B6323" s="364">
        <v>1.0391999999999999</v>
      </c>
    </row>
    <row r="6324" spans="1:2" x14ac:dyDescent="0.3">
      <c r="A6324" s="394">
        <v>37625</v>
      </c>
      <c r="B6324" s="364">
        <v>1.0391999999999999</v>
      </c>
    </row>
    <row r="6325" spans="1:2" x14ac:dyDescent="0.3">
      <c r="A6325" s="394">
        <v>37624</v>
      </c>
      <c r="B6325" s="364">
        <v>1.0391999999999999</v>
      </c>
    </row>
    <row r="6326" spans="1:2" x14ac:dyDescent="0.3">
      <c r="A6326" s="394">
        <v>37623</v>
      </c>
      <c r="B6326" s="364">
        <v>1.0446</v>
      </c>
    </row>
    <row r="6327" spans="1:2" x14ac:dyDescent="0.3">
      <c r="A6327" s="394">
        <v>37622</v>
      </c>
      <c r="B6327" s="364">
        <v>1.0487</v>
      </c>
    </row>
    <row r="6328" spans="1:2" x14ac:dyDescent="0.3">
      <c r="A6328" s="394">
        <v>37621</v>
      </c>
      <c r="B6328" s="364">
        <v>1.0487</v>
      </c>
    </row>
    <row r="6329" spans="1:2" x14ac:dyDescent="0.3">
      <c r="A6329" s="394">
        <v>37620</v>
      </c>
      <c r="B6329" s="364">
        <v>1.0422</v>
      </c>
    </row>
    <row r="6330" spans="1:2" x14ac:dyDescent="0.3">
      <c r="A6330" s="394">
        <v>37619</v>
      </c>
      <c r="B6330" s="364">
        <v>1.0376000000000001</v>
      </c>
    </row>
    <row r="6331" spans="1:2" x14ac:dyDescent="0.3">
      <c r="A6331" s="394">
        <v>37618</v>
      </c>
      <c r="B6331" s="364">
        <v>1.0376000000000001</v>
      </c>
    </row>
    <row r="6332" spans="1:2" x14ac:dyDescent="0.3">
      <c r="A6332" s="394">
        <v>37617</v>
      </c>
      <c r="B6332" s="364">
        <v>1.0376000000000001</v>
      </c>
    </row>
    <row r="6333" spans="1:2" x14ac:dyDescent="0.3">
      <c r="A6333" s="394">
        <v>37616</v>
      </c>
      <c r="B6333" s="364">
        <v>1.0296000000000001</v>
      </c>
    </row>
    <row r="6334" spans="1:2" x14ac:dyDescent="0.3">
      <c r="A6334" s="394">
        <v>37615</v>
      </c>
      <c r="B6334" s="364">
        <v>1.0296000000000001</v>
      </c>
    </row>
    <row r="6335" spans="1:2" x14ac:dyDescent="0.3">
      <c r="A6335" s="394">
        <v>37614</v>
      </c>
      <c r="B6335" s="364">
        <v>1.0296000000000001</v>
      </c>
    </row>
    <row r="6336" spans="1:2" x14ac:dyDescent="0.3">
      <c r="A6336" s="394">
        <v>37613</v>
      </c>
      <c r="B6336" s="364">
        <v>1.0282</v>
      </c>
    </row>
    <row r="6337" spans="1:2" x14ac:dyDescent="0.3">
      <c r="A6337" s="394">
        <v>37612</v>
      </c>
      <c r="B6337" s="364">
        <v>1.0255000000000001</v>
      </c>
    </row>
    <row r="6338" spans="1:2" x14ac:dyDescent="0.3">
      <c r="A6338" s="394">
        <v>37611</v>
      </c>
      <c r="B6338" s="364">
        <v>1.0255000000000001</v>
      </c>
    </row>
    <row r="6339" spans="1:2" x14ac:dyDescent="0.3">
      <c r="A6339" s="394">
        <v>37610</v>
      </c>
      <c r="B6339" s="364">
        <v>1.0255000000000001</v>
      </c>
    </row>
    <row r="6340" spans="1:2" x14ac:dyDescent="0.3">
      <c r="A6340" s="394">
        <v>37609</v>
      </c>
      <c r="B6340" s="364">
        <v>1.0273000000000001</v>
      </c>
    </row>
    <row r="6341" spans="1:2" x14ac:dyDescent="0.3">
      <c r="A6341" s="394">
        <v>37608</v>
      </c>
      <c r="B6341" s="364">
        <v>1.024</v>
      </c>
    </row>
    <row r="6342" spans="1:2" x14ac:dyDescent="0.3">
      <c r="A6342" s="394">
        <v>37607</v>
      </c>
      <c r="B6342" s="364">
        <v>1.0306999999999999</v>
      </c>
    </row>
    <row r="6343" spans="1:2" x14ac:dyDescent="0.3">
      <c r="A6343" s="394">
        <v>37606</v>
      </c>
      <c r="B6343" s="364">
        <v>1.0212000000000001</v>
      </c>
    </row>
    <row r="6344" spans="1:2" x14ac:dyDescent="0.3">
      <c r="A6344" s="394">
        <v>37605</v>
      </c>
      <c r="B6344" s="364">
        <v>1.0221</v>
      </c>
    </row>
    <row r="6345" spans="1:2" x14ac:dyDescent="0.3">
      <c r="A6345" s="394">
        <v>37604</v>
      </c>
      <c r="B6345" s="364">
        <v>1.0221</v>
      </c>
    </row>
    <row r="6346" spans="1:2" x14ac:dyDescent="0.3">
      <c r="A6346" s="394">
        <v>37603</v>
      </c>
      <c r="B6346" s="364">
        <v>1.0221</v>
      </c>
    </row>
    <row r="6347" spans="1:2" x14ac:dyDescent="0.3">
      <c r="A6347" s="394">
        <v>37602</v>
      </c>
      <c r="B6347" s="364">
        <v>1.0156000000000001</v>
      </c>
    </row>
    <row r="6348" spans="1:2" x14ac:dyDescent="0.3">
      <c r="A6348" s="394">
        <v>37601</v>
      </c>
      <c r="B6348" s="364">
        <v>1.0066999999999999</v>
      </c>
    </row>
    <row r="6349" spans="1:2" x14ac:dyDescent="0.3">
      <c r="A6349" s="394">
        <v>37600</v>
      </c>
      <c r="B6349" s="364">
        <v>1.0111000000000001</v>
      </c>
    </row>
    <row r="6350" spans="1:2" x14ac:dyDescent="0.3">
      <c r="A6350" s="394">
        <v>37599</v>
      </c>
      <c r="B6350" s="364">
        <v>1.0093000000000001</v>
      </c>
    </row>
    <row r="6351" spans="1:2" x14ac:dyDescent="0.3">
      <c r="A6351" s="394">
        <v>37598</v>
      </c>
      <c r="B6351" s="364">
        <v>1.0005999999999999</v>
      </c>
    </row>
    <row r="6352" spans="1:2" x14ac:dyDescent="0.3">
      <c r="A6352" s="394">
        <v>37597</v>
      </c>
      <c r="B6352" s="364">
        <v>1.0005999999999999</v>
      </c>
    </row>
    <row r="6353" spans="1:2" x14ac:dyDescent="0.3">
      <c r="A6353" s="394">
        <v>37596</v>
      </c>
      <c r="B6353" s="364">
        <v>1.0005999999999999</v>
      </c>
    </row>
    <row r="6354" spans="1:2" x14ac:dyDescent="0.3">
      <c r="A6354" s="394">
        <v>37595</v>
      </c>
      <c r="B6354" s="364">
        <v>0.99909999999999999</v>
      </c>
    </row>
    <row r="6355" spans="1:2" x14ac:dyDescent="0.3">
      <c r="A6355" s="394">
        <v>37594</v>
      </c>
      <c r="B6355" s="364">
        <v>1.0018</v>
      </c>
    </row>
    <row r="6356" spans="1:2" x14ac:dyDescent="0.3">
      <c r="A6356" s="394">
        <v>37593</v>
      </c>
      <c r="B6356" s="364">
        <v>0.99670000000000003</v>
      </c>
    </row>
    <row r="6357" spans="1:2" x14ac:dyDescent="0.3">
      <c r="A6357" s="394">
        <v>37592</v>
      </c>
      <c r="B6357" s="364">
        <v>0.98709999999999998</v>
      </c>
    </row>
    <row r="6358" spans="1:2" x14ac:dyDescent="0.3">
      <c r="A6358" s="394">
        <v>37591</v>
      </c>
      <c r="B6358" s="364">
        <v>0.99270000000000003</v>
      </c>
    </row>
    <row r="6359" spans="1:2" x14ac:dyDescent="0.3">
      <c r="A6359" s="394">
        <v>37590</v>
      </c>
      <c r="B6359" s="364">
        <v>0.99270000000000003</v>
      </c>
    </row>
    <row r="6360" spans="1:2" x14ac:dyDescent="0.3">
      <c r="A6360" s="394">
        <v>37589</v>
      </c>
      <c r="B6360" s="364">
        <v>0.99270000000000003</v>
      </c>
    </row>
    <row r="6361" spans="1:2" x14ac:dyDescent="0.3">
      <c r="A6361" s="394">
        <v>37588</v>
      </c>
      <c r="B6361" s="364">
        <v>0.99339999999999995</v>
      </c>
    </row>
    <row r="6362" spans="1:2" x14ac:dyDescent="0.3">
      <c r="A6362" s="394">
        <v>37587</v>
      </c>
      <c r="B6362" s="364">
        <v>0.99270000000000003</v>
      </c>
    </row>
    <row r="6363" spans="1:2" x14ac:dyDescent="0.3">
      <c r="A6363" s="394">
        <v>37586</v>
      </c>
      <c r="B6363" s="364">
        <v>0.99099999999999999</v>
      </c>
    </row>
    <row r="6364" spans="1:2" x14ac:dyDescent="0.3">
      <c r="A6364" s="394">
        <v>37585</v>
      </c>
      <c r="B6364" s="364">
        <v>0.99050000000000005</v>
      </c>
    </row>
    <row r="6365" spans="1:2" x14ac:dyDescent="0.3">
      <c r="A6365" s="394">
        <v>37584</v>
      </c>
      <c r="B6365" s="364">
        <v>1.0024</v>
      </c>
    </row>
    <row r="6366" spans="1:2" x14ac:dyDescent="0.3">
      <c r="A6366" s="394">
        <v>37583</v>
      </c>
      <c r="B6366" s="364">
        <v>1.0024</v>
      </c>
    </row>
    <row r="6367" spans="1:2" x14ac:dyDescent="0.3">
      <c r="A6367" s="394">
        <v>37582</v>
      </c>
      <c r="B6367" s="364">
        <v>1.0024</v>
      </c>
    </row>
    <row r="6368" spans="1:2" x14ac:dyDescent="0.3">
      <c r="A6368" s="394">
        <v>37581</v>
      </c>
      <c r="B6368" s="364">
        <v>1.0034000000000001</v>
      </c>
    </row>
    <row r="6369" spans="1:2" x14ac:dyDescent="0.3">
      <c r="A6369" s="394">
        <v>37580</v>
      </c>
      <c r="B6369" s="364">
        <v>1.0019</v>
      </c>
    </row>
    <row r="6370" spans="1:2" x14ac:dyDescent="0.3">
      <c r="A6370" s="394">
        <v>37579</v>
      </c>
      <c r="B6370" s="364">
        <v>1.0125</v>
      </c>
    </row>
    <row r="6371" spans="1:2" x14ac:dyDescent="0.3">
      <c r="A6371" s="394">
        <v>37578</v>
      </c>
      <c r="B6371" s="364">
        <v>1.0065</v>
      </c>
    </row>
    <row r="6372" spans="1:2" x14ac:dyDescent="0.3">
      <c r="A6372" s="394">
        <v>37577</v>
      </c>
      <c r="B6372" s="364">
        <v>1.0028999999999999</v>
      </c>
    </row>
    <row r="6373" spans="1:2" x14ac:dyDescent="0.3">
      <c r="A6373" s="394">
        <v>37576</v>
      </c>
      <c r="B6373" s="364">
        <v>1.0028999999999999</v>
      </c>
    </row>
    <row r="6374" spans="1:2" x14ac:dyDescent="0.3">
      <c r="A6374" s="394">
        <v>37575</v>
      </c>
      <c r="B6374" s="364">
        <v>1.0028999999999999</v>
      </c>
    </row>
    <row r="6375" spans="1:2" x14ac:dyDescent="0.3">
      <c r="A6375" s="394">
        <v>37574</v>
      </c>
      <c r="B6375" s="364">
        <v>1.0095000000000001</v>
      </c>
    </row>
    <row r="6376" spans="1:2" x14ac:dyDescent="0.3">
      <c r="A6376" s="394">
        <v>37573</v>
      </c>
      <c r="B6376" s="364">
        <v>1.0067999999999999</v>
      </c>
    </row>
    <row r="6377" spans="1:2" x14ac:dyDescent="0.3">
      <c r="A6377" s="394">
        <v>37572</v>
      </c>
      <c r="B6377" s="364">
        <v>1.0081</v>
      </c>
    </row>
    <row r="6378" spans="1:2" x14ac:dyDescent="0.3">
      <c r="A6378" s="394">
        <v>37571</v>
      </c>
      <c r="B6378" s="364">
        <v>1.0125999999999999</v>
      </c>
    </row>
    <row r="6379" spans="1:2" x14ac:dyDescent="0.3">
      <c r="A6379" s="394">
        <v>37570</v>
      </c>
      <c r="B6379" s="364">
        <v>1.0106999999999999</v>
      </c>
    </row>
    <row r="6380" spans="1:2" x14ac:dyDescent="0.3">
      <c r="A6380" s="394">
        <v>37569</v>
      </c>
      <c r="B6380" s="364">
        <v>1.0106999999999999</v>
      </c>
    </row>
    <row r="6381" spans="1:2" x14ac:dyDescent="0.3">
      <c r="A6381" s="394">
        <v>37568</v>
      </c>
      <c r="B6381" s="364">
        <v>1.0106999999999999</v>
      </c>
    </row>
    <row r="6382" spans="1:2" x14ac:dyDescent="0.3">
      <c r="A6382" s="394">
        <v>37567</v>
      </c>
      <c r="B6382" s="364">
        <v>1.0013000000000001</v>
      </c>
    </row>
    <row r="6383" spans="1:2" x14ac:dyDescent="0.3">
      <c r="A6383" s="394">
        <v>37566</v>
      </c>
      <c r="B6383" s="364">
        <v>0.99550000000000005</v>
      </c>
    </row>
    <row r="6384" spans="1:2" x14ac:dyDescent="0.3">
      <c r="A6384" s="394">
        <v>37565</v>
      </c>
      <c r="B6384" s="364">
        <v>1.0024</v>
      </c>
    </row>
    <row r="6385" spans="1:2" x14ac:dyDescent="0.3">
      <c r="A6385" s="394">
        <v>37564</v>
      </c>
      <c r="B6385" s="364">
        <v>0.99439999999999995</v>
      </c>
    </row>
    <row r="6386" spans="1:2" x14ac:dyDescent="0.3">
      <c r="A6386" s="394">
        <v>37563</v>
      </c>
      <c r="B6386" s="364">
        <v>0.99739999999999995</v>
      </c>
    </row>
    <row r="6387" spans="1:2" x14ac:dyDescent="0.3">
      <c r="A6387" s="394">
        <v>37562</v>
      </c>
      <c r="B6387" s="364">
        <v>0.99739999999999995</v>
      </c>
    </row>
    <row r="6388" spans="1:2" x14ac:dyDescent="0.3">
      <c r="A6388" s="394">
        <v>37561</v>
      </c>
      <c r="B6388" s="364">
        <v>0.99739999999999995</v>
      </c>
    </row>
    <row r="6389" spans="1:2" x14ac:dyDescent="0.3">
      <c r="A6389" s="394">
        <v>37560</v>
      </c>
      <c r="B6389" s="364">
        <v>0.98640000000000005</v>
      </c>
    </row>
    <row r="6390" spans="1:2" x14ac:dyDescent="0.3">
      <c r="A6390" s="394">
        <v>37559</v>
      </c>
      <c r="B6390" s="364">
        <v>0.98250000000000004</v>
      </c>
    </row>
    <row r="6391" spans="1:2" x14ac:dyDescent="0.3">
      <c r="A6391" s="394">
        <v>37558</v>
      </c>
      <c r="B6391" s="364">
        <v>0.98199999999999998</v>
      </c>
    </row>
    <row r="6392" spans="1:2" x14ac:dyDescent="0.3">
      <c r="A6392" s="394">
        <v>37557</v>
      </c>
      <c r="B6392" s="364">
        <v>0.97450000000000003</v>
      </c>
    </row>
    <row r="6393" spans="1:2" x14ac:dyDescent="0.3">
      <c r="A6393" s="394">
        <v>37556</v>
      </c>
      <c r="B6393" s="364">
        <v>0.97629999999999995</v>
      </c>
    </row>
    <row r="6394" spans="1:2" x14ac:dyDescent="0.3">
      <c r="A6394" s="394">
        <v>37555</v>
      </c>
      <c r="B6394" s="364">
        <v>0.97629999999999995</v>
      </c>
    </row>
    <row r="6395" spans="1:2" x14ac:dyDescent="0.3">
      <c r="A6395" s="394">
        <v>37554</v>
      </c>
      <c r="B6395" s="364">
        <v>0.97629999999999995</v>
      </c>
    </row>
    <row r="6396" spans="1:2" x14ac:dyDescent="0.3">
      <c r="A6396" s="394">
        <v>37553</v>
      </c>
      <c r="B6396" s="364">
        <v>0.9738</v>
      </c>
    </row>
    <row r="6397" spans="1:2" x14ac:dyDescent="0.3">
      <c r="A6397" s="394">
        <v>37552</v>
      </c>
      <c r="B6397" s="364">
        <v>0.97750000000000004</v>
      </c>
    </row>
    <row r="6398" spans="1:2" x14ac:dyDescent="0.3">
      <c r="A6398" s="394">
        <v>37551</v>
      </c>
      <c r="B6398" s="364">
        <v>0.9768</v>
      </c>
    </row>
    <row r="6399" spans="1:2" x14ac:dyDescent="0.3">
      <c r="A6399" s="394">
        <v>37550</v>
      </c>
      <c r="B6399" s="364">
        <v>0.9748</v>
      </c>
    </row>
    <row r="6400" spans="1:2" x14ac:dyDescent="0.3">
      <c r="A6400" s="394">
        <v>37549</v>
      </c>
      <c r="B6400" s="364">
        <v>0.97350000000000003</v>
      </c>
    </row>
    <row r="6401" spans="1:2" x14ac:dyDescent="0.3">
      <c r="A6401" s="394">
        <v>37548</v>
      </c>
      <c r="B6401" s="364">
        <v>0.97350000000000003</v>
      </c>
    </row>
    <row r="6402" spans="1:2" x14ac:dyDescent="0.3">
      <c r="A6402" s="394">
        <v>37547</v>
      </c>
      <c r="B6402" s="364">
        <v>0.97350000000000003</v>
      </c>
    </row>
    <row r="6403" spans="1:2" x14ac:dyDescent="0.3">
      <c r="A6403" s="394">
        <v>37546</v>
      </c>
      <c r="B6403" s="364">
        <v>0.97629999999999995</v>
      </c>
    </row>
    <row r="6404" spans="1:2" x14ac:dyDescent="0.3">
      <c r="A6404" s="394">
        <v>37545</v>
      </c>
      <c r="B6404" s="364">
        <v>0.98229999999999995</v>
      </c>
    </row>
    <row r="6405" spans="1:2" x14ac:dyDescent="0.3">
      <c r="A6405" s="394">
        <v>37544</v>
      </c>
      <c r="B6405" s="364">
        <v>0.98099999999999998</v>
      </c>
    </row>
    <row r="6406" spans="1:2" x14ac:dyDescent="0.3">
      <c r="A6406" s="394">
        <v>37543</v>
      </c>
      <c r="B6406" s="364">
        <v>0.98729999999999996</v>
      </c>
    </row>
    <row r="6407" spans="1:2" x14ac:dyDescent="0.3">
      <c r="A6407" s="394">
        <v>37542</v>
      </c>
      <c r="B6407" s="364">
        <v>0.98570000000000002</v>
      </c>
    </row>
    <row r="6408" spans="1:2" x14ac:dyDescent="0.3">
      <c r="A6408" s="394">
        <v>37541</v>
      </c>
      <c r="B6408" s="364">
        <v>0.98570000000000002</v>
      </c>
    </row>
    <row r="6409" spans="1:2" x14ac:dyDescent="0.3">
      <c r="A6409" s="394">
        <v>37540</v>
      </c>
      <c r="B6409" s="364">
        <v>0.98570000000000002</v>
      </c>
    </row>
    <row r="6410" spans="1:2" x14ac:dyDescent="0.3">
      <c r="A6410" s="394">
        <v>37539</v>
      </c>
      <c r="B6410" s="364">
        <v>0.98750000000000004</v>
      </c>
    </row>
    <row r="6411" spans="1:2" x14ac:dyDescent="0.3">
      <c r="A6411" s="394">
        <v>37538</v>
      </c>
      <c r="B6411" s="364">
        <v>0.98140000000000005</v>
      </c>
    </row>
    <row r="6412" spans="1:2" x14ac:dyDescent="0.3">
      <c r="A6412" s="394">
        <v>37537</v>
      </c>
      <c r="B6412" s="364">
        <v>0.98</v>
      </c>
    </row>
    <row r="6413" spans="1:2" x14ac:dyDescent="0.3">
      <c r="A6413" s="394">
        <v>37536</v>
      </c>
      <c r="B6413" s="364">
        <v>0.98080000000000001</v>
      </c>
    </row>
    <row r="6414" spans="1:2" x14ac:dyDescent="0.3">
      <c r="A6414" s="394">
        <v>37535</v>
      </c>
      <c r="B6414" s="364">
        <v>0.98650000000000004</v>
      </c>
    </row>
    <row r="6415" spans="1:2" x14ac:dyDescent="0.3">
      <c r="A6415" s="394">
        <v>37534</v>
      </c>
      <c r="B6415" s="364">
        <v>0.98650000000000004</v>
      </c>
    </row>
    <row r="6416" spans="1:2" x14ac:dyDescent="0.3">
      <c r="A6416" s="394">
        <v>37533</v>
      </c>
      <c r="B6416" s="364">
        <v>0.98650000000000004</v>
      </c>
    </row>
    <row r="6417" spans="1:2" x14ac:dyDescent="0.3">
      <c r="A6417" s="394">
        <v>37532</v>
      </c>
      <c r="B6417" s="364">
        <v>0.98899999999999999</v>
      </c>
    </row>
    <row r="6418" spans="1:2" x14ac:dyDescent="0.3">
      <c r="A6418" s="394">
        <v>37531</v>
      </c>
      <c r="B6418" s="364">
        <v>0.98350000000000004</v>
      </c>
    </row>
    <row r="6419" spans="1:2" x14ac:dyDescent="0.3">
      <c r="A6419" s="394">
        <v>37530</v>
      </c>
      <c r="B6419" s="364">
        <v>0.98609999999999998</v>
      </c>
    </row>
    <row r="6420" spans="1:2" x14ac:dyDescent="0.3">
      <c r="A6420" s="394">
        <v>37529</v>
      </c>
      <c r="B6420" s="364">
        <v>0.98599999999999999</v>
      </c>
    </row>
    <row r="6421" spans="1:2" x14ac:dyDescent="0.3">
      <c r="A6421" s="394">
        <v>37528</v>
      </c>
      <c r="B6421" s="364">
        <v>0.97789999999999999</v>
      </c>
    </row>
    <row r="6422" spans="1:2" x14ac:dyDescent="0.3">
      <c r="A6422" s="394">
        <v>37527</v>
      </c>
      <c r="B6422" s="364">
        <v>0.97789999999999999</v>
      </c>
    </row>
    <row r="6423" spans="1:2" x14ac:dyDescent="0.3">
      <c r="A6423" s="394">
        <v>37526</v>
      </c>
      <c r="B6423" s="364">
        <v>0.97789999999999999</v>
      </c>
    </row>
    <row r="6424" spans="1:2" x14ac:dyDescent="0.3">
      <c r="A6424" s="394">
        <v>37525</v>
      </c>
      <c r="B6424" s="364">
        <v>0.97960000000000003</v>
      </c>
    </row>
    <row r="6425" spans="1:2" x14ac:dyDescent="0.3">
      <c r="A6425" s="394">
        <v>37524</v>
      </c>
      <c r="B6425" s="364">
        <v>0.97709999999999997</v>
      </c>
    </row>
    <row r="6426" spans="1:2" x14ac:dyDescent="0.3">
      <c r="A6426" s="394">
        <v>37523</v>
      </c>
      <c r="B6426" s="364">
        <v>0.98280000000000001</v>
      </c>
    </row>
    <row r="6427" spans="1:2" x14ac:dyDescent="0.3">
      <c r="A6427" s="394">
        <v>37522</v>
      </c>
      <c r="B6427" s="364">
        <v>0.98309999999999997</v>
      </c>
    </row>
    <row r="6428" spans="1:2" x14ac:dyDescent="0.3">
      <c r="A6428" s="394">
        <v>37521</v>
      </c>
      <c r="B6428" s="364">
        <v>0.97899999999999998</v>
      </c>
    </row>
    <row r="6429" spans="1:2" x14ac:dyDescent="0.3">
      <c r="A6429" s="394">
        <v>37520</v>
      </c>
      <c r="B6429" s="364">
        <v>0.97899999999999998</v>
      </c>
    </row>
    <row r="6430" spans="1:2" x14ac:dyDescent="0.3">
      <c r="A6430" s="394">
        <v>37519</v>
      </c>
      <c r="B6430" s="364">
        <v>0.97899999999999998</v>
      </c>
    </row>
    <row r="6431" spans="1:2" x14ac:dyDescent="0.3">
      <c r="A6431" s="394">
        <v>37518</v>
      </c>
      <c r="B6431" s="364">
        <v>0.98140000000000005</v>
      </c>
    </row>
    <row r="6432" spans="1:2" x14ac:dyDescent="0.3">
      <c r="A6432" s="394">
        <v>37517</v>
      </c>
      <c r="B6432" s="364">
        <v>0.97250000000000003</v>
      </c>
    </row>
    <row r="6433" spans="1:2" x14ac:dyDescent="0.3">
      <c r="A6433" s="394">
        <v>37516</v>
      </c>
      <c r="B6433" s="364">
        <v>0.96489999999999998</v>
      </c>
    </row>
    <row r="6434" spans="1:2" x14ac:dyDescent="0.3">
      <c r="A6434" s="394">
        <v>37515</v>
      </c>
      <c r="B6434" s="364">
        <v>0.96830000000000005</v>
      </c>
    </row>
    <row r="6435" spans="1:2" x14ac:dyDescent="0.3">
      <c r="A6435" s="394">
        <v>37514</v>
      </c>
      <c r="B6435" s="364">
        <v>0.98099999999999998</v>
      </c>
    </row>
    <row r="6436" spans="1:2" x14ac:dyDescent="0.3">
      <c r="A6436" s="394">
        <v>37513</v>
      </c>
      <c r="B6436" s="364">
        <v>0.98099999999999998</v>
      </c>
    </row>
    <row r="6437" spans="1:2" x14ac:dyDescent="0.3">
      <c r="A6437" s="394">
        <v>37512</v>
      </c>
      <c r="B6437" s="364">
        <v>0.98099999999999998</v>
      </c>
    </row>
    <row r="6438" spans="1:2" x14ac:dyDescent="0.3">
      <c r="A6438" s="394">
        <v>37511</v>
      </c>
      <c r="B6438" s="364">
        <v>0.97570000000000001</v>
      </c>
    </row>
    <row r="6439" spans="1:2" x14ac:dyDescent="0.3">
      <c r="A6439" s="394">
        <v>37510</v>
      </c>
      <c r="B6439" s="364">
        <v>0.97489999999999999</v>
      </c>
    </row>
    <row r="6440" spans="1:2" x14ac:dyDescent="0.3">
      <c r="A6440" s="394">
        <v>37509</v>
      </c>
      <c r="B6440" s="364">
        <v>0.97599999999999998</v>
      </c>
    </row>
    <row r="6441" spans="1:2" x14ac:dyDescent="0.3">
      <c r="A6441" s="394">
        <v>37508</v>
      </c>
      <c r="B6441" s="364">
        <v>0.97940000000000005</v>
      </c>
    </row>
    <row r="6442" spans="1:2" x14ac:dyDescent="0.3">
      <c r="A6442" s="394">
        <v>37507</v>
      </c>
      <c r="B6442" s="364">
        <v>0.99180000000000001</v>
      </c>
    </row>
    <row r="6443" spans="1:2" x14ac:dyDescent="0.3">
      <c r="A6443" s="394">
        <v>37506</v>
      </c>
      <c r="B6443" s="364">
        <v>0.99180000000000001</v>
      </c>
    </row>
    <row r="6444" spans="1:2" x14ac:dyDescent="0.3">
      <c r="A6444" s="394">
        <v>37505</v>
      </c>
      <c r="B6444" s="364">
        <v>0.99180000000000001</v>
      </c>
    </row>
    <row r="6445" spans="1:2" x14ac:dyDescent="0.3">
      <c r="A6445" s="394">
        <v>37504</v>
      </c>
      <c r="B6445" s="364">
        <v>0.99750000000000005</v>
      </c>
    </row>
    <row r="6446" spans="1:2" x14ac:dyDescent="0.3">
      <c r="A6446" s="394">
        <v>37503</v>
      </c>
      <c r="B6446" s="364">
        <v>0.99470000000000003</v>
      </c>
    </row>
    <row r="6447" spans="1:2" x14ac:dyDescent="0.3">
      <c r="A6447" s="394">
        <v>37502</v>
      </c>
      <c r="B6447" s="364">
        <v>0.99099999999999999</v>
      </c>
    </row>
    <row r="6448" spans="1:2" x14ac:dyDescent="0.3">
      <c r="A6448" s="394">
        <v>37501</v>
      </c>
      <c r="B6448" s="364">
        <v>0.98209999999999997</v>
      </c>
    </row>
    <row r="6449" spans="1:2" x14ac:dyDescent="0.3">
      <c r="A6449" s="394">
        <v>37500</v>
      </c>
      <c r="B6449" s="364">
        <v>0.98329999999999995</v>
      </c>
    </row>
    <row r="6450" spans="1:2" x14ac:dyDescent="0.3">
      <c r="A6450" s="394">
        <v>37499</v>
      </c>
      <c r="B6450" s="364">
        <v>0.98329999999999995</v>
      </c>
    </row>
    <row r="6451" spans="1:2" x14ac:dyDescent="0.3">
      <c r="A6451" s="394">
        <v>37498</v>
      </c>
      <c r="B6451" s="364">
        <v>0.98329999999999995</v>
      </c>
    </row>
    <row r="6452" spans="1:2" x14ac:dyDescent="0.3">
      <c r="A6452" s="394">
        <v>37497</v>
      </c>
      <c r="B6452" s="364">
        <v>0.98429999999999995</v>
      </c>
    </row>
    <row r="6453" spans="1:2" x14ac:dyDescent="0.3">
      <c r="A6453" s="394">
        <v>37496</v>
      </c>
      <c r="B6453" s="364">
        <v>0.98260000000000003</v>
      </c>
    </row>
    <row r="6454" spans="1:2" x14ac:dyDescent="0.3">
      <c r="A6454" s="394">
        <v>37495</v>
      </c>
      <c r="B6454" s="364">
        <v>0.97740000000000005</v>
      </c>
    </row>
    <row r="6455" spans="1:2" x14ac:dyDescent="0.3">
      <c r="A6455" s="394">
        <v>37494</v>
      </c>
      <c r="B6455" s="364">
        <v>0.97009999999999996</v>
      </c>
    </row>
    <row r="6456" spans="1:2" x14ac:dyDescent="0.3">
      <c r="A6456" s="394">
        <v>37493</v>
      </c>
      <c r="B6456" s="364">
        <v>0.96970000000000001</v>
      </c>
    </row>
    <row r="6457" spans="1:2" x14ac:dyDescent="0.3">
      <c r="A6457" s="394">
        <v>37492</v>
      </c>
      <c r="B6457" s="364">
        <v>0.96970000000000001</v>
      </c>
    </row>
    <row r="6458" spans="1:2" x14ac:dyDescent="0.3">
      <c r="A6458" s="394">
        <v>37491</v>
      </c>
      <c r="B6458" s="364">
        <v>0.96970000000000001</v>
      </c>
    </row>
    <row r="6459" spans="1:2" x14ac:dyDescent="0.3">
      <c r="A6459" s="394">
        <v>37490</v>
      </c>
      <c r="B6459" s="364">
        <v>0.97699999999999998</v>
      </c>
    </row>
    <row r="6460" spans="1:2" x14ac:dyDescent="0.3">
      <c r="A6460" s="394">
        <v>37489</v>
      </c>
      <c r="B6460" s="364">
        <v>0.97619999999999996</v>
      </c>
    </row>
    <row r="6461" spans="1:2" x14ac:dyDescent="0.3">
      <c r="A6461" s="394">
        <v>37488</v>
      </c>
      <c r="B6461" s="364">
        <v>0.97919999999999996</v>
      </c>
    </row>
    <row r="6462" spans="1:2" x14ac:dyDescent="0.3">
      <c r="A6462" s="394">
        <v>37487</v>
      </c>
      <c r="B6462" s="364">
        <v>0.97989999999999999</v>
      </c>
    </row>
    <row r="6463" spans="1:2" x14ac:dyDescent="0.3">
      <c r="A6463" s="394">
        <v>37486</v>
      </c>
      <c r="B6463" s="364">
        <v>0.98250000000000004</v>
      </c>
    </row>
    <row r="6464" spans="1:2" x14ac:dyDescent="0.3">
      <c r="A6464" s="394">
        <v>37485</v>
      </c>
      <c r="B6464" s="364">
        <v>0.98250000000000004</v>
      </c>
    </row>
    <row r="6465" spans="1:2" x14ac:dyDescent="0.3">
      <c r="A6465" s="394">
        <v>37484</v>
      </c>
      <c r="B6465" s="364">
        <v>0.98250000000000004</v>
      </c>
    </row>
    <row r="6466" spans="1:2" x14ac:dyDescent="0.3">
      <c r="A6466" s="394">
        <v>37483</v>
      </c>
      <c r="B6466" s="364">
        <v>0.97770000000000001</v>
      </c>
    </row>
    <row r="6467" spans="1:2" x14ac:dyDescent="0.3">
      <c r="A6467" s="394">
        <v>37482</v>
      </c>
      <c r="B6467" s="364">
        <v>0.98570000000000002</v>
      </c>
    </row>
    <row r="6468" spans="1:2" x14ac:dyDescent="0.3">
      <c r="A6468" s="394">
        <v>37481</v>
      </c>
      <c r="B6468" s="364">
        <v>0.97989999999999999</v>
      </c>
    </row>
    <row r="6469" spans="1:2" x14ac:dyDescent="0.3">
      <c r="A6469" s="394">
        <v>37480</v>
      </c>
      <c r="B6469" s="364">
        <v>0.97799999999999998</v>
      </c>
    </row>
    <row r="6470" spans="1:2" x14ac:dyDescent="0.3">
      <c r="A6470" s="394">
        <v>37479</v>
      </c>
      <c r="B6470" s="364">
        <v>0.97289999999999999</v>
      </c>
    </row>
    <row r="6471" spans="1:2" x14ac:dyDescent="0.3">
      <c r="A6471" s="394">
        <v>37478</v>
      </c>
      <c r="B6471" s="364">
        <v>0.97289999999999999</v>
      </c>
    </row>
    <row r="6472" spans="1:2" x14ac:dyDescent="0.3">
      <c r="A6472" s="394">
        <v>37477</v>
      </c>
      <c r="B6472" s="364">
        <v>0.97289999999999999</v>
      </c>
    </row>
    <row r="6473" spans="1:2" x14ac:dyDescent="0.3">
      <c r="A6473" s="394">
        <v>37476</v>
      </c>
      <c r="B6473" s="364">
        <v>0.96870000000000001</v>
      </c>
    </row>
    <row r="6474" spans="1:2" x14ac:dyDescent="0.3">
      <c r="A6474" s="394">
        <v>37475</v>
      </c>
      <c r="B6474" s="364">
        <v>0.9698</v>
      </c>
    </row>
    <row r="6475" spans="1:2" x14ac:dyDescent="0.3">
      <c r="A6475" s="394">
        <v>37474</v>
      </c>
      <c r="B6475" s="364">
        <v>0.96889999999999998</v>
      </c>
    </row>
    <row r="6476" spans="1:2" x14ac:dyDescent="0.3">
      <c r="A6476" s="394">
        <v>37473</v>
      </c>
      <c r="B6476" s="364">
        <v>0.98360000000000003</v>
      </c>
    </row>
    <row r="6477" spans="1:2" x14ac:dyDescent="0.3">
      <c r="A6477" s="394">
        <v>37472</v>
      </c>
      <c r="B6477" s="364">
        <v>0.98729999999999996</v>
      </c>
    </row>
    <row r="6478" spans="1:2" x14ac:dyDescent="0.3">
      <c r="A6478" s="394">
        <v>37471</v>
      </c>
      <c r="B6478" s="364">
        <v>0.98729999999999996</v>
      </c>
    </row>
    <row r="6479" spans="1:2" x14ac:dyDescent="0.3">
      <c r="A6479" s="394">
        <v>37470</v>
      </c>
      <c r="B6479" s="364">
        <v>0.98729999999999996</v>
      </c>
    </row>
    <row r="6480" spans="1:2" x14ac:dyDescent="0.3">
      <c r="A6480" s="394">
        <v>37469</v>
      </c>
      <c r="B6480" s="364">
        <v>0.97599999999999998</v>
      </c>
    </row>
    <row r="6481" spans="1:2" x14ac:dyDescent="0.3">
      <c r="A6481" s="394">
        <v>37468</v>
      </c>
      <c r="B6481" s="364">
        <v>0.97829999999999995</v>
      </c>
    </row>
    <row r="6482" spans="1:2" x14ac:dyDescent="0.3">
      <c r="A6482" s="394">
        <v>37467</v>
      </c>
      <c r="B6482" s="364">
        <v>0.98350000000000004</v>
      </c>
    </row>
    <row r="6483" spans="1:2" x14ac:dyDescent="0.3">
      <c r="A6483" s="394">
        <v>37466</v>
      </c>
      <c r="B6483" s="364">
        <v>0.98209999999999997</v>
      </c>
    </row>
    <row r="6484" spans="1:2" x14ac:dyDescent="0.3">
      <c r="A6484" s="394">
        <v>37465</v>
      </c>
      <c r="B6484" s="364">
        <v>1.0007999999999999</v>
      </c>
    </row>
    <row r="6485" spans="1:2" x14ac:dyDescent="0.3">
      <c r="A6485" s="394">
        <v>37464</v>
      </c>
      <c r="B6485" s="364">
        <v>1.0007999999999999</v>
      </c>
    </row>
    <row r="6486" spans="1:2" x14ac:dyDescent="0.3">
      <c r="A6486" s="394">
        <v>37463</v>
      </c>
      <c r="B6486" s="364">
        <v>1.0007999999999999</v>
      </c>
    </row>
    <row r="6487" spans="1:2" x14ac:dyDescent="0.3">
      <c r="A6487" s="394">
        <v>37462</v>
      </c>
      <c r="B6487" s="364">
        <v>1.0014000000000001</v>
      </c>
    </row>
    <row r="6488" spans="1:2" x14ac:dyDescent="0.3">
      <c r="A6488" s="394">
        <v>37461</v>
      </c>
      <c r="B6488" s="364">
        <v>0.99150000000000005</v>
      </c>
    </row>
    <row r="6489" spans="1:2" x14ac:dyDescent="0.3">
      <c r="A6489" s="394">
        <v>37460</v>
      </c>
      <c r="B6489" s="364">
        <v>0.99099999999999999</v>
      </c>
    </row>
    <row r="6490" spans="1:2" x14ac:dyDescent="0.3">
      <c r="A6490" s="394">
        <v>37459</v>
      </c>
      <c r="B6490" s="364">
        <v>1.0085999999999999</v>
      </c>
    </row>
    <row r="6491" spans="1:2" x14ac:dyDescent="0.3">
      <c r="A6491" s="394">
        <v>37458</v>
      </c>
      <c r="B6491" s="364">
        <v>1.0145999999999999</v>
      </c>
    </row>
    <row r="6492" spans="1:2" x14ac:dyDescent="0.3">
      <c r="A6492" s="394">
        <v>37457</v>
      </c>
      <c r="B6492" s="364">
        <v>1.0145999999999999</v>
      </c>
    </row>
    <row r="6493" spans="1:2" x14ac:dyDescent="0.3">
      <c r="A6493" s="394">
        <v>37456</v>
      </c>
      <c r="B6493" s="364">
        <v>1.0145999999999999</v>
      </c>
    </row>
    <row r="6494" spans="1:2" x14ac:dyDescent="0.3">
      <c r="A6494" s="394">
        <v>37455</v>
      </c>
      <c r="B6494" s="364">
        <v>1.0058</v>
      </c>
    </row>
    <row r="6495" spans="1:2" x14ac:dyDescent="0.3">
      <c r="A6495" s="394">
        <v>37454</v>
      </c>
      <c r="B6495" s="364">
        <v>1.0064</v>
      </c>
    </row>
    <row r="6496" spans="1:2" x14ac:dyDescent="0.3">
      <c r="A6496" s="394">
        <v>37453</v>
      </c>
      <c r="B6496" s="364">
        <v>1.0126999999999999</v>
      </c>
    </row>
    <row r="6497" spans="1:2" x14ac:dyDescent="0.3">
      <c r="A6497" s="394">
        <v>37452</v>
      </c>
      <c r="B6497" s="364">
        <v>1.0024</v>
      </c>
    </row>
    <row r="6498" spans="1:2" x14ac:dyDescent="0.3">
      <c r="A6498" s="394">
        <v>37451</v>
      </c>
      <c r="B6498" s="364">
        <v>0.98729999999999996</v>
      </c>
    </row>
    <row r="6499" spans="1:2" x14ac:dyDescent="0.3">
      <c r="A6499" s="394">
        <v>37450</v>
      </c>
      <c r="B6499" s="364">
        <v>0.98729999999999996</v>
      </c>
    </row>
    <row r="6500" spans="1:2" x14ac:dyDescent="0.3">
      <c r="A6500" s="394">
        <v>37449</v>
      </c>
      <c r="B6500" s="364">
        <v>0.98729999999999996</v>
      </c>
    </row>
    <row r="6501" spans="1:2" x14ac:dyDescent="0.3">
      <c r="A6501" s="394">
        <v>37448</v>
      </c>
      <c r="B6501" s="364">
        <v>0.98360000000000003</v>
      </c>
    </row>
    <row r="6502" spans="1:2" x14ac:dyDescent="0.3">
      <c r="A6502" s="394">
        <v>37447</v>
      </c>
      <c r="B6502" s="364">
        <v>0.98980000000000001</v>
      </c>
    </row>
    <row r="6503" spans="1:2" x14ac:dyDescent="0.3">
      <c r="A6503" s="394">
        <v>37446</v>
      </c>
      <c r="B6503" s="364">
        <v>0.99299999999999999</v>
      </c>
    </row>
    <row r="6504" spans="1:2" x14ac:dyDescent="0.3">
      <c r="A6504" s="394">
        <v>37445</v>
      </c>
      <c r="B6504" s="364">
        <v>0.98280000000000001</v>
      </c>
    </row>
    <row r="6505" spans="1:2" x14ac:dyDescent="0.3">
      <c r="A6505" s="394">
        <v>37444</v>
      </c>
      <c r="B6505" s="364">
        <v>0.97250000000000003</v>
      </c>
    </row>
    <row r="6506" spans="1:2" x14ac:dyDescent="0.3">
      <c r="A6506" s="394">
        <v>37443</v>
      </c>
      <c r="B6506" s="364">
        <v>0.97250000000000003</v>
      </c>
    </row>
    <row r="6507" spans="1:2" x14ac:dyDescent="0.3">
      <c r="A6507" s="394">
        <v>37442</v>
      </c>
      <c r="B6507" s="364">
        <v>0.97250000000000003</v>
      </c>
    </row>
    <row r="6508" spans="1:2" x14ac:dyDescent="0.3">
      <c r="A6508" s="394">
        <v>37441</v>
      </c>
      <c r="B6508" s="364">
        <v>0.97899999999999998</v>
      </c>
    </row>
    <row r="6509" spans="1:2" x14ac:dyDescent="0.3">
      <c r="A6509" s="394">
        <v>37440</v>
      </c>
      <c r="B6509" s="364">
        <v>0.97799999999999998</v>
      </c>
    </row>
    <row r="6510" spans="1:2" x14ac:dyDescent="0.3">
      <c r="A6510" s="394">
        <v>37439</v>
      </c>
      <c r="B6510" s="364">
        <v>0.98380000000000001</v>
      </c>
    </row>
    <row r="6511" spans="1:2" x14ac:dyDescent="0.3">
      <c r="A6511" s="394">
        <v>37438</v>
      </c>
      <c r="B6511" s="364">
        <v>0.99129999999999996</v>
      </c>
    </row>
    <row r="6512" spans="1:2" x14ac:dyDescent="0.3">
      <c r="A6512" s="394">
        <v>37437</v>
      </c>
      <c r="B6512" s="364">
        <v>0.99750000000000005</v>
      </c>
    </row>
    <row r="6513" spans="1:2" x14ac:dyDescent="0.3">
      <c r="A6513" s="394">
        <v>37436</v>
      </c>
      <c r="B6513" s="364">
        <v>0.99750000000000005</v>
      </c>
    </row>
    <row r="6514" spans="1:2" x14ac:dyDescent="0.3">
      <c r="A6514" s="394">
        <v>37435</v>
      </c>
      <c r="B6514" s="364">
        <v>0.99750000000000005</v>
      </c>
    </row>
    <row r="6515" spans="1:2" x14ac:dyDescent="0.3">
      <c r="A6515" s="394">
        <v>37434</v>
      </c>
      <c r="B6515" s="364">
        <v>0.98240000000000005</v>
      </c>
    </row>
    <row r="6516" spans="1:2" x14ac:dyDescent="0.3">
      <c r="A6516" s="394">
        <v>37433</v>
      </c>
      <c r="B6516" s="364">
        <v>0.99170000000000003</v>
      </c>
    </row>
    <row r="6517" spans="1:2" x14ac:dyDescent="0.3">
      <c r="A6517" s="394">
        <v>37432</v>
      </c>
      <c r="B6517" s="364">
        <v>0.97119999999999995</v>
      </c>
    </row>
    <row r="6518" spans="1:2" x14ac:dyDescent="0.3">
      <c r="A6518" s="394">
        <v>37431</v>
      </c>
      <c r="B6518" s="364">
        <v>0.97809999999999997</v>
      </c>
    </row>
    <row r="6519" spans="1:2" x14ac:dyDescent="0.3">
      <c r="A6519" s="394">
        <v>37430</v>
      </c>
      <c r="B6519" s="364">
        <v>0.96360000000000001</v>
      </c>
    </row>
    <row r="6520" spans="1:2" x14ac:dyDescent="0.3">
      <c r="A6520" s="394">
        <v>37429</v>
      </c>
      <c r="B6520" s="364">
        <v>0.96360000000000001</v>
      </c>
    </row>
    <row r="6521" spans="1:2" x14ac:dyDescent="0.3">
      <c r="A6521" s="394">
        <v>37428</v>
      </c>
      <c r="B6521" s="364">
        <v>0.96360000000000001</v>
      </c>
    </row>
    <row r="6522" spans="1:2" x14ac:dyDescent="0.3">
      <c r="A6522" s="394">
        <v>37427</v>
      </c>
      <c r="B6522" s="364">
        <v>0.95920000000000005</v>
      </c>
    </row>
    <row r="6523" spans="1:2" x14ac:dyDescent="0.3">
      <c r="A6523" s="394">
        <v>37426</v>
      </c>
      <c r="B6523" s="364">
        <v>0.95609999999999995</v>
      </c>
    </row>
    <row r="6524" spans="1:2" x14ac:dyDescent="0.3">
      <c r="A6524" s="394">
        <v>37425</v>
      </c>
      <c r="B6524" s="364">
        <v>0.94840000000000002</v>
      </c>
    </row>
    <row r="6525" spans="1:2" x14ac:dyDescent="0.3">
      <c r="A6525" s="394">
        <v>37424</v>
      </c>
      <c r="B6525" s="364">
        <v>0.94259999999999999</v>
      </c>
    </row>
    <row r="6526" spans="1:2" x14ac:dyDescent="0.3">
      <c r="A6526" s="394">
        <v>37423</v>
      </c>
      <c r="B6526" s="364">
        <v>0.94779999999999998</v>
      </c>
    </row>
    <row r="6527" spans="1:2" x14ac:dyDescent="0.3">
      <c r="A6527" s="394">
        <v>37422</v>
      </c>
      <c r="B6527" s="364">
        <v>0.94779999999999998</v>
      </c>
    </row>
    <row r="6528" spans="1:2" x14ac:dyDescent="0.3">
      <c r="A6528" s="394">
        <v>37421</v>
      </c>
      <c r="B6528" s="364">
        <v>0.94779999999999998</v>
      </c>
    </row>
    <row r="6529" spans="1:2" x14ac:dyDescent="0.3">
      <c r="A6529" s="394">
        <v>37420</v>
      </c>
      <c r="B6529" s="364">
        <v>0.94169999999999998</v>
      </c>
    </row>
    <row r="6530" spans="1:2" x14ac:dyDescent="0.3">
      <c r="A6530" s="394">
        <v>37419</v>
      </c>
      <c r="B6530" s="364">
        <v>0.94520000000000004</v>
      </c>
    </row>
    <row r="6531" spans="1:2" x14ac:dyDescent="0.3">
      <c r="A6531" s="394">
        <v>37418</v>
      </c>
      <c r="B6531" s="364">
        <v>0.94169999999999998</v>
      </c>
    </row>
    <row r="6532" spans="1:2" x14ac:dyDescent="0.3">
      <c r="A6532" s="394">
        <v>37417</v>
      </c>
      <c r="B6532" s="364">
        <v>0.94589999999999996</v>
      </c>
    </row>
    <row r="6533" spans="1:2" x14ac:dyDescent="0.3">
      <c r="A6533" s="394">
        <v>37416</v>
      </c>
      <c r="B6533" s="364">
        <v>0.94520000000000004</v>
      </c>
    </row>
    <row r="6534" spans="1:2" x14ac:dyDescent="0.3">
      <c r="A6534" s="394">
        <v>37415</v>
      </c>
      <c r="B6534" s="364">
        <v>0.94520000000000004</v>
      </c>
    </row>
    <row r="6535" spans="1:2" x14ac:dyDescent="0.3">
      <c r="A6535" s="394">
        <v>37414</v>
      </c>
      <c r="B6535" s="364">
        <v>0.94520000000000004</v>
      </c>
    </row>
    <row r="6536" spans="1:2" x14ac:dyDescent="0.3">
      <c r="A6536" s="394">
        <v>37413</v>
      </c>
      <c r="B6536" s="364">
        <v>0.93859999999999999</v>
      </c>
    </row>
    <row r="6537" spans="1:2" x14ac:dyDescent="0.3">
      <c r="A6537" s="394">
        <v>37412</v>
      </c>
      <c r="B6537" s="364">
        <v>0.93710000000000004</v>
      </c>
    </row>
    <row r="6538" spans="1:2" x14ac:dyDescent="0.3">
      <c r="A6538" s="394">
        <v>37411</v>
      </c>
      <c r="B6538" s="364">
        <v>0.94350000000000001</v>
      </c>
    </row>
    <row r="6539" spans="1:2" x14ac:dyDescent="0.3">
      <c r="A6539" s="394">
        <v>37410</v>
      </c>
      <c r="B6539" s="364">
        <v>0.93130000000000002</v>
      </c>
    </row>
    <row r="6540" spans="1:2" x14ac:dyDescent="0.3">
      <c r="A6540" s="394">
        <v>37409</v>
      </c>
      <c r="B6540" s="364">
        <v>0.93869999999999998</v>
      </c>
    </row>
    <row r="6541" spans="1:2" x14ac:dyDescent="0.3">
      <c r="A6541" s="394">
        <v>37408</v>
      </c>
      <c r="B6541" s="364">
        <v>0.93869999999999998</v>
      </c>
    </row>
    <row r="6542" spans="1:2" x14ac:dyDescent="0.3">
      <c r="A6542" s="394">
        <v>37407</v>
      </c>
      <c r="B6542" s="364">
        <v>0.93869999999999998</v>
      </c>
    </row>
    <row r="6543" spans="1:2" x14ac:dyDescent="0.3">
      <c r="A6543" s="394">
        <v>37406</v>
      </c>
      <c r="B6543" s="364">
        <v>0.9375</v>
      </c>
    </row>
    <row r="6544" spans="1:2" x14ac:dyDescent="0.3">
      <c r="A6544" s="394">
        <v>37405</v>
      </c>
      <c r="B6544" s="364">
        <v>0.93200000000000005</v>
      </c>
    </row>
    <row r="6545" spans="1:2" x14ac:dyDescent="0.3">
      <c r="A6545" s="394">
        <v>37404</v>
      </c>
      <c r="B6545" s="364">
        <v>0.92549999999999999</v>
      </c>
    </row>
    <row r="6546" spans="1:2" x14ac:dyDescent="0.3">
      <c r="A6546" s="394">
        <v>37403</v>
      </c>
      <c r="B6546" s="364">
        <v>0.91900000000000004</v>
      </c>
    </row>
    <row r="6547" spans="1:2" x14ac:dyDescent="0.3">
      <c r="A6547" s="394">
        <v>37402</v>
      </c>
      <c r="B6547" s="364">
        <v>0.91879999999999995</v>
      </c>
    </row>
    <row r="6548" spans="1:2" x14ac:dyDescent="0.3">
      <c r="A6548" s="394">
        <v>37401</v>
      </c>
      <c r="B6548" s="364">
        <v>0.91879999999999995</v>
      </c>
    </row>
    <row r="6549" spans="1:2" x14ac:dyDescent="0.3">
      <c r="A6549" s="394">
        <v>37400</v>
      </c>
      <c r="B6549" s="364">
        <v>0.91879999999999995</v>
      </c>
    </row>
    <row r="6550" spans="1:2" x14ac:dyDescent="0.3">
      <c r="A6550" s="394">
        <v>37399</v>
      </c>
      <c r="B6550" s="364">
        <v>0.92130000000000001</v>
      </c>
    </row>
    <row r="6551" spans="1:2" x14ac:dyDescent="0.3">
      <c r="A6551" s="394">
        <v>37398</v>
      </c>
      <c r="B6551" s="364">
        <v>0.92600000000000005</v>
      </c>
    </row>
    <row r="6552" spans="1:2" x14ac:dyDescent="0.3">
      <c r="A6552" s="394">
        <v>37397</v>
      </c>
      <c r="B6552" s="364">
        <v>0.92130000000000001</v>
      </c>
    </row>
    <row r="6553" spans="1:2" x14ac:dyDescent="0.3">
      <c r="A6553" s="394">
        <v>37396</v>
      </c>
      <c r="B6553" s="364">
        <v>0.92020000000000002</v>
      </c>
    </row>
    <row r="6554" spans="1:2" x14ac:dyDescent="0.3">
      <c r="A6554" s="394">
        <v>37395</v>
      </c>
      <c r="B6554" s="364">
        <v>0.91520000000000001</v>
      </c>
    </row>
    <row r="6555" spans="1:2" x14ac:dyDescent="0.3">
      <c r="A6555" s="394">
        <v>37394</v>
      </c>
      <c r="B6555" s="364">
        <v>0.91520000000000001</v>
      </c>
    </row>
    <row r="6556" spans="1:2" x14ac:dyDescent="0.3">
      <c r="A6556" s="394">
        <v>37393</v>
      </c>
      <c r="B6556" s="364">
        <v>0.91520000000000001</v>
      </c>
    </row>
    <row r="6557" spans="1:2" x14ac:dyDescent="0.3">
      <c r="A6557" s="394">
        <v>37392</v>
      </c>
      <c r="B6557" s="364">
        <v>0.91239999999999999</v>
      </c>
    </row>
    <row r="6558" spans="1:2" x14ac:dyDescent="0.3">
      <c r="A6558" s="394">
        <v>37391</v>
      </c>
      <c r="B6558" s="364">
        <v>0.90300000000000002</v>
      </c>
    </row>
    <row r="6559" spans="1:2" x14ac:dyDescent="0.3">
      <c r="A6559" s="394">
        <v>37390</v>
      </c>
      <c r="B6559" s="364">
        <v>0.90620000000000001</v>
      </c>
    </row>
    <row r="6560" spans="1:2" x14ac:dyDescent="0.3">
      <c r="A6560" s="394">
        <v>37389</v>
      </c>
      <c r="B6560" s="364">
        <v>0.91180000000000005</v>
      </c>
    </row>
    <row r="6561" spans="1:2" x14ac:dyDescent="0.3">
      <c r="A6561" s="394">
        <v>37388</v>
      </c>
      <c r="B6561" s="364">
        <v>0.91180000000000005</v>
      </c>
    </row>
    <row r="6562" spans="1:2" x14ac:dyDescent="0.3">
      <c r="A6562" s="394">
        <v>37387</v>
      </c>
      <c r="B6562" s="364">
        <v>0.91180000000000005</v>
      </c>
    </row>
    <row r="6563" spans="1:2" x14ac:dyDescent="0.3">
      <c r="A6563" s="394">
        <v>37386</v>
      </c>
      <c r="B6563" s="364">
        <v>0.91180000000000005</v>
      </c>
    </row>
    <row r="6564" spans="1:2" x14ac:dyDescent="0.3">
      <c r="A6564" s="394">
        <v>37385</v>
      </c>
      <c r="B6564" s="364">
        <v>0.90610000000000002</v>
      </c>
    </row>
    <row r="6565" spans="1:2" x14ac:dyDescent="0.3">
      <c r="A6565" s="394">
        <v>37384</v>
      </c>
      <c r="B6565" s="364">
        <v>0.90880000000000005</v>
      </c>
    </row>
    <row r="6566" spans="1:2" x14ac:dyDescent="0.3">
      <c r="A6566" s="394">
        <v>37383</v>
      </c>
      <c r="B6566" s="364">
        <v>0.91249999999999998</v>
      </c>
    </row>
    <row r="6567" spans="1:2" x14ac:dyDescent="0.3">
      <c r="A6567" s="394">
        <v>37382</v>
      </c>
      <c r="B6567" s="364">
        <v>0.91439999999999999</v>
      </c>
    </row>
    <row r="6568" spans="1:2" x14ac:dyDescent="0.3">
      <c r="A6568" s="394">
        <v>37381</v>
      </c>
      <c r="B6568" s="364">
        <v>0.9083</v>
      </c>
    </row>
    <row r="6569" spans="1:2" x14ac:dyDescent="0.3">
      <c r="A6569" s="394">
        <v>37380</v>
      </c>
      <c r="B6569" s="364">
        <v>0.9083</v>
      </c>
    </row>
    <row r="6570" spans="1:2" x14ac:dyDescent="0.3">
      <c r="A6570" s="394">
        <v>37379</v>
      </c>
      <c r="B6570" s="364">
        <v>0.9083</v>
      </c>
    </row>
    <row r="6571" spans="1:2" x14ac:dyDescent="0.3">
      <c r="A6571" s="394">
        <v>37378</v>
      </c>
      <c r="B6571" s="364">
        <v>0.9032</v>
      </c>
    </row>
    <row r="6572" spans="1:2" x14ac:dyDescent="0.3">
      <c r="A6572" s="394">
        <v>37377</v>
      </c>
      <c r="B6572" s="364">
        <v>0.90080000000000005</v>
      </c>
    </row>
    <row r="6573" spans="1:2" x14ac:dyDescent="0.3">
      <c r="A6573" s="394">
        <v>37376</v>
      </c>
      <c r="B6573" s="364">
        <v>0.90080000000000005</v>
      </c>
    </row>
    <row r="6574" spans="1:2" x14ac:dyDescent="0.3">
      <c r="A6574" s="394">
        <v>37375</v>
      </c>
      <c r="B6574" s="364">
        <v>0.90380000000000005</v>
      </c>
    </row>
    <row r="6575" spans="1:2" x14ac:dyDescent="0.3">
      <c r="A6575" s="394">
        <v>37374</v>
      </c>
      <c r="B6575" s="364">
        <v>0.89710000000000001</v>
      </c>
    </row>
    <row r="6576" spans="1:2" x14ac:dyDescent="0.3">
      <c r="A6576" s="394">
        <v>37373</v>
      </c>
      <c r="B6576" s="364">
        <v>0.89710000000000001</v>
      </c>
    </row>
    <row r="6577" spans="1:2" x14ac:dyDescent="0.3">
      <c r="A6577" s="394">
        <v>37372</v>
      </c>
      <c r="B6577" s="364">
        <v>0.89710000000000001</v>
      </c>
    </row>
    <row r="6578" spans="1:2" x14ac:dyDescent="0.3">
      <c r="A6578" s="394">
        <v>37371</v>
      </c>
      <c r="B6578" s="364">
        <v>0.89690000000000003</v>
      </c>
    </row>
    <row r="6579" spans="1:2" x14ac:dyDescent="0.3">
      <c r="A6579" s="394">
        <v>37370</v>
      </c>
      <c r="B6579" s="364">
        <v>0.88919999999999999</v>
      </c>
    </row>
    <row r="6580" spans="1:2" x14ac:dyDescent="0.3">
      <c r="A6580" s="394">
        <v>37369</v>
      </c>
      <c r="B6580" s="364">
        <v>0.88719999999999999</v>
      </c>
    </row>
    <row r="6581" spans="1:2" x14ac:dyDescent="0.3">
      <c r="A6581" s="394">
        <v>37368</v>
      </c>
      <c r="B6581" s="364">
        <v>0.88819999999999999</v>
      </c>
    </row>
    <row r="6582" spans="1:2" x14ac:dyDescent="0.3">
      <c r="A6582" s="394">
        <v>37367</v>
      </c>
      <c r="B6582" s="364">
        <v>0.88859999999999995</v>
      </c>
    </row>
    <row r="6583" spans="1:2" x14ac:dyDescent="0.3">
      <c r="A6583" s="394">
        <v>37366</v>
      </c>
      <c r="B6583" s="364">
        <v>0.88859999999999995</v>
      </c>
    </row>
    <row r="6584" spans="1:2" x14ac:dyDescent="0.3">
      <c r="A6584" s="394">
        <v>37365</v>
      </c>
      <c r="B6584" s="364">
        <v>0.88859999999999995</v>
      </c>
    </row>
    <row r="6585" spans="1:2" x14ac:dyDescent="0.3">
      <c r="A6585" s="394">
        <v>37364</v>
      </c>
      <c r="B6585" s="364">
        <v>0.88949999999999996</v>
      </c>
    </row>
    <row r="6586" spans="1:2" x14ac:dyDescent="0.3">
      <c r="A6586" s="394">
        <v>37363</v>
      </c>
      <c r="B6586" s="364">
        <v>0.88800000000000001</v>
      </c>
    </row>
    <row r="6587" spans="1:2" x14ac:dyDescent="0.3">
      <c r="A6587" s="394">
        <v>37362</v>
      </c>
      <c r="B6587" s="364">
        <v>0.88029999999999997</v>
      </c>
    </row>
    <row r="6588" spans="1:2" x14ac:dyDescent="0.3">
      <c r="A6588" s="394">
        <v>37361</v>
      </c>
      <c r="B6588" s="364">
        <v>0.88019999999999998</v>
      </c>
    </row>
    <row r="6589" spans="1:2" x14ac:dyDescent="0.3">
      <c r="A6589" s="394">
        <v>37360</v>
      </c>
      <c r="B6589" s="364">
        <v>0.88029999999999997</v>
      </c>
    </row>
    <row r="6590" spans="1:2" x14ac:dyDescent="0.3">
      <c r="A6590" s="394">
        <v>37359</v>
      </c>
      <c r="B6590" s="364">
        <v>0.88029999999999997</v>
      </c>
    </row>
    <row r="6591" spans="1:2" x14ac:dyDescent="0.3">
      <c r="A6591" s="394">
        <v>37358</v>
      </c>
      <c r="B6591" s="364">
        <v>0.88029999999999997</v>
      </c>
    </row>
    <row r="6592" spans="1:2" x14ac:dyDescent="0.3">
      <c r="A6592" s="394">
        <v>37357</v>
      </c>
      <c r="B6592" s="364">
        <v>0.87939999999999996</v>
      </c>
    </row>
    <row r="6593" spans="1:2" x14ac:dyDescent="0.3">
      <c r="A6593" s="394">
        <v>37356</v>
      </c>
      <c r="B6593" s="364">
        <v>0.87980000000000003</v>
      </c>
    </row>
    <row r="6594" spans="1:2" x14ac:dyDescent="0.3">
      <c r="A6594" s="394">
        <v>37355</v>
      </c>
      <c r="B6594" s="364">
        <v>0.87629999999999997</v>
      </c>
    </row>
    <row r="6595" spans="1:2" x14ac:dyDescent="0.3">
      <c r="A6595" s="394">
        <v>37354</v>
      </c>
      <c r="B6595" s="364">
        <v>0.87780000000000002</v>
      </c>
    </row>
    <row r="6596" spans="1:2" x14ac:dyDescent="0.3">
      <c r="A6596" s="394">
        <v>37353</v>
      </c>
      <c r="B6596" s="364">
        <v>0.87860000000000005</v>
      </c>
    </row>
    <row r="6597" spans="1:2" x14ac:dyDescent="0.3">
      <c r="A6597" s="394">
        <v>37352</v>
      </c>
      <c r="B6597" s="364">
        <v>0.87860000000000005</v>
      </c>
    </row>
    <row r="6598" spans="1:2" x14ac:dyDescent="0.3">
      <c r="A6598" s="394">
        <v>37351</v>
      </c>
      <c r="B6598" s="364">
        <v>0.87860000000000005</v>
      </c>
    </row>
    <row r="6599" spans="1:2" x14ac:dyDescent="0.3">
      <c r="A6599" s="394">
        <v>37350</v>
      </c>
      <c r="B6599" s="364">
        <v>0.88180000000000003</v>
      </c>
    </row>
    <row r="6600" spans="1:2" x14ac:dyDescent="0.3">
      <c r="A6600" s="394">
        <v>37349</v>
      </c>
      <c r="B6600" s="364">
        <v>0.88029999999999997</v>
      </c>
    </row>
    <row r="6601" spans="1:2" x14ac:dyDescent="0.3">
      <c r="A6601" s="394">
        <v>37348</v>
      </c>
      <c r="B6601" s="364">
        <v>0.87860000000000005</v>
      </c>
    </row>
    <row r="6602" spans="1:2" x14ac:dyDescent="0.3">
      <c r="A6602" s="394">
        <v>37347</v>
      </c>
      <c r="B6602" s="364">
        <v>0.87239999999999995</v>
      </c>
    </row>
    <row r="6603" spans="1:2" x14ac:dyDescent="0.3">
      <c r="A6603" s="394">
        <v>37346</v>
      </c>
      <c r="B6603" s="364">
        <v>0.87239999999999995</v>
      </c>
    </row>
    <row r="6604" spans="1:2" x14ac:dyDescent="0.3">
      <c r="A6604" s="394">
        <v>37345</v>
      </c>
      <c r="B6604" s="364">
        <v>0.87239999999999995</v>
      </c>
    </row>
    <row r="6605" spans="1:2" x14ac:dyDescent="0.3">
      <c r="A6605" s="394">
        <v>37344</v>
      </c>
      <c r="B6605" s="364">
        <v>0.87239999999999995</v>
      </c>
    </row>
    <row r="6606" spans="1:2" x14ac:dyDescent="0.3">
      <c r="A6606" s="394">
        <v>37343</v>
      </c>
      <c r="B6606" s="364">
        <v>0.87239999999999995</v>
      </c>
    </row>
    <row r="6607" spans="1:2" x14ac:dyDescent="0.3">
      <c r="A6607" s="394">
        <v>37342</v>
      </c>
      <c r="B6607" s="364">
        <v>0.87460000000000004</v>
      </c>
    </row>
    <row r="6608" spans="1:2" x14ac:dyDescent="0.3">
      <c r="A6608" s="394">
        <v>37341</v>
      </c>
      <c r="B6608" s="364">
        <v>0.87370000000000003</v>
      </c>
    </row>
    <row r="6609" spans="1:2" x14ac:dyDescent="0.3">
      <c r="A6609" s="394">
        <v>37340</v>
      </c>
      <c r="B6609" s="364">
        <v>0.87590000000000001</v>
      </c>
    </row>
    <row r="6610" spans="1:2" x14ac:dyDescent="0.3">
      <c r="A6610" s="394">
        <v>37339</v>
      </c>
      <c r="B6610" s="364">
        <v>0.87949999999999995</v>
      </c>
    </row>
    <row r="6611" spans="1:2" x14ac:dyDescent="0.3">
      <c r="A6611" s="394">
        <v>37338</v>
      </c>
      <c r="B6611" s="364">
        <v>0.87949999999999995</v>
      </c>
    </row>
    <row r="6612" spans="1:2" x14ac:dyDescent="0.3">
      <c r="A6612" s="394">
        <v>37337</v>
      </c>
      <c r="B6612" s="364">
        <v>0.87949999999999995</v>
      </c>
    </row>
    <row r="6613" spans="1:2" x14ac:dyDescent="0.3">
      <c r="A6613" s="394">
        <v>37336</v>
      </c>
      <c r="B6613" s="364">
        <v>0.88170000000000004</v>
      </c>
    </row>
    <row r="6614" spans="1:2" x14ac:dyDescent="0.3">
      <c r="A6614" s="394">
        <v>37335</v>
      </c>
      <c r="B6614" s="364">
        <v>0.88139999999999996</v>
      </c>
    </row>
    <row r="6615" spans="1:2" x14ac:dyDescent="0.3">
      <c r="A6615" s="394">
        <v>37334</v>
      </c>
      <c r="B6615" s="364">
        <v>0.88290000000000002</v>
      </c>
    </row>
    <row r="6616" spans="1:2" x14ac:dyDescent="0.3">
      <c r="A6616" s="394">
        <v>37333</v>
      </c>
      <c r="B6616" s="364">
        <v>0.87919999999999998</v>
      </c>
    </row>
    <row r="6617" spans="1:2" x14ac:dyDescent="0.3">
      <c r="A6617" s="394">
        <v>37332</v>
      </c>
      <c r="B6617" s="364">
        <v>0.88529999999999998</v>
      </c>
    </row>
    <row r="6618" spans="1:2" x14ac:dyDescent="0.3">
      <c r="A6618" s="394">
        <v>37331</v>
      </c>
      <c r="B6618" s="364">
        <v>0.88529999999999998</v>
      </c>
    </row>
    <row r="6619" spans="1:2" x14ac:dyDescent="0.3">
      <c r="A6619" s="394">
        <v>37330</v>
      </c>
      <c r="B6619" s="364">
        <v>0.88529999999999998</v>
      </c>
    </row>
    <row r="6620" spans="1:2" x14ac:dyDescent="0.3">
      <c r="A6620" s="394">
        <v>37329</v>
      </c>
      <c r="B6620" s="364">
        <v>0.88029999999999997</v>
      </c>
    </row>
    <row r="6621" spans="1:2" x14ac:dyDescent="0.3">
      <c r="A6621" s="394">
        <v>37328</v>
      </c>
      <c r="B6621" s="364">
        <v>0.87339999999999995</v>
      </c>
    </row>
    <row r="6622" spans="1:2" x14ac:dyDescent="0.3">
      <c r="A6622" s="394">
        <v>37327</v>
      </c>
      <c r="B6622" s="364">
        <v>0.87329999999999997</v>
      </c>
    </row>
    <row r="6623" spans="1:2" x14ac:dyDescent="0.3">
      <c r="A6623" s="394">
        <v>37326</v>
      </c>
      <c r="B6623" s="364">
        <v>0.87409999999999999</v>
      </c>
    </row>
    <row r="6624" spans="1:2" x14ac:dyDescent="0.3">
      <c r="A6624" s="394">
        <v>37325</v>
      </c>
      <c r="B6624" s="364">
        <v>0.87970000000000004</v>
      </c>
    </row>
    <row r="6625" spans="1:2" x14ac:dyDescent="0.3">
      <c r="A6625" s="394">
        <v>37324</v>
      </c>
      <c r="B6625" s="364">
        <v>0.87970000000000004</v>
      </c>
    </row>
    <row r="6626" spans="1:2" x14ac:dyDescent="0.3">
      <c r="A6626" s="394">
        <v>37323</v>
      </c>
      <c r="B6626" s="364">
        <v>0.87970000000000004</v>
      </c>
    </row>
    <row r="6627" spans="1:2" x14ac:dyDescent="0.3">
      <c r="A6627" s="394">
        <v>37322</v>
      </c>
      <c r="B6627" s="364">
        <v>0.87639999999999996</v>
      </c>
    </row>
    <row r="6628" spans="1:2" x14ac:dyDescent="0.3">
      <c r="A6628" s="394">
        <v>37321</v>
      </c>
      <c r="B6628" s="364">
        <v>0.87119999999999997</v>
      </c>
    </row>
    <row r="6629" spans="1:2" x14ac:dyDescent="0.3">
      <c r="A6629" s="394">
        <v>37320</v>
      </c>
      <c r="B6629" s="364">
        <v>0.86819999999999997</v>
      </c>
    </row>
    <row r="6630" spans="1:2" x14ac:dyDescent="0.3">
      <c r="A6630" s="394">
        <v>37319</v>
      </c>
      <c r="B6630" s="364">
        <v>0.8649</v>
      </c>
    </row>
    <row r="6631" spans="1:2" x14ac:dyDescent="0.3">
      <c r="A6631" s="394">
        <v>37318</v>
      </c>
      <c r="B6631" s="364">
        <v>0.8679</v>
      </c>
    </row>
    <row r="6632" spans="1:2" x14ac:dyDescent="0.3">
      <c r="A6632" s="394">
        <v>37317</v>
      </c>
      <c r="B6632" s="364">
        <v>0.8679</v>
      </c>
    </row>
    <row r="6633" spans="1:2" x14ac:dyDescent="0.3">
      <c r="A6633" s="394">
        <v>37316</v>
      </c>
      <c r="B6633" s="364">
        <v>0.8679</v>
      </c>
    </row>
    <row r="6634" spans="1:2" x14ac:dyDescent="0.3">
      <c r="A6634" s="394">
        <v>37315</v>
      </c>
      <c r="B6634" s="364">
        <v>0.86509999999999998</v>
      </c>
    </row>
    <row r="6635" spans="1:2" x14ac:dyDescent="0.3">
      <c r="A6635" s="394">
        <v>37314</v>
      </c>
      <c r="B6635" s="364">
        <v>0.8649</v>
      </c>
    </row>
    <row r="6636" spans="1:2" x14ac:dyDescent="0.3">
      <c r="A6636" s="394">
        <v>37313</v>
      </c>
      <c r="B6636" s="364">
        <v>0.86819999999999997</v>
      </c>
    </row>
    <row r="6637" spans="1:2" x14ac:dyDescent="0.3">
      <c r="A6637" s="394">
        <v>37312</v>
      </c>
      <c r="B6637" s="364">
        <v>0.87239999999999995</v>
      </c>
    </row>
    <row r="6638" spans="1:2" x14ac:dyDescent="0.3">
      <c r="A6638" s="394">
        <v>37311</v>
      </c>
      <c r="B6638" s="364">
        <v>0.87470000000000003</v>
      </c>
    </row>
    <row r="6639" spans="1:2" x14ac:dyDescent="0.3">
      <c r="A6639" s="394">
        <v>37310</v>
      </c>
      <c r="B6639" s="364">
        <v>0.87470000000000003</v>
      </c>
    </row>
    <row r="6640" spans="1:2" x14ac:dyDescent="0.3">
      <c r="A6640" s="394">
        <v>37309</v>
      </c>
      <c r="B6640" s="364">
        <v>0.87470000000000003</v>
      </c>
    </row>
    <row r="6641" spans="1:2" x14ac:dyDescent="0.3">
      <c r="A6641" s="394">
        <v>37308</v>
      </c>
      <c r="B6641" s="364">
        <v>0.87009999999999998</v>
      </c>
    </row>
    <row r="6642" spans="1:2" x14ac:dyDescent="0.3">
      <c r="A6642" s="394">
        <v>37307</v>
      </c>
      <c r="B6642" s="364">
        <v>0.87429999999999997</v>
      </c>
    </row>
    <row r="6643" spans="1:2" x14ac:dyDescent="0.3">
      <c r="A6643" s="394">
        <v>37306</v>
      </c>
      <c r="B6643" s="364">
        <v>0.86919999999999997</v>
      </c>
    </row>
    <row r="6644" spans="1:2" x14ac:dyDescent="0.3">
      <c r="A6644" s="394">
        <v>37305</v>
      </c>
      <c r="B6644" s="364">
        <v>0.87150000000000005</v>
      </c>
    </row>
    <row r="6645" spans="1:2" x14ac:dyDescent="0.3">
      <c r="A6645" s="394">
        <v>37304</v>
      </c>
      <c r="B6645" s="364">
        <v>0.87050000000000005</v>
      </c>
    </row>
    <row r="6646" spans="1:2" x14ac:dyDescent="0.3">
      <c r="A6646" s="394">
        <v>37303</v>
      </c>
      <c r="B6646" s="364">
        <v>0.87050000000000005</v>
      </c>
    </row>
    <row r="6647" spans="1:2" x14ac:dyDescent="0.3">
      <c r="A6647" s="394">
        <v>37302</v>
      </c>
      <c r="B6647" s="364">
        <v>0.87050000000000005</v>
      </c>
    </row>
    <row r="6648" spans="1:2" x14ac:dyDescent="0.3">
      <c r="A6648" s="394">
        <v>37301</v>
      </c>
      <c r="B6648" s="364">
        <v>0.86929999999999996</v>
      </c>
    </row>
    <row r="6649" spans="1:2" x14ac:dyDescent="0.3">
      <c r="A6649" s="394">
        <v>37300</v>
      </c>
      <c r="B6649" s="364">
        <v>0.87309999999999999</v>
      </c>
    </row>
    <row r="6650" spans="1:2" x14ac:dyDescent="0.3">
      <c r="A6650" s="394">
        <v>37299</v>
      </c>
      <c r="B6650" s="364">
        <v>0.87529999999999997</v>
      </c>
    </row>
    <row r="6651" spans="1:2" x14ac:dyDescent="0.3">
      <c r="A6651" s="394">
        <v>37298</v>
      </c>
      <c r="B6651" s="364">
        <v>0.87939999999999996</v>
      </c>
    </row>
    <row r="6652" spans="1:2" x14ac:dyDescent="0.3">
      <c r="A6652" s="394">
        <v>37297</v>
      </c>
      <c r="B6652" s="364">
        <v>0.874</v>
      </c>
    </row>
    <row r="6653" spans="1:2" x14ac:dyDescent="0.3">
      <c r="A6653" s="394">
        <v>37296</v>
      </c>
      <c r="B6653" s="364">
        <v>0.874</v>
      </c>
    </row>
    <row r="6654" spans="1:2" x14ac:dyDescent="0.3">
      <c r="A6654" s="394">
        <v>37295</v>
      </c>
      <c r="B6654" s="364">
        <v>0.874</v>
      </c>
    </row>
    <row r="6655" spans="1:2" x14ac:dyDescent="0.3">
      <c r="A6655" s="394">
        <v>37294</v>
      </c>
      <c r="B6655" s="364">
        <v>0.86639999999999995</v>
      </c>
    </row>
    <row r="6656" spans="1:2" x14ac:dyDescent="0.3">
      <c r="A6656" s="394">
        <v>37293</v>
      </c>
      <c r="B6656" s="364">
        <v>0.86639999999999995</v>
      </c>
    </row>
    <row r="6657" spans="1:2" x14ac:dyDescent="0.3">
      <c r="A6657" s="394">
        <v>37292</v>
      </c>
      <c r="B6657" s="364">
        <v>0.86829999999999996</v>
      </c>
    </row>
    <row r="6658" spans="1:2" x14ac:dyDescent="0.3">
      <c r="A6658" s="394">
        <v>37291</v>
      </c>
      <c r="B6658" s="364">
        <v>0.86439999999999995</v>
      </c>
    </row>
    <row r="6659" spans="1:2" x14ac:dyDescent="0.3">
      <c r="A6659" s="394">
        <v>37290</v>
      </c>
      <c r="B6659" s="364">
        <v>0.86319999999999997</v>
      </c>
    </row>
    <row r="6660" spans="1:2" x14ac:dyDescent="0.3">
      <c r="A6660" s="394">
        <v>37289</v>
      </c>
      <c r="B6660" s="364">
        <v>0.86319999999999997</v>
      </c>
    </row>
    <row r="6661" spans="1:2" x14ac:dyDescent="0.3">
      <c r="A6661" s="394">
        <v>37288</v>
      </c>
      <c r="B6661" s="364">
        <v>0.86319999999999997</v>
      </c>
    </row>
    <row r="6662" spans="1:2" x14ac:dyDescent="0.3">
      <c r="A6662" s="394">
        <v>37287</v>
      </c>
      <c r="B6662" s="364">
        <v>0.86370000000000002</v>
      </c>
    </row>
    <row r="6663" spans="1:2" x14ac:dyDescent="0.3">
      <c r="A6663" s="394">
        <v>37286</v>
      </c>
      <c r="B6663" s="364">
        <v>0.86419999999999997</v>
      </c>
    </row>
    <row r="6664" spans="1:2" x14ac:dyDescent="0.3">
      <c r="A6664" s="394">
        <v>37285</v>
      </c>
      <c r="B6664" s="364">
        <v>0.86240000000000006</v>
      </c>
    </row>
    <row r="6665" spans="1:2" x14ac:dyDescent="0.3">
      <c r="A6665" s="394">
        <v>37284</v>
      </c>
      <c r="B6665" s="364">
        <v>0.85780000000000001</v>
      </c>
    </row>
    <row r="6666" spans="1:2" x14ac:dyDescent="0.3">
      <c r="A6666" s="394">
        <v>37283</v>
      </c>
      <c r="B6666" s="364">
        <v>0.86629999999999996</v>
      </c>
    </row>
    <row r="6667" spans="1:2" x14ac:dyDescent="0.3">
      <c r="A6667" s="394">
        <v>37282</v>
      </c>
      <c r="B6667" s="364">
        <v>0.86629999999999996</v>
      </c>
    </row>
    <row r="6668" spans="1:2" x14ac:dyDescent="0.3">
      <c r="A6668" s="394">
        <v>37281</v>
      </c>
      <c r="B6668" s="364">
        <v>0.86629999999999996</v>
      </c>
    </row>
    <row r="6669" spans="1:2" x14ac:dyDescent="0.3">
      <c r="A6669" s="394">
        <v>37280</v>
      </c>
      <c r="B6669" s="364">
        <v>0.87670000000000003</v>
      </c>
    </row>
    <row r="6670" spans="1:2" x14ac:dyDescent="0.3">
      <c r="A6670" s="394">
        <v>37279</v>
      </c>
      <c r="B6670" s="364">
        <v>0.88560000000000005</v>
      </c>
    </row>
    <row r="6671" spans="1:2" x14ac:dyDescent="0.3">
      <c r="A6671" s="394">
        <v>37278</v>
      </c>
      <c r="B6671" s="364">
        <v>0.88300000000000001</v>
      </c>
    </row>
    <row r="6672" spans="1:2" x14ac:dyDescent="0.3">
      <c r="A6672" s="394">
        <v>37277</v>
      </c>
      <c r="B6672" s="364">
        <v>0.88400000000000001</v>
      </c>
    </row>
    <row r="6673" spans="1:2" x14ac:dyDescent="0.3">
      <c r="A6673" s="394">
        <v>37276</v>
      </c>
      <c r="B6673" s="364">
        <v>0.88100000000000001</v>
      </c>
    </row>
    <row r="6674" spans="1:2" x14ac:dyDescent="0.3">
      <c r="A6674" s="394">
        <v>37275</v>
      </c>
      <c r="B6674" s="364">
        <v>0.88100000000000001</v>
      </c>
    </row>
    <row r="6675" spans="1:2" x14ac:dyDescent="0.3">
      <c r="A6675" s="394">
        <v>37274</v>
      </c>
      <c r="B6675" s="364">
        <v>0.88100000000000001</v>
      </c>
    </row>
    <row r="6676" spans="1:2" x14ac:dyDescent="0.3">
      <c r="A6676" s="394">
        <v>37273</v>
      </c>
      <c r="B6676" s="364">
        <v>0.88190000000000002</v>
      </c>
    </row>
    <row r="6677" spans="1:2" x14ac:dyDescent="0.3">
      <c r="A6677" s="394">
        <v>37272</v>
      </c>
      <c r="B6677" s="364">
        <v>0.88170000000000004</v>
      </c>
    </row>
    <row r="6678" spans="1:2" x14ac:dyDescent="0.3">
      <c r="A6678" s="394">
        <v>37271</v>
      </c>
      <c r="B6678" s="364">
        <v>0.89219999999999999</v>
      </c>
    </row>
    <row r="6679" spans="1:2" x14ac:dyDescent="0.3">
      <c r="A6679" s="394">
        <v>37270</v>
      </c>
      <c r="B6679" s="364">
        <v>0.89270000000000005</v>
      </c>
    </row>
    <row r="6680" spans="1:2" x14ac:dyDescent="0.3">
      <c r="A6680" s="394">
        <v>37269</v>
      </c>
      <c r="B6680" s="364">
        <v>0.89190000000000003</v>
      </c>
    </row>
    <row r="6681" spans="1:2" x14ac:dyDescent="0.3">
      <c r="A6681" s="394">
        <v>37268</v>
      </c>
      <c r="B6681" s="364">
        <v>0.89190000000000003</v>
      </c>
    </row>
    <row r="6682" spans="1:2" x14ac:dyDescent="0.3">
      <c r="A6682" s="394">
        <v>37267</v>
      </c>
      <c r="B6682" s="364">
        <v>0.89190000000000003</v>
      </c>
    </row>
    <row r="6683" spans="1:2" x14ac:dyDescent="0.3">
      <c r="A6683" s="394">
        <v>37266</v>
      </c>
      <c r="B6683" s="364">
        <v>0.89090000000000003</v>
      </c>
    </row>
    <row r="6684" spans="1:2" x14ac:dyDescent="0.3">
      <c r="A6684" s="394">
        <v>37265</v>
      </c>
      <c r="B6684" s="364">
        <v>0.8921</v>
      </c>
    </row>
    <row r="6685" spans="1:2" x14ac:dyDescent="0.3">
      <c r="A6685" s="394">
        <v>37264</v>
      </c>
      <c r="B6685" s="364">
        <v>0.89090000000000003</v>
      </c>
    </row>
    <row r="6686" spans="1:2" x14ac:dyDescent="0.3">
      <c r="A6686" s="394">
        <v>37263</v>
      </c>
      <c r="B6686" s="364">
        <v>0.89049999999999996</v>
      </c>
    </row>
    <row r="6687" spans="1:2" x14ac:dyDescent="0.3">
      <c r="A6687" s="394">
        <v>37262</v>
      </c>
      <c r="B6687" s="364">
        <v>0.89539999999999997</v>
      </c>
    </row>
    <row r="6688" spans="1:2" x14ac:dyDescent="0.3">
      <c r="A6688" s="394">
        <v>37261</v>
      </c>
      <c r="B6688" s="364">
        <v>0.89539999999999997</v>
      </c>
    </row>
    <row r="6689" spans="1:2" x14ac:dyDescent="0.3">
      <c r="A6689" s="394">
        <v>37260</v>
      </c>
      <c r="B6689" s="364">
        <v>0.89539999999999997</v>
      </c>
    </row>
    <row r="6690" spans="1:2" x14ac:dyDescent="0.3">
      <c r="A6690" s="394">
        <v>37259</v>
      </c>
      <c r="B6690" s="364">
        <v>0.90359999999999996</v>
      </c>
    </row>
    <row r="6691" spans="1:2" x14ac:dyDescent="0.3">
      <c r="A6691" s="394">
        <v>37258</v>
      </c>
      <c r="B6691" s="364">
        <v>0.90380000000000005</v>
      </c>
    </row>
    <row r="6692" spans="1:2" x14ac:dyDescent="0.3">
      <c r="A6692" s="394">
        <v>37257</v>
      </c>
      <c r="B6692" s="364">
        <v>0.88129999999999997</v>
      </c>
    </row>
    <row r="6693" spans="1:2" x14ac:dyDescent="0.3">
      <c r="A6693" s="394">
        <v>37256</v>
      </c>
      <c r="B6693" s="364">
        <v>0.88129999999999997</v>
      </c>
    </row>
    <row r="6694" spans="1:2" x14ac:dyDescent="0.3">
      <c r="A6694" s="394">
        <v>37255</v>
      </c>
      <c r="B6694" s="364">
        <v>0.88129999999999997</v>
      </c>
    </row>
    <row r="6695" spans="1:2" x14ac:dyDescent="0.3">
      <c r="A6695" s="394">
        <v>37254</v>
      </c>
      <c r="B6695" s="364">
        <v>0.88129999999999997</v>
      </c>
    </row>
    <row r="6696" spans="1:2" x14ac:dyDescent="0.3">
      <c r="A6696" s="394">
        <v>37253</v>
      </c>
      <c r="B6696" s="364">
        <v>0.88129999999999997</v>
      </c>
    </row>
    <row r="6697" spans="1:2" x14ac:dyDescent="0.3">
      <c r="A6697" s="394">
        <v>37252</v>
      </c>
      <c r="B6697" s="364">
        <v>0.88229999999999997</v>
      </c>
    </row>
    <row r="6698" spans="1:2" x14ac:dyDescent="0.3">
      <c r="A6698" s="394">
        <v>37251</v>
      </c>
      <c r="B6698" s="364">
        <v>0.87980000000000003</v>
      </c>
    </row>
    <row r="6699" spans="1:2" x14ac:dyDescent="0.3">
      <c r="A6699" s="394">
        <v>37250</v>
      </c>
      <c r="B6699" s="364">
        <v>0.87980000000000003</v>
      </c>
    </row>
    <row r="6700" spans="1:2" x14ac:dyDescent="0.3">
      <c r="A6700" s="394">
        <v>37249</v>
      </c>
      <c r="B6700" s="364">
        <v>0.87980000000000003</v>
      </c>
    </row>
    <row r="6701" spans="1:2" x14ac:dyDescent="0.3">
      <c r="A6701" s="394">
        <v>37248</v>
      </c>
      <c r="B6701" s="364">
        <v>0.89429999999999998</v>
      </c>
    </row>
    <row r="6702" spans="1:2" x14ac:dyDescent="0.3">
      <c r="A6702" s="394">
        <v>37247</v>
      </c>
      <c r="B6702" s="364">
        <v>0.89429999999999998</v>
      </c>
    </row>
    <row r="6703" spans="1:2" x14ac:dyDescent="0.3">
      <c r="A6703" s="394">
        <v>37246</v>
      </c>
      <c r="B6703" s="364">
        <v>0.89429999999999998</v>
      </c>
    </row>
    <row r="6704" spans="1:2" x14ac:dyDescent="0.3">
      <c r="A6704" s="394">
        <v>37245</v>
      </c>
      <c r="B6704" s="364">
        <v>0.89729999999999999</v>
      </c>
    </row>
    <row r="6705" spans="1:2" x14ac:dyDescent="0.3">
      <c r="A6705" s="394">
        <v>37244</v>
      </c>
      <c r="B6705" s="364">
        <v>0.89829999999999999</v>
      </c>
    </row>
    <row r="6706" spans="1:2" x14ac:dyDescent="0.3">
      <c r="A6706" s="394">
        <v>37243</v>
      </c>
      <c r="B6706" s="364">
        <v>0.9012</v>
      </c>
    </row>
    <row r="6707" spans="1:2" x14ac:dyDescent="0.3">
      <c r="A6707" s="394">
        <v>37242</v>
      </c>
      <c r="B6707" s="364">
        <v>0.90490000000000004</v>
      </c>
    </row>
    <row r="6708" spans="1:2" x14ac:dyDescent="0.3">
      <c r="A6708" s="394">
        <v>37241</v>
      </c>
      <c r="B6708" s="364">
        <v>0.90159999999999996</v>
      </c>
    </row>
    <row r="6709" spans="1:2" x14ac:dyDescent="0.3">
      <c r="A6709" s="394">
        <v>37240</v>
      </c>
      <c r="B6709" s="364">
        <v>0.90159999999999996</v>
      </c>
    </row>
    <row r="6710" spans="1:2" x14ac:dyDescent="0.3">
      <c r="A6710" s="394">
        <v>37239</v>
      </c>
      <c r="B6710" s="364">
        <v>0.90159999999999996</v>
      </c>
    </row>
    <row r="6711" spans="1:2" x14ac:dyDescent="0.3">
      <c r="A6711" s="394">
        <v>37238</v>
      </c>
      <c r="B6711" s="364">
        <v>0.89749999999999996</v>
      </c>
    </row>
    <row r="6712" spans="1:2" x14ac:dyDescent="0.3">
      <c r="A6712" s="394">
        <v>37237</v>
      </c>
      <c r="B6712" s="364">
        <v>0.89380000000000004</v>
      </c>
    </row>
    <row r="6713" spans="1:2" x14ac:dyDescent="0.3">
      <c r="A6713" s="394">
        <v>37236</v>
      </c>
      <c r="B6713" s="364">
        <v>0.89080000000000004</v>
      </c>
    </row>
    <row r="6714" spans="1:2" x14ac:dyDescent="0.3">
      <c r="A6714" s="394">
        <v>37235</v>
      </c>
      <c r="B6714" s="364">
        <v>0.88500000000000001</v>
      </c>
    </row>
    <row r="6715" spans="1:2" x14ac:dyDescent="0.3">
      <c r="A6715" s="394">
        <v>37234</v>
      </c>
      <c r="B6715" s="364">
        <v>0.8911</v>
      </c>
    </row>
    <row r="6716" spans="1:2" x14ac:dyDescent="0.3">
      <c r="A6716" s="394">
        <v>37233</v>
      </c>
      <c r="B6716" s="364">
        <v>0.8911</v>
      </c>
    </row>
    <row r="6717" spans="1:2" x14ac:dyDescent="0.3">
      <c r="A6717" s="394">
        <v>37232</v>
      </c>
      <c r="B6717" s="364">
        <v>0.8911</v>
      </c>
    </row>
    <row r="6718" spans="1:2" x14ac:dyDescent="0.3">
      <c r="A6718" s="394">
        <v>37231</v>
      </c>
      <c r="B6718" s="364">
        <v>0.88890000000000002</v>
      </c>
    </row>
    <row r="6719" spans="1:2" x14ac:dyDescent="0.3">
      <c r="A6719" s="394">
        <v>37230</v>
      </c>
      <c r="B6719" s="364">
        <v>0.89190000000000003</v>
      </c>
    </row>
    <row r="6720" spans="1:2" x14ac:dyDescent="0.3">
      <c r="A6720" s="394">
        <v>37229</v>
      </c>
      <c r="B6720" s="364">
        <v>0.89019999999999999</v>
      </c>
    </row>
    <row r="6721" spans="1:2" x14ac:dyDescent="0.3">
      <c r="A6721" s="394">
        <v>37228</v>
      </c>
      <c r="B6721" s="364">
        <v>0.89249999999999996</v>
      </c>
    </row>
    <row r="6722" spans="1:2" x14ac:dyDescent="0.3">
      <c r="A6722" s="394">
        <v>37227</v>
      </c>
      <c r="B6722" s="364">
        <v>0.88980000000000004</v>
      </c>
    </row>
    <row r="6723" spans="1:2" x14ac:dyDescent="0.3">
      <c r="A6723" s="394">
        <v>37226</v>
      </c>
      <c r="B6723" s="364">
        <v>0.88980000000000004</v>
      </c>
    </row>
    <row r="6724" spans="1:2" x14ac:dyDescent="0.3">
      <c r="A6724" s="394">
        <v>37225</v>
      </c>
      <c r="B6724" s="364">
        <v>0.88980000000000004</v>
      </c>
    </row>
    <row r="6725" spans="1:2" x14ac:dyDescent="0.3">
      <c r="A6725" s="394">
        <v>37224</v>
      </c>
      <c r="B6725" s="364">
        <v>0.88870000000000005</v>
      </c>
    </row>
    <row r="6726" spans="1:2" x14ac:dyDescent="0.3">
      <c r="A6726" s="394">
        <v>37223</v>
      </c>
      <c r="B6726" s="364">
        <v>0.8831</v>
      </c>
    </row>
    <row r="6727" spans="1:2" x14ac:dyDescent="0.3">
      <c r="A6727" s="394">
        <v>37222</v>
      </c>
      <c r="B6727" s="364">
        <v>0.87880000000000003</v>
      </c>
    </row>
    <row r="6728" spans="1:2" x14ac:dyDescent="0.3">
      <c r="A6728" s="394">
        <v>37221</v>
      </c>
      <c r="B6728" s="364">
        <v>0.88180000000000003</v>
      </c>
    </row>
    <row r="6729" spans="1:2" x14ac:dyDescent="0.3">
      <c r="A6729" s="394">
        <v>37220</v>
      </c>
      <c r="B6729" s="364">
        <v>0.87949999999999995</v>
      </c>
    </row>
    <row r="6730" spans="1:2" x14ac:dyDescent="0.3">
      <c r="A6730" s="394">
        <v>37219</v>
      </c>
      <c r="B6730" s="364">
        <v>0.87949999999999995</v>
      </c>
    </row>
    <row r="6731" spans="1:2" x14ac:dyDescent="0.3">
      <c r="A6731" s="394">
        <v>37218</v>
      </c>
      <c r="B6731" s="364">
        <v>0.87949999999999995</v>
      </c>
    </row>
    <row r="6732" spans="1:2" x14ac:dyDescent="0.3">
      <c r="A6732" s="394">
        <v>37217</v>
      </c>
      <c r="B6732" s="364">
        <v>0.87780000000000002</v>
      </c>
    </row>
    <row r="6733" spans="1:2" x14ac:dyDescent="0.3">
      <c r="A6733" s="394">
        <v>37216</v>
      </c>
      <c r="B6733" s="364">
        <v>0.87909999999999999</v>
      </c>
    </row>
    <row r="6734" spans="1:2" x14ac:dyDescent="0.3">
      <c r="A6734" s="394">
        <v>37215</v>
      </c>
      <c r="B6734" s="364">
        <v>0.88239999999999996</v>
      </c>
    </row>
    <row r="6735" spans="1:2" x14ac:dyDescent="0.3">
      <c r="A6735" s="394">
        <v>37214</v>
      </c>
      <c r="B6735" s="364">
        <v>0.87929999999999997</v>
      </c>
    </row>
    <row r="6736" spans="1:2" x14ac:dyDescent="0.3">
      <c r="A6736" s="394">
        <v>37213</v>
      </c>
      <c r="B6736" s="364">
        <v>0.88449999999999995</v>
      </c>
    </row>
    <row r="6737" spans="1:2" x14ac:dyDescent="0.3">
      <c r="A6737" s="394">
        <v>37212</v>
      </c>
      <c r="B6737" s="364">
        <v>0.88449999999999995</v>
      </c>
    </row>
    <row r="6738" spans="1:2" x14ac:dyDescent="0.3">
      <c r="A6738" s="394">
        <v>37211</v>
      </c>
      <c r="B6738" s="364">
        <v>0.88449999999999995</v>
      </c>
    </row>
    <row r="6739" spans="1:2" x14ac:dyDescent="0.3">
      <c r="A6739" s="394">
        <v>37210</v>
      </c>
      <c r="B6739" s="364">
        <v>0.88249999999999995</v>
      </c>
    </row>
    <row r="6740" spans="1:2" x14ac:dyDescent="0.3">
      <c r="A6740" s="394">
        <v>37209</v>
      </c>
      <c r="B6740" s="364">
        <v>0.88029999999999997</v>
      </c>
    </row>
    <row r="6741" spans="1:2" x14ac:dyDescent="0.3">
      <c r="A6741" s="394">
        <v>37208</v>
      </c>
      <c r="B6741" s="364">
        <v>0.88419999999999999</v>
      </c>
    </row>
    <row r="6742" spans="1:2" x14ac:dyDescent="0.3">
      <c r="A6742" s="394">
        <v>37207</v>
      </c>
      <c r="B6742" s="364">
        <v>0.89190000000000003</v>
      </c>
    </row>
    <row r="6743" spans="1:2" x14ac:dyDescent="0.3">
      <c r="A6743" s="394">
        <v>37206</v>
      </c>
      <c r="B6743" s="364">
        <v>0.89300000000000002</v>
      </c>
    </row>
    <row r="6744" spans="1:2" x14ac:dyDescent="0.3">
      <c r="A6744" s="394">
        <v>37205</v>
      </c>
      <c r="B6744" s="364">
        <v>0.89300000000000002</v>
      </c>
    </row>
    <row r="6745" spans="1:2" x14ac:dyDescent="0.3">
      <c r="A6745" s="394">
        <v>37204</v>
      </c>
      <c r="B6745" s="364">
        <v>0.89300000000000002</v>
      </c>
    </row>
    <row r="6746" spans="1:2" x14ac:dyDescent="0.3">
      <c r="A6746" s="394">
        <v>37203</v>
      </c>
      <c r="B6746" s="364">
        <v>0.8972</v>
      </c>
    </row>
    <row r="6747" spans="1:2" x14ac:dyDescent="0.3">
      <c r="A6747" s="394">
        <v>37202</v>
      </c>
      <c r="B6747" s="364">
        <v>0.90139999999999998</v>
      </c>
    </row>
    <row r="6748" spans="1:2" x14ac:dyDescent="0.3">
      <c r="A6748" s="394">
        <v>37201</v>
      </c>
      <c r="B6748" s="364">
        <v>0.89610000000000001</v>
      </c>
    </row>
    <row r="6749" spans="1:2" x14ac:dyDescent="0.3">
      <c r="A6749" s="394">
        <v>37200</v>
      </c>
      <c r="B6749" s="364">
        <v>0.89610000000000001</v>
      </c>
    </row>
    <row r="6750" spans="1:2" x14ac:dyDescent="0.3">
      <c r="A6750" s="394">
        <v>37199</v>
      </c>
      <c r="B6750" s="364">
        <v>0.90559999999999996</v>
      </c>
    </row>
    <row r="6751" spans="1:2" x14ac:dyDescent="0.3">
      <c r="A6751" s="394">
        <v>37198</v>
      </c>
      <c r="B6751" s="364">
        <v>0.90559999999999996</v>
      </c>
    </row>
    <row r="6752" spans="1:2" x14ac:dyDescent="0.3">
      <c r="A6752" s="394">
        <v>37197</v>
      </c>
      <c r="B6752" s="364">
        <v>0.90559999999999996</v>
      </c>
    </row>
    <row r="6753" spans="1:2" x14ac:dyDescent="0.3">
      <c r="A6753" s="394">
        <v>37196</v>
      </c>
      <c r="B6753" s="364">
        <v>0.90969999999999995</v>
      </c>
    </row>
    <row r="6754" spans="1:2" x14ac:dyDescent="0.3">
      <c r="A6754" s="394">
        <v>37195</v>
      </c>
      <c r="B6754" s="364">
        <v>0.9042</v>
      </c>
    </row>
    <row r="6755" spans="1:2" x14ac:dyDescent="0.3">
      <c r="A6755" s="394">
        <v>37194</v>
      </c>
      <c r="B6755" s="364">
        <v>0.90639999999999998</v>
      </c>
    </row>
    <row r="6756" spans="1:2" x14ac:dyDescent="0.3">
      <c r="A6756" s="394">
        <v>37193</v>
      </c>
      <c r="B6756" s="364">
        <v>0.90049999999999997</v>
      </c>
    </row>
    <row r="6757" spans="1:2" x14ac:dyDescent="0.3">
      <c r="A6757" s="394">
        <v>37192</v>
      </c>
      <c r="B6757" s="364">
        <v>0.8911</v>
      </c>
    </row>
    <row r="6758" spans="1:2" x14ac:dyDescent="0.3">
      <c r="A6758" s="394">
        <v>37191</v>
      </c>
      <c r="B6758" s="364">
        <v>0.8911</v>
      </c>
    </row>
    <row r="6759" spans="1:2" x14ac:dyDescent="0.3">
      <c r="A6759" s="394">
        <v>37190</v>
      </c>
      <c r="B6759" s="364">
        <v>0.8911</v>
      </c>
    </row>
    <row r="6760" spans="1:2" x14ac:dyDescent="0.3">
      <c r="A6760" s="394">
        <v>37189</v>
      </c>
      <c r="B6760" s="364">
        <v>0.88890000000000002</v>
      </c>
    </row>
    <row r="6761" spans="1:2" x14ac:dyDescent="0.3">
      <c r="A6761" s="394">
        <v>37188</v>
      </c>
      <c r="B6761" s="364">
        <v>0.89170000000000005</v>
      </c>
    </row>
    <row r="6762" spans="1:2" x14ac:dyDescent="0.3">
      <c r="A6762" s="394">
        <v>37187</v>
      </c>
      <c r="B6762" s="364">
        <v>0.88870000000000005</v>
      </c>
    </row>
    <row r="6763" spans="1:2" x14ac:dyDescent="0.3">
      <c r="A6763" s="394">
        <v>37186</v>
      </c>
      <c r="B6763" s="364">
        <v>0.89690000000000003</v>
      </c>
    </row>
    <row r="6764" spans="1:2" x14ac:dyDescent="0.3">
      <c r="A6764" s="394">
        <v>37185</v>
      </c>
      <c r="B6764" s="364">
        <v>0.90090000000000003</v>
      </c>
    </row>
    <row r="6765" spans="1:2" x14ac:dyDescent="0.3">
      <c r="A6765" s="394">
        <v>37184</v>
      </c>
      <c r="B6765" s="364">
        <v>0.90090000000000003</v>
      </c>
    </row>
    <row r="6766" spans="1:2" x14ac:dyDescent="0.3">
      <c r="A6766" s="394">
        <v>37183</v>
      </c>
      <c r="B6766" s="364">
        <v>0.90090000000000003</v>
      </c>
    </row>
    <row r="6767" spans="1:2" x14ac:dyDescent="0.3">
      <c r="A6767" s="394">
        <v>37182</v>
      </c>
      <c r="B6767" s="364">
        <v>0.90259999999999996</v>
      </c>
    </row>
    <row r="6768" spans="1:2" x14ac:dyDescent="0.3">
      <c r="A6768" s="394">
        <v>37181</v>
      </c>
      <c r="B6768" s="364">
        <v>0.9022</v>
      </c>
    </row>
    <row r="6769" spans="1:2" x14ac:dyDescent="0.3">
      <c r="A6769" s="394">
        <v>37180</v>
      </c>
      <c r="B6769" s="364">
        <v>0.9052</v>
      </c>
    </row>
    <row r="6770" spans="1:2" x14ac:dyDescent="0.3">
      <c r="A6770" s="394">
        <v>37179</v>
      </c>
      <c r="B6770" s="364">
        <v>0.90969999999999995</v>
      </c>
    </row>
    <row r="6771" spans="1:2" x14ac:dyDescent="0.3">
      <c r="A6771" s="394">
        <v>37178</v>
      </c>
      <c r="B6771" s="364">
        <v>0.90400000000000003</v>
      </c>
    </row>
    <row r="6772" spans="1:2" x14ac:dyDescent="0.3">
      <c r="A6772" s="394">
        <v>37177</v>
      </c>
      <c r="B6772" s="364">
        <v>0.90400000000000003</v>
      </c>
    </row>
    <row r="6773" spans="1:2" x14ac:dyDescent="0.3">
      <c r="A6773" s="394">
        <v>37176</v>
      </c>
      <c r="B6773" s="364">
        <v>0.90400000000000003</v>
      </c>
    </row>
    <row r="6774" spans="1:2" x14ac:dyDescent="0.3">
      <c r="A6774" s="394">
        <v>37175</v>
      </c>
      <c r="B6774" s="364">
        <v>0.90620000000000001</v>
      </c>
    </row>
    <row r="6775" spans="1:2" x14ac:dyDescent="0.3">
      <c r="A6775" s="394">
        <v>37174</v>
      </c>
      <c r="B6775" s="364">
        <v>0.91359999999999997</v>
      </c>
    </row>
    <row r="6776" spans="1:2" x14ac:dyDescent="0.3">
      <c r="A6776" s="394">
        <v>37173</v>
      </c>
      <c r="B6776" s="364">
        <v>0.91930000000000001</v>
      </c>
    </row>
    <row r="6777" spans="1:2" x14ac:dyDescent="0.3">
      <c r="A6777" s="394">
        <v>37172</v>
      </c>
      <c r="B6777" s="364">
        <v>0.9214</v>
      </c>
    </row>
    <row r="6778" spans="1:2" x14ac:dyDescent="0.3">
      <c r="A6778" s="394">
        <v>37171</v>
      </c>
      <c r="B6778" s="364">
        <v>0.91739999999999999</v>
      </c>
    </row>
    <row r="6779" spans="1:2" x14ac:dyDescent="0.3">
      <c r="A6779" s="394">
        <v>37170</v>
      </c>
      <c r="B6779" s="364">
        <v>0.91739999999999999</v>
      </c>
    </row>
    <row r="6780" spans="1:2" x14ac:dyDescent="0.3">
      <c r="A6780" s="394">
        <v>37169</v>
      </c>
      <c r="B6780" s="364">
        <v>0.91739999999999999</v>
      </c>
    </row>
    <row r="6781" spans="1:2" x14ac:dyDescent="0.3">
      <c r="A6781" s="394">
        <v>37168</v>
      </c>
      <c r="B6781" s="364">
        <v>0.91169999999999995</v>
      </c>
    </row>
    <row r="6782" spans="1:2" x14ac:dyDescent="0.3">
      <c r="A6782" s="394">
        <v>37167</v>
      </c>
      <c r="B6782" s="364">
        <v>0.92090000000000005</v>
      </c>
    </row>
    <row r="6783" spans="1:2" x14ac:dyDescent="0.3">
      <c r="A6783" s="394">
        <v>37166</v>
      </c>
      <c r="B6783" s="364">
        <v>0.91890000000000005</v>
      </c>
    </row>
    <row r="6784" spans="1:2" x14ac:dyDescent="0.3">
      <c r="A6784" s="394">
        <v>37165</v>
      </c>
      <c r="B6784" s="364">
        <v>0.91249999999999998</v>
      </c>
    </row>
    <row r="6785" spans="1:2" x14ac:dyDescent="0.3">
      <c r="A6785" s="394">
        <v>37164</v>
      </c>
      <c r="B6785" s="364">
        <v>0.91310000000000002</v>
      </c>
    </row>
    <row r="6786" spans="1:2" x14ac:dyDescent="0.3">
      <c r="A6786" s="394">
        <v>37163</v>
      </c>
      <c r="B6786" s="364">
        <v>0.91310000000000002</v>
      </c>
    </row>
    <row r="6787" spans="1:2" x14ac:dyDescent="0.3">
      <c r="A6787" s="394">
        <v>37162</v>
      </c>
      <c r="B6787" s="364">
        <v>0.91310000000000002</v>
      </c>
    </row>
    <row r="6788" spans="1:2" x14ac:dyDescent="0.3">
      <c r="A6788" s="394">
        <v>37161</v>
      </c>
      <c r="B6788" s="364">
        <v>0.92049999999999998</v>
      </c>
    </row>
    <row r="6789" spans="1:2" x14ac:dyDescent="0.3">
      <c r="A6789" s="394">
        <v>37160</v>
      </c>
      <c r="B6789" s="364">
        <v>0.92190000000000005</v>
      </c>
    </row>
    <row r="6790" spans="1:2" x14ac:dyDescent="0.3">
      <c r="A6790" s="394">
        <v>37159</v>
      </c>
      <c r="B6790" s="364">
        <v>0.91759999999999997</v>
      </c>
    </row>
    <row r="6791" spans="1:2" x14ac:dyDescent="0.3">
      <c r="A6791" s="394">
        <v>37158</v>
      </c>
      <c r="B6791" s="364">
        <v>0.91639999999999999</v>
      </c>
    </row>
    <row r="6792" spans="1:2" x14ac:dyDescent="0.3">
      <c r="A6792" s="394">
        <v>37157</v>
      </c>
      <c r="B6792" s="364">
        <v>0.92</v>
      </c>
    </row>
    <row r="6793" spans="1:2" x14ac:dyDescent="0.3">
      <c r="A6793" s="394">
        <v>37156</v>
      </c>
      <c r="B6793" s="364">
        <v>0.92</v>
      </c>
    </row>
    <row r="6794" spans="1:2" x14ac:dyDescent="0.3">
      <c r="A6794" s="394">
        <v>37155</v>
      </c>
      <c r="B6794" s="364">
        <v>0.92</v>
      </c>
    </row>
    <row r="6795" spans="1:2" x14ac:dyDescent="0.3">
      <c r="A6795" s="394">
        <v>37154</v>
      </c>
      <c r="B6795" s="364">
        <v>0.92589999999999995</v>
      </c>
    </row>
    <row r="6796" spans="1:2" x14ac:dyDescent="0.3">
      <c r="A6796" s="394">
        <v>37153</v>
      </c>
      <c r="B6796" s="364">
        <v>0.92579999999999996</v>
      </c>
    </row>
    <row r="6797" spans="1:2" x14ac:dyDescent="0.3">
      <c r="A6797" s="394">
        <v>37152</v>
      </c>
      <c r="B6797" s="364">
        <v>0.92559999999999998</v>
      </c>
    </row>
    <row r="6798" spans="1:2" x14ac:dyDescent="0.3">
      <c r="A6798" s="394">
        <v>37151</v>
      </c>
      <c r="B6798" s="364">
        <v>0.92689999999999995</v>
      </c>
    </row>
    <row r="6799" spans="1:2" x14ac:dyDescent="0.3">
      <c r="A6799" s="394">
        <v>37150</v>
      </c>
      <c r="B6799" s="364">
        <v>0.92190000000000005</v>
      </c>
    </row>
    <row r="6800" spans="1:2" x14ac:dyDescent="0.3">
      <c r="A6800" s="394">
        <v>37149</v>
      </c>
      <c r="B6800" s="364">
        <v>0.92190000000000005</v>
      </c>
    </row>
    <row r="6801" spans="1:2" x14ac:dyDescent="0.3">
      <c r="A6801" s="394">
        <v>37148</v>
      </c>
      <c r="B6801" s="364">
        <v>0.92190000000000005</v>
      </c>
    </row>
    <row r="6802" spans="1:2" x14ac:dyDescent="0.3">
      <c r="A6802" s="394">
        <v>37147</v>
      </c>
      <c r="B6802" s="364">
        <v>0.90600000000000003</v>
      </c>
    </row>
    <row r="6803" spans="1:2" x14ac:dyDescent="0.3">
      <c r="A6803" s="394">
        <v>37146</v>
      </c>
      <c r="B6803" s="364">
        <v>0.9052</v>
      </c>
    </row>
    <row r="6804" spans="1:2" x14ac:dyDescent="0.3">
      <c r="A6804" s="394">
        <v>37145</v>
      </c>
      <c r="B6804" s="364">
        <v>0.89639999999999997</v>
      </c>
    </row>
    <row r="6805" spans="1:2" x14ac:dyDescent="0.3">
      <c r="A6805" s="394">
        <v>37144</v>
      </c>
      <c r="B6805" s="364">
        <v>0.90469999999999995</v>
      </c>
    </row>
    <row r="6806" spans="1:2" x14ac:dyDescent="0.3">
      <c r="A6806" s="394">
        <v>37143</v>
      </c>
      <c r="B6806" s="364">
        <v>0.8952</v>
      </c>
    </row>
    <row r="6807" spans="1:2" x14ac:dyDescent="0.3">
      <c r="A6807" s="394">
        <v>37142</v>
      </c>
      <c r="B6807" s="364">
        <v>0.8952</v>
      </c>
    </row>
    <row r="6808" spans="1:2" x14ac:dyDescent="0.3">
      <c r="A6808" s="394">
        <v>37141</v>
      </c>
      <c r="B6808" s="364">
        <v>0.8952</v>
      </c>
    </row>
    <row r="6809" spans="1:2" x14ac:dyDescent="0.3">
      <c r="A6809" s="394">
        <v>37140</v>
      </c>
      <c r="B6809" s="364">
        <v>0.88549999999999995</v>
      </c>
    </row>
    <row r="6810" spans="1:2" x14ac:dyDescent="0.3">
      <c r="A6810" s="394">
        <v>37139</v>
      </c>
      <c r="B6810" s="364">
        <v>0.8891</v>
      </c>
    </row>
    <row r="6811" spans="1:2" x14ac:dyDescent="0.3">
      <c r="A6811" s="394">
        <v>37138</v>
      </c>
      <c r="B6811" s="364">
        <v>0.89700000000000002</v>
      </c>
    </row>
    <row r="6812" spans="1:2" x14ac:dyDescent="0.3">
      <c r="A6812" s="394">
        <v>37137</v>
      </c>
      <c r="B6812" s="364">
        <v>0.90720000000000001</v>
      </c>
    </row>
    <row r="6813" spans="1:2" x14ac:dyDescent="0.3">
      <c r="A6813" s="394">
        <v>37136</v>
      </c>
      <c r="B6813" s="364">
        <v>0.91579999999999995</v>
      </c>
    </row>
    <row r="6814" spans="1:2" x14ac:dyDescent="0.3">
      <c r="A6814" s="394">
        <v>37135</v>
      </c>
      <c r="B6814" s="364">
        <v>0.91579999999999995</v>
      </c>
    </row>
    <row r="6815" spans="1:2" x14ac:dyDescent="0.3">
      <c r="A6815" s="394">
        <v>37134</v>
      </c>
      <c r="B6815" s="364">
        <v>0.91579999999999995</v>
      </c>
    </row>
    <row r="6816" spans="1:2" x14ac:dyDescent="0.3">
      <c r="A6816" s="394">
        <v>37133</v>
      </c>
      <c r="B6816" s="364">
        <v>0.90949999999999998</v>
      </c>
    </row>
    <row r="6817" spans="1:2" x14ac:dyDescent="0.3">
      <c r="A6817" s="394">
        <v>37132</v>
      </c>
      <c r="B6817" s="364">
        <v>0.91220000000000001</v>
      </c>
    </row>
    <row r="6818" spans="1:2" x14ac:dyDescent="0.3">
      <c r="A6818" s="394">
        <v>37131</v>
      </c>
      <c r="B6818" s="364">
        <v>0.9042</v>
      </c>
    </row>
    <row r="6819" spans="1:2" x14ac:dyDescent="0.3">
      <c r="A6819" s="394">
        <v>37130</v>
      </c>
      <c r="B6819" s="364">
        <v>0.90900000000000003</v>
      </c>
    </row>
    <row r="6820" spans="1:2" x14ac:dyDescent="0.3">
      <c r="A6820" s="394">
        <v>37129</v>
      </c>
      <c r="B6820" s="364">
        <v>0.91080000000000005</v>
      </c>
    </row>
    <row r="6821" spans="1:2" x14ac:dyDescent="0.3">
      <c r="A6821" s="394">
        <v>37128</v>
      </c>
      <c r="B6821" s="364">
        <v>0.91080000000000005</v>
      </c>
    </row>
    <row r="6822" spans="1:2" x14ac:dyDescent="0.3">
      <c r="A6822" s="394">
        <v>37127</v>
      </c>
      <c r="B6822" s="364">
        <v>0.91080000000000005</v>
      </c>
    </row>
    <row r="6823" spans="1:2" x14ac:dyDescent="0.3">
      <c r="A6823" s="394">
        <v>37126</v>
      </c>
      <c r="B6823" s="364">
        <v>0.91120000000000001</v>
      </c>
    </row>
    <row r="6824" spans="1:2" x14ac:dyDescent="0.3">
      <c r="A6824" s="394">
        <v>37125</v>
      </c>
      <c r="B6824" s="364">
        <v>0.92159999999999997</v>
      </c>
    </row>
    <row r="6825" spans="1:2" x14ac:dyDescent="0.3">
      <c r="A6825" s="394">
        <v>37124</v>
      </c>
      <c r="B6825" s="364">
        <v>0.91279999999999994</v>
      </c>
    </row>
    <row r="6826" spans="1:2" x14ac:dyDescent="0.3">
      <c r="A6826" s="394">
        <v>37123</v>
      </c>
      <c r="B6826" s="364">
        <v>0.91490000000000005</v>
      </c>
    </row>
    <row r="6827" spans="1:2" x14ac:dyDescent="0.3">
      <c r="A6827" s="394">
        <v>37122</v>
      </c>
      <c r="B6827" s="364">
        <v>0.91379999999999995</v>
      </c>
    </row>
    <row r="6828" spans="1:2" x14ac:dyDescent="0.3">
      <c r="A6828" s="394">
        <v>37121</v>
      </c>
      <c r="B6828" s="364">
        <v>0.91379999999999995</v>
      </c>
    </row>
    <row r="6829" spans="1:2" x14ac:dyDescent="0.3">
      <c r="A6829" s="394">
        <v>37120</v>
      </c>
      <c r="B6829" s="364">
        <v>0.91379999999999995</v>
      </c>
    </row>
    <row r="6830" spans="1:2" x14ac:dyDescent="0.3">
      <c r="A6830" s="394">
        <v>37119</v>
      </c>
      <c r="B6830" s="364">
        <v>0.91439999999999999</v>
      </c>
    </row>
    <row r="6831" spans="1:2" x14ac:dyDescent="0.3">
      <c r="A6831" s="394">
        <v>37118</v>
      </c>
      <c r="B6831" s="364">
        <v>0.91139999999999999</v>
      </c>
    </row>
    <row r="6832" spans="1:2" x14ac:dyDescent="0.3">
      <c r="A6832" s="394">
        <v>37117</v>
      </c>
      <c r="B6832" s="364">
        <v>0.89680000000000004</v>
      </c>
    </row>
    <row r="6833" spans="1:2" x14ac:dyDescent="0.3">
      <c r="A6833" s="394">
        <v>37116</v>
      </c>
      <c r="B6833" s="364">
        <v>0.89910000000000001</v>
      </c>
    </row>
    <row r="6834" spans="1:2" x14ac:dyDescent="0.3">
      <c r="A6834" s="394">
        <v>37115</v>
      </c>
      <c r="B6834" s="364">
        <v>0.89359999999999995</v>
      </c>
    </row>
    <row r="6835" spans="1:2" x14ac:dyDescent="0.3">
      <c r="A6835" s="394">
        <v>37114</v>
      </c>
      <c r="B6835" s="364">
        <v>0.89359999999999995</v>
      </c>
    </row>
    <row r="6836" spans="1:2" x14ac:dyDescent="0.3">
      <c r="A6836" s="394">
        <v>37113</v>
      </c>
      <c r="B6836" s="364">
        <v>0.89359999999999995</v>
      </c>
    </row>
    <row r="6837" spans="1:2" x14ac:dyDescent="0.3">
      <c r="A6837" s="394">
        <v>37112</v>
      </c>
      <c r="B6837" s="364">
        <v>0.88529999999999998</v>
      </c>
    </row>
    <row r="6838" spans="1:2" x14ac:dyDescent="0.3">
      <c r="A6838" s="394">
        <v>37111</v>
      </c>
      <c r="B6838" s="364">
        <v>0.87629999999999997</v>
      </c>
    </row>
    <row r="6839" spans="1:2" x14ac:dyDescent="0.3">
      <c r="A6839" s="394">
        <v>37110</v>
      </c>
      <c r="B6839" s="364">
        <v>0.87680000000000002</v>
      </c>
    </row>
    <row r="6840" spans="1:2" x14ac:dyDescent="0.3">
      <c r="A6840" s="394">
        <v>37109</v>
      </c>
      <c r="B6840" s="364">
        <v>0.88049999999999995</v>
      </c>
    </row>
    <row r="6841" spans="1:2" x14ac:dyDescent="0.3">
      <c r="A6841" s="394">
        <v>37108</v>
      </c>
      <c r="B6841" s="364">
        <v>0.88060000000000005</v>
      </c>
    </row>
    <row r="6842" spans="1:2" x14ac:dyDescent="0.3">
      <c r="A6842" s="394">
        <v>37107</v>
      </c>
      <c r="B6842" s="364">
        <v>0.88060000000000005</v>
      </c>
    </row>
    <row r="6843" spans="1:2" x14ac:dyDescent="0.3">
      <c r="A6843" s="394">
        <v>37106</v>
      </c>
      <c r="B6843" s="364">
        <v>0.88060000000000005</v>
      </c>
    </row>
    <row r="6844" spans="1:2" x14ac:dyDescent="0.3">
      <c r="A6844" s="394">
        <v>37105</v>
      </c>
      <c r="B6844" s="364">
        <v>0.87880000000000003</v>
      </c>
    </row>
    <row r="6845" spans="1:2" x14ac:dyDescent="0.3">
      <c r="A6845" s="394">
        <v>37104</v>
      </c>
      <c r="B6845" s="364">
        <v>0.88170000000000004</v>
      </c>
    </row>
    <row r="6846" spans="1:2" x14ac:dyDescent="0.3">
      <c r="A6846" s="394">
        <v>37103</v>
      </c>
      <c r="B6846" s="364">
        <v>0.87549999999999994</v>
      </c>
    </row>
    <row r="6847" spans="1:2" x14ac:dyDescent="0.3">
      <c r="A6847" s="394">
        <v>37102</v>
      </c>
      <c r="B6847" s="364">
        <v>0.87509999999999999</v>
      </c>
    </row>
    <row r="6848" spans="1:2" x14ac:dyDescent="0.3">
      <c r="A6848" s="394">
        <v>37101</v>
      </c>
      <c r="B6848" s="364">
        <v>0.87680000000000002</v>
      </c>
    </row>
    <row r="6849" spans="1:2" x14ac:dyDescent="0.3">
      <c r="A6849" s="394">
        <v>37100</v>
      </c>
      <c r="B6849" s="364">
        <v>0.87680000000000002</v>
      </c>
    </row>
    <row r="6850" spans="1:2" x14ac:dyDescent="0.3">
      <c r="A6850" s="394">
        <v>37099</v>
      </c>
      <c r="B6850" s="364">
        <v>0.87680000000000002</v>
      </c>
    </row>
    <row r="6851" spans="1:2" x14ac:dyDescent="0.3">
      <c r="A6851" s="394">
        <v>37098</v>
      </c>
      <c r="B6851" s="364">
        <v>0.87639999999999996</v>
      </c>
    </row>
    <row r="6852" spans="1:2" x14ac:dyDescent="0.3">
      <c r="A6852" s="394">
        <v>37097</v>
      </c>
      <c r="B6852" s="364">
        <v>0.87929999999999997</v>
      </c>
    </row>
    <row r="6853" spans="1:2" x14ac:dyDescent="0.3">
      <c r="A6853" s="394">
        <v>37096</v>
      </c>
      <c r="B6853" s="364">
        <v>0.87080000000000002</v>
      </c>
    </row>
    <row r="6854" spans="1:2" x14ac:dyDescent="0.3">
      <c r="A6854" s="394">
        <v>37095</v>
      </c>
      <c r="B6854" s="364">
        <v>0.86760000000000004</v>
      </c>
    </row>
    <row r="6855" spans="1:2" x14ac:dyDescent="0.3">
      <c r="A6855" s="394">
        <v>37094</v>
      </c>
      <c r="B6855" s="364">
        <v>0.87760000000000005</v>
      </c>
    </row>
    <row r="6856" spans="1:2" x14ac:dyDescent="0.3">
      <c r="A6856" s="394">
        <v>37093</v>
      </c>
      <c r="B6856" s="364">
        <v>0.87760000000000005</v>
      </c>
    </row>
    <row r="6857" spans="1:2" x14ac:dyDescent="0.3">
      <c r="A6857" s="394">
        <v>37092</v>
      </c>
      <c r="B6857" s="364">
        <v>0.87760000000000005</v>
      </c>
    </row>
    <row r="6858" spans="1:2" x14ac:dyDescent="0.3">
      <c r="A6858" s="394">
        <v>37091</v>
      </c>
      <c r="B6858" s="364">
        <v>0.87229999999999996</v>
      </c>
    </row>
    <row r="6859" spans="1:2" x14ac:dyDescent="0.3">
      <c r="A6859" s="394">
        <v>37090</v>
      </c>
      <c r="B6859" s="364">
        <v>0.86299999999999999</v>
      </c>
    </row>
    <row r="6860" spans="1:2" x14ac:dyDescent="0.3">
      <c r="A6860" s="394">
        <v>37089</v>
      </c>
      <c r="B6860" s="364">
        <v>0.85160000000000002</v>
      </c>
    </row>
    <row r="6861" spans="1:2" x14ac:dyDescent="0.3">
      <c r="A6861" s="394">
        <v>37088</v>
      </c>
      <c r="B6861" s="364">
        <v>0.85829999999999995</v>
      </c>
    </row>
    <row r="6862" spans="1:2" x14ac:dyDescent="0.3">
      <c r="A6862" s="394">
        <v>37087</v>
      </c>
      <c r="B6862" s="364">
        <v>0.85389999999999999</v>
      </c>
    </row>
    <row r="6863" spans="1:2" x14ac:dyDescent="0.3">
      <c r="A6863" s="394">
        <v>37086</v>
      </c>
      <c r="B6863" s="364">
        <v>0.85389999999999999</v>
      </c>
    </row>
    <row r="6864" spans="1:2" x14ac:dyDescent="0.3">
      <c r="A6864" s="394">
        <v>37085</v>
      </c>
      <c r="B6864" s="364">
        <v>0.85389999999999999</v>
      </c>
    </row>
    <row r="6865" spans="1:2" x14ac:dyDescent="0.3">
      <c r="A6865" s="394">
        <v>37084</v>
      </c>
      <c r="B6865" s="364">
        <v>0.8538</v>
      </c>
    </row>
    <row r="6866" spans="1:2" x14ac:dyDescent="0.3">
      <c r="A6866" s="394">
        <v>37083</v>
      </c>
      <c r="B6866" s="364">
        <v>0.86109999999999998</v>
      </c>
    </row>
    <row r="6867" spans="1:2" x14ac:dyDescent="0.3">
      <c r="A6867" s="394">
        <v>37082</v>
      </c>
      <c r="B6867" s="364">
        <v>0.85450000000000004</v>
      </c>
    </row>
    <row r="6868" spans="1:2" x14ac:dyDescent="0.3">
      <c r="A6868" s="394">
        <v>37081</v>
      </c>
      <c r="B6868" s="364">
        <v>0.84589999999999999</v>
      </c>
    </row>
    <row r="6869" spans="1:2" x14ac:dyDescent="0.3">
      <c r="A6869" s="394">
        <v>37080</v>
      </c>
      <c r="B6869" s="364">
        <v>0.83840000000000003</v>
      </c>
    </row>
    <row r="6870" spans="1:2" x14ac:dyDescent="0.3">
      <c r="A6870" s="394">
        <v>37079</v>
      </c>
      <c r="B6870" s="364">
        <v>0.83840000000000003</v>
      </c>
    </row>
    <row r="6871" spans="1:2" x14ac:dyDescent="0.3">
      <c r="A6871" s="394">
        <v>37078</v>
      </c>
      <c r="B6871" s="364">
        <v>0.83840000000000003</v>
      </c>
    </row>
    <row r="6872" spans="1:2" x14ac:dyDescent="0.3">
      <c r="A6872" s="394">
        <v>37077</v>
      </c>
      <c r="B6872" s="364">
        <v>0.84219999999999995</v>
      </c>
    </row>
    <row r="6873" spans="1:2" x14ac:dyDescent="0.3">
      <c r="A6873" s="394">
        <v>37076</v>
      </c>
      <c r="B6873" s="364">
        <v>0.84530000000000005</v>
      </c>
    </row>
    <row r="6874" spans="1:2" x14ac:dyDescent="0.3">
      <c r="A6874" s="394">
        <v>37075</v>
      </c>
      <c r="B6874" s="364">
        <v>0.84970000000000001</v>
      </c>
    </row>
    <row r="6875" spans="1:2" x14ac:dyDescent="0.3">
      <c r="A6875" s="394">
        <v>37074</v>
      </c>
      <c r="B6875" s="364">
        <v>0.84550000000000003</v>
      </c>
    </row>
    <row r="6876" spans="1:2" x14ac:dyDescent="0.3">
      <c r="A6876" s="394">
        <v>37073</v>
      </c>
      <c r="B6876" s="364">
        <v>0.84799999999999998</v>
      </c>
    </row>
    <row r="6877" spans="1:2" x14ac:dyDescent="0.3">
      <c r="A6877" s="394">
        <v>37072</v>
      </c>
      <c r="B6877" s="364">
        <v>0.84799999999999998</v>
      </c>
    </row>
    <row r="6878" spans="1:2" x14ac:dyDescent="0.3">
      <c r="A6878" s="394">
        <v>37071</v>
      </c>
      <c r="B6878" s="364">
        <v>0.84799999999999998</v>
      </c>
    </row>
    <row r="6879" spans="1:2" x14ac:dyDescent="0.3">
      <c r="A6879" s="394">
        <v>37070</v>
      </c>
      <c r="B6879" s="364">
        <v>0.85109999999999997</v>
      </c>
    </row>
    <row r="6880" spans="1:2" x14ac:dyDescent="0.3">
      <c r="A6880" s="394">
        <v>37069</v>
      </c>
      <c r="B6880" s="364">
        <v>0.86219999999999997</v>
      </c>
    </row>
    <row r="6881" spans="1:2" x14ac:dyDescent="0.3">
      <c r="A6881" s="394">
        <v>37068</v>
      </c>
      <c r="B6881" s="364">
        <v>0.86109999999999998</v>
      </c>
    </row>
    <row r="6882" spans="1:2" x14ac:dyDescent="0.3">
      <c r="A6882" s="394">
        <v>37067</v>
      </c>
      <c r="B6882" s="364">
        <v>0.86070000000000002</v>
      </c>
    </row>
    <row r="6883" spans="1:2" x14ac:dyDescent="0.3">
      <c r="A6883" s="394">
        <v>37066</v>
      </c>
      <c r="B6883" s="364">
        <v>0.8528</v>
      </c>
    </row>
    <row r="6884" spans="1:2" x14ac:dyDescent="0.3">
      <c r="A6884" s="394">
        <v>37065</v>
      </c>
      <c r="B6884" s="364">
        <v>0.8528</v>
      </c>
    </row>
    <row r="6885" spans="1:2" x14ac:dyDescent="0.3">
      <c r="A6885" s="394">
        <v>37064</v>
      </c>
      <c r="B6885" s="364">
        <v>0.8528</v>
      </c>
    </row>
    <row r="6886" spans="1:2" x14ac:dyDescent="0.3">
      <c r="A6886" s="394">
        <v>37063</v>
      </c>
      <c r="B6886" s="364">
        <v>0.85519999999999996</v>
      </c>
    </row>
    <row r="6887" spans="1:2" x14ac:dyDescent="0.3">
      <c r="A6887" s="394">
        <v>37062</v>
      </c>
      <c r="B6887" s="364">
        <v>0.85129999999999995</v>
      </c>
    </row>
    <row r="6888" spans="1:2" x14ac:dyDescent="0.3">
      <c r="A6888" s="394">
        <v>37061</v>
      </c>
      <c r="B6888" s="364">
        <v>0.85629999999999995</v>
      </c>
    </row>
    <row r="6889" spans="1:2" x14ac:dyDescent="0.3">
      <c r="A6889" s="394">
        <v>37060</v>
      </c>
      <c r="B6889" s="364">
        <v>0.85809999999999997</v>
      </c>
    </row>
    <row r="6890" spans="1:2" x14ac:dyDescent="0.3">
      <c r="A6890" s="394">
        <v>37059</v>
      </c>
      <c r="B6890" s="364">
        <v>0.86619999999999997</v>
      </c>
    </row>
    <row r="6891" spans="1:2" x14ac:dyDescent="0.3">
      <c r="A6891" s="394">
        <v>37058</v>
      </c>
      <c r="B6891" s="364">
        <v>0.86619999999999997</v>
      </c>
    </row>
    <row r="6892" spans="1:2" x14ac:dyDescent="0.3">
      <c r="A6892" s="394">
        <v>37057</v>
      </c>
      <c r="B6892" s="364">
        <v>0.86619999999999997</v>
      </c>
    </row>
    <row r="6893" spans="1:2" x14ac:dyDescent="0.3">
      <c r="A6893" s="394">
        <v>37056</v>
      </c>
      <c r="B6893" s="364">
        <v>0.84919999999999995</v>
      </c>
    </row>
    <row r="6894" spans="1:2" x14ac:dyDescent="0.3">
      <c r="A6894" s="394">
        <v>37055</v>
      </c>
      <c r="B6894" s="364">
        <v>0.85419999999999996</v>
      </c>
    </row>
    <row r="6895" spans="1:2" x14ac:dyDescent="0.3">
      <c r="A6895" s="394">
        <v>37054</v>
      </c>
      <c r="B6895" s="364">
        <v>0.84740000000000004</v>
      </c>
    </row>
    <row r="6896" spans="1:2" x14ac:dyDescent="0.3">
      <c r="A6896" s="394">
        <v>37053</v>
      </c>
      <c r="B6896" s="364">
        <v>0.84940000000000004</v>
      </c>
    </row>
    <row r="6897" spans="1:2" x14ac:dyDescent="0.3">
      <c r="A6897" s="394">
        <v>37052</v>
      </c>
      <c r="B6897" s="364">
        <v>0.8468</v>
      </c>
    </row>
    <row r="6898" spans="1:2" x14ac:dyDescent="0.3">
      <c r="A6898" s="394">
        <v>37051</v>
      </c>
      <c r="B6898" s="364">
        <v>0.8468</v>
      </c>
    </row>
    <row r="6899" spans="1:2" x14ac:dyDescent="0.3">
      <c r="A6899" s="394">
        <v>37050</v>
      </c>
      <c r="B6899" s="364">
        <v>0.8468</v>
      </c>
    </row>
    <row r="6900" spans="1:2" x14ac:dyDescent="0.3">
      <c r="A6900" s="394">
        <v>37049</v>
      </c>
      <c r="B6900" s="364">
        <v>0.84660000000000002</v>
      </c>
    </row>
    <row r="6901" spans="1:2" x14ac:dyDescent="0.3">
      <c r="A6901" s="394">
        <v>37048</v>
      </c>
      <c r="B6901" s="364">
        <v>0.85429999999999995</v>
      </c>
    </row>
    <row r="6902" spans="1:2" x14ac:dyDescent="0.3">
      <c r="A6902" s="394">
        <v>37047</v>
      </c>
      <c r="B6902" s="364">
        <v>0.84650000000000003</v>
      </c>
    </row>
    <row r="6903" spans="1:2" x14ac:dyDescent="0.3">
      <c r="A6903" s="394">
        <v>37046</v>
      </c>
      <c r="B6903" s="364">
        <v>0.85129999999999995</v>
      </c>
    </row>
    <row r="6904" spans="1:2" x14ac:dyDescent="0.3">
      <c r="A6904" s="394">
        <v>37045</v>
      </c>
      <c r="B6904" s="364">
        <v>0.8478</v>
      </c>
    </row>
    <row r="6905" spans="1:2" x14ac:dyDescent="0.3">
      <c r="A6905" s="394">
        <v>37044</v>
      </c>
      <c r="B6905" s="364">
        <v>0.8478</v>
      </c>
    </row>
    <row r="6906" spans="1:2" x14ac:dyDescent="0.3">
      <c r="A6906" s="394">
        <v>37043</v>
      </c>
      <c r="B6906" s="364">
        <v>0.8478</v>
      </c>
    </row>
    <row r="6907" spans="1:2" x14ac:dyDescent="0.3">
      <c r="A6907" s="394">
        <v>37042</v>
      </c>
      <c r="B6907" s="364">
        <v>0.84799999999999998</v>
      </c>
    </row>
    <row r="6908" spans="1:2" x14ac:dyDescent="0.3">
      <c r="A6908" s="394">
        <v>37041</v>
      </c>
      <c r="B6908" s="364">
        <v>0.85580000000000001</v>
      </c>
    </row>
    <row r="6909" spans="1:2" x14ac:dyDescent="0.3">
      <c r="A6909" s="394">
        <v>37040</v>
      </c>
      <c r="B6909" s="364">
        <v>0.85519999999999996</v>
      </c>
    </row>
    <row r="6910" spans="1:2" x14ac:dyDescent="0.3">
      <c r="A6910" s="394">
        <v>37039</v>
      </c>
      <c r="B6910" s="364">
        <v>0.85840000000000005</v>
      </c>
    </row>
    <row r="6911" spans="1:2" x14ac:dyDescent="0.3">
      <c r="A6911" s="394">
        <v>37038</v>
      </c>
      <c r="B6911" s="364">
        <v>0.85909999999999997</v>
      </c>
    </row>
    <row r="6912" spans="1:2" x14ac:dyDescent="0.3">
      <c r="A6912" s="394">
        <v>37037</v>
      </c>
      <c r="B6912" s="364">
        <v>0.85909999999999997</v>
      </c>
    </row>
    <row r="6913" spans="1:2" x14ac:dyDescent="0.3">
      <c r="A6913" s="394">
        <v>37036</v>
      </c>
      <c r="B6913" s="364">
        <v>0.85909999999999997</v>
      </c>
    </row>
    <row r="6914" spans="1:2" x14ac:dyDescent="0.3">
      <c r="A6914" s="394">
        <v>37035</v>
      </c>
      <c r="B6914" s="364">
        <v>0.86040000000000005</v>
      </c>
    </row>
    <row r="6915" spans="1:2" x14ac:dyDescent="0.3">
      <c r="A6915" s="394">
        <v>37034</v>
      </c>
      <c r="B6915" s="364">
        <v>0.85850000000000004</v>
      </c>
    </row>
    <row r="6916" spans="1:2" x14ac:dyDescent="0.3">
      <c r="A6916" s="394">
        <v>37033</v>
      </c>
      <c r="B6916" s="364">
        <v>0.86850000000000005</v>
      </c>
    </row>
    <row r="6917" spans="1:2" x14ac:dyDescent="0.3">
      <c r="A6917" s="394">
        <v>37032</v>
      </c>
      <c r="B6917" s="364">
        <v>0.87539999999999996</v>
      </c>
    </row>
    <row r="6918" spans="1:2" x14ac:dyDescent="0.3">
      <c r="A6918" s="394">
        <v>37031</v>
      </c>
      <c r="B6918" s="364">
        <v>0.87770000000000004</v>
      </c>
    </row>
    <row r="6919" spans="1:2" x14ac:dyDescent="0.3">
      <c r="A6919" s="394">
        <v>37030</v>
      </c>
      <c r="B6919" s="364">
        <v>0.87770000000000004</v>
      </c>
    </row>
    <row r="6920" spans="1:2" x14ac:dyDescent="0.3">
      <c r="A6920" s="394">
        <v>37029</v>
      </c>
      <c r="B6920" s="364">
        <v>0.87770000000000004</v>
      </c>
    </row>
    <row r="6921" spans="1:2" x14ac:dyDescent="0.3">
      <c r="A6921" s="394">
        <v>37028</v>
      </c>
      <c r="B6921" s="364">
        <v>0.88149999999999995</v>
      </c>
    </row>
    <row r="6922" spans="1:2" x14ac:dyDescent="0.3">
      <c r="A6922" s="394">
        <v>37027</v>
      </c>
      <c r="B6922" s="364">
        <v>0.88339999999999996</v>
      </c>
    </row>
    <row r="6923" spans="1:2" x14ac:dyDescent="0.3">
      <c r="A6923" s="394">
        <v>37026</v>
      </c>
      <c r="B6923" s="364">
        <v>0.87680000000000002</v>
      </c>
    </row>
    <row r="6924" spans="1:2" x14ac:dyDescent="0.3">
      <c r="A6924" s="394">
        <v>37025</v>
      </c>
      <c r="B6924" s="364">
        <v>0.87450000000000006</v>
      </c>
    </row>
    <row r="6925" spans="1:2" x14ac:dyDescent="0.3">
      <c r="A6925" s="394">
        <v>37024</v>
      </c>
      <c r="B6925" s="364">
        <v>0.87729999999999997</v>
      </c>
    </row>
    <row r="6926" spans="1:2" x14ac:dyDescent="0.3">
      <c r="A6926" s="394">
        <v>37023</v>
      </c>
      <c r="B6926" s="364">
        <v>0.87729999999999997</v>
      </c>
    </row>
    <row r="6927" spans="1:2" x14ac:dyDescent="0.3">
      <c r="A6927" s="394">
        <v>37022</v>
      </c>
      <c r="B6927" s="364">
        <v>0.87729999999999997</v>
      </c>
    </row>
    <row r="6928" spans="1:2" x14ac:dyDescent="0.3">
      <c r="A6928" s="394">
        <v>37021</v>
      </c>
      <c r="B6928" s="364">
        <v>0.88500000000000001</v>
      </c>
    </row>
    <row r="6929" spans="1:2" x14ac:dyDescent="0.3">
      <c r="A6929" s="394">
        <v>37020</v>
      </c>
      <c r="B6929" s="364">
        <v>0.88270000000000004</v>
      </c>
    </row>
    <row r="6930" spans="1:2" x14ac:dyDescent="0.3">
      <c r="A6930" s="394">
        <v>37019</v>
      </c>
      <c r="B6930" s="364">
        <v>0.88660000000000005</v>
      </c>
    </row>
    <row r="6931" spans="1:2" x14ac:dyDescent="0.3">
      <c r="A6931" s="394">
        <v>37018</v>
      </c>
      <c r="B6931" s="364">
        <v>0.89190000000000003</v>
      </c>
    </row>
    <row r="6932" spans="1:2" x14ac:dyDescent="0.3">
      <c r="A6932" s="394">
        <v>37017</v>
      </c>
      <c r="B6932" s="364">
        <v>0.89390000000000003</v>
      </c>
    </row>
    <row r="6933" spans="1:2" x14ac:dyDescent="0.3">
      <c r="A6933" s="394">
        <v>37016</v>
      </c>
      <c r="B6933" s="364">
        <v>0.89390000000000003</v>
      </c>
    </row>
    <row r="6934" spans="1:2" x14ac:dyDescent="0.3">
      <c r="A6934" s="394">
        <v>37015</v>
      </c>
      <c r="B6934" s="364">
        <v>0.89390000000000003</v>
      </c>
    </row>
    <row r="6935" spans="1:2" x14ac:dyDescent="0.3">
      <c r="A6935" s="394">
        <v>37014</v>
      </c>
      <c r="B6935" s="364">
        <v>0.89029999999999998</v>
      </c>
    </row>
    <row r="6936" spans="1:2" x14ac:dyDescent="0.3">
      <c r="A6936" s="394">
        <v>37013</v>
      </c>
      <c r="B6936" s="364">
        <v>0.89070000000000005</v>
      </c>
    </row>
    <row r="6937" spans="1:2" x14ac:dyDescent="0.3">
      <c r="A6937" s="394">
        <v>37012</v>
      </c>
      <c r="B6937" s="364">
        <v>0.88759999999999994</v>
      </c>
    </row>
    <row r="6938" spans="1:2" x14ac:dyDescent="0.3">
      <c r="A6938" s="394">
        <v>37011</v>
      </c>
      <c r="B6938" s="364">
        <v>0.88759999999999994</v>
      </c>
    </row>
    <row r="6939" spans="1:2" x14ac:dyDescent="0.3">
      <c r="A6939" s="394">
        <v>37010</v>
      </c>
      <c r="B6939" s="364">
        <v>0.90229999999999999</v>
      </c>
    </row>
    <row r="6940" spans="1:2" x14ac:dyDescent="0.3">
      <c r="A6940" s="394">
        <v>37009</v>
      </c>
      <c r="B6940" s="364">
        <v>0.90229999999999999</v>
      </c>
    </row>
    <row r="6941" spans="1:2" x14ac:dyDescent="0.3">
      <c r="A6941" s="394">
        <v>37008</v>
      </c>
      <c r="B6941" s="364">
        <v>0.90229999999999999</v>
      </c>
    </row>
    <row r="6942" spans="1:2" x14ac:dyDescent="0.3">
      <c r="A6942" s="394">
        <v>37007</v>
      </c>
      <c r="B6942" s="364">
        <v>0.90129999999999999</v>
      </c>
    </row>
    <row r="6943" spans="1:2" x14ac:dyDescent="0.3">
      <c r="A6943" s="394">
        <v>37006</v>
      </c>
      <c r="B6943" s="364">
        <v>0.89470000000000005</v>
      </c>
    </row>
    <row r="6944" spans="1:2" x14ac:dyDescent="0.3">
      <c r="A6944" s="394">
        <v>37005</v>
      </c>
      <c r="B6944" s="364">
        <v>0.89729999999999999</v>
      </c>
    </row>
    <row r="6945" spans="1:2" x14ac:dyDescent="0.3">
      <c r="A6945" s="394">
        <v>37004</v>
      </c>
      <c r="B6945" s="364">
        <v>0.9002</v>
      </c>
    </row>
    <row r="6946" spans="1:2" x14ac:dyDescent="0.3">
      <c r="A6946" s="394">
        <v>37003</v>
      </c>
      <c r="B6946" s="364">
        <v>0.89890000000000003</v>
      </c>
    </row>
    <row r="6947" spans="1:2" x14ac:dyDescent="0.3">
      <c r="A6947" s="394">
        <v>37002</v>
      </c>
      <c r="B6947" s="364">
        <v>0.89890000000000003</v>
      </c>
    </row>
    <row r="6948" spans="1:2" x14ac:dyDescent="0.3">
      <c r="A6948" s="394">
        <v>37001</v>
      </c>
      <c r="B6948" s="364">
        <v>0.89890000000000003</v>
      </c>
    </row>
    <row r="6949" spans="1:2" x14ac:dyDescent="0.3">
      <c r="A6949" s="394">
        <v>37000</v>
      </c>
      <c r="B6949" s="364">
        <v>0.88270000000000004</v>
      </c>
    </row>
    <row r="6950" spans="1:2" x14ac:dyDescent="0.3">
      <c r="A6950" s="394">
        <v>36999</v>
      </c>
      <c r="B6950" s="364">
        <v>0.87780000000000002</v>
      </c>
    </row>
    <row r="6951" spans="1:2" x14ac:dyDescent="0.3">
      <c r="A6951" s="394">
        <v>36998</v>
      </c>
      <c r="B6951" s="364">
        <v>0.87909999999999999</v>
      </c>
    </row>
    <row r="6952" spans="1:2" x14ac:dyDescent="0.3">
      <c r="A6952" s="394">
        <v>36997</v>
      </c>
      <c r="B6952" s="364">
        <v>0.88490000000000002</v>
      </c>
    </row>
    <row r="6953" spans="1:2" x14ac:dyDescent="0.3">
      <c r="A6953" s="394">
        <v>36996</v>
      </c>
      <c r="B6953" s="364">
        <v>0.88490000000000002</v>
      </c>
    </row>
    <row r="6954" spans="1:2" x14ac:dyDescent="0.3">
      <c r="A6954" s="394">
        <v>36995</v>
      </c>
      <c r="B6954" s="364">
        <v>0.88490000000000002</v>
      </c>
    </row>
    <row r="6955" spans="1:2" x14ac:dyDescent="0.3">
      <c r="A6955" s="394">
        <v>36994</v>
      </c>
      <c r="B6955" s="364">
        <v>0.88490000000000002</v>
      </c>
    </row>
    <row r="6956" spans="1:2" x14ac:dyDescent="0.3">
      <c r="A6956" s="394">
        <v>36993</v>
      </c>
      <c r="B6956" s="364">
        <v>0.88490000000000002</v>
      </c>
    </row>
    <row r="6957" spans="1:2" x14ac:dyDescent="0.3">
      <c r="A6957" s="394">
        <v>36992</v>
      </c>
      <c r="B6957" s="364">
        <v>0.88400000000000001</v>
      </c>
    </row>
    <row r="6958" spans="1:2" x14ac:dyDescent="0.3">
      <c r="A6958" s="394">
        <v>36991</v>
      </c>
      <c r="B6958" s="364">
        <v>0.89449999999999996</v>
      </c>
    </row>
    <row r="6959" spans="1:2" x14ac:dyDescent="0.3">
      <c r="A6959" s="394">
        <v>36990</v>
      </c>
      <c r="B6959" s="364">
        <v>0.90180000000000005</v>
      </c>
    </row>
    <row r="6960" spans="1:2" x14ac:dyDescent="0.3">
      <c r="A6960" s="394">
        <v>36989</v>
      </c>
      <c r="B6960" s="364">
        <v>0.89400000000000002</v>
      </c>
    </row>
    <row r="6961" spans="1:2" x14ac:dyDescent="0.3">
      <c r="A6961" s="394">
        <v>36988</v>
      </c>
      <c r="B6961" s="364">
        <v>0.89400000000000002</v>
      </c>
    </row>
    <row r="6962" spans="1:2" x14ac:dyDescent="0.3">
      <c r="A6962" s="394">
        <v>36987</v>
      </c>
      <c r="B6962" s="364">
        <v>0.89400000000000002</v>
      </c>
    </row>
    <row r="6963" spans="1:2" x14ac:dyDescent="0.3">
      <c r="A6963" s="394">
        <v>36986</v>
      </c>
      <c r="B6963" s="364">
        <v>0.90200000000000002</v>
      </c>
    </row>
    <row r="6964" spans="1:2" x14ac:dyDescent="0.3">
      <c r="A6964" s="394">
        <v>36985</v>
      </c>
      <c r="B6964" s="364">
        <v>0.9032</v>
      </c>
    </row>
    <row r="6965" spans="1:2" x14ac:dyDescent="0.3">
      <c r="A6965" s="394">
        <v>36984</v>
      </c>
      <c r="B6965" s="364">
        <v>0.88449999999999995</v>
      </c>
    </row>
    <row r="6966" spans="1:2" x14ac:dyDescent="0.3">
      <c r="A6966" s="394">
        <v>36983</v>
      </c>
      <c r="B6966" s="364">
        <v>0.87719999999999998</v>
      </c>
    </row>
    <row r="6967" spans="1:2" x14ac:dyDescent="0.3">
      <c r="A6967" s="394">
        <v>36982</v>
      </c>
      <c r="B6967" s="364">
        <v>0.88319999999999999</v>
      </c>
    </row>
    <row r="6968" spans="1:2" x14ac:dyDescent="0.3">
      <c r="A6968" s="394">
        <v>36981</v>
      </c>
      <c r="B6968" s="364">
        <v>0.88319999999999999</v>
      </c>
    </row>
    <row r="6969" spans="1:2" x14ac:dyDescent="0.3">
      <c r="A6969" s="394">
        <v>36980</v>
      </c>
      <c r="B6969" s="364">
        <v>0.88319999999999999</v>
      </c>
    </row>
    <row r="6970" spans="1:2" x14ac:dyDescent="0.3">
      <c r="A6970" s="394">
        <v>36979</v>
      </c>
      <c r="B6970" s="364">
        <v>0.88400000000000001</v>
      </c>
    </row>
    <row r="6971" spans="1:2" x14ac:dyDescent="0.3">
      <c r="A6971" s="394">
        <v>36978</v>
      </c>
      <c r="B6971" s="364">
        <v>0.88600000000000001</v>
      </c>
    </row>
    <row r="6972" spans="1:2" x14ac:dyDescent="0.3">
      <c r="A6972" s="394">
        <v>36977</v>
      </c>
      <c r="B6972" s="364">
        <v>0.8952</v>
      </c>
    </row>
    <row r="6973" spans="1:2" x14ac:dyDescent="0.3">
      <c r="A6973" s="394">
        <v>36976</v>
      </c>
      <c r="B6973" s="364">
        <v>0.89349999999999996</v>
      </c>
    </row>
    <row r="6974" spans="1:2" x14ac:dyDescent="0.3">
      <c r="A6974" s="394">
        <v>36975</v>
      </c>
      <c r="B6974" s="364">
        <v>0.89219999999999999</v>
      </c>
    </row>
    <row r="6975" spans="1:2" x14ac:dyDescent="0.3">
      <c r="A6975" s="394">
        <v>36974</v>
      </c>
      <c r="B6975" s="364">
        <v>0.89219999999999999</v>
      </c>
    </row>
    <row r="6976" spans="1:2" x14ac:dyDescent="0.3">
      <c r="A6976" s="394">
        <v>36973</v>
      </c>
      <c r="B6976" s="364">
        <v>0.89219999999999999</v>
      </c>
    </row>
    <row r="6977" spans="1:2" x14ac:dyDescent="0.3">
      <c r="A6977" s="394">
        <v>36972</v>
      </c>
      <c r="B6977" s="364">
        <v>0.88890000000000002</v>
      </c>
    </row>
    <row r="6978" spans="1:2" x14ac:dyDescent="0.3">
      <c r="A6978" s="394">
        <v>36971</v>
      </c>
      <c r="B6978" s="364">
        <v>0.89900000000000002</v>
      </c>
    </row>
    <row r="6979" spans="1:2" x14ac:dyDescent="0.3">
      <c r="A6979" s="394">
        <v>36970</v>
      </c>
      <c r="B6979" s="364">
        <v>0.90200000000000002</v>
      </c>
    </row>
    <row r="6980" spans="1:2" x14ac:dyDescent="0.3">
      <c r="A6980" s="394">
        <v>36969</v>
      </c>
      <c r="B6980" s="364">
        <v>0.89959999999999996</v>
      </c>
    </row>
    <row r="6981" spans="1:2" x14ac:dyDescent="0.3">
      <c r="A6981" s="394">
        <v>36968</v>
      </c>
      <c r="B6981" s="364">
        <v>0.89470000000000005</v>
      </c>
    </row>
    <row r="6982" spans="1:2" x14ac:dyDescent="0.3">
      <c r="A6982" s="394">
        <v>36967</v>
      </c>
      <c r="B6982" s="364">
        <v>0.89470000000000005</v>
      </c>
    </row>
    <row r="6983" spans="1:2" x14ac:dyDescent="0.3">
      <c r="A6983" s="394">
        <v>36966</v>
      </c>
      <c r="B6983" s="364">
        <v>0.89470000000000005</v>
      </c>
    </row>
    <row r="6984" spans="1:2" x14ac:dyDescent="0.3">
      <c r="A6984" s="394">
        <v>36965</v>
      </c>
      <c r="B6984" s="364">
        <v>0.90639999999999998</v>
      </c>
    </row>
    <row r="6985" spans="1:2" x14ac:dyDescent="0.3">
      <c r="A6985" s="394">
        <v>36964</v>
      </c>
      <c r="B6985" s="364">
        <v>0.91820000000000002</v>
      </c>
    </row>
    <row r="6986" spans="1:2" x14ac:dyDescent="0.3">
      <c r="A6986" s="394">
        <v>36963</v>
      </c>
      <c r="B6986" s="364">
        <v>0.92020000000000002</v>
      </c>
    </row>
    <row r="6987" spans="1:2" x14ac:dyDescent="0.3">
      <c r="A6987" s="394">
        <v>36962</v>
      </c>
      <c r="B6987" s="364">
        <v>0.92720000000000002</v>
      </c>
    </row>
    <row r="6988" spans="1:2" x14ac:dyDescent="0.3">
      <c r="A6988" s="394">
        <v>36961</v>
      </c>
      <c r="B6988" s="364">
        <v>0.93569999999999998</v>
      </c>
    </row>
    <row r="6989" spans="1:2" x14ac:dyDescent="0.3">
      <c r="A6989" s="394">
        <v>36960</v>
      </c>
      <c r="B6989" s="364">
        <v>0.93569999999999998</v>
      </c>
    </row>
    <row r="6990" spans="1:2" x14ac:dyDescent="0.3">
      <c r="A6990" s="394">
        <v>36959</v>
      </c>
      <c r="B6990" s="364">
        <v>0.93569999999999998</v>
      </c>
    </row>
    <row r="6991" spans="1:2" x14ac:dyDescent="0.3">
      <c r="A6991" s="394">
        <v>36958</v>
      </c>
      <c r="B6991" s="364">
        <v>0.93120000000000003</v>
      </c>
    </row>
    <row r="6992" spans="1:2" x14ac:dyDescent="0.3">
      <c r="A6992" s="394">
        <v>36957</v>
      </c>
      <c r="B6992" s="364">
        <v>0.93069999999999997</v>
      </c>
    </row>
    <row r="6993" spans="1:2" x14ac:dyDescent="0.3">
      <c r="A6993" s="394">
        <v>36956</v>
      </c>
      <c r="B6993" s="364">
        <v>0.92789999999999995</v>
      </c>
    </row>
    <row r="6994" spans="1:2" x14ac:dyDescent="0.3">
      <c r="A6994" s="394">
        <v>36955</v>
      </c>
      <c r="B6994" s="364">
        <v>0.93049999999999999</v>
      </c>
    </row>
    <row r="6995" spans="1:2" x14ac:dyDescent="0.3">
      <c r="A6995" s="394">
        <v>36954</v>
      </c>
      <c r="B6995" s="364">
        <v>0.93630000000000002</v>
      </c>
    </row>
    <row r="6996" spans="1:2" x14ac:dyDescent="0.3">
      <c r="A6996" s="394">
        <v>36953</v>
      </c>
      <c r="B6996" s="364">
        <v>0.93630000000000002</v>
      </c>
    </row>
    <row r="6997" spans="1:2" x14ac:dyDescent="0.3">
      <c r="A6997" s="394">
        <v>36952</v>
      </c>
      <c r="B6997" s="364">
        <v>0.93630000000000002</v>
      </c>
    </row>
    <row r="6998" spans="1:2" x14ac:dyDescent="0.3">
      <c r="A6998" s="394">
        <v>36951</v>
      </c>
      <c r="B6998" s="364">
        <v>0.92689999999999995</v>
      </c>
    </row>
    <row r="6999" spans="1:2" x14ac:dyDescent="0.3">
      <c r="A6999" s="394">
        <v>36950</v>
      </c>
      <c r="B6999" s="364">
        <v>0.92479999999999996</v>
      </c>
    </row>
    <row r="7000" spans="1:2" x14ac:dyDescent="0.3">
      <c r="A7000" s="394">
        <v>36949</v>
      </c>
      <c r="B7000" s="364">
        <v>0.9163</v>
      </c>
    </row>
    <row r="7001" spans="1:2" x14ac:dyDescent="0.3">
      <c r="A7001" s="394">
        <v>36948</v>
      </c>
      <c r="B7001" s="364">
        <v>0.91049999999999998</v>
      </c>
    </row>
    <row r="7002" spans="1:2" x14ac:dyDescent="0.3">
      <c r="A7002" s="394">
        <v>36947</v>
      </c>
      <c r="B7002" s="364">
        <v>0.90639999999999998</v>
      </c>
    </row>
    <row r="7003" spans="1:2" x14ac:dyDescent="0.3">
      <c r="A7003" s="394">
        <v>36946</v>
      </c>
      <c r="B7003" s="364">
        <v>0.90639999999999998</v>
      </c>
    </row>
    <row r="7004" spans="1:2" x14ac:dyDescent="0.3">
      <c r="A7004" s="394">
        <v>36945</v>
      </c>
      <c r="B7004" s="364">
        <v>0.90639999999999998</v>
      </c>
    </row>
    <row r="7005" spans="1:2" x14ac:dyDescent="0.3">
      <c r="A7005" s="394">
        <v>36944</v>
      </c>
      <c r="B7005" s="364">
        <v>0.90559999999999996</v>
      </c>
    </row>
    <row r="7006" spans="1:2" x14ac:dyDescent="0.3">
      <c r="A7006" s="394">
        <v>36943</v>
      </c>
      <c r="B7006" s="364">
        <v>0.91459999999999997</v>
      </c>
    </row>
    <row r="7007" spans="1:2" x14ac:dyDescent="0.3">
      <c r="A7007" s="394">
        <v>36942</v>
      </c>
      <c r="B7007" s="364">
        <v>0.90700000000000003</v>
      </c>
    </row>
    <row r="7008" spans="1:2" x14ac:dyDescent="0.3">
      <c r="A7008" s="394">
        <v>36941</v>
      </c>
      <c r="B7008" s="364">
        <v>0.92130000000000001</v>
      </c>
    </row>
    <row r="7009" spans="1:2" x14ac:dyDescent="0.3">
      <c r="A7009" s="394">
        <v>36940</v>
      </c>
      <c r="B7009" s="364">
        <v>0.9113</v>
      </c>
    </row>
    <row r="7010" spans="1:2" x14ac:dyDescent="0.3">
      <c r="A7010" s="394">
        <v>36939</v>
      </c>
      <c r="B7010" s="364">
        <v>0.9113</v>
      </c>
    </row>
    <row r="7011" spans="1:2" x14ac:dyDescent="0.3">
      <c r="A7011" s="394">
        <v>36938</v>
      </c>
      <c r="B7011" s="364">
        <v>0.9113</v>
      </c>
    </row>
    <row r="7012" spans="1:2" x14ac:dyDescent="0.3">
      <c r="A7012" s="394">
        <v>36937</v>
      </c>
      <c r="B7012" s="364">
        <v>0.90900000000000003</v>
      </c>
    </row>
    <row r="7013" spans="1:2" x14ac:dyDescent="0.3">
      <c r="A7013" s="394">
        <v>36936</v>
      </c>
      <c r="B7013" s="364">
        <v>0.91779999999999995</v>
      </c>
    </row>
    <row r="7014" spans="1:2" x14ac:dyDescent="0.3">
      <c r="A7014" s="394">
        <v>36935</v>
      </c>
      <c r="B7014" s="364">
        <v>0.92749999999999999</v>
      </c>
    </row>
    <row r="7015" spans="1:2" x14ac:dyDescent="0.3">
      <c r="A7015" s="394">
        <v>36934</v>
      </c>
      <c r="B7015" s="364">
        <v>0.92879999999999996</v>
      </c>
    </row>
    <row r="7016" spans="1:2" x14ac:dyDescent="0.3">
      <c r="A7016" s="394">
        <v>36933</v>
      </c>
      <c r="B7016" s="364">
        <v>0.92269999999999996</v>
      </c>
    </row>
    <row r="7017" spans="1:2" x14ac:dyDescent="0.3">
      <c r="A7017" s="394">
        <v>36932</v>
      </c>
      <c r="B7017" s="364">
        <v>0.92269999999999996</v>
      </c>
    </row>
    <row r="7018" spans="1:2" x14ac:dyDescent="0.3">
      <c r="A7018" s="394">
        <v>36931</v>
      </c>
      <c r="B7018" s="364">
        <v>0.92269999999999996</v>
      </c>
    </row>
    <row r="7019" spans="1:2" x14ac:dyDescent="0.3">
      <c r="A7019" s="394">
        <v>36930</v>
      </c>
      <c r="B7019" s="364">
        <v>0.92200000000000004</v>
      </c>
    </row>
    <row r="7020" spans="1:2" x14ac:dyDescent="0.3">
      <c r="A7020" s="394">
        <v>36929</v>
      </c>
      <c r="B7020" s="364">
        <v>0.9325</v>
      </c>
    </row>
    <row r="7021" spans="1:2" x14ac:dyDescent="0.3">
      <c r="A7021" s="394">
        <v>36928</v>
      </c>
      <c r="B7021" s="364">
        <v>0.93220000000000003</v>
      </c>
    </row>
    <row r="7022" spans="1:2" x14ac:dyDescent="0.3">
      <c r="A7022" s="394">
        <v>36927</v>
      </c>
      <c r="B7022" s="364">
        <v>0.9425</v>
      </c>
    </row>
    <row r="7023" spans="1:2" x14ac:dyDescent="0.3">
      <c r="A7023" s="394">
        <v>36926</v>
      </c>
      <c r="B7023" s="364">
        <v>0.94069999999999998</v>
      </c>
    </row>
    <row r="7024" spans="1:2" x14ac:dyDescent="0.3">
      <c r="A7024" s="394">
        <v>36925</v>
      </c>
      <c r="B7024" s="364">
        <v>0.94069999999999998</v>
      </c>
    </row>
    <row r="7025" spans="1:2" x14ac:dyDescent="0.3">
      <c r="A7025" s="394">
        <v>36924</v>
      </c>
      <c r="B7025" s="364">
        <v>0.94069999999999998</v>
      </c>
    </row>
    <row r="7026" spans="1:2" x14ac:dyDescent="0.3">
      <c r="A7026" s="394">
        <v>36923</v>
      </c>
      <c r="B7026" s="364">
        <v>0.94059999999999999</v>
      </c>
    </row>
    <row r="7027" spans="1:2" x14ac:dyDescent="0.3">
      <c r="A7027" s="394">
        <v>36922</v>
      </c>
      <c r="B7027" s="364">
        <v>0.92930000000000001</v>
      </c>
    </row>
    <row r="7028" spans="1:2" x14ac:dyDescent="0.3">
      <c r="A7028" s="394">
        <v>36921</v>
      </c>
      <c r="B7028" s="364">
        <v>0.91969999999999996</v>
      </c>
    </row>
    <row r="7029" spans="1:2" x14ac:dyDescent="0.3">
      <c r="A7029" s="394">
        <v>36920</v>
      </c>
      <c r="B7029" s="364">
        <v>0.91930000000000001</v>
      </c>
    </row>
    <row r="7030" spans="1:2" x14ac:dyDescent="0.3">
      <c r="A7030" s="394">
        <v>36919</v>
      </c>
      <c r="B7030" s="364">
        <v>0.92279999999999995</v>
      </c>
    </row>
    <row r="7031" spans="1:2" x14ac:dyDescent="0.3">
      <c r="A7031" s="394">
        <v>36918</v>
      </c>
      <c r="B7031" s="364">
        <v>0.92279999999999995</v>
      </c>
    </row>
    <row r="7032" spans="1:2" x14ac:dyDescent="0.3">
      <c r="A7032" s="394">
        <v>36917</v>
      </c>
      <c r="B7032" s="364">
        <v>0.92279999999999995</v>
      </c>
    </row>
    <row r="7033" spans="1:2" x14ac:dyDescent="0.3">
      <c r="A7033" s="394">
        <v>36916</v>
      </c>
      <c r="B7033" s="364">
        <v>0.91459999999999997</v>
      </c>
    </row>
    <row r="7034" spans="1:2" x14ac:dyDescent="0.3">
      <c r="A7034" s="394">
        <v>36915</v>
      </c>
      <c r="B7034" s="364">
        <v>0.9294</v>
      </c>
    </row>
    <row r="7035" spans="1:2" x14ac:dyDescent="0.3">
      <c r="A7035" s="394">
        <v>36914</v>
      </c>
      <c r="B7035" s="364">
        <v>0.94069999999999998</v>
      </c>
    </row>
    <row r="7036" spans="1:2" x14ac:dyDescent="0.3">
      <c r="A7036" s="394">
        <v>36913</v>
      </c>
      <c r="B7036" s="364">
        <v>0.92900000000000005</v>
      </c>
    </row>
    <row r="7037" spans="1:2" x14ac:dyDescent="0.3">
      <c r="A7037" s="394">
        <v>36912</v>
      </c>
      <c r="B7037" s="364">
        <v>0.94</v>
      </c>
    </row>
    <row r="7038" spans="1:2" x14ac:dyDescent="0.3">
      <c r="A7038" s="394">
        <v>36911</v>
      </c>
      <c r="B7038" s="364">
        <v>0.94</v>
      </c>
    </row>
    <row r="7039" spans="1:2" x14ac:dyDescent="0.3">
      <c r="A7039" s="394">
        <v>36910</v>
      </c>
      <c r="B7039" s="364">
        <v>0.94</v>
      </c>
    </row>
    <row r="7040" spans="1:2" x14ac:dyDescent="0.3">
      <c r="A7040" s="394">
        <v>36909</v>
      </c>
      <c r="B7040" s="364">
        <v>0.94040000000000001</v>
      </c>
    </row>
    <row r="7041" spans="1:2" x14ac:dyDescent="0.3">
      <c r="A7041" s="394">
        <v>36908</v>
      </c>
      <c r="B7041" s="364">
        <v>0.93959999999999999</v>
      </c>
    </row>
    <row r="7042" spans="1:2" x14ac:dyDescent="0.3">
      <c r="A7042" s="394">
        <v>36907</v>
      </c>
      <c r="B7042" s="364">
        <v>0.94120000000000004</v>
      </c>
    </row>
    <row r="7043" spans="1:2" x14ac:dyDescent="0.3">
      <c r="A7043" s="394">
        <v>36906</v>
      </c>
      <c r="B7043" s="364">
        <v>0.94279999999999997</v>
      </c>
    </row>
    <row r="7044" spans="1:2" x14ac:dyDescent="0.3">
      <c r="A7044" s="394">
        <v>36905</v>
      </c>
      <c r="B7044" s="364">
        <v>0.95450000000000002</v>
      </c>
    </row>
    <row r="7045" spans="1:2" x14ac:dyDescent="0.3">
      <c r="A7045" s="394">
        <v>36904</v>
      </c>
      <c r="B7045" s="364">
        <v>0.95450000000000002</v>
      </c>
    </row>
    <row r="7046" spans="1:2" x14ac:dyDescent="0.3">
      <c r="A7046" s="394">
        <v>36903</v>
      </c>
      <c r="B7046" s="364">
        <v>0.95450000000000002</v>
      </c>
    </row>
    <row r="7047" spans="1:2" x14ac:dyDescent="0.3">
      <c r="A7047" s="394">
        <v>36902</v>
      </c>
      <c r="B7047" s="364">
        <v>0.95230000000000004</v>
      </c>
    </row>
    <row r="7048" spans="1:2" x14ac:dyDescent="0.3">
      <c r="A7048" s="394">
        <v>36901</v>
      </c>
      <c r="B7048" s="364">
        <v>0.94120000000000004</v>
      </c>
    </row>
    <row r="7049" spans="1:2" x14ac:dyDescent="0.3">
      <c r="A7049" s="394">
        <v>36900</v>
      </c>
      <c r="B7049" s="364">
        <v>0.94010000000000005</v>
      </c>
    </row>
    <row r="7050" spans="1:2" x14ac:dyDescent="0.3">
      <c r="A7050" s="394">
        <v>36899</v>
      </c>
      <c r="B7050" s="364">
        <v>0.94969999999999999</v>
      </c>
    </row>
    <row r="7051" spans="1:2" x14ac:dyDescent="0.3">
      <c r="A7051" s="394">
        <v>36898</v>
      </c>
      <c r="B7051" s="364">
        <v>0.95450000000000002</v>
      </c>
    </row>
    <row r="7052" spans="1:2" x14ac:dyDescent="0.3">
      <c r="A7052" s="394">
        <v>36897</v>
      </c>
      <c r="B7052" s="364">
        <v>0.95450000000000002</v>
      </c>
    </row>
    <row r="7053" spans="1:2" x14ac:dyDescent="0.3">
      <c r="A7053" s="394">
        <v>36896</v>
      </c>
      <c r="B7053" s="364">
        <v>0.95450000000000002</v>
      </c>
    </row>
    <row r="7054" spans="1:2" x14ac:dyDescent="0.3">
      <c r="A7054" s="394">
        <v>36895</v>
      </c>
      <c r="B7054" s="364">
        <v>0.94579999999999997</v>
      </c>
    </row>
    <row r="7055" spans="1:2" x14ac:dyDescent="0.3">
      <c r="A7055" s="394">
        <v>36894</v>
      </c>
      <c r="B7055" s="364">
        <v>0.95299999999999996</v>
      </c>
    </row>
    <row r="7056" spans="1:2" x14ac:dyDescent="0.3">
      <c r="A7056" s="394">
        <v>36893</v>
      </c>
      <c r="B7056" s="364">
        <v>0.94230000000000003</v>
      </c>
    </row>
    <row r="7057" spans="1:2" x14ac:dyDescent="0.3">
      <c r="A7057" s="394">
        <v>36892</v>
      </c>
      <c r="B7057" s="364">
        <v>0.93049999999999999</v>
      </c>
    </row>
    <row r="7058" spans="1:2" x14ac:dyDescent="0.3">
      <c r="A7058" s="394">
        <v>36891</v>
      </c>
      <c r="B7058" s="364">
        <v>0.93049999999999999</v>
      </c>
    </row>
    <row r="7059" spans="1:2" x14ac:dyDescent="0.3">
      <c r="A7059" s="394">
        <v>36890</v>
      </c>
      <c r="B7059" s="364">
        <v>0.93049999999999999</v>
      </c>
    </row>
    <row r="7060" spans="1:2" x14ac:dyDescent="0.3">
      <c r="A7060" s="394">
        <v>36889</v>
      </c>
      <c r="B7060" s="364">
        <v>0.93049999999999999</v>
      </c>
    </row>
    <row r="7061" spans="1:2" x14ac:dyDescent="0.3">
      <c r="A7061" s="394">
        <v>36888</v>
      </c>
      <c r="B7061" s="364">
        <v>0.92849999999999999</v>
      </c>
    </row>
    <row r="7062" spans="1:2" x14ac:dyDescent="0.3">
      <c r="A7062" s="394">
        <v>36887</v>
      </c>
      <c r="B7062" s="364">
        <v>0.93100000000000005</v>
      </c>
    </row>
    <row r="7063" spans="1:2" x14ac:dyDescent="0.3">
      <c r="A7063" s="394">
        <v>36886</v>
      </c>
      <c r="B7063" s="364">
        <v>0.92400000000000004</v>
      </c>
    </row>
    <row r="7064" spans="1:2" x14ac:dyDescent="0.3">
      <c r="A7064" s="394">
        <v>36885</v>
      </c>
      <c r="B7064" s="364">
        <v>0.92400000000000004</v>
      </c>
    </row>
    <row r="7065" spans="1:2" x14ac:dyDescent="0.3">
      <c r="A7065" s="394">
        <v>36884</v>
      </c>
      <c r="B7065" s="364">
        <v>0.92400000000000004</v>
      </c>
    </row>
    <row r="7066" spans="1:2" x14ac:dyDescent="0.3">
      <c r="A7066" s="394">
        <v>36883</v>
      </c>
      <c r="B7066" s="364">
        <v>0.92400000000000004</v>
      </c>
    </row>
    <row r="7067" spans="1:2" x14ac:dyDescent="0.3">
      <c r="A7067" s="394">
        <v>36882</v>
      </c>
      <c r="B7067" s="364">
        <v>0.92400000000000004</v>
      </c>
    </row>
    <row r="7068" spans="1:2" x14ac:dyDescent="0.3">
      <c r="A7068" s="394">
        <v>36881</v>
      </c>
      <c r="B7068" s="364">
        <v>0.91459999999999997</v>
      </c>
    </row>
    <row r="7069" spans="1:2" x14ac:dyDescent="0.3">
      <c r="A7069" s="394">
        <v>36880</v>
      </c>
      <c r="B7069" s="364">
        <v>0.90590000000000004</v>
      </c>
    </row>
    <row r="7070" spans="1:2" x14ac:dyDescent="0.3">
      <c r="A7070" s="394">
        <v>36879</v>
      </c>
      <c r="B7070" s="364">
        <v>0.89029999999999998</v>
      </c>
    </row>
    <row r="7071" spans="1:2" x14ac:dyDescent="0.3">
      <c r="A7071" s="394">
        <v>36878</v>
      </c>
      <c r="B7071" s="364">
        <v>0.89659999999999995</v>
      </c>
    </row>
    <row r="7072" spans="1:2" x14ac:dyDescent="0.3">
      <c r="A7072" s="394">
        <v>36877</v>
      </c>
      <c r="B7072" s="364">
        <v>0.89839999999999998</v>
      </c>
    </row>
    <row r="7073" spans="1:2" x14ac:dyDescent="0.3">
      <c r="A7073" s="394">
        <v>36876</v>
      </c>
      <c r="B7073" s="364">
        <v>0.89839999999999998</v>
      </c>
    </row>
    <row r="7074" spans="1:2" x14ac:dyDescent="0.3">
      <c r="A7074" s="394">
        <v>36875</v>
      </c>
      <c r="B7074" s="364">
        <v>0.89839999999999998</v>
      </c>
    </row>
    <row r="7075" spans="1:2" x14ac:dyDescent="0.3">
      <c r="A7075" s="394">
        <v>36874</v>
      </c>
      <c r="B7075" s="364">
        <v>0.88390000000000002</v>
      </c>
    </row>
    <row r="7076" spans="1:2" x14ac:dyDescent="0.3">
      <c r="A7076" s="394">
        <v>36873</v>
      </c>
      <c r="B7076" s="364">
        <v>0.87480000000000002</v>
      </c>
    </row>
    <row r="7077" spans="1:2" x14ac:dyDescent="0.3">
      <c r="A7077" s="394">
        <v>36872</v>
      </c>
      <c r="B7077" s="364">
        <v>0.87819999999999998</v>
      </c>
    </row>
    <row r="7078" spans="1:2" x14ac:dyDescent="0.3">
      <c r="A7078" s="394">
        <v>36871</v>
      </c>
      <c r="B7078" s="364">
        <v>0.88039999999999996</v>
      </c>
    </row>
    <row r="7079" spans="1:2" x14ac:dyDescent="0.3">
      <c r="A7079" s="394">
        <v>36870</v>
      </c>
      <c r="B7079" s="364">
        <v>0.88949999999999996</v>
      </c>
    </row>
    <row r="7080" spans="1:2" x14ac:dyDescent="0.3">
      <c r="A7080" s="394">
        <v>36869</v>
      </c>
      <c r="B7080" s="364">
        <v>0.88949999999999996</v>
      </c>
    </row>
    <row r="7081" spans="1:2" x14ac:dyDescent="0.3">
      <c r="A7081" s="394">
        <v>36868</v>
      </c>
      <c r="B7081" s="364">
        <v>0.88949999999999996</v>
      </c>
    </row>
    <row r="7082" spans="1:2" x14ac:dyDescent="0.3">
      <c r="A7082" s="394">
        <v>36867</v>
      </c>
      <c r="B7082" s="364">
        <v>0.89429999999999998</v>
      </c>
    </row>
    <row r="7083" spans="1:2" x14ac:dyDescent="0.3">
      <c r="A7083" s="394">
        <v>36866</v>
      </c>
      <c r="B7083" s="364">
        <v>0.88280000000000003</v>
      </c>
    </row>
    <row r="7084" spans="1:2" x14ac:dyDescent="0.3">
      <c r="A7084" s="394">
        <v>36865</v>
      </c>
      <c r="B7084" s="364">
        <v>0.88100000000000001</v>
      </c>
    </row>
    <row r="7085" spans="1:2" x14ac:dyDescent="0.3">
      <c r="A7085" s="394">
        <v>36864</v>
      </c>
      <c r="B7085" s="364">
        <v>0.89080000000000004</v>
      </c>
    </row>
    <row r="7086" spans="1:2" x14ac:dyDescent="0.3">
      <c r="A7086" s="394">
        <v>36863</v>
      </c>
      <c r="B7086" s="364">
        <v>0.87350000000000005</v>
      </c>
    </row>
    <row r="7087" spans="1:2" x14ac:dyDescent="0.3">
      <c r="A7087" s="394">
        <v>36862</v>
      </c>
      <c r="B7087" s="364">
        <v>0.87350000000000005</v>
      </c>
    </row>
    <row r="7088" spans="1:2" x14ac:dyDescent="0.3">
      <c r="A7088" s="394">
        <v>36861</v>
      </c>
      <c r="B7088" s="364">
        <v>0.87350000000000005</v>
      </c>
    </row>
    <row r="7089" spans="1:2" x14ac:dyDescent="0.3">
      <c r="A7089" s="394">
        <v>36860</v>
      </c>
      <c r="B7089" s="364">
        <v>0.86839999999999995</v>
      </c>
    </row>
    <row r="7090" spans="1:2" x14ac:dyDescent="0.3">
      <c r="A7090" s="394">
        <v>36859</v>
      </c>
      <c r="B7090" s="364">
        <v>0.86499999999999999</v>
      </c>
    </row>
    <row r="7091" spans="1:2" x14ac:dyDescent="0.3">
      <c r="A7091" s="394">
        <v>36858</v>
      </c>
      <c r="B7091" s="364">
        <v>0.85609999999999997</v>
      </c>
    </row>
    <row r="7092" spans="1:2" x14ac:dyDescent="0.3">
      <c r="A7092" s="394">
        <v>36857</v>
      </c>
      <c r="B7092" s="364">
        <v>0.84060000000000001</v>
      </c>
    </row>
    <row r="7093" spans="1:2" x14ac:dyDescent="0.3">
      <c r="A7093" s="394">
        <v>36856</v>
      </c>
      <c r="B7093" s="364">
        <v>0.84360000000000002</v>
      </c>
    </row>
    <row r="7094" spans="1:2" x14ac:dyDescent="0.3">
      <c r="A7094" s="394">
        <v>36855</v>
      </c>
      <c r="B7094" s="364">
        <v>0.84360000000000002</v>
      </c>
    </row>
    <row r="7095" spans="1:2" x14ac:dyDescent="0.3">
      <c r="A7095" s="394">
        <v>36854</v>
      </c>
      <c r="B7095" s="364">
        <v>0.84360000000000002</v>
      </c>
    </row>
    <row r="7096" spans="1:2" x14ac:dyDescent="0.3">
      <c r="A7096" s="394">
        <v>36853</v>
      </c>
      <c r="B7096" s="364">
        <v>0.8427</v>
      </c>
    </row>
    <row r="7097" spans="1:2" x14ac:dyDescent="0.3">
      <c r="A7097" s="394">
        <v>36852</v>
      </c>
      <c r="B7097" s="364">
        <v>0.84289999999999998</v>
      </c>
    </row>
    <row r="7098" spans="1:2" x14ac:dyDescent="0.3">
      <c r="A7098" s="394">
        <v>36851</v>
      </c>
      <c r="B7098" s="364">
        <v>0.84740000000000004</v>
      </c>
    </row>
    <row r="7099" spans="1:2" x14ac:dyDescent="0.3">
      <c r="A7099" s="394">
        <v>36850</v>
      </c>
      <c r="B7099" s="364">
        <v>0.8488</v>
      </c>
    </row>
    <row r="7100" spans="1:2" x14ac:dyDescent="0.3">
      <c r="A7100" s="394">
        <v>36849</v>
      </c>
      <c r="B7100" s="364">
        <v>0.85350000000000004</v>
      </c>
    </row>
    <row r="7101" spans="1:2" x14ac:dyDescent="0.3">
      <c r="A7101" s="394">
        <v>36848</v>
      </c>
      <c r="B7101" s="364">
        <v>0.85350000000000004</v>
      </c>
    </row>
    <row r="7102" spans="1:2" x14ac:dyDescent="0.3">
      <c r="A7102" s="394">
        <v>36847</v>
      </c>
      <c r="B7102" s="364">
        <v>0.85350000000000004</v>
      </c>
    </row>
    <row r="7103" spans="1:2" x14ac:dyDescent="0.3">
      <c r="A7103" s="394">
        <v>36846</v>
      </c>
      <c r="B7103" s="364">
        <v>0.8569</v>
      </c>
    </row>
    <row r="7104" spans="1:2" x14ac:dyDescent="0.3">
      <c r="A7104" s="394">
        <v>36845</v>
      </c>
      <c r="B7104" s="364">
        <v>0.85960000000000003</v>
      </c>
    </row>
    <row r="7105" spans="1:2" x14ac:dyDescent="0.3">
      <c r="A7105" s="394">
        <v>36844</v>
      </c>
      <c r="B7105" s="364">
        <v>0.85829999999999995</v>
      </c>
    </row>
    <row r="7106" spans="1:2" x14ac:dyDescent="0.3">
      <c r="A7106" s="394">
        <v>36843</v>
      </c>
      <c r="B7106" s="364">
        <v>0.86199999999999999</v>
      </c>
    </row>
    <row r="7107" spans="1:2" x14ac:dyDescent="0.3">
      <c r="A7107" s="394">
        <v>36842</v>
      </c>
      <c r="B7107" s="364">
        <v>0.86729999999999996</v>
      </c>
    </row>
    <row r="7108" spans="1:2" x14ac:dyDescent="0.3">
      <c r="A7108" s="394">
        <v>36841</v>
      </c>
      <c r="B7108" s="364">
        <v>0.86729999999999996</v>
      </c>
    </row>
    <row r="7109" spans="1:2" x14ac:dyDescent="0.3">
      <c r="A7109" s="394">
        <v>36840</v>
      </c>
      <c r="B7109" s="364">
        <v>0.86729999999999996</v>
      </c>
    </row>
    <row r="7110" spans="1:2" x14ac:dyDescent="0.3">
      <c r="A7110" s="394">
        <v>36839</v>
      </c>
      <c r="B7110" s="364">
        <v>0.85309999999999997</v>
      </c>
    </row>
    <row r="7111" spans="1:2" x14ac:dyDescent="0.3">
      <c r="A7111" s="394">
        <v>36838</v>
      </c>
      <c r="B7111" s="364">
        <v>0.85589999999999999</v>
      </c>
    </row>
    <row r="7112" spans="1:2" x14ac:dyDescent="0.3">
      <c r="A7112" s="394">
        <v>36837</v>
      </c>
      <c r="B7112" s="364">
        <v>0.85870000000000002</v>
      </c>
    </row>
    <row r="7113" spans="1:2" x14ac:dyDescent="0.3">
      <c r="A7113" s="394">
        <v>36836</v>
      </c>
      <c r="B7113" s="364">
        <v>0.86670000000000003</v>
      </c>
    </row>
    <row r="7114" spans="1:2" x14ac:dyDescent="0.3">
      <c r="A7114" s="394">
        <v>36835</v>
      </c>
      <c r="B7114" s="364">
        <v>0.873</v>
      </c>
    </row>
    <row r="7115" spans="1:2" x14ac:dyDescent="0.3">
      <c r="A7115" s="394">
        <v>36834</v>
      </c>
      <c r="B7115" s="364">
        <v>0.873</v>
      </c>
    </row>
    <row r="7116" spans="1:2" x14ac:dyDescent="0.3">
      <c r="A7116" s="394">
        <v>36833</v>
      </c>
      <c r="B7116" s="364">
        <v>0.873</v>
      </c>
    </row>
    <row r="7117" spans="1:2" x14ac:dyDescent="0.3">
      <c r="A7117" s="394">
        <v>36832</v>
      </c>
      <c r="B7117" s="364">
        <v>0.86460000000000004</v>
      </c>
    </row>
    <row r="7118" spans="1:2" x14ac:dyDescent="0.3">
      <c r="A7118" s="394">
        <v>36831</v>
      </c>
      <c r="B7118" s="364">
        <v>0.85540000000000005</v>
      </c>
    </row>
    <row r="7119" spans="1:2" x14ac:dyDescent="0.3">
      <c r="A7119" s="394">
        <v>36830</v>
      </c>
      <c r="B7119" s="364">
        <v>0.8417</v>
      </c>
    </row>
    <row r="7120" spans="1:2" x14ac:dyDescent="0.3">
      <c r="A7120" s="394">
        <v>36829</v>
      </c>
      <c r="B7120" s="364">
        <v>0.84819999999999995</v>
      </c>
    </row>
    <row r="7121" spans="1:2" x14ac:dyDescent="0.3">
      <c r="A7121" s="394">
        <v>36828</v>
      </c>
      <c r="B7121" s="364">
        <v>0.83240000000000003</v>
      </c>
    </row>
    <row r="7122" spans="1:2" x14ac:dyDescent="0.3">
      <c r="A7122" s="394">
        <v>36827</v>
      </c>
      <c r="B7122" s="364">
        <v>0.83240000000000003</v>
      </c>
    </row>
    <row r="7123" spans="1:2" x14ac:dyDescent="0.3">
      <c r="A7123" s="394">
        <v>36826</v>
      </c>
      <c r="B7123" s="364">
        <v>0.83240000000000003</v>
      </c>
    </row>
    <row r="7124" spans="1:2" x14ac:dyDescent="0.3">
      <c r="A7124" s="394">
        <v>36825</v>
      </c>
      <c r="B7124" s="364">
        <v>0.82520000000000004</v>
      </c>
    </row>
    <row r="7125" spans="1:2" x14ac:dyDescent="0.3">
      <c r="A7125" s="394">
        <v>36824</v>
      </c>
      <c r="B7125" s="364">
        <v>0.83069999999999999</v>
      </c>
    </row>
    <row r="7126" spans="1:2" x14ac:dyDescent="0.3">
      <c r="A7126" s="394">
        <v>36823</v>
      </c>
      <c r="B7126" s="364">
        <v>0.83860000000000001</v>
      </c>
    </row>
    <row r="7127" spans="1:2" x14ac:dyDescent="0.3">
      <c r="A7127" s="394">
        <v>36822</v>
      </c>
      <c r="B7127" s="364">
        <v>0.8377</v>
      </c>
    </row>
    <row r="7128" spans="1:2" x14ac:dyDescent="0.3">
      <c r="A7128" s="394">
        <v>36821</v>
      </c>
      <c r="B7128" s="364">
        <v>0.84519999999999995</v>
      </c>
    </row>
    <row r="7129" spans="1:2" x14ac:dyDescent="0.3">
      <c r="A7129" s="394">
        <v>36820</v>
      </c>
      <c r="B7129" s="364">
        <v>0.84519999999999995</v>
      </c>
    </row>
    <row r="7130" spans="1:2" x14ac:dyDescent="0.3">
      <c r="A7130" s="394">
        <v>36819</v>
      </c>
      <c r="B7130" s="364">
        <v>0.84519999999999995</v>
      </c>
    </row>
    <row r="7131" spans="1:2" x14ac:dyDescent="0.3">
      <c r="A7131" s="394">
        <v>36818</v>
      </c>
      <c r="B7131" s="364">
        <v>0.84109999999999996</v>
      </c>
    </row>
    <row r="7132" spans="1:2" x14ac:dyDescent="0.3">
      <c r="A7132" s="394">
        <v>36817</v>
      </c>
      <c r="B7132" s="364">
        <v>0.85250000000000004</v>
      </c>
    </row>
    <row r="7133" spans="1:2" x14ac:dyDescent="0.3">
      <c r="A7133" s="394">
        <v>36816</v>
      </c>
      <c r="B7133" s="364">
        <v>0.84960000000000002</v>
      </c>
    </row>
    <row r="7134" spans="1:2" x14ac:dyDescent="0.3">
      <c r="A7134" s="394">
        <v>36815</v>
      </c>
      <c r="B7134" s="364">
        <v>0.85109999999999997</v>
      </c>
    </row>
    <row r="7135" spans="1:2" x14ac:dyDescent="0.3">
      <c r="A7135" s="394">
        <v>36814</v>
      </c>
      <c r="B7135" s="364">
        <v>0.86270000000000002</v>
      </c>
    </row>
    <row r="7136" spans="1:2" x14ac:dyDescent="0.3">
      <c r="A7136" s="394">
        <v>36813</v>
      </c>
      <c r="B7136" s="364">
        <v>0.86270000000000002</v>
      </c>
    </row>
    <row r="7137" spans="1:2" x14ac:dyDescent="0.3">
      <c r="A7137" s="394">
        <v>36812</v>
      </c>
      <c r="B7137" s="364">
        <v>0.86270000000000002</v>
      </c>
    </row>
    <row r="7138" spans="1:2" x14ac:dyDescent="0.3">
      <c r="A7138" s="394">
        <v>36811</v>
      </c>
      <c r="B7138" s="364">
        <v>0.86480000000000001</v>
      </c>
    </row>
    <row r="7139" spans="1:2" x14ac:dyDescent="0.3">
      <c r="A7139" s="394">
        <v>36810</v>
      </c>
      <c r="B7139" s="364">
        <v>0.872</v>
      </c>
    </row>
    <row r="7140" spans="1:2" x14ac:dyDescent="0.3">
      <c r="A7140" s="394">
        <v>36809</v>
      </c>
      <c r="B7140" s="364">
        <v>0.87209999999999999</v>
      </c>
    </row>
    <row r="7141" spans="1:2" x14ac:dyDescent="0.3">
      <c r="A7141" s="394">
        <v>36808</v>
      </c>
      <c r="B7141" s="364">
        <v>0.86950000000000005</v>
      </c>
    </row>
    <row r="7142" spans="1:2" x14ac:dyDescent="0.3">
      <c r="A7142" s="394">
        <v>36807</v>
      </c>
      <c r="B7142" s="364">
        <v>0.87029999999999996</v>
      </c>
    </row>
    <row r="7143" spans="1:2" x14ac:dyDescent="0.3">
      <c r="A7143" s="394">
        <v>36806</v>
      </c>
      <c r="B7143" s="364">
        <v>0.87029999999999996</v>
      </c>
    </row>
    <row r="7144" spans="1:2" x14ac:dyDescent="0.3">
      <c r="A7144" s="394">
        <v>36805</v>
      </c>
      <c r="B7144" s="364">
        <v>0.87029999999999996</v>
      </c>
    </row>
    <row r="7145" spans="1:2" x14ac:dyDescent="0.3">
      <c r="A7145" s="394">
        <v>36804</v>
      </c>
      <c r="B7145" s="364">
        <v>0.87860000000000005</v>
      </c>
    </row>
    <row r="7146" spans="1:2" x14ac:dyDescent="0.3">
      <c r="A7146" s="394">
        <v>36803</v>
      </c>
      <c r="B7146" s="364">
        <v>0.873</v>
      </c>
    </row>
    <row r="7147" spans="1:2" x14ac:dyDescent="0.3">
      <c r="A7147" s="394">
        <v>36802</v>
      </c>
      <c r="B7147" s="364">
        <v>0.87629999999999997</v>
      </c>
    </row>
    <row r="7148" spans="1:2" x14ac:dyDescent="0.3">
      <c r="A7148" s="394">
        <v>36801</v>
      </c>
      <c r="B7148" s="364">
        <v>0.88019999999999998</v>
      </c>
    </row>
    <row r="7149" spans="1:2" x14ac:dyDescent="0.3">
      <c r="A7149" s="394">
        <v>36800</v>
      </c>
      <c r="B7149" s="364">
        <v>0.87649999999999995</v>
      </c>
    </row>
    <row r="7150" spans="1:2" x14ac:dyDescent="0.3">
      <c r="A7150" s="394">
        <v>36799</v>
      </c>
      <c r="B7150" s="364">
        <v>0.87649999999999995</v>
      </c>
    </row>
    <row r="7151" spans="1:2" x14ac:dyDescent="0.3">
      <c r="A7151" s="394">
        <v>36798</v>
      </c>
      <c r="B7151" s="364">
        <v>0.87649999999999995</v>
      </c>
    </row>
    <row r="7152" spans="1:2" x14ac:dyDescent="0.3">
      <c r="A7152" s="394">
        <v>36797</v>
      </c>
      <c r="B7152" s="364">
        <v>0.88319999999999999</v>
      </c>
    </row>
    <row r="7153" spans="1:2" x14ac:dyDescent="0.3">
      <c r="A7153" s="394">
        <v>36796</v>
      </c>
      <c r="B7153" s="364">
        <v>0.8861</v>
      </c>
    </row>
    <row r="7154" spans="1:2" x14ac:dyDescent="0.3">
      <c r="A7154" s="394">
        <v>36795</v>
      </c>
      <c r="B7154" s="364">
        <v>0.87570000000000003</v>
      </c>
    </row>
    <row r="7155" spans="1:2" x14ac:dyDescent="0.3">
      <c r="A7155" s="394">
        <v>36794</v>
      </c>
      <c r="B7155" s="364">
        <v>0.877</v>
      </c>
    </row>
    <row r="7156" spans="1:2" x14ac:dyDescent="0.3">
      <c r="A7156" s="394">
        <v>36793</v>
      </c>
      <c r="B7156" s="364">
        <v>0.88900000000000001</v>
      </c>
    </row>
    <row r="7157" spans="1:2" x14ac:dyDescent="0.3">
      <c r="A7157" s="394">
        <v>36792</v>
      </c>
      <c r="B7157" s="364">
        <v>0.88900000000000001</v>
      </c>
    </row>
    <row r="7158" spans="1:2" x14ac:dyDescent="0.3">
      <c r="A7158" s="394">
        <v>36791</v>
      </c>
      <c r="B7158" s="364">
        <v>0.88900000000000001</v>
      </c>
    </row>
    <row r="7159" spans="1:2" x14ac:dyDescent="0.3">
      <c r="A7159" s="394">
        <v>36790</v>
      </c>
      <c r="B7159" s="364">
        <v>0.85240000000000005</v>
      </c>
    </row>
    <row r="7160" spans="1:2" x14ac:dyDescent="0.3">
      <c r="A7160" s="394">
        <v>36789</v>
      </c>
      <c r="B7160" s="364">
        <v>0.84760000000000002</v>
      </c>
    </row>
    <row r="7161" spans="1:2" x14ac:dyDescent="0.3">
      <c r="A7161" s="394">
        <v>36788</v>
      </c>
      <c r="B7161" s="364">
        <v>0.85409999999999997</v>
      </c>
    </row>
    <row r="7162" spans="1:2" x14ac:dyDescent="0.3">
      <c r="A7162" s="394">
        <v>36787</v>
      </c>
      <c r="B7162" s="364">
        <v>0.85260000000000002</v>
      </c>
    </row>
    <row r="7163" spans="1:2" x14ac:dyDescent="0.3">
      <c r="A7163" s="394">
        <v>36786</v>
      </c>
      <c r="B7163" s="364">
        <v>0.86150000000000004</v>
      </c>
    </row>
    <row r="7164" spans="1:2" x14ac:dyDescent="0.3">
      <c r="A7164" s="394">
        <v>36785</v>
      </c>
      <c r="B7164" s="364">
        <v>0.86150000000000004</v>
      </c>
    </row>
    <row r="7165" spans="1:2" x14ac:dyDescent="0.3">
      <c r="A7165" s="394">
        <v>36784</v>
      </c>
      <c r="B7165" s="364">
        <v>0.86150000000000004</v>
      </c>
    </row>
    <row r="7166" spans="1:2" x14ac:dyDescent="0.3">
      <c r="A7166" s="394">
        <v>36783</v>
      </c>
      <c r="B7166" s="364">
        <v>0.86929999999999996</v>
      </c>
    </row>
    <row r="7167" spans="1:2" x14ac:dyDescent="0.3">
      <c r="A7167" s="394">
        <v>36782</v>
      </c>
      <c r="B7167" s="364">
        <v>0.86539999999999995</v>
      </c>
    </row>
    <row r="7168" spans="1:2" x14ac:dyDescent="0.3">
      <c r="A7168" s="394">
        <v>36781</v>
      </c>
      <c r="B7168" s="364">
        <v>0.86140000000000005</v>
      </c>
    </row>
    <row r="7169" spans="1:2" x14ac:dyDescent="0.3">
      <c r="A7169" s="394">
        <v>36780</v>
      </c>
      <c r="B7169" s="364">
        <v>0.8609</v>
      </c>
    </row>
    <row r="7170" spans="1:2" x14ac:dyDescent="0.3">
      <c r="A7170" s="394">
        <v>36779</v>
      </c>
      <c r="B7170" s="364">
        <v>0.87350000000000005</v>
      </c>
    </row>
    <row r="7171" spans="1:2" x14ac:dyDescent="0.3">
      <c r="A7171" s="394">
        <v>36778</v>
      </c>
      <c r="B7171" s="364">
        <v>0.87350000000000005</v>
      </c>
    </row>
    <row r="7172" spans="1:2" x14ac:dyDescent="0.3">
      <c r="A7172" s="394">
        <v>36777</v>
      </c>
      <c r="B7172" s="364">
        <v>0.87350000000000005</v>
      </c>
    </row>
    <row r="7173" spans="1:2" x14ac:dyDescent="0.3">
      <c r="A7173" s="394">
        <v>36776</v>
      </c>
      <c r="B7173" s="364">
        <v>0.86760000000000004</v>
      </c>
    </row>
    <row r="7174" spans="1:2" x14ac:dyDescent="0.3">
      <c r="A7174" s="394">
        <v>36775</v>
      </c>
      <c r="B7174" s="364">
        <v>0.88180000000000003</v>
      </c>
    </row>
    <row r="7175" spans="1:2" x14ac:dyDescent="0.3">
      <c r="A7175" s="394">
        <v>36774</v>
      </c>
      <c r="B7175" s="364">
        <v>0.88859999999999995</v>
      </c>
    </row>
    <row r="7176" spans="1:2" x14ac:dyDescent="0.3">
      <c r="A7176" s="394">
        <v>36773</v>
      </c>
      <c r="B7176" s="364">
        <v>0.9</v>
      </c>
    </row>
    <row r="7177" spans="1:2" x14ac:dyDescent="0.3">
      <c r="A7177" s="394">
        <v>36772</v>
      </c>
      <c r="B7177" s="364">
        <v>0.89019999999999999</v>
      </c>
    </row>
    <row r="7178" spans="1:2" x14ac:dyDescent="0.3">
      <c r="A7178" s="394">
        <v>36771</v>
      </c>
      <c r="B7178" s="364">
        <v>0.89019999999999999</v>
      </c>
    </row>
    <row r="7179" spans="1:2" x14ac:dyDescent="0.3">
      <c r="A7179" s="394">
        <v>36770</v>
      </c>
      <c r="B7179" s="364">
        <v>0.89019999999999999</v>
      </c>
    </row>
    <row r="7180" spans="1:2" x14ac:dyDescent="0.3">
      <c r="A7180" s="394">
        <v>36769</v>
      </c>
      <c r="B7180" s="364">
        <v>0.89059999999999995</v>
      </c>
    </row>
    <row r="7181" spans="1:2" x14ac:dyDescent="0.3">
      <c r="A7181" s="394">
        <v>36768</v>
      </c>
      <c r="B7181" s="364">
        <v>0.89090000000000003</v>
      </c>
    </row>
    <row r="7182" spans="1:2" x14ac:dyDescent="0.3">
      <c r="A7182" s="394">
        <v>36767</v>
      </c>
      <c r="B7182" s="364">
        <v>0.89649999999999996</v>
      </c>
    </row>
    <row r="7183" spans="1:2" x14ac:dyDescent="0.3">
      <c r="A7183" s="394">
        <v>36766</v>
      </c>
      <c r="B7183" s="364">
        <v>0.90069999999999995</v>
      </c>
    </row>
    <row r="7184" spans="1:2" x14ac:dyDescent="0.3">
      <c r="A7184" s="394">
        <v>36765</v>
      </c>
      <c r="B7184" s="364">
        <v>0.90210000000000001</v>
      </c>
    </row>
    <row r="7185" spans="1:2" x14ac:dyDescent="0.3">
      <c r="A7185" s="394">
        <v>36764</v>
      </c>
      <c r="B7185" s="364">
        <v>0.90210000000000001</v>
      </c>
    </row>
    <row r="7186" spans="1:2" x14ac:dyDescent="0.3">
      <c r="A7186" s="394">
        <v>36763</v>
      </c>
      <c r="B7186" s="364">
        <v>0.90210000000000001</v>
      </c>
    </row>
    <row r="7187" spans="1:2" x14ac:dyDescent="0.3">
      <c r="A7187" s="394">
        <v>36762</v>
      </c>
      <c r="B7187" s="364">
        <v>0.9012</v>
      </c>
    </row>
    <row r="7188" spans="1:2" x14ac:dyDescent="0.3">
      <c r="A7188" s="394">
        <v>36761</v>
      </c>
      <c r="B7188" s="364">
        <v>0.89180000000000004</v>
      </c>
    </row>
    <row r="7189" spans="1:2" x14ac:dyDescent="0.3">
      <c r="A7189" s="394">
        <v>36760</v>
      </c>
      <c r="B7189" s="364">
        <v>0.8972</v>
      </c>
    </row>
    <row r="7190" spans="1:2" x14ac:dyDescent="0.3">
      <c r="A7190" s="394">
        <v>36759</v>
      </c>
      <c r="B7190" s="364">
        <v>0.90229999999999999</v>
      </c>
    </row>
    <row r="7191" spans="1:2" x14ac:dyDescent="0.3">
      <c r="A7191" s="394">
        <v>36758</v>
      </c>
      <c r="B7191" s="364">
        <v>0.91269999999999996</v>
      </c>
    </row>
    <row r="7192" spans="1:2" x14ac:dyDescent="0.3">
      <c r="A7192" s="394">
        <v>36757</v>
      </c>
      <c r="B7192" s="364">
        <v>0.91269999999999996</v>
      </c>
    </row>
    <row r="7193" spans="1:2" x14ac:dyDescent="0.3">
      <c r="A7193" s="394">
        <v>36756</v>
      </c>
      <c r="B7193" s="364">
        <v>0.91269999999999996</v>
      </c>
    </row>
    <row r="7194" spans="1:2" x14ac:dyDescent="0.3">
      <c r="A7194" s="394">
        <v>36755</v>
      </c>
      <c r="B7194" s="364">
        <v>0.91400000000000003</v>
      </c>
    </row>
    <row r="7195" spans="1:2" x14ac:dyDescent="0.3">
      <c r="A7195" s="394">
        <v>36754</v>
      </c>
      <c r="B7195" s="364">
        <v>0.90720000000000001</v>
      </c>
    </row>
    <row r="7196" spans="1:2" x14ac:dyDescent="0.3">
      <c r="A7196" s="394">
        <v>36753</v>
      </c>
      <c r="B7196" s="364">
        <v>0.91180000000000005</v>
      </c>
    </row>
    <row r="7197" spans="1:2" x14ac:dyDescent="0.3">
      <c r="A7197" s="394">
        <v>36752</v>
      </c>
      <c r="B7197" s="364">
        <v>0.90110000000000001</v>
      </c>
    </row>
    <row r="7198" spans="1:2" x14ac:dyDescent="0.3">
      <c r="A7198" s="394">
        <v>36751</v>
      </c>
      <c r="B7198" s="364">
        <v>0.91320000000000001</v>
      </c>
    </row>
    <row r="7199" spans="1:2" x14ac:dyDescent="0.3">
      <c r="A7199" s="394">
        <v>36750</v>
      </c>
      <c r="B7199" s="364">
        <v>0.91320000000000001</v>
      </c>
    </row>
    <row r="7200" spans="1:2" x14ac:dyDescent="0.3">
      <c r="A7200" s="394">
        <v>36749</v>
      </c>
      <c r="B7200" s="364">
        <v>0.91320000000000001</v>
      </c>
    </row>
    <row r="7201" spans="1:2" x14ac:dyDescent="0.3">
      <c r="A7201" s="394">
        <v>36748</v>
      </c>
      <c r="B7201" s="364">
        <v>0.90310000000000001</v>
      </c>
    </row>
    <row r="7202" spans="1:2" x14ac:dyDescent="0.3">
      <c r="A7202" s="394">
        <v>36747</v>
      </c>
      <c r="B7202" s="364">
        <v>0.89729999999999999</v>
      </c>
    </row>
    <row r="7203" spans="1:2" x14ac:dyDescent="0.3">
      <c r="A7203" s="394">
        <v>36746</v>
      </c>
      <c r="B7203" s="364">
        <v>0.90469999999999995</v>
      </c>
    </row>
    <row r="7204" spans="1:2" x14ac:dyDescent="0.3">
      <c r="A7204" s="394">
        <v>36745</v>
      </c>
      <c r="B7204" s="364">
        <v>0.90839999999999999</v>
      </c>
    </row>
    <row r="7205" spans="1:2" x14ac:dyDescent="0.3">
      <c r="A7205" s="394">
        <v>36744</v>
      </c>
      <c r="B7205" s="364">
        <v>0.90310000000000001</v>
      </c>
    </row>
    <row r="7206" spans="1:2" x14ac:dyDescent="0.3">
      <c r="A7206" s="394">
        <v>36743</v>
      </c>
      <c r="B7206" s="364">
        <v>0.90310000000000001</v>
      </c>
    </row>
    <row r="7207" spans="1:2" x14ac:dyDescent="0.3">
      <c r="A7207" s="394">
        <v>36742</v>
      </c>
      <c r="B7207" s="364">
        <v>0.90310000000000001</v>
      </c>
    </row>
    <row r="7208" spans="1:2" x14ac:dyDescent="0.3">
      <c r="A7208" s="394">
        <v>36741</v>
      </c>
      <c r="B7208" s="364">
        <v>0.90280000000000005</v>
      </c>
    </row>
    <row r="7209" spans="1:2" x14ac:dyDescent="0.3">
      <c r="A7209" s="394">
        <v>36740</v>
      </c>
      <c r="B7209" s="364">
        <v>0.91420000000000001</v>
      </c>
    </row>
    <row r="7210" spans="1:2" x14ac:dyDescent="0.3">
      <c r="A7210" s="394">
        <v>36739</v>
      </c>
      <c r="B7210" s="364">
        <v>0.9264</v>
      </c>
    </row>
    <row r="7211" spans="1:2" x14ac:dyDescent="0.3">
      <c r="A7211" s="394">
        <v>36738</v>
      </c>
      <c r="B7211" s="364">
        <v>0.92430000000000001</v>
      </c>
    </row>
    <row r="7212" spans="1:2" x14ac:dyDescent="0.3">
      <c r="A7212" s="394">
        <v>36737</v>
      </c>
      <c r="B7212" s="364">
        <v>0.92759999999999998</v>
      </c>
    </row>
    <row r="7213" spans="1:2" x14ac:dyDescent="0.3">
      <c r="A7213" s="394">
        <v>36736</v>
      </c>
      <c r="B7213" s="364">
        <v>0.92759999999999998</v>
      </c>
    </row>
    <row r="7214" spans="1:2" x14ac:dyDescent="0.3">
      <c r="A7214" s="394">
        <v>36735</v>
      </c>
      <c r="B7214" s="364">
        <v>0.92759999999999998</v>
      </c>
    </row>
    <row r="7215" spans="1:2" x14ac:dyDescent="0.3">
      <c r="A7215" s="394">
        <v>36734</v>
      </c>
      <c r="B7215" s="364">
        <v>0.93889999999999996</v>
      </c>
    </row>
    <row r="7216" spans="1:2" x14ac:dyDescent="0.3">
      <c r="A7216" s="394">
        <v>36733</v>
      </c>
      <c r="B7216" s="364">
        <v>0.93899999999999995</v>
      </c>
    </row>
    <row r="7217" spans="1:2" x14ac:dyDescent="0.3">
      <c r="A7217" s="394">
        <v>36732</v>
      </c>
      <c r="B7217" s="364">
        <v>0.94099999999999995</v>
      </c>
    </row>
    <row r="7218" spans="1:2" x14ac:dyDescent="0.3">
      <c r="A7218" s="394">
        <v>36731</v>
      </c>
      <c r="B7218" s="364">
        <v>0.93320000000000003</v>
      </c>
    </row>
    <row r="7219" spans="1:2" x14ac:dyDescent="0.3">
      <c r="A7219" s="394">
        <v>36730</v>
      </c>
      <c r="B7219" s="364">
        <v>0.93630000000000002</v>
      </c>
    </row>
    <row r="7220" spans="1:2" x14ac:dyDescent="0.3">
      <c r="A7220" s="394">
        <v>36729</v>
      </c>
      <c r="B7220" s="364">
        <v>0.93630000000000002</v>
      </c>
    </row>
    <row r="7221" spans="1:2" x14ac:dyDescent="0.3">
      <c r="A7221" s="394">
        <v>36728</v>
      </c>
      <c r="B7221" s="364">
        <v>0.93630000000000002</v>
      </c>
    </row>
    <row r="7222" spans="1:2" x14ac:dyDescent="0.3">
      <c r="A7222" s="394">
        <v>36727</v>
      </c>
      <c r="B7222" s="364">
        <v>0.92200000000000004</v>
      </c>
    </row>
    <row r="7223" spans="1:2" x14ac:dyDescent="0.3">
      <c r="A7223" s="394">
        <v>36726</v>
      </c>
      <c r="B7223" s="364">
        <v>0.92159999999999997</v>
      </c>
    </row>
    <row r="7224" spans="1:2" x14ac:dyDescent="0.3">
      <c r="A7224" s="394">
        <v>36725</v>
      </c>
      <c r="B7224" s="364">
        <v>0.93530000000000002</v>
      </c>
    </row>
    <row r="7225" spans="1:2" x14ac:dyDescent="0.3">
      <c r="A7225" s="394">
        <v>36724</v>
      </c>
      <c r="B7225" s="364">
        <v>0.93520000000000003</v>
      </c>
    </row>
    <row r="7226" spans="1:2" x14ac:dyDescent="0.3">
      <c r="A7226" s="394">
        <v>36723</v>
      </c>
      <c r="B7226" s="364">
        <v>0.93440000000000001</v>
      </c>
    </row>
    <row r="7227" spans="1:2" x14ac:dyDescent="0.3">
      <c r="A7227" s="394">
        <v>36722</v>
      </c>
      <c r="B7227" s="364">
        <v>0.93440000000000001</v>
      </c>
    </row>
    <row r="7228" spans="1:2" x14ac:dyDescent="0.3">
      <c r="A7228" s="394">
        <v>36721</v>
      </c>
      <c r="B7228" s="364">
        <v>0.93440000000000001</v>
      </c>
    </row>
    <row r="7229" spans="1:2" x14ac:dyDescent="0.3">
      <c r="A7229" s="394">
        <v>36720</v>
      </c>
      <c r="B7229" s="364">
        <v>0.93489999999999995</v>
      </c>
    </row>
    <row r="7230" spans="1:2" x14ac:dyDescent="0.3">
      <c r="A7230" s="394">
        <v>36719</v>
      </c>
      <c r="B7230" s="364">
        <v>0.94989999999999997</v>
      </c>
    </row>
    <row r="7231" spans="1:2" x14ac:dyDescent="0.3">
      <c r="A7231" s="394">
        <v>36718</v>
      </c>
      <c r="B7231" s="364">
        <v>0.95269999999999999</v>
      </c>
    </row>
    <row r="7232" spans="1:2" x14ac:dyDescent="0.3">
      <c r="A7232" s="394">
        <v>36717</v>
      </c>
      <c r="B7232" s="364">
        <v>0.95230000000000004</v>
      </c>
    </row>
    <row r="7233" spans="1:2" x14ac:dyDescent="0.3">
      <c r="A7233" s="394">
        <v>36716</v>
      </c>
      <c r="B7233" s="364">
        <v>0.94830000000000003</v>
      </c>
    </row>
    <row r="7234" spans="1:2" x14ac:dyDescent="0.3">
      <c r="A7234" s="394">
        <v>36715</v>
      </c>
      <c r="B7234" s="364">
        <v>0.94830000000000003</v>
      </c>
    </row>
    <row r="7235" spans="1:2" x14ac:dyDescent="0.3">
      <c r="A7235" s="394">
        <v>36714</v>
      </c>
      <c r="B7235" s="364">
        <v>0.94830000000000003</v>
      </c>
    </row>
    <row r="7236" spans="1:2" x14ac:dyDescent="0.3">
      <c r="A7236" s="394">
        <v>36713</v>
      </c>
      <c r="B7236" s="364">
        <v>0.95420000000000005</v>
      </c>
    </row>
    <row r="7237" spans="1:2" x14ac:dyDescent="0.3">
      <c r="A7237" s="394">
        <v>36712</v>
      </c>
      <c r="B7237" s="364">
        <v>0.95369999999999999</v>
      </c>
    </row>
    <row r="7238" spans="1:2" x14ac:dyDescent="0.3">
      <c r="A7238" s="394">
        <v>36711</v>
      </c>
      <c r="B7238" s="364">
        <v>0.94869999999999999</v>
      </c>
    </row>
    <row r="7239" spans="1:2" x14ac:dyDescent="0.3">
      <c r="A7239" s="394">
        <v>36710</v>
      </c>
      <c r="B7239" s="364">
        <v>0.94930000000000003</v>
      </c>
    </row>
    <row r="7240" spans="1:2" x14ac:dyDescent="0.3">
      <c r="A7240" s="394">
        <v>36709</v>
      </c>
      <c r="B7240" s="364">
        <v>0.9556</v>
      </c>
    </row>
    <row r="7241" spans="1:2" x14ac:dyDescent="0.3">
      <c r="A7241" s="394">
        <v>36708</v>
      </c>
      <c r="B7241" s="364">
        <v>0.9556</v>
      </c>
    </row>
    <row r="7242" spans="1:2" x14ac:dyDescent="0.3">
      <c r="A7242" s="394">
        <v>36707</v>
      </c>
      <c r="B7242" s="364">
        <v>0.9556</v>
      </c>
    </row>
    <row r="7243" spans="1:2" x14ac:dyDescent="0.3">
      <c r="A7243" s="394">
        <v>36706</v>
      </c>
      <c r="B7243" s="364">
        <v>0.95040000000000002</v>
      </c>
    </row>
    <row r="7244" spans="1:2" x14ac:dyDescent="0.3">
      <c r="A7244" s="394">
        <v>36705</v>
      </c>
      <c r="B7244" s="364">
        <v>0.9415</v>
      </c>
    </row>
    <row r="7245" spans="1:2" x14ac:dyDescent="0.3">
      <c r="A7245" s="394">
        <v>36704</v>
      </c>
      <c r="B7245" s="364">
        <v>0.94010000000000005</v>
      </c>
    </row>
    <row r="7246" spans="1:2" x14ac:dyDescent="0.3">
      <c r="A7246" s="394">
        <v>36703</v>
      </c>
      <c r="B7246" s="364">
        <v>0.93269999999999997</v>
      </c>
    </row>
    <row r="7247" spans="1:2" x14ac:dyDescent="0.3">
      <c r="A7247" s="394">
        <v>36702</v>
      </c>
      <c r="B7247" s="364">
        <v>0.94130000000000003</v>
      </c>
    </row>
    <row r="7248" spans="1:2" x14ac:dyDescent="0.3">
      <c r="A7248" s="394">
        <v>36701</v>
      </c>
      <c r="B7248" s="364">
        <v>0.94130000000000003</v>
      </c>
    </row>
    <row r="7249" spans="1:2" x14ac:dyDescent="0.3">
      <c r="A7249" s="394">
        <v>36700</v>
      </c>
      <c r="B7249" s="364">
        <v>0.94130000000000003</v>
      </c>
    </row>
    <row r="7250" spans="1:2" x14ac:dyDescent="0.3">
      <c r="A7250" s="394">
        <v>36699</v>
      </c>
      <c r="B7250" s="364">
        <v>0.9405</v>
      </c>
    </row>
    <row r="7251" spans="1:2" x14ac:dyDescent="0.3">
      <c r="A7251" s="394">
        <v>36698</v>
      </c>
      <c r="B7251" s="364">
        <v>0.94699999999999995</v>
      </c>
    </row>
    <row r="7252" spans="1:2" x14ac:dyDescent="0.3">
      <c r="A7252" s="394">
        <v>36697</v>
      </c>
      <c r="B7252" s="364">
        <v>0.95379999999999998</v>
      </c>
    </row>
    <row r="7253" spans="1:2" x14ac:dyDescent="0.3">
      <c r="A7253" s="394">
        <v>36696</v>
      </c>
      <c r="B7253" s="364">
        <v>0.96399999999999997</v>
      </c>
    </row>
    <row r="7254" spans="1:2" x14ac:dyDescent="0.3">
      <c r="A7254" s="394">
        <v>36695</v>
      </c>
      <c r="B7254" s="364">
        <v>0.95650000000000002</v>
      </c>
    </row>
    <row r="7255" spans="1:2" x14ac:dyDescent="0.3">
      <c r="A7255" s="394">
        <v>36694</v>
      </c>
      <c r="B7255" s="364">
        <v>0.95650000000000002</v>
      </c>
    </row>
    <row r="7256" spans="1:2" x14ac:dyDescent="0.3">
      <c r="A7256" s="394">
        <v>36693</v>
      </c>
      <c r="B7256" s="364">
        <v>0.95650000000000002</v>
      </c>
    </row>
    <row r="7257" spans="1:2" x14ac:dyDescent="0.3">
      <c r="A7257" s="394">
        <v>36692</v>
      </c>
      <c r="B7257" s="364">
        <v>0.95240000000000002</v>
      </c>
    </row>
    <row r="7258" spans="1:2" x14ac:dyDescent="0.3">
      <c r="A7258" s="394">
        <v>36691</v>
      </c>
      <c r="B7258" s="364">
        <v>0.96360000000000001</v>
      </c>
    </row>
    <row r="7259" spans="1:2" x14ac:dyDescent="0.3">
      <c r="A7259" s="394">
        <v>36690</v>
      </c>
      <c r="B7259" s="364">
        <v>0.95830000000000004</v>
      </c>
    </row>
    <row r="7260" spans="1:2" x14ac:dyDescent="0.3">
      <c r="A7260" s="394">
        <v>36689</v>
      </c>
      <c r="B7260" s="364">
        <v>0.95269999999999999</v>
      </c>
    </row>
    <row r="7261" spans="1:2" x14ac:dyDescent="0.3">
      <c r="A7261" s="394">
        <v>36688</v>
      </c>
      <c r="B7261" s="364">
        <v>0.94899999999999995</v>
      </c>
    </row>
    <row r="7262" spans="1:2" x14ac:dyDescent="0.3">
      <c r="A7262" s="394">
        <v>36687</v>
      </c>
      <c r="B7262" s="364">
        <v>0.94899999999999995</v>
      </c>
    </row>
    <row r="7263" spans="1:2" x14ac:dyDescent="0.3">
      <c r="A7263" s="394">
        <v>36686</v>
      </c>
      <c r="B7263" s="364">
        <v>0.94899999999999995</v>
      </c>
    </row>
    <row r="7264" spans="1:2" x14ac:dyDescent="0.3">
      <c r="A7264" s="394">
        <v>36685</v>
      </c>
      <c r="B7264" s="364">
        <v>0.96679999999999999</v>
      </c>
    </row>
    <row r="7265" spans="1:2" x14ac:dyDescent="0.3">
      <c r="A7265" s="394">
        <v>36684</v>
      </c>
      <c r="B7265" s="364">
        <v>0.95540000000000003</v>
      </c>
    </row>
    <row r="7266" spans="1:2" x14ac:dyDescent="0.3">
      <c r="A7266" s="394">
        <v>36683</v>
      </c>
      <c r="B7266" s="364">
        <v>0.94850000000000001</v>
      </c>
    </row>
    <row r="7267" spans="1:2" x14ac:dyDescent="0.3">
      <c r="A7267" s="394">
        <v>36682</v>
      </c>
      <c r="B7267" s="364">
        <v>0.94330000000000003</v>
      </c>
    </row>
    <row r="7268" spans="1:2" x14ac:dyDescent="0.3">
      <c r="A7268" s="394">
        <v>36681</v>
      </c>
      <c r="B7268" s="364">
        <v>0.9355</v>
      </c>
    </row>
    <row r="7269" spans="1:2" x14ac:dyDescent="0.3">
      <c r="A7269" s="394">
        <v>36680</v>
      </c>
      <c r="B7269" s="364">
        <v>0.9355</v>
      </c>
    </row>
    <row r="7270" spans="1:2" x14ac:dyDescent="0.3">
      <c r="A7270" s="394">
        <v>36679</v>
      </c>
      <c r="B7270" s="364">
        <v>0.9355</v>
      </c>
    </row>
    <row r="7271" spans="1:2" x14ac:dyDescent="0.3">
      <c r="A7271" s="394">
        <v>36678</v>
      </c>
      <c r="B7271" s="364">
        <v>0.93300000000000005</v>
      </c>
    </row>
    <row r="7272" spans="1:2" x14ac:dyDescent="0.3">
      <c r="A7272" s="394">
        <v>36677</v>
      </c>
      <c r="B7272" s="364">
        <v>0.93030000000000002</v>
      </c>
    </row>
    <row r="7273" spans="1:2" x14ac:dyDescent="0.3">
      <c r="A7273" s="394">
        <v>36676</v>
      </c>
      <c r="B7273" s="364">
        <v>0.93589999999999995</v>
      </c>
    </row>
    <row r="7274" spans="1:2" x14ac:dyDescent="0.3">
      <c r="A7274" s="394">
        <v>36675</v>
      </c>
      <c r="B7274" s="364">
        <v>0.92620000000000002</v>
      </c>
    </row>
    <row r="7275" spans="1:2" x14ac:dyDescent="0.3">
      <c r="A7275" s="394">
        <v>36674</v>
      </c>
      <c r="B7275" s="364">
        <v>0.9143</v>
      </c>
    </row>
    <row r="7276" spans="1:2" x14ac:dyDescent="0.3">
      <c r="A7276" s="394">
        <v>36673</v>
      </c>
      <c r="B7276" s="364">
        <v>0.9143</v>
      </c>
    </row>
    <row r="7277" spans="1:2" x14ac:dyDescent="0.3">
      <c r="A7277" s="394">
        <v>36672</v>
      </c>
      <c r="B7277" s="364">
        <v>0.9143</v>
      </c>
    </row>
    <row r="7278" spans="1:2" x14ac:dyDescent="0.3">
      <c r="A7278" s="394">
        <v>36671</v>
      </c>
      <c r="B7278" s="364">
        <v>0.89810000000000001</v>
      </c>
    </row>
    <row r="7279" spans="1:2" x14ac:dyDescent="0.3">
      <c r="A7279" s="394">
        <v>36670</v>
      </c>
      <c r="B7279" s="364">
        <v>0.90980000000000005</v>
      </c>
    </row>
    <row r="7280" spans="1:2" x14ac:dyDescent="0.3">
      <c r="A7280" s="394">
        <v>36669</v>
      </c>
      <c r="B7280" s="364">
        <v>0.91110000000000002</v>
      </c>
    </row>
    <row r="7281" spans="1:2" x14ac:dyDescent="0.3">
      <c r="A7281" s="394">
        <v>36668</v>
      </c>
      <c r="B7281" s="364">
        <v>0.9</v>
      </c>
    </row>
    <row r="7282" spans="1:2" x14ac:dyDescent="0.3">
      <c r="A7282" s="394">
        <v>36667</v>
      </c>
      <c r="B7282" s="364">
        <v>0.88749999999999996</v>
      </c>
    </row>
    <row r="7283" spans="1:2" x14ac:dyDescent="0.3">
      <c r="A7283" s="394">
        <v>36666</v>
      </c>
      <c r="B7283" s="364">
        <v>0.88749999999999996</v>
      </c>
    </row>
    <row r="7284" spans="1:2" x14ac:dyDescent="0.3">
      <c r="A7284" s="394">
        <v>36665</v>
      </c>
      <c r="B7284" s="364">
        <v>0.88749999999999996</v>
      </c>
    </row>
    <row r="7285" spans="1:2" x14ac:dyDescent="0.3">
      <c r="A7285" s="394">
        <v>36664</v>
      </c>
      <c r="B7285" s="364">
        <v>0.89419999999999999</v>
      </c>
    </row>
    <row r="7286" spans="1:2" x14ac:dyDescent="0.3">
      <c r="A7286" s="394">
        <v>36663</v>
      </c>
      <c r="B7286" s="364">
        <v>0.89219999999999999</v>
      </c>
    </row>
    <row r="7287" spans="1:2" x14ac:dyDescent="0.3">
      <c r="A7287" s="394">
        <v>36662</v>
      </c>
      <c r="B7287" s="364">
        <v>0.90649999999999997</v>
      </c>
    </row>
    <row r="7288" spans="1:2" x14ac:dyDescent="0.3">
      <c r="A7288" s="394">
        <v>36661</v>
      </c>
      <c r="B7288" s="364">
        <v>0.91469999999999996</v>
      </c>
    </row>
    <row r="7289" spans="1:2" x14ac:dyDescent="0.3">
      <c r="A7289" s="394">
        <v>36660</v>
      </c>
      <c r="B7289" s="364">
        <v>0.90290000000000004</v>
      </c>
    </row>
    <row r="7290" spans="1:2" x14ac:dyDescent="0.3">
      <c r="A7290" s="394">
        <v>36659</v>
      </c>
      <c r="B7290" s="364">
        <v>0.90290000000000004</v>
      </c>
    </row>
    <row r="7291" spans="1:2" x14ac:dyDescent="0.3">
      <c r="A7291" s="394">
        <v>36658</v>
      </c>
      <c r="B7291" s="364">
        <v>0.90290000000000004</v>
      </c>
    </row>
    <row r="7292" spans="1:2" x14ac:dyDescent="0.3">
      <c r="A7292" s="394">
        <v>36657</v>
      </c>
      <c r="B7292" s="364">
        <v>0.90790000000000004</v>
      </c>
    </row>
    <row r="7293" spans="1:2" x14ac:dyDescent="0.3">
      <c r="A7293" s="394">
        <v>36656</v>
      </c>
      <c r="B7293" s="364">
        <v>0.91069999999999995</v>
      </c>
    </row>
    <row r="7294" spans="1:2" x14ac:dyDescent="0.3">
      <c r="A7294" s="394">
        <v>36655</v>
      </c>
      <c r="B7294" s="364">
        <v>0.89780000000000004</v>
      </c>
    </row>
    <row r="7295" spans="1:2" x14ac:dyDescent="0.3">
      <c r="A7295" s="394">
        <v>36654</v>
      </c>
      <c r="B7295" s="364">
        <v>0.8952</v>
      </c>
    </row>
    <row r="7296" spans="1:2" x14ac:dyDescent="0.3">
      <c r="A7296" s="394">
        <v>36653</v>
      </c>
      <c r="B7296" s="364">
        <v>0.89839999999999998</v>
      </c>
    </row>
    <row r="7297" spans="1:2" x14ac:dyDescent="0.3">
      <c r="A7297" s="394">
        <v>36652</v>
      </c>
      <c r="B7297" s="364">
        <v>0.89839999999999998</v>
      </c>
    </row>
    <row r="7298" spans="1:2" x14ac:dyDescent="0.3">
      <c r="A7298" s="394">
        <v>36651</v>
      </c>
      <c r="B7298" s="364">
        <v>0.89839999999999998</v>
      </c>
    </row>
    <row r="7299" spans="1:2" x14ac:dyDescent="0.3">
      <c r="A7299" s="394">
        <v>36650</v>
      </c>
      <c r="B7299" s="364">
        <v>0.89470000000000005</v>
      </c>
    </row>
    <row r="7300" spans="1:2" x14ac:dyDescent="0.3">
      <c r="A7300" s="394">
        <v>36649</v>
      </c>
      <c r="B7300" s="364">
        <v>0.89129999999999998</v>
      </c>
    </row>
    <row r="7301" spans="1:2" x14ac:dyDescent="0.3">
      <c r="A7301" s="394">
        <v>36648</v>
      </c>
      <c r="B7301" s="364">
        <v>0.91159999999999997</v>
      </c>
    </row>
    <row r="7302" spans="1:2" x14ac:dyDescent="0.3">
      <c r="A7302" s="394">
        <v>36647</v>
      </c>
      <c r="B7302" s="364">
        <v>0.90849999999999997</v>
      </c>
    </row>
    <row r="7303" spans="1:2" x14ac:dyDescent="0.3">
      <c r="A7303" s="394">
        <v>36646</v>
      </c>
      <c r="B7303" s="364">
        <v>0.90849999999999997</v>
      </c>
    </row>
    <row r="7304" spans="1:2" x14ac:dyDescent="0.3">
      <c r="A7304" s="394">
        <v>36645</v>
      </c>
      <c r="B7304" s="364">
        <v>0.90849999999999997</v>
      </c>
    </row>
    <row r="7305" spans="1:2" x14ac:dyDescent="0.3">
      <c r="A7305" s="394">
        <v>36644</v>
      </c>
      <c r="B7305" s="364">
        <v>0.90849999999999997</v>
      </c>
    </row>
    <row r="7306" spans="1:2" x14ac:dyDescent="0.3">
      <c r="A7306" s="394">
        <v>36643</v>
      </c>
      <c r="B7306" s="364">
        <v>0.9163</v>
      </c>
    </row>
    <row r="7307" spans="1:2" x14ac:dyDescent="0.3">
      <c r="A7307" s="394">
        <v>36642</v>
      </c>
      <c r="B7307" s="364">
        <v>0.91930000000000001</v>
      </c>
    </row>
    <row r="7308" spans="1:2" x14ac:dyDescent="0.3">
      <c r="A7308" s="394">
        <v>36641</v>
      </c>
      <c r="B7308" s="364">
        <v>0.93020000000000003</v>
      </c>
    </row>
    <row r="7309" spans="1:2" x14ac:dyDescent="0.3">
      <c r="A7309" s="394">
        <v>36640</v>
      </c>
      <c r="B7309" s="364">
        <v>0.93759999999999999</v>
      </c>
    </row>
    <row r="7310" spans="1:2" x14ac:dyDescent="0.3">
      <c r="A7310" s="394">
        <v>36639</v>
      </c>
      <c r="B7310" s="364">
        <v>0.93759999999999999</v>
      </c>
    </row>
    <row r="7311" spans="1:2" x14ac:dyDescent="0.3">
      <c r="A7311" s="394">
        <v>36638</v>
      </c>
      <c r="B7311" s="364">
        <v>0.93759999999999999</v>
      </c>
    </row>
    <row r="7312" spans="1:2" x14ac:dyDescent="0.3">
      <c r="A7312" s="394">
        <v>36637</v>
      </c>
      <c r="B7312" s="364">
        <v>0.93759999999999999</v>
      </c>
    </row>
    <row r="7313" spans="1:2" x14ac:dyDescent="0.3">
      <c r="A7313" s="394">
        <v>36636</v>
      </c>
      <c r="B7313" s="364">
        <v>0.93759999999999999</v>
      </c>
    </row>
    <row r="7314" spans="1:2" x14ac:dyDescent="0.3">
      <c r="A7314" s="394">
        <v>36635</v>
      </c>
      <c r="B7314" s="364">
        <v>0.94610000000000005</v>
      </c>
    </row>
    <row r="7315" spans="1:2" x14ac:dyDescent="0.3">
      <c r="A7315" s="394">
        <v>36634</v>
      </c>
      <c r="B7315" s="364">
        <v>0.94969999999999999</v>
      </c>
    </row>
    <row r="7316" spans="1:2" x14ac:dyDescent="0.3">
      <c r="A7316" s="394">
        <v>36633</v>
      </c>
      <c r="B7316" s="364">
        <v>0.95730000000000004</v>
      </c>
    </row>
    <row r="7317" spans="1:2" x14ac:dyDescent="0.3">
      <c r="A7317" s="394">
        <v>36632</v>
      </c>
      <c r="B7317" s="364">
        <v>0.95399999999999996</v>
      </c>
    </row>
    <row r="7318" spans="1:2" x14ac:dyDescent="0.3">
      <c r="A7318" s="394">
        <v>36631</v>
      </c>
      <c r="B7318" s="364">
        <v>0.95399999999999996</v>
      </c>
    </row>
    <row r="7319" spans="1:2" x14ac:dyDescent="0.3">
      <c r="A7319" s="394">
        <v>36630</v>
      </c>
      <c r="B7319" s="364">
        <v>0.95399999999999996</v>
      </c>
    </row>
    <row r="7320" spans="1:2" x14ac:dyDescent="0.3">
      <c r="A7320" s="394">
        <v>36629</v>
      </c>
      <c r="B7320" s="364">
        <v>0.95369999999999999</v>
      </c>
    </row>
    <row r="7321" spans="1:2" x14ac:dyDescent="0.3">
      <c r="A7321" s="394">
        <v>36628</v>
      </c>
      <c r="B7321" s="364">
        <v>0.95760000000000001</v>
      </c>
    </row>
    <row r="7322" spans="1:2" x14ac:dyDescent="0.3">
      <c r="A7322" s="394">
        <v>36627</v>
      </c>
      <c r="B7322" s="364">
        <v>0.95940000000000003</v>
      </c>
    </row>
    <row r="7323" spans="1:2" x14ac:dyDescent="0.3">
      <c r="A7323" s="394">
        <v>36626</v>
      </c>
      <c r="B7323" s="364">
        <v>0.95899999999999996</v>
      </c>
    </row>
    <row r="7324" spans="1:2" x14ac:dyDescent="0.3">
      <c r="A7324" s="394">
        <v>36625</v>
      </c>
      <c r="B7324" s="364">
        <v>0.95640000000000003</v>
      </c>
    </row>
    <row r="7325" spans="1:2" x14ac:dyDescent="0.3">
      <c r="A7325" s="394">
        <v>36624</v>
      </c>
      <c r="B7325" s="364">
        <v>0.95640000000000003</v>
      </c>
    </row>
    <row r="7326" spans="1:2" x14ac:dyDescent="0.3">
      <c r="A7326" s="394">
        <v>36623</v>
      </c>
      <c r="B7326" s="364">
        <v>0.95640000000000003</v>
      </c>
    </row>
    <row r="7327" spans="1:2" x14ac:dyDescent="0.3">
      <c r="A7327" s="394">
        <v>36622</v>
      </c>
      <c r="B7327" s="364">
        <v>0.96250000000000002</v>
      </c>
    </row>
    <row r="7328" spans="1:2" x14ac:dyDescent="0.3">
      <c r="A7328" s="394">
        <v>36621</v>
      </c>
      <c r="B7328" s="364">
        <v>0.96730000000000005</v>
      </c>
    </row>
    <row r="7329" spans="1:2" x14ac:dyDescent="0.3">
      <c r="A7329" s="394">
        <v>36620</v>
      </c>
      <c r="B7329" s="364">
        <v>0.95379999999999998</v>
      </c>
    </row>
    <row r="7330" spans="1:2" x14ac:dyDescent="0.3">
      <c r="A7330" s="394">
        <v>36619</v>
      </c>
      <c r="B7330" s="364">
        <v>0.95640000000000003</v>
      </c>
    </row>
    <row r="7331" spans="1:2" x14ac:dyDescent="0.3">
      <c r="A7331" s="394">
        <v>36618</v>
      </c>
      <c r="B7331" s="364">
        <v>0.95530000000000004</v>
      </c>
    </row>
    <row r="7332" spans="1:2" x14ac:dyDescent="0.3">
      <c r="A7332" s="394">
        <v>36617</v>
      </c>
      <c r="B7332" s="364">
        <v>0.95530000000000004</v>
      </c>
    </row>
    <row r="7333" spans="1:2" x14ac:dyDescent="0.3">
      <c r="A7333" s="394">
        <v>36616</v>
      </c>
      <c r="B7333" s="364">
        <v>0.95530000000000004</v>
      </c>
    </row>
    <row r="7334" spans="1:2" x14ac:dyDescent="0.3">
      <c r="A7334" s="394">
        <v>36615</v>
      </c>
      <c r="B7334" s="364">
        <v>0.95550000000000002</v>
      </c>
    </row>
    <row r="7335" spans="1:2" x14ac:dyDescent="0.3">
      <c r="A7335" s="394">
        <v>36614</v>
      </c>
      <c r="B7335" s="364">
        <v>0.95679999999999998</v>
      </c>
    </row>
    <row r="7336" spans="1:2" x14ac:dyDescent="0.3">
      <c r="A7336" s="394">
        <v>36613</v>
      </c>
      <c r="B7336" s="364">
        <v>0.9647</v>
      </c>
    </row>
    <row r="7337" spans="1:2" x14ac:dyDescent="0.3">
      <c r="A7337" s="394">
        <v>36612</v>
      </c>
      <c r="B7337" s="364">
        <v>0.97119999999999995</v>
      </c>
    </row>
    <row r="7338" spans="1:2" x14ac:dyDescent="0.3">
      <c r="A7338" s="394">
        <v>36611</v>
      </c>
      <c r="B7338" s="364">
        <v>0.97150000000000003</v>
      </c>
    </row>
    <row r="7339" spans="1:2" x14ac:dyDescent="0.3">
      <c r="A7339" s="394">
        <v>36610</v>
      </c>
      <c r="B7339" s="364">
        <v>0.97150000000000003</v>
      </c>
    </row>
    <row r="7340" spans="1:2" x14ac:dyDescent="0.3">
      <c r="A7340" s="394">
        <v>36609</v>
      </c>
      <c r="B7340" s="364">
        <v>0.97150000000000003</v>
      </c>
    </row>
    <row r="7341" spans="1:2" x14ac:dyDescent="0.3">
      <c r="A7341" s="394">
        <v>36608</v>
      </c>
      <c r="B7341" s="364">
        <v>0.96560000000000001</v>
      </c>
    </row>
    <row r="7342" spans="1:2" x14ac:dyDescent="0.3">
      <c r="A7342" s="394">
        <v>36607</v>
      </c>
      <c r="B7342" s="364">
        <v>0.96030000000000004</v>
      </c>
    </row>
    <row r="7343" spans="1:2" x14ac:dyDescent="0.3">
      <c r="A7343" s="394">
        <v>36606</v>
      </c>
      <c r="B7343" s="364">
        <v>0.97009999999999996</v>
      </c>
    </row>
    <row r="7344" spans="1:2" x14ac:dyDescent="0.3">
      <c r="A7344" s="394">
        <v>36605</v>
      </c>
      <c r="B7344" s="364">
        <v>0.97150000000000003</v>
      </c>
    </row>
    <row r="7345" spans="1:2" x14ac:dyDescent="0.3">
      <c r="A7345" s="394">
        <v>36604</v>
      </c>
      <c r="B7345" s="364">
        <v>0.96719999999999995</v>
      </c>
    </row>
    <row r="7346" spans="1:2" x14ac:dyDescent="0.3">
      <c r="A7346" s="394">
        <v>36603</v>
      </c>
      <c r="B7346" s="364">
        <v>0.96719999999999995</v>
      </c>
    </row>
    <row r="7347" spans="1:2" x14ac:dyDescent="0.3">
      <c r="A7347" s="394">
        <v>36602</v>
      </c>
      <c r="B7347" s="364">
        <v>0.96719999999999995</v>
      </c>
    </row>
    <row r="7348" spans="1:2" x14ac:dyDescent="0.3">
      <c r="A7348" s="394">
        <v>36601</v>
      </c>
      <c r="B7348" s="364">
        <v>0.96630000000000005</v>
      </c>
    </row>
    <row r="7349" spans="1:2" x14ac:dyDescent="0.3">
      <c r="A7349" s="394">
        <v>36600</v>
      </c>
      <c r="B7349" s="364">
        <v>0.9647</v>
      </c>
    </row>
    <row r="7350" spans="1:2" x14ac:dyDescent="0.3">
      <c r="A7350" s="394">
        <v>36599</v>
      </c>
      <c r="B7350" s="364">
        <v>0.96199999999999997</v>
      </c>
    </row>
    <row r="7351" spans="1:2" x14ac:dyDescent="0.3">
      <c r="A7351" s="394">
        <v>36598</v>
      </c>
      <c r="B7351" s="364">
        <v>0.97160000000000002</v>
      </c>
    </row>
    <row r="7352" spans="1:2" x14ac:dyDescent="0.3">
      <c r="A7352" s="394">
        <v>36597</v>
      </c>
      <c r="B7352" s="364">
        <v>0.96130000000000004</v>
      </c>
    </row>
    <row r="7353" spans="1:2" x14ac:dyDescent="0.3">
      <c r="A7353" s="394">
        <v>36596</v>
      </c>
      <c r="B7353" s="364">
        <v>0.96130000000000004</v>
      </c>
    </row>
    <row r="7354" spans="1:2" x14ac:dyDescent="0.3">
      <c r="A7354" s="394">
        <v>36595</v>
      </c>
      <c r="B7354" s="364">
        <v>0.96130000000000004</v>
      </c>
    </row>
    <row r="7355" spans="1:2" x14ac:dyDescent="0.3">
      <c r="A7355" s="394">
        <v>36594</v>
      </c>
      <c r="B7355" s="364">
        <v>0.96160000000000001</v>
      </c>
    </row>
    <row r="7356" spans="1:2" x14ac:dyDescent="0.3">
      <c r="A7356" s="394">
        <v>36593</v>
      </c>
      <c r="B7356" s="364">
        <v>0.95430000000000004</v>
      </c>
    </row>
    <row r="7357" spans="1:2" x14ac:dyDescent="0.3">
      <c r="A7357" s="394">
        <v>36592</v>
      </c>
      <c r="B7357" s="364">
        <v>0.95930000000000004</v>
      </c>
    </row>
    <row r="7358" spans="1:2" x14ac:dyDescent="0.3">
      <c r="A7358" s="394">
        <v>36591</v>
      </c>
      <c r="B7358" s="364">
        <v>0.96399999999999997</v>
      </c>
    </row>
    <row r="7359" spans="1:2" x14ac:dyDescent="0.3">
      <c r="A7359" s="394">
        <v>36590</v>
      </c>
      <c r="B7359" s="364">
        <v>0.96589999999999998</v>
      </c>
    </row>
    <row r="7360" spans="1:2" x14ac:dyDescent="0.3">
      <c r="A7360" s="394">
        <v>36589</v>
      </c>
      <c r="B7360" s="364">
        <v>0.96589999999999998</v>
      </c>
    </row>
    <row r="7361" spans="1:2" x14ac:dyDescent="0.3">
      <c r="A7361" s="394">
        <v>36588</v>
      </c>
      <c r="B7361" s="364">
        <v>0.96589999999999998</v>
      </c>
    </row>
    <row r="7362" spans="1:2" x14ac:dyDescent="0.3">
      <c r="A7362" s="394">
        <v>36587</v>
      </c>
      <c r="B7362" s="364">
        <v>0.97250000000000003</v>
      </c>
    </row>
    <row r="7363" spans="1:2" x14ac:dyDescent="0.3">
      <c r="A7363" s="394">
        <v>36586</v>
      </c>
      <c r="B7363" s="364">
        <v>0.9667</v>
      </c>
    </row>
    <row r="7364" spans="1:2" x14ac:dyDescent="0.3">
      <c r="A7364" s="394">
        <v>36585</v>
      </c>
      <c r="B7364" s="364">
        <v>0.97140000000000004</v>
      </c>
    </row>
    <row r="7365" spans="1:2" x14ac:dyDescent="0.3">
      <c r="A7365" s="394">
        <v>36584</v>
      </c>
      <c r="B7365" s="364">
        <v>0.96389999999999998</v>
      </c>
    </row>
    <row r="7366" spans="1:2" x14ac:dyDescent="0.3">
      <c r="A7366" s="394">
        <v>36583</v>
      </c>
      <c r="B7366" s="364">
        <v>0.98129999999999995</v>
      </c>
    </row>
    <row r="7367" spans="1:2" x14ac:dyDescent="0.3">
      <c r="A7367" s="394">
        <v>36582</v>
      </c>
      <c r="B7367" s="364">
        <v>0.98129999999999995</v>
      </c>
    </row>
    <row r="7368" spans="1:2" x14ac:dyDescent="0.3">
      <c r="A7368" s="394">
        <v>36581</v>
      </c>
      <c r="B7368" s="364">
        <v>0.98129999999999995</v>
      </c>
    </row>
    <row r="7369" spans="1:2" x14ac:dyDescent="0.3">
      <c r="A7369" s="394">
        <v>36580</v>
      </c>
      <c r="B7369" s="364">
        <v>0.98980000000000001</v>
      </c>
    </row>
    <row r="7370" spans="1:2" x14ac:dyDescent="0.3">
      <c r="A7370" s="394">
        <v>36579</v>
      </c>
      <c r="B7370" s="364">
        <v>1.0067999999999999</v>
      </c>
    </row>
    <row r="7371" spans="1:2" x14ac:dyDescent="0.3">
      <c r="A7371" s="394">
        <v>36578</v>
      </c>
      <c r="B7371" s="364">
        <v>1.0022</v>
      </c>
    </row>
    <row r="7372" spans="1:2" x14ac:dyDescent="0.3">
      <c r="A7372" s="394">
        <v>36577</v>
      </c>
      <c r="B7372" s="364">
        <v>0.98570000000000002</v>
      </c>
    </row>
    <row r="7373" spans="1:2" x14ac:dyDescent="0.3">
      <c r="A7373" s="394">
        <v>36576</v>
      </c>
      <c r="B7373" s="364">
        <v>0.98570000000000002</v>
      </c>
    </row>
    <row r="7374" spans="1:2" x14ac:dyDescent="0.3">
      <c r="A7374" s="394">
        <v>36575</v>
      </c>
      <c r="B7374" s="364">
        <v>0.98570000000000002</v>
      </c>
    </row>
    <row r="7375" spans="1:2" x14ac:dyDescent="0.3">
      <c r="A7375" s="394">
        <v>36574</v>
      </c>
      <c r="B7375" s="364">
        <v>0.98570000000000002</v>
      </c>
    </row>
    <row r="7376" spans="1:2" x14ac:dyDescent="0.3">
      <c r="A7376" s="394">
        <v>36573</v>
      </c>
      <c r="B7376" s="364">
        <v>0.9919</v>
      </c>
    </row>
    <row r="7377" spans="1:2" x14ac:dyDescent="0.3">
      <c r="A7377" s="394">
        <v>36572</v>
      </c>
      <c r="B7377" s="364">
        <v>0.98040000000000005</v>
      </c>
    </row>
    <row r="7378" spans="1:2" x14ac:dyDescent="0.3">
      <c r="A7378" s="394">
        <v>36571</v>
      </c>
      <c r="B7378" s="364">
        <v>0.9778</v>
      </c>
    </row>
    <row r="7379" spans="1:2" x14ac:dyDescent="0.3">
      <c r="A7379" s="394">
        <v>36570</v>
      </c>
      <c r="B7379" s="364">
        <v>0.98670000000000002</v>
      </c>
    </row>
    <row r="7380" spans="1:2" x14ac:dyDescent="0.3">
      <c r="A7380" s="394">
        <v>36569</v>
      </c>
      <c r="B7380" s="364">
        <v>0.98009999999999997</v>
      </c>
    </row>
    <row r="7381" spans="1:2" x14ac:dyDescent="0.3">
      <c r="A7381" s="394">
        <v>36568</v>
      </c>
      <c r="B7381" s="364">
        <v>0.98009999999999997</v>
      </c>
    </row>
    <row r="7382" spans="1:2" x14ac:dyDescent="0.3">
      <c r="A7382" s="394">
        <v>36567</v>
      </c>
      <c r="B7382" s="364">
        <v>0.98009999999999997</v>
      </c>
    </row>
    <row r="7383" spans="1:2" x14ac:dyDescent="0.3">
      <c r="A7383" s="394">
        <v>36566</v>
      </c>
      <c r="B7383" s="364">
        <v>0.98680000000000001</v>
      </c>
    </row>
    <row r="7384" spans="1:2" x14ac:dyDescent="0.3">
      <c r="A7384" s="394">
        <v>36565</v>
      </c>
      <c r="B7384" s="364">
        <v>0.99339999999999995</v>
      </c>
    </row>
    <row r="7385" spans="1:2" x14ac:dyDescent="0.3">
      <c r="A7385" s="394">
        <v>36564</v>
      </c>
      <c r="B7385" s="364">
        <v>0.99029999999999996</v>
      </c>
    </row>
    <row r="7386" spans="1:2" x14ac:dyDescent="0.3">
      <c r="A7386" s="394">
        <v>36563</v>
      </c>
      <c r="B7386" s="364">
        <v>0.97670000000000001</v>
      </c>
    </row>
    <row r="7387" spans="1:2" x14ac:dyDescent="0.3">
      <c r="A7387" s="394">
        <v>36562</v>
      </c>
      <c r="B7387" s="364">
        <v>0.98350000000000004</v>
      </c>
    </row>
    <row r="7388" spans="1:2" x14ac:dyDescent="0.3">
      <c r="A7388" s="394">
        <v>36561</v>
      </c>
      <c r="B7388" s="364">
        <v>0.98350000000000004</v>
      </c>
    </row>
    <row r="7389" spans="1:2" x14ac:dyDescent="0.3">
      <c r="A7389" s="394">
        <v>36560</v>
      </c>
      <c r="B7389" s="364">
        <v>0.98350000000000004</v>
      </c>
    </row>
    <row r="7390" spans="1:2" x14ac:dyDescent="0.3">
      <c r="A7390" s="394">
        <v>36559</v>
      </c>
      <c r="B7390" s="364">
        <v>0.9748</v>
      </c>
    </row>
    <row r="7391" spans="1:2" x14ac:dyDescent="0.3">
      <c r="A7391" s="394">
        <v>36558</v>
      </c>
      <c r="B7391" s="364">
        <v>0.97170000000000001</v>
      </c>
    </row>
    <row r="7392" spans="1:2" x14ac:dyDescent="0.3">
      <c r="A7392" s="394">
        <v>36557</v>
      </c>
      <c r="B7392" s="364">
        <v>0.97099999999999997</v>
      </c>
    </row>
    <row r="7393" spans="1:2" x14ac:dyDescent="0.3">
      <c r="A7393" s="394">
        <v>36556</v>
      </c>
      <c r="B7393" s="364">
        <v>0.97909999999999997</v>
      </c>
    </row>
    <row r="7394" spans="1:2" x14ac:dyDescent="0.3">
      <c r="A7394" s="394">
        <v>36555</v>
      </c>
      <c r="B7394" s="364">
        <v>0.98480000000000001</v>
      </c>
    </row>
    <row r="7395" spans="1:2" x14ac:dyDescent="0.3">
      <c r="A7395" s="394">
        <v>36554</v>
      </c>
      <c r="B7395" s="364">
        <v>0.98480000000000001</v>
      </c>
    </row>
    <row r="7396" spans="1:2" x14ac:dyDescent="0.3">
      <c r="A7396" s="394">
        <v>36553</v>
      </c>
      <c r="B7396" s="364">
        <v>0.98480000000000001</v>
      </c>
    </row>
    <row r="7397" spans="1:2" x14ac:dyDescent="0.3">
      <c r="A7397" s="394">
        <v>36552</v>
      </c>
      <c r="B7397" s="364">
        <v>0.99760000000000004</v>
      </c>
    </row>
    <row r="7398" spans="1:2" x14ac:dyDescent="0.3">
      <c r="A7398" s="394">
        <v>36551</v>
      </c>
      <c r="B7398" s="364">
        <v>1.0019</v>
      </c>
    </row>
    <row r="7399" spans="1:2" x14ac:dyDescent="0.3">
      <c r="A7399" s="394">
        <v>36550</v>
      </c>
      <c r="B7399" s="364">
        <v>1.0007999999999999</v>
      </c>
    </row>
    <row r="7400" spans="1:2" x14ac:dyDescent="0.3">
      <c r="A7400" s="394">
        <v>36549</v>
      </c>
      <c r="B7400" s="364">
        <v>1.0026999999999999</v>
      </c>
    </row>
    <row r="7401" spans="1:2" x14ac:dyDescent="0.3">
      <c r="A7401" s="394">
        <v>36548</v>
      </c>
      <c r="B7401" s="364">
        <v>1.0097</v>
      </c>
    </row>
    <row r="7402" spans="1:2" x14ac:dyDescent="0.3">
      <c r="A7402" s="394">
        <v>36547</v>
      </c>
      <c r="B7402" s="364">
        <v>1.0097</v>
      </c>
    </row>
    <row r="7403" spans="1:2" x14ac:dyDescent="0.3">
      <c r="A7403" s="394">
        <v>36546</v>
      </c>
      <c r="B7403" s="364">
        <v>1.0097</v>
      </c>
    </row>
    <row r="7404" spans="1:2" x14ac:dyDescent="0.3">
      <c r="A7404" s="394">
        <v>36545</v>
      </c>
      <c r="B7404" s="364">
        <v>1.0088999999999999</v>
      </c>
    </row>
    <row r="7405" spans="1:2" x14ac:dyDescent="0.3">
      <c r="A7405" s="394">
        <v>36544</v>
      </c>
      <c r="B7405" s="364">
        <v>1.0105</v>
      </c>
    </row>
    <row r="7406" spans="1:2" x14ac:dyDescent="0.3">
      <c r="A7406" s="394">
        <v>36543</v>
      </c>
      <c r="B7406" s="364">
        <v>1.0093000000000001</v>
      </c>
    </row>
    <row r="7407" spans="1:2" x14ac:dyDescent="0.3">
      <c r="A7407" s="394">
        <v>36542</v>
      </c>
      <c r="B7407" s="364">
        <v>1.0094000000000001</v>
      </c>
    </row>
    <row r="7408" spans="1:2" x14ac:dyDescent="0.3">
      <c r="A7408" s="394">
        <v>36541</v>
      </c>
      <c r="B7408" s="364">
        <v>1.0225</v>
      </c>
    </row>
    <row r="7409" spans="1:2" x14ac:dyDescent="0.3">
      <c r="A7409" s="394">
        <v>36540</v>
      </c>
      <c r="B7409" s="364">
        <v>1.0225</v>
      </c>
    </row>
    <row r="7410" spans="1:2" x14ac:dyDescent="0.3">
      <c r="A7410" s="394">
        <v>36539</v>
      </c>
      <c r="B7410" s="364">
        <v>1.0225</v>
      </c>
    </row>
    <row r="7411" spans="1:2" x14ac:dyDescent="0.3">
      <c r="A7411" s="394">
        <v>36538</v>
      </c>
      <c r="B7411" s="364">
        <v>1.0276000000000001</v>
      </c>
    </row>
    <row r="7412" spans="1:2" x14ac:dyDescent="0.3">
      <c r="A7412" s="394">
        <v>36537</v>
      </c>
      <c r="B7412" s="364">
        <v>1.0307999999999999</v>
      </c>
    </row>
    <row r="7413" spans="1:2" x14ac:dyDescent="0.3">
      <c r="A7413" s="394">
        <v>36536</v>
      </c>
      <c r="B7413" s="364">
        <v>1.0256000000000001</v>
      </c>
    </row>
    <row r="7414" spans="1:2" x14ac:dyDescent="0.3">
      <c r="A7414" s="394">
        <v>36535</v>
      </c>
      <c r="B7414" s="364">
        <v>1.0228999999999999</v>
      </c>
    </row>
    <row r="7415" spans="1:2" x14ac:dyDescent="0.3">
      <c r="A7415" s="394">
        <v>36534</v>
      </c>
      <c r="B7415" s="364">
        <v>1.0284</v>
      </c>
    </row>
    <row r="7416" spans="1:2" x14ac:dyDescent="0.3">
      <c r="A7416" s="394">
        <v>36533</v>
      </c>
      <c r="B7416" s="364">
        <v>1.0284</v>
      </c>
    </row>
    <row r="7417" spans="1:2" x14ac:dyDescent="0.3">
      <c r="A7417" s="394">
        <v>36532</v>
      </c>
      <c r="B7417" s="364">
        <v>1.0284</v>
      </c>
    </row>
    <row r="7418" spans="1:2" x14ac:dyDescent="0.3">
      <c r="A7418" s="394">
        <v>36531</v>
      </c>
      <c r="B7418" s="364">
        <v>1.0387999999999999</v>
      </c>
    </row>
    <row r="7419" spans="1:2" x14ac:dyDescent="0.3">
      <c r="A7419" s="394">
        <v>36530</v>
      </c>
      <c r="B7419" s="364">
        <v>1.0367999999999999</v>
      </c>
    </row>
    <row r="7420" spans="1:2" x14ac:dyDescent="0.3">
      <c r="A7420" s="394">
        <v>36529</v>
      </c>
      <c r="B7420" s="364">
        <v>1.0305</v>
      </c>
    </row>
    <row r="7421" spans="1:2" x14ac:dyDescent="0.3">
      <c r="A7421" s="394">
        <v>36528</v>
      </c>
      <c r="B7421" s="364">
        <v>1.0089999999999999</v>
      </c>
    </row>
    <row r="7422" spans="1:2" x14ac:dyDescent="0.3">
      <c r="A7422" s="394">
        <v>36527</v>
      </c>
      <c r="B7422" s="364">
        <v>1.0045999999999999</v>
      </c>
    </row>
    <row r="7423" spans="1:2" x14ac:dyDescent="0.3">
      <c r="A7423" s="394">
        <v>36526</v>
      </c>
      <c r="B7423" s="364">
        <v>1.0045999999999999</v>
      </c>
    </row>
    <row r="7424" spans="1:2" x14ac:dyDescent="0.3">
      <c r="A7424" s="394">
        <v>36525</v>
      </c>
      <c r="B7424" s="364">
        <v>1.0045999999999999</v>
      </c>
    </row>
    <row r="7425" spans="1:2" x14ac:dyDescent="0.3">
      <c r="A7425" s="394">
        <v>36524</v>
      </c>
      <c r="B7425" s="364">
        <v>1.0045999999999999</v>
      </c>
    </row>
    <row r="7426" spans="1:2" x14ac:dyDescent="0.3">
      <c r="A7426" s="394">
        <v>36523</v>
      </c>
      <c r="B7426" s="364">
        <v>1.0072000000000001</v>
      </c>
    </row>
    <row r="7427" spans="1:2" x14ac:dyDescent="0.3">
      <c r="A7427" s="394">
        <v>36522</v>
      </c>
      <c r="B7427" s="364">
        <v>1.0088999999999999</v>
      </c>
    </row>
    <row r="7428" spans="1:2" x14ac:dyDescent="0.3">
      <c r="A7428" s="394">
        <v>36521</v>
      </c>
      <c r="B7428" s="364">
        <v>1.0134000000000001</v>
      </c>
    </row>
    <row r="7429" spans="1:2" x14ac:dyDescent="0.3">
      <c r="A7429" s="394">
        <v>36520</v>
      </c>
      <c r="B7429" s="364">
        <v>1.0142</v>
      </c>
    </row>
    <row r="7430" spans="1:2" x14ac:dyDescent="0.3">
      <c r="A7430" s="394">
        <v>36519</v>
      </c>
      <c r="B7430" s="364">
        <v>1.0142</v>
      </c>
    </row>
    <row r="7431" spans="1:2" x14ac:dyDescent="0.3">
      <c r="A7431" s="394">
        <v>36518</v>
      </c>
      <c r="B7431" s="364">
        <v>1.0142</v>
      </c>
    </row>
    <row r="7432" spans="1:2" x14ac:dyDescent="0.3">
      <c r="A7432" s="394">
        <v>36517</v>
      </c>
      <c r="B7432" s="364">
        <v>1.0088999999999999</v>
      </c>
    </row>
    <row r="7433" spans="1:2" x14ac:dyDescent="0.3">
      <c r="A7433" s="394">
        <v>36516</v>
      </c>
      <c r="B7433" s="364">
        <v>1.0074000000000001</v>
      </c>
    </row>
    <row r="7434" spans="1:2" x14ac:dyDescent="0.3">
      <c r="A7434" s="394">
        <v>36515</v>
      </c>
      <c r="B7434" s="364">
        <v>1.0084</v>
      </c>
    </row>
    <row r="7435" spans="1:2" x14ac:dyDescent="0.3">
      <c r="A7435" s="394">
        <v>36514</v>
      </c>
      <c r="B7435" s="364">
        <v>1.0096000000000001</v>
      </c>
    </row>
    <row r="7436" spans="1:2" x14ac:dyDescent="0.3">
      <c r="A7436" s="394">
        <v>36513</v>
      </c>
      <c r="B7436" s="364">
        <v>1.0127999999999999</v>
      </c>
    </row>
    <row r="7437" spans="1:2" x14ac:dyDescent="0.3">
      <c r="A7437" s="394">
        <v>36512</v>
      </c>
      <c r="B7437" s="364">
        <v>1.0127999999999999</v>
      </c>
    </row>
    <row r="7438" spans="1:2" x14ac:dyDescent="0.3">
      <c r="A7438" s="394">
        <v>36511</v>
      </c>
      <c r="B7438" s="364">
        <v>1.0127999999999999</v>
      </c>
    </row>
    <row r="7439" spans="1:2" x14ac:dyDescent="0.3">
      <c r="A7439" s="394">
        <v>36510</v>
      </c>
      <c r="B7439" s="364">
        <v>1.0145999999999999</v>
      </c>
    </row>
    <row r="7440" spans="1:2" x14ac:dyDescent="0.3">
      <c r="A7440" s="394">
        <v>36509</v>
      </c>
      <c r="B7440" s="364">
        <v>1.0021</v>
      </c>
    </row>
    <row r="7441" spans="1:2" x14ac:dyDescent="0.3">
      <c r="A7441" s="394">
        <v>36508</v>
      </c>
      <c r="B7441" s="364">
        <v>1.0038</v>
      </c>
    </row>
    <row r="7442" spans="1:2" x14ac:dyDescent="0.3">
      <c r="A7442" s="394">
        <v>36507</v>
      </c>
      <c r="B7442" s="364">
        <v>1.0127999999999999</v>
      </c>
    </row>
    <row r="7443" spans="1:2" x14ac:dyDescent="0.3">
      <c r="A7443" s="394">
        <v>36506</v>
      </c>
      <c r="B7443" s="364">
        <v>1.0141</v>
      </c>
    </row>
    <row r="7444" spans="1:2" x14ac:dyDescent="0.3">
      <c r="A7444" s="394">
        <v>36505</v>
      </c>
      <c r="B7444" s="364">
        <v>1.0141</v>
      </c>
    </row>
    <row r="7445" spans="1:2" x14ac:dyDescent="0.3">
      <c r="A7445" s="394">
        <v>36504</v>
      </c>
      <c r="B7445" s="364">
        <v>1.0141</v>
      </c>
    </row>
    <row r="7446" spans="1:2" x14ac:dyDescent="0.3">
      <c r="A7446" s="394">
        <v>36503</v>
      </c>
      <c r="B7446" s="364">
        <v>1.0175000000000001</v>
      </c>
    </row>
    <row r="7447" spans="1:2" x14ac:dyDescent="0.3">
      <c r="A7447" s="394">
        <v>36502</v>
      </c>
      <c r="B7447" s="364">
        <v>1.0236000000000001</v>
      </c>
    </row>
    <row r="7448" spans="1:2" x14ac:dyDescent="0.3">
      <c r="A7448" s="394">
        <v>36501</v>
      </c>
      <c r="B7448" s="364">
        <v>1.0239</v>
      </c>
    </row>
    <row r="7449" spans="1:2" x14ac:dyDescent="0.3">
      <c r="A7449" s="394">
        <v>36500</v>
      </c>
      <c r="B7449" s="364">
        <v>1.0182</v>
      </c>
    </row>
    <row r="7450" spans="1:2" x14ac:dyDescent="0.3">
      <c r="A7450" s="394">
        <v>36499</v>
      </c>
      <c r="B7450" s="364">
        <v>1.0015000000000001</v>
      </c>
    </row>
    <row r="7451" spans="1:2" x14ac:dyDescent="0.3">
      <c r="A7451" s="394">
        <v>36498</v>
      </c>
      <c r="B7451" s="364">
        <v>1.0015000000000001</v>
      </c>
    </row>
    <row r="7452" spans="1:2" x14ac:dyDescent="0.3">
      <c r="A7452" s="394">
        <v>36497</v>
      </c>
      <c r="B7452" s="364">
        <v>1.0015000000000001</v>
      </c>
    </row>
    <row r="7453" spans="1:2" x14ac:dyDescent="0.3">
      <c r="A7453" s="394">
        <v>36496</v>
      </c>
      <c r="B7453" s="364">
        <v>1.0057</v>
      </c>
    </row>
    <row r="7454" spans="1:2" x14ac:dyDescent="0.3">
      <c r="A7454" s="394">
        <v>36495</v>
      </c>
      <c r="B7454" s="364">
        <v>1.0091000000000001</v>
      </c>
    </row>
    <row r="7455" spans="1:2" x14ac:dyDescent="0.3">
      <c r="A7455" s="394">
        <v>36494</v>
      </c>
      <c r="B7455" s="364">
        <v>1.0097</v>
      </c>
    </row>
    <row r="7456" spans="1:2" x14ac:dyDescent="0.3">
      <c r="A7456" s="394">
        <v>36493</v>
      </c>
      <c r="B7456" s="364">
        <v>1.0077</v>
      </c>
    </row>
    <row r="7457" spans="1:2" x14ac:dyDescent="0.3">
      <c r="A7457" s="394">
        <v>36492</v>
      </c>
      <c r="B7457" s="364">
        <v>1.0101</v>
      </c>
    </row>
    <row r="7458" spans="1:2" x14ac:dyDescent="0.3">
      <c r="A7458" s="394">
        <v>36491</v>
      </c>
      <c r="B7458" s="364">
        <v>1.0101</v>
      </c>
    </row>
    <row r="7459" spans="1:2" x14ac:dyDescent="0.3">
      <c r="A7459" s="394">
        <v>36490</v>
      </c>
      <c r="B7459" s="364">
        <v>1.0101</v>
      </c>
    </row>
    <row r="7460" spans="1:2" x14ac:dyDescent="0.3">
      <c r="A7460" s="394">
        <v>36489</v>
      </c>
      <c r="B7460" s="364">
        <v>1.0194000000000001</v>
      </c>
    </row>
    <row r="7461" spans="1:2" x14ac:dyDescent="0.3">
      <c r="A7461" s="394">
        <v>36488</v>
      </c>
      <c r="B7461" s="364">
        <v>1.0215000000000001</v>
      </c>
    </row>
    <row r="7462" spans="1:2" x14ac:dyDescent="0.3">
      <c r="A7462" s="394">
        <v>36487</v>
      </c>
      <c r="B7462" s="364">
        <v>1.0315000000000001</v>
      </c>
    </row>
    <row r="7463" spans="1:2" x14ac:dyDescent="0.3">
      <c r="A7463" s="394">
        <v>36486</v>
      </c>
      <c r="B7463" s="364">
        <v>1.0310999999999999</v>
      </c>
    </row>
    <row r="7464" spans="1:2" x14ac:dyDescent="0.3">
      <c r="A7464" s="394">
        <v>36485</v>
      </c>
      <c r="B7464" s="364">
        <v>1.0279</v>
      </c>
    </row>
    <row r="7465" spans="1:2" x14ac:dyDescent="0.3">
      <c r="A7465" s="394">
        <v>36484</v>
      </c>
      <c r="B7465" s="364">
        <v>1.0279</v>
      </c>
    </row>
    <row r="7466" spans="1:2" x14ac:dyDescent="0.3">
      <c r="A7466" s="394">
        <v>36483</v>
      </c>
      <c r="B7466" s="364">
        <v>1.0279</v>
      </c>
    </row>
    <row r="7467" spans="1:2" x14ac:dyDescent="0.3">
      <c r="A7467" s="394">
        <v>36482</v>
      </c>
      <c r="B7467" s="364">
        <v>1.038</v>
      </c>
    </row>
    <row r="7468" spans="1:2" x14ac:dyDescent="0.3">
      <c r="A7468" s="394">
        <v>36481</v>
      </c>
      <c r="B7468" s="364">
        <v>1.0407999999999999</v>
      </c>
    </row>
    <row r="7469" spans="1:2" x14ac:dyDescent="0.3">
      <c r="A7469" s="394">
        <v>36480</v>
      </c>
      <c r="B7469" s="364">
        <v>1.0336000000000001</v>
      </c>
    </row>
    <row r="7470" spans="1:2" x14ac:dyDescent="0.3">
      <c r="A7470" s="394">
        <v>36479</v>
      </c>
      <c r="B7470" s="364">
        <v>1.0301</v>
      </c>
    </row>
    <row r="7471" spans="1:2" x14ac:dyDescent="0.3">
      <c r="A7471" s="394">
        <v>36478</v>
      </c>
      <c r="B7471" s="364">
        <v>1.0307999999999999</v>
      </c>
    </row>
    <row r="7472" spans="1:2" x14ac:dyDescent="0.3">
      <c r="A7472" s="394">
        <v>36477</v>
      </c>
      <c r="B7472" s="364">
        <v>1.0307999999999999</v>
      </c>
    </row>
    <row r="7473" spans="1:2" x14ac:dyDescent="0.3">
      <c r="A7473" s="394">
        <v>36476</v>
      </c>
      <c r="B7473" s="364">
        <v>1.0307999999999999</v>
      </c>
    </row>
    <row r="7474" spans="1:2" x14ac:dyDescent="0.3">
      <c r="A7474" s="394">
        <v>36475</v>
      </c>
      <c r="B7474" s="364">
        <v>1.0406</v>
      </c>
    </row>
    <row r="7475" spans="1:2" x14ac:dyDescent="0.3">
      <c r="A7475" s="394">
        <v>36474</v>
      </c>
      <c r="B7475" s="364">
        <v>1.0402</v>
      </c>
    </row>
    <row r="7476" spans="1:2" x14ac:dyDescent="0.3">
      <c r="A7476" s="394">
        <v>36473</v>
      </c>
      <c r="B7476" s="364">
        <v>1.0424</v>
      </c>
    </row>
    <row r="7477" spans="1:2" x14ac:dyDescent="0.3">
      <c r="A7477" s="394">
        <v>36472</v>
      </c>
      <c r="B7477" s="364">
        <v>1.0405</v>
      </c>
    </row>
    <row r="7478" spans="1:2" x14ac:dyDescent="0.3">
      <c r="A7478" s="394">
        <v>36471</v>
      </c>
      <c r="B7478" s="364">
        <v>1.0407999999999999</v>
      </c>
    </row>
    <row r="7479" spans="1:2" x14ac:dyDescent="0.3">
      <c r="A7479" s="394">
        <v>36470</v>
      </c>
      <c r="B7479" s="364">
        <v>1.0407999999999999</v>
      </c>
    </row>
    <row r="7480" spans="1:2" x14ac:dyDescent="0.3">
      <c r="A7480" s="394">
        <v>36469</v>
      </c>
      <c r="B7480" s="364">
        <v>1.0407999999999999</v>
      </c>
    </row>
    <row r="7481" spans="1:2" x14ac:dyDescent="0.3">
      <c r="A7481" s="394">
        <v>36468</v>
      </c>
      <c r="B7481" s="364">
        <v>1.0504</v>
      </c>
    </row>
    <row r="7482" spans="1:2" x14ac:dyDescent="0.3">
      <c r="A7482" s="394">
        <v>36467</v>
      </c>
      <c r="B7482" s="364">
        <v>1.0490999999999999</v>
      </c>
    </row>
    <row r="7483" spans="1:2" x14ac:dyDescent="0.3">
      <c r="A7483" s="394">
        <v>36466</v>
      </c>
      <c r="B7483" s="364">
        <v>1.0507</v>
      </c>
    </row>
    <row r="7484" spans="1:2" x14ac:dyDescent="0.3">
      <c r="A7484" s="394">
        <v>36465</v>
      </c>
      <c r="B7484" s="364">
        <v>1.0571999999999999</v>
      </c>
    </row>
    <row r="7485" spans="1:2" x14ac:dyDescent="0.3">
      <c r="A7485" s="394">
        <v>36464</v>
      </c>
      <c r="B7485" s="364">
        <v>1.0452999999999999</v>
      </c>
    </row>
    <row r="7486" spans="1:2" x14ac:dyDescent="0.3">
      <c r="A7486" s="394">
        <v>36463</v>
      </c>
      <c r="B7486" s="364">
        <v>1.0452999999999999</v>
      </c>
    </row>
    <row r="7487" spans="1:2" x14ac:dyDescent="0.3">
      <c r="A7487" s="394">
        <v>36462</v>
      </c>
      <c r="B7487" s="364">
        <v>1.0452999999999999</v>
      </c>
    </row>
    <row r="7488" spans="1:2" x14ac:dyDescent="0.3">
      <c r="A7488" s="394">
        <v>36461</v>
      </c>
      <c r="B7488" s="364">
        <v>1.0533999999999999</v>
      </c>
    </row>
    <row r="7489" spans="1:2" x14ac:dyDescent="0.3">
      <c r="A7489" s="394">
        <v>36460</v>
      </c>
      <c r="B7489" s="364">
        <v>1.0551999999999999</v>
      </c>
    </row>
    <row r="7490" spans="1:2" x14ac:dyDescent="0.3">
      <c r="A7490" s="394">
        <v>36459</v>
      </c>
      <c r="B7490" s="364">
        <v>1.0632999999999999</v>
      </c>
    </row>
    <row r="7491" spans="1:2" x14ac:dyDescent="0.3">
      <c r="A7491" s="394">
        <v>36458</v>
      </c>
      <c r="B7491" s="364">
        <v>1.0683</v>
      </c>
    </row>
    <row r="7492" spans="1:2" x14ac:dyDescent="0.3">
      <c r="A7492" s="394">
        <v>36457</v>
      </c>
      <c r="B7492" s="364">
        <v>1.0758000000000001</v>
      </c>
    </row>
    <row r="7493" spans="1:2" x14ac:dyDescent="0.3">
      <c r="A7493" s="394">
        <v>36456</v>
      </c>
      <c r="B7493" s="364">
        <v>1.0758000000000001</v>
      </c>
    </row>
    <row r="7494" spans="1:2" x14ac:dyDescent="0.3">
      <c r="A7494" s="394">
        <v>36455</v>
      </c>
      <c r="B7494" s="364">
        <v>1.0758000000000001</v>
      </c>
    </row>
    <row r="7495" spans="1:2" x14ac:dyDescent="0.3">
      <c r="A7495" s="394">
        <v>36454</v>
      </c>
      <c r="B7495" s="364">
        <v>1.0797000000000001</v>
      </c>
    </row>
    <row r="7496" spans="1:2" x14ac:dyDescent="0.3">
      <c r="A7496" s="394">
        <v>36453</v>
      </c>
      <c r="B7496" s="364">
        <v>1.0777000000000001</v>
      </c>
    </row>
    <row r="7497" spans="1:2" x14ac:dyDescent="0.3">
      <c r="A7497" s="394">
        <v>36452</v>
      </c>
      <c r="B7497" s="364">
        <v>1.0818000000000001</v>
      </c>
    </row>
    <row r="7498" spans="1:2" x14ac:dyDescent="0.3">
      <c r="A7498" s="394">
        <v>36451</v>
      </c>
      <c r="B7498" s="364">
        <v>1.0868</v>
      </c>
    </row>
    <row r="7499" spans="1:2" x14ac:dyDescent="0.3">
      <c r="A7499" s="394">
        <v>36450</v>
      </c>
      <c r="B7499" s="364">
        <v>1.0869</v>
      </c>
    </row>
    <row r="7500" spans="1:2" x14ac:dyDescent="0.3">
      <c r="A7500" s="394">
        <v>36449</v>
      </c>
      <c r="B7500" s="364">
        <v>1.0869</v>
      </c>
    </row>
    <row r="7501" spans="1:2" x14ac:dyDescent="0.3">
      <c r="A7501" s="394">
        <v>36448</v>
      </c>
      <c r="B7501" s="364">
        <v>1.0869</v>
      </c>
    </row>
    <row r="7502" spans="1:2" x14ac:dyDescent="0.3">
      <c r="A7502" s="394">
        <v>36447</v>
      </c>
      <c r="B7502" s="364">
        <v>1.0758000000000001</v>
      </c>
    </row>
    <row r="7503" spans="1:2" x14ac:dyDescent="0.3">
      <c r="A7503" s="394">
        <v>36446</v>
      </c>
      <c r="B7503" s="364">
        <v>1.0778000000000001</v>
      </c>
    </row>
    <row r="7504" spans="1:2" x14ac:dyDescent="0.3">
      <c r="A7504" s="394">
        <v>36445</v>
      </c>
      <c r="B7504" s="364">
        <v>1.0668</v>
      </c>
    </row>
    <row r="7505" spans="1:2" x14ac:dyDescent="0.3">
      <c r="A7505" s="394">
        <v>36444</v>
      </c>
      <c r="B7505" s="364">
        <v>1.0630999999999999</v>
      </c>
    </row>
    <row r="7506" spans="1:2" x14ac:dyDescent="0.3">
      <c r="A7506" s="394">
        <v>36443</v>
      </c>
      <c r="B7506" s="364">
        <v>1.0657000000000001</v>
      </c>
    </row>
    <row r="7507" spans="1:2" x14ac:dyDescent="0.3">
      <c r="A7507" s="394">
        <v>36442</v>
      </c>
      <c r="B7507" s="364">
        <v>1.0657000000000001</v>
      </c>
    </row>
    <row r="7508" spans="1:2" x14ac:dyDescent="0.3">
      <c r="A7508" s="394">
        <v>36441</v>
      </c>
      <c r="B7508" s="364">
        <v>1.0657000000000001</v>
      </c>
    </row>
    <row r="7509" spans="1:2" x14ac:dyDescent="0.3">
      <c r="A7509" s="394">
        <v>36440</v>
      </c>
      <c r="B7509" s="364">
        <v>1.0729</v>
      </c>
    </row>
    <row r="7510" spans="1:2" x14ac:dyDescent="0.3">
      <c r="A7510" s="394">
        <v>36439</v>
      </c>
      <c r="B7510" s="364">
        <v>1.0737000000000001</v>
      </c>
    </row>
    <row r="7511" spans="1:2" x14ac:dyDescent="0.3">
      <c r="A7511" s="394">
        <v>36438</v>
      </c>
      <c r="B7511" s="364">
        <v>1.0686</v>
      </c>
    </row>
    <row r="7512" spans="1:2" x14ac:dyDescent="0.3">
      <c r="A7512" s="394">
        <v>36437</v>
      </c>
      <c r="B7512" s="364">
        <v>1.0719000000000001</v>
      </c>
    </row>
    <row r="7513" spans="1:2" x14ac:dyDescent="0.3">
      <c r="A7513" s="394">
        <v>36436</v>
      </c>
      <c r="B7513" s="364">
        <v>1.0728</v>
      </c>
    </row>
    <row r="7514" spans="1:2" x14ac:dyDescent="0.3">
      <c r="A7514" s="394">
        <v>36435</v>
      </c>
      <c r="B7514" s="364">
        <v>1.0728</v>
      </c>
    </row>
    <row r="7515" spans="1:2" x14ac:dyDescent="0.3">
      <c r="A7515" s="394">
        <v>36434</v>
      </c>
      <c r="B7515" s="364">
        <v>1.0728</v>
      </c>
    </row>
    <row r="7516" spans="1:2" x14ac:dyDescent="0.3">
      <c r="A7516" s="394">
        <v>36433</v>
      </c>
      <c r="B7516" s="364">
        <v>1.0665</v>
      </c>
    </row>
    <row r="7517" spans="1:2" x14ac:dyDescent="0.3">
      <c r="A7517" s="394">
        <v>36432</v>
      </c>
      <c r="B7517" s="364">
        <v>1.0563</v>
      </c>
    </row>
    <row r="7518" spans="1:2" x14ac:dyDescent="0.3">
      <c r="A7518" s="394">
        <v>36431</v>
      </c>
      <c r="B7518" s="364">
        <v>1.0483</v>
      </c>
    </row>
    <row r="7519" spans="1:2" x14ac:dyDescent="0.3">
      <c r="A7519" s="394">
        <v>36430</v>
      </c>
      <c r="B7519" s="364">
        <v>1.0414000000000001</v>
      </c>
    </row>
    <row r="7520" spans="1:2" x14ac:dyDescent="0.3">
      <c r="A7520" s="394">
        <v>36429</v>
      </c>
      <c r="B7520" s="364">
        <v>1.0476000000000001</v>
      </c>
    </row>
    <row r="7521" spans="1:2" x14ac:dyDescent="0.3">
      <c r="A7521" s="394">
        <v>36428</v>
      </c>
      <c r="B7521" s="364">
        <v>1.0476000000000001</v>
      </c>
    </row>
    <row r="7522" spans="1:2" x14ac:dyDescent="0.3">
      <c r="A7522" s="394">
        <v>36427</v>
      </c>
      <c r="B7522" s="364">
        <v>1.0476000000000001</v>
      </c>
    </row>
    <row r="7523" spans="1:2" x14ac:dyDescent="0.3">
      <c r="A7523" s="394">
        <v>36426</v>
      </c>
      <c r="B7523" s="364">
        <v>1.0429999999999999</v>
      </c>
    </row>
    <row r="7524" spans="1:2" x14ac:dyDescent="0.3">
      <c r="A7524" s="394">
        <v>36425</v>
      </c>
      <c r="B7524" s="364">
        <v>1.0508999999999999</v>
      </c>
    </row>
    <row r="7525" spans="1:2" x14ac:dyDescent="0.3">
      <c r="A7525" s="394">
        <v>36424</v>
      </c>
      <c r="B7525" s="364">
        <v>1.0387999999999999</v>
      </c>
    </row>
    <row r="7526" spans="1:2" x14ac:dyDescent="0.3">
      <c r="A7526" s="394">
        <v>36423</v>
      </c>
      <c r="B7526" s="364">
        <v>1.0406</v>
      </c>
    </row>
    <row r="7527" spans="1:2" x14ac:dyDescent="0.3">
      <c r="A7527" s="394">
        <v>36422</v>
      </c>
      <c r="B7527" s="364">
        <v>1.0397000000000001</v>
      </c>
    </row>
    <row r="7528" spans="1:2" x14ac:dyDescent="0.3">
      <c r="A7528" s="394">
        <v>36421</v>
      </c>
      <c r="B7528" s="364">
        <v>1.0397000000000001</v>
      </c>
    </row>
    <row r="7529" spans="1:2" x14ac:dyDescent="0.3">
      <c r="A7529" s="394">
        <v>36420</v>
      </c>
      <c r="B7529" s="364">
        <v>1.0397000000000001</v>
      </c>
    </row>
    <row r="7530" spans="1:2" x14ac:dyDescent="0.3">
      <c r="A7530" s="394">
        <v>36419</v>
      </c>
      <c r="B7530" s="364">
        <v>1.0371999999999999</v>
      </c>
    </row>
    <row r="7531" spans="1:2" x14ac:dyDescent="0.3">
      <c r="A7531" s="394">
        <v>36418</v>
      </c>
      <c r="B7531" s="364">
        <v>1.0368999999999999</v>
      </c>
    </row>
    <row r="7532" spans="1:2" x14ac:dyDescent="0.3">
      <c r="A7532" s="394">
        <v>36417</v>
      </c>
      <c r="B7532" s="364">
        <v>1.0362</v>
      </c>
    </row>
    <row r="7533" spans="1:2" x14ac:dyDescent="0.3">
      <c r="A7533" s="394">
        <v>36416</v>
      </c>
      <c r="B7533" s="364">
        <v>1.0342</v>
      </c>
    </row>
    <row r="7534" spans="1:2" x14ac:dyDescent="0.3">
      <c r="A7534" s="394">
        <v>36415</v>
      </c>
      <c r="B7534" s="364">
        <v>1.052</v>
      </c>
    </row>
    <row r="7535" spans="1:2" x14ac:dyDescent="0.3">
      <c r="A7535" s="394">
        <v>36414</v>
      </c>
      <c r="B7535" s="364">
        <v>1.052</v>
      </c>
    </row>
    <row r="7536" spans="1:2" x14ac:dyDescent="0.3">
      <c r="A7536" s="394">
        <v>36413</v>
      </c>
      <c r="B7536" s="364">
        <v>1.052</v>
      </c>
    </row>
    <row r="7537" spans="1:2" x14ac:dyDescent="0.3">
      <c r="A7537" s="394">
        <v>36412</v>
      </c>
      <c r="B7537" s="364">
        <v>1.0591999999999999</v>
      </c>
    </row>
    <row r="7538" spans="1:2" x14ac:dyDescent="0.3">
      <c r="A7538" s="394">
        <v>36411</v>
      </c>
      <c r="B7538" s="364">
        <v>1.0612999999999999</v>
      </c>
    </row>
    <row r="7539" spans="1:2" x14ac:dyDescent="0.3">
      <c r="A7539" s="394">
        <v>36410</v>
      </c>
      <c r="B7539" s="364">
        <v>1.0565</v>
      </c>
    </row>
    <row r="7540" spans="1:2" x14ac:dyDescent="0.3">
      <c r="A7540" s="394">
        <v>36409</v>
      </c>
      <c r="B7540" s="364">
        <v>1.0593999999999999</v>
      </c>
    </row>
    <row r="7541" spans="1:2" x14ac:dyDescent="0.3">
      <c r="A7541" s="394">
        <v>36408</v>
      </c>
      <c r="B7541" s="364">
        <v>1.0682</v>
      </c>
    </row>
    <row r="7542" spans="1:2" x14ac:dyDescent="0.3">
      <c r="A7542" s="394">
        <v>36407</v>
      </c>
      <c r="B7542" s="364">
        <v>1.0682</v>
      </c>
    </row>
    <row r="7543" spans="1:2" x14ac:dyDescent="0.3">
      <c r="A7543" s="394">
        <v>36406</v>
      </c>
      <c r="B7543" s="364">
        <v>1.0682</v>
      </c>
    </row>
    <row r="7544" spans="1:2" x14ac:dyDescent="0.3">
      <c r="A7544" s="394">
        <v>36405</v>
      </c>
      <c r="B7544" s="364">
        <v>1.0662</v>
      </c>
    </row>
    <row r="7545" spans="1:2" x14ac:dyDescent="0.3">
      <c r="A7545" s="394">
        <v>36404</v>
      </c>
      <c r="B7545" s="364">
        <v>1.0612999999999999</v>
      </c>
    </row>
    <row r="7546" spans="1:2" x14ac:dyDescent="0.3">
      <c r="A7546" s="394">
        <v>36403</v>
      </c>
      <c r="B7546" s="364">
        <v>1.0572999999999999</v>
      </c>
    </row>
    <row r="7547" spans="1:2" x14ac:dyDescent="0.3">
      <c r="A7547" s="394">
        <v>36402</v>
      </c>
      <c r="B7547" s="364">
        <v>1.0454000000000001</v>
      </c>
    </row>
    <row r="7548" spans="1:2" x14ac:dyDescent="0.3">
      <c r="A7548" s="394">
        <v>36401</v>
      </c>
      <c r="B7548" s="364">
        <v>1.0449999999999999</v>
      </c>
    </row>
    <row r="7549" spans="1:2" x14ac:dyDescent="0.3">
      <c r="A7549" s="394">
        <v>36400</v>
      </c>
      <c r="B7549" s="364">
        <v>1.0449999999999999</v>
      </c>
    </row>
    <row r="7550" spans="1:2" x14ac:dyDescent="0.3">
      <c r="A7550" s="394">
        <v>36399</v>
      </c>
      <c r="B7550" s="364">
        <v>1.0449999999999999</v>
      </c>
    </row>
    <row r="7551" spans="1:2" x14ac:dyDescent="0.3">
      <c r="A7551" s="394">
        <v>36398</v>
      </c>
      <c r="B7551" s="364">
        <v>1.0451999999999999</v>
      </c>
    </row>
    <row r="7552" spans="1:2" x14ac:dyDescent="0.3">
      <c r="A7552" s="394">
        <v>36397</v>
      </c>
      <c r="B7552" s="364">
        <v>1.0432999999999999</v>
      </c>
    </row>
    <row r="7553" spans="1:2" x14ac:dyDescent="0.3">
      <c r="A7553" s="394">
        <v>36396</v>
      </c>
      <c r="B7553" s="364">
        <v>1.0511999999999999</v>
      </c>
    </row>
    <row r="7554" spans="1:2" x14ac:dyDescent="0.3">
      <c r="A7554" s="394">
        <v>36395</v>
      </c>
      <c r="B7554" s="364">
        <v>1.0606</v>
      </c>
    </row>
    <row r="7555" spans="1:2" x14ac:dyDescent="0.3">
      <c r="A7555" s="394">
        <v>36394</v>
      </c>
      <c r="B7555" s="364">
        <v>1.0667</v>
      </c>
    </row>
    <row r="7556" spans="1:2" x14ac:dyDescent="0.3">
      <c r="A7556" s="394">
        <v>36393</v>
      </c>
      <c r="B7556" s="364">
        <v>1.0667</v>
      </c>
    </row>
    <row r="7557" spans="1:2" x14ac:dyDescent="0.3">
      <c r="A7557" s="394">
        <v>36392</v>
      </c>
      <c r="B7557" s="364">
        <v>1.0667</v>
      </c>
    </row>
    <row r="7558" spans="1:2" x14ac:dyDescent="0.3">
      <c r="A7558" s="394">
        <v>36391</v>
      </c>
      <c r="B7558" s="364">
        <v>1.0517000000000001</v>
      </c>
    </row>
    <row r="7559" spans="1:2" x14ac:dyDescent="0.3">
      <c r="A7559" s="394">
        <v>36390</v>
      </c>
      <c r="B7559" s="364">
        <v>1.0517000000000001</v>
      </c>
    </row>
    <row r="7560" spans="1:2" x14ac:dyDescent="0.3">
      <c r="A7560" s="394">
        <v>36389</v>
      </c>
      <c r="B7560" s="364">
        <v>1.0527</v>
      </c>
    </row>
    <row r="7561" spans="1:2" x14ac:dyDescent="0.3">
      <c r="A7561" s="394">
        <v>36388</v>
      </c>
      <c r="B7561" s="364">
        <v>1.0552999999999999</v>
      </c>
    </row>
    <row r="7562" spans="1:2" x14ac:dyDescent="0.3">
      <c r="A7562" s="394">
        <v>36387</v>
      </c>
      <c r="B7562" s="364">
        <v>1.0667</v>
      </c>
    </row>
    <row r="7563" spans="1:2" x14ac:dyDescent="0.3">
      <c r="A7563" s="394">
        <v>36386</v>
      </c>
      <c r="B7563" s="364">
        <v>1.0667</v>
      </c>
    </row>
    <row r="7564" spans="1:2" x14ac:dyDescent="0.3">
      <c r="A7564" s="394">
        <v>36385</v>
      </c>
      <c r="B7564" s="364">
        <v>1.0667</v>
      </c>
    </row>
    <row r="7565" spans="1:2" x14ac:dyDescent="0.3">
      <c r="A7565" s="394">
        <v>36384</v>
      </c>
      <c r="B7565" s="364">
        <v>1.0638000000000001</v>
      </c>
    </row>
    <row r="7566" spans="1:2" x14ac:dyDescent="0.3">
      <c r="A7566" s="394">
        <v>36383</v>
      </c>
      <c r="B7566" s="364">
        <v>1.0668</v>
      </c>
    </row>
    <row r="7567" spans="1:2" x14ac:dyDescent="0.3">
      <c r="A7567" s="394">
        <v>36382</v>
      </c>
      <c r="B7567" s="364">
        <v>1.0737000000000001</v>
      </c>
    </row>
    <row r="7568" spans="1:2" x14ac:dyDescent="0.3">
      <c r="A7568" s="394">
        <v>36381</v>
      </c>
      <c r="B7568" s="364">
        <v>1.0705</v>
      </c>
    </row>
    <row r="7569" spans="1:2" x14ac:dyDescent="0.3">
      <c r="A7569" s="394">
        <v>36380</v>
      </c>
      <c r="B7569" s="364">
        <v>1.0740000000000001</v>
      </c>
    </row>
    <row r="7570" spans="1:2" x14ac:dyDescent="0.3">
      <c r="A7570" s="394">
        <v>36379</v>
      </c>
      <c r="B7570" s="364">
        <v>1.0740000000000001</v>
      </c>
    </row>
    <row r="7571" spans="1:2" x14ac:dyDescent="0.3">
      <c r="A7571" s="394">
        <v>36378</v>
      </c>
      <c r="B7571" s="364">
        <v>1.0740000000000001</v>
      </c>
    </row>
    <row r="7572" spans="1:2" x14ac:dyDescent="0.3">
      <c r="A7572" s="394">
        <v>36377</v>
      </c>
      <c r="B7572" s="364">
        <v>1.0790999999999999</v>
      </c>
    </row>
    <row r="7573" spans="1:2" x14ac:dyDescent="0.3">
      <c r="A7573" s="394">
        <v>36376</v>
      </c>
      <c r="B7573" s="364">
        <v>1.0761000000000001</v>
      </c>
    </row>
    <row r="7574" spans="1:2" x14ac:dyDescent="0.3">
      <c r="A7574" s="394">
        <v>36375</v>
      </c>
      <c r="B7574" s="364">
        <v>1.0645</v>
      </c>
    </row>
    <row r="7575" spans="1:2" x14ac:dyDescent="0.3">
      <c r="A7575" s="394">
        <v>36374</v>
      </c>
      <c r="B7575" s="364">
        <v>1.0665</v>
      </c>
    </row>
    <row r="7576" spans="1:2" x14ac:dyDescent="0.3">
      <c r="A7576" s="394">
        <v>36373</v>
      </c>
      <c r="B7576" s="364">
        <v>1.0693999999999999</v>
      </c>
    </row>
    <row r="7577" spans="1:2" x14ac:dyDescent="0.3">
      <c r="A7577" s="394">
        <v>36372</v>
      </c>
      <c r="B7577" s="364">
        <v>1.0693999999999999</v>
      </c>
    </row>
    <row r="7578" spans="1:2" x14ac:dyDescent="0.3">
      <c r="A7578" s="394">
        <v>36371</v>
      </c>
      <c r="B7578" s="364">
        <v>1.0693999999999999</v>
      </c>
    </row>
    <row r="7579" spans="1:2" x14ac:dyDescent="0.3">
      <c r="A7579" s="394">
        <v>36370</v>
      </c>
      <c r="B7579" s="364">
        <v>1.0680000000000001</v>
      </c>
    </row>
    <row r="7580" spans="1:2" x14ac:dyDescent="0.3">
      <c r="A7580" s="394">
        <v>36369</v>
      </c>
      <c r="B7580" s="364">
        <v>1.0603</v>
      </c>
    </row>
    <row r="7581" spans="1:2" x14ac:dyDescent="0.3">
      <c r="A7581" s="394">
        <v>36368</v>
      </c>
      <c r="B7581" s="364">
        <v>1.0627</v>
      </c>
    </row>
    <row r="7582" spans="1:2" x14ac:dyDescent="0.3">
      <c r="A7582" s="394">
        <v>36367</v>
      </c>
      <c r="B7582" s="364">
        <v>1.0698000000000001</v>
      </c>
    </row>
    <row r="7583" spans="1:2" x14ac:dyDescent="0.3">
      <c r="A7583" s="394">
        <v>36366</v>
      </c>
      <c r="B7583" s="364">
        <v>1.0496000000000001</v>
      </c>
    </row>
    <row r="7584" spans="1:2" x14ac:dyDescent="0.3">
      <c r="A7584" s="394">
        <v>36365</v>
      </c>
      <c r="B7584" s="364">
        <v>1.0496000000000001</v>
      </c>
    </row>
    <row r="7585" spans="1:2" x14ac:dyDescent="0.3">
      <c r="A7585" s="394">
        <v>36364</v>
      </c>
      <c r="B7585" s="364">
        <v>1.0496000000000001</v>
      </c>
    </row>
    <row r="7586" spans="1:2" x14ac:dyDescent="0.3">
      <c r="A7586" s="394">
        <v>36363</v>
      </c>
      <c r="B7586" s="364">
        <v>1.0499000000000001</v>
      </c>
    </row>
    <row r="7587" spans="1:2" x14ac:dyDescent="0.3">
      <c r="A7587" s="394">
        <v>36362</v>
      </c>
      <c r="B7587" s="364">
        <v>1.0462</v>
      </c>
    </row>
    <row r="7588" spans="1:2" x14ac:dyDescent="0.3">
      <c r="A7588" s="394">
        <v>36361</v>
      </c>
      <c r="B7588" s="364">
        <v>1.0409999999999999</v>
      </c>
    </row>
    <row r="7589" spans="1:2" x14ac:dyDescent="0.3">
      <c r="A7589" s="394">
        <v>36360</v>
      </c>
      <c r="B7589" s="364">
        <v>1.0145999999999999</v>
      </c>
    </row>
    <row r="7590" spans="1:2" x14ac:dyDescent="0.3">
      <c r="A7590" s="394">
        <v>36359</v>
      </c>
      <c r="B7590" s="364">
        <v>1.0202</v>
      </c>
    </row>
    <row r="7591" spans="1:2" x14ac:dyDescent="0.3">
      <c r="A7591" s="394">
        <v>36358</v>
      </c>
      <c r="B7591" s="364">
        <v>1.0202</v>
      </c>
    </row>
    <row r="7592" spans="1:2" x14ac:dyDescent="0.3">
      <c r="A7592" s="394">
        <v>36357</v>
      </c>
      <c r="B7592" s="364">
        <v>1.0202</v>
      </c>
    </row>
    <row r="7593" spans="1:2" x14ac:dyDescent="0.3">
      <c r="A7593" s="394">
        <v>36356</v>
      </c>
      <c r="B7593" s="364">
        <v>1.0201</v>
      </c>
    </row>
    <row r="7594" spans="1:2" x14ac:dyDescent="0.3">
      <c r="A7594" s="394">
        <v>36355</v>
      </c>
      <c r="B7594" s="364">
        <v>1.0167999999999999</v>
      </c>
    </row>
    <row r="7595" spans="1:2" x14ac:dyDescent="0.3">
      <c r="A7595" s="394">
        <v>36354</v>
      </c>
      <c r="B7595" s="364">
        <v>1.0183</v>
      </c>
    </row>
    <row r="7596" spans="1:2" x14ac:dyDescent="0.3">
      <c r="A7596" s="394">
        <v>36353</v>
      </c>
      <c r="B7596" s="364">
        <v>1.0124</v>
      </c>
    </row>
    <row r="7597" spans="1:2" x14ac:dyDescent="0.3">
      <c r="A7597" s="394">
        <v>36352</v>
      </c>
      <c r="B7597" s="364">
        <v>1.0204</v>
      </c>
    </row>
    <row r="7598" spans="1:2" x14ac:dyDescent="0.3">
      <c r="A7598" s="394">
        <v>36351</v>
      </c>
      <c r="B7598" s="364">
        <v>1.0204</v>
      </c>
    </row>
    <row r="7599" spans="1:2" x14ac:dyDescent="0.3">
      <c r="A7599" s="394">
        <v>36350</v>
      </c>
      <c r="B7599" s="364">
        <v>1.0204</v>
      </c>
    </row>
    <row r="7600" spans="1:2" x14ac:dyDescent="0.3">
      <c r="A7600" s="394">
        <v>36349</v>
      </c>
      <c r="B7600" s="364">
        <v>1.0182</v>
      </c>
    </row>
    <row r="7601" spans="1:2" x14ac:dyDescent="0.3">
      <c r="A7601" s="394">
        <v>36348</v>
      </c>
      <c r="B7601" s="364">
        <v>1.0222</v>
      </c>
    </row>
    <row r="7602" spans="1:2" x14ac:dyDescent="0.3">
      <c r="A7602" s="394">
        <v>36347</v>
      </c>
      <c r="B7602" s="364">
        <v>1.0221</v>
      </c>
    </row>
    <row r="7603" spans="1:2" x14ac:dyDescent="0.3">
      <c r="A7603" s="394">
        <v>36346</v>
      </c>
      <c r="B7603" s="364">
        <v>1.0232000000000001</v>
      </c>
    </row>
    <row r="7604" spans="1:2" x14ac:dyDescent="0.3">
      <c r="A7604" s="394">
        <v>36345</v>
      </c>
      <c r="B7604" s="364">
        <v>1.0241</v>
      </c>
    </row>
    <row r="7605" spans="1:2" x14ac:dyDescent="0.3">
      <c r="A7605" s="394">
        <v>36344</v>
      </c>
      <c r="B7605" s="364">
        <v>1.0241</v>
      </c>
    </row>
    <row r="7606" spans="1:2" x14ac:dyDescent="0.3">
      <c r="A7606" s="394">
        <v>36343</v>
      </c>
      <c r="B7606" s="364">
        <v>1.0241</v>
      </c>
    </row>
    <row r="7607" spans="1:2" x14ac:dyDescent="0.3">
      <c r="A7607" s="394">
        <v>36342</v>
      </c>
      <c r="B7607" s="364">
        <v>1.0264</v>
      </c>
    </row>
    <row r="7608" spans="1:2" x14ac:dyDescent="0.3">
      <c r="A7608" s="394">
        <v>36341</v>
      </c>
      <c r="B7608" s="364">
        <v>1.0327999999999999</v>
      </c>
    </row>
    <row r="7609" spans="1:2" x14ac:dyDescent="0.3">
      <c r="A7609" s="394">
        <v>36340</v>
      </c>
      <c r="B7609" s="364">
        <v>1.0364</v>
      </c>
    </row>
    <row r="7610" spans="1:2" x14ac:dyDescent="0.3">
      <c r="A7610" s="394">
        <v>36339</v>
      </c>
      <c r="B7610" s="364">
        <v>1.0387999999999999</v>
      </c>
    </row>
    <row r="7611" spans="1:2" x14ac:dyDescent="0.3">
      <c r="A7611" s="394">
        <v>36338</v>
      </c>
      <c r="B7611" s="364">
        <v>1.0443</v>
      </c>
    </row>
    <row r="7612" spans="1:2" x14ac:dyDescent="0.3">
      <c r="A7612" s="394">
        <v>36337</v>
      </c>
      <c r="B7612" s="364">
        <v>1.0443</v>
      </c>
    </row>
    <row r="7613" spans="1:2" x14ac:dyDescent="0.3">
      <c r="A7613" s="394">
        <v>36336</v>
      </c>
      <c r="B7613" s="364">
        <v>1.0443</v>
      </c>
    </row>
    <row r="7614" spans="1:2" x14ac:dyDescent="0.3">
      <c r="A7614" s="394">
        <v>36335</v>
      </c>
      <c r="B7614" s="364">
        <v>1.0321</v>
      </c>
    </row>
    <row r="7615" spans="1:2" x14ac:dyDescent="0.3">
      <c r="A7615" s="394">
        <v>36334</v>
      </c>
      <c r="B7615" s="364">
        <v>1.028</v>
      </c>
    </row>
    <row r="7616" spans="1:2" x14ac:dyDescent="0.3">
      <c r="A7616" s="394">
        <v>36333</v>
      </c>
      <c r="B7616" s="364">
        <v>1.0313000000000001</v>
      </c>
    </row>
    <row r="7617" spans="1:2" x14ac:dyDescent="0.3">
      <c r="A7617" s="394">
        <v>36332</v>
      </c>
      <c r="B7617" s="364">
        <v>1.0339</v>
      </c>
    </row>
    <row r="7618" spans="1:2" x14ac:dyDescent="0.3">
      <c r="A7618" s="394">
        <v>36331</v>
      </c>
      <c r="B7618" s="364">
        <v>1.0387999999999999</v>
      </c>
    </row>
    <row r="7619" spans="1:2" x14ac:dyDescent="0.3">
      <c r="A7619" s="394">
        <v>36330</v>
      </c>
      <c r="B7619" s="364">
        <v>1.0387999999999999</v>
      </c>
    </row>
    <row r="7620" spans="1:2" x14ac:dyDescent="0.3">
      <c r="A7620" s="394">
        <v>36329</v>
      </c>
      <c r="B7620" s="364">
        <v>1.0387999999999999</v>
      </c>
    </row>
    <row r="7621" spans="1:2" x14ac:dyDescent="0.3">
      <c r="A7621" s="394">
        <v>36328</v>
      </c>
      <c r="B7621" s="364">
        <v>1.034</v>
      </c>
    </row>
    <row r="7622" spans="1:2" x14ac:dyDescent="0.3">
      <c r="A7622" s="394">
        <v>36327</v>
      </c>
      <c r="B7622" s="364">
        <v>1.0345</v>
      </c>
    </row>
    <row r="7623" spans="1:2" x14ac:dyDescent="0.3">
      <c r="A7623" s="394">
        <v>36326</v>
      </c>
      <c r="B7623" s="364">
        <v>1.0391999999999999</v>
      </c>
    </row>
    <row r="7624" spans="1:2" x14ac:dyDescent="0.3">
      <c r="A7624" s="394">
        <v>36325</v>
      </c>
      <c r="B7624" s="364">
        <v>1.0437000000000001</v>
      </c>
    </row>
    <row r="7625" spans="1:2" x14ac:dyDescent="0.3">
      <c r="A7625" s="394">
        <v>36324</v>
      </c>
      <c r="B7625" s="364">
        <v>1.0474000000000001</v>
      </c>
    </row>
    <row r="7626" spans="1:2" x14ac:dyDescent="0.3">
      <c r="A7626" s="394">
        <v>36323</v>
      </c>
      <c r="B7626" s="364">
        <v>1.0474000000000001</v>
      </c>
    </row>
    <row r="7627" spans="1:2" x14ac:dyDescent="0.3">
      <c r="A7627" s="394">
        <v>36322</v>
      </c>
      <c r="B7627" s="364">
        <v>1.0474000000000001</v>
      </c>
    </row>
    <row r="7628" spans="1:2" x14ac:dyDescent="0.3">
      <c r="A7628" s="394">
        <v>36321</v>
      </c>
      <c r="B7628" s="364">
        <v>1.0474000000000001</v>
      </c>
    </row>
    <row r="7629" spans="1:2" x14ac:dyDescent="0.3">
      <c r="A7629" s="394">
        <v>36320</v>
      </c>
      <c r="B7629" s="364">
        <v>1.0466</v>
      </c>
    </row>
    <row r="7630" spans="1:2" x14ac:dyDescent="0.3">
      <c r="A7630" s="394">
        <v>36319</v>
      </c>
      <c r="B7630" s="364">
        <v>1.0385</v>
      </c>
    </row>
    <row r="7631" spans="1:2" x14ac:dyDescent="0.3">
      <c r="A7631" s="394">
        <v>36318</v>
      </c>
      <c r="B7631" s="364">
        <v>1.0316000000000001</v>
      </c>
    </row>
    <row r="7632" spans="1:2" x14ac:dyDescent="0.3">
      <c r="A7632" s="394">
        <v>36317</v>
      </c>
      <c r="B7632" s="364">
        <v>1.0315000000000001</v>
      </c>
    </row>
    <row r="7633" spans="1:2" x14ac:dyDescent="0.3">
      <c r="A7633" s="394">
        <v>36316</v>
      </c>
      <c r="B7633" s="364">
        <v>1.0315000000000001</v>
      </c>
    </row>
    <row r="7634" spans="1:2" x14ac:dyDescent="0.3">
      <c r="A7634" s="394">
        <v>36315</v>
      </c>
      <c r="B7634" s="364">
        <v>1.0315000000000001</v>
      </c>
    </row>
    <row r="7635" spans="1:2" x14ac:dyDescent="0.3">
      <c r="A7635" s="394">
        <v>36314</v>
      </c>
      <c r="B7635" s="364">
        <v>1.0382</v>
      </c>
    </row>
    <row r="7636" spans="1:2" x14ac:dyDescent="0.3">
      <c r="A7636" s="394">
        <v>36313</v>
      </c>
      <c r="B7636" s="364">
        <v>1.0382</v>
      </c>
    </row>
    <row r="7637" spans="1:2" x14ac:dyDescent="0.3">
      <c r="A7637" s="394">
        <v>36312</v>
      </c>
      <c r="B7637" s="364">
        <v>1.0434000000000001</v>
      </c>
    </row>
    <row r="7638" spans="1:2" x14ac:dyDescent="0.3">
      <c r="A7638" s="394">
        <v>36311</v>
      </c>
      <c r="B7638" s="364">
        <v>1.0456000000000001</v>
      </c>
    </row>
    <row r="7639" spans="1:2" x14ac:dyDescent="0.3">
      <c r="A7639" s="394">
        <v>36310</v>
      </c>
      <c r="B7639" s="364">
        <v>1.0479000000000001</v>
      </c>
    </row>
    <row r="7640" spans="1:2" x14ac:dyDescent="0.3">
      <c r="A7640" s="394">
        <v>36309</v>
      </c>
      <c r="B7640" s="364">
        <v>1.0479000000000001</v>
      </c>
    </row>
    <row r="7641" spans="1:2" x14ac:dyDescent="0.3">
      <c r="A7641" s="394">
        <v>36308</v>
      </c>
      <c r="B7641" s="364">
        <v>1.0479000000000001</v>
      </c>
    </row>
    <row r="7642" spans="1:2" x14ac:dyDescent="0.3">
      <c r="A7642" s="394">
        <v>36307</v>
      </c>
      <c r="B7642" s="364">
        <v>1.0472999999999999</v>
      </c>
    </row>
    <row r="7643" spans="1:2" x14ac:dyDescent="0.3">
      <c r="A7643" s="394">
        <v>36306</v>
      </c>
      <c r="B7643" s="364">
        <v>1.0535000000000001</v>
      </c>
    </row>
    <row r="7644" spans="1:2" x14ac:dyDescent="0.3">
      <c r="A7644" s="394">
        <v>36305</v>
      </c>
      <c r="B7644" s="364">
        <v>1.0627</v>
      </c>
    </row>
    <row r="7645" spans="1:2" x14ac:dyDescent="0.3">
      <c r="A7645" s="394">
        <v>36304</v>
      </c>
      <c r="B7645" s="364">
        <v>1.0585</v>
      </c>
    </row>
    <row r="7646" spans="1:2" x14ac:dyDescent="0.3">
      <c r="A7646" s="394">
        <v>36303</v>
      </c>
      <c r="B7646" s="364">
        <v>1.0571999999999999</v>
      </c>
    </row>
    <row r="7647" spans="1:2" x14ac:dyDescent="0.3">
      <c r="A7647" s="394">
        <v>36302</v>
      </c>
      <c r="B7647" s="364">
        <v>1.0571999999999999</v>
      </c>
    </row>
    <row r="7648" spans="1:2" x14ac:dyDescent="0.3">
      <c r="A7648" s="394">
        <v>36301</v>
      </c>
      <c r="B7648" s="364">
        <v>1.0571999999999999</v>
      </c>
    </row>
    <row r="7649" spans="1:2" x14ac:dyDescent="0.3">
      <c r="A7649" s="394">
        <v>36300</v>
      </c>
      <c r="B7649" s="364">
        <v>1.0639000000000001</v>
      </c>
    </row>
    <row r="7650" spans="1:2" x14ac:dyDescent="0.3">
      <c r="A7650" s="394">
        <v>36299</v>
      </c>
      <c r="B7650" s="364">
        <v>1.0633999999999999</v>
      </c>
    </row>
    <row r="7651" spans="1:2" x14ac:dyDescent="0.3">
      <c r="A7651" s="394">
        <v>36298</v>
      </c>
      <c r="B7651" s="364">
        <v>1.069</v>
      </c>
    </row>
    <row r="7652" spans="1:2" x14ac:dyDescent="0.3">
      <c r="A7652" s="394">
        <v>36297</v>
      </c>
      <c r="B7652" s="364">
        <v>1.0685</v>
      </c>
    </row>
    <row r="7653" spans="1:2" x14ac:dyDescent="0.3">
      <c r="A7653" s="394">
        <v>36296</v>
      </c>
      <c r="B7653" s="364">
        <v>1.0676000000000001</v>
      </c>
    </row>
    <row r="7654" spans="1:2" x14ac:dyDescent="0.3">
      <c r="A7654" s="394">
        <v>36295</v>
      </c>
      <c r="B7654" s="364">
        <v>1.0676000000000001</v>
      </c>
    </row>
    <row r="7655" spans="1:2" x14ac:dyDescent="0.3">
      <c r="A7655" s="394">
        <v>36294</v>
      </c>
      <c r="B7655" s="364">
        <v>1.0676000000000001</v>
      </c>
    </row>
    <row r="7656" spans="1:2" x14ac:dyDescent="0.3">
      <c r="A7656" s="394">
        <v>36293</v>
      </c>
      <c r="B7656" s="364">
        <v>1.0622</v>
      </c>
    </row>
    <row r="7657" spans="1:2" x14ac:dyDescent="0.3">
      <c r="A7657" s="394">
        <v>36292</v>
      </c>
      <c r="B7657" s="364">
        <v>1.0645</v>
      </c>
    </row>
    <row r="7658" spans="1:2" x14ac:dyDescent="0.3">
      <c r="A7658" s="394">
        <v>36291</v>
      </c>
      <c r="B7658" s="364">
        <v>1.0731999999999999</v>
      </c>
    </row>
    <row r="7659" spans="1:2" x14ac:dyDescent="0.3">
      <c r="A7659" s="394">
        <v>36290</v>
      </c>
      <c r="B7659" s="364">
        <v>1.0734999999999999</v>
      </c>
    </row>
    <row r="7660" spans="1:2" x14ac:dyDescent="0.3">
      <c r="A7660" s="394">
        <v>36289</v>
      </c>
      <c r="B7660" s="364">
        <v>1.0786</v>
      </c>
    </row>
    <row r="7661" spans="1:2" x14ac:dyDescent="0.3">
      <c r="A7661" s="394">
        <v>36288</v>
      </c>
      <c r="B7661" s="364">
        <v>1.0786</v>
      </c>
    </row>
    <row r="7662" spans="1:2" x14ac:dyDescent="0.3">
      <c r="A7662" s="394">
        <v>36287</v>
      </c>
      <c r="B7662" s="364">
        <v>1.0786</v>
      </c>
    </row>
    <row r="7663" spans="1:2" x14ac:dyDescent="0.3">
      <c r="A7663" s="394">
        <v>36286</v>
      </c>
      <c r="B7663" s="364">
        <v>1.0799000000000001</v>
      </c>
    </row>
    <row r="7664" spans="1:2" x14ac:dyDescent="0.3">
      <c r="A7664" s="394">
        <v>36285</v>
      </c>
      <c r="B7664" s="364">
        <v>1.0667</v>
      </c>
    </row>
    <row r="7665" spans="1:2" x14ac:dyDescent="0.3">
      <c r="A7665" s="394">
        <v>36284</v>
      </c>
      <c r="B7665" s="364">
        <v>1.0564</v>
      </c>
    </row>
    <row r="7666" spans="1:2" x14ac:dyDescent="0.3">
      <c r="A7666" s="394">
        <v>36283</v>
      </c>
      <c r="B7666" s="364">
        <v>1.0589</v>
      </c>
    </row>
    <row r="7667" spans="1:2" x14ac:dyDescent="0.3">
      <c r="A7667" s="394">
        <v>36282</v>
      </c>
      <c r="B7667" s="364">
        <v>1.0597000000000001</v>
      </c>
    </row>
    <row r="7668" spans="1:2" x14ac:dyDescent="0.3">
      <c r="A7668" s="394">
        <v>36281</v>
      </c>
      <c r="B7668" s="364">
        <v>1.0597000000000001</v>
      </c>
    </row>
    <row r="7669" spans="1:2" x14ac:dyDescent="0.3">
      <c r="A7669" s="394">
        <v>36280</v>
      </c>
      <c r="B7669" s="364">
        <v>1.0597000000000001</v>
      </c>
    </row>
    <row r="7670" spans="1:2" x14ac:dyDescent="0.3">
      <c r="A7670" s="394">
        <v>36279</v>
      </c>
      <c r="B7670" s="364">
        <v>1.0604</v>
      </c>
    </row>
    <row r="7671" spans="1:2" x14ac:dyDescent="0.3">
      <c r="A7671" s="394">
        <v>36278</v>
      </c>
      <c r="B7671" s="364">
        <v>1.0666</v>
      </c>
    </row>
    <row r="7672" spans="1:2" x14ac:dyDescent="0.3">
      <c r="A7672" s="394">
        <v>36277</v>
      </c>
      <c r="B7672" s="364">
        <v>1.0629999999999999</v>
      </c>
    </row>
    <row r="7673" spans="1:2" x14ac:dyDescent="0.3">
      <c r="A7673" s="394">
        <v>36276</v>
      </c>
      <c r="B7673" s="364">
        <v>1.0613999999999999</v>
      </c>
    </row>
    <row r="7674" spans="1:2" x14ac:dyDescent="0.3">
      <c r="A7674" s="394">
        <v>36275</v>
      </c>
      <c r="B7674" s="364">
        <v>1.0633999999999999</v>
      </c>
    </row>
    <row r="7675" spans="1:2" x14ac:dyDescent="0.3">
      <c r="A7675" s="394">
        <v>36274</v>
      </c>
      <c r="B7675" s="364">
        <v>1.0633999999999999</v>
      </c>
    </row>
    <row r="7676" spans="1:2" x14ac:dyDescent="0.3">
      <c r="A7676" s="394">
        <v>36273</v>
      </c>
      <c r="B7676" s="364">
        <v>1.0633999999999999</v>
      </c>
    </row>
    <row r="7677" spans="1:2" x14ac:dyDescent="0.3">
      <c r="A7677" s="394">
        <v>36272</v>
      </c>
      <c r="B7677" s="364">
        <v>1.0581</v>
      </c>
    </row>
    <row r="7678" spans="1:2" x14ac:dyDescent="0.3">
      <c r="A7678" s="394">
        <v>36271</v>
      </c>
      <c r="B7678" s="364">
        <v>1.0586</v>
      </c>
    </row>
    <row r="7679" spans="1:2" x14ac:dyDescent="0.3">
      <c r="A7679" s="394">
        <v>36270</v>
      </c>
      <c r="B7679" s="364">
        <v>1.0646</v>
      </c>
    </row>
    <row r="7680" spans="1:2" x14ac:dyDescent="0.3">
      <c r="A7680" s="394">
        <v>36269</v>
      </c>
      <c r="B7680" s="364">
        <v>1.0636000000000001</v>
      </c>
    </row>
    <row r="7681" spans="1:2" x14ac:dyDescent="0.3">
      <c r="A7681" s="394">
        <v>36268</v>
      </c>
      <c r="B7681" s="364">
        <v>1.0668</v>
      </c>
    </row>
    <row r="7682" spans="1:2" x14ac:dyDescent="0.3">
      <c r="A7682" s="394">
        <v>36267</v>
      </c>
      <c r="B7682" s="364">
        <v>1.0668</v>
      </c>
    </row>
    <row r="7683" spans="1:2" x14ac:dyDescent="0.3">
      <c r="A7683" s="394">
        <v>36266</v>
      </c>
      <c r="B7683" s="364">
        <v>1.0668</v>
      </c>
    </row>
    <row r="7684" spans="1:2" x14ac:dyDescent="0.3">
      <c r="A7684" s="394">
        <v>36265</v>
      </c>
      <c r="B7684" s="364">
        <v>1.0786</v>
      </c>
    </row>
    <row r="7685" spans="1:2" x14ac:dyDescent="0.3">
      <c r="A7685" s="394">
        <v>36264</v>
      </c>
      <c r="B7685" s="364">
        <v>1.0787</v>
      </c>
    </row>
    <row r="7686" spans="1:2" x14ac:dyDescent="0.3">
      <c r="A7686" s="394">
        <v>36263</v>
      </c>
      <c r="B7686" s="364">
        <v>1.0765</v>
      </c>
    </row>
    <row r="7687" spans="1:2" x14ac:dyDescent="0.3">
      <c r="A7687" s="394">
        <v>36262</v>
      </c>
      <c r="B7687" s="364">
        <v>1.0867</v>
      </c>
    </row>
    <row r="7688" spans="1:2" x14ac:dyDescent="0.3">
      <c r="A7688" s="394">
        <v>36261</v>
      </c>
      <c r="B7688" s="364">
        <v>1.0778000000000001</v>
      </c>
    </row>
    <row r="7689" spans="1:2" x14ac:dyDescent="0.3">
      <c r="A7689" s="394">
        <v>36260</v>
      </c>
      <c r="B7689" s="364">
        <v>1.0778000000000001</v>
      </c>
    </row>
    <row r="7690" spans="1:2" x14ac:dyDescent="0.3">
      <c r="A7690" s="394">
        <v>36259</v>
      </c>
      <c r="B7690" s="364">
        <v>1.0778000000000001</v>
      </c>
    </row>
    <row r="7691" spans="1:2" x14ac:dyDescent="0.3">
      <c r="A7691" s="394">
        <v>36258</v>
      </c>
      <c r="B7691" s="364">
        <v>1.0818000000000001</v>
      </c>
    </row>
    <row r="7692" spans="1:2" x14ac:dyDescent="0.3">
      <c r="A7692" s="394">
        <v>36257</v>
      </c>
      <c r="B7692" s="364">
        <v>1.0811999999999999</v>
      </c>
    </row>
    <row r="7693" spans="1:2" x14ac:dyDescent="0.3">
      <c r="A7693" s="394">
        <v>36256</v>
      </c>
      <c r="B7693" s="364">
        <v>1.0726</v>
      </c>
    </row>
    <row r="7694" spans="1:2" x14ac:dyDescent="0.3">
      <c r="A7694" s="394">
        <v>36255</v>
      </c>
      <c r="B7694" s="364">
        <v>1.0751999999999999</v>
      </c>
    </row>
    <row r="7695" spans="1:2" x14ac:dyDescent="0.3">
      <c r="A7695" s="394">
        <v>36254</v>
      </c>
      <c r="B7695" s="364">
        <v>1.0771999999999999</v>
      </c>
    </row>
    <row r="7696" spans="1:2" x14ac:dyDescent="0.3">
      <c r="A7696" s="394">
        <v>36253</v>
      </c>
      <c r="B7696" s="364">
        <v>1.0771999999999999</v>
      </c>
    </row>
    <row r="7697" spans="1:2" x14ac:dyDescent="0.3">
      <c r="A7697" s="394">
        <v>36252</v>
      </c>
      <c r="B7697" s="364">
        <v>1.0771999999999999</v>
      </c>
    </row>
    <row r="7698" spans="1:2" x14ac:dyDescent="0.3">
      <c r="A7698" s="394">
        <v>36251</v>
      </c>
      <c r="B7698" s="364">
        <v>1.0771999999999999</v>
      </c>
    </row>
    <row r="7699" spans="1:2" x14ac:dyDescent="0.3">
      <c r="A7699" s="394">
        <v>36250</v>
      </c>
      <c r="B7699" s="364">
        <v>1.0742</v>
      </c>
    </row>
    <row r="7700" spans="1:2" x14ac:dyDescent="0.3">
      <c r="A7700" s="394">
        <v>36249</v>
      </c>
      <c r="B7700" s="364">
        <v>1.0710999999999999</v>
      </c>
    </row>
    <row r="7701" spans="1:2" x14ac:dyDescent="0.3">
      <c r="A7701" s="394">
        <v>36248</v>
      </c>
      <c r="B7701" s="364">
        <v>1.0691999999999999</v>
      </c>
    </row>
    <row r="7702" spans="1:2" x14ac:dyDescent="0.3">
      <c r="A7702" s="394">
        <v>36247</v>
      </c>
      <c r="B7702" s="364">
        <v>1.0814999999999999</v>
      </c>
    </row>
    <row r="7703" spans="1:2" x14ac:dyDescent="0.3">
      <c r="A7703" s="394">
        <v>36246</v>
      </c>
      <c r="B7703" s="364">
        <v>1.0814999999999999</v>
      </c>
    </row>
    <row r="7704" spans="1:2" x14ac:dyDescent="0.3">
      <c r="A7704" s="394">
        <v>36245</v>
      </c>
      <c r="B7704" s="364">
        <v>1.0814999999999999</v>
      </c>
    </row>
    <row r="7705" spans="1:2" x14ac:dyDescent="0.3">
      <c r="A7705" s="394">
        <v>36244</v>
      </c>
      <c r="B7705" s="364">
        <v>1.0898000000000001</v>
      </c>
    </row>
    <row r="7706" spans="1:2" x14ac:dyDescent="0.3">
      <c r="A7706" s="394">
        <v>36243</v>
      </c>
      <c r="B7706" s="364">
        <v>1.0928</v>
      </c>
    </row>
    <row r="7707" spans="1:2" x14ac:dyDescent="0.3">
      <c r="A7707" s="394">
        <v>36242</v>
      </c>
      <c r="B7707" s="364">
        <v>1.0895999999999999</v>
      </c>
    </row>
    <row r="7708" spans="1:2" x14ac:dyDescent="0.3">
      <c r="A7708" s="394">
        <v>36241</v>
      </c>
      <c r="B7708" s="364">
        <v>1.0864</v>
      </c>
    </row>
    <row r="7709" spans="1:2" x14ac:dyDescent="0.3">
      <c r="A7709" s="394">
        <v>36240</v>
      </c>
      <c r="B7709" s="364">
        <v>1.0914999999999999</v>
      </c>
    </row>
    <row r="7710" spans="1:2" x14ac:dyDescent="0.3">
      <c r="A7710" s="394">
        <v>36239</v>
      </c>
      <c r="B7710" s="364">
        <v>1.0914999999999999</v>
      </c>
    </row>
    <row r="7711" spans="1:2" x14ac:dyDescent="0.3">
      <c r="A7711" s="394">
        <v>36238</v>
      </c>
      <c r="B7711" s="364">
        <v>1.0914999999999999</v>
      </c>
    </row>
    <row r="7712" spans="1:2" x14ac:dyDescent="0.3">
      <c r="A7712" s="394">
        <v>36237</v>
      </c>
      <c r="B7712" s="364">
        <v>1.1012</v>
      </c>
    </row>
    <row r="7713" spans="1:2" x14ac:dyDescent="0.3">
      <c r="A7713" s="394">
        <v>36236</v>
      </c>
      <c r="B7713" s="364">
        <v>1.0966</v>
      </c>
    </row>
    <row r="7714" spans="1:2" x14ac:dyDescent="0.3">
      <c r="A7714" s="394">
        <v>36235</v>
      </c>
      <c r="B7714" s="364">
        <v>1.0901000000000001</v>
      </c>
    </row>
    <row r="7715" spans="1:2" x14ac:dyDescent="0.3">
      <c r="A7715" s="394">
        <v>36234</v>
      </c>
      <c r="B7715" s="364">
        <v>1.0949</v>
      </c>
    </row>
    <row r="7716" spans="1:2" x14ac:dyDescent="0.3">
      <c r="A7716" s="394">
        <v>36233</v>
      </c>
      <c r="B7716" s="364">
        <v>1.0931999999999999</v>
      </c>
    </row>
    <row r="7717" spans="1:2" x14ac:dyDescent="0.3">
      <c r="A7717" s="394">
        <v>36232</v>
      </c>
      <c r="B7717" s="364">
        <v>1.0931999999999999</v>
      </c>
    </row>
    <row r="7718" spans="1:2" x14ac:dyDescent="0.3">
      <c r="A7718" s="394">
        <v>36231</v>
      </c>
      <c r="B7718" s="364">
        <v>1.0931999999999999</v>
      </c>
    </row>
    <row r="7719" spans="1:2" x14ac:dyDescent="0.3">
      <c r="A7719" s="394">
        <v>36230</v>
      </c>
      <c r="B7719" s="364">
        <v>1.0891</v>
      </c>
    </row>
    <row r="7720" spans="1:2" x14ac:dyDescent="0.3">
      <c r="A7720" s="394">
        <v>36229</v>
      </c>
      <c r="B7720" s="364">
        <v>1.0952999999999999</v>
      </c>
    </row>
    <row r="7721" spans="1:2" x14ac:dyDescent="0.3">
      <c r="A7721" s="394">
        <v>36228</v>
      </c>
      <c r="B7721" s="364">
        <v>1.0863</v>
      </c>
    </row>
    <row r="7722" spans="1:2" x14ac:dyDescent="0.3">
      <c r="A7722" s="394">
        <v>36227</v>
      </c>
      <c r="B7722" s="364">
        <v>1.0908</v>
      </c>
    </row>
    <row r="7723" spans="1:2" x14ac:dyDescent="0.3">
      <c r="A7723" s="394">
        <v>36226</v>
      </c>
      <c r="B7723" s="364">
        <v>1.0833999999999999</v>
      </c>
    </row>
    <row r="7724" spans="1:2" x14ac:dyDescent="0.3">
      <c r="A7724" s="394">
        <v>36225</v>
      </c>
      <c r="B7724" s="364">
        <v>1.0833999999999999</v>
      </c>
    </row>
    <row r="7725" spans="1:2" x14ac:dyDescent="0.3">
      <c r="A7725" s="394">
        <v>36224</v>
      </c>
      <c r="B7725" s="364">
        <v>1.0833999999999999</v>
      </c>
    </row>
    <row r="7726" spans="1:2" x14ac:dyDescent="0.3">
      <c r="A7726" s="394">
        <v>36223</v>
      </c>
      <c r="B7726" s="364">
        <v>1.0866</v>
      </c>
    </row>
    <row r="7727" spans="1:2" x14ac:dyDescent="0.3">
      <c r="A7727" s="394">
        <v>36222</v>
      </c>
      <c r="B7727" s="364">
        <v>1.0899000000000001</v>
      </c>
    </row>
    <row r="7728" spans="1:2" x14ac:dyDescent="0.3">
      <c r="A7728" s="394">
        <v>36221</v>
      </c>
      <c r="B7728" s="364">
        <v>1.0887</v>
      </c>
    </row>
    <row r="7729" spans="1:2" x14ac:dyDescent="0.3">
      <c r="A7729" s="394">
        <v>36220</v>
      </c>
      <c r="B7729" s="364">
        <v>1.0986</v>
      </c>
    </row>
    <row r="7730" spans="1:2" x14ac:dyDescent="0.3">
      <c r="A7730" s="394">
        <v>36219</v>
      </c>
      <c r="B7730" s="364">
        <v>1.1017999999999999</v>
      </c>
    </row>
    <row r="7731" spans="1:2" x14ac:dyDescent="0.3">
      <c r="A7731" s="394">
        <v>36218</v>
      </c>
      <c r="B7731" s="364">
        <v>1.1017999999999999</v>
      </c>
    </row>
    <row r="7732" spans="1:2" x14ac:dyDescent="0.3">
      <c r="A7732" s="394">
        <v>36217</v>
      </c>
      <c r="B7732" s="364">
        <v>1.1017999999999999</v>
      </c>
    </row>
    <row r="7733" spans="1:2" x14ac:dyDescent="0.3">
      <c r="A7733" s="394">
        <v>36216</v>
      </c>
      <c r="B7733" s="364">
        <v>1.1031</v>
      </c>
    </row>
    <row r="7734" spans="1:2" x14ac:dyDescent="0.3">
      <c r="A7734" s="394">
        <v>36215</v>
      </c>
      <c r="B7734" s="364">
        <v>1.1036999999999999</v>
      </c>
    </row>
    <row r="7735" spans="1:2" x14ac:dyDescent="0.3">
      <c r="A7735" s="394">
        <v>36214</v>
      </c>
      <c r="B7735" s="364">
        <v>1.0969</v>
      </c>
    </row>
    <row r="7736" spans="1:2" x14ac:dyDescent="0.3">
      <c r="A7736" s="394">
        <v>36213</v>
      </c>
      <c r="B7736" s="364">
        <v>1.0992</v>
      </c>
    </row>
    <row r="7737" spans="1:2" x14ac:dyDescent="0.3">
      <c r="A7737" s="394">
        <v>36212</v>
      </c>
      <c r="B7737" s="364">
        <v>1.1163000000000001</v>
      </c>
    </row>
    <row r="7738" spans="1:2" x14ac:dyDescent="0.3">
      <c r="A7738" s="394">
        <v>36211</v>
      </c>
      <c r="B7738" s="364">
        <v>1.1163000000000001</v>
      </c>
    </row>
    <row r="7739" spans="1:2" x14ac:dyDescent="0.3">
      <c r="A7739" s="394">
        <v>36210</v>
      </c>
      <c r="B7739" s="364">
        <v>1.1163000000000001</v>
      </c>
    </row>
    <row r="7740" spans="1:2" x14ac:dyDescent="0.3">
      <c r="A7740" s="394">
        <v>36209</v>
      </c>
      <c r="B7740" s="364">
        <v>1.1232</v>
      </c>
    </row>
    <row r="7741" spans="1:2" x14ac:dyDescent="0.3">
      <c r="A7741" s="394">
        <v>36208</v>
      </c>
      <c r="B7741" s="364">
        <v>1.1253</v>
      </c>
    </row>
    <row r="7742" spans="1:2" x14ac:dyDescent="0.3">
      <c r="A7742" s="394">
        <v>36207</v>
      </c>
      <c r="B7742" s="364">
        <v>1.1175999999999999</v>
      </c>
    </row>
    <row r="7743" spans="1:2" x14ac:dyDescent="0.3">
      <c r="A7743" s="394">
        <v>36206</v>
      </c>
      <c r="B7743" s="364">
        <v>1.1237999999999999</v>
      </c>
    </row>
    <row r="7744" spans="1:2" x14ac:dyDescent="0.3">
      <c r="A7744" s="394">
        <v>36205</v>
      </c>
      <c r="B7744" s="364">
        <v>1.1244000000000001</v>
      </c>
    </row>
    <row r="7745" spans="1:2" x14ac:dyDescent="0.3">
      <c r="A7745" s="394">
        <v>36204</v>
      </c>
      <c r="B7745" s="364">
        <v>1.1244000000000001</v>
      </c>
    </row>
    <row r="7746" spans="1:2" x14ac:dyDescent="0.3">
      <c r="A7746" s="394">
        <v>36203</v>
      </c>
      <c r="B7746" s="364">
        <v>1.1244000000000001</v>
      </c>
    </row>
    <row r="7747" spans="1:2" x14ac:dyDescent="0.3">
      <c r="A7747" s="394">
        <v>36202</v>
      </c>
      <c r="B7747" s="364">
        <v>1.1312</v>
      </c>
    </row>
    <row r="7748" spans="1:2" x14ac:dyDescent="0.3">
      <c r="A7748" s="394">
        <v>36201</v>
      </c>
      <c r="B7748" s="364">
        <v>1.1342000000000001</v>
      </c>
    </row>
    <row r="7749" spans="1:2" x14ac:dyDescent="0.3">
      <c r="A7749" s="394">
        <v>36200</v>
      </c>
      <c r="B7749" s="364">
        <v>1.1333</v>
      </c>
    </row>
    <row r="7750" spans="1:2" x14ac:dyDescent="0.3">
      <c r="A7750" s="394">
        <v>36199</v>
      </c>
      <c r="B7750" s="364">
        <v>1.1246</v>
      </c>
    </row>
    <row r="7751" spans="1:2" x14ac:dyDescent="0.3">
      <c r="A7751" s="394">
        <v>36198</v>
      </c>
      <c r="B7751" s="364">
        <v>1.1292</v>
      </c>
    </row>
    <row r="7752" spans="1:2" x14ac:dyDescent="0.3">
      <c r="A7752" s="394">
        <v>36197</v>
      </c>
      <c r="B7752" s="364">
        <v>1.1292</v>
      </c>
    </row>
    <row r="7753" spans="1:2" x14ac:dyDescent="0.3">
      <c r="A7753" s="394">
        <v>36196</v>
      </c>
      <c r="B7753" s="364">
        <v>1.1292</v>
      </c>
    </row>
    <row r="7754" spans="1:2" x14ac:dyDescent="0.3">
      <c r="A7754" s="394">
        <v>36195</v>
      </c>
      <c r="B7754" s="364">
        <v>1.1263000000000001</v>
      </c>
    </row>
    <row r="7755" spans="1:2" x14ac:dyDescent="0.3">
      <c r="A7755" s="394">
        <v>36194</v>
      </c>
      <c r="B7755" s="364">
        <v>1.1336999999999999</v>
      </c>
    </row>
    <row r="7756" spans="1:2" x14ac:dyDescent="0.3">
      <c r="A7756" s="394">
        <v>36193</v>
      </c>
      <c r="B7756" s="364">
        <v>1.1336999999999999</v>
      </c>
    </row>
    <row r="7757" spans="1:2" x14ac:dyDescent="0.3">
      <c r="A7757" s="394">
        <v>36192</v>
      </c>
      <c r="B7757" s="364">
        <v>1.1337999999999999</v>
      </c>
    </row>
    <row r="7758" spans="1:2" x14ac:dyDescent="0.3">
      <c r="A7758" s="394">
        <v>36191</v>
      </c>
      <c r="B7758" s="364">
        <v>1.1384000000000001</v>
      </c>
    </row>
    <row r="7759" spans="1:2" x14ac:dyDescent="0.3">
      <c r="A7759" s="394">
        <v>36190</v>
      </c>
      <c r="B7759" s="364">
        <v>1.1384000000000001</v>
      </c>
    </row>
    <row r="7760" spans="1:2" x14ac:dyDescent="0.3">
      <c r="A7760" s="394">
        <v>36189</v>
      </c>
      <c r="B7760" s="364">
        <v>1.1384000000000001</v>
      </c>
    </row>
    <row r="7761" spans="1:2" x14ac:dyDescent="0.3">
      <c r="A7761" s="394">
        <v>36188</v>
      </c>
      <c r="B7761" s="364">
        <v>1.141</v>
      </c>
    </row>
    <row r="7762" spans="1:2" x14ac:dyDescent="0.3">
      <c r="A7762" s="394">
        <v>36187</v>
      </c>
      <c r="B7762" s="364">
        <v>1.1529</v>
      </c>
    </row>
    <row r="7763" spans="1:2" x14ac:dyDescent="0.3">
      <c r="A7763" s="394">
        <v>36186</v>
      </c>
      <c r="B7763" s="364">
        <v>1.1581999999999999</v>
      </c>
    </row>
    <row r="7764" spans="1:2" x14ac:dyDescent="0.3">
      <c r="A7764" s="394">
        <v>36185</v>
      </c>
      <c r="B7764" s="364">
        <v>1.1584000000000001</v>
      </c>
    </row>
    <row r="7765" spans="1:2" x14ac:dyDescent="0.3">
      <c r="A7765" s="394">
        <v>36184</v>
      </c>
      <c r="B7765" s="364">
        <v>1.1567000000000001</v>
      </c>
    </row>
    <row r="7766" spans="1:2" x14ac:dyDescent="0.3">
      <c r="A7766" s="394">
        <v>36183</v>
      </c>
      <c r="B7766" s="364">
        <v>1.1567000000000001</v>
      </c>
    </row>
    <row r="7767" spans="1:2" x14ac:dyDescent="0.3">
      <c r="A7767" s="394">
        <v>36182</v>
      </c>
      <c r="B7767" s="364">
        <v>1.1567000000000001</v>
      </c>
    </row>
    <row r="7768" spans="1:2" x14ac:dyDescent="0.3">
      <c r="A7768" s="394">
        <v>36181</v>
      </c>
      <c r="B7768" s="364">
        <v>1.1572</v>
      </c>
    </row>
    <row r="7769" spans="1:2" x14ac:dyDescent="0.3">
      <c r="A7769" s="394">
        <v>36180</v>
      </c>
      <c r="B7769" s="364">
        <v>1.1575</v>
      </c>
    </row>
    <row r="7770" spans="1:2" x14ac:dyDescent="0.3">
      <c r="A7770" s="394">
        <v>36179</v>
      </c>
      <c r="B7770" s="364">
        <v>1.1616</v>
      </c>
    </row>
    <row r="7771" spans="1:2" x14ac:dyDescent="0.3">
      <c r="A7771" s="394">
        <v>36178</v>
      </c>
      <c r="B7771" s="364">
        <v>1.1612</v>
      </c>
    </row>
    <row r="7772" spans="1:2" x14ac:dyDescent="0.3">
      <c r="A7772" s="394">
        <v>36177</v>
      </c>
      <c r="B7772" s="364">
        <v>1.1626000000000001</v>
      </c>
    </row>
    <row r="7773" spans="1:2" x14ac:dyDescent="0.3">
      <c r="A7773" s="394">
        <v>36176</v>
      </c>
      <c r="B7773" s="364">
        <v>1.1626000000000001</v>
      </c>
    </row>
    <row r="7774" spans="1:2" x14ac:dyDescent="0.3">
      <c r="A7774" s="394">
        <v>36175</v>
      </c>
      <c r="B7774" s="364">
        <v>1.1626000000000001</v>
      </c>
    </row>
    <row r="7775" spans="1:2" x14ac:dyDescent="0.3">
      <c r="A7775" s="394">
        <v>36174</v>
      </c>
      <c r="B7775" s="364">
        <v>1.1653</v>
      </c>
    </row>
    <row r="7776" spans="1:2" x14ac:dyDescent="0.3">
      <c r="A7776" s="394">
        <v>36173</v>
      </c>
      <c r="B7776" s="364">
        <v>1.1744000000000001</v>
      </c>
    </row>
    <row r="7777" spans="1:2" x14ac:dyDescent="0.3">
      <c r="A7777" s="394">
        <v>36172</v>
      </c>
      <c r="B7777" s="364">
        <v>1.1519999999999999</v>
      </c>
    </row>
    <row r="7778" spans="1:2" x14ac:dyDescent="0.3">
      <c r="A7778" s="394">
        <v>36171</v>
      </c>
      <c r="B7778" s="364">
        <v>1.1569</v>
      </c>
    </row>
    <row r="7779" spans="1:2" x14ac:dyDescent="0.3">
      <c r="A7779" s="394">
        <v>36170</v>
      </c>
      <c r="B7779" s="364">
        <v>1.1658999999999999</v>
      </c>
    </row>
    <row r="7780" spans="1:2" x14ac:dyDescent="0.3">
      <c r="A7780" s="394">
        <v>36169</v>
      </c>
      <c r="B7780" s="364">
        <v>1.1658999999999999</v>
      </c>
    </row>
    <row r="7781" spans="1:2" x14ac:dyDescent="0.3">
      <c r="A7781" s="394">
        <v>36168</v>
      </c>
      <c r="B7781" s="364">
        <v>1.1658999999999999</v>
      </c>
    </row>
    <row r="7782" spans="1:2" x14ac:dyDescent="0.3">
      <c r="A7782" s="394">
        <v>36167</v>
      </c>
      <c r="B7782" s="364">
        <v>1.1632</v>
      </c>
    </row>
    <row r="7783" spans="1:2" x14ac:dyDescent="0.3">
      <c r="A7783" s="394">
        <v>36166</v>
      </c>
      <c r="B7783" s="364">
        <v>1.1742999999999999</v>
      </c>
    </row>
    <row r="7784" spans="1:2" x14ac:dyDescent="0.3">
      <c r="A7784" s="394">
        <v>36165</v>
      </c>
      <c r="B7784" s="364">
        <v>1.179</v>
      </c>
    </row>
    <row r="7785" spans="1:2" x14ac:dyDescent="0.3">
      <c r="A7785" s="394">
        <v>36164</v>
      </c>
      <c r="B7785" s="364">
        <v>1.1789000000000001</v>
      </c>
    </row>
    <row r="7786" spans="1:2" x14ac:dyDescent="0.3">
      <c r="A7786" s="394">
        <v>36163</v>
      </c>
      <c r="B7786" s="364">
        <v>1.1789000000000001</v>
      </c>
    </row>
    <row r="7787" spans="1:2" x14ac:dyDescent="0.3">
      <c r="A7787" s="394">
        <v>36162</v>
      </c>
      <c r="B7787" s="364">
        <v>1.1789000000000001</v>
      </c>
    </row>
    <row r="7788" spans="1:2" x14ac:dyDescent="0.3">
      <c r="A7788" s="394">
        <v>36161</v>
      </c>
      <c r="B7788" s="364">
        <v>1.1789000000000001</v>
      </c>
    </row>
  </sheetData>
  <mergeCells count="4">
    <mergeCell ref="E5:P5"/>
    <mergeCell ref="Q5:Q6"/>
    <mergeCell ref="S5:S6"/>
    <mergeCell ref="Z1:AB1"/>
  </mergeCells>
  <hyperlinks>
    <hyperlink ref="A2" r:id="rId1" xr:uid="{00000000-0004-0000-2600-000000000000}"/>
    <hyperlink ref="Z1" location="Übersicht!A1" display="zurück zur Überischt" xr:uid="{00000000-0004-0000-2600-000001000000}"/>
    <hyperlink ref="A3" r:id="rId2" xr:uid="{00000000-0004-0000-2600-000002000000}"/>
  </hyperlinks>
  <pageMargins left="0.7" right="0.7" top="0.78740157499999996" bottom="0.78740157499999996" header="0.3" footer="0.3"/>
  <pageSetup paperSize="9" orientation="portrait" r:id="rId3"/>
  <drawing r:id="rId4"/>
  <tableParts count="1">
    <tablePart r:id="rId5"/>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41"/>
  <dimension ref="A1:N500"/>
  <sheetViews>
    <sheetView zoomScale="85" zoomScaleNormal="85" workbookViewId="0">
      <pane xSplit="1" ySplit="4" topLeftCell="B5" activePane="bottomRight" state="frozen"/>
      <selection pane="topRight" activeCell="H12" sqref="H12"/>
      <selection pane="bottomLeft" activeCell="H12" sqref="H12"/>
      <selection pane="bottomRight" activeCell="K41" sqref="K41"/>
    </sheetView>
  </sheetViews>
  <sheetFormatPr baseColWidth="10" defaultColWidth="0" defaultRowHeight="13.8" x14ac:dyDescent="0.3"/>
  <cols>
    <col min="1" max="1" width="8.33203125" style="30" customWidth="1"/>
    <col min="2" max="4" width="11.44140625" style="30" customWidth="1"/>
    <col min="5" max="5" width="11.44140625" style="30" hidden="1" customWidth="1"/>
    <col min="6" max="14" width="11.44140625" style="30" customWidth="1"/>
    <col min="15" max="16384" width="11.44140625" style="30" hidden="1"/>
  </cols>
  <sheetData>
    <row r="1" spans="1:14" ht="23.4" x14ac:dyDescent="0.45">
      <c r="A1" s="363" t="s">
        <v>79</v>
      </c>
      <c r="L1" s="552" t="s">
        <v>268</v>
      </c>
      <c r="M1" s="552"/>
      <c r="N1" s="552"/>
    </row>
    <row r="2" spans="1:14" x14ac:dyDescent="0.3">
      <c r="A2" s="365" t="s">
        <v>269</v>
      </c>
    </row>
    <row r="3" spans="1:14" ht="81.75" customHeight="1" x14ac:dyDescent="0.3">
      <c r="B3" s="666" t="s">
        <v>1025</v>
      </c>
      <c r="C3" s="666"/>
      <c r="E3" s="30" t="s">
        <v>1026</v>
      </c>
    </row>
    <row r="4" spans="1:14" x14ac:dyDescent="0.3">
      <c r="B4" s="667" t="s">
        <v>1027</v>
      </c>
      <c r="C4" s="667"/>
    </row>
    <row r="5" spans="1:14" x14ac:dyDescent="0.3">
      <c r="A5" s="396">
        <v>44896</v>
      </c>
    </row>
    <row r="6" spans="1:14" x14ac:dyDescent="0.3">
      <c r="A6" s="396">
        <v>44866</v>
      </c>
      <c r="C6" s="29"/>
      <c r="D6" s="226"/>
    </row>
    <row r="7" spans="1:14" x14ac:dyDescent="0.3">
      <c r="A7" s="396">
        <v>44835</v>
      </c>
      <c r="C7" s="29"/>
      <c r="D7" s="226"/>
    </row>
    <row r="8" spans="1:14" x14ac:dyDescent="0.3">
      <c r="A8" s="396">
        <v>44805</v>
      </c>
      <c r="C8" s="29"/>
      <c r="D8" s="226"/>
    </row>
    <row r="9" spans="1:14" x14ac:dyDescent="0.3">
      <c r="A9" s="396">
        <v>44774</v>
      </c>
      <c r="C9" s="29"/>
      <c r="D9" s="226"/>
    </row>
    <row r="10" spans="1:14" x14ac:dyDescent="0.3">
      <c r="A10" s="396">
        <v>44743</v>
      </c>
      <c r="C10" s="29"/>
      <c r="D10" s="226"/>
    </row>
    <row r="11" spans="1:14" x14ac:dyDescent="0.3">
      <c r="A11" s="396">
        <v>44713</v>
      </c>
      <c r="B11" s="30">
        <v>95.894499999999994</v>
      </c>
      <c r="C11" s="29"/>
      <c r="D11" s="226"/>
    </row>
    <row r="12" spans="1:14" x14ac:dyDescent="0.3">
      <c r="A12" s="396">
        <v>44682</v>
      </c>
      <c r="B12" s="30">
        <v>95.555499999999995</v>
      </c>
      <c r="C12" s="29"/>
      <c r="D12" s="226"/>
    </row>
    <row r="13" spans="1:14" x14ac:dyDescent="0.3">
      <c r="A13" s="396">
        <v>44652</v>
      </c>
      <c r="B13" s="30">
        <v>95.178299999999993</v>
      </c>
      <c r="C13" s="29"/>
      <c r="D13" s="226"/>
    </row>
    <row r="14" spans="1:14" x14ac:dyDescent="0.3">
      <c r="A14" s="396">
        <v>44621</v>
      </c>
      <c r="B14" s="30">
        <v>95.899799999999999</v>
      </c>
      <c r="C14" s="29"/>
      <c r="D14" s="226"/>
    </row>
    <row r="15" spans="1:14" x14ac:dyDescent="0.3">
      <c r="A15" s="396">
        <v>44593</v>
      </c>
      <c r="B15" s="30">
        <v>96.864699999999999</v>
      </c>
      <c r="C15" s="29"/>
      <c r="D15" s="226"/>
    </row>
    <row r="16" spans="1:14" x14ac:dyDescent="0.3">
      <c r="A16" s="396">
        <v>44562</v>
      </c>
      <c r="B16" s="30">
        <v>96.613600000000005</v>
      </c>
      <c r="C16" s="29"/>
      <c r="D16" s="226"/>
    </row>
    <row r="17" spans="1:4" x14ac:dyDescent="0.3">
      <c r="A17" s="396">
        <v>44531</v>
      </c>
      <c r="B17" s="30">
        <v>97.089100000000002</v>
      </c>
      <c r="C17" s="29">
        <f>AVERAGE(B6:B28)</f>
        <v>98.445300000000003</v>
      </c>
      <c r="D17" s="226">
        <f>C17/C29-1</f>
        <v>-9.5044820930083596E-3</v>
      </c>
    </row>
    <row r="18" spans="1:4" x14ac:dyDescent="0.3">
      <c r="A18" s="396">
        <v>44501</v>
      </c>
      <c r="B18" s="30">
        <v>97.583299999999994</v>
      </c>
      <c r="C18" s="397"/>
    </row>
    <row r="19" spans="1:4" x14ac:dyDescent="0.3">
      <c r="A19" s="396">
        <v>44470</v>
      </c>
      <c r="B19" s="30">
        <v>98.434200000000004</v>
      </c>
      <c r="C19" s="397"/>
    </row>
    <row r="20" spans="1:4" x14ac:dyDescent="0.3">
      <c r="A20" s="396">
        <v>44440</v>
      </c>
      <c r="B20" s="30">
        <v>99.416399999999996</v>
      </c>
      <c r="C20" s="397"/>
    </row>
    <row r="21" spans="1:4" x14ac:dyDescent="0.3">
      <c r="A21" s="396">
        <v>44409</v>
      </c>
      <c r="B21" s="30">
        <v>99.343599999999995</v>
      </c>
      <c r="C21" s="397"/>
    </row>
    <row r="22" spans="1:4" x14ac:dyDescent="0.3">
      <c r="A22" s="396">
        <v>44378</v>
      </c>
      <c r="B22" s="30">
        <v>99.682699999999997</v>
      </c>
      <c r="C22" s="397"/>
    </row>
    <row r="23" spans="1:4" x14ac:dyDescent="0.3">
      <c r="A23" s="396">
        <v>44348</v>
      </c>
      <c r="B23" s="30">
        <v>100.2204</v>
      </c>
      <c r="C23" s="397"/>
    </row>
    <row r="24" spans="1:4" x14ac:dyDescent="0.3">
      <c r="A24" s="396">
        <v>44317</v>
      </c>
      <c r="B24" s="30">
        <v>100.9011</v>
      </c>
      <c r="C24" s="397"/>
    </row>
    <row r="25" spans="1:4" x14ac:dyDescent="0.3">
      <c r="A25" s="396">
        <v>44287</v>
      </c>
      <c r="B25" s="30">
        <v>100.7004</v>
      </c>
      <c r="C25" s="397"/>
    </row>
    <row r="26" spans="1:4" x14ac:dyDescent="0.3">
      <c r="A26" s="396">
        <v>44256</v>
      </c>
      <c r="B26" s="30">
        <v>100.4294</v>
      </c>
      <c r="C26" s="397"/>
    </row>
    <row r="27" spans="1:4" x14ac:dyDescent="0.3">
      <c r="A27" s="396">
        <v>44228</v>
      </c>
      <c r="B27" s="30">
        <v>100.7692</v>
      </c>
      <c r="C27" s="397"/>
    </row>
    <row r="28" spans="1:4" x14ac:dyDescent="0.3">
      <c r="A28" s="396">
        <v>44197</v>
      </c>
      <c r="B28" s="30">
        <v>101.4392</v>
      </c>
      <c r="C28" s="397"/>
    </row>
    <row r="29" spans="1:4" x14ac:dyDescent="0.3">
      <c r="A29" s="396">
        <v>44166</v>
      </c>
      <c r="B29" s="30">
        <v>101.9179</v>
      </c>
      <c r="C29" s="29">
        <f>AVERAGE(B29:B40)</f>
        <v>99.389949999999999</v>
      </c>
      <c r="D29" s="226">
        <f>C29/C41-1</f>
        <v>2.1241802502792062E-2</v>
      </c>
    </row>
    <row r="30" spans="1:4" x14ac:dyDescent="0.3">
      <c r="A30" s="396">
        <v>44136</v>
      </c>
      <c r="B30" s="30">
        <v>100.6966</v>
      </c>
      <c r="C30" s="29"/>
      <c r="D30" s="226"/>
    </row>
    <row r="31" spans="1:4" x14ac:dyDescent="0.3">
      <c r="A31" s="396">
        <v>44105</v>
      </c>
      <c r="B31" s="30">
        <v>101.3878</v>
      </c>
      <c r="C31" s="29"/>
      <c r="D31" s="226"/>
    </row>
    <row r="32" spans="1:4" x14ac:dyDescent="0.3">
      <c r="A32" s="396">
        <v>44075</v>
      </c>
      <c r="B32" s="30">
        <v>101.6392</v>
      </c>
      <c r="C32" s="29"/>
      <c r="D32" s="226"/>
    </row>
    <row r="33" spans="1:4" x14ac:dyDescent="0.3">
      <c r="A33" s="396">
        <v>44044</v>
      </c>
      <c r="B33" s="30">
        <v>101.61579999999999</v>
      </c>
      <c r="C33" s="29"/>
      <c r="D33" s="226"/>
    </row>
    <row r="34" spans="1:4" x14ac:dyDescent="0.3">
      <c r="A34" s="396">
        <v>44013</v>
      </c>
      <c r="B34" s="30">
        <v>100.5167</v>
      </c>
      <c r="C34" s="29"/>
      <c r="D34" s="226"/>
    </row>
    <row r="35" spans="1:4" x14ac:dyDescent="0.3">
      <c r="A35" s="396">
        <v>43983</v>
      </c>
      <c r="B35" s="30">
        <v>99.796800000000005</v>
      </c>
      <c r="C35" s="29"/>
      <c r="D35" s="226"/>
    </row>
    <row r="36" spans="1:4" x14ac:dyDescent="0.3">
      <c r="A36" s="396">
        <v>43952</v>
      </c>
      <c r="B36" s="30">
        <v>97.675600000000003</v>
      </c>
      <c r="C36" s="29"/>
      <c r="D36" s="226"/>
    </row>
    <row r="37" spans="1:4" x14ac:dyDescent="0.3">
      <c r="A37" s="396">
        <v>43922</v>
      </c>
      <c r="B37" s="30">
        <v>97.469300000000004</v>
      </c>
      <c r="C37" s="29"/>
      <c r="D37" s="226"/>
    </row>
    <row r="38" spans="1:4" x14ac:dyDescent="0.3">
      <c r="A38" s="396">
        <v>43891</v>
      </c>
      <c r="B38" s="30">
        <v>98.140799999999999</v>
      </c>
      <c r="C38" s="29"/>
      <c r="D38" s="226"/>
    </row>
    <row r="39" spans="1:4" x14ac:dyDescent="0.3">
      <c r="A39" s="396">
        <v>43862</v>
      </c>
      <c r="B39" s="30">
        <v>95.600800000000007</v>
      </c>
      <c r="C39" s="29"/>
      <c r="D39" s="226"/>
    </row>
    <row r="40" spans="1:4" x14ac:dyDescent="0.3">
      <c r="A40" s="396">
        <v>43831</v>
      </c>
      <c r="B40" s="30">
        <v>96.222099999999998</v>
      </c>
      <c r="C40" s="29"/>
      <c r="D40" s="226"/>
    </row>
    <row r="41" spans="1:4" x14ac:dyDescent="0.3">
      <c r="A41" s="396">
        <v>43800</v>
      </c>
      <c r="B41" s="30">
        <v>96.728999999999999</v>
      </c>
      <c r="C41" s="29">
        <f>AVERAGE(B41:B52)</f>
        <v>97.322641666666655</v>
      </c>
      <c r="D41" s="226">
        <f>C41/C53-1</f>
        <v>-1.6447428813878839E-2</v>
      </c>
    </row>
    <row r="42" spans="1:4" x14ac:dyDescent="0.3">
      <c r="A42" s="396">
        <v>43770</v>
      </c>
      <c r="B42" s="30">
        <v>96.734399999999994</v>
      </c>
      <c r="C42" s="397"/>
    </row>
    <row r="43" spans="1:4" x14ac:dyDescent="0.3">
      <c r="A43" s="396">
        <v>43739</v>
      </c>
      <c r="B43" s="30">
        <v>97.362099999999998</v>
      </c>
      <c r="C43" s="397"/>
    </row>
    <row r="44" spans="1:4" x14ac:dyDescent="0.3">
      <c r="A44" s="396">
        <v>43709</v>
      </c>
      <c r="B44" s="30">
        <v>97.435900000000004</v>
      </c>
      <c r="C44" s="397"/>
    </row>
    <row r="45" spans="1:4" x14ac:dyDescent="0.3">
      <c r="A45" s="396">
        <v>43678</v>
      </c>
      <c r="B45" s="30">
        <v>98.134100000000004</v>
      </c>
      <c r="C45" s="397"/>
    </row>
    <row r="46" spans="1:4" x14ac:dyDescent="0.3">
      <c r="A46" s="396">
        <v>43647</v>
      </c>
      <c r="B46" s="30">
        <v>97.4666</v>
      </c>
      <c r="C46" s="397"/>
    </row>
    <row r="47" spans="1:4" x14ac:dyDescent="0.3">
      <c r="A47" s="396">
        <v>43617</v>
      </c>
      <c r="B47" s="30">
        <v>97.879499999999993</v>
      </c>
      <c r="C47" s="397"/>
    </row>
    <row r="48" spans="1:4" x14ac:dyDescent="0.3">
      <c r="A48" s="396">
        <v>43586</v>
      </c>
      <c r="B48" s="30">
        <v>97.350200000000001</v>
      </c>
      <c r="C48" s="397"/>
    </row>
    <row r="49" spans="1:5" x14ac:dyDescent="0.3">
      <c r="A49" s="396">
        <v>43556</v>
      </c>
      <c r="B49" s="30">
        <v>96.7072</v>
      </c>
      <c r="C49" s="397"/>
    </row>
    <row r="50" spans="1:5" x14ac:dyDescent="0.3">
      <c r="A50" s="396">
        <v>43525</v>
      </c>
      <c r="B50" s="30">
        <v>96.866</v>
      </c>
      <c r="C50" s="397"/>
    </row>
    <row r="51" spans="1:5" x14ac:dyDescent="0.3">
      <c r="A51" s="396">
        <v>43497</v>
      </c>
      <c r="B51" s="30">
        <v>97.3887</v>
      </c>
      <c r="C51" s="397"/>
    </row>
    <row r="52" spans="1:5" x14ac:dyDescent="0.3">
      <c r="A52" s="396">
        <v>43466</v>
      </c>
      <c r="B52" s="30">
        <v>97.817999999999998</v>
      </c>
      <c r="C52" s="397"/>
    </row>
    <row r="53" spans="1:5" x14ac:dyDescent="0.3">
      <c r="A53" s="396">
        <v>43435</v>
      </c>
      <c r="B53" s="30">
        <v>98.370699999999999</v>
      </c>
      <c r="C53" s="29">
        <f>AVERAGE(B53:B64)</f>
        <v>98.950116666666659</v>
      </c>
      <c r="D53" s="226">
        <f>C53/C65-1</f>
        <v>2.4899752165134625E-2</v>
      </c>
      <c r="E53" s="30">
        <v>11</v>
      </c>
    </row>
    <row r="54" spans="1:5" x14ac:dyDescent="0.3">
      <c r="A54" s="396">
        <v>43405</v>
      </c>
      <c r="B54" s="30">
        <v>98.332999999999998</v>
      </c>
      <c r="C54" s="397"/>
    </row>
    <row r="55" spans="1:5" x14ac:dyDescent="0.3">
      <c r="A55" s="396">
        <v>43374</v>
      </c>
      <c r="B55" s="30">
        <v>98.884500000000003</v>
      </c>
      <c r="C55" s="397"/>
    </row>
    <row r="56" spans="1:5" x14ac:dyDescent="0.3">
      <c r="A56" s="396">
        <v>43344</v>
      </c>
      <c r="B56" s="30">
        <v>99.452699999999993</v>
      </c>
      <c r="C56" s="397"/>
      <c r="E56" s="30">
        <v>14</v>
      </c>
    </row>
    <row r="57" spans="1:5" x14ac:dyDescent="0.3">
      <c r="A57" s="396">
        <v>43313</v>
      </c>
      <c r="B57" s="30">
        <v>98.974699999999999</v>
      </c>
      <c r="C57" s="397"/>
    </row>
    <row r="58" spans="1:5" x14ac:dyDescent="0.3">
      <c r="A58" s="396">
        <v>43282</v>
      </c>
      <c r="B58" s="30">
        <v>99.205799999999996</v>
      </c>
      <c r="C58" s="397"/>
    </row>
    <row r="59" spans="1:5" x14ac:dyDescent="0.3">
      <c r="A59" s="396">
        <v>43252</v>
      </c>
      <c r="B59" s="30">
        <v>97.875799999999998</v>
      </c>
      <c r="C59" s="397"/>
    </row>
    <row r="60" spans="1:5" x14ac:dyDescent="0.3">
      <c r="A60" s="396">
        <v>43221</v>
      </c>
      <c r="B60" s="30">
        <v>98.057400000000001</v>
      </c>
      <c r="C60" s="397"/>
    </row>
    <row r="61" spans="1:5" x14ac:dyDescent="0.3">
      <c r="A61" s="396">
        <v>43191</v>
      </c>
      <c r="B61" s="30">
        <v>99.457899999999995</v>
      </c>
      <c r="C61" s="397"/>
      <c r="E61" s="30">
        <v>14</v>
      </c>
    </row>
    <row r="62" spans="1:5" x14ac:dyDescent="0.3">
      <c r="A62" s="396">
        <v>43160</v>
      </c>
      <c r="B62" s="30">
        <v>99.744200000000006</v>
      </c>
      <c r="C62" s="398"/>
    </row>
    <row r="63" spans="1:5" x14ac:dyDescent="0.3">
      <c r="A63" s="396">
        <v>43132</v>
      </c>
      <c r="B63" s="30">
        <v>99.609800000000007</v>
      </c>
      <c r="C63" s="397"/>
    </row>
    <row r="64" spans="1:5" x14ac:dyDescent="0.3">
      <c r="A64" s="396">
        <v>43101</v>
      </c>
      <c r="B64" s="30">
        <v>99.434899999999999</v>
      </c>
      <c r="C64" s="397"/>
    </row>
    <row r="65" spans="1:5" x14ac:dyDescent="0.3">
      <c r="A65" s="396">
        <v>43070</v>
      </c>
      <c r="B65" s="30">
        <v>98.831100000000006</v>
      </c>
      <c r="C65" s="29">
        <f>AVERAGE(B65:B76)</f>
        <v>96.546141666666685</v>
      </c>
      <c r="D65" s="226">
        <f>C65/C77-1</f>
        <v>2.3271208885239369E-2</v>
      </c>
      <c r="E65" s="30">
        <v>13</v>
      </c>
    </row>
    <row r="66" spans="1:5" x14ac:dyDescent="0.3">
      <c r="A66" s="396">
        <v>43040</v>
      </c>
      <c r="B66" s="30">
        <v>98.5197</v>
      </c>
      <c r="C66" s="397"/>
    </row>
    <row r="67" spans="1:5" x14ac:dyDescent="0.3">
      <c r="A67" s="396">
        <v>43009</v>
      </c>
      <c r="B67" s="30">
        <v>98.620599999999996</v>
      </c>
      <c r="C67" s="397"/>
    </row>
    <row r="68" spans="1:5" x14ac:dyDescent="0.3">
      <c r="A68" s="396">
        <v>42979</v>
      </c>
      <c r="B68" s="30">
        <v>99.008499999999998</v>
      </c>
      <c r="C68" s="397"/>
      <c r="E68" s="30">
        <v>18</v>
      </c>
    </row>
    <row r="69" spans="1:5" x14ac:dyDescent="0.3">
      <c r="A69" s="396">
        <v>42948</v>
      </c>
      <c r="B69" s="399">
        <v>99.037000000000006</v>
      </c>
      <c r="C69" s="397"/>
    </row>
    <row r="70" spans="1:5" x14ac:dyDescent="0.3">
      <c r="A70" s="396">
        <v>42917</v>
      </c>
      <c r="B70" s="30">
        <v>97.620599999999996</v>
      </c>
      <c r="C70" s="397"/>
    </row>
    <row r="71" spans="1:5" x14ac:dyDescent="0.3">
      <c r="A71" s="396">
        <v>42887</v>
      </c>
      <c r="B71" s="30">
        <v>96.308999999999997</v>
      </c>
      <c r="C71" s="397"/>
    </row>
    <row r="72" spans="1:5" x14ac:dyDescent="0.3">
      <c r="A72" s="396">
        <v>42856</v>
      </c>
      <c r="B72" s="30">
        <v>95.559700000000007</v>
      </c>
      <c r="C72" s="397"/>
    </row>
    <row r="73" spans="1:5" x14ac:dyDescent="0.3">
      <c r="A73" s="396">
        <v>42826</v>
      </c>
      <c r="B73" s="30">
        <v>93.735699999999994</v>
      </c>
      <c r="C73" s="397"/>
      <c r="E73" s="30">
        <v>15</v>
      </c>
    </row>
    <row r="74" spans="1:5" x14ac:dyDescent="0.3">
      <c r="A74" s="396">
        <v>42795</v>
      </c>
      <c r="B74" s="30">
        <v>93.969499999999996</v>
      </c>
      <c r="C74" s="397"/>
    </row>
    <row r="75" spans="1:5" x14ac:dyDescent="0.3">
      <c r="A75" s="396">
        <v>42767</v>
      </c>
      <c r="B75" s="30">
        <v>93.440200000000004</v>
      </c>
      <c r="C75" s="397"/>
    </row>
    <row r="76" spans="1:5" x14ac:dyDescent="0.3">
      <c r="A76" s="396">
        <v>42736</v>
      </c>
      <c r="B76" s="30">
        <v>93.902100000000004</v>
      </c>
      <c r="C76" s="397"/>
    </row>
    <row r="77" spans="1:5" x14ac:dyDescent="0.3">
      <c r="A77" s="396">
        <v>42705</v>
      </c>
      <c r="B77" s="30">
        <v>93.729200000000006</v>
      </c>
      <c r="C77" s="29">
        <f>AVERAGE(B77:B88)</f>
        <v>94.350491666666656</v>
      </c>
      <c r="D77" s="226">
        <f>C77/C89-1</f>
        <v>2.8455606911454323E-2</v>
      </c>
      <c r="E77" s="30">
        <v>17</v>
      </c>
    </row>
    <row r="78" spans="1:5" x14ac:dyDescent="0.3">
      <c r="A78" s="396">
        <v>42675</v>
      </c>
      <c r="B78" s="30">
        <v>94.592500000000001</v>
      </c>
      <c r="C78" s="397"/>
    </row>
    <row r="79" spans="1:5" x14ac:dyDescent="0.3">
      <c r="A79" s="396">
        <v>42644</v>
      </c>
      <c r="B79" s="30">
        <v>95.140199999999993</v>
      </c>
      <c r="C79" s="397"/>
    </row>
    <row r="80" spans="1:5" x14ac:dyDescent="0.3">
      <c r="A80" s="396">
        <v>42614</v>
      </c>
      <c r="B80" s="30">
        <v>95.050200000000004</v>
      </c>
      <c r="C80" s="397"/>
      <c r="E80" s="30">
        <v>15</v>
      </c>
    </row>
    <row r="81" spans="1:5" x14ac:dyDescent="0.3">
      <c r="A81" s="396">
        <v>42583</v>
      </c>
      <c r="B81" s="30">
        <v>94.899199999999993</v>
      </c>
      <c r="C81" s="397"/>
    </row>
    <row r="82" spans="1:5" x14ac:dyDescent="0.3">
      <c r="A82" s="396">
        <v>42552</v>
      </c>
      <c r="B82" s="30">
        <v>94.567999999999998</v>
      </c>
      <c r="C82" s="397"/>
    </row>
    <row r="83" spans="1:5" x14ac:dyDescent="0.3">
      <c r="A83" s="396">
        <v>42522</v>
      </c>
      <c r="B83" s="30">
        <v>94.384299999999996</v>
      </c>
      <c r="C83" s="397"/>
    </row>
    <row r="84" spans="1:5" x14ac:dyDescent="0.3">
      <c r="A84" s="396">
        <v>42491</v>
      </c>
      <c r="B84" s="30">
        <v>94.6374</v>
      </c>
      <c r="C84" s="397"/>
    </row>
    <row r="85" spans="1:5" x14ac:dyDescent="0.3">
      <c r="A85" s="396">
        <v>42461</v>
      </c>
      <c r="B85" s="30">
        <v>94.402500000000003</v>
      </c>
      <c r="C85" s="397"/>
      <c r="E85" s="30">
        <v>16</v>
      </c>
    </row>
    <row r="86" spans="1:5" x14ac:dyDescent="0.3">
      <c r="A86" s="396">
        <v>42430</v>
      </c>
      <c r="B86" s="30">
        <v>93.575699999999998</v>
      </c>
      <c r="C86" s="397"/>
    </row>
    <row r="87" spans="1:5" x14ac:dyDescent="0.3">
      <c r="A87" s="396">
        <v>42401</v>
      </c>
      <c r="B87" s="30">
        <v>94.201099999999997</v>
      </c>
      <c r="C87" s="397"/>
    </row>
    <row r="88" spans="1:5" x14ac:dyDescent="0.3">
      <c r="A88" s="396">
        <v>42370</v>
      </c>
      <c r="B88" s="30">
        <v>93.025599999999997</v>
      </c>
    </row>
    <row r="89" spans="1:5" x14ac:dyDescent="0.3">
      <c r="A89" s="396">
        <v>42339</v>
      </c>
      <c r="B89" s="30">
        <v>91.906599999999997</v>
      </c>
      <c r="C89" s="29">
        <f>AVERAGE(B89:B100)</f>
        <v>91.739975000000001</v>
      </c>
      <c r="D89" s="226">
        <f>C89/C101-1</f>
        <v>-9.5258860261555389E-2</v>
      </c>
      <c r="E89" s="30">
        <v>19</v>
      </c>
    </row>
    <row r="90" spans="1:5" x14ac:dyDescent="0.3">
      <c r="A90" s="396">
        <v>42309</v>
      </c>
      <c r="B90" s="30">
        <v>90.513999999999996</v>
      </c>
    </row>
    <row r="91" spans="1:5" x14ac:dyDescent="0.3">
      <c r="A91" s="396">
        <v>42278</v>
      </c>
      <c r="B91" s="30">
        <v>93.030699999999996</v>
      </c>
    </row>
    <row r="92" spans="1:5" x14ac:dyDescent="0.3">
      <c r="A92" s="396">
        <v>42248</v>
      </c>
      <c r="B92" s="387">
        <v>93.185299999999998</v>
      </c>
      <c r="E92" s="30">
        <v>21</v>
      </c>
    </row>
    <row r="93" spans="1:5" x14ac:dyDescent="0.3">
      <c r="A93" s="396">
        <v>42217</v>
      </c>
      <c r="B93" s="30">
        <v>92.373400000000004</v>
      </c>
    </row>
    <row r="94" spans="1:5" x14ac:dyDescent="0.3">
      <c r="A94" s="396">
        <v>42186</v>
      </c>
      <c r="B94" s="30">
        <v>90.705299999999994</v>
      </c>
    </row>
    <row r="95" spans="1:5" x14ac:dyDescent="0.3">
      <c r="A95" s="396">
        <v>42156</v>
      </c>
      <c r="B95" s="387">
        <v>91.689599999999999</v>
      </c>
    </row>
    <row r="96" spans="1:5" x14ac:dyDescent="0.3">
      <c r="A96" s="396">
        <v>42125</v>
      </c>
      <c r="B96" s="387">
        <v>90.959900000000005</v>
      </c>
    </row>
    <row r="97" spans="1:5" x14ac:dyDescent="0.3">
      <c r="A97" s="396">
        <v>42095</v>
      </c>
      <c r="B97" s="45">
        <v>89.118099999999998</v>
      </c>
      <c r="E97" s="30">
        <v>26</v>
      </c>
    </row>
    <row r="98" spans="1:5" x14ac:dyDescent="0.3">
      <c r="A98" s="396">
        <v>42064</v>
      </c>
      <c r="B98" s="45">
        <v>90.019599999999997</v>
      </c>
    </row>
    <row r="99" spans="1:5" x14ac:dyDescent="0.3">
      <c r="A99" s="396">
        <v>42036</v>
      </c>
      <c r="B99" s="45">
        <v>92.760099999999994</v>
      </c>
    </row>
    <row r="100" spans="1:5" x14ac:dyDescent="0.3">
      <c r="A100" s="396">
        <v>42005</v>
      </c>
      <c r="B100" s="45">
        <v>94.617099999999994</v>
      </c>
      <c r="C100" s="45"/>
    </row>
    <row r="101" spans="1:5" x14ac:dyDescent="0.3">
      <c r="A101" s="396">
        <v>41974</v>
      </c>
      <c r="B101" s="45">
        <v>98.374899999999997</v>
      </c>
      <c r="C101" s="29">
        <f>AVERAGE(B101:B112)</f>
        <v>101.39914166666667</v>
      </c>
      <c r="D101" s="226">
        <f>C101/C113-1</f>
        <v>4.3201484108528199E-3</v>
      </c>
      <c r="E101" s="30">
        <v>18</v>
      </c>
    </row>
    <row r="102" spans="1:5" x14ac:dyDescent="0.3">
      <c r="A102" s="396">
        <v>41944</v>
      </c>
      <c r="B102" s="45">
        <v>98.383200000000002</v>
      </c>
    </row>
    <row r="103" spans="1:5" x14ac:dyDescent="0.3">
      <c r="A103" s="396">
        <v>41913</v>
      </c>
      <c r="B103" s="45">
        <v>98.619100000000003</v>
      </c>
    </row>
    <row r="104" spans="1:5" x14ac:dyDescent="0.3">
      <c r="A104" s="396">
        <v>41883</v>
      </c>
      <c r="B104" s="45">
        <v>99.492999999999995</v>
      </c>
      <c r="E104" s="30">
        <v>11</v>
      </c>
    </row>
    <row r="105" spans="1:5" x14ac:dyDescent="0.3">
      <c r="A105" s="396">
        <v>41852</v>
      </c>
      <c r="B105" s="45">
        <v>101.1842</v>
      </c>
    </row>
    <row r="106" spans="1:5" x14ac:dyDescent="0.3">
      <c r="A106" s="396">
        <v>41821</v>
      </c>
      <c r="B106" s="45">
        <v>101.95140000000001</v>
      </c>
    </row>
    <row r="107" spans="1:5" x14ac:dyDescent="0.3">
      <c r="A107" s="396">
        <v>41791</v>
      </c>
      <c r="B107" s="45">
        <v>102.3732</v>
      </c>
    </row>
    <row r="108" spans="1:5" x14ac:dyDescent="0.3">
      <c r="A108" s="396">
        <v>41760</v>
      </c>
      <c r="B108" s="45">
        <v>103.2313</v>
      </c>
    </row>
    <row r="109" spans="1:5" x14ac:dyDescent="0.3">
      <c r="A109" s="396">
        <v>41730</v>
      </c>
      <c r="B109" s="45">
        <v>103.8723</v>
      </c>
      <c r="E109" s="30">
        <v>14</v>
      </c>
    </row>
    <row r="110" spans="1:5" x14ac:dyDescent="0.3">
      <c r="A110" s="396">
        <v>41699</v>
      </c>
      <c r="B110" s="45">
        <v>103.9516</v>
      </c>
    </row>
    <row r="111" spans="1:5" x14ac:dyDescent="0.3">
      <c r="A111" s="396">
        <v>41671</v>
      </c>
      <c r="B111" s="45">
        <v>102.7778</v>
      </c>
    </row>
    <row r="112" spans="1:5" x14ac:dyDescent="0.3">
      <c r="A112" s="396">
        <v>41640</v>
      </c>
      <c r="B112" s="45">
        <v>102.57769999999999</v>
      </c>
    </row>
    <row r="113" spans="1:5" x14ac:dyDescent="0.3">
      <c r="A113" s="396">
        <v>41609</v>
      </c>
      <c r="B113" s="45">
        <v>103.03</v>
      </c>
      <c r="C113" s="29">
        <f>AVERAGE(B113:B124)</f>
        <v>100.96296666666667</v>
      </c>
      <c r="D113" s="226">
        <f>C113/C125-1</f>
        <v>3.3482970364156595E-2</v>
      </c>
      <c r="E113" s="30">
        <v>12</v>
      </c>
    </row>
    <row r="114" spans="1:5" x14ac:dyDescent="0.3">
      <c r="A114" s="396">
        <v>41579</v>
      </c>
      <c r="B114" s="45">
        <v>101.89</v>
      </c>
    </row>
    <row r="115" spans="1:5" x14ac:dyDescent="0.3">
      <c r="A115" s="396">
        <v>41548</v>
      </c>
      <c r="B115" s="45">
        <v>102.1644</v>
      </c>
    </row>
    <row r="116" spans="1:5" x14ac:dyDescent="0.3">
      <c r="A116" s="396">
        <v>41518</v>
      </c>
      <c r="B116" s="45">
        <v>101.25320000000001</v>
      </c>
      <c r="E116" s="30">
        <v>11</v>
      </c>
    </row>
    <row r="117" spans="1:5" x14ac:dyDescent="0.3">
      <c r="A117" s="396">
        <v>41487</v>
      </c>
      <c r="B117" s="45">
        <v>101.44110000000001</v>
      </c>
    </row>
    <row r="118" spans="1:5" x14ac:dyDescent="0.3">
      <c r="A118" s="396">
        <v>41456</v>
      </c>
      <c r="B118" s="45">
        <v>100.709</v>
      </c>
    </row>
    <row r="119" spans="1:5" x14ac:dyDescent="0.3">
      <c r="A119" s="396">
        <v>41426</v>
      </c>
      <c r="B119" s="45">
        <v>100.8583</v>
      </c>
    </row>
    <row r="120" spans="1:5" x14ac:dyDescent="0.3">
      <c r="A120" s="396">
        <v>41395</v>
      </c>
      <c r="B120" s="45">
        <v>99.741100000000003</v>
      </c>
    </row>
    <row r="121" spans="1:5" x14ac:dyDescent="0.3">
      <c r="A121" s="396">
        <v>41365</v>
      </c>
      <c r="B121" s="45">
        <v>99.757000000000005</v>
      </c>
      <c r="E121" s="30">
        <v>11</v>
      </c>
    </row>
    <row r="122" spans="1:5" x14ac:dyDescent="0.3">
      <c r="A122" s="396">
        <v>41334</v>
      </c>
      <c r="B122" s="45">
        <v>99.5852</v>
      </c>
    </row>
    <row r="123" spans="1:5" x14ac:dyDescent="0.3">
      <c r="A123" s="396">
        <v>41306</v>
      </c>
      <c r="B123" s="45">
        <v>101.1193</v>
      </c>
    </row>
    <row r="124" spans="1:5" x14ac:dyDescent="0.3">
      <c r="A124" s="396">
        <v>41275</v>
      </c>
      <c r="B124" s="45">
        <v>100.00700000000001</v>
      </c>
    </row>
    <row r="125" spans="1:5" x14ac:dyDescent="0.3">
      <c r="A125" s="396">
        <v>41244</v>
      </c>
      <c r="B125" s="45">
        <v>98.434700000000007</v>
      </c>
      <c r="C125" s="29">
        <f>AVERAGE(B125:B136)</f>
        <v>97.691950000000006</v>
      </c>
      <c r="D125" s="226">
        <f>C125/C137-1</f>
        <v>-5.442893860097342E-2</v>
      </c>
      <c r="E125" s="30">
        <v>11</v>
      </c>
    </row>
    <row r="126" spans="1:5" x14ac:dyDescent="0.3">
      <c r="A126" s="396">
        <v>41214</v>
      </c>
      <c r="B126" s="45">
        <v>96.999899999999997</v>
      </c>
    </row>
    <row r="127" spans="1:5" x14ac:dyDescent="0.3">
      <c r="A127" s="396">
        <v>41183</v>
      </c>
      <c r="B127" s="45">
        <v>97.607200000000006</v>
      </c>
    </row>
    <row r="128" spans="1:5" x14ac:dyDescent="0.3">
      <c r="A128" s="396">
        <v>41153</v>
      </c>
      <c r="B128" s="45">
        <v>97.064400000000006</v>
      </c>
    </row>
    <row r="129" spans="1:4" x14ac:dyDescent="0.3">
      <c r="A129" s="396">
        <v>41122</v>
      </c>
      <c r="B129" s="45">
        <v>95.047200000000004</v>
      </c>
    </row>
    <row r="130" spans="1:4" x14ac:dyDescent="0.3">
      <c r="A130" s="396">
        <v>41091</v>
      </c>
      <c r="B130" s="45">
        <v>95.1828</v>
      </c>
    </row>
    <row r="131" spans="1:4" x14ac:dyDescent="0.3">
      <c r="A131" s="396">
        <v>41061</v>
      </c>
      <c r="B131" s="45">
        <v>96.996499999999997</v>
      </c>
    </row>
    <row r="132" spans="1:4" x14ac:dyDescent="0.3">
      <c r="A132" s="396">
        <v>41030</v>
      </c>
      <c r="B132" s="45">
        <v>97.872399999999999</v>
      </c>
    </row>
    <row r="133" spans="1:4" x14ac:dyDescent="0.3">
      <c r="A133" s="396">
        <v>41000</v>
      </c>
      <c r="B133" s="45">
        <v>99.259900000000002</v>
      </c>
    </row>
    <row r="134" spans="1:4" x14ac:dyDescent="0.3">
      <c r="A134" s="396">
        <v>40969</v>
      </c>
      <c r="B134" s="45">
        <v>99.622299999999996</v>
      </c>
    </row>
    <row r="135" spans="1:4" x14ac:dyDescent="0.3">
      <c r="A135" s="396">
        <v>40940</v>
      </c>
      <c r="B135" s="45">
        <v>99.470100000000002</v>
      </c>
    </row>
    <row r="136" spans="1:4" x14ac:dyDescent="0.3">
      <c r="A136" s="396">
        <v>40909</v>
      </c>
      <c r="B136" s="45">
        <v>98.745999999999995</v>
      </c>
    </row>
    <row r="137" spans="1:4" x14ac:dyDescent="0.3">
      <c r="A137" s="396">
        <v>40878</v>
      </c>
      <c r="B137" s="45">
        <v>100.617</v>
      </c>
      <c r="C137" s="29">
        <f>AVERAGE(B137:B148)</f>
        <v>103.31529166666667</v>
      </c>
      <c r="D137" s="226">
        <f>C137/C149-1</f>
        <v>-3.2054951621295347E-3</v>
      </c>
    </row>
    <row r="138" spans="1:4" x14ac:dyDescent="0.3">
      <c r="A138" s="396">
        <v>40848</v>
      </c>
      <c r="B138" s="45">
        <v>102.4285</v>
      </c>
    </row>
    <row r="139" spans="1:4" x14ac:dyDescent="0.3">
      <c r="A139" s="396">
        <v>40817</v>
      </c>
      <c r="B139" s="45">
        <v>102.8473</v>
      </c>
    </row>
    <row r="140" spans="1:4" x14ac:dyDescent="0.3">
      <c r="A140" s="396">
        <v>40787</v>
      </c>
      <c r="B140" s="45">
        <v>102.648</v>
      </c>
    </row>
    <row r="141" spans="1:4" x14ac:dyDescent="0.3">
      <c r="A141" s="396">
        <v>40756</v>
      </c>
      <c r="B141" s="45">
        <v>103.7805</v>
      </c>
    </row>
    <row r="142" spans="1:4" x14ac:dyDescent="0.3">
      <c r="A142" s="396">
        <v>40725</v>
      </c>
      <c r="B142" s="45">
        <v>103.96040000000001</v>
      </c>
    </row>
    <row r="143" spans="1:4" x14ac:dyDescent="0.3">
      <c r="A143" s="396">
        <v>40695</v>
      </c>
      <c r="B143" s="45">
        <v>104.90560000000001</v>
      </c>
    </row>
    <row r="144" spans="1:4" x14ac:dyDescent="0.3">
      <c r="A144" s="396">
        <v>40664</v>
      </c>
      <c r="B144" s="45">
        <v>104.83459999999999</v>
      </c>
    </row>
    <row r="145" spans="1:4" x14ac:dyDescent="0.3">
      <c r="A145" s="396">
        <v>40634</v>
      </c>
      <c r="B145" s="45">
        <v>105.8488</v>
      </c>
    </row>
    <row r="146" spans="1:4" x14ac:dyDescent="0.3">
      <c r="A146" s="396">
        <v>40603</v>
      </c>
      <c r="B146" s="45">
        <v>104.14279999999999</v>
      </c>
    </row>
    <row r="147" spans="1:4" x14ac:dyDescent="0.3">
      <c r="A147" s="396">
        <v>40575</v>
      </c>
      <c r="B147" s="45">
        <v>102.4337</v>
      </c>
    </row>
    <row r="148" spans="1:4" x14ac:dyDescent="0.3">
      <c r="A148" s="396">
        <v>40544</v>
      </c>
      <c r="B148" s="45">
        <v>101.33629999999999</v>
      </c>
    </row>
    <row r="149" spans="1:4" x14ac:dyDescent="0.3">
      <c r="A149" s="396">
        <v>40513</v>
      </c>
      <c r="B149" s="45">
        <v>101.6001</v>
      </c>
      <c r="C149" s="29">
        <f>AVERAGE(B149:B160)</f>
        <v>103.64753333333333</v>
      </c>
      <c r="D149" s="226">
        <f>C149/C161-1</f>
        <v>-6.369805162053821E-2</v>
      </c>
    </row>
    <row r="150" spans="1:4" x14ac:dyDescent="0.3">
      <c r="A150" s="396">
        <v>40483</v>
      </c>
      <c r="B150" s="45">
        <v>103.7467</v>
      </c>
    </row>
    <row r="151" spans="1:4" x14ac:dyDescent="0.3">
      <c r="A151" s="396">
        <v>40452</v>
      </c>
      <c r="B151" s="45">
        <v>104.9819</v>
      </c>
    </row>
    <row r="152" spans="1:4" x14ac:dyDescent="0.3">
      <c r="A152" s="396">
        <v>40422</v>
      </c>
      <c r="B152" s="45">
        <v>101.5009</v>
      </c>
    </row>
    <row r="153" spans="1:4" x14ac:dyDescent="0.3">
      <c r="A153" s="396">
        <v>40391</v>
      </c>
      <c r="B153" s="45">
        <v>101.21639999999999</v>
      </c>
    </row>
    <row r="154" spans="1:4" x14ac:dyDescent="0.3">
      <c r="A154" s="396">
        <v>40360</v>
      </c>
      <c r="B154" s="45">
        <v>101.4974</v>
      </c>
    </row>
    <row r="155" spans="1:4" x14ac:dyDescent="0.3">
      <c r="A155" s="396">
        <v>40330</v>
      </c>
      <c r="B155" s="45">
        <v>99.642300000000006</v>
      </c>
    </row>
    <row r="156" spans="1:4" x14ac:dyDescent="0.3">
      <c r="A156" s="396">
        <v>40299</v>
      </c>
      <c r="B156" s="45">
        <v>101.672</v>
      </c>
    </row>
    <row r="157" spans="1:4" x14ac:dyDescent="0.3">
      <c r="A157" s="396">
        <v>40269</v>
      </c>
      <c r="B157" s="45">
        <v>104.9218</v>
      </c>
    </row>
    <row r="158" spans="1:4" x14ac:dyDescent="0.3">
      <c r="A158" s="396">
        <v>40238</v>
      </c>
      <c r="B158" s="45">
        <v>106.1545</v>
      </c>
    </row>
    <row r="159" spans="1:4" x14ac:dyDescent="0.3">
      <c r="A159" s="396">
        <v>40210</v>
      </c>
      <c r="B159" s="45">
        <v>107.0068</v>
      </c>
    </row>
    <row r="160" spans="1:4" x14ac:dyDescent="0.3">
      <c r="A160" s="396">
        <v>40179</v>
      </c>
      <c r="B160" s="45">
        <v>109.8296</v>
      </c>
    </row>
    <row r="161" spans="1:4" x14ac:dyDescent="0.3">
      <c r="A161" s="396">
        <v>40148</v>
      </c>
      <c r="B161" s="45">
        <v>111.9494</v>
      </c>
      <c r="C161" s="29">
        <f>AVERAGE(B161:B172)</f>
        <v>110.69883333333335</v>
      </c>
      <c r="D161" s="226">
        <f>C161/C173-1</f>
        <v>1.2706304681590286E-2</v>
      </c>
    </row>
    <row r="162" spans="1:4" x14ac:dyDescent="0.3">
      <c r="A162" s="396">
        <v>40118</v>
      </c>
      <c r="B162" s="45">
        <v>113.0215</v>
      </c>
    </row>
    <row r="163" spans="1:4" x14ac:dyDescent="0.3">
      <c r="A163" s="396">
        <v>40087</v>
      </c>
      <c r="B163" s="45">
        <v>113.15600000000001</v>
      </c>
    </row>
    <row r="164" spans="1:4" x14ac:dyDescent="0.3">
      <c r="A164" s="396">
        <v>40057</v>
      </c>
      <c r="B164" s="45">
        <v>111.8677</v>
      </c>
    </row>
    <row r="165" spans="1:4" x14ac:dyDescent="0.3">
      <c r="A165" s="396">
        <v>40026</v>
      </c>
      <c r="B165" s="45">
        <v>110.64230000000001</v>
      </c>
    </row>
    <row r="166" spans="1:4" x14ac:dyDescent="0.3">
      <c r="A166" s="396">
        <v>39995</v>
      </c>
      <c r="B166" s="45">
        <v>110.7068</v>
      </c>
    </row>
    <row r="167" spans="1:4" x14ac:dyDescent="0.3">
      <c r="A167" s="396">
        <v>39965</v>
      </c>
      <c r="B167" s="45">
        <v>111.10550000000001</v>
      </c>
    </row>
    <row r="168" spans="1:4" x14ac:dyDescent="0.3">
      <c r="A168" s="396">
        <v>39934</v>
      </c>
      <c r="B168" s="45">
        <v>109.8613</v>
      </c>
    </row>
    <row r="169" spans="1:4" x14ac:dyDescent="0.3">
      <c r="A169" s="396">
        <v>39904</v>
      </c>
      <c r="B169" s="45">
        <v>109.2385</v>
      </c>
    </row>
    <row r="170" spans="1:4" x14ac:dyDescent="0.3">
      <c r="A170" s="396">
        <v>39873</v>
      </c>
      <c r="B170" s="45">
        <v>110.1191</v>
      </c>
    </row>
    <row r="171" spans="1:4" x14ac:dyDescent="0.3">
      <c r="A171" s="396">
        <v>39845</v>
      </c>
      <c r="B171" s="45">
        <v>107.93819999999999</v>
      </c>
    </row>
    <row r="172" spans="1:4" x14ac:dyDescent="0.3">
      <c r="A172" s="396">
        <v>39814</v>
      </c>
      <c r="B172" s="45">
        <v>108.77970000000001</v>
      </c>
    </row>
    <row r="173" spans="1:4" x14ac:dyDescent="0.3">
      <c r="A173" s="396">
        <v>39783</v>
      </c>
      <c r="B173" s="45">
        <v>108.89019999999999</v>
      </c>
      <c r="C173" s="29">
        <f>AVERAGE(B173:B184)</f>
        <v>109.30990833333333</v>
      </c>
      <c r="D173" s="226">
        <f>C173/C185-1</f>
        <v>2.9798890248116994E-2</v>
      </c>
    </row>
    <row r="174" spans="1:4" x14ac:dyDescent="0.3">
      <c r="A174" s="396">
        <v>39753</v>
      </c>
      <c r="B174" s="45">
        <v>103.7208</v>
      </c>
    </row>
    <row r="175" spans="1:4" x14ac:dyDescent="0.3">
      <c r="A175" s="396">
        <v>39722</v>
      </c>
      <c r="B175" s="45">
        <v>104.5474</v>
      </c>
    </row>
    <row r="176" spans="1:4" x14ac:dyDescent="0.3">
      <c r="A176" s="396">
        <v>39692</v>
      </c>
      <c r="B176" s="45">
        <v>107.738</v>
      </c>
    </row>
    <row r="177" spans="1:4" x14ac:dyDescent="0.3">
      <c r="A177" s="396">
        <v>39661</v>
      </c>
      <c r="B177" s="45">
        <v>109.3458</v>
      </c>
    </row>
    <row r="178" spans="1:4" x14ac:dyDescent="0.3">
      <c r="A178" s="396">
        <v>39630</v>
      </c>
      <c r="B178" s="45">
        <v>111.5292</v>
      </c>
    </row>
    <row r="179" spans="1:4" x14ac:dyDescent="0.3">
      <c r="A179" s="396">
        <v>39600</v>
      </c>
      <c r="B179" s="45">
        <v>111.5367</v>
      </c>
    </row>
    <row r="180" spans="1:4" x14ac:dyDescent="0.3">
      <c r="A180" s="396">
        <v>39569</v>
      </c>
      <c r="B180" s="45">
        <v>111.90430000000001</v>
      </c>
    </row>
    <row r="181" spans="1:4" x14ac:dyDescent="0.3">
      <c r="A181" s="396">
        <v>39539</v>
      </c>
      <c r="B181" s="45">
        <v>112.53660000000001</v>
      </c>
    </row>
    <row r="182" spans="1:4" x14ac:dyDescent="0.3">
      <c r="A182" s="396">
        <v>39508</v>
      </c>
      <c r="B182" s="45">
        <v>111.6039</v>
      </c>
    </row>
    <row r="183" spans="1:4" x14ac:dyDescent="0.3">
      <c r="A183" s="396">
        <v>39479</v>
      </c>
      <c r="B183" s="45">
        <v>108.99339999999999</v>
      </c>
    </row>
    <row r="184" spans="1:4" x14ac:dyDescent="0.3">
      <c r="A184" s="396">
        <v>39448</v>
      </c>
      <c r="B184" s="45">
        <v>109.37260000000001</v>
      </c>
    </row>
    <row r="185" spans="1:4" x14ac:dyDescent="0.3">
      <c r="A185" s="396">
        <v>39417</v>
      </c>
      <c r="B185" s="45">
        <v>108.9282</v>
      </c>
      <c r="C185" s="29">
        <f>AVERAGE(B185:B196)</f>
        <v>106.14684999999999</v>
      </c>
      <c r="D185" s="226">
        <f>C185/C197-1</f>
        <v>3.2601689518797716E-2</v>
      </c>
    </row>
    <row r="186" spans="1:4" x14ac:dyDescent="0.3">
      <c r="A186" s="396">
        <v>39387</v>
      </c>
      <c r="B186" s="45">
        <v>109.015</v>
      </c>
    </row>
    <row r="187" spans="1:4" x14ac:dyDescent="0.3">
      <c r="A187" s="396">
        <v>39356</v>
      </c>
      <c r="B187" s="45">
        <v>107.5856</v>
      </c>
    </row>
    <row r="188" spans="1:4" x14ac:dyDescent="0.3">
      <c r="A188" s="396">
        <v>39326</v>
      </c>
      <c r="B188" s="45">
        <v>106.5887</v>
      </c>
    </row>
    <row r="189" spans="1:4" x14ac:dyDescent="0.3">
      <c r="A189" s="396">
        <v>39295</v>
      </c>
      <c r="B189" s="45">
        <v>105.63809999999999</v>
      </c>
    </row>
    <row r="190" spans="1:4" x14ac:dyDescent="0.3">
      <c r="A190" s="396">
        <v>39264</v>
      </c>
      <c r="B190" s="45">
        <v>105.932</v>
      </c>
    </row>
    <row r="191" spans="1:4" x14ac:dyDescent="0.3">
      <c r="A191" s="396">
        <v>39234</v>
      </c>
      <c r="B191" s="45">
        <v>105.39360000000001</v>
      </c>
    </row>
    <row r="192" spans="1:4" x14ac:dyDescent="0.3">
      <c r="A192" s="396">
        <v>39203</v>
      </c>
      <c r="B192" s="45">
        <v>105.79940000000001</v>
      </c>
    </row>
    <row r="193" spans="1:4" x14ac:dyDescent="0.3">
      <c r="A193" s="396">
        <v>39173</v>
      </c>
      <c r="B193" s="45">
        <v>105.82980000000001</v>
      </c>
    </row>
    <row r="194" spans="1:4" x14ac:dyDescent="0.3">
      <c r="A194" s="396">
        <v>39142</v>
      </c>
      <c r="B194" s="45">
        <v>104.9568</v>
      </c>
    </row>
    <row r="195" spans="1:4" x14ac:dyDescent="0.3">
      <c r="A195" s="396">
        <v>39114</v>
      </c>
      <c r="B195" s="45">
        <v>104.2783</v>
      </c>
    </row>
    <row r="196" spans="1:4" x14ac:dyDescent="0.3">
      <c r="A196" s="396">
        <v>39083</v>
      </c>
      <c r="B196" s="45">
        <v>103.8167</v>
      </c>
    </row>
    <row r="197" spans="1:4" x14ac:dyDescent="0.3">
      <c r="A197" s="396">
        <v>39052</v>
      </c>
      <c r="B197" s="45">
        <v>104.4575</v>
      </c>
      <c r="C197" s="29">
        <f>AVERAGE(B197:B208)</f>
        <v>102.79554166666668</v>
      </c>
      <c r="D197" s="226">
        <f>C197/C209-1</f>
        <v>-1.7151885473249973E-3</v>
      </c>
    </row>
    <row r="198" spans="1:4" x14ac:dyDescent="0.3">
      <c r="A198" s="396">
        <v>39022</v>
      </c>
      <c r="B198" s="45">
        <v>103.4781</v>
      </c>
    </row>
    <row r="199" spans="1:4" x14ac:dyDescent="0.3">
      <c r="A199" s="396">
        <v>38991</v>
      </c>
      <c r="B199" s="45">
        <v>102.9629</v>
      </c>
    </row>
    <row r="200" spans="1:4" x14ac:dyDescent="0.3">
      <c r="A200" s="396">
        <v>38961</v>
      </c>
      <c r="B200" s="45">
        <v>103.59650000000001</v>
      </c>
    </row>
    <row r="201" spans="1:4" x14ac:dyDescent="0.3">
      <c r="A201" s="396">
        <v>38930</v>
      </c>
      <c r="B201" s="45">
        <v>103.7873</v>
      </c>
    </row>
    <row r="202" spans="1:4" x14ac:dyDescent="0.3">
      <c r="A202" s="396">
        <v>38899</v>
      </c>
      <c r="B202" s="45">
        <v>103.7353</v>
      </c>
    </row>
    <row r="203" spans="1:4" x14ac:dyDescent="0.3">
      <c r="A203" s="396">
        <v>38869</v>
      </c>
      <c r="B203" s="45">
        <v>103.4581</v>
      </c>
    </row>
    <row r="204" spans="1:4" x14ac:dyDescent="0.3">
      <c r="A204" s="396">
        <v>38838</v>
      </c>
      <c r="B204" s="45">
        <v>103.26609999999999</v>
      </c>
    </row>
    <row r="205" spans="1:4" x14ac:dyDescent="0.3">
      <c r="A205" s="396">
        <v>38808</v>
      </c>
      <c r="B205" s="45">
        <v>102.19</v>
      </c>
    </row>
    <row r="206" spans="1:4" x14ac:dyDescent="0.3">
      <c r="A206" s="396">
        <v>38777</v>
      </c>
      <c r="B206" s="45">
        <v>101.1502</v>
      </c>
    </row>
    <row r="207" spans="1:4" x14ac:dyDescent="0.3">
      <c r="A207" s="396">
        <v>38749</v>
      </c>
      <c r="B207" s="45">
        <v>100.3403</v>
      </c>
    </row>
    <row r="208" spans="1:4" x14ac:dyDescent="0.3">
      <c r="A208" s="396">
        <v>38718</v>
      </c>
      <c r="B208" s="45">
        <v>101.1242</v>
      </c>
    </row>
    <row r="209" spans="1:4" x14ac:dyDescent="0.3">
      <c r="A209" s="396">
        <v>38687</v>
      </c>
      <c r="B209" s="45">
        <v>100.468</v>
      </c>
      <c r="C209" s="29">
        <f>AVERAGE(B209:B220)</f>
        <v>102.97215833333335</v>
      </c>
      <c r="D209" s="226">
        <f>C209/C221-1</f>
        <v>-1.5034195764824787E-2</v>
      </c>
    </row>
    <row r="210" spans="1:4" x14ac:dyDescent="0.3">
      <c r="A210" s="396">
        <v>38657</v>
      </c>
      <c r="B210" s="45">
        <v>100.5141</v>
      </c>
    </row>
    <row r="211" spans="1:4" x14ac:dyDescent="0.3">
      <c r="A211" s="396">
        <v>38626</v>
      </c>
      <c r="B211" s="45">
        <v>101.249</v>
      </c>
    </row>
    <row r="212" spans="1:4" x14ac:dyDescent="0.3">
      <c r="A212" s="396">
        <v>38596</v>
      </c>
      <c r="B212" s="45">
        <v>101.6056</v>
      </c>
    </row>
    <row r="213" spans="1:4" x14ac:dyDescent="0.3">
      <c r="A213" s="396">
        <v>38565</v>
      </c>
      <c r="B213" s="45">
        <v>102.16240000000001</v>
      </c>
    </row>
    <row r="214" spans="1:4" x14ac:dyDescent="0.3">
      <c r="A214" s="396">
        <v>38534</v>
      </c>
      <c r="B214" s="45">
        <v>101.8322</v>
      </c>
    </row>
    <row r="215" spans="1:4" x14ac:dyDescent="0.3">
      <c r="A215" s="396">
        <v>38504</v>
      </c>
      <c r="B215" s="45">
        <v>101.46550000000001</v>
      </c>
    </row>
    <row r="216" spans="1:4" x14ac:dyDescent="0.3">
      <c r="A216" s="396">
        <v>38473</v>
      </c>
      <c r="B216" s="45">
        <v>104.1444</v>
      </c>
    </row>
    <row r="217" spans="1:4" x14ac:dyDescent="0.3">
      <c r="A217" s="396">
        <v>38443</v>
      </c>
      <c r="B217" s="45">
        <v>105.1147</v>
      </c>
    </row>
    <row r="218" spans="1:4" x14ac:dyDescent="0.3">
      <c r="A218" s="396">
        <v>38412</v>
      </c>
      <c r="B218" s="45">
        <v>105.8977</v>
      </c>
    </row>
    <row r="219" spans="1:4" x14ac:dyDescent="0.3">
      <c r="A219" s="396">
        <v>38384</v>
      </c>
      <c r="B219" s="45">
        <v>105.1828</v>
      </c>
    </row>
    <row r="220" spans="1:4" x14ac:dyDescent="0.3">
      <c r="A220" s="396">
        <v>38353</v>
      </c>
      <c r="B220" s="45">
        <v>106.0295</v>
      </c>
    </row>
    <row r="221" spans="1:4" x14ac:dyDescent="0.3">
      <c r="A221" s="396">
        <v>38322</v>
      </c>
      <c r="B221" s="45">
        <v>107.221</v>
      </c>
      <c r="C221" s="29">
        <f>AVERAGE(B221:B232)</f>
        <v>104.54389166666665</v>
      </c>
      <c r="D221" s="226">
        <f>C221/C233-1</f>
        <v>3.8043806088441823E-2</v>
      </c>
    </row>
    <row r="222" spans="1:4" x14ac:dyDescent="0.3">
      <c r="A222" s="396">
        <v>38292</v>
      </c>
      <c r="B222" s="45">
        <v>106.01479999999999</v>
      </c>
    </row>
    <row r="223" spans="1:4" x14ac:dyDescent="0.3">
      <c r="A223" s="396">
        <v>38261</v>
      </c>
      <c r="B223" s="45">
        <v>104.7102</v>
      </c>
    </row>
    <row r="224" spans="1:4" x14ac:dyDescent="0.3">
      <c r="A224" s="396">
        <v>38231</v>
      </c>
      <c r="B224" s="45">
        <v>103.624</v>
      </c>
    </row>
    <row r="225" spans="1:4" x14ac:dyDescent="0.3">
      <c r="A225" s="396">
        <v>38200</v>
      </c>
      <c r="B225" s="45">
        <v>103.3344</v>
      </c>
    </row>
    <row r="226" spans="1:4" x14ac:dyDescent="0.3">
      <c r="A226" s="396">
        <v>38169</v>
      </c>
      <c r="B226" s="45">
        <v>103.56570000000001</v>
      </c>
    </row>
    <row r="227" spans="1:4" x14ac:dyDescent="0.3">
      <c r="A227" s="396">
        <v>38139</v>
      </c>
      <c r="B227" s="45">
        <v>103.1442</v>
      </c>
    </row>
    <row r="228" spans="1:4" x14ac:dyDescent="0.3">
      <c r="A228" s="396">
        <v>38108</v>
      </c>
      <c r="B228" s="45">
        <v>103.24939999999999</v>
      </c>
    </row>
    <row r="229" spans="1:4" x14ac:dyDescent="0.3">
      <c r="A229" s="396">
        <v>38078</v>
      </c>
      <c r="B229" s="45">
        <v>102.6872</v>
      </c>
    </row>
    <row r="230" spans="1:4" x14ac:dyDescent="0.3">
      <c r="A230" s="396">
        <v>38047</v>
      </c>
      <c r="B230" s="45">
        <v>104.3681</v>
      </c>
    </row>
    <row r="231" spans="1:4" x14ac:dyDescent="0.3">
      <c r="A231" s="396">
        <v>38018</v>
      </c>
      <c r="B231" s="45">
        <v>106.2677</v>
      </c>
    </row>
    <row r="232" spans="1:4" x14ac:dyDescent="0.3">
      <c r="A232" s="396">
        <v>37987</v>
      </c>
      <c r="B232" s="45">
        <v>106.34</v>
      </c>
    </row>
    <row r="233" spans="1:4" x14ac:dyDescent="0.3">
      <c r="A233" s="396">
        <v>37956</v>
      </c>
      <c r="B233" s="45">
        <v>105.1247</v>
      </c>
      <c r="C233" s="29">
        <f>AVERAGE(B233:B244)</f>
        <v>100.71240833333336</v>
      </c>
      <c r="D233" s="226">
        <f>C233/C245-1</f>
        <v>0.11791205602487698</v>
      </c>
    </row>
    <row r="234" spans="1:4" x14ac:dyDescent="0.3">
      <c r="A234" s="396">
        <v>37926</v>
      </c>
      <c r="B234" s="45">
        <v>102.2831</v>
      </c>
    </row>
    <row r="235" spans="1:4" x14ac:dyDescent="0.3">
      <c r="A235" s="396">
        <v>37895</v>
      </c>
      <c r="B235" s="45">
        <v>102.2637</v>
      </c>
    </row>
    <row r="236" spans="1:4" x14ac:dyDescent="0.3">
      <c r="A236" s="396">
        <v>37865</v>
      </c>
      <c r="B236" s="45">
        <v>100.566</v>
      </c>
    </row>
    <row r="237" spans="1:4" x14ac:dyDescent="0.3">
      <c r="A237" s="396">
        <v>37834</v>
      </c>
      <c r="B237" s="45">
        <v>100.6448</v>
      </c>
    </row>
    <row r="238" spans="1:4" x14ac:dyDescent="0.3">
      <c r="A238" s="396">
        <v>37803</v>
      </c>
      <c r="B238" s="45">
        <v>101.7671</v>
      </c>
    </row>
    <row r="239" spans="1:4" x14ac:dyDescent="0.3">
      <c r="A239" s="396">
        <v>37773</v>
      </c>
      <c r="B239" s="45">
        <v>102.9272</v>
      </c>
    </row>
    <row r="240" spans="1:4" x14ac:dyDescent="0.3">
      <c r="A240" s="396">
        <v>37742</v>
      </c>
      <c r="B240" s="45">
        <v>102.4422</v>
      </c>
    </row>
    <row r="241" spans="1:4" x14ac:dyDescent="0.3">
      <c r="A241" s="396">
        <v>37712</v>
      </c>
      <c r="B241" s="45">
        <v>98.766800000000003</v>
      </c>
    </row>
    <row r="242" spans="1:4" x14ac:dyDescent="0.3">
      <c r="A242" s="396">
        <v>37681</v>
      </c>
      <c r="B242" s="45">
        <v>98.256600000000006</v>
      </c>
    </row>
    <row r="243" spans="1:4" x14ac:dyDescent="0.3">
      <c r="A243" s="396">
        <v>37653</v>
      </c>
      <c r="B243" s="45">
        <v>97.4101</v>
      </c>
    </row>
    <row r="244" spans="1:4" x14ac:dyDescent="0.3">
      <c r="A244" s="396">
        <v>37622</v>
      </c>
      <c r="B244" s="45">
        <v>96.096599999999995</v>
      </c>
    </row>
    <row r="245" spans="1:4" x14ac:dyDescent="0.3">
      <c r="A245" s="396">
        <v>37591</v>
      </c>
      <c r="B245" s="45">
        <v>93.749799999999993</v>
      </c>
      <c r="C245" s="29">
        <f>AVERAGE(B245:B256)</f>
        <v>90.089741666666669</v>
      </c>
      <c r="D245" s="226">
        <f>C245/C257-1</f>
        <v>2.5682359945256694E-2</v>
      </c>
    </row>
    <row r="246" spans="1:4" x14ac:dyDescent="0.3">
      <c r="A246" s="396">
        <v>37561</v>
      </c>
      <c r="B246" s="45">
        <v>92.740600000000001</v>
      </c>
    </row>
    <row r="247" spans="1:4" x14ac:dyDescent="0.3">
      <c r="A247" s="396">
        <v>37530</v>
      </c>
      <c r="B247" s="45">
        <v>91.945099999999996</v>
      </c>
    </row>
    <row r="248" spans="1:4" x14ac:dyDescent="0.3">
      <c r="A248" s="396">
        <v>37500</v>
      </c>
      <c r="B248" s="45">
        <v>91.654799999999994</v>
      </c>
    </row>
    <row r="249" spans="1:4" x14ac:dyDescent="0.3">
      <c r="A249" s="396">
        <v>37469</v>
      </c>
      <c r="B249" s="45">
        <v>91.670500000000004</v>
      </c>
    </row>
    <row r="250" spans="1:4" x14ac:dyDescent="0.3">
      <c r="A250" s="396">
        <v>37438</v>
      </c>
      <c r="B250" s="45">
        <v>92.184899999999999</v>
      </c>
    </row>
    <row r="251" spans="1:4" x14ac:dyDescent="0.3">
      <c r="A251" s="396">
        <v>37408</v>
      </c>
      <c r="B251" s="45">
        <v>90.752399999999994</v>
      </c>
    </row>
    <row r="252" spans="1:4" x14ac:dyDescent="0.3">
      <c r="A252" s="396">
        <v>37377</v>
      </c>
      <c r="B252" s="45">
        <v>88.6601</v>
      </c>
    </row>
    <row r="253" spans="1:4" x14ac:dyDescent="0.3">
      <c r="A253" s="396">
        <v>37347</v>
      </c>
      <c r="B253" s="45">
        <v>86.993499999999997</v>
      </c>
    </row>
    <row r="254" spans="1:4" x14ac:dyDescent="0.3">
      <c r="A254" s="396">
        <v>37316</v>
      </c>
      <c r="B254" s="45">
        <v>86.729900000000001</v>
      </c>
    </row>
    <row r="255" spans="1:4" x14ac:dyDescent="0.3">
      <c r="A255" s="396">
        <v>37288</v>
      </c>
      <c r="B255" s="45">
        <v>86.611400000000003</v>
      </c>
    </row>
    <row r="256" spans="1:4" x14ac:dyDescent="0.3">
      <c r="A256" s="396">
        <v>37257</v>
      </c>
      <c r="B256" s="45">
        <v>87.383899999999997</v>
      </c>
    </row>
    <row r="257" spans="1:4" x14ac:dyDescent="0.3">
      <c r="A257" s="396">
        <v>37226</v>
      </c>
      <c r="B257" s="45">
        <v>87.711600000000004</v>
      </c>
      <c r="C257" s="29">
        <f>AVERAGE(B257:B268)</f>
        <v>87.833958333333328</v>
      </c>
      <c r="D257" s="226">
        <f>C257/C269-1</f>
        <v>6.4540555560594903E-3</v>
      </c>
    </row>
    <row r="258" spans="1:4" x14ac:dyDescent="0.3">
      <c r="A258" s="396">
        <v>37196</v>
      </c>
      <c r="B258" s="45">
        <v>87.280600000000007</v>
      </c>
    </row>
    <row r="259" spans="1:4" x14ac:dyDescent="0.3">
      <c r="A259" s="396">
        <v>37165</v>
      </c>
      <c r="B259" s="45">
        <v>88.581599999999995</v>
      </c>
    </row>
    <row r="260" spans="1:4" x14ac:dyDescent="0.3">
      <c r="A260" s="396">
        <v>37135</v>
      </c>
      <c r="B260" s="45">
        <v>88.8215</v>
      </c>
    </row>
    <row r="261" spans="1:4" x14ac:dyDescent="0.3">
      <c r="A261" s="396">
        <v>37104</v>
      </c>
      <c r="B261" s="45">
        <v>88.325400000000002</v>
      </c>
    </row>
    <row r="262" spans="1:4" x14ac:dyDescent="0.3">
      <c r="A262" s="396">
        <v>37073</v>
      </c>
      <c r="B262" s="45">
        <v>85.753799999999998</v>
      </c>
    </row>
    <row r="263" spans="1:4" x14ac:dyDescent="0.3">
      <c r="A263" s="396">
        <v>37043</v>
      </c>
      <c r="B263" s="45">
        <v>84.978700000000003</v>
      </c>
    </row>
    <row r="264" spans="1:4" x14ac:dyDescent="0.3">
      <c r="A264" s="396">
        <v>37012</v>
      </c>
      <c r="B264" s="45">
        <v>86.388599999999997</v>
      </c>
    </row>
    <row r="265" spans="1:4" x14ac:dyDescent="0.3">
      <c r="A265" s="396">
        <v>36982</v>
      </c>
      <c r="B265" s="45">
        <v>87.988900000000001</v>
      </c>
    </row>
    <row r="266" spans="1:4" x14ac:dyDescent="0.3">
      <c r="A266" s="396">
        <v>36951</v>
      </c>
      <c r="B266" s="45">
        <v>88.945099999999996</v>
      </c>
    </row>
    <row r="267" spans="1:4" x14ac:dyDescent="0.3">
      <c r="A267" s="396">
        <v>36923</v>
      </c>
      <c r="B267" s="45">
        <v>89.159599999999998</v>
      </c>
    </row>
    <row r="268" spans="1:4" x14ac:dyDescent="0.3">
      <c r="A268" s="396">
        <v>36892</v>
      </c>
      <c r="B268" s="45">
        <v>90.072100000000006</v>
      </c>
    </row>
    <row r="269" spans="1:4" x14ac:dyDescent="0.3">
      <c r="A269" s="396">
        <v>36861</v>
      </c>
      <c r="B269" s="45">
        <v>86.731300000000005</v>
      </c>
      <c r="C269" s="29">
        <f>AVERAGE(B269:B280)</f>
        <v>87.270708333333332</v>
      </c>
      <c r="D269" s="226">
        <f>C269/C281-1</f>
        <v>-9.4532342252998558E-2</v>
      </c>
    </row>
    <row r="270" spans="1:4" x14ac:dyDescent="0.3">
      <c r="A270" s="396">
        <v>36831</v>
      </c>
      <c r="B270" s="45">
        <v>83.960700000000003</v>
      </c>
    </row>
    <row r="271" spans="1:4" x14ac:dyDescent="0.3">
      <c r="A271" s="396">
        <v>36800</v>
      </c>
      <c r="B271" s="45">
        <v>83.3947</v>
      </c>
    </row>
    <row r="272" spans="1:4" x14ac:dyDescent="0.3">
      <c r="A272" s="396">
        <v>36770</v>
      </c>
      <c r="B272" s="45">
        <v>84.5304</v>
      </c>
    </row>
    <row r="273" spans="1:4" x14ac:dyDescent="0.3">
      <c r="A273" s="396">
        <v>36739</v>
      </c>
      <c r="B273" s="45">
        <v>86.167400000000001</v>
      </c>
    </row>
    <row r="274" spans="1:4" x14ac:dyDescent="0.3">
      <c r="A274" s="396">
        <v>36708</v>
      </c>
      <c r="B274" s="45">
        <v>88.457800000000006</v>
      </c>
    </row>
    <row r="275" spans="1:4" x14ac:dyDescent="0.3">
      <c r="A275" s="396">
        <v>36678</v>
      </c>
      <c r="B275" s="45">
        <v>89.043499999999995</v>
      </c>
    </row>
    <row r="276" spans="1:4" x14ac:dyDescent="0.3">
      <c r="A276" s="396">
        <v>36647</v>
      </c>
      <c r="B276" s="45">
        <v>86.176299999999998</v>
      </c>
    </row>
    <row r="277" spans="1:4" x14ac:dyDescent="0.3">
      <c r="A277" s="396">
        <v>36617</v>
      </c>
      <c r="B277" s="45">
        <v>87.697599999999994</v>
      </c>
    </row>
    <row r="278" spans="1:4" x14ac:dyDescent="0.3">
      <c r="A278" s="396">
        <v>36586</v>
      </c>
      <c r="B278" s="45">
        <v>89.040999999999997</v>
      </c>
    </row>
    <row r="279" spans="1:4" x14ac:dyDescent="0.3">
      <c r="A279" s="396">
        <v>36557</v>
      </c>
      <c r="B279" s="45">
        <v>90.45</v>
      </c>
    </row>
    <row r="280" spans="1:4" x14ac:dyDescent="0.3">
      <c r="A280" s="396">
        <v>36526</v>
      </c>
      <c r="B280" s="45">
        <v>91.597800000000007</v>
      </c>
    </row>
    <row r="281" spans="1:4" x14ac:dyDescent="0.3">
      <c r="A281" s="396">
        <v>36495</v>
      </c>
      <c r="B281" s="45">
        <v>91.647400000000005</v>
      </c>
      <c r="C281" s="29">
        <f>AVERAGE(B281:B292)</f>
        <v>96.381916666666655</v>
      </c>
      <c r="D281" s="226">
        <f>C281/C293-1</f>
        <v>-3.5252424583257169E-2</v>
      </c>
    </row>
    <row r="282" spans="1:4" x14ac:dyDescent="0.3">
      <c r="A282" s="396">
        <v>36465</v>
      </c>
      <c r="B282" s="45">
        <v>93.452200000000005</v>
      </c>
    </row>
    <row r="283" spans="1:4" x14ac:dyDescent="0.3">
      <c r="A283" s="396">
        <v>36434</v>
      </c>
      <c r="B283" s="45">
        <v>95.709299999999999</v>
      </c>
    </row>
    <row r="284" spans="1:4" x14ac:dyDescent="0.3">
      <c r="A284" s="396">
        <v>36404</v>
      </c>
      <c r="B284" s="45">
        <v>94.636799999999994</v>
      </c>
    </row>
    <row r="285" spans="1:4" x14ac:dyDescent="0.3">
      <c r="A285" s="396">
        <v>36373</v>
      </c>
      <c r="B285" s="45">
        <v>96.013400000000004</v>
      </c>
    </row>
    <row r="286" spans="1:4" x14ac:dyDescent="0.3">
      <c r="A286" s="396">
        <v>36342</v>
      </c>
      <c r="B286" s="45">
        <v>95.158799999999999</v>
      </c>
    </row>
    <row r="287" spans="1:4" x14ac:dyDescent="0.3">
      <c r="A287" s="396">
        <v>36312</v>
      </c>
      <c r="B287" s="45">
        <v>95.152500000000003</v>
      </c>
    </row>
    <row r="288" spans="1:4" x14ac:dyDescent="0.3">
      <c r="A288" s="396">
        <v>36281</v>
      </c>
      <c r="B288" s="45">
        <v>96.984200000000001</v>
      </c>
    </row>
    <row r="289" spans="1:4" x14ac:dyDescent="0.3">
      <c r="A289" s="396">
        <v>36251</v>
      </c>
      <c r="B289" s="45">
        <v>97.449799999999996</v>
      </c>
    </row>
    <row r="290" spans="1:4" x14ac:dyDescent="0.3">
      <c r="A290" s="396">
        <v>36220</v>
      </c>
      <c r="B290" s="45">
        <v>98.630799999999994</v>
      </c>
    </row>
    <row r="291" spans="1:4" x14ac:dyDescent="0.3">
      <c r="A291" s="396">
        <v>36192</v>
      </c>
      <c r="B291" s="45">
        <v>100.03100000000001</v>
      </c>
    </row>
    <row r="292" spans="1:4" x14ac:dyDescent="0.3">
      <c r="A292" s="396">
        <v>36161</v>
      </c>
      <c r="B292" s="45">
        <v>101.71680000000001</v>
      </c>
    </row>
    <row r="293" spans="1:4" x14ac:dyDescent="0.3">
      <c r="A293" s="396">
        <v>36130</v>
      </c>
      <c r="B293" s="45">
        <v>102.7289</v>
      </c>
      <c r="C293" s="29">
        <f>AVERAGE(B293:B304)</f>
        <v>99.903766666666641</v>
      </c>
      <c r="D293" s="226">
        <f>C293/C305-1</f>
        <v>2.0148361829271044E-2</v>
      </c>
    </row>
    <row r="294" spans="1:4" x14ac:dyDescent="0.3">
      <c r="A294" s="396">
        <v>36100</v>
      </c>
      <c r="B294" s="45">
        <v>102.56699999999999</v>
      </c>
    </row>
    <row r="295" spans="1:4" x14ac:dyDescent="0.3">
      <c r="A295" s="396">
        <v>36069</v>
      </c>
      <c r="B295" s="45">
        <v>104.4064</v>
      </c>
    </row>
    <row r="296" spans="1:4" x14ac:dyDescent="0.3">
      <c r="A296" s="396">
        <v>36039</v>
      </c>
      <c r="B296" s="45">
        <v>102.89490000000001</v>
      </c>
    </row>
    <row r="297" spans="1:4" x14ac:dyDescent="0.3">
      <c r="A297" s="396">
        <v>36008</v>
      </c>
      <c r="B297" s="45">
        <v>100.1324</v>
      </c>
    </row>
    <row r="298" spans="1:4" x14ac:dyDescent="0.3">
      <c r="A298" s="396">
        <v>35977</v>
      </c>
      <c r="B298" s="45">
        <v>98.836699999999993</v>
      </c>
    </row>
    <row r="299" spans="1:4" x14ac:dyDescent="0.3">
      <c r="A299" s="396">
        <v>35947</v>
      </c>
      <c r="B299" s="45">
        <v>99.212500000000006</v>
      </c>
    </row>
    <row r="300" spans="1:4" x14ac:dyDescent="0.3">
      <c r="A300" s="396">
        <v>35916</v>
      </c>
      <c r="B300" s="45">
        <v>99.3005</v>
      </c>
    </row>
    <row r="301" spans="1:4" x14ac:dyDescent="0.3">
      <c r="A301" s="396">
        <v>35886</v>
      </c>
      <c r="B301" s="45">
        <v>96.892899999999997</v>
      </c>
    </row>
    <row r="302" spans="1:4" x14ac:dyDescent="0.3">
      <c r="A302" s="396">
        <v>35855</v>
      </c>
      <c r="B302" s="45">
        <v>96.417199999999994</v>
      </c>
    </row>
    <row r="303" spans="1:4" x14ac:dyDescent="0.3">
      <c r="A303" s="396">
        <v>35827</v>
      </c>
      <c r="B303" s="45">
        <v>97.399299999999997</v>
      </c>
    </row>
    <row r="304" spans="1:4" x14ac:dyDescent="0.3">
      <c r="A304" s="396">
        <v>35796</v>
      </c>
      <c r="B304" s="45">
        <v>98.0565</v>
      </c>
    </row>
    <row r="305" spans="1:4" x14ac:dyDescent="0.3">
      <c r="A305" s="396">
        <v>35765</v>
      </c>
      <c r="B305" s="45">
        <v>98.702799999999996</v>
      </c>
      <c r="C305" s="29">
        <f>AVERAGE(B305:B316)</f>
        <v>97.930624999999978</v>
      </c>
      <c r="D305" s="226">
        <f>C305/C317-1</f>
        <v>-6.1298008661826442E-2</v>
      </c>
    </row>
    <row r="306" spans="1:4" x14ac:dyDescent="0.3">
      <c r="A306" s="396">
        <v>35735</v>
      </c>
      <c r="B306" s="45">
        <v>98.453500000000005</v>
      </c>
    </row>
    <row r="307" spans="1:4" x14ac:dyDescent="0.3">
      <c r="A307" s="396">
        <v>35704</v>
      </c>
      <c r="B307" s="45">
        <v>97.220100000000002</v>
      </c>
    </row>
    <row r="308" spans="1:4" x14ac:dyDescent="0.3">
      <c r="A308" s="396">
        <v>35674</v>
      </c>
      <c r="B308" s="45">
        <v>96.324399999999997</v>
      </c>
    </row>
    <row r="309" spans="1:4" x14ac:dyDescent="0.3">
      <c r="A309" s="396">
        <v>35643</v>
      </c>
      <c r="B309" s="45">
        <v>94.002499999999998</v>
      </c>
    </row>
    <row r="310" spans="1:4" x14ac:dyDescent="0.3">
      <c r="A310" s="396">
        <v>35612</v>
      </c>
      <c r="B310" s="45">
        <v>94.583799999999997</v>
      </c>
    </row>
    <row r="311" spans="1:4" x14ac:dyDescent="0.3">
      <c r="A311" s="396">
        <v>35582</v>
      </c>
      <c r="B311" s="45">
        <v>97.269099999999995</v>
      </c>
    </row>
    <row r="312" spans="1:4" x14ac:dyDescent="0.3">
      <c r="A312" s="396">
        <v>35551</v>
      </c>
      <c r="B312" s="45">
        <v>98.5852</v>
      </c>
    </row>
    <row r="313" spans="1:4" x14ac:dyDescent="0.3">
      <c r="A313" s="396">
        <v>35521</v>
      </c>
      <c r="B313" s="45">
        <v>98.934100000000001</v>
      </c>
    </row>
    <row r="314" spans="1:4" x14ac:dyDescent="0.3">
      <c r="A314" s="396">
        <v>35490</v>
      </c>
      <c r="B314" s="45">
        <v>99.405100000000004</v>
      </c>
    </row>
    <row r="315" spans="1:4" x14ac:dyDescent="0.3">
      <c r="A315" s="396">
        <v>35462</v>
      </c>
      <c r="B315" s="45">
        <v>100.0408</v>
      </c>
    </row>
    <row r="316" spans="1:4" x14ac:dyDescent="0.3">
      <c r="A316" s="396">
        <v>35431</v>
      </c>
      <c r="B316" s="45">
        <v>101.6461</v>
      </c>
    </row>
    <row r="317" spans="1:4" x14ac:dyDescent="0.3">
      <c r="A317" s="396">
        <v>35400</v>
      </c>
      <c r="B317" s="45">
        <v>103.0551</v>
      </c>
      <c r="C317" s="29">
        <f>AVERAGE(B317:B328)</f>
        <v>104.325575</v>
      </c>
      <c r="D317" s="226">
        <f>C317/C329-1</f>
        <v>6.3815120720500662E-3</v>
      </c>
    </row>
    <row r="318" spans="1:4" x14ac:dyDescent="0.3">
      <c r="A318" s="396">
        <v>35370</v>
      </c>
      <c r="B318" s="45">
        <v>104.1251</v>
      </c>
    </row>
    <row r="319" spans="1:4" x14ac:dyDescent="0.3">
      <c r="A319" s="396">
        <v>35339</v>
      </c>
      <c r="B319" s="45">
        <v>104.0222</v>
      </c>
    </row>
    <row r="320" spans="1:4" x14ac:dyDescent="0.3">
      <c r="A320" s="396">
        <v>35309</v>
      </c>
      <c r="B320" s="45">
        <v>104.85120000000001</v>
      </c>
    </row>
    <row r="321" spans="1:4" x14ac:dyDescent="0.3">
      <c r="A321" s="396">
        <v>35278</v>
      </c>
      <c r="B321" s="45">
        <v>105.6075</v>
      </c>
    </row>
    <row r="322" spans="1:4" x14ac:dyDescent="0.3">
      <c r="A322" s="396">
        <v>35247</v>
      </c>
      <c r="B322" s="45">
        <v>104.7944</v>
      </c>
    </row>
    <row r="323" spans="1:4" x14ac:dyDescent="0.3">
      <c r="A323" s="396">
        <v>35217</v>
      </c>
      <c r="B323" s="45">
        <v>103.5963</v>
      </c>
    </row>
    <row r="324" spans="1:4" x14ac:dyDescent="0.3">
      <c r="A324" s="396">
        <v>35186</v>
      </c>
      <c r="B324" s="45">
        <v>103.1742</v>
      </c>
    </row>
    <row r="325" spans="1:4" x14ac:dyDescent="0.3">
      <c r="A325" s="396">
        <v>35156</v>
      </c>
      <c r="B325" s="45">
        <v>103.9778</v>
      </c>
    </row>
    <row r="326" spans="1:4" x14ac:dyDescent="0.3">
      <c r="A326" s="396">
        <v>35125</v>
      </c>
      <c r="B326" s="45">
        <v>104.69199999999999</v>
      </c>
    </row>
    <row r="327" spans="1:4" x14ac:dyDescent="0.3">
      <c r="A327" s="396">
        <v>35096</v>
      </c>
      <c r="B327" s="45">
        <v>104.9611</v>
      </c>
    </row>
    <row r="328" spans="1:4" x14ac:dyDescent="0.3">
      <c r="A328" s="396">
        <v>35065</v>
      </c>
      <c r="B328" s="45">
        <v>105.05</v>
      </c>
    </row>
    <row r="329" spans="1:4" x14ac:dyDescent="0.3">
      <c r="A329" s="396">
        <v>35034</v>
      </c>
      <c r="B329" s="45">
        <v>105.0665</v>
      </c>
      <c r="C329" s="29">
        <f>AVERAGE(B329:B340)</f>
        <v>103.66404166666666</v>
      </c>
      <c r="D329" s="226">
        <f>C329/C341-1</f>
        <v>5.9202939822381451E-2</v>
      </c>
    </row>
    <row r="330" spans="1:4" x14ac:dyDescent="0.3">
      <c r="A330" s="396">
        <v>35004</v>
      </c>
      <c r="B330" s="45">
        <v>105.62730000000001</v>
      </c>
    </row>
    <row r="331" spans="1:4" x14ac:dyDescent="0.3">
      <c r="A331" s="396">
        <v>34973</v>
      </c>
      <c r="B331" s="45">
        <v>105.1187</v>
      </c>
    </row>
    <row r="332" spans="1:4" x14ac:dyDescent="0.3">
      <c r="A332" s="396">
        <v>34943</v>
      </c>
      <c r="B332" s="45">
        <v>103.7505</v>
      </c>
    </row>
    <row r="333" spans="1:4" x14ac:dyDescent="0.3">
      <c r="A333" s="396">
        <v>34912</v>
      </c>
      <c r="B333" s="45">
        <v>104.0716</v>
      </c>
    </row>
    <row r="334" spans="1:4" x14ac:dyDescent="0.3">
      <c r="A334" s="396">
        <v>34881</v>
      </c>
      <c r="B334" s="45">
        <v>104.9888</v>
      </c>
    </row>
    <row r="335" spans="1:4" x14ac:dyDescent="0.3">
      <c r="A335" s="396">
        <v>34851</v>
      </c>
      <c r="B335" s="45">
        <v>103.5825</v>
      </c>
    </row>
    <row r="336" spans="1:4" x14ac:dyDescent="0.3">
      <c r="A336" s="396">
        <v>34820</v>
      </c>
      <c r="B336" s="45">
        <v>103.0668</v>
      </c>
    </row>
    <row r="337" spans="1:4" x14ac:dyDescent="0.3">
      <c r="A337" s="396">
        <v>34790</v>
      </c>
      <c r="B337" s="45">
        <v>103.5436</v>
      </c>
    </row>
    <row r="338" spans="1:4" x14ac:dyDescent="0.3">
      <c r="A338" s="396">
        <v>34759</v>
      </c>
      <c r="B338" s="45">
        <v>103.1733</v>
      </c>
    </row>
    <row r="339" spans="1:4" x14ac:dyDescent="0.3">
      <c r="A339" s="396">
        <v>34731</v>
      </c>
      <c r="B339" s="45">
        <v>101.4502</v>
      </c>
    </row>
    <row r="340" spans="1:4" x14ac:dyDescent="0.3">
      <c r="A340" s="396">
        <v>34700</v>
      </c>
      <c r="B340" s="45">
        <v>100.5287</v>
      </c>
    </row>
    <row r="341" spans="1:4" x14ac:dyDescent="0.3">
      <c r="A341" s="396">
        <v>34669</v>
      </c>
      <c r="B341" s="45">
        <v>99.123800000000003</v>
      </c>
      <c r="C341" s="29">
        <f>AVERAGE(B341:B352)</f>
        <v>97.86985833333334</v>
      </c>
      <c r="D341" s="226">
        <f>C341/C353-1</f>
        <v>3.6788366738152334E-2</v>
      </c>
    </row>
    <row r="342" spans="1:4" x14ac:dyDescent="0.3">
      <c r="A342" s="396">
        <v>34639</v>
      </c>
      <c r="B342" s="45">
        <v>100.0853</v>
      </c>
    </row>
    <row r="343" spans="1:4" x14ac:dyDescent="0.3">
      <c r="A343" s="396">
        <v>34608</v>
      </c>
      <c r="B343" s="45">
        <v>100.98869999999999</v>
      </c>
    </row>
    <row r="344" spans="1:4" x14ac:dyDescent="0.3">
      <c r="A344" s="396">
        <v>34578</v>
      </c>
      <c r="B344" s="45">
        <v>100.1842</v>
      </c>
    </row>
    <row r="345" spans="1:4" x14ac:dyDescent="0.3">
      <c r="A345" s="396">
        <v>34547</v>
      </c>
      <c r="B345" s="45">
        <v>99.997500000000002</v>
      </c>
    </row>
    <row r="346" spans="1:4" x14ac:dyDescent="0.3">
      <c r="A346" s="396">
        <v>34516</v>
      </c>
      <c r="B346" s="45">
        <v>99.748500000000007</v>
      </c>
    </row>
    <row r="347" spans="1:4" x14ac:dyDescent="0.3">
      <c r="A347" s="396">
        <v>34486</v>
      </c>
      <c r="B347" s="45">
        <v>97.817400000000006</v>
      </c>
    </row>
    <row r="348" spans="1:4" x14ac:dyDescent="0.3">
      <c r="A348" s="396">
        <v>34455</v>
      </c>
      <c r="B348" s="45">
        <v>97.087199999999996</v>
      </c>
    </row>
    <row r="349" spans="1:4" x14ac:dyDescent="0.3">
      <c r="A349" s="396">
        <v>34425</v>
      </c>
      <c r="B349" s="45">
        <v>95.786000000000001</v>
      </c>
    </row>
    <row r="350" spans="1:4" x14ac:dyDescent="0.3">
      <c r="A350" s="396">
        <v>34394</v>
      </c>
      <c r="B350" s="45">
        <v>95.605500000000006</v>
      </c>
    </row>
    <row r="351" spans="1:4" x14ac:dyDescent="0.3">
      <c r="A351" s="396">
        <v>34366</v>
      </c>
      <c r="B351" s="45">
        <v>94.068399999999997</v>
      </c>
    </row>
    <row r="352" spans="1:4" x14ac:dyDescent="0.3">
      <c r="A352" s="396">
        <v>34335</v>
      </c>
      <c r="B352" s="45">
        <v>93.945800000000006</v>
      </c>
    </row>
    <row r="353" spans="1:4" x14ac:dyDescent="0.3">
      <c r="A353" s="396">
        <v>34304</v>
      </c>
      <c r="B353" s="45">
        <v>92.752200000000002</v>
      </c>
      <c r="C353" s="29">
        <f>AVERAGE(B353:B364)</f>
        <v>94.397141666666684</v>
      </c>
      <c r="D353" s="226">
        <f>C353/C365-1</f>
        <v>-0.14106709266823036</v>
      </c>
    </row>
    <row r="354" spans="1:4" x14ac:dyDescent="0.3">
      <c r="A354" s="396">
        <v>34274</v>
      </c>
      <c r="B354" s="45">
        <v>92.858800000000002</v>
      </c>
    </row>
    <row r="355" spans="1:4" x14ac:dyDescent="0.3">
      <c r="A355" s="396">
        <v>34243</v>
      </c>
      <c r="B355" s="45">
        <v>94.596699999999998</v>
      </c>
    </row>
    <row r="356" spans="1:4" x14ac:dyDescent="0.3">
      <c r="A356" s="396">
        <v>34213</v>
      </c>
      <c r="B356" s="45">
        <v>94.813199999999995</v>
      </c>
    </row>
    <row r="357" spans="1:4" x14ac:dyDescent="0.3">
      <c r="A357" s="396">
        <v>34182</v>
      </c>
      <c r="B357" s="45">
        <v>91.793099999999995</v>
      </c>
    </row>
    <row r="358" spans="1:4" x14ac:dyDescent="0.3">
      <c r="A358" s="396">
        <v>34151</v>
      </c>
      <c r="B358" s="45">
        <v>91.986699999999999</v>
      </c>
    </row>
    <row r="359" spans="1:4" x14ac:dyDescent="0.3">
      <c r="A359" s="396">
        <v>34121</v>
      </c>
      <c r="B359" s="45">
        <v>94.491799999999998</v>
      </c>
    </row>
    <row r="360" spans="1:4" x14ac:dyDescent="0.3">
      <c r="A360" s="396">
        <v>34090</v>
      </c>
      <c r="B360" s="45">
        <v>95.803600000000003</v>
      </c>
    </row>
    <row r="361" spans="1:4" x14ac:dyDescent="0.3">
      <c r="A361" s="396">
        <v>34060</v>
      </c>
      <c r="B361" s="45">
        <v>95.994</v>
      </c>
    </row>
    <row r="362" spans="1:4" x14ac:dyDescent="0.3">
      <c r="A362" s="396">
        <v>34029</v>
      </c>
      <c r="B362" s="45">
        <v>95.093500000000006</v>
      </c>
    </row>
    <row r="363" spans="1:4" x14ac:dyDescent="0.3">
      <c r="A363" s="396">
        <v>34001</v>
      </c>
      <c r="B363" s="45">
        <v>96.037199999999999</v>
      </c>
    </row>
    <row r="364" spans="1:4" x14ac:dyDescent="0.3">
      <c r="A364" s="396">
        <v>33970</v>
      </c>
      <c r="B364" s="45">
        <v>96.544899999999998</v>
      </c>
    </row>
    <row r="365" spans="1:4" x14ac:dyDescent="0.3">
      <c r="A365" s="396">
        <v>33939</v>
      </c>
      <c r="B365" s="45">
        <v>110.65730000000001</v>
      </c>
      <c r="C365" s="29">
        <f>AVERAGE(B365:B376)</f>
        <v>109.90048333333333</v>
      </c>
      <c r="D365" s="226">
        <f>C365/C377-1</f>
        <v>3.3978040529283771E-2</v>
      </c>
    </row>
    <row r="366" spans="1:4" x14ac:dyDescent="0.3">
      <c r="A366" s="396">
        <v>33909</v>
      </c>
      <c r="B366" s="45">
        <v>110.66459999999999</v>
      </c>
    </row>
    <row r="367" spans="1:4" x14ac:dyDescent="0.3">
      <c r="A367" s="396">
        <v>33878</v>
      </c>
      <c r="B367" s="45">
        <v>112.8903</v>
      </c>
    </row>
    <row r="368" spans="1:4" x14ac:dyDescent="0.3">
      <c r="A368" s="396">
        <v>33848</v>
      </c>
      <c r="B368" s="45">
        <v>113.03400000000001</v>
      </c>
    </row>
    <row r="369" spans="1:4" x14ac:dyDescent="0.3">
      <c r="A369" s="396">
        <v>33817</v>
      </c>
      <c r="B369" s="45">
        <v>113.81829999999999</v>
      </c>
    </row>
    <row r="370" spans="1:4" x14ac:dyDescent="0.3">
      <c r="A370" s="396">
        <v>33786</v>
      </c>
      <c r="B370" s="45">
        <v>111.8189</v>
      </c>
    </row>
    <row r="371" spans="1:4" x14ac:dyDescent="0.3">
      <c r="A371" s="396">
        <v>33756</v>
      </c>
      <c r="B371" s="45">
        <v>108.6536</v>
      </c>
    </row>
    <row r="372" spans="1:4" x14ac:dyDescent="0.3">
      <c r="A372" s="396">
        <v>33725</v>
      </c>
      <c r="B372" s="45">
        <v>107.5903</v>
      </c>
    </row>
    <row r="373" spans="1:4" x14ac:dyDescent="0.3">
      <c r="A373" s="396">
        <v>33695</v>
      </c>
      <c r="B373" s="45">
        <v>107.1889</v>
      </c>
    </row>
    <row r="374" spans="1:4" x14ac:dyDescent="0.3">
      <c r="A374" s="396">
        <v>33664</v>
      </c>
      <c r="B374" s="45">
        <v>106.8175</v>
      </c>
    </row>
    <row r="375" spans="1:4" x14ac:dyDescent="0.3">
      <c r="A375" s="396">
        <v>33635</v>
      </c>
      <c r="B375" s="45">
        <v>107.2676</v>
      </c>
    </row>
    <row r="376" spans="1:4" x14ac:dyDescent="0.3">
      <c r="A376" s="396">
        <v>33604</v>
      </c>
      <c r="B376" s="45">
        <v>108.4045</v>
      </c>
    </row>
    <row r="377" spans="1:4" x14ac:dyDescent="0.3">
      <c r="A377" s="396">
        <v>33573</v>
      </c>
      <c r="B377" s="45">
        <v>108.8767</v>
      </c>
      <c r="C377" s="29">
        <f>AVERAGE(B377:B388)</f>
        <v>106.28899166666663</v>
      </c>
      <c r="D377" s="226">
        <f>C377/C389-1</f>
        <v>-2.9845458212365505E-2</v>
      </c>
    </row>
    <row r="378" spans="1:4" x14ac:dyDescent="0.3">
      <c r="A378" s="396">
        <v>33543</v>
      </c>
      <c r="B378" s="45">
        <v>107.0479</v>
      </c>
    </row>
    <row r="379" spans="1:4" x14ac:dyDescent="0.3">
      <c r="A379" s="396">
        <v>33512</v>
      </c>
      <c r="B379" s="45">
        <v>104.84520000000001</v>
      </c>
    </row>
    <row r="380" spans="1:4" x14ac:dyDescent="0.3">
      <c r="A380" s="396">
        <v>33482</v>
      </c>
      <c r="B380" s="45">
        <v>104.99169999999999</v>
      </c>
    </row>
    <row r="381" spans="1:4" x14ac:dyDescent="0.3">
      <c r="A381" s="396">
        <v>33451</v>
      </c>
      <c r="B381" s="45">
        <v>103.68770000000001</v>
      </c>
    </row>
    <row r="382" spans="1:4" x14ac:dyDescent="0.3">
      <c r="A382" s="396">
        <v>33420</v>
      </c>
      <c r="B382" s="45">
        <v>102.5129</v>
      </c>
    </row>
    <row r="383" spans="1:4" x14ac:dyDescent="0.3">
      <c r="A383" s="396">
        <v>33390</v>
      </c>
      <c r="B383" s="45">
        <v>102.7668</v>
      </c>
    </row>
    <row r="384" spans="1:4" x14ac:dyDescent="0.3">
      <c r="A384" s="396">
        <v>33359</v>
      </c>
      <c r="B384" s="45">
        <v>104.3004</v>
      </c>
    </row>
    <row r="385" spans="1:4" x14ac:dyDescent="0.3">
      <c r="A385" s="396">
        <v>33329</v>
      </c>
      <c r="B385" s="45">
        <v>104.569</v>
      </c>
    </row>
    <row r="386" spans="1:4" x14ac:dyDescent="0.3">
      <c r="A386" s="396">
        <v>33298</v>
      </c>
      <c r="B386" s="45">
        <v>108.4892</v>
      </c>
    </row>
    <row r="387" spans="1:4" x14ac:dyDescent="0.3">
      <c r="A387" s="396">
        <v>33270</v>
      </c>
      <c r="B387" s="45">
        <v>112.19159999999999</v>
      </c>
    </row>
    <row r="388" spans="1:4" x14ac:dyDescent="0.3">
      <c r="A388" s="396">
        <v>33239</v>
      </c>
      <c r="B388" s="45">
        <v>111.1888</v>
      </c>
    </row>
    <row r="389" spans="1:4" x14ac:dyDescent="0.3">
      <c r="A389" s="396">
        <v>33208</v>
      </c>
      <c r="B389" s="45">
        <v>112.2209</v>
      </c>
      <c r="C389" s="29">
        <f>AVERAGE(B389:B400)</f>
        <v>109.558825</v>
      </c>
      <c r="D389" s="226">
        <f>C389/C401-1</f>
        <v>0.11062687835078866</v>
      </c>
    </row>
    <row r="390" spans="1:4" x14ac:dyDescent="0.3">
      <c r="A390" s="396">
        <v>33178</v>
      </c>
      <c r="B390" s="45">
        <v>111.6878</v>
      </c>
    </row>
    <row r="391" spans="1:4" x14ac:dyDescent="0.3">
      <c r="A391" s="396">
        <v>33147</v>
      </c>
      <c r="B391" s="45">
        <v>110.0222</v>
      </c>
    </row>
    <row r="392" spans="1:4" x14ac:dyDescent="0.3">
      <c r="A392" s="396">
        <v>33117</v>
      </c>
      <c r="B392" s="45">
        <v>109.4003</v>
      </c>
    </row>
    <row r="393" spans="1:4" x14ac:dyDescent="0.3">
      <c r="A393" s="396">
        <v>33086</v>
      </c>
      <c r="B393" s="45">
        <v>110.274</v>
      </c>
    </row>
    <row r="394" spans="1:4" x14ac:dyDescent="0.3">
      <c r="A394" s="396">
        <v>33055</v>
      </c>
      <c r="B394" s="45">
        <v>108.60250000000001</v>
      </c>
    </row>
    <row r="395" spans="1:4" x14ac:dyDescent="0.3">
      <c r="A395" s="396">
        <v>33025</v>
      </c>
      <c r="B395" s="45">
        <v>108.3023</v>
      </c>
    </row>
    <row r="396" spans="1:4" x14ac:dyDescent="0.3">
      <c r="A396" s="396">
        <v>32994</v>
      </c>
      <c r="B396" s="45">
        <v>109.9409</v>
      </c>
    </row>
    <row r="397" spans="1:4" x14ac:dyDescent="0.3">
      <c r="A397" s="396">
        <v>32964</v>
      </c>
      <c r="B397" s="45">
        <v>110.04989999999999</v>
      </c>
    </row>
    <row r="398" spans="1:4" x14ac:dyDescent="0.3">
      <c r="A398" s="396">
        <v>32933</v>
      </c>
      <c r="B398" s="45">
        <v>108.7653</v>
      </c>
    </row>
    <row r="399" spans="1:4" x14ac:dyDescent="0.3">
      <c r="A399" s="396">
        <v>32905</v>
      </c>
      <c r="B399" s="45">
        <v>107.879</v>
      </c>
    </row>
    <row r="400" spans="1:4" x14ac:dyDescent="0.3">
      <c r="A400" s="396">
        <v>32874</v>
      </c>
      <c r="B400" s="45">
        <v>107.5608</v>
      </c>
    </row>
    <row r="401" spans="1:4" x14ac:dyDescent="0.3">
      <c r="A401" s="396">
        <v>32843</v>
      </c>
      <c r="B401" s="45">
        <v>105.96120000000001</v>
      </c>
      <c r="C401" s="29">
        <f>AVERAGE(B401:B412)</f>
        <v>98.645933333333332</v>
      </c>
      <c r="D401" s="226">
        <f>C401/C413-1</f>
        <v>-1.7419403571069858E-2</v>
      </c>
    </row>
    <row r="402" spans="1:4" x14ac:dyDescent="0.3">
      <c r="A402" s="396">
        <v>32813</v>
      </c>
      <c r="B402" s="45">
        <v>102.34650000000001</v>
      </c>
    </row>
    <row r="403" spans="1:4" x14ac:dyDescent="0.3">
      <c r="A403" s="396">
        <v>32782</v>
      </c>
      <c r="B403" s="45">
        <v>100.53400000000001</v>
      </c>
    </row>
    <row r="404" spans="1:4" x14ac:dyDescent="0.3">
      <c r="A404" s="396">
        <v>32752</v>
      </c>
      <c r="B404" s="45">
        <v>97.775499999999994</v>
      </c>
    </row>
    <row r="405" spans="1:4" x14ac:dyDescent="0.3">
      <c r="A405" s="396">
        <v>32721</v>
      </c>
      <c r="B405" s="45">
        <v>97.948400000000007</v>
      </c>
    </row>
    <row r="406" spans="1:4" x14ac:dyDescent="0.3">
      <c r="A406" s="396">
        <v>32690</v>
      </c>
      <c r="B406" s="45">
        <v>98.616399999999999</v>
      </c>
    </row>
    <row r="407" spans="1:4" x14ac:dyDescent="0.3">
      <c r="A407" s="396">
        <v>32660</v>
      </c>
      <c r="B407" s="45">
        <v>96.552999999999997</v>
      </c>
    </row>
    <row r="408" spans="1:4" x14ac:dyDescent="0.3">
      <c r="A408" s="396">
        <v>32629</v>
      </c>
      <c r="B408" s="45">
        <v>96.284099999999995</v>
      </c>
    </row>
    <row r="409" spans="1:4" x14ac:dyDescent="0.3">
      <c r="A409" s="396">
        <v>32599</v>
      </c>
      <c r="B409" s="45">
        <v>97.470399999999998</v>
      </c>
    </row>
    <row r="410" spans="1:4" x14ac:dyDescent="0.3">
      <c r="A410" s="396">
        <v>32568</v>
      </c>
      <c r="B410" s="45">
        <v>97.003100000000003</v>
      </c>
    </row>
    <row r="411" spans="1:4" x14ac:dyDescent="0.3">
      <c r="A411" s="396">
        <v>32540</v>
      </c>
      <c r="B411" s="45">
        <v>96.420400000000001</v>
      </c>
    </row>
    <row r="412" spans="1:4" x14ac:dyDescent="0.3">
      <c r="A412" s="396">
        <v>32509</v>
      </c>
      <c r="B412" s="45">
        <v>96.838200000000001</v>
      </c>
    </row>
    <row r="413" spans="1:4" x14ac:dyDescent="0.3">
      <c r="A413" s="396">
        <v>32478</v>
      </c>
      <c r="B413" s="45">
        <v>98.736900000000006</v>
      </c>
      <c r="C413" s="29">
        <f>AVERAGE(B413:B424)</f>
        <v>100.39475</v>
      </c>
      <c r="D413" s="226">
        <f>C413/C425-1</f>
        <v>-3.3247962396129482E-2</v>
      </c>
    </row>
    <row r="414" spans="1:4" x14ac:dyDescent="0.3">
      <c r="A414" s="396">
        <v>32448</v>
      </c>
      <c r="B414" s="45">
        <v>99.105000000000004</v>
      </c>
    </row>
    <row r="415" spans="1:4" x14ac:dyDescent="0.3">
      <c r="A415" s="396">
        <v>32417</v>
      </c>
      <c r="B415" s="45">
        <v>97.996799999999993</v>
      </c>
    </row>
    <row r="416" spans="1:4" x14ac:dyDescent="0.3">
      <c r="A416" s="396">
        <v>32387</v>
      </c>
      <c r="B416" s="45">
        <v>97.497699999999995</v>
      </c>
    </row>
    <row r="417" spans="1:4" x14ac:dyDescent="0.3">
      <c r="A417" s="396">
        <v>32356</v>
      </c>
      <c r="B417" s="45">
        <v>96.416600000000003</v>
      </c>
    </row>
    <row r="418" spans="1:4" x14ac:dyDescent="0.3">
      <c r="A418" s="396">
        <v>32325</v>
      </c>
      <c r="B418" s="45">
        <v>98.030799999999999</v>
      </c>
    </row>
    <row r="419" spans="1:4" x14ac:dyDescent="0.3">
      <c r="A419" s="396">
        <v>32295</v>
      </c>
      <c r="B419" s="45">
        <v>100.2269</v>
      </c>
    </row>
    <row r="420" spans="1:4" x14ac:dyDescent="0.3">
      <c r="A420" s="396">
        <v>32264</v>
      </c>
      <c r="B420" s="45">
        <v>101.59910000000001</v>
      </c>
    </row>
    <row r="421" spans="1:4" x14ac:dyDescent="0.3">
      <c r="A421" s="396">
        <v>32234</v>
      </c>
      <c r="B421" s="45">
        <v>102.4315</v>
      </c>
    </row>
    <row r="422" spans="1:4" x14ac:dyDescent="0.3">
      <c r="A422" s="396">
        <v>32203</v>
      </c>
      <c r="B422" s="45">
        <v>103.22929999999999</v>
      </c>
    </row>
    <row r="423" spans="1:4" x14ac:dyDescent="0.3">
      <c r="A423" s="396">
        <v>32174</v>
      </c>
      <c r="B423" s="45">
        <v>103.95189999999999</v>
      </c>
    </row>
    <row r="424" spans="1:4" x14ac:dyDescent="0.3">
      <c r="A424" s="396">
        <v>32143</v>
      </c>
      <c r="B424" s="45">
        <v>105.5145</v>
      </c>
    </row>
    <row r="425" spans="1:4" x14ac:dyDescent="0.3">
      <c r="A425" s="396">
        <v>32112</v>
      </c>
      <c r="B425" s="45">
        <v>106.03579999999999</v>
      </c>
      <c r="C425" s="29">
        <f>AVERAGE(B425:B436)</f>
        <v>103.84746666666665</v>
      </c>
      <c r="D425" s="226">
        <f>C425/C437-1</f>
        <v>7.604188946236401E-2</v>
      </c>
    </row>
    <row r="426" spans="1:4" x14ac:dyDescent="0.3">
      <c r="A426" s="396">
        <v>32082</v>
      </c>
      <c r="B426" s="45">
        <v>105.3477</v>
      </c>
    </row>
    <row r="427" spans="1:4" x14ac:dyDescent="0.3">
      <c r="A427" s="396">
        <v>32051</v>
      </c>
      <c r="B427" s="45">
        <v>103.2101</v>
      </c>
    </row>
    <row r="428" spans="1:4" x14ac:dyDescent="0.3">
      <c r="A428" s="396">
        <v>32021</v>
      </c>
      <c r="B428" s="45">
        <v>102.8454</v>
      </c>
    </row>
    <row r="429" spans="1:4" x14ac:dyDescent="0.3">
      <c r="A429" s="396">
        <v>31990</v>
      </c>
      <c r="B429" s="45">
        <v>101.9997</v>
      </c>
    </row>
    <row r="430" spans="1:4" x14ac:dyDescent="0.3">
      <c r="A430" s="396">
        <v>31959</v>
      </c>
      <c r="B430" s="45">
        <v>102.53740000000001</v>
      </c>
    </row>
    <row r="431" spans="1:4" x14ac:dyDescent="0.3">
      <c r="A431" s="396">
        <v>31929</v>
      </c>
      <c r="B431" s="45">
        <v>102.752</v>
      </c>
    </row>
    <row r="432" spans="1:4" x14ac:dyDescent="0.3">
      <c r="A432" s="396">
        <v>31898</v>
      </c>
      <c r="B432" s="45">
        <v>103.07470000000001</v>
      </c>
    </row>
    <row r="433" spans="1:4" x14ac:dyDescent="0.3">
      <c r="A433" s="396">
        <v>31868</v>
      </c>
      <c r="B433" s="45">
        <v>103.2303</v>
      </c>
    </row>
    <row r="434" spans="1:4" x14ac:dyDescent="0.3">
      <c r="A434" s="396">
        <v>31837</v>
      </c>
      <c r="B434" s="45">
        <v>104.0737</v>
      </c>
    </row>
    <row r="435" spans="1:4" x14ac:dyDescent="0.3">
      <c r="A435" s="396">
        <v>31809</v>
      </c>
      <c r="B435" s="45">
        <v>105.9555</v>
      </c>
    </row>
    <row r="436" spans="1:4" x14ac:dyDescent="0.3">
      <c r="A436" s="396">
        <v>31778</v>
      </c>
      <c r="B436" s="45">
        <v>105.1073</v>
      </c>
    </row>
    <row r="437" spans="1:4" x14ac:dyDescent="0.3">
      <c r="A437" s="396">
        <v>31747</v>
      </c>
      <c r="B437" s="45">
        <v>102.2923</v>
      </c>
      <c r="C437" s="29">
        <f>AVERAGE(B437:B448)</f>
        <v>96.508758333333319</v>
      </c>
      <c r="D437" s="226">
        <f>C437/C449-1</f>
        <v>0.14581179978132619</v>
      </c>
    </row>
    <row r="438" spans="1:4" x14ac:dyDescent="0.3">
      <c r="A438" s="396">
        <v>31717</v>
      </c>
      <c r="B438" s="45">
        <v>101.2788</v>
      </c>
    </row>
    <row r="439" spans="1:4" x14ac:dyDescent="0.3">
      <c r="A439" s="396">
        <v>31686</v>
      </c>
      <c r="B439" s="45">
        <v>101.40560000000001</v>
      </c>
    </row>
    <row r="440" spans="1:4" x14ac:dyDescent="0.3">
      <c r="A440" s="396">
        <v>31656</v>
      </c>
      <c r="B440" s="45">
        <v>99.103499999999997</v>
      </c>
    </row>
    <row r="441" spans="1:4" x14ac:dyDescent="0.3">
      <c r="A441" s="396">
        <v>31625</v>
      </c>
      <c r="B441" s="45">
        <v>98.021799999999999</v>
      </c>
    </row>
    <row r="442" spans="1:4" x14ac:dyDescent="0.3">
      <c r="A442" s="396">
        <v>31594</v>
      </c>
      <c r="B442" s="45">
        <v>95.432000000000002</v>
      </c>
    </row>
    <row r="443" spans="1:4" x14ac:dyDescent="0.3">
      <c r="A443" s="396">
        <v>31564</v>
      </c>
      <c r="B443" s="45">
        <v>93.627499999999998</v>
      </c>
    </row>
    <row r="444" spans="1:4" x14ac:dyDescent="0.3">
      <c r="A444" s="396">
        <v>31533</v>
      </c>
      <c r="B444" s="45">
        <v>93.626300000000001</v>
      </c>
    </row>
    <row r="445" spans="1:4" x14ac:dyDescent="0.3">
      <c r="A445" s="396">
        <v>31503</v>
      </c>
      <c r="B445" s="45">
        <v>93.256299999999996</v>
      </c>
    </row>
    <row r="446" spans="1:4" x14ac:dyDescent="0.3">
      <c r="A446" s="396">
        <v>31472</v>
      </c>
      <c r="B446" s="45">
        <v>94.863900000000001</v>
      </c>
    </row>
    <row r="447" spans="1:4" x14ac:dyDescent="0.3">
      <c r="A447" s="396">
        <v>31444</v>
      </c>
      <c r="B447" s="45">
        <v>93.587199999999996</v>
      </c>
    </row>
    <row r="448" spans="1:4" x14ac:dyDescent="0.3">
      <c r="A448" s="396">
        <v>31413</v>
      </c>
      <c r="B448" s="45">
        <v>91.609899999999996</v>
      </c>
    </row>
    <row r="449" spans="1:4" x14ac:dyDescent="0.3">
      <c r="A449" s="396">
        <v>31382</v>
      </c>
      <c r="B449" s="45">
        <v>89.330799999999996</v>
      </c>
      <c r="C449" s="29">
        <f>AVERAGE(B449:B460)</f>
        <v>84.227408333333315</v>
      </c>
      <c r="D449" s="226">
        <f>C449/C461-1</f>
        <v>-1.3677742884547817E-2</v>
      </c>
    </row>
    <row r="450" spans="1:4" x14ac:dyDescent="0.3">
      <c r="A450" s="396">
        <v>31352</v>
      </c>
      <c r="B450" s="45">
        <v>87.341300000000004</v>
      </c>
    </row>
    <row r="451" spans="1:4" x14ac:dyDescent="0.3">
      <c r="A451" s="396">
        <v>31321</v>
      </c>
      <c r="B451" s="45">
        <v>86.929199999999994</v>
      </c>
    </row>
    <row r="452" spans="1:4" x14ac:dyDescent="0.3">
      <c r="A452" s="396">
        <v>31291</v>
      </c>
      <c r="B452" s="45">
        <v>84.537899999999993</v>
      </c>
    </row>
    <row r="453" spans="1:4" x14ac:dyDescent="0.3">
      <c r="A453" s="396">
        <v>31260</v>
      </c>
      <c r="B453" s="45">
        <v>85.394800000000004</v>
      </c>
    </row>
    <row r="454" spans="1:4" x14ac:dyDescent="0.3">
      <c r="A454" s="396">
        <v>31229</v>
      </c>
      <c r="B454" s="45">
        <v>83.291799999999995</v>
      </c>
    </row>
    <row r="455" spans="1:4" x14ac:dyDescent="0.3">
      <c r="A455" s="396">
        <v>31199</v>
      </c>
      <c r="B455" s="45">
        <v>82.448899999999995</v>
      </c>
    </row>
    <row r="456" spans="1:4" x14ac:dyDescent="0.3">
      <c r="A456" s="396">
        <v>31168</v>
      </c>
      <c r="B456" s="45">
        <v>82.206100000000006</v>
      </c>
    </row>
    <row r="457" spans="1:4" x14ac:dyDescent="0.3">
      <c r="A457" s="396">
        <v>31138</v>
      </c>
      <c r="B457" s="45">
        <v>82.830799999999996</v>
      </c>
    </row>
    <row r="458" spans="1:4" x14ac:dyDescent="0.3">
      <c r="A458" s="396">
        <v>31107</v>
      </c>
      <c r="B458" s="45">
        <v>81.118499999999997</v>
      </c>
    </row>
    <row r="459" spans="1:4" x14ac:dyDescent="0.3">
      <c r="A459" s="396">
        <v>31079</v>
      </c>
      <c r="B459" s="45">
        <v>82.021500000000003</v>
      </c>
    </row>
    <row r="460" spans="1:4" x14ac:dyDescent="0.3">
      <c r="A460" s="396">
        <v>31048</v>
      </c>
      <c r="B460" s="45">
        <v>83.277299999999997</v>
      </c>
    </row>
    <row r="461" spans="1:4" x14ac:dyDescent="0.3">
      <c r="A461" s="396">
        <v>31017</v>
      </c>
      <c r="B461" s="45">
        <v>83.002899999999997</v>
      </c>
      <c r="C461" s="29">
        <f>AVERAGE(B461:B472)</f>
        <v>85.395425000000003</v>
      </c>
      <c r="D461" s="226">
        <f>C461/C473-1</f>
        <v>-5.949050436514125E-2</v>
      </c>
    </row>
    <row r="462" spans="1:4" x14ac:dyDescent="0.3">
      <c r="A462" s="396">
        <v>30987</v>
      </c>
      <c r="B462" s="45">
        <v>83.964100000000002</v>
      </c>
    </row>
    <row r="463" spans="1:4" x14ac:dyDescent="0.3">
      <c r="A463" s="396">
        <v>30956</v>
      </c>
      <c r="B463" s="45">
        <v>82.837999999999994</v>
      </c>
    </row>
    <row r="464" spans="1:4" x14ac:dyDescent="0.3">
      <c r="A464" s="396">
        <v>30926</v>
      </c>
      <c r="B464" s="45">
        <v>83.018900000000002</v>
      </c>
    </row>
    <row r="465" spans="1:4" x14ac:dyDescent="0.3">
      <c r="A465" s="396">
        <v>30895</v>
      </c>
      <c r="B465" s="45">
        <v>85.195400000000006</v>
      </c>
    </row>
    <row r="466" spans="1:4" x14ac:dyDescent="0.3">
      <c r="A466" s="396">
        <v>30864</v>
      </c>
      <c r="B466" s="45">
        <v>86.131399999999999</v>
      </c>
    </row>
    <row r="467" spans="1:4" x14ac:dyDescent="0.3">
      <c r="A467" s="396">
        <v>30834</v>
      </c>
      <c r="B467" s="45">
        <v>86.918999999999997</v>
      </c>
    </row>
    <row r="468" spans="1:4" x14ac:dyDescent="0.3">
      <c r="A468" s="396">
        <v>30803</v>
      </c>
      <c r="B468" s="45">
        <v>86.2761</v>
      </c>
    </row>
    <row r="469" spans="1:4" x14ac:dyDescent="0.3">
      <c r="A469" s="396">
        <v>30773</v>
      </c>
      <c r="B469" s="45">
        <v>88.005700000000004</v>
      </c>
    </row>
    <row r="470" spans="1:4" x14ac:dyDescent="0.3">
      <c r="A470" s="396">
        <v>30742</v>
      </c>
      <c r="B470" s="45">
        <v>88.467299999999994</v>
      </c>
    </row>
    <row r="471" spans="1:4" x14ac:dyDescent="0.3">
      <c r="A471" s="396">
        <v>30713</v>
      </c>
      <c r="B471" s="45">
        <v>86.437200000000004</v>
      </c>
    </row>
    <row r="472" spans="1:4" x14ac:dyDescent="0.3">
      <c r="A472" s="396">
        <v>30682</v>
      </c>
      <c r="B472" s="45">
        <v>84.489099999999993</v>
      </c>
    </row>
    <row r="473" spans="1:4" x14ac:dyDescent="0.3">
      <c r="A473" s="396">
        <v>30651</v>
      </c>
      <c r="B473" s="45">
        <v>85.726299999999995</v>
      </c>
      <c r="C473" s="29">
        <f>AVERAGE(B473:B484)</f>
        <v>90.79698333333333</v>
      </c>
      <c r="D473" s="226">
        <f>C473/C485-1</f>
        <v>-3.8378074009221108E-2</v>
      </c>
    </row>
    <row r="474" spans="1:4" x14ac:dyDescent="0.3">
      <c r="A474" s="396">
        <v>30621</v>
      </c>
      <c r="B474" s="45">
        <v>86.799000000000007</v>
      </c>
    </row>
    <row r="475" spans="1:4" x14ac:dyDescent="0.3">
      <c r="A475" s="396">
        <v>30590</v>
      </c>
      <c r="B475" s="45">
        <v>88.444500000000005</v>
      </c>
    </row>
    <row r="476" spans="1:4" x14ac:dyDescent="0.3">
      <c r="A476" s="396">
        <v>30560</v>
      </c>
      <c r="B476" s="45">
        <v>87.717100000000002</v>
      </c>
    </row>
    <row r="477" spans="1:4" x14ac:dyDescent="0.3">
      <c r="A477" s="396">
        <v>30529</v>
      </c>
      <c r="B477" s="45">
        <v>87.71</v>
      </c>
    </row>
    <row r="478" spans="1:4" x14ac:dyDescent="0.3">
      <c r="A478" s="396">
        <v>30498</v>
      </c>
      <c r="B478" s="45">
        <v>89.303399999999996</v>
      </c>
    </row>
    <row r="479" spans="1:4" x14ac:dyDescent="0.3">
      <c r="A479" s="396">
        <v>30468</v>
      </c>
      <c r="B479" s="45">
        <v>90.336799999999997</v>
      </c>
    </row>
    <row r="480" spans="1:4" x14ac:dyDescent="0.3">
      <c r="A480" s="396">
        <v>30437</v>
      </c>
      <c r="B480" s="45">
        <v>92.139799999999994</v>
      </c>
    </row>
    <row r="481" spans="1:4" x14ac:dyDescent="0.3">
      <c r="A481" s="396">
        <v>30407</v>
      </c>
      <c r="B481" s="45">
        <v>93.612399999999994</v>
      </c>
    </row>
    <row r="482" spans="1:4" x14ac:dyDescent="0.3">
      <c r="A482" s="396">
        <v>30376</v>
      </c>
      <c r="B482" s="45">
        <v>96.376400000000004</v>
      </c>
    </row>
    <row r="483" spans="1:4" x14ac:dyDescent="0.3">
      <c r="A483" s="396">
        <v>30348</v>
      </c>
      <c r="B483" s="45">
        <v>95.564899999999994</v>
      </c>
    </row>
    <row r="484" spans="1:4" x14ac:dyDescent="0.3">
      <c r="A484" s="396">
        <v>30317</v>
      </c>
      <c r="B484" s="45">
        <v>95.833200000000005</v>
      </c>
    </row>
    <row r="485" spans="1:4" x14ac:dyDescent="0.3">
      <c r="A485" s="396">
        <v>30286</v>
      </c>
      <c r="B485" s="45">
        <v>95.112799999999993</v>
      </c>
      <c r="C485" s="29">
        <f>AVERAGE(B485:B496)</f>
        <v>94.420666666666662</v>
      </c>
      <c r="D485" s="226">
        <f>C485/C497-1</f>
        <v>-4.6402543985870404E-2</v>
      </c>
    </row>
    <row r="486" spans="1:4" x14ac:dyDescent="0.3">
      <c r="A486" s="396">
        <v>30256</v>
      </c>
      <c r="B486" s="45">
        <v>93.081599999999995</v>
      </c>
    </row>
    <row r="487" spans="1:4" x14ac:dyDescent="0.3">
      <c r="A487" s="396">
        <v>30225</v>
      </c>
      <c r="B487" s="45">
        <v>93.173699999999997</v>
      </c>
    </row>
    <row r="488" spans="1:4" x14ac:dyDescent="0.3">
      <c r="A488" s="396">
        <v>30195</v>
      </c>
      <c r="B488" s="45">
        <v>92.683199999999999</v>
      </c>
    </row>
    <row r="489" spans="1:4" x14ac:dyDescent="0.3">
      <c r="A489" s="396">
        <v>30164</v>
      </c>
      <c r="B489" s="45">
        <v>93.058199999999999</v>
      </c>
    </row>
    <row r="490" spans="1:4" x14ac:dyDescent="0.3">
      <c r="A490" s="396">
        <v>30133</v>
      </c>
      <c r="B490" s="45">
        <v>92.965900000000005</v>
      </c>
    </row>
    <row r="491" spans="1:4" x14ac:dyDescent="0.3">
      <c r="A491" s="396">
        <v>30103</v>
      </c>
      <c r="B491" s="45">
        <v>94.086799999999997</v>
      </c>
    </row>
    <row r="492" spans="1:4" x14ac:dyDescent="0.3">
      <c r="A492" s="396">
        <v>30072</v>
      </c>
      <c r="B492" s="45">
        <v>96.737300000000005</v>
      </c>
    </row>
    <row r="493" spans="1:4" x14ac:dyDescent="0.3">
      <c r="A493" s="396">
        <v>30042</v>
      </c>
      <c r="B493" s="45">
        <v>94.855199999999996</v>
      </c>
    </row>
    <row r="494" spans="1:4" x14ac:dyDescent="0.3">
      <c r="A494" s="396">
        <v>30011</v>
      </c>
      <c r="B494" s="45">
        <v>94.947500000000005</v>
      </c>
    </row>
    <row r="495" spans="1:4" x14ac:dyDescent="0.3">
      <c r="A495" s="396">
        <v>29983</v>
      </c>
      <c r="B495" s="45">
        <v>95.567999999999998</v>
      </c>
    </row>
    <row r="496" spans="1:4" x14ac:dyDescent="0.3">
      <c r="A496" s="396">
        <v>29952</v>
      </c>
      <c r="B496" s="45">
        <v>96.777799999999999</v>
      </c>
    </row>
    <row r="497" spans="1:3" x14ac:dyDescent="0.3">
      <c r="A497" s="396">
        <v>29921</v>
      </c>
      <c r="B497" s="45">
        <v>97.203100000000006</v>
      </c>
      <c r="C497" s="29">
        <f>AVERAGE(B497:B508)</f>
        <v>99.015225000000015</v>
      </c>
    </row>
    <row r="498" spans="1:3" x14ac:dyDescent="0.3">
      <c r="A498" s="396">
        <v>29891</v>
      </c>
      <c r="B498" s="45">
        <v>98.626800000000003</v>
      </c>
    </row>
    <row r="499" spans="1:3" x14ac:dyDescent="0.3">
      <c r="A499" s="396">
        <v>29860</v>
      </c>
      <c r="B499" s="45">
        <v>100.0665</v>
      </c>
    </row>
    <row r="500" spans="1:3" x14ac:dyDescent="0.3">
      <c r="A500" s="396">
        <v>29830</v>
      </c>
      <c r="B500" s="45">
        <v>100.1645</v>
      </c>
    </row>
  </sheetData>
  <mergeCells count="3">
    <mergeCell ref="B3:C3"/>
    <mergeCell ref="B4:C4"/>
    <mergeCell ref="L1:N1"/>
  </mergeCells>
  <hyperlinks>
    <hyperlink ref="A2" r:id="rId1" xr:uid="{00000000-0004-0000-2700-000000000000}"/>
    <hyperlink ref="L1:N1" location="Übersicht!A1" display="zurück zur Überischt" xr:uid="{00000000-0004-0000-2700-000001000000}"/>
  </hyperlinks>
  <pageMargins left="0.7" right="0.7" top="0.78740157499999996" bottom="0.78740157499999996" header="0.3" footer="0.3"/>
  <pageSetup paperSize="9" orientation="portrait" r:id="rId2"/>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2"/>
  <dimension ref="A1:AD407"/>
  <sheetViews>
    <sheetView zoomScaleNormal="100" workbookViewId="0">
      <pane xSplit="1" ySplit="4" topLeftCell="B5" activePane="bottomRight" state="frozen"/>
      <selection pane="topRight" activeCell="H12" sqref="H12"/>
      <selection pane="bottomLeft" activeCell="H12" sqref="H12"/>
      <selection pane="bottomRight"/>
    </sheetView>
  </sheetViews>
  <sheetFormatPr baseColWidth="10" defaultColWidth="11.44140625" defaultRowHeight="13.8" x14ac:dyDescent="0.3"/>
  <cols>
    <col min="1" max="30" width="11.44140625" style="30" customWidth="1"/>
    <col min="31" max="16384" width="11.44140625" style="30"/>
  </cols>
  <sheetData>
    <row r="1" spans="1:30" ht="23.4" x14ac:dyDescent="0.35">
      <c r="A1" s="204" t="s">
        <v>1028</v>
      </c>
      <c r="AB1" s="552" t="s">
        <v>268</v>
      </c>
      <c r="AC1" s="552"/>
      <c r="AD1" s="552"/>
    </row>
    <row r="2" spans="1:30" ht="14.25" customHeight="1" x14ac:dyDescent="0.3">
      <c r="A2" s="32" t="s">
        <v>269</v>
      </c>
    </row>
    <row r="3" spans="1:30" ht="14.25" customHeight="1" x14ac:dyDescent="0.3">
      <c r="A3" s="30" t="s">
        <v>1029</v>
      </c>
    </row>
    <row r="4" spans="1:30" ht="14.25" customHeight="1" x14ac:dyDescent="0.3">
      <c r="A4" s="30" t="s">
        <v>1030</v>
      </c>
      <c r="B4" s="400" t="s">
        <v>1031</v>
      </c>
      <c r="C4" s="400" t="s">
        <v>1032</v>
      </c>
      <c r="D4" s="400" t="s">
        <v>1033</v>
      </c>
      <c r="E4" s="400" t="s">
        <v>1034</v>
      </c>
      <c r="F4" s="400" t="s">
        <v>1035</v>
      </c>
      <c r="G4" s="400" t="s">
        <v>1036</v>
      </c>
      <c r="H4" s="400" t="s">
        <v>1037</v>
      </c>
      <c r="I4" s="400" t="s">
        <v>1038</v>
      </c>
      <c r="J4" s="400" t="s">
        <v>1039</v>
      </c>
      <c r="K4" s="400" t="s">
        <v>1040</v>
      </c>
      <c r="L4" s="400" t="s">
        <v>1041</v>
      </c>
      <c r="M4" s="400" t="s">
        <v>1042</v>
      </c>
      <c r="N4" s="400" t="s">
        <v>1043</v>
      </c>
      <c r="O4" s="400" t="s">
        <v>1044</v>
      </c>
      <c r="P4" s="400" t="s">
        <v>1045</v>
      </c>
      <c r="Q4" s="400" t="s">
        <v>1046</v>
      </c>
      <c r="R4" s="400" t="s">
        <v>1047</v>
      </c>
      <c r="S4" s="400" t="s">
        <v>1048</v>
      </c>
      <c r="T4" s="400" t="s">
        <v>1049</v>
      </c>
      <c r="U4" s="400" t="s">
        <v>1050</v>
      </c>
    </row>
    <row r="5" spans="1:30" ht="14.25" customHeight="1" x14ac:dyDescent="0.3">
      <c r="A5" s="137" t="s">
        <v>512</v>
      </c>
      <c r="B5" s="29">
        <f>AVERAGE(B8:B367)</f>
        <v>98.179692917846992</v>
      </c>
      <c r="C5" s="29">
        <f t="shared" ref="C5:U5" si="0">AVERAGE(C8:C367)</f>
        <v>100.75150821529743</v>
      </c>
      <c r="D5" s="29">
        <f t="shared" si="0"/>
        <v>95.264416997167089</v>
      </c>
      <c r="E5" s="29">
        <f t="shared" si="0"/>
        <v>109.26865240793194</v>
      </c>
      <c r="F5" s="29">
        <f t="shared" si="0"/>
        <v>105.076004532578</v>
      </c>
      <c r="G5" s="29">
        <f t="shared" si="0"/>
        <v>99.561598016997195</v>
      </c>
      <c r="H5" s="29">
        <f t="shared" si="0"/>
        <v>106.03711898016992</v>
      </c>
      <c r="I5" s="29">
        <f t="shared" si="0"/>
        <v>96.987541076487148</v>
      </c>
      <c r="J5" s="29">
        <f t="shared" si="0"/>
        <v>98.721034277620475</v>
      </c>
      <c r="K5" s="29">
        <f t="shared" si="0"/>
        <v>99.53037507082152</v>
      </c>
      <c r="L5" s="29">
        <f t="shared" si="0"/>
        <v>102.36865977337118</v>
      </c>
      <c r="M5" s="29">
        <f t="shared" si="0"/>
        <v>112.08154277620405</v>
      </c>
      <c r="N5" s="29">
        <f t="shared" si="0"/>
        <v>105.85368073654398</v>
      </c>
      <c r="O5" s="29">
        <f t="shared" si="0"/>
        <v>101.39138555240788</v>
      </c>
      <c r="P5" s="29">
        <f t="shared" si="0"/>
        <v>100.98290736543908</v>
      </c>
      <c r="Q5" s="29">
        <f t="shared" si="0"/>
        <v>97.994956940509866</v>
      </c>
      <c r="R5" s="29">
        <f t="shared" si="0"/>
        <v>101.44992917847023</v>
      </c>
      <c r="S5" s="29">
        <f t="shared" si="0"/>
        <v>98.710417563739398</v>
      </c>
      <c r="T5" s="29">
        <f t="shared" si="0"/>
        <v>152.30948243626059</v>
      </c>
      <c r="U5" s="29">
        <f t="shared" si="0"/>
        <v>96.535717280453241</v>
      </c>
    </row>
    <row r="6" spans="1:30" ht="14.25" customHeight="1" x14ac:dyDescent="0.3">
      <c r="A6" s="137" t="s">
        <v>510</v>
      </c>
      <c r="B6" s="29">
        <f>MAX(B8:B367)</f>
        <v>113.1823</v>
      </c>
      <c r="C6" s="29">
        <f t="shared" ref="C6:U6" si="1">MAX(C8:C367)</f>
        <v>110.21599999999999</v>
      </c>
      <c r="D6" s="29">
        <f t="shared" si="1"/>
        <v>113.4113</v>
      </c>
      <c r="E6" s="29">
        <f t="shared" si="1"/>
        <v>143.8879</v>
      </c>
      <c r="F6" s="29">
        <f t="shared" si="1"/>
        <v>126.3938</v>
      </c>
      <c r="G6" s="29">
        <f t="shared" si="1"/>
        <v>112.0997</v>
      </c>
      <c r="H6" s="29">
        <f t="shared" si="1"/>
        <v>116.5946</v>
      </c>
      <c r="I6" s="29">
        <f t="shared" si="1"/>
        <v>106.88460000000001</v>
      </c>
      <c r="J6" s="29">
        <f t="shared" si="1"/>
        <v>106.6575</v>
      </c>
      <c r="K6" s="29">
        <f t="shared" si="1"/>
        <v>108.4297</v>
      </c>
      <c r="L6" s="29">
        <f t="shared" si="1"/>
        <v>124.3823</v>
      </c>
      <c r="M6" s="29">
        <f t="shared" si="1"/>
        <v>146.07910000000001</v>
      </c>
      <c r="N6" s="29">
        <f t="shared" si="1"/>
        <v>115.2234</v>
      </c>
      <c r="O6" s="29">
        <f t="shared" si="1"/>
        <v>114.20780000000001</v>
      </c>
      <c r="P6" s="29">
        <f t="shared" si="1"/>
        <v>109.4465</v>
      </c>
      <c r="Q6" s="29">
        <f t="shared" si="1"/>
        <v>109.0564</v>
      </c>
      <c r="R6" s="29">
        <f t="shared" si="1"/>
        <v>108.84480000000001</v>
      </c>
      <c r="S6" s="29">
        <f t="shared" si="1"/>
        <v>105.6485</v>
      </c>
      <c r="T6" s="29">
        <f t="shared" si="1"/>
        <v>198.22739999999999</v>
      </c>
      <c r="U6" s="29">
        <f t="shared" si="1"/>
        <v>110.676</v>
      </c>
    </row>
    <row r="7" spans="1:30" ht="14.25" customHeight="1" x14ac:dyDescent="0.3">
      <c r="A7" s="401" t="s">
        <v>511</v>
      </c>
      <c r="B7" s="178">
        <f>MIN(B8:B367)</f>
        <v>82.078000000000003</v>
      </c>
      <c r="C7" s="178">
        <f t="shared" ref="C7:U7" si="2">MIN(C8:C367)</f>
        <v>91.965599999999995</v>
      </c>
      <c r="D7" s="178">
        <f t="shared" si="2"/>
        <v>85.274500000000003</v>
      </c>
      <c r="E7" s="178">
        <f t="shared" si="2"/>
        <v>48.013500000000001</v>
      </c>
      <c r="F7" s="178">
        <f t="shared" si="2"/>
        <v>90.718599999999995</v>
      </c>
      <c r="G7" s="178">
        <f t="shared" si="2"/>
        <v>85.850399999999993</v>
      </c>
      <c r="H7" s="178">
        <f t="shared" si="2"/>
        <v>94.355599999999995</v>
      </c>
      <c r="I7" s="178">
        <f t="shared" si="2"/>
        <v>88.728099999999998</v>
      </c>
      <c r="J7" s="178">
        <f t="shared" si="2"/>
        <v>82.909199999999998</v>
      </c>
      <c r="K7" s="178">
        <f t="shared" si="2"/>
        <v>91.258499999999998</v>
      </c>
      <c r="L7" s="178">
        <f t="shared" si="2"/>
        <v>38.757599999999996</v>
      </c>
      <c r="M7" s="178">
        <f t="shared" si="2"/>
        <v>20.921800000000001</v>
      </c>
      <c r="N7" s="178">
        <f t="shared" si="2"/>
        <v>95.934200000000004</v>
      </c>
      <c r="O7" s="178">
        <f t="shared" si="2"/>
        <v>89.088200000000001</v>
      </c>
      <c r="P7" s="178">
        <f t="shared" si="2"/>
        <v>90.444299999999998</v>
      </c>
      <c r="Q7" s="178">
        <f t="shared" si="2"/>
        <v>92.833699999999993</v>
      </c>
      <c r="R7" s="178">
        <f t="shared" si="2"/>
        <v>94.483599999999996</v>
      </c>
      <c r="S7" s="178">
        <f t="shared" si="2"/>
        <v>85.742800000000003</v>
      </c>
      <c r="T7" s="178">
        <f t="shared" si="2"/>
        <v>90.084599999999995</v>
      </c>
      <c r="U7" s="178">
        <f t="shared" si="2"/>
        <v>89.993300000000005</v>
      </c>
    </row>
    <row r="8" spans="1:30" ht="14.25" customHeight="1" x14ac:dyDescent="0.3">
      <c r="A8" s="185">
        <v>44896</v>
      </c>
      <c r="B8" s="29"/>
      <c r="C8" s="29"/>
      <c r="D8" s="29"/>
      <c r="E8" s="29"/>
      <c r="F8" s="29"/>
      <c r="G8" s="29"/>
      <c r="H8" s="29"/>
      <c r="I8" s="29"/>
      <c r="J8" s="29"/>
      <c r="K8" s="29"/>
      <c r="L8" s="29"/>
      <c r="M8" s="29"/>
      <c r="N8" s="29"/>
      <c r="O8" s="29"/>
      <c r="P8" s="29"/>
      <c r="Q8" s="29"/>
      <c r="R8" s="29"/>
      <c r="S8" s="29"/>
      <c r="T8" s="29"/>
      <c r="U8" s="29"/>
    </row>
    <row r="9" spans="1:30" ht="14.25" customHeight="1" x14ac:dyDescent="0.3">
      <c r="A9" s="185">
        <v>44866</v>
      </c>
      <c r="B9" s="29"/>
      <c r="C9" s="29"/>
      <c r="D9" s="29"/>
      <c r="E9" s="29"/>
      <c r="F9" s="29"/>
      <c r="G9" s="29"/>
      <c r="H9" s="29"/>
      <c r="I9" s="29"/>
      <c r="J9" s="29"/>
      <c r="K9" s="29"/>
      <c r="L9" s="29"/>
      <c r="M9" s="29"/>
      <c r="N9" s="29"/>
      <c r="O9" s="29"/>
      <c r="P9" s="29"/>
      <c r="Q9" s="29"/>
      <c r="R9" s="29"/>
      <c r="S9" s="29"/>
      <c r="T9" s="29"/>
      <c r="U9" s="29"/>
    </row>
    <row r="10" spans="1:30" ht="14.25" customHeight="1" x14ac:dyDescent="0.3">
      <c r="A10" s="185">
        <v>44835</v>
      </c>
      <c r="B10" s="29"/>
      <c r="C10" s="29"/>
      <c r="D10" s="29"/>
      <c r="E10" s="29"/>
      <c r="F10" s="29"/>
      <c r="G10" s="29"/>
      <c r="H10" s="29"/>
      <c r="I10" s="29"/>
      <c r="J10" s="29"/>
      <c r="K10" s="29"/>
      <c r="L10" s="29"/>
      <c r="M10" s="29"/>
      <c r="N10" s="29"/>
      <c r="O10" s="29"/>
      <c r="P10" s="29"/>
      <c r="Q10" s="29"/>
      <c r="R10" s="29"/>
      <c r="S10" s="29"/>
      <c r="T10" s="29"/>
      <c r="U10" s="29"/>
    </row>
    <row r="11" spans="1:30" ht="14.25" customHeight="1" x14ac:dyDescent="0.3">
      <c r="A11" s="185">
        <v>44805</v>
      </c>
      <c r="B11" s="29"/>
      <c r="C11" s="29"/>
      <c r="D11" s="29"/>
      <c r="E11" s="29"/>
      <c r="F11" s="29"/>
      <c r="G11" s="29"/>
      <c r="H11" s="29"/>
      <c r="I11" s="29"/>
      <c r="J11" s="29"/>
      <c r="K11" s="29"/>
      <c r="L11" s="29"/>
      <c r="M11" s="29"/>
      <c r="N11" s="29"/>
      <c r="O11" s="29"/>
      <c r="P11" s="29"/>
      <c r="Q11" s="29"/>
      <c r="R11" s="29"/>
      <c r="S11" s="29"/>
      <c r="T11" s="29"/>
      <c r="U11" s="29"/>
    </row>
    <row r="12" spans="1:30" ht="14.25" customHeight="1" x14ac:dyDescent="0.3">
      <c r="A12" s="185">
        <v>44774</v>
      </c>
      <c r="B12" s="29"/>
      <c r="C12" s="29"/>
      <c r="D12" s="29"/>
      <c r="E12" s="29"/>
      <c r="F12" s="29"/>
      <c r="G12" s="29"/>
      <c r="H12" s="29"/>
      <c r="I12" s="29"/>
      <c r="J12" s="29"/>
      <c r="K12" s="29"/>
      <c r="L12" s="29"/>
      <c r="M12" s="29"/>
      <c r="N12" s="29"/>
      <c r="O12" s="29"/>
      <c r="P12" s="29"/>
      <c r="Q12" s="29"/>
      <c r="R12" s="29"/>
      <c r="S12" s="29"/>
      <c r="T12" s="29"/>
      <c r="U12" s="29"/>
    </row>
    <row r="13" spans="1:30" ht="14.25" customHeight="1" x14ac:dyDescent="0.3">
      <c r="A13" s="185">
        <v>44743</v>
      </c>
      <c r="B13" s="29"/>
      <c r="C13" s="29"/>
      <c r="D13" s="29"/>
      <c r="E13" s="29"/>
      <c r="F13" s="29"/>
      <c r="G13" s="29"/>
      <c r="H13" s="29"/>
      <c r="I13" s="29"/>
      <c r="J13" s="29"/>
      <c r="K13" s="29"/>
      <c r="L13" s="29"/>
      <c r="M13" s="29"/>
      <c r="N13" s="29"/>
      <c r="O13" s="29"/>
      <c r="P13" s="29"/>
      <c r="Q13" s="29"/>
      <c r="R13" s="29"/>
      <c r="S13" s="29"/>
      <c r="T13" s="29"/>
      <c r="U13" s="29"/>
    </row>
    <row r="14" spans="1:30" ht="14.25" customHeight="1" thickBot="1" x14ac:dyDescent="0.35">
      <c r="A14" s="185">
        <v>44713</v>
      </c>
      <c r="B14" s="29"/>
      <c r="C14" s="29"/>
      <c r="D14" s="29"/>
      <c r="E14" s="29"/>
      <c r="F14" s="29"/>
      <c r="G14" s="29"/>
      <c r="H14" s="29"/>
      <c r="I14" s="29"/>
      <c r="J14" s="29"/>
      <c r="K14" s="29"/>
      <c r="L14" s="29"/>
      <c r="M14" s="29"/>
      <c r="N14" s="29"/>
      <c r="O14" s="29"/>
      <c r="P14" s="29"/>
      <c r="Q14" s="29"/>
      <c r="R14" s="29"/>
      <c r="S14" s="29"/>
      <c r="T14" s="29"/>
      <c r="U14" s="29"/>
    </row>
    <row r="15" spans="1:30" ht="14.25" customHeight="1" thickBot="1" x14ac:dyDescent="0.35">
      <c r="A15" s="185">
        <v>44682</v>
      </c>
      <c r="B15" s="501">
        <v>89.876599999999996</v>
      </c>
      <c r="C15" s="501">
        <v>100.97920000000001</v>
      </c>
      <c r="D15" s="501">
        <v>88.948899999999995</v>
      </c>
      <c r="E15" s="501">
        <v>143.8879</v>
      </c>
      <c r="F15" s="501">
        <v>93.946899999999999</v>
      </c>
      <c r="G15" s="501">
        <v>93.6524</v>
      </c>
      <c r="H15" s="501">
        <v>105.611</v>
      </c>
      <c r="I15" s="501">
        <v>88.987200000000001</v>
      </c>
      <c r="J15" s="501">
        <v>92.653300000000002</v>
      </c>
      <c r="K15" s="501">
        <v>91.258499999999998</v>
      </c>
      <c r="L15" s="501">
        <v>116.8211</v>
      </c>
      <c r="M15" s="501">
        <v>142.1191</v>
      </c>
      <c r="N15" s="501">
        <v>107.89019999999999</v>
      </c>
      <c r="O15" s="501">
        <v>98.227800000000002</v>
      </c>
      <c r="P15" s="501">
        <v>100.8111</v>
      </c>
      <c r="Q15" s="501">
        <v>97.004000000000005</v>
      </c>
      <c r="R15" s="501">
        <v>96.485299999999995</v>
      </c>
      <c r="S15" s="501">
        <v>97.461200000000005</v>
      </c>
      <c r="T15" s="501">
        <v>192.6773</v>
      </c>
      <c r="U15" s="501">
        <v>89.993300000000005</v>
      </c>
    </row>
    <row r="16" spans="1:30" ht="14.25" customHeight="1" thickBot="1" x14ac:dyDescent="0.35">
      <c r="A16" s="185">
        <v>44652</v>
      </c>
      <c r="B16" s="501">
        <v>90.447500000000005</v>
      </c>
      <c r="C16" s="501">
        <v>101.27889999999999</v>
      </c>
      <c r="D16" s="501">
        <v>89.147900000000007</v>
      </c>
      <c r="E16" s="501">
        <v>142.4314</v>
      </c>
      <c r="F16" s="501">
        <v>94.350800000000007</v>
      </c>
      <c r="G16" s="501">
        <v>93.911199999999994</v>
      </c>
      <c r="H16" s="501">
        <v>105.8853</v>
      </c>
      <c r="I16" s="501">
        <v>89.246899999999997</v>
      </c>
      <c r="J16" s="501">
        <v>93.126900000000006</v>
      </c>
      <c r="K16" s="501">
        <v>94.704599999999999</v>
      </c>
      <c r="L16" s="501">
        <v>117.4755</v>
      </c>
      <c r="M16" s="501">
        <v>142.9915</v>
      </c>
      <c r="N16" s="501">
        <v>108.2807</v>
      </c>
      <c r="O16" s="501">
        <v>98.401799999999994</v>
      </c>
      <c r="P16" s="501">
        <v>100.9629</v>
      </c>
      <c r="Q16" s="501">
        <v>97.085099999999997</v>
      </c>
      <c r="R16" s="501">
        <v>96.512</v>
      </c>
      <c r="S16" s="501">
        <v>97.559299999999993</v>
      </c>
      <c r="T16" s="501">
        <v>192.2765</v>
      </c>
      <c r="U16" s="501">
        <v>90.716999999999999</v>
      </c>
    </row>
    <row r="17" spans="1:21" ht="14.25" customHeight="1" thickBot="1" x14ac:dyDescent="0.35">
      <c r="A17" s="185">
        <v>44621</v>
      </c>
      <c r="B17" s="501">
        <v>92.796400000000006</v>
      </c>
      <c r="C17" s="501">
        <v>102.6373</v>
      </c>
      <c r="D17" s="501">
        <v>90.202600000000004</v>
      </c>
      <c r="E17" s="501">
        <v>140.9375</v>
      </c>
      <c r="F17" s="501">
        <v>95.046000000000006</v>
      </c>
      <c r="G17" s="501">
        <v>94.846100000000007</v>
      </c>
      <c r="H17" s="501">
        <v>108.363</v>
      </c>
      <c r="I17" s="501">
        <v>90.0792</v>
      </c>
      <c r="J17" s="501">
        <v>94.960400000000007</v>
      </c>
      <c r="K17" s="501">
        <v>99.354500000000002</v>
      </c>
      <c r="L17" s="501">
        <v>119.6204</v>
      </c>
      <c r="M17" s="501">
        <v>146.07910000000001</v>
      </c>
      <c r="N17" s="501">
        <v>108.7692</v>
      </c>
      <c r="O17" s="501">
        <v>98.930599999999998</v>
      </c>
      <c r="P17" s="501">
        <v>102.9071</v>
      </c>
      <c r="Q17" s="501">
        <v>97.899600000000007</v>
      </c>
      <c r="R17" s="501">
        <v>96.201400000000007</v>
      </c>
      <c r="S17" s="501">
        <v>97.524799999999999</v>
      </c>
      <c r="T17" s="501">
        <v>193.4358</v>
      </c>
      <c r="U17" s="501">
        <v>92.961299999999994</v>
      </c>
    </row>
    <row r="18" spans="1:21" ht="14.25" customHeight="1" thickBot="1" x14ac:dyDescent="0.35">
      <c r="A18" s="185">
        <v>44593</v>
      </c>
      <c r="B18" s="501">
        <v>92.664699999999996</v>
      </c>
      <c r="C18" s="501">
        <v>103.9059</v>
      </c>
      <c r="D18" s="501">
        <v>89.600700000000003</v>
      </c>
      <c r="E18" s="501">
        <v>138.10300000000001</v>
      </c>
      <c r="F18" s="501">
        <v>95.760900000000007</v>
      </c>
      <c r="G18" s="501">
        <v>94.938100000000006</v>
      </c>
      <c r="H18" s="501">
        <v>107.3537</v>
      </c>
      <c r="I18" s="501">
        <v>90.792400000000001</v>
      </c>
      <c r="J18" s="501">
        <v>95.780100000000004</v>
      </c>
      <c r="K18" s="501">
        <v>95.368600000000001</v>
      </c>
      <c r="L18" s="501">
        <v>116.4359</v>
      </c>
      <c r="M18" s="501">
        <v>143.32259999999999</v>
      </c>
      <c r="N18" s="501">
        <v>108.5467</v>
      </c>
      <c r="O18" s="501">
        <v>100.40170000000001</v>
      </c>
      <c r="P18" s="501">
        <v>100.4815</v>
      </c>
      <c r="Q18" s="501">
        <v>98.157600000000002</v>
      </c>
      <c r="R18" s="501">
        <v>97.009200000000007</v>
      </c>
      <c r="S18" s="501">
        <v>99.463800000000006</v>
      </c>
      <c r="T18" s="501">
        <v>192.14529999999999</v>
      </c>
      <c r="U18" s="501">
        <v>92.541300000000007</v>
      </c>
    </row>
    <row r="19" spans="1:21" ht="14.1" customHeight="1" thickBot="1" x14ac:dyDescent="0.35">
      <c r="A19" s="185">
        <v>44562</v>
      </c>
      <c r="B19" s="501">
        <v>92.301299999999998</v>
      </c>
      <c r="C19" s="501">
        <v>103.59869999999999</v>
      </c>
      <c r="D19" s="501">
        <v>89.537899999999993</v>
      </c>
      <c r="E19" s="501">
        <v>137.2775</v>
      </c>
      <c r="F19" s="501">
        <v>95.919799999999995</v>
      </c>
      <c r="G19" s="501">
        <v>94.518699999999995</v>
      </c>
      <c r="H19" s="501">
        <v>107.2589</v>
      </c>
      <c r="I19" s="501">
        <v>90.506299999999996</v>
      </c>
      <c r="J19" s="501">
        <v>95.259299999999996</v>
      </c>
      <c r="K19" s="501">
        <v>94.622900000000001</v>
      </c>
      <c r="L19" s="501">
        <v>115.093</v>
      </c>
      <c r="M19" s="501">
        <v>141.21979999999999</v>
      </c>
      <c r="N19" s="501">
        <v>107.9149</v>
      </c>
      <c r="O19" s="501">
        <v>100.7633</v>
      </c>
      <c r="P19" s="501">
        <v>100.8271</v>
      </c>
      <c r="Q19" s="501">
        <v>97.3566</v>
      </c>
      <c r="R19" s="501">
        <v>96.745199999999997</v>
      </c>
      <c r="S19" s="501">
        <v>99.306799999999996</v>
      </c>
      <c r="T19" s="501">
        <v>191.92410000000001</v>
      </c>
      <c r="U19" s="501">
        <v>92.564099999999996</v>
      </c>
    </row>
    <row r="20" spans="1:21" ht="14.1" customHeight="1" thickBot="1" x14ac:dyDescent="0.35">
      <c r="A20" s="185">
        <v>44531</v>
      </c>
      <c r="B20" s="501">
        <v>92.454899999999995</v>
      </c>
      <c r="C20" s="501">
        <v>102.6413</v>
      </c>
      <c r="D20" s="501">
        <v>89.596299999999999</v>
      </c>
      <c r="E20" s="501">
        <v>138.7199</v>
      </c>
      <c r="F20" s="501">
        <v>96.586600000000004</v>
      </c>
      <c r="G20" s="501">
        <v>94.704700000000003</v>
      </c>
      <c r="H20" s="501">
        <v>107.80889999999999</v>
      </c>
      <c r="I20" s="501">
        <v>91.007800000000003</v>
      </c>
      <c r="J20" s="501">
        <v>95.187399999999997</v>
      </c>
      <c r="K20" s="501">
        <v>94.622200000000007</v>
      </c>
      <c r="L20" s="501">
        <v>116.1519</v>
      </c>
      <c r="M20" s="501">
        <v>139.4254</v>
      </c>
      <c r="N20" s="501">
        <v>107.727</v>
      </c>
      <c r="O20" s="501">
        <v>100.3433</v>
      </c>
      <c r="P20" s="501">
        <v>100.5605</v>
      </c>
      <c r="Q20" s="501">
        <v>97.801000000000002</v>
      </c>
      <c r="R20" s="501">
        <v>96.692899999999995</v>
      </c>
      <c r="S20" s="501">
        <v>99.4024</v>
      </c>
      <c r="T20" s="501">
        <v>191.16460000000001</v>
      </c>
      <c r="U20" s="501">
        <v>91.752200000000002</v>
      </c>
    </row>
    <row r="21" spans="1:21" ht="14.1" customHeight="1" thickBot="1" x14ac:dyDescent="0.35">
      <c r="A21" s="185">
        <v>44501</v>
      </c>
      <c r="B21" s="501">
        <v>92.625399999999999</v>
      </c>
      <c r="C21" s="501">
        <v>103.2732</v>
      </c>
      <c r="D21" s="501">
        <v>89.944400000000002</v>
      </c>
      <c r="E21" s="501">
        <v>134.8023</v>
      </c>
      <c r="F21" s="501">
        <v>96.834400000000002</v>
      </c>
      <c r="G21" s="501">
        <v>94.646900000000002</v>
      </c>
      <c r="H21" s="501">
        <v>106.8018</v>
      </c>
      <c r="I21" s="501">
        <v>91.405199999999994</v>
      </c>
      <c r="J21" s="501">
        <v>95.252700000000004</v>
      </c>
      <c r="K21" s="501">
        <v>94.939700000000002</v>
      </c>
      <c r="L21" s="501">
        <v>116.06270000000001</v>
      </c>
      <c r="M21" s="501">
        <v>138.1687</v>
      </c>
      <c r="N21" s="501">
        <v>108.5633</v>
      </c>
      <c r="O21" s="501">
        <v>100.44889999999999</v>
      </c>
      <c r="P21" s="501">
        <v>100.0643</v>
      </c>
      <c r="Q21" s="501">
        <v>98.276799999999994</v>
      </c>
      <c r="R21" s="501">
        <v>96.971100000000007</v>
      </c>
      <c r="S21" s="501">
        <v>99.1661</v>
      </c>
      <c r="T21" s="501">
        <v>191.09729999999999</v>
      </c>
      <c r="U21" s="501">
        <v>92.124600000000001</v>
      </c>
    </row>
    <row r="22" spans="1:21" ht="14.1" customHeight="1" thickBot="1" x14ac:dyDescent="0.35">
      <c r="A22" s="185">
        <v>44470</v>
      </c>
      <c r="B22" s="501">
        <v>93.0976</v>
      </c>
      <c r="C22" s="501">
        <v>102.71380000000001</v>
      </c>
      <c r="D22" s="501">
        <v>90.308700000000002</v>
      </c>
      <c r="E22" s="501">
        <v>133.21870000000001</v>
      </c>
      <c r="F22" s="501">
        <v>97.466099999999997</v>
      </c>
      <c r="G22" s="501">
        <v>94.232399999999998</v>
      </c>
      <c r="H22" s="501">
        <v>107.5578</v>
      </c>
      <c r="I22" s="501">
        <v>91.849199999999996</v>
      </c>
      <c r="J22" s="501">
        <v>95.354500000000002</v>
      </c>
      <c r="K22" s="501">
        <v>95.164599999999993</v>
      </c>
      <c r="L22" s="501">
        <v>115.6289</v>
      </c>
      <c r="M22" s="501">
        <v>137.74430000000001</v>
      </c>
      <c r="N22" s="501">
        <v>108.90900000000001</v>
      </c>
      <c r="O22" s="501">
        <v>101.0652</v>
      </c>
      <c r="P22" s="501">
        <v>99.769000000000005</v>
      </c>
      <c r="Q22" s="501">
        <v>98.663600000000002</v>
      </c>
      <c r="R22" s="501">
        <v>97.0852</v>
      </c>
      <c r="S22" s="501">
        <v>99.085700000000003</v>
      </c>
      <c r="T22" s="501">
        <v>191.51660000000001</v>
      </c>
      <c r="U22" s="501">
        <v>92.615899999999996</v>
      </c>
    </row>
    <row r="23" spans="1:21" ht="14.25" customHeight="1" thickBot="1" x14ac:dyDescent="0.35">
      <c r="A23" s="185">
        <v>44440</v>
      </c>
      <c r="B23" s="501">
        <v>93.843000000000004</v>
      </c>
      <c r="C23" s="501">
        <v>102.25530000000001</v>
      </c>
      <c r="D23" s="501">
        <v>90.948899999999995</v>
      </c>
      <c r="E23" s="501">
        <v>134.97130000000001</v>
      </c>
      <c r="F23" s="501">
        <v>97.824700000000007</v>
      </c>
      <c r="G23" s="501">
        <v>94.327799999999996</v>
      </c>
      <c r="H23" s="501">
        <v>107.4678</v>
      </c>
      <c r="I23" s="501">
        <v>92.572500000000005</v>
      </c>
      <c r="J23" s="501">
        <v>95.686199999999999</v>
      </c>
      <c r="K23" s="501">
        <v>96.021699999999996</v>
      </c>
      <c r="L23" s="501">
        <v>116.0491</v>
      </c>
      <c r="M23" s="501">
        <v>137.5196</v>
      </c>
      <c r="N23" s="501">
        <v>108.8767</v>
      </c>
      <c r="O23" s="501">
        <v>101.92100000000001</v>
      </c>
      <c r="P23" s="501">
        <v>99.950400000000002</v>
      </c>
      <c r="Q23" s="501">
        <v>99.010499999999993</v>
      </c>
      <c r="R23" s="501">
        <v>97.785300000000007</v>
      </c>
      <c r="S23" s="501">
        <v>99.031099999999995</v>
      </c>
      <c r="T23" s="501">
        <v>192.08930000000001</v>
      </c>
      <c r="U23" s="501">
        <v>93.141199999999998</v>
      </c>
    </row>
    <row r="24" spans="1:21" ht="14.25" customHeight="1" thickBot="1" x14ac:dyDescent="0.35">
      <c r="A24" s="185">
        <v>44409</v>
      </c>
      <c r="B24" s="501">
        <v>93.915899999999993</v>
      </c>
      <c r="C24" s="501">
        <v>102.14060000000001</v>
      </c>
      <c r="D24" s="501">
        <v>90.989699999999999</v>
      </c>
      <c r="E24" s="501">
        <v>134.0247</v>
      </c>
      <c r="F24" s="501">
        <v>97.469499999999996</v>
      </c>
      <c r="G24" s="501">
        <v>94.241</v>
      </c>
      <c r="H24" s="501">
        <v>106.9984</v>
      </c>
      <c r="I24" s="501">
        <v>92.703699999999998</v>
      </c>
      <c r="J24" s="501">
        <v>95.795900000000003</v>
      </c>
      <c r="K24" s="501">
        <v>96.560400000000001</v>
      </c>
      <c r="L24" s="501">
        <v>115.69759999999999</v>
      </c>
      <c r="M24" s="501">
        <v>136.46680000000001</v>
      </c>
      <c r="N24" s="501">
        <v>108.76309999999999</v>
      </c>
      <c r="O24" s="501">
        <v>102.15689999999999</v>
      </c>
      <c r="P24" s="501">
        <v>99.921400000000006</v>
      </c>
      <c r="Q24" s="501">
        <v>99.283199999999994</v>
      </c>
      <c r="R24" s="501">
        <v>98.043099999999995</v>
      </c>
      <c r="S24" s="501">
        <v>98.894099999999995</v>
      </c>
      <c r="T24" s="501">
        <v>191.20099999999999</v>
      </c>
      <c r="U24" s="501">
        <v>93.416700000000006</v>
      </c>
    </row>
    <row r="25" spans="1:21" ht="14.25" customHeight="1" thickBot="1" x14ac:dyDescent="0.35">
      <c r="A25" s="185">
        <v>44378</v>
      </c>
      <c r="B25" s="501">
        <v>94.269599999999997</v>
      </c>
      <c r="C25" s="501">
        <v>102.1935</v>
      </c>
      <c r="D25" s="501">
        <v>91.332700000000003</v>
      </c>
      <c r="E25" s="501">
        <v>134.02760000000001</v>
      </c>
      <c r="F25" s="501">
        <v>97.545000000000002</v>
      </c>
      <c r="G25" s="501">
        <v>94.477500000000006</v>
      </c>
      <c r="H25" s="501">
        <v>106.98399999999999</v>
      </c>
      <c r="I25" s="501">
        <v>92.929900000000004</v>
      </c>
      <c r="J25" s="501">
        <v>96.014799999999994</v>
      </c>
      <c r="K25" s="501">
        <v>96.557900000000004</v>
      </c>
      <c r="L25" s="501">
        <v>115.6555</v>
      </c>
      <c r="M25" s="501">
        <v>136.1497</v>
      </c>
      <c r="N25" s="501">
        <v>109.2831</v>
      </c>
      <c r="O25" s="501">
        <v>102.3104</v>
      </c>
      <c r="P25" s="501">
        <v>99.885800000000003</v>
      </c>
      <c r="Q25" s="501">
        <v>99.473399999999998</v>
      </c>
      <c r="R25" s="501">
        <v>98.430499999999995</v>
      </c>
      <c r="S25" s="501">
        <v>99.302899999999994</v>
      </c>
      <c r="T25" s="501">
        <v>191.57839999999999</v>
      </c>
      <c r="U25" s="501">
        <v>93.969300000000004</v>
      </c>
    </row>
    <row r="26" spans="1:21" ht="14.25" customHeight="1" thickBot="1" x14ac:dyDescent="0.35">
      <c r="A26" s="185">
        <v>44348</v>
      </c>
      <c r="B26" s="501">
        <v>94.508099999999999</v>
      </c>
      <c r="C26" s="501">
        <v>102.336</v>
      </c>
      <c r="D26" s="501">
        <v>91.533900000000003</v>
      </c>
      <c r="E26" s="501">
        <v>132.97120000000001</v>
      </c>
      <c r="F26" s="501">
        <v>98.187700000000007</v>
      </c>
      <c r="G26" s="501">
        <v>94.989599999999996</v>
      </c>
      <c r="H26" s="501">
        <v>107.7038</v>
      </c>
      <c r="I26" s="501">
        <v>93.172300000000007</v>
      </c>
      <c r="J26" s="501">
        <v>96.275199999999998</v>
      </c>
      <c r="K26" s="501">
        <v>96.604600000000005</v>
      </c>
      <c r="L26" s="501">
        <v>115.194</v>
      </c>
      <c r="M26" s="501">
        <v>135.41820000000001</v>
      </c>
      <c r="N26" s="501">
        <v>109.44670000000001</v>
      </c>
      <c r="O26" s="501">
        <v>102.7514</v>
      </c>
      <c r="P26" s="501">
        <v>100.4229</v>
      </c>
      <c r="Q26" s="501">
        <v>99.524699999999996</v>
      </c>
      <c r="R26" s="501">
        <v>98.276600000000002</v>
      </c>
      <c r="S26" s="501">
        <v>99.240799999999993</v>
      </c>
      <c r="T26" s="501">
        <v>191.2105</v>
      </c>
      <c r="U26" s="501">
        <v>93.977500000000006</v>
      </c>
    </row>
    <row r="27" spans="1:21" ht="14.25" customHeight="1" thickBot="1" x14ac:dyDescent="0.35">
      <c r="A27" s="185">
        <v>44317</v>
      </c>
      <c r="B27" s="501">
        <v>95.159300000000002</v>
      </c>
      <c r="C27" s="501">
        <v>102.53619999999999</v>
      </c>
      <c r="D27" s="501">
        <v>91.7821</v>
      </c>
      <c r="E27" s="501">
        <v>132.5017</v>
      </c>
      <c r="F27" s="501">
        <v>99.155900000000003</v>
      </c>
      <c r="G27" s="501">
        <v>95.215599999999995</v>
      </c>
      <c r="H27" s="501">
        <v>107.9269</v>
      </c>
      <c r="I27" s="501">
        <v>93.6922</v>
      </c>
      <c r="J27" s="501">
        <v>96.769000000000005</v>
      </c>
      <c r="K27" s="501">
        <v>97.519099999999995</v>
      </c>
      <c r="L27" s="501">
        <v>115.8595</v>
      </c>
      <c r="M27" s="501">
        <v>135.91970000000001</v>
      </c>
      <c r="N27" s="501">
        <v>109.85420000000001</v>
      </c>
      <c r="O27" s="501">
        <v>103.2311</v>
      </c>
      <c r="P27" s="501">
        <v>100.7039</v>
      </c>
      <c r="Q27" s="501">
        <v>99.746899999999997</v>
      </c>
      <c r="R27" s="501">
        <v>99.071200000000005</v>
      </c>
      <c r="S27" s="501">
        <v>99.398600000000002</v>
      </c>
      <c r="T27" s="501">
        <v>191.76849999999999</v>
      </c>
      <c r="U27" s="501">
        <v>94.684200000000004</v>
      </c>
    </row>
    <row r="28" spans="1:21" ht="14.25" customHeight="1" thickBot="1" x14ac:dyDescent="0.35">
      <c r="A28" s="185">
        <v>44287</v>
      </c>
      <c r="B28" s="501">
        <v>95.053100000000001</v>
      </c>
      <c r="C28" s="501">
        <v>102.31910000000001</v>
      </c>
      <c r="D28" s="501">
        <v>91.695300000000003</v>
      </c>
      <c r="E28" s="501">
        <v>131.7569</v>
      </c>
      <c r="F28" s="501">
        <v>98.824100000000001</v>
      </c>
      <c r="G28" s="501">
        <v>95.265699999999995</v>
      </c>
      <c r="H28" s="501">
        <v>107.71720000000001</v>
      </c>
      <c r="I28" s="501">
        <v>93.744500000000002</v>
      </c>
      <c r="J28" s="501">
        <v>96.8095</v>
      </c>
      <c r="K28" s="501">
        <v>97.674099999999996</v>
      </c>
      <c r="L28" s="501">
        <v>116.0159</v>
      </c>
      <c r="M28" s="501">
        <v>135.80680000000001</v>
      </c>
      <c r="N28" s="501">
        <v>109.5972</v>
      </c>
      <c r="O28" s="501">
        <v>103.23609999999999</v>
      </c>
      <c r="P28" s="501">
        <v>100.4697</v>
      </c>
      <c r="Q28" s="501">
        <v>99.715199999999996</v>
      </c>
      <c r="R28" s="501">
        <v>99.059700000000007</v>
      </c>
      <c r="S28" s="501">
        <v>99.405500000000004</v>
      </c>
      <c r="T28" s="501">
        <v>191.65469999999999</v>
      </c>
      <c r="U28" s="501">
        <v>94.759200000000007</v>
      </c>
    </row>
    <row r="29" spans="1:21" ht="14.25" customHeight="1" thickBot="1" x14ac:dyDescent="0.35">
      <c r="A29" s="185">
        <v>44256</v>
      </c>
      <c r="B29" s="501">
        <v>94.763099999999994</v>
      </c>
      <c r="C29" s="501">
        <v>102.13460000000001</v>
      </c>
      <c r="D29" s="501">
        <v>91.4542</v>
      </c>
      <c r="E29" s="501">
        <v>131.5001</v>
      </c>
      <c r="F29" s="501">
        <v>98.075000000000003</v>
      </c>
      <c r="G29" s="501">
        <v>95.187600000000003</v>
      </c>
      <c r="H29" s="501">
        <v>107.0384</v>
      </c>
      <c r="I29" s="501">
        <v>93.652299999999997</v>
      </c>
      <c r="J29" s="501">
        <v>96.581100000000006</v>
      </c>
      <c r="K29" s="501">
        <v>97.265100000000004</v>
      </c>
      <c r="L29" s="501">
        <v>115.51260000000001</v>
      </c>
      <c r="M29" s="501">
        <v>135.2731</v>
      </c>
      <c r="N29" s="501">
        <v>109.6798</v>
      </c>
      <c r="O29" s="501">
        <v>102.6923</v>
      </c>
      <c r="P29" s="501">
        <v>100.3991</v>
      </c>
      <c r="Q29" s="501">
        <v>99.682400000000001</v>
      </c>
      <c r="R29" s="501">
        <v>99.4315</v>
      </c>
      <c r="S29" s="501">
        <v>99.084100000000007</v>
      </c>
      <c r="T29" s="501">
        <v>192.24539999999999</v>
      </c>
      <c r="U29" s="501">
        <v>94.630200000000002</v>
      </c>
    </row>
    <row r="30" spans="1:21" ht="14.25" customHeight="1" thickBot="1" x14ac:dyDescent="0.35">
      <c r="A30" s="185">
        <v>44228</v>
      </c>
      <c r="B30" s="501">
        <v>95.120699999999999</v>
      </c>
      <c r="C30" s="501">
        <v>101.7144</v>
      </c>
      <c r="D30" s="501">
        <v>91.555300000000003</v>
      </c>
      <c r="E30" s="501">
        <v>132.33930000000001</v>
      </c>
      <c r="F30" s="501">
        <v>98.685400000000001</v>
      </c>
      <c r="G30" s="501">
        <v>95.736199999999997</v>
      </c>
      <c r="H30" s="501">
        <v>106.8389</v>
      </c>
      <c r="I30" s="501">
        <v>93.916600000000003</v>
      </c>
      <c r="J30" s="501">
        <v>96.722700000000003</v>
      </c>
      <c r="K30" s="501">
        <v>97.390100000000004</v>
      </c>
      <c r="L30" s="501">
        <v>115.7501</v>
      </c>
      <c r="M30" s="501">
        <v>134.97839999999999</v>
      </c>
      <c r="N30" s="501">
        <v>108.3348</v>
      </c>
      <c r="O30" s="501">
        <v>103.32559999999999</v>
      </c>
      <c r="P30" s="501">
        <v>100.9276</v>
      </c>
      <c r="Q30" s="501">
        <v>99.629400000000004</v>
      </c>
      <c r="R30" s="501">
        <v>99.911699999999996</v>
      </c>
      <c r="S30" s="501">
        <v>98.960099999999997</v>
      </c>
      <c r="T30" s="501">
        <v>190.94280000000001</v>
      </c>
      <c r="U30" s="501">
        <v>94.760400000000004</v>
      </c>
    </row>
    <row r="31" spans="1:21" ht="14.25" customHeight="1" thickBot="1" x14ac:dyDescent="0.35">
      <c r="A31" s="185">
        <v>44197</v>
      </c>
      <c r="B31" s="501">
        <v>96.003500000000003</v>
      </c>
      <c r="C31" s="501">
        <v>102.5236</v>
      </c>
      <c r="D31" s="501">
        <v>91.839699999999993</v>
      </c>
      <c r="E31" s="501">
        <v>132.4606</v>
      </c>
      <c r="F31" s="501">
        <v>99.685699999999997</v>
      </c>
      <c r="G31" s="501">
        <v>96.125600000000006</v>
      </c>
      <c r="H31" s="501">
        <v>108.14360000000001</v>
      </c>
      <c r="I31" s="501">
        <v>94.4</v>
      </c>
      <c r="J31" s="501">
        <v>97.158299999999997</v>
      </c>
      <c r="K31" s="501">
        <v>98.117099999999994</v>
      </c>
      <c r="L31" s="501">
        <v>116.06570000000001</v>
      </c>
      <c r="M31" s="501">
        <v>135.32640000000001</v>
      </c>
      <c r="N31" s="501">
        <v>110.9833</v>
      </c>
      <c r="O31" s="501">
        <v>104.0359</v>
      </c>
      <c r="P31" s="501">
        <v>101.0068</v>
      </c>
      <c r="Q31" s="501">
        <v>99.697199999999995</v>
      </c>
      <c r="R31" s="501">
        <v>100.30410000000001</v>
      </c>
      <c r="S31" s="501">
        <v>99.619799999999998</v>
      </c>
      <c r="T31" s="501">
        <v>191.40309999999999</v>
      </c>
      <c r="U31" s="501">
        <v>95.266599999999997</v>
      </c>
    </row>
    <row r="32" spans="1:21" ht="14.25" customHeight="1" thickBot="1" x14ac:dyDescent="0.35">
      <c r="A32" s="185">
        <v>44166</v>
      </c>
      <c r="B32" s="501">
        <v>95.997500000000002</v>
      </c>
      <c r="C32" s="501">
        <v>103.1313</v>
      </c>
      <c r="D32" s="501">
        <v>91.035200000000003</v>
      </c>
      <c r="E32" s="501">
        <v>132.64420000000001</v>
      </c>
      <c r="F32" s="501">
        <v>99.671999999999997</v>
      </c>
      <c r="G32" s="501">
        <v>97.137500000000003</v>
      </c>
      <c r="H32" s="501">
        <v>107.9061</v>
      </c>
      <c r="I32" s="501">
        <v>94.573400000000007</v>
      </c>
      <c r="J32" s="501">
        <v>97.6614</v>
      </c>
      <c r="K32" s="501">
        <v>98.721999999999994</v>
      </c>
      <c r="L32" s="501">
        <v>116.53</v>
      </c>
      <c r="M32" s="501">
        <v>135.4014</v>
      </c>
      <c r="N32" s="501">
        <v>109.65860000000001</v>
      </c>
      <c r="O32" s="501">
        <v>105.3466</v>
      </c>
      <c r="P32" s="501">
        <v>101.76609999999999</v>
      </c>
      <c r="Q32" s="501">
        <v>100.4286</v>
      </c>
      <c r="R32" s="501">
        <v>100.6101</v>
      </c>
      <c r="S32" s="501">
        <v>100.14279999999999</v>
      </c>
      <c r="T32" s="501">
        <v>193.67689999999999</v>
      </c>
      <c r="U32" s="501">
        <v>95.469300000000004</v>
      </c>
    </row>
    <row r="33" spans="1:21" ht="14.25" customHeight="1" thickBot="1" x14ac:dyDescent="0.35">
      <c r="A33" s="185">
        <v>44136</v>
      </c>
      <c r="B33" s="501">
        <v>95.166600000000003</v>
      </c>
      <c r="C33" s="501">
        <v>102.5269</v>
      </c>
      <c r="D33" s="501">
        <v>90.623800000000003</v>
      </c>
      <c r="E33" s="501">
        <v>132.78319999999999</v>
      </c>
      <c r="F33" s="501">
        <v>98.806700000000006</v>
      </c>
      <c r="G33" s="501">
        <v>96.938699999999997</v>
      </c>
      <c r="H33" s="501">
        <v>107.3445</v>
      </c>
      <c r="I33" s="501">
        <v>94.220299999999995</v>
      </c>
      <c r="J33" s="501">
        <v>97.328800000000001</v>
      </c>
      <c r="K33" s="501">
        <v>98.868499999999997</v>
      </c>
      <c r="L33" s="501">
        <v>116.3265</v>
      </c>
      <c r="M33" s="501">
        <v>135.40969999999999</v>
      </c>
      <c r="N33" s="501">
        <v>108.7903</v>
      </c>
      <c r="O33" s="501">
        <v>105.03789999999999</v>
      </c>
      <c r="P33" s="501">
        <v>100.91079999999999</v>
      </c>
      <c r="Q33" s="501">
        <v>100.15179999999999</v>
      </c>
      <c r="R33" s="501">
        <v>100.44159999999999</v>
      </c>
      <c r="S33" s="501">
        <v>99.842100000000002</v>
      </c>
      <c r="T33" s="501">
        <v>193.19229999999999</v>
      </c>
      <c r="U33" s="501">
        <v>95.166700000000006</v>
      </c>
    </row>
    <row r="34" spans="1:21" ht="14.25" customHeight="1" thickBot="1" x14ac:dyDescent="0.35">
      <c r="A34" s="185">
        <v>44105</v>
      </c>
      <c r="B34" s="501">
        <v>95.741200000000006</v>
      </c>
      <c r="C34" s="501">
        <v>102.8492</v>
      </c>
      <c r="D34" s="501">
        <v>91.146100000000004</v>
      </c>
      <c r="E34" s="501">
        <v>132.7226</v>
      </c>
      <c r="F34" s="501">
        <v>98.563100000000006</v>
      </c>
      <c r="G34" s="501">
        <v>97.303899999999999</v>
      </c>
      <c r="H34" s="501">
        <v>107.7098</v>
      </c>
      <c r="I34" s="501">
        <v>94.138900000000007</v>
      </c>
      <c r="J34" s="501">
        <v>97.487099999999998</v>
      </c>
      <c r="K34" s="501">
        <v>98.801100000000005</v>
      </c>
      <c r="L34" s="501">
        <v>116.9272</v>
      </c>
      <c r="M34" s="501">
        <v>135.83680000000001</v>
      </c>
      <c r="N34" s="501">
        <v>109.23990000000001</v>
      </c>
      <c r="O34" s="501">
        <v>105.62569999999999</v>
      </c>
      <c r="P34" s="501">
        <v>101.9342</v>
      </c>
      <c r="Q34" s="501">
        <v>100.32599999999999</v>
      </c>
      <c r="R34" s="501">
        <v>100.7383</v>
      </c>
      <c r="S34" s="501">
        <v>100.82089999999999</v>
      </c>
      <c r="T34" s="501">
        <v>194.06989999999999</v>
      </c>
      <c r="U34" s="501">
        <v>95.785499999999999</v>
      </c>
    </row>
    <row r="35" spans="1:21" ht="14.25" customHeight="1" thickBot="1" x14ac:dyDescent="0.35">
      <c r="A35" s="185">
        <v>44075</v>
      </c>
      <c r="B35" s="501">
        <v>95.800399999999996</v>
      </c>
      <c r="C35" s="501">
        <v>102.9385</v>
      </c>
      <c r="D35" s="501">
        <v>91.227999999999994</v>
      </c>
      <c r="E35" s="501">
        <v>133.1677</v>
      </c>
      <c r="F35" s="501">
        <v>99.026899999999998</v>
      </c>
      <c r="G35" s="501">
        <v>97.228899999999996</v>
      </c>
      <c r="H35" s="501">
        <v>108.0103</v>
      </c>
      <c r="I35" s="501">
        <v>94.316199999999995</v>
      </c>
      <c r="J35" s="501">
        <v>96.971000000000004</v>
      </c>
      <c r="K35" s="501">
        <v>98.331900000000005</v>
      </c>
      <c r="L35" s="501">
        <v>116.91679999999999</v>
      </c>
      <c r="M35" s="501">
        <v>135.93530000000001</v>
      </c>
      <c r="N35" s="501">
        <v>109.4147</v>
      </c>
      <c r="O35" s="501">
        <v>105.87390000000001</v>
      </c>
      <c r="P35" s="501">
        <v>101.75360000000001</v>
      </c>
      <c r="Q35" s="501">
        <v>100.2628</v>
      </c>
      <c r="R35" s="501">
        <v>100.93089999999999</v>
      </c>
      <c r="S35" s="501">
        <v>100.6698</v>
      </c>
      <c r="T35" s="501">
        <v>193.5675</v>
      </c>
      <c r="U35" s="501">
        <v>95.8643</v>
      </c>
    </row>
    <row r="36" spans="1:21" ht="14.25" customHeight="1" thickBot="1" x14ac:dyDescent="0.35">
      <c r="A36" s="185">
        <v>44044</v>
      </c>
      <c r="B36" s="501">
        <v>95.889899999999997</v>
      </c>
      <c r="C36" s="501">
        <v>101.6211</v>
      </c>
      <c r="D36" s="501">
        <v>91.353300000000004</v>
      </c>
      <c r="E36" s="501">
        <v>132.79</v>
      </c>
      <c r="F36" s="501">
        <v>99.234099999999998</v>
      </c>
      <c r="G36" s="501">
        <v>97.231399999999994</v>
      </c>
      <c r="H36" s="501">
        <v>108.0431</v>
      </c>
      <c r="I36" s="501">
        <v>94.571700000000007</v>
      </c>
      <c r="J36" s="501">
        <v>97.726299999999995</v>
      </c>
      <c r="K36" s="501">
        <v>97.865899999999996</v>
      </c>
      <c r="L36" s="501">
        <v>116.67919999999999</v>
      </c>
      <c r="M36" s="501">
        <v>135.51169999999999</v>
      </c>
      <c r="N36" s="501">
        <v>109.5895</v>
      </c>
      <c r="O36" s="501">
        <v>106.0125</v>
      </c>
      <c r="P36" s="501">
        <v>101.6965</v>
      </c>
      <c r="Q36" s="501">
        <v>100.13339999999999</v>
      </c>
      <c r="R36" s="501">
        <v>100.9965</v>
      </c>
      <c r="S36" s="501">
        <v>100.68819999999999</v>
      </c>
      <c r="T36" s="501">
        <v>192.51779999999999</v>
      </c>
      <c r="U36" s="501">
        <v>95.796499999999995</v>
      </c>
    </row>
    <row r="37" spans="1:21" ht="14.25" customHeight="1" thickBot="1" x14ac:dyDescent="0.35">
      <c r="A37" s="185">
        <v>44013</v>
      </c>
      <c r="B37" s="501">
        <v>94.826499999999996</v>
      </c>
      <c r="C37" s="501">
        <v>103.4209</v>
      </c>
      <c r="D37" s="501">
        <v>90.261099999999999</v>
      </c>
      <c r="E37" s="501">
        <v>131.14400000000001</v>
      </c>
      <c r="F37" s="501">
        <v>98.208399999999997</v>
      </c>
      <c r="G37" s="501">
        <v>96.238200000000006</v>
      </c>
      <c r="H37" s="501">
        <v>106.7967</v>
      </c>
      <c r="I37" s="501">
        <v>93.986500000000007</v>
      </c>
      <c r="J37" s="501">
        <v>97.814700000000002</v>
      </c>
      <c r="K37" s="501">
        <v>96.028599999999997</v>
      </c>
      <c r="L37" s="501">
        <v>115.9136</v>
      </c>
      <c r="M37" s="501">
        <v>134.0753</v>
      </c>
      <c r="N37" s="501">
        <v>108.57</v>
      </c>
      <c r="O37" s="501">
        <v>104.6866</v>
      </c>
      <c r="P37" s="501">
        <v>101.17319999999999</v>
      </c>
      <c r="Q37" s="501">
        <v>99.477500000000006</v>
      </c>
      <c r="R37" s="501">
        <v>100.1541</v>
      </c>
      <c r="S37" s="501">
        <v>99.779700000000005</v>
      </c>
      <c r="T37" s="501">
        <v>191.47649999999999</v>
      </c>
      <c r="U37" s="501">
        <v>94.912499999999994</v>
      </c>
    </row>
    <row r="38" spans="1:21" ht="14.25" customHeight="1" thickBot="1" x14ac:dyDescent="0.35">
      <c r="A38" s="185">
        <v>43983</v>
      </c>
      <c r="B38" s="501">
        <v>93.950900000000004</v>
      </c>
      <c r="C38" s="501">
        <v>101.34350000000001</v>
      </c>
      <c r="D38" s="501">
        <v>90.884500000000003</v>
      </c>
      <c r="E38" s="501">
        <v>130.79040000000001</v>
      </c>
      <c r="F38" s="501">
        <v>97.989099999999993</v>
      </c>
      <c r="G38" s="501">
        <v>95.912999999999997</v>
      </c>
      <c r="H38" s="501">
        <v>106.8424</v>
      </c>
      <c r="I38" s="501">
        <v>92.978499999999997</v>
      </c>
      <c r="J38" s="501">
        <v>96.216999999999999</v>
      </c>
      <c r="K38" s="501">
        <v>95.023799999999994</v>
      </c>
      <c r="L38" s="501">
        <v>114.5063</v>
      </c>
      <c r="M38" s="501">
        <v>133.26820000000001</v>
      </c>
      <c r="N38" s="501">
        <v>107.7034</v>
      </c>
      <c r="O38" s="501">
        <v>104.536</v>
      </c>
      <c r="P38" s="501">
        <v>100.6267</v>
      </c>
      <c r="Q38" s="501">
        <v>98.679000000000002</v>
      </c>
      <c r="R38" s="501">
        <v>100.80670000000001</v>
      </c>
      <c r="S38" s="501">
        <v>99.197000000000003</v>
      </c>
      <c r="T38" s="501">
        <v>190.8997</v>
      </c>
      <c r="U38" s="501">
        <v>94.087699999999998</v>
      </c>
    </row>
    <row r="39" spans="1:21" ht="14.25" customHeight="1" thickBot="1" x14ac:dyDescent="0.35">
      <c r="A39" s="185">
        <v>43952</v>
      </c>
      <c r="B39" s="501">
        <v>92.8245</v>
      </c>
      <c r="C39" s="501">
        <v>100.5286</v>
      </c>
      <c r="D39" s="501">
        <v>90.283699999999996</v>
      </c>
      <c r="E39" s="501">
        <v>130.56370000000001</v>
      </c>
      <c r="F39" s="501">
        <v>96.946700000000007</v>
      </c>
      <c r="G39" s="501">
        <v>96.825100000000006</v>
      </c>
      <c r="H39" s="501">
        <v>106.0963</v>
      </c>
      <c r="I39" s="501">
        <v>92.515900000000002</v>
      </c>
      <c r="J39" s="501">
        <v>95.899199999999993</v>
      </c>
      <c r="K39" s="501">
        <v>95.350800000000007</v>
      </c>
      <c r="L39" s="501">
        <v>114.6919</v>
      </c>
      <c r="M39" s="501">
        <v>133.065</v>
      </c>
      <c r="N39" s="501">
        <v>106.3434</v>
      </c>
      <c r="O39" s="501">
        <v>104.0151</v>
      </c>
      <c r="P39" s="501">
        <v>99.337199999999996</v>
      </c>
      <c r="Q39" s="501">
        <v>98.024900000000002</v>
      </c>
      <c r="R39" s="501">
        <v>99.694400000000002</v>
      </c>
      <c r="S39" s="501">
        <v>98.171499999999995</v>
      </c>
      <c r="T39" s="501">
        <v>191.5712</v>
      </c>
      <c r="U39" s="501">
        <v>93.752600000000001</v>
      </c>
    </row>
    <row r="40" spans="1:21" ht="14.25" customHeight="1" thickBot="1" x14ac:dyDescent="0.35">
      <c r="A40" s="185">
        <v>43922</v>
      </c>
      <c r="B40" s="501">
        <v>92.918700000000001</v>
      </c>
      <c r="C40" s="501">
        <v>100.4999</v>
      </c>
      <c r="D40" s="501">
        <v>90.249399999999994</v>
      </c>
      <c r="E40" s="501">
        <v>132.0318</v>
      </c>
      <c r="F40" s="501">
        <v>97.165800000000004</v>
      </c>
      <c r="G40" s="501">
        <v>96.635999999999996</v>
      </c>
      <c r="H40" s="501">
        <v>106.0784</v>
      </c>
      <c r="I40" s="501">
        <v>92.511799999999994</v>
      </c>
      <c r="J40" s="501">
        <v>95.907600000000002</v>
      </c>
      <c r="K40" s="501">
        <v>95.945700000000002</v>
      </c>
      <c r="L40" s="501">
        <v>115.6665</v>
      </c>
      <c r="M40" s="501">
        <v>134.21690000000001</v>
      </c>
      <c r="N40" s="501">
        <v>106.5767</v>
      </c>
      <c r="O40" s="501">
        <v>103.9038</v>
      </c>
      <c r="P40" s="501">
        <v>99.046800000000005</v>
      </c>
      <c r="Q40" s="501">
        <v>98.732600000000005</v>
      </c>
      <c r="R40" s="501">
        <v>99.722800000000007</v>
      </c>
      <c r="S40" s="501">
        <v>98.011499999999998</v>
      </c>
      <c r="T40" s="501">
        <v>191.49520000000001</v>
      </c>
      <c r="U40" s="501">
        <v>94.056200000000004</v>
      </c>
    </row>
    <row r="41" spans="1:21" ht="14.25" customHeight="1" thickBot="1" x14ac:dyDescent="0.35">
      <c r="A41" s="185">
        <v>43891</v>
      </c>
      <c r="B41" s="501">
        <v>93.043999999999997</v>
      </c>
      <c r="C41" s="501">
        <v>100.8676</v>
      </c>
      <c r="D41" s="501">
        <v>90.091899999999995</v>
      </c>
      <c r="E41" s="501">
        <v>132.3117</v>
      </c>
      <c r="F41" s="501">
        <v>97.931299999999993</v>
      </c>
      <c r="G41" s="501">
        <v>97.347999999999999</v>
      </c>
      <c r="H41" s="501">
        <v>106.2407</v>
      </c>
      <c r="I41" s="501">
        <v>92.541399999999996</v>
      </c>
      <c r="J41" s="501">
        <v>96.030100000000004</v>
      </c>
      <c r="K41" s="501">
        <v>97.170900000000003</v>
      </c>
      <c r="L41" s="501">
        <v>116.4624</v>
      </c>
      <c r="M41" s="501">
        <v>134.3811</v>
      </c>
      <c r="N41" s="501">
        <v>107.5996</v>
      </c>
      <c r="O41" s="501">
        <v>103.9451</v>
      </c>
      <c r="P41" s="501">
        <v>98.915599999999998</v>
      </c>
      <c r="Q41" s="501">
        <v>98.282499999999999</v>
      </c>
      <c r="R41" s="501">
        <v>99.783299999999997</v>
      </c>
      <c r="S41" s="501">
        <v>99.362399999999994</v>
      </c>
      <c r="T41" s="501">
        <v>190.52719999999999</v>
      </c>
      <c r="U41" s="501">
        <v>94.612399999999994</v>
      </c>
    </row>
    <row r="42" spans="1:21" ht="14.25" customHeight="1" thickBot="1" x14ac:dyDescent="0.35">
      <c r="A42" s="185">
        <v>43862</v>
      </c>
      <c r="B42" s="501">
        <v>89.736900000000006</v>
      </c>
      <c r="C42" s="501">
        <v>99.098399999999998</v>
      </c>
      <c r="D42" s="501">
        <v>88.137799999999999</v>
      </c>
      <c r="E42" s="501">
        <v>129.68610000000001</v>
      </c>
      <c r="F42" s="501">
        <v>95.5715</v>
      </c>
      <c r="G42" s="501">
        <v>94.832599999999999</v>
      </c>
      <c r="H42" s="501">
        <v>104.6844</v>
      </c>
      <c r="I42" s="501">
        <v>91.040199999999999</v>
      </c>
      <c r="J42" s="501">
        <v>93.995099999999994</v>
      </c>
      <c r="K42" s="501">
        <v>92.972800000000007</v>
      </c>
      <c r="L42" s="501">
        <v>113.459</v>
      </c>
      <c r="M42" s="501">
        <v>131.2782</v>
      </c>
      <c r="N42" s="501">
        <v>106.6648</v>
      </c>
      <c r="O42" s="501">
        <v>101.2007</v>
      </c>
      <c r="P42" s="501">
        <v>96.662400000000005</v>
      </c>
      <c r="Q42" s="501">
        <v>96.887900000000002</v>
      </c>
      <c r="R42" s="501">
        <v>97.732399999999998</v>
      </c>
      <c r="S42" s="501">
        <v>98.468000000000004</v>
      </c>
      <c r="T42" s="501">
        <v>186.81639999999999</v>
      </c>
      <c r="U42" s="501">
        <v>92.291799999999995</v>
      </c>
    </row>
    <row r="43" spans="1:21" ht="14.25" customHeight="1" thickBot="1" x14ac:dyDescent="0.35">
      <c r="A43" s="185">
        <v>43831</v>
      </c>
      <c r="B43" s="501">
        <v>90.386300000000006</v>
      </c>
      <c r="C43" s="501">
        <v>99.503500000000003</v>
      </c>
      <c r="D43" s="501">
        <v>88.425299999999993</v>
      </c>
      <c r="E43" s="501">
        <v>129.7047</v>
      </c>
      <c r="F43" s="501">
        <v>96.3459</v>
      </c>
      <c r="G43" s="501">
        <v>95.387500000000003</v>
      </c>
      <c r="H43" s="501">
        <v>105.1605</v>
      </c>
      <c r="I43" s="501">
        <v>91.407300000000006</v>
      </c>
      <c r="J43" s="501">
        <v>94.463200000000001</v>
      </c>
      <c r="K43" s="501">
        <v>93.003100000000003</v>
      </c>
      <c r="L43" s="501">
        <v>113.4666</v>
      </c>
      <c r="M43" s="501">
        <v>131.3321</v>
      </c>
      <c r="N43" s="501">
        <v>107.3857</v>
      </c>
      <c r="O43" s="501">
        <v>101.53230000000001</v>
      </c>
      <c r="P43" s="501">
        <v>96.861800000000002</v>
      </c>
      <c r="Q43" s="501">
        <v>97.093599999999995</v>
      </c>
      <c r="R43" s="501">
        <v>98.1691</v>
      </c>
      <c r="S43" s="501">
        <v>98.608099999999993</v>
      </c>
      <c r="T43" s="501">
        <v>186.9</v>
      </c>
      <c r="U43" s="501">
        <v>92.431899999999999</v>
      </c>
    </row>
    <row r="44" spans="1:21" ht="14.25" customHeight="1" thickBot="1" x14ac:dyDescent="0.35">
      <c r="A44" s="185">
        <v>43800</v>
      </c>
      <c r="B44" s="501">
        <v>91.090299999999999</v>
      </c>
      <c r="C44" s="501">
        <v>99.753200000000007</v>
      </c>
      <c r="D44" s="501">
        <v>88.770899999999997</v>
      </c>
      <c r="E44" s="501">
        <v>130.58799999999999</v>
      </c>
      <c r="F44" s="501">
        <v>96.7136</v>
      </c>
      <c r="G44" s="501">
        <v>95.851500000000001</v>
      </c>
      <c r="H44" s="501">
        <v>105.3541</v>
      </c>
      <c r="I44" s="501">
        <v>91.794899999999998</v>
      </c>
      <c r="J44" s="501">
        <v>94.844999999999999</v>
      </c>
      <c r="K44" s="501">
        <v>93.319000000000003</v>
      </c>
      <c r="L44" s="501">
        <v>113.3913</v>
      </c>
      <c r="M44" s="501">
        <v>131.1968</v>
      </c>
      <c r="N44" s="501">
        <v>106.9415</v>
      </c>
      <c r="O44" s="501">
        <v>101.804</v>
      </c>
      <c r="P44" s="501">
        <v>97.763999999999996</v>
      </c>
      <c r="Q44" s="501">
        <v>97.232600000000005</v>
      </c>
      <c r="R44" s="501">
        <v>98.159300000000002</v>
      </c>
      <c r="S44" s="501">
        <v>98.843800000000002</v>
      </c>
      <c r="T44" s="501">
        <v>186.65950000000001</v>
      </c>
      <c r="U44" s="501">
        <v>92.679699999999997</v>
      </c>
    </row>
    <row r="45" spans="1:21" ht="14.25" customHeight="1" thickBot="1" x14ac:dyDescent="0.35">
      <c r="A45" s="185">
        <v>43770</v>
      </c>
      <c r="B45" s="501">
        <v>91.220399999999998</v>
      </c>
      <c r="C45" s="501">
        <v>99.878200000000007</v>
      </c>
      <c r="D45" s="501">
        <v>88.862099999999998</v>
      </c>
      <c r="E45" s="501">
        <v>131.50829999999999</v>
      </c>
      <c r="F45" s="501">
        <v>96.6935</v>
      </c>
      <c r="G45" s="501">
        <v>95.789900000000003</v>
      </c>
      <c r="H45" s="501">
        <v>105.6063</v>
      </c>
      <c r="I45" s="501">
        <v>91.696700000000007</v>
      </c>
      <c r="J45" s="501">
        <v>95.003399999999999</v>
      </c>
      <c r="K45" s="501">
        <v>94.150499999999994</v>
      </c>
      <c r="L45" s="501">
        <v>113.7646</v>
      </c>
      <c r="M45" s="501">
        <v>130.97489999999999</v>
      </c>
      <c r="N45" s="501">
        <v>107.0986</v>
      </c>
      <c r="O45" s="501">
        <v>102.0313</v>
      </c>
      <c r="P45" s="501">
        <v>97.731999999999999</v>
      </c>
      <c r="Q45" s="501">
        <v>97.200599999999994</v>
      </c>
      <c r="R45" s="501">
        <v>98.462599999999995</v>
      </c>
      <c r="S45" s="501">
        <v>98.743700000000004</v>
      </c>
      <c r="T45" s="501">
        <v>186.89789999999999</v>
      </c>
      <c r="U45" s="501">
        <v>92.854600000000005</v>
      </c>
    </row>
    <row r="46" spans="1:21" ht="14.25" customHeight="1" thickBot="1" x14ac:dyDescent="0.35">
      <c r="A46" s="185">
        <v>43739</v>
      </c>
      <c r="B46" s="501">
        <v>91.820300000000003</v>
      </c>
      <c r="C46" s="501">
        <v>100.0847</v>
      </c>
      <c r="D46" s="501">
        <v>89.196799999999996</v>
      </c>
      <c r="E46" s="501">
        <v>132.1456</v>
      </c>
      <c r="F46" s="501">
        <v>97.175600000000003</v>
      </c>
      <c r="G46" s="501">
        <v>96.1477</v>
      </c>
      <c r="H46" s="501">
        <v>106.071</v>
      </c>
      <c r="I46" s="501">
        <v>91.867599999999996</v>
      </c>
      <c r="J46" s="501">
        <v>95.404300000000006</v>
      </c>
      <c r="K46" s="501">
        <v>94.429500000000004</v>
      </c>
      <c r="L46" s="501">
        <v>114.3899</v>
      </c>
      <c r="M46" s="501">
        <v>131.27289999999999</v>
      </c>
      <c r="N46" s="501">
        <v>107.4618</v>
      </c>
      <c r="O46" s="501">
        <v>102.4757</v>
      </c>
      <c r="P46" s="501">
        <v>98.354600000000005</v>
      </c>
      <c r="Q46" s="501">
        <v>97.358599999999996</v>
      </c>
      <c r="R46" s="501">
        <v>98.875799999999998</v>
      </c>
      <c r="S46" s="501">
        <v>99.068799999999996</v>
      </c>
      <c r="T46" s="501">
        <v>187.2714</v>
      </c>
      <c r="U46" s="501">
        <v>93.446200000000005</v>
      </c>
    </row>
    <row r="47" spans="1:21" ht="14.25" customHeight="1" thickBot="1" x14ac:dyDescent="0.35">
      <c r="A47" s="185">
        <v>43709</v>
      </c>
      <c r="B47" s="501">
        <v>92.028400000000005</v>
      </c>
      <c r="C47" s="501">
        <v>100.0925</v>
      </c>
      <c r="D47" s="501">
        <v>89.354200000000006</v>
      </c>
      <c r="E47" s="501">
        <v>132.25460000000001</v>
      </c>
      <c r="F47" s="501">
        <v>97.323700000000002</v>
      </c>
      <c r="G47" s="501">
        <v>96.453599999999994</v>
      </c>
      <c r="H47" s="501">
        <v>106.0467</v>
      </c>
      <c r="I47" s="501">
        <v>92.113500000000002</v>
      </c>
      <c r="J47" s="501">
        <v>95.415899999999993</v>
      </c>
      <c r="K47" s="501">
        <v>94.853999999999999</v>
      </c>
      <c r="L47" s="501">
        <v>114.44199999999999</v>
      </c>
      <c r="M47" s="501">
        <v>131.72829999999999</v>
      </c>
      <c r="N47" s="501">
        <v>107.5599</v>
      </c>
      <c r="O47" s="501">
        <v>102.8862</v>
      </c>
      <c r="P47" s="501">
        <v>98.320400000000006</v>
      </c>
      <c r="Q47" s="501">
        <v>97.340100000000007</v>
      </c>
      <c r="R47" s="501">
        <v>99.450199999999995</v>
      </c>
      <c r="S47" s="501">
        <v>99.227599999999995</v>
      </c>
      <c r="T47" s="501">
        <v>187.99100000000001</v>
      </c>
      <c r="U47" s="501">
        <v>93.457999999999998</v>
      </c>
    </row>
    <row r="48" spans="1:21" ht="14.25" customHeight="1" thickBot="1" x14ac:dyDescent="0.35">
      <c r="A48" s="185">
        <v>43678</v>
      </c>
      <c r="B48" s="501">
        <v>92.886300000000006</v>
      </c>
      <c r="C48" s="501">
        <v>100.65300000000001</v>
      </c>
      <c r="D48" s="501">
        <v>89.733699999999999</v>
      </c>
      <c r="E48" s="501">
        <v>132.88200000000001</v>
      </c>
      <c r="F48" s="501">
        <v>98.042900000000003</v>
      </c>
      <c r="G48" s="501">
        <v>96.909800000000004</v>
      </c>
      <c r="H48" s="501">
        <v>106.6032</v>
      </c>
      <c r="I48" s="501">
        <v>92.586699999999993</v>
      </c>
      <c r="J48" s="501">
        <v>96.096299999999999</v>
      </c>
      <c r="K48" s="501">
        <v>96.769099999999995</v>
      </c>
      <c r="L48" s="501">
        <v>115.33410000000001</v>
      </c>
      <c r="M48" s="501">
        <v>131.6859</v>
      </c>
      <c r="N48" s="501">
        <v>108.08159999999999</v>
      </c>
      <c r="O48" s="501">
        <v>103.5089</v>
      </c>
      <c r="P48" s="501">
        <v>99.420900000000003</v>
      </c>
      <c r="Q48" s="501">
        <v>97.464699999999993</v>
      </c>
      <c r="R48" s="501">
        <v>99.306399999999996</v>
      </c>
      <c r="S48" s="501">
        <v>99.789500000000004</v>
      </c>
      <c r="T48" s="501">
        <v>188.3536</v>
      </c>
      <c r="U48" s="501">
        <v>94.077299999999994</v>
      </c>
    </row>
    <row r="49" spans="1:21" ht="14.25" customHeight="1" thickBot="1" x14ac:dyDescent="0.35">
      <c r="A49" s="185">
        <v>43647</v>
      </c>
      <c r="B49" s="501">
        <v>92.2864</v>
      </c>
      <c r="C49" s="501">
        <v>100.6294</v>
      </c>
      <c r="D49" s="501">
        <v>89.482399999999998</v>
      </c>
      <c r="E49" s="501">
        <v>131.5239</v>
      </c>
      <c r="F49" s="501">
        <v>97.809700000000007</v>
      </c>
      <c r="G49" s="501">
        <v>96.771799999999999</v>
      </c>
      <c r="H49" s="501">
        <v>106.3515</v>
      </c>
      <c r="I49" s="501">
        <v>92.280100000000004</v>
      </c>
      <c r="J49" s="501">
        <v>95.795599999999993</v>
      </c>
      <c r="K49" s="501">
        <v>95.248900000000006</v>
      </c>
      <c r="L49" s="501">
        <v>114.3175</v>
      </c>
      <c r="M49" s="501">
        <v>131.15710000000001</v>
      </c>
      <c r="N49" s="501">
        <v>107.8134</v>
      </c>
      <c r="O49" s="501">
        <v>102.7801</v>
      </c>
      <c r="P49" s="501">
        <v>98.458799999999997</v>
      </c>
      <c r="Q49" s="501">
        <v>97.062700000000007</v>
      </c>
      <c r="R49" s="501">
        <v>99.0411</v>
      </c>
      <c r="S49" s="501">
        <v>99.222200000000001</v>
      </c>
      <c r="T49" s="501">
        <v>187.04159999999999</v>
      </c>
      <c r="U49" s="501">
        <v>93.299499999999995</v>
      </c>
    </row>
    <row r="50" spans="1:21" ht="14.25" customHeight="1" thickBot="1" x14ac:dyDescent="0.35">
      <c r="A50" s="185">
        <v>43617</v>
      </c>
      <c r="B50" s="501">
        <v>93.031000000000006</v>
      </c>
      <c r="C50" s="501">
        <v>101</v>
      </c>
      <c r="D50" s="501">
        <v>89.936300000000003</v>
      </c>
      <c r="E50" s="501">
        <v>132.54079999999999</v>
      </c>
      <c r="F50" s="501">
        <v>98.660499999999999</v>
      </c>
      <c r="G50" s="501">
        <v>97.206699999999998</v>
      </c>
      <c r="H50" s="501">
        <v>106.7296</v>
      </c>
      <c r="I50" s="501">
        <v>92.641999999999996</v>
      </c>
      <c r="J50" s="501">
        <v>96.369500000000002</v>
      </c>
      <c r="K50" s="501">
        <v>96.257599999999996</v>
      </c>
      <c r="L50" s="501">
        <v>115.34699999999999</v>
      </c>
      <c r="M50" s="501">
        <v>131.62219999999999</v>
      </c>
      <c r="N50" s="501">
        <v>108.0445</v>
      </c>
      <c r="O50" s="501">
        <v>103.21980000000001</v>
      </c>
      <c r="P50" s="501">
        <v>98.704700000000003</v>
      </c>
      <c r="Q50" s="501">
        <v>97.639399999999995</v>
      </c>
      <c r="R50" s="501">
        <v>100.1733</v>
      </c>
      <c r="S50" s="501">
        <v>99.7971</v>
      </c>
      <c r="T50" s="501">
        <v>187.21870000000001</v>
      </c>
      <c r="U50" s="501">
        <v>93.885300000000001</v>
      </c>
    </row>
    <row r="51" spans="1:21" ht="14.25" customHeight="1" thickBot="1" x14ac:dyDescent="0.35">
      <c r="A51" s="185">
        <v>43586</v>
      </c>
      <c r="B51" s="501">
        <v>92.651200000000003</v>
      </c>
      <c r="C51" s="501">
        <v>100.8897</v>
      </c>
      <c r="D51" s="501">
        <v>89.826599999999999</v>
      </c>
      <c r="E51" s="501">
        <v>132.35749999999999</v>
      </c>
      <c r="F51" s="501">
        <v>98.123000000000005</v>
      </c>
      <c r="G51" s="501">
        <v>97.152199999999993</v>
      </c>
      <c r="H51" s="501">
        <v>106.81659999999999</v>
      </c>
      <c r="I51" s="501">
        <v>92.214399999999998</v>
      </c>
      <c r="J51" s="501">
        <v>96.164900000000003</v>
      </c>
      <c r="K51" s="501">
        <v>95.627899999999997</v>
      </c>
      <c r="L51" s="501">
        <v>115.15260000000001</v>
      </c>
      <c r="M51" s="501">
        <v>132.0213</v>
      </c>
      <c r="N51" s="501">
        <v>108.23099999999999</v>
      </c>
      <c r="O51" s="501">
        <v>102.93819999999999</v>
      </c>
      <c r="P51" s="501">
        <v>98.281300000000002</v>
      </c>
      <c r="Q51" s="501">
        <v>97.528999999999996</v>
      </c>
      <c r="R51" s="501">
        <v>99.835400000000007</v>
      </c>
      <c r="S51" s="501">
        <v>99.472800000000007</v>
      </c>
      <c r="T51" s="501">
        <v>187.19210000000001</v>
      </c>
      <c r="U51" s="501">
        <v>93.762799999999999</v>
      </c>
    </row>
    <row r="52" spans="1:21" ht="14.25" customHeight="1" thickBot="1" x14ac:dyDescent="0.35">
      <c r="A52" s="185">
        <v>43556</v>
      </c>
      <c r="B52" s="501">
        <v>92.209400000000002</v>
      </c>
      <c r="C52" s="501">
        <v>100.60890000000001</v>
      </c>
      <c r="D52" s="501">
        <v>89.417000000000002</v>
      </c>
      <c r="E52" s="501">
        <v>131.71260000000001</v>
      </c>
      <c r="F52" s="501">
        <v>98.079400000000007</v>
      </c>
      <c r="G52" s="501">
        <v>97.084900000000005</v>
      </c>
      <c r="H52" s="501">
        <v>106.5048</v>
      </c>
      <c r="I52" s="501">
        <v>92.221900000000005</v>
      </c>
      <c r="J52" s="501">
        <v>95.851799999999997</v>
      </c>
      <c r="K52" s="501">
        <v>95.558800000000005</v>
      </c>
      <c r="L52" s="501">
        <v>114.64570000000001</v>
      </c>
      <c r="M52" s="501">
        <v>131.56870000000001</v>
      </c>
      <c r="N52" s="501">
        <v>107.6118</v>
      </c>
      <c r="O52" s="501">
        <v>102.44119999999999</v>
      </c>
      <c r="P52" s="501">
        <v>97.992500000000007</v>
      </c>
      <c r="Q52" s="501">
        <v>97.261499999999998</v>
      </c>
      <c r="R52" s="501">
        <v>99.444800000000001</v>
      </c>
      <c r="S52" s="501">
        <v>99.063999999999993</v>
      </c>
      <c r="T52" s="501">
        <v>186.59350000000001</v>
      </c>
      <c r="U52" s="501">
        <v>93.507400000000004</v>
      </c>
    </row>
    <row r="53" spans="1:21" ht="14.25" customHeight="1" thickBot="1" x14ac:dyDescent="0.35">
      <c r="A53" s="185">
        <v>43525</v>
      </c>
      <c r="B53" s="501">
        <v>92.480999999999995</v>
      </c>
      <c r="C53" s="501">
        <v>101.0269</v>
      </c>
      <c r="D53" s="501">
        <v>89.2547</v>
      </c>
      <c r="E53" s="501">
        <v>130.7621</v>
      </c>
      <c r="F53" s="501">
        <v>98.182000000000002</v>
      </c>
      <c r="G53" s="501">
        <v>97.150499999999994</v>
      </c>
      <c r="H53" s="501">
        <v>106.47190000000001</v>
      </c>
      <c r="I53" s="501">
        <v>92.374499999999998</v>
      </c>
      <c r="J53" s="501">
        <v>96.554500000000004</v>
      </c>
      <c r="K53" s="501">
        <v>95.7453</v>
      </c>
      <c r="L53" s="501">
        <v>114.6772</v>
      </c>
      <c r="M53" s="501">
        <v>131.85419999999999</v>
      </c>
      <c r="N53" s="501">
        <v>107.7715</v>
      </c>
      <c r="O53" s="501">
        <v>102.70650000000001</v>
      </c>
      <c r="P53" s="501">
        <v>98.290199999999999</v>
      </c>
      <c r="Q53" s="501">
        <v>97.472899999999996</v>
      </c>
      <c r="R53" s="501">
        <v>99.715100000000007</v>
      </c>
      <c r="S53" s="501">
        <v>99.081000000000003</v>
      </c>
      <c r="T53" s="501">
        <v>186.7919</v>
      </c>
      <c r="U53" s="501">
        <v>93.592299999999994</v>
      </c>
    </row>
    <row r="54" spans="1:21" ht="14.25" customHeight="1" thickBot="1" x14ac:dyDescent="0.35">
      <c r="A54" s="185">
        <v>43497</v>
      </c>
      <c r="B54" s="501">
        <v>92.950400000000002</v>
      </c>
      <c r="C54" s="501">
        <v>101.19159999999999</v>
      </c>
      <c r="D54" s="501">
        <v>89.537800000000004</v>
      </c>
      <c r="E54" s="501">
        <v>130.8665</v>
      </c>
      <c r="F54" s="501">
        <v>98.528199999999998</v>
      </c>
      <c r="G54" s="501">
        <v>97.336399999999998</v>
      </c>
      <c r="H54" s="501">
        <v>106.872</v>
      </c>
      <c r="I54" s="501">
        <v>92.466800000000006</v>
      </c>
      <c r="J54" s="501">
        <v>96.805300000000003</v>
      </c>
      <c r="K54" s="501">
        <v>96.096900000000005</v>
      </c>
      <c r="L54" s="501">
        <v>114.7574</v>
      </c>
      <c r="M54" s="501">
        <v>131.83279999999999</v>
      </c>
      <c r="N54" s="501">
        <v>107.9883</v>
      </c>
      <c r="O54" s="501">
        <v>103.16160000000001</v>
      </c>
      <c r="P54" s="501">
        <v>98.654200000000003</v>
      </c>
      <c r="Q54" s="501">
        <v>97.536000000000001</v>
      </c>
      <c r="R54" s="501">
        <v>99.681399999999996</v>
      </c>
      <c r="S54" s="501">
        <v>99.081599999999995</v>
      </c>
      <c r="T54" s="501">
        <v>186.59630000000001</v>
      </c>
      <c r="U54" s="501">
        <v>94.018000000000001</v>
      </c>
    </row>
    <row r="55" spans="1:21" ht="14.25" customHeight="1" thickBot="1" x14ac:dyDescent="0.35">
      <c r="A55" s="185">
        <v>43466</v>
      </c>
      <c r="B55" s="501">
        <v>93.650300000000001</v>
      </c>
      <c r="C55" s="501">
        <v>101.42619999999999</v>
      </c>
      <c r="D55" s="501">
        <v>90.065399999999997</v>
      </c>
      <c r="E55" s="501">
        <v>131.68879999999999</v>
      </c>
      <c r="F55" s="501">
        <v>99.119900000000001</v>
      </c>
      <c r="G55" s="501">
        <v>97.617699999999999</v>
      </c>
      <c r="H55" s="501">
        <v>107.2311</v>
      </c>
      <c r="I55" s="501">
        <v>92.896100000000004</v>
      </c>
      <c r="J55" s="501">
        <v>97.355500000000006</v>
      </c>
      <c r="K55" s="501">
        <v>97.352900000000005</v>
      </c>
      <c r="L55" s="501">
        <v>115.2046</v>
      </c>
      <c r="M55" s="501">
        <v>132.03980000000001</v>
      </c>
      <c r="N55" s="501">
        <v>108.1566</v>
      </c>
      <c r="O55" s="501">
        <v>103.5284</v>
      </c>
      <c r="P55" s="501">
        <v>98.627099999999999</v>
      </c>
      <c r="Q55" s="501">
        <v>97.870699999999999</v>
      </c>
      <c r="R55" s="501">
        <v>100.10469999999999</v>
      </c>
      <c r="S55" s="501">
        <v>99.206999999999994</v>
      </c>
      <c r="T55" s="501">
        <v>186.79470000000001</v>
      </c>
      <c r="U55" s="501">
        <v>94.176699999999997</v>
      </c>
    </row>
    <row r="56" spans="1:21" ht="14.25" customHeight="1" thickBot="1" x14ac:dyDescent="0.35">
      <c r="A56" s="185">
        <v>43435</v>
      </c>
      <c r="B56" s="501">
        <v>94.2517</v>
      </c>
      <c r="C56" s="501">
        <v>102.10129999999999</v>
      </c>
      <c r="D56" s="501">
        <v>90.571700000000007</v>
      </c>
      <c r="E56" s="501">
        <v>132.21260000000001</v>
      </c>
      <c r="F56" s="501">
        <v>99.419499999999999</v>
      </c>
      <c r="G56" s="501">
        <v>97.978899999999996</v>
      </c>
      <c r="H56" s="501">
        <v>107.6812</v>
      </c>
      <c r="I56" s="501">
        <v>93.166200000000003</v>
      </c>
      <c r="J56" s="501">
        <v>97.497100000000003</v>
      </c>
      <c r="K56" s="501">
        <v>97.562799999999996</v>
      </c>
      <c r="L56" s="501">
        <v>114.9477</v>
      </c>
      <c r="M56" s="501">
        <v>131.9734</v>
      </c>
      <c r="N56" s="501">
        <v>108.4361</v>
      </c>
      <c r="O56" s="501">
        <v>103.8497</v>
      </c>
      <c r="P56" s="501">
        <v>98.317400000000006</v>
      </c>
      <c r="Q56" s="501">
        <v>98.129300000000001</v>
      </c>
      <c r="R56" s="501">
        <v>100.4384</v>
      </c>
      <c r="S56" s="501">
        <v>99.5167</v>
      </c>
      <c r="T56" s="501">
        <v>186.02260000000001</v>
      </c>
      <c r="U56" s="501">
        <v>94.443600000000004</v>
      </c>
    </row>
    <row r="57" spans="1:21" ht="14.25" customHeight="1" thickBot="1" x14ac:dyDescent="0.35">
      <c r="A57" s="185">
        <v>43405</v>
      </c>
      <c r="B57" s="501">
        <v>94.404399999999995</v>
      </c>
      <c r="C57" s="501">
        <v>102.3981</v>
      </c>
      <c r="D57" s="501">
        <v>90.898200000000003</v>
      </c>
      <c r="E57" s="501">
        <v>132.29900000000001</v>
      </c>
      <c r="F57" s="501">
        <v>99.306700000000006</v>
      </c>
      <c r="G57" s="501">
        <v>97.969300000000004</v>
      </c>
      <c r="H57" s="501">
        <v>107.8266</v>
      </c>
      <c r="I57" s="501">
        <v>93.066199999999995</v>
      </c>
      <c r="J57" s="501">
        <v>97.5</v>
      </c>
      <c r="K57" s="501">
        <v>97.843599999999995</v>
      </c>
      <c r="L57" s="501">
        <v>114.8197</v>
      </c>
      <c r="M57" s="501">
        <v>132.3175</v>
      </c>
      <c r="N57" s="501">
        <v>108.7941</v>
      </c>
      <c r="O57" s="501">
        <v>103.4855</v>
      </c>
      <c r="P57" s="501">
        <v>98.0899</v>
      </c>
      <c r="Q57" s="501">
        <v>98.318299999999994</v>
      </c>
      <c r="R57" s="501">
        <v>100.3938</v>
      </c>
      <c r="S57" s="501">
        <v>99.643299999999996</v>
      </c>
      <c r="T57" s="501">
        <v>185.55029999999999</v>
      </c>
      <c r="U57" s="501">
        <v>94.496099999999998</v>
      </c>
    </row>
    <row r="58" spans="1:21" ht="14.25" customHeight="1" thickBot="1" x14ac:dyDescent="0.35">
      <c r="A58" s="185">
        <v>43374</v>
      </c>
      <c r="B58" s="501">
        <v>95.201899999999995</v>
      </c>
      <c r="C58" s="501">
        <v>102.8507</v>
      </c>
      <c r="D58" s="501">
        <v>91.134500000000003</v>
      </c>
      <c r="E58" s="501">
        <v>133.27109999999999</v>
      </c>
      <c r="F58" s="501">
        <v>100.1361</v>
      </c>
      <c r="G58" s="501">
        <v>99.361999999999995</v>
      </c>
      <c r="H58" s="501">
        <v>108.6228</v>
      </c>
      <c r="I58" s="501">
        <v>93.5501</v>
      </c>
      <c r="J58" s="501">
        <v>98.087400000000002</v>
      </c>
      <c r="K58" s="501">
        <v>98.763199999999998</v>
      </c>
      <c r="L58" s="501">
        <v>115.06399999999999</v>
      </c>
      <c r="M58" s="501">
        <v>132.78550000000001</v>
      </c>
      <c r="N58" s="501">
        <v>109.34480000000001</v>
      </c>
      <c r="O58" s="501">
        <v>103.90949999999999</v>
      </c>
      <c r="P58" s="501">
        <v>98.372600000000006</v>
      </c>
      <c r="Q58" s="501">
        <v>98.644199999999998</v>
      </c>
      <c r="R58" s="501">
        <v>101.0637</v>
      </c>
      <c r="S58" s="501">
        <v>100.03149999999999</v>
      </c>
      <c r="T58" s="501">
        <v>186.28229999999999</v>
      </c>
      <c r="U58" s="501">
        <v>94.876999999999995</v>
      </c>
    </row>
    <row r="59" spans="1:21" ht="14.25" customHeight="1" thickBot="1" x14ac:dyDescent="0.35">
      <c r="A59" s="185">
        <v>43344</v>
      </c>
      <c r="B59" s="501">
        <v>96.280100000000004</v>
      </c>
      <c r="C59" s="501">
        <v>103.0686</v>
      </c>
      <c r="D59" s="501">
        <v>91.770099999999999</v>
      </c>
      <c r="E59" s="501">
        <v>133.26849999999999</v>
      </c>
      <c r="F59" s="501">
        <v>100.8626</v>
      </c>
      <c r="G59" s="501">
        <v>100.0415</v>
      </c>
      <c r="H59" s="501">
        <v>109.255</v>
      </c>
      <c r="I59" s="501">
        <v>94.206100000000006</v>
      </c>
      <c r="J59" s="501">
        <v>98.724800000000002</v>
      </c>
      <c r="K59" s="501">
        <v>100.25320000000001</v>
      </c>
      <c r="L59" s="501">
        <v>115.7135</v>
      </c>
      <c r="M59" s="501">
        <v>133.49</v>
      </c>
      <c r="N59" s="501">
        <v>109.78060000000001</v>
      </c>
      <c r="O59" s="501">
        <v>104.7775</v>
      </c>
      <c r="P59" s="501">
        <v>98.977400000000003</v>
      </c>
      <c r="Q59" s="501">
        <v>98.825500000000005</v>
      </c>
      <c r="R59" s="501">
        <v>102.4438</v>
      </c>
      <c r="S59" s="501">
        <v>100.55240000000001</v>
      </c>
      <c r="T59" s="501">
        <v>186.9802</v>
      </c>
      <c r="U59" s="501">
        <v>95.512200000000007</v>
      </c>
    </row>
    <row r="60" spans="1:21" ht="14.25" customHeight="1" thickBot="1" x14ac:dyDescent="0.35">
      <c r="A60" s="185">
        <v>43313</v>
      </c>
      <c r="B60" s="501">
        <v>95.298900000000003</v>
      </c>
      <c r="C60" s="501">
        <v>102.4712</v>
      </c>
      <c r="D60" s="501">
        <v>90.974699999999999</v>
      </c>
      <c r="E60" s="501">
        <v>133.2953</v>
      </c>
      <c r="F60" s="501">
        <v>100.5287</v>
      </c>
      <c r="G60" s="501">
        <v>99.606499999999997</v>
      </c>
      <c r="H60" s="501">
        <v>108.6768</v>
      </c>
      <c r="I60" s="501">
        <v>93.812100000000001</v>
      </c>
      <c r="J60" s="501">
        <v>98.492199999999997</v>
      </c>
      <c r="K60" s="501">
        <v>99.695099999999996</v>
      </c>
      <c r="L60" s="501">
        <v>114.8382</v>
      </c>
      <c r="M60" s="501">
        <v>131.83369999999999</v>
      </c>
      <c r="N60" s="501">
        <v>109.068</v>
      </c>
      <c r="O60" s="501">
        <v>104.0296</v>
      </c>
      <c r="P60" s="501">
        <v>98.803200000000004</v>
      </c>
      <c r="Q60" s="501">
        <v>98.411699999999996</v>
      </c>
      <c r="R60" s="501">
        <v>101.53149999999999</v>
      </c>
      <c r="S60" s="501">
        <v>99.994299999999996</v>
      </c>
      <c r="T60" s="501">
        <v>186.85329999999999</v>
      </c>
      <c r="U60" s="501">
        <v>95.095200000000006</v>
      </c>
    </row>
    <row r="61" spans="1:21" ht="14.25" customHeight="1" thickBot="1" x14ac:dyDescent="0.35">
      <c r="A61" s="185">
        <v>43282</v>
      </c>
      <c r="B61" s="501">
        <v>95.153000000000006</v>
      </c>
      <c r="C61" s="501">
        <v>102.34780000000001</v>
      </c>
      <c r="D61" s="501">
        <v>90.839200000000005</v>
      </c>
      <c r="E61" s="501">
        <v>132.21180000000001</v>
      </c>
      <c r="F61" s="501">
        <v>100.8188</v>
      </c>
      <c r="G61" s="501">
        <v>99.012500000000003</v>
      </c>
      <c r="H61" s="501">
        <v>108.3758</v>
      </c>
      <c r="I61" s="501">
        <v>93.744200000000006</v>
      </c>
      <c r="J61" s="501">
        <v>98.527600000000007</v>
      </c>
      <c r="K61" s="501">
        <v>98.528300000000002</v>
      </c>
      <c r="L61" s="501">
        <v>114.2535</v>
      </c>
      <c r="M61" s="501">
        <v>131.71619999999999</v>
      </c>
      <c r="N61" s="501">
        <v>108.96120000000001</v>
      </c>
      <c r="O61" s="501">
        <v>103.727</v>
      </c>
      <c r="P61" s="501">
        <v>98.746700000000004</v>
      </c>
      <c r="Q61" s="501">
        <v>98.342299999999994</v>
      </c>
      <c r="R61" s="501">
        <v>102.0921</v>
      </c>
      <c r="S61" s="501">
        <v>99.705100000000002</v>
      </c>
      <c r="T61" s="501">
        <v>186.39609999999999</v>
      </c>
      <c r="U61" s="501">
        <v>94.864400000000003</v>
      </c>
    </row>
    <row r="62" spans="1:21" ht="14.25" customHeight="1" thickBot="1" x14ac:dyDescent="0.35">
      <c r="A62" s="185">
        <v>43252</v>
      </c>
      <c r="B62" s="501">
        <v>94.117800000000003</v>
      </c>
      <c r="C62" s="501">
        <v>101.6992</v>
      </c>
      <c r="D62" s="501">
        <v>90.486800000000002</v>
      </c>
      <c r="E62" s="501">
        <v>131.46209999999999</v>
      </c>
      <c r="F62" s="501">
        <v>99.981200000000001</v>
      </c>
      <c r="G62" s="501">
        <v>98.553899999999999</v>
      </c>
      <c r="H62" s="501">
        <v>107.9431</v>
      </c>
      <c r="I62" s="501">
        <v>93.157399999999996</v>
      </c>
      <c r="J62" s="501">
        <v>97.576899999999995</v>
      </c>
      <c r="K62" s="501">
        <v>98.241500000000002</v>
      </c>
      <c r="L62" s="501">
        <v>114.19759999999999</v>
      </c>
      <c r="M62" s="501">
        <v>131.23419999999999</v>
      </c>
      <c r="N62" s="501">
        <v>108.6193</v>
      </c>
      <c r="O62" s="501">
        <v>103.1086</v>
      </c>
      <c r="P62" s="501">
        <v>97.809100000000001</v>
      </c>
      <c r="Q62" s="501">
        <v>97.988100000000003</v>
      </c>
      <c r="R62" s="501">
        <v>101.2212</v>
      </c>
      <c r="S62" s="501">
        <v>99.421800000000005</v>
      </c>
      <c r="T62" s="501">
        <v>185.68969999999999</v>
      </c>
      <c r="U62" s="501">
        <v>94.387200000000007</v>
      </c>
    </row>
    <row r="63" spans="1:21" ht="14.25" customHeight="1" thickBot="1" x14ac:dyDescent="0.35">
      <c r="A63" s="185">
        <v>43221</v>
      </c>
      <c r="B63" s="501">
        <v>94.295900000000003</v>
      </c>
      <c r="C63" s="501">
        <v>101.5997</v>
      </c>
      <c r="D63" s="501">
        <v>90.485600000000005</v>
      </c>
      <c r="E63" s="501">
        <v>130.99199999999999</v>
      </c>
      <c r="F63" s="501">
        <v>100.5746</v>
      </c>
      <c r="G63" s="501">
        <v>98.453699999999998</v>
      </c>
      <c r="H63" s="501">
        <v>107.9517</v>
      </c>
      <c r="I63" s="501">
        <v>93.382199999999997</v>
      </c>
      <c r="J63" s="501">
        <v>97.608000000000004</v>
      </c>
      <c r="K63" s="501">
        <v>98.3065</v>
      </c>
      <c r="L63" s="501">
        <v>113.86660000000001</v>
      </c>
      <c r="M63" s="501">
        <v>131.7379</v>
      </c>
      <c r="N63" s="501">
        <v>108.6478</v>
      </c>
      <c r="O63" s="501">
        <v>103.2445</v>
      </c>
      <c r="P63" s="501">
        <v>98.229200000000006</v>
      </c>
      <c r="Q63" s="501">
        <v>97.932500000000005</v>
      </c>
      <c r="R63" s="501">
        <v>101.4552</v>
      </c>
      <c r="S63" s="501">
        <v>99.506100000000004</v>
      </c>
      <c r="T63" s="501">
        <v>185.6087</v>
      </c>
      <c r="U63" s="501">
        <v>94.504800000000003</v>
      </c>
    </row>
    <row r="64" spans="1:21" ht="14.25" customHeight="1" thickBot="1" x14ac:dyDescent="0.35">
      <c r="A64" s="185">
        <v>43191</v>
      </c>
      <c r="B64" s="501">
        <v>95.315100000000001</v>
      </c>
      <c r="C64" s="501">
        <v>102.2856</v>
      </c>
      <c r="D64" s="501">
        <v>91.084699999999998</v>
      </c>
      <c r="E64" s="501">
        <v>131.43129999999999</v>
      </c>
      <c r="F64" s="501">
        <v>101.41679999999999</v>
      </c>
      <c r="G64" s="501">
        <v>99.066800000000001</v>
      </c>
      <c r="H64" s="501">
        <v>108.0857</v>
      </c>
      <c r="I64" s="501">
        <v>94.124700000000004</v>
      </c>
      <c r="J64" s="501">
        <v>98.241</v>
      </c>
      <c r="K64" s="501">
        <v>98.523499999999999</v>
      </c>
      <c r="L64" s="501">
        <v>114.5562</v>
      </c>
      <c r="M64" s="501">
        <v>132.10120000000001</v>
      </c>
      <c r="N64" s="501">
        <v>109.0667</v>
      </c>
      <c r="O64" s="501">
        <v>104.1798</v>
      </c>
      <c r="P64" s="501">
        <v>98.631900000000002</v>
      </c>
      <c r="Q64" s="501">
        <v>98.452500000000001</v>
      </c>
      <c r="R64" s="501">
        <v>101.6362</v>
      </c>
      <c r="S64" s="501">
        <v>99.717200000000005</v>
      </c>
      <c r="T64" s="501">
        <v>186.6403</v>
      </c>
      <c r="U64" s="501">
        <v>95.241399999999999</v>
      </c>
    </row>
    <row r="65" spans="1:21" ht="14.25" customHeight="1" thickBot="1" x14ac:dyDescent="0.35">
      <c r="A65" s="185">
        <v>43160</v>
      </c>
      <c r="B65" s="501">
        <v>95.390199999999993</v>
      </c>
      <c r="C65" s="501">
        <v>102.0196</v>
      </c>
      <c r="D65" s="501">
        <v>91.0017</v>
      </c>
      <c r="E65" s="501">
        <v>130.768</v>
      </c>
      <c r="F65" s="501">
        <v>101.765</v>
      </c>
      <c r="G65" s="501">
        <v>98.839399999999998</v>
      </c>
      <c r="H65" s="501">
        <v>108.01179999999999</v>
      </c>
      <c r="I65" s="501">
        <v>94.236999999999995</v>
      </c>
      <c r="J65" s="501">
        <v>98.624799999999993</v>
      </c>
      <c r="K65" s="501">
        <v>97.418400000000005</v>
      </c>
      <c r="L65" s="501">
        <v>114.44459999999999</v>
      </c>
      <c r="M65" s="501">
        <v>131.6566</v>
      </c>
      <c r="N65" s="501">
        <v>108.80159999999999</v>
      </c>
      <c r="O65" s="501">
        <v>104.3755</v>
      </c>
      <c r="P65" s="501">
        <v>98.645899999999997</v>
      </c>
      <c r="Q65" s="501">
        <v>98.299800000000005</v>
      </c>
      <c r="R65" s="501">
        <v>101.3404</v>
      </c>
      <c r="S65" s="501">
        <v>99.787899999999993</v>
      </c>
      <c r="T65" s="501">
        <v>186.19059999999999</v>
      </c>
      <c r="U65" s="501">
        <v>95.004900000000006</v>
      </c>
    </row>
    <row r="66" spans="1:21" ht="14.25" customHeight="1" thickBot="1" x14ac:dyDescent="0.35">
      <c r="A66" s="185">
        <v>43132</v>
      </c>
      <c r="B66" s="501">
        <v>95.062299999999993</v>
      </c>
      <c r="C66" s="501">
        <v>101.9716</v>
      </c>
      <c r="D66" s="501">
        <v>90.716899999999995</v>
      </c>
      <c r="E66" s="501">
        <v>130.57210000000001</v>
      </c>
      <c r="F66" s="501">
        <v>101.8635</v>
      </c>
      <c r="G66" s="501">
        <v>98.815299999999993</v>
      </c>
      <c r="H66" s="501">
        <v>108.3381</v>
      </c>
      <c r="I66" s="501">
        <v>93.630499999999998</v>
      </c>
      <c r="J66" s="501">
        <v>98.362300000000005</v>
      </c>
      <c r="K66" s="501">
        <v>97.329499999999996</v>
      </c>
      <c r="L66" s="501">
        <v>113.48779999999999</v>
      </c>
      <c r="M66" s="501">
        <v>131.48820000000001</v>
      </c>
      <c r="N66" s="501">
        <v>108.7461</v>
      </c>
      <c r="O66" s="501">
        <v>104.3503</v>
      </c>
      <c r="P66" s="501">
        <v>98.948300000000003</v>
      </c>
      <c r="Q66" s="501">
        <v>98.281099999999995</v>
      </c>
      <c r="R66" s="501">
        <v>100.9982</v>
      </c>
      <c r="S66" s="501">
        <v>99.757300000000001</v>
      </c>
      <c r="T66" s="501">
        <v>185.7689</v>
      </c>
      <c r="U66" s="501">
        <v>94.646799999999999</v>
      </c>
    </row>
    <row r="67" spans="1:21" ht="14.25" customHeight="1" thickBot="1" x14ac:dyDescent="0.35">
      <c r="A67" s="185">
        <v>43101</v>
      </c>
      <c r="B67" s="501">
        <v>94.863699999999994</v>
      </c>
      <c r="C67" s="501">
        <v>101.7689</v>
      </c>
      <c r="D67" s="501">
        <v>90.669200000000004</v>
      </c>
      <c r="E67" s="501">
        <v>129.62270000000001</v>
      </c>
      <c r="F67" s="501">
        <v>101.3918</v>
      </c>
      <c r="G67" s="501">
        <v>98.469099999999997</v>
      </c>
      <c r="H67" s="501">
        <v>107.9757</v>
      </c>
      <c r="I67" s="501">
        <v>93.574700000000007</v>
      </c>
      <c r="J67" s="501">
        <v>98.480099999999993</v>
      </c>
      <c r="K67" s="501">
        <v>95.905299999999997</v>
      </c>
      <c r="L67" s="501">
        <v>113.142</v>
      </c>
      <c r="M67" s="501">
        <v>131.4136</v>
      </c>
      <c r="N67" s="501">
        <v>108.7099</v>
      </c>
      <c r="O67" s="501">
        <v>104.2274</v>
      </c>
      <c r="P67" s="501">
        <v>98.796199999999999</v>
      </c>
      <c r="Q67" s="501">
        <v>98.000500000000002</v>
      </c>
      <c r="R67" s="501">
        <v>101.2169</v>
      </c>
      <c r="S67" s="501">
        <v>99.354100000000003</v>
      </c>
      <c r="T67" s="501">
        <v>185.31190000000001</v>
      </c>
      <c r="U67" s="501">
        <v>94.382199999999997</v>
      </c>
    </row>
    <row r="68" spans="1:21" ht="14.25" customHeight="1" thickBot="1" x14ac:dyDescent="0.35">
      <c r="A68" s="185">
        <v>43070</v>
      </c>
      <c r="B68" s="501">
        <v>94.132900000000006</v>
      </c>
      <c r="C68" s="501">
        <v>101.4439</v>
      </c>
      <c r="D68" s="501">
        <v>90.463300000000004</v>
      </c>
      <c r="E68" s="501">
        <v>129.25210000000001</v>
      </c>
      <c r="F68" s="501">
        <v>100.825</v>
      </c>
      <c r="G68" s="501">
        <v>98.262299999999996</v>
      </c>
      <c r="H68" s="501">
        <v>107.7075</v>
      </c>
      <c r="I68" s="501">
        <v>92.865200000000002</v>
      </c>
      <c r="J68" s="501">
        <v>97.810599999999994</v>
      </c>
      <c r="K68" s="501">
        <v>96.566500000000005</v>
      </c>
      <c r="L68" s="501">
        <v>113.0843</v>
      </c>
      <c r="M68" s="501">
        <v>130.93620000000001</v>
      </c>
      <c r="N68" s="501">
        <v>108.22239999999999</v>
      </c>
      <c r="O68" s="501">
        <v>103.4606</v>
      </c>
      <c r="P68" s="501">
        <v>98.122</v>
      </c>
      <c r="Q68" s="501">
        <v>97.974400000000003</v>
      </c>
      <c r="R68" s="501">
        <v>101.10169999999999</v>
      </c>
      <c r="S68" s="501">
        <v>99.282799999999995</v>
      </c>
      <c r="T68" s="501">
        <v>184.8229</v>
      </c>
      <c r="U68" s="501">
        <v>94.207099999999997</v>
      </c>
    </row>
    <row r="69" spans="1:21" ht="14.25" customHeight="1" thickBot="1" x14ac:dyDescent="0.35">
      <c r="A69" s="185">
        <v>43040</v>
      </c>
      <c r="B69" s="501">
        <v>93.991500000000002</v>
      </c>
      <c r="C69" s="501">
        <v>101.2671</v>
      </c>
      <c r="D69" s="501">
        <v>90.385900000000007</v>
      </c>
      <c r="E69" s="501">
        <v>129.60480000000001</v>
      </c>
      <c r="F69" s="501">
        <v>100.97190000000001</v>
      </c>
      <c r="G69" s="501">
        <v>98.225099999999998</v>
      </c>
      <c r="H69" s="501">
        <v>107.6604</v>
      </c>
      <c r="I69" s="501">
        <v>92.787099999999995</v>
      </c>
      <c r="J69" s="501">
        <v>97.630099999999999</v>
      </c>
      <c r="K69" s="501">
        <v>96.879900000000006</v>
      </c>
      <c r="L69" s="501">
        <v>112.79600000000001</v>
      </c>
      <c r="M69" s="501">
        <v>130.6814</v>
      </c>
      <c r="N69" s="501">
        <v>108.1927</v>
      </c>
      <c r="O69" s="501">
        <v>103.38549999999999</v>
      </c>
      <c r="P69" s="501">
        <v>98.158000000000001</v>
      </c>
      <c r="Q69" s="501">
        <v>97.878600000000006</v>
      </c>
      <c r="R69" s="501">
        <v>101.1944</v>
      </c>
      <c r="S69" s="501">
        <v>98.989500000000007</v>
      </c>
      <c r="T69" s="501">
        <v>184.51929999999999</v>
      </c>
      <c r="U69" s="501">
        <v>94.208699999999993</v>
      </c>
    </row>
    <row r="70" spans="1:21" ht="14.25" customHeight="1" thickBot="1" x14ac:dyDescent="0.35">
      <c r="A70" s="185">
        <v>43009</v>
      </c>
      <c r="B70" s="501">
        <v>93.869699999999995</v>
      </c>
      <c r="C70" s="501">
        <v>101.16889999999999</v>
      </c>
      <c r="D70" s="501">
        <v>90.127099999999999</v>
      </c>
      <c r="E70" s="501">
        <v>128.49549999999999</v>
      </c>
      <c r="F70" s="501">
        <v>101.0479</v>
      </c>
      <c r="G70" s="501">
        <v>98.448700000000002</v>
      </c>
      <c r="H70" s="501">
        <v>107.5518</v>
      </c>
      <c r="I70" s="501">
        <v>92.753399999999999</v>
      </c>
      <c r="J70" s="501">
        <v>97.820700000000002</v>
      </c>
      <c r="K70" s="501">
        <v>96.854600000000005</v>
      </c>
      <c r="L70" s="501">
        <v>112.5493</v>
      </c>
      <c r="M70" s="501">
        <v>130.32769999999999</v>
      </c>
      <c r="N70" s="501">
        <v>108.4084</v>
      </c>
      <c r="O70" s="501">
        <v>103.11279999999999</v>
      </c>
      <c r="P70" s="501">
        <v>98.162099999999995</v>
      </c>
      <c r="Q70" s="501">
        <v>97.957599999999999</v>
      </c>
      <c r="R70" s="501">
        <v>101.82689999999999</v>
      </c>
      <c r="S70" s="501">
        <v>98.924899999999994</v>
      </c>
      <c r="T70" s="501">
        <v>184.60839999999999</v>
      </c>
      <c r="U70" s="501">
        <v>93.855599999999995</v>
      </c>
    </row>
    <row r="71" spans="1:21" ht="14.25" customHeight="1" thickBot="1" x14ac:dyDescent="0.35">
      <c r="A71" s="185">
        <v>42979</v>
      </c>
      <c r="B71" s="501">
        <v>94.260599999999997</v>
      </c>
      <c r="C71" s="501">
        <v>101.2364</v>
      </c>
      <c r="D71" s="501">
        <v>90.505899999999997</v>
      </c>
      <c r="E71" s="501">
        <v>128.8683</v>
      </c>
      <c r="F71" s="501">
        <v>101.40349999999999</v>
      </c>
      <c r="G71" s="501">
        <v>98.824600000000004</v>
      </c>
      <c r="H71" s="501">
        <v>107.5057</v>
      </c>
      <c r="I71" s="501">
        <v>92.888599999999997</v>
      </c>
      <c r="J71" s="501">
        <v>98.0869</v>
      </c>
      <c r="K71" s="501">
        <v>97.667400000000001</v>
      </c>
      <c r="L71" s="501">
        <v>112.3433</v>
      </c>
      <c r="M71" s="501">
        <v>130.74940000000001</v>
      </c>
      <c r="N71" s="501">
        <v>108.4098</v>
      </c>
      <c r="O71" s="501">
        <v>103.0384</v>
      </c>
      <c r="P71" s="501">
        <v>98.466499999999996</v>
      </c>
      <c r="Q71" s="501">
        <v>97.990899999999996</v>
      </c>
      <c r="R71" s="501">
        <v>101.5705</v>
      </c>
      <c r="S71" s="501">
        <v>98.911799999999999</v>
      </c>
      <c r="T71" s="501">
        <v>184.48920000000001</v>
      </c>
      <c r="U71" s="501">
        <v>94.086100000000002</v>
      </c>
    </row>
    <row r="72" spans="1:21" ht="14.25" customHeight="1" thickBot="1" x14ac:dyDescent="0.35">
      <c r="A72" s="185">
        <v>42948</v>
      </c>
      <c r="B72" s="501">
        <v>94.254000000000005</v>
      </c>
      <c r="C72" s="501">
        <v>101.3167</v>
      </c>
      <c r="D72" s="501">
        <v>90.473699999999994</v>
      </c>
      <c r="E72" s="501">
        <v>129.3552</v>
      </c>
      <c r="F72" s="501">
        <v>101.90560000000001</v>
      </c>
      <c r="G72" s="501">
        <v>99.349000000000004</v>
      </c>
      <c r="H72" s="501">
        <v>107.6232</v>
      </c>
      <c r="I72" s="501">
        <v>92.862700000000004</v>
      </c>
      <c r="J72" s="501">
        <v>98.147300000000001</v>
      </c>
      <c r="K72" s="501">
        <v>98.367500000000007</v>
      </c>
      <c r="L72" s="501">
        <v>112.63639999999999</v>
      </c>
      <c r="M72" s="501">
        <v>130.6079</v>
      </c>
      <c r="N72" s="501">
        <v>108.4563</v>
      </c>
      <c r="O72" s="501">
        <v>103.2398</v>
      </c>
      <c r="P72" s="501">
        <v>98.6267</v>
      </c>
      <c r="Q72" s="501">
        <v>97.536900000000003</v>
      </c>
      <c r="R72" s="501">
        <v>101.5658</v>
      </c>
      <c r="S72" s="501">
        <v>98.878600000000006</v>
      </c>
      <c r="T72" s="501">
        <v>184.5257</v>
      </c>
      <c r="U72" s="501">
        <v>94.217200000000005</v>
      </c>
    </row>
    <row r="73" spans="1:21" ht="14.25" customHeight="1" thickBot="1" x14ac:dyDescent="0.35">
      <c r="A73" s="185">
        <v>42917</v>
      </c>
      <c r="B73" s="501">
        <v>92.732399999999998</v>
      </c>
      <c r="C73" s="501">
        <v>100.4624</v>
      </c>
      <c r="D73" s="501">
        <v>89.614199999999997</v>
      </c>
      <c r="E73" s="501">
        <v>128.39250000000001</v>
      </c>
      <c r="F73" s="501">
        <v>100.5825</v>
      </c>
      <c r="G73" s="501">
        <v>98.525300000000001</v>
      </c>
      <c r="H73" s="501">
        <v>106.7377</v>
      </c>
      <c r="I73" s="501">
        <v>92.066000000000003</v>
      </c>
      <c r="J73" s="501">
        <v>97.279499999999999</v>
      </c>
      <c r="K73" s="501">
        <v>96.995599999999996</v>
      </c>
      <c r="L73" s="501">
        <v>111.9314</v>
      </c>
      <c r="M73" s="501">
        <v>129.63319999999999</v>
      </c>
      <c r="N73" s="501">
        <v>107.386</v>
      </c>
      <c r="O73" s="501">
        <v>102.3694</v>
      </c>
      <c r="P73" s="501">
        <v>97.691199999999995</v>
      </c>
      <c r="Q73" s="501">
        <v>97.000699999999995</v>
      </c>
      <c r="R73" s="501">
        <v>100.7919</v>
      </c>
      <c r="S73" s="501">
        <v>98.4268</v>
      </c>
      <c r="T73" s="501">
        <v>183.5762</v>
      </c>
      <c r="U73" s="501">
        <v>93.657700000000006</v>
      </c>
    </row>
    <row r="74" spans="1:21" ht="14.25" customHeight="1" thickBot="1" x14ac:dyDescent="0.35">
      <c r="A74" s="185">
        <v>42887</v>
      </c>
      <c r="B74" s="501">
        <v>91.245500000000007</v>
      </c>
      <c r="C74" s="501">
        <v>99.447000000000003</v>
      </c>
      <c r="D74" s="501">
        <v>88.640699999999995</v>
      </c>
      <c r="E74" s="501">
        <v>126.6146</v>
      </c>
      <c r="F74" s="501">
        <v>99.367400000000004</v>
      </c>
      <c r="G74" s="501">
        <v>97.614800000000002</v>
      </c>
      <c r="H74" s="501">
        <v>105.9045</v>
      </c>
      <c r="I74" s="501">
        <v>91.415599999999998</v>
      </c>
      <c r="J74" s="501">
        <v>96.463700000000003</v>
      </c>
      <c r="K74" s="501">
        <v>95.174099999999996</v>
      </c>
      <c r="L74" s="501">
        <v>111.4894</v>
      </c>
      <c r="M74" s="501">
        <v>128.3109</v>
      </c>
      <c r="N74" s="501">
        <v>106.55629999999999</v>
      </c>
      <c r="O74" s="501">
        <v>101.4909</v>
      </c>
      <c r="P74" s="501">
        <v>96.684399999999997</v>
      </c>
      <c r="Q74" s="501">
        <v>96.488699999999994</v>
      </c>
      <c r="R74" s="501">
        <v>100.077</v>
      </c>
      <c r="S74" s="501">
        <v>97.707800000000006</v>
      </c>
      <c r="T74" s="501">
        <v>182.4889</v>
      </c>
      <c r="U74" s="501">
        <v>93.193399999999997</v>
      </c>
    </row>
    <row r="75" spans="1:21" ht="14.25" customHeight="1" thickBot="1" x14ac:dyDescent="0.35">
      <c r="A75" s="185">
        <v>42856</v>
      </c>
      <c r="B75" s="501">
        <v>90.498400000000004</v>
      </c>
      <c r="C75" s="501">
        <v>99.039599999999993</v>
      </c>
      <c r="D75" s="501">
        <v>88.253100000000003</v>
      </c>
      <c r="E75" s="501">
        <v>126.377</v>
      </c>
      <c r="F75" s="501">
        <v>98.697699999999998</v>
      </c>
      <c r="G75" s="501">
        <v>96.977099999999993</v>
      </c>
      <c r="H75" s="501">
        <v>105.4263</v>
      </c>
      <c r="I75" s="501">
        <v>90.974999999999994</v>
      </c>
      <c r="J75" s="501">
        <v>96.132499999999993</v>
      </c>
      <c r="K75" s="501">
        <v>94.679100000000005</v>
      </c>
      <c r="L75" s="501">
        <v>110.7786</v>
      </c>
      <c r="M75" s="501">
        <v>127.4769</v>
      </c>
      <c r="N75" s="501">
        <v>106.04940000000001</v>
      </c>
      <c r="O75" s="501">
        <v>101.01390000000001</v>
      </c>
      <c r="P75" s="501">
        <v>96.073899999999995</v>
      </c>
      <c r="Q75" s="501">
        <v>96.203199999999995</v>
      </c>
      <c r="R75" s="501">
        <v>100.17659999999999</v>
      </c>
      <c r="S75" s="501">
        <v>97.526600000000002</v>
      </c>
      <c r="T75" s="501">
        <v>182.30529999999999</v>
      </c>
      <c r="U75" s="501">
        <v>92.688800000000001</v>
      </c>
    </row>
    <row r="76" spans="1:21" ht="14.25" customHeight="1" thickBot="1" x14ac:dyDescent="0.35">
      <c r="A76" s="185">
        <v>42826</v>
      </c>
      <c r="B76" s="501">
        <v>88.8202</v>
      </c>
      <c r="C76" s="501">
        <v>98.132099999999994</v>
      </c>
      <c r="D76" s="501">
        <v>87.218699999999998</v>
      </c>
      <c r="E76" s="501">
        <v>125.0821</v>
      </c>
      <c r="F76" s="501">
        <v>97.242599999999996</v>
      </c>
      <c r="G76" s="501">
        <v>95.839200000000005</v>
      </c>
      <c r="H76" s="501">
        <v>104.5209</v>
      </c>
      <c r="I76" s="501">
        <v>90.105000000000004</v>
      </c>
      <c r="J76" s="501">
        <v>95.034999999999997</v>
      </c>
      <c r="K76" s="501">
        <v>93.7179</v>
      </c>
      <c r="L76" s="501">
        <v>109.9671</v>
      </c>
      <c r="M76" s="501">
        <v>126.79170000000001</v>
      </c>
      <c r="N76" s="501">
        <v>105.09229999999999</v>
      </c>
      <c r="O76" s="501">
        <v>99.753299999999996</v>
      </c>
      <c r="P76" s="501">
        <v>94.995800000000003</v>
      </c>
      <c r="Q76" s="501">
        <v>95.378399999999999</v>
      </c>
      <c r="R76" s="501">
        <v>99.602900000000005</v>
      </c>
      <c r="S76" s="501">
        <v>96.6601</v>
      </c>
      <c r="T76" s="501">
        <v>181.16650000000001</v>
      </c>
      <c r="U76" s="501">
        <v>91.593100000000007</v>
      </c>
    </row>
    <row r="77" spans="1:21" ht="14.25" customHeight="1" thickBot="1" x14ac:dyDescent="0.35">
      <c r="A77" s="185">
        <v>42795</v>
      </c>
      <c r="B77" s="501">
        <v>89.191299999999998</v>
      </c>
      <c r="C77" s="501">
        <v>98.320999999999998</v>
      </c>
      <c r="D77" s="501">
        <v>87.456699999999998</v>
      </c>
      <c r="E77" s="501">
        <v>125.17140000000001</v>
      </c>
      <c r="F77" s="501">
        <v>97.341999999999999</v>
      </c>
      <c r="G77" s="501">
        <v>96.125500000000002</v>
      </c>
      <c r="H77" s="501">
        <v>104.6819</v>
      </c>
      <c r="I77" s="501">
        <v>90.402600000000007</v>
      </c>
      <c r="J77" s="501">
        <v>95.368600000000001</v>
      </c>
      <c r="K77" s="501">
        <v>94.25</v>
      </c>
      <c r="L77" s="501">
        <v>110.386</v>
      </c>
      <c r="M77" s="501">
        <v>126.669</v>
      </c>
      <c r="N77" s="501">
        <v>105.2491</v>
      </c>
      <c r="O77" s="501">
        <v>100.34520000000001</v>
      </c>
      <c r="P77" s="501">
        <v>95.246799999999993</v>
      </c>
      <c r="Q77" s="501">
        <v>95.421999999999997</v>
      </c>
      <c r="R77" s="501">
        <v>99.164000000000001</v>
      </c>
      <c r="S77" s="501">
        <v>97.213700000000003</v>
      </c>
      <c r="T77" s="501">
        <v>181.54329999999999</v>
      </c>
      <c r="U77" s="501">
        <v>91.7166</v>
      </c>
    </row>
    <row r="78" spans="1:21" ht="14.25" customHeight="1" thickBot="1" x14ac:dyDescent="0.35">
      <c r="A78" s="185">
        <v>42767</v>
      </c>
      <c r="B78" s="501">
        <v>89.049899999999994</v>
      </c>
      <c r="C78" s="501">
        <v>98.119</v>
      </c>
      <c r="D78" s="501">
        <v>87.425700000000006</v>
      </c>
      <c r="E78" s="501">
        <v>124.7426</v>
      </c>
      <c r="F78" s="501">
        <v>96.888599999999997</v>
      </c>
      <c r="G78" s="501">
        <v>95.890199999999993</v>
      </c>
      <c r="H78" s="501">
        <v>104.871</v>
      </c>
      <c r="I78" s="501">
        <v>90.126999999999995</v>
      </c>
      <c r="J78" s="501">
        <v>95.329800000000006</v>
      </c>
      <c r="K78" s="501">
        <v>94.240499999999997</v>
      </c>
      <c r="L78" s="501">
        <v>110.0549</v>
      </c>
      <c r="M78" s="501">
        <v>125.75190000000001</v>
      </c>
      <c r="N78" s="501">
        <v>105.1204</v>
      </c>
      <c r="O78" s="501">
        <v>99.942899999999995</v>
      </c>
      <c r="P78" s="501">
        <v>95.205100000000002</v>
      </c>
      <c r="Q78" s="501">
        <v>95.301599999999993</v>
      </c>
      <c r="R78" s="501">
        <v>98.663899999999998</v>
      </c>
      <c r="S78" s="501">
        <v>97.259100000000004</v>
      </c>
      <c r="T78" s="501">
        <v>181.8117</v>
      </c>
      <c r="U78" s="501">
        <v>91.699799999999996</v>
      </c>
    </row>
    <row r="79" spans="1:21" ht="14.25" customHeight="1" thickBot="1" x14ac:dyDescent="0.35">
      <c r="A79" s="185">
        <v>42736</v>
      </c>
      <c r="B79" s="501">
        <v>89.658100000000005</v>
      </c>
      <c r="C79" s="501">
        <v>98.359399999999994</v>
      </c>
      <c r="D79" s="501">
        <v>87.662899999999993</v>
      </c>
      <c r="E79" s="501">
        <v>124.2354</v>
      </c>
      <c r="F79" s="501">
        <v>97.530799999999999</v>
      </c>
      <c r="G79" s="501">
        <v>96.465100000000007</v>
      </c>
      <c r="H79" s="501">
        <v>105.74339999999999</v>
      </c>
      <c r="I79" s="501">
        <v>90.540899999999993</v>
      </c>
      <c r="J79" s="501">
        <v>95.543899999999994</v>
      </c>
      <c r="K79" s="501">
        <v>95.231700000000004</v>
      </c>
      <c r="L79" s="501">
        <v>110.4575</v>
      </c>
      <c r="M79" s="501">
        <v>126.0479</v>
      </c>
      <c r="N79" s="501">
        <v>105.5812</v>
      </c>
      <c r="O79" s="501">
        <v>100.8313</v>
      </c>
      <c r="P79" s="501">
        <v>95.355500000000006</v>
      </c>
      <c r="Q79" s="501">
        <v>95.638199999999998</v>
      </c>
      <c r="R79" s="501">
        <v>98.943399999999997</v>
      </c>
      <c r="S79" s="501">
        <v>97.184799999999996</v>
      </c>
      <c r="T79" s="501">
        <v>181.49780000000001</v>
      </c>
      <c r="U79" s="501">
        <v>91.979799999999997</v>
      </c>
    </row>
    <row r="80" spans="1:21" ht="14.25" customHeight="1" thickBot="1" x14ac:dyDescent="0.35">
      <c r="A80" s="185">
        <v>42705</v>
      </c>
      <c r="B80" s="501">
        <v>89.377899999999997</v>
      </c>
      <c r="C80" s="501">
        <v>97.9435</v>
      </c>
      <c r="D80" s="501">
        <v>87.758899999999997</v>
      </c>
      <c r="E80" s="501">
        <v>124.1816</v>
      </c>
      <c r="F80" s="501">
        <v>97.274600000000007</v>
      </c>
      <c r="G80" s="501">
        <v>95.781099999999995</v>
      </c>
      <c r="H80" s="501">
        <v>105.03749999999999</v>
      </c>
      <c r="I80" s="501">
        <v>90.301299999999998</v>
      </c>
      <c r="J80" s="501">
        <v>95.189300000000003</v>
      </c>
      <c r="K80" s="501">
        <v>95.461799999999997</v>
      </c>
      <c r="L80" s="501">
        <v>110.6413</v>
      </c>
      <c r="M80" s="501">
        <v>125.80329999999999</v>
      </c>
      <c r="N80" s="501">
        <v>105.1656</v>
      </c>
      <c r="O80" s="501">
        <v>100.1949</v>
      </c>
      <c r="P80" s="501">
        <v>95.404799999999994</v>
      </c>
      <c r="Q80" s="501">
        <v>95.385900000000007</v>
      </c>
      <c r="R80" s="501">
        <v>98.591700000000003</v>
      </c>
      <c r="S80" s="501">
        <v>97.058499999999995</v>
      </c>
      <c r="T80" s="501">
        <v>182.3938</v>
      </c>
      <c r="U80" s="501">
        <v>92.465400000000002</v>
      </c>
    </row>
    <row r="81" spans="1:21" ht="14.25" customHeight="1" thickBot="1" x14ac:dyDescent="0.35">
      <c r="A81" s="185">
        <v>42675</v>
      </c>
      <c r="B81" s="501">
        <v>90.303899999999999</v>
      </c>
      <c r="C81" s="501">
        <v>98.556100000000001</v>
      </c>
      <c r="D81" s="501">
        <v>88.109899999999996</v>
      </c>
      <c r="E81" s="501">
        <v>124.94840000000001</v>
      </c>
      <c r="F81" s="501">
        <v>98.658900000000003</v>
      </c>
      <c r="G81" s="501">
        <v>96.547799999999995</v>
      </c>
      <c r="H81" s="501">
        <v>105.21639999999999</v>
      </c>
      <c r="I81" s="501">
        <v>91.023099999999999</v>
      </c>
      <c r="J81" s="501">
        <v>95.7761</v>
      </c>
      <c r="K81" s="501">
        <v>97.102800000000002</v>
      </c>
      <c r="L81" s="501">
        <v>111.0466</v>
      </c>
      <c r="M81" s="501">
        <v>126.542</v>
      </c>
      <c r="N81" s="501">
        <v>105.6297</v>
      </c>
      <c r="O81" s="501">
        <v>101.0016</v>
      </c>
      <c r="P81" s="501">
        <v>95.971800000000002</v>
      </c>
      <c r="Q81" s="501">
        <v>95.756399999999999</v>
      </c>
      <c r="R81" s="501">
        <v>99.307599999999994</v>
      </c>
      <c r="S81" s="501">
        <v>97.658500000000004</v>
      </c>
      <c r="T81" s="501">
        <v>182.87950000000001</v>
      </c>
      <c r="U81" s="501">
        <v>93.325599999999994</v>
      </c>
    </row>
    <row r="82" spans="1:21" ht="14.25" customHeight="1" thickBot="1" x14ac:dyDescent="0.35">
      <c r="A82" s="185">
        <v>42644</v>
      </c>
      <c r="B82" s="501">
        <v>90.847999999999999</v>
      </c>
      <c r="C82" s="501">
        <v>98.967500000000001</v>
      </c>
      <c r="D82" s="501">
        <v>88.272599999999997</v>
      </c>
      <c r="E82" s="501">
        <v>124.5994</v>
      </c>
      <c r="F82" s="501">
        <v>99.559399999999997</v>
      </c>
      <c r="G82" s="501">
        <v>97.572000000000003</v>
      </c>
      <c r="H82" s="501">
        <v>105.5552</v>
      </c>
      <c r="I82" s="501">
        <v>91.326400000000007</v>
      </c>
      <c r="J82" s="501">
        <v>96.069000000000003</v>
      </c>
      <c r="K82" s="501">
        <v>97.271900000000002</v>
      </c>
      <c r="L82" s="501">
        <v>110.9987</v>
      </c>
      <c r="M82" s="501">
        <v>126.1666</v>
      </c>
      <c r="N82" s="501">
        <v>106.2081</v>
      </c>
      <c r="O82" s="501">
        <v>101.26139999999999</v>
      </c>
      <c r="P82" s="501">
        <v>96.409199999999998</v>
      </c>
      <c r="Q82" s="501">
        <v>95.889200000000002</v>
      </c>
      <c r="R82" s="501">
        <v>100.07129999999999</v>
      </c>
      <c r="S82" s="501">
        <v>97.747600000000006</v>
      </c>
      <c r="T82" s="501">
        <v>183.01689999999999</v>
      </c>
      <c r="U82" s="501">
        <v>93.520799999999994</v>
      </c>
    </row>
    <row r="83" spans="1:21" ht="14.25" customHeight="1" thickBot="1" x14ac:dyDescent="0.35">
      <c r="A83" s="185">
        <v>42614</v>
      </c>
      <c r="B83" s="501">
        <v>91.029700000000005</v>
      </c>
      <c r="C83" s="501">
        <v>98.9482</v>
      </c>
      <c r="D83" s="501">
        <v>88.361699999999999</v>
      </c>
      <c r="E83" s="501">
        <v>125.6581</v>
      </c>
      <c r="F83" s="501">
        <v>99.848699999999994</v>
      </c>
      <c r="G83" s="501">
        <v>97.443799999999996</v>
      </c>
      <c r="H83" s="501">
        <v>105.2946</v>
      </c>
      <c r="I83" s="501">
        <v>91.530600000000007</v>
      </c>
      <c r="J83" s="501">
        <v>96.367599999999996</v>
      </c>
      <c r="K83" s="501">
        <v>98.605800000000002</v>
      </c>
      <c r="L83" s="501">
        <v>111.0213</v>
      </c>
      <c r="M83" s="501">
        <v>126.40940000000001</v>
      </c>
      <c r="N83" s="501">
        <v>106.0556</v>
      </c>
      <c r="O83" s="501">
        <v>101.5372</v>
      </c>
      <c r="P83" s="501">
        <v>96.466700000000003</v>
      </c>
      <c r="Q83" s="501">
        <v>95.933700000000002</v>
      </c>
      <c r="R83" s="501">
        <v>100.0044</v>
      </c>
      <c r="S83" s="501">
        <v>97.781300000000002</v>
      </c>
      <c r="T83" s="501">
        <v>183.03899999999999</v>
      </c>
      <c r="U83" s="501">
        <v>93.737099999999998</v>
      </c>
    </row>
    <row r="84" spans="1:21" ht="14.25" customHeight="1" thickBot="1" x14ac:dyDescent="0.35">
      <c r="A84" s="185">
        <v>42583</v>
      </c>
      <c r="B84" s="501">
        <v>90.844200000000001</v>
      </c>
      <c r="C84" s="501">
        <v>98.834900000000005</v>
      </c>
      <c r="D84" s="501">
        <v>88.157399999999996</v>
      </c>
      <c r="E84" s="501">
        <v>125.2206</v>
      </c>
      <c r="F84" s="501">
        <v>100.0151</v>
      </c>
      <c r="G84" s="501">
        <v>98.072100000000006</v>
      </c>
      <c r="H84" s="501">
        <v>105.2007</v>
      </c>
      <c r="I84" s="501">
        <v>91.518699999999995</v>
      </c>
      <c r="J84" s="501">
        <v>96.1751</v>
      </c>
      <c r="K84" s="501">
        <v>98.785799999999995</v>
      </c>
      <c r="L84" s="501">
        <v>110.77509999999999</v>
      </c>
      <c r="M84" s="501">
        <v>126.29</v>
      </c>
      <c r="N84" s="501">
        <v>105.6892</v>
      </c>
      <c r="O84" s="501">
        <v>101.517</v>
      </c>
      <c r="P84" s="501">
        <v>96.485900000000001</v>
      </c>
      <c r="Q84" s="501">
        <v>95.798400000000001</v>
      </c>
      <c r="R84" s="501">
        <v>100.203</v>
      </c>
      <c r="S84" s="501">
        <v>97.807100000000005</v>
      </c>
      <c r="T84" s="501">
        <v>183.15610000000001</v>
      </c>
      <c r="U84" s="501">
        <v>93.780799999999999</v>
      </c>
    </row>
    <row r="85" spans="1:21" ht="14.25" customHeight="1" thickBot="1" x14ac:dyDescent="0.35">
      <c r="A85" s="185">
        <v>42552</v>
      </c>
      <c r="B85" s="501">
        <v>90.441100000000006</v>
      </c>
      <c r="C85" s="501">
        <v>98.572000000000003</v>
      </c>
      <c r="D85" s="501">
        <v>88.066900000000004</v>
      </c>
      <c r="E85" s="501">
        <v>124.82729999999999</v>
      </c>
      <c r="F85" s="501">
        <v>100.0089</v>
      </c>
      <c r="G85" s="501">
        <v>97.280199999999994</v>
      </c>
      <c r="H85" s="501">
        <v>104.968</v>
      </c>
      <c r="I85" s="501">
        <v>91.232600000000005</v>
      </c>
      <c r="J85" s="501">
        <v>95.915899999999993</v>
      </c>
      <c r="K85" s="501">
        <v>98.4833</v>
      </c>
      <c r="L85" s="501">
        <v>110.8749</v>
      </c>
      <c r="M85" s="501">
        <v>126.21080000000001</v>
      </c>
      <c r="N85" s="501">
        <v>105.4718</v>
      </c>
      <c r="O85" s="501">
        <v>100.96420000000001</v>
      </c>
      <c r="P85" s="501">
        <v>95.972300000000004</v>
      </c>
      <c r="Q85" s="501">
        <v>95.75</v>
      </c>
      <c r="R85" s="501">
        <v>99.926199999999994</v>
      </c>
      <c r="S85" s="501">
        <v>97.823300000000003</v>
      </c>
      <c r="T85" s="501">
        <v>183.0549</v>
      </c>
      <c r="U85" s="501">
        <v>93.511600000000001</v>
      </c>
    </row>
    <row r="86" spans="1:21" ht="14.25" customHeight="1" thickBot="1" x14ac:dyDescent="0.35">
      <c r="A86" s="185">
        <v>42522</v>
      </c>
      <c r="B86" s="501">
        <v>90.697699999999998</v>
      </c>
      <c r="C86" s="501">
        <v>98.706900000000005</v>
      </c>
      <c r="D86" s="501">
        <v>88.2971</v>
      </c>
      <c r="E86" s="501">
        <v>124.7784</v>
      </c>
      <c r="F86" s="501">
        <v>100.2131</v>
      </c>
      <c r="G86" s="501">
        <v>97.406800000000004</v>
      </c>
      <c r="H86" s="501">
        <v>104.8754</v>
      </c>
      <c r="I86" s="501">
        <v>91.374200000000002</v>
      </c>
      <c r="J86" s="501">
        <v>96.072999999999993</v>
      </c>
      <c r="K86" s="501">
        <v>97.553100000000001</v>
      </c>
      <c r="L86" s="501">
        <v>110.6641</v>
      </c>
      <c r="M86" s="501">
        <v>126.7319</v>
      </c>
      <c r="N86" s="501">
        <v>105.5536</v>
      </c>
      <c r="O86" s="501">
        <v>100.86709999999999</v>
      </c>
      <c r="P86" s="501">
        <v>96.310699999999997</v>
      </c>
      <c r="Q86" s="501">
        <v>95.797200000000004</v>
      </c>
      <c r="R86" s="501">
        <v>100.1375</v>
      </c>
      <c r="S86" s="501">
        <v>98.138900000000007</v>
      </c>
      <c r="T86" s="501">
        <v>183.84049999999999</v>
      </c>
      <c r="U86" s="501">
        <v>93.469899999999996</v>
      </c>
    </row>
    <row r="87" spans="1:21" ht="14.25" customHeight="1" thickBot="1" x14ac:dyDescent="0.35">
      <c r="A87" s="185">
        <v>42491</v>
      </c>
      <c r="B87" s="501">
        <v>91.135499999999993</v>
      </c>
      <c r="C87" s="501">
        <v>98.825000000000003</v>
      </c>
      <c r="D87" s="501">
        <v>88.566999999999993</v>
      </c>
      <c r="E87" s="501">
        <v>124.9837</v>
      </c>
      <c r="F87" s="501">
        <v>100.2171</v>
      </c>
      <c r="G87" s="501">
        <v>97.352400000000003</v>
      </c>
      <c r="H87" s="501">
        <v>104.8728</v>
      </c>
      <c r="I87" s="501">
        <v>91.674000000000007</v>
      </c>
      <c r="J87" s="501">
        <v>96.4709</v>
      </c>
      <c r="K87" s="501">
        <v>98.519000000000005</v>
      </c>
      <c r="L87" s="501">
        <v>111.3036</v>
      </c>
      <c r="M87" s="501">
        <v>127.2007</v>
      </c>
      <c r="N87" s="501">
        <v>105.5797</v>
      </c>
      <c r="O87" s="501">
        <v>101.1923</v>
      </c>
      <c r="P87" s="501">
        <v>96.713099999999997</v>
      </c>
      <c r="Q87" s="501">
        <v>96.005099999999999</v>
      </c>
      <c r="R87" s="501">
        <v>100.30880000000001</v>
      </c>
      <c r="S87" s="501">
        <v>97.9221</v>
      </c>
      <c r="T87" s="501">
        <v>184.41059999999999</v>
      </c>
      <c r="U87" s="501">
        <v>93.841499999999996</v>
      </c>
    </row>
    <row r="88" spans="1:21" ht="14.25" customHeight="1" thickBot="1" x14ac:dyDescent="0.35">
      <c r="A88" s="185">
        <v>42461</v>
      </c>
      <c r="B88" s="501">
        <v>90.761200000000002</v>
      </c>
      <c r="C88" s="501">
        <v>98.4465</v>
      </c>
      <c r="D88" s="501">
        <v>88.403400000000005</v>
      </c>
      <c r="E88" s="501">
        <v>124.7675</v>
      </c>
      <c r="F88" s="501">
        <v>100.1583</v>
      </c>
      <c r="G88" s="501">
        <v>97.170500000000004</v>
      </c>
      <c r="H88" s="501">
        <v>104.6511</v>
      </c>
      <c r="I88" s="501">
        <v>91.407799999999995</v>
      </c>
      <c r="J88" s="501">
        <v>96.266400000000004</v>
      </c>
      <c r="K88" s="501">
        <v>98.329599999999999</v>
      </c>
      <c r="L88" s="501">
        <v>110.94459999999999</v>
      </c>
      <c r="M88" s="501">
        <v>127.404</v>
      </c>
      <c r="N88" s="501">
        <v>105.20569999999999</v>
      </c>
      <c r="O88" s="501">
        <v>101.26390000000001</v>
      </c>
      <c r="P88" s="501">
        <v>96.512299999999996</v>
      </c>
      <c r="Q88" s="501">
        <v>95.793800000000005</v>
      </c>
      <c r="R88" s="501">
        <v>100.1944</v>
      </c>
      <c r="S88" s="501">
        <v>97.451999999999998</v>
      </c>
      <c r="T88" s="501">
        <v>184.22890000000001</v>
      </c>
      <c r="U88" s="501">
        <v>93.659899999999993</v>
      </c>
    </row>
    <row r="89" spans="1:21" ht="14.25" customHeight="1" thickBot="1" x14ac:dyDescent="0.35">
      <c r="A89" s="185">
        <v>42430</v>
      </c>
      <c r="B89" s="501">
        <v>90.3065</v>
      </c>
      <c r="C89" s="501">
        <v>98.005300000000005</v>
      </c>
      <c r="D89" s="501">
        <v>87.973500000000001</v>
      </c>
      <c r="E89" s="501">
        <v>125.25579999999999</v>
      </c>
      <c r="F89" s="501">
        <v>99.169499999999999</v>
      </c>
      <c r="G89" s="501">
        <v>96.802499999999995</v>
      </c>
      <c r="H89" s="501">
        <v>104.3432</v>
      </c>
      <c r="I89" s="501">
        <v>91.082899999999995</v>
      </c>
      <c r="J89" s="501">
        <v>96.2423</v>
      </c>
      <c r="K89" s="501">
        <v>99.127799999999993</v>
      </c>
      <c r="L89" s="501">
        <v>110.958</v>
      </c>
      <c r="M89" s="501">
        <v>127.3014</v>
      </c>
      <c r="N89" s="501">
        <v>104.7953</v>
      </c>
      <c r="O89" s="501">
        <v>100.92749999999999</v>
      </c>
      <c r="P89" s="501">
        <v>96.4619</v>
      </c>
      <c r="Q89" s="501">
        <v>95.470299999999995</v>
      </c>
      <c r="R89" s="501">
        <v>99.7941</v>
      </c>
      <c r="S89" s="501">
        <v>97.3874</v>
      </c>
      <c r="T89" s="501">
        <v>183.89320000000001</v>
      </c>
      <c r="U89" s="501">
        <v>93.562299999999993</v>
      </c>
    </row>
    <row r="90" spans="1:21" ht="14.25" customHeight="1" thickBot="1" x14ac:dyDescent="0.35">
      <c r="A90" s="185">
        <v>42401</v>
      </c>
      <c r="B90" s="501">
        <v>91.248599999999996</v>
      </c>
      <c r="C90" s="501">
        <v>97.917400000000001</v>
      </c>
      <c r="D90" s="501">
        <v>88.557000000000002</v>
      </c>
      <c r="E90" s="501">
        <v>126.1871</v>
      </c>
      <c r="F90" s="501">
        <v>100.001</v>
      </c>
      <c r="G90" s="501">
        <v>98.097700000000003</v>
      </c>
      <c r="H90" s="501">
        <v>104.8142</v>
      </c>
      <c r="I90" s="501">
        <v>91.725300000000004</v>
      </c>
      <c r="J90" s="501">
        <v>97.022499999999994</v>
      </c>
      <c r="K90" s="501">
        <v>101.4652</v>
      </c>
      <c r="L90" s="501">
        <v>112.3867</v>
      </c>
      <c r="M90" s="501">
        <v>128.1825</v>
      </c>
      <c r="N90" s="501">
        <v>105.33969999999999</v>
      </c>
      <c r="O90" s="501">
        <v>101.7739</v>
      </c>
      <c r="P90" s="501">
        <v>96.747699999999995</v>
      </c>
      <c r="Q90" s="501">
        <v>95.981499999999997</v>
      </c>
      <c r="R90" s="501">
        <v>100.11579999999999</v>
      </c>
      <c r="S90" s="501">
        <v>97.832700000000003</v>
      </c>
      <c r="T90" s="501">
        <v>185.17750000000001</v>
      </c>
      <c r="U90" s="501">
        <v>94.384200000000007</v>
      </c>
    </row>
    <row r="91" spans="1:21" ht="14.25" customHeight="1" thickBot="1" x14ac:dyDescent="0.35">
      <c r="A91" s="185">
        <v>42370</v>
      </c>
      <c r="B91" s="501">
        <v>90.258499999999998</v>
      </c>
      <c r="C91" s="501">
        <v>97.449100000000001</v>
      </c>
      <c r="D91" s="501">
        <v>87.995699999999999</v>
      </c>
      <c r="E91" s="501">
        <v>124.90860000000001</v>
      </c>
      <c r="F91" s="501">
        <v>99.249300000000005</v>
      </c>
      <c r="G91" s="501">
        <v>97.045699999999997</v>
      </c>
      <c r="H91" s="501">
        <v>104.4588</v>
      </c>
      <c r="I91" s="501">
        <v>91.053799999999995</v>
      </c>
      <c r="J91" s="501">
        <v>96.513099999999994</v>
      </c>
      <c r="K91" s="501">
        <v>101.3137</v>
      </c>
      <c r="L91" s="501">
        <v>111.7373</v>
      </c>
      <c r="M91" s="501">
        <v>127.59139999999999</v>
      </c>
      <c r="N91" s="501">
        <v>104.6832</v>
      </c>
      <c r="O91" s="501">
        <v>100.7787</v>
      </c>
      <c r="P91" s="501">
        <v>95.762799999999999</v>
      </c>
      <c r="Q91" s="501">
        <v>95.726699999999994</v>
      </c>
      <c r="R91" s="501">
        <v>99.717799999999997</v>
      </c>
      <c r="S91" s="501">
        <v>97.691500000000005</v>
      </c>
      <c r="T91" s="501">
        <v>184.2816</v>
      </c>
      <c r="U91" s="501">
        <v>93.909000000000006</v>
      </c>
    </row>
    <row r="92" spans="1:21" ht="14.25" customHeight="1" thickBot="1" x14ac:dyDescent="0.35">
      <c r="A92" s="185">
        <v>42339</v>
      </c>
      <c r="B92" s="501">
        <v>89.101699999999994</v>
      </c>
      <c r="C92" s="501">
        <v>96.7697</v>
      </c>
      <c r="D92" s="501">
        <v>87.173199999999994</v>
      </c>
      <c r="E92" s="501">
        <v>123.3719</v>
      </c>
      <c r="F92" s="501">
        <v>98.360100000000003</v>
      </c>
      <c r="G92" s="501">
        <v>96.345299999999995</v>
      </c>
      <c r="H92" s="501">
        <v>104.15779999999999</v>
      </c>
      <c r="I92" s="501">
        <v>90.428899999999999</v>
      </c>
      <c r="J92" s="501">
        <v>95.784800000000004</v>
      </c>
      <c r="K92" s="501">
        <v>98.991600000000005</v>
      </c>
      <c r="L92" s="501">
        <v>110.6895</v>
      </c>
      <c r="M92" s="501">
        <v>125.8036</v>
      </c>
      <c r="N92" s="501">
        <v>104.2255</v>
      </c>
      <c r="O92" s="501">
        <v>99.755700000000004</v>
      </c>
      <c r="P92" s="501">
        <v>95.554199999999994</v>
      </c>
      <c r="Q92" s="501">
        <v>95.041499999999999</v>
      </c>
      <c r="R92" s="501">
        <v>98.593599999999995</v>
      </c>
      <c r="S92" s="501">
        <v>97.5274</v>
      </c>
      <c r="T92" s="501">
        <v>183.9659</v>
      </c>
      <c r="U92" s="501">
        <v>92.857100000000003</v>
      </c>
    </row>
    <row r="93" spans="1:21" ht="14.25" customHeight="1" thickBot="1" x14ac:dyDescent="0.35">
      <c r="A93" s="185">
        <v>42309</v>
      </c>
      <c r="B93" s="501">
        <v>87.654799999999994</v>
      </c>
      <c r="C93" s="501">
        <v>95.957999999999998</v>
      </c>
      <c r="D93" s="501">
        <v>86.528000000000006</v>
      </c>
      <c r="E93" s="501">
        <v>122.7684</v>
      </c>
      <c r="F93" s="501">
        <v>97.206900000000005</v>
      </c>
      <c r="G93" s="501">
        <v>95.361099999999993</v>
      </c>
      <c r="H93" s="501">
        <v>103.3231</v>
      </c>
      <c r="I93" s="501">
        <v>89.527299999999997</v>
      </c>
      <c r="J93" s="501">
        <v>94.9071</v>
      </c>
      <c r="K93" s="501">
        <v>96.858199999999997</v>
      </c>
      <c r="L93" s="501">
        <v>109.3702</v>
      </c>
      <c r="M93" s="501">
        <v>124.47069999999999</v>
      </c>
      <c r="N93" s="501">
        <v>103.63339999999999</v>
      </c>
      <c r="O93" s="501">
        <v>98.326899999999995</v>
      </c>
      <c r="P93" s="501">
        <v>94.502799999999993</v>
      </c>
      <c r="Q93" s="501">
        <v>94.108699999999999</v>
      </c>
      <c r="R93" s="501">
        <v>98.010099999999994</v>
      </c>
      <c r="S93" s="501">
        <v>96.613100000000003</v>
      </c>
      <c r="T93" s="501">
        <v>182.60429999999999</v>
      </c>
      <c r="U93" s="501">
        <v>91.978499999999997</v>
      </c>
    </row>
    <row r="94" spans="1:21" ht="14.25" customHeight="1" thickBot="1" x14ac:dyDescent="0.35">
      <c r="A94" s="185">
        <v>42278</v>
      </c>
      <c r="B94" s="501">
        <v>90.357100000000003</v>
      </c>
      <c r="C94" s="501">
        <v>97.378200000000007</v>
      </c>
      <c r="D94" s="501">
        <v>88.009799999999998</v>
      </c>
      <c r="E94" s="501">
        <v>124.06</v>
      </c>
      <c r="F94" s="501">
        <v>99.677999999999997</v>
      </c>
      <c r="G94" s="501">
        <v>97.122900000000001</v>
      </c>
      <c r="H94" s="501">
        <v>104.8519</v>
      </c>
      <c r="I94" s="501">
        <v>91.107200000000006</v>
      </c>
      <c r="J94" s="501">
        <v>96.769099999999995</v>
      </c>
      <c r="K94" s="501">
        <v>98.612300000000005</v>
      </c>
      <c r="L94" s="501">
        <v>110.4421</v>
      </c>
      <c r="M94" s="501">
        <v>126.0592</v>
      </c>
      <c r="N94" s="501">
        <v>105.098</v>
      </c>
      <c r="O94" s="501">
        <v>100.3967</v>
      </c>
      <c r="P94" s="501">
        <v>96.372600000000006</v>
      </c>
      <c r="Q94" s="501">
        <v>95.074600000000004</v>
      </c>
      <c r="R94" s="501">
        <v>99.296199999999999</v>
      </c>
      <c r="S94" s="501">
        <v>97.680899999999994</v>
      </c>
      <c r="T94" s="501">
        <v>184.4759</v>
      </c>
      <c r="U94" s="501">
        <v>93.453999999999994</v>
      </c>
    </row>
    <row r="95" spans="1:21" ht="14.25" customHeight="1" thickBot="1" x14ac:dyDescent="0.35">
      <c r="A95" s="185">
        <v>42248</v>
      </c>
      <c r="B95" s="501">
        <v>90.821899999999999</v>
      </c>
      <c r="C95" s="501">
        <v>97.538399999999996</v>
      </c>
      <c r="D95" s="501">
        <v>88.264499999999998</v>
      </c>
      <c r="E95" s="501">
        <v>124.3085</v>
      </c>
      <c r="F95" s="501">
        <v>99.986199999999997</v>
      </c>
      <c r="G95" s="501">
        <v>97.901700000000005</v>
      </c>
      <c r="H95" s="501">
        <v>105.24</v>
      </c>
      <c r="I95" s="501">
        <v>91.3249</v>
      </c>
      <c r="J95" s="501">
        <v>96.763300000000001</v>
      </c>
      <c r="K95" s="501">
        <v>99.995400000000004</v>
      </c>
      <c r="L95" s="501">
        <v>111.21510000000001</v>
      </c>
      <c r="M95" s="501">
        <v>126.40649999999999</v>
      </c>
      <c r="N95" s="501">
        <v>105.6409</v>
      </c>
      <c r="O95" s="501">
        <v>100.8741</v>
      </c>
      <c r="P95" s="501">
        <v>96.81</v>
      </c>
      <c r="Q95" s="501">
        <v>95.346500000000006</v>
      </c>
      <c r="R95" s="501">
        <v>99.663700000000006</v>
      </c>
      <c r="S95" s="501">
        <v>98.268799999999999</v>
      </c>
      <c r="T95" s="501">
        <v>184.92179999999999</v>
      </c>
      <c r="U95" s="501">
        <v>93.937899999999999</v>
      </c>
    </row>
    <row r="96" spans="1:21" ht="14.25" customHeight="1" thickBot="1" x14ac:dyDescent="0.35">
      <c r="A96" s="185">
        <v>42217</v>
      </c>
      <c r="B96" s="501">
        <v>89.531199999999998</v>
      </c>
      <c r="C96" s="501">
        <v>96.501300000000001</v>
      </c>
      <c r="D96" s="501">
        <v>87.468800000000002</v>
      </c>
      <c r="E96" s="501">
        <v>124.09739999999999</v>
      </c>
      <c r="F96" s="501">
        <v>99.205399999999997</v>
      </c>
      <c r="G96" s="501">
        <v>97.084299999999999</v>
      </c>
      <c r="H96" s="501">
        <v>104.6568</v>
      </c>
      <c r="I96" s="501">
        <v>90.658799999999999</v>
      </c>
      <c r="J96" s="501">
        <v>95.921700000000001</v>
      </c>
      <c r="K96" s="501">
        <v>99.121200000000002</v>
      </c>
      <c r="L96" s="501">
        <v>110.9265</v>
      </c>
      <c r="M96" s="501">
        <v>125.554</v>
      </c>
      <c r="N96" s="501">
        <v>105.0284</v>
      </c>
      <c r="O96" s="501">
        <v>99.655199999999994</v>
      </c>
      <c r="P96" s="501">
        <v>95.869200000000006</v>
      </c>
      <c r="Q96" s="501">
        <v>95.043199999999999</v>
      </c>
      <c r="R96" s="501">
        <v>98.823700000000002</v>
      </c>
      <c r="S96" s="501">
        <v>97.980599999999995</v>
      </c>
      <c r="T96" s="501">
        <v>184.29400000000001</v>
      </c>
      <c r="U96" s="501">
        <v>93.542299999999997</v>
      </c>
    </row>
    <row r="97" spans="1:21" ht="14.25" customHeight="1" thickBot="1" x14ac:dyDescent="0.35">
      <c r="A97" s="185">
        <v>42186</v>
      </c>
      <c r="B97" s="501">
        <v>87.292699999999996</v>
      </c>
      <c r="C97" s="501">
        <v>95.221000000000004</v>
      </c>
      <c r="D97" s="501">
        <v>86.076099999999997</v>
      </c>
      <c r="E97" s="501">
        <v>122.1593</v>
      </c>
      <c r="F97" s="501">
        <v>97.691500000000005</v>
      </c>
      <c r="G97" s="501">
        <v>95.115600000000001</v>
      </c>
      <c r="H97" s="501">
        <v>103.71380000000001</v>
      </c>
      <c r="I97" s="501">
        <v>89.392600000000002</v>
      </c>
      <c r="J97" s="501">
        <v>94.454999999999998</v>
      </c>
      <c r="K97" s="501">
        <v>95.271199999999993</v>
      </c>
      <c r="L97" s="501">
        <v>108.7383</v>
      </c>
      <c r="M97" s="501">
        <v>123.5527</v>
      </c>
      <c r="N97" s="501">
        <v>104.01949999999999</v>
      </c>
      <c r="O97" s="501">
        <v>97.747799999999998</v>
      </c>
      <c r="P97" s="501">
        <v>94.839399999999998</v>
      </c>
      <c r="Q97" s="501">
        <v>94.114000000000004</v>
      </c>
      <c r="R97" s="501">
        <v>97.686899999999994</v>
      </c>
      <c r="S97" s="501">
        <v>96.837299999999999</v>
      </c>
      <c r="T97" s="501">
        <v>182.27699999999999</v>
      </c>
      <c r="U97" s="501">
        <v>91.756200000000007</v>
      </c>
    </row>
    <row r="98" spans="1:21" ht="14.25" customHeight="1" thickBot="1" x14ac:dyDescent="0.35">
      <c r="A98" s="185">
        <v>42156</v>
      </c>
      <c r="B98" s="501">
        <v>88.305700000000002</v>
      </c>
      <c r="C98" s="501">
        <v>95.910200000000003</v>
      </c>
      <c r="D98" s="501">
        <v>86.891199999999998</v>
      </c>
      <c r="E98" s="501">
        <v>122.36360000000001</v>
      </c>
      <c r="F98" s="501">
        <v>98.768000000000001</v>
      </c>
      <c r="G98" s="501">
        <v>95.652699999999996</v>
      </c>
      <c r="H98" s="501">
        <v>104.3152</v>
      </c>
      <c r="I98" s="501">
        <v>89.951700000000002</v>
      </c>
      <c r="J98" s="501">
        <v>95.056600000000003</v>
      </c>
      <c r="K98" s="501">
        <v>95.604500000000002</v>
      </c>
      <c r="L98" s="501">
        <v>109.31699999999999</v>
      </c>
      <c r="M98" s="501">
        <v>123.5284</v>
      </c>
      <c r="N98" s="501">
        <v>104.7136</v>
      </c>
      <c r="O98" s="501">
        <v>98.230500000000006</v>
      </c>
      <c r="P98" s="501">
        <v>95.226100000000002</v>
      </c>
      <c r="Q98" s="501">
        <v>94.148300000000006</v>
      </c>
      <c r="R98" s="501">
        <v>98.243099999999998</v>
      </c>
      <c r="S98" s="501">
        <v>96.953599999999994</v>
      </c>
      <c r="T98" s="501">
        <v>182.90950000000001</v>
      </c>
      <c r="U98" s="501">
        <v>91.906899999999993</v>
      </c>
    </row>
    <row r="99" spans="1:21" ht="14.25" customHeight="1" thickBot="1" x14ac:dyDescent="0.35">
      <c r="A99" s="185">
        <v>42125</v>
      </c>
      <c r="B99" s="501">
        <v>87.365300000000005</v>
      </c>
      <c r="C99" s="501">
        <v>95.300700000000006</v>
      </c>
      <c r="D99" s="501">
        <v>86.349900000000005</v>
      </c>
      <c r="E99" s="501">
        <v>121.59610000000001</v>
      </c>
      <c r="F99" s="501">
        <v>98.108199999999997</v>
      </c>
      <c r="G99" s="501">
        <v>94.748500000000007</v>
      </c>
      <c r="H99" s="501">
        <v>103.6425</v>
      </c>
      <c r="I99" s="501">
        <v>89.615399999999994</v>
      </c>
      <c r="J99" s="501">
        <v>94.495800000000003</v>
      </c>
      <c r="K99" s="501">
        <v>93.961100000000002</v>
      </c>
      <c r="L99" s="501">
        <v>108.54349999999999</v>
      </c>
      <c r="M99" s="501">
        <v>122.2782</v>
      </c>
      <c r="N99" s="501">
        <v>104.1022</v>
      </c>
      <c r="O99" s="501">
        <v>97.524000000000001</v>
      </c>
      <c r="P99" s="501">
        <v>94.705699999999993</v>
      </c>
      <c r="Q99" s="501">
        <v>93.572900000000004</v>
      </c>
      <c r="R99" s="501">
        <v>97.984099999999998</v>
      </c>
      <c r="S99" s="501">
        <v>96.385999999999996</v>
      </c>
      <c r="T99" s="501">
        <v>181.929</v>
      </c>
      <c r="U99" s="501">
        <v>91.155699999999996</v>
      </c>
    </row>
    <row r="100" spans="1:21" ht="14.25" customHeight="1" thickBot="1" x14ac:dyDescent="0.35">
      <c r="A100" s="185">
        <v>42095</v>
      </c>
      <c r="B100" s="501">
        <v>85.620699999999999</v>
      </c>
      <c r="C100" s="501">
        <v>94.055700000000002</v>
      </c>
      <c r="D100" s="501">
        <v>85.274500000000003</v>
      </c>
      <c r="E100" s="501">
        <v>121.05710000000001</v>
      </c>
      <c r="F100" s="501">
        <v>96.676299999999998</v>
      </c>
      <c r="G100" s="501">
        <v>94.055999999999997</v>
      </c>
      <c r="H100" s="501">
        <v>102.5343</v>
      </c>
      <c r="I100" s="501">
        <v>88.728099999999998</v>
      </c>
      <c r="J100" s="501">
        <v>93.428299999999993</v>
      </c>
      <c r="K100" s="501">
        <v>93.428799999999995</v>
      </c>
      <c r="L100" s="501">
        <v>107.7518</v>
      </c>
      <c r="M100" s="501">
        <v>121.2373</v>
      </c>
      <c r="N100" s="501">
        <v>102.7987</v>
      </c>
      <c r="O100" s="501">
        <v>96.412400000000005</v>
      </c>
      <c r="P100" s="501">
        <v>93.442599999999999</v>
      </c>
      <c r="Q100" s="501">
        <v>92.833699999999993</v>
      </c>
      <c r="R100" s="501">
        <v>97.003399999999999</v>
      </c>
      <c r="S100" s="501">
        <v>95.624300000000005</v>
      </c>
      <c r="T100" s="501">
        <v>180.37620000000001</v>
      </c>
      <c r="U100" s="501">
        <v>90.398899999999998</v>
      </c>
    </row>
    <row r="101" spans="1:21" ht="14.25" customHeight="1" thickBot="1" x14ac:dyDescent="0.35">
      <c r="A101" s="185">
        <v>42064</v>
      </c>
      <c r="B101" s="501">
        <v>86.8185</v>
      </c>
      <c r="C101" s="501">
        <v>94.5625</v>
      </c>
      <c r="D101" s="501">
        <v>86.013000000000005</v>
      </c>
      <c r="E101" s="501">
        <v>122.29470000000001</v>
      </c>
      <c r="F101" s="501">
        <v>97.350800000000007</v>
      </c>
      <c r="G101" s="501">
        <v>95.032499999999999</v>
      </c>
      <c r="H101" s="501">
        <v>103.0848</v>
      </c>
      <c r="I101" s="501">
        <v>89.284499999999994</v>
      </c>
      <c r="J101" s="501">
        <v>94.387200000000007</v>
      </c>
      <c r="K101" s="501">
        <v>97.343299999999999</v>
      </c>
      <c r="L101" s="501">
        <v>109.3171</v>
      </c>
      <c r="M101" s="501">
        <v>123.2533</v>
      </c>
      <c r="N101" s="501">
        <v>103.4074</v>
      </c>
      <c r="O101" s="501">
        <v>97.167000000000002</v>
      </c>
      <c r="P101" s="501">
        <v>93.843199999999996</v>
      </c>
      <c r="Q101" s="501">
        <v>93.366100000000003</v>
      </c>
      <c r="R101" s="501">
        <v>97.488900000000001</v>
      </c>
      <c r="S101" s="501">
        <v>96.6858</v>
      </c>
      <c r="T101" s="501">
        <v>181.82560000000001</v>
      </c>
      <c r="U101" s="501">
        <v>91.616500000000002</v>
      </c>
    </row>
    <row r="102" spans="1:21" ht="14.25" customHeight="1" thickBot="1" x14ac:dyDescent="0.35">
      <c r="A102" s="185">
        <v>42036</v>
      </c>
      <c r="B102" s="501">
        <v>89.641099999999994</v>
      </c>
      <c r="C102" s="501">
        <v>96.0595</v>
      </c>
      <c r="D102" s="501">
        <v>87.713399999999993</v>
      </c>
      <c r="E102" s="501">
        <v>124.5308</v>
      </c>
      <c r="F102" s="501">
        <v>99.566999999999993</v>
      </c>
      <c r="G102" s="501">
        <v>96.689400000000006</v>
      </c>
      <c r="H102" s="501">
        <v>104.52249999999999</v>
      </c>
      <c r="I102" s="501">
        <v>90.872699999999995</v>
      </c>
      <c r="J102" s="501">
        <v>96.197900000000004</v>
      </c>
      <c r="K102" s="501">
        <v>101.65309999999999</v>
      </c>
      <c r="L102" s="501">
        <v>111.6491</v>
      </c>
      <c r="M102" s="501">
        <v>125.9619</v>
      </c>
      <c r="N102" s="501">
        <v>104.72320000000001</v>
      </c>
      <c r="O102" s="501">
        <v>99.455200000000005</v>
      </c>
      <c r="P102" s="501">
        <v>95.521900000000002</v>
      </c>
      <c r="Q102" s="501">
        <v>94.254499999999993</v>
      </c>
      <c r="R102" s="501">
        <v>98.574399999999997</v>
      </c>
      <c r="S102" s="501">
        <v>97.952200000000005</v>
      </c>
      <c r="T102" s="501">
        <v>184.54159999999999</v>
      </c>
      <c r="U102" s="501">
        <v>93.724500000000006</v>
      </c>
    </row>
    <row r="103" spans="1:21" ht="14.25" customHeight="1" thickBot="1" x14ac:dyDescent="0.35">
      <c r="A103" s="185">
        <v>42005</v>
      </c>
      <c r="B103" s="501">
        <v>90.985299999999995</v>
      </c>
      <c r="C103" s="501">
        <v>96.737799999999993</v>
      </c>
      <c r="D103" s="501">
        <v>88.463099999999997</v>
      </c>
      <c r="E103" s="501">
        <v>125.3172</v>
      </c>
      <c r="F103" s="501">
        <v>101.1674</v>
      </c>
      <c r="G103" s="501">
        <v>97.4148</v>
      </c>
      <c r="H103" s="501">
        <v>105.3379</v>
      </c>
      <c r="I103" s="501">
        <v>91.498699999999999</v>
      </c>
      <c r="J103" s="501">
        <v>96.841899999999995</v>
      </c>
      <c r="K103" s="501">
        <v>103.1828</v>
      </c>
      <c r="L103" s="501">
        <v>112.3865</v>
      </c>
      <c r="M103" s="501">
        <v>127.3383</v>
      </c>
      <c r="N103" s="501">
        <v>105.2608</v>
      </c>
      <c r="O103" s="501">
        <v>100.6451</v>
      </c>
      <c r="P103" s="501">
        <v>96.552899999999994</v>
      </c>
      <c r="Q103" s="501">
        <v>94.955200000000005</v>
      </c>
      <c r="R103" s="501">
        <v>99.141300000000001</v>
      </c>
      <c r="S103" s="501">
        <v>98.839699999999993</v>
      </c>
      <c r="T103" s="501">
        <v>186.66229999999999</v>
      </c>
      <c r="U103" s="501">
        <v>94.783199999999994</v>
      </c>
    </row>
    <row r="104" spans="1:21" ht="14.25" customHeight="1" thickBot="1" x14ac:dyDescent="0.35">
      <c r="A104" s="185">
        <v>41974</v>
      </c>
      <c r="B104" s="501">
        <v>94.695599999999999</v>
      </c>
      <c r="C104" s="501">
        <v>99.2059</v>
      </c>
      <c r="D104" s="501">
        <v>90.153899999999993</v>
      </c>
      <c r="E104" s="501">
        <v>126.45140000000001</v>
      </c>
      <c r="F104" s="501">
        <v>104.0265</v>
      </c>
      <c r="G104" s="501">
        <v>99.302499999999995</v>
      </c>
      <c r="H104" s="501">
        <v>107.7259</v>
      </c>
      <c r="I104" s="501">
        <v>93.659199999999998</v>
      </c>
      <c r="J104" s="501">
        <v>99.398700000000005</v>
      </c>
      <c r="K104" s="501">
        <v>103.5658</v>
      </c>
      <c r="L104" s="501">
        <v>112.8279</v>
      </c>
      <c r="M104" s="501">
        <v>129.57079999999999</v>
      </c>
      <c r="N104" s="501">
        <v>107.5277</v>
      </c>
      <c r="O104" s="501">
        <v>102.8475</v>
      </c>
      <c r="P104" s="501">
        <v>99.256500000000003</v>
      </c>
      <c r="Q104" s="501">
        <v>96.654600000000002</v>
      </c>
      <c r="R104" s="501">
        <v>100.77160000000001</v>
      </c>
      <c r="S104" s="501">
        <v>100.62569999999999</v>
      </c>
      <c r="T104" s="501">
        <v>189.30269999999999</v>
      </c>
      <c r="U104" s="501">
        <v>96.472499999999997</v>
      </c>
    </row>
    <row r="105" spans="1:21" ht="14.25" customHeight="1" thickBot="1" x14ac:dyDescent="0.35">
      <c r="A105" s="185">
        <v>41944</v>
      </c>
      <c r="B105" s="501">
        <v>94.238799999999998</v>
      </c>
      <c r="C105" s="501">
        <v>98.969899999999996</v>
      </c>
      <c r="D105" s="501">
        <v>89.949200000000005</v>
      </c>
      <c r="E105" s="501">
        <v>124.52889999999999</v>
      </c>
      <c r="F105" s="501">
        <v>103.9016</v>
      </c>
      <c r="G105" s="501">
        <v>99.2363</v>
      </c>
      <c r="H105" s="501">
        <v>107.82470000000001</v>
      </c>
      <c r="I105" s="501">
        <v>93.476500000000001</v>
      </c>
      <c r="J105" s="501">
        <v>98.945400000000006</v>
      </c>
      <c r="K105" s="501">
        <v>100.7728</v>
      </c>
      <c r="L105" s="501">
        <v>111.5476</v>
      </c>
      <c r="M105" s="501">
        <v>128.0497</v>
      </c>
      <c r="N105" s="501">
        <v>107.9569</v>
      </c>
      <c r="O105" s="501">
        <v>102.2308</v>
      </c>
      <c r="P105" s="501">
        <v>98.882199999999997</v>
      </c>
      <c r="Q105" s="501">
        <v>96.561300000000003</v>
      </c>
      <c r="R105" s="501">
        <v>100.39190000000001</v>
      </c>
      <c r="S105" s="501">
        <v>100.2865</v>
      </c>
      <c r="T105" s="501">
        <v>188.34059999999999</v>
      </c>
      <c r="U105" s="501">
        <v>95.422399999999996</v>
      </c>
    </row>
    <row r="106" spans="1:21" ht="14.25" customHeight="1" thickBot="1" x14ac:dyDescent="0.35">
      <c r="A106" s="185">
        <v>41913</v>
      </c>
      <c r="B106" s="501">
        <v>94.232500000000002</v>
      </c>
      <c r="C106" s="501">
        <v>99.027699999999996</v>
      </c>
      <c r="D106" s="501">
        <v>89.998599999999996</v>
      </c>
      <c r="E106" s="501">
        <v>124.4042</v>
      </c>
      <c r="F106" s="501">
        <v>104.14830000000001</v>
      </c>
      <c r="G106" s="501">
        <v>99.242999999999995</v>
      </c>
      <c r="H106" s="501">
        <v>108.193</v>
      </c>
      <c r="I106" s="501">
        <v>93.500500000000002</v>
      </c>
      <c r="J106" s="501">
        <v>98.784700000000001</v>
      </c>
      <c r="K106" s="501">
        <v>99.131500000000003</v>
      </c>
      <c r="L106" s="501">
        <v>110.75060000000001</v>
      </c>
      <c r="M106" s="501">
        <v>126.8999</v>
      </c>
      <c r="N106" s="501">
        <v>108.2945</v>
      </c>
      <c r="O106" s="501">
        <v>101.8847</v>
      </c>
      <c r="P106" s="501">
        <v>98.9709</v>
      </c>
      <c r="Q106" s="501">
        <v>96.204300000000003</v>
      </c>
      <c r="R106" s="501">
        <v>100.25060000000001</v>
      </c>
      <c r="S106" s="501">
        <v>100.3188</v>
      </c>
      <c r="T106" s="501">
        <v>188.14080000000001</v>
      </c>
      <c r="U106" s="501">
        <v>95.075999999999993</v>
      </c>
    </row>
    <row r="107" spans="1:21" ht="14.25" customHeight="1" thickBot="1" x14ac:dyDescent="0.35">
      <c r="A107" s="185">
        <v>41883</v>
      </c>
      <c r="B107" s="501">
        <v>94.947900000000004</v>
      </c>
      <c r="C107" s="501">
        <v>99.413700000000006</v>
      </c>
      <c r="D107" s="501">
        <v>90.543300000000002</v>
      </c>
      <c r="E107" s="501">
        <v>124.1824</v>
      </c>
      <c r="F107" s="501">
        <v>104.7748</v>
      </c>
      <c r="G107" s="501">
        <v>100.4118</v>
      </c>
      <c r="H107" s="501">
        <v>108.7604</v>
      </c>
      <c r="I107" s="501">
        <v>93.754900000000006</v>
      </c>
      <c r="J107" s="501">
        <v>99.003100000000003</v>
      </c>
      <c r="K107" s="501">
        <v>98.3202</v>
      </c>
      <c r="L107" s="501">
        <v>110.8819</v>
      </c>
      <c r="M107" s="501">
        <v>126.5836</v>
      </c>
      <c r="N107" s="501">
        <v>108.88809999999999</v>
      </c>
      <c r="O107" s="501">
        <v>102.15779999999999</v>
      </c>
      <c r="P107" s="501">
        <v>99.510800000000003</v>
      </c>
      <c r="Q107" s="501">
        <v>96.4054</v>
      </c>
      <c r="R107" s="501">
        <v>100.3827</v>
      </c>
      <c r="S107" s="501">
        <v>100.4547</v>
      </c>
      <c r="T107" s="501">
        <v>188.23929999999999</v>
      </c>
      <c r="U107" s="501">
        <v>95.421999999999997</v>
      </c>
    </row>
    <row r="108" spans="1:21" ht="14.25" customHeight="1" thickBot="1" x14ac:dyDescent="0.35">
      <c r="A108" s="185">
        <v>41852</v>
      </c>
      <c r="B108" s="501">
        <v>96.442300000000003</v>
      </c>
      <c r="C108" s="501">
        <v>100.27419999999999</v>
      </c>
      <c r="D108" s="501">
        <v>91.321700000000007</v>
      </c>
      <c r="E108" s="501">
        <v>124.753</v>
      </c>
      <c r="F108" s="501">
        <v>106.0744</v>
      </c>
      <c r="G108" s="501">
        <v>101.5016</v>
      </c>
      <c r="H108" s="501">
        <v>109.41370000000001</v>
      </c>
      <c r="I108" s="501">
        <v>94.755300000000005</v>
      </c>
      <c r="J108" s="501">
        <v>99.903800000000004</v>
      </c>
      <c r="K108" s="501">
        <v>98.841099999999997</v>
      </c>
      <c r="L108" s="501">
        <v>111.2037</v>
      </c>
      <c r="M108" s="501">
        <v>127.5484</v>
      </c>
      <c r="N108" s="501">
        <v>109.7688</v>
      </c>
      <c r="O108" s="501">
        <v>103.3895</v>
      </c>
      <c r="P108" s="501">
        <v>100.5261</v>
      </c>
      <c r="Q108" s="501">
        <v>96.9148</v>
      </c>
      <c r="R108" s="501">
        <v>101.2734</v>
      </c>
      <c r="S108" s="501">
        <v>101.1662</v>
      </c>
      <c r="T108" s="501">
        <v>189.42449999999999</v>
      </c>
      <c r="U108" s="501">
        <v>95.870999999999995</v>
      </c>
    </row>
    <row r="109" spans="1:21" ht="14.25" customHeight="1" thickBot="1" x14ac:dyDescent="0.35">
      <c r="A109" s="185">
        <v>41821</v>
      </c>
      <c r="B109" s="501">
        <v>96.976699999999994</v>
      </c>
      <c r="C109" s="501">
        <v>100.6724</v>
      </c>
      <c r="D109" s="501">
        <v>91.661199999999994</v>
      </c>
      <c r="E109" s="501">
        <v>125.0855</v>
      </c>
      <c r="F109" s="501">
        <v>106.5949</v>
      </c>
      <c r="G109" s="501">
        <v>101.9333</v>
      </c>
      <c r="H109" s="501">
        <v>109.68129999999999</v>
      </c>
      <c r="I109" s="501">
        <v>94.938100000000006</v>
      </c>
      <c r="J109" s="501">
        <v>100.3522</v>
      </c>
      <c r="K109" s="501">
        <v>98.807299999999998</v>
      </c>
      <c r="L109" s="501">
        <v>111.47110000000001</v>
      </c>
      <c r="M109" s="501">
        <v>127.1931</v>
      </c>
      <c r="N109" s="501">
        <v>110.31570000000001</v>
      </c>
      <c r="O109" s="501">
        <v>103.9301</v>
      </c>
      <c r="P109" s="501">
        <v>100.99469999999999</v>
      </c>
      <c r="Q109" s="501">
        <v>97.001300000000001</v>
      </c>
      <c r="R109" s="501">
        <v>101.47450000000001</v>
      </c>
      <c r="S109" s="501">
        <v>101.4419</v>
      </c>
      <c r="T109" s="501">
        <v>189.38059999999999</v>
      </c>
      <c r="U109" s="501">
        <v>96.035399999999996</v>
      </c>
    </row>
    <row r="110" spans="1:21" ht="14.25" customHeight="1" thickBot="1" x14ac:dyDescent="0.35">
      <c r="A110" s="185">
        <v>41791</v>
      </c>
      <c r="B110" s="501">
        <v>97.579700000000003</v>
      </c>
      <c r="C110" s="501">
        <v>101.0719</v>
      </c>
      <c r="D110" s="501">
        <v>91.915199999999999</v>
      </c>
      <c r="E110" s="501">
        <v>125.1904</v>
      </c>
      <c r="F110" s="501">
        <v>107.012</v>
      </c>
      <c r="G110" s="501">
        <v>102.2315</v>
      </c>
      <c r="H110" s="501">
        <v>110.17189999999999</v>
      </c>
      <c r="I110" s="501">
        <v>95.256799999999998</v>
      </c>
      <c r="J110" s="501">
        <v>100.73860000000001</v>
      </c>
      <c r="K110" s="501">
        <v>98.982699999999994</v>
      </c>
      <c r="L110" s="501">
        <v>111.2886</v>
      </c>
      <c r="M110" s="501">
        <v>127.3257</v>
      </c>
      <c r="N110" s="501">
        <v>110.624</v>
      </c>
      <c r="O110" s="501">
        <v>104.4025</v>
      </c>
      <c r="P110" s="501">
        <v>101.39279999999999</v>
      </c>
      <c r="Q110" s="501">
        <v>97.163600000000002</v>
      </c>
      <c r="R110" s="501">
        <v>101.9431</v>
      </c>
      <c r="S110" s="501">
        <v>101.7925</v>
      </c>
      <c r="T110" s="501">
        <v>189.63</v>
      </c>
      <c r="U110" s="501">
        <v>95.922799999999995</v>
      </c>
    </row>
    <row r="111" spans="1:21" ht="14.25" customHeight="1" thickBot="1" x14ac:dyDescent="0.35">
      <c r="A111" s="185">
        <v>41760</v>
      </c>
      <c r="B111" s="501">
        <v>98.456999999999994</v>
      </c>
      <c r="C111" s="501">
        <v>101.50369999999999</v>
      </c>
      <c r="D111" s="501">
        <v>92.182699999999997</v>
      </c>
      <c r="E111" s="501">
        <v>125.7403</v>
      </c>
      <c r="F111" s="501">
        <v>107.7371</v>
      </c>
      <c r="G111" s="501">
        <v>102.7533</v>
      </c>
      <c r="H111" s="501">
        <v>110.8293</v>
      </c>
      <c r="I111" s="501">
        <v>95.872200000000007</v>
      </c>
      <c r="J111" s="501">
        <v>101.4481</v>
      </c>
      <c r="K111" s="501">
        <v>99.983199999999997</v>
      </c>
      <c r="L111" s="501">
        <v>111.7092</v>
      </c>
      <c r="M111" s="501">
        <v>128.114</v>
      </c>
      <c r="N111" s="501">
        <v>111.045</v>
      </c>
      <c r="O111" s="501">
        <v>104.8785</v>
      </c>
      <c r="P111" s="501">
        <v>101.81789999999999</v>
      </c>
      <c r="Q111" s="501">
        <v>97.446100000000001</v>
      </c>
      <c r="R111" s="501">
        <v>102.2123</v>
      </c>
      <c r="S111" s="501">
        <v>102.0907</v>
      </c>
      <c r="T111" s="501">
        <v>190.5711</v>
      </c>
      <c r="U111" s="501">
        <v>96.420100000000005</v>
      </c>
    </row>
    <row r="112" spans="1:21" ht="14.25" customHeight="1" thickBot="1" x14ac:dyDescent="0.35">
      <c r="A112" s="185">
        <v>41730</v>
      </c>
      <c r="B112" s="501">
        <v>99.581999999999994</v>
      </c>
      <c r="C112" s="501">
        <v>102.0395</v>
      </c>
      <c r="D112" s="501">
        <v>92.831500000000005</v>
      </c>
      <c r="E112" s="501">
        <v>126.44759999999999</v>
      </c>
      <c r="F112" s="501">
        <v>108.52930000000001</v>
      </c>
      <c r="G112" s="501">
        <v>103.7993</v>
      </c>
      <c r="H112" s="501">
        <v>111.4599</v>
      </c>
      <c r="I112" s="501">
        <v>96.422600000000003</v>
      </c>
      <c r="J112" s="501">
        <v>102.01430000000001</v>
      </c>
      <c r="K112" s="501">
        <v>100.9687</v>
      </c>
      <c r="L112" s="501">
        <v>112.53619999999999</v>
      </c>
      <c r="M112" s="501">
        <v>129.1669</v>
      </c>
      <c r="N112" s="501">
        <v>111.4667</v>
      </c>
      <c r="O112" s="501">
        <v>105.5395</v>
      </c>
      <c r="P112" s="501">
        <v>102.7543</v>
      </c>
      <c r="Q112" s="501">
        <v>97.565200000000004</v>
      </c>
      <c r="R112" s="501">
        <v>102.56570000000001</v>
      </c>
      <c r="S112" s="501">
        <v>102.27979999999999</v>
      </c>
      <c r="T112" s="501">
        <v>191.0461</v>
      </c>
      <c r="U112" s="501">
        <v>97.027900000000002</v>
      </c>
    </row>
    <row r="113" spans="1:21" ht="14.25" customHeight="1" thickBot="1" x14ac:dyDescent="0.35">
      <c r="A113" s="185">
        <v>41699</v>
      </c>
      <c r="B113" s="501">
        <v>100.1152</v>
      </c>
      <c r="C113" s="501">
        <v>102.71680000000001</v>
      </c>
      <c r="D113" s="501">
        <v>93.113100000000003</v>
      </c>
      <c r="E113" s="501">
        <v>126.58110000000001</v>
      </c>
      <c r="F113" s="501">
        <v>109.07389999999999</v>
      </c>
      <c r="G113" s="501">
        <v>104.3693</v>
      </c>
      <c r="H113" s="501">
        <v>111.8043</v>
      </c>
      <c r="I113" s="501">
        <v>96.732100000000003</v>
      </c>
      <c r="J113" s="501">
        <v>102.4417</v>
      </c>
      <c r="K113" s="501">
        <v>101.5313</v>
      </c>
      <c r="L113" s="501">
        <v>112.33710000000001</v>
      </c>
      <c r="M113" s="501">
        <v>129.59909999999999</v>
      </c>
      <c r="N113" s="501">
        <v>111.4843</v>
      </c>
      <c r="O113" s="501">
        <v>106.9019</v>
      </c>
      <c r="P113" s="501">
        <v>102.82510000000001</v>
      </c>
      <c r="Q113" s="501">
        <v>97.6995</v>
      </c>
      <c r="R113" s="501">
        <v>102.9379</v>
      </c>
      <c r="S113" s="501">
        <v>102.4575</v>
      </c>
      <c r="T113" s="501">
        <v>191.5205</v>
      </c>
      <c r="U113" s="501">
        <v>97.1387</v>
      </c>
    </row>
    <row r="114" spans="1:21" ht="14.25" customHeight="1" thickBot="1" x14ac:dyDescent="0.35">
      <c r="A114" s="185">
        <v>41671</v>
      </c>
      <c r="B114" s="501">
        <v>99.359899999999996</v>
      </c>
      <c r="C114" s="501">
        <v>102.1528</v>
      </c>
      <c r="D114" s="501">
        <v>92.666499999999999</v>
      </c>
      <c r="E114" s="501">
        <v>125.9528</v>
      </c>
      <c r="F114" s="501">
        <v>108.3289</v>
      </c>
      <c r="G114" s="501">
        <v>103.91459999999999</v>
      </c>
      <c r="H114" s="501">
        <v>111.5324</v>
      </c>
      <c r="I114" s="501">
        <v>96.511399999999995</v>
      </c>
      <c r="J114" s="501">
        <v>101.8668</v>
      </c>
      <c r="K114" s="501">
        <v>100.15300000000001</v>
      </c>
      <c r="L114" s="501">
        <v>111.9853</v>
      </c>
      <c r="M114" s="501">
        <v>128.91059999999999</v>
      </c>
      <c r="N114" s="501">
        <v>111.0735</v>
      </c>
      <c r="O114" s="501">
        <v>106.21169999999999</v>
      </c>
      <c r="P114" s="501">
        <v>102.18989999999999</v>
      </c>
      <c r="Q114" s="501">
        <v>97.274799999999999</v>
      </c>
      <c r="R114" s="501">
        <v>102.807</v>
      </c>
      <c r="S114" s="501">
        <v>101.93680000000001</v>
      </c>
      <c r="T114" s="501">
        <v>190.9392</v>
      </c>
      <c r="U114" s="501">
        <v>96.6571</v>
      </c>
    </row>
    <row r="115" spans="1:21" ht="14.25" customHeight="1" thickBot="1" x14ac:dyDescent="0.35">
      <c r="A115" s="185">
        <v>41640</v>
      </c>
      <c r="B115" s="501">
        <v>99.020899999999997</v>
      </c>
      <c r="C115" s="501">
        <v>101.9605</v>
      </c>
      <c r="D115" s="501">
        <v>92.541499999999999</v>
      </c>
      <c r="E115" s="501">
        <v>125.441</v>
      </c>
      <c r="F115" s="501">
        <v>108.26600000000001</v>
      </c>
      <c r="G115" s="501">
        <v>103.9644</v>
      </c>
      <c r="H115" s="501">
        <v>111.37690000000001</v>
      </c>
      <c r="I115" s="501">
        <v>96.096800000000002</v>
      </c>
      <c r="J115" s="501">
        <v>101.83459999999999</v>
      </c>
      <c r="K115" s="501">
        <v>98.821700000000007</v>
      </c>
      <c r="L115" s="501">
        <v>111.58459999999999</v>
      </c>
      <c r="M115" s="501">
        <v>128.124</v>
      </c>
      <c r="N115" s="501">
        <v>111.1237</v>
      </c>
      <c r="O115" s="501">
        <v>105.57510000000001</v>
      </c>
      <c r="P115" s="501">
        <v>102.0578</v>
      </c>
      <c r="Q115" s="501">
        <v>96.989099999999993</v>
      </c>
      <c r="R115" s="501">
        <v>102.75109999999999</v>
      </c>
      <c r="S115" s="501">
        <v>101.923</v>
      </c>
      <c r="T115" s="501">
        <v>190.63659999999999</v>
      </c>
      <c r="U115" s="501">
        <v>96.392099999999999</v>
      </c>
    </row>
    <row r="116" spans="1:21" ht="14.25" customHeight="1" thickBot="1" x14ac:dyDescent="0.35">
      <c r="A116" s="185">
        <v>41609</v>
      </c>
      <c r="B116" s="501">
        <v>99.197999999999993</v>
      </c>
      <c r="C116" s="501">
        <v>102.3272</v>
      </c>
      <c r="D116" s="501">
        <v>92.502600000000001</v>
      </c>
      <c r="E116" s="501">
        <v>125.1703</v>
      </c>
      <c r="F116" s="501">
        <v>108.5753</v>
      </c>
      <c r="G116" s="501">
        <v>103.691</v>
      </c>
      <c r="H116" s="501">
        <v>111.605</v>
      </c>
      <c r="I116" s="501">
        <v>96.078299999999999</v>
      </c>
      <c r="J116" s="501">
        <v>101.88</v>
      </c>
      <c r="K116" s="501">
        <v>98.462999999999994</v>
      </c>
      <c r="L116" s="501">
        <v>110.8169</v>
      </c>
      <c r="M116" s="501">
        <v>127.95399999999999</v>
      </c>
      <c r="N116" s="501">
        <v>111.3223</v>
      </c>
      <c r="O116" s="501">
        <v>105.9064</v>
      </c>
      <c r="P116" s="501">
        <v>102.3591</v>
      </c>
      <c r="Q116" s="501">
        <v>97.099599999999995</v>
      </c>
      <c r="R116" s="501">
        <v>102.9286</v>
      </c>
      <c r="S116" s="501">
        <v>101.8429</v>
      </c>
      <c r="T116" s="501">
        <v>190.99469999999999</v>
      </c>
      <c r="U116" s="501">
        <v>96.299700000000001</v>
      </c>
    </row>
    <row r="117" spans="1:21" ht="14.25" customHeight="1" thickBot="1" x14ac:dyDescent="0.35">
      <c r="A117" s="185">
        <v>41579</v>
      </c>
      <c r="B117" s="501">
        <v>97.884299999999996</v>
      </c>
      <c r="C117" s="501">
        <v>101.5128</v>
      </c>
      <c r="D117" s="501">
        <v>91.723299999999995</v>
      </c>
      <c r="E117" s="501">
        <v>124.68259999999999</v>
      </c>
      <c r="F117" s="501">
        <v>107.55549999999999</v>
      </c>
      <c r="G117" s="501">
        <v>102.43089999999999</v>
      </c>
      <c r="H117" s="501">
        <v>111.01130000000001</v>
      </c>
      <c r="I117" s="501">
        <v>95.524799999999999</v>
      </c>
      <c r="J117" s="501">
        <v>101.11320000000001</v>
      </c>
      <c r="K117" s="501">
        <v>98.213399999999993</v>
      </c>
      <c r="L117" s="501">
        <v>110.25700000000001</v>
      </c>
      <c r="M117" s="501">
        <v>127.57980000000001</v>
      </c>
      <c r="N117" s="501">
        <v>110.5796</v>
      </c>
      <c r="O117" s="501">
        <v>104.87730000000001</v>
      </c>
      <c r="P117" s="501">
        <v>101.4097</v>
      </c>
      <c r="Q117" s="501">
        <v>96.484899999999996</v>
      </c>
      <c r="R117" s="501">
        <v>102.3567</v>
      </c>
      <c r="S117" s="501">
        <v>101.65470000000001</v>
      </c>
      <c r="T117" s="501">
        <v>190.16309999999999</v>
      </c>
      <c r="U117" s="501">
        <v>95.354500000000002</v>
      </c>
    </row>
    <row r="118" spans="1:21" ht="14.25" customHeight="1" thickBot="1" x14ac:dyDescent="0.35">
      <c r="A118" s="185">
        <v>41548</v>
      </c>
      <c r="B118" s="501">
        <v>98.160799999999995</v>
      </c>
      <c r="C118" s="501">
        <v>101.57129999999999</v>
      </c>
      <c r="D118" s="501">
        <v>91.831999999999994</v>
      </c>
      <c r="E118" s="501">
        <v>124.7161</v>
      </c>
      <c r="F118" s="501">
        <v>108.1328</v>
      </c>
      <c r="G118" s="501">
        <v>103.61539999999999</v>
      </c>
      <c r="H118" s="501">
        <v>111.2843</v>
      </c>
      <c r="I118" s="501">
        <v>95.652199999999993</v>
      </c>
      <c r="J118" s="501">
        <v>101.29349999999999</v>
      </c>
      <c r="K118" s="501">
        <v>98.564899999999994</v>
      </c>
      <c r="L118" s="501">
        <v>110.57299999999999</v>
      </c>
      <c r="M118" s="501">
        <v>127.63160000000001</v>
      </c>
      <c r="N118" s="501">
        <v>110.94459999999999</v>
      </c>
      <c r="O118" s="501">
        <v>104.926</v>
      </c>
      <c r="P118" s="501">
        <v>101.6972</v>
      </c>
      <c r="Q118" s="501">
        <v>96.308700000000002</v>
      </c>
      <c r="R118" s="501">
        <v>102.43089999999999</v>
      </c>
      <c r="S118" s="501">
        <v>101.91719999999999</v>
      </c>
      <c r="T118" s="501">
        <v>189.72139999999999</v>
      </c>
      <c r="U118" s="501">
        <v>95.376199999999997</v>
      </c>
    </row>
    <row r="119" spans="1:21" ht="14.25" customHeight="1" thickBot="1" x14ac:dyDescent="0.35">
      <c r="A119" s="185">
        <v>41518</v>
      </c>
      <c r="B119" s="501">
        <v>97.657899999999998</v>
      </c>
      <c r="C119" s="501">
        <v>101.2471</v>
      </c>
      <c r="D119" s="501">
        <v>91.486199999999997</v>
      </c>
      <c r="E119" s="501">
        <v>124.565</v>
      </c>
      <c r="F119" s="501">
        <v>107.4417</v>
      </c>
      <c r="G119" s="501">
        <v>103.4405</v>
      </c>
      <c r="H119" s="501">
        <v>111.1028</v>
      </c>
      <c r="I119" s="501">
        <v>95.337000000000003</v>
      </c>
      <c r="J119" s="501">
        <v>101.0391</v>
      </c>
      <c r="K119" s="501">
        <v>98.780900000000003</v>
      </c>
      <c r="L119" s="501">
        <v>110.14790000000001</v>
      </c>
      <c r="M119" s="501">
        <v>127.4774</v>
      </c>
      <c r="N119" s="501">
        <v>110.964</v>
      </c>
      <c r="O119" s="501">
        <v>104.42140000000001</v>
      </c>
      <c r="P119" s="501">
        <v>101.47499999999999</v>
      </c>
      <c r="Q119" s="501">
        <v>96.120999999999995</v>
      </c>
      <c r="R119" s="501">
        <v>102.28230000000001</v>
      </c>
      <c r="S119" s="501">
        <v>101.81</v>
      </c>
      <c r="T119" s="501">
        <v>189.4802</v>
      </c>
      <c r="U119" s="501">
        <v>94.866200000000006</v>
      </c>
    </row>
    <row r="120" spans="1:21" ht="14.25" customHeight="1" thickBot="1" x14ac:dyDescent="0.35">
      <c r="A120" s="185">
        <v>41487</v>
      </c>
      <c r="B120" s="501">
        <v>97.889499999999998</v>
      </c>
      <c r="C120" s="501">
        <v>101.1613</v>
      </c>
      <c r="D120" s="501">
        <v>91.562299999999993</v>
      </c>
      <c r="E120" s="501">
        <v>125.1982</v>
      </c>
      <c r="F120" s="501">
        <v>107.5659</v>
      </c>
      <c r="G120" s="501">
        <v>103.6863</v>
      </c>
      <c r="H120" s="501">
        <v>111.425</v>
      </c>
      <c r="I120" s="501">
        <v>95.512699999999995</v>
      </c>
      <c r="J120" s="501">
        <v>101.2021</v>
      </c>
      <c r="K120" s="501">
        <v>98.924700000000001</v>
      </c>
      <c r="L120" s="501">
        <v>110.50960000000001</v>
      </c>
      <c r="M120" s="501">
        <v>127.4147</v>
      </c>
      <c r="N120" s="501">
        <v>110.7779</v>
      </c>
      <c r="O120" s="501">
        <v>104.6469</v>
      </c>
      <c r="P120" s="501">
        <v>101.7206</v>
      </c>
      <c r="Q120" s="501">
        <v>95.998999999999995</v>
      </c>
      <c r="R120" s="501">
        <v>102.59569999999999</v>
      </c>
      <c r="S120" s="501">
        <v>101.91800000000001</v>
      </c>
      <c r="T120" s="501">
        <v>189.95699999999999</v>
      </c>
      <c r="U120" s="501">
        <v>94.987099999999998</v>
      </c>
    </row>
    <row r="121" spans="1:21" ht="14.25" customHeight="1" thickBot="1" x14ac:dyDescent="0.35">
      <c r="A121" s="185">
        <v>41456</v>
      </c>
      <c r="B121" s="501">
        <v>96.727900000000005</v>
      </c>
      <c r="C121" s="501">
        <v>100.4731</v>
      </c>
      <c r="D121" s="501">
        <v>90.894400000000005</v>
      </c>
      <c r="E121" s="501">
        <v>124.5669</v>
      </c>
      <c r="F121" s="501">
        <v>107.04989999999999</v>
      </c>
      <c r="G121" s="501">
        <v>103.468</v>
      </c>
      <c r="H121" s="501">
        <v>110.58</v>
      </c>
      <c r="I121" s="501">
        <v>94.7988</v>
      </c>
      <c r="J121" s="501">
        <v>100.4572</v>
      </c>
      <c r="K121" s="501">
        <v>98.389399999999995</v>
      </c>
      <c r="L121" s="501">
        <v>110.6525</v>
      </c>
      <c r="M121" s="501">
        <v>126.2987</v>
      </c>
      <c r="N121" s="501">
        <v>109.78</v>
      </c>
      <c r="O121" s="501">
        <v>104.25239999999999</v>
      </c>
      <c r="P121" s="501">
        <v>101.19499999999999</v>
      </c>
      <c r="Q121" s="501">
        <v>95.426199999999994</v>
      </c>
      <c r="R121" s="501">
        <v>102.6212</v>
      </c>
      <c r="S121" s="501">
        <v>101.2634</v>
      </c>
      <c r="T121" s="501">
        <v>189.40289999999999</v>
      </c>
      <c r="U121" s="501">
        <v>94.551699999999997</v>
      </c>
    </row>
    <row r="122" spans="1:21" ht="14.25" customHeight="1" thickBot="1" x14ac:dyDescent="0.35">
      <c r="A122" s="185">
        <v>41426</v>
      </c>
      <c r="B122" s="501">
        <v>96.813999999999993</v>
      </c>
      <c r="C122" s="501">
        <v>100.6138</v>
      </c>
      <c r="D122" s="501">
        <v>91.021600000000007</v>
      </c>
      <c r="E122" s="501">
        <v>124.4345</v>
      </c>
      <c r="F122" s="501">
        <v>107.1698</v>
      </c>
      <c r="G122" s="501">
        <v>103.93859999999999</v>
      </c>
      <c r="H122" s="501">
        <v>110.343</v>
      </c>
      <c r="I122" s="501">
        <v>94.831299999999999</v>
      </c>
      <c r="J122" s="501">
        <v>100.4847</v>
      </c>
      <c r="K122" s="501">
        <v>98.932900000000004</v>
      </c>
      <c r="L122" s="501">
        <v>110.5167</v>
      </c>
      <c r="M122" s="501">
        <v>126.89700000000001</v>
      </c>
      <c r="N122" s="501">
        <v>109.9589</v>
      </c>
      <c r="O122" s="501">
        <v>104.3028</v>
      </c>
      <c r="P122" s="501">
        <v>101.2145</v>
      </c>
      <c r="Q122" s="501">
        <v>95.488200000000006</v>
      </c>
      <c r="R122" s="501">
        <v>102.5843</v>
      </c>
      <c r="S122" s="501">
        <v>100.8556</v>
      </c>
      <c r="T122" s="501">
        <v>189.49850000000001</v>
      </c>
      <c r="U122" s="501">
        <v>94.378900000000002</v>
      </c>
    </row>
    <row r="123" spans="1:21" ht="14.25" customHeight="1" thickBot="1" x14ac:dyDescent="0.35">
      <c r="A123" s="185">
        <v>41395</v>
      </c>
      <c r="B123" s="501">
        <v>95.122299999999996</v>
      </c>
      <c r="C123" s="501">
        <v>99.563000000000002</v>
      </c>
      <c r="D123" s="501">
        <v>90.011200000000002</v>
      </c>
      <c r="E123" s="501">
        <v>122.82640000000001</v>
      </c>
      <c r="F123" s="501">
        <v>106.1396</v>
      </c>
      <c r="G123" s="501">
        <v>103.3381</v>
      </c>
      <c r="H123" s="501">
        <v>109.35080000000001</v>
      </c>
      <c r="I123" s="501">
        <v>93.988600000000005</v>
      </c>
      <c r="J123" s="501">
        <v>99.418599999999998</v>
      </c>
      <c r="K123" s="501">
        <v>97.442999999999998</v>
      </c>
      <c r="L123" s="501">
        <v>109.5033</v>
      </c>
      <c r="M123" s="501">
        <v>125.7745</v>
      </c>
      <c r="N123" s="501">
        <v>108.75020000000001</v>
      </c>
      <c r="O123" s="501">
        <v>103.03400000000001</v>
      </c>
      <c r="P123" s="501">
        <v>100.267</v>
      </c>
      <c r="Q123" s="501">
        <v>95.016900000000007</v>
      </c>
      <c r="R123" s="501">
        <v>101.81610000000001</v>
      </c>
      <c r="S123" s="501">
        <v>100.0731</v>
      </c>
      <c r="T123" s="501">
        <v>188.32900000000001</v>
      </c>
      <c r="U123" s="501">
        <v>93.491299999999995</v>
      </c>
    </row>
    <row r="124" spans="1:21" ht="14.25" customHeight="1" thickBot="1" x14ac:dyDescent="0.35">
      <c r="A124" s="185">
        <v>41365</v>
      </c>
      <c r="B124" s="501">
        <v>94.987499999999997</v>
      </c>
      <c r="C124" s="501">
        <v>99.585599999999999</v>
      </c>
      <c r="D124" s="501">
        <v>89.944000000000003</v>
      </c>
      <c r="E124" s="501">
        <v>122.5795</v>
      </c>
      <c r="F124" s="501">
        <v>106.3177</v>
      </c>
      <c r="G124" s="501">
        <v>103.1589</v>
      </c>
      <c r="H124" s="501">
        <v>109.30889999999999</v>
      </c>
      <c r="I124" s="501">
        <v>93.986599999999996</v>
      </c>
      <c r="J124" s="501">
        <v>99.456999999999994</v>
      </c>
      <c r="K124" s="501">
        <v>97.684299999999993</v>
      </c>
      <c r="L124" s="501">
        <v>109.44889999999999</v>
      </c>
      <c r="M124" s="501">
        <v>125.6187</v>
      </c>
      <c r="N124" s="501">
        <v>109.1155</v>
      </c>
      <c r="O124" s="501">
        <v>102.98439999999999</v>
      </c>
      <c r="P124" s="501">
        <v>100.1384</v>
      </c>
      <c r="Q124" s="501">
        <v>94.777699999999996</v>
      </c>
      <c r="R124" s="501">
        <v>101.702</v>
      </c>
      <c r="S124" s="501">
        <v>100.2274</v>
      </c>
      <c r="T124" s="501">
        <v>188.1968</v>
      </c>
      <c r="U124" s="501">
        <v>93.083699999999993</v>
      </c>
    </row>
    <row r="125" spans="1:21" ht="14.25" customHeight="1" thickBot="1" x14ac:dyDescent="0.35">
      <c r="A125" s="185">
        <v>41334</v>
      </c>
      <c r="B125" s="501">
        <v>94.972999999999999</v>
      </c>
      <c r="C125" s="501">
        <v>99.559200000000004</v>
      </c>
      <c r="D125" s="501">
        <v>89.6798</v>
      </c>
      <c r="E125" s="501">
        <v>122.42740000000001</v>
      </c>
      <c r="F125" s="501">
        <v>106.1966</v>
      </c>
      <c r="G125" s="501">
        <v>103.32429999999999</v>
      </c>
      <c r="H125" s="501">
        <v>109.6567</v>
      </c>
      <c r="I125" s="501">
        <v>94.063100000000006</v>
      </c>
      <c r="J125" s="501">
        <v>99.403199999999998</v>
      </c>
      <c r="K125" s="501">
        <v>98.058999999999997</v>
      </c>
      <c r="L125" s="501">
        <v>109.4186</v>
      </c>
      <c r="M125" s="501">
        <v>125.42870000000001</v>
      </c>
      <c r="N125" s="501">
        <v>108.9358</v>
      </c>
      <c r="O125" s="501">
        <v>102.4725</v>
      </c>
      <c r="P125" s="501">
        <v>100.18680000000001</v>
      </c>
      <c r="Q125" s="501">
        <v>94.657700000000006</v>
      </c>
      <c r="R125" s="501">
        <v>101.679</v>
      </c>
      <c r="S125" s="501">
        <v>99.987700000000004</v>
      </c>
      <c r="T125" s="501">
        <v>188.25059999999999</v>
      </c>
      <c r="U125" s="501">
        <v>92.7166</v>
      </c>
    </row>
    <row r="126" spans="1:21" ht="14.25" customHeight="1" thickBot="1" x14ac:dyDescent="0.35">
      <c r="A126" s="185">
        <v>41306</v>
      </c>
      <c r="B126" s="501">
        <v>96.418599999999998</v>
      </c>
      <c r="C126" s="501">
        <v>100.47150000000001</v>
      </c>
      <c r="D126" s="501">
        <v>90.604200000000006</v>
      </c>
      <c r="E126" s="501">
        <v>122.82299999999999</v>
      </c>
      <c r="F126" s="501">
        <v>107.5022</v>
      </c>
      <c r="G126" s="501">
        <v>104.0988</v>
      </c>
      <c r="H126" s="501">
        <v>110.673</v>
      </c>
      <c r="I126" s="501">
        <v>94.761799999999994</v>
      </c>
      <c r="J126" s="501">
        <v>100.38160000000001</v>
      </c>
      <c r="K126" s="501">
        <v>98.955600000000004</v>
      </c>
      <c r="L126" s="501">
        <v>110.4217</v>
      </c>
      <c r="M126" s="501">
        <v>126.46729999999999</v>
      </c>
      <c r="N126" s="501">
        <v>109.7726</v>
      </c>
      <c r="O126" s="501">
        <v>103.64</v>
      </c>
      <c r="P126" s="501">
        <v>101.0119</v>
      </c>
      <c r="Q126" s="501">
        <v>95.084699999999998</v>
      </c>
      <c r="R126" s="501">
        <v>102.2749</v>
      </c>
      <c r="S126" s="501">
        <v>100.9149</v>
      </c>
      <c r="T126" s="501">
        <v>188.94239999999999</v>
      </c>
      <c r="U126" s="501">
        <v>93.474299999999999</v>
      </c>
    </row>
    <row r="127" spans="1:21" ht="14.25" customHeight="1" thickBot="1" x14ac:dyDescent="0.35">
      <c r="A127" s="185">
        <v>41275</v>
      </c>
      <c r="B127" s="501">
        <v>95.650400000000005</v>
      </c>
      <c r="C127" s="501">
        <v>99.922799999999995</v>
      </c>
      <c r="D127" s="501">
        <v>90.145300000000006</v>
      </c>
      <c r="E127" s="501">
        <v>122.09910000000001</v>
      </c>
      <c r="F127" s="501">
        <v>106.81789999999999</v>
      </c>
      <c r="G127" s="501">
        <v>104.10939999999999</v>
      </c>
      <c r="H127" s="501">
        <v>110.06319999999999</v>
      </c>
      <c r="I127" s="501">
        <v>94.476600000000005</v>
      </c>
      <c r="J127" s="501">
        <v>100.03870000000001</v>
      </c>
      <c r="K127" s="501">
        <v>98.613799999999998</v>
      </c>
      <c r="L127" s="501">
        <v>110.74850000000001</v>
      </c>
      <c r="M127" s="501">
        <v>126.2512</v>
      </c>
      <c r="N127" s="501">
        <v>108.75279999999999</v>
      </c>
      <c r="O127" s="501">
        <v>103.27809999999999</v>
      </c>
      <c r="P127" s="501">
        <v>100.2324</v>
      </c>
      <c r="Q127" s="501">
        <v>94.873599999999996</v>
      </c>
      <c r="R127" s="501">
        <v>101.9967</v>
      </c>
      <c r="S127" s="501">
        <v>100.2717</v>
      </c>
      <c r="T127" s="501">
        <v>188.66720000000001</v>
      </c>
      <c r="U127" s="501">
        <v>93.123999999999995</v>
      </c>
    </row>
    <row r="128" spans="1:21" ht="14.25" customHeight="1" thickBot="1" x14ac:dyDescent="0.35">
      <c r="A128" s="185">
        <v>41244</v>
      </c>
      <c r="B128" s="501">
        <v>94.474599999999995</v>
      </c>
      <c r="C128" s="501">
        <v>99.544300000000007</v>
      </c>
      <c r="D128" s="501">
        <v>89.286900000000003</v>
      </c>
      <c r="E128" s="501">
        <v>120.83759999999999</v>
      </c>
      <c r="F128" s="501">
        <v>105.8036</v>
      </c>
      <c r="G128" s="501">
        <v>103.739</v>
      </c>
      <c r="H128" s="501">
        <v>109.6516</v>
      </c>
      <c r="I128" s="501">
        <v>93.823999999999998</v>
      </c>
      <c r="J128" s="501">
        <v>99.470500000000001</v>
      </c>
      <c r="K128" s="501">
        <v>97.748500000000007</v>
      </c>
      <c r="L128" s="501">
        <v>111.0241</v>
      </c>
      <c r="M128" s="501">
        <v>125.5176</v>
      </c>
      <c r="N128" s="501">
        <v>108.2012</v>
      </c>
      <c r="O128" s="501">
        <v>102.7831</v>
      </c>
      <c r="P128" s="501">
        <v>99.193700000000007</v>
      </c>
      <c r="Q128" s="501">
        <v>94.304699999999997</v>
      </c>
      <c r="R128" s="501">
        <v>101.71899999999999</v>
      </c>
      <c r="S128" s="501">
        <v>99.935900000000004</v>
      </c>
      <c r="T128" s="501">
        <v>187.64189999999999</v>
      </c>
      <c r="U128" s="501">
        <v>92.559700000000007</v>
      </c>
    </row>
    <row r="129" spans="1:21" ht="14.25" customHeight="1" thickBot="1" x14ac:dyDescent="0.35">
      <c r="A129" s="185">
        <v>41214</v>
      </c>
      <c r="B129" s="501">
        <v>93.237099999999998</v>
      </c>
      <c r="C129" s="501">
        <v>98.915000000000006</v>
      </c>
      <c r="D129" s="501">
        <v>88.560100000000006</v>
      </c>
      <c r="E129" s="501">
        <v>120.50190000000001</v>
      </c>
      <c r="F129" s="501">
        <v>104.7115</v>
      </c>
      <c r="G129" s="501">
        <v>103.443</v>
      </c>
      <c r="H129" s="501">
        <v>109.01220000000001</v>
      </c>
      <c r="I129" s="501">
        <v>93.164500000000004</v>
      </c>
      <c r="J129" s="501">
        <v>98.744799999999998</v>
      </c>
      <c r="K129" s="501">
        <v>97.284199999999998</v>
      </c>
      <c r="L129" s="501">
        <v>110.5429</v>
      </c>
      <c r="M129" s="501">
        <v>125.1602</v>
      </c>
      <c r="N129" s="501">
        <v>107.8099</v>
      </c>
      <c r="O129" s="501">
        <v>102.4588</v>
      </c>
      <c r="P129" s="501">
        <v>98.226100000000002</v>
      </c>
      <c r="Q129" s="501">
        <v>94.134699999999995</v>
      </c>
      <c r="R129" s="501">
        <v>101.2105</v>
      </c>
      <c r="S129" s="501">
        <v>99.499499999999998</v>
      </c>
      <c r="T129" s="501">
        <v>186.94239999999999</v>
      </c>
      <c r="U129" s="501">
        <v>91.783199999999994</v>
      </c>
    </row>
    <row r="130" spans="1:21" ht="14.25" customHeight="1" thickBot="1" x14ac:dyDescent="0.35">
      <c r="A130" s="185">
        <v>41183</v>
      </c>
      <c r="B130" s="501">
        <v>93.865899999999996</v>
      </c>
      <c r="C130" s="501">
        <v>99.207700000000003</v>
      </c>
      <c r="D130" s="501">
        <v>88.856999999999999</v>
      </c>
      <c r="E130" s="501">
        <v>120.75960000000001</v>
      </c>
      <c r="F130" s="501">
        <v>105.56959999999999</v>
      </c>
      <c r="G130" s="501">
        <v>103.9953</v>
      </c>
      <c r="H130" s="501">
        <v>109.66160000000001</v>
      </c>
      <c r="I130" s="501">
        <v>93.506100000000004</v>
      </c>
      <c r="J130" s="501">
        <v>98.973399999999998</v>
      </c>
      <c r="K130" s="501">
        <v>97.699399999999997</v>
      </c>
      <c r="L130" s="501">
        <v>110.8121</v>
      </c>
      <c r="M130" s="501">
        <v>125.58929999999999</v>
      </c>
      <c r="N130" s="501">
        <v>108.2038</v>
      </c>
      <c r="O130" s="501">
        <v>102.43170000000001</v>
      </c>
      <c r="P130" s="501">
        <v>98.586100000000002</v>
      </c>
      <c r="Q130" s="501">
        <v>94.114199999999997</v>
      </c>
      <c r="R130" s="501">
        <v>101.44580000000001</v>
      </c>
      <c r="S130" s="501">
        <v>100.06480000000001</v>
      </c>
      <c r="T130" s="501">
        <v>186.94980000000001</v>
      </c>
      <c r="U130" s="501">
        <v>92.196799999999996</v>
      </c>
    </row>
    <row r="131" spans="1:21" ht="14.25" customHeight="1" thickBot="1" x14ac:dyDescent="0.35">
      <c r="A131" s="185">
        <v>41153</v>
      </c>
      <c r="B131" s="501">
        <v>93.454099999999997</v>
      </c>
      <c r="C131" s="501">
        <v>99.031599999999997</v>
      </c>
      <c r="D131" s="501">
        <v>88.786299999999997</v>
      </c>
      <c r="E131" s="501">
        <v>120.45659999999999</v>
      </c>
      <c r="F131" s="501">
        <v>105.2269</v>
      </c>
      <c r="G131" s="501">
        <v>103.27719999999999</v>
      </c>
      <c r="H131" s="501">
        <v>109.39230000000001</v>
      </c>
      <c r="I131" s="501">
        <v>93.271799999999999</v>
      </c>
      <c r="J131" s="501">
        <v>98.910700000000006</v>
      </c>
      <c r="K131" s="501">
        <v>97.7059</v>
      </c>
      <c r="L131" s="501">
        <v>111.1369</v>
      </c>
      <c r="M131" s="501">
        <v>125.8173</v>
      </c>
      <c r="N131" s="501">
        <v>108.0812</v>
      </c>
      <c r="O131" s="501">
        <v>102.45959999999999</v>
      </c>
      <c r="P131" s="501">
        <v>97.672499999999999</v>
      </c>
      <c r="Q131" s="501">
        <v>93.882099999999994</v>
      </c>
      <c r="R131" s="501">
        <v>101.4229</v>
      </c>
      <c r="S131" s="501">
        <v>99.924099999999996</v>
      </c>
      <c r="T131" s="501">
        <v>186.33250000000001</v>
      </c>
      <c r="U131" s="501">
        <v>91.944900000000004</v>
      </c>
    </row>
    <row r="132" spans="1:21" ht="14.25" customHeight="1" thickBot="1" x14ac:dyDescent="0.35">
      <c r="A132" s="185">
        <v>41122</v>
      </c>
      <c r="B132" s="501">
        <v>91.467100000000002</v>
      </c>
      <c r="C132" s="501">
        <v>97.861699999999999</v>
      </c>
      <c r="D132" s="501">
        <v>87.710499999999996</v>
      </c>
      <c r="E132" s="501">
        <v>118.7629</v>
      </c>
      <c r="F132" s="501">
        <v>103.8167</v>
      </c>
      <c r="G132" s="501">
        <v>102.66549999999999</v>
      </c>
      <c r="H132" s="501">
        <v>107.45780000000001</v>
      </c>
      <c r="I132" s="501">
        <v>92.633499999999998</v>
      </c>
      <c r="J132" s="501">
        <v>97.711299999999994</v>
      </c>
      <c r="K132" s="501">
        <v>96.766900000000007</v>
      </c>
      <c r="L132" s="501">
        <v>110.16419999999999</v>
      </c>
      <c r="M132" s="501">
        <v>124.4345</v>
      </c>
      <c r="N132" s="501">
        <v>106.7088</v>
      </c>
      <c r="O132" s="501">
        <v>100.9299</v>
      </c>
      <c r="P132" s="501">
        <v>96.4071</v>
      </c>
      <c r="Q132" s="501">
        <v>92.933000000000007</v>
      </c>
      <c r="R132" s="501">
        <v>101.0057</v>
      </c>
      <c r="S132" s="501">
        <v>98.715999999999994</v>
      </c>
      <c r="T132" s="501">
        <v>184.93539999999999</v>
      </c>
      <c r="U132" s="501">
        <v>90.592299999999994</v>
      </c>
    </row>
    <row r="133" spans="1:21" ht="14.25" customHeight="1" thickBot="1" x14ac:dyDescent="0.35">
      <c r="A133" s="185">
        <v>41091</v>
      </c>
      <c r="B133" s="501">
        <v>91.494100000000003</v>
      </c>
      <c r="C133" s="501">
        <v>97.628900000000002</v>
      </c>
      <c r="D133" s="501">
        <v>87.589399999999998</v>
      </c>
      <c r="E133" s="501">
        <v>119.1377</v>
      </c>
      <c r="F133" s="501">
        <v>103.49939999999999</v>
      </c>
      <c r="G133" s="501">
        <v>102.77209999999999</v>
      </c>
      <c r="H133" s="501">
        <v>107.325</v>
      </c>
      <c r="I133" s="501">
        <v>92.589699999999993</v>
      </c>
      <c r="J133" s="501">
        <v>97.969899999999996</v>
      </c>
      <c r="K133" s="501">
        <v>96.911799999999999</v>
      </c>
      <c r="L133" s="501">
        <v>110.6335</v>
      </c>
      <c r="M133" s="501">
        <v>124.7188</v>
      </c>
      <c r="N133" s="501">
        <v>106.542</v>
      </c>
      <c r="O133" s="501">
        <v>101.3802</v>
      </c>
      <c r="P133" s="501">
        <v>96.580399999999997</v>
      </c>
      <c r="Q133" s="501">
        <v>93.125500000000002</v>
      </c>
      <c r="R133" s="501">
        <v>101.1369</v>
      </c>
      <c r="S133" s="501">
        <v>98.463800000000006</v>
      </c>
      <c r="T133" s="501">
        <v>185.87010000000001</v>
      </c>
      <c r="U133" s="501">
        <v>90.913200000000003</v>
      </c>
    </row>
    <row r="134" spans="1:21" ht="14.25" customHeight="1" thickBot="1" x14ac:dyDescent="0.35">
      <c r="A134" s="185">
        <v>41061</v>
      </c>
      <c r="B134" s="501">
        <v>93.278199999999998</v>
      </c>
      <c r="C134" s="501">
        <v>98.678399999999996</v>
      </c>
      <c r="D134" s="501">
        <v>88.801599999999993</v>
      </c>
      <c r="E134" s="501">
        <v>120.371</v>
      </c>
      <c r="F134" s="501">
        <v>105.003</v>
      </c>
      <c r="G134" s="501">
        <v>103.9988</v>
      </c>
      <c r="H134" s="501">
        <v>107.746</v>
      </c>
      <c r="I134" s="501">
        <v>93.588399999999993</v>
      </c>
      <c r="J134" s="501">
        <v>98.839399999999998</v>
      </c>
      <c r="K134" s="501">
        <v>98.643199999999993</v>
      </c>
      <c r="L134" s="501">
        <v>112.0763</v>
      </c>
      <c r="M134" s="501">
        <v>125.8515</v>
      </c>
      <c r="N134" s="501">
        <v>107.4753</v>
      </c>
      <c r="O134" s="501">
        <v>103.2861</v>
      </c>
      <c r="P134" s="501">
        <v>97.467699999999994</v>
      </c>
      <c r="Q134" s="501">
        <v>93.725099999999998</v>
      </c>
      <c r="R134" s="501">
        <v>101.79349999999999</v>
      </c>
      <c r="S134" s="501">
        <v>99.263400000000004</v>
      </c>
      <c r="T134" s="501">
        <v>187.70490000000001</v>
      </c>
      <c r="U134" s="501">
        <v>92.227900000000005</v>
      </c>
    </row>
    <row r="135" spans="1:21" ht="14.25" customHeight="1" thickBot="1" x14ac:dyDescent="0.35">
      <c r="A135" s="185">
        <v>41030</v>
      </c>
      <c r="B135" s="501">
        <v>93.8566</v>
      </c>
      <c r="C135" s="501">
        <v>99.156800000000004</v>
      </c>
      <c r="D135" s="501">
        <v>89.135099999999994</v>
      </c>
      <c r="E135" s="501">
        <v>120.5898</v>
      </c>
      <c r="F135" s="501">
        <v>105.76730000000001</v>
      </c>
      <c r="G135" s="501">
        <v>104.5209</v>
      </c>
      <c r="H135" s="501">
        <v>108.2782</v>
      </c>
      <c r="I135" s="501">
        <v>93.855400000000003</v>
      </c>
      <c r="J135" s="501">
        <v>99.058499999999995</v>
      </c>
      <c r="K135" s="501">
        <v>98.767899999999997</v>
      </c>
      <c r="L135" s="501">
        <v>112.00449999999999</v>
      </c>
      <c r="M135" s="501">
        <v>125.9307</v>
      </c>
      <c r="N135" s="501">
        <v>107.8995</v>
      </c>
      <c r="O135" s="501">
        <v>103.256</v>
      </c>
      <c r="P135" s="501">
        <v>97.830200000000005</v>
      </c>
      <c r="Q135" s="501">
        <v>93.742199999999997</v>
      </c>
      <c r="R135" s="501">
        <v>102.0707</v>
      </c>
      <c r="S135" s="501">
        <v>99.966899999999995</v>
      </c>
      <c r="T135" s="501">
        <v>187.6079</v>
      </c>
      <c r="U135" s="501">
        <v>92.444100000000006</v>
      </c>
    </row>
    <row r="136" spans="1:21" ht="14.25" customHeight="1" thickBot="1" x14ac:dyDescent="0.35">
      <c r="A136" s="185">
        <v>41000</v>
      </c>
      <c r="B136" s="501">
        <v>95.058599999999998</v>
      </c>
      <c r="C136" s="501">
        <v>99.793300000000002</v>
      </c>
      <c r="D136" s="501">
        <v>89.804900000000004</v>
      </c>
      <c r="E136" s="501">
        <v>120.79389999999999</v>
      </c>
      <c r="F136" s="501">
        <v>107.047</v>
      </c>
      <c r="G136" s="501">
        <v>105.4098</v>
      </c>
      <c r="H136" s="501">
        <v>109.1151</v>
      </c>
      <c r="I136" s="501">
        <v>94.575400000000002</v>
      </c>
      <c r="J136" s="501">
        <v>99.645600000000002</v>
      </c>
      <c r="K136" s="501">
        <v>99.067400000000006</v>
      </c>
      <c r="L136" s="501">
        <v>112.1079</v>
      </c>
      <c r="M136" s="501">
        <v>126.08799999999999</v>
      </c>
      <c r="N136" s="501">
        <v>108.6281</v>
      </c>
      <c r="O136" s="501">
        <v>103.9644</v>
      </c>
      <c r="P136" s="501">
        <v>98.684799999999996</v>
      </c>
      <c r="Q136" s="501">
        <v>94.049899999999994</v>
      </c>
      <c r="R136" s="501">
        <v>102.7568</v>
      </c>
      <c r="S136" s="501">
        <v>100.3259</v>
      </c>
      <c r="T136" s="501">
        <v>187.5615</v>
      </c>
      <c r="U136" s="501">
        <v>92.618799999999993</v>
      </c>
    </row>
    <row r="137" spans="1:21" ht="14.25" customHeight="1" thickBot="1" x14ac:dyDescent="0.35">
      <c r="A137" s="185">
        <v>40969</v>
      </c>
      <c r="B137" s="501">
        <v>95.206000000000003</v>
      </c>
      <c r="C137" s="501">
        <v>100.09439999999999</v>
      </c>
      <c r="D137" s="501">
        <v>89.983900000000006</v>
      </c>
      <c r="E137" s="501">
        <v>120.6692</v>
      </c>
      <c r="F137" s="501">
        <v>107.67919999999999</v>
      </c>
      <c r="G137" s="501">
        <v>105.7343</v>
      </c>
      <c r="H137" s="501">
        <v>108.8742</v>
      </c>
      <c r="I137" s="501">
        <v>94.761099999999999</v>
      </c>
      <c r="J137" s="501">
        <v>99.633899999999997</v>
      </c>
      <c r="K137" s="501">
        <v>98.958100000000002</v>
      </c>
      <c r="L137" s="501">
        <v>112.08329999999999</v>
      </c>
      <c r="M137" s="501">
        <v>125.9405</v>
      </c>
      <c r="N137" s="501">
        <v>108.4958</v>
      </c>
      <c r="O137" s="501">
        <v>103.63249999999999</v>
      </c>
      <c r="P137" s="501">
        <v>98.791600000000003</v>
      </c>
      <c r="Q137" s="501">
        <v>93.988500000000002</v>
      </c>
      <c r="R137" s="501">
        <v>103.0223</v>
      </c>
      <c r="S137" s="501">
        <v>99.781999999999996</v>
      </c>
      <c r="T137" s="501">
        <v>187.3828</v>
      </c>
      <c r="U137" s="501">
        <v>92.705200000000005</v>
      </c>
    </row>
    <row r="138" spans="1:21" ht="14.25" customHeight="1" thickBot="1" x14ac:dyDescent="0.35">
      <c r="A138" s="185">
        <v>40940</v>
      </c>
      <c r="B138" s="501">
        <v>95.077500000000001</v>
      </c>
      <c r="C138" s="501">
        <v>100.089</v>
      </c>
      <c r="D138" s="501">
        <v>89.846699999999998</v>
      </c>
      <c r="E138" s="501">
        <v>120.2869</v>
      </c>
      <c r="F138" s="501">
        <v>107.0483</v>
      </c>
      <c r="G138" s="501">
        <v>105.8424</v>
      </c>
      <c r="H138" s="501">
        <v>108.8057</v>
      </c>
      <c r="I138" s="501">
        <v>94.759399999999999</v>
      </c>
      <c r="J138" s="501">
        <v>99.471100000000007</v>
      </c>
      <c r="K138" s="501">
        <v>99.071600000000004</v>
      </c>
      <c r="L138" s="501">
        <v>112.3823</v>
      </c>
      <c r="M138" s="501">
        <v>125.8351</v>
      </c>
      <c r="N138" s="501">
        <v>108.3129</v>
      </c>
      <c r="O138" s="501">
        <v>103.4581</v>
      </c>
      <c r="P138" s="501">
        <v>98.680400000000006</v>
      </c>
      <c r="Q138" s="501">
        <v>93.856099999999998</v>
      </c>
      <c r="R138" s="501">
        <v>103.28959999999999</v>
      </c>
      <c r="S138" s="501">
        <v>99.873400000000004</v>
      </c>
      <c r="T138" s="501">
        <v>187.78450000000001</v>
      </c>
      <c r="U138" s="501">
        <v>92.691000000000003</v>
      </c>
    </row>
    <row r="139" spans="1:21" ht="14.25" customHeight="1" thickBot="1" x14ac:dyDescent="0.35">
      <c r="A139" s="185">
        <v>40909</v>
      </c>
      <c r="B139" s="501">
        <v>94.516599999999997</v>
      </c>
      <c r="C139" s="501">
        <v>99.744</v>
      </c>
      <c r="D139" s="501">
        <v>89.541700000000006</v>
      </c>
      <c r="E139" s="501">
        <v>120.3026</v>
      </c>
      <c r="F139" s="501">
        <v>105.9984</v>
      </c>
      <c r="G139" s="501">
        <v>105.91670000000001</v>
      </c>
      <c r="H139" s="501">
        <v>108.5864</v>
      </c>
      <c r="I139" s="501">
        <v>94.438800000000001</v>
      </c>
      <c r="J139" s="501">
        <v>99.100300000000004</v>
      </c>
      <c r="K139" s="501">
        <v>99.462500000000006</v>
      </c>
      <c r="L139" s="501">
        <v>112.8398</v>
      </c>
      <c r="M139" s="501">
        <v>126.01860000000001</v>
      </c>
      <c r="N139" s="501">
        <v>107.8571</v>
      </c>
      <c r="O139" s="501">
        <v>102.57170000000001</v>
      </c>
      <c r="P139" s="501">
        <v>98.081900000000005</v>
      </c>
      <c r="Q139" s="501">
        <v>93.860399999999998</v>
      </c>
      <c r="R139" s="501">
        <v>102.98909999999999</v>
      </c>
      <c r="S139" s="501">
        <v>99.747799999999998</v>
      </c>
      <c r="T139" s="501">
        <v>188.55959999999999</v>
      </c>
      <c r="U139" s="501">
        <v>92.330799999999996</v>
      </c>
    </row>
    <row r="140" spans="1:21" ht="14.25" customHeight="1" thickBot="1" x14ac:dyDescent="0.35">
      <c r="A140" s="185">
        <v>40878</v>
      </c>
      <c r="B140" s="501">
        <v>96.570700000000002</v>
      </c>
      <c r="C140" s="501">
        <v>100.7328</v>
      </c>
      <c r="D140" s="501">
        <v>90.669600000000003</v>
      </c>
      <c r="E140" s="501">
        <v>121.3391</v>
      </c>
      <c r="F140" s="501">
        <v>107.5808</v>
      </c>
      <c r="G140" s="501">
        <v>107.1926</v>
      </c>
      <c r="H140" s="501">
        <v>109.98350000000001</v>
      </c>
      <c r="I140" s="501">
        <v>95.558999999999997</v>
      </c>
      <c r="J140" s="501">
        <v>100.2251</v>
      </c>
      <c r="K140" s="501">
        <v>100.1434</v>
      </c>
      <c r="L140" s="501">
        <v>113.9485</v>
      </c>
      <c r="M140" s="501">
        <v>127.4485</v>
      </c>
      <c r="N140" s="501">
        <v>108.9924</v>
      </c>
      <c r="O140" s="501">
        <v>103.9759</v>
      </c>
      <c r="P140" s="501">
        <v>99.203999999999994</v>
      </c>
      <c r="Q140" s="501">
        <v>94.752499999999998</v>
      </c>
      <c r="R140" s="501">
        <v>102.7308</v>
      </c>
      <c r="S140" s="501">
        <v>100.53830000000001</v>
      </c>
      <c r="T140" s="501">
        <v>189.20580000000001</v>
      </c>
      <c r="U140" s="501">
        <v>93.003500000000003</v>
      </c>
    </row>
    <row r="141" spans="1:21" ht="14.25" customHeight="1" thickBot="1" x14ac:dyDescent="0.35">
      <c r="A141" s="185">
        <v>40848</v>
      </c>
      <c r="B141" s="501">
        <v>98.252200000000002</v>
      </c>
      <c r="C141" s="501">
        <v>101.58750000000001</v>
      </c>
      <c r="D141" s="501">
        <v>91.701999999999998</v>
      </c>
      <c r="E141" s="501">
        <v>122.2196</v>
      </c>
      <c r="F141" s="501">
        <v>109.10129999999999</v>
      </c>
      <c r="G141" s="501">
        <v>108.44329999999999</v>
      </c>
      <c r="H141" s="501">
        <v>110.90260000000001</v>
      </c>
      <c r="I141" s="501">
        <v>96.309399999999997</v>
      </c>
      <c r="J141" s="501">
        <v>101.1474</v>
      </c>
      <c r="K141" s="501">
        <v>100.94459999999999</v>
      </c>
      <c r="L141" s="501">
        <v>113.9649</v>
      </c>
      <c r="M141" s="501">
        <v>128.5975</v>
      </c>
      <c r="N141" s="501">
        <v>109.8921</v>
      </c>
      <c r="O141" s="501">
        <v>105.0067</v>
      </c>
      <c r="P141" s="501">
        <v>100.1972</v>
      </c>
      <c r="Q141" s="501">
        <v>95.538600000000002</v>
      </c>
      <c r="R141" s="501">
        <v>103.5612</v>
      </c>
      <c r="S141" s="501">
        <v>101.4192</v>
      </c>
      <c r="T141" s="501">
        <v>190.19030000000001</v>
      </c>
      <c r="U141" s="501">
        <v>94.070899999999995</v>
      </c>
    </row>
    <row r="142" spans="1:21" ht="14.25" customHeight="1" thickBot="1" x14ac:dyDescent="0.35">
      <c r="A142" s="185">
        <v>40817</v>
      </c>
      <c r="B142" s="501">
        <v>98.757499999999993</v>
      </c>
      <c r="C142" s="501">
        <v>101.6014</v>
      </c>
      <c r="D142" s="501">
        <v>92.042500000000004</v>
      </c>
      <c r="E142" s="501">
        <v>122.35639999999999</v>
      </c>
      <c r="F142" s="501">
        <v>109.7811</v>
      </c>
      <c r="G142" s="501">
        <v>108.8811</v>
      </c>
      <c r="H142" s="501">
        <v>111.3051</v>
      </c>
      <c r="I142" s="501">
        <v>96.389600000000002</v>
      </c>
      <c r="J142" s="501">
        <v>101.464</v>
      </c>
      <c r="K142" s="501">
        <v>101.501</v>
      </c>
      <c r="L142" s="501">
        <v>113.75879999999999</v>
      </c>
      <c r="M142" s="501">
        <v>128.97819999999999</v>
      </c>
      <c r="N142" s="501">
        <v>110.0408</v>
      </c>
      <c r="O142" s="501">
        <v>105.6808</v>
      </c>
      <c r="P142" s="501">
        <v>100.7242</v>
      </c>
      <c r="Q142" s="501">
        <v>95.562100000000001</v>
      </c>
      <c r="R142" s="501">
        <v>103.9008</v>
      </c>
      <c r="S142" s="501">
        <v>101.77630000000001</v>
      </c>
      <c r="T142" s="501">
        <v>189.33670000000001</v>
      </c>
      <c r="U142" s="501">
        <v>94.397800000000004</v>
      </c>
    </row>
    <row r="143" spans="1:21" ht="14.25" customHeight="1" thickBot="1" x14ac:dyDescent="0.35">
      <c r="A143" s="185">
        <v>40787</v>
      </c>
      <c r="B143" s="501">
        <v>98.3078</v>
      </c>
      <c r="C143" s="501">
        <v>101.5485</v>
      </c>
      <c r="D143" s="501">
        <v>91.908000000000001</v>
      </c>
      <c r="E143" s="501">
        <v>122.3844</v>
      </c>
      <c r="F143" s="501">
        <v>109.4038</v>
      </c>
      <c r="G143" s="501">
        <v>108.9725</v>
      </c>
      <c r="H143" s="501">
        <v>111.20740000000001</v>
      </c>
      <c r="I143" s="501">
        <v>96.181799999999996</v>
      </c>
      <c r="J143" s="501">
        <v>100.69540000000001</v>
      </c>
      <c r="K143" s="501">
        <v>101.01139999999999</v>
      </c>
      <c r="L143" s="501">
        <v>113.0791</v>
      </c>
      <c r="M143" s="501">
        <v>129.0702</v>
      </c>
      <c r="N143" s="501">
        <v>109.8835</v>
      </c>
      <c r="O143" s="501">
        <v>106.1786</v>
      </c>
      <c r="P143" s="501">
        <v>100.70569999999999</v>
      </c>
      <c r="Q143" s="501">
        <v>95.357100000000003</v>
      </c>
      <c r="R143" s="501">
        <v>103.18810000000001</v>
      </c>
      <c r="S143" s="501">
        <v>101.12050000000001</v>
      </c>
      <c r="T143" s="501">
        <v>188.56129999999999</v>
      </c>
      <c r="U143" s="501">
        <v>94.375100000000003</v>
      </c>
    </row>
    <row r="144" spans="1:21" ht="14.25" customHeight="1" thickBot="1" x14ac:dyDescent="0.35">
      <c r="A144" s="185">
        <v>40756</v>
      </c>
      <c r="B144" s="501">
        <v>99.073800000000006</v>
      </c>
      <c r="C144" s="501">
        <v>102.07299999999999</v>
      </c>
      <c r="D144" s="501">
        <v>92.182900000000004</v>
      </c>
      <c r="E144" s="501">
        <v>122.0154</v>
      </c>
      <c r="F144" s="501">
        <v>110.6401</v>
      </c>
      <c r="G144" s="501">
        <v>109.1966</v>
      </c>
      <c r="H144" s="501">
        <v>111.64239999999999</v>
      </c>
      <c r="I144" s="501">
        <v>96.822400000000002</v>
      </c>
      <c r="J144" s="501">
        <v>101.13930000000001</v>
      </c>
      <c r="K144" s="501">
        <v>100.8211</v>
      </c>
      <c r="L144" s="501">
        <v>113.08929999999999</v>
      </c>
      <c r="M144" s="501">
        <v>128.6885</v>
      </c>
      <c r="N144" s="501">
        <v>110.09529999999999</v>
      </c>
      <c r="O144" s="501">
        <v>106.8708</v>
      </c>
      <c r="P144" s="501">
        <v>101.46899999999999</v>
      </c>
      <c r="Q144" s="501">
        <v>95.434899999999999</v>
      </c>
      <c r="R144" s="501">
        <v>103.4442</v>
      </c>
      <c r="S144" s="501">
        <v>101.1247</v>
      </c>
      <c r="T144" s="501">
        <v>187.7764</v>
      </c>
      <c r="U144" s="501">
        <v>94.945599999999999</v>
      </c>
    </row>
    <row r="145" spans="1:21" ht="14.25" customHeight="1" thickBot="1" x14ac:dyDescent="0.35">
      <c r="A145" s="185">
        <v>40725</v>
      </c>
      <c r="B145" s="501">
        <v>98.731700000000004</v>
      </c>
      <c r="C145" s="501">
        <v>102.1133</v>
      </c>
      <c r="D145" s="501">
        <v>92.129599999999996</v>
      </c>
      <c r="E145" s="501">
        <v>121.14149999999999</v>
      </c>
      <c r="F145" s="501">
        <v>110.822</v>
      </c>
      <c r="G145" s="501">
        <v>109.0094</v>
      </c>
      <c r="H145" s="501">
        <v>111.75620000000001</v>
      </c>
      <c r="I145" s="501">
        <v>96.557199999999995</v>
      </c>
      <c r="J145" s="501">
        <v>100.7368</v>
      </c>
      <c r="K145" s="501">
        <v>100.0887</v>
      </c>
      <c r="L145" s="501">
        <v>112.3674</v>
      </c>
      <c r="M145" s="501">
        <v>128.11359999999999</v>
      </c>
      <c r="N145" s="501">
        <v>109.89230000000001</v>
      </c>
      <c r="O145" s="501">
        <v>105.87050000000001</v>
      </c>
      <c r="P145" s="501">
        <v>101.2587</v>
      </c>
      <c r="Q145" s="501">
        <v>95.324299999999994</v>
      </c>
      <c r="R145" s="501">
        <v>103.5021</v>
      </c>
      <c r="S145" s="501">
        <v>100.6658</v>
      </c>
      <c r="T145" s="501">
        <v>186.6155</v>
      </c>
      <c r="U145" s="501">
        <v>94.585599999999999</v>
      </c>
    </row>
    <row r="146" spans="1:21" ht="14.25" customHeight="1" thickBot="1" x14ac:dyDescent="0.35">
      <c r="A146" s="185">
        <v>40695</v>
      </c>
      <c r="B146" s="501">
        <v>99.630899999999997</v>
      </c>
      <c r="C146" s="501">
        <v>102.5159</v>
      </c>
      <c r="D146" s="501">
        <v>92.5685</v>
      </c>
      <c r="E146" s="501">
        <v>121.0318</v>
      </c>
      <c r="F146" s="501">
        <v>111.70780000000001</v>
      </c>
      <c r="G146" s="501">
        <v>109.6662</v>
      </c>
      <c r="H146" s="501">
        <v>112.06950000000001</v>
      </c>
      <c r="I146" s="501">
        <v>97.175600000000003</v>
      </c>
      <c r="J146" s="501">
        <v>101.0536</v>
      </c>
      <c r="K146" s="501">
        <v>101.1459</v>
      </c>
      <c r="L146" s="501">
        <v>112.90900000000001</v>
      </c>
      <c r="M146" s="501">
        <v>128.59870000000001</v>
      </c>
      <c r="N146" s="501">
        <v>110.71380000000001</v>
      </c>
      <c r="O146" s="501">
        <v>107.1567</v>
      </c>
      <c r="P146" s="501">
        <v>101.6645</v>
      </c>
      <c r="Q146" s="501">
        <v>95.583500000000001</v>
      </c>
      <c r="R146" s="501">
        <v>103.94029999999999</v>
      </c>
      <c r="S146" s="501">
        <v>101.30800000000001</v>
      </c>
      <c r="T146" s="501">
        <v>187.5187</v>
      </c>
      <c r="U146" s="501">
        <v>95.198999999999998</v>
      </c>
    </row>
    <row r="147" spans="1:21" ht="14.25" customHeight="1" thickBot="1" x14ac:dyDescent="0.35">
      <c r="A147" s="185">
        <v>40664</v>
      </c>
      <c r="B147" s="501">
        <v>99.581000000000003</v>
      </c>
      <c r="C147" s="501">
        <v>102.1644</v>
      </c>
      <c r="D147" s="501">
        <v>92.677400000000006</v>
      </c>
      <c r="E147" s="501">
        <v>121.0883</v>
      </c>
      <c r="F147" s="501">
        <v>111.8964</v>
      </c>
      <c r="G147" s="501">
        <v>109.6399</v>
      </c>
      <c r="H147" s="501">
        <v>112.1812</v>
      </c>
      <c r="I147" s="501">
        <v>97.081900000000005</v>
      </c>
      <c r="J147" s="501">
        <v>101.1559</v>
      </c>
      <c r="K147" s="501">
        <v>100.08880000000001</v>
      </c>
      <c r="L147" s="501">
        <v>112.5355</v>
      </c>
      <c r="M147" s="501">
        <v>128.45869999999999</v>
      </c>
      <c r="N147" s="501">
        <v>110.8533</v>
      </c>
      <c r="O147" s="501">
        <v>106.9199</v>
      </c>
      <c r="P147" s="501">
        <v>101.64230000000001</v>
      </c>
      <c r="Q147" s="501">
        <v>95.483999999999995</v>
      </c>
      <c r="R147" s="501">
        <v>104.05629999999999</v>
      </c>
      <c r="S147" s="501">
        <v>101.8261</v>
      </c>
      <c r="T147" s="501">
        <v>187.6277</v>
      </c>
      <c r="U147" s="501">
        <v>94.760599999999997</v>
      </c>
    </row>
    <row r="148" spans="1:21" ht="14.25" customHeight="1" thickBot="1" x14ac:dyDescent="0.35">
      <c r="A148" s="185">
        <v>40634</v>
      </c>
      <c r="B148" s="501">
        <v>100.63120000000001</v>
      </c>
      <c r="C148" s="501">
        <v>102.529</v>
      </c>
      <c r="D148" s="501">
        <v>93.265900000000002</v>
      </c>
      <c r="E148" s="501">
        <v>121.49720000000001</v>
      </c>
      <c r="F148" s="501">
        <v>112.7197</v>
      </c>
      <c r="G148" s="501">
        <v>109.907</v>
      </c>
      <c r="H148" s="501">
        <v>112.9084</v>
      </c>
      <c r="I148" s="501">
        <v>97.723299999999995</v>
      </c>
      <c r="J148" s="501">
        <v>101.6135</v>
      </c>
      <c r="K148" s="501">
        <v>100.5038</v>
      </c>
      <c r="L148" s="501">
        <v>112.9687</v>
      </c>
      <c r="M148" s="501">
        <v>128.35560000000001</v>
      </c>
      <c r="N148" s="501">
        <v>111.3819</v>
      </c>
      <c r="O148" s="501">
        <v>107.2512</v>
      </c>
      <c r="P148" s="501">
        <v>102.164</v>
      </c>
      <c r="Q148" s="501">
        <v>95.895499999999998</v>
      </c>
      <c r="R148" s="501">
        <v>104.47750000000001</v>
      </c>
      <c r="S148" s="501">
        <v>101.74299999999999</v>
      </c>
      <c r="T148" s="501">
        <v>187.99359999999999</v>
      </c>
      <c r="U148" s="501">
        <v>95.248800000000003</v>
      </c>
    </row>
    <row r="149" spans="1:21" ht="14.25" customHeight="1" thickBot="1" x14ac:dyDescent="0.35">
      <c r="A149" s="185">
        <v>40603</v>
      </c>
      <c r="B149" s="501">
        <v>99.057900000000004</v>
      </c>
      <c r="C149" s="501">
        <v>101.8008</v>
      </c>
      <c r="D149" s="501">
        <v>92.436000000000007</v>
      </c>
      <c r="E149" s="501">
        <v>120.2448</v>
      </c>
      <c r="F149" s="501">
        <v>111.4186</v>
      </c>
      <c r="G149" s="501">
        <v>109.55629999999999</v>
      </c>
      <c r="H149" s="501">
        <v>112.1431</v>
      </c>
      <c r="I149" s="501">
        <v>96.918999999999997</v>
      </c>
      <c r="J149" s="501">
        <v>100.675</v>
      </c>
      <c r="K149" s="501">
        <v>99.443100000000001</v>
      </c>
      <c r="L149" s="501">
        <v>112.0204</v>
      </c>
      <c r="M149" s="501">
        <v>127.0598</v>
      </c>
      <c r="N149" s="501">
        <v>110.4341</v>
      </c>
      <c r="O149" s="501">
        <v>106.997</v>
      </c>
      <c r="P149" s="501">
        <v>101.0968</v>
      </c>
      <c r="Q149" s="501">
        <v>95.262600000000006</v>
      </c>
      <c r="R149" s="501">
        <v>104.0262</v>
      </c>
      <c r="S149" s="501">
        <v>101.303</v>
      </c>
      <c r="T149" s="501">
        <v>187.15430000000001</v>
      </c>
      <c r="U149" s="501">
        <v>94.485900000000001</v>
      </c>
    </row>
    <row r="150" spans="1:21" ht="14.25" customHeight="1" thickBot="1" x14ac:dyDescent="0.35">
      <c r="A150" s="185">
        <v>40575</v>
      </c>
      <c r="B150" s="501">
        <v>97.534000000000006</v>
      </c>
      <c r="C150" s="501">
        <v>100.83929999999999</v>
      </c>
      <c r="D150" s="501">
        <v>91.435900000000004</v>
      </c>
      <c r="E150" s="501">
        <v>119.2906</v>
      </c>
      <c r="F150" s="501">
        <v>110.2342</v>
      </c>
      <c r="G150" s="501">
        <v>108.5307</v>
      </c>
      <c r="H150" s="501">
        <v>111.1485</v>
      </c>
      <c r="I150" s="501">
        <v>96.2881</v>
      </c>
      <c r="J150" s="501">
        <v>100.1512</v>
      </c>
      <c r="K150" s="501">
        <v>99.146100000000004</v>
      </c>
      <c r="L150" s="501">
        <v>112.0792</v>
      </c>
      <c r="M150" s="501">
        <v>125.7236</v>
      </c>
      <c r="N150" s="501">
        <v>109.1481</v>
      </c>
      <c r="O150" s="501">
        <v>105.59990000000001</v>
      </c>
      <c r="P150" s="501">
        <v>100.2072</v>
      </c>
      <c r="Q150" s="501">
        <v>94.606499999999997</v>
      </c>
      <c r="R150" s="501">
        <v>103.2677</v>
      </c>
      <c r="S150" s="501">
        <v>100.4721</v>
      </c>
      <c r="T150" s="501">
        <v>185.9265</v>
      </c>
      <c r="U150" s="501">
        <v>93.703800000000001</v>
      </c>
    </row>
    <row r="151" spans="1:21" ht="14.25" customHeight="1" thickBot="1" x14ac:dyDescent="0.35">
      <c r="A151" s="185">
        <v>40544</v>
      </c>
      <c r="B151" s="501">
        <v>96.424999999999997</v>
      </c>
      <c r="C151" s="501">
        <v>100.258</v>
      </c>
      <c r="D151" s="501">
        <v>90.933000000000007</v>
      </c>
      <c r="E151" s="501">
        <v>118.5324</v>
      </c>
      <c r="F151" s="501">
        <v>109.4782</v>
      </c>
      <c r="G151" s="501">
        <v>107.6746</v>
      </c>
      <c r="H151" s="501">
        <v>110.48560000000001</v>
      </c>
      <c r="I151" s="501">
        <v>95.636200000000002</v>
      </c>
      <c r="J151" s="501">
        <v>99.502399999999994</v>
      </c>
      <c r="K151" s="501">
        <v>98.802499999999995</v>
      </c>
      <c r="L151" s="501">
        <v>111.7814</v>
      </c>
      <c r="M151" s="501">
        <v>125.4209</v>
      </c>
      <c r="N151" s="501">
        <v>108.3342</v>
      </c>
      <c r="O151" s="501">
        <v>105.44759999999999</v>
      </c>
      <c r="P151" s="501">
        <v>99.370599999999996</v>
      </c>
      <c r="Q151" s="501">
        <v>93.933800000000005</v>
      </c>
      <c r="R151" s="501">
        <v>102.92619999999999</v>
      </c>
      <c r="S151" s="501">
        <v>100.4239</v>
      </c>
      <c r="T151" s="501">
        <v>185.27500000000001</v>
      </c>
      <c r="U151" s="501">
        <v>93.099599999999995</v>
      </c>
    </row>
    <row r="152" spans="1:21" ht="14.25" customHeight="1" thickBot="1" x14ac:dyDescent="0.35">
      <c r="A152" s="185">
        <v>40513</v>
      </c>
      <c r="B152" s="501">
        <v>96.472700000000003</v>
      </c>
      <c r="C152" s="501">
        <v>100.155</v>
      </c>
      <c r="D152" s="501">
        <v>91.068799999999996</v>
      </c>
      <c r="E152" s="501">
        <v>119.5167</v>
      </c>
      <c r="F152" s="501">
        <v>109.2638</v>
      </c>
      <c r="G152" s="501">
        <v>107.9302</v>
      </c>
      <c r="H152" s="501">
        <v>110.3257</v>
      </c>
      <c r="I152" s="501">
        <v>95.738799999999998</v>
      </c>
      <c r="J152" s="501">
        <v>99.319800000000001</v>
      </c>
      <c r="K152" s="501">
        <v>98.634399999999999</v>
      </c>
      <c r="L152" s="501">
        <v>110.5201</v>
      </c>
      <c r="M152" s="501">
        <v>126.0184</v>
      </c>
      <c r="N152" s="501">
        <v>108.2724</v>
      </c>
      <c r="O152" s="501">
        <v>105.92440000000001</v>
      </c>
      <c r="P152" s="501">
        <v>99.673500000000004</v>
      </c>
      <c r="Q152" s="501">
        <v>93.838300000000004</v>
      </c>
      <c r="R152" s="501">
        <v>101.8441</v>
      </c>
      <c r="S152" s="501">
        <v>100.7256</v>
      </c>
      <c r="T152" s="501">
        <v>184.42959999999999</v>
      </c>
      <c r="U152" s="501">
        <v>93.104900000000001</v>
      </c>
    </row>
    <row r="153" spans="1:21" ht="14.25" customHeight="1" thickBot="1" x14ac:dyDescent="0.35">
      <c r="A153" s="185">
        <v>40483</v>
      </c>
      <c r="B153" s="501">
        <v>98.728999999999999</v>
      </c>
      <c r="C153" s="501">
        <v>101.2822</v>
      </c>
      <c r="D153" s="501">
        <v>92.301400000000001</v>
      </c>
      <c r="E153" s="501">
        <v>120.9999</v>
      </c>
      <c r="F153" s="501">
        <v>111.1198</v>
      </c>
      <c r="G153" s="501">
        <v>109.23690000000001</v>
      </c>
      <c r="H153" s="501">
        <v>111.1962</v>
      </c>
      <c r="I153" s="501">
        <v>96.975300000000004</v>
      </c>
      <c r="J153" s="501">
        <v>100.71729999999999</v>
      </c>
      <c r="K153" s="501">
        <v>100.6694</v>
      </c>
      <c r="L153" s="501">
        <v>111.997</v>
      </c>
      <c r="M153" s="501">
        <v>126.83969999999999</v>
      </c>
      <c r="N153" s="501">
        <v>109.38209999999999</v>
      </c>
      <c r="O153" s="501">
        <v>107.24890000000001</v>
      </c>
      <c r="P153" s="501">
        <v>101.09</v>
      </c>
      <c r="Q153" s="501">
        <v>94.624300000000005</v>
      </c>
      <c r="R153" s="501">
        <v>102.8883</v>
      </c>
      <c r="S153" s="501">
        <v>101.3656</v>
      </c>
      <c r="T153" s="501">
        <v>185.18950000000001</v>
      </c>
      <c r="U153" s="501">
        <v>94.476399999999998</v>
      </c>
    </row>
    <row r="154" spans="1:21" ht="14.25" customHeight="1" thickBot="1" x14ac:dyDescent="0.35">
      <c r="A154" s="185">
        <v>40452</v>
      </c>
      <c r="B154" s="501">
        <v>100.1241</v>
      </c>
      <c r="C154" s="501">
        <v>102.0656</v>
      </c>
      <c r="D154" s="501">
        <v>92.941500000000005</v>
      </c>
      <c r="E154" s="501">
        <v>121.11969999999999</v>
      </c>
      <c r="F154" s="501">
        <v>112.7559</v>
      </c>
      <c r="G154" s="501">
        <v>110.0193</v>
      </c>
      <c r="H154" s="501">
        <v>111.9508</v>
      </c>
      <c r="I154" s="501">
        <v>97.6768</v>
      </c>
      <c r="J154" s="501">
        <v>101.59650000000001</v>
      </c>
      <c r="K154" s="501">
        <v>102.01819999999999</v>
      </c>
      <c r="L154" s="501">
        <v>112.4276</v>
      </c>
      <c r="M154" s="501">
        <v>127.7667</v>
      </c>
      <c r="N154" s="501">
        <v>110.18600000000001</v>
      </c>
      <c r="O154" s="501">
        <v>107.18729999999999</v>
      </c>
      <c r="P154" s="501">
        <v>101.9894</v>
      </c>
      <c r="Q154" s="501">
        <v>95.092100000000002</v>
      </c>
      <c r="R154" s="501">
        <v>103.41</v>
      </c>
      <c r="S154" s="501">
        <v>101.8815</v>
      </c>
      <c r="T154" s="501">
        <v>185.80670000000001</v>
      </c>
      <c r="U154" s="501">
        <v>95.11</v>
      </c>
    </row>
    <row r="155" spans="1:21" ht="14.25" customHeight="1" thickBot="1" x14ac:dyDescent="0.35">
      <c r="A155" s="185">
        <v>40422</v>
      </c>
      <c r="B155" s="501">
        <v>96.902199999999993</v>
      </c>
      <c r="C155" s="501">
        <v>100.3927</v>
      </c>
      <c r="D155" s="501">
        <v>91.257599999999996</v>
      </c>
      <c r="E155" s="501">
        <v>118.92059999999999</v>
      </c>
      <c r="F155" s="501">
        <v>109.8343</v>
      </c>
      <c r="G155" s="501">
        <v>108.25490000000001</v>
      </c>
      <c r="H155" s="501">
        <v>110.1476</v>
      </c>
      <c r="I155" s="501">
        <v>95.998500000000007</v>
      </c>
      <c r="J155" s="501">
        <v>99.761399999999995</v>
      </c>
      <c r="K155" s="501">
        <v>100.292</v>
      </c>
      <c r="L155" s="501">
        <v>110.8967</v>
      </c>
      <c r="M155" s="501">
        <v>125.60290000000001</v>
      </c>
      <c r="N155" s="501">
        <v>108.4123</v>
      </c>
      <c r="O155" s="501">
        <v>105.30329999999999</v>
      </c>
      <c r="P155" s="501">
        <v>99.961500000000001</v>
      </c>
      <c r="Q155" s="501">
        <v>93.990700000000004</v>
      </c>
      <c r="R155" s="501">
        <v>102.09699999999999</v>
      </c>
      <c r="S155" s="501">
        <v>100.9705</v>
      </c>
      <c r="T155" s="501">
        <v>184.5034</v>
      </c>
      <c r="U155" s="501">
        <v>93.279399999999995</v>
      </c>
    </row>
    <row r="156" spans="1:21" ht="14.25" customHeight="1" thickBot="1" x14ac:dyDescent="0.35">
      <c r="A156" s="185">
        <v>40391</v>
      </c>
      <c r="B156" s="501">
        <v>96.673599999999993</v>
      </c>
      <c r="C156" s="501">
        <v>99.869900000000001</v>
      </c>
      <c r="D156" s="501">
        <v>91.2834</v>
      </c>
      <c r="E156" s="501">
        <v>118.1584</v>
      </c>
      <c r="F156" s="501">
        <v>109.55719999999999</v>
      </c>
      <c r="G156" s="501">
        <v>108.06359999999999</v>
      </c>
      <c r="H156" s="501">
        <v>110.1343</v>
      </c>
      <c r="I156" s="501">
        <v>95.827799999999996</v>
      </c>
      <c r="J156" s="501">
        <v>99.655199999999994</v>
      </c>
      <c r="K156" s="501">
        <v>99.510900000000007</v>
      </c>
      <c r="L156" s="501">
        <v>110.9721</v>
      </c>
      <c r="M156" s="501">
        <v>125.352</v>
      </c>
      <c r="N156" s="501">
        <v>108.3496</v>
      </c>
      <c r="O156" s="501">
        <v>105.3237</v>
      </c>
      <c r="P156" s="501">
        <v>99.5471</v>
      </c>
      <c r="Q156" s="501">
        <v>94.046199999999999</v>
      </c>
      <c r="R156" s="501">
        <v>102.3359</v>
      </c>
      <c r="S156" s="501">
        <v>101.7723</v>
      </c>
      <c r="T156" s="501">
        <v>184.6977</v>
      </c>
      <c r="U156" s="501">
        <v>93.161799999999999</v>
      </c>
    </row>
    <row r="157" spans="1:21" ht="14.25" customHeight="1" thickBot="1" x14ac:dyDescent="0.35">
      <c r="A157" s="185">
        <v>40360</v>
      </c>
      <c r="B157" s="501">
        <v>97.095100000000002</v>
      </c>
      <c r="C157" s="501">
        <v>99.634399999999999</v>
      </c>
      <c r="D157" s="501">
        <v>91.548500000000004</v>
      </c>
      <c r="E157" s="501">
        <v>118.593</v>
      </c>
      <c r="F157" s="501">
        <v>109.97750000000001</v>
      </c>
      <c r="G157" s="501">
        <v>108.1585</v>
      </c>
      <c r="H157" s="501">
        <v>110.3334</v>
      </c>
      <c r="I157" s="501">
        <v>96.116200000000006</v>
      </c>
      <c r="J157" s="501">
        <v>99.752300000000005</v>
      </c>
      <c r="K157" s="501">
        <v>99.478999999999999</v>
      </c>
      <c r="L157" s="501">
        <v>111.3736</v>
      </c>
      <c r="M157" s="501">
        <v>125.9239</v>
      </c>
      <c r="N157" s="501">
        <v>108.7627</v>
      </c>
      <c r="O157" s="501">
        <v>105.21129999999999</v>
      </c>
      <c r="P157" s="501">
        <v>99.737799999999993</v>
      </c>
      <c r="Q157" s="501">
        <v>94.176299999999998</v>
      </c>
      <c r="R157" s="501">
        <v>102.4415</v>
      </c>
      <c r="S157" s="501">
        <v>101.9714</v>
      </c>
      <c r="T157" s="501">
        <v>185.6009</v>
      </c>
      <c r="U157" s="501">
        <v>93.269599999999997</v>
      </c>
    </row>
    <row r="158" spans="1:21" ht="14.25" customHeight="1" thickBot="1" x14ac:dyDescent="0.35">
      <c r="A158" s="185">
        <v>40330</v>
      </c>
      <c r="B158" s="501">
        <v>95.095799999999997</v>
      </c>
      <c r="C158" s="501">
        <v>99.022499999999994</v>
      </c>
      <c r="D158" s="501">
        <v>90.548100000000005</v>
      </c>
      <c r="E158" s="501">
        <v>117.47239999999999</v>
      </c>
      <c r="F158" s="501">
        <v>107.93340000000001</v>
      </c>
      <c r="G158" s="501">
        <v>106.4623</v>
      </c>
      <c r="H158" s="501">
        <v>108.7989</v>
      </c>
      <c r="I158" s="501">
        <v>95.086500000000001</v>
      </c>
      <c r="J158" s="501">
        <v>98.492500000000007</v>
      </c>
      <c r="K158" s="501">
        <v>97.971699999999998</v>
      </c>
      <c r="L158" s="501">
        <v>110.1986</v>
      </c>
      <c r="M158" s="501">
        <v>124.38639999999999</v>
      </c>
      <c r="N158" s="501">
        <v>107.18559999999999</v>
      </c>
      <c r="O158" s="501">
        <v>103.2394</v>
      </c>
      <c r="P158" s="501">
        <v>98.904399999999995</v>
      </c>
      <c r="Q158" s="501">
        <v>93.599800000000002</v>
      </c>
      <c r="R158" s="501">
        <v>101.34910000000001</v>
      </c>
      <c r="S158" s="501">
        <v>100.9755</v>
      </c>
      <c r="T158" s="501">
        <v>184.23269999999999</v>
      </c>
      <c r="U158" s="501">
        <v>92.351100000000002</v>
      </c>
    </row>
    <row r="159" spans="1:21" ht="14.25" customHeight="1" thickBot="1" x14ac:dyDescent="0.35">
      <c r="A159" s="185">
        <v>40299</v>
      </c>
      <c r="B159" s="501">
        <v>96.999700000000004</v>
      </c>
      <c r="C159" s="501">
        <v>100.13079999999999</v>
      </c>
      <c r="D159" s="501">
        <v>91.438800000000001</v>
      </c>
      <c r="E159" s="501">
        <v>118.0436</v>
      </c>
      <c r="F159" s="501">
        <v>110.0394</v>
      </c>
      <c r="G159" s="501">
        <v>107.58499999999999</v>
      </c>
      <c r="H159" s="501">
        <v>109.86499999999999</v>
      </c>
      <c r="I159" s="501">
        <v>96.191100000000006</v>
      </c>
      <c r="J159" s="501">
        <v>99.625799999999998</v>
      </c>
      <c r="K159" s="501">
        <v>98.454499999999996</v>
      </c>
      <c r="L159" s="501">
        <v>110.7432</v>
      </c>
      <c r="M159" s="501">
        <v>125.2679</v>
      </c>
      <c r="N159" s="501">
        <v>108.4854</v>
      </c>
      <c r="O159" s="501">
        <v>104.83669999999999</v>
      </c>
      <c r="P159" s="501">
        <v>100.217</v>
      </c>
      <c r="Q159" s="501">
        <v>94.177599999999998</v>
      </c>
      <c r="R159" s="501">
        <v>102.0556</v>
      </c>
      <c r="S159" s="501">
        <v>101.3514</v>
      </c>
      <c r="T159" s="501">
        <v>185.07859999999999</v>
      </c>
      <c r="U159" s="501">
        <v>93.255399999999995</v>
      </c>
    </row>
    <row r="160" spans="1:21" ht="14.25" customHeight="1" thickBot="1" x14ac:dyDescent="0.35">
      <c r="A160" s="185">
        <v>40269</v>
      </c>
      <c r="B160" s="501">
        <v>100.3194</v>
      </c>
      <c r="C160" s="501">
        <v>101.7222</v>
      </c>
      <c r="D160" s="501">
        <v>93.4191</v>
      </c>
      <c r="E160" s="501">
        <v>119.30759999999999</v>
      </c>
      <c r="F160" s="501">
        <v>112.94759999999999</v>
      </c>
      <c r="G160" s="501">
        <v>108.774</v>
      </c>
      <c r="H160" s="501">
        <v>111.7298</v>
      </c>
      <c r="I160" s="501">
        <v>97.956100000000006</v>
      </c>
      <c r="J160" s="501">
        <v>101.4624</v>
      </c>
      <c r="K160" s="501">
        <v>100.3631</v>
      </c>
      <c r="L160" s="501">
        <v>112.15689999999999</v>
      </c>
      <c r="M160" s="501">
        <v>126.589</v>
      </c>
      <c r="N160" s="501">
        <v>109.9423</v>
      </c>
      <c r="O160" s="501">
        <v>106.9984</v>
      </c>
      <c r="P160" s="501">
        <v>102.5147</v>
      </c>
      <c r="Q160" s="501">
        <v>95.090100000000007</v>
      </c>
      <c r="R160" s="501">
        <v>103.23139999999999</v>
      </c>
      <c r="S160" s="501">
        <v>102.30670000000001</v>
      </c>
      <c r="T160" s="501">
        <v>186.15119999999999</v>
      </c>
      <c r="U160" s="501">
        <v>95.026700000000005</v>
      </c>
    </row>
    <row r="161" spans="1:21" ht="14.25" customHeight="1" thickBot="1" x14ac:dyDescent="0.35">
      <c r="A161" s="185">
        <v>40238</v>
      </c>
      <c r="B161" s="501">
        <v>101.7591</v>
      </c>
      <c r="C161" s="501">
        <v>102.2088</v>
      </c>
      <c r="D161" s="501">
        <v>94.076499999999996</v>
      </c>
      <c r="E161" s="501">
        <v>119.9182</v>
      </c>
      <c r="F161" s="501">
        <v>114.3627</v>
      </c>
      <c r="G161" s="501">
        <v>109.1831</v>
      </c>
      <c r="H161" s="501">
        <v>112.66849999999999</v>
      </c>
      <c r="I161" s="501">
        <v>98.783600000000007</v>
      </c>
      <c r="J161" s="501">
        <v>102.2535</v>
      </c>
      <c r="K161" s="501">
        <v>101.6611</v>
      </c>
      <c r="L161" s="501">
        <v>112.42829999999999</v>
      </c>
      <c r="M161" s="501">
        <v>127.75830000000001</v>
      </c>
      <c r="N161" s="501">
        <v>110.6888</v>
      </c>
      <c r="O161" s="501">
        <v>108.3091</v>
      </c>
      <c r="P161" s="501">
        <v>103.4909</v>
      </c>
      <c r="Q161" s="501">
        <v>95.6965</v>
      </c>
      <c r="R161" s="501">
        <v>103.9091</v>
      </c>
      <c r="S161" s="501">
        <v>102.4678</v>
      </c>
      <c r="T161" s="501">
        <v>187.35929999999999</v>
      </c>
      <c r="U161" s="501">
        <v>95.838399999999993</v>
      </c>
    </row>
    <row r="162" spans="1:21" ht="14.25" customHeight="1" thickBot="1" x14ac:dyDescent="0.35">
      <c r="A162" s="185">
        <v>40210</v>
      </c>
      <c r="B162" s="501">
        <v>102.65219999999999</v>
      </c>
      <c r="C162" s="501">
        <v>102.3503</v>
      </c>
      <c r="D162" s="501">
        <v>94.652199999999993</v>
      </c>
      <c r="E162" s="501">
        <v>120.0428</v>
      </c>
      <c r="F162" s="501">
        <v>115.2071</v>
      </c>
      <c r="G162" s="501">
        <v>108.7098</v>
      </c>
      <c r="H162" s="501">
        <v>112.9333</v>
      </c>
      <c r="I162" s="501">
        <v>99.320300000000003</v>
      </c>
      <c r="J162" s="501">
        <v>102.78360000000001</v>
      </c>
      <c r="K162" s="501">
        <v>102.63890000000001</v>
      </c>
      <c r="L162" s="501">
        <v>113.49720000000001</v>
      </c>
      <c r="M162" s="501">
        <v>129.13570000000001</v>
      </c>
      <c r="N162" s="501">
        <v>110.59480000000001</v>
      </c>
      <c r="O162" s="501">
        <v>109.0214</v>
      </c>
      <c r="P162" s="501">
        <v>103.8939</v>
      </c>
      <c r="Q162" s="501">
        <v>96.023200000000003</v>
      </c>
      <c r="R162" s="501">
        <v>104.4345</v>
      </c>
      <c r="S162" s="501">
        <v>102.93989999999999</v>
      </c>
      <c r="T162" s="501">
        <v>189.02289999999999</v>
      </c>
      <c r="U162" s="501">
        <v>96.563900000000004</v>
      </c>
    </row>
    <row r="163" spans="1:21" ht="14.25" customHeight="1" thickBot="1" x14ac:dyDescent="0.35">
      <c r="A163" s="185">
        <v>40179</v>
      </c>
      <c r="B163" s="501">
        <v>105.5142</v>
      </c>
      <c r="C163" s="501">
        <v>103.73569999999999</v>
      </c>
      <c r="D163" s="501">
        <v>96.523600000000002</v>
      </c>
      <c r="E163" s="501">
        <v>121.4435</v>
      </c>
      <c r="F163" s="501">
        <v>117.97920000000001</v>
      </c>
      <c r="G163" s="501">
        <v>109.6083</v>
      </c>
      <c r="H163" s="501">
        <v>114.4148</v>
      </c>
      <c r="I163" s="501">
        <v>100.45189999999999</v>
      </c>
      <c r="J163" s="501">
        <v>104.378</v>
      </c>
      <c r="K163" s="501">
        <v>104.1078</v>
      </c>
      <c r="L163" s="501">
        <v>115.1557</v>
      </c>
      <c r="M163" s="501">
        <v>131.24440000000001</v>
      </c>
      <c r="N163" s="501">
        <v>111.9569</v>
      </c>
      <c r="O163" s="501">
        <v>110.95189999999999</v>
      </c>
      <c r="P163" s="501">
        <v>105.348</v>
      </c>
      <c r="Q163" s="501">
        <v>97.050700000000006</v>
      </c>
      <c r="R163" s="501">
        <v>105.2569</v>
      </c>
      <c r="S163" s="501">
        <v>103.83</v>
      </c>
      <c r="T163" s="501">
        <v>191.02090000000001</v>
      </c>
      <c r="U163" s="501">
        <v>98.378100000000003</v>
      </c>
    </row>
    <row r="164" spans="1:21" ht="14.25" customHeight="1" thickBot="1" x14ac:dyDescent="0.35">
      <c r="A164" s="185">
        <v>40148</v>
      </c>
      <c r="B164" s="501">
        <v>108.083</v>
      </c>
      <c r="C164" s="501">
        <v>104.7822</v>
      </c>
      <c r="D164" s="501">
        <v>98.067999999999998</v>
      </c>
      <c r="E164" s="501">
        <v>122.94119999999999</v>
      </c>
      <c r="F164" s="501">
        <v>119.84610000000001</v>
      </c>
      <c r="G164" s="501">
        <v>111.2676</v>
      </c>
      <c r="H164" s="501">
        <v>115.3614</v>
      </c>
      <c r="I164" s="501">
        <v>101.6356</v>
      </c>
      <c r="J164" s="501">
        <v>105.94710000000001</v>
      </c>
      <c r="K164" s="501">
        <v>106.11539999999999</v>
      </c>
      <c r="L164" s="501">
        <v>117.28360000000001</v>
      </c>
      <c r="M164" s="501">
        <v>131.63890000000001</v>
      </c>
      <c r="N164" s="501">
        <v>113.3103</v>
      </c>
      <c r="O164" s="501">
        <v>112.1337</v>
      </c>
      <c r="P164" s="501">
        <v>106.863</v>
      </c>
      <c r="Q164" s="501">
        <v>97.973799999999997</v>
      </c>
      <c r="R164" s="501">
        <v>106.1198</v>
      </c>
      <c r="S164" s="501">
        <v>104.9328</v>
      </c>
      <c r="T164" s="501">
        <v>194.43809999999999</v>
      </c>
      <c r="U164" s="501">
        <v>99.880700000000004</v>
      </c>
    </row>
    <row r="165" spans="1:21" ht="14.25" customHeight="1" thickBot="1" x14ac:dyDescent="0.35">
      <c r="A165" s="185">
        <v>40118</v>
      </c>
      <c r="B165" s="501">
        <v>109.35299999999999</v>
      </c>
      <c r="C165" s="501">
        <v>105.351</v>
      </c>
      <c r="D165" s="501">
        <v>98.540099999999995</v>
      </c>
      <c r="E165" s="501">
        <v>123.2302</v>
      </c>
      <c r="F165" s="501">
        <v>121.4192</v>
      </c>
      <c r="G165" s="501">
        <v>112.0997</v>
      </c>
      <c r="H165" s="501">
        <v>116.1292</v>
      </c>
      <c r="I165" s="501">
        <v>102.22580000000001</v>
      </c>
      <c r="J165" s="501">
        <v>106.5826</v>
      </c>
      <c r="K165" s="501">
        <v>106.6795</v>
      </c>
      <c r="L165" s="501">
        <v>117.8507</v>
      </c>
      <c r="M165" s="501">
        <v>132.44980000000001</v>
      </c>
      <c r="N165" s="501">
        <v>114.02719999999999</v>
      </c>
      <c r="O165" s="501">
        <v>113.2244</v>
      </c>
      <c r="P165" s="501">
        <v>107.7719</v>
      </c>
      <c r="Q165" s="501">
        <v>98.460400000000007</v>
      </c>
      <c r="R165" s="501">
        <v>106.5496</v>
      </c>
      <c r="S165" s="501">
        <v>105.6485</v>
      </c>
      <c r="T165" s="501">
        <v>194.988</v>
      </c>
      <c r="U165" s="501">
        <v>100.2803</v>
      </c>
    </row>
    <row r="166" spans="1:21" ht="14.25" customHeight="1" thickBot="1" x14ac:dyDescent="0.35">
      <c r="A166" s="185">
        <v>40087</v>
      </c>
      <c r="B166" s="501">
        <v>109.5784</v>
      </c>
      <c r="C166" s="501">
        <v>105.3755</v>
      </c>
      <c r="D166" s="501">
        <v>98.868700000000004</v>
      </c>
      <c r="E166" s="501">
        <v>123.6096</v>
      </c>
      <c r="F166" s="501">
        <v>121.9246</v>
      </c>
      <c r="G166" s="501">
        <v>111.6949</v>
      </c>
      <c r="H166" s="501">
        <v>116.1827</v>
      </c>
      <c r="I166" s="501">
        <v>102.23399999999999</v>
      </c>
      <c r="J166" s="501">
        <v>106.6575</v>
      </c>
      <c r="K166" s="501">
        <v>106.3789</v>
      </c>
      <c r="L166" s="501">
        <v>118.87009999999999</v>
      </c>
      <c r="M166" s="501">
        <v>132.8297</v>
      </c>
      <c r="N166" s="501">
        <v>113.68559999999999</v>
      </c>
      <c r="O166" s="501">
        <v>113.4011</v>
      </c>
      <c r="P166" s="501">
        <v>107.91970000000001</v>
      </c>
      <c r="Q166" s="501">
        <v>98.293400000000005</v>
      </c>
      <c r="R166" s="501">
        <v>106.5004</v>
      </c>
      <c r="S166" s="501">
        <v>105.2754</v>
      </c>
      <c r="T166" s="501">
        <v>195.1062</v>
      </c>
      <c r="U166" s="501">
        <v>100.30719999999999</v>
      </c>
    </row>
    <row r="167" spans="1:21" ht="14.25" customHeight="1" thickBot="1" x14ac:dyDescent="0.35">
      <c r="A167" s="185">
        <v>40057</v>
      </c>
      <c r="B167" s="501">
        <v>108.8991</v>
      </c>
      <c r="C167" s="501">
        <v>105.1647</v>
      </c>
      <c r="D167" s="501">
        <v>98.318299999999994</v>
      </c>
      <c r="E167" s="501">
        <v>123.2204</v>
      </c>
      <c r="F167" s="501">
        <v>121.3837</v>
      </c>
      <c r="G167" s="501">
        <v>111.0736</v>
      </c>
      <c r="H167" s="501">
        <v>115.8172</v>
      </c>
      <c r="I167" s="501">
        <v>101.81440000000001</v>
      </c>
      <c r="J167" s="501">
        <v>106.4213</v>
      </c>
      <c r="K167" s="501">
        <v>106.2761</v>
      </c>
      <c r="L167" s="501">
        <v>119.9765</v>
      </c>
      <c r="M167" s="501">
        <v>133.26070000000001</v>
      </c>
      <c r="N167" s="501">
        <v>113.62569999999999</v>
      </c>
      <c r="O167" s="501">
        <v>113.3099</v>
      </c>
      <c r="P167" s="501">
        <v>107.3222</v>
      </c>
      <c r="Q167" s="501">
        <v>98.246499999999997</v>
      </c>
      <c r="R167" s="501">
        <v>106.5158</v>
      </c>
      <c r="S167" s="501">
        <v>105.2183</v>
      </c>
      <c r="T167" s="501">
        <v>194.26400000000001</v>
      </c>
      <c r="U167" s="501">
        <v>100.8691</v>
      </c>
    </row>
    <row r="168" spans="1:21" ht="14.25" customHeight="1" thickBot="1" x14ac:dyDescent="0.35">
      <c r="A168" s="185">
        <v>40026</v>
      </c>
      <c r="B168" s="501">
        <v>107.85720000000001</v>
      </c>
      <c r="C168" s="501">
        <v>104.6112</v>
      </c>
      <c r="D168" s="501">
        <v>97.981300000000005</v>
      </c>
      <c r="E168" s="501">
        <v>122.9866</v>
      </c>
      <c r="F168" s="501">
        <v>120.4932</v>
      </c>
      <c r="G168" s="501">
        <v>110.30329999999999</v>
      </c>
      <c r="H168" s="501">
        <v>115.3248</v>
      </c>
      <c r="I168" s="501">
        <v>101.3202</v>
      </c>
      <c r="J168" s="501">
        <v>105.6865</v>
      </c>
      <c r="K168" s="501">
        <v>105.6551</v>
      </c>
      <c r="L168" s="501">
        <v>120.9906</v>
      </c>
      <c r="M168" s="501">
        <v>132.3115</v>
      </c>
      <c r="N168" s="501">
        <v>113.10899999999999</v>
      </c>
      <c r="O168" s="501">
        <v>112.23909999999999</v>
      </c>
      <c r="P168" s="501">
        <v>106.5866</v>
      </c>
      <c r="Q168" s="501">
        <v>97.942300000000003</v>
      </c>
      <c r="R168" s="501">
        <v>106.12949999999999</v>
      </c>
      <c r="S168" s="501">
        <v>105.17440000000001</v>
      </c>
      <c r="T168" s="501">
        <v>193.70070000000001</v>
      </c>
      <c r="U168" s="501">
        <v>100.28189999999999</v>
      </c>
    </row>
    <row r="169" spans="1:21" ht="14.25" customHeight="1" thickBot="1" x14ac:dyDescent="0.35">
      <c r="A169" s="185">
        <v>39995</v>
      </c>
      <c r="B169" s="501">
        <v>107.74079999999999</v>
      </c>
      <c r="C169" s="501">
        <v>104.28879999999999</v>
      </c>
      <c r="D169" s="501">
        <v>97.869600000000005</v>
      </c>
      <c r="E169" s="501">
        <v>123.7854</v>
      </c>
      <c r="F169" s="501">
        <v>120.6177</v>
      </c>
      <c r="G169" s="501">
        <v>110.24079999999999</v>
      </c>
      <c r="H169" s="501">
        <v>115.2359</v>
      </c>
      <c r="I169" s="501">
        <v>101.1525</v>
      </c>
      <c r="J169" s="501">
        <v>105.6327</v>
      </c>
      <c r="K169" s="501">
        <v>105.6957</v>
      </c>
      <c r="L169" s="501">
        <v>122.0339</v>
      </c>
      <c r="M169" s="501">
        <v>132.88220000000001</v>
      </c>
      <c r="N169" s="501">
        <v>112.89830000000001</v>
      </c>
      <c r="O169" s="501">
        <v>112.1925</v>
      </c>
      <c r="P169" s="501">
        <v>106.62</v>
      </c>
      <c r="Q169" s="501">
        <v>97.837999999999994</v>
      </c>
      <c r="R169" s="501">
        <v>106.3327</v>
      </c>
      <c r="S169" s="501">
        <v>105.3837</v>
      </c>
      <c r="T169" s="501">
        <v>194.4246</v>
      </c>
      <c r="U169" s="501">
        <v>100.59910000000001</v>
      </c>
    </row>
    <row r="170" spans="1:21" ht="14.25" customHeight="1" thickBot="1" x14ac:dyDescent="0.35">
      <c r="A170" s="185">
        <v>39965</v>
      </c>
      <c r="B170" s="501">
        <v>108.364</v>
      </c>
      <c r="C170" s="501">
        <v>104.42140000000001</v>
      </c>
      <c r="D170" s="501">
        <v>98.277100000000004</v>
      </c>
      <c r="E170" s="501">
        <v>122.8544</v>
      </c>
      <c r="F170" s="501">
        <v>121.1022</v>
      </c>
      <c r="G170" s="501">
        <v>109.9203</v>
      </c>
      <c r="H170" s="501">
        <v>115.1088</v>
      </c>
      <c r="I170" s="501">
        <v>101.23180000000001</v>
      </c>
      <c r="J170" s="501">
        <v>105.95959999999999</v>
      </c>
      <c r="K170" s="501">
        <v>105.75579999999999</v>
      </c>
      <c r="L170" s="501">
        <v>122.6365</v>
      </c>
      <c r="M170" s="501">
        <v>134.06489999999999</v>
      </c>
      <c r="N170" s="501">
        <v>112.7559</v>
      </c>
      <c r="O170" s="501">
        <v>112.56489999999999</v>
      </c>
      <c r="P170" s="501">
        <v>108.03489999999999</v>
      </c>
      <c r="Q170" s="501">
        <v>97.858099999999993</v>
      </c>
      <c r="R170" s="501">
        <v>106.78570000000001</v>
      </c>
      <c r="S170" s="501">
        <v>105.5294</v>
      </c>
      <c r="T170" s="501">
        <v>195.52799999999999</v>
      </c>
      <c r="U170" s="501">
        <v>100.7713</v>
      </c>
    </row>
    <row r="171" spans="1:21" ht="14.25" customHeight="1" thickBot="1" x14ac:dyDescent="0.35">
      <c r="A171" s="185">
        <v>39934</v>
      </c>
      <c r="B171" s="501">
        <v>107.34010000000001</v>
      </c>
      <c r="C171" s="501">
        <v>104.32510000000001</v>
      </c>
      <c r="D171" s="501">
        <v>97.5702</v>
      </c>
      <c r="E171" s="501">
        <v>122.8291</v>
      </c>
      <c r="F171" s="501">
        <v>121.13209999999999</v>
      </c>
      <c r="G171" s="501">
        <v>109.44970000000001</v>
      </c>
      <c r="H171" s="501">
        <v>114.4756</v>
      </c>
      <c r="I171" s="501">
        <v>100.8466</v>
      </c>
      <c r="J171" s="501">
        <v>105.4131</v>
      </c>
      <c r="K171" s="501">
        <v>105.7748</v>
      </c>
      <c r="L171" s="501">
        <v>121.5157</v>
      </c>
      <c r="M171" s="501">
        <v>134.0788</v>
      </c>
      <c r="N171" s="501">
        <v>111.79649999999999</v>
      </c>
      <c r="O171" s="501">
        <v>112.2937</v>
      </c>
      <c r="P171" s="501">
        <v>107.4539</v>
      </c>
      <c r="Q171" s="501">
        <v>97.747299999999996</v>
      </c>
      <c r="R171" s="501">
        <v>106.724</v>
      </c>
      <c r="S171" s="501">
        <v>104.7979</v>
      </c>
      <c r="T171" s="501">
        <v>195.18950000000001</v>
      </c>
      <c r="U171" s="501">
        <v>99.863699999999994</v>
      </c>
    </row>
    <row r="172" spans="1:21" ht="14.25" customHeight="1" thickBot="1" x14ac:dyDescent="0.35">
      <c r="A172" s="185">
        <v>39904</v>
      </c>
      <c r="B172" s="501">
        <v>107.06310000000001</v>
      </c>
      <c r="C172" s="501">
        <v>104.3164</v>
      </c>
      <c r="D172" s="501">
        <v>97.386899999999997</v>
      </c>
      <c r="E172" s="501">
        <v>123.3505</v>
      </c>
      <c r="F172" s="501">
        <v>121.1538</v>
      </c>
      <c r="G172" s="501">
        <v>109.1815</v>
      </c>
      <c r="H172" s="501">
        <v>114.45569999999999</v>
      </c>
      <c r="I172" s="501">
        <v>100.6576</v>
      </c>
      <c r="J172" s="501">
        <v>105.0579</v>
      </c>
      <c r="K172" s="501">
        <v>105.77419999999999</v>
      </c>
      <c r="L172" s="501">
        <v>122.38720000000001</v>
      </c>
      <c r="M172" s="501">
        <v>134.60599999999999</v>
      </c>
      <c r="N172" s="501">
        <v>111.2847</v>
      </c>
      <c r="O172" s="501">
        <v>113.0337</v>
      </c>
      <c r="P172" s="501">
        <v>107.04640000000001</v>
      </c>
      <c r="Q172" s="501">
        <v>97.625299999999996</v>
      </c>
      <c r="R172" s="501">
        <v>106.8978</v>
      </c>
      <c r="S172" s="501">
        <v>104.7268</v>
      </c>
      <c r="T172" s="501">
        <v>195.90710000000001</v>
      </c>
      <c r="U172" s="501">
        <v>99.804000000000002</v>
      </c>
    </row>
    <row r="173" spans="1:21" ht="14.25" customHeight="1" thickBot="1" x14ac:dyDescent="0.35">
      <c r="A173" s="185">
        <v>39873</v>
      </c>
      <c r="B173" s="501">
        <v>108.1391</v>
      </c>
      <c r="C173" s="501">
        <v>104.5117</v>
      </c>
      <c r="D173" s="501">
        <v>98.200299999999999</v>
      </c>
      <c r="E173" s="501">
        <v>125.00960000000001</v>
      </c>
      <c r="F173" s="501">
        <v>121.9269</v>
      </c>
      <c r="G173" s="501">
        <v>109.8141</v>
      </c>
      <c r="H173" s="501">
        <v>115.1224</v>
      </c>
      <c r="I173" s="501">
        <v>101.08320000000001</v>
      </c>
      <c r="J173" s="501">
        <v>105.6754</v>
      </c>
      <c r="K173" s="501">
        <v>106.7492</v>
      </c>
      <c r="L173" s="501">
        <v>124.0673</v>
      </c>
      <c r="M173" s="501">
        <v>136.28880000000001</v>
      </c>
      <c r="N173" s="501">
        <v>111.158</v>
      </c>
      <c r="O173" s="501">
        <v>114.20780000000001</v>
      </c>
      <c r="P173" s="501">
        <v>107.3896</v>
      </c>
      <c r="Q173" s="501">
        <v>98.059799999999996</v>
      </c>
      <c r="R173" s="501">
        <v>107.3873</v>
      </c>
      <c r="S173" s="501">
        <v>105.5308</v>
      </c>
      <c r="T173" s="501">
        <v>198.10929999999999</v>
      </c>
      <c r="U173" s="501">
        <v>100.4021</v>
      </c>
    </row>
    <row r="174" spans="1:21" ht="14.25" customHeight="1" thickBot="1" x14ac:dyDescent="0.35">
      <c r="A174" s="185">
        <v>39845</v>
      </c>
      <c r="B174" s="501">
        <v>106.2424</v>
      </c>
      <c r="C174" s="501">
        <v>103.87439999999999</v>
      </c>
      <c r="D174" s="501">
        <v>97.393500000000003</v>
      </c>
      <c r="E174" s="501">
        <v>125.1414</v>
      </c>
      <c r="F174" s="501">
        <v>120.0754</v>
      </c>
      <c r="G174" s="501">
        <v>108.49720000000001</v>
      </c>
      <c r="H174" s="501">
        <v>114.14879999999999</v>
      </c>
      <c r="I174" s="501">
        <v>100.14870000000001</v>
      </c>
      <c r="J174" s="501">
        <v>104.4686</v>
      </c>
      <c r="K174" s="501">
        <v>105.5104</v>
      </c>
      <c r="L174" s="501">
        <v>124.3823</v>
      </c>
      <c r="M174" s="501">
        <v>135.92660000000001</v>
      </c>
      <c r="N174" s="501">
        <v>110.1285</v>
      </c>
      <c r="O174" s="501">
        <v>111.96899999999999</v>
      </c>
      <c r="P174" s="501">
        <v>105.92919999999999</v>
      </c>
      <c r="Q174" s="501">
        <v>97.678700000000006</v>
      </c>
      <c r="R174" s="501">
        <v>106.6024</v>
      </c>
      <c r="S174" s="501">
        <v>104.75539999999999</v>
      </c>
      <c r="T174" s="501">
        <v>198.22739999999999</v>
      </c>
      <c r="U174" s="501">
        <v>99.224299999999999</v>
      </c>
    </row>
    <row r="175" spans="1:21" ht="14.25" customHeight="1" thickBot="1" x14ac:dyDescent="0.35">
      <c r="A175" s="185">
        <v>39814</v>
      </c>
      <c r="B175" s="501">
        <v>107.0891</v>
      </c>
      <c r="C175" s="501">
        <v>104.5206</v>
      </c>
      <c r="D175" s="501">
        <v>97.605099999999993</v>
      </c>
      <c r="E175" s="501">
        <v>125.4485</v>
      </c>
      <c r="F175" s="501">
        <v>122.7907</v>
      </c>
      <c r="G175" s="501">
        <v>109.3228</v>
      </c>
      <c r="H175" s="501">
        <v>114.82729999999999</v>
      </c>
      <c r="I175" s="501">
        <v>100.7711</v>
      </c>
      <c r="J175" s="501">
        <v>104.7193</v>
      </c>
      <c r="K175" s="501">
        <v>105.18</v>
      </c>
      <c r="L175" s="501">
        <v>122.64870000000001</v>
      </c>
      <c r="M175" s="501">
        <v>134.6095</v>
      </c>
      <c r="N175" s="501">
        <v>110.23309999999999</v>
      </c>
      <c r="O175" s="501">
        <v>112.4837</v>
      </c>
      <c r="P175" s="501">
        <v>106.4743</v>
      </c>
      <c r="Q175" s="501">
        <v>97.569199999999995</v>
      </c>
      <c r="R175" s="501">
        <v>107.20010000000001</v>
      </c>
      <c r="S175" s="501">
        <v>104.2139</v>
      </c>
      <c r="T175" s="501">
        <v>196.58500000000001</v>
      </c>
      <c r="U175" s="501">
        <v>99.280600000000007</v>
      </c>
    </row>
    <row r="176" spans="1:21" ht="14.25" customHeight="1" thickBot="1" x14ac:dyDescent="0.35">
      <c r="A176" s="185">
        <v>39783</v>
      </c>
      <c r="B176" s="501">
        <v>107.1994</v>
      </c>
      <c r="C176" s="501">
        <v>104.816</v>
      </c>
      <c r="D176" s="501">
        <v>97.700400000000002</v>
      </c>
      <c r="E176" s="501">
        <v>126.1221</v>
      </c>
      <c r="F176" s="501">
        <v>123.1854</v>
      </c>
      <c r="G176" s="501">
        <v>109.11709999999999</v>
      </c>
      <c r="H176" s="501">
        <v>115.0763</v>
      </c>
      <c r="I176" s="501">
        <v>100.898</v>
      </c>
      <c r="J176" s="501">
        <v>105.10680000000001</v>
      </c>
      <c r="K176" s="501">
        <v>104.33159999999999</v>
      </c>
      <c r="L176" s="501">
        <v>119.0898</v>
      </c>
      <c r="M176" s="501">
        <v>129.99709999999999</v>
      </c>
      <c r="N176" s="501">
        <v>110.9995</v>
      </c>
      <c r="O176" s="501">
        <v>113.8045</v>
      </c>
      <c r="P176" s="501">
        <v>106.1722</v>
      </c>
      <c r="Q176" s="501">
        <v>97.4619</v>
      </c>
      <c r="R176" s="501">
        <v>107.4278</v>
      </c>
      <c r="S176" s="501">
        <v>103.35209999999999</v>
      </c>
      <c r="T176" s="501">
        <v>195.0421</v>
      </c>
      <c r="U176" s="501">
        <v>98.690700000000007</v>
      </c>
    </row>
    <row r="177" spans="1:21" ht="14.25" customHeight="1" thickBot="1" x14ac:dyDescent="0.35">
      <c r="A177" s="185">
        <v>39753</v>
      </c>
      <c r="B177" s="501">
        <v>101.87309999999999</v>
      </c>
      <c r="C177" s="501">
        <v>102.2483</v>
      </c>
      <c r="D177" s="501">
        <v>94.814400000000006</v>
      </c>
      <c r="E177" s="501">
        <v>122.6978</v>
      </c>
      <c r="F177" s="501">
        <v>118.8477</v>
      </c>
      <c r="G177" s="501">
        <v>106.4743</v>
      </c>
      <c r="H177" s="501">
        <v>112.5592</v>
      </c>
      <c r="I177" s="501">
        <v>98.572500000000005</v>
      </c>
      <c r="J177" s="501">
        <v>102.2687</v>
      </c>
      <c r="K177" s="501">
        <v>101.25920000000001</v>
      </c>
      <c r="L177" s="501">
        <v>115.7363</v>
      </c>
      <c r="M177" s="501">
        <v>125.7169</v>
      </c>
      <c r="N177" s="501">
        <v>109.0308</v>
      </c>
      <c r="O177" s="501">
        <v>110.0737</v>
      </c>
      <c r="P177" s="501">
        <v>103.0885</v>
      </c>
      <c r="Q177" s="501">
        <v>95.830200000000005</v>
      </c>
      <c r="R177" s="501">
        <v>105.4285</v>
      </c>
      <c r="S177" s="501">
        <v>101.80240000000001</v>
      </c>
      <c r="T177" s="501">
        <v>188.62309999999999</v>
      </c>
      <c r="U177" s="501">
        <v>95.437700000000007</v>
      </c>
    </row>
    <row r="178" spans="1:21" ht="14.25" customHeight="1" thickBot="1" x14ac:dyDescent="0.35">
      <c r="A178" s="185">
        <v>39722</v>
      </c>
      <c r="B178" s="501">
        <v>102.4392</v>
      </c>
      <c r="C178" s="501">
        <v>102.8708</v>
      </c>
      <c r="D178" s="501">
        <v>95.104600000000005</v>
      </c>
      <c r="E178" s="501">
        <v>122.1949</v>
      </c>
      <c r="F178" s="501">
        <v>118.79170000000001</v>
      </c>
      <c r="G178" s="501">
        <v>106.3755</v>
      </c>
      <c r="H178" s="501">
        <v>112.92610000000001</v>
      </c>
      <c r="I178" s="501">
        <v>98.926199999999994</v>
      </c>
      <c r="J178" s="501">
        <v>102.5958</v>
      </c>
      <c r="K178" s="501">
        <v>102.02200000000001</v>
      </c>
      <c r="L178" s="501">
        <v>115.6032</v>
      </c>
      <c r="M178" s="501">
        <v>125.5115</v>
      </c>
      <c r="N178" s="501">
        <v>110.31570000000001</v>
      </c>
      <c r="O178" s="501">
        <v>109.9308</v>
      </c>
      <c r="P178" s="501">
        <v>103.3466</v>
      </c>
      <c r="Q178" s="501">
        <v>95.689400000000006</v>
      </c>
      <c r="R178" s="501">
        <v>105.5784</v>
      </c>
      <c r="S178" s="501">
        <v>102.62269999999999</v>
      </c>
      <c r="T178" s="501">
        <v>186.71770000000001</v>
      </c>
      <c r="U178" s="501">
        <v>95.880600000000001</v>
      </c>
    </row>
    <row r="179" spans="1:21" ht="14.25" customHeight="1" thickBot="1" x14ac:dyDescent="0.35">
      <c r="A179" s="185">
        <v>39692</v>
      </c>
      <c r="B179" s="501">
        <v>104.9592</v>
      </c>
      <c r="C179" s="501">
        <v>104.3291</v>
      </c>
      <c r="D179" s="501">
        <v>96.386099999999999</v>
      </c>
      <c r="E179" s="501">
        <v>122.0735</v>
      </c>
      <c r="F179" s="501">
        <v>121.6999</v>
      </c>
      <c r="G179" s="501">
        <v>107.6767</v>
      </c>
      <c r="H179" s="501">
        <v>114.3082</v>
      </c>
      <c r="I179" s="501">
        <v>100.1405</v>
      </c>
      <c r="J179" s="501">
        <v>103.6651</v>
      </c>
      <c r="K179" s="501">
        <v>103.32850000000001</v>
      </c>
      <c r="L179" s="501">
        <v>115.6983</v>
      </c>
      <c r="M179" s="501">
        <v>125.1212</v>
      </c>
      <c r="N179" s="501">
        <v>112.3098</v>
      </c>
      <c r="O179" s="501">
        <v>109.0402</v>
      </c>
      <c r="P179" s="501">
        <v>105.05889999999999</v>
      </c>
      <c r="Q179" s="501">
        <v>96.438199999999995</v>
      </c>
      <c r="R179" s="501">
        <v>106.7175</v>
      </c>
      <c r="S179" s="501">
        <v>102.89870000000001</v>
      </c>
      <c r="T179" s="501">
        <v>187.08330000000001</v>
      </c>
      <c r="U179" s="501">
        <v>97.163200000000003</v>
      </c>
    </row>
    <row r="180" spans="1:21" ht="14.25" customHeight="1" thickBot="1" x14ac:dyDescent="0.35">
      <c r="A180" s="185">
        <v>39661</v>
      </c>
      <c r="B180" s="501">
        <v>106.29900000000001</v>
      </c>
      <c r="C180" s="501">
        <v>104.8545</v>
      </c>
      <c r="D180" s="501">
        <v>97.069800000000001</v>
      </c>
      <c r="E180" s="501">
        <v>121.5778</v>
      </c>
      <c r="F180" s="501">
        <v>122.8472</v>
      </c>
      <c r="G180" s="501">
        <v>108.1619</v>
      </c>
      <c r="H180" s="501">
        <v>115.0239</v>
      </c>
      <c r="I180" s="501">
        <v>100.87479999999999</v>
      </c>
      <c r="J180" s="501">
        <v>104.5955</v>
      </c>
      <c r="K180" s="501">
        <v>103.4747</v>
      </c>
      <c r="L180" s="501">
        <v>115.8866</v>
      </c>
      <c r="M180" s="501">
        <v>125.2655</v>
      </c>
      <c r="N180" s="501">
        <v>113.0325</v>
      </c>
      <c r="O180" s="501">
        <v>109.2906</v>
      </c>
      <c r="P180" s="501">
        <v>106.0812</v>
      </c>
      <c r="Q180" s="501">
        <v>96.682400000000001</v>
      </c>
      <c r="R180" s="501">
        <v>106.9714</v>
      </c>
      <c r="S180" s="501">
        <v>103.3871</v>
      </c>
      <c r="T180" s="501">
        <v>186.13040000000001</v>
      </c>
      <c r="U180" s="501">
        <v>97.505399999999995</v>
      </c>
    </row>
    <row r="181" spans="1:21" ht="14.25" customHeight="1" thickBot="1" x14ac:dyDescent="0.35">
      <c r="A181" s="185">
        <v>39630</v>
      </c>
      <c r="B181" s="501">
        <v>109.1194</v>
      </c>
      <c r="C181" s="501">
        <v>106.5647</v>
      </c>
      <c r="D181" s="501">
        <v>98.436599999999999</v>
      </c>
      <c r="E181" s="501">
        <v>122.273</v>
      </c>
      <c r="F181" s="501">
        <v>125.38039999999999</v>
      </c>
      <c r="G181" s="501">
        <v>109.6662</v>
      </c>
      <c r="H181" s="501">
        <v>116.5577</v>
      </c>
      <c r="I181" s="501">
        <v>102.342</v>
      </c>
      <c r="J181" s="501">
        <v>105.8026</v>
      </c>
      <c r="K181" s="501">
        <v>104.62009999999999</v>
      </c>
      <c r="L181" s="501">
        <v>116.6711</v>
      </c>
      <c r="M181" s="501">
        <v>125.874</v>
      </c>
      <c r="N181" s="501">
        <v>115.2234</v>
      </c>
      <c r="O181" s="501">
        <v>110.761</v>
      </c>
      <c r="P181" s="501">
        <v>107.48739999999999</v>
      </c>
      <c r="Q181" s="501">
        <v>97.557299999999998</v>
      </c>
      <c r="R181" s="501">
        <v>107.89570000000001</v>
      </c>
      <c r="S181" s="501">
        <v>104.8293</v>
      </c>
      <c r="T181" s="501">
        <v>186.43889999999999</v>
      </c>
      <c r="U181" s="501">
        <v>98.842500000000001</v>
      </c>
    </row>
    <row r="182" spans="1:21" ht="14.25" customHeight="1" thickBot="1" x14ac:dyDescent="0.35">
      <c r="A182" s="185">
        <v>39600</v>
      </c>
      <c r="B182" s="501">
        <v>109.1474</v>
      </c>
      <c r="C182" s="501">
        <v>106.31780000000001</v>
      </c>
      <c r="D182" s="501">
        <v>98.607399999999998</v>
      </c>
      <c r="E182" s="501">
        <v>121.7195</v>
      </c>
      <c r="F182" s="501">
        <v>125.5733</v>
      </c>
      <c r="G182" s="501">
        <v>109.60250000000001</v>
      </c>
      <c r="H182" s="501">
        <v>116.28570000000001</v>
      </c>
      <c r="I182" s="501">
        <v>102.414</v>
      </c>
      <c r="J182" s="501">
        <v>105.76649999999999</v>
      </c>
      <c r="K182" s="501">
        <v>104.1378</v>
      </c>
      <c r="L182" s="501">
        <v>116.5766</v>
      </c>
      <c r="M182" s="501">
        <v>125.7775</v>
      </c>
      <c r="N182" s="501">
        <v>114.7291</v>
      </c>
      <c r="O182" s="501">
        <v>109.2731</v>
      </c>
      <c r="P182" s="501">
        <v>107.33240000000001</v>
      </c>
      <c r="Q182" s="501">
        <v>97.844300000000004</v>
      </c>
      <c r="R182" s="501">
        <v>108.43429999999999</v>
      </c>
      <c r="S182" s="501">
        <v>104.65900000000001</v>
      </c>
      <c r="T182" s="501">
        <v>187.95249999999999</v>
      </c>
      <c r="U182" s="501">
        <v>98.658500000000004</v>
      </c>
    </row>
    <row r="183" spans="1:21" ht="14.25" customHeight="1" thickBot="1" x14ac:dyDescent="0.35">
      <c r="A183" s="185">
        <v>39569</v>
      </c>
      <c r="B183" s="501">
        <v>109.523</v>
      </c>
      <c r="C183" s="501">
        <v>106.1656</v>
      </c>
      <c r="D183" s="501">
        <v>98.9071</v>
      </c>
      <c r="E183" s="501">
        <v>121.6874</v>
      </c>
      <c r="F183" s="501">
        <v>125.7427</v>
      </c>
      <c r="G183" s="501">
        <v>109.994</v>
      </c>
      <c r="H183" s="501">
        <v>116.3278</v>
      </c>
      <c r="I183" s="501">
        <v>102.60980000000001</v>
      </c>
      <c r="J183" s="501">
        <v>106.0103</v>
      </c>
      <c r="K183" s="501">
        <v>104.2192</v>
      </c>
      <c r="L183" s="501">
        <v>117.2792</v>
      </c>
      <c r="M183" s="501">
        <v>125.84269999999999</v>
      </c>
      <c r="N183" s="501">
        <v>114.595</v>
      </c>
      <c r="O183" s="501">
        <v>109.2822</v>
      </c>
      <c r="P183" s="501">
        <v>107.6816</v>
      </c>
      <c r="Q183" s="501">
        <v>98.185100000000006</v>
      </c>
      <c r="R183" s="501">
        <v>108.4491</v>
      </c>
      <c r="S183" s="501">
        <v>104.42659999999999</v>
      </c>
      <c r="T183" s="501">
        <v>182.38589999999999</v>
      </c>
      <c r="U183" s="501">
        <v>98.910200000000003</v>
      </c>
    </row>
    <row r="184" spans="1:21" ht="14.25" customHeight="1" thickBot="1" x14ac:dyDescent="0.35">
      <c r="A184" s="185">
        <v>39539</v>
      </c>
      <c r="B184" s="501">
        <v>110.2419</v>
      </c>
      <c r="C184" s="501">
        <v>106.22580000000001</v>
      </c>
      <c r="D184" s="501">
        <v>99.437299999999993</v>
      </c>
      <c r="E184" s="501">
        <v>122.2492</v>
      </c>
      <c r="F184" s="501">
        <v>126.3938</v>
      </c>
      <c r="G184" s="501">
        <v>110.224</v>
      </c>
      <c r="H184" s="501">
        <v>116.5946</v>
      </c>
      <c r="I184" s="501">
        <v>103.0407</v>
      </c>
      <c r="J184" s="501">
        <v>106.40779999999999</v>
      </c>
      <c r="K184" s="501">
        <v>104.6118</v>
      </c>
      <c r="L184" s="501">
        <v>117.5103</v>
      </c>
      <c r="M184" s="501">
        <v>126.146</v>
      </c>
      <c r="N184" s="501">
        <v>114.1781</v>
      </c>
      <c r="O184" s="501">
        <v>110.3212</v>
      </c>
      <c r="P184" s="501">
        <v>108.2885</v>
      </c>
      <c r="Q184" s="501">
        <v>98.424400000000006</v>
      </c>
      <c r="R184" s="501">
        <v>108.84480000000001</v>
      </c>
      <c r="S184" s="501">
        <v>104.5052</v>
      </c>
      <c r="T184" s="501">
        <v>177.97380000000001</v>
      </c>
      <c r="U184" s="501">
        <v>99.006900000000002</v>
      </c>
    </row>
    <row r="185" spans="1:21" ht="14.25" customHeight="1" thickBot="1" x14ac:dyDescent="0.35">
      <c r="A185" s="185">
        <v>39508</v>
      </c>
      <c r="B185" s="501">
        <v>109.3164</v>
      </c>
      <c r="C185" s="501">
        <v>105.57850000000001</v>
      </c>
      <c r="D185" s="501">
        <v>99.248199999999997</v>
      </c>
      <c r="E185" s="501">
        <v>121.2852</v>
      </c>
      <c r="F185" s="501">
        <v>125.45820000000001</v>
      </c>
      <c r="G185" s="501">
        <v>109.2993</v>
      </c>
      <c r="H185" s="501">
        <v>115.89239999999999</v>
      </c>
      <c r="I185" s="501">
        <v>102.49160000000001</v>
      </c>
      <c r="J185" s="501">
        <v>106.0615</v>
      </c>
      <c r="K185" s="501">
        <v>103.95140000000001</v>
      </c>
      <c r="L185" s="501">
        <v>116.199</v>
      </c>
      <c r="M185" s="501">
        <v>125.2974</v>
      </c>
      <c r="N185" s="501">
        <v>113.31019999999999</v>
      </c>
      <c r="O185" s="501">
        <v>109.6643</v>
      </c>
      <c r="P185" s="501">
        <v>107.6078</v>
      </c>
      <c r="Q185" s="501">
        <v>98.019000000000005</v>
      </c>
      <c r="R185" s="501">
        <v>108.6835</v>
      </c>
      <c r="S185" s="501">
        <v>104.05329999999999</v>
      </c>
      <c r="T185" s="501">
        <v>177.16040000000001</v>
      </c>
      <c r="U185" s="501">
        <v>98.731800000000007</v>
      </c>
    </row>
    <row r="186" spans="1:21" ht="14.25" customHeight="1" thickBot="1" x14ac:dyDescent="0.35">
      <c r="A186" s="185">
        <v>39479</v>
      </c>
      <c r="B186" s="501">
        <v>106.1602</v>
      </c>
      <c r="C186" s="501">
        <v>103.73699999999999</v>
      </c>
      <c r="D186" s="501">
        <v>97.696700000000007</v>
      </c>
      <c r="E186" s="501">
        <v>120.0448</v>
      </c>
      <c r="F186" s="501">
        <v>122.33069999999999</v>
      </c>
      <c r="G186" s="501">
        <v>107.4003</v>
      </c>
      <c r="H186" s="501">
        <v>114.34269999999999</v>
      </c>
      <c r="I186" s="501">
        <v>100.9692</v>
      </c>
      <c r="J186" s="501">
        <v>104.6108</v>
      </c>
      <c r="K186" s="501">
        <v>102.6083</v>
      </c>
      <c r="L186" s="501">
        <v>114.62309999999999</v>
      </c>
      <c r="M186" s="501">
        <v>123.4701</v>
      </c>
      <c r="N186" s="501">
        <v>111.4781</v>
      </c>
      <c r="O186" s="501">
        <v>107.47839999999999</v>
      </c>
      <c r="P186" s="501">
        <v>106.1418</v>
      </c>
      <c r="Q186" s="501">
        <v>97.136499999999998</v>
      </c>
      <c r="R186" s="501">
        <v>107.259</v>
      </c>
      <c r="S186" s="501">
        <v>102.7047</v>
      </c>
      <c r="T186" s="501">
        <v>172.36250000000001</v>
      </c>
      <c r="U186" s="501">
        <v>96.939400000000006</v>
      </c>
    </row>
    <row r="187" spans="1:21" ht="14.25" customHeight="1" thickBot="1" x14ac:dyDescent="0.35">
      <c r="A187" s="185">
        <v>39448</v>
      </c>
      <c r="B187" s="501">
        <v>106.8454</v>
      </c>
      <c r="C187" s="501">
        <v>103.8536</v>
      </c>
      <c r="D187" s="501">
        <v>98.145099999999999</v>
      </c>
      <c r="E187" s="501">
        <v>120.2246</v>
      </c>
      <c r="F187" s="501">
        <v>122.1459</v>
      </c>
      <c r="G187" s="501">
        <v>107.62130000000001</v>
      </c>
      <c r="H187" s="501">
        <v>114.4808</v>
      </c>
      <c r="I187" s="501">
        <v>101.51260000000001</v>
      </c>
      <c r="J187" s="501">
        <v>104.8057</v>
      </c>
      <c r="K187" s="501">
        <v>102.7107</v>
      </c>
      <c r="L187" s="501">
        <v>113.4841</v>
      </c>
      <c r="M187" s="501">
        <v>122.7743</v>
      </c>
      <c r="N187" s="501">
        <v>112.0724</v>
      </c>
      <c r="O187" s="501">
        <v>107.9318</v>
      </c>
      <c r="P187" s="501">
        <v>106.539</v>
      </c>
      <c r="Q187" s="501">
        <v>97.491699999999994</v>
      </c>
      <c r="R187" s="501">
        <v>107.5026</v>
      </c>
      <c r="S187" s="501">
        <v>103.4379</v>
      </c>
      <c r="T187" s="501">
        <v>170.50960000000001</v>
      </c>
      <c r="U187" s="501">
        <v>97.469399999999993</v>
      </c>
    </row>
    <row r="188" spans="1:21" ht="14.25" customHeight="1" thickBot="1" x14ac:dyDescent="0.35">
      <c r="A188" s="185">
        <v>39417</v>
      </c>
      <c r="B188" s="501">
        <v>106.3969</v>
      </c>
      <c r="C188" s="501">
        <v>103.5641</v>
      </c>
      <c r="D188" s="501">
        <v>98.137600000000006</v>
      </c>
      <c r="E188" s="501">
        <v>118.6721</v>
      </c>
      <c r="F188" s="501">
        <v>121.48690000000001</v>
      </c>
      <c r="G188" s="501">
        <v>107.1489</v>
      </c>
      <c r="H188" s="501">
        <v>114.0308</v>
      </c>
      <c r="I188" s="501">
        <v>101.25369999999999</v>
      </c>
      <c r="J188" s="501">
        <v>104.4734</v>
      </c>
      <c r="K188" s="501">
        <v>102.45050000000001</v>
      </c>
      <c r="L188" s="501">
        <v>111.5192</v>
      </c>
      <c r="M188" s="501">
        <v>121.2517</v>
      </c>
      <c r="N188" s="501">
        <v>111.95910000000001</v>
      </c>
      <c r="O188" s="501">
        <v>106.80370000000001</v>
      </c>
      <c r="P188" s="501">
        <v>106.3039</v>
      </c>
      <c r="Q188" s="501">
        <v>97.672899999999998</v>
      </c>
      <c r="R188" s="501">
        <v>107.1849</v>
      </c>
      <c r="S188" s="501">
        <v>102.98569999999999</v>
      </c>
      <c r="T188" s="501">
        <v>171.2963</v>
      </c>
      <c r="U188" s="501">
        <v>96.320599999999999</v>
      </c>
    </row>
    <row r="189" spans="1:21" ht="14.25" customHeight="1" thickBot="1" x14ac:dyDescent="0.35">
      <c r="A189" s="185">
        <v>39387</v>
      </c>
      <c r="B189" s="501">
        <v>106.8019</v>
      </c>
      <c r="C189" s="501">
        <v>103.53360000000001</v>
      </c>
      <c r="D189" s="501">
        <v>98.805199999999999</v>
      </c>
      <c r="E189" s="501">
        <v>118.1741</v>
      </c>
      <c r="F189" s="501">
        <v>121.5949</v>
      </c>
      <c r="G189" s="501">
        <v>107.2193</v>
      </c>
      <c r="H189" s="501">
        <v>113.843</v>
      </c>
      <c r="I189" s="501">
        <v>101.29170000000001</v>
      </c>
      <c r="J189" s="501">
        <v>104.4892</v>
      </c>
      <c r="K189" s="501">
        <v>102.4943</v>
      </c>
      <c r="L189" s="501">
        <v>110.62739999999999</v>
      </c>
      <c r="M189" s="501">
        <v>121.2153</v>
      </c>
      <c r="N189" s="501">
        <v>111.6895</v>
      </c>
      <c r="O189" s="501">
        <v>106.9477</v>
      </c>
      <c r="P189" s="501">
        <v>106.6593</v>
      </c>
      <c r="Q189" s="501">
        <v>97.647599999999997</v>
      </c>
      <c r="R189" s="501">
        <v>107.24809999999999</v>
      </c>
      <c r="S189" s="501">
        <v>102.9375</v>
      </c>
      <c r="T189" s="501">
        <v>172.5581</v>
      </c>
      <c r="U189" s="501">
        <v>96.757099999999994</v>
      </c>
    </row>
    <row r="190" spans="1:21" ht="14.25" customHeight="1" thickBot="1" x14ac:dyDescent="0.35">
      <c r="A190" s="185">
        <v>39356</v>
      </c>
      <c r="B190" s="501">
        <v>105.2114</v>
      </c>
      <c r="C190" s="501">
        <v>102.4982</v>
      </c>
      <c r="D190" s="501">
        <v>97.757400000000004</v>
      </c>
      <c r="E190" s="501">
        <v>116.8032</v>
      </c>
      <c r="F190" s="501">
        <v>120.00920000000001</v>
      </c>
      <c r="G190" s="501">
        <v>106.05289999999999</v>
      </c>
      <c r="H190" s="501">
        <v>113.1294</v>
      </c>
      <c r="I190" s="501">
        <v>100.479</v>
      </c>
      <c r="J190" s="501">
        <v>103.8869</v>
      </c>
      <c r="K190" s="501">
        <v>101.895</v>
      </c>
      <c r="L190" s="501">
        <v>108.88200000000001</v>
      </c>
      <c r="M190" s="501">
        <v>120.2916</v>
      </c>
      <c r="N190" s="501">
        <v>111.1153</v>
      </c>
      <c r="O190" s="501">
        <v>105.51309999999999</v>
      </c>
      <c r="P190" s="501">
        <v>106.0151</v>
      </c>
      <c r="Q190" s="501">
        <v>97.331500000000005</v>
      </c>
      <c r="R190" s="501">
        <v>106.80929999999999</v>
      </c>
      <c r="S190" s="501">
        <v>102.4021</v>
      </c>
      <c r="T190" s="501">
        <v>170.5686</v>
      </c>
      <c r="U190" s="501">
        <v>96.0291</v>
      </c>
    </row>
    <row r="191" spans="1:21" ht="14.25" customHeight="1" thickBot="1" x14ac:dyDescent="0.35">
      <c r="A191" s="185">
        <v>39326</v>
      </c>
      <c r="B191" s="501">
        <v>104.6704</v>
      </c>
      <c r="C191" s="501">
        <v>102.04600000000001</v>
      </c>
      <c r="D191" s="501">
        <v>97.504900000000006</v>
      </c>
      <c r="E191" s="501">
        <v>116.02160000000001</v>
      </c>
      <c r="F191" s="501">
        <v>119.49809999999999</v>
      </c>
      <c r="G191" s="501">
        <v>105.6237</v>
      </c>
      <c r="H191" s="501">
        <v>112.45350000000001</v>
      </c>
      <c r="I191" s="501">
        <v>100.2223</v>
      </c>
      <c r="J191" s="501">
        <v>103.6238</v>
      </c>
      <c r="K191" s="501">
        <v>102.00660000000001</v>
      </c>
      <c r="L191" s="501">
        <v>107.62</v>
      </c>
      <c r="M191" s="501">
        <v>119.47580000000001</v>
      </c>
      <c r="N191" s="501">
        <v>110.5466</v>
      </c>
      <c r="O191" s="501">
        <v>105.4695</v>
      </c>
      <c r="P191" s="501">
        <v>105.8638</v>
      </c>
      <c r="Q191" s="501">
        <v>97.100999999999999</v>
      </c>
      <c r="R191" s="501">
        <v>106.8334</v>
      </c>
      <c r="S191" s="501">
        <v>102.0198</v>
      </c>
      <c r="T191" s="501">
        <v>169.24520000000001</v>
      </c>
      <c r="U191" s="501">
        <v>96.177199999999999</v>
      </c>
    </row>
    <row r="192" spans="1:21" ht="14.25" customHeight="1" thickBot="1" x14ac:dyDescent="0.35">
      <c r="A192" s="185">
        <v>39295</v>
      </c>
      <c r="B192" s="501">
        <v>103.8783</v>
      </c>
      <c r="C192" s="501">
        <v>101.685</v>
      </c>
      <c r="D192" s="501">
        <v>96.985799999999998</v>
      </c>
      <c r="E192" s="501">
        <v>115.0081</v>
      </c>
      <c r="F192" s="501">
        <v>118.477</v>
      </c>
      <c r="G192" s="501">
        <v>105.0849</v>
      </c>
      <c r="H192" s="501">
        <v>111.93989999999999</v>
      </c>
      <c r="I192" s="501">
        <v>99.857500000000002</v>
      </c>
      <c r="J192" s="501">
        <v>103.2255</v>
      </c>
      <c r="K192" s="501">
        <v>101.5031</v>
      </c>
      <c r="L192" s="501">
        <v>107.2518</v>
      </c>
      <c r="M192" s="501">
        <v>118.2355</v>
      </c>
      <c r="N192" s="501">
        <v>110.2234</v>
      </c>
      <c r="O192" s="501">
        <v>104.5574</v>
      </c>
      <c r="P192" s="501">
        <v>105.5067</v>
      </c>
      <c r="Q192" s="501">
        <v>97.016800000000003</v>
      </c>
      <c r="R192" s="501">
        <v>106.5801</v>
      </c>
      <c r="S192" s="501">
        <v>101.7734</v>
      </c>
      <c r="T192" s="501">
        <v>170.09360000000001</v>
      </c>
      <c r="U192" s="501">
        <v>95.935500000000005</v>
      </c>
    </row>
    <row r="193" spans="1:21" ht="14.25" customHeight="1" thickBot="1" x14ac:dyDescent="0.35">
      <c r="A193" s="185">
        <v>39264</v>
      </c>
      <c r="B193" s="501">
        <v>104.15819999999999</v>
      </c>
      <c r="C193" s="501">
        <v>101.8985</v>
      </c>
      <c r="D193" s="501">
        <v>97.124099999999999</v>
      </c>
      <c r="E193" s="501">
        <v>114.62779999999999</v>
      </c>
      <c r="F193" s="501">
        <v>118.7814</v>
      </c>
      <c r="G193" s="501">
        <v>105.2754</v>
      </c>
      <c r="H193" s="501">
        <v>112.0411</v>
      </c>
      <c r="I193" s="501">
        <v>99.819000000000003</v>
      </c>
      <c r="J193" s="501">
        <v>103.4727</v>
      </c>
      <c r="K193" s="501">
        <v>101.4991</v>
      </c>
      <c r="L193" s="501">
        <v>106.2598</v>
      </c>
      <c r="M193" s="501">
        <v>117.6844</v>
      </c>
      <c r="N193" s="501">
        <v>110.50490000000001</v>
      </c>
      <c r="O193" s="501">
        <v>104.08069999999999</v>
      </c>
      <c r="P193" s="501">
        <v>105.8172</v>
      </c>
      <c r="Q193" s="501">
        <v>97.152699999999996</v>
      </c>
      <c r="R193" s="501">
        <v>106.85339999999999</v>
      </c>
      <c r="S193" s="501">
        <v>101.6786</v>
      </c>
      <c r="T193" s="501">
        <v>171.65180000000001</v>
      </c>
      <c r="U193" s="501">
        <v>96.242500000000007</v>
      </c>
    </row>
    <row r="194" spans="1:21" ht="14.25" customHeight="1" thickBot="1" x14ac:dyDescent="0.35">
      <c r="A194" s="185">
        <v>39234</v>
      </c>
      <c r="B194" s="501">
        <v>103.6574</v>
      </c>
      <c r="C194" s="501">
        <v>101.4791</v>
      </c>
      <c r="D194" s="501">
        <v>96.962199999999996</v>
      </c>
      <c r="E194" s="501">
        <v>113.8366</v>
      </c>
      <c r="F194" s="501">
        <v>117.92919999999999</v>
      </c>
      <c r="G194" s="501">
        <v>104.7209</v>
      </c>
      <c r="H194" s="501">
        <v>111.7492</v>
      </c>
      <c r="I194" s="501">
        <v>99.605999999999995</v>
      </c>
      <c r="J194" s="501">
        <v>103.1823</v>
      </c>
      <c r="K194" s="501">
        <v>100.952</v>
      </c>
      <c r="L194" s="501">
        <v>105.11490000000001</v>
      </c>
      <c r="M194" s="501">
        <v>116.98690000000001</v>
      </c>
      <c r="N194" s="501">
        <v>110.239</v>
      </c>
      <c r="O194" s="501">
        <v>103.54640000000001</v>
      </c>
      <c r="P194" s="501">
        <v>106.00790000000001</v>
      </c>
      <c r="Q194" s="501">
        <v>96.901700000000005</v>
      </c>
      <c r="R194" s="501">
        <v>106.8574</v>
      </c>
      <c r="S194" s="501">
        <v>101.3112</v>
      </c>
      <c r="T194" s="501">
        <v>168.47710000000001</v>
      </c>
      <c r="U194" s="501">
        <v>95.967200000000005</v>
      </c>
    </row>
    <row r="195" spans="1:21" ht="14.25" customHeight="1" thickBot="1" x14ac:dyDescent="0.35">
      <c r="A195" s="185">
        <v>39203</v>
      </c>
      <c r="B195" s="501">
        <v>104.3242</v>
      </c>
      <c r="C195" s="501">
        <v>101.81959999999999</v>
      </c>
      <c r="D195" s="501">
        <v>97.325000000000003</v>
      </c>
      <c r="E195" s="501">
        <v>113.70740000000001</v>
      </c>
      <c r="F195" s="501">
        <v>118.416</v>
      </c>
      <c r="G195" s="501">
        <v>104.9966</v>
      </c>
      <c r="H195" s="501">
        <v>112.045</v>
      </c>
      <c r="I195" s="501">
        <v>99.913700000000006</v>
      </c>
      <c r="J195" s="501">
        <v>103.48520000000001</v>
      </c>
      <c r="K195" s="501">
        <v>101.5284</v>
      </c>
      <c r="L195" s="501">
        <v>104.5352</v>
      </c>
      <c r="M195" s="501">
        <v>117.1712</v>
      </c>
      <c r="N195" s="501">
        <v>110.44459999999999</v>
      </c>
      <c r="O195" s="501">
        <v>103.8563</v>
      </c>
      <c r="P195" s="501">
        <v>106.49160000000001</v>
      </c>
      <c r="Q195" s="501">
        <v>97.145099999999999</v>
      </c>
      <c r="R195" s="501">
        <v>107.2469</v>
      </c>
      <c r="S195" s="501">
        <v>101.19240000000001</v>
      </c>
      <c r="T195" s="501">
        <v>170.05189999999999</v>
      </c>
      <c r="U195" s="501">
        <v>96.279399999999995</v>
      </c>
    </row>
    <row r="196" spans="1:21" ht="14.25" customHeight="1" thickBot="1" x14ac:dyDescent="0.35">
      <c r="A196" s="185">
        <v>39173</v>
      </c>
      <c r="B196" s="501">
        <v>104.69499999999999</v>
      </c>
      <c r="C196" s="501">
        <v>102.32940000000001</v>
      </c>
      <c r="D196" s="501">
        <v>97.594499999999996</v>
      </c>
      <c r="E196" s="501">
        <v>113.3389</v>
      </c>
      <c r="F196" s="501">
        <v>118.4439</v>
      </c>
      <c r="G196" s="501">
        <v>105.1951</v>
      </c>
      <c r="H196" s="501">
        <v>112.0797</v>
      </c>
      <c r="I196" s="501">
        <v>100.09650000000001</v>
      </c>
      <c r="J196" s="501">
        <v>103.5484</v>
      </c>
      <c r="K196" s="501">
        <v>101.7878</v>
      </c>
      <c r="L196" s="501">
        <v>103.28279999999999</v>
      </c>
      <c r="M196" s="501">
        <v>117.2871</v>
      </c>
      <c r="N196" s="501">
        <v>110.21380000000001</v>
      </c>
      <c r="O196" s="501">
        <v>104.2269</v>
      </c>
      <c r="P196" s="501">
        <v>106.78489999999999</v>
      </c>
      <c r="Q196" s="501">
        <v>97.157200000000003</v>
      </c>
      <c r="R196" s="501">
        <v>107.5749</v>
      </c>
      <c r="S196" s="501">
        <v>100.7878</v>
      </c>
      <c r="T196" s="501">
        <v>171.7747</v>
      </c>
      <c r="U196" s="501">
        <v>96.732100000000003</v>
      </c>
    </row>
    <row r="197" spans="1:21" ht="14.25" customHeight="1" thickBot="1" x14ac:dyDescent="0.35">
      <c r="A197" s="185">
        <v>39142</v>
      </c>
      <c r="B197" s="501">
        <v>103.8244</v>
      </c>
      <c r="C197" s="501">
        <v>101.8304</v>
      </c>
      <c r="D197" s="501">
        <v>97.088399999999993</v>
      </c>
      <c r="E197" s="501">
        <v>112.91379999999999</v>
      </c>
      <c r="F197" s="501">
        <v>117.7418</v>
      </c>
      <c r="G197" s="501">
        <v>104.73350000000001</v>
      </c>
      <c r="H197" s="501">
        <v>111.5814</v>
      </c>
      <c r="I197" s="501">
        <v>99.665599999999998</v>
      </c>
      <c r="J197" s="501">
        <v>103.4359</v>
      </c>
      <c r="K197" s="501">
        <v>101.5694</v>
      </c>
      <c r="L197" s="501">
        <v>101.9102</v>
      </c>
      <c r="M197" s="501">
        <v>116.9448</v>
      </c>
      <c r="N197" s="501">
        <v>109.53919999999999</v>
      </c>
      <c r="O197" s="501">
        <v>104.3925</v>
      </c>
      <c r="P197" s="501">
        <v>106.2449</v>
      </c>
      <c r="Q197" s="501">
        <v>96.942700000000002</v>
      </c>
      <c r="R197" s="501">
        <v>107.1311</v>
      </c>
      <c r="S197" s="501">
        <v>100.1473</v>
      </c>
      <c r="T197" s="501">
        <v>170.12430000000001</v>
      </c>
      <c r="U197" s="501">
        <v>96.309399999999997</v>
      </c>
    </row>
    <row r="198" spans="1:21" ht="14.25" customHeight="1" thickBot="1" x14ac:dyDescent="0.35">
      <c r="A198" s="185">
        <v>39114</v>
      </c>
      <c r="B198" s="501">
        <v>103.2012</v>
      </c>
      <c r="C198" s="501">
        <v>101.6617</v>
      </c>
      <c r="D198" s="501">
        <v>96.930400000000006</v>
      </c>
      <c r="E198" s="501">
        <v>111.81100000000001</v>
      </c>
      <c r="F198" s="501">
        <v>116.80880000000001</v>
      </c>
      <c r="G198" s="501">
        <v>104.0244</v>
      </c>
      <c r="H198" s="501">
        <v>110.9747</v>
      </c>
      <c r="I198" s="501">
        <v>99.394400000000005</v>
      </c>
      <c r="J198" s="501">
        <v>103.3826</v>
      </c>
      <c r="K198" s="501">
        <v>101.05629999999999</v>
      </c>
      <c r="L198" s="501">
        <v>102.2441</v>
      </c>
      <c r="M198" s="501">
        <v>116.4239</v>
      </c>
      <c r="N198" s="501">
        <v>108.7033</v>
      </c>
      <c r="O198" s="501">
        <v>104.0654</v>
      </c>
      <c r="P198" s="501">
        <v>105.628</v>
      </c>
      <c r="Q198" s="501">
        <v>96.856200000000001</v>
      </c>
      <c r="R198" s="501">
        <v>106.3574</v>
      </c>
      <c r="S198" s="501">
        <v>99.663200000000003</v>
      </c>
      <c r="T198" s="501">
        <v>166.75970000000001</v>
      </c>
      <c r="U198" s="501">
        <v>95.769199999999998</v>
      </c>
    </row>
    <row r="199" spans="1:21" ht="14.25" customHeight="1" thickBot="1" x14ac:dyDescent="0.35">
      <c r="A199" s="185">
        <v>39083</v>
      </c>
      <c r="B199" s="501">
        <v>102.98739999999999</v>
      </c>
      <c r="C199" s="501">
        <v>101.3659</v>
      </c>
      <c r="D199" s="501">
        <v>96.849000000000004</v>
      </c>
      <c r="E199" s="501">
        <v>111.63249999999999</v>
      </c>
      <c r="F199" s="501">
        <v>116.61020000000001</v>
      </c>
      <c r="G199" s="501">
        <v>104.4932</v>
      </c>
      <c r="H199" s="501">
        <v>110.76179999999999</v>
      </c>
      <c r="I199" s="501">
        <v>99.489099999999993</v>
      </c>
      <c r="J199" s="501">
        <v>103.0689</v>
      </c>
      <c r="K199" s="501">
        <v>101.46469999999999</v>
      </c>
      <c r="L199" s="501">
        <v>102.1208</v>
      </c>
      <c r="M199" s="501">
        <v>116.04810000000001</v>
      </c>
      <c r="N199" s="501">
        <v>108.7242</v>
      </c>
      <c r="O199" s="501">
        <v>104.19159999999999</v>
      </c>
      <c r="P199" s="501">
        <v>105.67489999999999</v>
      </c>
      <c r="Q199" s="501">
        <v>96.817999999999998</v>
      </c>
      <c r="R199" s="501">
        <v>106.33839999999999</v>
      </c>
      <c r="S199" s="501">
        <v>100.09310000000001</v>
      </c>
      <c r="T199" s="501">
        <v>165.3031</v>
      </c>
      <c r="U199" s="501">
        <v>95.664500000000004</v>
      </c>
    </row>
    <row r="200" spans="1:21" ht="14.25" customHeight="1" thickBot="1" x14ac:dyDescent="0.35">
      <c r="A200" s="185">
        <v>39052</v>
      </c>
      <c r="B200" s="501">
        <v>103.7174</v>
      </c>
      <c r="C200" s="501">
        <v>102.02630000000001</v>
      </c>
      <c r="D200" s="501">
        <v>96.872100000000003</v>
      </c>
      <c r="E200" s="501">
        <v>111.5397</v>
      </c>
      <c r="F200" s="501">
        <v>117.41849999999999</v>
      </c>
      <c r="G200" s="501">
        <v>104.73869999999999</v>
      </c>
      <c r="H200" s="501">
        <v>111.0296</v>
      </c>
      <c r="I200" s="501">
        <v>100.1148</v>
      </c>
      <c r="J200" s="501">
        <v>103.63720000000001</v>
      </c>
      <c r="K200" s="501">
        <v>102.41970000000001</v>
      </c>
      <c r="L200" s="501">
        <v>101.5129</v>
      </c>
      <c r="M200" s="501">
        <v>116.5428</v>
      </c>
      <c r="N200" s="501">
        <v>108.78870000000001</v>
      </c>
      <c r="O200" s="501">
        <v>104.9024</v>
      </c>
      <c r="P200" s="501">
        <v>106.2152</v>
      </c>
      <c r="Q200" s="501">
        <v>96.879800000000003</v>
      </c>
      <c r="R200" s="501">
        <v>106.5789</v>
      </c>
      <c r="S200" s="501">
        <v>100.4936</v>
      </c>
      <c r="T200" s="501">
        <v>165.43100000000001</v>
      </c>
      <c r="U200" s="501">
        <v>96.200800000000001</v>
      </c>
    </row>
    <row r="201" spans="1:21" ht="14.25" customHeight="1" thickBot="1" x14ac:dyDescent="0.35">
      <c r="A201" s="185">
        <v>39022</v>
      </c>
      <c r="B201" s="501">
        <v>102.9024</v>
      </c>
      <c r="C201" s="501">
        <v>101.6742</v>
      </c>
      <c r="D201" s="501">
        <v>96.483099999999993</v>
      </c>
      <c r="E201" s="501">
        <v>111.1473</v>
      </c>
      <c r="F201" s="501">
        <v>116.19799999999999</v>
      </c>
      <c r="G201" s="501">
        <v>104.125</v>
      </c>
      <c r="H201" s="501">
        <v>110.5801</v>
      </c>
      <c r="I201" s="501">
        <v>99.727500000000006</v>
      </c>
      <c r="J201" s="501">
        <v>103.25020000000001</v>
      </c>
      <c r="K201" s="501">
        <v>102.49939999999999</v>
      </c>
      <c r="L201" s="501">
        <v>101.023</v>
      </c>
      <c r="M201" s="501">
        <v>116.00700000000001</v>
      </c>
      <c r="N201" s="501">
        <v>108.39490000000001</v>
      </c>
      <c r="O201" s="501">
        <v>104.7196</v>
      </c>
      <c r="P201" s="501">
        <v>105.6327</v>
      </c>
      <c r="Q201" s="501">
        <v>96.821799999999996</v>
      </c>
      <c r="R201" s="501">
        <v>106.26300000000001</v>
      </c>
      <c r="S201" s="501">
        <v>99.971500000000006</v>
      </c>
      <c r="T201" s="501">
        <v>161.1456</v>
      </c>
      <c r="U201" s="501">
        <v>95.855999999999995</v>
      </c>
    </row>
    <row r="202" spans="1:21" ht="14.25" customHeight="1" thickBot="1" x14ac:dyDescent="0.35">
      <c r="A202" s="185">
        <v>38991</v>
      </c>
      <c r="B202" s="501">
        <v>102.37990000000001</v>
      </c>
      <c r="C202" s="501">
        <v>101.31229999999999</v>
      </c>
      <c r="D202" s="501">
        <v>96.161000000000001</v>
      </c>
      <c r="E202" s="501">
        <v>110.5228</v>
      </c>
      <c r="F202" s="501">
        <v>115.554</v>
      </c>
      <c r="G202" s="501">
        <v>103.9806</v>
      </c>
      <c r="H202" s="501">
        <v>110.42659999999999</v>
      </c>
      <c r="I202" s="501">
        <v>99.4054</v>
      </c>
      <c r="J202" s="501">
        <v>103.01390000000001</v>
      </c>
      <c r="K202" s="501">
        <v>102.6673</v>
      </c>
      <c r="L202" s="501">
        <v>100.3723</v>
      </c>
      <c r="M202" s="501">
        <v>115.4472</v>
      </c>
      <c r="N202" s="501">
        <v>108.12260000000001</v>
      </c>
      <c r="O202" s="501">
        <v>104.81789999999999</v>
      </c>
      <c r="P202" s="501">
        <v>105.2024</v>
      </c>
      <c r="Q202" s="501">
        <v>96.812299999999993</v>
      </c>
      <c r="R202" s="501">
        <v>106.15940000000001</v>
      </c>
      <c r="S202" s="501">
        <v>100.0714</v>
      </c>
      <c r="T202" s="501">
        <v>156.7484</v>
      </c>
      <c r="U202" s="501">
        <v>95.765199999999993</v>
      </c>
    </row>
    <row r="203" spans="1:21" ht="14.25" customHeight="1" thickBot="1" x14ac:dyDescent="0.35">
      <c r="A203" s="185">
        <v>38961</v>
      </c>
      <c r="B203" s="501">
        <v>103.1</v>
      </c>
      <c r="C203" s="501">
        <v>101.8896</v>
      </c>
      <c r="D203" s="501">
        <v>96.238200000000006</v>
      </c>
      <c r="E203" s="501">
        <v>110.88720000000001</v>
      </c>
      <c r="F203" s="501">
        <v>116.0626</v>
      </c>
      <c r="G203" s="501">
        <v>103.8655</v>
      </c>
      <c r="H203" s="501">
        <v>110.9686</v>
      </c>
      <c r="I203" s="501">
        <v>99.855099999999993</v>
      </c>
      <c r="J203" s="501">
        <v>103.4736</v>
      </c>
      <c r="K203" s="501">
        <v>103.30549999999999</v>
      </c>
      <c r="L203" s="501">
        <v>100.5249</v>
      </c>
      <c r="M203" s="501">
        <v>115.0975</v>
      </c>
      <c r="N203" s="501">
        <v>108.95399999999999</v>
      </c>
      <c r="O203" s="501">
        <v>105.7632</v>
      </c>
      <c r="P203" s="501">
        <v>105.7255</v>
      </c>
      <c r="Q203" s="501">
        <v>97.315700000000007</v>
      </c>
      <c r="R203" s="501">
        <v>106.58329999999999</v>
      </c>
      <c r="S203" s="501">
        <v>101.0688</v>
      </c>
      <c r="T203" s="501">
        <v>154.4014</v>
      </c>
      <c r="U203" s="501">
        <v>96.163700000000006</v>
      </c>
    </row>
    <row r="204" spans="1:21" ht="14.25" customHeight="1" thickBot="1" x14ac:dyDescent="0.35">
      <c r="A204" s="185">
        <v>38930</v>
      </c>
      <c r="B204" s="501">
        <v>103.4863</v>
      </c>
      <c r="C204" s="501">
        <v>102.053</v>
      </c>
      <c r="D204" s="501">
        <v>96.5304</v>
      </c>
      <c r="E204" s="501">
        <v>111.09139999999999</v>
      </c>
      <c r="F204" s="501">
        <v>116.3365</v>
      </c>
      <c r="G204" s="501">
        <v>103.9179</v>
      </c>
      <c r="H204" s="501">
        <v>111.279</v>
      </c>
      <c r="I204" s="501">
        <v>100.1294</v>
      </c>
      <c r="J204" s="501">
        <v>103.2945</v>
      </c>
      <c r="K204" s="501">
        <v>103.4418</v>
      </c>
      <c r="L204" s="501">
        <v>100.489</v>
      </c>
      <c r="M204" s="501">
        <v>115.38120000000001</v>
      </c>
      <c r="N204" s="501">
        <v>109.5844</v>
      </c>
      <c r="O204" s="501">
        <v>105.777</v>
      </c>
      <c r="P204" s="501">
        <v>106.0236</v>
      </c>
      <c r="Q204" s="501">
        <v>97.484800000000007</v>
      </c>
      <c r="R204" s="501">
        <v>106.22020000000001</v>
      </c>
      <c r="S204" s="501">
        <v>100.71720000000001</v>
      </c>
      <c r="T204" s="501">
        <v>153.84030000000001</v>
      </c>
      <c r="U204" s="501">
        <v>96.463700000000003</v>
      </c>
    </row>
    <row r="205" spans="1:21" ht="14.25" customHeight="1" thickBot="1" x14ac:dyDescent="0.35">
      <c r="A205" s="185">
        <v>38899</v>
      </c>
      <c r="B205" s="501">
        <v>103.7011</v>
      </c>
      <c r="C205" s="501">
        <v>101.9907</v>
      </c>
      <c r="D205" s="501">
        <v>96.818700000000007</v>
      </c>
      <c r="E205" s="501">
        <v>110.4225</v>
      </c>
      <c r="F205" s="501">
        <v>116.1138</v>
      </c>
      <c r="G205" s="501">
        <v>104.12</v>
      </c>
      <c r="H205" s="501">
        <v>111.4507</v>
      </c>
      <c r="I205" s="501">
        <v>100.1829</v>
      </c>
      <c r="J205" s="501">
        <v>103.54600000000001</v>
      </c>
      <c r="K205" s="501">
        <v>103.7522</v>
      </c>
      <c r="L205" s="501">
        <v>100.1716</v>
      </c>
      <c r="M205" s="501">
        <v>115.56950000000001</v>
      </c>
      <c r="N205" s="501">
        <v>109.4864</v>
      </c>
      <c r="O205" s="501">
        <v>106.2867</v>
      </c>
      <c r="P205" s="501">
        <v>105.83750000000001</v>
      </c>
      <c r="Q205" s="501">
        <v>97.443799999999996</v>
      </c>
      <c r="R205" s="501">
        <v>106.2893</v>
      </c>
      <c r="S205" s="501">
        <v>100.1703</v>
      </c>
      <c r="T205" s="501">
        <v>151.46619999999999</v>
      </c>
      <c r="U205" s="501">
        <v>96.490899999999996</v>
      </c>
    </row>
    <row r="206" spans="1:21" ht="14.25" customHeight="1" thickBot="1" x14ac:dyDescent="0.35">
      <c r="A206" s="185">
        <v>38869</v>
      </c>
      <c r="B206" s="501">
        <v>103.5585</v>
      </c>
      <c r="C206" s="501">
        <v>101.9543</v>
      </c>
      <c r="D206" s="501">
        <v>96.799599999999998</v>
      </c>
      <c r="E206" s="501">
        <v>110.1464</v>
      </c>
      <c r="F206" s="501">
        <v>115.9598</v>
      </c>
      <c r="G206" s="501">
        <v>103.803</v>
      </c>
      <c r="H206" s="501">
        <v>111.29819999999999</v>
      </c>
      <c r="I206" s="501">
        <v>100.1469</v>
      </c>
      <c r="J206" s="501">
        <v>103.28740000000001</v>
      </c>
      <c r="K206" s="501">
        <v>103.9877</v>
      </c>
      <c r="L206" s="501">
        <v>99.554500000000004</v>
      </c>
      <c r="M206" s="501">
        <v>115.1058</v>
      </c>
      <c r="N206" s="501">
        <v>109.2925</v>
      </c>
      <c r="O206" s="501">
        <v>106.6104</v>
      </c>
      <c r="P206" s="501">
        <v>105.8635</v>
      </c>
      <c r="Q206" s="501">
        <v>97.373199999999997</v>
      </c>
      <c r="R206" s="501">
        <v>106.51009999999999</v>
      </c>
      <c r="S206" s="501">
        <v>100.111</v>
      </c>
      <c r="T206" s="501">
        <v>152.464</v>
      </c>
      <c r="U206" s="501">
        <v>96.541899999999998</v>
      </c>
    </row>
    <row r="207" spans="1:21" ht="14.25" customHeight="1" thickBot="1" x14ac:dyDescent="0.35">
      <c r="A207" s="185">
        <v>38838</v>
      </c>
      <c r="B207" s="501">
        <v>102.9944</v>
      </c>
      <c r="C207" s="501">
        <v>101.7801</v>
      </c>
      <c r="D207" s="501">
        <v>96.460300000000004</v>
      </c>
      <c r="E207" s="501">
        <v>109.764</v>
      </c>
      <c r="F207" s="501">
        <v>115.90989999999999</v>
      </c>
      <c r="G207" s="501">
        <v>103.4616</v>
      </c>
      <c r="H207" s="501">
        <v>110.93129999999999</v>
      </c>
      <c r="I207" s="501">
        <v>100.005</v>
      </c>
      <c r="J207" s="501">
        <v>102.98009999999999</v>
      </c>
      <c r="K207" s="501">
        <v>103.5746</v>
      </c>
      <c r="L207" s="501">
        <v>99.621300000000005</v>
      </c>
      <c r="M207" s="501">
        <v>114.6266</v>
      </c>
      <c r="N207" s="501">
        <v>109.0167</v>
      </c>
      <c r="O207" s="501">
        <v>106.51130000000001</v>
      </c>
      <c r="P207" s="501">
        <v>105.5158</v>
      </c>
      <c r="Q207" s="501">
        <v>97.141599999999997</v>
      </c>
      <c r="R207" s="501">
        <v>106.3946</v>
      </c>
      <c r="S207" s="501">
        <v>100.1866</v>
      </c>
      <c r="T207" s="501">
        <v>153.67400000000001</v>
      </c>
      <c r="U207" s="501">
        <v>96.596699999999998</v>
      </c>
    </row>
    <row r="208" spans="1:21" ht="14.25" customHeight="1" thickBot="1" x14ac:dyDescent="0.35">
      <c r="A208" s="185">
        <v>38808</v>
      </c>
      <c r="B208" s="501">
        <v>101.3922</v>
      </c>
      <c r="C208" s="501">
        <v>100.9294</v>
      </c>
      <c r="D208" s="501">
        <v>95.607200000000006</v>
      </c>
      <c r="E208" s="501">
        <v>108.98820000000001</v>
      </c>
      <c r="F208" s="501">
        <v>114.5372</v>
      </c>
      <c r="G208" s="501">
        <v>102.60550000000001</v>
      </c>
      <c r="H208" s="501">
        <v>110.1272</v>
      </c>
      <c r="I208" s="501">
        <v>99.172300000000007</v>
      </c>
      <c r="J208" s="501">
        <v>102.09780000000001</v>
      </c>
      <c r="K208" s="501">
        <v>102.99039999999999</v>
      </c>
      <c r="L208" s="501">
        <v>97.949299999999994</v>
      </c>
      <c r="M208" s="501">
        <v>113.8134</v>
      </c>
      <c r="N208" s="501">
        <v>107.9794</v>
      </c>
      <c r="O208" s="501">
        <v>105.5003</v>
      </c>
      <c r="P208" s="501">
        <v>104.8082</v>
      </c>
      <c r="Q208" s="501">
        <v>96.825699999999998</v>
      </c>
      <c r="R208" s="501">
        <v>105.9867</v>
      </c>
      <c r="S208" s="501">
        <v>99.432699999999997</v>
      </c>
      <c r="T208" s="501">
        <v>153.78020000000001</v>
      </c>
      <c r="U208" s="501">
        <v>95.789599999999993</v>
      </c>
    </row>
    <row r="209" spans="1:21" ht="14.25" customHeight="1" thickBot="1" x14ac:dyDescent="0.35">
      <c r="A209" s="185">
        <v>38777</v>
      </c>
      <c r="B209" s="501">
        <v>100.2783</v>
      </c>
      <c r="C209" s="501">
        <v>100.27889999999999</v>
      </c>
      <c r="D209" s="501">
        <v>95.143600000000006</v>
      </c>
      <c r="E209" s="501">
        <v>108.3385</v>
      </c>
      <c r="F209" s="501">
        <v>113.4939</v>
      </c>
      <c r="G209" s="501">
        <v>101.70650000000001</v>
      </c>
      <c r="H209" s="501">
        <v>109.4757</v>
      </c>
      <c r="I209" s="501">
        <v>98.675200000000004</v>
      </c>
      <c r="J209" s="501">
        <v>101.52679999999999</v>
      </c>
      <c r="K209" s="501">
        <v>102.6345</v>
      </c>
      <c r="L209" s="501">
        <v>97.391099999999994</v>
      </c>
      <c r="M209" s="501">
        <v>113.21639999999999</v>
      </c>
      <c r="N209" s="501">
        <v>107.3194</v>
      </c>
      <c r="O209" s="501">
        <v>104.01130000000001</v>
      </c>
      <c r="P209" s="501">
        <v>104.20910000000001</v>
      </c>
      <c r="Q209" s="501">
        <v>96.274600000000007</v>
      </c>
      <c r="R209" s="501">
        <v>105.8395</v>
      </c>
      <c r="S209" s="501">
        <v>98.869</v>
      </c>
      <c r="T209" s="501">
        <v>152.69909999999999</v>
      </c>
      <c r="U209" s="501">
        <v>95.173299999999998</v>
      </c>
    </row>
    <row r="210" spans="1:21" ht="14.25" customHeight="1" thickBot="1" x14ac:dyDescent="0.35">
      <c r="A210" s="185">
        <v>38749</v>
      </c>
      <c r="B210" s="501">
        <v>99.459500000000006</v>
      </c>
      <c r="C210" s="501">
        <v>99.992999999999995</v>
      </c>
      <c r="D210" s="501">
        <v>94.825500000000005</v>
      </c>
      <c r="E210" s="501">
        <v>108.1339</v>
      </c>
      <c r="F210" s="501">
        <v>112.9432</v>
      </c>
      <c r="G210" s="501">
        <v>100.8087</v>
      </c>
      <c r="H210" s="501">
        <v>108.8155</v>
      </c>
      <c r="I210" s="501">
        <v>98.261300000000006</v>
      </c>
      <c r="J210" s="501">
        <v>101.15819999999999</v>
      </c>
      <c r="K210" s="501">
        <v>102.32729999999999</v>
      </c>
      <c r="L210" s="501">
        <v>97.307400000000001</v>
      </c>
      <c r="M210" s="501">
        <v>112.81529999999999</v>
      </c>
      <c r="N210" s="501">
        <v>106.9135</v>
      </c>
      <c r="O210" s="501">
        <v>103.1765</v>
      </c>
      <c r="P210" s="501">
        <v>103.9509</v>
      </c>
      <c r="Q210" s="501">
        <v>95.941000000000003</v>
      </c>
      <c r="R210" s="501">
        <v>104.8036</v>
      </c>
      <c r="S210" s="501">
        <v>98.408900000000003</v>
      </c>
      <c r="T210" s="501">
        <v>152.3683</v>
      </c>
      <c r="U210" s="501">
        <v>95.025000000000006</v>
      </c>
    </row>
    <row r="211" spans="1:21" ht="14.25" customHeight="1" thickBot="1" x14ac:dyDescent="0.35">
      <c r="A211" s="185">
        <v>38718</v>
      </c>
      <c r="B211" s="501">
        <v>100.3749</v>
      </c>
      <c r="C211" s="501">
        <v>100.21680000000001</v>
      </c>
      <c r="D211" s="501">
        <v>95.251800000000003</v>
      </c>
      <c r="E211" s="501">
        <v>108.1537</v>
      </c>
      <c r="F211" s="501">
        <v>113.2824</v>
      </c>
      <c r="G211" s="501">
        <v>101.9393</v>
      </c>
      <c r="H211" s="501">
        <v>109.1765</v>
      </c>
      <c r="I211" s="501">
        <v>98.734899999999996</v>
      </c>
      <c r="J211" s="501">
        <v>101.7409</v>
      </c>
      <c r="K211" s="501">
        <v>103.19410000000001</v>
      </c>
      <c r="L211" s="501">
        <v>97.451099999999997</v>
      </c>
      <c r="M211" s="501">
        <v>113.56010000000001</v>
      </c>
      <c r="N211" s="501">
        <v>106.9192</v>
      </c>
      <c r="O211" s="501">
        <v>103.4901</v>
      </c>
      <c r="P211" s="501">
        <v>104.8068</v>
      </c>
      <c r="Q211" s="501">
        <v>96.2941</v>
      </c>
      <c r="R211" s="501">
        <v>104.9123</v>
      </c>
      <c r="S211" s="501">
        <v>98.747699999999995</v>
      </c>
      <c r="T211" s="501">
        <v>152.41929999999999</v>
      </c>
      <c r="U211" s="501">
        <v>95.456400000000002</v>
      </c>
    </row>
    <row r="212" spans="1:21" ht="14.25" customHeight="1" thickBot="1" x14ac:dyDescent="0.35">
      <c r="A212" s="185">
        <v>38687</v>
      </c>
      <c r="B212" s="501">
        <v>99.8489</v>
      </c>
      <c r="C212" s="501">
        <v>100.00279999999999</v>
      </c>
      <c r="D212" s="501">
        <v>95.210400000000007</v>
      </c>
      <c r="E212" s="501">
        <v>107.8015</v>
      </c>
      <c r="F212" s="501">
        <v>112.5902</v>
      </c>
      <c r="G212" s="501">
        <v>101.1942</v>
      </c>
      <c r="H212" s="501">
        <v>108.5393</v>
      </c>
      <c r="I212" s="501">
        <v>98.429199999999994</v>
      </c>
      <c r="J212" s="501">
        <v>101.40049999999999</v>
      </c>
      <c r="K212" s="501">
        <v>103.33580000000001</v>
      </c>
      <c r="L212" s="501">
        <v>96.9148</v>
      </c>
      <c r="M212" s="501">
        <v>113.0825</v>
      </c>
      <c r="N212" s="501">
        <v>106.5304</v>
      </c>
      <c r="O212" s="501">
        <v>103.8858</v>
      </c>
      <c r="P212" s="501">
        <v>104.0941</v>
      </c>
      <c r="Q212" s="501">
        <v>96.186199999999999</v>
      </c>
      <c r="R212" s="501">
        <v>104.8856</v>
      </c>
      <c r="S212" s="501">
        <v>98.851500000000001</v>
      </c>
      <c r="T212" s="501">
        <v>149.66659999999999</v>
      </c>
      <c r="U212" s="501">
        <v>95.520799999999994</v>
      </c>
    </row>
    <row r="213" spans="1:21" ht="14.25" customHeight="1" thickBot="1" x14ac:dyDescent="0.35">
      <c r="A213" s="185">
        <v>38657</v>
      </c>
      <c r="B213" s="501">
        <v>99.841099999999997</v>
      </c>
      <c r="C213" s="501">
        <v>100.0108</v>
      </c>
      <c r="D213" s="501">
        <v>95.185199999999995</v>
      </c>
      <c r="E213" s="501">
        <v>108.1698</v>
      </c>
      <c r="F213" s="501">
        <v>112.8112</v>
      </c>
      <c r="G213" s="501">
        <v>101.0089</v>
      </c>
      <c r="H213" s="501">
        <v>108.38509999999999</v>
      </c>
      <c r="I213" s="501">
        <v>98.471800000000002</v>
      </c>
      <c r="J213" s="501">
        <v>101.4746</v>
      </c>
      <c r="K213" s="501">
        <v>103.81870000000001</v>
      </c>
      <c r="L213" s="501">
        <v>97.082800000000006</v>
      </c>
      <c r="M213" s="501">
        <v>113.26730000000001</v>
      </c>
      <c r="N213" s="501">
        <v>106.8678</v>
      </c>
      <c r="O213" s="501">
        <v>104.0903</v>
      </c>
      <c r="P213" s="501">
        <v>104.0642</v>
      </c>
      <c r="Q213" s="501">
        <v>96.349400000000003</v>
      </c>
      <c r="R213" s="501">
        <v>104.8083</v>
      </c>
      <c r="S213" s="501">
        <v>98.976799999999997</v>
      </c>
      <c r="T213" s="501">
        <v>146.78899999999999</v>
      </c>
      <c r="U213" s="501">
        <v>95.540300000000002</v>
      </c>
    </row>
    <row r="214" spans="1:21" ht="14.25" customHeight="1" thickBot="1" x14ac:dyDescent="0.35">
      <c r="A214" s="185">
        <v>38626</v>
      </c>
      <c r="B214" s="501">
        <v>100.92789999999999</v>
      </c>
      <c r="C214" s="501">
        <v>100.4207</v>
      </c>
      <c r="D214" s="501">
        <v>95.752200000000002</v>
      </c>
      <c r="E214" s="501">
        <v>108.4547</v>
      </c>
      <c r="F214" s="501">
        <v>113.577</v>
      </c>
      <c r="G214" s="501">
        <v>101.65389999999999</v>
      </c>
      <c r="H214" s="501">
        <v>108.779</v>
      </c>
      <c r="I214" s="501">
        <v>99.011399999999995</v>
      </c>
      <c r="J214" s="501">
        <v>101.92019999999999</v>
      </c>
      <c r="K214" s="501">
        <v>104.2323</v>
      </c>
      <c r="L214" s="501">
        <v>96.984999999999999</v>
      </c>
      <c r="M214" s="501">
        <v>113.74760000000001</v>
      </c>
      <c r="N214" s="501">
        <v>108.27549999999999</v>
      </c>
      <c r="O214" s="501">
        <v>104.17619999999999</v>
      </c>
      <c r="P214" s="501">
        <v>104.59010000000001</v>
      </c>
      <c r="Q214" s="501">
        <v>96.770600000000002</v>
      </c>
      <c r="R214" s="501">
        <v>104.9141</v>
      </c>
      <c r="S214" s="501">
        <v>99.936499999999995</v>
      </c>
      <c r="T214" s="501">
        <v>146.297</v>
      </c>
      <c r="U214" s="501">
        <v>96.116500000000002</v>
      </c>
    </row>
    <row r="215" spans="1:21" ht="14.25" customHeight="1" thickBot="1" x14ac:dyDescent="0.35">
      <c r="A215" s="185">
        <v>38596</v>
      </c>
      <c r="B215" s="501">
        <v>101.59480000000001</v>
      </c>
      <c r="C215" s="501">
        <v>100.96469999999999</v>
      </c>
      <c r="D215" s="501">
        <v>96.103499999999997</v>
      </c>
      <c r="E215" s="501">
        <v>108.8142</v>
      </c>
      <c r="F215" s="501">
        <v>114.14570000000001</v>
      </c>
      <c r="G215" s="501">
        <v>101.8472</v>
      </c>
      <c r="H215" s="501">
        <v>108.96210000000001</v>
      </c>
      <c r="I215" s="501">
        <v>99.447199999999995</v>
      </c>
      <c r="J215" s="501">
        <v>102.0363</v>
      </c>
      <c r="K215" s="501">
        <v>104.2187</v>
      </c>
      <c r="L215" s="501">
        <v>96.873500000000007</v>
      </c>
      <c r="M215" s="501">
        <v>113.8235</v>
      </c>
      <c r="N215" s="501">
        <v>107.8518</v>
      </c>
      <c r="O215" s="501">
        <v>103.8066</v>
      </c>
      <c r="P215" s="501">
        <v>105.1133</v>
      </c>
      <c r="Q215" s="501">
        <v>97.104600000000005</v>
      </c>
      <c r="R215" s="501">
        <v>105.1831</v>
      </c>
      <c r="S215" s="501">
        <v>100.1062</v>
      </c>
      <c r="T215" s="501">
        <v>146.34110000000001</v>
      </c>
      <c r="U215" s="501">
        <v>96.758600000000001</v>
      </c>
    </row>
    <row r="216" spans="1:21" ht="14.25" customHeight="1" thickBot="1" x14ac:dyDescent="0.35">
      <c r="A216" s="185">
        <v>38565</v>
      </c>
      <c r="B216" s="501">
        <v>102.1816</v>
      </c>
      <c r="C216" s="501">
        <v>101.3263</v>
      </c>
      <c r="D216" s="501">
        <v>96.353099999999998</v>
      </c>
      <c r="E216" s="501">
        <v>108.4957</v>
      </c>
      <c r="F216" s="501">
        <v>114.3929</v>
      </c>
      <c r="G216" s="501">
        <v>102.17529999999999</v>
      </c>
      <c r="H216" s="501">
        <v>109.04940000000001</v>
      </c>
      <c r="I216" s="501">
        <v>99.6768</v>
      </c>
      <c r="J216" s="501">
        <v>102.6341</v>
      </c>
      <c r="K216" s="501">
        <v>104.47110000000001</v>
      </c>
      <c r="L216" s="501">
        <v>96.8048</v>
      </c>
      <c r="M216" s="501">
        <v>113.9714</v>
      </c>
      <c r="N216" s="501">
        <v>107.9123</v>
      </c>
      <c r="O216" s="501">
        <v>104.4084</v>
      </c>
      <c r="P216" s="501">
        <v>105.65770000000001</v>
      </c>
      <c r="Q216" s="501">
        <v>97.142300000000006</v>
      </c>
      <c r="R216" s="501">
        <v>105.6859</v>
      </c>
      <c r="S216" s="501">
        <v>99.613399999999999</v>
      </c>
      <c r="T216" s="501">
        <v>146.1354</v>
      </c>
      <c r="U216" s="501">
        <v>97.137100000000004</v>
      </c>
    </row>
    <row r="217" spans="1:21" ht="14.25" customHeight="1" thickBot="1" x14ac:dyDescent="0.35">
      <c r="A217" s="185">
        <v>38534</v>
      </c>
      <c r="B217" s="501">
        <v>101.56870000000001</v>
      </c>
      <c r="C217" s="501">
        <v>100.8322</v>
      </c>
      <c r="D217" s="501">
        <v>95.963999999999999</v>
      </c>
      <c r="E217" s="501">
        <v>108.15049999999999</v>
      </c>
      <c r="F217" s="501">
        <v>113.86620000000001</v>
      </c>
      <c r="G217" s="501">
        <v>101.7702</v>
      </c>
      <c r="H217" s="501">
        <v>108.6797</v>
      </c>
      <c r="I217" s="501">
        <v>99.374399999999994</v>
      </c>
      <c r="J217" s="501">
        <v>102.4756</v>
      </c>
      <c r="K217" s="501">
        <v>104.01220000000001</v>
      </c>
      <c r="L217" s="501">
        <v>96.1584</v>
      </c>
      <c r="M217" s="501">
        <v>113.6155</v>
      </c>
      <c r="N217" s="501">
        <v>107.42749999999999</v>
      </c>
      <c r="O217" s="501">
        <v>103.7668</v>
      </c>
      <c r="P217" s="501">
        <v>105.2955</v>
      </c>
      <c r="Q217" s="501">
        <v>97.140100000000004</v>
      </c>
      <c r="R217" s="501">
        <v>105.3348</v>
      </c>
      <c r="S217" s="501">
        <v>100.0792</v>
      </c>
      <c r="T217" s="501">
        <v>145.69069999999999</v>
      </c>
      <c r="U217" s="501">
        <v>96.921000000000006</v>
      </c>
    </row>
    <row r="218" spans="1:21" ht="14.25" customHeight="1" thickBot="1" x14ac:dyDescent="0.35">
      <c r="A218" s="185">
        <v>38504</v>
      </c>
      <c r="B218" s="501">
        <v>101.4987</v>
      </c>
      <c r="C218" s="501">
        <v>100.8325</v>
      </c>
      <c r="D218" s="501">
        <v>96.013300000000001</v>
      </c>
      <c r="E218" s="501">
        <v>107.8154</v>
      </c>
      <c r="F218" s="501">
        <v>113.67749999999999</v>
      </c>
      <c r="G218" s="501">
        <v>101.78700000000001</v>
      </c>
      <c r="H218" s="501">
        <v>108.46259999999999</v>
      </c>
      <c r="I218" s="501">
        <v>99.415599999999998</v>
      </c>
      <c r="J218" s="501">
        <v>102.44029999999999</v>
      </c>
      <c r="K218" s="501">
        <v>103.7534</v>
      </c>
      <c r="L218" s="501">
        <v>95.968299999999999</v>
      </c>
      <c r="M218" s="501">
        <v>113.73950000000001</v>
      </c>
      <c r="N218" s="501">
        <v>106.6917</v>
      </c>
      <c r="O218" s="501">
        <v>104.3379</v>
      </c>
      <c r="P218" s="501">
        <v>105.4066</v>
      </c>
      <c r="Q218" s="501">
        <v>97.246799999999993</v>
      </c>
      <c r="R218" s="501">
        <v>104.95140000000001</v>
      </c>
      <c r="S218" s="501">
        <v>99.164100000000005</v>
      </c>
      <c r="T218" s="501">
        <v>147.43090000000001</v>
      </c>
      <c r="U218" s="501">
        <v>96.875299999999996</v>
      </c>
    </row>
    <row r="219" spans="1:21" ht="14.25" customHeight="1" thickBot="1" x14ac:dyDescent="0.35">
      <c r="A219" s="185">
        <v>38473</v>
      </c>
      <c r="B219" s="501">
        <v>104.1965</v>
      </c>
      <c r="C219" s="501">
        <v>101.8699</v>
      </c>
      <c r="D219" s="501">
        <v>97.436800000000005</v>
      </c>
      <c r="E219" s="501">
        <v>108.4573</v>
      </c>
      <c r="F219" s="501">
        <v>115.7268</v>
      </c>
      <c r="G219" s="501">
        <v>103.3052</v>
      </c>
      <c r="H219" s="501">
        <v>109.5984</v>
      </c>
      <c r="I219" s="501">
        <v>100.72669999999999</v>
      </c>
      <c r="J219" s="501">
        <v>104.0787</v>
      </c>
      <c r="K219" s="501">
        <v>104.5048</v>
      </c>
      <c r="L219" s="501">
        <v>96.589699999999993</v>
      </c>
      <c r="M219" s="501">
        <v>115.36239999999999</v>
      </c>
      <c r="N219" s="501">
        <v>108.1176</v>
      </c>
      <c r="O219" s="501">
        <v>106.08369999999999</v>
      </c>
      <c r="P219" s="501">
        <v>106.95910000000001</v>
      </c>
      <c r="Q219" s="501">
        <v>98.0471</v>
      </c>
      <c r="R219" s="501">
        <v>105.95480000000001</v>
      </c>
      <c r="S219" s="501">
        <v>100.04389999999999</v>
      </c>
      <c r="T219" s="501">
        <v>146.69409999999999</v>
      </c>
      <c r="U219" s="501">
        <v>98.115200000000002</v>
      </c>
    </row>
    <row r="220" spans="1:21" ht="14.25" customHeight="1" thickBot="1" x14ac:dyDescent="0.35">
      <c r="A220" s="185">
        <v>38443</v>
      </c>
      <c r="B220" s="501">
        <v>105.4162</v>
      </c>
      <c r="C220" s="501">
        <v>102.4906</v>
      </c>
      <c r="D220" s="501">
        <v>98.149199999999993</v>
      </c>
      <c r="E220" s="501">
        <v>108.81699999999999</v>
      </c>
      <c r="F220" s="501">
        <v>116.5491</v>
      </c>
      <c r="G220" s="501">
        <v>103.6469</v>
      </c>
      <c r="H220" s="501">
        <v>110.0364</v>
      </c>
      <c r="I220" s="501">
        <v>101.395</v>
      </c>
      <c r="J220" s="501">
        <v>104.6854</v>
      </c>
      <c r="K220" s="501">
        <v>104.3861</v>
      </c>
      <c r="L220" s="501">
        <v>96.627200000000002</v>
      </c>
      <c r="M220" s="501">
        <v>115.9854</v>
      </c>
      <c r="N220" s="501">
        <v>108.1512</v>
      </c>
      <c r="O220" s="501">
        <v>106.5271</v>
      </c>
      <c r="P220" s="501">
        <v>107.8673</v>
      </c>
      <c r="Q220" s="501">
        <v>98.465800000000002</v>
      </c>
      <c r="R220" s="501">
        <v>106.2974</v>
      </c>
      <c r="S220" s="501">
        <v>100.3852</v>
      </c>
      <c r="T220" s="501">
        <v>146.16220000000001</v>
      </c>
      <c r="U220" s="501">
        <v>99.068200000000004</v>
      </c>
    </row>
    <row r="221" spans="1:21" ht="14.25" customHeight="1" thickBot="1" x14ac:dyDescent="0.35">
      <c r="A221" s="185">
        <v>38412</v>
      </c>
      <c r="B221" s="501">
        <v>106.3593</v>
      </c>
      <c r="C221" s="501">
        <v>102.955</v>
      </c>
      <c r="D221" s="501">
        <v>98.569699999999997</v>
      </c>
      <c r="E221" s="501">
        <v>108.9545</v>
      </c>
      <c r="F221" s="501">
        <v>117.1662</v>
      </c>
      <c r="G221" s="501">
        <v>104.0523</v>
      </c>
      <c r="H221" s="501">
        <v>110.0406</v>
      </c>
      <c r="I221" s="501">
        <v>102.0898</v>
      </c>
      <c r="J221" s="501">
        <v>104.9418</v>
      </c>
      <c r="K221" s="501">
        <v>104.87</v>
      </c>
      <c r="L221" s="501">
        <v>96.079300000000003</v>
      </c>
      <c r="M221" s="501">
        <v>116.4337</v>
      </c>
      <c r="N221" s="501">
        <v>107.9597</v>
      </c>
      <c r="O221" s="501">
        <v>106.4092</v>
      </c>
      <c r="P221" s="501">
        <v>108.59990000000001</v>
      </c>
      <c r="Q221" s="501">
        <v>98.935599999999994</v>
      </c>
      <c r="R221" s="501">
        <v>106.75060000000001</v>
      </c>
      <c r="S221" s="501">
        <v>101.04259999999999</v>
      </c>
      <c r="T221" s="501">
        <v>149.79130000000001</v>
      </c>
      <c r="U221" s="501">
        <v>99.569299999999998</v>
      </c>
    </row>
    <row r="222" spans="1:21" ht="14.25" customHeight="1" thickBot="1" x14ac:dyDescent="0.35">
      <c r="A222" s="185">
        <v>38384</v>
      </c>
      <c r="B222" s="501">
        <v>105.4316</v>
      </c>
      <c r="C222" s="501">
        <v>102.0839</v>
      </c>
      <c r="D222" s="501">
        <v>98.162400000000005</v>
      </c>
      <c r="E222" s="501">
        <v>108.371</v>
      </c>
      <c r="F222" s="501">
        <v>116.8216</v>
      </c>
      <c r="G222" s="501">
        <v>103.5458</v>
      </c>
      <c r="H222" s="501">
        <v>109.5147</v>
      </c>
      <c r="I222" s="501">
        <v>101.50230000000001</v>
      </c>
      <c r="J222" s="501">
        <v>104.68819999999999</v>
      </c>
      <c r="K222" s="501">
        <v>104.94580000000001</v>
      </c>
      <c r="L222" s="501">
        <v>95.931600000000003</v>
      </c>
      <c r="M222" s="501">
        <v>115.93859999999999</v>
      </c>
      <c r="N222" s="501">
        <v>107.6431</v>
      </c>
      <c r="O222" s="501">
        <v>106.63039999999999</v>
      </c>
      <c r="P222" s="501">
        <v>108.3566</v>
      </c>
      <c r="Q222" s="501">
        <v>98.702500000000001</v>
      </c>
      <c r="R222" s="501">
        <v>106.5551</v>
      </c>
      <c r="S222" s="501">
        <v>100.4341</v>
      </c>
      <c r="T222" s="501">
        <v>150.7457</v>
      </c>
      <c r="U222" s="501">
        <v>99.345100000000002</v>
      </c>
    </row>
    <row r="223" spans="1:21" ht="14.25" customHeight="1" thickBot="1" x14ac:dyDescent="0.35">
      <c r="A223" s="185">
        <v>38353</v>
      </c>
      <c r="B223" s="501">
        <v>106.5294</v>
      </c>
      <c r="C223" s="501">
        <v>102.4592</v>
      </c>
      <c r="D223" s="501">
        <v>98.897999999999996</v>
      </c>
      <c r="E223" s="501">
        <v>108.371</v>
      </c>
      <c r="F223" s="501">
        <v>117.7226</v>
      </c>
      <c r="G223" s="501">
        <v>104.8629</v>
      </c>
      <c r="H223" s="501">
        <v>109.8253</v>
      </c>
      <c r="I223" s="501">
        <v>101.831</v>
      </c>
      <c r="J223" s="501">
        <v>105.3001</v>
      </c>
      <c r="K223" s="501">
        <v>106.28619999999999</v>
      </c>
      <c r="L223" s="501">
        <v>95.563500000000005</v>
      </c>
      <c r="M223" s="501">
        <v>116.63460000000001</v>
      </c>
      <c r="N223" s="501">
        <v>107.5363</v>
      </c>
      <c r="O223" s="501">
        <v>106.6942</v>
      </c>
      <c r="P223" s="501">
        <v>109.0172</v>
      </c>
      <c r="Q223" s="501">
        <v>99.129499999999993</v>
      </c>
      <c r="R223" s="501">
        <v>106.9562</v>
      </c>
      <c r="S223" s="501">
        <v>100.5975</v>
      </c>
      <c r="T223" s="501">
        <v>149.71250000000001</v>
      </c>
      <c r="U223" s="501">
        <v>99.896699999999996</v>
      </c>
    </row>
    <row r="224" spans="1:21" ht="14.25" customHeight="1" thickBot="1" x14ac:dyDescent="0.35">
      <c r="A224" s="185">
        <v>38322</v>
      </c>
      <c r="B224" s="501">
        <v>108.077</v>
      </c>
      <c r="C224" s="501">
        <v>103.05540000000001</v>
      </c>
      <c r="D224" s="501">
        <v>99.7149</v>
      </c>
      <c r="E224" s="501">
        <v>109.4739</v>
      </c>
      <c r="F224" s="501">
        <v>118.94799999999999</v>
      </c>
      <c r="G224" s="501">
        <v>104.50149999999999</v>
      </c>
      <c r="H224" s="501">
        <v>110.3536</v>
      </c>
      <c r="I224" s="501">
        <v>102.8486</v>
      </c>
      <c r="J224" s="501">
        <v>106.2413</v>
      </c>
      <c r="K224" s="501">
        <v>108.4297</v>
      </c>
      <c r="L224" s="501">
        <v>96.869200000000006</v>
      </c>
      <c r="M224" s="501">
        <v>117.5292</v>
      </c>
      <c r="N224" s="501">
        <v>108.3591</v>
      </c>
      <c r="O224" s="501">
        <v>107.0997</v>
      </c>
      <c r="P224" s="501">
        <v>109.21</v>
      </c>
      <c r="Q224" s="501">
        <v>99.578599999999994</v>
      </c>
      <c r="R224" s="501">
        <v>107.5364</v>
      </c>
      <c r="S224" s="501">
        <v>101.4738</v>
      </c>
      <c r="T224" s="501">
        <v>148.4545</v>
      </c>
      <c r="U224" s="501">
        <v>100.9795</v>
      </c>
    </row>
    <row r="225" spans="1:21" ht="14.25" customHeight="1" thickBot="1" x14ac:dyDescent="0.35">
      <c r="A225" s="185">
        <v>38292</v>
      </c>
      <c r="B225" s="501">
        <v>106.851</v>
      </c>
      <c r="C225" s="501">
        <v>102.878</v>
      </c>
      <c r="D225" s="501">
        <v>98.669399999999996</v>
      </c>
      <c r="E225" s="501">
        <v>109.0162</v>
      </c>
      <c r="F225" s="501">
        <v>117.7884</v>
      </c>
      <c r="G225" s="501">
        <v>103.84780000000001</v>
      </c>
      <c r="H225" s="501">
        <v>110.1892</v>
      </c>
      <c r="I225" s="501">
        <v>102.3163</v>
      </c>
      <c r="J225" s="501">
        <v>105.5027</v>
      </c>
      <c r="K225" s="501">
        <v>108.3503</v>
      </c>
      <c r="L225" s="501">
        <v>97.732699999999994</v>
      </c>
      <c r="M225" s="501">
        <v>117.5001</v>
      </c>
      <c r="N225" s="501">
        <v>108.0643</v>
      </c>
      <c r="O225" s="501">
        <v>106.07040000000001</v>
      </c>
      <c r="P225" s="501">
        <v>108.852</v>
      </c>
      <c r="Q225" s="501">
        <v>99.305599999999998</v>
      </c>
      <c r="R225" s="501">
        <v>107.19759999999999</v>
      </c>
      <c r="S225" s="501">
        <v>101.7803</v>
      </c>
      <c r="T225" s="501">
        <v>146.41890000000001</v>
      </c>
      <c r="U225" s="501">
        <v>100.4281</v>
      </c>
    </row>
    <row r="226" spans="1:21" ht="14.25" customHeight="1" thickBot="1" x14ac:dyDescent="0.35">
      <c r="A226" s="185">
        <v>38261</v>
      </c>
      <c r="B226" s="501">
        <v>105.616</v>
      </c>
      <c r="C226" s="501">
        <v>102.4178</v>
      </c>
      <c r="D226" s="501">
        <v>98.452100000000002</v>
      </c>
      <c r="E226" s="501">
        <v>108.0395</v>
      </c>
      <c r="F226" s="501">
        <v>116.2243</v>
      </c>
      <c r="G226" s="501">
        <v>103.0561</v>
      </c>
      <c r="H226" s="501">
        <v>109.5059</v>
      </c>
      <c r="I226" s="501">
        <v>101.50060000000001</v>
      </c>
      <c r="J226" s="501">
        <v>104.6127</v>
      </c>
      <c r="K226" s="501">
        <v>107.69759999999999</v>
      </c>
      <c r="L226" s="501">
        <v>98.562200000000004</v>
      </c>
      <c r="M226" s="501">
        <v>116.798</v>
      </c>
      <c r="N226" s="501">
        <v>107.099</v>
      </c>
      <c r="O226" s="501">
        <v>106.71080000000001</v>
      </c>
      <c r="P226" s="501">
        <v>108.0341</v>
      </c>
      <c r="Q226" s="501">
        <v>98.859200000000001</v>
      </c>
      <c r="R226" s="501">
        <v>106.62869999999999</v>
      </c>
      <c r="S226" s="501">
        <v>101.1103</v>
      </c>
      <c r="T226" s="501">
        <v>144.59630000000001</v>
      </c>
      <c r="U226" s="501">
        <v>100.0692</v>
      </c>
    </row>
    <row r="227" spans="1:21" ht="14.25" customHeight="1" thickBot="1" x14ac:dyDescent="0.35">
      <c r="A227" s="185">
        <v>38231</v>
      </c>
      <c r="B227" s="501">
        <v>104.5688</v>
      </c>
      <c r="C227" s="501">
        <v>101.6497</v>
      </c>
      <c r="D227" s="501">
        <v>97.873099999999994</v>
      </c>
      <c r="E227" s="501">
        <v>107.648</v>
      </c>
      <c r="F227" s="501">
        <v>115.2816</v>
      </c>
      <c r="G227" s="501">
        <v>102.3168</v>
      </c>
      <c r="H227" s="501">
        <v>108.842</v>
      </c>
      <c r="I227" s="501">
        <v>100.9464</v>
      </c>
      <c r="J227" s="501">
        <v>104.2868</v>
      </c>
      <c r="K227" s="501">
        <v>106.65689999999999</v>
      </c>
      <c r="L227" s="501">
        <v>99.583399999999997</v>
      </c>
      <c r="M227" s="501">
        <v>116.9255</v>
      </c>
      <c r="N227" s="501">
        <v>106.4889</v>
      </c>
      <c r="O227" s="501">
        <v>106.6754</v>
      </c>
      <c r="P227" s="501">
        <v>107.50149999999999</v>
      </c>
      <c r="Q227" s="501">
        <v>98.486599999999996</v>
      </c>
      <c r="R227" s="501">
        <v>106.35209999999999</v>
      </c>
      <c r="S227" s="501">
        <v>100.83880000000001</v>
      </c>
      <c r="T227" s="501">
        <v>144.3381</v>
      </c>
      <c r="U227" s="501">
        <v>99.608900000000006</v>
      </c>
    </row>
    <row r="228" spans="1:21" ht="14.25" customHeight="1" thickBot="1" x14ac:dyDescent="0.35">
      <c r="A228" s="185">
        <v>38200</v>
      </c>
      <c r="B228" s="501">
        <v>104.40779999999999</v>
      </c>
      <c r="C228" s="501">
        <v>101.39449999999999</v>
      </c>
      <c r="D228" s="501">
        <v>98.012900000000002</v>
      </c>
      <c r="E228" s="501">
        <v>107.5356</v>
      </c>
      <c r="F228" s="501">
        <v>115.0248</v>
      </c>
      <c r="G228" s="501">
        <v>101.9666</v>
      </c>
      <c r="H228" s="501">
        <v>108.62390000000001</v>
      </c>
      <c r="I228" s="501">
        <v>100.8082</v>
      </c>
      <c r="J228" s="501">
        <v>104.1446</v>
      </c>
      <c r="K228" s="501">
        <v>106.4783</v>
      </c>
      <c r="L228" s="501">
        <v>100.22839999999999</v>
      </c>
      <c r="M228" s="501">
        <v>116.4208</v>
      </c>
      <c r="N228" s="501">
        <v>106.29730000000001</v>
      </c>
      <c r="O228" s="501">
        <v>106.48180000000001</v>
      </c>
      <c r="P228" s="501">
        <v>107.2923</v>
      </c>
      <c r="Q228" s="501">
        <v>98.561000000000007</v>
      </c>
      <c r="R228" s="501">
        <v>106.2753</v>
      </c>
      <c r="S228" s="501">
        <v>101.11320000000001</v>
      </c>
      <c r="T228" s="501">
        <v>144.0189</v>
      </c>
      <c r="U228" s="501">
        <v>99.615799999999993</v>
      </c>
    </row>
    <row r="229" spans="1:21" ht="14.25" customHeight="1" thickBot="1" x14ac:dyDescent="0.35">
      <c r="A229" s="185">
        <v>38169</v>
      </c>
      <c r="B229" s="501">
        <v>104.5141</v>
      </c>
      <c r="C229" s="501">
        <v>101.27290000000001</v>
      </c>
      <c r="D229" s="501">
        <v>98.053299999999993</v>
      </c>
      <c r="E229" s="501">
        <v>107.7073</v>
      </c>
      <c r="F229" s="501">
        <v>115.0505</v>
      </c>
      <c r="G229" s="501">
        <v>101.87350000000001</v>
      </c>
      <c r="H229" s="501">
        <v>108.4568</v>
      </c>
      <c r="I229" s="501">
        <v>100.92010000000001</v>
      </c>
      <c r="J229" s="501">
        <v>104.32689999999999</v>
      </c>
      <c r="K229" s="501">
        <v>106.004</v>
      </c>
      <c r="L229" s="501">
        <v>99.501800000000003</v>
      </c>
      <c r="M229" s="501">
        <v>116.9046</v>
      </c>
      <c r="N229" s="501">
        <v>106.39449999999999</v>
      </c>
      <c r="O229" s="501">
        <v>107.01560000000001</v>
      </c>
      <c r="P229" s="501">
        <v>107.56959999999999</v>
      </c>
      <c r="Q229" s="501">
        <v>98.390900000000002</v>
      </c>
      <c r="R229" s="501">
        <v>106.7414</v>
      </c>
      <c r="S229" s="501">
        <v>101.5504</v>
      </c>
      <c r="T229" s="501">
        <v>145.02680000000001</v>
      </c>
      <c r="U229" s="501">
        <v>99.856399999999994</v>
      </c>
    </row>
    <row r="230" spans="1:21" ht="14.25" customHeight="1" thickBot="1" x14ac:dyDescent="0.35">
      <c r="A230" s="185">
        <v>38139</v>
      </c>
      <c r="B230" s="501">
        <v>104.2056</v>
      </c>
      <c r="C230" s="501">
        <v>101.012</v>
      </c>
      <c r="D230" s="501">
        <v>97.939700000000002</v>
      </c>
      <c r="E230" s="501">
        <v>107.9725</v>
      </c>
      <c r="F230" s="501">
        <v>114.565</v>
      </c>
      <c r="G230" s="501">
        <v>101.9991</v>
      </c>
      <c r="H230" s="501">
        <v>108.18989999999999</v>
      </c>
      <c r="I230" s="501">
        <v>100.77209999999999</v>
      </c>
      <c r="J230" s="501">
        <v>104.20059999999999</v>
      </c>
      <c r="K230" s="501">
        <v>105.4087</v>
      </c>
      <c r="L230" s="501">
        <v>99.496799999999993</v>
      </c>
      <c r="M230" s="501">
        <v>116.7223</v>
      </c>
      <c r="N230" s="501">
        <v>106.12690000000001</v>
      </c>
      <c r="O230" s="501">
        <v>107.0472</v>
      </c>
      <c r="P230" s="501">
        <v>107.285</v>
      </c>
      <c r="Q230" s="501">
        <v>98.444199999999995</v>
      </c>
      <c r="R230" s="501">
        <v>107.5308</v>
      </c>
      <c r="S230" s="501">
        <v>100.9221</v>
      </c>
      <c r="T230" s="501">
        <v>144.64109999999999</v>
      </c>
      <c r="U230" s="501">
        <v>99.360299999999995</v>
      </c>
    </row>
    <row r="231" spans="1:21" ht="14.25" customHeight="1" thickBot="1" x14ac:dyDescent="0.35">
      <c r="A231" s="185">
        <v>38108</v>
      </c>
      <c r="B231" s="501">
        <v>104.2059</v>
      </c>
      <c r="C231" s="501">
        <v>101.1152</v>
      </c>
      <c r="D231" s="501">
        <v>98.121499999999997</v>
      </c>
      <c r="E231" s="501">
        <v>107.71769999999999</v>
      </c>
      <c r="F231" s="501">
        <v>114.1234</v>
      </c>
      <c r="G231" s="501">
        <v>101.8964</v>
      </c>
      <c r="H231" s="501">
        <v>108.14660000000001</v>
      </c>
      <c r="I231" s="501">
        <v>100.7914</v>
      </c>
      <c r="J231" s="501">
        <v>103.9085</v>
      </c>
      <c r="K231" s="501">
        <v>104.1427</v>
      </c>
      <c r="L231" s="501">
        <v>99.1721</v>
      </c>
      <c r="M231" s="501">
        <v>117.00149999999999</v>
      </c>
      <c r="N231" s="501">
        <v>105.80240000000001</v>
      </c>
      <c r="O231" s="501">
        <v>106.4713</v>
      </c>
      <c r="P231" s="501">
        <v>107.411</v>
      </c>
      <c r="Q231" s="501">
        <v>98.4011</v>
      </c>
      <c r="R231" s="501">
        <v>106.42570000000001</v>
      </c>
      <c r="S231" s="501">
        <v>100.88039999999999</v>
      </c>
      <c r="T231" s="501">
        <v>143.76949999999999</v>
      </c>
      <c r="U231" s="501">
        <v>99.288499999999999</v>
      </c>
    </row>
    <row r="232" spans="1:21" ht="14.25" customHeight="1" thickBot="1" x14ac:dyDescent="0.35">
      <c r="A232" s="185">
        <v>38078</v>
      </c>
      <c r="B232" s="501">
        <v>103.17010000000001</v>
      </c>
      <c r="C232" s="501">
        <v>100.5462</v>
      </c>
      <c r="D232" s="501">
        <v>97.759699999999995</v>
      </c>
      <c r="E232" s="501">
        <v>105.7572</v>
      </c>
      <c r="F232" s="501">
        <v>113.44889999999999</v>
      </c>
      <c r="G232" s="501">
        <v>101.12430000000001</v>
      </c>
      <c r="H232" s="501">
        <v>107.1811</v>
      </c>
      <c r="I232" s="501">
        <v>100.251</v>
      </c>
      <c r="J232" s="501">
        <v>103.4765</v>
      </c>
      <c r="K232" s="501">
        <v>102.97709999999999</v>
      </c>
      <c r="L232" s="501">
        <v>99.295000000000002</v>
      </c>
      <c r="M232" s="501">
        <v>115.477</v>
      </c>
      <c r="N232" s="501">
        <v>105.0879</v>
      </c>
      <c r="O232" s="501">
        <v>106.3396</v>
      </c>
      <c r="P232" s="501">
        <v>106.8436</v>
      </c>
      <c r="Q232" s="501">
        <v>97.9101</v>
      </c>
      <c r="R232" s="501">
        <v>105.9667</v>
      </c>
      <c r="S232" s="501">
        <v>100.46559999999999</v>
      </c>
      <c r="T232" s="501">
        <v>143.5729</v>
      </c>
      <c r="U232" s="501">
        <v>98.856700000000004</v>
      </c>
    </row>
    <row r="233" spans="1:21" ht="14.25" customHeight="1" thickBot="1" x14ac:dyDescent="0.35">
      <c r="A233" s="185">
        <v>38047</v>
      </c>
      <c r="B233" s="501">
        <v>104.8302</v>
      </c>
      <c r="C233" s="501">
        <v>101.2106</v>
      </c>
      <c r="D233" s="501">
        <v>98.548400000000001</v>
      </c>
      <c r="E233" s="501">
        <v>106.1232</v>
      </c>
      <c r="F233" s="501">
        <v>114.8788</v>
      </c>
      <c r="G233" s="501">
        <v>102.24769999999999</v>
      </c>
      <c r="H233" s="501">
        <v>107.68980000000001</v>
      </c>
      <c r="I233" s="501">
        <v>101.1478</v>
      </c>
      <c r="J233" s="501">
        <v>104.46080000000001</v>
      </c>
      <c r="K233" s="501">
        <v>104.1153</v>
      </c>
      <c r="L233" s="501">
        <v>98.3125</v>
      </c>
      <c r="M233" s="501">
        <v>116.56570000000001</v>
      </c>
      <c r="N233" s="501">
        <v>105.5558</v>
      </c>
      <c r="O233" s="501">
        <v>106.4049</v>
      </c>
      <c r="P233" s="501">
        <v>107.9044</v>
      </c>
      <c r="Q233" s="501">
        <v>98.890100000000004</v>
      </c>
      <c r="R233" s="501">
        <v>106.4014</v>
      </c>
      <c r="S233" s="501">
        <v>100.9474</v>
      </c>
      <c r="T233" s="501">
        <v>143.7895</v>
      </c>
      <c r="U233" s="501">
        <v>100.2015</v>
      </c>
    </row>
    <row r="234" spans="1:21" ht="14.25" customHeight="1" thickBot="1" x14ac:dyDescent="0.35">
      <c r="A234" s="185">
        <v>38018</v>
      </c>
      <c r="B234" s="501">
        <v>106.94670000000001</v>
      </c>
      <c r="C234" s="501">
        <v>102.20359999999999</v>
      </c>
      <c r="D234" s="501">
        <v>99.501900000000006</v>
      </c>
      <c r="E234" s="501">
        <v>106.893</v>
      </c>
      <c r="F234" s="501">
        <v>116.4563</v>
      </c>
      <c r="G234" s="501">
        <v>102.95480000000001</v>
      </c>
      <c r="H234" s="501">
        <v>108.46469999999999</v>
      </c>
      <c r="I234" s="501">
        <v>102.1682</v>
      </c>
      <c r="J234" s="501">
        <v>105.7805</v>
      </c>
      <c r="K234" s="501">
        <v>105.6683</v>
      </c>
      <c r="L234" s="501">
        <v>97.197800000000001</v>
      </c>
      <c r="M234" s="501">
        <v>117.8038</v>
      </c>
      <c r="N234" s="501">
        <v>106.61060000000001</v>
      </c>
      <c r="O234" s="501">
        <v>107.4288</v>
      </c>
      <c r="P234" s="501">
        <v>109.34910000000001</v>
      </c>
      <c r="Q234" s="501">
        <v>99.615899999999996</v>
      </c>
      <c r="R234" s="501">
        <v>107.1597</v>
      </c>
      <c r="S234" s="501">
        <v>101.9858</v>
      </c>
      <c r="T234" s="501">
        <v>144.54259999999999</v>
      </c>
      <c r="U234" s="501">
        <v>102.45</v>
      </c>
    </row>
    <row r="235" spans="1:21" ht="14.25" customHeight="1" thickBot="1" x14ac:dyDescent="0.35">
      <c r="A235" s="185">
        <v>37987</v>
      </c>
      <c r="B235" s="501">
        <v>106.9903</v>
      </c>
      <c r="C235" s="501">
        <v>102.283</v>
      </c>
      <c r="D235" s="501">
        <v>99.628799999999998</v>
      </c>
      <c r="E235" s="501">
        <v>106.75239999999999</v>
      </c>
      <c r="F235" s="501">
        <v>116.76349999999999</v>
      </c>
      <c r="G235" s="501">
        <v>102.7603</v>
      </c>
      <c r="H235" s="501">
        <v>108.52200000000001</v>
      </c>
      <c r="I235" s="501">
        <v>102.1553</v>
      </c>
      <c r="J235" s="501">
        <v>105.54559999999999</v>
      </c>
      <c r="K235" s="501">
        <v>106.06310000000001</v>
      </c>
      <c r="L235" s="501">
        <v>96.344300000000004</v>
      </c>
      <c r="M235" s="501">
        <v>117.96299999999999</v>
      </c>
      <c r="N235" s="501">
        <v>106.5258</v>
      </c>
      <c r="O235" s="501">
        <v>107.3909</v>
      </c>
      <c r="P235" s="501">
        <v>109.4465</v>
      </c>
      <c r="Q235" s="501">
        <v>99.447400000000002</v>
      </c>
      <c r="R235" s="501">
        <v>107.0959</v>
      </c>
      <c r="S235" s="501">
        <v>102.2573</v>
      </c>
      <c r="T235" s="501">
        <v>143.15960000000001</v>
      </c>
      <c r="U235" s="501">
        <v>102.447</v>
      </c>
    </row>
    <row r="236" spans="1:21" ht="14.25" customHeight="1" thickBot="1" x14ac:dyDescent="0.35">
      <c r="A236" s="185">
        <v>37956</v>
      </c>
      <c r="B236" s="501">
        <v>105.8913</v>
      </c>
      <c r="C236" s="501">
        <v>102.038</v>
      </c>
      <c r="D236" s="501">
        <v>98.641199999999998</v>
      </c>
      <c r="E236" s="501">
        <v>106.4032</v>
      </c>
      <c r="F236" s="501">
        <v>116.13379999999999</v>
      </c>
      <c r="G236" s="501">
        <v>102.3192</v>
      </c>
      <c r="H236" s="501">
        <v>108.2786</v>
      </c>
      <c r="I236" s="501">
        <v>101.68259999999999</v>
      </c>
      <c r="J236" s="501">
        <v>105.3159</v>
      </c>
      <c r="K236" s="501">
        <v>106.03749999999999</v>
      </c>
      <c r="L236" s="501">
        <v>96.563299999999998</v>
      </c>
      <c r="M236" s="501">
        <v>117.7332</v>
      </c>
      <c r="N236" s="501">
        <v>105.8776</v>
      </c>
      <c r="O236" s="501">
        <v>106.7581</v>
      </c>
      <c r="P236" s="501">
        <v>108.61969999999999</v>
      </c>
      <c r="Q236" s="501">
        <v>99.399299999999997</v>
      </c>
      <c r="R236" s="501">
        <v>106.7812</v>
      </c>
      <c r="S236" s="501">
        <v>102.10429999999999</v>
      </c>
      <c r="T236" s="501">
        <v>137.15950000000001</v>
      </c>
      <c r="U236" s="501">
        <v>102.03270000000001</v>
      </c>
    </row>
    <row r="237" spans="1:21" ht="14.25" customHeight="1" thickBot="1" x14ac:dyDescent="0.35">
      <c r="A237" s="185">
        <v>37926</v>
      </c>
      <c r="B237" s="501">
        <v>103.0142</v>
      </c>
      <c r="C237" s="501">
        <v>100.7302</v>
      </c>
      <c r="D237" s="501">
        <v>97.296800000000005</v>
      </c>
      <c r="E237" s="501">
        <v>105.2364</v>
      </c>
      <c r="F237" s="501">
        <v>113.27679999999999</v>
      </c>
      <c r="G237" s="501">
        <v>100.6985</v>
      </c>
      <c r="H237" s="501">
        <v>106.96429999999999</v>
      </c>
      <c r="I237" s="501">
        <v>100.28619999999999</v>
      </c>
      <c r="J237" s="501">
        <v>103.7265</v>
      </c>
      <c r="K237" s="501">
        <v>105.7743</v>
      </c>
      <c r="L237" s="501">
        <v>97.651399999999995</v>
      </c>
      <c r="M237" s="501">
        <v>116.3344</v>
      </c>
      <c r="N237" s="501">
        <v>104.6254</v>
      </c>
      <c r="O237" s="501">
        <v>104.848</v>
      </c>
      <c r="P237" s="501">
        <v>107.1036</v>
      </c>
      <c r="Q237" s="501">
        <v>98.541399999999996</v>
      </c>
      <c r="R237" s="501">
        <v>105.8683</v>
      </c>
      <c r="S237" s="501">
        <v>101.3218</v>
      </c>
      <c r="T237" s="501">
        <v>135.72829999999999</v>
      </c>
      <c r="U237" s="501">
        <v>100.45489999999999</v>
      </c>
    </row>
    <row r="238" spans="1:21" ht="14.25" customHeight="1" thickBot="1" x14ac:dyDescent="0.35">
      <c r="A238" s="185">
        <v>37895</v>
      </c>
      <c r="B238" s="501">
        <v>103.1301</v>
      </c>
      <c r="C238" s="501">
        <v>100.7841</v>
      </c>
      <c r="D238" s="501">
        <v>97.451800000000006</v>
      </c>
      <c r="E238" s="501">
        <v>105.6553</v>
      </c>
      <c r="F238" s="501">
        <v>113.40349999999999</v>
      </c>
      <c r="G238" s="501">
        <v>100.5934</v>
      </c>
      <c r="H238" s="501">
        <v>106.9687</v>
      </c>
      <c r="I238" s="501">
        <v>100.2659</v>
      </c>
      <c r="J238" s="501">
        <v>103.61069999999999</v>
      </c>
      <c r="K238" s="501">
        <v>106.06180000000001</v>
      </c>
      <c r="L238" s="501">
        <v>97.318799999999996</v>
      </c>
      <c r="M238" s="501">
        <v>116.31359999999999</v>
      </c>
      <c r="N238" s="501">
        <v>104.2312</v>
      </c>
      <c r="O238" s="501">
        <v>105.11709999999999</v>
      </c>
      <c r="P238" s="501">
        <v>107.3349</v>
      </c>
      <c r="Q238" s="501">
        <v>98.430999999999997</v>
      </c>
      <c r="R238" s="501">
        <v>106.1258</v>
      </c>
      <c r="S238" s="501">
        <v>101.6641</v>
      </c>
      <c r="T238" s="501">
        <v>134.9333</v>
      </c>
      <c r="U238" s="501">
        <v>100.6169</v>
      </c>
    </row>
    <row r="239" spans="1:21" ht="14.25" customHeight="1" thickBot="1" x14ac:dyDescent="0.35">
      <c r="A239" s="185">
        <v>37865</v>
      </c>
      <c r="B239" s="501">
        <v>101.1528</v>
      </c>
      <c r="C239" s="501">
        <v>100.1863</v>
      </c>
      <c r="D239" s="501">
        <v>96.442999999999998</v>
      </c>
      <c r="E239" s="501">
        <v>104.6664</v>
      </c>
      <c r="F239" s="501">
        <v>111.8587</v>
      </c>
      <c r="G239" s="501">
        <v>99.343599999999995</v>
      </c>
      <c r="H239" s="501">
        <v>106.1777</v>
      </c>
      <c r="I239" s="501">
        <v>99.0929</v>
      </c>
      <c r="J239" s="501">
        <v>102.47750000000001</v>
      </c>
      <c r="K239" s="501">
        <v>104.8485</v>
      </c>
      <c r="L239" s="501">
        <v>97.522499999999994</v>
      </c>
      <c r="M239" s="501">
        <v>115.3459</v>
      </c>
      <c r="N239" s="501">
        <v>104.0866</v>
      </c>
      <c r="O239" s="501">
        <v>103.4348</v>
      </c>
      <c r="P239" s="501">
        <v>106.4267</v>
      </c>
      <c r="Q239" s="501">
        <v>97.968100000000007</v>
      </c>
      <c r="R239" s="501">
        <v>105.5771</v>
      </c>
      <c r="S239" s="501">
        <v>100.98820000000001</v>
      </c>
      <c r="T239" s="501">
        <v>133.41720000000001</v>
      </c>
      <c r="U239" s="501">
        <v>99.903899999999993</v>
      </c>
    </row>
    <row r="240" spans="1:21" ht="14.25" customHeight="1" thickBot="1" x14ac:dyDescent="0.35">
      <c r="A240" s="185">
        <v>37834</v>
      </c>
      <c r="B240" s="501">
        <v>101.20869999999999</v>
      </c>
      <c r="C240" s="501">
        <v>100.0748</v>
      </c>
      <c r="D240" s="501">
        <v>96.508899999999997</v>
      </c>
      <c r="E240" s="501">
        <v>104.6026</v>
      </c>
      <c r="F240" s="501">
        <v>112.04989999999999</v>
      </c>
      <c r="G240" s="501">
        <v>99.393799999999999</v>
      </c>
      <c r="H240" s="501">
        <v>106.3302</v>
      </c>
      <c r="I240" s="501">
        <v>98.958500000000001</v>
      </c>
      <c r="J240" s="501">
        <v>102.54049999999999</v>
      </c>
      <c r="K240" s="501">
        <v>104.0557</v>
      </c>
      <c r="L240" s="501">
        <v>97.427800000000005</v>
      </c>
      <c r="M240" s="501">
        <v>115.8826</v>
      </c>
      <c r="N240" s="501">
        <v>103.6965</v>
      </c>
      <c r="O240" s="501">
        <v>103.9252</v>
      </c>
      <c r="P240" s="501">
        <v>106.6464</v>
      </c>
      <c r="Q240" s="501">
        <v>97.995999999999995</v>
      </c>
      <c r="R240" s="501">
        <v>105.4877</v>
      </c>
      <c r="S240" s="501">
        <v>101.35339999999999</v>
      </c>
      <c r="T240" s="501">
        <v>131.4118</v>
      </c>
      <c r="U240" s="501">
        <v>100.1927</v>
      </c>
    </row>
    <row r="241" spans="1:21" ht="14.25" customHeight="1" thickBot="1" x14ac:dyDescent="0.35">
      <c r="A241" s="185">
        <v>37803</v>
      </c>
      <c r="B241" s="501">
        <v>102.3954</v>
      </c>
      <c r="C241" s="501">
        <v>100.41840000000001</v>
      </c>
      <c r="D241" s="501">
        <v>97.258799999999994</v>
      </c>
      <c r="E241" s="501">
        <v>104.9996</v>
      </c>
      <c r="F241" s="501">
        <v>112.8627</v>
      </c>
      <c r="G241" s="501">
        <v>99.833399999999997</v>
      </c>
      <c r="H241" s="501">
        <v>106.57080000000001</v>
      </c>
      <c r="I241" s="501">
        <v>99.582499999999996</v>
      </c>
      <c r="J241" s="501">
        <v>103.2641</v>
      </c>
      <c r="K241" s="501">
        <v>104.49339999999999</v>
      </c>
      <c r="L241" s="501">
        <v>97.004499999999993</v>
      </c>
      <c r="M241" s="501">
        <v>117.2863</v>
      </c>
      <c r="N241" s="501">
        <v>104.01130000000001</v>
      </c>
      <c r="O241" s="501">
        <v>104.2162</v>
      </c>
      <c r="P241" s="501">
        <v>107.4096</v>
      </c>
      <c r="Q241" s="501">
        <v>98.275899999999993</v>
      </c>
      <c r="R241" s="501">
        <v>105.70820000000001</v>
      </c>
      <c r="S241" s="501">
        <v>102.1819</v>
      </c>
      <c r="T241" s="501">
        <v>130.79130000000001</v>
      </c>
      <c r="U241" s="501">
        <v>100.9378</v>
      </c>
    </row>
    <row r="242" spans="1:21" ht="14.25" customHeight="1" thickBot="1" x14ac:dyDescent="0.35">
      <c r="A242" s="185">
        <v>37773</v>
      </c>
      <c r="B242" s="501">
        <v>103.8695</v>
      </c>
      <c r="C242" s="501">
        <v>101.1489</v>
      </c>
      <c r="D242" s="501">
        <v>98.223799999999997</v>
      </c>
      <c r="E242" s="501">
        <v>105.68219999999999</v>
      </c>
      <c r="F242" s="501">
        <v>114.1763</v>
      </c>
      <c r="G242" s="501">
        <v>101.04219999999999</v>
      </c>
      <c r="H242" s="501">
        <v>106.9774</v>
      </c>
      <c r="I242" s="501">
        <v>100.2967</v>
      </c>
      <c r="J242" s="501">
        <v>103.8776</v>
      </c>
      <c r="K242" s="501">
        <v>105.9597</v>
      </c>
      <c r="L242" s="501">
        <v>96.424599999999998</v>
      </c>
      <c r="M242" s="501">
        <v>118.705</v>
      </c>
      <c r="N242" s="501">
        <v>104.4349</v>
      </c>
      <c r="O242" s="501">
        <v>105.1703</v>
      </c>
      <c r="P242" s="501">
        <v>107.94840000000001</v>
      </c>
      <c r="Q242" s="501">
        <v>98.660399999999996</v>
      </c>
      <c r="R242" s="501">
        <v>106.4027</v>
      </c>
      <c r="S242" s="501">
        <v>102.0921</v>
      </c>
      <c r="T242" s="501">
        <v>131.96960000000001</v>
      </c>
      <c r="U242" s="501">
        <v>101.7835</v>
      </c>
    </row>
    <row r="243" spans="1:21" ht="14.25" customHeight="1" thickBot="1" x14ac:dyDescent="0.35">
      <c r="A243" s="185">
        <v>37742</v>
      </c>
      <c r="B243" s="501">
        <v>103.3351</v>
      </c>
      <c r="C243" s="501">
        <v>100.7283</v>
      </c>
      <c r="D243" s="501">
        <v>97.882800000000003</v>
      </c>
      <c r="E243" s="501">
        <v>105.9121</v>
      </c>
      <c r="F243" s="501">
        <v>114.1741</v>
      </c>
      <c r="G243" s="501">
        <v>100.699</v>
      </c>
      <c r="H243" s="501">
        <v>106.86199999999999</v>
      </c>
      <c r="I243" s="501">
        <v>100.0228</v>
      </c>
      <c r="J243" s="501">
        <v>103.6401</v>
      </c>
      <c r="K243" s="501">
        <v>106.35420000000001</v>
      </c>
      <c r="L243" s="501">
        <v>96.299499999999995</v>
      </c>
      <c r="M243" s="501">
        <v>118.6302</v>
      </c>
      <c r="N243" s="501">
        <v>104.3617</v>
      </c>
      <c r="O243" s="501">
        <v>104.60769999999999</v>
      </c>
      <c r="P243" s="501">
        <v>107.70399999999999</v>
      </c>
      <c r="Q243" s="501">
        <v>98.387200000000007</v>
      </c>
      <c r="R243" s="501">
        <v>106.38630000000001</v>
      </c>
      <c r="S243" s="501">
        <v>101.77379999999999</v>
      </c>
      <c r="T243" s="501">
        <v>132.34049999999999</v>
      </c>
      <c r="U243" s="501">
        <v>101.7033</v>
      </c>
    </row>
    <row r="244" spans="1:21" ht="14.25" customHeight="1" thickBot="1" x14ac:dyDescent="0.35">
      <c r="A244" s="185">
        <v>37712</v>
      </c>
      <c r="B244" s="501">
        <v>99.501900000000006</v>
      </c>
      <c r="C244" s="501">
        <v>99.209400000000002</v>
      </c>
      <c r="D244" s="501">
        <v>95.966099999999997</v>
      </c>
      <c r="E244" s="501">
        <v>104.22790000000001</v>
      </c>
      <c r="F244" s="501">
        <v>110.91889999999999</v>
      </c>
      <c r="G244" s="501">
        <v>98.053200000000004</v>
      </c>
      <c r="H244" s="501">
        <v>105.1849</v>
      </c>
      <c r="I244" s="501">
        <v>98.228899999999996</v>
      </c>
      <c r="J244" s="501">
        <v>101.4761</v>
      </c>
      <c r="K244" s="501">
        <v>104.4023</v>
      </c>
      <c r="L244" s="501">
        <v>98.252700000000004</v>
      </c>
      <c r="M244" s="501">
        <v>116.79349999999999</v>
      </c>
      <c r="N244" s="501">
        <v>102.99079999999999</v>
      </c>
      <c r="O244" s="501">
        <v>103.2175</v>
      </c>
      <c r="P244" s="501">
        <v>105.2794</v>
      </c>
      <c r="Q244" s="501">
        <v>97.190799999999996</v>
      </c>
      <c r="R244" s="501">
        <v>104.866</v>
      </c>
      <c r="S244" s="501">
        <v>100.65479999999999</v>
      </c>
      <c r="T244" s="501">
        <v>130.97909999999999</v>
      </c>
      <c r="U244" s="501">
        <v>99.641999999999996</v>
      </c>
    </row>
    <row r="245" spans="1:21" ht="14.25" customHeight="1" thickBot="1" x14ac:dyDescent="0.35">
      <c r="A245" s="185">
        <v>37681</v>
      </c>
      <c r="B245" s="501">
        <v>99.363900000000001</v>
      </c>
      <c r="C245" s="501">
        <v>99.396699999999996</v>
      </c>
      <c r="D245" s="501">
        <v>96.173199999999994</v>
      </c>
      <c r="E245" s="501">
        <v>104.3413</v>
      </c>
      <c r="F245" s="501">
        <v>110.06440000000001</v>
      </c>
      <c r="G245" s="501">
        <v>97.950900000000004</v>
      </c>
      <c r="H245" s="501">
        <v>105.116</v>
      </c>
      <c r="I245" s="501">
        <v>98.292299999999997</v>
      </c>
      <c r="J245" s="501">
        <v>101.0218</v>
      </c>
      <c r="K245" s="501">
        <v>104.85469999999999</v>
      </c>
      <c r="L245" s="501">
        <v>98.451300000000003</v>
      </c>
      <c r="M245" s="501">
        <v>116.88</v>
      </c>
      <c r="N245" s="501">
        <v>102.7323</v>
      </c>
      <c r="O245" s="501">
        <v>103.8523</v>
      </c>
      <c r="P245" s="501">
        <v>105.02200000000001</v>
      </c>
      <c r="Q245" s="501">
        <v>97.096999999999994</v>
      </c>
      <c r="R245" s="501">
        <v>104.42010000000001</v>
      </c>
      <c r="S245" s="501">
        <v>100.5616</v>
      </c>
      <c r="T245" s="501">
        <v>128.3159</v>
      </c>
      <c r="U245" s="501">
        <v>99.599100000000007</v>
      </c>
    </row>
    <row r="246" spans="1:21" ht="14.25" customHeight="1" thickBot="1" x14ac:dyDescent="0.35">
      <c r="A246" s="185">
        <v>37653</v>
      </c>
      <c r="B246" s="501">
        <v>98.711299999999994</v>
      </c>
      <c r="C246" s="501">
        <v>98.9893</v>
      </c>
      <c r="D246" s="501">
        <v>95.887100000000004</v>
      </c>
      <c r="E246" s="501">
        <v>104.1249</v>
      </c>
      <c r="F246" s="501">
        <v>109.1336</v>
      </c>
      <c r="G246" s="501">
        <v>97.514399999999995</v>
      </c>
      <c r="H246" s="501">
        <v>104.6759</v>
      </c>
      <c r="I246" s="501">
        <v>98.068799999999996</v>
      </c>
      <c r="J246" s="501">
        <v>100.6456</v>
      </c>
      <c r="K246" s="501">
        <v>103.7016</v>
      </c>
      <c r="L246" s="501">
        <v>98.391999999999996</v>
      </c>
      <c r="M246" s="501">
        <v>116.4918</v>
      </c>
      <c r="N246" s="501">
        <v>102.2955</v>
      </c>
      <c r="O246" s="501">
        <v>103.61239999999999</v>
      </c>
      <c r="P246" s="501">
        <v>104.7526</v>
      </c>
      <c r="Q246" s="501">
        <v>96.903599999999997</v>
      </c>
      <c r="R246" s="501">
        <v>104.384</v>
      </c>
      <c r="S246" s="501">
        <v>100.3805</v>
      </c>
      <c r="T246" s="501">
        <v>126.88</v>
      </c>
      <c r="U246" s="501">
        <v>99.414699999999996</v>
      </c>
    </row>
    <row r="247" spans="1:21" ht="14.25" customHeight="1" thickBot="1" x14ac:dyDescent="0.35">
      <c r="A247" s="185">
        <v>37622</v>
      </c>
      <c r="B247" s="501">
        <v>97.380899999999997</v>
      </c>
      <c r="C247" s="501">
        <v>98.2256</v>
      </c>
      <c r="D247" s="501">
        <v>95.223299999999995</v>
      </c>
      <c r="E247" s="501">
        <v>103.69029999999999</v>
      </c>
      <c r="F247" s="501">
        <v>108.08759999999999</v>
      </c>
      <c r="G247" s="501">
        <v>96.376099999999994</v>
      </c>
      <c r="H247" s="501">
        <v>103.97020000000001</v>
      </c>
      <c r="I247" s="501">
        <v>97.179400000000001</v>
      </c>
      <c r="J247" s="501">
        <v>100.1713</v>
      </c>
      <c r="K247" s="501">
        <v>103.2839</v>
      </c>
      <c r="L247" s="501">
        <v>98.427499999999995</v>
      </c>
      <c r="M247" s="501">
        <v>116.37130000000001</v>
      </c>
      <c r="N247" s="501">
        <v>101.88249999999999</v>
      </c>
      <c r="O247" s="501">
        <v>103.07</v>
      </c>
      <c r="P247" s="501">
        <v>104.0531</v>
      </c>
      <c r="Q247" s="501">
        <v>96.6601</v>
      </c>
      <c r="R247" s="501">
        <v>103.7809</v>
      </c>
      <c r="S247" s="501">
        <v>100.09829999999999</v>
      </c>
      <c r="T247" s="501">
        <v>127.1348</v>
      </c>
      <c r="U247" s="501">
        <v>98.656999999999996</v>
      </c>
    </row>
    <row r="248" spans="1:21" ht="14.25" customHeight="1" thickBot="1" x14ac:dyDescent="0.35">
      <c r="A248" s="185">
        <v>37591</v>
      </c>
      <c r="B248" s="501">
        <v>94.670500000000004</v>
      </c>
      <c r="C248" s="501">
        <v>97.1511</v>
      </c>
      <c r="D248" s="501">
        <v>93.43</v>
      </c>
      <c r="E248" s="501">
        <v>102.28570000000001</v>
      </c>
      <c r="F248" s="501">
        <v>105.4965</v>
      </c>
      <c r="G248" s="501">
        <v>94.9512</v>
      </c>
      <c r="H248" s="501">
        <v>102.7071</v>
      </c>
      <c r="I248" s="501">
        <v>95.882099999999994</v>
      </c>
      <c r="J248" s="501">
        <v>98.806899999999999</v>
      </c>
      <c r="K248" s="501">
        <v>101.6461</v>
      </c>
      <c r="L248" s="501">
        <v>99.703500000000005</v>
      </c>
      <c r="M248" s="501">
        <v>115.4029</v>
      </c>
      <c r="N248" s="501">
        <v>100.9657</v>
      </c>
      <c r="O248" s="501">
        <v>102.5334</v>
      </c>
      <c r="P248" s="501">
        <v>102.4252</v>
      </c>
      <c r="Q248" s="501">
        <v>96.122699999999995</v>
      </c>
      <c r="R248" s="501">
        <v>103.14530000000001</v>
      </c>
      <c r="S248" s="501">
        <v>98.887900000000002</v>
      </c>
      <c r="T248" s="501">
        <v>120.8455</v>
      </c>
      <c r="U248" s="501">
        <v>97.28</v>
      </c>
    </row>
    <row r="249" spans="1:21" ht="14.25" customHeight="1" thickBot="1" x14ac:dyDescent="0.35">
      <c r="A249" s="185">
        <v>37561</v>
      </c>
      <c r="B249" s="501">
        <v>93.710899999999995</v>
      </c>
      <c r="C249" s="501">
        <v>96.660700000000006</v>
      </c>
      <c r="D249" s="501">
        <v>93.053700000000006</v>
      </c>
      <c r="E249" s="501">
        <v>102.06480000000001</v>
      </c>
      <c r="F249" s="501">
        <v>104.0748</v>
      </c>
      <c r="G249" s="501">
        <v>94.354500000000002</v>
      </c>
      <c r="H249" s="501">
        <v>102.1271</v>
      </c>
      <c r="I249" s="501">
        <v>95.436599999999999</v>
      </c>
      <c r="J249" s="501">
        <v>98.305800000000005</v>
      </c>
      <c r="K249" s="501">
        <v>100.9717</v>
      </c>
      <c r="L249" s="501">
        <v>99.772800000000004</v>
      </c>
      <c r="M249" s="501">
        <v>114.6951</v>
      </c>
      <c r="N249" s="501">
        <v>100.8013</v>
      </c>
      <c r="O249" s="501">
        <v>102.37220000000001</v>
      </c>
      <c r="P249" s="501">
        <v>101.66</v>
      </c>
      <c r="Q249" s="501">
        <v>95.974699999999999</v>
      </c>
      <c r="R249" s="501">
        <v>102.8503</v>
      </c>
      <c r="S249" s="501">
        <v>98.262699999999995</v>
      </c>
      <c r="T249" s="501">
        <v>120.63890000000001</v>
      </c>
      <c r="U249" s="501">
        <v>96.904799999999994</v>
      </c>
    </row>
    <row r="250" spans="1:21" ht="14.25" customHeight="1" thickBot="1" x14ac:dyDescent="0.35">
      <c r="A250" s="185">
        <v>37530</v>
      </c>
      <c r="B250" s="501">
        <v>93.165800000000004</v>
      </c>
      <c r="C250" s="501">
        <v>96.568200000000004</v>
      </c>
      <c r="D250" s="501">
        <v>92.924499999999995</v>
      </c>
      <c r="E250" s="501">
        <v>101.89190000000001</v>
      </c>
      <c r="F250" s="501">
        <v>103.24379999999999</v>
      </c>
      <c r="G250" s="501">
        <v>93.926400000000001</v>
      </c>
      <c r="H250" s="501">
        <v>101.90989999999999</v>
      </c>
      <c r="I250" s="501">
        <v>95.077399999999997</v>
      </c>
      <c r="J250" s="501">
        <v>97.7761</v>
      </c>
      <c r="K250" s="501">
        <v>100.6447</v>
      </c>
      <c r="L250" s="501">
        <v>100.5209</v>
      </c>
      <c r="M250" s="501">
        <v>114.5946</v>
      </c>
      <c r="N250" s="501">
        <v>100.36799999999999</v>
      </c>
      <c r="O250" s="501">
        <v>101.9358</v>
      </c>
      <c r="P250" s="501">
        <v>101.4453</v>
      </c>
      <c r="Q250" s="501">
        <v>95.929199999999994</v>
      </c>
      <c r="R250" s="501">
        <v>102.36020000000001</v>
      </c>
      <c r="S250" s="501">
        <v>98.8249</v>
      </c>
      <c r="T250" s="501">
        <v>119.5831</v>
      </c>
      <c r="U250" s="501">
        <v>96.6785</v>
      </c>
    </row>
    <row r="251" spans="1:21" ht="14.25" customHeight="1" thickBot="1" x14ac:dyDescent="0.35">
      <c r="A251" s="185">
        <v>37500</v>
      </c>
      <c r="B251" s="501">
        <v>92.864199999999997</v>
      </c>
      <c r="C251" s="501">
        <v>96.6066</v>
      </c>
      <c r="D251" s="501">
        <v>92.911000000000001</v>
      </c>
      <c r="E251" s="501">
        <v>101.56870000000001</v>
      </c>
      <c r="F251" s="501">
        <v>102.6093</v>
      </c>
      <c r="G251" s="501">
        <v>93.6935</v>
      </c>
      <c r="H251" s="501">
        <v>101.52379999999999</v>
      </c>
      <c r="I251" s="501">
        <v>94.858099999999993</v>
      </c>
      <c r="J251" s="501">
        <v>97.603899999999996</v>
      </c>
      <c r="K251" s="501">
        <v>100.51130000000001</v>
      </c>
      <c r="L251" s="501">
        <v>100.9931</v>
      </c>
      <c r="M251" s="501">
        <v>114.38079999999999</v>
      </c>
      <c r="N251" s="501">
        <v>99.983900000000006</v>
      </c>
      <c r="O251" s="501">
        <v>101.88890000000001</v>
      </c>
      <c r="P251" s="501">
        <v>101.4119</v>
      </c>
      <c r="Q251" s="501">
        <v>95.812299999999993</v>
      </c>
      <c r="R251" s="501">
        <v>101.9271</v>
      </c>
      <c r="S251" s="501">
        <v>98.787599999999998</v>
      </c>
      <c r="T251" s="501">
        <v>116.0431</v>
      </c>
      <c r="U251" s="501">
        <v>96.549300000000002</v>
      </c>
    </row>
    <row r="252" spans="1:21" ht="14.25" customHeight="1" thickBot="1" x14ac:dyDescent="0.35">
      <c r="A252" s="185">
        <v>37469</v>
      </c>
      <c r="B252" s="501">
        <v>92.651799999999994</v>
      </c>
      <c r="C252" s="501">
        <v>96.346199999999996</v>
      </c>
      <c r="D252" s="501">
        <v>92.900700000000001</v>
      </c>
      <c r="E252" s="501">
        <v>101.36499999999999</v>
      </c>
      <c r="F252" s="501">
        <v>102.4597</v>
      </c>
      <c r="G252" s="501">
        <v>93.546700000000001</v>
      </c>
      <c r="H252" s="501">
        <v>101.36450000000001</v>
      </c>
      <c r="I252" s="501">
        <v>94.784400000000005</v>
      </c>
      <c r="J252" s="501">
        <v>97.401399999999995</v>
      </c>
      <c r="K252" s="501">
        <v>100.8433</v>
      </c>
      <c r="L252" s="501">
        <v>100.9688</v>
      </c>
      <c r="M252" s="501">
        <v>115.1267</v>
      </c>
      <c r="N252" s="501">
        <v>99.714799999999997</v>
      </c>
      <c r="O252" s="501">
        <v>101.6872</v>
      </c>
      <c r="P252" s="501">
        <v>101.06740000000001</v>
      </c>
      <c r="Q252" s="501">
        <v>95.997399999999999</v>
      </c>
      <c r="R252" s="501">
        <v>101.8507</v>
      </c>
      <c r="S252" s="501">
        <v>98.769800000000004</v>
      </c>
      <c r="T252" s="501">
        <v>113.3689</v>
      </c>
      <c r="U252" s="501">
        <v>96.605099999999993</v>
      </c>
    </row>
    <row r="253" spans="1:21" ht="14.25" customHeight="1" thickBot="1" x14ac:dyDescent="0.35">
      <c r="A253" s="185">
        <v>37438</v>
      </c>
      <c r="B253" s="501">
        <v>93.206800000000001</v>
      </c>
      <c r="C253" s="501">
        <v>96.635400000000004</v>
      </c>
      <c r="D253" s="501">
        <v>93.482500000000002</v>
      </c>
      <c r="E253" s="501">
        <v>102.0035</v>
      </c>
      <c r="F253" s="501">
        <v>102.8802</v>
      </c>
      <c r="G253" s="501">
        <v>93.606800000000007</v>
      </c>
      <c r="H253" s="501">
        <v>101.53489999999999</v>
      </c>
      <c r="I253" s="501">
        <v>95.048299999999998</v>
      </c>
      <c r="J253" s="501">
        <v>97.612200000000001</v>
      </c>
      <c r="K253" s="501">
        <v>100.2174</v>
      </c>
      <c r="L253" s="501">
        <v>100.2304</v>
      </c>
      <c r="M253" s="501">
        <v>115.94889999999999</v>
      </c>
      <c r="N253" s="501">
        <v>100.0247</v>
      </c>
      <c r="O253" s="501">
        <v>101.4443</v>
      </c>
      <c r="P253" s="501">
        <v>101.3747</v>
      </c>
      <c r="Q253" s="501">
        <v>95.923500000000004</v>
      </c>
      <c r="R253" s="501">
        <v>101.79430000000001</v>
      </c>
      <c r="S253" s="501">
        <v>98.892300000000006</v>
      </c>
      <c r="T253" s="501">
        <v>110.9375</v>
      </c>
      <c r="U253" s="501">
        <v>97.203900000000004</v>
      </c>
    </row>
    <row r="254" spans="1:21" ht="14.25" customHeight="1" thickBot="1" x14ac:dyDescent="0.35">
      <c r="A254" s="185">
        <v>37408</v>
      </c>
      <c r="B254" s="501">
        <v>91.251000000000005</v>
      </c>
      <c r="C254" s="501">
        <v>95.637500000000003</v>
      </c>
      <c r="D254" s="501">
        <v>92.417599999999993</v>
      </c>
      <c r="E254" s="501">
        <v>101.22280000000001</v>
      </c>
      <c r="F254" s="501">
        <v>101.70399999999999</v>
      </c>
      <c r="G254" s="501">
        <v>92.611199999999997</v>
      </c>
      <c r="H254" s="501">
        <v>100.6554</v>
      </c>
      <c r="I254" s="501">
        <v>94.089500000000001</v>
      </c>
      <c r="J254" s="501">
        <v>96.428899999999999</v>
      </c>
      <c r="K254" s="501">
        <v>98.228099999999998</v>
      </c>
      <c r="L254" s="501">
        <v>100.9151</v>
      </c>
      <c r="M254" s="501">
        <v>114.2212</v>
      </c>
      <c r="N254" s="501">
        <v>99.325900000000004</v>
      </c>
      <c r="O254" s="501">
        <v>100.5737</v>
      </c>
      <c r="P254" s="501">
        <v>100.1728</v>
      </c>
      <c r="Q254" s="501">
        <v>95.307199999999995</v>
      </c>
      <c r="R254" s="501">
        <v>101.05500000000001</v>
      </c>
      <c r="S254" s="501">
        <v>97.503</v>
      </c>
      <c r="T254" s="501">
        <v>110.8884</v>
      </c>
      <c r="U254" s="501">
        <v>95.881200000000007</v>
      </c>
    </row>
    <row r="255" spans="1:21" ht="14.25" customHeight="1" thickBot="1" x14ac:dyDescent="0.35">
      <c r="A255" s="185">
        <v>37377</v>
      </c>
      <c r="B255" s="501">
        <v>88.642300000000006</v>
      </c>
      <c r="C255" s="501">
        <v>94.598799999999997</v>
      </c>
      <c r="D255" s="501">
        <v>91.067300000000003</v>
      </c>
      <c r="E255" s="501">
        <v>100.01049999999999</v>
      </c>
      <c r="F255" s="501">
        <v>99.647300000000001</v>
      </c>
      <c r="G255" s="501">
        <v>91.123000000000005</v>
      </c>
      <c r="H255" s="501">
        <v>99.335700000000003</v>
      </c>
      <c r="I255" s="501">
        <v>92.7637</v>
      </c>
      <c r="J255" s="501">
        <v>94.682000000000002</v>
      </c>
      <c r="K255" s="501">
        <v>96.038799999999995</v>
      </c>
      <c r="L255" s="501">
        <v>102.4367</v>
      </c>
      <c r="M255" s="501">
        <v>112.96469999999999</v>
      </c>
      <c r="N255" s="501">
        <v>98.010499999999993</v>
      </c>
      <c r="O255" s="501">
        <v>100.26900000000001</v>
      </c>
      <c r="P255" s="501">
        <v>98.506200000000007</v>
      </c>
      <c r="Q255" s="501">
        <v>94.282300000000006</v>
      </c>
      <c r="R255" s="501">
        <v>99.741</v>
      </c>
      <c r="S255" s="501">
        <v>97.084500000000006</v>
      </c>
      <c r="T255" s="501">
        <v>113.4688</v>
      </c>
      <c r="U255" s="501">
        <v>94.659499999999994</v>
      </c>
    </row>
    <row r="256" spans="1:21" ht="14.25" customHeight="1" thickBot="1" x14ac:dyDescent="0.35">
      <c r="A256" s="185">
        <v>37347</v>
      </c>
      <c r="B256" s="501">
        <v>86.679599999999994</v>
      </c>
      <c r="C256" s="501">
        <v>93.635499999999993</v>
      </c>
      <c r="D256" s="501">
        <v>90.147300000000001</v>
      </c>
      <c r="E256" s="501">
        <v>98.877899999999997</v>
      </c>
      <c r="F256" s="501">
        <v>97.627600000000001</v>
      </c>
      <c r="G256" s="501">
        <v>89.824600000000004</v>
      </c>
      <c r="H256" s="501">
        <v>98.099199999999996</v>
      </c>
      <c r="I256" s="501">
        <v>91.768100000000004</v>
      </c>
      <c r="J256" s="501">
        <v>93.508899999999997</v>
      </c>
      <c r="K256" s="501">
        <v>95.160300000000007</v>
      </c>
      <c r="L256" s="501">
        <v>103.6035</v>
      </c>
      <c r="M256" s="501">
        <v>112.0539</v>
      </c>
      <c r="N256" s="501">
        <v>97.065200000000004</v>
      </c>
      <c r="O256" s="501">
        <v>100.3242</v>
      </c>
      <c r="P256" s="501">
        <v>97.436000000000007</v>
      </c>
      <c r="Q256" s="501">
        <v>93.382599999999996</v>
      </c>
      <c r="R256" s="501">
        <v>98.733500000000006</v>
      </c>
      <c r="S256" s="501">
        <v>96.691299999999998</v>
      </c>
      <c r="T256" s="501">
        <v>115.7246</v>
      </c>
      <c r="U256" s="501">
        <v>93.448300000000003</v>
      </c>
    </row>
    <row r="257" spans="1:21" ht="14.25" customHeight="1" thickBot="1" x14ac:dyDescent="0.35">
      <c r="A257" s="185">
        <v>37316</v>
      </c>
      <c r="B257" s="501">
        <v>86.373699999999999</v>
      </c>
      <c r="C257" s="501">
        <v>93.685100000000006</v>
      </c>
      <c r="D257" s="501">
        <v>90.099699999999999</v>
      </c>
      <c r="E257" s="501">
        <v>98.093999999999994</v>
      </c>
      <c r="F257" s="501">
        <v>96.891199999999998</v>
      </c>
      <c r="G257" s="501">
        <v>89.566400000000002</v>
      </c>
      <c r="H257" s="501">
        <v>97.622</v>
      </c>
      <c r="I257" s="501">
        <v>91.603800000000007</v>
      </c>
      <c r="J257" s="501">
        <v>93.366399999999999</v>
      </c>
      <c r="K257" s="501">
        <v>94.775400000000005</v>
      </c>
      <c r="L257" s="501">
        <v>104.3415</v>
      </c>
      <c r="M257" s="501">
        <v>112.44759999999999</v>
      </c>
      <c r="N257" s="501">
        <v>96.587500000000006</v>
      </c>
      <c r="O257" s="501">
        <v>100.4635</v>
      </c>
      <c r="P257" s="501">
        <v>97.005600000000001</v>
      </c>
      <c r="Q257" s="501">
        <v>93.095600000000005</v>
      </c>
      <c r="R257" s="501">
        <v>98.670100000000005</v>
      </c>
      <c r="S257" s="501">
        <v>96.172399999999996</v>
      </c>
      <c r="T257" s="501">
        <v>115.21120000000001</v>
      </c>
      <c r="U257" s="501">
        <v>93.181399999999996</v>
      </c>
    </row>
    <row r="258" spans="1:21" ht="14.25" customHeight="1" thickBot="1" x14ac:dyDescent="0.35">
      <c r="A258" s="185">
        <v>37288</v>
      </c>
      <c r="B258" s="501">
        <v>86.160300000000007</v>
      </c>
      <c r="C258" s="501">
        <v>93.572299999999998</v>
      </c>
      <c r="D258" s="501">
        <v>90.106200000000001</v>
      </c>
      <c r="E258" s="501">
        <v>98.064599999999999</v>
      </c>
      <c r="F258" s="501">
        <v>96.252600000000001</v>
      </c>
      <c r="G258" s="501">
        <v>88.972800000000007</v>
      </c>
      <c r="H258" s="501">
        <v>97.255300000000005</v>
      </c>
      <c r="I258" s="501">
        <v>91.490399999999994</v>
      </c>
      <c r="J258" s="501">
        <v>93.4495</v>
      </c>
      <c r="K258" s="501">
        <v>94.878100000000003</v>
      </c>
      <c r="L258" s="501">
        <v>103.8874</v>
      </c>
      <c r="M258" s="501">
        <v>113.4147</v>
      </c>
      <c r="N258" s="501">
        <v>96.649799999999999</v>
      </c>
      <c r="O258" s="501">
        <v>100.75839999999999</v>
      </c>
      <c r="P258" s="501">
        <v>96.722700000000003</v>
      </c>
      <c r="Q258" s="501">
        <v>93.183099999999996</v>
      </c>
      <c r="R258" s="501">
        <v>98.419899999999998</v>
      </c>
      <c r="S258" s="501">
        <v>96.113399999999999</v>
      </c>
      <c r="T258" s="501">
        <v>114.7076</v>
      </c>
      <c r="U258" s="501">
        <v>93.075900000000004</v>
      </c>
    </row>
    <row r="259" spans="1:21" ht="14.25" customHeight="1" thickBot="1" x14ac:dyDescent="0.35">
      <c r="A259" s="185">
        <v>37257</v>
      </c>
      <c r="B259" s="501">
        <v>87.020499999999998</v>
      </c>
      <c r="C259" s="501">
        <v>94.098699999999994</v>
      </c>
      <c r="D259" s="501">
        <v>90.598699999999994</v>
      </c>
      <c r="E259" s="501">
        <v>98.147900000000007</v>
      </c>
      <c r="F259" s="501">
        <v>96.960599999999999</v>
      </c>
      <c r="G259" s="501">
        <v>89.773399999999995</v>
      </c>
      <c r="H259" s="501">
        <v>97.431700000000006</v>
      </c>
      <c r="I259" s="501">
        <v>92.1554</v>
      </c>
      <c r="J259" s="501">
        <v>93.638499999999993</v>
      </c>
      <c r="K259" s="501">
        <v>95.191299999999998</v>
      </c>
      <c r="L259" s="501">
        <v>104.0959</v>
      </c>
      <c r="M259" s="501">
        <v>111.6974</v>
      </c>
      <c r="N259" s="501">
        <v>96.811499999999995</v>
      </c>
      <c r="O259" s="501">
        <v>101.733</v>
      </c>
      <c r="P259" s="501">
        <v>97.296499999999995</v>
      </c>
      <c r="Q259" s="501">
        <v>93.594099999999997</v>
      </c>
      <c r="R259" s="501">
        <v>98.5625</v>
      </c>
      <c r="S259" s="501">
        <v>97.263800000000003</v>
      </c>
      <c r="T259" s="501">
        <v>114.3973</v>
      </c>
      <c r="U259" s="501">
        <v>93.895200000000003</v>
      </c>
    </row>
    <row r="260" spans="1:21" ht="14.25" customHeight="1" thickBot="1" x14ac:dyDescent="0.35">
      <c r="A260" s="185">
        <v>37226</v>
      </c>
      <c r="B260" s="501">
        <v>87.191999999999993</v>
      </c>
      <c r="C260" s="501">
        <v>94.390699999999995</v>
      </c>
      <c r="D260" s="501">
        <v>90.659700000000001</v>
      </c>
      <c r="E260" s="501">
        <v>98.272900000000007</v>
      </c>
      <c r="F260" s="501">
        <v>97.230500000000006</v>
      </c>
      <c r="G260" s="501">
        <v>89.9375</v>
      </c>
      <c r="H260" s="501">
        <v>97.179699999999997</v>
      </c>
      <c r="I260" s="501">
        <v>92.111900000000006</v>
      </c>
      <c r="J260" s="501">
        <v>93.863399999999999</v>
      </c>
      <c r="K260" s="501">
        <v>96.552199999999999</v>
      </c>
      <c r="L260" s="501">
        <v>105.2761</v>
      </c>
      <c r="M260" s="501">
        <v>110.5742</v>
      </c>
      <c r="N260" s="501">
        <v>97.333299999999994</v>
      </c>
      <c r="O260" s="501">
        <v>101.15130000000001</v>
      </c>
      <c r="P260" s="501">
        <v>96.925899999999999</v>
      </c>
      <c r="Q260" s="501">
        <v>94.191999999999993</v>
      </c>
      <c r="R260" s="501">
        <v>98.909800000000004</v>
      </c>
      <c r="S260" s="501">
        <v>96.531599999999997</v>
      </c>
      <c r="T260" s="501">
        <v>113.20059999999999</v>
      </c>
      <c r="U260" s="501">
        <v>93.952799999999996</v>
      </c>
    </row>
    <row r="261" spans="1:21" ht="14.25" customHeight="1" thickBot="1" x14ac:dyDescent="0.35">
      <c r="A261" s="185">
        <v>37196</v>
      </c>
      <c r="B261" s="501">
        <v>86.757199999999997</v>
      </c>
      <c r="C261" s="501">
        <v>94.334500000000006</v>
      </c>
      <c r="D261" s="501">
        <v>90.555599999999998</v>
      </c>
      <c r="E261" s="501">
        <v>97.876199999999997</v>
      </c>
      <c r="F261" s="501">
        <v>96.0291</v>
      </c>
      <c r="G261" s="501">
        <v>89.316800000000001</v>
      </c>
      <c r="H261" s="501">
        <v>96.928100000000001</v>
      </c>
      <c r="I261" s="501">
        <v>91.910799999999995</v>
      </c>
      <c r="J261" s="501">
        <v>93.633899999999997</v>
      </c>
      <c r="K261" s="501">
        <v>96.052400000000006</v>
      </c>
      <c r="L261" s="501">
        <v>105.6524</v>
      </c>
      <c r="M261" s="501">
        <v>110.89409999999999</v>
      </c>
      <c r="N261" s="501">
        <v>97.392200000000003</v>
      </c>
      <c r="O261" s="501">
        <v>101.0535</v>
      </c>
      <c r="P261" s="501">
        <v>96.339500000000001</v>
      </c>
      <c r="Q261" s="501">
        <v>94.270700000000005</v>
      </c>
      <c r="R261" s="501">
        <v>98.772099999999995</v>
      </c>
      <c r="S261" s="501">
        <v>96.160300000000007</v>
      </c>
      <c r="T261" s="501">
        <v>113.23909999999999</v>
      </c>
      <c r="U261" s="501">
        <v>93.755399999999995</v>
      </c>
    </row>
    <row r="262" spans="1:21" ht="14.25" customHeight="1" thickBot="1" x14ac:dyDescent="0.35">
      <c r="A262" s="185">
        <v>37165</v>
      </c>
      <c r="B262" s="501">
        <v>88.364500000000007</v>
      </c>
      <c r="C262" s="501">
        <v>95.153999999999996</v>
      </c>
      <c r="D262" s="501">
        <v>91.522800000000004</v>
      </c>
      <c r="E262" s="501">
        <v>98.835800000000006</v>
      </c>
      <c r="F262" s="501">
        <v>97.055899999999994</v>
      </c>
      <c r="G262" s="501">
        <v>90.110900000000001</v>
      </c>
      <c r="H262" s="501">
        <v>97.649299999999997</v>
      </c>
      <c r="I262" s="501">
        <v>92.875699999999995</v>
      </c>
      <c r="J262" s="501">
        <v>94.445499999999996</v>
      </c>
      <c r="K262" s="501">
        <v>97.438199999999995</v>
      </c>
      <c r="L262" s="501">
        <v>105.4499</v>
      </c>
      <c r="M262" s="501">
        <v>110.1438</v>
      </c>
      <c r="N262" s="501">
        <v>97.927499999999995</v>
      </c>
      <c r="O262" s="501">
        <v>100.744</v>
      </c>
      <c r="P262" s="501">
        <v>97.182100000000005</v>
      </c>
      <c r="Q262" s="501">
        <v>95.095799999999997</v>
      </c>
      <c r="R262" s="501">
        <v>99.069100000000006</v>
      </c>
      <c r="S262" s="501">
        <v>96.650199999999998</v>
      </c>
      <c r="T262" s="501">
        <v>112.4697</v>
      </c>
      <c r="U262" s="501">
        <v>94.866100000000003</v>
      </c>
    </row>
    <row r="263" spans="1:21" ht="14.25" customHeight="1" thickBot="1" x14ac:dyDescent="0.35">
      <c r="A263" s="185">
        <v>37135</v>
      </c>
      <c r="B263" s="501">
        <v>88.411299999999997</v>
      </c>
      <c r="C263" s="501">
        <v>95.201499999999996</v>
      </c>
      <c r="D263" s="501">
        <v>91.733900000000006</v>
      </c>
      <c r="E263" s="501">
        <v>99.017899999999997</v>
      </c>
      <c r="F263" s="501">
        <v>96.548699999999997</v>
      </c>
      <c r="G263" s="501">
        <v>90.073300000000003</v>
      </c>
      <c r="H263" s="501">
        <v>97.654399999999995</v>
      </c>
      <c r="I263" s="501">
        <v>92.801000000000002</v>
      </c>
      <c r="J263" s="501">
        <v>94.352900000000005</v>
      </c>
      <c r="K263" s="501">
        <v>96.849800000000002</v>
      </c>
      <c r="L263" s="501">
        <v>105.35639999999999</v>
      </c>
      <c r="M263" s="501">
        <v>109.9243</v>
      </c>
      <c r="N263" s="501">
        <v>97.909300000000002</v>
      </c>
      <c r="O263" s="501">
        <v>100.9361</v>
      </c>
      <c r="P263" s="501">
        <v>97.079599999999999</v>
      </c>
      <c r="Q263" s="501">
        <v>95.079800000000006</v>
      </c>
      <c r="R263" s="501">
        <v>98.849900000000005</v>
      </c>
      <c r="S263" s="501">
        <v>96.449200000000005</v>
      </c>
      <c r="T263" s="501">
        <v>112.9169</v>
      </c>
      <c r="U263" s="501">
        <v>95.103399999999993</v>
      </c>
    </row>
    <row r="264" spans="1:21" ht="14.25" customHeight="1" thickBot="1" x14ac:dyDescent="0.35">
      <c r="A264" s="185">
        <v>37104</v>
      </c>
      <c r="B264" s="501">
        <v>87.6524</v>
      </c>
      <c r="C264" s="501">
        <v>94.659000000000006</v>
      </c>
      <c r="D264" s="501">
        <v>91.403199999999998</v>
      </c>
      <c r="E264" s="501">
        <v>98.270200000000003</v>
      </c>
      <c r="F264" s="501">
        <v>95.965900000000005</v>
      </c>
      <c r="G264" s="501">
        <v>89.521500000000003</v>
      </c>
      <c r="H264" s="501">
        <v>97.235600000000005</v>
      </c>
      <c r="I264" s="501">
        <v>92.476900000000001</v>
      </c>
      <c r="J264" s="501">
        <v>94.013800000000003</v>
      </c>
      <c r="K264" s="501">
        <v>96.213300000000004</v>
      </c>
      <c r="L264" s="501">
        <v>104.934</v>
      </c>
      <c r="M264" s="501">
        <v>110.9855</v>
      </c>
      <c r="N264" s="501">
        <v>97.791700000000006</v>
      </c>
      <c r="O264" s="501">
        <v>100.7803</v>
      </c>
      <c r="P264" s="501">
        <v>96.462000000000003</v>
      </c>
      <c r="Q264" s="501">
        <v>94.544499999999999</v>
      </c>
      <c r="R264" s="501">
        <v>98.572500000000005</v>
      </c>
      <c r="S264" s="501">
        <v>95.542599999999993</v>
      </c>
      <c r="T264" s="501">
        <v>113.5827</v>
      </c>
      <c r="U264" s="501">
        <v>94.142799999999994</v>
      </c>
    </row>
    <row r="265" spans="1:21" ht="14.25" customHeight="1" thickBot="1" x14ac:dyDescent="0.35">
      <c r="A265" s="185">
        <v>37073</v>
      </c>
      <c r="B265" s="501">
        <v>84.951599999999999</v>
      </c>
      <c r="C265" s="501">
        <v>93.285499999999999</v>
      </c>
      <c r="D265" s="501">
        <v>89.7483</v>
      </c>
      <c r="E265" s="501">
        <v>96.499899999999997</v>
      </c>
      <c r="F265" s="501">
        <v>93.962199999999996</v>
      </c>
      <c r="G265" s="501">
        <v>87.812899999999999</v>
      </c>
      <c r="H265" s="501">
        <v>96.009200000000007</v>
      </c>
      <c r="I265" s="501">
        <v>91.183199999999999</v>
      </c>
      <c r="J265" s="501">
        <v>92.417900000000003</v>
      </c>
      <c r="K265" s="501">
        <v>94.094200000000001</v>
      </c>
      <c r="L265" s="501">
        <v>106.096</v>
      </c>
      <c r="M265" s="501">
        <v>113.0052</v>
      </c>
      <c r="N265" s="501">
        <v>96.965000000000003</v>
      </c>
      <c r="O265" s="501">
        <v>100.39019999999999</v>
      </c>
      <c r="P265" s="501">
        <v>94.731300000000005</v>
      </c>
      <c r="Q265" s="501">
        <v>93.735799999999998</v>
      </c>
      <c r="R265" s="501">
        <v>97.628299999999996</v>
      </c>
      <c r="S265" s="501">
        <v>94.445499999999996</v>
      </c>
      <c r="T265" s="501">
        <v>113.7222</v>
      </c>
      <c r="U265" s="501">
        <v>92.509600000000006</v>
      </c>
    </row>
    <row r="266" spans="1:21" ht="14.25" customHeight="1" thickBot="1" x14ac:dyDescent="0.35">
      <c r="A266" s="185">
        <v>37043</v>
      </c>
      <c r="B266" s="501">
        <v>84.019300000000001</v>
      </c>
      <c r="C266" s="501">
        <v>92.867800000000003</v>
      </c>
      <c r="D266" s="501">
        <v>89.459400000000002</v>
      </c>
      <c r="E266" s="501">
        <v>95.5959</v>
      </c>
      <c r="F266" s="501">
        <v>93.038700000000006</v>
      </c>
      <c r="G266" s="501">
        <v>87.177800000000005</v>
      </c>
      <c r="H266" s="501">
        <v>95.501999999999995</v>
      </c>
      <c r="I266" s="501">
        <v>90.690100000000001</v>
      </c>
      <c r="J266" s="501">
        <v>91.783900000000003</v>
      </c>
      <c r="K266" s="501">
        <v>94.311800000000005</v>
      </c>
      <c r="L266" s="501">
        <v>106.2796</v>
      </c>
      <c r="M266" s="501">
        <v>113.28189999999999</v>
      </c>
      <c r="N266" s="501">
        <v>97.020700000000005</v>
      </c>
      <c r="O266" s="501">
        <v>99.460800000000006</v>
      </c>
      <c r="P266" s="501">
        <v>93.823999999999998</v>
      </c>
      <c r="Q266" s="501">
        <v>93.332599999999999</v>
      </c>
      <c r="R266" s="501">
        <v>97.084400000000002</v>
      </c>
      <c r="S266" s="501">
        <v>94.053399999999996</v>
      </c>
      <c r="T266" s="501">
        <v>112.2651</v>
      </c>
      <c r="U266" s="501">
        <v>92.222899999999996</v>
      </c>
    </row>
    <row r="267" spans="1:21" ht="14.25" customHeight="1" thickBot="1" x14ac:dyDescent="0.35">
      <c r="A267" s="185">
        <v>37012</v>
      </c>
      <c r="B267" s="501">
        <v>85.366900000000001</v>
      </c>
      <c r="C267" s="501">
        <v>93.484200000000001</v>
      </c>
      <c r="D267" s="501">
        <v>90.366699999999994</v>
      </c>
      <c r="E267" s="501">
        <v>96.259100000000004</v>
      </c>
      <c r="F267" s="501">
        <v>93.766000000000005</v>
      </c>
      <c r="G267" s="501">
        <v>87.882199999999997</v>
      </c>
      <c r="H267" s="501">
        <v>95.948800000000006</v>
      </c>
      <c r="I267" s="501">
        <v>91.476399999999998</v>
      </c>
      <c r="J267" s="501">
        <v>92.456999999999994</v>
      </c>
      <c r="K267" s="501">
        <v>93.9358</v>
      </c>
      <c r="L267" s="501">
        <v>105.0538</v>
      </c>
      <c r="M267" s="501">
        <v>111.41549999999999</v>
      </c>
      <c r="N267" s="501">
        <v>97.338800000000006</v>
      </c>
      <c r="O267" s="501">
        <v>99.504300000000001</v>
      </c>
      <c r="P267" s="501">
        <v>94.626800000000003</v>
      </c>
      <c r="Q267" s="501">
        <v>93.9345</v>
      </c>
      <c r="R267" s="501">
        <v>97.419499999999999</v>
      </c>
      <c r="S267" s="501">
        <v>94.458100000000002</v>
      </c>
      <c r="T267" s="501">
        <v>112.059</v>
      </c>
      <c r="U267" s="501">
        <v>92.891599999999997</v>
      </c>
    </row>
    <row r="268" spans="1:21" ht="14.25" customHeight="1" thickBot="1" x14ac:dyDescent="0.35">
      <c r="A268" s="185">
        <v>36982</v>
      </c>
      <c r="B268" s="501">
        <v>87.087900000000005</v>
      </c>
      <c r="C268" s="501">
        <v>94.264600000000002</v>
      </c>
      <c r="D268" s="501">
        <v>91.519400000000005</v>
      </c>
      <c r="E268" s="501">
        <v>97.178700000000006</v>
      </c>
      <c r="F268" s="501">
        <v>94.849100000000007</v>
      </c>
      <c r="G268" s="501">
        <v>88.802599999999998</v>
      </c>
      <c r="H268" s="501">
        <v>96.832899999999995</v>
      </c>
      <c r="I268" s="501">
        <v>92.180199999999999</v>
      </c>
      <c r="J268" s="501">
        <v>93.607100000000003</v>
      </c>
      <c r="K268" s="501">
        <v>95.164100000000005</v>
      </c>
      <c r="L268" s="501">
        <v>103.8907</v>
      </c>
      <c r="M268" s="501">
        <v>110.486</v>
      </c>
      <c r="N268" s="501">
        <v>97.416200000000003</v>
      </c>
      <c r="O268" s="501">
        <v>100.10850000000001</v>
      </c>
      <c r="P268" s="501">
        <v>95.557400000000001</v>
      </c>
      <c r="Q268" s="501">
        <v>94.773600000000002</v>
      </c>
      <c r="R268" s="501">
        <v>97.880600000000001</v>
      </c>
      <c r="S268" s="501">
        <v>95.186300000000003</v>
      </c>
      <c r="T268" s="501">
        <v>111.9568</v>
      </c>
      <c r="U268" s="501">
        <v>93.536299999999997</v>
      </c>
    </row>
    <row r="269" spans="1:21" ht="14.25" customHeight="1" thickBot="1" x14ac:dyDescent="0.35">
      <c r="A269" s="185">
        <v>36951</v>
      </c>
      <c r="B269" s="501">
        <v>87.696700000000007</v>
      </c>
      <c r="C269" s="501">
        <v>94.313599999999994</v>
      </c>
      <c r="D269" s="501">
        <v>91.863699999999994</v>
      </c>
      <c r="E269" s="501">
        <v>97.4392</v>
      </c>
      <c r="F269" s="501">
        <v>95.374399999999994</v>
      </c>
      <c r="G269" s="501">
        <v>88.917699999999996</v>
      </c>
      <c r="H269" s="501">
        <v>97.434100000000001</v>
      </c>
      <c r="I269" s="501">
        <v>92.485399999999998</v>
      </c>
      <c r="J269" s="501">
        <v>94.023700000000005</v>
      </c>
      <c r="K269" s="501">
        <v>95.5304</v>
      </c>
      <c r="L269" s="501">
        <v>103.4909</v>
      </c>
      <c r="M269" s="501">
        <v>109.3158</v>
      </c>
      <c r="N269" s="501">
        <v>97.629300000000001</v>
      </c>
      <c r="O269" s="501">
        <v>99.666700000000006</v>
      </c>
      <c r="P269" s="501">
        <v>95.686700000000002</v>
      </c>
      <c r="Q269" s="501">
        <v>94.949600000000004</v>
      </c>
      <c r="R269" s="501">
        <v>98.235699999999994</v>
      </c>
      <c r="S269" s="501">
        <v>95.682500000000005</v>
      </c>
      <c r="T269" s="501">
        <v>111.4021</v>
      </c>
      <c r="U269" s="501">
        <v>94.032700000000006</v>
      </c>
    </row>
    <row r="270" spans="1:21" ht="14.25" customHeight="1" thickBot="1" x14ac:dyDescent="0.35">
      <c r="A270" s="185">
        <v>36923</v>
      </c>
      <c r="B270" s="501">
        <v>87.599900000000005</v>
      </c>
      <c r="C270" s="501">
        <v>94.247799999999998</v>
      </c>
      <c r="D270" s="501">
        <v>91.875</v>
      </c>
      <c r="E270" s="501">
        <v>97.485600000000005</v>
      </c>
      <c r="F270" s="501">
        <v>95.035300000000007</v>
      </c>
      <c r="G270" s="501">
        <v>88.834299999999999</v>
      </c>
      <c r="H270" s="501">
        <v>97.105400000000003</v>
      </c>
      <c r="I270" s="501">
        <v>92.437100000000001</v>
      </c>
      <c r="J270" s="501">
        <v>94.143799999999999</v>
      </c>
      <c r="K270" s="501">
        <v>95.837500000000006</v>
      </c>
      <c r="L270" s="501">
        <v>103.0782</v>
      </c>
      <c r="M270" s="501">
        <v>107.7805</v>
      </c>
      <c r="N270" s="501">
        <v>97.331500000000005</v>
      </c>
      <c r="O270" s="501">
        <v>98.612099999999998</v>
      </c>
      <c r="P270" s="501">
        <v>95.469399999999993</v>
      </c>
      <c r="Q270" s="501">
        <v>94.913700000000006</v>
      </c>
      <c r="R270" s="501">
        <v>98.019400000000005</v>
      </c>
      <c r="S270" s="501">
        <v>95.169600000000003</v>
      </c>
      <c r="T270" s="501">
        <v>111.02849999999999</v>
      </c>
      <c r="U270" s="501">
        <v>93.969300000000004</v>
      </c>
    </row>
    <row r="271" spans="1:21" ht="14.25" customHeight="1" thickBot="1" x14ac:dyDescent="0.35">
      <c r="A271" s="185">
        <v>36892</v>
      </c>
      <c r="B271" s="501">
        <v>88.225700000000003</v>
      </c>
      <c r="C271" s="501">
        <v>94.710300000000004</v>
      </c>
      <c r="D271" s="501">
        <v>92.061800000000005</v>
      </c>
      <c r="E271" s="501">
        <v>98.026200000000003</v>
      </c>
      <c r="F271" s="501">
        <v>95.647199999999998</v>
      </c>
      <c r="G271" s="501">
        <v>88.869200000000006</v>
      </c>
      <c r="H271" s="501">
        <v>97.399500000000003</v>
      </c>
      <c r="I271" s="501">
        <v>92.958600000000004</v>
      </c>
      <c r="J271" s="501">
        <v>94.524100000000004</v>
      </c>
      <c r="K271" s="501">
        <v>96.493799999999993</v>
      </c>
      <c r="L271" s="501">
        <v>102.6486</v>
      </c>
      <c r="M271" s="501">
        <v>106.7169</v>
      </c>
      <c r="N271" s="501">
        <v>97.646000000000001</v>
      </c>
      <c r="O271" s="501">
        <v>98.702600000000004</v>
      </c>
      <c r="P271" s="501">
        <v>95.715599999999995</v>
      </c>
      <c r="Q271" s="501">
        <v>95.36</v>
      </c>
      <c r="R271" s="501">
        <v>97.952100000000002</v>
      </c>
      <c r="S271" s="501">
        <v>95.231399999999994</v>
      </c>
      <c r="T271" s="501">
        <v>109.6871</v>
      </c>
      <c r="U271" s="501">
        <v>94.360500000000002</v>
      </c>
    </row>
    <row r="272" spans="1:21" ht="14.25" customHeight="1" thickBot="1" x14ac:dyDescent="0.35">
      <c r="A272" s="185">
        <v>36861</v>
      </c>
      <c r="B272" s="501">
        <v>85.277000000000001</v>
      </c>
      <c r="C272" s="501">
        <v>93.470799999999997</v>
      </c>
      <c r="D272" s="501">
        <v>90.284899999999993</v>
      </c>
      <c r="E272" s="501">
        <v>95.995099999999994</v>
      </c>
      <c r="F272" s="501">
        <v>93.441900000000004</v>
      </c>
      <c r="G272" s="501">
        <v>87.615499999999997</v>
      </c>
      <c r="H272" s="501">
        <v>96.290700000000001</v>
      </c>
      <c r="I272" s="501">
        <v>91.552199999999999</v>
      </c>
      <c r="J272" s="501">
        <v>92.883600000000001</v>
      </c>
      <c r="K272" s="501">
        <v>95.681299999999993</v>
      </c>
      <c r="L272" s="501">
        <v>104.5043</v>
      </c>
      <c r="M272" s="501">
        <v>110.4301</v>
      </c>
      <c r="N272" s="501">
        <v>97.454700000000003</v>
      </c>
      <c r="O272" s="501">
        <v>97.918899999999994</v>
      </c>
      <c r="P272" s="501">
        <v>92.495800000000003</v>
      </c>
      <c r="Q272" s="501">
        <v>94.347399999999993</v>
      </c>
      <c r="R272" s="501">
        <v>96.204499999999996</v>
      </c>
      <c r="S272" s="501">
        <v>94.642899999999997</v>
      </c>
      <c r="T272" s="501">
        <v>108.1908</v>
      </c>
      <c r="U272" s="501">
        <v>92.380200000000002</v>
      </c>
    </row>
    <row r="273" spans="1:21" ht="14.25" customHeight="1" thickBot="1" x14ac:dyDescent="0.35">
      <c r="A273" s="185">
        <v>36831</v>
      </c>
      <c r="B273" s="501">
        <v>82.632000000000005</v>
      </c>
      <c r="C273" s="501">
        <v>92.229900000000001</v>
      </c>
      <c r="D273" s="501">
        <v>88.680099999999996</v>
      </c>
      <c r="E273" s="501">
        <v>94.230500000000006</v>
      </c>
      <c r="F273" s="501">
        <v>91.284899999999993</v>
      </c>
      <c r="G273" s="501">
        <v>86.1113</v>
      </c>
      <c r="H273" s="501">
        <v>94.791600000000003</v>
      </c>
      <c r="I273" s="501">
        <v>90.168899999999994</v>
      </c>
      <c r="J273" s="501">
        <v>91.147599999999997</v>
      </c>
      <c r="K273" s="501">
        <v>93.748599999999996</v>
      </c>
      <c r="L273" s="501">
        <v>106.66889999999999</v>
      </c>
      <c r="M273" s="501">
        <v>113.7013</v>
      </c>
      <c r="N273" s="501">
        <v>96.201800000000006</v>
      </c>
      <c r="O273" s="501">
        <v>97.702500000000001</v>
      </c>
      <c r="P273" s="501">
        <v>90.7988</v>
      </c>
      <c r="Q273" s="501">
        <v>93.319100000000006</v>
      </c>
      <c r="R273" s="501">
        <v>94.869799999999998</v>
      </c>
      <c r="S273" s="501">
        <v>94.414000000000001</v>
      </c>
      <c r="T273" s="501">
        <v>108.3674</v>
      </c>
      <c r="U273" s="501">
        <v>90.903499999999994</v>
      </c>
    </row>
    <row r="274" spans="1:21" ht="14.25" customHeight="1" thickBot="1" x14ac:dyDescent="0.35">
      <c r="A274" s="185">
        <v>36800</v>
      </c>
      <c r="B274" s="501">
        <v>82.078000000000003</v>
      </c>
      <c r="C274" s="501">
        <v>91.965599999999995</v>
      </c>
      <c r="D274" s="501">
        <v>88.558800000000005</v>
      </c>
      <c r="E274" s="501">
        <v>93.580299999999994</v>
      </c>
      <c r="F274" s="501">
        <v>90.718599999999995</v>
      </c>
      <c r="G274" s="501">
        <v>85.850399999999993</v>
      </c>
      <c r="H274" s="501">
        <v>94.355599999999995</v>
      </c>
      <c r="I274" s="501">
        <v>89.773200000000003</v>
      </c>
      <c r="J274" s="501">
        <v>90.850300000000004</v>
      </c>
      <c r="K274" s="501">
        <v>93.125399999999999</v>
      </c>
      <c r="L274" s="501">
        <v>107.7038</v>
      </c>
      <c r="M274" s="501">
        <v>113.8257</v>
      </c>
      <c r="N274" s="501">
        <v>95.934200000000004</v>
      </c>
      <c r="O274" s="501">
        <v>97.867599999999996</v>
      </c>
      <c r="P274" s="501">
        <v>90.444299999999998</v>
      </c>
      <c r="Q274" s="501">
        <v>93.070899999999995</v>
      </c>
      <c r="R274" s="501">
        <v>94.483599999999996</v>
      </c>
      <c r="S274" s="501">
        <v>94.129000000000005</v>
      </c>
      <c r="T274" s="501">
        <v>106.5682</v>
      </c>
      <c r="U274" s="501">
        <v>90.708600000000004</v>
      </c>
    </row>
    <row r="275" spans="1:21" ht="14.25" customHeight="1" thickBot="1" x14ac:dyDescent="0.35">
      <c r="A275" s="185">
        <v>36770</v>
      </c>
      <c r="B275" s="501">
        <v>83.236199999999997</v>
      </c>
      <c r="C275" s="501">
        <v>92.890900000000002</v>
      </c>
      <c r="D275" s="501">
        <v>89.285700000000006</v>
      </c>
      <c r="E275" s="501">
        <v>93.326300000000003</v>
      </c>
      <c r="F275" s="501">
        <v>91.32</v>
      </c>
      <c r="G275" s="501">
        <v>86.103999999999999</v>
      </c>
      <c r="H275" s="501">
        <v>94.653099999999995</v>
      </c>
      <c r="I275" s="501">
        <v>90.599599999999995</v>
      </c>
      <c r="J275" s="501">
        <v>91.304100000000005</v>
      </c>
      <c r="K275" s="501">
        <v>93.918099999999995</v>
      </c>
      <c r="L275" s="501">
        <v>107.6054</v>
      </c>
      <c r="M275" s="501">
        <v>112.6036</v>
      </c>
      <c r="N275" s="501">
        <v>96.153700000000001</v>
      </c>
      <c r="O275" s="501">
        <v>97.538700000000006</v>
      </c>
      <c r="P275" s="501">
        <v>90.821100000000001</v>
      </c>
      <c r="Q275" s="501">
        <v>93.379300000000001</v>
      </c>
      <c r="R275" s="501">
        <v>94.873999999999995</v>
      </c>
      <c r="S275" s="501">
        <v>94.411199999999994</v>
      </c>
      <c r="T275" s="501">
        <v>108.2427</v>
      </c>
      <c r="U275" s="501">
        <v>91.390900000000002</v>
      </c>
    </row>
    <row r="276" spans="1:21" ht="14.25" customHeight="1" thickBot="1" x14ac:dyDescent="0.35">
      <c r="A276" s="185">
        <v>36739</v>
      </c>
      <c r="B276" s="501">
        <v>84.959199999999996</v>
      </c>
      <c r="C276" s="501">
        <v>93.256</v>
      </c>
      <c r="D276" s="501">
        <v>90.291499999999999</v>
      </c>
      <c r="E276" s="501">
        <v>94.2744</v>
      </c>
      <c r="F276" s="501">
        <v>92.812799999999996</v>
      </c>
      <c r="G276" s="501">
        <v>87.569500000000005</v>
      </c>
      <c r="H276" s="501">
        <v>95.475999999999999</v>
      </c>
      <c r="I276" s="501">
        <v>91.515900000000002</v>
      </c>
      <c r="J276" s="501">
        <v>92.404499999999999</v>
      </c>
      <c r="K276" s="501">
        <v>95.285899999999998</v>
      </c>
      <c r="L276" s="501">
        <v>107.18559999999999</v>
      </c>
      <c r="M276" s="501">
        <v>110.1763</v>
      </c>
      <c r="N276" s="501">
        <v>96.692999999999998</v>
      </c>
      <c r="O276" s="501">
        <v>98.395300000000006</v>
      </c>
      <c r="P276" s="501">
        <v>92.049300000000002</v>
      </c>
      <c r="Q276" s="501">
        <v>94.104900000000001</v>
      </c>
      <c r="R276" s="501">
        <v>95.75</v>
      </c>
      <c r="S276" s="501">
        <v>94.403099999999995</v>
      </c>
      <c r="T276" s="501">
        <v>110.2418</v>
      </c>
      <c r="U276" s="501">
        <v>92.157899999999998</v>
      </c>
    </row>
    <row r="277" spans="1:21" ht="14.25" customHeight="1" thickBot="1" x14ac:dyDescent="0.35">
      <c r="A277" s="185">
        <v>36708</v>
      </c>
      <c r="B277" s="501">
        <v>87.285499999999999</v>
      </c>
      <c r="C277" s="501">
        <v>94.405699999999996</v>
      </c>
      <c r="D277" s="501">
        <v>91.825999999999993</v>
      </c>
      <c r="E277" s="501">
        <v>95.008499999999998</v>
      </c>
      <c r="F277" s="501">
        <v>94.7196</v>
      </c>
      <c r="G277" s="501">
        <v>88.894800000000004</v>
      </c>
      <c r="H277" s="501">
        <v>96.407799999999995</v>
      </c>
      <c r="I277" s="501">
        <v>92.729100000000003</v>
      </c>
      <c r="J277" s="501">
        <v>93.752200000000002</v>
      </c>
      <c r="K277" s="501">
        <v>97.273399999999995</v>
      </c>
      <c r="L277" s="501">
        <v>105.79300000000001</v>
      </c>
      <c r="M277" s="501">
        <v>108.17749999999999</v>
      </c>
      <c r="N277" s="501">
        <v>97.929299999999998</v>
      </c>
      <c r="O277" s="501">
        <v>98.703800000000001</v>
      </c>
      <c r="P277" s="501">
        <v>93.252499999999998</v>
      </c>
      <c r="Q277" s="501">
        <v>94.850899999999996</v>
      </c>
      <c r="R277" s="501">
        <v>96.456000000000003</v>
      </c>
      <c r="S277" s="501">
        <v>95.347399999999993</v>
      </c>
      <c r="T277" s="501">
        <v>111.3416</v>
      </c>
      <c r="U277" s="501">
        <v>93.618099999999998</v>
      </c>
    </row>
    <row r="278" spans="1:21" ht="14.25" customHeight="1" thickBot="1" x14ac:dyDescent="0.35">
      <c r="A278" s="185">
        <v>36678</v>
      </c>
      <c r="B278" s="501">
        <v>88.094300000000004</v>
      </c>
      <c r="C278" s="501">
        <v>94.5916</v>
      </c>
      <c r="D278" s="501">
        <v>92.224599999999995</v>
      </c>
      <c r="E278" s="501">
        <v>94.603399999999993</v>
      </c>
      <c r="F278" s="501">
        <v>94.942700000000002</v>
      </c>
      <c r="G278" s="501">
        <v>89.118499999999997</v>
      </c>
      <c r="H278" s="501">
        <v>96.590199999999996</v>
      </c>
      <c r="I278" s="501">
        <v>93.188100000000006</v>
      </c>
      <c r="J278" s="501">
        <v>94.259399999999999</v>
      </c>
      <c r="K278" s="501">
        <v>96.910499999999999</v>
      </c>
      <c r="L278" s="501">
        <v>106.2807</v>
      </c>
      <c r="M278" s="501">
        <v>108.0718</v>
      </c>
      <c r="N278" s="501">
        <v>98.430400000000006</v>
      </c>
      <c r="O278" s="501">
        <v>98.775700000000001</v>
      </c>
      <c r="P278" s="501">
        <v>93.594499999999996</v>
      </c>
      <c r="Q278" s="501">
        <v>95.519400000000005</v>
      </c>
      <c r="R278" s="501">
        <v>96.446899999999999</v>
      </c>
      <c r="S278" s="501">
        <v>95.533000000000001</v>
      </c>
      <c r="T278" s="501">
        <v>112.321</v>
      </c>
      <c r="U278" s="501">
        <v>94.123500000000007</v>
      </c>
    </row>
    <row r="279" spans="1:21" ht="14.25" customHeight="1" thickBot="1" x14ac:dyDescent="0.35">
      <c r="A279" s="185">
        <v>36647</v>
      </c>
      <c r="B279" s="501">
        <v>85.018699999999995</v>
      </c>
      <c r="C279" s="501">
        <v>92.895600000000002</v>
      </c>
      <c r="D279" s="501">
        <v>90.521299999999997</v>
      </c>
      <c r="E279" s="501">
        <v>93.232699999999994</v>
      </c>
      <c r="F279" s="501">
        <v>92.205200000000005</v>
      </c>
      <c r="G279" s="501">
        <v>87.864400000000003</v>
      </c>
      <c r="H279" s="501">
        <v>95.1126</v>
      </c>
      <c r="I279" s="501">
        <v>91.632499999999993</v>
      </c>
      <c r="J279" s="501">
        <v>92.512</v>
      </c>
      <c r="K279" s="501">
        <v>95.694100000000006</v>
      </c>
      <c r="L279" s="501">
        <v>108.59220000000001</v>
      </c>
      <c r="M279" s="501">
        <v>111.4046</v>
      </c>
      <c r="N279" s="501">
        <v>96.367099999999994</v>
      </c>
      <c r="O279" s="501">
        <v>99.348799999999997</v>
      </c>
      <c r="P279" s="501">
        <v>91.669499999999999</v>
      </c>
      <c r="Q279" s="501">
        <v>94.404499999999999</v>
      </c>
      <c r="R279" s="501">
        <v>95.110399999999998</v>
      </c>
      <c r="S279" s="501">
        <v>95.390199999999993</v>
      </c>
      <c r="T279" s="501">
        <v>110.9726</v>
      </c>
      <c r="U279" s="501">
        <v>92.297300000000007</v>
      </c>
    </row>
    <row r="280" spans="1:21" ht="14.25" customHeight="1" thickBot="1" x14ac:dyDescent="0.35">
      <c r="A280" s="185">
        <v>36617</v>
      </c>
      <c r="B280" s="501">
        <v>86.732399999999998</v>
      </c>
      <c r="C280" s="501">
        <v>93.618499999999997</v>
      </c>
      <c r="D280" s="501">
        <v>91.806600000000003</v>
      </c>
      <c r="E280" s="501">
        <v>94.532799999999995</v>
      </c>
      <c r="F280" s="501">
        <v>92.985299999999995</v>
      </c>
      <c r="G280" s="501">
        <v>89.296999999999997</v>
      </c>
      <c r="H280" s="501">
        <v>95.701499999999996</v>
      </c>
      <c r="I280" s="501">
        <v>92.563999999999993</v>
      </c>
      <c r="J280" s="501">
        <v>93.401300000000006</v>
      </c>
      <c r="K280" s="501">
        <v>96.242999999999995</v>
      </c>
      <c r="L280" s="501">
        <v>108.4723</v>
      </c>
      <c r="M280" s="501">
        <v>108.5475</v>
      </c>
      <c r="N280" s="501">
        <v>97.281199999999998</v>
      </c>
      <c r="O280" s="501">
        <v>99.553799999999995</v>
      </c>
      <c r="P280" s="501">
        <v>92.310400000000001</v>
      </c>
      <c r="Q280" s="501">
        <v>95.001199999999997</v>
      </c>
      <c r="R280" s="501">
        <v>95.474000000000004</v>
      </c>
      <c r="S280" s="501">
        <v>96.132900000000006</v>
      </c>
      <c r="T280" s="501">
        <v>114.42270000000001</v>
      </c>
      <c r="U280" s="501">
        <v>93.152500000000003</v>
      </c>
    </row>
    <row r="281" spans="1:21" ht="14.25" customHeight="1" thickBot="1" x14ac:dyDescent="0.35">
      <c r="A281" s="185">
        <v>36586</v>
      </c>
      <c r="B281" s="501">
        <v>88.083399999999997</v>
      </c>
      <c r="C281" s="501">
        <v>94.401499999999999</v>
      </c>
      <c r="D281" s="501">
        <v>92.662099999999995</v>
      </c>
      <c r="E281" s="501">
        <v>95.19</v>
      </c>
      <c r="F281" s="501">
        <v>93.730400000000003</v>
      </c>
      <c r="G281" s="501">
        <v>90.385300000000001</v>
      </c>
      <c r="H281" s="501">
        <v>96.058499999999995</v>
      </c>
      <c r="I281" s="501">
        <v>93.408699999999996</v>
      </c>
      <c r="J281" s="501">
        <v>94.130499999999998</v>
      </c>
      <c r="K281" s="501">
        <v>96.722700000000003</v>
      </c>
      <c r="L281" s="501">
        <v>106.99720000000001</v>
      </c>
      <c r="M281" s="501">
        <v>107.3424</v>
      </c>
      <c r="N281" s="501">
        <v>97.182599999999994</v>
      </c>
      <c r="O281" s="501">
        <v>99.758600000000001</v>
      </c>
      <c r="P281" s="501">
        <v>92.922499999999999</v>
      </c>
      <c r="Q281" s="501">
        <v>95.685500000000005</v>
      </c>
      <c r="R281" s="501">
        <v>95.383600000000001</v>
      </c>
      <c r="S281" s="501">
        <v>96.468800000000002</v>
      </c>
      <c r="T281" s="501">
        <v>114.2561</v>
      </c>
      <c r="U281" s="501">
        <v>93.952600000000004</v>
      </c>
    </row>
    <row r="282" spans="1:21" ht="14.25" customHeight="1" thickBot="1" x14ac:dyDescent="0.35">
      <c r="A282" s="185">
        <v>36557</v>
      </c>
      <c r="B282" s="501">
        <v>89.512600000000006</v>
      </c>
      <c r="C282" s="501">
        <v>94.767099999999999</v>
      </c>
      <c r="D282" s="501">
        <v>93.783500000000004</v>
      </c>
      <c r="E282" s="501">
        <v>95.899699999999996</v>
      </c>
      <c r="F282" s="501">
        <v>94.467600000000004</v>
      </c>
      <c r="G282" s="501">
        <v>91.2149</v>
      </c>
      <c r="H282" s="501">
        <v>96.525499999999994</v>
      </c>
      <c r="I282" s="501">
        <v>94.134900000000002</v>
      </c>
      <c r="J282" s="501">
        <v>94.768699999999995</v>
      </c>
      <c r="K282" s="501">
        <v>96.816000000000003</v>
      </c>
      <c r="L282" s="501">
        <v>106.35760000000001</v>
      </c>
      <c r="M282" s="501">
        <v>106.9696</v>
      </c>
      <c r="N282" s="501">
        <v>97.5124</v>
      </c>
      <c r="O282" s="501">
        <v>100.3425</v>
      </c>
      <c r="P282" s="501">
        <v>93.678799999999995</v>
      </c>
      <c r="Q282" s="501">
        <v>96.211600000000004</v>
      </c>
      <c r="R282" s="501">
        <v>95.987899999999996</v>
      </c>
      <c r="S282" s="501">
        <v>97.071899999999999</v>
      </c>
      <c r="T282" s="501">
        <v>113.0737</v>
      </c>
      <c r="U282" s="501">
        <v>94.677899999999994</v>
      </c>
    </row>
    <row r="283" spans="1:21" ht="14.25" customHeight="1" thickBot="1" x14ac:dyDescent="0.35">
      <c r="A283" s="185">
        <v>36526</v>
      </c>
      <c r="B283" s="501">
        <v>91.081800000000001</v>
      </c>
      <c r="C283" s="501">
        <v>95.307100000000005</v>
      </c>
      <c r="D283" s="501">
        <v>94.881500000000003</v>
      </c>
      <c r="E283" s="501">
        <v>97.007300000000001</v>
      </c>
      <c r="F283" s="501">
        <v>95.351100000000002</v>
      </c>
      <c r="G283" s="501">
        <v>92.501000000000005</v>
      </c>
      <c r="H283" s="501">
        <v>96.938800000000001</v>
      </c>
      <c r="I283" s="501">
        <v>95.185199999999995</v>
      </c>
      <c r="J283" s="501">
        <v>95.541200000000003</v>
      </c>
      <c r="K283" s="501">
        <v>98.088999999999999</v>
      </c>
      <c r="L283" s="501">
        <v>105.6585</v>
      </c>
      <c r="M283" s="501">
        <v>105.0891</v>
      </c>
      <c r="N283" s="501">
        <v>98.194100000000006</v>
      </c>
      <c r="O283" s="501">
        <v>100.5394</v>
      </c>
      <c r="P283" s="501">
        <v>94.486099999999993</v>
      </c>
      <c r="Q283" s="501">
        <v>96.397099999999995</v>
      </c>
      <c r="R283" s="501">
        <v>96.525000000000006</v>
      </c>
      <c r="S283" s="501">
        <v>97.625600000000006</v>
      </c>
      <c r="T283" s="501">
        <v>110.327</v>
      </c>
      <c r="U283" s="501">
        <v>95.259699999999995</v>
      </c>
    </row>
    <row r="284" spans="1:21" ht="14.25" customHeight="1" thickBot="1" x14ac:dyDescent="0.35">
      <c r="A284" s="185">
        <v>36495</v>
      </c>
      <c r="B284" s="501">
        <v>91.211799999999997</v>
      </c>
      <c r="C284" s="501">
        <v>95.767499999999998</v>
      </c>
      <c r="D284" s="501">
        <v>94.811300000000003</v>
      </c>
      <c r="E284" s="501">
        <v>97.121399999999994</v>
      </c>
      <c r="F284" s="501">
        <v>95.385900000000007</v>
      </c>
      <c r="G284" s="501">
        <v>93.089399999999998</v>
      </c>
      <c r="H284" s="501">
        <v>96.931700000000006</v>
      </c>
      <c r="I284" s="501">
        <v>95.0869</v>
      </c>
      <c r="J284" s="501">
        <v>95.626900000000006</v>
      </c>
      <c r="K284" s="501">
        <v>96.889399999999995</v>
      </c>
      <c r="L284" s="501">
        <v>105.39579999999999</v>
      </c>
      <c r="M284" s="501">
        <v>104.0074</v>
      </c>
      <c r="N284" s="501">
        <v>97.975800000000007</v>
      </c>
      <c r="O284" s="501">
        <v>100.151</v>
      </c>
      <c r="P284" s="501">
        <v>94.758899999999997</v>
      </c>
      <c r="Q284" s="501">
        <v>96.971699999999998</v>
      </c>
      <c r="R284" s="501">
        <v>96.624700000000004</v>
      </c>
      <c r="S284" s="501">
        <v>97.782899999999998</v>
      </c>
      <c r="T284" s="501">
        <v>108.0873</v>
      </c>
      <c r="U284" s="501">
        <v>95.237799999999993</v>
      </c>
    </row>
    <row r="285" spans="1:21" ht="14.25" customHeight="1" thickBot="1" x14ac:dyDescent="0.35">
      <c r="A285" s="185">
        <v>36465</v>
      </c>
      <c r="B285" s="501">
        <v>92.988799999999998</v>
      </c>
      <c r="C285" s="501">
        <v>96.479799999999997</v>
      </c>
      <c r="D285" s="501">
        <v>96.038499999999999</v>
      </c>
      <c r="E285" s="501">
        <v>97.2654</v>
      </c>
      <c r="F285" s="501">
        <v>95.775000000000006</v>
      </c>
      <c r="G285" s="501">
        <v>94.310900000000004</v>
      </c>
      <c r="H285" s="501">
        <v>97.689599999999999</v>
      </c>
      <c r="I285" s="501">
        <v>95.836799999999997</v>
      </c>
      <c r="J285" s="501">
        <v>96.756900000000002</v>
      </c>
      <c r="K285" s="501">
        <v>97.456599999999995</v>
      </c>
      <c r="L285" s="501">
        <v>104.113</v>
      </c>
      <c r="M285" s="501">
        <v>102.8434</v>
      </c>
      <c r="N285" s="501">
        <v>98.431700000000006</v>
      </c>
      <c r="O285" s="501">
        <v>99.944100000000006</v>
      </c>
      <c r="P285" s="501">
        <v>95.948599999999999</v>
      </c>
      <c r="Q285" s="501">
        <v>97.224800000000002</v>
      </c>
      <c r="R285" s="501">
        <v>97.369299999999996</v>
      </c>
      <c r="S285" s="501">
        <v>98.502399999999994</v>
      </c>
      <c r="T285" s="501">
        <v>106.7696</v>
      </c>
      <c r="U285" s="501">
        <v>96.147199999999998</v>
      </c>
    </row>
    <row r="286" spans="1:21" ht="14.25" customHeight="1" thickBot="1" x14ac:dyDescent="0.35">
      <c r="A286" s="185">
        <v>36434</v>
      </c>
      <c r="B286" s="501">
        <v>95.343500000000006</v>
      </c>
      <c r="C286" s="501">
        <v>97.650099999999995</v>
      </c>
      <c r="D286" s="501">
        <v>97.307699999999997</v>
      </c>
      <c r="E286" s="501">
        <v>98.048599999999993</v>
      </c>
      <c r="F286" s="501">
        <v>97.451099999999997</v>
      </c>
      <c r="G286" s="501">
        <v>95.624600000000001</v>
      </c>
      <c r="H286" s="501">
        <v>98.643199999999993</v>
      </c>
      <c r="I286" s="501">
        <v>97.095799999999997</v>
      </c>
      <c r="J286" s="501">
        <v>98.105400000000003</v>
      </c>
      <c r="K286" s="501">
        <v>98.453299999999999</v>
      </c>
      <c r="L286" s="501">
        <v>102.7431</v>
      </c>
      <c r="M286" s="501">
        <v>100.691</v>
      </c>
      <c r="N286" s="501">
        <v>99.29</v>
      </c>
      <c r="O286" s="501">
        <v>98.903499999999994</v>
      </c>
      <c r="P286" s="501">
        <v>97.057699999999997</v>
      </c>
      <c r="Q286" s="501">
        <v>98.098399999999998</v>
      </c>
      <c r="R286" s="501">
        <v>98.1524</v>
      </c>
      <c r="S286" s="501">
        <v>98.940100000000001</v>
      </c>
      <c r="T286" s="501">
        <v>106.41549999999999</v>
      </c>
      <c r="U286" s="501">
        <v>97.531000000000006</v>
      </c>
    </row>
    <row r="287" spans="1:21" ht="14.25" customHeight="1" thickBot="1" x14ac:dyDescent="0.35">
      <c r="A287" s="185">
        <v>36404</v>
      </c>
      <c r="B287" s="501">
        <v>94.327600000000004</v>
      </c>
      <c r="C287" s="501">
        <v>97.140600000000006</v>
      </c>
      <c r="D287" s="501">
        <v>96.888999999999996</v>
      </c>
      <c r="E287" s="501">
        <v>97.402000000000001</v>
      </c>
      <c r="F287" s="501">
        <v>96.631100000000004</v>
      </c>
      <c r="G287" s="501">
        <v>95.714299999999994</v>
      </c>
      <c r="H287" s="501">
        <v>98.296499999999995</v>
      </c>
      <c r="I287" s="501">
        <v>96.567400000000006</v>
      </c>
      <c r="J287" s="501">
        <v>97.391199999999998</v>
      </c>
      <c r="K287" s="501">
        <v>97.532799999999995</v>
      </c>
      <c r="L287" s="501">
        <v>102.114</v>
      </c>
      <c r="M287" s="501">
        <v>103.02809999999999</v>
      </c>
      <c r="N287" s="501">
        <v>98.845500000000001</v>
      </c>
      <c r="O287" s="501">
        <v>98.894099999999995</v>
      </c>
      <c r="P287" s="501">
        <v>96.633799999999994</v>
      </c>
      <c r="Q287" s="501">
        <v>97.572800000000001</v>
      </c>
      <c r="R287" s="501">
        <v>97.824299999999994</v>
      </c>
      <c r="S287" s="501">
        <v>98.506299999999996</v>
      </c>
      <c r="T287" s="501">
        <v>105.42</v>
      </c>
      <c r="U287" s="501">
        <v>96.918099999999995</v>
      </c>
    </row>
    <row r="288" spans="1:21" ht="14.25" customHeight="1" thickBot="1" x14ac:dyDescent="0.35">
      <c r="A288" s="185">
        <v>36373</v>
      </c>
      <c r="B288" s="501">
        <v>95.682699999999997</v>
      </c>
      <c r="C288" s="501">
        <v>97.6126</v>
      </c>
      <c r="D288" s="501">
        <v>97.650800000000004</v>
      </c>
      <c r="E288" s="501">
        <v>97.859300000000005</v>
      </c>
      <c r="F288" s="501">
        <v>97.489699999999999</v>
      </c>
      <c r="G288" s="501">
        <v>96.618799999999993</v>
      </c>
      <c r="H288" s="501">
        <v>98.773499999999999</v>
      </c>
      <c r="I288" s="501">
        <v>97.283699999999996</v>
      </c>
      <c r="J288" s="501">
        <v>97.953699999999998</v>
      </c>
      <c r="K288" s="501">
        <v>97.568700000000007</v>
      </c>
      <c r="L288" s="501">
        <v>100.55719999999999</v>
      </c>
      <c r="M288" s="501">
        <v>101.91160000000001</v>
      </c>
      <c r="N288" s="501">
        <v>99.136399999999995</v>
      </c>
      <c r="O288" s="501">
        <v>99.297600000000003</v>
      </c>
      <c r="P288" s="501">
        <v>97.879499999999993</v>
      </c>
      <c r="Q288" s="501">
        <v>98.087800000000001</v>
      </c>
      <c r="R288" s="501">
        <v>98.293599999999998</v>
      </c>
      <c r="S288" s="501">
        <v>97.912099999999995</v>
      </c>
      <c r="T288" s="501">
        <v>103.2216</v>
      </c>
      <c r="U288" s="501">
        <v>97.714699999999993</v>
      </c>
    </row>
    <row r="289" spans="1:21" ht="14.25" customHeight="1" thickBot="1" x14ac:dyDescent="0.35">
      <c r="A289" s="185">
        <v>36342</v>
      </c>
      <c r="B289" s="501">
        <v>94.384299999999996</v>
      </c>
      <c r="C289" s="501">
        <v>97.052099999999996</v>
      </c>
      <c r="D289" s="501">
        <v>97.042500000000004</v>
      </c>
      <c r="E289" s="501">
        <v>96.996499999999997</v>
      </c>
      <c r="F289" s="501">
        <v>96.574700000000007</v>
      </c>
      <c r="G289" s="501">
        <v>96.311000000000007</v>
      </c>
      <c r="H289" s="501">
        <v>98.098799999999997</v>
      </c>
      <c r="I289" s="501">
        <v>96.703000000000003</v>
      </c>
      <c r="J289" s="501">
        <v>97.281899999999993</v>
      </c>
      <c r="K289" s="501">
        <v>98.342399999999998</v>
      </c>
      <c r="L289" s="501">
        <v>99.622799999999998</v>
      </c>
      <c r="M289" s="501">
        <v>103.29519999999999</v>
      </c>
      <c r="N289" s="501">
        <v>98.515000000000001</v>
      </c>
      <c r="O289" s="501">
        <v>99.0244</v>
      </c>
      <c r="P289" s="501">
        <v>96.677400000000006</v>
      </c>
      <c r="Q289" s="501">
        <v>97.607600000000005</v>
      </c>
      <c r="R289" s="501">
        <v>98.033900000000003</v>
      </c>
      <c r="S289" s="501">
        <v>96.882900000000006</v>
      </c>
      <c r="T289" s="501">
        <v>101.2201</v>
      </c>
      <c r="U289" s="501">
        <v>97.035700000000006</v>
      </c>
    </row>
    <row r="290" spans="1:21" ht="14.25" customHeight="1" thickBot="1" x14ac:dyDescent="0.35">
      <c r="A290" s="185">
        <v>36312</v>
      </c>
      <c r="B290" s="501">
        <v>94.467399999999998</v>
      </c>
      <c r="C290" s="501">
        <v>97.1374</v>
      </c>
      <c r="D290" s="501">
        <v>97.117500000000007</v>
      </c>
      <c r="E290" s="501">
        <v>97.330500000000001</v>
      </c>
      <c r="F290" s="501">
        <v>96.5364</v>
      </c>
      <c r="G290" s="501">
        <v>96.570800000000006</v>
      </c>
      <c r="H290" s="501">
        <v>97.925399999999996</v>
      </c>
      <c r="I290" s="501">
        <v>96.8827</v>
      </c>
      <c r="J290" s="501">
        <v>97.261399999999995</v>
      </c>
      <c r="K290" s="501">
        <v>97.012100000000004</v>
      </c>
      <c r="L290" s="501">
        <v>101.00409999999999</v>
      </c>
      <c r="M290" s="501">
        <v>103.6891</v>
      </c>
      <c r="N290" s="501">
        <v>98.737099999999998</v>
      </c>
      <c r="O290" s="501">
        <v>99.043899999999994</v>
      </c>
      <c r="P290" s="501">
        <v>96.937700000000007</v>
      </c>
      <c r="Q290" s="501">
        <v>97.749300000000005</v>
      </c>
      <c r="R290" s="501">
        <v>98.127300000000005</v>
      </c>
      <c r="S290" s="501">
        <v>96.344499999999996</v>
      </c>
      <c r="T290" s="501">
        <v>95.101600000000005</v>
      </c>
      <c r="U290" s="501">
        <v>97.224900000000005</v>
      </c>
    </row>
    <row r="291" spans="1:21" ht="14.25" customHeight="1" thickBot="1" x14ac:dyDescent="0.35">
      <c r="A291" s="185">
        <v>36281</v>
      </c>
      <c r="B291" s="501">
        <v>96.352699999999999</v>
      </c>
      <c r="C291" s="501">
        <v>98.180400000000006</v>
      </c>
      <c r="D291" s="501">
        <v>98.238799999999998</v>
      </c>
      <c r="E291" s="501">
        <v>98.296099999999996</v>
      </c>
      <c r="F291" s="501">
        <v>97.599100000000007</v>
      </c>
      <c r="G291" s="501">
        <v>97.334999999999994</v>
      </c>
      <c r="H291" s="501">
        <v>98.636300000000006</v>
      </c>
      <c r="I291" s="501">
        <v>97.843999999999994</v>
      </c>
      <c r="J291" s="501">
        <v>98.129099999999994</v>
      </c>
      <c r="K291" s="501">
        <v>97.689499999999995</v>
      </c>
      <c r="L291" s="501">
        <v>100.5209</v>
      </c>
      <c r="M291" s="501">
        <v>102.86709999999999</v>
      </c>
      <c r="N291" s="501">
        <v>99.3947</v>
      </c>
      <c r="O291" s="501">
        <v>99.440299999999993</v>
      </c>
      <c r="P291" s="501">
        <v>97.964799999999997</v>
      </c>
      <c r="Q291" s="501">
        <v>98.677199999999999</v>
      </c>
      <c r="R291" s="501">
        <v>98.556399999999996</v>
      </c>
      <c r="S291" s="501">
        <v>97.851699999999994</v>
      </c>
      <c r="T291" s="501">
        <v>94.512699999999995</v>
      </c>
      <c r="U291" s="501">
        <v>98.431799999999996</v>
      </c>
    </row>
    <row r="292" spans="1:21" ht="14.25" customHeight="1" thickBot="1" x14ac:dyDescent="0.35">
      <c r="A292" s="185">
        <v>36251</v>
      </c>
      <c r="B292" s="501">
        <v>97.160700000000006</v>
      </c>
      <c r="C292" s="501">
        <v>98.524299999999997</v>
      </c>
      <c r="D292" s="501">
        <v>98.831000000000003</v>
      </c>
      <c r="E292" s="501">
        <v>98.758799999999994</v>
      </c>
      <c r="F292" s="501">
        <v>97.714200000000005</v>
      </c>
      <c r="G292" s="501">
        <v>97.787700000000001</v>
      </c>
      <c r="H292" s="501">
        <v>98.929100000000005</v>
      </c>
      <c r="I292" s="501">
        <v>98.276700000000005</v>
      </c>
      <c r="J292" s="501">
        <v>98.391199999999998</v>
      </c>
      <c r="K292" s="501">
        <v>97.910399999999996</v>
      </c>
      <c r="L292" s="501">
        <v>100.7398</v>
      </c>
      <c r="M292" s="501">
        <v>103.199</v>
      </c>
      <c r="N292" s="501">
        <v>99.370099999999994</v>
      </c>
      <c r="O292" s="501">
        <v>99.459299999999999</v>
      </c>
      <c r="P292" s="501">
        <v>98.162999999999997</v>
      </c>
      <c r="Q292" s="501">
        <v>98.750799999999998</v>
      </c>
      <c r="R292" s="501">
        <v>99.027000000000001</v>
      </c>
      <c r="S292" s="501">
        <v>98.514899999999997</v>
      </c>
      <c r="T292" s="501">
        <v>96.746300000000005</v>
      </c>
      <c r="U292" s="501">
        <v>98.700199999999995</v>
      </c>
    </row>
    <row r="293" spans="1:21" ht="14.25" customHeight="1" thickBot="1" x14ac:dyDescent="0.35">
      <c r="A293" s="185">
        <v>36220</v>
      </c>
      <c r="B293" s="501">
        <v>98.388999999999996</v>
      </c>
      <c r="C293" s="501">
        <v>99.135000000000005</v>
      </c>
      <c r="D293" s="501">
        <v>99.172200000000004</v>
      </c>
      <c r="E293" s="501">
        <v>99.332300000000004</v>
      </c>
      <c r="F293" s="501">
        <v>98.584900000000005</v>
      </c>
      <c r="G293" s="501">
        <v>99.051500000000004</v>
      </c>
      <c r="H293" s="501">
        <v>99.455699999999993</v>
      </c>
      <c r="I293" s="501">
        <v>99.072900000000004</v>
      </c>
      <c r="J293" s="501">
        <v>99.3108</v>
      </c>
      <c r="K293" s="501">
        <v>98.933199999999999</v>
      </c>
      <c r="L293" s="501">
        <v>100.6099</v>
      </c>
      <c r="M293" s="501">
        <v>102.123</v>
      </c>
      <c r="N293" s="501">
        <v>99.586200000000005</v>
      </c>
      <c r="O293" s="501">
        <v>100.0509</v>
      </c>
      <c r="P293" s="501">
        <v>99.160399999999996</v>
      </c>
      <c r="Q293" s="501">
        <v>99.462900000000005</v>
      </c>
      <c r="R293" s="501">
        <v>99.668700000000001</v>
      </c>
      <c r="S293" s="501">
        <v>99.606399999999994</v>
      </c>
      <c r="T293" s="501">
        <v>97.863299999999995</v>
      </c>
      <c r="U293" s="501">
        <v>98.946700000000007</v>
      </c>
    </row>
    <row r="294" spans="1:21" ht="14.25" customHeight="1" thickBot="1" x14ac:dyDescent="0.35">
      <c r="A294" s="185">
        <v>36192</v>
      </c>
      <c r="B294" s="501">
        <v>99.955799999999996</v>
      </c>
      <c r="C294" s="501">
        <v>99.996799999999993</v>
      </c>
      <c r="D294" s="501">
        <v>99.881299999999996</v>
      </c>
      <c r="E294" s="501">
        <v>99.753500000000003</v>
      </c>
      <c r="F294" s="501">
        <v>100.0275</v>
      </c>
      <c r="G294" s="501">
        <v>100.14109999999999</v>
      </c>
      <c r="H294" s="501">
        <v>100.02719999999999</v>
      </c>
      <c r="I294" s="501">
        <v>100.0545</v>
      </c>
      <c r="J294" s="501">
        <v>99.993899999999996</v>
      </c>
      <c r="K294" s="501">
        <v>99.703199999999995</v>
      </c>
      <c r="L294" s="501">
        <v>100.1982</v>
      </c>
      <c r="M294" s="501">
        <v>100.06870000000001</v>
      </c>
      <c r="N294" s="501">
        <v>100.1735</v>
      </c>
      <c r="O294" s="501">
        <v>100.0038</v>
      </c>
      <c r="P294" s="501">
        <v>100.0125</v>
      </c>
      <c r="Q294" s="501">
        <v>100.0125</v>
      </c>
      <c r="R294" s="501">
        <v>100.0955</v>
      </c>
      <c r="S294" s="501">
        <v>99.862300000000005</v>
      </c>
      <c r="T294" s="501">
        <v>100.9941</v>
      </c>
      <c r="U294" s="501">
        <v>99.907399999999996</v>
      </c>
    </row>
    <row r="295" spans="1:21" ht="14.25" customHeight="1" thickBot="1" x14ac:dyDescent="0.35">
      <c r="A295" s="185">
        <v>36161</v>
      </c>
      <c r="B295" s="501">
        <v>101.65519999999999</v>
      </c>
      <c r="C295" s="501">
        <v>100.8682</v>
      </c>
      <c r="D295" s="501">
        <v>100.9466</v>
      </c>
      <c r="E295" s="501">
        <v>100.91419999999999</v>
      </c>
      <c r="F295" s="501">
        <v>101.38760000000001</v>
      </c>
      <c r="G295" s="501">
        <v>100.8073</v>
      </c>
      <c r="H295" s="501">
        <v>100.5171</v>
      </c>
      <c r="I295" s="501">
        <v>100.87269999999999</v>
      </c>
      <c r="J295" s="501">
        <v>100.6953</v>
      </c>
      <c r="K295" s="501">
        <v>101.3635</v>
      </c>
      <c r="L295" s="501">
        <v>99.191800000000001</v>
      </c>
      <c r="M295" s="501">
        <v>97.808300000000003</v>
      </c>
      <c r="N295" s="501">
        <v>100.24039999999999</v>
      </c>
      <c r="O295" s="501">
        <v>99.945300000000003</v>
      </c>
      <c r="P295" s="501">
        <v>100.8271</v>
      </c>
      <c r="Q295" s="501">
        <v>100.52460000000001</v>
      </c>
      <c r="R295" s="501">
        <v>100.2358</v>
      </c>
      <c r="S295" s="501">
        <v>100.5313</v>
      </c>
      <c r="T295" s="501">
        <v>101.1426</v>
      </c>
      <c r="U295" s="501">
        <v>101.1459</v>
      </c>
    </row>
    <row r="296" spans="1:21" ht="14.25" customHeight="1" thickBot="1" x14ac:dyDescent="0.35">
      <c r="A296" s="185">
        <v>36130</v>
      </c>
      <c r="B296" s="501">
        <v>102.4603</v>
      </c>
      <c r="C296" s="501">
        <v>101.14749999999999</v>
      </c>
      <c r="D296" s="501">
        <v>101.60509999999999</v>
      </c>
      <c r="E296" s="501">
        <v>101.2884</v>
      </c>
      <c r="F296" s="501">
        <v>102.2651</v>
      </c>
      <c r="G296" s="501">
        <v>99.839200000000005</v>
      </c>
      <c r="H296" s="501">
        <v>100.5406</v>
      </c>
      <c r="I296" s="501">
        <v>101.2924</v>
      </c>
      <c r="J296" s="501">
        <v>101.0449</v>
      </c>
      <c r="K296" s="501">
        <v>101.94410000000001</v>
      </c>
      <c r="L296" s="501">
        <v>98.243200000000002</v>
      </c>
      <c r="M296" s="501">
        <v>96.682400000000001</v>
      </c>
      <c r="N296" s="501">
        <v>101.1902</v>
      </c>
      <c r="O296" s="501">
        <v>99.312899999999999</v>
      </c>
      <c r="P296" s="501">
        <v>101.0394</v>
      </c>
      <c r="Q296" s="501">
        <v>100.8377</v>
      </c>
      <c r="R296" s="501">
        <v>100.4619</v>
      </c>
      <c r="S296" s="501">
        <v>100.4327</v>
      </c>
      <c r="T296" s="501">
        <v>99.884900000000002</v>
      </c>
      <c r="U296" s="501">
        <v>101.9134</v>
      </c>
    </row>
    <row r="297" spans="1:21" ht="14.25" customHeight="1" thickBot="1" x14ac:dyDescent="0.35">
      <c r="A297" s="185">
        <v>36100</v>
      </c>
      <c r="B297" s="501">
        <v>102.1255</v>
      </c>
      <c r="C297" s="501">
        <v>100.9599</v>
      </c>
      <c r="D297" s="501">
        <v>101.664</v>
      </c>
      <c r="E297" s="501">
        <v>100.215</v>
      </c>
      <c r="F297" s="501">
        <v>101.9336</v>
      </c>
      <c r="G297" s="501">
        <v>99.554100000000005</v>
      </c>
      <c r="H297" s="501">
        <v>100.35980000000001</v>
      </c>
      <c r="I297" s="501">
        <v>101.12949999999999</v>
      </c>
      <c r="J297" s="501">
        <v>100.7092</v>
      </c>
      <c r="K297" s="501">
        <v>102.0819</v>
      </c>
      <c r="L297" s="501">
        <v>97.319000000000003</v>
      </c>
      <c r="M297" s="501">
        <v>96.507400000000004</v>
      </c>
      <c r="N297" s="501">
        <v>101.15770000000001</v>
      </c>
      <c r="O297" s="501">
        <v>99.160899999999998</v>
      </c>
      <c r="P297" s="501">
        <v>100.6434</v>
      </c>
      <c r="Q297" s="501">
        <v>100.682</v>
      </c>
      <c r="R297" s="501">
        <v>100.0956</v>
      </c>
      <c r="S297" s="501">
        <v>100.4802</v>
      </c>
      <c r="T297" s="501">
        <v>99.653700000000001</v>
      </c>
      <c r="U297" s="501">
        <v>101.3672</v>
      </c>
    </row>
    <row r="298" spans="1:21" ht="14.25" customHeight="1" thickBot="1" x14ac:dyDescent="0.35">
      <c r="A298" s="185">
        <v>36069</v>
      </c>
      <c r="B298" s="501">
        <v>104.3934</v>
      </c>
      <c r="C298" s="501">
        <v>102.04</v>
      </c>
      <c r="D298" s="501">
        <v>103.0048</v>
      </c>
      <c r="E298" s="501">
        <v>101.34699999999999</v>
      </c>
      <c r="F298" s="501">
        <v>103.78740000000001</v>
      </c>
      <c r="G298" s="501">
        <v>98.689400000000006</v>
      </c>
      <c r="H298" s="501">
        <v>101.34</v>
      </c>
      <c r="I298" s="501">
        <v>102.233</v>
      </c>
      <c r="J298" s="501">
        <v>101.9492</v>
      </c>
      <c r="K298" s="501">
        <v>104.2354</v>
      </c>
      <c r="L298" s="501">
        <v>96.774199999999993</v>
      </c>
      <c r="M298" s="501">
        <v>95.333399999999997</v>
      </c>
      <c r="N298" s="501">
        <v>101.77549999999999</v>
      </c>
      <c r="O298" s="501">
        <v>99.773700000000005</v>
      </c>
      <c r="P298" s="501">
        <v>101.7115</v>
      </c>
      <c r="Q298" s="501">
        <v>101.43729999999999</v>
      </c>
      <c r="R298" s="501">
        <v>100.62949999999999</v>
      </c>
      <c r="S298" s="501">
        <v>101.4713</v>
      </c>
      <c r="T298" s="501">
        <v>98.153999999999996</v>
      </c>
      <c r="U298" s="501">
        <v>102.7818</v>
      </c>
    </row>
    <row r="299" spans="1:21" ht="14.25" customHeight="1" thickBot="1" x14ac:dyDescent="0.35">
      <c r="A299" s="185">
        <v>36039</v>
      </c>
      <c r="B299" s="501">
        <v>102.66849999999999</v>
      </c>
      <c r="C299" s="501">
        <v>101.21120000000001</v>
      </c>
      <c r="D299" s="501">
        <v>102.1936</v>
      </c>
      <c r="E299" s="501">
        <v>99.223399999999998</v>
      </c>
      <c r="F299" s="501">
        <v>102.777</v>
      </c>
      <c r="G299" s="501">
        <v>97.6036</v>
      </c>
      <c r="H299" s="501">
        <v>100.4512</v>
      </c>
      <c r="I299" s="501">
        <v>101.4075</v>
      </c>
      <c r="J299" s="501">
        <v>101.0163</v>
      </c>
      <c r="K299" s="501">
        <v>103.125</v>
      </c>
      <c r="L299" s="501">
        <v>94.617800000000003</v>
      </c>
      <c r="M299" s="501">
        <v>95.812700000000007</v>
      </c>
      <c r="N299" s="501">
        <v>101.2681</v>
      </c>
      <c r="O299" s="501">
        <v>99.744500000000002</v>
      </c>
      <c r="P299" s="501">
        <v>100.63249999999999</v>
      </c>
      <c r="Q299" s="501">
        <v>100.76349999999999</v>
      </c>
      <c r="R299" s="501">
        <v>99.844300000000004</v>
      </c>
      <c r="S299" s="501">
        <v>100.2559</v>
      </c>
      <c r="T299" s="501">
        <v>103.07170000000001</v>
      </c>
      <c r="U299" s="501">
        <v>101.3117</v>
      </c>
    </row>
    <row r="300" spans="1:21" ht="14.25" customHeight="1" thickBot="1" x14ac:dyDescent="0.35">
      <c r="A300" s="185">
        <v>36008</v>
      </c>
      <c r="B300" s="501">
        <v>99.310599999999994</v>
      </c>
      <c r="C300" s="501">
        <v>99.745000000000005</v>
      </c>
      <c r="D300" s="501">
        <v>100.3275</v>
      </c>
      <c r="E300" s="501">
        <v>95.066000000000003</v>
      </c>
      <c r="F300" s="501">
        <v>100.7783</v>
      </c>
      <c r="G300" s="501">
        <v>97.614999999999995</v>
      </c>
      <c r="H300" s="501">
        <v>99.122799999999998</v>
      </c>
      <c r="I300" s="501">
        <v>99.918499999999995</v>
      </c>
      <c r="J300" s="501">
        <v>99.149799999999999</v>
      </c>
      <c r="K300" s="501">
        <v>100.1263</v>
      </c>
      <c r="L300" s="501">
        <v>90.662700000000001</v>
      </c>
      <c r="M300" s="501">
        <v>95.309200000000004</v>
      </c>
      <c r="N300" s="501">
        <v>100.4495</v>
      </c>
      <c r="O300" s="501">
        <v>98.014799999999994</v>
      </c>
      <c r="P300" s="501">
        <v>98.768600000000006</v>
      </c>
      <c r="Q300" s="501">
        <v>99.465299999999999</v>
      </c>
      <c r="R300" s="501">
        <v>98.934899999999999</v>
      </c>
      <c r="S300" s="501">
        <v>98.996399999999994</v>
      </c>
      <c r="T300" s="501">
        <v>103.92230000000001</v>
      </c>
      <c r="U300" s="501">
        <v>98.141400000000004</v>
      </c>
    </row>
    <row r="301" spans="1:21" ht="14.25" customHeight="1" thickBot="1" x14ac:dyDescent="0.35">
      <c r="A301" s="185">
        <v>35977</v>
      </c>
      <c r="B301" s="501">
        <v>98.069800000000001</v>
      </c>
      <c r="C301" s="501">
        <v>99.352199999999996</v>
      </c>
      <c r="D301" s="501">
        <v>99.520799999999994</v>
      </c>
      <c r="E301" s="501">
        <v>93.606800000000007</v>
      </c>
      <c r="F301" s="501">
        <v>100.3486</v>
      </c>
      <c r="G301" s="501">
        <v>97.833200000000005</v>
      </c>
      <c r="H301" s="501">
        <v>98.5685</v>
      </c>
      <c r="I301" s="501">
        <v>99.295699999999997</v>
      </c>
      <c r="J301" s="501">
        <v>98.527199999999993</v>
      </c>
      <c r="K301" s="501">
        <v>98.854900000000001</v>
      </c>
      <c r="L301" s="501">
        <v>90.032799999999995</v>
      </c>
      <c r="M301" s="501">
        <v>94.611800000000002</v>
      </c>
      <c r="N301" s="501">
        <v>100.04730000000001</v>
      </c>
      <c r="O301" s="501">
        <v>97.578400000000002</v>
      </c>
      <c r="P301" s="501">
        <v>98.127399999999994</v>
      </c>
      <c r="Q301" s="501">
        <v>98.999600000000001</v>
      </c>
      <c r="R301" s="501">
        <v>98.489199999999997</v>
      </c>
      <c r="S301" s="501">
        <v>98.844999999999999</v>
      </c>
      <c r="T301" s="501">
        <v>104.8141</v>
      </c>
      <c r="U301" s="501">
        <v>97.010199999999998</v>
      </c>
    </row>
    <row r="302" spans="1:21" ht="14.25" customHeight="1" thickBot="1" x14ac:dyDescent="0.35">
      <c r="A302" s="185">
        <v>35947</v>
      </c>
      <c r="B302" s="501">
        <v>98.355000000000004</v>
      </c>
      <c r="C302" s="501">
        <v>99.271299999999997</v>
      </c>
      <c r="D302" s="501">
        <v>99.798900000000003</v>
      </c>
      <c r="E302" s="501">
        <v>93.0762</v>
      </c>
      <c r="F302" s="501">
        <v>100.4132</v>
      </c>
      <c r="G302" s="501">
        <v>96.102900000000005</v>
      </c>
      <c r="H302" s="501">
        <v>98.468100000000007</v>
      </c>
      <c r="I302" s="501">
        <v>99.492099999999994</v>
      </c>
      <c r="J302" s="501">
        <v>98.820800000000006</v>
      </c>
      <c r="K302" s="501">
        <v>98.845500000000001</v>
      </c>
      <c r="L302" s="501">
        <v>90.262500000000003</v>
      </c>
      <c r="M302" s="501">
        <v>93.738900000000001</v>
      </c>
      <c r="N302" s="501">
        <v>99.967600000000004</v>
      </c>
      <c r="O302" s="501">
        <v>97.654499999999999</v>
      </c>
      <c r="P302" s="501">
        <v>98.112200000000001</v>
      </c>
      <c r="Q302" s="501">
        <v>98.999799999999993</v>
      </c>
      <c r="R302" s="501">
        <v>98.293800000000005</v>
      </c>
      <c r="S302" s="501">
        <v>99.6096</v>
      </c>
      <c r="T302" s="501">
        <v>105.7379</v>
      </c>
      <c r="U302" s="501">
        <v>97.197800000000001</v>
      </c>
    </row>
    <row r="303" spans="1:21" ht="14.25" customHeight="1" thickBot="1" x14ac:dyDescent="0.35">
      <c r="A303" s="185">
        <v>35916</v>
      </c>
      <c r="B303" s="501">
        <v>98.175700000000006</v>
      </c>
      <c r="C303" s="501">
        <v>99.271699999999996</v>
      </c>
      <c r="D303" s="501">
        <v>99.727900000000005</v>
      </c>
      <c r="E303" s="501">
        <v>92.461100000000002</v>
      </c>
      <c r="F303" s="501">
        <v>100.1934</v>
      </c>
      <c r="G303" s="501">
        <v>94.000500000000002</v>
      </c>
      <c r="H303" s="501">
        <v>98.368099999999998</v>
      </c>
      <c r="I303" s="501">
        <v>99.454800000000006</v>
      </c>
      <c r="J303" s="501">
        <v>98.5852</v>
      </c>
      <c r="K303" s="501">
        <v>98.171300000000002</v>
      </c>
      <c r="L303" s="501">
        <v>89.741900000000001</v>
      </c>
      <c r="M303" s="501">
        <v>93.615600000000001</v>
      </c>
      <c r="N303" s="501">
        <v>99.982500000000002</v>
      </c>
      <c r="O303" s="501">
        <v>96.966099999999997</v>
      </c>
      <c r="P303" s="501">
        <v>98.029700000000005</v>
      </c>
      <c r="Q303" s="501">
        <v>99.013999999999996</v>
      </c>
      <c r="R303" s="501">
        <v>98.2239</v>
      </c>
      <c r="S303" s="501">
        <v>99.566199999999995</v>
      </c>
      <c r="T303" s="501">
        <v>106.2068</v>
      </c>
      <c r="U303" s="501">
        <v>96.8172</v>
      </c>
    </row>
    <row r="304" spans="1:21" ht="14.25" customHeight="1" thickBot="1" x14ac:dyDescent="0.35">
      <c r="A304" s="185">
        <v>35886</v>
      </c>
      <c r="B304" s="501">
        <v>95.764300000000006</v>
      </c>
      <c r="C304" s="501">
        <v>97.963399999999993</v>
      </c>
      <c r="D304" s="501">
        <v>98.248500000000007</v>
      </c>
      <c r="E304" s="501">
        <v>91.417000000000002</v>
      </c>
      <c r="F304" s="501">
        <v>98.146600000000007</v>
      </c>
      <c r="G304" s="501">
        <v>91.631600000000006</v>
      </c>
      <c r="H304" s="501">
        <v>97.242699999999999</v>
      </c>
      <c r="I304" s="501">
        <v>98.441599999999994</v>
      </c>
      <c r="J304" s="501">
        <v>97.177400000000006</v>
      </c>
      <c r="K304" s="501">
        <v>97.102500000000006</v>
      </c>
      <c r="L304" s="501">
        <v>90.7012</v>
      </c>
      <c r="M304" s="501">
        <v>94.039500000000004</v>
      </c>
      <c r="N304" s="501">
        <v>99.022400000000005</v>
      </c>
      <c r="O304" s="501">
        <v>96.539599999999993</v>
      </c>
      <c r="P304" s="501">
        <v>96.814700000000002</v>
      </c>
      <c r="Q304" s="501">
        <v>98.373699999999999</v>
      </c>
      <c r="R304" s="501">
        <v>97.076999999999998</v>
      </c>
      <c r="S304" s="501">
        <v>97.703299999999999</v>
      </c>
      <c r="T304" s="501">
        <v>105.04730000000001</v>
      </c>
      <c r="U304" s="501">
        <v>95.658000000000001</v>
      </c>
    </row>
    <row r="305" spans="1:21" ht="14.25" customHeight="1" thickBot="1" x14ac:dyDescent="0.35">
      <c r="A305" s="185">
        <v>35855</v>
      </c>
      <c r="B305" s="501">
        <v>95.289400000000001</v>
      </c>
      <c r="C305" s="501">
        <v>97.793099999999995</v>
      </c>
      <c r="D305" s="501">
        <v>97.841899999999995</v>
      </c>
      <c r="E305" s="501">
        <v>91.089200000000005</v>
      </c>
      <c r="F305" s="501">
        <v>96.699399999999997</v>
      </c>
      <c r="G305" s="501">
        <v>94.479900000000001</v>
      </c>
      <c r="H305" s="501">
        <v>97.234899999999996</v>
      </c>
      <c r="I305" s="501">
        <v>98.2012</v>
      </c>
      <c r="J305" s="501">
        <v>97.213700000000003</v>
      </c>
      <c r="K305" s="501">
        <v>96.2624</v>
      </c>
      <c r="L305" s="501">
        <v>91.000699999999995</v>
      </c>
      <c r="M305" s="501">
        <v>94.233099999999993</v>
      </c>
      <c r="N305" s="501">
        <v>99.025999999999996</v>
      </c>
      <c r="O305" s="501">
        <v>96.102599999999995</v>
      </c>
      <c r="P305" s="501">
        <v>96.489199999999997</v>
      </c>
      <c r="Q305" s="501">
        <v>98.331800000000001</v>
      </c>
      <c r="R305" s="501">
        <v>96.874700000000004</v>
      </c>
      <c r="S305" s="501">
        <v>96.540199999999999</v>
      </c>
      <c r="T305" s="501">
        <v>104.8655</v>
      </c>
      <c r="U305" s="501">
        <v>95.364599999999996</v>
      </c>
    </row>
    <row r="306" spans="1:21" ht="14.25" customHeight="1" thickBot="1" x14ac:dyDescent="0.35">
      <c r="A306" s="185">
        <v>35827</v>
      </c>
      <c r="B306" s="501">
        <v>96.343599999999995</v>
      </c>
      <c r="C306" s="501">
        <v>98.366699999999994</v>
      </c>
      <c r="D306" s="501">
        <v>98.4786</v>
      </c>
      <c r="E306" s="501">
        <v>91.229200000000006</v>
      </c>
      <c r="F306" s="501">
        <v>97.091899999999995</v>
      </c>
      <c r="G306" s="501">
        <v>100.16030000000001</v>
      </c>
      <c r="H306" s="501">
        <v>97.7577</v>
      </c>
      <c r="I306" s="501">
        <v>98.889700000000005</v>
      </c>
      <c r="J306" s="501">
        <v>97.380399999999995</v>
      </c>
      <c r="K306" s="501">
        <v>97.308800000000005</v>
      </c>
      <c r="L306" s="501">
        <v>91.093900000000005</v>
      </c>
      <c r="M306" s="501">
        <v>94.127399999999994</v>
      </c>
      <c r="N306" s="501">
        <v>99.1678</v>
      </c>
      <c r="O306" s="501">
        <v>96.090800000000002</v>
      </c>
      <c r="P306" s="501">
        <v>97.001800000000003</v>
      </c>
      <c r="Q306" s="501">
        <v>98.682699999999997</v>
      </c>
      <c r="R306" s="501">
        <v>97.052700000000002</v>
      </c>
      <c r="S306" s="501">
        <v>96.140699999999995</v>
      </c>
      <c r="T306" s="501">
        <v>104.0236</v>
      </c>
      <c r="U306" s="501">
        <v>96.122900000000001</v>
      </c>
    </row>
    <row r="307" spans="1:21" ht="14.25" customHeight="1" thickBot="1" x14ac:dyDescent="0.35">
      <c r="A307" s="185">
        <v>35796</v>
      </c>
      <c r="B307" s="501">
        <v>97.3626</v>
      </c>
      <c r="C307" s="501">
        <v>98.791399999999996</v>
      </c>
      <c r="D307" s="501">
        <v>99.363299999999995</v>
      </c>
      <c r="E307" s="501">
        <v>90.665800000000004</v>
      </c>
      <c r="F307" s="501">
        <v>98.230099999999993</v>
      </c>
      <c r="G307" s="501">
        <v>100.34950000000001</v>
      </c>
      <c r="H307" s="501">
        <v>98.160300000000007</v>
      </c>
      <c r="I307" s="501">
        <v>99.251999999999995</v>
      </c>
      <c r="J307" s="501">
        <v>97.854500000000002</v>
      </c>
      <c r="K307" s="501">
        <v>96.660200000000003</v>
      </c>
      <c r="L307" s="501">
        <v>90.898200000000003</v>
      </c>
      <c r="M307" s="501">
        <v>94.314800000000005</v>
      </c>
      <c r="N307" s="501">
        <v>99.601799999999997</v>
      </c>
      <c r="O307" s="501">
        <v>97.007000000000005</v>
      </c>
      <c r="P307" s="501">
        <v>97.339799999999997</v>
      </c>
      <c r="Q307" s="501">
        <v>98.977400000000003</v>
      </c>
      <c r="R307" s="501">
        <v>97.158600000000007</v>
      </c>
      <c r="S307" s="501">
        <v>95.737499999999997</v>
      </c>
      <c r="T307" s="501">
        <v>104.7149</v>
      </c>
      <c r="U307" s="501">
        <v>96.991799999999998</v>
      </c>
    </row>
    <row r="308" spans="1:21" ht="14.25" customHeight="1" thickBot="1" x14ac:dyDescent="0.35">
      <c r="A308" s="185">
        <v>35765</v>
      </c>
      <c r="B308" s="501">
        <v>98.121300000000005</v>
      </c>
      <c r="C308" s="501">
        <v>98.843500000000006</v>
      </c>
      <c r="D308" s="501">
        <v>99.706400000000002</v>
      </c>
      <c r="E308" s="501">
        <v>90.190200000000004</v>
      </c>
      <c r="F308" s="501">
        <v>101.8319</v>
      </c>
      <c r="G308" s="501">
        <v>100.63079999999999</v>
      </c>
      <c r="H308" s="501">
        <v>98.3827</v>
      </c>
      <c r="I308" s="501">
        <v>99.423000000000002</v>
      </c>
      <c r="J308" s="501">
        <v>98.353300000000004</v>
      </c>
      <c r="K308" s="501">
        <v>97.489199999999997</v>
      </c>
      <c r="L308" s="501">
        <v>89.706400000000002</v>
      </c>
      <c r="M308" s="501">
        <v>92.411100000000005</v>
      </c>
      <c r="N308" s="501">
        <v>99.653999999999996</v>
      </c>
      <c r="O308" s="501">
        <v>94.765199999999993</v>
      </c>
      <c r="P308" s="501">
        <v>97.4</v>
      </c>
      <c r="Q308" s="501">
        <v>99.031700000000001</v>
      </c>
      <c r="R308" s="501">
        <v>97.525000000000006</v>
      </c>
      <c r="S308" s="501">
        <v>94.608999999999995</v>
      </c>
      <c r="T308" s="501">
        <v>103.86579999999999</v>
      </c>
      <c r="U308" s="501">
        <v>96.9833</v>
      </c>
    </row>
    <row r="309" spans="1:21" ht="14.25" customHeight="1" thickBot="1" x14ac:dyDescent="0.35">
      <c r="A309" s="185">
        <v>35735</v>
      </c>
      <c r="B309" s="501">
        <v>98.140799999999999</v>
      </c>
      <c r="C309" s="501">
        <v>99.070599999999999</v>
      </c>
      <c r="D309" s="501">
        <v>99.526200000000003</v>
      </c>
      <c r="E309" s="501">
        <v>89.659599999999998</v>
      </c>
      <c r="F309" s="501">
        <v>102.38720000000001</v>
      </c>
      <c r="G309" s="501">
        <v>100.83669999999999</v>
      </c>
      <c r="H309" s="501">
        <v>98.562299999999993</v>
      </c>
      <c r="I309" s="501">
        <v>99.558999999999997</v>
      </c>
      <c r="J309" s="501">
        <v>98.332300000000004</v>
      </c>
      <c r="K309" s="501">
        <v>97.570099999999996</v>
      </c>
      <c r="L309" s="501">
        <v>89.264399999999995</v>
      </c>
      <c r="M309" s="501">
        <v>90.271299999999997</v>
      </c>
      <c r="N309" s="501">
        <v>99.883399999999995</v>
      </c>
      <c r="O309" s="501">
        <v>93.828500000000005</v>
      </c>
      <c r="P309" s="501">
        <v>97.280100000000004</v>
      </c>
      <c r="Q309" s="501">
        <v>99.124899999999997</v>
      </c>
      <c r="R309" s="501">
        <v>97.494799999999998</v>
      </c>
      <c r="S309" s="501">
        <v>94.017600000000002</v>
      </c>
      <c r="T309" s="501">
        <v>103.343</v>
      </c>
      <c r="U309" s="501">
        <v>97.278899999999993</v>
      </c>
    </row>
    <row r="310" spans="1:21" ht="14.25" customHeight="1" thickBot="1" x14ac:dyDescent="0.35">
      <c r="A310" s="185">
        <v>35704</v>
      </c>
      <c r="B310" s="501">
        <v>96.761499999999998</v>
      </c>
      <c r="C310" s="501">
        <v>98.633399999999995</v>
      </c>
      <c r="D310" s="501">
        <v>98.749399999999994</v>
      </c>
      <c r="E310" s="501">
        <v>87.995500000000007</v>
      </c>
      <c r="F310" s="501">
        <v>100.468</v>
      </c>
      <c r="G310" s="501">
        <v>99.868700000000004</v>
      </c>
      <c r="H310" s="501">
        <v>98.133799999999994</v>
      </c>
      <c r="I310" s="501">
        <v>98.721699999999998</v>
      </c>
      <c r="J310" s="501">
        <v>97.482900000000001</v>
      </c>
      <c r="K310" s="501">
        <v>95.941100000000006</v>
      </c>
      <c r="L310" s="501">
        <v>88.957300000000004</v>
      </c>
      <c r="M310" s="501">
        <v>89.437399999999997</v>
      </c>
      <c r="N310" s="501">
        <v>99.646000000000001</v>
      </c>
      <c r="O310" s="501">
        <v>93.201300000000003</v>
      </c>
      <c r="P310" s="501">
        <v>96.550299999999993</v>
      </c>
      <c r="Q310" s="501">
        <v>98.785799999999995</v>
      </c>
      <c r="R310" s="501">
        <v>97.090599999999995</v>
      </c>
      <c r="S310" s="501">
        <v>93.207400000000007</v>
      </c>
      <c r="T310" s="501">
        <v>102.94070000000001</v>
      </c>
      <c r="U310" s="501">
        <v>96.948499999999996</v>
      </c>
    </row>
    <row r="311" spans="1:21" ht="14.25" customHeight="1" thickBot="1" x14ac:dyDescent="0.35">
      <c r="A311" s="185">
        <v>35674</v>
      </c>
      <c r="B311" s="501">
        <v>95.522599999999997</v>
      </c>
      <c r="C311" s="501">
        <v>97.912599999999998</v>
      </c>
      <c r="D311" s="501">
        <v>98.130099999999999</v>
      </c>
      <c r="E311" s="501">
        <v>86.726900000000001</v>
      </c>
      <c r="F311" s="501">
        <v>101.9855</v>
      </c>
      <c r="G311" s="501">
        <v>98.709500000000006</v>
      </c>
      <c r="H311" s="501">
        <v>97.581000000000003</v>
      </c>
      <c r="I311" s="501">
        <v>97.805899999999994</v>
      </c>
      <c r="J311" s="501">
        <v>96.846000000000004</v>
      </c>
      <c r="K311" s="501">
        <v>94.600499999999997</v>
      </c>
      <c r="L311" s="501">
        <v>88.674800000000005</v>
      </c>
      <c r="M311" s="501">
        <v>90.251999999999995</v>
      </c>
      <c r="N311" s="501">
        <v>98.869299999999996</v>
      </c>
      <c r="O311" s="501">
        <v>92.768000000000001</v>
      </c>
      <c r="P311" s="501">
        <v>95.787999999999997</v>
      </c>
      <c r="Q311" s="501">
        <v>98.259299999999996</v>
      </c>
      <c r="R311" s="501">
        <v>96.834400000000002</v>
      </c>
      <c r="S311" s="501">
        <v>93.297399999999996</v>
      </c>
      <c r="T311" s="501">
        <v>101.8259</v>
      </c>
      <c r="U311" s="501">
        <v>96.153199999999998</v>
      </c>
    </row>
    <row r="312" spans="1:21" ht="14.25" customHeight="1" thickBot="1" x14ac:dyDescent="0.35">
      <c r="A312" s="185">
        <v>35643</v>
      </c>
      <c r="B312" s="501">
        <v>92.933300000000003</v>
      </c>
      <c r="C312" s="501">
        <v>96.656999999999996</v>
      </c>
      <c r="D312" s="501">
        <v>96.593800000000002</v>
      </c>
      <c r="E312" s="501">
        <v>85.220399999999998</v>
      </c>
      <c r="F312" s="501">
        <v>100.7423</v>
      </c>
      <c r="G312" s="501">
        <v>98.206000000000003</v>
      </c>
      <c r="H312" s="501">
        <v>95.954899999999995</v>
      </c>
      <c r="I312" s="501">
        <v>96.349299999999999</v>
      </c>
      <c r="J312" s="501">
        <v>95.394199999999998</v>
      </c>
      <c r="K312" s="501">
        <v>93.222399999999993</v>
      </c>
      <c r="L312" s="501">
        <v>89.468800000000002</v>
      </c>
      <c r="M312" s="501">
        <v>91.628900000000002</v>
      </c>
      <c r="N312" s="501">
        <v>97.8613</v>
      </c>
      <c r="O312" s="501">
        <v>92.588800000000006</v>
      </c>
      <c r="P312" s="501">
        <v>94.275700000000001</v>
      </c>
      <c r="Q312" s="501">
        <v>97.645200000000003</v>
      </c>
      <c r="R312" s="501">
        <v>96.264399999999995</v>
      </c>
      <c r="S312" s="501">
        <v>93.634600000000006</v>
      </c>
      <c r="T312" s="501">
        <v>102.49720000000001</v>
      </c>
      <c r="U312" s="501">
        <v>95.171099999999996</v>
      </c>
    </row>
    <row r="313" spans="1:21" ht="14.25" customHeight="1" thickBot="1" x14ac:dyDescent="0.35">
      <c r="A313" s="185">
        <v>35612</v>
      </c>
      <c r="B313" s="501">
        <v>93.706599999999995</v>
      </c>
      <c r="C313" s="501">
        <v>97.174800000000005</v>
      </c>
      <c r="D313" s="501">
        <v>96.989400000000003</v>
      </c>
      <c r="E313" s="501">
        <v>84.762600000000006</v>
      </c>
      <c r="F313" s="501">
        <v>101.81399999999999</v>
      </c>
      <c r="G313" s="501">
        <v>98.427800000000005</v>
      </c>
      <c r="H313" s="501">
        <v>96.257400000000004</v>
      </c>
      <c r="I313" s="501">
        <v>96.539400000000001</v>
      </c>
      <c r="J313" s="501">
        <v>96.325299999999999</v>
      </c>
      <c r="K313" s="501">
        <v>95.789699999999996</v>
      </c>
      <c r="L313" s="501">
        <v>88.693299999999994</v>
      </c>
      <c r="M313" s="501">
        <v>89.442400000000006</v>
      </c>
      <c r="N313" s="501">
        <v>98.219700000000003</v>
      </c>
      <c r="O313" s="501">
        <v>92.675799999999995</v>
      </c>
      <c r="P313" s="501">
        <v>94.414699999999996</v>
      </c>
      <c r="Q313" s="501">
        <v>97.941199999999995</v>
      </c>
      <c r="R313" s="501">
        <v>96.654700000000005</v>
      </c>
      <c r="S313" s="501">
        <v>95.168999999999997</v>
      </c>
      <c r="T313" s="501">
        <v>101.4474</v>
      </c>
      <c r="U313" s="501">
        <v>96.495999999999995</v>
      </c>
    </row>
    <row r="314" spans="1:21" ht="14.25" customHeight="1" thickBot="1" x14ac:dyDescent="0.35">
      <c r="A314" s="185">
        <v>35582</v>
      </c>
      <c r="B314" s="501">
        <v>96.220699999999994</v>
      </c>
      <c r="C314" s="501">
        <v>98.627300000000005</v>
      </c>
      <c r="D314" s="501">
        <v>98.622</v>
      </c>
      <c r="E314" s="501">
        <v>85.991600000000005</v>
      </c>
      <c r="F314" s="501">
        <v>101.31</v>
      </c>
      <c r="G314" s="501">
        <v>99.035499999999999</v>
      </c>
      <c r="H314" s="501">
        <v>97.659099999999995</v>
      </c>
      <c r="I314" s="501">
        <v>97.961600000000004</v>
      </c>
      <c r="J314" s="501">
        <v>97.1721</v>
      </c>
      <c r="K314" s="501">
        <v>94.982200000000006</v>
      </c>
      <c r="L314" s="501">
        <v>87.643299999999996</v>
      </c>
      <c r="M314" s="501">
        <v>86.462800000000001</v>
      </c>
      <c r="N314" s="501">
        <v>99.328000000000003</v>
      </c>
      <c r="O314" s="501">
        <v>92.325900000000004</v>
      </c>
      <c r="P314" s="501">
        <v>95.614199999999997</v>
      </c>
      <c r="Q314" s="501">
        <v>99.046400000000006</v>
      </c>
      <c r="R314" s="501">
        <v>97.965800000000002</v>
      </c>
      <c r="S314" s="501">
        <v>95.676599999999993</v>
      </c>
      <c r="T314" s="501">
        <v>101.0767</v>
      </c>
      <c r="U314" s="501">
        <v>96.971000000000004</v>
      </c>
    </row>
    <row r="315" spans="1:21" ht="14.25" customHeight="1" thickBot="1" x14ac:dyDescent="0.35">
      <c r="A315" s="185">
        <v>35551</v>
      </c>
      <c r="B315" s="501">
        <v>97.770899999999997</v>
      </c>
      <c r="C315" s="501">
        <v>99.307400000000001</v>
      </c>
      <c r="D315" s="501">
        <v>99.655600000000007</v>
      </c>
      <c r="E315" s="501">
        <v>86.053399999999996</v>
      </c>
      <c r="F315" s="501">
        <v>101.5959</v>
      </c>
      <c r="G315" s="501">
        <v>98.859399999999994</v>
      </c>
      <c r="H315" s="501">
        <v>98.545199999999994</v>
      </c>
      <c r="I315" s="501">
        <v>99.043800000000005</v>
      </c>
      <c r="J315" s="501">
        <v>97.341099999999997</v>
      </c>
      <c r="K315" s="501">
        <v>95.5548</v>
      </c>
      <c r="L315" s="501">
        <v>86.996099999999998</v>
      </c>
      <c r="M315" s="501">
        <v>86.069900000000004</v>
      </c>
      <c r="N315" s="501">
        <v>99.850399999999993</v>
      </c>
      <c r="O315" s="501">
        <v>92.2042</v>
      </c>
      <c r="P315" s="501">
        <v>96.684399999999997</v>
      </c>
      <c r="Q315" s="501">
        <v>99.539699999999996</v>
      </c>
      <c r="R315" s="501">
        <v>99.205399999999997</v>
      </c>
      <c r="S315" s="501">
        <v>95.814400000000006</v>
      </c>
      <c r="T315" s="501">
        <v>100.1014</v>
      </c>
      <c r="U315" s="501">
        <v>97.187899999999999</v>
      </c>
    </row>
    <row r="316" spans="1:21" ht="14.25" customHeight="1" thickBot="1" x14ac:dyDescent="0.35">
      <c r="A316" s="185">
        <v>35521</v>
      </c>
      <c r="B316" s="501">
        <v>98.024500000000003</v>
      </c>
      <c r="C316" s="501">
        <v>99.300200000000004</v>
      </c>
      <c r="D316" s="501">
        <v>99.630399999999995</v>
      </c>
      <c r="E316" s="501">
        <v>84.731099999999998</v>
      </c>
      <c r="F316" s="501">
        <v>104.8167</v>
      </c>
      <c r="G316" s="501">
        <v>99.308199999999999</v>
      </c>
      <c r="H316" s="501">
        <v>98.553299999999993</v>
      </c>
      <c r="I316" s="501">
        <v>99.363399999999999</v>
      </c>
      <c r="J316" s="501">
        <v>97.202299999999994</v>
      </c>
      <c r="K316" s="501">
        <v>96.719499999999996</v>
      </c>
      <c r="L316" s="501">
        <v>86.234899999999996</v>
      </c>
      <c r="M316" s="501">
        <v>85.977099999999993</v>
      </c>
      <c r="N316" s="501">
        <v>100.1104</v>
      </c>
      <c r="O316" s="501">
        <v>92.387200000000007</v>
      </c>
      <c r="P316" s="501">
        <v>96.518000000000001</v>
      </c>
      <c r="Q316" s="501">
        <v>99.685500000000005</v>
      </c>
      <c r="R316" s="501">
        <v>99.103800000000007</v>
      </c>
      <c r="S316" s="501">
        <v>94.528599999999997</v>
      </c>
      <c r="T316" s="501">
        <v>99.514700000000005</v>
      </c>
      <c r="U316" s="501">
        <v>97.748500000000007</v>
      </c>
    </row>
    <row r="317" spans="1:21" ht="14.25" customHeight="1" thickBot="1" x14ac:dyDescent="0.35">
      <c r="A317" s="185">
        <v>35490</v>
      </c>
      <c r="B317" s="501">
        <v>98.899100000000004</v>
      </c>
      <c r="C317" s="501">
        <v>99.693899999999999</v>
      </c>
      <c r="D317" s="501">
        <v>100.4267</v>
      </c>
      <c r="E317" s="501">
        <v>83.880300000000005</v>
      </c>
      <c r="F317" s="501">
        <v>105.8228</v>
      </c>
      <c r="G317" s="501">
        <v>100.1392</v>
      </c>
      <c r="H317" s="501">
        <v>98.668199999999999</v>
      </c>
      <c r="I317" s="501">
        <v>99.9251</v>
      </c>
      <c r="J317" s="501">
        <v>96.7958</v>
      </c>
      <c r="K317" s="501">
        <v>96.321600000000004</v>
      </c>
      <c r="L317" s="501">
        <v>86.011200000000002</v>
      </c>
      <c r="M317" s="501">
        <v>85.474199999999996</v>
      </c>
      <c r="N317" s="501">
        <v>100.51439999999999</v>
      </c>
      <c r="O317" s="501">
        <v>92.266900000000007</v>
      </c>
      <c r="P317" s="501">
        <v>97.050600000000003</v>
      </c>
      <c r="Q317" s="501">
        <v>99.955699999999993</v>
      </c>
      <c r="R317" s="501">
        <v>99.528700000000001</v>
      </c>
      <c r="S317" s="501">
        <v>93.643199999999993</v>
      </c>
      <c r="T317" s="501">
        <v>98.656300000000002</v>
      </c>
      <c r="U317" s="501">
        <v>98.550399999999996</v>
      </c>
    </row>
    <row r="318" spans="1:21" ht="14.25" customHeight="1" thickBot="1" x14ac:dyDescent="0.35">
      <c r="A318" s="185">
        <v>35462</v>
      </c>
      <c r="B318" s="501">
        <v>99.977900000000005</v>
      </c>
      <c r="C318" s="501">
        <v>100.2276</v>
      </c>
      <c r="D318" s="501">
        <v>100.6615</v>
      </c>
      <c r="E318" s="501">
        <v>83.814700000000002</v>
      </c>
      <c r="F318" s="501">
        <v>106.4301</v>
      </c>
      <c r="G318" s="501">
        <v>100.4945</v>
      </c>
      <c r="H318" s="501">
        <v>99.058099999999996</v>
      </c>
      <c r="I318" s="501">
        <v>100.31440000000001</v>
      </c>
      <c r="J318" s="501">
        <v>98.249899999999997</v>
      </c>
      <c r="K318" s="501">
        <v>95.381200000000007</v>
      </c>
      <c r="L318" s="501">
        <v>85.496200000000002</v>
      </c>
      <c r="M318" s="501">
        <v>85.041899999999998</v>
      </c>
      <c r="N318" s="501">
        <v>100.84990000000001</v>
      </c>
      <c r="O318" s="501">
        <v>92.1447</v>
      </c>
      <c r="P318" s="501">
        <v>97.558099999999996</v>
      </c>
      <c r="Q318" s="501">
        <v>100.3246</v>
      </c>
      <c r="R318" s="501">
        <v>99.587000000000003</v>
      </c>
      <c r="S318" s="501">
        <v>93.76</v>
      </c>
      <c r="T318" s="501">
        <v>98.011600000000001</v>
      </c>
      <c r="U318" s="501">
        <v>99.199200000000005</v>
      </c>
    </row>
    <row r="319" spans="1:21" ht="14.25" customHeight="1" thickBot="1" x14ac:dyDescent="0.35">
      <c r="A319" s="185">
        <v>35431</v>
      </c>
      <c r="B319" s="501">
        <v>102.93519999999999</v>
      </c>
      <c r="C319" s="501">
        <v>101.69329999999999</v>
      </c>
      <c r="D319" s="501">
        <v>102.1173</v>
      </c>
      <c r="E319" s="501">
        <v>84.706900000000005</v>
      </c>
      <c r="F319" s="501">
        <v>106.8566</v>
      </c>
      <c r="G319" s="501">
        <v>101.8271</v>
      </c>
      <c r="H319" s="501">
        <v>100.8661</v>
      </c>
      <c r="I319" s="501">
        <v>101.5403</v>
      </c>
      <c r="J319" s="501">
        <v>100.7509</v>
      </c>
      <c r="K319" s="501">
        <v>97.004000000000005</v>
      </c>
      <c r="L319" s="501">
        <v>85.179699999999997</v>
      </c>
      <c r="M319" s="501">
        <v>82.522099999999995</v>
      </c>
      <c r="N319" s="501">
        <v>101.40519999999999</v>
      </c>
      <c r="O319" s="501">
        <v>91.613900000000001</v>
      </c>
      <c r="P319" s="501">
        <v>98.950400000000002</v>
      </c>
      <c r="Q319" s="501">
        <v>100.9225</v>
      </c>
      <c r="R319" s="501">
        <v>100.7564</v>
      </c>
      <c r="S319" s="501">
        <v>93.752600000000001</v>
      </c>
      <c r="T319" s="501">
        <v>96.468599999999995</v>
      </c>
      <c r="U319" s="501">
        <v>100.6785</v>
      </c>
    </row>
    <row r="320" spans="1:21" ht="14.25" customHeight="1" thickBot="1" x14ac:dyDescent="0.35">
      <c r="A320" s="185">
        <v>35400</v>
      </c>
      <c r="B320" s="501">
        <v>104.8455</v>
      </c>
      <c r="C320" s="501">
        <v>102.9272</v>
      </c>
      <c r="D320" s="501">
        <v>103.04770000000001</v>
      </c>
      <c r="E320" s="501">
        <v>85.782300000000006</v>
      </c>
      <c r="F320" s="501">
        <v>107.52849999999999</v>
      </c>
      <c r="G320" s="501">
        <v>102.0496</v>
      </c>
      <c r="H320" s="501">
        <v>101.9836</v>
      </c>
      <c r="I320" s="501">
        <v>102.5372</v>
      </c>
      <c r="J320" s="501">
        <v>101.2171</v>
      </c>
      <c r="K320" s="501">
        <v>97.374600000000001</v>
      </c>
      <c r="L320" s="501">
        <v>84.877099999999999</v>
      </c>
      <c r="M320" s="501">
        <v>79.758399999999995</v>
      </c>
      <c r="N320" s="501">
        <v>102.1574</v>
      </c>
      <c r="O320" s="501">
        <v>89.94</v>
      </c>
      <c r="P320" s="501">
        <v>100.2572</v>
      </c>
      <c r="Q320" s="501">
        <v>102.2921</v>
      </c>
      <c r="R320" s="501">
        <v>100.71510000000001</v>
      </c>
      <c r="S320" s="501">
        <v>93.466399999999993</v>
      </c>
      <c r="T320" s="501">
        <v>96.661799999999999</v>
      </c>
      <c r="U320" s="501">
        <v>101.7908</v>
      </c>
    </row>
    <row r="321" spans="1:21" ht="14.25" customHeight="1" thickBot="1" x14ac:dyDescent="0.35">
      <c r="A321" s="185">
        <v>35370</v>
      </c>
      <c r="B321" s="501">
        <v>106.27209999999999</v>
      </c>
      <c r="C321" s="501">
        <v>103.8468</v>
      </c>
      <c r="D321" s="501">
        <v>104.22</v>
      </c>
      <c r="E321" s="501">
        <v>86.367900000000006</v>
      </c>
      <c r="F321" s="501">
        <v>106.6498</v>
      </c>
      <c r="G321" s="501">
        <v>102.9208</v>
      </c>
      <c r="H321" s="501">
        <v>103.0401</v>
      </c>
      <c r="I321" s="501">
        <v>103.506</v>
      </c>
      <c r="J321" s="501">
        <v>100.5552</v>
      </c>
      <c r="K321" s="501">
        <v>97.945700000000002</v>
      </c>
      <c r="L321" s="501">
        <v>84.159499999999994</v>
      </c>
      <c r="M321" s="501">
        <v>78.105800000000002</v>
      </c>
      <c r="N321" s="501">
        <v>102.9139</v>
      </c>
      <c r="O321" s="501">
        <v>90.023799999999994</v>
      </c>
      <c r="P321" s="501">
        <v>101.11669999999999</v>
      </c>
      <c r="Q321" s="501">
        <v>102.9851</v>
      </c>
      <c r="R321" s="501">
        <v>101.4267</v>
      </c>
      <c r="S321" s="501">
        <v>93.722399999999993</v>
      </c>
      <c r="T321" s="501">
        <v>96.692099999999996</v>
      </c>
      <c r="U321" s="501">
        <v>101.9957</v>
      </c>
    </row>
    <row r="322" spans="1:21" ht="14.25" customHeight="1" thickBot="1" x14ac:dyDescent="0.35">
      <c r="A322" s="185">
        <v>35339</v>
      </c>
      <c r="B322" s="501">
        <v>106.1922</v>
      </c>
      <c r="C322" s="501">
        <v>103.9045</v>
      </c>
      <c r="D322" s="501">
        <v>104.12269999999999</v>
      </c>
      <c r="E322" s="501">
        <v>85.346699999999998</v>
      </c>
      <c r="F322" s="501">
        <v>104.5656</v>
      </c>
      <c r="G322" s="501">
        <v>103.0514</v>
      </c>
      <c r="H322" s="501">
        <v>103.1317</v>
      </c>
      <c r="I322" s="501">
        <v>103.6918</v>
      </c>
      <c r="J322" s="501">
        <v>100.55970000000001</v>
      </c>
      <c r="K322" s="501">
        <v>98.112099999999998</v>
      </c>
      <c r="L322" s="501">
        <v>83.65</v>
      </c>
      <c r="M322" s="501">
        <v>77.981499999999997</v>
      </c>
      <c r="N322" s="501">
        <v>102.4973</v>
      </c>
      <c r="O322" s="501">
        <v>91.166200000000003</v>
      </c>
      <c r="P322" s="501">
        <v>101.163</v>
      </c>
      <c r="Q322" s="501">
        <v>102.66930000000001</v>
      </c>
      <c r="R322" s="501">
        <v>101.5461</v>
      </c>
      <c r="S322" s="501">
        <v>93.9315</v>
      </c>
      <c r="T322" s="501">
        <v>96.669600000000003</v>
      </c>
      <c r="U322" s="501">
        <v>102.5188</v>
      </c>
    </row>
    <row r="323" spans="1:21" ht="14.25" customHeight="1" thickBot="1" x14ac:dyDescent="0.35">
      <c r="A323" s="185">
        <v>35309</v>
      </c>
      <c r="B323" s="501">
        <v>107.12820000000001</v>
      </c>
      <c r="C323" s="501">
        <v>104.3792</v>
      </c>
      <c r="D323" s="501">
        <v>105.1066</v>
      </c>
      <c r="E323" s="501">
        <v>85.867400000000004</v>
      </c>
      <c r="F323" s="501">
        <v>104.52800000000001</v>
      </c>
      <c r="G323" s="501">
        <v>102.3389</v>
      </c>
      <c r="H323" s="501">
        <v>103.8432</v>
      </c>
      <c r="I323" s="501">
        <v>103.658</v>
      </c>
      <c r="J323" s="501">
        <v>100.241</v>
      </c>
      <c r="K323" s="501">
        <v>98.485399999999998</v>
      </c>
      <c r="L323" s="501">
        <v>83.151499999999999</v>
      </c>
      <c r="M323" s="501">
        <v>77.562299999999993</v>
      </c>
      <c r="N323" s="501">
        <v>103.1709</v>
      </c>
      <c r="O323" s="501">
        <v>91.449200000000005</v>
      </c>
      <c r="P323" s="501">
        <v>101.9825</v>
      </c>
      <c r="Q323" s="501">
        <v>103.1825</v>
      </c>
      <c r="R323" s="501">
        <v>101.5424</v>
      </c>
      <c r="S323" s="501">
        <v>94.871499999999997</v>
      </c>
      <c r="T323" s="501">
        <v>96.916899999999998</v>
      </c>
      <c r="U323" s="501">
        <v>102.8171</v>
      </c>
    </row>
    <row r="324" spans="1:21" ht="14.25" customHeight="1" thickBot="1" x14ac:dyDescent="0.35">
      <c r="A324" s="185">
        <v>35278</v>
      </c>
      <c r="B324" s="501">
        <v>108.0457</v>
      </c>
      <c r="C324" s="501">
        <v>104.9716</v>
      </c>
      <c r="D324" s="501">
        <v>105.8612</v>
      </c>
      <c r="E324" s="501">
        <v>86.016999999999996</v>
      </c>
      <c r="F324" s="501">
        <v>103.9177</v>
      </c>
      <c r="G324" s="501">
        <v>102.3818</v>
      </c>
      <c r="H324" s="501">
        <v>104.10680000000001</v>
      </c>
      <c r="I324" s="501">
        <v>104.303</v>
      </c>
      <c r="J324" s="501">
        <v>99.655100000000004</v>
      </c>
      <c r="K324" s="501">
        <v>98.440600000000003</v>
      </c>
      <c r="L324" s="501">
        <v>82.503799999999998</v>
      </c>
      <c r="M324" s="501">
        <v>75.951099999999997</v>
      </c>
      <c r="N324" s="501">
        <v>103.9169</v>
      </c>
      <c r="O324" s="501">
        <v>91.43</v>
      </c>
      <c r="P324" s="501">
        <v>102.6019</v>
      </c>
      <c r="Q324" s="501">
        <v>103.8878</v>
      </c>
      <c r="R324" s="501">
        <v>101.71429999999999</v>
      </c>
      <c r="S324" s="501">
        <v>95.335400000000007</v>
      </c>
      <c r="T324" s="501">
        <v>96.370500000000007</v>
      </c>
      <c r="U324" s="501">
        <v>103.6597</v>
      </c>
    </row>
    <row r="325" spans="1:21" ht="14.25" customHeight="1" thickBot="1" x14ac:dyDescent="0.35">
      <c r="A325" s="185">
        <v>35247</v>
      </c>
      <c r="B325" s="501">
        <v>107.3763</v>
      </c>
      <c r="C325" s="501">
        <v>104.32989999999999</v>
      </c>
      <c r="D325" s="501">
        <v>105.17319999999999</v>
      </c>
      <c r="E325" s="501">
        <v>85.385099999999994</v>
      </c>
      <c r="F325" s="501">
        <v>103.7191</v>
      </c>
      <c r="G325" s="501">
        <v>102.5646</v>
      </c>
      <c r="H325" s="501">
        <v>103.7659</v>
      </c>
      <c r="I325" s="501">
        <v>104.7817</v>
      </c>
      <c r="J325" s="501">
        <v>99.629099999999994</v>
      </c>
      <c r="K325" s="501">
        <v>98.160200000000003</v>
      </c>
      <c r="L325" s="501">
        <v>82.363699999999994</v>
      </c>
      <c r="M325" s="501">
        <v>75.762100000000004</v>
      </c>
      <c r="N325" s="501">
        <v>103.4641</v>
      </c>
      <c r="O325" s="501">
        <v>91.302000000000007</v>
      </c>
      <c r="P325" s="501">
        <v>102.2467</v>
      </c>
      <c r="Q325" s="501">
        <v>103.7756</v>
      </c>
      <c r="R325" s="501">
        <v>100.739</v>
      </c>
      <c r="S325" s="501">
        <v>94.870699999999999</v>
      </c>
      <c r="T325" s="501">
        <v>95.893900000000002</v>
      </c>
      <c r="U325" s="501">
        <v>102.12609999999999</v>
      </c>
    </row>
    <row r="326" spans="1:21" ht="14.25" customHeight="1" thickBot="1" x14ac:dyDescent="0.35">
      <c r="A326" s="185">
        <v>35217</v>
      </c>
      <c r="B326" s="501">
        <v>106.35850000000001</v>
      </c>
      <c r="C326" s="501">
        <v>104.1908</v>
      </c>
      <c r="D326" s="501">
        <v>104.5886</v>
      </c>
      <c r="E326" s="501">
        <v>84.540499999999994</v>
      </c>
      <c r="F326" s="501">
        <v>103.0665</v>
      </c>
      <c r="G326" s="501">
        <v>101.31529999999999</v>
      </c>
      <c r="H326" s="501">
        <v>103.2687</v>
      </c>
      <c r="I326" s="501">
        <v>104.11069999999999</v>
      </c>
      <c r="J326" s="501">
        <v>99.487300000000005</v>
      </c>
      <c r="K326" s="501">
        <v>97.507800000000003</v>
      </c>
      <c r="L326" s="501">
        <v>81.822800000000001</v>
      </c>
      <c r="M326" s="501">
        <v>76.448499999999996</v>
      </c>
      <c r="N326" s="501">
        <v>103.15009999999999</v>
      </c>
      <c r="O326" s="501">
        <v>91.004599999999996</v>
      </c>
      <c r="P326" s="501">
        <v>101.7735</v>
      </c>
      <c r="Q326" s="501">
        <v>103.333</v>
      </c>
      <c r="R326" s="501">
        <v>99.993099999999998</v>
      </c>
      <c r="S326" s="501">
        <v>94.039000000000001</v>
      </c>
      <c r="T326" s="501">
        <v>95.888400000000004</v>
      </c>
      <c r="U326" s="501">
        <v>100.958</v>
      </c>
    </row>
    <row r="327" spans="1:21" ht="14.25" customHeight="1" thickBot="1" x14ac:dyDescent="0.35">
      <c r="A327" s="185">
        <v>35186</v>
      </c>
      <c r="B327" s="501">
        <v>106.13849999999999</v>
      </c>
      <c r="C327" s="501">
        <v>104.3612</v>
      </c>
      <c r="D327" s="501">
        <v>104.4987</v>
      </c>
      <c r="E327" s="501">
        <v>83.970100000000002</v>
      </c>
      <c r="F327" s="501">
        <v>102.16500000000001</v>
      </c>
      <c r="G327" s="501">
        <v>100.7568</v>
      </c>
      <c r="H327" s="501">
        <v>104.3436</v>
      </c>
      <c r="I327" s="501">
        <v>104.2223</v>
      </c>
      <c r="J327" s="501">
        <v>98.541300000000007</v>
      </c>
      <c r="K327" s="501">
        <v>97.209800000000001</v>
      </c>
      <c r="L327" s="501">
        <v>81.2316</v>
      </c>
      <c r="M327" s="501">
        <v>75.6892</v>
      </c>
      <c r="N327" s="501">
        <v>103.1097</v>
      </c>
      <c r="O327" s="501">
        <v>91.0214</v>
      </c>
      <c r="P327" s="501">
        <v>101.9205</v>
      </c>
      <c r="Q327" s="501">
        <v>102.9943</v>
      </c>
      <c r="R327" s="501">
        <v>99.778199999999998</v>
      </c>
      <c r="S327" s="501">
        <v>93.843100000000007</v>
      </c>
      <c r="T327" s="501">
        <v>96.2667</v>
      </c>
      <c r="U327" s="501">
        <v>99.481999999999999</v>
      </c>
    </row>
    <row r="328" spans="1:21" ht="14.25" customHeight="1" thickBot="1" x14ac:dyDescent="0.35">
      <c r="A328" s="185">
        <v>35156</v>
      </c>
      <c r="B328" s="501">
        <v>107.089</v>
      </c>
      <c r="C328" s="501">
        <v>105.33969999999999</v>
      </c>
      <c r="D328" s="501">
        <v>105.52209999999999</v>
      </c>
      <c r="E328" s="501">
        <v>84.825500000000005</v>
      </c>
      <c r="F328" s="501">
        <v>101.6551</v>
      </c>
      <c r="G328" s="501">
        <v>99.858800000000002</v>
      </c>
      <c r="H328" s="501">
        <v>104.9516</v>
      </c>
      <c r="I328" s="501">
        <v>104.9265</v>
      </c>
      <c r="J328" s="501">
        <v>96.953599999999994</v>
      </c>
      <c r="K328" s="501">
        <v>97.215199999999996</v>
      </c>
      <c r="L328" s="501">
        <v>80.346900000000005</v>
      </c>
      <c r="M328" s="501">
        <v>74.987200000000001</v>
      </c>
      <c r="N328" s="501">
        <v>103.8519</v>
      </c>
      <c r="O328" s="501">
        <v>91.093999999999994</v>
      </c>
      <c r="P328" s="501">
        <v>103.1574</v>
      </c>
      <c r="Q328" s="501">
        <v>103.9064</v>
      </c>
      <c r="R328" s="501">
        <v>100.386</v>
      </c>
      <c r="S328" s="501">
        <v>94.0625</v>
      </c>
      <c r="T328" s="501">
        <v>96.622799999999998</v>
      </c>
      <c r="U328" s="501">
        <v>99.123900000000006</v>
      </c>
    </row>
    <row r="329" spans="1:21" ht="14.25" customHeight="1" thickBot="1" x14ac:dyDescent="0.35">
      <c r="A329" s="185">
        <v>35125</v>
      </c>
      <c r="B329" s="501">
        <v>108.1439</v>
      </c>
      <c r="C329" s="501">
        <v>106.0924</v>
      </c>
      <c r="D329" s="501">
        <v>106.9821</v>
      </c>
      <c r="E329" s="501">
        <v>84.189499999999995</v>
      </c>
      <c r="F329" s="501">
        <v>101.92919999999999</v>
      </c>
      <c r="G329" s="501">
        <v>98.994200000000006</v>
      </c>
      <c r="H329" s="501">
        <v>104.5685</v>
      </c>
      <c r="I329" s="501">
        <v>105.1181</v>
      </c>
      <c r="J329" s="501">
        <v>96.008899999999997</v>
      </c>
      <c r="K329" s="501">
        <v>97.525300000000001</v>
      </c>
      <c r="L329" s="501">
        <v>80.263900000000007</v>
      </c>
      <c r="M329" s="501">
        <v>73.320999999999998</v>
      </c>
      <c r="N329" s="501">
        <v>104.5376</v>
      </c>
      <c r="O329" s="501">
        <v>90.168800000000005</v>
      </c>
      <c r="P329" s="501">
        <v>104.0416</v>
      </c>
      <c r="Q329" s="501">
        <v>104.821</v>
      </c>
      <c r="R329" s="501">
        <v>100.2882</v>
      </c>
      <c r="S329" s="501">
        <v>93.574200000000005</v>
      </c>
      <c r="T329" s="501">
        <v>96.511499999999998</v>
      </c>
      <c r="U329" s="501">
        <v>101.45310000000001</v>
      </c>
    </row>
    <row r="330" spans="1:21" ht="14.25" customHeight="1" thickBot="1" x14ac:dyDescent="0.35">
      <c r="A330" s="185">
        <v>35096</v>
      </c>
      <c r="B330" s="501">
        <v>108.5611</v>
      </c>
      <c r="C330" s="501">
        <v>106.4889</v>
      </c>
      <c r="D330" s="501">
        <v>107.6785</v>
      </c>
      <c r="E330" s="501">
        <v>84.031199999999998</v>
      </c>
      <c r="F330" s="501">
        <v>102.04259999999999</v>
      </c>
      <c r="G330" s="501">
        <v>97.926299999999998</v>
      </c>
      <c r="H330" s="501">
        <v>104.93980000000001</v>
      </c>
      <c r="I330" s="501">
        <v>104.8954</v>
      </c>
      <c r="J330" s="501">
        <v>95.188100000000006</v>
      </c>
      <c r="K330" s="501">
        <v>95.909800000000004</v>
      </c>
      <c r="L330" s="501">
        <v>79.358599999999996</v>
      </c>
      <c r="M330" s="501">
        <v>71.769099999999995</v>
      </c>
      <c r="N330" s="501">
        <v>105.0866</v>
      </c>
      <c r="O330" s="501">
        <v>90.014399999999995</v>
      </c>
      <c r="P330" s="501">
        <v>104.3454</v>
      </c>
      <c r="Q330" s="501">
        <v>105.2861</v>
      </c>
      <c r="R330" s="501">
        <v>100.3181</v>
      </c>
      <c r="S330" s="501">
        <v>93.292400000000001</v>
      </c>
      <c r="T330" s="501">
        <v>96.540300000000002</v>
      </c>
      <c r="U330" s="501">
        <v>102.7589</v>
      </c>
    </row>
    <row r="331" spans="1:21" ht="14.25" customHeight="1" thickBot="1" x14ac:dyDescent="0.35">
      <c r="A331" s="185">
        <v>35065</v>
      </c>
      <c r="B331" s="501">
        <v>108.8655</v>
      </c>
      <c r="C331" s="501">
        <v>106.676</v>
      </c>
      <c r="D331" s="501">
        <v>107.8806</v>
      </c>
      <c r="E331" s="501">
        <v>81.612700000000004</v>
      </c>
      <c r="F331" s="501">
        <v>102.107</v>
      </c>
      <c r="G331" s="501">
        <v>97.9542</v>
      </c>
      <c r="H331" s="501">
        <v>104.91249999999999</v>
      </c>
      <c r="I331" s="501">
        <v>105.6383</v>
      </c>
      <c r="J331" s="501">
        <v>94.153300000000002</v>
      </c>
      <c r="K331" s="501">
        <v>97.798400000000001</v>
      </c>
      <c r="L331" s="501">
        <v>78.402199999999993</v>
      </c>
      <c r="M331" s="501">
        <v>70.652000000000001</v>
      </c>
      <c r="N331" s="501">
        <v>105.3445</v>
      </c>
      <c r="O331" s="501">
        <v>89.969099999999997</v>
      </c>
      <c r="P331" s="501">
        <v>104.64619999999999</v>
      </c>
      <c r="Q331" s="501">
        <v>105.50020000000001</v>
      </c>
      <c r="R331" s="501">
        <v>100.4759</v>
      </c>
      <c r="S331" s="501">
        <v>94.126300000000001</v>
      </c>
      <c r="T331" s="501">
        <v>96.936899999999994</v>
      </c>
      <c r="U331" s="501">
        <v>105.0989</v>
      </c>
    </row>
    <row r="332" spans="1:21" ht="14.25" customHeight="1" thickBot="1" x14ac:dyDescent="0.35">
      <c r="A332" s="185">
        <v>35034</v>
      </c>
      <c r="B332" s="501">
        <v>109.3741</v>
      </c>
      <c r="C332" s="501">
        <v>107.4111</v>
      </c>
      <c r="D332" s="501">
        <v>109.0082</v>
      </c>
      <c r="E332" s="501">
        <v>80.755499999999998</v>
      </c>
      <c r="F332" s="501">
        <v>101.84050000000001</v>
      </c>
      <c r="G332" s="501">
        <v>97.8733</v>
      </c>
      <c r="H332" s="501">
        <v>104.6238</v>
      </c>
      <c r="I332" s="501">
        <v>105.848</v>
      </c>
      <c r="J332" s="501">
        <v>92.681799999999996</v>
      </c>
      <c r="K332" s="501">
        <v>98.110799999999998</v>
      </c>
      <c r="L332" s="501">
        <v>78.021100000000004</v>
      </c>
      <c r="M332" s="501">
        <v>69.459699999999998</v>
      </c>
      <c r="N332" s="501">
        <v>105.9543</v>
      </c>
      <c r="O332" s="501">
        <v>91.221699999999998</v>
      </c>
      <c r="P332" s="501">
        <v>105.08450000000001</v>
      </c>
      <c r="Q332" s="501">
        <v>105.37690000000001</v>
      </c>
      <c r="R332" s="501">
        <v>100.21380000000001</v>
      </c>
      <c r="S332" s="501">
        <v>95.437399999999997</v>
      </c>
      <c r="T332" s="501">
        <v>97.097899999999996</v>
      </c>
      <c r="U332" s="501">
        <v>106.369</v>
      </c>
    </row>
    <row r="333" spans="1:21" ht="14.25" customHeight="1" thickBot="1" x14ac:dyDescent="0.35">
      <c r="A333" s="185">
        <v>35004</v>
      </c>
      <c r="B333" s="501">
        <v>110.2265</v>
      </c>
      <c r="C333" s="501">
        <v>107.89919999999999</v>
      </c>
      <c r="D333" s="501">
        <v>109.9106</v>
      </c>
      <c r="E333" s="501">
        <v>79.874700000000004</v>
      </c>
      <c r="F333" s="501">
        <v>102.1862</v>
      </c>
      <c r="G333" s="501">
        <v>97.907600000000002</v>
      </c>
      <c r="H333" s="501">
        <v>104.12309999999999</v>
      </c>
      <c r="I333" s="501">
        <v>106.56319999999999</v>
      </c>
      <c r="J333" s="501">
        <v>91.679100000000005</v>
      </c>
      <c r="K333" s="501">
        <v>98.8202</v>
      </c>
      <c r="L333" s="501">
        <v>77.121700000000004</v>
      </c>
      <c r="M333" s="501">
        <v>67.662300000000002</v>
      </c>
      <c r="N333" s="501">
        <v>106.4896</v>
      </c>
      <c r="O333" s="501">
        <v>91.549400000000006</v>
      </c>
      <c r="P333" s="501">
        <v>105.89749999999999</v>
      </c>
      <c r="Q333" s="501">
        <v>106.146</v>
      </c>
      <c r="R333" s="501">
        <v>100.92270000000001</v>
      </c>
      <c r="S333" s="501">
        <v>97.063999999999993</v>
      </c>
      <c r="T333" s="501">
        <v>96.745699999999999</v>
      </c>
      <c r="U333" s="501">
        <v>107.9619</v>
      </c>
    </row>
    <row r="334" spans="1:21" ht="14.25" customHeight="1" thickBot="1" x14ac:dyDescent="0.35">
      <c r="A334" s="185">
        <v>34973</v>
      </c>
      <c r="B334" s="501">
        <v>109.8152</v>
      </c>
      <c r="C334" s="501">
        <v>108.1194</v>
      </c>
      <c r="D334" s="501">
        <v>110.3569</v>
      </c>
      <c r="E334" s="501">
        <v>79.535300000000007</v>
      </c>
      <c r="F334" s="501">
        <v>102.2912</v>
      </c>
      <c r="G334" s="501">
        <v>98.077100000000002</v>
      </c>
      <c r="H334" s="501">
        <v>103.3617</v>
      </c>
      <c r="I334" s="501">
        <v>105.3657</v>
      </c>
      <c r="J334" s="501">
        <v>90.805700000000002</v>
      </c>
      <c r="K334" s="501">
        <v>98.618799999999993</v>
      </c>
      <c r="L334" s="501">
        <v>76.976299999999995</v>
      </c>
      <c r="M334" s="501">
        <v>65.835099999999997</v>
      </c>
      <c r="N334" s="501">
        <v>106.7771</v>
      </c>
      <c r="O334" s="501">
        <v>90.824399999999997</v>
      </c>
      <c r="P334" s="501">
        <v>106.03919999999999</v>
      </c>
      <c r="Q334" s="501">
        <v>106.5984</v>
      </c>
      <c r="R334" s="501">
        <v>101.0176</v>
      </c>
      <c r="S334" s="501">
        <v>97.881399999999999</v>
      </c>
      <c r="T334" s="501">
        <v>96.630300000000005</v>
      </c>
      <c r="U334" s="501">
        <v>107.9693</v>
      </c>
    </row>
    <row r="335" spans="1:21" ht="14.25" customHeight="1" thickBot="1" x14ac:dyDescent="0.35">
      <c r="A335" s="185">
        <v>34943</v>
      </c>
      <c r="B335" s="501">
        <v>108.42789999999999</v>
      </c>
      <c r="C335" s="501">
        <v>106.9087</v>
      </c>
      <c r="D335" s="501">
        <v>108.7159</v>
      </c>
      <c r="E335" s="501">
        <v>77.161600000000007</v>
      </c>
      <c r="F335" s="501">
        <v>102.0903</v>
      </c>
      <c r="G335" s="501">
        <v>98.057000000000002</v>
      </c>
      <c r="H335" s="501">
        <v>102.69840000000001</v>
      </c>
      <c r="I335" s="501">
        <v>105.2201</v>
      </c>
      <c r="J335" s="501">
        <v>91.890699999999995</v>
      </c>
      <c r="K335" s="501">
        <v>98.285700000000006</v>
      </c>
      <c r="L335" s="501">
        <v>77.2761</v>
      </c>
      <c r="M335" s="501">
        <v>65.783000000000001</v>
      </c>
      <c r="N335" s="501">
        <v>105.6758</v>
      </c>
      <c r="O335" s="501">
        <v>89.277000000000001</v>
      </c>
      <c r="P335" s="501">
        <v>104.6673</v>
      </c>
      <c r="Q335" s="501">
        <v>105.697</v>
      </c>
      <c r="R335" s="501">
        <v>100.5505</v>
      </c>
      <c r="S335" s="501">
        <v>98.515199999999993</v>
      </c>
      <c r="T335" s="501">
        <v>96.563999999999993</v>
      </c>
      <c r="U335" s="501">
        <v>107.9217</v>
      </c>
    </row>
    <row r="336" spans="1:21" ht="14.25" customHeight="1" thickBot="1" x14ac:dyDescent="0.35">
      <c r="A336" s="185">
        <v>34912</v>
      </c>
      <c r="B336" s="501">
        <v>109.20359999999999</v>
      </c>
      <c r="C336" s="501">
        <v>107.3913</v>
      </c>
      <c r="D336" s="501">
        <v>109.1117</v>
      </c>
      <c r="E336" s="501">
        <v>76.713300000000004</v>
      </c>
      <c r="F336" s="501">
        <v>102.2268</v>
      </c>
      <c r="G336" s="501">
        <v>98.633700000000005</v>
      </c>
      <c r="H336" s="501">
        <v>103.5158</v>
      </c>
      <c r="I336" s="501">
        <v>105.8747</v>
      </c>
      <c r="J336" s="501">
        <v>91.392799999999994</v>
      </c>
      <c r="K336" s="501">
        <v>99.389899999999997</v>
      </c>
      <c r="L336" s="501">
        <v>77.626199999999997</v>
      </c>
      <c r="M336" s="501">
        <v>64.346100000000007</v>
      </c>
      <c r="N336" s="501">
        <v>106.1058</v>
      </c>
      <c r="O336" s="501">
        <v>89.760999999999996</v>
      </c>
      <c r="P336" s="501">
        <v>105.024</v>
      </c>
      <c r="Q336" s="501">
        <v>106.2029</v>
      </c>
      <c r="R336" s="501">
        <v>101.0112</v>
      </c>
      <c r="S336" s="501">
        <v>99.419600000000003</v>
      </c>
      <c r="T336" s="501">
        <v>96.808000000000007</v>
      </c>
      <c r="U336" s="501">
        <v>109.52930000000001</v>
      </c>
    </row>
    <row r="337" spans="1:21" ht="14.25" customHeight="1" thickBot="1" x14ac:dyDescent="0.35">
      <c r="A337" s="185">
        <v>34881</v>
      </c>
      <c r="B337" s="501">
        <v>110.56010000000001</v>
      </c>
      <c r="C337" s="501">
        <v>108.8682</v>
      </c>
      <c r="D337" s="501">
        <v>111.27809999999999</v>
      </c>
      <c r="E337" s="501">
        <v>77.860900000000001</v>
      </c>
      <c r="F337" s="501">
        <v>102.4389</v>
      </c>
      <c r="G337" s="501">
        <v>99.213200000000001</v>
      </c>
      <c r="H337" s="501">
        <v>104.25</v>
      </c>
      <c r="I337" s="501">
        <v>105.9427</v>
      </c>
      <c r="J337" s="501">
        <v>88.801199999999994</v>
      </c>
      <c r="K337" s="501">
        <v>100.8973</v>
      </c>
      <c r="L337" s="501">
        <v>78.984700000000004</v>
      </c>
      <c r="M337" s="501">
        <v>63.061</v>
      </c>
      <c r="N337" s="501">
        <v>107.6705</v>
      </c>
      <c r="O337" s="501">
        <v>90.207999999999998</v>
      </c>
      <c r="P337" s="501">
        <v>106.87269999999999</v>
      </c>
      <c r="Q337" s="501">
        <v>107.6793</v>
      </c>
      <c r="R337" s="501">
        <v>100.90860000000001</v>
      </c>
      <c r="S337" s="501">
        <v>101.32769999999999</v>
      </c>
      <c r="T337" s="501">
        <v>96.501499999999993</v>
      </c>
      <c r="U337" s="501">
        <v>109.2619</v>
      </c>
    </row>
    <row r="338" spans="1:21" ht="14.25" customHeight="1" thickBot="1" x14ac:dyDescent="0.35">
      <c r="A338" s="185">
        <v>34851</v>
      </c>
      <c r="B338" s="501">
        <v>109.551</v>
      </c>
      <c r="C338" s="501">
        <v>108.7527</v>
      </c>
      <c r="D338" s="501">
        <v>111.1378</v>
      </c>
      <c r="E338" s="501">
        <v>77.854900000000001</v>
      </c>
      <c r="F338" s="501">
        <v>102.17230000000001</v>
      </c>
      <c r="G338" s="501">
        <v>99.062100000000001</v>
      </c>
      <c r="H338" s="501">
        <v>103.3493</v>
      </c>
      <c r="I338" s="501">
        <v>104.9365</v>
      </c>
      <c r="J338" s="501">
        <v>87.365600000000001</v>
      </c>
      <c r="K338" s="501">
        <v>100.4731</v>
      </c>
      <c r="L338" s="501">
        <v>80.050899999999999</v>
      </c>
      <c r="M338" s="501">
        <v>62.8217</v>
      </c>
      <c r="N338" s="501">
        <v>107.7825</v>
      </c>
      <c r="O338" s="501">
        <v>90.525599999999997</v>
      </c>
      <c r="P338" s="501">
        <v>107.1818</v>
      </c>
      <c r="Q338" s="501">
        <v>107.7854</v>
      </c>
      <c r="R338" s="501">
        <v>100.7323</v>
      </c>
      <c r="S338" s="501">
        <v>101.53440000000001</v>
      </c>
      <c r="T338" s="501">
        <v>95.938199999999995</v>
      </c>
      <c r="U338" s="501">
        <v>108.7734</v>
      </c>
    </row>
    <row r="339" spans="1:21" ht="14.25" customHeight="1" thickBot="1" x14ac:dyDescent="0.35">
      <c r="A339" s="185">
        <v>34820</v>
      </c>
      <c r="B339" s="501">
        <v>109.3955</v>
      </c>
      <c r="C339" s="501">
        <v>108.8047</v>
      </c>
      <c r="D339" s="501">
        <v>111.4212</v>
      </c>
      <c r="E339" s="501">
        <v>77.760999999999996</v>
      </c>
      <c r="F339" s="501">
        <v>102.1174</v>
      </c>
      <c r="G339" s="501">
        <v>98.543300000000002</v>
      </c>
      <c r="H339" s="501">
        <v>102.5557</v>
      </c>
      <c r="I339" s="501">
        <v>104.26519999999999</v>
      </c>
      <c r="J339" s="501">
        <v>87.061000000000007</v>
      </c>
      <c r="K339" s="501">
        <v>101.0505</v>
      </c>
      <c r="L339" s="501">
        <v>80.846299999999999</v>
      </c>
      <c r="M339" s="501">
        <v>63.484200000000001</v>
      </c>
      <c r="N339" s="501">
        <v>107.8216</v>
      </c>
      <c r="O339" s="501">
        <v>91.301599999999993</v>
      </c>
      <c r="P339" s="501">
        <v>107.1615</v>
      </c>
      <c r="Q339" s="501">
        <v>107.9632</v>
      </c>
      <c r="R339" s="501">
        <v>101.1815</v>
      </c>
      <c r="S339" s="501">
        <v>101.5543</v>
      </c>
      <c r="T339" s="501">
        <v>97.2256</v>
      </c>
      <c r="U339" s="501">
        <v>109.55719999999999</v>
      </c>
    </row>
    <row r="340" spans="1:21" ht="14.25" customHeight="1" thickBot="1" x14ac:dyDescent="0.35">
      <c r="A340" s="185">
        <v>34790</v>
      </c>
      <c r="B340" s="501">
        <v>110.55589999999999</v>
      </c>
      <c r="C340" s="501">
        <v>110.21599999999999</v>
      </c>
      <c r="D340" s="501">
        <v>113.4113</v>
      </c>
      <c r="E340" s="501">
        <v>78.459900000000005</v>
      </c>
      <c r="F340" s="501">
        <v>101.85469999999999</v>
      </c>
      <c r="G340" s="501">
        <v>98.897499999999994</v>
      </c>
      <c r="H340" s="501">
        <v>100.8034</v>
      </c>
      <c r="I340" s="501">
        <v>106.88460000000001</v>
      </c>
      <c r="J340" s="501">
        <v>82.909199999999998</v>
      </c>
      <c r="K340" s="501">
        <v>102.16589999999999</v>
      </c>
      <c r="L340" s="501">
        <v>80.728899999999996</v>
      </c>
      <c r="M340" s="501">
        <v>62.645800000000001</v>
      </c>
      <c r="N340" s="501">
        <v>108.87739999999999</v>
      </c>
      <c r="O340" s="501">
        <v>92.526799999999994</v>
      </c>
      <c r="P340" s="501">
        <v>108.58620000000001</v>
      </c>
      <c r="Q340" s="501">
        <v>109.0564</v>
      </c>
      <c r="R340" s="501">
        <v>102.4705</v>
      </c>
      <c r="S340" s="501">
        <v>102.0231</v>
      </c>
      <c r="T340" s="501">
        <v>97.801400000000001</v>
      </c>
      <c r="U340" s="501">
        <v>110.676</v>
      </c>
    </row>
    <row r="341" spans="1:21" ht="14.25" customHeight="1" thickBot="1" x14ac:dyDescent="0.35">
      <c r="A341" s="185">
        <v>34759</v>
      </c>
      <c r="B341" s="501">
        <v>110.5051</v>
      </c>
      <c r="C341" s="501">
        <v>109.8938</v>
      </c>
      <c r="D341" s="501">
        <v>113.3065</v>
      </c>
      <c r="E341" s="501">
        <v>77.737399999999994</v>
      </c>
      <c r="F341" s="501">
        <v>101.59059999999999</v>
      </c>
      <c r="G341" s="501">
        <v>98.208399999999997</v>
      </c>
      <c r="H341" s="501">
        <v>98.845600000000005</v>
      </c>
      <c r="I341" s="501">
        <v>105.54</v>
      </c>
      <c r="J341" s="501">
        <v>85.536600000000007</v>
      </c>
      <c r="K341" s="501">
        <v>101.47709999999999</v>
      </c>
      <c r="L341" s="501">
        <v>78.343199999999996</v>
      </c>
      <c r="M341" s="501">
        <v>62.697499999999998</v>
      </c>
      <c r="N341" s="501">
        <v>108.5947</v>
      </c>
      <c r="O341" s="501">
        <v>95.145700000000005</v>
      </c>
      <c r="P341" s="501">
        <v>108.4093</v>
      </c>
      <c r="Q341" s="501">
        <v>108.8287</v>
      </c>
      <c r="R341" s="501">
        <v>102.9023</v>
      </c>
      <c r="S341" s="501">
        <v>101.5851</v>
      </c>
      <c r="T341" s="501">
        <v>98.011099999999999</v>
      </c>
      <c r="U341" s="501">
        <v>109.9507</v>
      </c>
    </row>
    <row r="342" spans="1:21" ht="14.25" customHeight="1" thickBot="1" x14ac:dyDescent="0.35">
      <c r="A342" s="185">
        <v>34731</v>
      </c>
      <c r="B342" s="501">
        <v>108.39</v>
      </c>
      <c r="C342" s="501">
        <v>106.9837</v>
      </c>
      <c r="D342" s="501">
        <v>109.4072</v>
      </c>
      <c r="E342" s="501">
        <v>74.210599999999999</v>
      </c>
      <c r="F342" s="501">
        <v>101.9204</v>
      </c>
      <c r="G342" s="501">
        <v>97.354399999999998</v>
      </c>
      <c r="H342" s="501">
        <v>100.2736</v>
      </c>
      <c r="I342" s="501">
        <v>103.98480000000001</v>
      </c>
      <c r="J342" s="501">
        <v>92.124700000000004</v>
      </c>
      <c r="K342" s="501">
        <v>99.625399999999999</v>
      </c>
      <c r="L342" s="501">
        <v>75.750699999999995</v>
      </c>
      <c r="M342" s="501">
        <v>63.973999999999997</v>
      </c>
      <c r="N342" s="501">
        <v>106.3981</v>
      </c>
      <c r="O342" s="501">
        <v>92.551400000000001</v>
      </c>
      <c r="P342" s="501">
        <v>105.3425</v>
      </c>
      <c r="Q342" s="501">
        <v>106.2146</v>
      </c>
      <c r="R342" s="501">
        <v>100.95399999999999</v>
      </c>
      <c r="S342" s="501">
        <v>98.129599999999996</v>
      </c>
      <c r="T342" s="501">
        <v>97.355599999999995</v>
      </c>
      <c r="U342" s="501">
        <v>107.48950000000001</v>
      </c>
    </row>
    <row r="343" spans="1:21" ht="14.25" customHeight="1" thickBot="1" x14ac:dyDescent="0.35">
      <c r="A343" s="185">
        <v>34700</v>
      </c>
      <c r="B343" s="501">
        <v>107.4637</v>
      </c>
      <c r="C343" s="501">
        <v>106.134</v>
      </c>
      <c r="D343" s="501">
        <v>108.52849999999999</v>
      </c>
      <c r="E343" s="501">
        <v>72.392600000000002</v>
      </c>
      <c r="F343" s="501">
        <v>102.1913</v>
      </c>
      <c r="G343" s="501">
        <v>97.007400000000004</v>
      </c>
      <c r="H343" s="501">
        <v>99.360100000000003</v>
      </c>
      <c r="I343" s="501">
        <v>103.7302</v>
      </c>
      <c r="J343" s="501">
        <v>93.213099999999997</v>
      </c>
      <c r="K343" s="501">
        <v>100.7593</v>
      </c>
      <c r="L343" s="501">
        <v>73.866299999999995</v>
      </c>
      <c r="M343" s="501">
        <v>62.686700000000002</v>
      </c>
      <c r="N343" s="501">
        <v>105.6472</v>
      </c>
      <c r="O343" s="501">
        <v>92.411199999999994</v>
      </c>
      <c r="P343" s="501">
        <v>104.3595</v>
      </c>
      <c r="Q343" s="501">
        <v>105.6926</v>
      </c>
      <c r="R343" s="501">
        <v>100.34950000000001</v>
      </c>
      <c r="S343" s="501">
        <v>96.626900000000006</v>
      </c>
      <c r="T343" s="501">
        <v>97.163300000000007</v>
      </c>
      <c r="U343" s="501">
        <v>106.6427</v>
      </c>
    </row>
    <row r="344" spans="1:21" ht="14.25" customHeight="1" thickBot="1" x14ac:dyDescent="0.35">
      <c r="A344" s="185">
        <v>34669</v>
      </c>
      <c r="B344" s="501">
        <v>106.1961</v>
      </c>
      <c r="C344" s="501">
        <v>105.3959</v>
      </c>
      <c r="D344" s="501">
        <v>107.6245</v>
      </c>
      <c r="E344" s="501">
        <v>71.683199999999999</v>
      </c>
      <c r="F344" s="501">
        <v>101.5517</v>
      </c>
      <c r="G344" s="501">
        <v>96.073099999999997</v>
      </c>
      <c r="H344" s="501">
        <v>100.89449999999999</v>
      </c>
      <c r="I344" s="501">
        <v>102.8446</v>
      </c>
      <c r="J344" s="501">
        <v>93.235100000000003</v>
      </c>
      <c r="K344" s="501">
        <v>101.2948</v>
      </c>
      <c r="L344" s="501">
        <v>74.497200000000007</v>
      </c>
      <c r="M344" s="501">
        <v>60.782200000000003</v>
      </c>
      <c r="N344" s="501">
        <v>104.7713</v>
      </c>
      <c r="O344" s="501">
        <v>91.644199999999998</v>
      </c>
      <c r="P344" s="501">
        <v>103.2492</v>
      </c>
      <c r="Q344" s="501">
        <v>104.8969</v>
      </c>
      <c r="R344" s="501">
        <v>99.115600000000001</v>
      </c>
      <c r="S344" s="501">
        <v>94.740300000000005</v>
      </c>
      <c r="T344" s="501">
        <v>96.903700000000001</v>
      </c>
      <c r="U344" s="501">
        <v>105.97410000000001</v>
      </c>
    </row>
    <row r="345" spans="1:21" ht="14.25" customHeight="1" thickBot="1" x14ac:dyDescent="0.35">
      <c r="A345" s="185">
        <v>34639</v>
      </c>
      <c r="B345" s="501">
        <v>107.78830000000001</v>
      </c>
      <c r="C345" s="501">
        <v>105.8479</v>
      </c>
      <c r="D345" s="501">
        <v>108.1678</v>
      </c>
      <c r="E345" s="501">
        <v>71.741600000000005</v>
      </c>
      <c r="F345" s="501">
        <v>101.9542</v>
      </c>
      <c r="G345" s="501">
        <v>96.166700000000006</v>
      </c>
      <c r="H345" s="501">
        <v>101.9751</v>
      </c>
      <c r="I345" s="501">
        <v>103.7111</v>
      </c>
      <c r="J345" s="501">
        <v>94.572299999999998</v>
      </c>
      <c r="K345" s="501">
        <v>102.4444</v>
      </c>
      <c r="L345" s="501">
        <v>73.758700000000005</v>
      </c>
      <c r="M345" s="501">
        <v>58.419800000000002</v>
      </c>
      <c r="N345" s="501">
        <v>104.9372</v>
      </c>
      <c r="O345" s="501">
        <v>91.721500000000006</v>
      </c>
      <c r="P345" s="501">
        <v>103.7081</v>
      </c>
      <c r="Q345" s="501">
        <v>105.3616</v>
      </c>
      <c r="R345" s="501">
        <v>99.402500000000003</v>
      </c>
      <c r="S345" s="501">
        <v>95.151499999999999</v>
      </c>
      <c r="T345" s="501">
        <v>96.515699999999995</v>
      </c>
      <c r="U345" s="501">
        <v>107.739</v>
      </c>
    </row>
    <row r="346" spans="1:21" ht="14.25" customHeight="1" thickBot="1" x14ac:dyDescent="0.35">
      <c r="A346" s="185">
        <v>34608</v>
      </c>
      <c r="B346" s="501">
        <v>109.1033</v>
      </c>
      <c r="C346" s="501">
        <v>106.2702</v>
      </c>
      <c r="D346" s="501">
        <v>108.7581</v>
      </c>
      <c r="E346" s="501">
        <v>70.760599999999997</v>
      </c>
      <c r="F346" s="501">
        <v>102.504</v>
      </c>
      <c r="G346" s="501">
        <v>96.436300000000003</v>
      </c>
      <c r="H346" s="501">
        <v>102.26649999999999</v>
      </c>
      <c r="I346" s="501">
        <v>104.3944</v>
      </c>
      <c r="J346" s="501">
        <v>95.653300000000002</v>
      </c>
      <c r="K346" s="501">
        <v>103.6108</v>
      </c>
      <c r="L346" s="501">
        <v>71.824799999999996</v>
      </c>
      <c r="M346" s="501">
        <v>55.2258</v>
      </c>
      <c r="N346" s="501">
        <v>105.00230000000001</v>
      </c>
      <c r="O346" s="501">
        <v>90.808000000000007</v>
      </c>
      <c r="P346" s="501">
        <v>104.38420000000001</v>
      </c>
      <c r="Q346" s="501">
        <v>105.60509999999999</v>
      </c>
      <c r="R346" s="501">
        <v>99.307500000000005</v>
      </c>
      <c r="S346" s="501">
        <v>93.850899999999996</v>
      </c>
      <c r="T346" s="501">
        <v>94.932400000000001</v>
      </c>
      <c r="U346" s="501">
        <v>108.3775</v>
      </c>
    </row>
    <row r="347" spans="1:21" ht="14.25" customHeight="1" thickBot="1" x14ac:dyDescent="0.35">
      <c r="A347" s="185">
        <v>34578</v>
      </c>
      <c r="B347" s="501">
        <v>107.9755</v>
      </c>
      <c r="C347" s="501">
        <v>106.0647</v>
      </c>
      <c r="D347" s="501">
        <v>108.2253</v>
      </c>
      <c r="E347" s="501">
        <v>69.654700000000005</v>
      </c>
      <c r="F347" s="501">
        <v>101.1664</v>
      </c>
      <c r="G347" s="501">
        <v>96.0792</v>
      </c>
      <c r="H347" s="501">
        <v>101.8548</v>
      </c>
      <c r="I347" s="501">
        <v>103.97799999999999</v>
      </c>
      <c r="J347" s="501">
        <v>95.791600000000003</v>
      </c>
      <c r="K347" s="501">
        <v>102.14879999999999</v>
      </c>
      <c r="L347" s="501">
        <v>70.656499999999994</v>
      </c>
      <c r="M347" s="501">
        <v>53.812199999999997</v>
      </c>
      <c r="N347" s="501">
        <v>104.63679999999999</v>
      </c>
      <c r="O347" s="501">
        <v>90.415099999999995</v>
      </c>
      <c r="P347" s="501">
        <v>103.8706</v>
      </c>
      <c r="Q347" s="501">
        <v>105.30410000000001</v>
      </c>
      <c r="R347" s="501">
        <v>99.176699999999997</v>
      </c>
      <c r="S347" s="501">
        <v>92.559200000000004</v>
      </c>
      <c r="T347" s="501">
        <v>94.026700000000005</v>
      </c>
      <c r="U347" s="501">
        <v>103.3194</v>
      </c>
    </row>
    <row r="348" spans="1:21" ht="14.25" customHeight="1" thickBot="1" x14ac:dyDescent="0.35">
      <c r="A348" s="185">
        <v>34547</v>
      </c>
      <c r="B348" s="501">
        <v>108.0711</v>
      </c>
      <c r="C348" s="501">
        <v>106.3107</v>
      </c>
      <c r="D348" s="501">
        <v>108.6649</v>
      </c>
      <c r="E348" s="501">
        <v>68.147599999999997</v>
      </c>
      <c r="F348" s="501">
        <v>100.77809999999999</v>
      </c>
      <c r="G348" s="501">
        <v>96.302999999999997</v>
      </c>
      <c r="H348" s="501">
        <v>102.06950000000001</v>
      </c>
      <c r="I348" s="501">
        <v>103.9525</v>
      </c>
      <c r="J348" s="501">
        <v>95.573899999999995</v>
      </c>
      <c r="K348" s="501">
        <v>100.06950000000001</v>
      </c>
      <c r="L348" s="501">
        <v>70.549800000000005</v>
      </c>
      <c r="M348" s="501">
        <v>53.4773</v>
      </c>
      <c r="N348" s="501">
        <v>104.5797</v>
      </c>
      <c r="O348" s="501">
        <v>89.993200000000002</v>
      </c>
      <c r="P348" s="501">
        <v>103.75069999999999</v>
      </c>
      <c r="Q348" s="501">
        <v>105.5245</v>
      </c>
      <c r="R348" s="501">
        <v>99.045599999999993</v>
      </c>
      <c r="S348" s="501">
        <v>91.733599999999996</v>
      </c>
      <c r="T348" s="501">
        <v>93.6584</v>
      </c>
      <c r="U348" s="501">
        <v>101.1202</v>
      </c>
    </row>
    <row r="349" spans="1:21" ht="14.25" customHeight="1" thickBot="1" x14ac:dyDescent="0.35">
      <c r="A349" s="185">
        <v>34516</v>
      </c>
      <c r="B349" s="501">
        <v>108.40560000000001</v>
      </c>
      <c r="C349" s="501">
        <v>106.2247</v>
      </c>
      <c r="D349" s="501">
        <v>108.5206</v>
      </c>
      <c r="E349" s="501">
        <v>66.860699999999994</v>
      </c>
      <c r="F349" s="501">
        <v>101.0329</v>
      </c>
      <c r="G349" s="501">
        <v>95.878200000000007</v>
      </c>
      <c r="H349" s="501">
        <v>102.3254</v>
      </c>
      <c r="I349" s="501">
        <v>103.9036</v>
      </c>
      <c r="J349" s="501">
        <v>97.075199999999995</v>
      </c>
      <c r="K349" s="501">
        <v>100.91549999999999</v>
      </c>
      <c r="L349" s="501">
        <v>69.749799999999993</v>
      </c>
      <c r="M349" s="501">
        <v>53.112900000000003</v>
      </c>
      <c r="N349" s="501">
        <v>104.5825</v>
      </c>
      <c r="O349" s="501">
        <v>89.760400000000004</v>
      </c>
      <c r="P349" s="501">
        <v>103.71259999999999</v>
      </c>
      <c r="Q349" s="501">
        <v>105.3347</v>
      </c>
      <c r="R349" s="501">
        <v>98.288399999999996</v>
      </c>
      <c r="S349" s="501">
        <v>91.177199999999999</v>
      </c>
      <c r="T349" s="501">
        <v>93.108099999999993</v>
      </c>
      <c r="U349" s="501">
        <v>100.28019999999999</v>
      </c>
    </row>
    <row r="350" spans="1:21" ht="14.25" customHeight="1" thickBot="1" x14ac:dyDescent="0.35">
      <c r="A350" s="185">
        <v>34486</v>
      </c>
      <c r="B350" s="501">
        <v>106.01179999999999</v>
      </c>
      <c r="C350" s="501">
        <v>104.8506</v>
      </c>
      <c r="D350" s="501">
        <v>106.833</v>
      </c>
      <c r="E350" s="501">
        <v>64.437600000000003</v>
      </c>
      <c r="F350" s="501">
        <v>100.9374</v>
      </c>
      <c r="G350" s="501">
        <v>93.395700000000005</v>
      </c>
      <c r="H350" s="501">
        <v>100.6497</v>
      </c>
      <c r="I350" s="501">
        <v>102.95820000000001</v>
      </c>
      <c r="J350" s="501">
        <v>97.180199999999999</v>
      </c>
      <c r="K350" s="501">
        <v>100.25320000000001</v>
      </c>
      <c r="L350" s="501">
        <v>68.920400000000001</v>
      </c>
      <c r="M350" s="501">
        <v>53.675699999999999</v>
      </c>
      <c r="N350" s="501">
        <v>103.3907</v>
      </c>
      <c r="O350" s="501">
        <v>89.954599999999999</v>
      </c>
      <c r="P350" s="501">
        <v>102.5883</v>
      </c>
      <c r="Q350" s="501">
        <v>104.1943</v>
      </c>
      <c r="R350" s="501">
        <v>96.122600000000006</v>
      </c>
      <c r="S350" s="501">
        <v>89.460499999999996</v>
      </c>
      <c r="T350" s="501">
        <v>93.247500000000002</v>
      </c>
      <c r="U350" s="501">
        <v>98.1357</v>
      </c>
    </row>
    <row r="351" spans="1:21" ht="14.25" customHeight="1" thickBot="1" x14ac:dyDescent="0.35">
      <c r="A351" s="185">
        <v>34455</v>
      </c>
      <c r="B351" s="501">
        <v>105.83620000000001</v>
      </c>
      <c r="C351" s="501">
        <v>104.2812</v>
      </c>
      <c r="D351" s="501">
        <v>106.4312</v>
      </c>
      <c r="E351" s="501">
        <v>62.895600000000002</v>
      </c>
      <c r="F351" s="501">
        <v>100.37269999999999</v>
      </c>
      <c r="G351" s="501">
        <v>94.030100000000004</v>
      </c>
      <c r="H351" s="501">
        <v>100.39870000000001</v>
      </c>
      <c r="I351" s="501">
        <v>102.3613</v>
      </c>
      <c r="J351" s="501">
        <v>98.758499999999998</v>
      </c>
      <c r="K351" s="501">
        <v>99.283100000000005</v>
      </c>
      <c r="L351" s="501">
        <v>67.908199999999994</v>
      </c>
      <c r="M351" s="501">
        <v>53.348199999999999</v>
      </c>
      <c r="N351" s="501">
        <v>103.2606</v>
      </c>
      <c r="O351" s="501">
        <v>89.529200000000003</v>
      </c>
      <c r="P351" s="501">
        <v>102.0086</v>
      </c>
      <c r="Q351" s="501">
        <v>104.0964</v>
      </c>
      <c r="R351" s="501">
        <v>96.028099999999995</v>
      </c>
      <c r="S351" s="501">
        <v>88.254800000000003</v>
      </c>
      <c r="T351" s="501">
        <v>93.426299999999998</v>
      </c>
      <c r="U351" s="501">
        <v>98.928100000000001</v>
      </c>
    </row>
    <row r="352" spans="1:21" ht="14.25" customHeight="1" thickBot="1" x14ac:dyDescent="0.35">
      <c r="A352" s="185">
        <v>34425</v>
      </c>
      <c r="B352" s="501">
        <v>104.4997</v>
      </c>
      <c r="C352" s="501">
        <v>103.55419999999999</v>
      </c>
      <c r="D352" s="501">
        <v>105.6581</v>
      </c>
      <c r="E352" s="501">
        <v>62.2637</v>
      </c>
      <c r="F352" s="501">
        <v>99.384100000000004</v>
      </c>
      <c r="G352" s="501">
        <v>93.651700000000005</v>
      </c>
      <c r="H352" s="501">
        <v>100.8676</v>
      </c>
      <c r="I352" s="501">
        <v>101.45610000000001</v>
      </c>
      <c r="J352" s="501">
        <v>98.206599999999995</v>
      </c>
      <c r="K352" s="501">
        <v>98.743200000000002</v>
      </c>
      <c r="L352" s="501">
        <v>68.116399999999999</v>
      </c>
      <c r="M352" s="501">
        <v>51.297800000000002</v>
      </c>
      <c r="N352" s="501">
        <v>102.6747</v>
      </c>
      <c r="O352" s="501">
        <v>89.581000000000003</v>
      </c>
      <c r="P352" s="501">
        <v>101.0609</v>
      </c>
      <c r="Q352" s="501">
        <v>103.6323</v>
      </c>
      <c r="R352" s="501">
        <v>96.377799999999993</v>
      </c>
      <c r="S352" s="501">
        <v>87.650599999999997</v>
      </c>
      <c r="T352" s="501">
        <v>93.202699999999993</v>
      </c>
      <c r="U352" s="501">
        <v>99.373400000000004</v>
      </c>
    </row>
    <row r="353" spans="1:21" ht="15.6" thickBot="1" x14ac:dyDescent="0.35">
      <c r="A353" s="185">
        <v>34394</v>
      </c>
      <c r="B353" s="501">
        <v>104.04819999999999</v>
      </c>
      <c r="C353" s="501">
        <v>103.6442</v>
      </c>
      <c r="D353" s="501">
        <v>106.0249</v>
      </c>
      <c r="E353" s="501">
        <v>61.069600000000001</v>
      </c>
      <c r="F353" s="501">
        <v>98.907399999999996</v>
      </c>
      <c r="G353" s="501">
        <v>93.805899999999994</v>
      </c>
      <c r="H353" s="501">
        <v>100.0317</v>
      </c>
      <c r="I353" s="501">
        <v>102.18989999999999</v>
      </c>
      <c r="J353" s="501">
        <v>95.367199999999997</v>
      </c>
      <c r="K353" s="501">
        <v>98.435500000000005</v>
      </c>
      <c r="L353" s="501">
        <v>66.574200000000005</v>
      </c>
      <c r="M353" s="501">
        <v>51.847299999999997</v>
      </c>
      <c r="N353" s="501">
        <v>102.79</v>
      </c>
      <c r="O353" s="501">
        <v>91.956800000000001</v>
      </c>
      <c r="P353" s="501">
        <v>101.5103</v>
      </c>
      <c r="Q353" s="501">
        <v>103.93259999999999</v>
      </c>
      <c r="R353" s="501">
        <v>95.9572</v>
      </c>
      <c r="S353" s="501">
        <v>86.703900000000004</v>
      </c>
      <c r="T353" s="501">
        <v>93.141400000000004</v>
      </c>
      <c r="U353" s="501">
        <v>98.858599999999996</v>
      </c>
    </row>
    <row r="354" spans="1:21" ht="15.6" thickBot="1" x14ac:dyDescent="0.35">
      <c r="A354" s="185">
        <v>34366</v>
      </c>
      <c r="B354" s="501">
        <v>102.51430000000001</v>
      </c>
      <c r="C354" s="501">
        <v>102.5732</v>
      </c>
      <c r="D354" s="501">
        <v>104.5626</v>
      </c>
      <c r="E354" s="501">
        <v>55.920900000000003</v>
      </c>
      <c r="F354" s="501">
        <v>99.0715</v>
      </c>
      <c r="G354" s="501">
        <v>92.888300000000001</v>
      </c>
      <c r="H354" s="501">
        <v>99.694100000000006</v>
      </c>
      <c r="I354" s="501">
        <v>101.34739999999999</v>
      </c>
      <c r="J354" s="501">
        <v>95.625200000000007</v>
      </c>
      <c r="K354" s="501">
        <v>96.193899999999999</v>
      </c>
      <c r="L354" s="501">
        <v>65.7059</v>
      </c>
      <c r="M354" s="501">
        <v>51.420699999999997</v>
      </c>
      <c r="N354" s="501">
        <v>101.9829</v>
      </c>
      <c r="O354" s="501">
        <v>91.174400000000006</v>
      </c>
      <c r="P354" s="501">
        <v>100.6037</v>
      </c>
      <c r="Q354" s="501">
        <v>103.0248</v>
      </c>
      <c r="R354" s="501">
        <v>96.731899999999996</v>
      </c>
      <c r="S354" s="501">
        <v>85.742800000000003</v>
      </c>
      <c r="T354" s="501">
        <v>92.720699999999994</v>
      </c>
      <c r="U354" s="501">
        <v>99.381</v>
      </c>
    </row>
    <row r="355" spans="1:21" ht="15.6" thickBot="1" x14ac:dyDescent="0.35">
      <c r="A355" s="185">
        <v>34335</v>
      </c>
      <c r="B355" s="501">
        <v>102.2242</v>
      </c>
      <c r="C355" s="501">
        <v>101.6836</v>
      </c>
      <c r="D355" s="501">
        <v>104.55110000000001</v>
      </c>
      <c r="E355" s="501">
        <v>53.594900000000003</v>
      </c>
      <c r="F355" s="501">
        <v>100.12</v>
      </c>
      <c r="G355" s="501">
        <v>92.260400000000004</v>
      </c>
      <c r="H355" s="501">
        <v>98.678700000000006</v>
      </c>
      <c r="I355" s="501">
        <v>101.596</v>
      </c>
      <c r="J355" s="501">
        <v>95.143799999999999</v>
      </c>
      <c r="K355" s="501">
        <v>97.037400000000005</v>
      </c>
      <c r="L355" s="501">
        <v>61.974400000000003</v>
      </c>
      <c r="M355" s="501">
        <v>50.036700000000003</v>
      </c>
      <c r="N355" s="501">
        <v>101.27379999999999</v>
      </c>
      <c r="O355" s="501">
        <v>90.944100000000006</v>
      </c>
      <c r="P355" s="501">
        <v>100.7855</v>
      </c>
      <c r="Q355" s="501">
        <v>103.0907</v>
      </c>
      <c r="R355" s="501">
        <v>96.815100000000001</v>
      </c>
      <c r="S355" s="501">
        <v>85.784800000000004</v>
      </c>
      <c r="T355" s="501">
        <v>92.102999999999994</v>
      </c>
      <c r="U355" s="501">
        <v>97.818899999999999</v>
      </c>
    </row>
    <row r="356" spans="1:21" ht="15.6" thickBot="1" x14ac:dyDescent="0.35">
      <c r="A356" s="185">
        <v>34304</v>
      </c>
      <c r="B356" s="501">
        <v>102.1554</v>
      </c>
      <c r="C356" s="501">
        <v>101.7255</v>
      </c>
      <c r="D356" s="501">
        <v>104.8361</v>
      </c>
      <c r="E356" s="501">
        <v>53.016599999999997</v>
      </c>
      <c r="F356" s="501">
        <v>98.370999999999995</v>
      </c>
      <c r="G356" s="501">
        <v>92.538600000000002</v>
      </c>
      <c r="H356" s="501">
        <v>98.950199999999995</v>
      </c>
      <c r="I356" s="501">
        <v>101.47150000000001</v>
      </c>
      <c r="J356" s="501">
        <v>93.7791</v>
      </c>
      <c r="K356" s="501">
        <v>97.351399999999998</v>
      </c>
      <c r="L356" s="501">
        <v>61.226100000000002</v>
      </c>
      <c r="M356" s="501">
        <v>47.245100000000001</v>
      </c>
      <c r="N356" s="501">
        <v>101.66849999999999</v>
      </c>
      <c r="O356" s="501">
        <v>90.482299999999995</v>
      </c>
      <c r="P356" s="501">
        <v>101.10120000000001</v>
      </c>
      <c r="Q356" s="501">
        <v>103.1939</v>
      </c>
      <c r="R356" s="501">
        <v>96.245500000000007</v>
      </c>
      <c r="S356" s="501">
        <v>86.088300000000004</v>
      </c>
      <c r="T356" s="501">
        <v>91.418899999999994</v>
      </c>
      <c r="U356" s="501">
        <v>96.245500000000007</v>
      </c>
    </row>
    <row r="357" spans="1:21" ht="15.6" thickBot="1" x14ac:dyDescent="0.35">
      <c r="A357" s="185">
        <v>34274</v>
      </c>
      <c r="B357" s="501">
        <v>102.74120000000001</v>
      </c>
      <c r="C357" s="501">
        <v>100.2414</v>
      </c>
      <c r="D357" s="501">
        <v>105.85980000000001</v>
      </c>
      <c r="E357" s="501">
        <v>52.232199999999999</v>
      </c>
      <c r="F357" s="501">
        <v>97.354200000000006</v>
      </c>
      <c r="G357" s="501">
        <v>92.872699999999995</v>
      </c>
      <c r="H357" s="501">
        <v>101.1525</v>
      </c>
      <c r="I357" s="501">
        <v>100.4472</v>
      </c>
      <c r="J357" s="501">
        <v>95.046000000000006</v>
      </c>
      <c r="K357" s="501">
        <v>98.427800000000005</v>
      </c>
      <c r="L357" s="501">
        <v>58.520699999999998</v>
      </c>
      <c r="M357" s="501">
        <v>45.113300000000002</v>
      </c>
      <c r="N357" s="501">
        <v>100.5581</v>
      </c>
      <c r="O357" s="501">
        <v>90.593299999999999</v>
      </c>
      <c r="P357" s="501">
        <v>101.9546</v>
      </c>
      <c r="Q357" s="501">
        <v>103.7229</v>
      </c>
      <c r="R357" s="501">
        <v>96.119100000000003</v>
      </c>
      <c r="S357" s="501">
        <v>87.398799999999994</v>
      </c>
      <c r="T357" s="501">
        <v>91.7286</v>
      </c>
      <c r="U357" s="501">
        <v>95.994699999999995</v>
      </c>
    </row>
    <row r="358" spans="1:21" ht="15.6" thickBot="1" x14ac:dyDescent="0.35">
      <c r="A358" s="185">
        <v>34243</v>
      </c>
      <c r="B358" s="501">
        <v>105.4029</v>
      </c>
      <c r="C358" s="501">
        <v>99.645799999999994</v>
      </c>
      <c r="D358" s="501">
        <v>107.9654</v>
      </c>
      <c r="E358" s="501">
        <v>52.462800000000001</v>
      </c>
      <c r="F358" s="501">
        <v>97.932500000000005</v>
      </c>
      <c r="G358" s="501">
        <v>92.821399999999997</v>
      </c>
      <c r="H358" s="501">
        <v>102.5836</v>
      </c>
      <c r="I358" s="501">
        <v>100.986</v>
      </c>
      <c r="J358" s="501">
        <v>97.193600000000004</v>
      </c>
      <c r="K358" s="501">
        <v>99.465500000000006</v>
      </c>
      <c r="L358" s="501">
        <v>54.923099999999998</v>
      </c>
      <c r="M358" s="501">
        <v>41.061100000000003</v>
      </c>
      <c r="N358" s="501">
        <v>99.789599999999993</v>
      </c>
      <c r="O358" s="501">
        <v>90.651700000000005</v>
      </c>
      <c r="P358" s="501">
        <v>103.7291</v>
      </c>
      <c r="Q358" s="501">
        <v>105.1313</v>
      </c>
      <c r="R358" s="501">
        <v>95.7517</v>
      </c>
      <c r="S358" s="501">
        <v>89.504300000000001</v>
      </c>
      <c r="T358" s="501">
        <v>90.954599999999999</v>
      </c>
      <c r="U358" s="501">
        <v>95.564700000000002</v>
      </c>
    </row>
    <row r="359" spans="1:21" ht="15.6" thickBot="1" x14ac:dyDescent="0.35">
      <c r="A359" s="185">
        <v>34213</v>
      </c>
      <c r="B359" s="501">
        <v>106.2092</v>
      </c>
      <c r="C359" s="501">
        <v>101.0515</v>
      </c>
      <c r="D359" s="501">
        <v>108.15989999999999</v>
      </c>
      <c r="E359" s="501">
        <v>52.055100000000003</v>
      </c>
      <c r="F359" s="501">
        <v>97.238699999999994</v>
      </c>
      <c r="G359" s="501">
        <v>93.206999999999994</v>
      </c>
      <c r="H359" s="501">
        <v>102.42189999999999</v>
      </c>
      <c r="I359" s="501">
        <v>101.5185</v>
      </c>
      <c r="J359" s="501">
        <v>98.265699999999995</v>
      </c>
      <c r="K359" s="501">
        <v>99.009200000000007</v>
      </c>
      <c r="L359" s="501">
        <v>52.441899999999997</v>
      </c>
      <c r="M359" s="501">
        <v>37.784999999999997</v>
      </c>
      <c r="N359" s="501">
        <v>101.0436</v>
      </c>
      <c r="O359" s="501">
        <v>89.566199999999995</v>
      </c>
      <c r="P359" s="501">
        <v>103.80240000000001</v>
      </c>
      <c r="Q359" s="501">
        <v>105.1442</v>
      </c>
      <c r="R359" s="501">
        <v>96.263400000000004</v>
      </c>
      <c r="S359" s="501">
        <v>89.018199999999993</v>
      </c>
      <c r="T359" s="501">
        <v>90.084599999999995</v>
      </c>
      <c r="U359" s="501">
        <v>94.562200000000004</v>
      </c>
    </row>
    <row r="360" spans="1:21" ht="15.6" thickBot="1" x14ac:dyDescent="0.35">
      <c r="A360" s="185">
        <v>34182</v>
      </c>
      <c r="B360" s="501">
        <v>103.8331</v>
      </c>
      <c r="C360" s="501">
        <v>100.8925</v>
      </c>
      <c r="D360" s="501">
        <v>106.3973</v>
      </c>
      <c r="E360" s="501">
        <v>50.608499999999999</v>
      </c>
      <c r="F360" s="501">
        <v>96.012500000000003</v>
      </c>
      <c r="G360" s="501">
        <v>93.941900000000004</v>
      </c>
      <c r="H360" s="501">
        <v>99.026799999999994</v>
      </c>
      <c r="I360" s="501">
        <v>99.796300000000002</v>
      </c>
      <c r="J360" s="501">
        <v>98.796300000000002</v>
      </c>
      <c r="K360" s="501">
        <v>98.343599999999995</v>
      </c>
      <c r="L360" s="501">
        <v>52.7164</v>
      </c>
      <c r="M360" s="501">
        <v>40.106299999999997</v>
      </c>
      <c r="N360" s="501">
        <v>100.94459999999999</v>
      </c>
      <c r="O360" s="501">
        <v>89.088200000000001</v>
      </c>
      <c r="P360" s="501">
        <v>102</v>
      </c>
      <c r="Q360" s="501">
        <v>104.0622</v>
      </c>
      <c r="R360" s="501">
        <v>95.371700000000004</v>
      </c>
      <c r="S360" s="501">
        <v>87.512900000000002</v>
      </c>
      <c r="T360" s="501">
        <v>90.844700000000003</v>
      </c>
      <c r="U360" s="501">
        <v>96.684700000000007</v>
      </c>
    </row>
    <row r="361" spans="1:21" ht="15.6" thickBot="1" x14ac:dyDescent="0.35">
      <c r="A361" s="185">
        <v>34151</v>
      </c>
      <c r="B361" s="501">
        <v>105.357</v>
      </c>
      <c r="C361" s="501">
        <v>102.51439999999999</v>
      </c>
      <c r="D361" s="501">
        <v>105.44499999999999</v>
      </c>
      <c r="E361" s="501">
        <v>50.298699999999997</v>
      </c>
      <c r="F361" s="501">
        <v>97.265299999999996</v>
      </c>
      <c r="G361" s="501">
        <v>94.727400000000003</v>
      </c>
      <c r="H361" s="501">
        <v>102.11450000000001</v>
      </c>
      <c r="I361" s="501">
        <v>101.7788</v>
      </c>
      <c r="J361" s="501">
        <v>100.63630000000001</v>
      </c>
      <c r="K361" s="501">
        <v>100.9477</v>
      </c>
      <c r="L361" s="501">
        <v>54.739699999999999</v>
      </c>
      <c r="M361" s="501">
        <v>39.021099999999997</v>
      </c>
      <c r="N361" s="501">
        <v>102.4573</v>
      </c>
      <c r="O361" s="501">
        <v>89.807000000000002</v>
      </c>
      <c r="P361" s="501">
        <v>100.85120000000001</v>
      </c>
      <c r="Q361" s="501">
        <v>103.7396</v>
      </c>
      <c r="R361" s="501">
        <v>98.124700000000004</v>
      </c>
      <c r="S361" s="501">
        <v>87.385999999999996</v>
      </c>
      <c r="T361" s="501">
        <v>93.873000000000005</v>
      </c>
      <c r="U361" s="501">
        <v>98.8827</v>
      </c>
    </row>
    <row r="362" spans="1:21" ht="15.6" thickBot="1" x14ac:dyDescent="0.35">
      <c r="A362" s="185">
        <v>34121</v>
      </c>
      <c r="B362" s="501">
        <v>109.3045</v>
      </c>
      <c r="C362" s="501">
        <v>103.8903</v>
      </c>
      <c r="D362" s="501">
        <v>106.62860000000001</v>
      </c>
      <c r="E362" s="501">
        <v>50.779600000000002</v>
      </c>
      <c r="F362" s="501">
        <v>99.650099999999995</v>
      </c>
      <c r="G362" s="501">
        <v>95.995599999999996</v>
      </c>
      <c r="H362" s="501">
        <v>104.8044</v>
      </c>
      <c r="I362" s="501">
        <v>104.0265</v>
      </c>
      <c r="J362" s="501">
        <v>103.4229</v>
      </c>
      <c r="K362" s="501">
        <v>103.1037</v>
      </c>
      <c r="L362" s="501">
        <v>54.761800000000001</v>
      </c>
      <c r="M362" s="501">
        <v>37.734499999999997</v>
      </c>
      <c r="N362" s="501">
        <v>103.526</v>
      </c>
      <c r="O362" s="501">
        <v>90.499700000000004</v>
      </c>
      <c r="P362" s="501">
        <v>102.13339999999999</v>
      </c>
      <c r="Q362" s="501">
        <v>104.6127</v>
      </c>
      <c r="R362" s="501">
        <v>100.1885</v>
      </c>
      <c r="S362" s="501">
        <v>88.736900000000006</v>
      </c>
      <c r="T362" s="501">
        <v>100.3319</v>
      </c>
      <c r="U362" s="501">
        <v>101.11790000000001</v>
      </c>
    </row>
    <row r="363" spans="1:21" ht="15.6" thickBot="1" x14ac:dyDescent="0.35">
      <c r="A363" s="185">
        <v>34090</v>
      </c>
      <c r="B363" s="501">
        <v>111.1768</v>
      </c>
      <c r="C363" s="501">
        <v>104.9722</v>
      </c>
      <c r="D363" s="501">
        <v>107.928</v>
      </c>
      <c r="E363" s="501">
        <v>50.188400000000001</v>
      </c>
      <c r="F363" s="501">
        <v>100.8068</v>
      </c>
      <c r="G363" s="501">
        <v>96.996499999999997</v>
      </c>
      <c r="H363" s="501">
        <v>107.7259</v>
      </c>
      <c r="I363" s="501">
        <v>104.9943</v>
      </c>
      <c r="J363" s="501">
        <v>102.85980000000001</v>
      </c>
      <c r="K363" s="501">
        <v>103.1506</v>
      </c>
      <c r="L363" s="501">
        <v>52.334099999999999</v>
      </c>
      <c r="M363" s="501">
        <v>29.9815</v>
      </c>
      <c r="N363" s="501">
        <v>104.32080000000001</v>
      </c>
      <c r="O363" s="501">
        <v>90.904399999999995</v>
      </c>
      <c r="P363" s="501">
        <v>103.2924</v>
      </c>
      <c r="Q363" s="501">
        <v>105.48990000000001</v>
      </c>
      <c r="R363" s="501">
        <v>101.3783</v>
      </c>
      <c r="S363" s="501">
        <v>91.4435</v>
      </c>
      <c r="T363" s="501">
        <v>99.371799999999993</v>
      </c>
      <c r="U363" s="501">
        <v>101.08199999999999</v>
      </c>
    </row>
    <row r="364" spans="1:21" ht="15.6" thickBot="1" x14ac:dyDescent="0.35">
      <c r="A364" s="185">
        <v>34060</v>
      </c>
      <c r="B364" s="501">
        <v>111.7146</v>
      </c>
      <c r="C364" s="501">
        <v>105.51</v>
      </c>
      <c r="D364" s="501">
        <v>108.8032</v>
      </c>
      <c r="E364" s="501">
        <v>50.373899999999999</v>
      </c>
      <c r="F364" s="501">
        <v>101.44159999999999</v>
      </c>
      <c r="G364" s="501">
        <v>97.014799999999994</v>
      </c>
      <c r="H364" s="501">
        <v>112.4841</v>
      </c>
      <c r="I364" s="501">
        <v>105.46680000000001</v>
      </c>
      <c r="J364" s="501">
        <v>98.753200000000007</v>
      </c>
      <c r="K364" s="501">
        <v>103.9909</v>
      </c>
      <c r="L364" s="501">
        <v>51.197200000000002</v>
      </c>
      <c r="M364" s="501">
        <v>26.376899999999999</v>
      </c>
      <c r="N364" s="501">
        <v>104.82769999999999</v>
      </c>
      <c r="O364" s="501">
        <v>90.898399999999995</v>
      </c>
      <c r="P364" s="501">
        <v>103.7651</v>
      </c>
      <c r="Q364" s="501">
        <v>106.096</v>
      </c>
      <c r="R364" s="501">
        <v>102.77930000000001</v>
      </c>
      <c r="S364" s="501">
        <v>93.534499999999994</v>
      </c>
      <c r="T364" s="501">
        <v>98.348200000000006</v>
      </c>
      <c r="U364" s="501">
        <v>99.2958</v>
      </c>
    </row>
    <row r="365" spans="1:21" ht="15.6" thickBot="1" x14ac:dyDescent="0.35">
      <c r="A365" s="185">
        <v>34029</v>
      </c>
      <c r="B365" s="501">
        <v>110.6609</v>
      </c>
      <c r="C365" s="501">
        <v>105.45</v>
      </c>
      <c r="D365" s="501">
        <v>108.45059999999999</v>
      </c>
      <c r="E365" s="501">
        <v>49.468899999999998</v>
      </c>
      <c r="F365" s="501">
        <v>100.8468</v>
      </c>
      <c r="G365" s="501">
        <v>96.627300000000005</v>
      </c>
      <c r="H365" s="501">
        <v>113.86579999999999</v>
      </c>
      <c r="I365" s="501">
        <v>104.804</v>
      </c>
      <c r="J365" s="501">
        <v>97.271199999999993</v>
      </c>
      <c r="K365" s="501">
        <v>102.6335</v>
      </c>
      <c r="L365" s="501">
        <v>48.5047</v>
      </c>
      <c r="M365" s="501">
        <v>23.3398</v>
      </c>
      <c r="N365" s="501">
        <v>104.4348</v>
      </c>
      <c r="O365" s="501">
        <v>92.795199999999994</v>
      </c>
      <c r="P365" s="501">
        <v>103.4008</v>
      </c>
      <c r="Q365" s="501">
        <v>105.66459999999999</v>
      </c>
      <c r="R365" s="501">
        <v>102.9662</v>
      </c>
      <c r="S365" s="501">
        <v>95.924999999999997</v>
      </c>
      <c r="T365" s="501">
        <v>97.871600000000001</v>
      </c>
      <c r="U365" s="501">
        <v>95.571600000000004</v>
      </c>
    </row>
    <row r="366" spans="1:21" ht="15.6" thickBot="1" x14ac:dyDescent="0.35">
      <c r="A366" s="185">
        <v>34001</v>
      </c>
      <c r="B366" s="501">
        <v>112.2223</v>
      </c>
      <c r="C366" s="501">
        <v>105.6461</v>
      </c>
      <c r="D366" s="501">
        <v>108.7572</v>
      </c>
      <c r="E366" s="501">
        <v>49.291200000000003</v>
      </c>
      <c r="F366" s="501">
        <v>101.6829</v>
      </c>
      <c r="G366" s="501">
        <v>96.087400000000002</v>
      </c>
      <c r="H366" s="501">
        <v>113.8295</v>
      </c>
      <c r="I366" s="501">
        <v>105.3492</v>
      </c>
      <c r="J366" s="501">
        <v>100.4669</v>
      </c>
      <c r="K366" s="501">
        <v>104.4726</v>
      </c>
      <c r="L366" s="501">
        <v>42.344999999999999</v>
      </c>
      <c r="M366" s="501">
        <v>21.826799999999999</v>
      </c>
      <c r="N366" s="501">
        <v>104.4135</v>
      </c>
      <c r="O366" s="501">
        <v>91.592500000000001</v>
      </c>
      <c r="P366" s="501">
        <v>103.9639</v>
      </c>
      <c r="Q366" s="501">
        <v>105.928</v>
      </c>
      <c r="R366" s="501">
        <v>104.378</v>
      </c>
      <c r="S366" s="501">
        <v>96.921400000000006</v>
      </c>
      <c r="T366" s="501">
        <v>97.661100000000005</v>
      </c>
      <c r="U366" s="501">
        <v>97.784199999999998</v>
      </c>
    </row>
    <row r="367" spans="1:21" ht="15" x14ac:dyDescent="0.3">
      <c r="A367" s="402">
        <v>33970</v>
      </c>
      <c r="B367" s="501">
        <v>113.1823</v>
      </c>
      <c r="C367" s="501">
        <v>105.6053</v>
      </c>
      <c r="D367" s="501">
        <v>108.2796</v>
      </c>
      <c r="E367" s="501">
        <v>48.013500000000001</v>
      </c>
      <c r="F367" s="501">
        <v>109.6742</v>
      </c>
      <c r="G367" s="501">
        <v>95.610299999999995</v>
      </c>
      <c r="H367" s="501">
        <v>114.15</v>
      </c>
      <c r="I367" s="501">
        <v>104.8082</v>
      </c>
      <c r="J367" s="501">
        <v>102.4939</v>
      </c>
      <c r="K367" s="501">
        <v>105.1092</v>
      </c>
      <c r="L367" s="501">
        <v>38.757599999999996</v>
      </c>
      <c r="M367" s="501">
        <v>20.921800000000001</v>
      </c>
      <c r="N367" s="501">
        <v>104.2658</v>
      </c>
      <c r="O367" s="501">
        <v>91.614699999999999</v>
      </c>
      <c r="P367" s="501">
        <v>104.0147</v>
      </c>
      <c r="Q367" s="501">
        <v>105.8111</v>
      </c>
      <c r="R367" s="501">
        <v>105.0493</v>
      </c>
      <c r="S367" s="501">
        <v>95.687299999999993</v>
      </c>
      <c r="T367" s="501">
        <v>95.335899999999995</v>
      </c>
      <c r="U367" s="501">
        <v>103.38160000000001</v>
      </c>
    </row>
    <row r="407" spans="2:3" x14ac:dyDescent="0.3">
      <c r="B407" s="38"/>
      <c r="C407" s="38"/>
    </row>
  </sheetData>
  <mergeCells count="1">
    <mergeCell ref="AB1:AD1"/>
  </mergeCells>
  <hyperlinks>
    <hyperlink ref="A2" r:id="rId1" xr:uid="{00000000-0004-0000-2800-000000000000}"/>
    <hyperlink ref="AB1:AC1" location="Übersicht!A1" display="zurück zur Überischt" xr:uid="{00000000-0004-0000-2800-000001000000}"/>
    <hyperlink ref="B4" r:id="rId2" tooltip="Euro area" display="http://www.ecb.europa.eu/stats/exchange/hci/html/hci_U2_latest.en.html" xr:uid="{00000000-0004-0000-2800-000002000000}"/>
    <hyperlink ref="C4" r:id="rId3" tooltip="Belgium" display="http://www.ecb.europa.eu/stats/exchange/hci/html/hci_BE_latest.en.html" xr:uid="{00000000-0004-0000-2800-000003000000}"/>
    <hyperlink ref="D4" r:id="rId4" tooltip="Germany" display="http://www.ecb.europa.eu/stats/exchange/hci/html/hci_DE_latest.en.html" xr:uid="{00000000-0004-0000-2800-000004000000}"/>
    <hyperlink ref="E4" r:id="rId5" tooltip="Estonia" display="http://www.ecb.europa.eu/stats/exchange/hci/html/hci_EE_latest.en.html" xr:uid="{00000000-0004-0000-2800-000005000000}"/>
    <hyperlink ref="F4" r:id="rId6" tooltip="Éire/Ireland" display="http://www.ecb.europa.eu/stats/exchange/hci/html/hci_IE_latest.en.html" xr:uid="{00000000-0004-0000-2800-000006000000}"/>
    <hyperlink ref="G4" r:id="rId7" tooltip="Greece" display="http://www.ecb.europa.eu/stats/exchange/hci/html/hci_GR_latest.en.html" xr:uid="{00000000-0004-0000-2800-000007000000}"/>
    <hyperlink ref="H4" r:id="rId8" tooltip="Spain" display="http://www.ecb.europa.eu/stats/exchange/hci/html/hci_ES_latest.en.html" xr:uid="{00000000-0004-0000-2800-000008000000}"/>
    <hyperlink ref="I4" r:id="rId9" tooltip="France" display="http://www.ecb.europa.eu/stats/exchange/hci/html/hci_FR_latest.en.html" xr:uid="{00000000-0004-0000-2800-000009000000}"/>
    <hyperlink ref="J4" r:id="rId10" tooltip="Italy" display="http://www.ecb.europa.eu/stats/exchange/hci/html/hci_IT_latest.en.html" xr:uid="{00000000-0004-0000-2800-00000A000000}"/>
    <hyperlink ref="K4" r:id="rId11" tooltip="Cyprus" display="http://www.ecb.europa.eu/stats/exchange/hci/html/hci_CY_latest.en.html" xr:uid="{00000000-0004-0000-2800-00000B000000}"/>
    <hyperlink ref="L4" r:id="rId12" tooltip="Latvia" display="http://www.ecb.europa.eu/stats/exchange/hci/html/hci_LV_latest.en.html" xr:uid="{00000000-0004-0000-2800-00000C000000}"/>
    <hyperlink ref="M4" r:id="rId13" tooltip="Lithuania" display="http://www.ecb.europa.eu/stats/exchange/hci/html/hci_LT_latest.en.html" xr:uid="{00000000-0004-0000-2800-00000D000000}"/>
    <hyperlink ref="N4" r:id="rId14" tooltip="Luxembourg" display="http://www.ecb.europa.eu/stats/exchange/hci/html/hci_LU_latest.en.html" xr:uid="{00000000-0004-0000-2800-00000E000000}"/>
    <hyperlink ref="O4" r:id="rId15" tooltip="Malta" display="http://www.ecb.europa.eu/stats/exchange/hci/html/hci_MT_latest.en.html" xr:uid="{00000000-0004-0000-2800-00000F000000}"/>
    <hyperlink ref="P4" r:id="rId16" tooltip="The Netherlands" display="http://www.ecb.europa.eu/stats/exchange/hci/html/hci_NL_latest.en.html" xr:uid="{00000000-0004-0000-2800-000010000000}"/>
    <hyperlink ref="Q4" r:id="rId17" tooltip="Austria" display="http://www.ecb.europa.eu/stats/exchange/hci/html/hci_AT_latest.en.html" xr:uid="{00000000-0004-0000-2800-000011000000}"/>
    <hyperlink ref="R4" r:id="rId18" tooltip="Portugal" display="http://www.ecb.europa.eu/stats/exchange/hci/html/hci_PT_latest.en.html" xr:uid="{00000000-0004-0000-2800-000012000000}"/>
    <hyperlink ref="S4" r:id="rId19" tooltip="Slovenia" display="http://www.ecb.europa.eu/stats/exchange/hci/html/hci_SI_latest.en.html" xr:uid="{00000000-0004-0000-2800-000013000000}"/>
    <hyperlink ref="T4" r:id="rId20" tooltip="Slovakia" display="http://www.ecb.europa.eu/stats/exchange/hci/html/hci_SK_latest.en.html" xr:uid="{00000000-0004-0000-2800-000014000000}"/>
    <hyperlink ref="U4" r:id="rId21" tooltip="Finland" display="http://www.ecb.europa.eu/stats/exchange/hci/html/hci_FI_latest.en.html" xr:uid="{00000000-0004-0000-2800-000015000000}"/>
  </hyperlinks>
  <pageMargins left="0.7" right="0.7" top="0.78740157499999996" bottom="0.78740157499999996" header="0.3" footer="0.3"/>
  <drawing r:id="rId2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3"/>
  <dimension ref="A1:AE371"/>
  <sheetViews>
    <sheetView zoomScale="85" zoomScaleNormal="85" workbookViewId="0">
      <pane xSplit="1" ySplit="4" topLeftCell="B5" activePane="bottomRight" state="frozen"/>
      <selection pane="topRight" activeCell="H12" sqref="H12"/>
      <selection pane="bottomLeft" activeCell="H12" sqref="H12"/>
      <selection pane="bottomRight"/>
    </sheetView>
  </sheetViews>
  <sheetFormatPr baseColWidth="10" defaultColWidth="0" defaultRowHeight="13.8" x14ac:dyDescent="0.3"/>
  <cols>
    <col min="1" max="31" width="11.44140625" style="30" customWidth="1"/>
    <col min="32" max="16384" width="11.44140625" style="30" hidden="1"/>
  </cols>
  <sheetData>
    <row r="1" spans="1:27" ht="23.4" x14ac:dyDescent="0.35">
      <c r="A1" s="204" t="s">
        <v>1028</v>
      </c>
      <c r="Y1" s="552" t="s">
        <v>268</v>
      </c>
      <c r="Z1" s="552"/>
      <c r="AA1" s="552"/>
    </row>
    <row r="2" spans="1:27" ht="14.25" customHeight="1" x14ac:dyDescent="0.3">
      <c r="A2" s="32" t="s">
        <v>269</v>
      </c>
    </row>
    <row r="3" spans="1:27" ht="14.25" customHeight="1" x14ac:dyDescent="0.3">
      <c r="A3" s="30" t="s">
        <v>1051</v>
      </c>
    </row>
    <row r="4" spans="1:27" ht="14.25" customHeight="1" x14ac:dyDescent="0.3">
      <c r="A4" s="30" t="s">
        <v>1030</v>
      </c>
      <c r="B4" s="41" t="s">
        <v>1031</v>
      </c>
      <c r="C4" s="41" t="s">
        <v>1032</v>
      </c>
      <c r="D4" s="41" t="s">
        <v>1033</v>
      </c>
      <c r="E4" s="41" t="s">
        <v>1034</v>
      </c>
      <c r="F4" s="41" t="s">
        <v>1035</v>
      </c>
      <c r="G4" s="41" t="s">
        <v>1036</v>
      </c>
      <c r="H4" s="41" t="s">
        <v>1037</v>
      </c>
      <c r="I4" s="41" t="s">
        <v>1038</v>
      </c>
      <c r="J4" s="41" t="s">
        <v>1039</v>
      </c>
      <c r="K4" s="41" t="s">
        <v>1040</v>
      </c>
      <c r="L4" s="41" t="s">
        <v>1041</v>
      </c>
      <c r="M4" s="41" t="s">
        <v>1042</v>
      </c>
      <c r="N4" s="41" t="s">
        <v>1043</v>
      </c>
      <c r="O4" s="41" t="s">
        <v>1044</v>
      </c>
      <c r="P4" s="41" t="s">
        <v>1045</v>
      </c>
      <c r="Q4" s="41" t="s">
        <v>1046</v>
      </c>
      <c r="R4" s="41" t="s">
        <v>1047</v>
      </c>
      <c r="S4" s="41" t="s">
        <v>1048</v>
      </c>
      <c r="T4" s="41" t="s">
        <v>1049</v>
      </c>
      <c r="U4" s="41" t="s">
        <v>1050</v>
      </c>
    </row>
    <row r="5" spans="1:27" ht="14.25" customHeight="1" x14ac:dyDescent="0.3">
      <c r="A5" s="137" t="s">
        <v>512</v>
      </c>
      <c r="B5" s="29">
        <f>AVERAGE(B8:B111)</f>
        <v>95.367287500000003</v>
      </c>
      <c r="C5" s="29">
        <f t="shared" ref="C5:U5" si="0">AVERAGE(C8:C111)</f>
        <v>97.755289423076945</v>
      </c>
      <c r="D5" s="29">
        <f t="shared" si="0"/>
        <v>90.347569230769196</v>
      </c>
      <c r="E5" s="29">
        <f t="shared" si="0"/>
        <v>139.01800673076917</v>
      </c>
      <c r="F5" s="29">
        <f t="shared" si="0"/>
        <v>99.092263461538479</v>
      </c>
      <c r="G5" s="29">
        <f t="shared" si="0"/>
        <v>101.37057980769235</v>
      </c>
      <c r="H5" s="29">
        <f t="shared" si="0"/>
        <v>101.36938749999999</v>
      </c>
      <c r="I5" s="29">
        <f t="shared" si="0"/>
        <v>98.609651923076925</v>
      </c>
      <c r="J5" s="29">
        <f t="shared" si="0"/>
        <v>103.43090576923075</v>
      </c>
      <c r="K5" s="29">
        <f t="shared" si="0"/>
        <v>102.63594423076923</v>
      </c>
      <c r="L5" s="29">
        <f t="shared" si="0"/>
        <v>125.02601250000008</v>
      </c>
      <c r="M5" s="29">
        <f t="shared" si="0"/>
        <v>118.62378557692308</v>
      </c>
      <c r="N5" s="29">
        <f t="shared" si="0"/>
        <v>117.14536346153842</v>
      </c>
      <c r="O5" s="29">
        <f t="shared" si="0"/>
        <v>103.02045865384618</v>
      </c>
      <c r="P5" s="29">
        <f t="shared" si="0"/>
        <v>100.21866826923073</v>
      </c>
      <c r="Q5" s="29">
        <f t="shared" si="0"/>
        <v>94.385797115384577</v>
      </c>
      <c r="R5" s="29">
        <f t="shared" si="0"/>
        <v>100.84513173076925</v>
      </c>
      <c r="S5" s="29">
        <f t="shared" si="0"/>
        <v>100.48989423076924</v>
      </c>
      <c r="T5" s="29">
        <f t="shared" si="0"/>
        <v>146.53906923076923</v>
      </c>
      <c r="U5" s="29">
        <f t="shared" si="0"/>
        <v>97.920704807692331</v>
      </c>
    </row>
    <row r="6" spans="1:27" ht="14.25" customHeight="1" x14ac:dyDescent="0.3">
      <c r="A6" s="137" t="s">
        <v>510</v>
      </c>
      <c r="B6" s="29">
        <f>MAX(B8:B111)</f>
        <v>115.9314</v>
      </c>
      <c r="C6" s="29">
        <f t="shared" ref="C6:U6" si="1">MAX(C8:C111)</f>
        <v>105.20050000000001</v>
      </c>
      <c r="D6" s="29">
        <f t="shared" si="1"/>
        <v>112.42910000000001</v>
      </c>
      <c r="E6" s="29">
        <f t="shared" si="1"/>
        <v>188.05420000000001</v>
      </c>
      <c r="F6" s="29">
        <f t="shared" si="1"/>
        <v>138.7784</v>
      </c>
      <c r="G6" s="29">
        <f t="shared" si="1"/>
        <v>125.9978</v>
      </c>
      <c r="H6" s="29">
        <f t="shared" si="1"/>
        <v>118.593</v>
      </c>
      <c r="I6" s="29">
        <f t="shared" si="1"/>
        <v>106.5673</v>
      </c>
      <c r="J6" s="29">
        <f t="shared" si="1"/>
        <v>115.0081</v>
      </c>
      <c r="K6" s="29">
        <f t="shared" si="1"/>
        <v>122.6318</v>
      </c>
      <c r="L6" s="29">
        <f t="shared" si="1"/>
        <v>171.31829999999999</v>
      </c>
      <c r="M6" s="29">
        <f t="shared" si="1"/>
        <v>155.25970000000001</v>
      </c>
      <c r="N6" s="29">
        <f t="shared" si="1"/>
        <v>135.19659999999999</v>
      </c>
      <c r="O6" s="29">
        <f t="shared" si="1"/>
        <v>119.34180000000001</v>
      </c>
      <c r="P6" s="29">
        <f t="shared" si="1"/>
        <v>108.62050000000001</v>
      </c>
      <c r="Q6" s="29">
        <f t="shared" si="1"/>
        <v>106.4911</v>
      </c>
      <c r="R6" s="29">
        <f t="shared" si="1"/>
        <v>110.56489999999999</v>
      </c>
      <c r="S6" s="29">
        <f t="shared" si="1"/>
        <v>109.7129</v>
      </c>
      <c r="T6" s="29">
        <f t="shared" si="1"/>
        <v>183.715</v>
      </c>
      <c r="U6" s="29">
        <f t="shared" si="1"/>
        <v>109.6977</v>
      </c>
    </row>
    <row r="7" spans="1:27" ht="14.25" customHeight="1" thickBot="1" x14ac:dyDescent="0.35">
      <c r="A7" s="401" t="s">
        <v>511</v>
      </c>
      <c r="B7" s="178">
        <f>MIN(B8:B111)</f>
        <v>82.4512</v>
      </c>
      <c r="C7" s="178">
        <f t="shared" ref="C7:U7" si="2">MIN(C8:C111)</f>
        <v>90.430300000000003</v>
      </c>
      <c r="D7" s="178">
        <f t="shared" si="2"/>
        <v>82.950500000000005</v>
      </c>
      <c r="E7" s="178">
        <f t="shared" si="2"/>
        <v>89.187899999999999</v>
      </c>
      <c r="F7" s="178">
        <f t="shared" si="2"/>
        <v>60.980800000000002</v>
      </c>
      <c r="G7" s="178">
        <f t="shared" si="2"/>
        <v>83.340500000000006</v>
      </c>
      <c r="H7" s="178">
        <f t="shared" si="2"/>
        <v>92.031999999999996</v>
      </c>
      <c r="I7" s="178">
        <f t="shared" si="2"/>
        <v>90.398499999999999</v>
      </c>
      <c r="J7" s="178">
        <f t="shared" si="2"/>
        <v>90.298100000000005</v>
      </c>
      <c r="K7" s="178">
        <f t="shared" si="2"/>
        <v>89.985600000000005</v>
      </c>
      <c r="L7" s="178">
        <f t="shared" si="2"/>
        <v>89.316599999999994</v>
      </c>
      <c r="M7" s="178">
        <f t="shared" si="2"/>
        <v>66.474999999999994</v>
      </c>
      <c r="N7" s="178">
        <f t="shared" si="2"/>
        <v>97.148600000000002</v>
      </c>
      <c r="O7" s="178">
        <f t="shared" si="2"/>
        <v>91.631299999999996</v>
      </c>
      <c r="P7" s="178">
        <f t="shared" si="2"/>
        <v>91.933300000000003</v>
      </c>
      <c r="Q7" s="178">
        <f t="shared" si="2"/>
        <v>89.336799999999997</v>
      </c>
      <c r="R7" s="178">
        <f t="shared" si="2"/>
        <v>91.2149</v>
      </c>
      <c r="S7" s="178">
        <f t="shared" si="2"/>
        <v>95.232299999999995</v>
      </c>
      <c r="T7" s="178">
        <f t="shared" si="2"/>
        <v>99.081999999999994</v>
      </c>
      <c r="U7" s="178">
        <f t="shared" si="2"/>
        <v>89.154399999999995</v>
      </c>
    </row>
    <row r="8" spans="1:27" ht="14.25" customHeight="1" thickBot="1" x14ac:dyDescent="0.35">
      <c r="A8" s="38" t="s">
        <v>563</v>
      </c>
      <c r="B8" s="501">
        <v>83.794600000000003</v>
      </c>
      <c r="C8" s="501">
        <v>93.396299999999997</v>
      </c>
      <c r="D8" s="501">
        <v>87.040300000000002</v>
      </c>
      <c r="E8" s="501">
        <v>182.23159999999999</v>
      </c>
      <c r="F8" s="501">
        <v>65.5501</v>
      </c>
      <c r="G8" s="501">
        <v>83.340500000000006</v>
      </c>
      <c r="H8" s="501">
        <v>92.031999999999996</v>
      </c>
      <c r="I8" s="501">
        <v>90.398499999999999</v>
      </c>
      <c r="J8" s="501">
        <v>94.597200000000001</v>
      </c>
      <c r="K8" s="501">
        <v>89.985600000000005</v>
      </c>
      <c r="L8" s="501">
        <v>160.0608</v>
      </c>
      <c r="M8" s="501">
        <v>155.25970000000001</v>
      </c>
      <c r="N8" s="501">
        <v>133.6285</v>
      </c>
      <c r="O8" s="501">
        <v>107.176</v>
      </c>
      <c r="P8" s="501">
        <v>95.078299999999999</v>
      </c>
      <c r="Q8" s="501">
        <v>95.565399999999997</v>
      </c>
      <c r="R8" s="501">
        <v>96.843800000000002</v>
      </c>
      <c r="S8" s="501">
        <v>95.923900000000003</v>
      </c>
      <c r="T8" s="501">
        <v>183.01929999999999</v>
      </c>
      <c r="U8" s="501">
        <v>91.165099999999995</v>
      </c>
    </row>
    <row r="9" spans="1:27" ht="14.25" customHeight="1" thickBot="1" x14ac:dyDescent="0.35">
      <c r="A9" s="38" t="s">
        <v>564</v>
      </c>
      <c r="B9" s="501">
        <v>85.240099999999998</v>
      </c>
      <c r="C9" s="501">
        <v>93.596100000000007</v>
      </c>
      <c r="D9" s="501">
        <v>87.279899999999998</v>
      </c>
      <c r="E9" s="501">
        <v>182.49799999999999</v>
      </c>
      <c r="F9" s="501">
        <v>62.296999999999997</v>
      </c>
      <c r="G9" s="501">
        <v>83.895799999999994</v>
      </c>
      <c r="H9" s="501">
        <v>94.888000000000005</v>
      </c>
      <c r="I9" s="501">
        <v>91.6571</v>
      </c>
      <c r="J9" s="501">
        <v>96.422799999999995</v>
      </c>
      <c r="K9" s="501">
        <v>91.801699999999997</v>
      </c>
      <c r="L9" s="501">
        <v>164.10579999999999</v>
      </c>
      <c r="M9" s="501">
        <v>154.34739999999999</v>
      </c>
      <c r="N9" s="501">
        <v>133.35659999999999</v>
      </c>
      <c r="O9" s="501">
        <v>108.6908</v>
      </c>
      <c r="P9" s="501">
        <v>96.183899999999994</v>
      </c>
      <c r="Q9" s="501">
        <v>94.511600000000001</v>
      </c>
      <c r="R9" s="501">
        <v>99.017300000000006</v>
      </c>
      <c r="S9" s="501">
        <v>102.4434</v>
      </c>
      <c r="T9" s="501">
        <v>181.12100000000001</v>
      </c>
      <c r="U9" s="501">
        <v>92.739500000000007</v>
      </c>
    </row>
    <row r="10" spans="1:27" ht="14.25" customHeight="1" thickBot="1" x14ac:dyDescent="0.35">
      <c r="A10" s="38" t="s">
        <v>565</v>
      </c>
      <c r="B10" s="501">
        <v>85.979900000000001</v>
      </c>
      <c r="C10" s="501">
        <v>94.654300000000006</v>
      </c>
      <c r="D10" s="501">
        <v>87.064400000000006</v>
      </c>
      <c r="E10" s="501">
        <v>178.5026</v>
      </c>
      <c r="F10" s="501">
        <v>61.081400000000002</v>
      </c>
      <c r="G10" s="501">
        <v>85.898300000000006</v>
      </c>
      <c r="H10" s="501">
        <v>93.352500000000006</v>
      </c>
      <c r="I10" s="501">
        <v>92.104399999999998</v>
      </c>
      <c r="J10" s="501">
        <v>97.900999999999996</v>
      </c>
      <c r="K10" s="501">
        <v>92.278300000000002</v>
      </c>
      <c r="L10" s="501">
        <v>159.64869999999999</v>
      </c>
      <c r="M10" s="501">
        <v>154.40770000000001</v>
      </c>
      <c r="N10" s="501">
        <v>132.91480000000001</v>
      </c>
      <c r="O10" s="501">
        <v>111.58329999999999</v>
      </c>
      <c r="P10" s="501">
        <v>98.108400000000003</v>
      </c>
      <c r="Q10" s="501">
        <v>96.589699999999993</v>
      </c>
      <c r="R10" s="501">
        <v>102.50530000000001</v>
      </c>
      <c r="S10" s="501">
        <v>103.6354</v>
      </c>
      <c r="T10" s="501">
        <v>179.66030000000001</v>
      </c>
      <c r="U10" s="501">
        <v>92.58</v>
      </c>
    </row>
    <row r="11" spans="1:27" ht="14.25" customHeight="1" thickBot="1" x14ac:dyDescent="0.35">
      <c r="A11" s="38" t="s">
        <v>566</v>
      </c>
      <c r="B11" s="501">
        <v>87.94</v>
      </c>
      <c r="C11" s="501">
        <v>93.650400000000005</v>
      </c>
      <c r="D11" s="501">
        <v>88.388999999999996</v>
      </c>
      <c r="E11" s="501">
        <v>178.82589999999999</v>
      </c>
      <c r="F11" s="501">
        <v>60.980800000000002</v>
      </c>
      <c r="G11" s="501">
        <v>85.715699999999998</v>
      </c>
      <c r="H11" s="501">
        <v>96.981999999999999</v>
      </c>
      <c r="I11" s="501">
        <v>92.730099999999993</v>
      </c>
      <c r="J11" s="501">
        <v>97.985799999999998</v>
      </c>
      <c r="K11" s="501">
        <v>90.360900000000001</v>
      </c>
      <c r="L11" s="501">
        <v>158.1062</v>
      </c>
      <c r="M11" s="501">
        <v>150.97630000000001</v>
      </c>
      <c r="N11" s="501">
        <v>129.80189999999999</v>
      </c>
      <c r="O11" s="501">
        <v>111.3514</v>
      </c>
      <c r="P11" s="501">
        <v>100.6032</v>
      </c>
      <c r="Q11" s="501">
        <v>97.12</v>
      </c>
      <c r="R11" s="501">
        <v>104.2826</v>
      </c>
      <c r="S11" s="501">
        <v>104.20610000000001</v>
      </c>
      <c r="T11" s="501">
        <v>180.18870000000001</v>
      </c>
      <c r="U11" s="501">
        <v>92.5227</v>
      </c>
    </row>
    <row r="12" spans="1:27" ht="14.25" customHeight="1" thickBot="1" x14ac:dyDescent="0.35">
      <c r="A12" s="38" t="s">
        <v>567</v>
      </c>
      <c r="B12" s="501">
        <v>87.776399999999995</v>
      </c>
      <c r="C12" s="501">
        <v>95.210499999999996</v>
      </c>
      <c r="D12" s="501">
        <v>87.206400000000002</v>
      </c>
      <c r="E12" s="501">
        <v>184.26140000000001</v>
      </c>
      <c r="F12" s="501">
        <v>69.910899999999998</v>
      </c>
      <c r="G12" s="501">
        <v>89.922600000000003</v>
      </c>
      <c r="H12" s="501">
        <v>94.738200000000006</v>
      </c>
      <c r="I12" s="501">
        <v>91.982399999999998</v>
      </c>
      <c r="J12" s="501">
        <v>97.052000000000007</v>
      </c>
      <c r="K12" s="501">
        <v>91.586200000000005</v>
      </c>
      <c r="L12" s="501">
        <v>157.66499999999999</v>
      </c>
      <c r="M12" s="501">
        <v>149.43369999999999</v>
      </c>
      <c r="N12" s="501">
        <v>133.6841</v>
      </c>
      <c r="O12" s="501">
        <v>114.83929999999999</v>
      </c>
      <c r="P12" s="501">
        <v>101.48990000000001</v>
      </c>
      <c r="Q12" s="501">
        <v>97.955699999999993</v>
      </c>
      <c r="R12" s="501">
        <v>100.366</v>
      </c>
      <c r="S12" s="501">
        <v>104.04900000000001</v>
      </c>
      <c r="T12" s="501">
        <v>179.61660000000001</v>
      </c>
      <c r="U12" s="501">
        <v>90.281800000000004</v>
      </c>
    </row>
    <row r="13" spans="1:27" ht="14.25" customHeight="1" thickBot="1" x14ac:dyDescent="0.35">
      <c r="A13" s="38" t="s">
        <v>568</v>
      </c>
      <c r="B13" s="501">
        <v>88.326400000000007</v>
      </c>
      <c r="C13" s="501">
        <v>96.327699999999993</v>
      </c>
      <c r="D13" s="501">
        <v>88.459800000000001</v>
      </c>
      <c r="E13" s="501">
        <v>187.33879999999999</v>
      </c>
      <c r="F13" s="501">
        <v>63.756399999999999</v>
      </c>
      <c r="G13" s="501">
        <v>93.926400000000001</v>
      </c>
      <c r="H13" s="501">
        <v>95.886700000000005</v>
      </c>
      <c r="I13" s="501">
        <v>93.117900000000006</v>
      </c>
      <c r="J13" s="501">
        <v>97.326300000000003</v>
      </c>
      <c r="K13" s="501">
        <v>90.482699999999994</v>
      </c>
      <c r="L13" s="501">
        <v>158.7766</v>
      </c>
      <c r="M13" s="501">
        <v>147.29419999999999</v>
      </c>
      <c r="N13" s="501">
        <v>135.19659999999999</v>
      </c>
      <c r="O13" s="501">
        <v>119.34180000000001</v>
      </c>
      <c r="P13" s="501">
        <v>100.2615</v>
      </c>
      <c r="Q13" s="501">
        <v>95.793000000000006</v>
      </c>
      <c r="R13" s="501">
        <v>99.7483</v>
      </c>
      <c r="S13" s="501">
        <v>101.5421</v>
      </c>
      <c r="T13" s="501">
        <v>177.44290000000001</v>
      </c>
      <c r="U13" s="501">
        <v>91.268600000000006</v>
      </c>
    </row>
    <row r="14" spans="1:27" ht="14.25" customHeight="1" thickBot="1" x14ac:dyDescent="0.35">
      <c r="A14" s="38" t="s">
        <v>569</v>
      </c>
      <c r="B14" s="501">
        <v>87.371499999999997</v>
      </c>
      <c r="C14" s="501">
        <v>94.718999999999994</v>
      </c>
      <c r="D14" s="501">
        <v>88.424400000000006</v>
      </c>
      <c r="E14" s="501">
        <v>181.79679999999999</v>
      </c>
      <c r="F14" s="501">
        <v>61.6</v>
      </c>
      <c r="G14" s="501">
        <v>92.497600000000006</v>
      </c>
      <c r="H14" s="501">
        <v>95.080500000000001</v>
      </c>
      <c r="I14" s="501">
        <v>92.765900000000002</v>
      </c>
      <c r="J14" s="501">
        <v>96.604600000000005</v>
      </c>
      <c r="K14" s="501">
        <v>91.235600000000005</v>
      </c>
      <c r="L14" s="501">
        <v>154.47900000000001</v>
      </c>
      <c r="M14" s="501">
        <v>140.20689999999999</v>
      </c>
      <c r="N14" s="501">
        <v>124.8664</v>
      </c>
      <c r="O14" s="501">
        <v>114.1172</v>
      </c>
      <c r="P14" s="501">
        <v>100.3608</v>
      </c>
      <c r="Q14" s="501">
        <v>95.433300000000003</v>
      </c>
      <c r="R14" s="501">
        <v>104.0694</v>
      </c>
      <c r="S14" s="501">
        <v>106.29519999999999</v>
      </c>
      <c r="T14" s="501">
        <v>177.6737</v>
      </c>
      <c r="U14" s="501">
        <v>89.154399999999995</v>
      </c>
    </row>
    <row r="15" spans="1:27" ht="14.25" customHeight="1" thickBot="1" x14ac:dyDescent="0.35">
      <c r="A15" s="38" t="s">
        <v>570</v>
      </c>
      <c r="B15" s="501">
        <v>86.9071</v>
      </c>
      <c r="C15" s="501">
        <v>92.576300000000003</v>
      </c>
      <c r="D15" s="501">
        <v>86.956000000000003</v>
      </c>
      <c r="E15" s="501">
        <v>188.05420000000001</v>
      </c>
      <c r="F15" s="501">
        <v>70.7453</v>
      </c>
      <c r="G15" s="501">
        <v>87.581199999999995</v>
      </c>
      <c r="H15" s="501">
        <v>94.860200000000006</v>
      </c>
      <c r="I15" s="501">
        <v>93.097300000000004</v>
      </c>
      <c r="J15" s="501">
        <v>98.879499999999993</v>
      </c>
      <c r="K15" s="501">
        <v>92.008200000000002</v>
      </c>
      <c r="L15" s="501">
        <v>160.9084</v>
      </c>
      <c r="M15" s="501">
        <v>140.80609999999999</v>
      </c>
      <c r="N15" s="501">
        <v>132.24520000000001</v>
      </c>
      <c r="O15" s="501">
        <v>108.33459999999999</v>
      </c>
      <c r="P15" s="501">
        <v>96.716099999999997</v>
      </c>
      <c r="Q15" s="501">
        <v>94.615200000000002</v>
      </c>
      <c r="R15" s="501">
        <v>97.992500000000007</v>
      </c>
      <c r="S15" s="501">
        <v>102.51609999999999</v>
      </c>
      <c r="T15" s="501">
        <v>181.5127</v>
      </c>
      <c r="U15" s="501">
        <v>92.561599999999999</v>
      </c>
    </row>
    <row r="16" spans="1:27" ht="14.25" customHeight="1" thickBot="1" x14ac:dyDescent="0.35">
      <c r="A16" s="38" t="s">
        <v>571</v>
      </c>
      <c r="B16" s="501">
        <v>86.243600000000001</v>
      </c>
      <c r="C16" s="501">
        <v>93.719499999999996</v>
      </c>
      <c r="D16" s="501">
        <v>87.013400000000004</v>
      </c>
      <c r="E16" s="501">
        <v>180.7576</v>
      </c>
      <c r="F16" s="501">
        <v>72.948899999999995</v>
      </c>
      <c r="G16" s="501">
        <v>87.597399999999993</v>
      </c>
      <c r="H16" s="501">
        <v>93.472499999999997</v>
      </c>
      <c r="I16" s="501">
        <v>92.244900000000001</v>
      </c>
      <c r="J16" s="501">
        <v>98.801500000000004</v>
      </c>
      <c r="K16" s="501">
        <v>94.397300000000001</v>
      </c>
      <c r="L16" s="501">
        <v>155.37950000000001</v>
      </c>
      <c r="M16" s="501">
        <v>144.1138</v>
      </c>
      <c r="N16" s="501">
        <v>131.72190000000001</v>
      </c>
      <c r="O16" s="501">
        <v>107.2055</v>
      </c>
      <c r="P16" s="501">
        <v>95.486099999999993</v>
      </c>
      <c r="Q16" s="501">
        <v>93.771699999999996</v>
      </c>
      <c r="R16" s="501">
        <v>95.529200000000003</v>
      </c>
      <c r="S16" s="501">
        <v>98.806200000000004</v>
      </c>
      <c r="T16" s="501">
        <v>175.8229</v>
      </c>
      <c r="U16" s="501">
        <v>93.831999999999994</v>
      </c>
    </row>
    <row r="17" spans="1:21" ht="14.25" customHeight="1" thickBot="1" x14ac:dyDescent="0.35">
      <c r="A17" s="38" t="s">
        <v>572</v>
      </c>
      <c r="B17" s="501">
        <v>87.305499999999995</v>
      </c>
      <c r="C17" s="501">
        <v>94.637100000000004</v>
      </c>
      <c r="D17" s="501">
        <v>88.088700000000003</v>
      </c>
      <c r="E17" s="501">
        <v>182.0805</v>
      </c>
      <c r="F17" s="501">
        <v>73.071100000000001</v>
      </c>
      <c r="G17" s="501">
        <v>88.343299999999999</v>
      </c>
      <c r="H17" s="501">
        <v>94.014899999999997</v>
      </c>
      <c r="I17" s="501">
        <v>92.445700000000002</v>
      </c>
      <c r="J17" s="501">
        <v>99.150300000000001</v>
      </c>
      <c r="K17" s="501">
        <v>95.617500000000007</v>
      </c>
      <c r="L17" s="501">
        <v>155.82060000000001</v>
      </c>
      <c r="M17" s="501">
        <v>144.5335</v>
      </c>
      <c r="N17" s="501">
        <v>132.43559999999999</v>
      </c>
      <c r="O17" s="501">
        <v>108.0455</v>
      </c>
      <c r="P17" s="501">
        <v>95.744200000000006</v>
      </c>
      <c r="Q17" s="501">
        <v>92.768299999999996</v>
      </c>
      <c r="R17" s="501">
        <v>96.441500000000005</v>
      </c>
      <c r="S17" s="501">
        <v>100.27509999999999</v>
      </c>
      <c r="T17" s="501">
        <v>176.7961</v>
      </c>
      <c r="U17" s="501">
        <v>93.904600000000002</v>
      </c>
    </row>
    <row r="18" spans="1:21" ht="14.25" customHeight="1" thickBot="1" x14ac:dyDescent="0.35">
      <c r="A18" s="38" t="s">
        <v>573</v>
      </c>
      <c r="B18" s="501">
        <v>87.218999999999994</v>
      </c>
      <c r="C18" s="501">
        <v>94.915300000000002</v>
      </c>
      <c r="D18" s="501">
        <v>87.737899999999996</v>
      </c>
      <c r="E18" s="501">
        <v>186.48320000000001</v>
      </c>
      <c r="F18" s="501">
        <v>73.280500000000004</v>
      </c>
      <c r="G18" s="501">
        <v>88.954499999999996</v>
      </c>
      <c r="H18" s="501">
        <v>94.0899</v>
      </c>
      <c r="I18" s="501">
        <v>92.358699999999999</v>
      </c>
      <c r="J18" s="501">
        <v>99.897000000000006</v>
      </c>
      <c r="K18" s="501">
        <v>95.617900000000006</v>
      </c>
      <c r="L18" s="501">
        <v>152.22540000000001</v>
      </c>
      <c r="M18" s="501">
        <v>142.7595</v>
      </c>
      <c r="N18" s="501">
        <v>130.96459999999999</v>
      </c>
      <c r="O18" s="501">
        <v>105.6178</v>
      </c>
      <c r="P18" s="501">
        <v>95.334500000000006</v>
      </c>
      <c r="Q18" s="501">
        <v>92.936599999999999</v>
      </c>
      <c r="R18" s="501">
        <v>96.3292</v>
      </c>
      <c r="S18" s="501">
        <v>100.74590000000001</v>
      </c>
      <c r="T18" s="501">
        <v>176.8065</v>
      </c>
      <c r="U18" s="501">
        <v>93.720399999999998</v>
      </c>
    </row>
    <row r="19" spans="1:21" ht="14.25" customHeight="1" thickBot="1" x14ac:dyDescent="0.35">
      <c r="A19" s="38" t="s">
        <v>574</v>
      </c>
      <c r="B19" s="501">
        <v>87.349599999999995</v>
      </c>
      <c r="C19" s="501">
        <v>94.815299999999993</v>
      </c>
      <c r="D19" s="501">
        <v>86.943600000000004</v>
      </c>
      <c r="E19" s="501">
        <v>183.13200000000001</v>
      </c>
      <c r="F19" s="501">
        <v>74.261600000000001</v>
      </c>
      <c r="G19" s="501">
        <v>89.016800000000003</v>
      </c>
      <c r="H19" s="501">
        <v>93.827600000000004</v>
      </c>
      <c r="I19" s="501">
        <v>93.248400000000004</v>
      </c>
      <c r="J19" s="501">
        <v>101.1048</v>
      </c>
      <c r="K19" s="501">
        <v>93.840400000000002</v>
      </c>
      <c r="L19" s="501">
        <v>152.38310000000001</v>
      </c>
      <c r="M19" s="501">
        <v>140.29570000000001</v>
      </c>
      <c r="N19" s="501">
        <v>132.35210000000001</v>
      </c>
      <c r="O19" s="501">
        <v>106.0836</v>
      </c>
      <c r="P19" s="501">
        <v>95.648700000000005</v>
      </c>
      <c r="Q19" s="501">
        <v>92.665199999999999</v>
      </c>
      <c r="R19" s="501">
        <v>96.816199999999995</v>
      </c>
      <c r="S19" s="501">
        <v>99.731300000000005</v>
      </c>
      <c r="T19" s="501">
        <v>173.5104</v>
      </c>
      <c r="U19" s="501">
        <v>93.930499999999995</v>
      </c>
    </row>
    <row r="20" spans="1:21" ht="14.25" customHeight="1" thickBot="1" x14ac:dyDescent="0.35">
      <c r="A20" s="38" t="s">
        <v>575</v>
      </c>
      <c r="B20" s="501">
        <v>88.605199999999996</v>
      </c>
      <c r="C20" s="501">
        <v>95.199399999999997</v>
      </c>
      <c r="D20" s="501">
        <v>87.605900000000005</v>
      </c>
      <c r="E20" s="501">
        <v>181.97370000000001</v>
      </c>
      <c r="F20" s="501">
        <v>74.619799999999998</v>
      </c>
      <c r="G20" s="501">
        <v>90.516800000000003</v>
      </c>
      <c r="H20" s="501">
        <v>93.614000000000004</v>
      </c>
      <c r="I20" s="501">
        <v>95.504000000000005</v>
      </c>
      <c r="J20" s="501">
        <v>100.878</v>
      </c>
      <c r="K20" s="501">
        <v>94.257800000000003</v>
      </c>
      <c r="L20" s="501">
        <v>151.94929999999999</v>
      </c>
      <c r="M20" s="501">
        <v>139.24359999999999</v>
      </c>
      <c r="N20" s="501">
        <v>134.38810000000001</v>
      </c>
      <c r="O20" s="501">
        <v>106.8937</v>
      </c>
      <c r="P20" s="501">
        <v>95.894099999999995</v>
      </c>
      <c r="Q20" s="501">
        <v>92.644499999999994</v>
      </c>
      <c r="R20" s="501">
        <v>96.602400000000003</v>
      </c>
      <c r="S20" s="501">
        <v>99.218100000000007</v>
      </c>
      <c r="T20" s="501">
        <v>172.89570000000001</v>
      </c>
      <c r="U20" s="501">
        <v>95.232500000000002</v>
      </c>
    </row>
    <row r="21" spans="1:21" ht="14.25" customHeight="1" thickBot="1" x14ac:dyDescent="0.35">
      <c r="A21" s="38" t="s">
        <v>576</v>
      </c>
      <c r="B21" s="501">
        <v>89.773700000000005</v>
      </c>
      <c r="C21" s="501">
        <v>95.736000000000004</v>
      </c>
      <c r="D21" s="501">
        <v>88.091999999999999</v>
      </c>
      <c r="E21" s="501">
        <v>182.47219999999999</v>
      </c>
      <c r="F21" s="501">
        <v>75.949399999999997</v>
      </c>
      <c r="G21" s="501">
        <v>91.340699999999998</v>
      </c>
      <c r="H21" s="501">
        <v>93.940200000000004</v>
      </c>
      <c r="I21" s="501">
        <v>96.265699999999995</v>
      </c>
      <c r="J21" s="501">
        <v>101.9388</v>
      </c>
      <c r="K21" s="501">
        <v>95.813999999999993</v>
      </c>
      <c r="L21" s="501">
        <v>152.08930000000001</v>
      </c>
      <c r="M21" s="501">
        <v>139.29730000000001</v>
      </c>
      <c r="N21" s="501">
        <v>133.03530000000001</v>
      </c>
      <c r="O21" s="501">
        <v>104.9841</v>
      </c>
      <c r="P21" s="501">
        <v>96.444800000000001</v>
      </c>
      <c r="Q21" s="501">
        <v>94.141099999999994</v>
      </c>
      <c r="R21" s="501">
        <v>96.089100000000002</v>
      </c>
      <c r="S21" s="501">
        <v>98.799499999999995</v>
      </c>
      <c r="T21" s="501">
        <v>171.93729999999999</v>
      </c>
      <c r="U21" s="501">
        <v>94.961500000000001</v>
      </c>
    </row>
    <row r="22" spans="1:21" ht="14.25" customHeight="1" thickBot="1" x14ac:dyDescent="0.35">
      <c r="A22" s="38" t="s">
        <v>577</v>
      </c>
      <c r="B22" s="501">
        <v>89.340199999999996</v>
      </c>
      <c r="C22" s="501">
        <v>96.473299999999995</v>
      </c>
      <c r="D22" s="501">
        <v>87.019599999999997</v>
      </c>
      <c r="E22" s="501">
        <v>175.34700000000001</v>
      </c>
      <c r="F22" s="501">
        <v>74.957700000000003</v>
      </c>
      <c r="G22" s="501">
        <v>91.645899999999997</v>
      </c>
      <c r="H22" s="501">
        <v>93.513400000000004</v>
      </c>
      <c r="I22" s="501">
        <v>96.853499999999997</v>
      </c>
      <c r="J22" s="501">
        <v>102.7109</v>
      </c>
      <c r="K22" s="501">
        <v>94.909599999999998</v>
      </c>
      <c r="L22" s="501">
        <v>151.15280000000001</v>
      </c>
      <c r="M22" s="501">
        <v>137.7414</v>
      </c>
      <c r="N22" s="501">
        <v>133.33340000000001</v>
      </c>
      <c r="O22" s="501">
        <v>106.1311</v>
      </c>
      <c r="P22" s="501">
        <v>95.566900000000004</v>
      </c>
      <c r="Q22" s="501">
        <v>94.443100000000001</v>
      </c>
      <c r="R22" s="501">
        <v>96.414900000000003</v>
      </c>
      <c r="S22" s="501">
        <v>98.627200000000002</v>
      </c>
      <c r="T22" s="501">
        <v>171.18680000000001</v>
      </c>
      <c r="U22" s="501">
        <v>94.750500000000002</v>
      </c>
    </row>
    <row r="23" spans="1:21" ht="14.25" customHeight="1" thickBot="1" x14ac:dyDescent="0.35">
      <c r="A23" s="38" t="s">
        <v>578</v>
      </c>
      <c r="B23" s="501">
        <v>90.189599999999999</v>
      </c>
      <c r="C23" s="501">
        <v>97.097099999999998</v>
      </c>
      <c r="D23" s="501">
        <v>87.619399999999999</v>
      </c>
      <c r="E23" s="501">
        <v>173.3852</v>
      </c>
      <c r="F23" s="501">
        <v>76.846100000000007</v>
      </c>
      <c r="G23" s="501">
        <v>93.037800000000004</v>
      </c>
      <c r="H23" s="501">
        <v>94.004599999999996</v>
      </c>
      <c r="I23" s="501">
        <v>97.665300000000002</v>
      </c>
      <c r="J23" s="501">
        <v>101.79900000000001</v>
      </c>
      <c r="K23" s="501">
        <v>94.74</v>
      </c>
      <c r="L23" s="501">
        <v>149.76580000000001</v>
      </c>
      <c r="M23" s="501">
        <v>137.6585</v>
      </c>
      <c r="N23" s="501">
        <v>131.52590000000001</v>
      </c>
      <c r="O23" s="501">
        <v>107.9156</v>
      </c>
      <c r="P23" s="501">
        <v>96.382599999999996</v>
      </c>
      <c r="Q23" s="501">
        <v>94.255099999999999</v>
      </c>
      <c r="R23" s="501">
        <v>96.555999999999997</v>
      </c>
      <c r="S23" s="501">
        <v>99.141300000000001</v>
      </c>
      <c r="T23" s="501">
        <v>171.81039999999999</v>
      </c>
      <c r="U23" s="501">
        <v>94.151300000000006</v>
      </c>
    </row>
    <row r="24" spans="1:21" ht="14.25" customHeight="1" thickBot="1" x14ac:dyDescent="0.35">
      <c r="A24" s="38" t="s">
        <v>579</v>
      </c>
      <c r="B24" s="501">
        <v>89.332700000000003</v>
      </c>
      <c r="C24" s="501">
        <v>97.035300000000007</v>
      </c>
      <c r="D24" s="501">
        <v>86.492199999999997</v>
      </c>
      <c r="E24" s="501">
        <v>175.06110000000001</v>
      </c>
      <c r="F24" s="501">
        <v>76.273300000000006</v>
      </c>
      <c r="G24" s="501">
        <v>94.386700000000005</v>
      </c>
      <c r="H24" s="501">
        <v>94.075900000000004</v>
      </c>
      <c r="I24" s="501">
        <v>97.584999999999994</v>
      </c>
      <c r="J24" s="501">
        <v>101.63549999999999</v>
      </c>
      <c r="K24" s="501">
        <v>95.691299999999998</v>
      </c>
      <c r="L24" s="501">
        <v>150.61949999999999</v>
      </c>
      <c r="M24" s="501">
        <v>136.67920000000001</v>
      </c>
      <c r="N24" s="501">
        <v>129.3168</v>
      </c>
      <c r="O24" s="501">
        <v>107.2118</v>
      </c>
      <c r="P24" s="501">
        <v>95.946799999999996</v>
      </c>
      <c r="Q24" s="501">
        <v>94.494399999999999</v>
      </c>
      <c r="R24" s="501">
        <v>96.161600000000007</v>
      </c>
      <c r="S24" s="501">
        <v>98.497500000000002</v>
      </c>
      <c r="T24" s="501">
        <v>171.48150000000001</v>
      </c>
      <c r="U24" s="501">
        <v>93.287700000000001</v>
      </c>
    </row>
    <row r="25" spans="1:21" ht="14.25" customHeight="1" thickBot="1" x14ac:dyDescent="0.35">
      <c r="A25" s="38" t="s">
        <v>580</v>
      </c>
      <c r="B25" s="501">
        <v>89.466099999999997</v>
      </c>
      <c r="C25" s="501">
        <v>97.138099999999994</v>
      </c>
      <c r="D25" s="501">
        <v>86.407499999999999</v>
      </c>
      <c r="E25" s="501">
        <v>174.9342</v>
      </c>
      <c r="F25" s="501">
        <v>79.467500000000001</v>
      </c>
      <c r="G25" s="501">
        <v>93.481099999999998</v>
      </c>
      <c r="H25" s="501">
        <v>94.248099999999994</v>
      </c>
      <c r="I25" s="501">
        <v>97.592799999999997</v>
      </c>
      <c r="J25" s="501">
        <v>101.8419</v>
      </c>
      <c r="K25" s="501">
        <v>97.027100000000004</v>
      </c>
      <c r="L25" s="501">
        <v>146.63310000000001</v>
      </c>
      <c r="M25" s="501">
        <v>134.40350000000001</v>
      </c>
      <c r="N25" s="501">
        <v>129.2105</v>
      </c>
      <c r="O25" s="501">
        <v>105.44459999999999</v>
      </c>
      <c r="P25" s="501">
        <v>95.706100000000006</v>
      </c>
      <c r="Q25" s="501">
        <v>94.182500000000005</v>
      </c>
      <c r="R25" s="501">
        <v>94.894000000000005</v>
      </c>
      <c r="S25" s="501">
        <v>99.483699999999999</v>
      </c>
      <c r="T25" s="501">
        <v>171.17080000000001</v>
      </c>
      <c r="U25" s="501">
        <v>93.582099999999997</v>
      </c>
    </row>
    <row r="26" spans="1:21" ht="14.25" customHeight="1" thickBot="1" x14ac:dyDescent="0.35">
      <c r="A26" s="38" t="s">
        <v>581</v>
      </c>
      <c r="B26" s="501">
        <v>86.795000000000002</v>
      </c>
      <c r="C26" s="501">
        <v>95.000600000000006</v>
      </c>
      <c r="D26" s="501">
        <v>85.202399999999997</v>
      </c>
      <c r="E26" s="501">
        <v>171.50450000000001</v>
      </c>
      <c r="F26" s="501">
        <v>78.507800000000003</v>
      </c>
      <c r="G26" s="501">
        <v>93.712999999999994</v>
      </c>
      <c r="H26" s="501">
        <v>92.983599999999996</v>
      </c>
      <c r="I26" s="501">
        <v>96.216399999999993</v>
      </c>
      <c r="J26" s="501">
        <v>99.951700000000002</v>
      </c>
      <c r="K26" s="501">
        <v>94.187700000000007</v>
      </c>
      <c r="L26" s="501">
        <v>145.12569999999999</v>
      </c>
      <c r="M26" s="501">
        <v>134.27289999999999</v>
      </c>
      <c r="N26" s="501">
        <v>127.9855</v>
      </c>
      <c r="O26" s="501">
        <v>101.53700000000001</v>
      </c>
      <c r="P26" s="501">
        <v>94.149199999999993</v>
      </c>
      <c r="Q26" s="501">
        <v>93.064999999999998</v>
      </c>
      <c r="R26" s="501">
        <v>93.896799999999999</v>
      </c>
      <c r="S26" s="501">
        <v>97.664500000000004</v>
      </c>
      <c r="T26" s="501">
        <v>167.4066</v>
      </c>
      <c r="U26" s="501">
        <v>92.728200000000001</v>
      </c>
    </row>
    <row r="27" spans="1:21" ht="14.25" customHeight="1" thickBot="1" x14ac:dyDescent="0.35">
      <c r="A27" s="38" t="s">
        <v>582</v>
      </c>
      <c r="B27" s="501">
        <v>85.954300000000003</v>
      </c>
      <c r="C27" s="501">
        <v>93.5929</v>
      </c>
      <c r="D27" s="501">
        <v>84.634</v>
      </c>
      <c r="E27" s="501">
        <v>167.40049999999999</v>
      </c>
      <c r="F27" s="501">
        <v>78.894400000000005</v>
      </c>
      <c r="G27" s="501">
        <v>94.056700000000006</v>
      </c>
      <c r="H27" s="501">
        <v>92.893000000000001</v>
      </c>
      <c r="I27" s="501">
        <v>95.927700000000002</v>
      </c>
      <c r="J27" s="501">
        <v>100.29510000000001</v>
      </c>
      <c r="K27" s="501">
        <v>92.389300000000006</v>
      </c>
      <c r="L27" s="501">
        <v>144.55029999999999</v>
      </c>
      <c r="M27" s="501">
        <v>130.2456</v>
      </c>
      <c r="N27" s="501">
        <v>127.0491</v>
      </c>
      <c r="O27" s="501">
        <v>100.29559999999999</v>
      </c>
      <c r="P27" s="501">
        <v>93.185500000000005</v>
      </c>
      <c r="Q27" s="501">
        <v>92.405100000000004</v>
      </c>
      <c r="R27" s="501">
        <v>92.7761</v>
      </c>
      <c r="S27" s="501">
        <v>97.119799999999998</v>
      </c>
      <c r="T27" s="501">
        <v>166.50110000000001</v>
      </c>
      <c r="U27" s="501">
        <v>92.867099999999994</v>
      </c>
    </row>
    <row r="28" spans="1:21" ht="14.25" customHeight="1" thickBot="1" x14ac:dyDescent="0.35">
      <c r="A28" s="38" t="s">
        <v>583</v>
      </c>
      <c r="B28" s="501">
        <v>86.926400000000001</v>
      </c>
      <c r="C28" s="501">
        <v>93.777100000000004</v>
      </c>
      <c r="D28" s="501">
        <v>85.68</v>
      </c>
      <c r="E28" s="501">
        <v>165.97569999999999</v>
      </c>
      <c r="F28" s="501">
        <v>75.073899999999995</v>
      </c>
      <c r="G28" s="501">
        <v>92.805800000000005</v>
      </c>
      <c r="H28" s="501">
        <v>93.493899999999996</v>
      </c>
      <c r="I28" s="501">
        <v>96.481800000000007</v>
      </c>
      <c r="J28" s="501">
        <v>100.8938</v>
      </c>
      <c r="K28" s="501">
        <v>94.112899999999996</v>
      </c>
      <c r="L28" s="501">
        <v>146.58459999999999</v>
      </c>
      <c r="M28" s="501">
        <v>131.1979</v>
      </c>
      <c r="N28" s="501">
        <v>123.04510000000001</v>
      </c>
      <c r="O28" s="501">
        <v>104.4785</v>
      </c>
      <c r="P28" s="501">
        <v>93.939800000000005</v>
      </c>
      <c r="Q28" s="501">
        <v>93.059700000000007</v>
      </c>
      <c r="R28" s="501">
        <v>92.840999999999994</v>
      </c>
      <c r="S28" s="501">
        <v>97.9114</v>
      </c>
      <c r="T28" s="501">
        <v>166.7835</v>
      </c>
      <c r="U28" s="501">
        <v>95.593400000000003</v>
      </c>
    </row>
    <row r="29" spans="1:21" ht="14.25" customHeight="1" thickBot="1" x14ac:dyDescent="0.35">
      <c r="A29" s="38" t="s">
        <v>584</v>
      </c>
      <c r="B29" s="501">
        <v>87.552499999999995</v>
      </c>
      <c r="C29" s="501">
        <v>94.155799999999999</v>
      </c>
      <c r="D29" s="501">
        <v>85.2774</v>
      </c>
      <c r="E29" s="501">
        <v>166.96610000000001</v>
      </c>
      <c r="F29" s="501">
        <v>84.210899999999995</v>
      </c>
      <c r="G29" s="501">
        <v>94.954400000000007</v>
      </c>
      <c r="H29" s="501">
        <v>93.217799999999997</v>
      </c>
      <c r="I29" s="501">
        <v>96.609200000000001</v>
      </c>
      <c r="J29" s="501">
        <v>101.003</v>
      </c>
      <c r="K29" s="501">
        <v>93.883099999999999</v>
      </c>
      <c r="L29" s="501">
        <v>143.7886</v>
      </c>
      <c r="M29" s="501">
        <v>130.4675</v>
      </c>
      <c r="N29" s="501">
        <v>121.24209999999999</v>
      </c>
      <c r="O29" s="501">
        <v>104.2516</v>
      </c>
      <c r="P29" s="501">
        <v>94.407300000000006</v>
      </c>
      <c r="Q29" s="501">
        <v>93.745099999999994</v>
      </c>
      <c r="R29" s="501">
        <v>92.890900000000002</v>
      </c>
      <c r="S29" s="501">
        <v>98.017099999999999</v>
      </c>
      <c r="T29" s="501">
        <v>164.501</v>
      </c>
      <c r="U29" s="501">
        <v>96.420100000000005</v>
      </c>
    </row>
    <row r="30" spans="1:21" ht="14.25" customHeight="1" thickBot="1" x14ac:dyDescent="0.35">
      <c r="A30" s="38" t="s">
        <v>585</v>
      </c>
      <c r="B30" s="501">
        <v>87.410899999999998</v>
      </c>
      <c r="C30" s="501">
        <v>93.678700000000006</v>
      </c>
      <c r="D30" s="501">
        <v>85.0381</v>
      </c>
      <c r="E30" s="501">
        <v>167.0446</v>
      </c>
      <c r="F30" s="501">
        <v>81.224800000000002</v>
      </c>
      <c r="G30" s="501">
        <v>95.236699999999999</v>
      </c>
      <c r="H30" s="501">
        <v>93.571299999999994</v>
      </c>
      <c r="I30" s="501">
        <v>96.327200000000005</v>
      </c>
      <c r="J30" s="501">
        <v>102.1788</v>
      </c>
      <c r="K30" s="501">
        <v>93.744699999999995</v>
      </c>
      <c r="L30" s="501">
        <v>141.92410000000001</v>
      </c>
      <c r="M30" s="501">
        <v>128.32140000000001</v>
      </c>
      <c r="N30" s="501">
        <v>120.0609</v>
      </c>
      <c r="O30" s="501">
        <v>102.95869999999999</v>
      </c>
      <c r="P30" s="501">
        <v>94.9435</v>
      </c>
      <c r="Q30" s="501">
        <v>93.939400000000006</v>
      </c>
      <c r="R30" s="501">
        <v>92.561000000000007</v>
      </c>
      <c r="S30" s="501">
        <v>98.113900000000001</v>
      </c>
      <c r="T30" s="501">
        <v>164.13419999999999</v>
      </c>
      <c r="U30" s="501">
        <v>97.008600000000001</v>
      </c>
    </row>
    <row r="31" spans="1:21" ht="14.25" customHeight="1" thickBot="1" x14ac:dyDescent="0.35">
      <c r="A31" s="38" t="s">
        <v>586</v>
      </c>
      <c r="B31" s="501">
        <v>86.775800000000004</v>
      </c>
      <c r="C31" s="501">
        <v>94.289100000000005</v>
      </c>
      <c r="D31" s="501">
        <v>84.743799999999993</v>
      </c>
      <c r="E31" s="501">
        <v>164.24969999999999</v>
      </c>
      <c r="F31" s="501">
        <v>80.697599999999994</v>
      </c>
      <c r="G31" s="501">
        <v>94.335099999999997</v>
      </c>
      <c r="H31" s="501">
        <v>93.287000000000006</v>
      </c>
      <c r="I31" s="501">
        <v>95.950800000000001</v>
      </c>
      <c r="J31" s="501">
        <v>101.5215</v>
      </c>
      <c r="K31" s="501">
        <v>92.894499999999994</v>
      </c>
      <c r="L31" s="501">
        <v>138.5796</v>
      </c>
      <c r="M31" s="501">
        <v>127.45099999999999</v>
      </c>
      <c r="N31" s="501">
        <v>121.9755</v>
      </c>
      <c r="O31" s="501">
        <v>102.66500000000001</v>
      </c>
      <c r="P31" s="501">
        <v>94.279200000000003</v>
      </c>
      <c r="Q31" s="501">
        <v>93.386899999999997</v>
      </c>
      <c r="R31" s="501">
        <v>92.234800000000007</v>
      </c>
      <c r="S31" s="501">
        <v>98.432000000000002</v>
      </c>
      <c r="T31" s="501">
        <v>163.34440000000001</v>
      </c>
      <c r="U31" s="501">
        <v>97.116600000000005</v>
      </c>
    </row>
    <row r="32" spans="1:21" ht="14.25" customHeight="1" thickBot="1" x14ac:dyDescent="0.35">
      <c r="A32" s="38" t="s">
        <v>587</v>
      </c>
      <c r="B32" s="501">
        <v>85.678899999999999</v>
      </c>
      <c r="C32" s="501">
        <v>93.285799999999995</v>
      </c>
      <c r="D32" s="501">
        <v>84.371899999999997</v>
      </c>
      <c r="E32" s="501">
        <v>166.4228</v>
      </c>
      <c r="F32" s="501">
        <v>76.417199999999994</v>
      </c>
      <c r="G32" s="501">
        <v>93.661000000000001</v>
      </c>
      <c r="H32" s="501">
        <v>93.575800000000001</v>
      </c>
      <c r="I32" s="501">
        <v>95.4863</v>
      </c>
      <c r="J32" s="501">
        <v>100.9032</v>
      </c>
      <c r="K32" s="501">
        <v>93.476299999999995</v>
      </c>
      <c r="L32" s="501">
        <v>141.42400000000001</v>
      </c>
      <c r="M32" s="501">
        <v>124.52930000000001</v>
      </c>
      <c r="N32" s="501">
        <v>123.6233</v>
      </c>
      <c r="O32" s="501">
        <v>98.141900000000007</v>
      </c>
      <c r="P32" s="501">
        <v>93.549800000000005</v>
      </c>
      <c r="Q32" s="501">
        <v>93.064300000000003</v>
      </c>
      <c r="R32" s="501">
        <v>91.2149</v>
      </c>
      <c r="S32" s="501">
        <v>97.676299999999998</v>
      </c>
      <c r="T32" s="501">
        <v>162.23429999999999</v>
      </c>
      <c r="U32" s="501">
        <v>97.554400000000001</v>
      </c>
    </row>
    <row r="33" spans="1:21" ht="14.25" customHeight="1" thickBot="1" x14ac:dyDescent="0.35">
      <c r="A33" s="38" t="s">
        <v>588</v>
      </c>
      <c r="B33" s="501">
        <v>85.889399999999995</v>
      </c>
      <c r="C33" s="501">
        <v>93.478300000000004</v>
      </c>
      <c r="D33" s="501">
        <v>84.273399999999995</v>
      </c>
      <c r="E33" s="501">
        <v>158.9829</v>
      </c>
      <c r="F33" s="501">
        <v>77.107600000000005</v>
      </c>
      <c r="G33" s="501">
        <v>95.861800000000002</v>
      </c>
      <c r="H33" s="501">
        <v>93.891099999999994</v>
      </c>
      <c r="I33" s="501">
        <v>95.558700000000002</v>
      </c>
      <c r="J33" s="501">
        <v>101.5577</v>
      </c>
      <c r="K33" s="501">
        <v>94.736599999999996</v>
      </c>
      <c r="L33" s="501">
        <v>139.45910000000001</v>
      </c>
      <c r="M33" s="501">
        <v>123.4928</v>
      </c>
      <c r="N33" s="501">
        <v>123.8292</v>
      </c>
      <c r="O33" s="501">
        <v>97.210999999999999</v>
      </c>
      <c r="P33" s="501">
        <v>93.468999999999994</v>
      </c>
      <c r="Q33" s="501">
        <v>92.623999999999995</v>
      </c>
      <c r="R33" s="501">
        <v>91.3108</v>
      </c>
      <c r="S33" s="501">
        <v>96.927800000000005</v>
      </c>
      <c r="T33" s="501">
        <v>161.62370000000001</v>
      </c>
      <c r="U33" s="501">
        <v>98.307699999999997</v>
      </c>
    </row>
    <row r="34" spans="1:21" ht="14.25" customHeight="1" thickBot="1" x14ac:dyDescent="0.35">
      <c r="A34" s="38" t="s">
        <v>589</v>
      </c>
      <c r="B34" s="501">
        <v>84.865200000000002</v>
      </c>
      <c r="C34" s="501">
        <v>93.283199999999994</v>
      </c>
      <c r="D34" s="501">
        <v>83.558499999999995</v>
      </c>
      <c r="E34" s="501">
        <v>155.55889999999999</v>
      </c>
      <c r="F34" s="501">
        <v>77.896000000000001</v>
      </c>
      <c r="G34" s="501">
        <v>91.939700000000002</v>
      </c>
      <c r="H34" s="501">
        <v>94.073300000000003</v>
      </c>
      <c r="I34" s="501">
        <v>95.087199999999996</v>
      </c>
      <c r="J34" s="501">
        <v>100.6893</v>
      </c>
      <c r="K34" s="501">
        <v>95.903800000000004</v>
      </c>
      <c r="L34" s="501">
        <v>133.90309999999999</v>
      </c>
      <c r="M34" s="501">
        <v>121.4663</v>
      </c>
      <c r="N34" s="501">
        <v>121.7003</v>
      </c>
      <c r="O34" s="501">
        <v>94.960700000000003</v>
      </c>
      <c r="P34" s="501">
        <v>92.847800000000007</v>
      </c>
      <c r="Q34" s="501">
        <v>92.060699999999997</v>
      </c>
      <c r="R34" s="501">
        <v>91.646100000000004</v>
      </c>
      <c r="S34" s="501">
        <v>96.158699999999996</v>
      </c>
      <c r="T34" s="501">
        <v>160.74860000000001</v>
      </c>
      <c r="U34" s="501">
        <v>97.753</v>
      </c>
    </row>
    <row r="35" spans="1:21" ht="14.25" customHeight="1" thickBot="1" x14ac:dyDescent="0.35">
      <c r="A35" s="38" t="s">
        <v>590</v>
      </c>
      <c r="B35" s="501">
        <v>87.196399999999997</v>
      </c>
      <c r="C35" s="501">
        <v>95.059100000000001</v>
      </c>
      <c r="D35" s="501">
        <v>84.5608</v>
      </c>
      <c r="E35" s="501">
        <v>165.22139999999999</v>
      </c>
      <c r="F35" s="501">
        <v>76.474199999999996</v>
      </c>
      <c r="G35" s="501">
        <v>95.021100000000004</v>
      </c>
      <c r="H35" s="501">
        <v>95.645300000000006</v>
      </c>
      <c r="I35" s="501">
        <v>96.280500000000004</v>
      </c>
      <c r="J35" s="501">
        <v>102.4036</v>
      </c>
      <c r="K35" s="501">
        <v>98.056200000000004</v>
      </c>
      <c r="L35" s="501">
        <v>134.40350000000001</v>
      </c>
      <c r="M35" s="501">
        <v>121.84050000000001</v>
      </c>
      <c r="N35" s="501">
        <v>122.5035</v>
      </c>
      <c r="O35" s="501">
        <v>97.274199999999993</v>
      </c>
      <c r="P35" s="501">
        <v>94.503900000000002</v>
      </c>
      <c r="Q35" s="501">
        <v>92.750100000000003</v>
      </c>
      <c r="R35" s="501">
        <v>92.431100000000001</v>
      </c>
      <c r="S35" s="501">
        <v>97.289699999999996</v>
      </c>
      <c r="T35" s="501">
        <v>162.98439999999999</v>
      </c>
      <c r="U35" s="501">
        <v>100.2242</v>
      </c>
    </row>
    <row r="36" spans="1:21" ht="14.25" customHeight="1" thickBot="1" x14ac:dyDescent="0.35">
      <c r="A36" s="38" t="s">
        <v>591</v>
      </c>
      <c r="B36" s="501">
        <v>93.932199999999995</v>
      </c>
      <c r="C36" s="501">
        <v>98.308099999999996</v>
      </c>
      <c r="D36" s="501">
        <v>86.348799999999997</v>
      </c>
      <c r="E36" s="501">
        <v>160.86869999999999</v>
      </c>
      <c r="F36" s="501">
        <v>98.566599999999994</v>
      </c>
      <c r="G36" s="501">
        <v>100.6647</v>
      </c>
      <c r="H36" s="501">
        <v>97.938599999999994</v>
      </c>
      <c r="I36" s="501">
        <v>99.751400000000004</v>
      </c>
      <c r="J36" s="501">
        <v>105.92659999999999</v>
      </c>
      <c r="K36" s="501">
        <v>102.5663</v>
      </c>
      <c r="L36" s="501">
        <v>135.47229999999999</v>
      </c>
      <c r="M36" s="501">
        <v>122.4598</v>
      </c>
      <c r="N36" s="501">
        <v>123.18219999999999</v>
      </c>
      <c r="O36" s="501">
        <v>101.4051</v>
      </c>
      <c r="P36" s="501">
        <v>99.665499999999994</v>
      </c>
      <c r="Q36" s="501">
        <v>95.211699999999993</v>
      </c>
      <c r="R36" s="501">
        <v>93.4602</v>
      </c>
      <c r="S36" s="501">
        <v>99.635000000000005</v>
      </c>
      <c r="T36" s="501">
        <v>164.75239999999999</v>
      </c>
      <c r="U36" s="501">
        <v>102.0261</v>
      </c>
    </row>
    <row r="37" spans="1:21" ht="14.25" customHeight="1" thickBot="1" x14ac:dyDescent="0.35">
      <c r="A37" s="38" t="s">
        <v>592</v>
      </c>
      <c r="B37" s="501">
        <v>96.022900000000007</v>
      </c>
      <c r="C37" s="501">
        <v>99.880399999999995</v>
      </c>
      <c r="D37" s="501">
        <v>87.590100000000007</v>
      </c>
      <c r="E37" s="501">
        <v>162.6258</v>
      </c>
      <c r="F37" s="501">
        <v>97.6477</v>
      </c>
      <c r="G37" s="501">
        <v>101.3527</v>
      </c>
      <c r="H37" s="501">
        <v>99.104500000000002</v>
      </c>
      <c r="I37" s="501">
        <v>100.6842</v>
      </c>
      <c r="J37" s="501">
        <v>106.34869999999999</v>
      </c>
      <c r="K37" s="501">
        <v>102.11239999999999</v>
      </c>
      <c r="L37" s="501">
        <v>137.11490000000001</v>
      </c>
      <c r="M37" s="501">
        <v>120.2928</v>
      </c>
      <c r="N37" s="501">
        <v>127.7242</v>
      </c>
      <c r="O37" s="501">
        <v>104.3263</v>
      </c>
      <c r="P37" s="501">
        <v>101.047</v>
      </c>
      <c r="Q37" s="501">
        <v>95.336699999999993</v>
      </c>
      <c r="R37" s="501">
        <v>97.542000000000002</v>
      </c>
      <c r="S37" s="501">
        <v>99.989599999999996</v>
      </c>
      <c r="T37" s="501">
        <v>167.00450000000001</v>
      </c>
      <c r="U37" s="501">
        <v>101.95950000000001</v>
      </c>
    </row>
    <row r="38" spans="1:21" ht="14.25" customHeight="1" thickBot="1" x14ac:dyDescent="0.35">
      <c r="A38" s="38" t="s">
        <v>593</v>
      </c>
      <c r="B38" s="501">
        <v>97.851299999999995</v>
      </c>
      <c r="C38" s="501">
        <v>100.86150000000001</v>
      </c>
      <c r="D38" s="501">
        <v>88.403700000000001</v>
      </c>
      <c r="E38" s="501">
        <v>160.84469999999999</v>
      </c>
      <c r="F38" s="501">
        <v>99.108599999999996</v>
      </c>
      <c r="G38" s="501">
        <v>103.6057</v>
      </c>
      <c r="H38" s="501">
        <v>100.21729999999999</v>
      </c>
      <c r="I38" s="501">
        <v>102.0356</v>
      </c>
      <c r="J38" s="501">
        <v>107.1587</v>
      </c>
      <c r="K38" s="501">
        <v>104.3206</v>
      </c>
      <c r="L38" s="501">
        <v>136.1925</v>
      </c>
      <c r="M38" s="501">
        <v>122.64230000000001</v>
      </c>
      <c r="N38" s="501">
        <v>130.00129999999999</v>
      </c>
      <c r="O38" s="501">
        <v>104.6756</v>
      </c>
      <c r="P38" s="501">
        <v>101.9962</v>
      </c>
      <c r="Q38" s="501">
        <v>95.209900000000005</v>
      </c>
      <c r="R38" s="501">
        <v>95.831800000000001</v>
      </c>
      <c r="S38" s="501">
        <v>100.6228</v>
      </c>
      <c r="T38" s="501">
        <v>169.01079999999999</v>
      </c>
      <c r="U38" s="501">
        <v>102.83750000000001</v>
      </c>
    </row>
    <row r="39" spans="1:21" ht="14.25" customHeight="1" thickBot="1" x14ac:dyDescent="0.35">
      <c r="A39" s="38" t="s">
        <v>594</v>
      </c>
      <c r="B39" s="501">
        <v>98.096800000000002</v>
      </c>
      <c r="C39" s="501">
        <v>101.65430000000001</v>
      </c>
      <c r="D39" s="501">
        <v>88.032399999999996</v>
      </c>
      <c r="E39" s="501">
        <v>159.10419999999999</v>
      </c>
      <c r="F39" s="501">
        <v>102.7818</v>
      </c>
      <c r="G39" s="501">
        <v>104.5231</v>
      </c>
      <c r="H39" s="501">
        <v>99.943200000000004</v>
      </c>
      <c r="I39" s="501">
        <v>102.0284</v>
      </c>
      <c r="J39" s="501">
        <v>107.6724</v>
      </c>
      <c r="K39" s="501">
        <v>104.182</v>
      </c>
      <c r="L39" s="501">
        <v>136.61060000000001</v>
      </c>
      <c r="M39" s="501">
        <v>122.6434</v>
      </c>
      <c r="N39" s="501">
        <v>127.66419999999999</v>
      </c>
      <c r="O39" s="501">
        <v>103.7925</v>
      </c>
      <c r="P39" s="501">
        <v>102.5262</v>
      </c>
      <c r="Q39" s="501">
        <v>95.380899999999997</v>
      </c>
      <c r="R39" s="501">
        <v>95.737499999999997</v>
      </c>
      <c r="S39" s="501">
        <v>101.541</v>
      </c>
      <c r="T39" s="501">
        <v>168.93729999999999</v>
      </c>
      <c r="U39" s="501">
        <v>103.0138</v>
      </c>
    </row>
    <row r="40" spans="1:21" ht="14.25" customHeight="1" thickBot="1" x14ac:dyDescent="0.35">
      <c r="A40" s="38" t="s">
        <v>595</v>
      </c>
      <c r="B40" s="501">
        <v>96.884</v>
      </c>
      <c r="C40" s="501">
        <v>101.4083</v>
      </c>
      <c r="D40" s="501">
        <v>87.046199999999999</v>
      </c>
      <c r="E40" s="501">
        <v>159.6618</v>
      </c>
      <c r="F40" s="501">
        <v>107.1895</v>
      </c>
      <c r="G40" s="501">
        <v>102.81659999999999</v>
      </c>
      <c r="H40" s="501">
        <v>99.575699999999998</v>
      </c>
      <c r="I40" s="501">
        <v>101.247</v>
      </c>
      <c r="J40" s="501">
        <v>107.54640000000001</v>
      </c>
      <c r="K40" s="501">
        <v>105.0424</v>
      </c>
      <c r="L40" s="501">
        <v>133.24940000000001</v>
      </c>
      <c r="M40" s="501">
        <v>119.8596</v>
      </c>
      <c r="N40" s="501">
        <v>129.1524</v>
      </c>
      <c r="O40" s="501">
        <v>104.761</v>
      </c>
      <c r="P40" s="501">
        <v>100.5104</v>
      </c>
      <c r="Q40" s="501">
        <v>94.542900000000003</v>
      </c>
      <c r="R40" s="501">
        <v>95.644800000000004</v>
      </c>
      <c r="S40" s="501">
        <v>100.6635</v>
      </c>
      <c r="T40" s="501">
        <v>167.45359999999999</v>
      </c>
      <c r="U40" s="501">
        <v>101.72920000000001</v>
      </c>
    </row>
    <row r="41" spans="1:21" ht="14.25" customHeight="1" thickBot="1" x14ac:dyDescent="0.35">
      <c r="A41" s="38" t="s">
        <v>596</v>
      </c>
      <c r="B41" s="501">
        <v>96.536699999999996</v>
      </c>
      <c r="C41" s="501">
        <v>101.0308</v>
      </c>
      <c r="D41" s="501">
        <v>86.456199999999995</v>
      </c>
      <c r="E41" s="501">
        <v>155.3492</v>
      </c>
      <c r="F41" s="501">
        <v>103.8595</v>
      </c>
      <c r="G41" s="501">
        <v>105.3566</v>
      </c>
      <c r="H41" s="501">
        <v>99.918300000000002</v>
      </c>
      <c r="I41" s="501">
        <v>101.3275</v>
      </c>
      <c r="J41" s="501">
        <v>107.0132</v>
      </c>
      <c r="K41" s="501">
        <v>107.4815</v>
      </c>
      <c r="L41" s="501">
        <v>132.7516</v>
      </c>
      <c r="M41" s="501">
        <v>120.56789999999999</v>
      </c>
      <c r="N41" s="501">
        <v>125.2189</v>
      </c>
      <c r="O41" s="501">
        <v>105.77719999999999</v>
      </c>
      <c r="P41" s="501">
        <v>101.9243</v>
      </c>
      <c r="Q41" s="501">
        <v>94.208399999999997</v>
      </c>
      <c r="R41" s="501">
        <v>97.821299999999994</v>
      </c>
      <c r="S41" s="501">
        <v>102.3068</v>
      </c>
      <c r="T41" s="501">
        <v>166.48920000000001</v>
      </c>
      <c r="U41" s="501">
        <v>101.64109999999999</v>
      </c>
    </row>
    <row r="42" spans="1:21" ht="14.25" customHeight="1" thickBot="1" x14ac:dyDescent="0.35">
      <c r="A42" s="38" t="s">
        <v>597</v>
      </c>
      <c r="B42" s="501">
        <v>95.550299999999993</v>
      </c>
      <c r="C42" s="501">
        <v>100.4406</v>
      </c>
      <c r="D42" s="501">
        <v>85.918000000000006</v>
      </c>
      <c r="E42" s="501">
        <v>153.45089999999999</v>
      </c>
      <c r="F42" s="501">
        <v>104.1759</v>
      </c>
      <c r="G42" s="501">
        <v>106.3116</v>
      </c>
      <c r="H42" s="501">
        <v>99.739900000000006</v>
      </c>
      <c r="I42" s="501">
        <v>100.4282</v>
      </c>
      <c r="J42" s="501">
        <v>106.64400000000001</v>
      </c>
      <c r="K42" s="501">
        <v>108.7527</v>
      </c>
      <c r="L42" s="501">
        <v>132.12790000000001</v>
      </c>
      <c r="M42" s="501">
        <v>118.4211</v>
      </c>
      <c r="N42" s="501">
        <v>123.2088</v>
      </c>
      <c r="O42" s="501">
        <v>103.312</v>
      </c>
      <c r="P42" s="501">
        <v>102.0183</v>
      </c>
      <c r="Q42" s="501">
        <v>93.783000000000001</v>
      </c>
      <c r="R42" s="501">
        <v>97.183099999999996</v>
      </c>
      <c r="S42" s="501">
        <v>102.11750000000001</v>
      </c>
      <c r="T42" s="501">
        <v>165.74780000000001</v>
      </c>
      <c r="U42" s="501">
        <v>101.29859999999999</v>
      </c>
    </row>
    <row r="43" spans="1:21" ht="14.25" customHeight="1" thickBot="1" x14ac:dyDescent="0.35">
      <c r="A43" s="38" t="s">
        <v>598</v>
      </c>
      <c r="B43" s="501">
        <v>96.424700000000001</v>
      </c>
      <c r="C43" s="501">
        <v>100.3867</v>
      </c>
      <c r="D43" s="501">
        <v>86.354299999999995</v>
      </c>
      <c r="E43" s="501">
        <v>149.95509999999999</v>
      </c>
      <c r="F43" s="501">
        <v>106.9311</v>
      </c>
      <c r="G43" s="501">
        <v>106.5016</v>
      </c>
      <c r="H43" s="501">
        <v>101.11539999999999</v>
      </c>
      <c r="I43" s="501">
        <v>100.66079999999999</v>
      </c>
      <c r="J43" s="501">
        <v>107.2115</v>
      </c>
      <c r="K43" s="501">
        <v>112.1327</v>
      </c>
      <c r="L43" s="501">
        <v>128.44319999999999</v>
      </c>
      <c r="M43" s="501">
        <v>117.2837</v>
      </c>
      <c r="N43" s="501">
        <v>124.3066</v>
      </c>
      <c r="O43" s="501">
        <v>104.6318</v>
      </c>
      <c r="P43" s="501">
        <v>102.22620000000001</v>
      </c>
      <c r="Q43" s="501">
        <v>92.860100000000003</v>
      </c>
      <c r="R43" s="501">
        <v>98.708299999999994</v>
      </c>
      <c r="S43" s="501">
        <v>102.3417</v>
      </c>
      <c r="T43" s="501">
        <v>166.411</v>
      </c>
      <c r="U43" s="501">
        <v>101.45829999999999</v>
      </c>
    </row>
    <row r="44" spans="1:21" ht="14.25" customHeight="1" thickBot="1" x14ac:dyDescent="0.35">
      <c r="A44" s="38" t="s">
        <v>599</v>
      </c>
      <c r="B44" s="501">
        <v>92.847300000000004</v>
      </c>
      <c r="C44" s="501">
        <v>98.875</v>
      </c>
      <c r="D44" s="501">
        <v>84.343400000000003</v>
      </c>
      <c r="E44" s="501">
        <v>148.15180000000001</v>
      </c>
      <c r="F44" s="501">
        <v>103.6396</v>
      </c>
      <c r="G44" s="501">
        <v>113.77800000000001</v>
      </c>
      <c r="H44" s="501">
        <v>97.165899999999993</v>
      </c>
      <c r="I44" s="501">
        <v>99.3874</v>
      </c>
      <c r="J44" s="501">
        <v>105.2608</v>
      </c>
      <c r="K44" s="501">
        <v>110.89</v>
      </c>
      <c r="L44" s="501">
        <v>127.4992</v>
      </c>
      <c r="M44" s="501">
        <v>115.5629</v>
      </c>
      <c r="N44" s="501">
        <v>122.82989999999999</v>
      </c>
      <c r="O44" s="501">
        <v>103.44289999999999</v>
      </c>
      <c r="P44" s="501">
        <v>100.8169</v>
      </c>
      <c r="Q44" s="501">
        <v>91.641400000000004</v>
      </c>
      <c r="R44" s="501">
        <v>97.206900000000005</v>
      </c>
      <c r="S44" s="501">
        <v>101.8901</v>
      </c>
      <c r="T44" s="501">
        <v>164.60300000000001</v>
      </c>
      <c r="U44" s="501">
        <v>99.639499999999998</v>
      </c>
    </row>
    <row r="45" spans="1:21" ht="14.25" customHeight="1" thickBot="1" x14ac:dyDescent="0.35">
      <c r="A45" s="38" t="s">
        <v>600</v>
      </c>
      <c r="B45" s="501">
        <v>91.251999999999995</v>
      </c>
      <c r="C45" s="501">
        <v>97.7684</v>
      </c>
      <c r="D45" s="501">
        <v>82.950500000000005</v>
      </c>
      <c r="E45" s="501">
        <v>146.08170000000001</v>
      </c>
      <c r="F45" s="501">
        <v>103.7221</v>
      </c>
      <c r="G45" s="501">
        <v>108.8107</v>
      </c>
      <c r="H45" s="501">
        <v>100.253</v>
      </c>
      <c r="I45" s="501">
        <v>98.3125</v>
      </c>
      <c r="J45" s="501">
        <v>104.6717</v>
      </c>
      <c r="K45" s="501">
        <v>111.1854</v>
      </c>
      <c r="L45" s="501">
        <v>126.9222</v>
      </c>
      <c r="M45" s="501">
        <v>114.0385</v>
      </c>
      <c r="N45" s="501">
        <v>121.2891</v>
      </c>
      <c r="O45" s="501">
        <v>102.0865</v>
      </c>
      <c r="P45" s="501">
        <v>99.348100000000002</v>
      </c>
      <c r="Q45" s="501">
        <v>91.221100000000007</v>
      </c>
      <c r="R45" s="501">
        <v>94.423199999999994</v>
      </c>
      <c r="S45" s="501">
        <v>100.6015</v>
      </c>
      <c r="T45" s="501">
        <v>163.57560000000001</v>
      </c>
      <c r="U45" s="501">
        <v>98.883399999999995</v>
      </c>
    </row>
    <row r="46" spans="1:21" ht="14.25" customHeight="1" thickBot="1" x14ac:dyDescent="0.35">
      <c r="A46" s="38" t="s">
        <v>601</v>
      </c>
      <c r="B46" s="501">
        <v>94.130899999999997</v>
      </c>
      <c r="C46" s="501">
        <v>99.341399999999993</v>
      </c>
      <c r="D46" s="501">
        <v>84.431700000000006</v>
      </c>
      <c r="E46" s="501">
        <v>148.73939999999999</v>
      </c>
      <c r="F46" s="501">
        <v>102.50449999999999</v>
      </c>
      <c r="G46" s="501">
        <v>113.0578</v>
      </c>
      <c r="H46" s="501">
        <v>102.5754</v>
      </c>
      <c r="I46" s="501">
        <v>99.457099999999997</v>
      </c>
      <c r="J46" s="501">
        <v>106.3224</v>
      </c>
      <c r="K46" s="501">
        <v>113.69280000000001</v>
      </c>
      <c r="L46" s="501">
        <v>125.6144</v>
      </c>
      <c r="M46" s="501">
        <v>117.4736</v>
      </c>
      <c r="N46" s="501">
        <v>123.7907</v>
      </c>
      <c r="O46" s="501">
        <v>102.7912</v>
      </c>
      <c r="P46" s="501">
        <v>100.7169</v>
      </c>
      <c r="Q46" s="501">
        <v>91.785600000000002</v>
      </c>
      <c r="R46" s="501">
        <v>95.265500000000003</v>
      </c>
      <c r="S46" s="501">
        <v>102.517</v>
      </c>
      <c r="T46" s="501">
        <v>165.36439999999999</v>
      </c>
      <c r="U46" s="501">
        <v>101.10899999999999</v>
      </c>
    </row>
    <row r="47" spans="1:21" ht="14.25" customHeight="1" thickBot="1" x14ac:dyDescent="0.35">
      <c r="A47" s="38" t="s">
        <v>602</v>
      </c>
      <c r="B47" s="501">
        <v>95.565399999999997</v>
      </c>
      <c r="C47" s="501">
        <v>99.626400000000004</v>
      </c>
      <c r="D47" s="501">
        <v>84.613200000000006</v>
      </c>
      <c r="E47" s="501">
        <v>148.0668</v>
      </c>
      <c r="F47" s="501">
        <v>106.4414</v>
      </c>
      <c r="G47" s="501">
        <v>114.6198</v>
      </c>
      <c r="H47" s="501">
        <v>104.60980000000001</v>
      </c>
      <c r="I47" s="501">
        <v>100.0432</v>
      </c>
      <c r="J47" s="501">
        <v>107.3973</v>
      </c>
      <c r="K47" s="501">
        <v>113.94670000000001</v>
      </c>
      <c r="L47" s="501">
        <v>124.73</v>
      </c>
      <c r="M47" s="501">
        <v>118.8691</v>
      </c>
      <c r="N47" s="501">
        <v>124.63339999999999</v>
      </c>
      <c r="O47" s="501">
        <v>105.089</v>
      </c>
      <c r="P47" s="501">
        <v>101.4995</v>
      </c>
      <c r="Q47" s="501">
        <v>92.336100000000002</v>
      </c>
      <c r="R47" s="501">
        <v>96.335899999999995</v>
      </c>
      <c r="S47" s="501">
        <v>103.1785</v>
      </c>
      <c r="T47" s="501">
        <v>166.4906</v>
      </c>
      <c r="U47" s="501">
        <v>101.3428</v>
      </c>
    </row>
    <row r="48" spans="1:21" ht="14.25" customHeight="1" thickBot="1" x14ac:dyDescent="0.35">
      <c r="A48" s="38" t="s">
        <v>603</v>
      </c>
      <c r="B48" s="501">
        <v>97.732699999999994</v>
      </c>
      <c r="C48" s="501">
        <v>100.1812</v>
      </c>
      <c r="D48" s="501">
        <v>85.194199999999995</v>
      </c>
      <c r="E48" s="501">
        <v>148.93879999999999</v>
      </c>
      <c r="F48" s="501">
        <v>108.43129999999999</v>
      </c>
      <c r="G48" s="501">
        <v>119.76390000000001</v>
      </c>
      <c r="H48" s="501">
        <v>106.6207</v>
      </c>
      <c r="I48" s="501">
        <v>101.0808</v>
      </c>
      <c r="J48" s="501">
        <v>108.1399</v>
      </c>
      <c r="K48" s="501">
        <v>115.057</v>
      </c>
      <c r="L48" s="501">
        <v>129.07050000000001</v>
      </c>
      <c r="M48" s="501">
        <v>119.8276</v>
      </c>
      <c r="N48" s="501">
        <v>127.0915</v>
      </c>
      <c r="O48" s="501">
        <v>107.0129</v>
      </c>
      <c r="P48" s="501">
        <v>103.18300000000001</v>
      </c>
      <c r="Q48" s="501">
        <v>92.799400000000006</v>
      </c>
      <c r="R48" s="501">
        <v>100.22880000000001</v>
      </c>
      <c r="S48" s="501">
        <v>104.0578</v>
      </c>
      <c r="T48" s="501">
        <v>168.01320000000001</v>
      </c>
      <c r="U48" s="501">
        <v>100.6909</v>
      </c>
    </row>
    <row r="49" spans="1:21" ht="14.25" customHeight="1" thickBot="1" x14ac:dyDescent="0.35">
      <c r="A49" s="38" t="s">
        <v>604</v>
      </c>
      <c r="B49" s="501">
        <v>98.907200000000003</v>
      </c>
      <c r="C49" s="501">
        <v>101.5802</v>
      </c>
      <c r="D49" s="501">
        <v>85.355500000000006</v>
      </c>
      <c r="E49" s="501">
        <v>149.57900000000001</v>
      </c>
      <c r="F49" s="501">
        <v>110.2799</v>
      </c>
      <c r="G49" s="501">
        <v>119.18510000000001</v>
      </c>
      <c r="H49" s="501">
        <v>108.1014</v>
      </c>
      <c r="I49" s="501">
        <v>101.78749999999999</v>
      </c>
      <c r="J49" s="501">
        <v>109.2638</v>
      </c>
      <c r="K49" s="501">
        <v>116.9495</v>
      </c>
      <c r="L49" s="501">
        <v>127.0214</v>
      </c>
      <c r="M49" s="501">
        <v>119.5878</v>
      </c>
      <c r="N49" s="501">
        <v>125.87560000000001</v>
      </c>
      <c r="O49" s="501">
        <v>108.0056</v>
      </c>
      <c r="P49" s="501">
        <v>103.327</v>
      </c>
      <c r="Q49" s="501">
        <v>92.452200000000005</v>
      </c>
      <c r="R49" s="501">
        <v>101.59399999999999</v>
      </c>
      <c r="S49" s="501">
        <v>105.02330000000001</v>
      </c>
      <c r="T49" s="501">
        <v>170.40270000000001</v>
      </c>
      <c r="U49" s="501">
        <v>102.0013</v>
      </c>
    </row>
    <row r="50" spans="1:21" ht="14.25" customHeight="1" thickBot="1" x14ac:dyDescent="0.35">
      <c r="A50" s="38" t="s">
        <v>605</v>
      </c>
      <c r="B50" s="501">
        <v>101.1362</v>
      </c>
      <c r="C50" s="501">
        <v>101.36190000000001</v>
      </c>
      <c r="D50" s="501">
        <v>86.859300000000005</v>
      </c>
      <c r="E50" s="501">
        <v>150.1908</v>
      </c>
      <c r="F50" s="501">
        <v>110.2401</v>
      </c>
      <c r="G50" s="501">
        <v>120.3287</v>
      </c>
      <c r="H50" s="501">
        <v>109.8276</v>
      </c>
      <c r="I50" s="501">
        <v>102.85769999999999</v>
      </c>
      <c r="J50" s="501">
        <v>110.72069999999999</v>
      </c>
      <c r="K50" s="501">
        <v>114.8519</v>
      </c>
      <c r="L50" s="501">
        <v>127.81019999999999</v>
      </c>
      <c r="M50" s="501">
        <v>118.7908</v>
      </c>
      <c r="N50" s="501">
        <v>127.4952</v>
      </c>
      <c r="O50" s="501">
        <v>109.1844</v>
      </c>
      <c r="P50" s="501">
        <v>104.086</v>
      </c>
      <c r="Q50" s="501">
        <v>92.9679</v>
      </c>
      <c r="R50" s="501">
        <v>103.1534</v>
      </c>
      <c r="S50" s="501">
        <v>106.02719999999999</v>
      </c>
      <c r="T50" s="501">
        <v>169.73310000000001</v>
      </c>
      <c r="U50" s="501">
        <v>101.5291</v>
      </c>
    </row>
    <row r="51" spans="1:21" ht="14.25" customHeight="1" thickBot="1" x14ac:dyDescent="0.35">
      <c r="A51" s="38" t="s">
        <v>606</v>
      </c>
      <c r="B51" s="501">
        <v>98.673199999999994</v>
      </c>
      <c r="C51" s="501">
        <v>100.6101</v>
      </c>
      <c r="D51" s="501">
        <v>85.401499999999999</v>
      </c>
      <c r="E51" s="501">
        <v>147.59049999999999</v>
      </c>
      <c r="F51" s="501">
        <v>108.61799999999999</v>
      </c>
      <c r="G51" s="501">
        <v>118.011</v>
      </c>
      <c r="H51" s="501">
        <v>109.6187</v>
      </c>
      <c r="I51" s="501">
        <v>101.6091</v>
      </c>
      <c r="J51" s="501">
        <v>109.84350000000001</v>
      </c>
      <c r="K51" s="501">
        <v>113.91160000000001</v>
      </c>
      <c r="L51" s="501">
        <v>128.8545</v>
      </c>
      <c r="M51" s="501">
        <v>118.9012</v>
      </c>
      <c r="N51" s="501">
        <v>124.6255</v>
      </c>
      <c r="O51" s="501">
        <v>106.6644</v>
      </c>
      <c r="P51" s="501">
        <v>102.5966</v>
      </c>
      <c r="Q51" s="501">
        <v>92.172399999999996</v>
      </c>
      <c r="R51" s="501">
        <v>102.9117</v>
      </c>
      <c r="S51" s="501">
        <v>104.91240000000001</v>
      </c>
      <c r="T51" s="501">
        <v>169.72110000000001</v>
      </c>
      <c r="U51" s="501">
        <v>99.540300000000002</v>
      </c>
    </row>
    <row r="52" spans="1:21" ht="14.25" customHeight="1" thickBot="1" x14ac:dyDescent="0.35">
      <c r="A52" s="38" t="s">
        <v>607</v>
      </c>
      <c r="B52" s="501">
        <v>100.17910000000001</v>
      </c>
      <c r="C52" s="501">
        <v>100.10250000000001</v>
      </c>
      <c r="D52" s="501">
        <v>86.491699999999994</v>
      </c>
      <c r="E52" s="501">
        <v>148.38749999999999</v>
      </c>
      <c r="F52" s="501">
        <v>111.449</v>
      </c>
      <c r="G52" s="501">
        <v>116.2505</v>
      </c>
      <c r="H52" s="501">
        <v>111.0115</v>
      </c>
      <c r="I52" s="501">
        <v>102.1506</v>
      </c>
      <c r="J52" s="501">
        <v>109.7805</v>
      </c>
      <c r="K52" s="501">
        <v>114.8985</v>
      </c>
      <c r="L52" s="501">
        <v>128.99780000000001</v>
      </c>
      <c r="M52" s="501">
        <v>117.9559</v>
      </c>
      <c r="N52" s="501">
        <v>123.6991</v>
      </c>
      <c r="O52" s="501">
        <v>104.62309999999999</v>
      </c>
      <c r="P52" s="501">
        <v>103.6566</v>
      </c>
      <c r="Q52" s="501">
        <v>92.720299999999995</v>
      </c>
      <c r="R52" s="501">
        <v>104.04170000000001</v>
      </c>
      <c r="S52" s="501">
        <v>106.3921</v>
      </c>
      <c r="T52" s="501">
        <v>169.5438</v>
      </c>
      <c r="U52" s="501">
        <v>100.15349999999999</v>
      </c>
    </row>
    <row r="53" spans="1:21" ht="14.25" customHeight="1" thickBot="1" x14ac:dyDescent="0.35">
      <c r="A53" s="38" t="s">
        <v>608</v>
      </c>
      <c r="B53" s="501">
        <v>98.289599999999993</v>
      </c>
      <c r="C53" s="501">
        <v>98.261700000000005</v>
      </c>
      <c r="D53" s="501">
        <v>85.528599999999997</v>
      </c>
      <c r="E53" s="501">
        <v>148.92099999999999</v>
      </c>
      <c r="F53" s="501">
        <v>111.0566</v>
      </c>
      <c r="G53" s="501">
        <v>116.97029999999999</v>
      </c>
      <c r="H53" s="501">
        <v>110.2067</v>
      </c>
      <c r="I53" s="501">
        <v>101.1974</v>
      </c>
      <c r="J53" s="501">
        <v>109.24379999999999</v>
      </c>
      <c r="K53" s="501">
        <v>112.28489999999999</v>
      </c>
      <c r="L53" s="501">
        <v>127.5855</v>
      </c>
      <c r="M53" s="501">
        <v>119.4256</v>
      </c>
      <c r="N53" s="501">
        <v>121.8789</v>
      </c>
      <c r="O53" s="501">
        <v>101.4759</v>
      </c>
      <c r="P53" s="501">
        <v>102.4264</v>
      </c>
      <c r="Q53" s="501">
        <v>92.479500000000002</v>
      </c>
      <c r="R53" s="501">
        <v>103.66889999999999</v>
      </c>
      <c r="S53" s="501">
        <v>106.379</v>
      </c>
      <c r="T53" s="501">
        <v>169.28049999999999</v>
      </c>
      <c r="U53" s="501">
        <v>100.06489999999999</v>
      </c>
    </row>
    <row r="54" spans="1:21" ht="14.25" customHeight="1" thickBot="1" x14ac:dyDescent="0.35">
      <c r="A54" s="38" t="s">
        <v>609</v>
      </c>
      <c r="B54" s="501">
        <v>99.257499999999993</v>
      </c>
      <c r="C54" s="501">
        <v>98.322199999999995</v>
      </c>
      <c r="D54" s="501">
        <v>85.741600000000005</v>
      </c>
      <c r="E54" s="501">
        <v>149.40819999999999</v>
      </c>
      <c r="F54" s="501">
        <v>112.9348</v>
      </c>
      <c r="G54" s="501">
        <v>116.2462</v>
      </c>
      <c r="H54" s="501">
        <v>111.3747</v>
      </c>
      <c r="I54" s="501">
        <v>101.5994</v>
      </c>
      <c r="J54" s="501">
        <v>110.3672</v>
      </c>
      <c r="K54" s="501">
        <v>113.3732</v>
      </c>
      <c r="L54" s="501">
        <v>126.37439999999999</v>
      </c>
      <c r="M54" s="501">
        <v>119.4426</v>
      </c>
      <c r="N54" s="501">
        <v>118.25700000000001</v>
      </c>
      <c r="O54" s="501">
        <v>101.60169999999999</v>
      </c>
      <c r="P54" s="501">
        <v>102.8793</v>
      </c>
      <c r="Q54" s="501">
        <v>93.010999999999996</v>
      </c>
      <c r="R54" s="501">
        <v>104.4555</v>
      </c>
      <c r="S54" s="501">
        <v>106.3245</v>
      </c>
      <c r="T54" s="501">
        <v>169.20869999999999</v>
      </c>
      <c r="U54" s="501">
        <v>98.856899999999996</v>
      </c>
    </row>
    <row r="55" spans="1:21" ht="14.25" customHeight="1" thickBot="1" x14ac:dyDescent="0.35">
      <c r="A55" s="38" t="s">
        <v>610</v>
      </c>
      <c r="B55" s="501">
        <v>105.107</v>
      </c>
      <c r="C55" s="501">
        <v>100.35420000000001</v>
      </c>
      <c r="D55" s="501">
        <v>89.664100000000005</v>
      </c>
      <c r="E55" s="501">
        <v>153.54689999999999</v>
      </c>
      <c r="F55" s="501">
        <v>117.6135</v>
      </c>
      <c r="G55" s="501">
        <v>119.5752</v>
      </c>
      <c r="H55" s="501">
        <v>113.9248</v>
      </c>
      <c r="I55" s="501">
        <v>103.7816</v>
      </c>
      <c r="J55" s="501">
        <v>111.98099999999999</v>
      </c>
      <c r="K55" s="501">
        <v>115.71550000000001</v>
      </c>
      <c r="L55" s="501">
        <v>126.98560000000001</v>
      </c>
      <c r="M55" s="501">
        <v>124.0346</v>
      </c>
      <c r="N55" s="501">
        <v>120.0103</v>
      </c>
      <c r="O55" s="501">
        <v>104.5724</v>
      </c>
      <c r="P55" s="501">
        <v>105.11709999999999</v>
      </c>
      <c r="Q55" s="501">
        <v>94.616100000000003</v>
      </c>
      <c r="R55" s="501">
        <v>106.5958</v>
      </c>
      <c r="S55" s="501">
        <v>108.916</v>
      </c>
      <c r="T55" s="501">
        <v>169.20070000000001</v>
      </c>
      <c r="U55" s="501">
        <v>103.2251</v>
      </c>
    </row>
    <row r="56" spans="1:21" ht="14.25" customHeight="1" thickBot="1" x14ac:dyDescent="0.35">
      <c r="A56" s="38" t="s">
        <v>611</v>
      </c>
      <c r="B56" s="501">
        <v>110.27379999999999</v>
      </c>
      <c r="C56" s="501">
        <v>102.7381</v>
      </c>
      <c r="D56" s="501">
        <v>91.638400000000004</v>
      </c>
      <c r="E56" s="501">
        <v>157.10910000000001</v>
      </c>
      <c r="F56" s="501">
        <v>127.2757</v>
      </c>
      <c r="G56" s="501">
        <v>125.9978</v>
      </c>
      <c r="H56" s="501">
        <v>115.5463</v>
      </c>
      <c r="I56" s="501">
        <v>105.29219999999999</v>
      </c>
      <c r="J56" s="501">
        <v>115.0081</v>
      </c>
      <c r="K56" s="501">
        <v>122.6318</v>
      </c>
      <c r="L56" s="501">
        <v>124.28959999999999</v>
      </c>
      <c r="M56" s="501">
        <v>127.97839999999999</v>
      </c>
      <c r="N56" s="501">
        <v>123.5448</v>
      </c>
      <c r="O56" s="501">
        <v>110.11060000000001</v>
      </c>
      <c r="P56" s="501">
        <v>108.62050000000001</v>
      </c>
      <c r="Q56" s="501">
        <v>95.265799999999999</v>
      </c>
      <c r="R56" s="501">
        <v>108.5213</v>
      </c>
      <c r="S56" s="501">
        <v>109.7129</v>
      </c>
      <c r="T56" s="501">
        <v>174.72970000000001</v>
      </c>
      <c r="U56" s="501">
        <v>107.051</v>
      </c>
    </row>
    <row r="57" spans="1:21" ht="14.25" customHeight="1" thickBot="1" x14ac:dyDescent="0.35">
      <c r="A57" s="38" t="s">
        <v>612</v>
      </c>
      <c r="B57" s="501">
        <v>108.6849</v>
      </c>
      <c r="C57" s="501">
        <v>102.29</v>
      </c>
      <c r="D57" s="501">
        <v>91.286100000000005</v>
      </c>
      <c r="E57" s="501">
        <v>161.31270000000001</v>
      </c>
      <c r="F57" s="501">
        <v>126.8515</v>
      </c>
      <c r="G57" s="501">
        <v>122.3253</v>
      </c>
      <c r="H57" s="501">
        <v>115.07859999999999</v>
      </c>
      <c r="I57" s="501">
        <v>104.17189999999999</v>
      </c>
      <c r="J57" s="501">
        <v>113.6009</v>
      </c>
      <c r="K57" s="501">
        <v>116.261</v>
      </c>
      <c r="L57" s="501">
        <v>141.74770000000001</v>
      </c>
      <c r="M57" s="501">
        <v>129.66309999999999</v>
      </c>
      <c r="N57" s="501">
        <v>123.9303</v>
      </c>
      <c r="O57" s="501">
        <v>107.9812</v>
      </c>
      <c r="P57" s="501">
        <v>108.3436</v>
      </c>
      <c r="Q57" s="501">
        <v>94.890900000000002</v>
      </c>
      <c r="R57" s="501">
        <v>106.7239</v>
      </c>
      <c r="S57" s="501">
        <v>108.9265</v>
      </c>
      <c r="T57" s="501">
        <v>176.10570000000001</v>
      </c>
      <c r="U57" s="501">
        <v>105.004</v>
      </c>
    </row>
    <row r="58" spans="1:21" ht="14.25" customHeight="1" thickBot="1" x14ac:dyDescent="0.35">
      <c r="A58" s="38" t="s">
        <v>613</v>
      </c>
      <c r="B58" s="501">
        <v>107.66070000000001</v>
      </c>
      <c r="C58" s="501">
        <v>102.5386</v>
      </c>
      <c r="D58" s="501">
        <v>90.566000000000003</v>
      </c>
      <c r="E58" s="501">
        <v>160.45060000000001</v>
      </c>
      <c r="F58" s="501">
        <v>125.2611</v>
      </c>
      <c r="G58" s="501">
        <v>121.0432</v>
      </c>
      <c r="H58" s="501">
        <v>114.6947</v>
      </c>
      <c r="I58" s="501">
        <v>102.86360000000001</v>
      </c>
      <c r="J58" s="501">
        <v>113.3591</v>
      </c>
      <c r="K58" s="501">
        <v>116.1033</v>
      </c>
      <c r="L58" s="501">
        <v>149.21600000000001</v>
      </c>
      <c r="M58" s="501">
        <v>134.13059999999999</v>
      </c>
      <c r="N58" s="501">
        <v>123.869</v>
      </c>
      <c r="O58" s="501">
        <v>107.56699999999999</v>
      </c>
      <c r="P58" s="501">
        <v>108.25920000000001</v>
      </c>
      <c r="Q58" s="501">
        <v>95.108500000000006</v>
      </c>
      <c r="R58" s="501">
        <v>107.2345</v>
      </c>
      <c r="S58" s="501">
        <v>109.2645</v>
      </c>
      <c r="T58" s="501">
        <v>180.4683</v>
      </c>
      <c r="U58" s="501">
        <v>105.8398</v>
      </c>
    </row>
    <row r="59" spans="1:21" ht="14.25" customHeight="1" thickBot="1" x14ac:dyDescent="0.35">
      <c r="A59" s="38" t="s">
        <v>614</v>
      </c>
      <c r="B59" s="501">
        <v>106.62179999999999</v>
      </c>
      <c r="C59" s="501">
        <v>101.93980000000001</v>
      </c>
      <c r="D59" s="501">
        <v>90.263999999999996</v>
      </c>
      <c r="E59" s="501">
        <v>161.286</v>
      </c>
      <c r="F59" s="501">
        <v>128.2988</v>
      </c>
      <c r="G59" s="501">
        <v>115.6571</v>
      </c>
      <c r="H59" s="501">
        <v>115.5309</v>
      </c>
      <c r="I59" s="501">
        <v>101.9025</v>
      </c>
      <c r="J59" s="501">
        <v>112.65900000000001</v>
      </c>
      <c r="K59" s="501">
        <v>115.5431</v>
      </c>
      <c r="L59" s="501">
        <v>152.0283</v>
      </c>
      <c r="M59" s="501">
        <v>135.80119999999999</v>
      </c>
      <c r="N59" s="501">
        <v>122.99760000000001</v>
      </c>
      <c r="O59" s="501">
        <v>110.10339999999999</v>
      </c>
      <c r="P59" s="501">
        <v>106.5879</v>
      </c>
      <c r="Q59" s="501">
        <v>94.33</v>
      </c>
      <c r="R59" s="501">
        <v>107.7413</v>
      </c>
      <c r="S59" s="501">
        <v>108.70350000000001</v>
      </c>
      <c r="T59" s="501">
        <v>183.715</v>
      </c>
      <c r="U59" s="501">
        <v>105.2385</v>
      </c>
    </row>
    <row r="60" spans="1:21" ht="14.25" customHeight="1" thickBot="1" x14ac:dyDescent="0.35">
      <c r="A60" s="38" t="s">
        <v>615</v>
      </c>
      <c r="B60" s="501">
        <v>101.5558</v>
      </c>
      <c r="C60" s="501">
        <v>102.37439999999999</v>
      </c>
      <c r="D60" s="501">
        <v>86.317800000000005</v>
      </c>
      <c r="E60" s="501">
        <v>169.1046</v>
      </c>
      <c r="F60" s="501">
        <v>133.191</v>
      </c>
      <c r="G60" s="501">
        <v>112.4799</v>
      </c>
      <c r="H60" s="501">
        <v>114.6237</v>
      </c>
      <c r="I60" s="501">
        <v>101.10590000000001</v>
      </c>
      <c r="J60" s="501">
        <v>110.9552</v>
      </c>
      <c r="K60" s="501">
        <v>111.39190000000001</v>
      </c>
      <c r="L60" s="501">
        <v>158.7824</v>
      </c>
      <c r="M60" s="501">
        <v>134.19319999999999</v>
      </c>
      <c r="N60" s="501">
        <v>121.4308</v>
      </c>
      <c r="O60" s="501">
        <v>106.6973</v>
      </c>
      <c r="P60" s="501">
        <v>102.7183</v>
      </c>
      <c r="Q60" s="501">
        <v>92.816999999999993</v>
      </c>
      <c r="R60" s="501">
        <v>105.6484</v>
      </c>
      <c r="S60" s="501">
        <v>105.2448</v>
      </c>
      <c r="T60" s="501">
        <v>162.68780000000001</v>
      </c>
      <c r="U60" s="501">
        <v>99.230599999999995</v>
      </c>
    </row>
    <row r="61" spans="1:21" ht="14.25" customHeight="1" thickBot="1" x14ac:dyDescent="0.35">
      <c r="A61" s="38" t="s">
        <v>616</v>
      </c>
      <c r="B61" s="501">
        <v>105.3295</v>
      </c>
      <c r="C61" s="501">
        <v>103.22799999999999</v>
      </c>
      <c r="D61" s="501">
        <v>87.460800000000006</v>
      </c>
      <c r="E61" s="501">
        <v>156.09190000000001</v>
      </c>
      <c r="F61" s="501">
        <v>135.08340000000001</v>
      </c>
      <c r="G61" s="501">
        <v>120.91840000000001</v>
      </c>
      <c r="H61" s="501">
        <v>117.6955</v>
      </c>
      <c r="I61" s="501">
        <v>103.5968</v>
      </c>
      <c r="J61" s="501">
        <v>112.5758</v>
      </c>
      <c r="K61" s="501">
        <v>112.4554</v>
      </c>
      <c r="L61" s="501">
        <v>171.31829999999999</v>
      </c>
      <c r="M61" s="501">
        <v>136.23230000000001</v>
      </c>
      <c r="N61" s="501">
        <v>122.0779</v>
      </c>
      <c r="O61" s="501">
        <v>107.4936</v>
      </c>
      <c r="P61" s="501">
        <v>105.8489</v>
      </c>
      <c r="Q61" s="501">
        <v>92.799800000000005</v>
      </c>
      <c r="R61" s="501">
        <v>107.40819999999999</v>
      </c>
      <c r="S61" s="501">
        <v>103.001</v>
      </c>
      <c r="T61" s="501">
        <v>169.6499</v>
      </c>
      <c r="U61" s="501">
        <v>99.473299999999995</v>
      </c>
    </row>
    <row r="62" spans="1:21" ht="14.25" customHeight="1" thickBot="1" x14ac:dyDescent="0.35">
      <c r="A62" s="38" t="s">
        <v>617</v>
      </c>
      <c r="B62" s="501">
        <v>107.0266</v>
      </c>
      <c r="C62" s="501">
        <v>102.98180000000001</v>
      </c>
      <c r="D62" s="501">
        <v>88.2851</v>
      </c>
      <c r="E62" s="501">
        <v>158.45689999999999</v>
      </c>
      <c r="F62" s="501">
        <v>138.7784</v>
      </c>
      <c r="G62" s="501">
        <v>117.7711</v>
      </c>
      <c r="H62" s="501">
        <v>118.593</v>
      </c>
      <c r="I62" s="501">
        <v>104.8151</v>
      </c>
      <c r="J62" s="501">
        <v>112.9868</v>
      </c>
      <c r="K62" s="501">
        <v>110.8218</v>
      </c>
      <c r="L62" s="501">
        <v>162.28200000000001</v>
      </c>
      <c r="M62" s="501">
        <v>134.24870000000001</v>
      </c>
      <c r="N62" s="501">
        <v>121.1816</v>
      </c>
      <c r="O62" s="501">
        <v>106.5317</v>
      </c>
      <c r="P62" s="501">
        <v>107.0942</v>
      </c>
      <c r="Q62" s="501">
        <v>93.611500000000007</v>
      </c>
      <c r="R62" s="501">
        <v>108.35429999999999</v>
      </c>
      <c r="S62" s="501">
        <v>102.6493</v>
      </c>
      <c r="T62" s="501">
        <v>165.85980000000001</v>
      </c>
      <c r="U62" s="501">
        <v>101.306</v>
      </c>
    </row>
    <row r="63" spans="1:21" ht="14.25" customHeight="1" thickBot="1" x14ac:dyDescent="0.35">
      <c r="A63" s="38" t="s">
        <v>618</v>
      </c>
      <c r="B63" s="501">
        <v>104.7089</v>
      </c>
      <c r="C63" s="501">
        <v>101.66970000000001</v>
      </c>
      <c r="D63" s="501">
        <v>87.260800000000003</v>
      </c>
      <c r="E63" s="501">
        <v>160.82329999999999</v>
      </c>
      <c r="F63" s="501">
        <v>132.85079999999999</v>
      </c>
      <c r="G63" s="501">
        <v>114.721</v>
      </c>
      <c r="H63" s="501">
        <v>117.7531</v>
      </c>
      <c r="I63" s="501">
        <v>103.7389</v>
      </c>
      <c r="J63" s="501">
        <v>112.2907</v>
      </c>
      <c r="K63" s="501">
        <v>109.4653</v>
      </c>
      <c r="L63" s="501">
        <v>155.9014</v>
      </c>
      <c r="M63" s="501">
        <v>131.476</v>
      </c>
      <c r="N63" s="501">
        <v>117.61790000000001</v>
      </c>
      <c r="O63" s="501">
        <v>105.5266</v>
      </c>
      <c r="P63" s="501">
        <v>106.6726</v>
      </c>
      <c r="Q63" s="501">
        <v>94.796300000000002</v>
      </c>
      <c r="R63" s="501">
        <v>107.8657</v>
      </c>
      <c r="S63" s="501">
        <v>102.71810000000001</v>
      </c>
      <c r="T63" s="501">
        <v>155.23150000000001</v>
      </c>
      <c r="U63" s="501">
        <v>99.709900000000005</v>
      </c>
    </row>
    <row r="64" spans="1:21" ht="14.25" customHeight="1" thickBot="1" x14ac:dyDescent="0.35">
      <c r="A64" s="38" t="s">
        <v>619</v>
      </c>
      <c r="B64" s="501">
        <v>103.2702</v>
      </c>
      <c r="C64" s="501">
        <v>100.577</v>
      </c>
      <c r="D64" s="501">
        <v>87.177999999999997</v>
      </c>
      <c r="E64" s="501">
        <v>154.2278</v>
      </c>
      <c r="F64" s="501">
        <v>129.8494</v>
      </c>
      <c r="G64" s="501">
        <v>110.36239999999999</v>
      </c>
      <c r="H64" s="501">
        <v>114.2659</v>
      </c>
      <c r="I64" s="501">
        <v>103.47199999999999</v>
      </c>
      <c r="J64" s="501">
        <v>113.8128</v>
      </c>
      <c r="K64" s="501">
        <v>108.8197</v>
      </c>
      <c r="L64" s="501">
        <v>149.64859999999999</v>
      </c>
      <c r="M64" s="501">
        <v>132.07660000000001</v>
      </c>
      <c r="N64" s="501">
        <v>116.06</v>
      </c>
      <c r="O64" s="501">
        <v>107.1332</v>
      </c>
      <c r="P64" s="501">
        <v>105.6996</v>
      </c>
      <c r="Q64" s="501">
        <v>93.457099999999997</v>
      </c>
      <c r="R64" s="501">
        <v>107.1884</v>
      </c>
      <c r="S64" s="501">
        <v>102.2794</v>
      </c>
      <c r="T64" s="501">
        <v>148.0077</v>
      </c>
      <c r="U64" s="501">
        <v>97.136300000000006</v>
      </c>
    </row>
    <row r="65" spans="1:21" ht="14.25" customHeight="1" thickBot="1" x14ac:dyDescent="0.35">
      <c r="A65" s="38" t="s">
        <v>620</v>
      </c>
      <c r="B65" s="501">
        <v>100.5552</v>
      </c>
      <c r="C65" s="501">
        <v>99.133499999999998</v>
      </c>
      <c r="D65" s="501">
        <v>86.805999999999997</v>
      </c>
      <c r="E65" s="501">
        <v>146.5856</v>
      </c>
      <c r="F65" s="501">
        <v>128.52250000000001</v>
      </c>
      <c r="G65" s="501">
        <v>112.63549999999999</v>
      </c>
      <c r="H65" s="501">
        <v>112.3921</v>
      </c>
      <c r="I65" s="501">
        <v>102.2783</v>
      </c>
      <c r="J65" s="501">
        <v>109.8741</v>
      </c>
      <c r="K65" s="501">
        <v>108.0729</v>
      </c>
      <c r="L65" s="501">
        <v>146.03</v>
      </c>
      <c r="M65" s="501">
        <v>129.88720000000001</v>
      </c>
      <c r="N65" s="501">
        <v>114.0825</v>
      </c>
      <c r="O65" s="501">
        <v>102.6022</v>
      </c>
      <c r="P65" s="501">
        <v>104.0917</v>
      </c>
      <c r="Q65" s="501">
        <v>93.422799999999995</v>
      </c>
      <c r="R65" s="501">
        <v>107.10169999999999</v>
      </c>
      <c r="S65" s="501">
        <v>99.896900000000002</v>
      </c>
      <c r="T65" s="501">
        <v>152.10560000000001</v>
      </c>
      <c r="U65" s="501">
        <v>96.311999999999998</v>
      </c>
    </row>
    <row r="66" spans="1:21" ht="14.25" customHeight="1" thickBot="1" x14ac:dyDescent="0.35">
      <c r="A66" s="38" t="s">
        <v>621</v>
      </c>
      <c r="B66" s="501">
        <v>100.3229</v>
      </c>
      <c r="C66" s="501">
        <v>99.954899999999995</v>
      </c>
      <c r="D66" s="501">
        <v>87.159000000000006</v>
      </c>
      <c r="E66" s="501">
        <v>144.72579999999999</v>
      </c>
      <c r="F66" s="501">
        <v>120.663</v>
      </c>
      <c r="G66" s="501">
        <v>110.7411</v>
      </c>
      <c r="H66" s="501">
        <v>111.83799999999999</v>
      </c>
      <c r="I66" s="501">
        <v>102.2163</v>
      </c>
      <c r="J66" s="501">
        <v>109.9649</v>
      </c>
      <c r="K66" s="501">
        <v>109.1534</v>
      </c>
      <c r="L66" s="501">
        <v>139.71969999999999</v>
      </c>
      <c r="M66" s="501">
        <v>127.3728</v>
      </c>
      <c r="N66" s="501">
        <v>112.4247</v>
      </c>
      <c r="O66" s="501">
        <v>102.0432</v>
      </c>
      <c r="P66" s="501">
        <v>104.1073</v>
      </c>
      <c r="Q66" s="501">
        <v>93.099800000000002</v>
      </c>
      <c r="R66" s="501">
        <v>107.62869999999999</v>
      </c>
      <c r="S66" s="501">
        <v>100.4348</v>
      </c>
      <c r="T66" s="501">
        <v>151.5882</v>
      </c>
      <c r="U66" s="501">
        <v>96.337299999999999</v>
      </c>
    </row>
    <row r="67" spans="1:21" ht="14.25" customHeight="1" thickBot="1" x14ac:dyDescent="0.35">
      <c r="A67" s="38" t="s">
        <v>622</v>
      </c>
      <c r="B67" s="501">
        <v>99.201099999999997</v>
      </c>
      <c r="C67" s="501">
        <v>98.815299999999993</v>
      </c>
      <c r="D67" s="501">
        <v>87.226200000000006</v>
      </c>
      <c r="E67" s="501">
        <v>137.7501</v>
      </c>
      <c r="F67" s="501">
        <v>115.1378</v>
      </c>
      <c r="G67" s="501">
        <v>113.9301</v>
      </c>
      <c r="H67" s="501">
        <v>110.63039999999999</v>
      </c>
      <c r="I67" s="501">
        <v>102.0594</v>
      </c>
      <c r="J67" s="501">
        <v>108.71339999999999</v>
      </c>
      <c r="K67" s="501">
        <v>108.55200000000001</v>
      </c>
      <c r="L67" s="501">
        <v>132.8372</v>
      </c>
      <c r="M67" s="501">
        <v>125.6301</v>
      </c>
      <c r="N67" s="501">
        <v>113.983</v>
      </c>
      <c r="O67" s="501">
        <v>100.8935</v>
      </c>
      <c r="P67" s="501">
        <v>103.16759999999999</v>
      </c>
      <c r="Q67" s="501">
        <v>93.235900000000001</v>
      </c>
      <c r="R67" s="501">
        <v>107.13379999999999</v>
      </c>
      <c r="S67" s="501">
        <v>99.269400000000005</v>
      </c>
      <c r="T67" s="501">
        <v>150.74279999999999</v>
      </c>
      <c r="U67" s="501">
        <v>97.047799999999995</v>
      </c>
    </row>
    <row r="68" spans="1:21" ht="14.25" customHeight="1" thickBot="1" x14ac:dyDescent="0.35">
      <c r="A68" s="38" t="s">
        <v>623</v>
      </c>
      <c r="B68" s="501">
        <v>98.686300000000003</v>
      </c>
      <c r="C68" s="501">
        <v>98.656000000000006</v>
      </c>
      <c r="D68" s="501">
        <v>86.66</v>
      </c>
      <c r="E68" s="501">
        <v>133.73330000000001</v>
      </c>
      <c r="F68" s="501">
        <v>119.0547</v>
      </c>
      <c r="G68" s="501">
        <v>111.7225</v>
      </c>
      <c r="H68" s="501">
        <v>110.09439999999999</v>
      </c>
      <c r="I68" s="501">
        <v>102.3181</v>
      </c>
      <c r="J68" s="501">
        <v>107.9447</v>
      </c>
      <c r="K68" s="501">
        <v>109.3082</v>
      </c>
      <c r="L68" s="501">
        <v>119.0629</v>
      </c>
      <c r="M68" s="501">
        <v>130.08779999999999</v>
      </c>
      <c r="N68" s="501">
        <v>115.20780000000001</v>
      </c>
      <c r="O68" s="501">
        <v>102.3736</v>
      </c>
      <c r="P68" s="501">
        <v>103.38460000000001</v>
      </c>
      <c r="Q68" s="501">
        <v>93.130600000000001</v>
      </c>
      <c r="R68" s="501">
        <v>107.07559999999999</v>
      </c>
      <c r="S68" s="501">
        <v>99.2971</v>
      </c>
      <c r="T68" s="501">
        <v>141.96770000000001</v>
      </c>
      <c r="U68" s="501">
        <v>97.963300000000004</v>
      </c>
    </row>
    <row r="69" spans="1:21" ht="14.25" customHeight="1" thickBot="1" x14ac:dyDescent="0.35">
      <c r="A69" s="38" t="s">
        <v>624</v>
      </c>
      <c r="B69" s="501">
        <v>100.1707</v>
      </c>
      <c r="C69" s="501">
        <v>98.999399999999994</v>
      </c>
      <c r="D69" s="501">
        <v>88.632599999999996</v>
      </c>
      <c r="E69" s="501">
        <v>128.40559999999999</v>
      </c>
      <c r="F69" s="501">
        <v>117.4712</v>
      </c>
      <c r="G69" s="501">
        <v>108.3327</v>
      </c>
      <c r="H69" s="501">
        <v>109.6104</v>
      </c>
      <c r="I69" s="501">
        <v>102.08839999999999</v>
      </c>
      <c r="J69" s="501">
        <v>110.0681</v>
      </c>
      <c r="K69" s="501">
        <v>110.93049999999999</v>
      </c>
      <c r="L69" s="501">
        <v>117.6495</v>
      </c>
      <c r="M69" s="501">
        <v>131.59800000000001</v>
      </c>
      <c r="N69" s="501">
        <v>114.52679999999999</v>
      </c>
      <c r="O69" s="501">
        <v>102.7102</v>
      </c>
      <c r="P69" s="501">
        <v>102.8207</v>
      </c>
      <c r="Q69" s="501">
        <v>93.228499999999997</v>
      </c>
      <c r="R69" s="501">
        <v>107.6632</v>
      </c>
      <c r="S69" s="501">
        <v>99.326300000000003</v>
      </c>
      <c r="T69" s="501">
        <v>137.09639999999999</v>
      </c>
      <c r="U69" s="501">
        <v>98.344099999999997</v>
      </c>
    </row>
    <row r="70" spans="1:21" ht="14.25" customHeight="1" thickBot="1" x14ac:dyDescent="0.35">
      <c r="A70" s="38" t="s">
        <v>625</v>
      </c>
      <c r="B70" s="501">
        <v>99.828699999999998</v>
      </c>
      <c r="C70" s="501">
        <v>99.350700000000003</v>
      </c>
      <c r="D70" s="501">
        <v>88.5154</v>
      </c>
      <c r="E70" s="501">
        <v>125.6764</v>
      </c>
      <c r="F70" s="501">
        <v>118.0736</v>
      </c>
      <c r="G70" s="501">
        <v>109.76260000000001</v>
      </c>
      <c r="H70" s="501">
        <v>109.43899999999999</v>
      </c>
      <c r="I70" s="501">
        <v>101.23609999999999</v>
      </c>
      <c r="J70" s="501">
        <v>109.68559999999999</v>
      </c>
      <c r="K70" s="501">
        <v>111.5531</v>
      </c>
      <c r="L70" s="501">
        <v>116.3694</v>
      </c>
      <c r="M70" s="501">
        <v>125.1992</v>
      </c>
      <c r="N70" s="501">
        <v>114.414</v>
      </c>
      <c r="O70" s="501">
        <v>103.16200000000001</v>
      </c>
      <c r="P70" s="501">
        <v>102.8456</v>
      </c>
      <c r="Q70" s="501">
        <v>93.569400000000002</v>
      </c>
      <c r="R70" s="501">
        <v>108.23220000000001</v>
      </c>
      <c r="S70" s="501">
        <v>99.552800000000005</v>
      </c>
      <c r="T70" s="501">
        <v>137.6814</v>
      </c>
      <c r="U70" s="501">
        <v>98.584999999999994</v>
      </c>
    </row>
    <row r="71" spans="1:21" ht="14.25" customHeight="1" thickBot="1" x14ac:dyDescent="0.35">
      <c r="A71" s="38" t="s">
        <v>626</v>
      </c>
      <c r="B71" s="501">
        <v>98.006799999999998</v>
      </c>
      <c r="C71" s="501">
        <v>97.809399999999997</v>
      </c>
      <c r="D71" s="501">
        <v>88.822500000000005</v>
      </c>
      <c r="E71" s="501">
        <v>122.1084</v>
      </c>
      <c r="F71" s="501">
        <v>115.4482</v>
      </c>
      <c r="G71" s="501">
        <v>107.6789</v>
      </c>
      <c r="H71" s="501">
        <v>107.64190000000001</v>
      </c>
      <c r="I71" s="501">
        <v>100.57640000000001</v>
      </c>
      <c r="J71" s="501">
        <v>108.39919999999999</v>
      </c>
      <c r="K71" s="501">
        <v>109.8539</v>
      </c>
      <c r="L71" s="501">
        <v>110.4032</v>
      </c>
      <c r="M71" s="501">
        <v>122.404</v>
      </c>
      <c r="N71" s="501">
        <v>111.8729</v>
      </c>
      <c r="O71" s="501">
        <v>102.8236</v>
      </c>
      <c r="P71" s="501">
        <v>101.4025</v>
      </c>
      <c r="Q71" s="501">
        <v>92.110600000000005</v>
      </c>
      <c r="R71" s="501">
        <v>108.0333</v>
      </c>
      <c r="S71" s="501">
        <v>99.328400000000002</v>
      </c>
      <c r="T71" s="501">
        <v>137.07310000000001</v>
      </c>
      <c r="U71" s="501">
        <v>96.534800000000004</v>
      </c>
    </row>
    <row r="72" spans="1:21" ht="14.25" customHeight="1" thickBot="1" x14ac:dyDescent="0.35">
      <c r="A72" s="38" t="s">
        <v>627</v>
      </c>
      <c r="B72" s="501">
        <v>98.360399999999998</v>
      </c>
      <c r="C72" s="501">
        <v>97.175799999999995</v>
      </c>
      <c r="D72" s="501">
        <v>89.368700000000004</v>
      </c>
      <c r="E72" s="501">
        <v>120.6503</v>
      </c>
      <c r="F72" s="501">
        <v>114.2839</v>
      </c>
      <c r="G72" s="501">
        <v>110.971</v>
      </c>
      <c r="H72" s="501">
        <v>107.04600000000001</v>
      </c>
      <c r="I72" s="501">
        <v>100.6481</v>
      </c>
      <c r="J72" s="501">
        <v>108.90989999999999</v>
      </c>
      <c r="K72" s="501">
        <v>111.4346</v>
      </c>
      <c r="L72" s="501">
        <v>102.57299999999999</v>
      </c>
      <c r="M72" s="501">
        <v>118.3206</v>
      </c>
      <c r="N72" s="501">
        <v>109.70659999999999</v>
      </c>
      <c r="O72" s="501">
        <v>98.918899999999994</v>
      </c>
      <c r="P72" s="501">
        <v>101.5125</v>
      </c>
      <c r="Q72" s="501">
        <v>91.918899999999994</v>
      </c>
      <c r="R72" s="501">
        <v>109.3826</v>
      </c>
      <c r="S72" s="501">
        <v>98.283299999999997</v>
      </c>
      <c r="T72" s="501">
        <v>134.21950000000001</v>
      </c>
      <c r="U72" s="501">
        <v>97.61</v>
      </c>
    </row>
    <row r="73" spans="1:21" ht="14.25" customHeight="1" thickBot="1" x14ac:dyDescent="0.35">
      <c r="A73" s="38" t="s">
        <v>628</v>
      </c>
      <c r="B73" s="501">
        <v>99.015100000000004</v>
      </c>
      <c r="C73" s="501">
        <v>97.728099999999998</v>
      </c>
      <c r="D73" s="501">
        <v>90.486400000000003</v>
      </c>
      <c r="E73" s="501">
        <v>118.73260000000001</v>
      </c>
      <c r="F73" s="501">
        <v>117.0635</v>
      </c>
      <c r="G73" s="501">
        <v>111.7794</v>
      </c>
      <c r="H73" s="501">
        <v>106.7983</v>
      </c>
      <c r="I73" s="501">
        <v>101.0361</v>
      </c>
      <c r="J73" s="501">
        <v>105.59059999999999</v>
      </c>
      <c r="K73" s="501">
        <v>110.9444</v>
      </c>
      <c r="L73" s="501">
        <v>103.1764</v>
      </c>
      <c r="M73" s="501">
        <v>114.8373</v>
      </c>
      <c r="N73" s="501">
        <v>113.2859</v>
      </c>
      <c r="O73" s="501">
        <v>100.119</v>
      </c>
      <c r="P73" s="501">
        <v>103.45059999999999</v>
      </c>
      <c r="Q73" s="501">
        <v>92.1113</v>
      </c>
      <c r="R73" s="501">
        <v>110.56489999999999</v>
      </c>
      <c r="S73" s="501">
        <v>99.658000000000001</v>
      </c>
      <c r="T73" s="501">
        <v>131.0257</v>
      </c>
      <c r="U73" s="501">
        <v>98.523499999999999</v>
      </c>
    </row>
    <row r="74" spans="1:21" ht="14.25" customHeight="1" thickBot="1" x14ac:dyDescent="0.35">
      <c r="A74" s="38" t="s">
        <v>629</v>
      </c>
      <c r="B74" s="501">
        <v>101.0252</v>
      </c>
      <c r="C74" s="501">
        <v>97.769000000000005</v>
      </c>
      <c r="D74" s="501">
        <v>92.504300000000001</v>
      </c>
      <c r="E74" s="501">
        <v>116.78570000000001</v>
      </c>
      <c r="F74" s="501">
        <v>113.96040000000001</v>
      </c>
      <c r="G74" s="501">
        <v>113.5117</v>
      </c>
      <c r="H74" s="501">
        <v>106.9329</v>
      </c>
      <c r="I74" s="501">
        <v>101.3411</v>
      </c>
      <c r="J74" s="501">
        <v>107.2876</v>
      </c>
      <c r="K74" s="501">
        <v>110.5441</v>
      </c>
      <c r="L74" s="501">
        <v>104.3263</v>
      </c>
      <c r="M74" s="501">
        <v>116.4539</v>
      </c>
      <c r="N74" s="501">
        <v>114.6773</v>
      </c>
      <c r="O74" s="501">
        <v>101.33839999999999</v>
      </c>
      <c r="P74" s="501">
        <v>104.9999</v>
      </c>
      <c r="Q74" s="501">
        <v>92.217500000000001</v>
      </c>
      <c r="R74" s="501">
        <v>106.8355</v>
      </c>
      <c r="S74" s="501">
        <v>99.376400000000004</v>
      </c>
      <c r="T74" s="501">
        <v>129.95959999999999</v>
      </c>
      <c r="U74" s="501">
        <v>98.940399999999997</v>
      </c>
    </row>
    <row r="75" spans="1:21" ht="14.25" customHeight="1" thickBot="1" x14ac:dyDescent="0.35">
      <c r="A75" s="38" t="s">
        <v>630</v>
      </c>
      <c r="B75" s="501">
        <v>103.01139999999999</v>
      </c>
      <c r="C75" s="501">
        <v>98.262699999999995</v>
      </c>
      <c r="D75" s="501">
        <v>94.373000000000005</v>
      </c>
      <c r="E75" s="501">
        <v>118.68980000000001</v>
      </c>
      <c r="F75" s="501">
        <v>114.9147</v>
      </c>
      <c r="G75" s="501">
        <v>111.2307</v>
      </c>
      <c r="H75" s="501">
        <v>106.40089999999999</v>
      </c>
      <c r="I75" s="501">
        <v>101.69119999999999</v>
      </c>
      <c r="J75" s="501">
        <v>108.8036</v>
      </c>
      <c r="K75" s="501">
        <v>109.49760000000001</v>
      </c>
      <c r="L75" s="501">
        <v>103.0282</v>
      </c>
      <c r="M75" s="501">
        <v>114.74290000000001</v>
      </c>
      <c r="N75" s="501">
        <v>114.809</v>
      </c>
      <c r="O75" s="501">
        <v>102.50239999999999</v>
      </c>
      <c r="P75" s="501">
        <v>105.9456</v>
      </c>
      <c r="Q75" s="501">
        <v>92.539900000000003</v>
      </c>
      <c r="R75" s="501">
        <v>108.7714</v>
      </c>
      <c r="S75" s="501">
        <v>100.133</v>
      </c>
      <c r="T75" s="501">
        <v>136.24510000000001</v>
      </c>
      <c r="U75" s="501">
        <v>97.205500000000001</v>
      </c>
    </row>
    <row r="76" spans="1:21" ht="14.25" customHeight="1" thickBot="1" x14ac:dyDescent="0.35">
      <c r="A76" s="38" t="s">
        <v>631</v>
      </c>
      <c r="B76" s="501">
        <v>103.2616</v>
      </c>
      <c r="C76" s="501">
        <v>98.923900000000003</v>
      </c>
      <c r="D76" s="501">
        <v>94.7483</v>
      </c>
      <c r="E76" s="501">
        <v>118.6815</v>
      </c>
      <c r="F76" s="501">
        <v>113.3396</v>
      </c>
      <c r="G76" s="501">
        <v>107.1435</v>
      </c>
      <c r="H76" s="501">
        <v>106.78660000000001</v>
      </c>
      <c r="I76" s="501">
        <v>101.5578</v>
      </c>
      <c r="J76" s="501">
        <v>108.6844</v>
      </c>
      <c r="K76" s="501">
        <v>108.5806</v>
      </c>
      <c r="L76" s="501">
        <v>97.194900000000004</v>
      </c>
      <c r="M76" s="501">
        <v>113.45269999999999</v>
      </c>
      <c r="N76" s="501">
        <v>112.8242</v>
      </c>
      <c r="O76" s="501">
        <v>103.42019999999999</v>
      </c>
      <c r="P76" s="501">
        <v>106.6721</v>
      </c>
      <c r="Q76" s="501">
        <v>92.879000000000005</v>
      </c>
      <c r="R76" s="501">
        <v>108.7376</v>
      </c>
      <c r="S76" s="501">
        <v>101.0026</v>
      </c>
      <c r="T76" s="501">
        <v>130.37700000000001</v>
      </c>
      <c r="U76" s="501">
        <v>97.670199999999994</v>
      </c>
    </row>
    <row r="77" spans="1:21" ht="14.25" customHeight="1" thickBot="1" x14ac:dyDescent="0.35">
      <c r="A77" s="38" t="s">
        <v>632</v>
      </c>
      <c r="B77" s="501">
        <v>100.63509999999999</v>
      </c>
      <c r="C77" s="501">
        <v>97.468100000000007</v>
      </c>
      <c r="D77" s="501">
        <v>93.850999999999999</v>
      </c>
      <c r="E77" s="501">
        <v>118.0873</v>
      </c>
      <c r="F77" s="501">
        <v>112.6074</v>
      </c>
      <c r="G77" s="501">
        <v>106.2473</v>
      </c>
      <c r="H77" s="501">
        <v>104.8702</v>
      </c>
      <c r="I77" s="501">
        <v>100.6221</v>
      </c>
      <c r="J77" s="501">
        <v>107.1913</v>
      </c>
      <c r="K77" s="501">
        <v>108.2257</v>
      </c>
      <c r="L77" s="501">
        <v>97.972399999999993</v>
      </c>
      <c r="M77" s="501">
        <v>113.09529999999999</v>
      </c>
      <c r="N77" s="501">
        <v>107.7471</v>
      </c>
      <c r="O77" s="501">
        <v>102.8419</v>
      </c>
      <c r="P77" s="501">
        <v>105.3875</v>
      </c>
      <c r="Q77" s="501">
        <v>92.144300000000001</v>
      </c>
      <c r="R77" s="501">
        <v>107.2668</v>
      </c>
      <c r="S77" s="501">
        <v>99.520899999999997</v>
      </c>
      <c r="T77" s="501">
        <v>125.9983</v>
      </c>
      <c r="U77" s="501">
        <v>97.153599999999997</v>
      </c>
    </row>
    <row r="78" spans="1:21" ht="14.25" customHeight="1" thickBot="1" x14ac:dyDescent="0.35">
      <c r="A78" s="38" t="s">
        <v>633</v>
      </c>
      <c r="B78" s="501">
        <v>100.74769999999999</v>
      </c>
      <c r="C78" s="501">
        <v>97.968699999999998</v>
      </c>
      <c r="D78" s="501">
        <v>93.976799999999997</v>
      </c>
      <c r="E78" s="501">
        <v>117.62050000000001</v>
      </c>
      <c r="F78" s="501">
        <v>110.2568</v>
      </c>
      <c r="G78" s="501">
        <v>104.2119</v>
      </c>
      <c r="H78" s="501">
        <v>104.694</v>
      </c>
      <c r="I78" s="501">
        <v>100.35120000000001</v>
      </c>
      <c r="J78" s="501">
        <v>107.7004</v>
      </c>
      <c r="K78" s="501">
        <v>106.88630000000001</v>
      </c>
      <c r="L78" s="501">
        <v>97.262</v>
      </c>
      <c r="M78" s="501">
        <v>111.63</v>
      </c>
      <c r="N78" s="501">
        <v>109.5069</v>
      </c>
      <c r="O78" s="501">
        <v>103.31189999999999</v>
      </c>
      <c r="P78" s="501">
        <v>105.6785</v>
      </c>
      <c r="Q78" s="501">
        <v>92.9495</v>
      </c>
      <c r="R78" s="501">
        <v>106.0241</v>
      </c>
      <c r="S78" s="501">
        <v>99.696899999999999</v>
      </c>
      <c r="T78" s="501">
        <v>127.64360000000001</v>
      </c>
      <c r="U78" s="501">
        <v>97.286799999999999</v>
      </c>
    </row>
    <row r="79" spans="1:21" ht="14.25" customHeight="1" thickBot="1" x14ac:dyDescent="0.35">
      <c r="A79" s="38" t="s">
        <v>634</v>
      </c>
      <c r="B79" s="501">
        <v>103.74290000000001</v>
      </c>
      <c r="C79" s="501">
        <v>99.808700000000002</v>
      </c>
      <c r="D79" s="501">
        <v>96.3827</v>
      </c>
      <c r="E79" s="501">
        <v>116.0859</v>
      </c>
      <c r="F79" s="501">
        <v>112.879</v>
      </c>
      <c r="G79" s="501">
        <v>103.3557</v>
      </c>
      <c r="H79" s="501">
        <v>105.76049999999999</v>
      </c>
      <c r="I79" s="501">
        <v>101.71899999999999</v>
      </c>
      <c r="J79" s="501">
        <v>106.73820000000001</v>
      </c>
      <c r="K79" s="501">
        <v>106.476</v>
      </c>
      <c r="L79" s="501">
        <v>93.877799999999993</v>
      </c>
      <c r="M79" s="501">
        <v>111.1459</v>
      </c>
      <c r="N79" s="501">
        <v>109.39279999999999</v>
      </c>
      <c r="O79" s="501">
        <v>106.84099999999999</v>
      </c>
      <c r="P79" s="501">
        <v>107.2929</v>
      </c>
      <c r="Q79" s="501">
        <v>94.09</v>
      </c>
      <c r="R79" s="501">
        <v>107.41070000000001</v>
      </c>
      <c r="S79" s="501">
        <v>100.3035</v>
      </c>
      <c r="T79" s="501">
        <v>124.3682</v>
      </c>
      <c r="U79" s="501">
        <v>99.134200000000007</v>
      </c>
    </row>
    <row r="80" spans="1:21" ht="14.25" customHeight="1" thickBot="1" x14ac:dyDescent="0.35">
      <c r="A80" s="38" t="s">
        <v>635</v>
      </c>
      <c r="B80" s="501">
        <v>101.3901</v>
      </c>
      <c r="C80" s="501">
        <v>100.05459999999999</v>
      </c>
      <c r="D80" s="501">
        <v>94.775800000000004</v>
      </c>
      <c r="E80" s="501">
        <v>114.2183</v>
      </c>
      <c r="F80" s="501">
        <v>109.5789</v>
      </c>
      <c r="G80" s="501">
        <v>106.7907</v>
      </c>
      <c r="H80" s="501">
        <v>104.214</v>
      </c>
      <c r="I80" s="501">
        <v>100.78749999999999</v>
      </c>
      <c r="J80" s="501">
        <v>104.94</v>
      </c>
      <c r="K80" s="501">
        <v>110.6844</v>
      </c>
      <c r="L80" s="501">
        <v>94.830399999999997</v>
      </c>
      <c r="M80" s="501">
        <v>109.0822</v>
      </c>
      <c r="N80" s="501">
        <v>106.6759</v>
      </c>
      <c r="O80" s="501">
        <v>103.58410000000001</v>
      </c>
      <c r="P80" s="501">
        <v>107.02290000000001</v>
      </c>
      <c r="Q80" s="501">
        <v>94.189599999999999</v>
      </c>
      <c r="R80" s="501">
        <v>108.2771</v>
      </c>
      <c r="S80" s="501">
        <v>99.8249</v>
      </c>
      <c r="T80" s="501">
        <v>122.56870000000001</v>
      </c>
      <c r="U80" s="501">
        <v>98.186999999999998</v>
      </c>
    </row>
    <row r="81" spans="1:21" ht="14.25" customHeight="1" thickBot="1" x14ac:dyDescent="0.35">
      <c r="A81" s="38" t="s">
        <v>636</v>
      </c>
      <c r="B81" s="501">
        <v>99.690600000000003</v>
      </c>
      <c r="C81" s="501">
        <v>99.051100000000005</v>
      </c>
      <c r="D81" s="501">
        <v>93.940200000000004</v>
      </c>
      <c r="E81" s="501">
        <v>112.02500000000001</v>
      </c>
      <c r="F81" s="501">
        <v>110.0882</v>
      </c>
      <c r="G81" s="501">
        <v>104.8053</v>
      </c>
      <c r="H81" s="501">
        <v>102.2543</v>
      </c>
      <c r="I81" s="501">
        <v>99.679299999999998</v>
      </c>
      <c r="J81" s="501">
        <v>106.47239999999999</v>
      </c>
      <c r="K81" s="501">
        <v>105.01049999999999</v>
      </c>
      <c r="L81" s="501">
        <v>95.204999999999998</v>
      </c>
      <c r="M81" s="501">
        <v>105.8824</v>
      </c>
      <c r="N81" s="501">
        <v>108.1387</v>
      </c>
      <c r="O81" s="501">
        <v>100.2248</v>
      </c>
      <c r="P81" s="501">
        <v>105.39709999999999</v>
      </c>
      <c r="Q81" s="501">
        <v>92.762900000000002</v>
      </c>
      <c r="R81" s="501">
        <v>107.9789</v>
      </c>
      <c r="S81" s="501">
        <v>98.177999999999997</v>
      </c>
      <c r="T81" s="501">
        <v>121.16079999999999</v>
      </c>
      <c r="U81" s="501">
        <v>96.140699999999995</v>
      </c>
    </row>
    <row r="82" spans="1:21" ht="14.25" customHeight="1" thickBot="1" x14ac:dyDescent="0.35">
      <c r="A82" s="38" t="s">
        <v>637</v>
      </c>
      <c r="B82" s="501">
        <v>99.238100000000003</v>
      </c>
      <c r="C82" s="501">
        <v>99.095100000000002</v>
      </c>
      <c r="D82" s="501">
        <v>94.409700000000001</v>
      </c>
      <c r="E82" s="501">
        <v>110.6726</v>
      </c>
      <c r="F82" s="501">
        <v>110.00530000000001</v>
      </c>
      <c r="G82" s="501">
        <v>95.407899999999998</v>
      </c>
      <c r="H82" s="501">
        <v>102.09690000000001</v>
      </c>
      <c r="I82" s="501">
        <v>100.1365</v>
      </c>
      <c r="J82" s="501">
        <v>104.0574</v>
      </c>
      <c r="K82" s="501">
        <v>107.4785</v>
      </c>
      <c r="L82" s="501">
        <v>93.846400000000003</v>
      </c>
      <c r="M82" s="501">
        <v>109.0868</v>
      </c>
      <c r="N82" s="501">
        <v>107.6133</v>
      </c>
      <c r="O82" s="501">
        <v>102.4091</v>
      </c>
      <c r="P82" s="501">
        <v>105.6112</v>
      </c>
      <c r="Q82" s="501">
        <v>92.812100000000001</v>
      </c>
      <c r="R82" s="501">
        <v>107.92910000000001</v>
      </c>
      <c r="S82" s="501">
        <v>99.149500000000003</v>
      </c>
      <c r="T82" s="501">
        <v>120.4474</v>
      </c>
      <c r="U82" s="501">
        <v>97.285799999999995</v>
      </c>
    </row>
    <row r="83" spans="1:21" ht="14.25" customHeight="1" thickBot="1" x14ac:dyDescent="0.35">
      <c r="A83" s="38" t="s">
        <v>638</v>
      </c>
      <c r="B83" s="501">
        <v>95.218599999999995</v>
      </c>
      <c r="C83" s="501">
        <v>97.447500000000005</v>
      </c>
      <c r="D83" s="501">
        <v>93.289000000000001</v>
      </c>
      <c r="E83" s="501">
        <v>108.648</v>
      </c>
      <c r="F83" s="501">
        <v>105.7398</v>
      </c>
      <c r="G83" s="501">
        <v>101.1366</v>
      </c>
      <c r="H83" s="501">
        <v>100.45659999999999</v>
      </c>
      <c r="I83" s="501">
        <v>97.865499999999997</v>
      </c>
      <c r="J83" s="501">
        <v>100.8784</v>
      </c>
      <c r="K83" s="501">
        <v>103.28830000000001</v>
      </c>
      <c r="L83" s="501">
        <v>93.289199999999994</v>
      </c>
      <c r="M83" s="501">
        <v>104.9849</v>
      </c>
      <c r="N83" s="501">
        <v>108.29640000000001</v>
      </c>
      <c r="O83" s="501">
        <v>102.4962</v>
      </c>
      <c r="P83" s="501">
        <v>102.7914</v>
      </c>
      <c r="Q83" s="501">
        <v>91.363100000000003</v>
      </c>
      <c r="R83" s="501">
        <v>105.24509999999999</v>
      </c>
      <c r="S83" s="501">
        <v>98.284499999999994</v>
      </c>
      <c r="T83" s="501">
        <v>116.3002</v>
      </c>
      <c r="U83" s="501">
        <v>96.401700000000005</v>
      </c>
    </row>
    <row r="84" spans="1:21" ht="14.25" customHeight="1" thickBot="1" x14ac:dyDescent="0.35">
      <c r="A84" s="38" t="s">
        <v>639</v>
      </c>
      <c r="B84" s="501">
        <v>90.678399999999996</v>
      </c>
      <c r="C84" s="501">
        <v>95.744600000000005</v>
      </c>
      <c r="D84" s="501">
        <v>90.4315</v>
      </c>
      <c r="E84" s="501">
        <v>106.98869999999999</v>
      </c>
      <c r="F84" s="501">
        <v>99.946700000000007</v>
      </c>
      <c r="G84" s="501">
        <v>97.981200000000001</v>
      </c>
      <c r="H84" s="501">
        <v>99.417699999999996</v>
      </c>
      <c r="I84" s="501">
        <v>96.196100000000001</v>
      </c>
      <c r="J84" s="501">
        <v>98.355199999999996</v>
      </c>
      <c r="K84" s="501">
        <v>98.717399999999998</v>
      </c>
      <c r="L84" s="501">
        <v>93.323300000000003</v>
      </c>
      <c r="M84" s="501">
        <v>103.8883</v>
      </c>
      <c r="N84" s="501">
        <v>107.7761</v>
      </c>
      <c r="O84" s="501">
        <v>101.2243</v>
      </c>
      <c r="P84" s="501">
        <v>100.676</v>
      </c>
      <c r="Q84" s="501">
        <v>91.3185</v>
      </c>
      <c r="R84" s="501">
        <v>103.67359999999999</v>
      </c>
      <c r="S84" s="501">
        <v>96.712599999999995</v>
      </c>
      <c r="T84" s="501">
        <v>115.7591</v>
      </c>
      <c r="U84" s="501">
        <v>94.136799999999994</v>
      </c>
    </row>
    <row r="85" spans="1:21" ht="14.25" customHeight="1" thickBot="1" x14ac:dyDescent="0.35">
      <c r="A85" s="38" t="s">
        <v>640</v>
      </c>
      <c r="B85" s="501">
        <v>89.718800000000002</v>
      </c>
      <c r="C85" s="501">
        <v>95.960599999999999</v>
      </c>
      <c r="D85" s="501">
        <v>90.145700000000005</v>
      </c>
      <c r="E85" s="501">
        <v>102.91200000000001</v>
      </c>
      <c r="F85" s="501">
        <v>98.953599999999994</v>
      </c>
      <c r="G85" s="501">
        <v>95.477400000000003</v>
      </c>
      <c r="H85" s="501">
        <v>98.953100000000006</v>
      </c>
      <c r="I85" s="501">
        <v>95.486500000000007</v>
      </c>
      <c r="J85" s="501">
        <v>97.767200000000003</v>
      </c>
      <c r="K85" s="501">
        <v>98.010499999999993</v>
      </c>
      <c r="L85" s="501">
        <v>97.390299999999996</v>
      </c>
      <c r="M85" s="501">
        <v>104.8843</v>
      </c>
      <c r="N85" s="501">
        <v>107.1523</v>
      </c>
      <c r="O85" s="501">
        <v>98.413399999999996</v>
      </c>
      <c r="P85" s="501">
        <v>100.0792</v>
      </c>
      <c r="Q85" s="501">
        <v>90.604200000000006</v>
      </c>
      <c r="R85" s="501">
        <v>104.1383</v>
      </c>
      <c r="S85" s="501">
        <v>97.877399999999994</v>
      </c>
      <c r="T85" s="501">
        <v>108.4302</v>
      </c>
      <c r="U85" s="501">
        <v>94.708100000000002</v>
      </c>
    </row>
    <row r="86" spans="1:21" ht="14.25" customHeight="1" thickBot="1" x14ac:dyDescent="0.35">
      <c r="A86" s="38" t="s">
        <v>641</v>
      </c>
      <c r="B86" s="501">
        <v>86.658500000000004</v>
      </c>
      <c r="C86" s="501">
        <v>95.435699999999997</v>
      </c>
      <c r="D86" s="501">
        <v>88.711100000000002</v>
      </c>
      <c r="E86" s="501">
        <v>100.5731</v>
      </c>
      <c r="F86" s="501">
        <v>96.480400000000003</v>
      </c>
      <c r="G86" s="501">
        <v>94.754499999999993</v>
      </c>
      <c r="H86" s="501">
        <v>97.649600000000007</v>
      </c>
      <c r="I86" s="501">
        <v>94.091999999999999</v>
      </c>
      <c r="J86" s="501">
        <v>95.516400000000004</v>
      </c>
      <c r="K86" s="501">
        <v>93.622900000000001</v>
      </c>
      <c r="L86" s="501">
        <v>99.269199999999998</v>
      </c>
      <c r="M86" s="501">
        <v>101.2</v>
      </c>
      <c r="N86" s="501">
        <v>102.31959999999999</v>
      </c>
      <c r="O86" s="501">
        <v>98.644199999999998</v>
      </c>
      <c r="P86" s="501">
        <v>98.108900000000006</v>
      </c>
      <c r="Q86" s="501">
        <v>90.295100000000005</v>
      </c>
      <c r="R86" s="501">
        <v>102.8218</v>
      </c>
      <c r="S86" s="501">
        <v>97.674300000000002</v>
      </c>
      <c r="T86" s="501">
        <v>110.8596</v>
      </c>
      <c r="U86" s="501">
        <v>93.131299999999996</v>
      </c>
    </row>
    <row r="87" spans="1:21" ht="14.25" customHeight="1" thickBot="1" x14ac:dyDescent="0.35">
      <c r="A87" s="38" t="s">
        <v>642</v>
      </c>
      <c r="B87" s="501">
        <v>84.525300000000001</v>
      </c>
      <c r="C87" s="501">
        <v>94.289100000000005</v>
      </c>
      <c r="D87" s="501">
        <v>88.254800000000003</v>
      </c>
      <c r="E87" s="501">
        <v>100.8267</v>
      </c>
      <c r="F87" s="501">
        <v>94.418800000000005</v>
      </c>
      <c r="G87" s="501">
        <v>92.9071</v>
      </c>
      <c r="H87" s="501">
        <v>96.156300000000002</v>
      </c>
      <c r="I87" s="501">
        <v>92.469700000000003</v>
      </c>
      <c r="J87" s="501">
        <v>94.375500000000002</v>
      </c>
      <c r="K87" s="501">
        <v>92.556600000000003</v>
      </c>
      <c r="L87" s="501">
        <v>104.63500000000001</v>
      </c>
      <c r="M87" s="501">
        <v>101.6498</v>
      </c>
      <c r="N87" s="501">
        <v>103.5775</v>
      </c>
      <c r="O87" s="501">
        <v>98.497600000000006</v>
      </c>
      <c r="P87" s="501">
        <v>96.961600000000004</v>
      </c>
      <c r="Q87" s="501">
        <v>89.336799999999997</v>
      </c>
      <c r="R87" s="501">
        <v>101.3068</v>
      </c>
      <c r="S87" s="501">
        <v>97.120500000000007</v>
      </c>
      <c r="T87" s="501">
        <v>110.83459999999999</v>
      </c>
      <c r="U87" s="501">
        <v>92.071700000000007</v>
      </c>
    </row>
    <row r="88" spans="1:21" ht="14.25" customHeight="1" thickBot="1" x14ac:dyDescent="0.35">
      <c r="A88" s="38" t="s">
        <v>643</v>
      </c>
      <c r="B88" s="501">
        <v>84.999399999999994</v>
      </c>
      <c r="C88" s="501">
        <v>95.256399999999999</v>
      </c>
      <c r="D88" s="501">
        <v>89.3155</v>
      </c>
      <c r="E88" s="501">
        <v>101.2457</v>
      </c>
      <c r="F88" s="501">
        <v>97.065899999999999</v>
      </c>
      <c r="G88" s="501">
        <v>86.106099999999998</v>
      </c>
      <c r="H88" s="501">
        <v>95.908799999999999</v>
      </c>
      <c r="I88" s="501">
        <v>92.779399999999995</v>
      </c>
      <c r="J88" s="501">
        <v>94.367900000000006</v>
      </c>
      <c r="K88" s="501">
        <v>95.037599999999998</v>
      </c>
      <c r="L88" s="501">
        <v>104.1075</v>
      </c>
      <c r="M88" s="501">
        <v>94.647999999999996</v>
      </c>
      <c r="N88" s="501">
        <v>100.5227</v>
      </c>
      <c r="O88" s="501">
        <v>100.8623</v>
      </c>
      <c r="P88" s="501">
        <v>94.688699999999997</v>
      </c>
      <c r="Q88" s="501">
        <v>90.837100000000007</v>
      </c>
      <c r="R88" s="501">
        <v>100.5501</v>
      </c>
      <c r="S88" s="501">
        <v>96.284099999999995</v>
      </c>
      <c r="T88" s="501">
        <v>107.625</v>
      </c>
      <c r="U88" s="501">
        <v>93.180599999999998</v>
      </c>
    </row>
    <row r="89" spans="1:21" ht="14.25" customHeight="1" thickBot="1" x14ac:dyDescent="0.35">
      <c r="A89" s="38" t="s">
        <v>644</v>
      </c>
      <c r="B89" s="501">
        <v>84.168000000000006</v>
      </c>
      <c r="C89" s="501">
        <v>93.817599999999999</v>
      </c>
      <c r="D89" s="501">
        <v>88.656599999999997</v>
      </c>
      <c r="E89" s="501">
        <v>100.57250000000001</v>
      </c>
      <c r="F89" s="501">
        <v>97.561999999999998</v>
      </c>
      <c r="G89" s="501">
        <v>85.868799999999993</v>
      </c>
      <c r="H89" s="501">
        <v>95.658299999999997</v>
      </c>
      <c r="I89" s="501">
        <v>92.180700000000002</v>
      </c>
      <c r="J89" s="501">
        <v>93.840699999999998</v>
      </c>
      <c r="K89" s="501">
        <v>92.698099999999997</v>
      </c>
      <c r="L89" s="501">
        <v>107.90479999999999</v>
      </c>
      <c r="M89" s="501">
        <v>95.043099999999995</v>
      </c>
      <c r="N89" s="501">
        <v>103.7384</v>
      </c>
      <c r="O89" s="501">
        <v>97.829700000000003</v>
      </c>
      <c r="P89" s="501">
        <v>94.867599999999996</v>
      </c>
      <c r="Q89" s="501">
        <v>91.464500000000001</v>
      </c>
      <c r="R89" s="501">
        <v>101.5873</v>
      </c>
      <c r="S89" s="501">
        <v>96.472300000000004</v>
      </c>
      <c r="T89" s="501">
        <v>110.1061</v>
      </c>
      <c r="U89" s="501">
        <v>92.406800000000004</v>
      </c>
    </row>
    <row r="90" spans="1:21" ht="14.25" customHeight="1" thickBot="1" x14ac:dyDescent="0.35">
      <c r="A90" s="38" t="s">
        <v>645</v>
      </c>
      <c r="B90" s="501">
        <v>82.848200000000006</v>
      </c>
      <c r="C90" s="501">
        <v>92.129099999999994</v>
      </c>
      <c r="D90" s="501">
        <v>88.585300000000004</v>
      </c>
      <c r="E90" s="501">
        <v>99.820499999999996</v>
      </c>
      <c r="F90" s="501">
        <v>93.17</v>
      </c>
      <c r="G90" s="501">
        <v>89.7834</v>
      </c>
      <c r="H90" s="501">
        <v>95.3506</v>
      </c>
      <c r="I90" s="501">
        <v>91.834800000000001</v>
      </c>
      <c r="J90" s="501">
        <v>91.6892</v>
      </c>
      <c r="K90" s="501">
        <v>91.7851</v>
      </c>
      <c r="L90" s="501">
        <v>102.3952</v>
      </c>
      <c r="M90" s="501">
        <v>101.84910000000001</v>
      </c>
      <c r="N90" s="501">
        <v>104.97069999999999</v>
      </c>
      <c r="O90" s="501">
        <v>100.754</v>
      </c>
      <c r="P90" s="501">
        <v>93.490300000000005</v>
      </c>
      <c r="Q90" s="501">
        <v>91.964399999999998</v>
      </c>
      <c r="R90" s="501">
        <v>102.0673</v>
      </c>
      <c r="S90" s="501">
        <v>96.322599999999994</v>
      </c>
      <c r="T90" s="501">
        <v>107.4834</v>
      </c>
      <c r="U90" s="501">
        <v>92.176500000000004</v>
      </c>
    </row>
    <row r="91" spans="1:21" ht="14.25" customHeight="1" thickBot="1" x14ac:dyDescent="0.35">
      <c r="A91" s="38" t="s">
        <v>646</v>
      </c>
      <c r="B91" s="501">
        <v>85.3643</v>
      </c>
      <c r="C91" s="501">
        <v>92.837900000000005</v>
      </c>
      <c r="D91" s="501">
        <v>90.655799999999999</v>
      </c>
      <c r="E91" s="501">
        <v>99.624600000000001</v>
      </c>
      <c r="F91" s="501">
        <v>94.749200000000002</v>
      </c>
      <c r="G91" s="501">
        <v>89.738500000000002</v>
      </c>
      <c r="H91" s="501">
        <v>97.047200000000004</v>
      </c>
      <c r="I91" s="501">
        <v>92.630099999999999</v>
      </c>
      <c r="J91" s="501">
        <v>92.567300000000003</v>
      </c>
      <c r="K91" s="501">
        <v>94.641999999999996</v>
      </c>
      <c r="L91" s="501">
        <v>104.78</v>
      </c>
      <c r="M91" s="501">
        <v>100.7739</v>
      </c>
      <c r="N91" s="501">
        <v>102.7762</v>
      </c>
      <c r="O91" s="501">
        <v>98.2697</v>
      </c>
      <c r="P91" s="501">
        <v>95.261799999999994</v>
      </c>
      <c r="Q91" s="501">
        <v>91.916300000000007</v>
      </c>
      <c r="R91" s="501">
        <v>101.1296</v>
      </c>
      <c r="S91" s="501">
        <v>96.819199999999995</v>
      </c>
      <c r="T91" s="501">
        <v>108.27589999999999</v>
      </c>
      <c r="U91" s="501">
        <v>94.043800000000005</v>
      </c>
    </row>
    <row r="92" spans="1:21" ht="14.25" customHeight="1" thickBot="1" x14ac:dyDescent="0.35">
      <c r="A92" s="38" t="s">
        <v>647</v>
      </c>
      <c r="B92" s="501">
        <v>82.4512</v>
      </c>
      <c r="C92" s="501">
        <v>90.430300000000003</v>
      </c>
      <c r="D92" s="501">
        <v>90.876999999999995</v>
      </c>
      <c r="E92" s="501">
        <v>97.820099999999996</v>
      </c>
      <c r="F92" s="501">
        <v>93.324100000000001</v>
      </c>
      <c r="G92" s="501">
        <v>86.884600000000006</v>
      </c>
      <c r="H92" s="501">
        <v>94.613299999999995</v>
      </c>
      <c r="I92" s="501">
        <v>91.1203</v>
      </c>
      <c r="J92" s="501">
        <v>90.298100000000005</v>
      </c>
      <c r="K92" s="501">
        <v>94.195999999999998</v>
      </c>
      <c r="L92" s="501">
        <v>111.0282</v>
      </c>
      <c r="M92" s="501">
        <v>104.5089</v>
      </c>
      <c r="N92" s="501">
        <v>100.66970000000001</v>
      </c>
      <c r="O92" s="501">
        <v>93.277600000000007</v>
      </c>
      <c r="P92" s="501">
        <v>91.933300000000003</v>
      </c>
      <c r="Q92" s="501">
        <v>90.617400000000004</v>
      </c>
      <c r="R92" s="501">
        <v>99.787499999999994</v>
      </c>
      <c r="S92" s="501">
        <v>96.1374</v>
      </c>
      <c r="T92" s="501">
        <v>107.307</v>
      </c>
      <c r="U92" s="501">
        <v>90.203299999999999</v>
      </c>
    </row>
    <row r="93" spans="1:21" ht="14.25" customHeight="1" thickBot="1" x14ac:dyDescent="0.35">
      <c r="A93" s="38" t="s">
        <v>648</v>
      </c>
      <c r="B93" s="501">
        <v>84.532499999999999</v>
      </c>
      <c r="C93" s="501">
        <v>91.260900000000007</v>
      </c>
      <c r="D93" s="501">
        <v>91.536900000000003</v>
      </c>
      <c r="E93" s="501">
        <v>97.589100000000002</v>
      </c>
      <c r="F93" s="501">
        <v>91.951999999999998</v>
      </c>
      <c r="G93" s="501">
        <v>88.460999999999999</v>
      </c>
      <c r="H93" s="501">
        <v>95.885099999999994</v>
      </c>
      <c r="I93" s="501">
        <v>92.003699999999995</v>
      </c>
      <c r="J93" s="501">
        <v>92.010300000000001</v>
      </c>
      <c r="K93" s="501">
        <v>95.665999999999997</v>
      </c>
      <c r="L93" s="501">
        <v>107.1422</v>
      </c>
      <c r="M93" s="501">
        <v>101.31910000000001</v>
      </c>
      <c r="N93" s="501">
        <v>100.05970000000001</v>
      </c>
      <c r="O93" s="501">
        <v>91.631299999999996</v>
      </c>
      <c r="P93" s="501">
        <v>93.792500000000004</v>
      </c>
      <c r="Q93" s="501">
        <v>92.500699999999995</v>
      </c>
      <c r="R93" s="501">
        <v>100.2059</v>
      </c>
      <c r="S93" s="501">
        <v>95.600399999999993</v>
      </c>
      <c r="T93" s="501">
        <v>109.9864</v>
      </c>
      <c r="U93" s="501">
        <v>91.458500000000001</v>
      </c>
    </row>
    <row r="94" spans="1:21" ht="14.25" customHeight="1" thickBot="1" x14ac:dyDescent="0.35">
      <c r="A94" s="38" t="s">
        <v>649</v>
      </c>
      <c r="B94" s="501">
        <v>86.064499999999995</v>
      </c>
      <c r="C94" s="501">
        <v>92.173500000000004</v>
      </c>
      <c r="D94" s="501">
        <v>92.294300000000007</v>
      </c>
      <c r="E94" s="501">
        <v>96.357600000000005</v>
      </c>
      <c r="F94" s="501">
        <v>92.115300000000005</v>
      </c>
      <c r="G94" s="501">
        <v>90.4208</v>
      </c>
      <c r="H94" s="501">
        <v>96.545599999999993</v>
      </c>
      <c r="I94" s="501">
        <v>92.858699999999999</v>
      </c>
      <c r="J94" s="501">
        <v>92.824600000000004</v>
      </c>
      <c r="K94" s="501">
        <v>90.342600000000004</v>
      </c>
      <c r="L94" s="501">
        <v>109.29300000000001</v>
      </c>
      <c r="M94" s="501">
        <v>100.69710000000001</v>
      </c>
      <c r="N94" s="501">
        <v>99.505399999999995</v>
      </c>
      <c r="O94" s="501">
        <v>93.008899999999997</v>
      </c>
      <c r="P94" s="501">
        <v>94.611900000000006</v>
      </c>
      <c r="Q94" s="501">
        <v>93.394199999999998</v>
      </c>
      <c r="R94" s="501">
        <v>99.442300000000003</v>
      </c>
      <c r="S94" s="501">
        <v>95.722800000000007</v>
      </c>
      <c r="T94" s="501">
        <v>110.93510000000001</v>
      </c>
      <c r="U94" s="501">
        <v>93.006299999999996</v>
      </c>
    </row>
    <row r="95" spans="1:21" ht="14.25" customHeight="1" thickBot="1" x14ac:dyDescent="0.35">
      <c r="A95" s="38" t="s">
        <v>650</v>
      </c>
      <c r="B95" s="501">
        <v>89.090599999999995</v>
      </c>
      <c r="C95" s="501">
        <v>94.028099999999995</v>
      </c>
      <c r="D95" s="501">
        <v>94.099100000000007</v>
      </c>
      <c r="E95" s="501">
        <v>98.7637</v>
      </c>
      <c r="F95" s="501">
        <v>93.342200000000005</v>
      </c>
      <c r="G95" s="501">
        <v>91.186099999999996</v>
      </c>
      <c r="H95" s="501">
        <v>97.410499999999999</v>
      </c>
      <c r="I95" s="501">
        <v>94.374399999999994</v>
      </c>
      <c r="J95" s="501">
        <v>94.200299999999999</v>
      </c>
      <c r="K95" s="501">
        <v>93.862099999999998</v>
      </c>
      <c r="L95" s="501">
        <v>104.5476</v>
      </c>
      <c r="M95" s="501">
        <v>99.389200000000002</v>
      </c>
      <c r="N95" s="501">
        <v>98.074299999999994</v>
      </c>
      <c r="O95" s="501">
        <v>95.978800000000007</v>
      </c>
      <c r="P95" s="501">
        <v>96.519400000000005</v>
      </c>
      <c r="Q95" s="501">
        <v>94.705699999999993</v>
      </c>
      <c r="R95" s="501">
        <v>98.925700000000006</v>
      </c>
      <c r="S95" s="501">
        <v>96.075699999999998</v>
      </c>
      <c r="T95" s="501">
        <v>114.402</v>
      </c>
      <c r="U95" s="501">
        <v>93.761499999999998</v>
      </c>
    </row>
    <row r="96" spans="1:21" ht="14.25" customHeight="1" thickBot="1" x14ac:dyDescent="0.35">
      <c r="A96" s="38" t="s">
        <v>651</v>
      </c>
      <c r="B96" s="501">
        <v>92.835899999999995</v>
      </c>
      <c r="C96" s="501">
        <v>95.7072</v>
      </c>
      <c r="D96" s="501">
        <v>96.378399999999999</v>
      </c>
      <c r="E96" s="501">
        <v>99.1036</v>
      </c>
      <c r="F96" s="501">
        <v>97.507199999999997</v>
      </c>
      <c r="G96" s="501">
        <v>97.898899999999998</v>
      </c>
      <c r="H96" s="501">
        <v>98.0184</v>
      </c>
      <c r="I96" s="501">
        <v>96.054199999999994</v>
      </c>
      <c r="J96" s="501">
        <v>96.339100000000002</v>
      </c>
      <c r="K96" s="501">
        <v>94.631600000000006</v>
      </c>
      <c r="L96" s="501">
        <v>101.849</v>
      </c>
      <c r="M96" s="501">
        <v>99.729399999999998</v>
      </c>
      <c r="N96" s="501">
        <v>104.0059</v>
      </c>
      <c r="O96" s="501">
        <v>97.148600000000002</v>
      </c>
      <c r="P96" s="501">
        <v>96.340599999999995</v>
      </c>
      <c r="Q96" s="501">
        <v>96.189300000000003</v>
      </c>
      <c r="R96" s="501">
        <v>100.9943</v>
      </c>
      <c r="S96" s="501">
        <v>99.215900000000005</v>
      </c>
      <c r="T96" s="501">
        <v>104.4276</v>
      </c>
      <c r="U96" s="501">
        <v>98.246300000000005</v>
      </c>
    </row>
    <row r="97" spans="1:21" ht="14.25" customHeight="1" thickBot="1" x14ac:dyDescent="0.35">
      <c r="A97" s="38" t="s">
        <v>652</v>
      </c>
      <c r="B97" s="501">
        <v>94.670599999999993</v>
      </c>
      <c r="C97" s="501">
        <v>96.799899999999994</v>
      </c>
      <c r="D97" s="501">
        <v>97.463999999999999</v>
      </c>
      <c r="E97" s="501">
        <v>99.498500000000007</v>
      </c>
      <c r="F97" s="501">
        <v>97.665400000000005</v>
      </c>
      <c r="G97" s="501">
        <v>98.174300000000002</v>
      </c>
      <c r="H97" s="501">
        <v>98.077399999999997</v>
      </c>
      <c r="I97" s="501">
        <v>97.135099999999994</v>
      </c>
      <c r="J97" s="501">
        <v>98.1053</v>
      </c>
      <c r="K97" s="501">
        <v>97.146699999999996</v>
      </c>
      <c r="L97" s="501">
        <v>101.4308</v>
      </c>
      <c r="M97" s="501">
        <v>99.855400000000003</v>
      </c>
      <c r="N97" s="501">
        <v>97.148600000000002</v>
      </c>
      <c r="O97" s="501">
        <v>98.953500000000005</v>
      </c>
      <c r="P97" s="501">
        <v>97.197299999999998</v>
      </c>
      <c r="Q97" s="501">
        <v>96.525700000000001</v>
      </c>
      <c r="R97" s="501">
        <v>99.551900000000003</v>
      </c>
      <c r="S97" s="501">
        <v>98.504499999999993</v>
      </c>
      <c r="T97" s="501">
        <v>103.07429999999999</v>
      </c>
      <c r="U97" s="501">
        <v>98.404399999999995</v>
      </c>
    </row>
    <row r="98" spans="1:21" ht="14.25" customHeight="1" thickBot="1" x14ac:dyDescent="0.35">
      <c r="A98" s="38" t="s">
        <v>653</v>
      </c>
      <c r="B98" s="501">
        <v>96.621300000000005</v>
      </c>
      <c r="C98" s="501">
        <v>97.555300000000003</v>
      </c>
      <c r="D98" s="501">
        <v>99.305800000000005</v>
      </c>
      <c r="E98" s="501">
        <v>100.62090000000001</v>
      </c>
      <c r="F98" s="501">
        <v>98.198700000000002</v>
      </c>
      <c r="G98" s="501">
        <v>96.735100000000003</v>
      </c>
      <c r="H98" s="501">
        <v>98.065200000000004</v>
      </c>
      <c r="I98" s="501">
        <v>97.795500000000004</v>
      </c>
      <c r="J98" s="501">
        <v>98.915000000000006</v>
      </c>
      <c r="K98" s="501">
        <v>98.994600000000005</v>
      </c>
      <c r="L98" s="501">
        <v>104.0997</v>
      </c>
      <c r="M98" s="501">
        <v>102.8776</v>
      </c>
      <c r="N98" s="501">
        <v>98.5227</v>
      </c>
      <c r="O98" s="501">
        <v>99.706500000000005</v>
      </c>
      <c r="P98" s="501">
        <v>97.787400000000005</v>
      </c>
      <c r="Q98" s="501">
        <v>97.3904</v>
      </c>
      <c r="R98" s="501">
        <v>99.781800000000004</v>
      </c>
      <c r="S98" s="501">
        <v>95.232299999999995</v>
      </c>
      <c r="T98" s="501">
        <v>99.439300000000003</v>
      </c>
      <c r="U98" s="501">
        <v>98.125799999999998</v>
      </c>
    </row>
    <row r="99" spans="1:21" ht="14.25" customHeight="1" thickBot="1" x14ac:dyDescent="0.35">
      <c r="A99" s="38" t="s">
        <v>654</v>
      </c>
      <c r="B99" s="501">
        <v>100</v>
      </c>
      <c r="C99" s="501">
        <v>100</v>
      </c>
      <c r="D99" s="501">
        <v>100</v>
      </c>
      <c r="E99" s="501">
        <v>100</v>
      </c>
      <c r="F99" s="501">
        <v>100</v>
      </c>
      <c r="G99" s="501">
        <v>100</v>
      </c>
      <c r="H99" s="501">
        <v>100</v>
      </c>
      <c r="I99" s="501">
        <v>100</v>
      </c>
      <c r="J99" s="501">
        <v>100</v>
      </c>
      <c r="K99" s="501">
        <v>100</v>
      </c>
      <c r="L99" s="501">
        <v>100</v>
      </c>
      <c r="M99" s="501">
        <v>100</v>
      </c>
      <c r="N99" s="501">
        <v>100</v>
      </c>
      <c r="O99" s="501">
        <v>100</v>
      </c>
      <c r="P99" s="501">
        <v>100</v>
      </c>
      <c r="Q99" s="501">
        <v>100</v>
      </c>
      <c r="R99" s="501">
        <v>100</v>
      </c>
      <c r="S99" s="501">
        <v>100</v>
      </c>
      <c r="T99" s="501">
        <v>100</v>
      </c>
      <c r="U99" s="501">
        <v>100</v>
      </c>
    </row>
    <row r="100" spans="1:21" ht="14.25" customHeight="1" thickBot="1" x14ac:dyDescent="0.35">
      <c r="A100" s="38" t="s">
        <v>655</v>
      </c>
      <c r="B100" s="501">
        <v>104.17489999999999</v>
      </c>
      <c r="C100" s="501">
        <v>100.6178</v>
      </c>
      <c r="D100" s="501">
        <v>103.0659</v>
      </c>
      <c r="E100" s="501">
        <v>103.0671</v>
      </c>
      <c r="F100" s="501">
        <v>107.9605</v>
      </c>
      <c r="G100" s="501">
        <v>100.386</v>
      </c>
      <c r="H100" s="501">
        <v>100.85420000000001</v>
      </c>
      <c r="I100" s="501">
        <v>101.17959999999999</v>
      </c>
      <c r="J100" s="501">
        <v>102.2135</v>
      </c>
      <c r="K100" s="501">
        <v>101.2353</v>
      </c>
      <c r="L100" s="501">
        <v>97.157700000000006</v>
      </c>
      <c r="M100" s="501">
        <v>96.395799999999994</v>
      </c>
      <c r="N100" s="501">
        <v>101.86199999999999</v>
      </c>
      <c r="O100" s="501">
        <v>100.1186</v>
      </c>
      <c r="P100" s="501">
        <v>101.5491</v>
      </c>
      <c r="Q100" s="501">
        <v>99.993700000000004</v>
      </c>
      <c r="R100" s="501">
        <v>100.9106</v>
      </c>
      <c r="S100" s="501">
        <v>101.413</v>
      </c>
      <c r="T100" s="501">
        <v>99.081999999999994</v>
      </c>
      <c r="U100" s="501">
        <v>103.15779999999999</v>
      </c>
    </row>
    <row r="101" spans="1:21" ht="14.25" customHeight="1" thickBot="1" x14ac:dyDescent="0.35">
      <c r="A101" s="38" t="s">
        <v>656</v>
      </c>
      <c r="B101" s="501">
        <v>100.0611</v>
      </c>
      <c r="C101" s="501">
        <v>99.791700000000006</v>
      </c>
      <c r="D101" s="501">
        <v>100.7033</v>
      </c>
      <c r="E101" s="501">
        <v>100.4716</v>
      </c>
      <c r="F101" s="501">
        <v>101.56310000000001</v>
      </c>
      <c r="G101" s="501">
        <v>98.203500000000005</v>
      </c>
      <c r="H101" s="501">
        <v>100.1208</v>
      </c>
      <c r="I101" s="501">
        <v>100.31</v>
      </c>
      <c r="J101" s="501">
        <v>99.778499999999994</v>
      </c>
      <c r="K101" s="501">
        <v>100.36</v>
      </c>
      <c r="L101" s="501">
        <v>96.076899999999995</v>
      </c>
      <c r="M101" s="501">
        <v>100.8035</v>
      </c>
      <c r="N101" s="501">
        <v>99.876099999999994</v>
      </c>
      <c r="O101" s="501">
        <v>100.7928</v>
      </c>
      <c r="P101" s="501">
        <v>99.957899999999995</v>
      </c>
      <c r="Q101" s="501">
        <v>99.437100000000001</v>
      </c>
      <c r="R101" s="501">
        <v>100.0137</v>
      </c>
      <c r="S101" s="501">
        <v>101.1524</v>
      </c>
      <c r="T101" s="501">
        <v>115.9248</v>
      </c>
      <c r="U101" s="501">
        <v>101.01300000000001</v>
      </c>
    </row>
    <row r="102" spans="1:21" ht="14.25" customHeight="1" thickBot="1" x14ac:dyDescent="0.35">
      <c r="A102" s="38" t="s">
        <v>657</v>
      </c>
      <c r="B102" s="501">
        <v>97.836100000000002</v>
      </c>
      <c r="C102" s="501">
        <v>98.198099999999997</v>
      </c>
      <c r="D102" s="501">
        <v>99.936300000000003</v>
      </c>
      <c r="E102" s="501">
        <v>97.691699999999997</v>
      </c>
      <c r="F102" s="501">
        <v>100.59180000000001</v>
      </c>
      <c r="G102" s="501">
        <v>93.725499999999997</v>
      </c>
      <c r="H102" s="501">
        <v>98.933000000000007</v>
      </c>
      <c r="I102" s="501">
        <v>99.250799999999998</v>
      </c>
      <c r="J102" s="501">
        <v>99.130399999999995</v>
      </c>
      <c r="K102" s="501">
        <v>101.2351</v>
      </c>
      <c r="L102" s="501">
        <v>94.725700000000003</v>
      </c>
      <c r="M102" s="501">
        <v>96.345200000000006</v>
      </c>
      <c r="N102" s="501">
        <v>100.4952</v>
      </c>
      <c r="O102" s="501">
        <v>100.14619999999999</v>
      </c>
      <c r="P102" s="501">
        <v>98.386300000000006</v>
      </c>
      <c r="Q102" s="501">
        <v>98.808999999999997</v>
      </c>
      <c r="R102" s="501">
        <v>100.0945</v>
      </c>
      <c r="S102" s="501">
        <v>101.1841</v>
      </c>
      <c r="T102" s="501">
        <v>118.7794</v>
      </c>
      <c r="U102" s="501">
        <v>99.872600000000006</v>
      </c>
    </row>
    <row r="103" spans="1:21" ht="14.25" customHeight="1" thickBot="1" x14ac:dyDescent="0.35">
      <c r="A103" s="38" t="s">
        <v>658</v>
      </c>
      <c r="B103" s="501">
        <v>96.788899999999998</v>
      </c>
      <c r="C103" s="501">
        <v>98.2911</v>
      </c>
      <c r="D103" s="501">
        <v>98.391300000000001</v>
      </c>
      <c r="E103" s="501">
        <v>94.922300000000007</v>
      </c>
      <c r="F103" s="501">
        <v>99.041300000000007</v>
      </c>
      <c r="G103" s="501">
        <v>98.289400000000001</v>
      </c>
      <c r="H103" s="501">
        <v>98.661900000000003</v>
      </c>
      <c r="I103" s="501">
        <v>99.353899999999996</v>
      </c>
      <c r="J103" s="501">
        <v>98.944900000000004</v>
      </c>
      <c r="K103" s="501">
        <v>101.2497</v>
      </c>
      <c r="L103" s="501">
        <v>94.555499999999995</v>
      </c>
      <c r="M103" s="501">
        <v>95.894999999999996</v>
      </c>
      <c r="N103" s="501">
        <v>102.1116</v>
      </c>
      <c r="O103" s="501">
        <v>100.066</v>
      </c>
      <c r="P103" s="501">
        <v>98.2393</v>
      </c>
      <c r="Q103" s="501">
        <v>99.537300000000002</v>
      </c>
      <c r="R103" s="501">
        <v>99.737799999999993</v>
      </c>
      <c r="S103" s="501">
        <v>100.1604</v>
      </c>
      <c r="T103" s="501">
        <v>114.59059999999999</v>
      </c>
      <c r="U103" s="501">
        <v>101.01739999999999</v>
      </c>
    </row>
    <row r="104" spans="1:21" ht="14.25" customHeight="1" thickBot="1" x14ac:dyDescent="0.35">
      <c r="A104" s="38" t="s">
        <v>659</v>
      </c>
      <c r="B104" s="501">
        <v>99.181100000000001</v>
      </c>
      <c r="C104" s="501">
        <v>97.718500000000006</v>
      </c>
      <c r="D104" s="501">
        <v>99.922499999999999</v>
      </c>
      <c r="E104" s="501">
        <v>95.1053</v>
      </c>
      <c r="F104" s="501">
        <v>99.437700000000007</v>
      </c>
      <c r="G104" s="501">
        <v>100.46</v>
      </c>
      <c r="H104" s="501">
        <v>98.701599999999999</v>
      </c>
      <c r="I104" s="501">
        <v>99.99</v>
      </c>
      <c r="J104" s="501">
        <v>101.77119999999999</v>
      </c>
      <c r="K104" s="501">
        <v>102.4406</v>
      </c>
      <c r="L104" s="501">
        <v>96.445999999999998</v>
      </c>
      <c r="M104" s="501">
        <v>94.499099999999999</v>
      </c>
      <c r="N104" s="501">
        <v>102.9187</v>
      </c>
      <c r="O104" s="501">
        <v>98.173199999999994</v>
      </c>
      <c r="P104" s="501">
        <v>98.486999999999995</v>
      </c>
      <c r="Q104" s="501">
        <v>99.5154</v>
      </c>
      <c r="R104" s="501">
        <v>98.597999999999999</v>
      </c>
      <c r="S104" s="501">
        <v>98.699100000000001</v>
      </c>
      <c r="T104" s="501">
        <v>115.378</v>
      </c>
      <c r="U104" s="501">
        <v>98.746700000000004</v>
      </c>
    </row>
    <row r="105" spans="1:21" ht="14.25" customHeight="1" thickBot="1" x14ac:dyDescent="0.35">
      <c r="A105" s="38" t="s">
        <v>660</v>
      </c>
      <c r="B105" s="501">
        <v>96.947999999999993</v>
      </c>
      <c r="C105" s="501">
        <v>96.777100000000004</v>
      </c>
      <c r="D105" s="501">
        <v>98.203999999999994</v>
      </c>
      <c r="E105" s="501">
        <v>91.450299999999999</v>
      </c>
      <c r="F105" s="501">
        <v>99.929900000000004</v>
      </c>
      <c r="G105" s="501">
        <v>97.308000000000007</v>
      </c>
      <c r="H105" s="501">
        <v>97.338300000000004</v>
      </c>
      <c r="I105" s="501">
        <v>98.420500000000004</v>
      </c>
      <c r="J105" s="501">
        <v>102.9027</v>
      </c>
      <c r="K105" s="501">
        <v>101.197</v>
      </c>
      <c r="L105" s="501">
        <v>95.591099999999997</v>
      </c>
      <c r="M105" s="501">
        <v>95.700299999999999</v>
      </c>
      <c r="N105" s="501">
        <v>102.11320000000001</v>
      </c>
      <c r="O105" s="501">
        <v>96.420699999999997</v>
      </c>
      <c r="P105" s="501">
        <v>96.554500000000004</v>
      </c>
      <c r="Q105" s="501">
        <v>98.7624</v>
      </c>
      <c r="R105" s="501">
        <v>97.438800000000001</v>
      </c>
      <c r="S105" s="501">
        <v>98.599699999999999</v>
      </c>
      <c r="T105" s="501">
        <v>113.577</v>
      </c>
      <c r="U105" s="501">
        <v>100.2456</v>
      </c>
    </row>
    <row r="106" spans="1:21" ht="14.25" customHeight="1" thickBot="1" x14ac:dyDescent="0.35">
      <c r="A106" s="38" t="s">
        <v>661</v>
      </c>
      <c r="B106" s="501">
        <v>101.7916</v>
      </c>
      <c r="C106" s="501">
        <v>99.159700000000001</v>
      </c>
      <c r="D106" s="501">
        <v>100.78</v>
      </c>
      <c r="E106" s="501">
        <v>91.272199999999998</v>
      </c>
      <c r="F106" s="501">
        <v>101.94540000000001</v>
      </c>
      <c r="G106" s="501">
        <v>97.456500000000005</v>
      </c>
      <c r="H106" s="501">
        <v>98.631600000000006</v>
      </c>
      <c r="I106" s="501">
        <v>100.51649999999999</v>
      </c>
      <c r="J106" s="501">
        <v>103.72029999999999</v>
      </c>
      <c r="K106" s="501">
        <v>102.5274</v>
      </c>
      <c r="L106" s="501">
        <v>93.064999999999998</v>
      </c>
      <c r="M106" s="501">
        <v>89.653499999999994</v>
      </c>
      <c r="N106" s="501">
        <v>102.7688</v>
      </c>
      <c r="O106" s="501">
        <v>96.590699999999998</v>
      </c>
      <c r="P106" s="501">
        <v>99.133200000000002</v>
      </c>
      <c r="Q106" s="501">
        <v>100.6386</v>
      </c>
      <c r="R106" s="501">
        <v>98.901300000000006</v>
      </c>
      <c r="S106" s="501">
        <v>99.241900000000001</v>
      </c>
      <c r="T106" s="501">
        <v>109.4162</v>
      </c>
      <c r="U106" s="501">
        <v>102.45529999999999</v>
      </c>
    </row>
    <row r="107" spans="1:21" ht="14.25" customHeight="1" thickBot="1" x14ac:dyDescent="0.35">
      <c r="A107" s="38" t="s">
        <v>662</v>
      </c>
      <c r="B107" s="501">
        <v>106.37730000000001</v>
      </c>
      <c r="C107" s="501">
        <v>100.7727</v>
      </c>
      <c r="D107" s="501">
        <v>103.57</v>
      </c>
      <c r="E107" s="501">
        <v>91.413600000000002</v>
      </c>
      <c r="F107" s="501">
        <v>108.1915</v>
      </c>
      <c r="G107" s="501">
        <v>98.028700000000001</v>
      </c>
      <c r="H107" s="501">
        <v>98.726399999999998</v>
      </c>
      <c r="I107" s="501">
        <v>102.5341</v>
      </c>
      <c r="J107" s="501">
        <v>105.3553</v>
      </c>
      <c r="K107" s="501">
        <v>102.4659</v>
      </c>
      <c r="L107" s="501">
        <v>93.885599999999997</v>
      </c>
      <c r="M107" s="501">
        <v>82.786900000000003</v>
      </c>
      <c r="N107" s="501">
        <v>103.21380000000001</v>
      </c>
      <c r="O107" s="501">
        <v>96.914299999999997</v>
      </c>
      <c r="P107" s="501">
        <v>99.9101</v>
      </c>
      <c r="Q107" s="501">
        <v>100.8886</v>
      </c>
      <c r="R107" s="501">
        <v>98.112099999999998</v>
      </c>
      <c r="S107" s="501">
        <v>98.944500000000005</v>
      </c>
      <c r="T107" s="501">
        <v>106.5675</v>
      </c>
      <c r="U107" s="501">
        <v>104.19840000000001</v>
      </c>
    </row>
    <row r="108" spans="1:21" ht="14.25" customHeight="1" thickBot="1" x14ac:dyDescent="0.35">
      <c r="A108" s="38" t="s">
        <v>663</v>
      </c>
      <c r="B108" s="501">
        <v>111.5217</v>
      </c>
      <c r="C108" s="501">
        <v>102.8754</v>
      </c>
      <c r="D108" s="501">
        <v>106.00320000000001</v>
      </c>
      <c r="E108" s="501">
        <v>90.977400000000003</v>
      </c>
      <c r="F108" s="501">
        <v>107.6105</v>
      </c>
      <c r="G108" s="501">
        <v>98.005200000000002</v>
      </c>
      <c r="H108" s="501">
        <v>101.102</v>
      </c>
      <c r="I108" s="501">
        <v>104.4739</v>
      </c>
      <c r="J108" s="501">
        <v>105.2043</v>
      </c>
      <c r="K108" s="501">
        <v>103.8145</v>
      </c>
      <c r="L108" s="501">
        <v>90.4542</v>
      </c>
      <c r="M108" s="501">
        <v>76.607900000000001</v>
      </c>
      <c r="N108" s="501">
        <v>102.21420000000001</v>
      </c>
      <c r="O108" s="501">
        <v>97.297300000000007</v>
      </c>
      <c r="P108" s="501">
        <v>102.97620000000001</v>
      </c>
      <c r="Q108" s="501">
        <v>103.0419</v>
      </c>
      <c r="R108" s="501">
        <v>100.1986</v>
      </c>
      <c r="S108" s="501">
        <v>99.739900000000006</v>
      </c>
      <c r="T108" s="501">
        <v>101.8571</v>
      </c>
      <c r="U108" s="501">
        <v>106.47369999999999</v>
      </c>
    </row>
    <row r="109" spans="1:21" ht="14.25" customHeight="1" thickBot="1" x14ac:dyDescent="0.35">
      <c r="A109" s="38" t="s">
        <v>664</v>
      </c>
      <c r="B109" s="501">
        <v>114.2278</v>
      </c>
      <c r="C109" s="501">
        <v>104.553</v>
      </c>
      <c r="D109" s="501">
        <v>108.4068</v>
      </c>
      <c r="E109" s="501">
        <v>91.545100000000005</v>
      </c>
      <c r="F109" s="501">
        <v>104.5581</v>
      </c>
      <c r="G109" s="501">
        <v>97.089299999999994</v>
      </c>
      <c r="H109" s="501">
        <v>101.26860000000001</v>
      </c>
      <c r="I109" s="501">
        <v>105.5025</v>
      </c>
      <c r="J109" s="501">
        <v>103.3729</v>
      </c>
      <c r="K109" s="501">
        <v>104.0774</v>
      </c>
      <c r="L109" s="501">
        <v>90.738399999999999</v>
      </c>
      <c r="M109" s="501">
        <v>74.541200000000003</v>
      </c>
      <c r="N109" s="501">
        <v>104.8194</v>
      </c>
      <c r="O109" s="501">
        <v>98.105599999999995</v>
      </c>
      <c r="P109" s="501">
        <v>103.76349999999999</v>
      </c>
      <c r="Q109" s="501">
        <v>104.0253</v>
      </c>
      <c r="R109" s="501">
        <v>97.519199999999998</v>
      </c>
      <c r="S109" s="501">
        <v>101.31610000000001</v>
      </c>
      <c r="T109" s="501">
        <v>101.6331</v>
      </c>
      <c r="U109" s="501">
        <v>107.7068</v>
      </c>
    </row>
    <row r="110" spans="1:21" ht="14.25" customHeight="1" thickBot="1" x14ac:dyDescent="0.35">
      <c r="A110" s="38" t="s">
        <v>665</v>
      </c>
      <c r="B110" s="501">
        <v>113.3068</v>
      </c>
      <c r="C110" s="501">
        <v>104.50490000000001</v>
      </c>
      <c r="D110" s="501">
        <v>107.9327</v>
      </c>
      <c r="E110" s="501">
        <v>91.779399999999995</v>
      </c>
      <c r="F110" s="501">
        <v>100.81399999999999</v>
      </c>
      <c r="G110" s="501">
        <v>95.513800000000003</v>
      </c>
      <c r="H110" s="501">
        <v>101.45099999999999</v>
      </c>
      <c r="I110" s="501">
        <v>106.1554</v>
      </c>
      <c r="J110" s="501">
        <v>101.0115</v>
      </c>
      <c r="K110" s="501">
        <v>102.4058</v>
      </c>
      <c r="L110" s="501">
        <v>92.688999999999993</v>
      </c>
      <c r="M110" s="501">
        <v>73.338999999999999</v>
      </c>
      <c r="N110" s="501">
        <v>113.35469999999999</v>
      </c>
      <c r="O110" s="501">
        <v>98.655199999999994</v>
      </c>
      <c r="P110" s="501">
        <v>104.373</v>
      </c>
      <c r="Q110" s="501">
        <v>104.3463</v>
      </c>
      <c r="R110" s="501">
        <v>97.051199999999994</v>
      </c>
      <c r="S110" s="501">
        <v>100.1977</v>
      </c>
      <c r="T110" s="501">
        <v>102.2497</v>
      </c>
      <c r="U110" s="501">
        <v>105.2526</v>
      </c>
    </row>
    <row r="111" spans="1:21" ht="14.25" customHeight="1" x14ac:dyDescent="0.3">
      <c r="A111" s="38" t="s">
        <v>666</v>
      </c>
      <c r="B111" s="501">
        <v>115.9314</v>
      </c>
      <c r="C111" s="501">
        <v>105.20050000000001</v>
      </c>
      <c r="D111" s="501">
        <v>112.42910000000001</v>
      </c>
      <c r="E111" s="501">
        <v>89.187899999999999</v>
      </c>
      <c r="F111" s="501">
        <v>99.677800000000005</v>
      </c>
      <c r="G111" s="501">
        <v>92.611099999999993</v>
      </c>
      <c r="H111" s="501">
        <v>102.0343</v>
      </c>
      <c r="I111" s="501">
        <v>106.5673</v>
      </c>
      <c r="J111" s="501">
        <v>96.645300000000006</v>
      </c>
      <c r="K111" s="501">
        <v>100.86660000000001</v>
      </c>
      <c r="L111" s="501">
        <v>89.316599999999994</v>
      </c>
      <c r="M111" s="501">
        <v>66.474999999999994</v>
      </c>
      <c r="N111" s="501">
        <v>105.727</v>
      </c>
      <c r="O111" s="501">
        <v>98.912499999999994</v>
      </c>
      <c r="P111" s="501">
        <v>105.8685</v>
      </c>
      <c r="Q111" s="501">
        <v>106.4911</v>
      </c>
      <c r="R111" s="501">
        <v>97.1023</v>
      </c>
      <c r="S111" s="501">
        <v>100.82550000000001</v>
      </c>
      <c r="T111" s="501">
        <v>102.1781</v>
      </c>
      <c r="U111" s="501">
        <v>109.6977</v>
      </c>
    </row>
    <row r="112" spans="1:21" ht="14.25" customHeight="1" x14ac:dyDescent="0.3">
      <c r="A112" s="185"/>
      <c r="B112" s="44"/>
      <c r="C112" s="44"/>
      <c r="D112" s="44"/>
      <c r="E112" s="44"/>
      <c r="F112" s="44"/>
      <c r="G112" s="44"/>
      <c r="H112" s="44"/>
      <c r="I112" s="44"/>
      <c r="J112" s="44"/>
      <c r="K112" s="44"/>
      <c r="L112" s="44"/>
      <c r="M112" s="44"/>
      <c r="N112" s="44"/>
      <c r="O112" s="44"/>
      <c r="P112" s="44"/>
      <c r="Q112" s="44"/>
      <c r="R112" s="44"/>
      <c r="S112" s="44"/>
      <c r="T112" s="44"/>
      <c r="U112" s="44"/>
    </row>
    <row r="113" spans="1:21" ht="14.25" customHeight="1" x14ac:dyDescent="0.3">
      <c r="A113" s="185"/>
      <c r="B113" s="44"/>
      <c r="C113" s="44"/>
      <c r="D113" s="44"/>
      <c r="E113" s="44"/>
      <c r="F113" s="44"/>
      <c r="G113" s="44"/>
      <c r="H113" s="44"/>
      <c r="I113" s="44"/>
      <c r="J113" s="44"/>
      <c r="K113" s="44"/>
      <c r="L113" s="44"/>
      <c r="M113" s="44"/>
      <c r="N113" s="44"/>
      <c r="O113" s="44"/>
      <c r="P113" s="44"/>
      <c r="Q113" s="44"/>
      <c r="R113" s="44"/>
      <c r="S113" s="44"/>
      <c r="T113" s="44"/>
      <c r="U113" s="44"/>
    </row>
    <row r="114" spans="1:21" ht="14.25" customHeight="1" x14ac:dyDescent="0.3">
      <c r="A114" s="185"/>
      <c r="B114" s="44"/>
      <c r="C114" s="44"/>
      <c r="D114" s="44"/>
      <c r="E114" s="44"/>
      <c r="F114" s="44"/>
      <c r="G114" s="44"/>
      <c r="H114" s="44"/>
      <c r="I114" s="44"/>
      <c r="J114" s="44"/>
      <c r="K114" s="44"/>
      <c r="L114" s="44"/>
      <c r="M114" s="44"/>
      <c r="N114" s="44"/>
      <c r="O114" s="44"/>
      <c r="P114" s="44"/>
      <c r="Q114" s="44"/>
      <c r="R114" s="44"/>
      <c r="S114" s="44"/>
      <c r="T114" s="44"/>
      <c r="U114" s="44"/>
    </row>
    <row r="115" spans="1:21" ht="14.25" customHeight="1" x14ac:dyDescent="0.3">
      <c r="A115" s="185"/>
      <c r="B115" s="44"/>
      <c r="C115" s="44"/>
      <c r="D115" s="44"/>
      <c r="E115" s="44"/>
      <c r="F115" s="44"/>
      <c r="G115" s="44"/>
      <c r="H115" s="44"/>
      <c r="I115" s="44"/>
      <c r="J115" s="44"/>
      <c r="K115" s="44"/>
      <c r="L115" s="44"/>
      <c r="M115" s="44"/>
      <c r="N115" s="44"/>
      <c r="O115" s="44"/>
      <c r="P115" s="44"/>
      <c r="Q115" s="44"/>
      <c r="R115" s="44"/>
      <c r="S115" s="44"/>
      <c r="T115" s="44"/>
      <c r="U115" s="44"/>
    </row>
    <row r="116" spans="1:21" ht="14.25" customHeight="1" x14ac:dyDescent="0.3">
      <c r="A116" s="185"/>
      <c r="B116" s="44"/>
      <c r="C116" s="44"/>
      <c r="D116" s="44"/>
      <c r="E116" s="44"/>
      <c r="F116" s="44"/>
      <c r="G116" s="44"/>
      <c r="H116" s="44"/>
      <c r="I116" s="44"/>
      <c r="J116" s="44"/>
      <c r="K116" s="44"/>
      <c r="L116" s="44"/>
      <c r="M116" s="44"/>
      <c r="N116" s="44"/>
      <c r="O116" s="44"/>
      <c r="P116" s="44"/>
      <c r="Q116" s="44"/>
      <c r="R116" s="44"/>
      <c r="S116" s="44"/>
      <c r="T116" s="44"/>
      <c r="U116" s="44"/>
    </row>
    <row r="117" spans="1:21" ht="14.25" customHeight="1" x14ac:dyDescent="0.3">
      <c r="A117" s="185"/>
      <c r="B117" s="44"/>
      <c r="C117" s="44"/>
      <c r="D117" s="44"/>
      <c r="E117" s="44"/>
      <c r="F117" s="44"/>
      <c r="G117" s="44"/>
      <c r="H117" s="44"/>
      <c r="I117" s="44"/>
      <c r="J117" s="44"/>
      <c r="K117" s="44"/>
      <c r="L117" s="44"/>
      <c r="M117" s="44"/>
      <c r="N117" s="44"/>
      <c r="O117" s="44"/>
      <c r="P117" s="44"/>
      <c r="Q117" s="44"/>
      <c r="R117" s="44"/>
      <c r="S117" s="44"/>
      <c r="T117" s="44"/>
      <c r="U117" s="44"/>
    </row>
    <row r="118" spans="1:21" ht="14.25" customHeight="1" x14ac:dyDescent="0.3">
      <c r="A118" s="185"/>
      <c r="B118" s="44"/>
      <c r="C118" s="44"/>
      <c r="D118" s="44"/>
      <c r="E118" s="44"/>
      <c r="F118" s="44"/>
      <c r="G118" s="44"/>
      <c r="H118" s="44"/>
      <c r="I118" s="44"/>
      <c r="J118" s="44"/>
      <c r="K118" s="44"/>
      <c r="L118" s="44"/>
      <c r="M118" s="44"/>
      <c r="N118" s="44"/>
      <c r="O118" s="44"/>
      <c r="P118" s="44"/>
      <c r="Q118" s="44"/>
      <c r="R118" s="44"/>
      <c r="S118" s="44"/>
      <c r="T118" s="44"/>
      <c r="U118" s="44"/>
    </row>
    <row r="119" spans="1:21" ht="14.25" customHeight="1" x14ac:dyDescent="0.3">
      <c r="A119" s="185"/>
      <c r="B119" s="44"/>
      <c r="C119" s="44"/>
      <c r="D119" s="44"/>
      <c r="E119" s="44"/>
      <c r="F119" s="44"/>
      <c r="G119" s="44"/>
      <c r="H119" s="44"/>
      <c r="I119" s="44"/>
      <c r="J119" s="44"/>
      <c r="K119" s="44"/>
      <c r="L119" s="44"/>
      <c r="M119" s="44"/>
      <c r="N119" s="44"/>
      <c r="O119" s="44"/>
      <c r="P119" s="44"/>
      <c r="Q119" s="44"/>
      <c r="R119" s="44"/>
      <c r="S119" s="44"/>
      <c r="T119" s="44"/>
      <c r="U119" s="44"/>
    </row>
    <row r="120" spans="1:21" ht="14.25" customHeight="1" x14ac:dyDescent="0.3">
      <c r="A120" s="185"/>
      <c r="B120" s="44"/>
      <c r="C120" s="44"/>
      <c r="D120" s="44"/>
      <c r="E120" s="44"/>
      <c r="F120" s="44"/>
      <c r="G120" s="44"/>
      <c r="H120" s="44"/>
      <c r="I120" s="44"/>
      <c r="J120" s="44"/>
      <c r="K120" s="44"/>
      <c r="L120" s="44"/>
      <c r="M120" s="44"/>
      <c r="N120" s="44"/>
      <c r="O120" s="44"/>
      <c r="P120" s="44"/>
      <c r="Q120" s="44"/>
      <c r="R120" s="44"/>
      <c r="S120" s="44"/>
      <c r="T120" s="44"/>
      <c r="U120" s="44"/>
    </row>
    <row r="121" spans="1:21" ht="14.25" customHeight="1" x14ac:dyDescent="0.3">
      <c r="A121" s="185"/>
      <c r="B121" s="44"/>
      <c r="C121" s="44"/>
      <c r="D121" s="44"/>
      <c r="E121" s="44"/>
      <c r="F121" s="44"/>
      <c r="G121" s="44"/>
      <c r="H121" s="44"/>
      <c r="I121" s="44"/>
      <c r="J121" s="44"/>
      <c r="K121" s="44"/>
      <c r="L121" s="44"/>
      <c r="M121" s="44"/>
      <c r="N121" s="44"/>
      <c r="O121" s="44"/>
      <c r="P121" s="44"/>
      <c r="Q121" s="44"/>
      <c r="R121" s="44"/>
      <c r="S121" s="44"/>
      <c r="T121" s="44"/>
      <c r="U121" s="44"/>
    </row>
    <row r="122" spans="1:21" ht="14.25" customHeight="1" x14ac:dyDescent="0.3">
      <c r="A122" s="185"/>
      <c r="B122" s="44"/>
      <c r="C122" s="44"/>
      <c r="D122" s="44"/>
      <c r="E122" s="44"/>
      <c r="F122" s="44"/>
      <c r="G122" s="44"/>
      <c r="H122" s="44"/>
      <c r="I122" s="44"/>
      <c r="J122" s="44"/>
      <c r="K122" s="44"/>
      <c r="L122" s="44"/>
      <c r="M122" s="44"/>
      <c r="N122" s="44"/>
      <c r="O122" s="44"/>
      <c r="P122" s="44"/>
      <c r="Q122" s="44"/>
      <c r="R122" s="44"/>
      <c r="S122" s="44"/>
      <c r="T122" s="44"/>
      <c r="U122" s="44"/>
    </row>
    <row r="123" spans="1:21" ht="14.25" customHeight="1" x14ac:dyDescent="0.3">
      <c r="A123" s="185"/>
      <c r="B123" s="44"/>
      <c r="C123" s="44"/>
      <c r="D123" s="44"/>
      <c r="E123" s="44"/>
      <c r="F123" s="44"/>
      <c r="G123" s="44"/>
      <c r="H123" s="44"/>
      <c r="I123" s="44"/>
      <c r="J123" s="44"/>
      <c r="K123" s="44"/>
      <c r="L123" s="44"/>
      <c r="M123" s="44"/>
      <c r="N123" s="44"/>
      <c r="O123" s="44"/>
      <c r="P123" s="44"/>
      <c r="Q123" s="44"/>
      <c r="R123" s="44"/>
      <c r="S123" s="44"/>
      <c r="T123" s="44"/>
      <c r="U123" s="44"/>
    </row>
    <row r="124" spans="1:21" ht="14.25" customHeight="1" x14ac:dyDescent="0.3">
      <c r="A124" s="185"/>
      <c r="B124" s="44"/>
      <c r="C124" s="44"/>
      <c r="D124" s="44"/>
      <c r="E124" s="44"/>
      <c r="F124" s="44"/>
      <c r="G124" s="44"/>
      <c r="H124" s="44"/>
      <c r="I124" s="44"/>
      <c r="J124" s="44"/>
      <c r="K124" s="44"/>
      <c r="L124" s="44"/>
      <c r="M124" s="44"/>
      <c r="N124" s="44"/>
      <c r="O124" s="44"/>
      <c r="P124" s="44"/>
      <c r="Q124" s="44"/>
      <c r="R124" s="44"/>
      <c r="S124" s="44"/>
      <c r="T124" s="44"/>
      <c r="U124" s="44"/>
    </row>
    <row r="125" spans="1:21" ht="14.25" customHeight="1" x14ac:dyDescent="0.3">
      <c r="A125" s="185"/>
      <c r="B125" s="44"/>
      <c r="C125" s="44"/>
      <c r="D125" s="44"/>
      <c r="E125" s="44"/>
      <c r="F125" s="44"/>
      <c r="G125" s="44"/>
      <c r="H125" s="44"/>
      <c r="I125" s="44"/>
      <c r="J125" s="44"/>
      <c r="K125" s="44"/>
      <c r="L125" s="44"/>
      <c r="M125" s="44"/>
      <c r="N125" s="44"/>
      <c r="O125" s="44"/>
      <c r="P125" s="44"/>
      <c r="Q125" s="44"/>
      <c r="R125" s="44"/>
      <c r="S125" s="44"/>
      <c r="T125" s="44"/>
      <c r="U125" s="44"/>
    </row>
    <row r="126" spans="1:21" ht="14.25" customHeight="1" x14ac:dyDescent="0.3">
      <c r="A126" s="185"/>
      <c r="B126" s="44"/>
      <c r="C126" s="44"/>
      <c r="D126" s="44"/>
      <c r="E126" s="44"/>
      <c r="F126" s="44"/>
      <c r="G126" s="44"/>
      <c r="H126" s="44"/>
      <c r="I126" s="44"/>
      <c r="J126" s="44"/>
      <c r="K126" s="44"/>
      <c r="L126" s="44"/>
      <c r="M126" s="44"/>
      <c r="N126" s="44"/>
      <c r="O126" s="44"/>
      <c r="P126" s="44"/>
      <c r="Q126" s="44"/>
      <c r="R126" s="44"/>
      <c r="S126" s="44"/>
      <c r="T126" s="44"/>
      <c r="U126" s="44"/>
    </row>
    <row r="127" spans="1:21" ht="14.25" customHeight="1" x14ac:dyDescent="0.3">
      <c r="A127" s="185"/>
      <c r="B127" s="44"/>
      <c r="C127" s="44"/>
      <c r="D127" s="44"/>
      <c r="E127" s="44"/>
      <c r="F127" s="44"/>
      <c r="G127" s="44"/>
      <c r="H127" s="44"/>
      <c r="I127" s="44"/>
      <c r="J127" s="44"/>
      <c r="K127" s="44"/>
      <c r="L127" s="44"/>
      <c r="M127" s="44"/>
      <c r="N127" s="44"/>
      <c r="O127" s="44"/>
      <c r="P127" s="44"/>
      <c r="Q127" s="44"/>
      <c r="R127" s="44"/>
      <c r="S127" s="44"/>
      <c r="T127" s="44"/>
      <c r="U127" s="44"/>
    </row>
    <row r="128" spans="1:21" ht="14.25" customHeight="1" x14ac:dyDescent="0.3">
      <c r="A128" s="185"/>
      <c r="B128" s="44"/>
      <c r="C128" s="44"/>
      <c r="D128" s="44"/>
      <c r="E128" s="44"/>
      <c r="F128" s="44"/>
      <c r="G128" s="44"/>
      <c r="H128" s="44"/>
      <c r="I128" s="44"/>
      <c r="J128" s="44"/>
      <c r="K128" s="44"/>
      <c r="L128" s="44"/>
      <c r="M128" s="44"/>
      <c r="N128" s="44"/>
      <c r="O128" s="44"/>
      <c r="P128" s="44"/>
      <c r="Q128" s="44"/>
      <c r="R128" s="44"/>
      <c r="S128" s="44"/>
      <c r="T128" s="44"/>
      <c r="U128" s="44"/>
    </row>
    <row r="129" spans="1:21" ht="14.25" customHeight="1" x14ac:dyDescent="0.3">
      <c r="A129" s="185"/>
      <c r="B129" s="44"/>
      <c r="C129" s="44"/>
      <c r="D129" s="44"/>
      <c r="E129" s="44"/>
      <c r="F129" s="44"/>
      <c r="G129" s="44"/>
      <c r="H129" s="44"/>
      <c r="I129" s="44"/>
      <c r="J129" s="44"/>
      <c r="K129" s="44"/>
      <c r="L129" s="44"/>
      <c r="M129" s="44"/>
      <c r="N129" s="44"/>
      <c r="O129" s="44"/>
      <c r="P129" s="44"/>
      <c r="Q129" s="44"/>
      <c r="R129" s="44"/>
      <c r="S129" s="44"/>
      <c r="T129" s="44"/>
      <c r="U129" s="44"/>
    </row>
    <row r="130" spans="1:21" ht="14.25" customHeight="1" x14ac:dyDescent="0.3">
      <c r="A130" s="185"/>
      <c r="B130" s="44"/>
      <c r="C130" s="44"/>
      <c r="D130" s="44"/>
      <c r="E130" s="44"/>
      <c r="F130" s="44"/>
      <c r="G130" s="44"/>
      <c r="H130" s="44"/>
      <c r="I130" s="44"/>
      <c r="J130" s="44"/>
      <c r="K130" s="44"/>
      <c r="L130" s="44"/>
      <c r="M130" s="44"/>
      <c r="N130" s="44"/>
      <c r="O130" s="44"/>
      <c r="P130" s="44"/>
      <c r="Q130" s="44"/>
      <c r="R130" s="44"/>
      <c r="S130" s="44"/>
      <c r="T130" s="44"/>
      <c r="U130" s="44"/>
    </row>
    <row r="131" spans="1:21" ht="14.25" customHeight="1" x14ac:dyDescent="0.3">
      <c r="A131" s="185"/>
      <c r="B131" s="44"/>
      <c r="C131" s="44"/>
      <c r="D131" s="44"/>
      <c r="E131" s="44"/>
      <c r="F131" s="44"/>
      <c r="G131" s="44"/>
      <c r="H131" s="44"/>
      <c r="I131" s="44"/>
      <c r="J131" s="44"/>
      <c r="K131" s="44"/>
      <c r="L131" s="44"/>
      <c r="M131" s="44"/>
      <c r="N131" s="44"/>
      <c r="O131" s="44"/>
      <c r="P131" s="44"/>
      <c r="Q131" s="44"/>
      <c r="R131" s="44"/>
      <c r="S131" s="44"/>
      <c r="T131" s="44"/>
      <c r="U131" s="44"/>
    </row>
    <row r="132" spans="1:21" ht="14.25" customHeight="1" x14ac:dyDescent="0.3">
      <c r="A132" s="185"/>
      <c r="B132" s="44"/>
      <c r="C132" s="44"/>
      <c r="D132" s="44"/>
      <c r="E132" s="44"/>
      <c r="F132" s="44"/>
      <c r="G132" s="44"/>
      <c r="H132" s="44"/>
      <c r="I132" s="44"/>
      <c r="J132" s="44"/>
      <c r="K132" s="44"/>
      <c r="L132" s="44"/>
      <c r="M132" s="44"/>
      <c r="N132" s="44"/>
      <c r="O132" s="44"/>
      <c r="P132" s="44"/>
      <c r="Q132" s="44"/>
      <c r="R132" s="44"/>
      <c r="S132" s="44"/>
      <c r="T132" s="44"/>
      <c r="U132" s="44"/>
    </row>
    <row r="133" spans="1:21" ht="14.25" customHeight="1" x14ac:dyDescent="0.3">
      <c r="A133" s="185"/>
      <c r="B133" s="44"/>
      <c r="C133" s="44"/>
      <c r="D133" s="44"/>
      <c r="E133" s="44"/>
      <c r="F133" s="44"/>
      <c r="G133" s="44"/>
      <c r="H133" s="44"/>
      <c r="I133" s="44"/>
      <c r="J133" s="44"/>
      <c r="K133" s="44"/>
      <c r="L133" s="44"/>
      <c r="M133" s="44"/>
      <c r="N133" s="44"/>
      <c r="O133" s="44"/>
      <c r="P133" s="44"/>
      <c r="Q133" s="44"/>
      <c r="R133" s="44"/>
      <c r="S133" s="44"/>
      <c r="T133" s="44"/>
      <c r="U133" s="44"/>
    </row>
    <row r="134" spans="1:21" ht="14.25" customHeight="1" x14ac:dyDescent="0.3">
      <c r="A134" s="185"/>
      <c r="B134" s="44"/>
      <c r="C134" s="44"/>
      <c r="D134" s="44"/>
      <c r="E134" s="44"/>
      <c r="F134" s="44"/>
      <c r="G134" s="44"/>
      <c r="H134" s="44"/>
      <c r="I134" s="44"/>
      <c r="J134" s="44"/>
      <c r="K134" s="44"/>
      <c r="L134" s="44"/>
      <c r="M134" s="44"/>
      <c r="N134" s="44"/>
      <c r="O134" s="44"/>
      <c r="P134" s="44"/>
      <c r="Q134" s="44"/>
      <c r="R134" s="44"/>
      <c r="S134" s="44"/>
      <c r="T134" s="44"/>
      <c r="U134" s="44"/>
    </row>
    <row r="135" spans="1:21" ht="14.25" customHeight="1" x14ac:dyDescent="0.3">
      <c r="A135" s="185"/>
      <c r="B135" s="44"/>
      <c r="C135" s="44"/>
      <c r="D135" s="44"/>
      <c r="E135" s="44"/>
      <c r="F135" s="44"/>
      <c r="G135" s="44"/>
      <c r="H135" s="44"/>
      <c r="I135" s="44"/>
      <c r="J135" s="44"/>
      <c r="K135" s="44"/>
      <c r="L135" s="44"/>
      <c r="M135" s="44"/>
      <c r="N135" s="44"/>
      <c r="O135" s="44"/>
      <c r="P135" s="44"/>
      <c r="Q135" s="44"/>
      <c r="R135" s="44"/>
      <c r="S135" s="44"/>
      <c r="T135" s="44"/>
      <c r="U135" s="44"/>
    </row>
    <row r="136" spans="1:21" ht="14.25" customHeight="1" x14ac:dyDescent="0.3">
      <c r="A136" s="185"/>
      <c r="B136" s="44"/>
      <c r="C136" s="44"/>
      <c r="D136" s="44"/>
      <c r="E136" s="44"/>
      <c r="F136" s="44"/>
      <c r="G136" s="44"/>
      <c r="H136" s="44"/>
      <c r="I136" s="44"/>
      <c r="J136" s="44"/>
      <c r="K136" s="44"/>
      <c r="L136" s="44"/>
      <c r="M136" s="44"/>
      <c r="N136" s="44"/>
      <c r="O136" s="44"/>
      <c r="P136" s="44"/>
      <c r="Q136" s="44"/>
      <c r="R136" s="44"/>
      <c r="S136" s="44"/>
      <c r="T136" s="44"/>
      <c r="U136" s="44"/>
    </row>
    <row r="137" spans="1:21" ht="14.25" customHeight="1" x14ac:dyDescent="0.3">
      <c r="A137" s="185"/>
      <c r="B137" s="44"/>
      <c r="C137" s="44"/>
      <c r="D137" s="44"/>
      <c r="E137" s="44"/>
      <c r="F137" s="44"/>
      <c r="G137" s="44"/>
      <c r="H137" s="44"/>
      <c r="I137" s="44"/>
      <c r="J137" s="44"/>
      <c r="K137" s="44"/>
      <c r="L137" s="44"/>
      <c r="M137" s="44"/>
      <c r="N137" s="44"/>
      <c r="O137" s="44"/>
      <c r="P137" s="44"/>
      <c r="Q137" s="44"/>
      <c r="R137" s="44"/>
      <c r="S137" s="44"/>
      <c r="T137" s="44"/>
      <c r="U137" s="44"/>
    </row>
    <row r="138" spans="1:21" ht="14.25" customHeight="1" x14ac:dyDescent="0.3">
      <c r="A138" s="185"/>
      <c r="B138" s="44"/>
      <c r="C138" s="44"/>
      <c r="D138" s="44"/>
      <c r="E138" s="44"/>
      <c r="F138" s="44"/>
      <c r="G138" s="44"/>
      <c r="H138" s="44"/>
      <c r="I138" s="44"/>
      <c r="J138" s="44"/>
      <c r="K138" s="44"/>
      <c r="L138" s="44"/>
      <c r="M138" s="44"/>
      <c r="N138" s="44"/>
      <c r="O138" s="44"/>
      <c r="P138" s="44"/>
      <c r="Q138" s="44"/>
      <c r="R138" s="44"/>
      <c r="S138" s="44"/>
      <c r="T138" s="44"/>
      <c r="U138" s="44"/>
    </row>
    <row r="139" spans="1:21" ht="14.25" customHeight="1" x14ac:dyDescent="0.3">
      <c r="A139" s="185"/>
      <c r="B139" s="44"/>
      <c r="C139" s="44"/>
      <c r="D139" s="44"/>
      <c r="E139" s="44"/>
      <c r="F139" s="44"/>
      <c r="G139" s="44"/>
      <c r="H139" s="44"/>
      <c r="I139" s="44"/>
      <c r="J139" s="44"/>
      <c r="K139" s="44"/>
      <c r="L139" s="44"/>
      <c r="M139" s="44"/>
      <c r="N139" s="44"/>
      <c r="O139" s="44"/>
      <c r="P139" s="44"/>
      <c r="Q139" s="44"/>
      <c r="R139" s="44"/>
      <c r="S139" s="44"/>
      <c r="T139" s="44"/>
      <c r="U139" s="44"/>
    </row>
    <row r="140" spans="1:21" ht="14.25" customHeight="1" x14ac:dyDescent="0.3">
      <c r="A140" s="185"/>
      <c r="B140" s="44"/>
      <c r="C140" s="44"/>
      <c r="D140" s="44"/>
      <c r="E140" s="44"/>
      <c r="F140" s="44"/>
      <c r="G140" s="44"/>
      <c r="H140" s="44"/>
      <c r="I140" s="44"/>
      <c r="J140" s="44"/>
      <c r="K140" s="44"/>
      <c r="L140" s="44"/>
      <c r="M140" s="44"/>
      <c r="N140" s="44"/>
      <c r="O140" s="44"/>
      <c r="P140" s="44"/>
      <c r="Q140" s="44"/>
      <c r="R140" s="44"/>
      <c r="S140" s="44"/>
      <c r="T140" s="44"/>
      <c r="U140" s="44"/>
    </row>
    <row r="141" spans="1:21" ht="14.25" customHeight="1" x14ac:dyDescent="0.3">
      <c r="A141" s="185"/>
      <c r="B141" s="44"/>
      <c r="C141" s="44"/>
      <c r="D141" s="44"/>
      <c r="E141" s="44"/>
      <c r="F141" s="44"/>
      <c r="G141" s="44"/>
      <c r="H141" s="44"/>
      <c r="I141" s="44"/>
      <c r="J141" s="44"/>
      <c r="K141" s="44"/>
      <c r="L141" s="44"/>
      <c r="M141" s="44"/>
      <c r="N141" s="44"/>
      <c r="O141" s="44"/>
      <c r="P141" s="44"/>
      <c r="Q141" s="44"/>
      <c r="R141" s="44"/>
      <c r="S141" s="44"/>
      <c r="T141" s="44"/>
      <c r="U141" s="44"/>
    </row>
    <row r="142" spans="1:21" ht="14.25" customHeight="1" x14ac:dyDescent="0.3">
      <c r="A142" s="185"/>
      <c r="B142" s="44"/>
      <c r="C142" s="44"/>
      <c r="D142" s="44"/>
      <c r="E142" s="44"/>
      <c r="F142" s="44"/>
      <c r="G142" s="44"/>
      <c r="H142" s="44"/>
      <c r="I142" s="44"/>
      <c r="J142" s="44"/>
      <c r="K142" s="44"/>
      <c r="L142" s="44"/>
      <c r="M142" s="44"/>
      <c r="N142" s="44"/>
      <c r="O142" s="44"/>
      <c r="P142" s="44"/>
      <c r="Q142" s="44"/>
      <c r="R142" s="44"/>
      <c r="S142" s="44"/>
      <c r="T142" s="44"/>
      <c r="U142" s="44"/>
    </row>
    <row r="143" spans="1:21" ht="14.25" customHeight="1" x14ac:dyDescent="0.3">
      <c r="A143" s="185"/>
      <c r="B143" s="44"/>
      <c r="C143" s="44"/>
      <c r="D143" s="44"/>
      <c r="E143" s="44"/>
      <c r="F143" s="44"/>
      <c r="G143" s="44"/>
      <c r="H143" s="44"/>
      <c r="I143" s="44"/>
      <c r="J143" s="44"/>
      <c r="K143" s="44"/>
      <c r="L143" s="44"/>
      <c r="M143" s="44"/>
      <c r="N143" s="44"/>
      <c r="O143" s="44"/>
      <c r="P143" s="44"/>
      <c r="Q143" s="44"/>
      <c r="R143" s="44"/>
      <c r="S143" s="44"/>
      <c r="T143" s="44"/>
      <c r="U143" s="44"/>
    </row>
    <row r="144" spans="1:21" ht="14.25" customHeight="1" x14ac:dyDescent="0.3">
      <c r="A144" s="185"/>
      <c r="B144" s="44"/>
      <c r="C144" s="44"/>
      <c r="D144" s="44"/>
      <c r="E144" s="44"/>
      <c r="F144" s="44"/>
      <c r="G144" s="44"/>
      <c r="H144" s="44"/>
      <c r="I144" s="44"/>
      <c r="J144" s="44"/>
      <c r="K144" s="44"/>
      <c r="L144" s="44"/>
      <c r="M144" s="44"/>
      <c r="N144" s="44"/>
      <c r="O144" s="44"/>
      <c r="P144" s="44"/>
      <c r="Q144" s="44"/>
      <c r="R144" s="44"/>
      <c r="S144" s="44"/>
      <c r="T144" s="44"/>
      <c r="U144" s="44"/>
    </row>
    <row r="145" spans="1:21" ht="14.25" customHeight="1" x14ac:dyDescent="0.3">
      <c r="A145" s="185"/>
      <c r="B145" s="44"/>
      <c r="C145" s="44"/>
      <c r="D145" s="44"/>
      <c r="E145" s="44"/>
      <c r="F145" s="44"/>
      <c r="G145" s="44"/>
      <c r="H145" s="44"/>
      <c r="I145" s="44"/>
      <c r="J145" s="44"/>
      <c r="K145" s="44"/>
      <c r="L145" s="44"/>
      <c r="M145" s="44"/>
      <c r="N145" s="44"/>
      <c r="O145" s="44"/>
      <c r="P145" s="44"/>
      <c r="Q145" s="44"/>
      <c r="R145" s="44"/>
      <c r="S145" s="44"/>
      <c r="T145" s="44"/>
      <c r="U145" s="44"/>
    </row>
    <row r="146" spans="1:21" ht="14.25" customHeight="1" x14ac:dyDescent="0.3">
      <c r="A146" s="185"/>
      <c r="B146" s="44"/>
      <c r="C146" s="44"/>
      <c r="D146" s="44"/>
      <c r="E146" s="44"/>
      <c r="F146" s="44"/>
      <c r="G146" s="44"/>
      <c r="H146" s="44"/>
      <c r="I146" s="44"/>
      <c r="J146" s="44"/>
      <c r="K146" s="44"/>
      <c r="L146" s="44"/>
      <c r="M146" s="44"/>
      <c r="N146" s="44"/>
      <c r="O146" s="44"/>
      <c r="P146" s="44"/>
      <c r="Q146" s="44"/>
      <c r="R146" s="44"/>
      <c r="S146" s="44"/>
      <c r="T146" s="44"/>
      <c r="U146" s="44"/>
    </row>
    <row r="147" spans="1:21" ht="14.25" customHeight="1" x14ac:dyDescent="0.3">
      <c r="A147" s="185"/>
      <c r="B147" s="44"/>
      <c r="C147" s="44"/>
      <c r="D147" s="44"/>
      <c r="E147" s="44"/>
      <c r="F147" s="44"/>
      <c r="G147" s="44"/>
      <c r="H147" s="44"/>
      <c r="I147" s="44"/>
      <c r="J147" s="44"/>
      <c r="K147" s="44"/>
      <c r="L147" s="44"/>
      <c r="M147" s="44"/>
      <c r="N147" s="44"/>
      <c r="O147" s="44"/>
      <c r="P147" s="44"/>
      <c r="Q147" s="44"/>
      <c r="R147" s="44"/>
      <c r="S147" s="44"/>
      <c r="T147" s="44"/>
      <c r="U147" s="44"/>
    </row>
    <row r="148" spans="1:21" ht="14.25" customHeight="1" x14ac:dyDescent="0.3">
      <c r="A148" s="185"/>
      <c r="B148" s="44"/>
      <c r="C148" s="44"/>
      <c r="D148" s="44"/>
      <c r="E148" s="44"/>
      <c r="F148" s="44"/>
      <c r="G148" s="44"/>
      <c r="H148" s="44"/>
      <c r="I148" s="44"/>
      <c r="J148" s="44"/>
      <c r="K148" s="44"/>
      <c r="L148" s="44"/>
      <c r="M148" s="44"/>
      <c r="N148" s="44"/>
      <c r="O148" s="44"/>
      <c r="P148" s="44"/>
      <c r="Q148" s="44"/>
      <c r="R148" s="44"/>
      <c r="S148" s="44"/>
      <c r="T148" s="44"/>
      <c r="U148" s="44"/>
    </row>
    <row r="149" spans="1:21" ht="14.25" customHeight="1" x14ac:dyDescent="0.3">
      <c r="A149" s="185"/>
      <c r="B149" s="44"/>
      <c r="C149" s="44"/>
      <c r="D149" s="44"/>
      <c r="E149" s="44"/>
      <c r="F149" s="44"/>
      <c r="G149" s="44"/>
      <c r="H149" s="44"/>
      <c r="I149" s="44"/>
      <c r="J149" s="44"/>
      <c r="K149" s="44"/>
      <c r="L149" s="44"/>
      <c r="M149" s="44"/>
      <c r="N149" s="44"/>
      <c r="O149" s="44"/>
      <c r="P149" s="44"/>
      <c r="Q149" s="44"/>
      <c r="R149" s="44"/>
      <c r="S149" s="44"/>
      <c r="T149" s="44"/>
      <c r="U149" s="44"/>
    </row>
    <row r="150" spans="1:21" ht="14.25" customHeight="1" x14ac:dyDescent="0.3">
      <c r="A150" s="185"/>
      <c r="B150" s="44"/>
      <c r="C150" s="44"/>
      <c r="D150" s="44"/>
      <c r="E150" s="44"/>
      <c r="F150" s="44"/>
      <c r="G150" s="44"/>
      <c r="H150" s="44"/>
      <c r="I150" s="44"/>
      <c r="J150" s="44"/>
      <c r="K150" s="44"/>
      <c r="L150" s="44"/>
      <c r="M150" s="44"/>
      <c r="N150" s="44"/>
      <c r="O150" s="44"/>
      <c r="P150" s="44"/>
      <c r="Q150" s="44"/>
      <c r="R150" s="44"/>
      <c r="S150" s="44"/>
      <c r="T150" s="44"/>
      <c r="U150" s="44"/>
    </row>
    <row r="151" spans="1:21" ht="14.25" customHeight="1" x14ac:dyDescent="0.3">
      <c r="A151" s="185"/>
      <c r="B151" s="44"/>
      <c r="C151" s="44"/>
      <c r="D151" s="44"/>
      <c r="E151" s="44"/>
      <c r="F151" s="44"/>
      <c r="G151" s="44"/>
      <c r="H151" s="44"/>
      <c r="I151" s="44"/>
      <c r="J151" s="44"/>
      <c r="K151" s="44"/>
      <c r="L151" s="44"/>
      <c r="M151" s="44"/>
      <c r="N151" s="44"/>
      <c r="O151" s="44"/>
      <c r="P151" s="44"/>
      <c r="Q151" s="44"/>
      <c r="R151" s="44"/>
      <c r="S151" s="44"/>
      <c r="T151" s="44"/>
      <c r="U151" s="44"/>
    </row>
    <row r="152" spans="1:21" ht="14.25" customHeight="1" x14ac:dyDescent="0.3">
      <c r="A152" s="185"/>
      <c r="B152" s="44"/>
      <c r="C152" s="44"/>
      <c r="D152" s="44"/>
      <c r="E152" s="44"/>
      <c r="F152" s="44"/>
      <c r="G152" s="44"/>
      <c r="H152" s="44"/>
      <c r="I152" s="44"/>
      <c r="J152" s="44"/>
      <c r="K152" s="44"/>
      <c r="L152" s="44"/>
      <c r="M152" s="44"/>
      <c r="N152" s="44"/>
      <c r="O152" s="44"/>
      <c r="P152" s="44"/>
      <c r="Q152" s="44"/>
      <c r="R152" s="44"/>
      <c r="S152" s="44"/>
      <c r="T152" s="44"/>
      <c r="U152" s="44"/>
    </row>
    <row r="153" spans="1:21" ht="14.25" customHeight="1" x14ac:dyDescent="0.3">
      <c r="A153" s="185"/>
      <c r="B153" s="44"/>
      <c r="C153" s="44"/>
      <c r="D153" s="44"/>
      <c r="E153" s="44"/>
      <c r="F153" s="44"/>
      <c r="G153" s="44"/>
      <c r="H153" s="44"/>
      <c r="I153" s="44"/>
      <c r="J153" s="44"/>
      <c r="K153" s="44"/>
      <c r="L153" s="44"/>
      <c r="M153" s="44"/>
      <c r="N153" s="44"/>
      <c r="O153" s="44"/>
      <c r="P153" s="44"/>
      <c r="Q153" s="44"/>
      <c r="R153" s="44"/>
      <c r="S153" s="44"/>
      <c r="T153" s="44"/>
      <c r="U153" s="44"/>
    </row>
    <row r="154" spans="1:21" ht="14.25" customHeight="1" x14ac:dyDescent="0.3">
      <c r="A154" s="185"/>
      <c r="B154" s="44"/>
      <c r="C154" s="44"/>
      <c r="D154" s="44"/>
      <c r="E154" s="44"/>
      <c r="F154" s="44"/>
      <c r="G154" s="44"/>
      <c r="H154" s="44"/>
      <c r="I154" s="44"/>
      <c r="J154" s="44"/>
      <c r="K154" s="44"/>
      <c r="L154" s="44"/>
      <c r="M154" s="44"/>
      <c r="N154" s="44"/>
      <c r="O154" s="44"/>
      <c r="P154" s="44"/>
      <c r="Q154" s="44"/>
      <c r="R154" s="44"/>
      <c r="S154" s="44"/>
      <c r="T154" s="44"/>
      <c r="U154" s="44"/>
    </row>
    <row r="155" spans="1:21" ht="14.25" customHeight="1" x14ac:dyDescent="0.3">
      <c r="A155" s="185"/>
      <c r="B155" s="44"/>
      <c r="C155" s="44"/>
      <c r="D155" s="44"/>
      <c r="E155" s="44"/>
      <c r="F155" s="44"/>
      <c r="G155" s="44"/>
      <c r="H155" s="44"/>
      <c r="I155" s="44"/>
      <c r="J155" s="44"/>
      <c r="K155" s="44"/>
      <c r="L155" s="44"/>
      <c r="M155" s="44"/>
      <c r="N155" s="44"/>
      <c r="O155" s="44"/>
      <c r="P155" s="44"/>
      <c r="Q155" s="44"/>
      <c r="R155" s="44"/>
      <c r="S155" s="44"/>
      <c r="T155" s="44"/>
      <c r="U155" s="44"/>
    </row>
    <row r="156" spans="1:21" ht="14.25" customHeight="1" x14ac:dyDescent="0.3">
      <c r="A156" s="185"/>
      <c r="B156" s="44"/>
      <c r="C156" s="44"/>
      <c r="D156" s="44"/>
      <c r="E156" s="44"/>
      <c r="F156" s="44"/>
      <c r="G156" s="44"/>
      <c r="H156" s="44"/>
      <c r="I156" s="44"/>
      <c r="J156" s="44"/>
      <c r="K156" s="44"/>
      <c r="L156" s="44"/>
      <c r="M156" s="44"/>
      <c r="N156" s="44"/>
      <c r="O156" s="44"/>
      <c r="P156" s="44"/>
      <c r="Q156" s="44"/>
      <c r="R156" s="44"/>
      <c r="S156" s="44"/>
      <c r="T156" s="44"/>
      <c r="U156" s="44"/>
    </row>
    <row r="157" spans="1:21" ht="14.25" customHeight="1" x14ac:dyDescent="0.3">
      <c r="A157" s="185"/>
      <c r="B157" s="44"/>
      <c r="C157" s="44"/>
      <c r="D157" s="44"/>
      <c r="E157" s="44"/>
      <c r="F157" s="44"/>
      <c r="G157" s="44"/>
      <c r="H157" s="44"/>
      <c r="I157" s="44"/>
      <c r="J157" s="44"/>
      <c r="K157" s="44"/>
      <c r="L157" s="44"/>
      <c r="M157" s="44"/>
      <c r="N157" s="44"/>
      <c r="O157" s="44"/>
      <c r="P157" s="44"/>
      <c r="Q157" s="44"/>
      <c r="R157" s="44"/>
      <c r="S157" s="44"/>
      <c r="T157" s="44"/>
      <c r="U157" s="44"/>
    </row>
    <row r="158" spans="1:21" ht="14.25" customHeight="1" x14ac:dyDescent="0.3">
      <c r="A158" s="185"/>
      <c r="B158" s="44"/>
      <c r="C158" s="44"/>
      <c r="D158" s="44"/>
      <c r="E158" s="44"/>
      <c r="F158" s="44"/>
      <c r="G158" s="44"/>
      <c r="H158" s="44"/>
      <c r="I158" s="44"/>
      <c r="J158" s="44"/>
      <c r="K158" s="44"/>
      <c r="L158" s="44"/>
      <c r="M158" s="44"/>
      <c r="N158" s="44"/>
      <c r="O158" s="44"/>
      <c r="P158" s="44"/>
      <c r="Q158" s="44"/>
      <c r="R158" s="44"/>
      <c r="S158" s="44"/>
      <c r="T158" s="44"/>
      <c r="U158" s="44"/>
    </row>
    <row r="159" spans="1:21" ht="14.25" customHeight="1" x14ac:dyDescent="0.3">
      <c r="A159" s="185"/>
      <c r="B159" s="44"/>
      <c r="C159" s="44"/>
      <c r="D159" s="44"/>
      <c r="E159" s="44"/>
      <c r="F159" s="44"/>
      <c r="G159" s="44"/>
      <c r="H159" s="44"/>
      <c r="I159" s="44"/>
      <c r="J159" s="44"/>
      <c r="K159" s="44"/>
      <c r="L159" s="44"/>
      <c r="M159" s="44"/>
      <c r="N159" s="44"/>
      <c r="O159" s="44"/>
      <c r="P159" s="44"/>
      <c r="Q159" s="44"/>
      <c r="R159" s="44"/>
      <c r="S159" s="44"/>
      <c r="T159" s="44"/>
      <c r="U159" s="44"/>
    </row>
    <row r="160" spans="1:21" ht="14.25" customHeight="1" x14ac:dyDescent="0.3">
      <c r="A160" s="185"/>
      <c r="B160" s="44"/>
      <c r="C160" s="44"/>
      <c r="D160" s="44"/>
      <c r="E160" s="44"/>
      <c r="F160" s="44"/>
      <c r="G160" s="44"/>
      <c r="H160" s="44"/>
      <c r="I160" s="44"/>
      <c r="J160" s="44"/>
      <c r="K160" s="44"/>
      <c r="L160" s="44"/>
      <c r="M160" s="44"/>
      <c r="N160" s="44"/>
      <c r="O160" s="44"/>
      <c r="P160" s="44"/>
      <c r="Q160" s="44"/>
      <c r="R160" s="44"/>
      <c r="S160" s="44"/>
      <c r="T160" s="44"/>
      <c r="U160" s="44"/>
    </row>
    <row r="161" spans="1:21" ht="14.25" customHeight="1" x14ac:dyDescent="0.3">
      <c r="A161" s="185"/>
      <c r="B161" s="44"/>
      <c r="C161" s="44"/>
      <c r="D161" s="44"/>
      <c r="E161" s="44"/>
      <c r="F161" s="44"/>
      <c r="G161" s="44"/>
      <c r="H161" s="44"/>
      <c r="I161" s="44"/>
      <c r="J161" s="44"/>
      <c r="K161" s="44"/>
      <c r="L161" s="44"/>
      <c r="M161" s="44"/>
      <c r="N161" s="44"/>
      <c r="O161" s="44"/>
      <c r="P161" s="44"/>
      <c r="Q161" s="44"/>
      <c r="R161" s="44"/>
      <c r="S161" s="44"/>
      <c r="T161" s="44"/>
      <c r="U161" s="44"/>
    </row>
    <row r="162" spans="1:21" ht="14.25" customHeight="1" x14ac:dyDescent="0.3">
      <c r="A162" s="185"/>
      <c r="B162" s="44"/>
      <c r="C162" s="44"/>
      <c r="D162" s="44"/>
      <c r="E162" s="44"/>
      <c r="F162" s="44"/>
      <c r="G162" s="44"/>
      <c r="H162" s="44"/>
      <c r="I162" s="44"/>
      <c r="J162" s="44"/>
      <c r="K162" s="44"/>
      <c r="L162" s="44"/>
      <c r="M162" s="44"/>
      <c r="N162" s="44"/>
      <c r="O162" s="44"/>
      <c r="P162" s="44"/>
      <c r="Q162" s="44"/>
      <c r="R162" s="44"/>
      <c r="S162" s="44"/>
      <c r="T162" s="44"/>
      <c r="U162" s="44"/>
    </row>
    <row r="163" spans="1:21" ht="14.25" customHeight="1" x14ac:dyDescent="0.3">
      <c r="A163" s="185"/>
      <c r="B163" s="44"/>
      <c r="C163" s="44"/>
      <c r="D163" s="44"/>
      <c r="E163" s="44"/>
      <c r="F163" s="44"/>
      <c r="G163" s="44"/>
      <c r="H163" s="44"/>
      <c r="I163" s="44"/>
      <c r="J163" s="44"/>
      <c r="K163" s="44"/>
      <c r="L163" s="44"/>
      <c r="M163" s="44"/>
      <c r="N163" s="44"/>
      <c r="O163" s="44"/>
      <c r="P163" s="44"/>
      <c r="Q163" s="44"/>
      <c r="R163" s="44"/>
      <c r="S163" s="44"/>
      <c r="T163" s="44"/>
      <c r="U163" s="44"/>
    </row>
    <row r="164" spans="1:21" ht="14.25" customHeight="1" x14ac:dyDescent="0.3">
      <c r="A164" s="185"/>
      <c r="B164" s="44"/>
      <c r="C164" s="44"/>
      <c r="D164" s="44"/>
      <c r="E164" s="44"/>
      <c r="F164" s="44"/>
      <c r="G164" s="44"/>
      <c r="H164" s="44"/>
      <c r="I164" s="44"/>
      <c r="J164" s="44"/>
      <c r="K164" s="44"/>
      <c r="L164" s="44"/>
      <c r="M164" s="44"/>
      <c r="N164" s="44"/>
      <c r="O164" s="44"/>
      <c r="P164" s="44"/>
      <c r="Q164" s="44"/>
      <c r="R164" s="44"/>
      <c r="S164" s="44"/>
      <c r="T164" s="44"/>
      <c r="U164" s="44"/>
    </row>
    <row r="165" spans="1:21" ht="14.25" customHeight="1" x14ac:dyDescent="0.3">
      <c r="A165" s="185"/>
      <c r="B165" s="44"/>
      <c r="C165" s="44"/>
      <c r="D165" s="44"/>
      <c r="E165" s="44"/>
      <c r="F165" s="44"/>
      <c r="G165" s="44"/>
      <c r="H165" s="44"/>
      <c r="I165" s="44"/>
      <c r="J165" s="44"/>
      <c r="K165" s="44"/>
      <c r="L165" s="44"/>
      <c r="M165" s="44"/>
      <c r="N165" s="44"/>
      <c r="O165" s="44"/>
      <c r="P165" s="44"/>
      <c r="Q165" s="44"/>
      <c r="R165" s="44"/>
      <c r="S165" s="44"/>
      <c r="T165" s="44"/>
      <c r="U165" s="44"/>
    </row>
    <row r="166" spans="1:21" ht="14.25" customHeight="1" x14ac:dyDescent="0.3">
      <c r="A166" s="185"/>
      <c r="B166" s="44"/>
      <c r="C166" s="44"/>
      <c r="D166" s="44"/>
      <c r="E166" s="44"/>
      <c r="F166" s="44"/>
      <c r="G166" s="44"/>
      <c r="H166" s="44"/>
      <c r="I166" s="44"/>
      <c r="J166" s="44"/>
      <c r="K166" s="44"/>
      <c r="L166" s="44"/>
      <c r="M166" s="44"/>
      <c r="N166" s="44"/>
      <c r="O166" s="44"/>
      <c r="P166" s="44"/>
      <c r="Q166" s="44"/>
      <c r="R166" s="44"/>
      <c r="S166" s="44"/>
      <c r="T166" s="44"/>
      <c r="U166" s="44"/>
    </row>
    <row r="167" spans="1:21" ht="14.25" customHeight="1" x14ac:dyDescent="0.3">
      <c r="A167" s="185"/>
      <c r="B167" s="44"/>
      <c r="C167" s="44"/>
      <c r="D167" s="44"/>
      <c r="E167" s="44"/>
      <c r="F167" s="44"/>
      <c r="G167" s="44"/>
      <c r="H167" s="44"/>
      <c r="I167" s="44"/>
      <c r="J167" s="44"/>
      <c r="K167" s="44"/>
      <c r="L167" s="44"/>
      <c r="M167" s="44"/>
      <c r="N167" s="44"/>
      <c r="O167" s="44"/>
      <c r="P167" s="44"/>
      <c r="Q167" s="44"/>
      <c r="R167" s="44"/>
      <c r="S167" s="44"/>
      <c r="T167" s="44"/>
      <c r="U167" s="44"/>
    </row>
    <row r="168" spans="1:21" ht="14.25" customHeight="1" x14ac:dyDescent="0.3">
      <c r="A168" s="185"/>
      <c r="B168" s="44"/>
      <c r="C168" s="44"/>
      <c r="D168" s="44"/>
      <c r="E168" s="44"/>
      <c r="F168" s="44"/>
      <c r="G168" s="44"/>
      <c r="H168" s="44"/>
      <c r="I168" s="44"/>
      <c r="J168" s="44"/>
      <c r="K168" s="44"/>
      <c r="L168" s="44"/>
      <c r="M168" s="44"/>
      <c r="N168" s="44"/>
      <c r="O168" s="44"/>
      <c r="P168" s="44"/>
      <c r="Q168" s="44"/>
      <c r="R168" s="44"/>
      <c r="S168" s="44"/>
      <c r="T168" s="44"/>
      <c r="U168" s="44"/>
    </row>
    <row r="169" spans="1:21" ht="14.25" customHeight="1" x14ac:dyDescent="0.3">
      <c r="A169" s="185"/>
      <c r="B169" s="44"/>
      <c r="C169" s="44"/>
      <c r="D169" s="44"/>
      <c r="E169" s="44"/>
      <c r="F169" s="44"/>
      <c r="G169" s="44"/>
      <c r="H169" s="44"/>
      <c r="I169" s="44"/>
      <c r="J169" s="44"/>
      <c r="K169" s="44"/>
      <c r="L169" s="44"/>
      <c r="M169" s="44"/>
      <c r="N169" s="44"/>
      <c r="O169" s="44"/>
      <c r="P169" s="44"/>
      <c r="Q169" s="44"/>
      <c r="R169" s="44"/>
      <c r="S169" s="44"/>
      <c r="T169" s="44"/>
      <c r="U169" s="44"/>
    </row>
    <row r="170" spans="1:21" ht="14.25" customHeight="1" x14ac:dyDescent="0.3">
      <c r="A170" s="185"/>
      <c r="B170" s="44"/>
      <c r="C170" s="44"/>
      <c r="D170" s="44"/>
      <c r="E170" s="44"/>
      <c r="F170" s="44"/>
      <c r="G170" s="44"/>
      <c r="H170" s="44"/>
      <c r="I170" s="44"/>
      <c r="J170" s="44"/>
      <c r="K170" s="44"/>
      <c r="L170" s="44"/>
      <c r="M170" s="44"/>
      <c r="N170" s="44"/>
      <c r="O170" s="44"/>
      <c r="P170" s="44"/>
      <c r="Q170" s="44"/>
      <c r="R170" s="44"/>
      <c r="S170" s="44"/>
      <c r="T170" s="44"/>
      <c r="U170" s="44"/>
    </row>
    <row r="171" spans="1:21" ht="14.25" customHeight="1" x14ac:dyDescent="0.3">
      <c r="A171" s="185"/>
      <c r="B171" s="44"/>
      <c r="C171" s="44"/>
      <c r="D171" s="44"/>
      <c r="E171" s="44"/>
      <c r="F171" s="44"/>
      <c r="G171" s="44"/>
      <c r="H171" s="44"/>
      <c r="I171" s="44"/>
      <c r="J171" s="44"/>
      <c r="K171" s="44"/>
      <c r="L171" s="44"/>
      <c r="M171" s="44"/>
      <c r="N171" s="44"/>
      <c r="O171" s="44"/>
      <c r="P171" s="44"/>
      <c r="Q171" s="44"/>
      <c r="R171" s="44"/>
      <c r="S171" s="44"/>
      <c r="T171" s="44"/>
      <c r="U171" s="44"/>
    </row>
    <row r="172" spans="1:21" ht="14.25" customHeight="1" x14ac:dyDescent="0.3">
      <c r="A172" s="185"/>
      <c r="B172" s="44"/>
      <c r="C172" s="44"/>
      <c r="D172" s="44"/>
      <c r="E172" s="44"/>
      <c r="F172" s="44"/>
      <c r="G172" s="44"/>
      <c r="H172" s="44"/>
      <c r="I172" s="44"/>
      <c r="J172" s="44"/>
      <c r="K172" s="44"/>
      <c r="L172" s="44"/>
      <c r="M172" s="44"/>
      <c r="N172" s="44"/>
      <c r="O172" s="44"/>
      <c r="P172" s="44"/>
      <c r="Q172" s="44"/>
      <c r="R172" s="44"/>
      <c r="S172" s="44"/>
      <c r="T172" s="44"/>
      <c r="U172" s="44"/>
    </row>
    <row r="173" spans="1:21" ht="14.25" customHeight="1" x14ac:dyDescent="0.3">
      <c r="A173" s="185"/>
      <c r="B173" s="44"/>
      <c r="C173" s="44"/>
      <c r="D173" s="44"/>
      <c r="E173" s="44"/>
      <c r="F173" s="44"/>
      <c r="G173" s="44"/>
      <c r="H173" s="44"/>
      <c r="I173" s="44"/>
      <c r="J173" s="44"/>
      <c r="K173" s="44"/>
      <c r="L173" s="44"/>
      <c r="M173" s="44"/>
      <c r="N173" s="44"/>
      <c r="O173" s="44"/>
      <c r="P173" s="44"/>
      <c r="Q173" s="44"/>
      <c r="R173" s="44"/>
      <c r="S173" s="44"/>
      <c r="T173" s="44"/>
      <c r="U173" s="44"/>
    </row>
    <row r="174" spans="1:21" ht="14.25" customHeight="1" x14ac:dyDescent="0.3">
      <c r="A174" s="185"/>
      <c r="B174" s="44"/>
      <c r="C174" s="44"/>
      <c r="D174" s="44"/>
      <c r="E174" s="44"/>
      <c r="F174" s="44"/>
      <c r="G174" s="44"/>
      <c r="H174" s="44"/>
      <c r="I174" s="44"/>
      <c r="J174" s="44"/>
      <c r="K174" s="44"/>
      <c r="L174" s="44"/>
      <c r="M174" s="44"/>
      <c r="N174" s="44"/>
      <c r="O174" s="44"/>
      <c r="P174" s="44"/>
      <c r="Q174" s="44"/>
      <c r="R174" s="44"/>
      <c r="S174" s="44"/>
      <c r="T174" s="44"/>
      <c r="U174" s="44"/>
    </row>
    <row r="175" spans="1:21" ht="14.25" customHeight="1" x14ac:dyDescent="0.3">
      <c r="A175" s="185"/>
      <c r="B175" s="44"/>
      <c r="C175" s="44"/>
      <c r="D175" s="44"/>
      <c r="E175" s="44"/>
      <c r="F175" s="44"/>
      <c r="G175" s="44"/>
      <c r="H175" s="44"/>
      <c r="I175" s="44"/>
      <c r="J175" s="44"/>
      <c r="K175" s="44"/>
      <c r="L175" s="44"/>
      <c r="M175" s="44"/>
      <c r="N175" s="44"/>
      <c r="O175" s="44"/>
      <c r="P175" s="44"/>
      <c r="Q175" s="44"/>
      <c r="R175" s="44"/>
      <c r="S175" s="44"/>
      <c r="T175" s="44"/>
      <c r="U175" s="44"/>
    </row>
    <row r="176" spans="1:21" ht="14.25" customHeight="1" x14ac:dyDescent="0.3">
      <c r="A176" s="185"/>
      <c r="B176" s="44"/>
      <c r="C176" s="44"/>
      <c r="D176" s="44"/>
      <c r="E176" s="44"/>
      <c r="F176" s="44"/>
      <c r="G176" s="44"/>
      <c r="H176" s="44"/>
      <c r="I176" s="44"/>
      <c r="J176" s="44"/>
      <c r="K176" s="44"/>
      <c r="L176" s="44"/>
      <c r="M176" s="44"/>
      <c r="N176" s="44"/>
      <c r="O176" s="44"/>
      <c r="P176" s="44"/>
      <c r="Q176" s="44"/>
      <c r="R176" s="44"/>
      <c r="S176" s="44"/>
      <c r="T176" s="44"/>
      <c r="U176" s="44"/>
    </row>
    <row r="177" spans="1:21" ht="14.25" customHeight="1" x14ac:dyDescent="0.3">
      <c r="A177" s="185"/>
      <c r="B177" s="44"/>
      <c r="C177" s="44"/>
      <c r="D177" s="44"/>
      <c r="E177" s="44"/>
      <c r="F177" s="44"/>
      <c r="G177" s="44"/>
      <c r="H177" s="44"/>
      <c r="I177" s="44"/>
      <c r="J177" s="44"/>
      <c r="K177" s="44"/>
      <c r="L177" s="44"/>
      <c r="M177" s="44"/>
      <c r="N177" s="44"/>
      <c r="O177" s="44"/>
      <c r="P177" s="44"/>
      <c r="Q177" s="44"/>
      <c r="R177" s="44"/>
      <c r="S177" s="44"/>
      <c r="T177" s="44"/>
      <c r="U177" s="44"/>
    </row>
    <row r="178" spans="1:21" ht="14.25" customHeight="1" x14ac:dyDescent="0.3">
      <c r="A178" s="185"/>
      <c r="B178" s="44"/>
      <c r="C178" s="44"/>
      <c r="D178" s="44"/>
      <c r="E178" s="44"/>
      <c r="F178" s="44"/>
      <c r="G178" s="44"/>
      <c r="H178" s="44"/>
      <c r="I178" s="44"/>
      <c r="J178" s="44"/>
      <c r="K178" s="44"/>
      <c r="L178" s="44"/>
      <c r="M178" s="44"/>
      <c r="N178" s="44"/>
      <c r="O178" s="44"/>
      <c r="P178" s="44"/>
      <c r="Q178" s="44"/>
      <c r="R178" s="44"/>
      <c r="S178" s="44"/>
      <c r="T178" s="44"/>
      <c r="U178" s="44"/>
    </row>
    <row r="179" spans="1:21" ht="14.25" customHeight="1" x14ac:dyDescent="0.3">
      <c r="A179" s="185"/>
      <c r="B179" s="44"/>
      <c r="C179" s="44"/>
      <c r="D179" s="44"/>
      <c r="E179" s="44"/>
      <c r="F179" s="44"/>
      <c r="G179" s="44"/>
      <c r="H179" s="44"/>
      <c r="I179" s="44"/>
      <c r="J179" s="44"/>
      <c r="K179" s="44"/>
      <c r="L179" s="44"/>
      <c r="M179" s="44"/>
      <c r="N179" s="44"/>
      <c r="O179" s="44"/>
      <c r="P179" s="44"/>
      <c r="Q179" s="44"/>
      <c r="R179" s="44"/>
      <c r="S179" s="44"/>
      <c r="T179" s="44"/>
      <c r="U179" s="44"/>
    </row>
    <row r="180" spans="1:21" ht="14.25" customHeight="1" x14ac:dyDescent="0.3">
      <c r="A180" s="185"/>
      <c r="B180" s="44"/>
      <c r="C180" s="44"/>
      <c r="D180" s="44"/>
      <c r="E180" s="44"/>
      <c r="F180" s="44"/>
      <c r="G180" s="44"/>
      <c r="H180" s="44"/>
      <c r="I180" s="44"/>
      <c r="J180" s="44"/>
      <c r="K180" s="44"/>
      <c r="L180" s="44"/>
      <c r="M180" s="44"/>
      <c r="N180" s="44"/>
      <c r="O180" s="44"/>
      <c r="P180" s="44"/>
      <c r="Q180" s="44"/>
      <c r="R180" s="44"/>
      <c r="S180" s="44"/>
      <c r="T180" s="44"/>
      <c r="U180" s="44"/>
    </row>
    <row r="181" spans="1:21" ht="14.25" customHeight="1" x14ac:dyDescent="0.3">
      <c r="A181" s="185"/>
      <c r="B181" s="44"/>
      <c r="C181" s="44"/>
      <c r="D181" s="44"/>
      <c r="E181" s="44"/>
      <c r="F181" s="44"/>
      <c r="G181" s="44"/>
      <c r="H181" s="44"/>
      <c r="I181" s="44"/>
      <c r="J181" s="44"/>
      <c r="K181" s="44"/>
      <c r="L181" s="44"/>
      <c r="M181" s="44"/>
      <c r="N181" s="44"/>
      <c r="O181" s="44"/>
      <c r="P181" s="44"/>
      <c r="Q181" s="44"/>
      <c r="R181" s="44"/>
      <c r="S181" s="44"/>
      <c r="T181" s="44"/>
      <c r="U181" s="44"/>
    </row>
    <row r="182" spans="1:21" ht="14.25" customHeight="1" x14ac:dyDescent="0.3">
      <c r="A182" s="185"/>
      <c r="B182" s="44"/>
      <c r="C182" s="44"/>
      <c r="D182" s="44"/>
      <c r="E182" s="44"/>
      <c r="F182" s="44"/>
      <c r="G182" s="44"/>
      <c r="H182" s="44"/>
      <c r="I182" s="44"/>
      <c r="J182" s="44"/>
      <c r="K182" s="44"/>
      <c r="L182" s="44"/>
      <c r="M182" s="44"/>
      <c r="N182" s="44"/>
      <c r="O182" s="44"/>
      <c r="P182" s="44"/>
      <c r="Q182" s="44"/>
      <c r="R182" s="44"/>
      <c r="S182" s="44"/>
      <c r="T182" s="44"/>
      <c r="U182" s="44"/>
    </row>
    <row r="183" spans="1:21" ht="14.25" customHeight="1" x14ac:dyDescent="0.3">
      <c r="A183" s="185"/>
      <c r="B183" s="44"/>
      <c r="C183" s="44"/>
      <c r="D183" s="44"/>
      <c r="E183" s="44"/>
      <c r="F183" s="44"/>
      <c r="G183" s="44"/>
      <c r="H183" s="44"/>
      <c r="I183" s="44"/>
      <c r="J183" s="44"/>
      <c r="K183" s="44"/>
      <c r="L183" s="44"/>
      <c r="M183" s="44"/>
      <c r="N183" s="44"/>
      <c r="O183" s="44"/>
      <c r="P183" s="44"/>
      <c r="Q183" s="44"/>
      <c r="R183" s="44"/>
      <c r="S183" s="44"/>
      <c r="T183" s="44"/>
      <c r="U183" s="44"/>
    </row>
    <row r="184" spans="1:21" ht="14.25" customHeight="1" x14ac:dyDescent="0.3">
      <c r="A184" s="185"/>
      <c r="B184" s="44"/>
      <c r="C184" s="44"/>
      <c r="D184" s="44"/>
      <c r="E184" s="44"/>
      <c r="F184" s="44"/>
      <c r="G184" s="44"/>
      <c r="H184" s="44"/>
      <c r="I184" s="44"/>
      <c r="J184" s="44"/>
      <c r="K184" s="44"/>
      <c r="L184" s="44"/>
      <c r="M184" s="44"/>
      <c r="N184" s="44"/>
      <c r="O184" s="44"/>
      <c r="P184" s="44"/>
      <c r="Q184" s="44"/>
      <c r="R184" s="44"/>
      <c r="S184" s="44"/>
      <c r="T184" s="44"/>
      <c r="U184" s="44"/>
    </row>
    <row r="185" spans="1:21" ht="14.25" customHeight="1" x14ac:dyDescent="0.3">
      <c r="A185" s="185"/>
      <c r="B185" s="44"/>
      <c r="C185" s="44"/>
      <c r="D185" s="44"/>
      <c r="E185" s="44"/>
      <c r="F185" s="44"/>
      <c r="G185" s="44"/>
      <c r="H185" s="44"/>
      <c r="I185" s="44"/>
      <c r="J185" s="44"/>
      <c r="K185" s="44"/>
      <c r="L185" s="44"/>
      <c r="M185" s="44"/>
      <c r="N185" s="44"/>
      <c r="O185" s="44"/>
      <c r="P185" s="44"/>
      <c r="Q185" s="44"/>
      <c r="R185" s="44"/>
      <c r="S185" s="44"/>
      <c r="T185" s="44"/>
      <c r="U185" s="44"/>
    </row>
    <row r="186" spans="1:21" ht="14.25" customHeight="1" x14ac:dyDescent="0.3">
      <c r="A186" s="185"/>
      <c r="B186" s="44"/>
      <c r="C186" s="44"/>
      <c r="D186" s="44"/>
      <c r="E186" s="44"/>
      <c r="F186" s="44"/>
      <c r="G186" s="44"/>
      <c r="H186" s="44"/>
      <c r="I186" s="44"/>
      <c r="J186" s="44"/>
      <c r="K186" s="44"/>
      <c r="L186" s="44"/>
      <c r="M186" s="44"/>
      <c r="N186" s="44"/>
      <c r="O186" s="44"/>
      <c r="P186" s="44"/>
      <c r="Q186" s="44"/>
      <c r="R186" s="44"/>
      <c r="S186" s="44"/>
      <c r="T186" s="44"/>
      <c r="U186" s="44"/>
    </row>
    <row r="187" spans="1:21" ht="14.25" customHeight="1" x14ac:dyDescent="0.3">
      <c r="A187" s="185"/>
      <c r="B187" s="44"/>
      <c r="C187" s="44"/>
      <c r="D187" s="44"/>
      <c r="E187" s="44"/>
      <c r="F187" s="44"/>
      <c r="G187" s="44"/>
      <c r="H187" s="44"/>
      <c r="I187" s="44"/>
      <c r="J187" s="44"/>
      <c r="K187" s="44"/>
      <c r="L187" s="44"/>
      <c r="M187" s="44"/>
      <c r="N187" s="44"/>
      <c r="O187" s="44"/>
      <c r="P187" s="44"/>
      <c r="Q187" s="44"/>
      <c r="R187" s="44"/>
      <c r="S187" s="44"/>
      <c r="T187" s="44"/>
      <c r="U187" s="44"/>
    </row>
    <row r="188" spans="1:21" ht="14.25" customHeight="1" x14ac:dyDescent="0.3">
      <c r="A188" s="185"/>
      <c r="B188" s="44"/>
      <c r="C188" s="44"/>
      <c r="D188" s="44"/>
      <c r="E188" s="44"/>
      <c r="F188" s="44"/>
      <c r="G188" s="44"/>
      <c r="H188" s="44"/>
      <c r="I188" s="44"/>
      <c r="J188" s="44"/>
      <c r="K188" s="44"/>
      <c r="L188" s="44"/>
      <c r="M188" s="44"/>
      <c r="N188" s="44"/>
      <c r="O188" s="44"/>
      <c r="P188" s="44"/>
      <c r="Q188" s="44"/>
      <c r="R188" s="44"/>
      <c r="S188" s="44"/>
      <c r="T188" s="44"/>
      <c r="U188" s="44"/>
    </row>
    <row r="189" spans="1:21" ht="14.25" customHeight="1" x14ac:dyDescent="0.3">
      <c r="A189" s="185"/>
      <c r="B189" s="44"/>
      <c r="C189" s="44"/>
      <c r="D189" s="44"/>
      <c r="E189" s="44"/>
      <c r="F189" s="44"/>
      <c r="G189" s="44"/>
      <c r="H189" s="44"/>
      <c r="I189" s="44"/>
      <c r="J189" s="44"/>
      <c r="K189" s="44"/>
      <c r="L189" s="44"/>
      <c r="M189" s="44"/>
      <c r="N189" s="44"/>
      <c r="O189" s="44"/>
      <c r="P189" s="44"/>
      <c r="Q189" s="44"/>
      <c r="R189" s="44"/>
      <c r="S189" s="44"/>
      <c r="T189" s="44"/>
      <c r="U189" s="44"/>
    </row>
    <row r="190" spans="1:21" ht="14.25" customHeight="1" x14ac:dyDescent="0.3">
      <c r="A190" s="185"/>
      <c r="B190" s="44"/>
      <c r="C190" s="44"/>
      <c r="D190" s="44"/>
      <c r="E190" s="44"/>
      <c r="F190" s="44"/>
      <c r="G190" s="44"/>
      <c r="H190" s="44"/>
      <c r="I190" s="44"/>
      <c r="J190" s="44"/>
      <c r="K190" s="44"/>
      <c r="L190" s="44"/>
      <c r="M190" s="44"/>
      <c r="N190" s="44"/>
      <c r="O190" s="44"/>
      <c r="P190" s="44"/>
      <c r="Q190" s="44"/>
      <c r="R190" s="44"/>
      <c r="S190" s="44"/>
      <c r="T190" s="44"/>
      <c r="U190" s="44"/>
    </row>
    <row r="191" spans="1:21" ht="14.25" customHeight="1" x14ac:dyDescent="0.3">
      <c r="A191" s="185"/>
      <c r="B191" s="44"/>
      <c r="C191" s="44"/>
      <c r="D191" s="44"/>
      <c r="E191" s="44"/>
      <c r="F191" s="44"/>
      <c r="G191" s="44"/>
      <c r="H191" s="44"/>
      <c r="I191" s="44"/>
      <c r="J191" s="44"/>
      <c r="K191" s="44"/>
      <c r="L191" s="44"/>
      <c r="M191" s="44"/>
      <c r="N191" s="44"/>
      <c r="O191" s="44"/>
      <c r="P191" s="44"/>
      <c r="Q191" s="44"/>
      <c r="R191" s="44"/>
      <c r="S191" s="44"/>
      <c r="T191" s="44"/>
      <c r="U191" s="44"/>
    </row>
    <row r="192" spans="1:21" ht="14.25" customHeight="1" x14ac:dyDescent="0.3">
      <c r="A192" s="185"/>
      <c r="B192" s="44"/>
      <c r="C192" s="44"/>
      <c r="D192" s="44"/>
      <c r="E192" s="44"/>
      <c r="F192" s="44"/>
      <c r="G192" s="44"/>
      <c r="H192" s="44"/>
      <c r="I192" s="44"/>
      <c r="J192" s="44"/>
      <c r="K192" s="44"/>
      <c r="L192" s="44"/>
      <c r="M192" s="44"/>
      <c r="N192" s="44"/>
      <c r="O192" s="44"/>
      <c r="P192" s="44"/>
      <c r="Q192" s="44"/>
      <c r="R192" s="44"/>
      <c r="S192" s="44"/>
      <c r="T192" s="44"/>
      <c r="U192" s="44"/>
    </row>
    <row r="193" spans="1:21" ht="14.25" customHeight="1" x14ac:dyDescent="0.3">
      <c r="A193" s="185"/>
      <c r="B193" s="44"/>
      <c r="C193" s="44"/>
      <c r="D193" s="44"/>
      <c r="E193" s="44"/>
      <c r="F193" s="44"/>
      <c r="G193" s="44"/>
      <c r="H193" s="44"/>
      <c r="I193" s="44"/>
      <c r="J193" s="44"/>
      <c r="K193" s="44"/>
      <c r="L193" s="44"/>
      <c r="M193" s="44"/>
      <c r="N193" s="44"/>
      <c r="O193" s="44"/>
      <c r="P193" s="44"/>
      <c r="Q193" s="44"/>
      <c r="R193" s="44"/>
      <c r="S193" s="44"/>
      <c r="T193" s="44"/>
      <c r="U193" s="44"/>
    </row>
    <row r="194" spans="1:21" ht="14.25" customHeight="1" x14ac:dyDescent="0.3">
      <c r="A194" s="185"/>
      <c r="B194" s="44"/>
      <c r="C194" s="44"/>
      <c r="D194" s="44"/>
      <c r="E194" s="44"/>
      <c r="F194" s="44"/>
      <c r="G194" s="44"/>
      <c r="H194" s="44"/>
      <c r="I194" s="44"/>
      <c r="J194" s="44"/>
      <c r="K194" s="44"/>
      <c r="L194" s="44"/>
      <c r="M194" s="44"/>
      <c r="N194" s="44"/>
      <c r="O194" s="44"/>
      <c r="P194" s="44"/>
      <c r="Q194" s="44"/>
      <c r="R194" s="44"/>
      <c r="S194" s="44"/>
      <c r="T194" s="44"/>
      <c r="U194" s="44"/>
    </row>
    <row r="195" spans="1:21" ht="14.25" customHeight="1" x14ac:dyDescent="0.3">
      <c r="A195" s="185"/>
      <c r="B195" s="44"/>
      <c r="C195" s="44"/>
      <c r="D195" s="44"/>
      <c r="E195" s="44"/>
      <c r="F195" s="44"/>
      <c r="G195" s="44"/>
      <c r="H195" s="44"/>
      <c r="I195" s="44"/>
      <c r="J195" s="44"/>
      <c r="K195" s="44"/>
      <c r="L195" s="44"/>
      <c r="M195" s="44"/>
      <c r="N195" s="44"/>
      <c r="O195" s="44"/>
      <c r="P195" s="44"/>
      <c r="Q195" s="44"/>
      <c r="R195" s="44"/>
      <c r="S195" s="44"/>
      <c r="T195" s="44"/>
      <c r="U195" s="44"/>
    </row>
    <row r="196" spans="1:21" ht="14.25" customHeight="1" x14ac:dyDescent="0.3">
      <c r="A196" s="185"/>
      <c r="B196" s="44"/>
      <c r="C196" s="44"/>
      <c r="D196" s="44"/>
      <c r="E196" s="44"/>
      <c r="F196" s="44"/>
      <c r="G196" s="44"/>
      <c r="H196" s="44"/>
      <c r="I196" s="44"/>
      <c r="J196" s="44"/>
      <c r="K196" s="44"/>
      <c r="L196" s="44"/>
      <c r="M196" s="44"/>
      <c r="N196" s="44"/>
      <c r="O196" s="44"/>
      <c r="P196" s="44"/>
      <c r="Q196" s="44"/>
      <c r="R196" s="44"/>
      <c r="S196" s="44"/>
      <c r="T196" s="44"/>
      <c r="U196" s="44"/>
    </row>
    <row r="197" spans="1:21" ht="14.25" customHeight="1" x14ac:dyDescent="0.3">
      <c r="A197" s="185"/>
      <c r="B197" s="44"/>
      <c r="C197" s="44"/>
      <c r="D197" s="44"/>
      <c r="E197" s="44"/>
      <c r="F197" s="44"/>
      <c r="G197" s="44"/>
      <c r="H197" s="44"/>
      <c r="I197" s="44"/>
      <c r="J197" s="44"/>
      <c r="K197" s="44"/>
      <c r="L197" s="44"/>
      <c r="M197" s="44"/>
      <c r="N197" s="44"/>
      <c r="O197" s="44"/>
      <c r="P197" s="44"/>
      <c r="Q197" s="44"/>
      <c r="R197" s="44"/>
      <c r="S197" s="44"/>
      <c r="T197" s="44"/>
      <c r="U197" s="44"/>
    </row>
    <row r="198" spans="1:21" ht="14.25" customHeight="1" x14ac:dyDescent="0.3">
      <c r="A198" s="185"/>
      <c r="B198" s="44"/>
      <c r="C198" s="44"/>
      <c r="D198" s="44"/>
      <c r="E198" s="44"/>
      <c r="F198" s="44"/>
      <c r="G198" s="44"/>
      <c r="H198" s="44"/>
      <c r="I198" s="44"/>
      <c r="J198" s="44"/>
      <c r="K198" s="44"/>
      <c r="L198" s="44"/>
      <c r="M198" s="44"/>
      <c r="N198" s="44"/>
      <c r="O198" s="44"/>
      <c r="P198" s="44"/>
      <c r="Q198" s="44"/>
      <c r="R198" s="44"/>
      <c r="S198" s="44"/>
      <c r="T198" s="44"/>
      <c r="U198" s="44"/>
    </row>
    <row r="199" spans="1:21" ht="14.25" customHeight="1" x14ac:dyDescent="0.3">
      <c r="A199" s="185"/>
      <c r="B199" s="44"/>
      <c r="C199" s="44"/>
      <c r="D199" s="44"/>
      <c r="E199" s="44"/>
      <c r="F199" s="44"/>
      <c r="G199" s="44"/>
      <c r="H199" s="44"/>
      <c r="I199" s="44"/>
      <c r="J199" s="44"/>
      <c r="K199" s="44"/>
      <c r="L199" s="44"/>
      <c r="M199" s="44"/>
      <c r="N199" s="44"/>
      <c r="O199" s="44"/>
      <c r="P199" s="44"/>
      <c r="Q199" s="44"/>
      <c r="R199" s="44"/>
      <c r="S199" s="44"/>
      <c r="T199" s="44"/>
      <c r="U199" s="44"/>
    </row>
    <row r="200" spans="1:21" ht="14.25" customHeight="1" x14ac:dyDescent="0.3">
      <c r="A200" s="185"/>
      <c r="B200" s="44"/>
      <c r="C200" s="44"/>
      <c r="D200" s="44"/>
      <c r="E200" s="44"/>
      <c r="F200" s="44"/>
      <c r="G200" s="44"/>
      <c r="H200" s="44"/>
      <c r="I200" s="44"/>
      <c r="J200" s="44"/>
      <c r="K200" s="44"/>
      <c r="L200" s="44"/>
      <c r="M200" s="44"/>
      <c r="N200" s="44"/>
      <c r="O200" s="44"/>
      <c r="P200" s="44"/>
      <c r="Q200" s="44"/>
      <c r="R200" s="44"/>
      <c r="S200" s="44"/>
      <c r="T200" s="44"/>
      <c r="U200" s="44"/>
    </row>
    <row r="201" spans="1:21" ht="14.25" customHeight="1" x14ac:dyDescent="0.3">
      <c r="A201" s="185"/>
      <c r="B201" s="44"/>
      <c r="C201" s="44"/>
      <c r="D201" s="44"/>
      <c r="E201" s="44"/>
      <c r="F201" s="44"/>
      <c r="G201" s="44"/>
      <c r="H201" s="44"/>
      <c r="I201" s="44"/>
      <c r="J201" s="44"/>
      <c r="K201" s="44"/>
      <c r="L201" s="44"/>
      <c r="M201" s="44"/>
      <c r="N201" s="44"/>
      <c r="O201" s="44"/>
      <c r="P201" s="44"/>
      <c r="Q201" s="44"/>
      <c r="R201" s="44"/>
      <c r="S201" s="44"/>
      <c r="T201" s="44"/>
      <c r="U201" s="44"/>
    </row>
    <row r="202" spans="1:21" ht="14.25" customHeight="1" x14ac:dyDescent="0.3">
      <c r="A202" s="185"/>
      <c r="B202" s="44"/>
      <c r="C202" s="44"/>
      <c r="D202" s="44"/>
      <c r="E202" s="44"/>
      <c r="F202" s="44"/>
      <c r="G202" s="44"/>
      <c r="H202" s="44"/>
      <c r="I202" s="44"/>
      <c r="J202" s="44"/>
      <c r="K202" s="44"/>
      <c r="L202" s="44"/>
      <c r="M202" s="44"/>
      <c r="N202" s="44"/>
      <c r="O202" s="44"/>
      <c r="P202" s="44"/>
      <c r="Q202" s="44"/>
      <c r="R202" s="44"/>
      <c r="S202" s="44"/>
      <c r="T202" s="44"/>
      <c r="U202" s="44"/>
    </row>
    <row r="203" spans="1:21" ht="14.25" customHeight="1" x14ac:dyDescent="0.3">
      <c r="A203" s="185"/>
      <c r="B203" s="44"/>
      <c r="C203" s="44"/>
      <c r="D203" s="44"/>
      <c r="E203" s="44"/>
      <c r="F203" s="44"/>
      <c r="G203" s="44"/>
      <c r="H203" s="44"/>
      <c r="I203" s="44"/>
      <c r="J203" s="44"/>
      <c r="K203" s="44"/>
      <c r="L203" s="44"/>
      <c r="M203" s="44"/>
      <c r="N203" s="44"/>
      <c r="O203" s="44"/>
      <c r="P203" s="44"/>
      <c r="Q203" s="44"/>
      <c r="R203" s="44"/>
      <c r="S203" s="44"/>
      <c r="T203" s="44"/>
      <c r="U203" s="44"/>
    </row>
    <row r="204" spans="1:21" ht="14.25" customHeight="1" x14ac:dyDescent="0.3">
      <c r="A204" s="185"/>
      <c r="B204" s="44"/>
      <c r="C204" s="44"/>
      <c r="D204" s="44"/>
      <c r="E204" s="44"/>
      <c r="F204" s="44"/>
      <c r="G204" s="44"/>
      <c r="H204" s="44"/>
      <c r="I204" s="44"/>
      <c r="J204" s="44"/>
      <c r="K204" s="44"/>
      <c r="L204" s="44"/>
      <c r="M204" s="44"/>
      <c r="N204" s="44"/>
      <c r="O204" s="44"/>
      <c r="P204" s="44"/>
      <c r="Q204" s="44"/>
      <c r="R204" s="44"/>
      <c r="S204" s="44"/>
      <c r="T204" s="44"/>
      <c r="U204" s="44"/>
    </row>
    <row r="205" spans="1:21" ht="14.25" customHeight="1" x14ac:dyDescent="0.3">
      <c r="A205" s="185"/>
      <c r="B205" s="44"/>
      <c r="C205" s="44"/>
      <c r="D205" s="44"/>
      <c r="E205" s="44"/>
      <c r="F205" s="44"/>
      <c r="G205" s="44"/>
      <c r="H205" s="44"/>
      <c r="I205" s="44"/>
      <c r="J205" s="44"/>
      <c r="K205" s="44"/>
      <c r="L205" s="44"/>
      <c r="M205" s="44"/>
      <c r="N205" s="44"/>
      <c r="O205" s="44"/>
      <c r="P205" s="44"/>
      <c r="Q205" s="44"/>
      <c r="R205" s="44"/>
      <c r="S205" s="44"/>
      <c r="T205" s="44"/>
      <c r="U205" s="44"/>
    </row>
    <row r="206" spans="1:21" ht="14.25" customHeight="1" x14ac:dyDescent="0.3">
      <c r="A206" s="185"/>
      <c r="B206" s="44"/>
      <c r="C206" s="44"/>
      <c r="D206" s="44"/>
      <c r="E206" s="44"/>
      <c r="F206" s="44"/>
      <c r="G206" s="44"/>
      <c r="H206" s="44"/>
      <c r="I206" s="44"/>
      <c r="J206" s="44"/>
      <c r="K206" s="44"/>
      <c r="L206" s="44"/>
      <c r="M206" s="44"/>
      <c r="N206" s="44"/>
      <c r="O206" s="44"/>
      <c r="P206" s="44"/>
      <c r="Q206" s="44"/>
      <c r="R206" s="44"/>
      <c r="S206" s="44"/>
      <c r="T206" s="44"/>
      <c r="U206" s="44"/>
    </row>
    <row r="207" spans="1:21" ht="14.25" customHeight="1" x14ac:dyDescent="0.3">
      <c r="A207" s="185"/>
      <c r="B207" s="44"/>
      <c r="C207" s="44"/>
      <c r="D207" s="44"/>
      <c r="E207" s="44"/>
      <c r="F207" s="44"/>
      <c r="G207" s="44"/>
      <c r="H207" s="44"/>
      <c r="I207" s="44"/>
      <c r="J207" s="44"/>
      <c r="K207" s="44"/>
      <c r="L207" s="44"/>
      <c r="M207" s="44"/>
      <c r="N207" s="44"/>
      <c r="O207" s="44"/>
      <c r="P207" s="44"/>
      <c r="Q207" s="44"/>
      <c r="R207" s="44"/>
      <c r="S207" s="44"/>
      <c r="T207" s="44"/>
      <c r="U207" s="44"/>
    </row>
    <row r="208" spans="1:21" ht="14.25" customHeight="1" x14ac:dyDescent="0.3">
      <c r="A208" s="185"/>
      <c r="B208" s="44"/>
      <c r="C208" s="44"/>
      <c r="D208" s="44"/>
      <c r="E208" s="44"/>
      <c r="F208" s="44"/>
      <c r="G208" s="44"/>
      <c r="H208" s="44"/>
      <c r="I208" s="44"/>
      <c r="J208" s="44"/>
      <c r="K208" s="44"/>
      <c r="L208" s="44"/>
      <c r="M208" s="44"/>
      <c r="N208" s="44"/>
      <c r="O208" s="44"/>
      <c r="P208" s="44"/>
      <c r="Q208" s="44"/>
      <c r="R208" s="44"/>
      <c r="S208" s="44"/>
      <c r="T208" s="44"/>
      <c r="U208" s="44"/>
    </row>
    <row r="209" spans="1:21" ht="14.25" customHeight="1" x14ac:dyDescent="0.3">
      <c r="A209" s="185"/>
      <c r="B209" s="44"/>
      <c r="C209" s="44"/>
      <c r="D209" s="44"/>
      <c r="E209" s="44"/>
      <c r="F209" s="44"/>
      <c r="G209" s="44"/>
      <c r="H209" s="44"/>
      <c r="I209" s="44"/>
      <c r="J209" s="44"/>
      <c r="K209" s="44"/>
      <c r="L209" s="44"/>
      <c r="M209" s="44"/>
      <c r="N209" s="44"/>
      <c r="O209" s="44"/>
      <c r="P209" s="44"/>
      <c r="Q209" s="44"/>
      <c r="R209" s="44"/>
      <c r="S209" s="44"/>
      <c r="T209" s="44"/>
      <c r="U209" s="44"/>
    </row>
    <row r="210" spans="1:21" ht="14.25" customHeight="1" x14ac:dyDescent="0.3">
      <c r="A210" s="185"/>
      <c r="B210" s="44"/>
      <c r="C210" s="44"/>
      <c r="D210" s="44"/>
      <c r="E210" s="44"/>
      <c r="F210" s="44"/>
      <c r="G210" s="44"/>
      <c r="H210" s="44"/>
      <c r="I210" s="44"/>
      <c r="J210" s="44"/>
      <c r="K210" s="44"/>
      <c r="L210" s="44"/>
      <c r="M210" s="44"/>
      <c r="N210" s="44"/>
      <c r="O210" s="44"/>
      <c r="P210" s="44"/>
      <c r="Q210" s="44"/>
      <c r="R210" s="44"/>
      <c r="S210" s="44"/>
      <c r="T210" s="44"/>
      <c r="U210" s="44"/>
    </row>
    <row r="211" spans="1:21" ht="14.25" customHeight="1" x14ac:dyDescent="0.3">
      <c r="A211" s="185"/>
      <c r="B211" s="44"/>
      <c r="C211" s="44"/>
      <c r="D211" s="44"/>
      <c r="E211" s="44"/>
      <c r="F211" s="44"/>
      <c r="G211" s="44"/>
      <c r="H211" s="44"/>
      <c r="I211" s="44"/>
      <c r="J211" s="44"/>
      <c r="K211" s="44"/>
      <c r="L211" s="44"/>
      <c r="M211" s="44"/>
      <c r="N211" s="44"/>
      <c r="O211" s="44"/>
      <c r="P211" s="44"/>
      <c r="Q211" s="44"/>
      <c r="R211" s="44"/>
      <c r="S211" s="44"/>
      <c r="T211" s="44"/>
      <c r="U211" s="44"/>
    </row>
    <row r="212" spans="1:21" ht="14.25" customHeight="1" x14ac:dyDescent="0.3">
      <c r="A212" s="185"/>
      <c r="B212" s="44"/>
      <c r="C212" s="44"/>
      <c r="D212" s="44"/>
      <c r="E212" s="44"/>
      <c r="F212" s="44"/>
      <c r="G212" s="44"/>
      <c r="H212" s="44"/>
      <c r="I212" s="44"/>
      <c r="J212" s="44"/>
      <c r="K212" s="44"/>
      <c r="L212" s="44"/>
      <c r="M212" s="44"/>
      <c r="N212" s="44"/>
      <c r="O212" s="44"/>
      <c r="P212" s="44"/>
      <c r="Q212" s="44"/>
      <c r="R212" s="44"/>
      <c r="S212" s="44"/>
      <c r="T212" s="44"/>
      <c r="U212" s="44"/>
    </row>
    <row r="213" spans="1:21" ht="14.25" customHeight="1" x14ac:dyDescent="0.3">
      <c r="A213" s="185"/>
      <c r="B213" s="44"/>
      <c r="C213" s="44"/>
      <c r="D213" s="44"/>
      <c r="E213" s="44"/>
      <c r="F213" s="44"/>
      <c r="G213" s="44"/>
      <c r="H213" s="44"/>
      <c r="I213" s="44"/>
      <c r="J213" s="44"/>
      <c r="K213" s="44"/>
      <c r="L213" s="44"/>
      <c r="M213" s="44"/>
      <c r="N213" s="44"/>
      <c r="O213" s="44"/>
      <c r="P213" s="44"/>
      <c r="Q213" s="44"/>
      <c r="R213" s="44"/>
      <c r="S213" s="44"/>
      <c r="T213" s="44"/>
      <c r="U213" s="44"/>
    </row>
    <row r="214" spans="1:21" ht="14.25" customHeight="1" x14ac:dyDescent="0.3">
      <c r="A214" s="185"/>
      <c r="B214" s="44"/>
      <c r="C214" s="44"/>
      <c r="D214" s="44"/>
      <c r="E214" s="44"/>
      <c r="F214" s="44"/>
      <c r="G214" s="44"/>
      <c r="H214" s="44"/>
      <c r="I214" s="44"/>
      <c r="J214" s="44"/>
      <c r="K214" s="44"/>
      <c r="L214" s="44"/>
      <c r="M214" s="44"/>
      <c r="N214" s="44"/>
      <c r="O214" s="44"/>
      <c r="P214" s="44"/>
      <c r="Q214" s="44"/>
      <c r="R214" s="44"/>
      <c r="S214" s="44"/>
      <c r="T214" s="44"/>
      <c r="U214" s="44"/>
    </row>
    <row r="215" spans="1:21" ht="14.25" customHeight="1" x14ac:dyDescent="0.3">
      <c r="A215" s="185"/>
      <c r="B215" s="44"/>
      <c r="C215" s="44"/>
      <c r="D215" s="44"/>
      <c r="E215" s="44"/>
      <c r="F215" s="44"/>
      <c r="G215" s="44"/>
      <c r="H215" s="44"/>
      <c r="I215" s="44"/>
      <c r="J215" s="44"/>
      <c r="K215" s="44"/>
      <c r="L215" s="44"/>
      <c r="M215" s="44"/>
      <c r="N215" s="44"/>
      <c r="O215" s="44"/>
      <c r="P215" s="44"/>
      <c r="Q215" s="44"/>
      <c r="R215" s="44"/>
      <c r="S215" s="44"/>
      <c r="T215" s="44"/>
      <c r="U215" s="44"/>
    </row>
    <row r="216" spans="1:21" ht="14.25" customHeight="1" x14ac:dyDescent="0.3">
      <c r="A216" s="185"/>
      <c r="B216" s="44"/>
      <c r="C216" s="44"/>
      <c r="D216" s="44"/>
      <c r="E216" s="44"/>
      <c r="F216" s="44"/>
      <c r="G216" s="44"/>
      <c r="H216" s="44"/>
      <c r="I216" s="44"/>
      <c r="J216" s="44"/>
      <c r="K216" s="44"/>
      <c r="L216" s="44"/>
      <c r="M216" s="44"/>
      <c r="N216" s="44"/>
      <c r="O216" s="44"/>
      <c r="P216" s="44"/>
      <c r="Q216" s="44"/>
      <c r="R216" s="44"/>
      <c r="S216" s="44"/>
      <c r="T216" s="44"/>
      <c r="U216" s="44"/>
    </row>
    <row r="217" spans="1:21" ht="14.25" customHeight="1" x14ac:dyDescent="0.3">
      <c r="A217" s="185"/>
      <c r="B217" s="44"/>
      <c r="C217" s="44"/>
      <c r="D217" s="44"/>
      <c r="E217" s="44"/>
      <c r="F217" s="44"/>
      <c r="G217" s="44"/>
      <c r="H217" s="44"/>
      <c r="I217" s="44"/>
      <c r="J217" s="44"/>
      <c r="K217" s="44"/>
      <c r="L217" s="44"/>
      <c r="M217" s="44"/>
      <c r="N217" s="44"/>
      <c r="O217" s="44"/>
      <c r="P217" s="44"/>
      <c r="Q217" s="44"/>
      <c r="R217" s="44"/>
      <c r="S217" s="44"/>
      <c r="T217" s="44"/>
      <c r="U217" s="44"/>
    </row>
    <row r="218" spans="1:21" ht="14.25" customHeight="1" x14ac:dyDescent="0.3">
      <c r="A218" s="185"/>
      <c r="B218" s="44"/>
      <c r="C218" s="44"/>
      <c r="D218" s="44"/>
      <c r="E218" s="44"/>
      <c r="F218" s="44"/>
      <c r="G218" s="44"/>
      <c r="H218" s="44"/>
      <c r="I218" s="44"/>
      <c r="J218" s="44"/>
      <c r="K218" s="44"/>
      <c r="L218" s="44"/>
      <c r="M218" s="44"/>
      <c r="N218" s="44"/>
      <c r="O218" s="44"/>
      <c r="P218" s="44"/>
      <c r="Q218" s="44"/>
      <c r="R218" s="44"/>
      <c r="S218" s="44"/>
      <c r="T218" s="44"/>
      <c r="U218" s="44"/>
    </row>
    <row r="219" spans="1:21" ht="14.25" customHeight="1" x14ac:dyDescent="0.3">
      <c r="A219" s="185"/>
      <c r="B219" s="44"/>
      <c r="C219" s="44"/>
      <c r="D219" s="44"/>
      <c r="E219" s="44"/>
      <c r="F219" s="44"/>
      <c r="G219" s="44"/>
      <c r="H219" s="44"/>
      <c r="I219" s="44"/>
      <c r="J219" s="44"/>
      <c r="K219" s="44"/>
      <c r="L219" s="44"/>
      <c r="M219" s="44"/>
      <c r="N219" s="44"/>
      <c r="O219" s="44"/>
      <c r="P219" s="44"/>
      <c r="Q219" s="44"/>
      <c r="R219" s="44"/>
      <c r="S219" s="44"/>
      <c r="T219" s="44"/>
      <c r="U219" s="44"/>
    </row>
    <row r="220" spans="1:21" ht="14.25" customHeight="1" x14ac:dyDescent="0.3">
      <c r="A220" s="185"/>
      <c r="B220" s="44"/>
      <c r="C220" s="44"/>
      <c r="D220" s="44"/>
      <c r="E220" s="44"/>
      <c r="F220" s="44"/>
      <c r="G220" s="44"/>
      <c r="H220" s="44"/>
      <c r="I220" s="44"/>
      <c r="J220" s="44"/>
      <c r="K220" s="44"/>
      <c r="L220" s="44"/>
      <c r="M220" s="44"/>
      <c r="N220" s="44"/>
      <c r="O220" s="44"/>
      <c r="P220" s="44"/>
      <c r="Q220" s="44"/>
      <c r="R220" s="44"/>
      <c r="S220" s="44"/>
      <c r="T220" s="44"/>
      <c r="U220" s="44"/>
    </row>
    <row r="221" spans="1:21" ht="14.25" customHeight="1" x14ac:dyDescent="0.3">
      <c r="A221" s="185"/>
      <c r="B221" s="44"/>
      <c r="C221" s="44"/>
      <c r="D221" s="44"/>
      <c r="E221" s="44"/>
      <c r="F221" s="44"/>
      <c r="G221" s="44"/>
      <c r="H221" s="44"/>
      <c r="I221" s="44"/>
      <c r="J221" s="44"/>
      <c r="K221" s="44"/>
      <c r="L221" s="44"/>
      <c r="M221" s="44"/>
      <c r="N221" s="44"/>
      <c r="O221" s="44"/>
      <c r="P221" s="44"/>
      <c r="Q221" s="44"/>
      <c r="R221" s="44"/>
      <c r="S221" s="44"/>
      <c r="T221" s="44"/>
      <c r="U221" s="44"/>
    </row>
    <row r="222" spans="1:21" ht="14.25" customHeight="1" x14ac:dyDescent="0.3">
      <c r="A222" s="185"/>
      <c r="B222" s="44"/>
      <c r="C222" s="44"/>
      <c r="D222" s="44"/>
      <c r="E222" s="44"/>
      <c r="F222" s="44"/>
      <c r="G222" s="44"/>
      <c r="H222" s="44"/>
      <c r="I222" s="44"/>
      <c r="J222" s="44"/>
      <c r="K222" s="44"/>
      <c r="L222" s="44"/>
      <c r="M222" s="44"/>
      <c r="N222" s="44"/>
      <c r="O222" s="44"/>
      <c r="P222" s="44"/>
      <c r="Q222" s="44"/>
      <c r="R222" s="44"/>
      <c r="S222" s="44"/>
      <c r="T222" s="44"/>
      <c r="U222" s="44"/>
    </row>
    <row r="223" spans="1:21" ht="14.25" customHeight="1" x14ac:dyDescent="0.3">
      <c r="A223" s="185"/>
      <c r="B223" s="44"/>
      <c r="C223" s="44"/>
      <c r="D223" s="44"/>
      <c r="E223" s="44"/>
      <c r="F223" s="44"/>
      <c r="G223" s="44"/>
      <c r="H223" s="44"/>
      <c r="I223" s="44"/>
      <c r="J223" s="44"/>
      <c r="K223" s="44"/>
      <c r="L223" s="44"/>
      <c r="M223" s="44"/>
      <c r="N223" s="44"/>
      <c r="O223" s="44"/>
      <c r="P223" s="44"/>
      <c r="Q223" s="44"/>
      <c r="R223" s="44"/>
      <c r="S223" s="44"/>
      <c r="T223" s="44"/>
      <c r="U223" s="44"/>
    </row>
    <row r="224" spans="1:21" ht="14.25" customHeight="1" x14ac:dyDescent="0.3">
      <c r="A224" s="185"/>
      <c r="B224" s="44"/>
      <c r="C224" s="44"/>
      <c r="D224" s="44"/>
      <c r="E224" s="44"/>
      <c r="F224" s="44"/>
      <c r="G224" s="44"/>
      <c r="H224" s="44"/>
      <c r="I224" s="44"/>
      <c r="J224" s="44"/>
      <c r="K224" s="44"/>
      <c r="L224" s="44"/>
      <c r="M224" s="44"/>
      <c r="N224" s="44"/>
      <c r="O224" s="44"/>
      <c r="P224" s="44"/>
      <c r="Q224" s="44"/>
      <c r="R224" s="44"/>
      <c r="S224" s="44"/>
      <c r="T224" s="44"/>
      <c r="U224" s="44"/>
    </row>
    <row r="225" spans="1:21" ht="14.25" customHeight="1" x14ac:dyDescent="0.3">
      <c r="A225" s="185"/>
      <c r="B225" s="44"/>
      <c r="C225" s="44"/>
      <c r="D225" s="44"/>
      <c r="E225" s="44"/>
      <c r="F225" s="44"/>
      <c r="G225" s="44"/>
      <c r="H225" s="44"/>
      <c r="I225" s="44"/>
      <c r="J225" s="44"/>
      <c r="K225" s="44"/>
      <c r="L225" s="44"/>
      <c r="M225" s="44"/>
      <c r="N225" s="44"/>
      <c r="O225" s="44"/>
      <c r="P225" s="44"/>
      <c r="Q225" s="44"/>
      <c r="R225" s="44"/>
      <c r="S225" s="44"/>
      <c r="T225" s="44"/>
      <c r="U225" s="44"/>
    </row>
    <row r="226" spans="1:21" ht="14.25" customHeight="1" x14ac:dyDescent="0.3">
      <c r="A226" s="185"/>
      <c r="B226" s="44"/>
      <c r="C226" s="44"/>
      <c r="D226" s="44"/>
      <c r="E226" s="44"/>
      <c r="F226" s="44"/>
      <c r="G226" s="44"/>
      <c r="H226" s="44"/>
      <c r="I226" s="44"/>
      <c r="J226" s="44"/>
      <c r="K226" s="44"/>
      <c r="L226" s="44"/>
      <c r="M226" s="44"/>
      <c r="N226" s="44"/>
      <c r="O226" s="44"/>
      <c r="P226" s="44"/>
      <c r="Q226" s="44"/>
      <c r="R226" s="44"/>
      <c r="S226" s="44"/>
      <c r="T226" s="44"/>
      <c r="U226" s="44"/>
    </row>
    <row r="227" spans="1:21" ht="14.25" customHeight="1" x14ac:dyDescent="0.3">
      <c r="A227" s="185"/>
      <c r="B227" s="44"/>
      <c r="C227" s="44"/>
      <c r="D227" s="44"/>
      <c r="E227" s="44"/>
      <c r="F227" s="44"/>
      <c r="G227" s="44"/>
      <c r="H227" s="44"/>
      <c r="I227" s="44"/>
      <c r="J227" s="44"/>
      <c r="K227" s="44"/>
      <c r="L227" s="44"/>
      <c r="M227" s="44"/>
      <c r="N227" s="44"/>
      <c r="O227" s="44"/>
      <c r="P227" s="44"/>
      <c r="Q227" s="44"/>
      <c r="R227" s="44"/>
      <c r="S227" s="44"/>
      <c r="T227" s="44"/>
      <c r="U227" s="44"/>
    </row>
    <row r="228" spans="1:21" ht="14.25" customHeight="1" x14ac:dyDescent="0.3">
      <c r="A228" s="185"/>
      <c r="B228" s="44"/>
      <c r="C228" s="44"/>
      <c r="D228" s="44"/>
      <c r="E228" s="44"/>
      <c r="F228" s="44"/>
      <c r="G228" s="44"/>
      <c r="H228" s="44"/>
      <c r="I228" s="44"/>
      <c r="J228" s="44"/>
      <c r="K228" s="44"/>
      <c r="L228" s="44"/>
      <c r="M228" s="44"/>
      <c r="N228" s="44"/>
      <c r="O228" s="44"/>
      <c r="P228" s="44"/>
      <c r="Q228" s="44"/>
      <c r="R228" s="44"/>
      <c r="S228" s="44"/>
      <c r="T228" s="44"/>
      <c r="U228" s="44"/>
    </row>
    <row r="229" spans="1:21" ht="14.25" customHeight="1" x14ac:dyDescent="0.3">
      <c r="A229" s="185"/>
      <c r="B229" s="44"/>
      <c r="C229" s="44"/>
      <c r="D229" s="44"/>
      <c r="E229" s="44"/>
      <c r="F229" s="44"/>
      <c r="G229" s="44"/>
      <c r="H229" s="44"/>
      <c r="I229" s="44"/>
      <c r="J229" s="44"/>
      <c r="K229" s="44"/>
      <c r="L229" s="44"/>
      <c r="M229" s="44"/>
      <c r="N229" s="44"/>
      <c r="O229" s="44"/>
      <c r="P229" s="44"/>
      <c r="Q229" s="44"/>
      <c r="R229" s="44"/>
      <c r="S229" s="44"/>
      <c r="T229" s="44"/>
      <c r="U229" s="44"/>
    </row>
    <row r="230" spans="1:21" ht="14.25" customHeight="1" x14ac:dyDescent="0.3">
      <c r="A230" s="185"/>
      <c r="B230" s="44"/>
      <c r="C230" s="44"/>
      <c r="D230" s="44"/>
      <c r="E230" s="44"/>
      <c r="F230" s="44"/>
      <c r="G230" s="44"/>
      <c r="H230" s="44"/>
      <c r="I230" s="44"/>
      <c r="J230" s="44"/>
      <c r="K230" s="44"/>
      <c r="L230" s="44"/>
      <c r="M230" s="44"/>
      <c r="N230" s="44"/>
      <c r="O230" s="44"/>
      <c r="P230" s="44"/>
      <c r="Q230" s="44"/>
      <c r="R230" s="44"/>
      <c r="S230" s="44"/>
      <c r="T230" s="44"/>
      <c r="U230" s="44"/>
    </row>
    <row r="231" spans="1:21" ht="14.25" customHeight="1" x14ac:dyDescent="0.3">
      <c r="A231" s="185"/>
      <c r="B231" s="44"/>
      <c r="C231" s="44"/>
      <c r="D231" s="44"/>
      <c r="E231" s="44"/>
      <c r="F231" s="44"/>
      <c r="G231" s="44"/>
      <c r="H231" s="44"/>
      <c r="I231" s="44"/>
      <c r="J231" s="44"/>
      <c r="K231" s="44"/>
      <c r="L231" s="44"/>
      <c r="M231" s="44"/>
      <c r="N231" s="44"/>
      <c r="O231" s="44"/>
      <c r="P231" s="44"/>
      <c r="Q231" s="44"/>
      <c r="R231" s="44"/>
      <c r="S231" s="44"/>
      <c r="T231" s="44"/>
      <c r="U231" s="44"/>
    </row>
    <row r="232" spans="1:21" ht="14.25" customHeight="1" x14ac:dyDescent="0.3">
      <c r="A232" s="185"/>
      <c r="B232" s="44"/>
      <c r="C232" s="44"/>
      <c r="D232" s="44"/>
      <c r="E232" s="44"/>
      <c r="F232" s="44"/>
      <c r="G232" s="44"/>
      <c r="H232" s="44"/>
      <c r="I232" s="44"/>
      <c r="J232" s="44"/>
      <c r="K232" s="44"/>
      <c r="L232" s="44"/>
      <c r="M232" s="44"/>
      <c r="N232" s="44"/>
      <c r="O232" s="44"/>
      <c r="P232" s="44"/>
      <c r="Q232" s="44"/>
      <c r="R232" s="44"/>
      <c r="S232" s="44"/>
      <c r="T232" s="44"/>
      <c r="U232" s="44"/>
    </row>
    <row r="233" spans="1:21" ht="14.25" customHeight="1" x14ac:dyDescent="0.3">
      <c r="A233" s="185"/>
      <c r="B233" s="44"/>
      <c r="C233" s="44"/>
      <c r="D233" s="44"/>
      <c r="E233" s="44"/>
      <c r="F233" s="44"/>
      <c r="G233" s="44"/>
      <c r="H233" s="44"/>
      <c r="I233" s="44"/>
      <c r="J233" s="44"/>
      <c r="K233" s="44"/>
      <c r="L233" s="44"/>
      <c r="M233" s="44"/>
      <c r="N233" s="44"/>
      <c r="O233" s="44"/>
      <c r="P233" s="44"/>
      <c r="Q233" s="44"/>
      <c r="R233" s="44"/>
      <c r="S233" s="44"/>
      <c r="T233" s="44"/>
      <c r="U233" s="44"/>
    </row>
    <row r="234" spans="1:21" ht="14.25" customHeight="1" x14ac:dyDescent="0.3">
      <c r="A234" s="185"/>
      <c r="B234" s="44"/>
      <c r="C234" s="44"/>
      <c r="D234" s="44"/>
      <c r="E234" s="44"/>
      <c r="F234" s="44"/>
      <c r="G234" s="44"/>
      <c r="H234" s="44"/>
      <c r="I234" s="44"/>
      <c r="J234" s="44"/>
      <c r="K234" s="44"/>
      <c r="L234" s="44"/>
      <c r="M234" s="44"/>
      <c r="N234" s="44"/>
      <c r="O234" s="44"/>
      <c r="P234" s="44"/>
      <c r="Q234" s="44"/>
      <c r="R234" s="44"/>
      <c r="S234" s="44"/>
      <c r="T234" s="44"/>
      <c r="U234" s="44"/>
    </row>
    <row r="235" spans="1:21" ht="14.25" customHeight="1" x14ac:dyDescent="0.3">
      <c r="A235" s="185"/>
      <c r="B235" s="44"/>
      <c r="C235" s="44"/>
      <c r="D235" s="44"/>
      <c r="E235" s="44"/>
      <c r="F235" s="44"/>
      <c r="G235" s="44"/>
      <c r="H235" s="44"/>
      <c r="I235" s="44"/>
      <c r="J235" s="44"/>
      <c r="K235" s="44"/>
      <c r="L235" s="44"/>
      <c r="M235" s="44"/>
      <c r="N235" s="44"/>
      <c r="O235" s="44"/>
      <c r="P235" s="44"/>
      <c r="Q235" s="44"/>
      <c r="R235" s="44"/>
      <c r="S235" s="44"/>
      <c r="T235" s="44"/>
      <c r="U235" s="44"/>
    </row>
    <row r="236" spans="1:21" ht="14.25" customHeight="1" x14ac:dyDescent="0.3">
      <c r="A236" s="185"/>
      <c r="B236" s="44"/>
      <c r="C236" s="44"/>
      <c r="D236" s="44"/>
      <c r="E236" s="44"/>
      <c r="F236" s="44"/>
      <c r="G236" s="44"/>
      <c r="H236" s="44"/>
      <c r="I236" s="44"/>
      <c r="J236" s="44"/>
      <c r="K236" s="44"/>
      <c r="L236" s="44"/>
      <c r="M236" s="44"/>
      <c r="N236" s="44"/>
      <c r="O236" s="44"/>
      <c r="P236" s="44"/>
      <c r="Q236" s="44"/>
      <c r="R236" s="44"/>
      <c r="S236" s="44"/>
      <c r="T236" s="44"/>
      <c r="U236" s="44"/>
    </row>
    <row r="237" spans="1:21" ht="14.25" customHeight="1" x14ac:dyDescent="0.3">
      <c r="A237" s="185"/>
      <c r="B237" s="44"/>
      <c r="C237" s="44"/>
      <c r="D237" s="44"/>
      <c r="E237" s="44"/>
      <c r="F237" s="44"/>
      <c r="G237" s="44"/>
      <c r="H237" s="44"/>
      <c r="I237" s="44"/>
      <c r="J237" s="44"/>
      <c r="K237" s="44"/>
      <c r="L237" s="44"/>
      <c r="M237" s="44"/>
      <c r="N237" s="44"/>
      <c r="O237" s="44"/>
      <c r="P237" s="44"/>
      <c r="Q237" s="44"/>
      <c r="R237" s="44"/>
      <c r="S237" s="44"/>
      <c r="T237" s="44"/>
      <c r="U237" s="44"/>
    </row>
    <row r="238" spans="1:21" ht="14.25" customHeight="1" x14ac:dyDescent="0.3">
      <c r="A238" s="185"/>
      <c r="B238" s="44"/>
      <c r="C238" s="44"/>
      <c r="D238" s="44"/>
      <c r="E238" s="44"/>
      <c r="F238" s="44"/>
      <c r="G238" s="44"/>
      <c r="H238" s="44"/>
      <c r="I238" s="44"/>
      <c r="J238" s="44"/>
      <c r="K238" s="44"/>
      <c r="L238" s="44"/>
      <c r="M238" s="44"/>
      <c r="N238" s="44"/>
      <c r="O238" s="44"/>
      <c r="P238" s="44"/>
      <c r="Q238" s="44"/>
      <c r="R238" s="44"/>
      <c r="S238" s="44"/>
      <c r="T238" s="44"/>
      <c r="U238" s="44"/>
    </row>
    <row r="239" spans="1:21" ht="14.25" customHeight="1" x14ac:dyDescent="0.3">
      <c r="A239" s="185"/>
      <c r="B239" s="44"/>
      <c r="C239" s="44"/>
      <c r="D239" s="44"/>
      <c r="E239" s="44"/>
      <c r="F239" s="44"/>
      <c r="G239" s="44"/>
      <c r="H239" s="44"/>
      <c r="I239" s="44"/>
      <c r="J239" s="44"/>
      <c r="K239" s="44"/>
      <c r="L239" s="44"/>
      <c r="M239" s="44"/>
      <c r="N239" s="44"/>
      <c r="O239" s="44"/>
      <c r="P239" s="44"/>
      <c r="Q239" s="44"/>
      <c r="R239" s="44"/>
      <c r="S239" s="44"/>
      <c r="T239" s="44"/>
      <c r="U239" s="44"/>
    </row>
    <row r="240" spans="1:21" ht="14.25" customHeight="1" x14ac:dyDescent="0.3">
      <c r="A240" s="185"/>
      <c r="B240" s="44"/>
      <c r="C240" s="44"/>
      <c r="D240" s="44"/>
      <c r="E240" s="44"/>
      <c r="F240" s="44"/>
      <c r="G240" s="44"/>
      <c r="H240" s="44"/>
      <c r="I240" s="44"/>
      <c r="J240" s="44"/>
      <c r="K240" s="44"/>
      <c r="L240" s="44"/>
      <c r="M240" s="44"/>
      <c r="N240" s="44"/>
      <c r="O240" s="44"/>
      <c r="P240" s="44"/>
      <c r="Q240" s="44"/>
      <c r="R240" s="44"/>
      <c r="S240" s="44"/>
      <c r="T240" s="44"/>
      <c r="U240" s="44"/>
    </row>
    <row r="241" spans="1:21" ht="14.25" customHeight="1" x14ac:dyDescent="0.3">
      <c r="A241" s="185"/>
      <c r="B241" s="44"/>
      <c r="C241" s="44"/>
      <c r="D241" s="44"/>
      <c r="E241" s="44"/>
      <c r="F241" s="44"/>
      <c r="G241" s="44"/>
      <c r="H241" s="44"/>
      <c r="I241" s="44"/>
      <c r="J241" s="44"/>
      <c r="K241" s="44"/>
      <c r="L241" s="44"/>
      <c r="M241" s="44"/>
      <c r="N241" s="44"/>
      <c r="O241" s="44"/>
      <c r="P241" s="44"/>
      <c r="Q241" s="44"/>
      <c r="R241" s="44"/>
      <c r="S241" s="44"/>
      <c r="T241" s="44"/>
      <c r="U241" s="44"/>
    </row>
    <row r="242" spans="1:21" ht="14.25" customHeight="1" x14ac:dyDescent="0.3">
      <c r="A242" s="185"/>
      <c r="B242" s="44"/>
      <c r="C242" s="44"/>
      <c r="D242" s="44"/>
      <c r="E242" s="44"/>
      <c r="F242" s="44"/>
      <c r="G242" s="44"/>
      <c r="H242" s="44"/>
      <c r="I242" s="44"/>
      <c r="J242" s="44"/>
      <c r="K242" s="44"/>
      <c r="L242" s="44"/>
      <c r="M242" s="44"/>
      <c r="N242" s="44"/>
      <c r="O242" s="44"/>
      <c r="P242" s="44"/>
      <c r="Q242" s="44"/>
      <c r="R242" s="44"/>
      <c r="S242" s="44"/>
      <c r="T242" s="44"/>
      <c r="U242" s="44"/>
    </row>
    <row r="243" spans="1:21" ht="14.25" customHeight="1" x14ac:dyDescent="0.3">
      <c r="A243" s="185"/>
      <c r="B243" s="44"/>
      <c r="C243" s="44"/>
      <c r="D243" s="44"/>
      <c r="E243" s="44"/>
      <c r="F243" s="44"/>
      <c r="G243" s="44"/>
      <c r="H243" s="44"/>
      <c r="I243" s="44"/>
      <c r="J243" s="44"/>
      <c r="K243" s="44"/>
      <c r="L243" s="44"/>
      <c r="M243" s="44"/>
      <c r="N243" s="44"/>
      <c r="O243" s="44"/>
      <c r="P243" s="44"/>
      <c r="Q243" s="44"/>
      <c r="R243" s="44"/>
      <c r="S243" s="44"/>
      <c r="T243" s="44"/>
      <c r="U243" s="44"/>
    </row>
    <row r="244" spans="1:21" ht="14.25" customHeight="1" x14ac:dyDescent="0.3">
      <c r="A244" s="185"/>
      <c r="B244" s="44"/>
      <c r="C244" s="44"/>
      <c r="D244" s="44"/>
      <c r="E244" s="44"/>
      <c r="F244" s="44"/>
      <c r="G244" s="44"/>
      <c r="H244" s="44"/>
      <c r="I244" s="44"/>
      <c r="J244" s="44"/>
      <c r="K244" s="44"/>
      <c r="L244" s="44"/>
      <c r="M244" s="44"/>
      <c r="N244" s="44"/>
      <c r="O244" s="44"/>
      <c r="P244" s="44"/>
      <c r="Q244" s="44"/>
      <c r="R244" s="44"/>
      <c r="S244" s="44"/>
      <c r="T244" s="44"/>
      <c r="U244" s="44"/>
    </row>
    <row r="245" spans="1:21" ht="14.25" customHeight="1" x14ac:dyDescent="0.3">
      <c r="A245" s="185"/>
      <c r="B245" s="44"/>
      <c r="C245" s="44"/>
      <c r="D245" s="44"/>
      <c r="E245" s="44"/>
      <c r="F245" s="44"/>
      <c r="G245" s="44"/>
      <c r="H245" s="44"/>
      <c r="I245" s="44"/>
      <c r="J245" s="44"/>
      <c r="K245" s="44"/>
      <c r="L245" s="44"/>
      <c r="M245" s="44"/>
      <c r="N245" s="44"/>
      <c r="O245" s="44"/>
      <c r="P245" s="44"/>
      <c r="Q245" s="44"/>
      <c r="R245" s="44"/>
      <c r="S245" s="44"/>
      <c r="T245" s="44"/>
      <c r="U245" s="44"/>
    </row>
    <row r="246" spans="1:21" ht="14.25" customHeight="1" x14ac:dyDescent="0.3">
      <c r="A246" s="185"/>
      <c r="B246" s="44"/>
      <c r="C246" s="44"/>
      <c r="D246" s="44"/>
      <c r="E246" s="44"/>
      <c r="F246" s="44"/>
      <c r="G246" s="44"/>
      <c r="H246" s="44"/>
      <c r="I246" s="44"/>
      <c r="J246" s="44"/>
      <c r="K246" s="44"/>
      <c r="L246" s="44"/>
      <c r="M246" s="44"/>
      <c r="N246" s="44"/>
      <c r="O246" s="44"/>
      <c r="P246" s="44"/>
      <c r="Q246" s="44"/>
      <c r="R246" s="44"/>
      <c r="S246" s="44"/>
      <c r="T246" s="44"/>
      <c r="U246" s="44"/>
    </row>
    <row r="247" spans="1:21" ht="14.25" customHeight="1" x14ac:dyDescent="0.3">
      <c r="A247" s="185"/>
      <c r="B247" s="44"/>
      <c r="C247" s="44"/>
      <c r="D247" s="44"/>
      <c r="E247" s="44"/>
      <c r="F247" s="44"/>
      <c r="G247" s="44"/>
      <c r="H247" s="44"/>
      <c r="I247" s="44"/>
      <c r="J247" s="44"/>
      <c r="K247" s="44"/>
      <c r="L247" s="44"/>
      <c r="M247" s="44"/>
      <c r="N247" s="44"/>
      <c r="O247" s="44"/>
      <c r="P247" s="44"/>
      <c r="Q247" s="44"/>
      <c r="R247" s="44"/>
      <c r="S247" s="44"/>
      <c r="T247" s="44"/>
      <c r="U247" s="44"/>
    </row>
    <row r="248" spans="1:21" ht="14.25" customHeight="1" x14ac:dyDescent="0.3">
      <c r="A248" s="185"/>
      <c r="B248" s="44"/>
      <c r="C248" s="44"/>
      <c r="D248" s="44"/>
      <c r="E248" s="44"/>
      <c r="F248" s="44"/>
      <c r="G248" s="44"/>
      <c r="H248" s="44"/>
      <c r="I248" s="44"/>
      <c r="J248" s="44"/>
      <c r="K248" s="44"/>
      <c r="L248" s="44"/>
      <c r="M248" s="44"/>
      <c r="N248" s="44"/>
      <c r="O248" s="44"/>
      <c r="P248" s="44"/>
      <c r="Q248" s="44"/>
      <c r="R248" s="44"/>
      <c r="S248" s="44"/>
      <c r="T248" s="44"/>
      <c r="U248" s="44"/>
    </row>
    <row r="249" spans="1:21" ht="14.25" customHeight="1" x14ac:dyDescent="0.3">
      <c r="A249" s="185"/>
      <c r="B249" s="44"/>
      <c r="C249" s="44"/>
      <c r="D249" s="44"/>
      <c r="E249" s="44"/>
      <c r="F249" s="44"/>
      <c r="G249" s="44"/>
      <c r="H249" s="44"/>
      <c r="I249" s="44"/>
      <c r="J249" s="44"/>
      <c r="K249" s="44"/>
      <c r="L249" s="44"/>
      <c r="M249" s="44"/>
      <c r="N249" s="44"/>
      <c r="O249" s="44"/>
      <c r="P249" s="44"/>
      <c r="Q249" s="44"/>
      <c r="R249" s="44"/>
      <c r="S249" s="44"/>
      <c r="T249" s="44"/>
      <c r="U249" s="44"/>
    </row>
    <row r="250" spans="1:21" ht="14.25" customHeight="1" x14ac:dyDescent="0.3">
      <c r="A250" s="185"/>
      <c r="B250" s="44"/>
      <c r="C250" s="44"/>
      <c r="D250" s="44"/>
      <c r="E250" s="44"/>
      <c r="F250" s="44"/>
      <c r="G250" s="44"/>
      <c r="H250" s="44"/>
      <c r="I250" s="44"/>
      <c r="J250" s="44"/>
      <c r="K250" s="44"/>
      <c r="L250" s="44"/>
      <c r="M250" s="44"/>
      <c r="N250" s="44"/>
      <c r="O250" s="44"/>
      <c r="P250" s="44"/>
      <c r="Q250" s="44"/>
      <c r="R250" s="44"/>
      <c r="S250" s="44"/>
      <c r="T250" s="44"/>
      <c r="U250" s="44"/>
    </row>
    <row r="251" spans="1:21" ht="14.25" customHeight="1" x14ac:dyDescent="0.3">
      <c r="A251" s="185"/>
      <c r="B251" s="44"/>
      <c r="C251" s="44"/>
      <c r="D251" s="44"/>
      <c r="E251" s="44"/>
      <c r="F251" s="44"/>
      <c r="G251" s="44"/>
      <c r="H251" s="44"/>
      <c r="I251" s="44"/>
      <c r="J251" s="44"/>
      <c r="K251" s="44"/>
      <c r="L251" s="44"/>
      <c r="M251" s="44"/>
      <c r="N251" s="44"/>
      <c r="O251" s="44"/>
      <c r="P251" s="44"/>
      <c r="Q251" s="44"/>
      <c r="R251" s="44"/>
      <c r="S251" s="44"/>
      <c r="T251" s="44"/>
      <c r="U251" s="44"/>
    </row>
    <row r="252" spans="1:21" ht="14.25" customHeight="1" x14ac:dyDescent="0.3">
      <c r="A252" s="185"/>
      <c r="B252" s="44"/>
      <c r="C252" s="44"/>
      <c r="D252" s="44"/>
      <c r="E252" s="44"/>
      <c r="F252" s="44"/>
      <c r="G252" s="44"/>
      <c r="H252" s="44"/>
      <c r="I252" s="44"/>
      <c r="J252" s="44"/>
      <c r="K252" s="44"/>
      <c r="L252" s="44"/>
      <c r="M252" s="44"/>
      <c r="N252" s="44"/>
      <c r="O252" s="44"/>
      <c r="P252" s="44"/>
      <c r="Q252" s="44"/>
      <c r="R252" s="44"/>
      <c r="S252" s="44"/>
      <c r="T252" s="44"/>
      <c r="U252" s="44"/>
    </row>
    <row r="253" spans="1:21" ht="14.25" customHeight="1" x14ac:dyDescent="0.3">
      <c r="A253" s="185"/>
      <c r="B253" s="44"/>
      <c r="C253" s="44"/>
      <c r="D253" s="44"/>
      <c r="E253" s="44"/>
      <c r="F253" s="44"/>
      <c r="G253" s="44"/>
      <c r="H253" s="44"/>
      <c r="I253" s="44"/>
      <c r="J253" s="44"/>
      <c r="K253" s="44"/>
      <c r="L253" s="44"/>
      <c r="M253" s="44"/>
      <c r="N253" s="44"/>
      <c r="O253" s="44"/>
      <c r="P253" s="44"/>
      <c r="Q253" s="44"/>
      <c r="R253" s="44"/>
      <c r="S253" s="44"/>
      <c r="T253" s="44"/>
      <c r="U253" s="44"/>
    </row>
    <row r="254" spans="1:21" ht="14.25" customHeight="1" x14ac:dyDescent="0.3">
      <c r="A254" s="185"/>
      <c r="B254" s="44"/>
      <c r="C254" s="44"/>
      <c r="D254" s="44"/>
      <c r="E254" s="44"/>
      <c r="F254" s="44"/>
      <c r="G254" s="44"/>
      <c r="H254" s="44"/>
      <c r="I254" s="44"/>
      <c r="J254" s="44"/>
      <c r="K254" s="44"/>
      <c r="L254" s="44"/>
      <c r="M254" s="44"/>
      <c r="N254" s="44"/>
      <c r="O254" s="44"/>
      <c r="P254" s="44"/>
      <c r="Q254" s="44"/>
      <c r="R254" s="44"/>
      <c r="S254" s="44"/>
      <c r="T254" s="44"/>
      <c r="U254" s="44"/>
    </row>
    <row r="255" spans="1:21" ht="14.25" customHeight="1" x14ac:dyDescent="0.3">
      <c r="A255" s="185"/>
      <c r="B255" s="44"/>
      <c r="C255" s="44"/>
      <c r="D255" s="44"/>
      <c r="E255" s="44"/>
      <c r="F255" s="44"/>
      <c r="G255" s="44"/>
      <c r="H255" s="44"/>
      <c r="I255" s="44"/>
      <c r="J255" s="44"/>
      <c r="K255" s="44"/>
      <c r="L255" s="44"/>
      <c r="M255" s="44"/>
      <c r="N255" s="44"/>
      <c r="O255" s="44"/>
      <c r="P255" s="44"/>
      <c r="Q255" s="44"/>
      <c r="R255" s="44"/>
      <c r="S255" s="44"/>
      <c r="T255" s="44"/>
      <c r="U255" s="44"/>
    </row>
    <row r="256" spans="1:21" ht="14.25" customHeight="1" x14ac:dyDescent="0.3">
      <c r="A256" s="185"/>
      <c r="B256" s="44"/>
      <c r="C256" s="44"/>
      <c r="D256" s="44"/>
      <c r="E256" s="44"/>
      <c r="F256" s="44"/>
      <c r="G256" s="44"/>
      <c r="H256" s="44"/>
      <c r="I256" s="44"/>
      <c r="J256" s="44"/>
      <c r="K256" s="44"/>
      <c r="L256" s="44"/>
      <c r="M256" s="44"/>
      <c r="N256" s="44"/>
      <c r="O256" s="44"/>
      <c r="P256" s="44"/>
      <c r="Q256" s="44"/>
      <c r="R256" s="44"/>
      <c r="S256" s="44"/>
      <c r="T256" s="44"/>
      <c r="U256" s="44"/>
    </row>
    <row r="257" spans="1:21" ht="14.25" customHeight="1" x14ac:dyDescent="0.3">
      <c r="A257" s="185"/>
      <c r="B257" s="44"/>
      <c r="C257" s="44"/>
      <c r="D257" s="44"/>
      <c r="E257" s="44"/>
      <c r="F257" s="44"/>
      <c r="G257" s="44"/>
      <c r="H257" s="44"/>
      <c r="I257" s="44"/>
      <c r="J257" s="44"/>
      <c r="K257" s="44"/>
      <c r="L257" s="44"/>
      <c r="M257" s="44"/>
      <c r="N257" s="44"/>
      <c r="O257" s="44"/>
      <c r="P257" s="44"/>
      <c r="Q257" s="44"/>
      <c r="R257" s="44"/>
      <c r="S257" s="44"/>
      <c r="T257" s="44"/>
      <c r="U257" s="44"/>
    </row>
    <row r="258" spans="1:21" ht="14.25" customHeight="1" x14ac:dyDescent="0.3">
      <c r="A258" s="185"/>
      <c r="B258" s="44"/>
      <c r="C258" s="44"/>
      <c r="D258" s="44"/>
      <c r="E258" s="44"/>
      <c r="F258" s="44"/>
      <c r="G258" s="44"/>
      <c r="H258" s="44"/>
      <c r="I258" s="44"/>
      <c r="J258" s="44"/>
      <c r="K258" s="44"/>
      <c r="L258" s="44"/>
      <c r="M258" s="44"/>
      <c r="N258" s="44"/>
      <c r="O258" s="44"/>
      <c r="P258" s="44"/>
      <c r="Q258" s="44"/>
      <c r="R258" s="44"/>
      <c r="S258" s="44"/>
      <c r="T258" s="44"/>
      <c r="U258" s="44"/>
    </row>
    <row r="259" spans="1:21" ht="14.25" customHeight="1" x14ac:dyDescent="0.3">
      <c r="A259" s="185"/>
      <c r="B259" s="44"/>
      <c r="C259" s="44"/>
      <c r="D259" s="44"/>
      <c r="E259" s="44"/>
      <c r="F259" s="44"/>
      <c r="G259" s="44"/>
      <c r="H259" s="44"/>
      <c r="I259" s="44"/>
      <c r="J259" s="44"/>
      <c r="K259" s="44"/>
      <c r="L259" s="44"/>
      <c r="M259" s="44"/>
      <c r="N259" s="44"/>
      <c r="O259" s="44"/>
      <c r="P259" s="44"/>
      <c r="Q259" s="44"/>
      <c r="R259" s="44"/>
      <c r="S259" s="44"/>
      <c r="T259" s="44"/>
      <c r="U259" s="44"/>
    </row>
    <row r="260" spans="1:21" ht="14.25" customHeight="1" x14ac:dyDescent="0.3">
      <c r="A260" s="185"/>
      <c r="B260" s="44"/>
      <c r="C260" s="44"/>
      <c r="D260" s="44"/>
      <c r="E260" s="44"/>
      <c r="F260" s="44"/>
      <c r="G260" s="44"/>
      <c r="H260" s="44"/>
      <c r="I260" s="44"/>
      <c r="J260" s="44"/>
      <c r="K260" s="44"/>
      <c r="L260" s="44"/>
      <c r="M260" s="44"/>
      <c r="N260" s="44"/>
      <c r="O260" s="44"/>
      <c r="P260" s="44"/>
      <c r="Q260" s="44"/>
      <c r="R260" s="44"/>
      <c r="S260" s="44"/>
      <c r="T260" s="44"/>
      <c r="U260" s="44"/>
    </row>
    <row r="261" spans="1:21" ht="14.25" customHeight="1" x14ac:dyDescent="0.3">
      <c r="A261" s="185"/>
      <c r="B261" s="44"/>
      <c r="C261" s="44"/>
      <c r="D261" s="44"/>
      <c r="E261" s="44"/>
      <c r="F261" s="44"/>
      <c r="G261" s="44"/>
      <c r="H261" s="44"/>
      <c r="I261" s="44"/>
      <c r="J261" s="44"/>
      <c r="K261" s="44"/>
      <c r="L261" s="44"/>
      <c r="M261" s="44"/>
      <c r="N261" s="44"/>
      <c r="O261" s="44"/>
      <c r="P261" s="44"/>
      <c r="Q261" s="44"/>
      <c r="R261" s="44"/>
      <c r="S261" s="44"/>
      <c r="T261" s="44"/>
      <c r="U261" s="44"/>
    </row>
    <row r="262" spans="1:21" ht="14.25" customHeight="1" x14ac:dyDescent="0.3">
      <c r="A262" s="185"/>
      <c r="B262" s="44"/>
      <c r="C262" s="44"/>
      <c r="D262" s="44"/>
      <c r="E262" s="44"/>
      <c r="F262" s="44"/>
      <c r="G262" s="44"/>
      <c r="H262" s="44"/>
      <c r="I262" s="44"/>
      <c r="J262" s="44"/>
      <c r="K262" s="44"/>
      <c r="L262" s="44"/>
      <c r="M262" s="44"/>
      <c r="N262" s="44"/>
      <c r="O262" s="44"/>
      <c r="P262" s="44"/>
      <c r="Q262" s="44"/>
      <c r="R262" s="44"/>
      <c r="S262" s="44"/>
      <c r="T262" s="44"/>
      <c r="U262" s="44"/>
    </row>
    <row r="263" spans="1:21" ht="14.25" customHeight="1" x14ac:dyDescent="0.3">
      <c r="A263" s="185"/>
      <c r="B263" s="44"/>
      <c r="C263" s="44"/>
      <c r="D263" s="44"/>
      <c r="E263" s="44"/>
      <c r="F263" s="44"/>
      <c r="G263" s="44"/>
      <c r="H263" s="44"/>
      <c r="I263" s="44"/>
      <c r="J263" s="44"/>
      <c r="K263" s="44"/>
      <c r="L263" s="44"/>
      <c r="M263" s="44"/>
      <c r="N263" s="44"/>
      <c r="O263" s="44"/>
      <c r="P263" s="44"/>
      <c r="Q263" s="44"/>
      <c r="R263" s="44"/>
      <c r="S263" s="44"/>
      <c r="T263" s="44"/>
      <c r="U263" s="44"/>
    </row>
    <row r="264" spans="1:21" ht="14.25" customHeight="1" x14ac:dyDescent="0.3">
      <c r="A264" s="185"/>
      <c r="B264" s="44"/>
      <c r="C264" s="44"/>
      <c r="D264" s="44"/>
      <c r="E264" s="44"/>
      <c r="F264" s="44"/>
      <c r="G264" s="44"/>
      <c r="H264" s="44"/>
      <c r="I264" s="44"/>
      <c r="J264" s="44"/>
      <c r="K264" s="44"/>
      <c r="L264" s="44"/>
      <c r="M264" s="44"/>
      <c r="N264" s="44"/>
      <c r="O264" s="44"/>
      <c r="P264" s="44"/>
      <c r="Q264" s="44"/>
      <c r="R264" s="44"/>
      <c r="S264" s="44"/>
      <c r="T264" s="44"/>
      <c r="U264" s="44"/>
    </row>
    <row r="265" spans="1:21" ht="14.25" customHeight="1" x14ac:dyDescent="0.3">
      <c r="A265" s="185"/>
      <c r="B265" s="44"/>
      <c r="C265" s="44"/>
      <c r="D265" s="44"/>
      <c r="E265" s="44"/>
      <c r="F265" s="44"/>
      <c r="G265" s="44"/>
      <c r="H265" s="44"/>
      <c r="I265" s="44"/>
      <c r="J265" s="44"/>
      <c r="K265" s="44"/>
      <c r="L265" s="44"/>
      <c r="M265" s="44"/>
      <c r="N265" s="44"/>
      <c r="O265" s="44"/>
      <c r="P265" s="44"/>
      <c r="Q265" s="44"/>
      <c r="R265" s="44"/>
      <c r="S265" s="44"/>
      <c r="T265" s="44"/>
      <c r="U265" s="44"/>
    </row>
    <row r="266" spans="1:21" ht="14.25" customHeight="1" x14ac:dyDescent="0.3">
      <c r="A266" s="185"/>
      <c r="B266" s="44"/>
      <c r="C266" s="44"/>
      <c r="D266" s="44"/>
      <c r="E266" s="44"/>
      <c r="F266" s="44"/>
      <c r="G266" s="44"/>
      <c r="H266" s="44"/>
      <c r="I266" s="44"/>
      <c r="J266" s="44"/>
      <c r="K266" s="44"/>
      <c r="L266" s="44"/>
      <c r="M266" s="44"/>
      <c r="N266" s="44"/>
      <c r="O266" s="44"/>
      <c r="P266" s="44"/>
      <c r="Q266" s="44"/>
      <c r="R266" s="44"/>
      <c r="S266" s="44"/>
      <c r="T266" s="44"/>
      <c r="U266" s="44"/>
    </row>
    <row r="267" spans="1:21" ht="14.25" customHeight="1" x14ac:dyDescent="0.3">
      <c r="A267" s="185"/>
      <c r="B267" s="44"/>
      <c r="C267" s="44"/>
      <c r="D267" s="44"/>
      <c r="E267" s="44"/>
      <c r="F267" s="44"/>
      <c r="G267" s="44"/>
      <c r="H267" s="44"/>
      <c r="I267" s="44"/>
      <c r="J267" s="44"/>
      <c r="K267" s="44"/>
      <c r="L267" s="44"/>
      <c r="M267" s="44"/>
      <c r="N267" s="44"/>
      <c r="O267" s="44"/>
      <c r="P267" s="44"/>
      <c r="Q267" s="44"/>
      <c r="R267" s="44"/>
      <c r="S267" s="44"/>
      <c r="T267" s="44"/>
      <c r="U267" s="44"/>
    </row>
    <row r="268" spans="1:21" ht="14.25" customHeight="1" x14ac:dyDescent="0.3">
      <c r="A268" s="185"/>
      <c r="B268" s="44"/>
      <c r="C268" s="44"/>
      <c r="D268" s="44"/>
      <c r="E268" s="44"/>
      <c r="F268" s="44"/>
      <c r="G268" s="44"/>
      <c r="H268" s="44"/>
      <c r="I268" s="44"/>
      <c r="J268" s="44"/>
      <c r="K268" s="44"/>
      <c r="L268" s="44"/>
      <c r="M268" s="44"/>
      <c r="N268" s="44"/>
      <c r="O268" s="44"/>
      <c r="P268" s="44"/>
      <c r="Q268" s="44"/>
      <c r="R268" s="44"/>
      <c r="S268" s="44"/>
      <c r="T268" s="44"/>
      <c r="U268" s="44"/>
    </row>
    <row r="269" spans="1:21" ht="14.25" customHeight="1" x14ac:dyDescent="0.3">
      <c r="A269" s="185"/>
      <c r="B269" s="44"/>
      <c r="C269" s="44"/>
      <c r="D269" s="44"/>
      <c r="E269" s="44"/>
      <c r="F269" s="44"/>
      <c r="G269" s="44"/>
      <c r="H269" s="44"/>
      <c r="I269" s="44"/>
      <c r="J269" s="44"/>
      <c r="K269" s="44"/>
      <c r="L269" s="44"/>
      <c r="M269" s="44"/>
      <c r="N269" s="44"/>
      <c r="O269" s="44"/>
      <c r="P269" s="44"/>
      <c r="Q269" s="44"/>
      <c r="R269" s="44"/>
      <c r="S269" s="44"/>
      <c r="T269" s="44"/>
      <c r="U269" s="44"/>
    </row>
    <row r="270" spans="1:21" ht="14.25" customHeight="1" x14ac:dyDescent="0.3">
      <c r="A270" s="185"/>
      <c r="B270" s="44"/>
      <c r="C270" s="44"/>
      <c r="D270" s="44"/>
      <c r="E270" s="44"/>
      <c r="F270" s="44"/>
      <c r="G270" s="44"/>
      <c r="H270" s="44"/>
      <c r="I270" s="44"/>
      <c r="J270" s="44"/>
      <c r="K270" s="44"/>
      <c r="L270" s="44"/>
      <c r="M270" s="44"/>
      <c r="N270" s="44"/>
      <c r="O270" s="44"/>
      <c r="P270" s="44"/>
      <c r="Q270" s="44"/>
      <c r="R270" s="44"/>
      <c r="S270" s="44"/>
      <c r="T270" s="44"/>
      <c r="U270" s="44"/>
    </row>
    <row r="271" spans="1:21" ht="14.25" customHeight="1" x14ac:dyDescent="0.3">
      <c r="A271" s="185"/>
      <c r="B271" s="44"/>
      <c r="C271" s="44"/>
      <c r="D271" s="44"/>
      <c r="E271" s="44"/>
      <c r="F271" s="44"/>
      <c r="G271" s="44"/>
      <c r="H271" s="44"/>
      <c r="I271" s="44"/>
      <c r="J271" s="44"/>
      <c r="K271" s="44"/>
      <c r="L271" s="44"/>
      <c r="M271" s="44"/>
      <c r="N271" s="44"/>
      <c r="O271" s="44"/>
      <c r="P271" s="44"/>
      <c r="Q271" s="44"/>
      <c r="R271" s="44"/>
      <c r="S271" s="44"/>
      <c r="T271" s="44"/>
      <c r="U271" s="44"/>
    </row>
    <row r="272" spans="1:21" ht="14.25" customHeight="1" x14ac:dyDescent="0.3">
      <c r="A272" s="185"/>
      <c r="B272" s="44"/>
      <c r="C272" s="44"/>
      <c r="D272" s="44"/>
      <c r="E272" s="44"/>
      <c r="F272" s="44"/>
      <c r="G272" s="44"/>
      <c r="H272" s="44"/>
      <c r="I272" s="44"/>
      <c r="J272" s="44"/>
      <c r="K272" s="44"/>
      <c r="L272" s="44"/>
      <c r="M272" s="44"/>
      <c r="N272" s="44"/>
      <c r="O272" s="44"/>
      <c r="P272" s="44"/>
      <c r="Q272" s="44"/>
      <c r="R272" s="44"/>
      <c r="S272" s="44"/>
      <c r="T272" s="44"/>
      <c r="U272" s="44"/>
    </row>
    <row r="273" spans="1:21" ht="14.25" customHeight="1" x14ac:dyDescent="0.3">
      <c r="A273" s="185"/>
      <c r="B273" s="44"/>
      <c r="C273" s="44"/>
      <c r="D273" s="44"/>
      <c r="E273" s="44"/>
      <c r="F273" s="44"/>
      <c r="G273" s="44"/>
      <c r="H273" s="44"/>
      <c r="I273" s="44"/>
      <c r="J273" s="44"/>
      <c r="K273" s="44"/>
      <c r="L273" s="44"/>
      <c r="M273" s="44"/>
      <c r="N273" s="44"/>
      <c r="O273" s="44"/>
      <c r="P273" s="44"/>
      <c r="Q273" s="44"/>
      <c r="R273" s="44"/>
      <c r="S273" s="44"/>
      <c r="T273" s="44"/>
      <c r="U273" s="44"/>
    </row>
    <row r="274" spans="1:21" ht="14.25" customHeight="1" x14ac:dyDescent="0.3">
      <c r="A274" s="185"/>
      <c r="B274" s="44"/>
      <c r="C274" s="44"/>
      <c r="D274" s="44"/>
      <c r="E274" s="44"/>
      <c r="F274" s="44"/>
      <c r="G274" s="44"/>
      <c r="H274" s="44"/>
      <c r="I274" s="44"/>
      <c r="J274" s="44"/>
      <c r="K274" s="44"/>
      <c r="L274" s="44"/>
      <c r="M274" s="44"/>
      <c r="N274" s="44"/>
      <c r="O274" s="44"/>
      <c r="P274" s="44"/>
      <c r="Q274" s="44"/>
      <c r="R274" s="44"/>
      <c r="S274" s="44"/>
      <c r="T274" s="44"/>
      <c r="U274" s="44"/>
    </row>
    <row r="275" spans="1:21" ht="14.25" customHeight="1" x14ac:dyDescent="0.3">
      <c r="A275" s="185"/>
      <c r="B275" s="44"/>
      <c r="C275" s="44"/>
      <c r="D275" s="44"/>
      <c r="E275" s="44"/>
      <c r="F275" s="44"/>
      <c r="G275" s="44"/>
      <c r="H275" s="44"/>
      <c r="I275" s="44"/>
      <c r="J275" s="44"/>
      <c r="K275" s="44"/>
      <c r="L275" s="44"/>
      <c r="M275" s="44"/>
      <c r="N275" s="44"/>
      <c r="O275" s="44"/>
      <c r="P275" s="44"/>
      <c r="Q275" s="44"/>
      <c r="R275" s="44"/>
      <c r="S275" s="44"/>
      <c r="T275" s="44"/>
      <c r="U275" s="44"/>
    </row>
    <row r="276" spans="1:21" ht="14.25" customHeight="1" x14ac:dyDescent="0.3">
      <c r="A276" s="185"/>
      <c r="B276" s="44"/>
      <c r="C276" s="44"/>
      <c r="D276" s="44"/>
      <c r="E276" s="44"/>
      <c r="F276" s="44"/>
      <c r="G276" s="44"/>
      <c r="H276" s="44"/>
      <c r="I276" s="44"/>
      <c r="J276" s="44"/>
      <c r="K276" s="44"/>
      <c r="L276" s="44"/>
      <c r="M276" s="44"/>
      <c r="N276" s="44"/>
      <c r="O276" s="44"/>
      <c r="P276" s="44"/>
      <c r="Q276" s="44"/>
      <c r="R276" s="44"/>
      <c r="S276" s="44"/>
      <c r="T276" s="44"/>
      <c r="U276" s="44"/>
    </row>
    <row r="277" spans="1:21" ht="14.25" customHeight="1" x14ac:dyDescent="0.3">
      <c r="A277" s="185"/>
      <c r="B277" s="44"/>
      <c r="C277" s="44"/>
      <c r="D277" s="44"/>
      <c r="E277" s="44"/>
      <c r="F277" s="44"/>
      <c r="G277" s="44"/>
      <c r="H277" s="44"/>
      <c r="I277" s="44"/>
      <c r="J277" s="44"/>
      <c r="K277" s="44"/>
      <c r="L277" s="44"/>
      <c r="M277" s="44"/>
      <c r="N277" s="44"/>
      <c r="O277" s="44"/>
      <c r="P277" s="44"/>
      <c r="Q277" s="44"/>
      <c r="R277" s="44"/>
      <c r="S277" s="44"/>
      <c r="T277" s="44"/>
      <c r="U277" s="44"/>
    </row>
    <row r="278" spans="1:21" ht="14.25" customHeight="1" x14ac:dyDescent="0.3">
      <c r="A278" s="185"/>
      <c r="B278" s="44"/>
      <c r="C278" s="44"/>
      <c r="D278" s="44"/>
      <c r="E278" s="44"/>
      <c r="F278" s="44"/>
      <c r="G278" s="44"/>
      <c r="H278" s="44"/>
      <c r="I278" s="44"/>
      <c r="J278" s="44"/>
      <c r="K278" s="44"/>
      <c r="L278" s="44"/>
      <c r="M278" s="44"/>
      <c r="N278" s="44"/>
      <c r="O278" s="44"/>
      <c r="P278" s="44"/>
      <c r="Q278" s="44"/>
      <c r="R278" s="44"/>
      <c r="S278" s="44"/>
      <c r="T278" s="44"/>
      <c r="U278" s="44"/>
    </row>
    <row r="279" spans="1:21" ht="14.25" customHeight="1" x14ac:dyDescent="0.3">
      <c r="A279" s="185"/>
      <c r="B279" s="44"/>
      <c r="C279" s="44"/>
      <c r="D279" s="44"/>
      <c r="E279" s="44"/>
      <c r="F279" s="44"/>
      <c r="G279" s="44"/>
      <c r="H279" s="44"/>
      <c r="I279" s="44"/>
      <c r="J279" s="44"/>
      <c r="K279" s="44"/>
      <c r="L279" s="44"/>
      <c r="M279" s="44"/>
      <c r="N279" s="44"/>
      <c r="O279" s="44"/>
      <c r="P279" s="44"/>
      <c r="Q279" s="44"/>
      <c r="R279" s="44"/>
      <c r="S279" s="44"/>
      <c r="T279" s="44"/>
      <c r="U279" s="44"/>
    </row>
    <row r="280" spans="1:21" ht="14.25" customHeight="1" x14ac:dyDescent="0.3">
      <c r="A280" s="185"/>
      <c r="B280" s="44"/>
      <c r="C280" s="44"/>
      <c r="D280" s="44"/>
      <c r="E280" s="44"/>
      <c r="F280" s="44"/>
      <c r="G280" s="44"/>
      <c r="H280" s="44"/>
      <c r="I280" s="44"/>
      <c r="J280" s="44"/>
      <c r="K280" s="44"/>
      <c r="L280" s="44"/>
      <c r="M280" s="44"/>
      <c r="N280" s="44"/>
      <c r="O280" s="44"/>
      <c r="P280" s="44"/>
      <c r="Q280" s="44"/>
      <c r="R280" s="44"/>
      <c r="S280" s="44"/>
      <c r="T280" s="44"/>
      <c r="U280" s="44"/>
    </row>
    <row r="281" spans="1:21" ht="14.25" customHeight="1" x14ac:dyDescent="0.3">
      <c r="A281" s="185"/>
      <c r="B281" s="44"/>
      <c r="C281" s="44"/>
      <c r="D281" s="44"/>
      <c r="E281" s="44"/>
      <c r="F281" s="44"/>
      <c r="G281" s="44"/>
      <c r="H281" s="44"/>
      <c r="I281" s="44"/>
      <c r="J281" s="44"/>
      <c r="K281" s="44"/>
      <c r="L281" s="44"/>
      <c r="M281" s="44"/>
      <c r="N281" s="44"/>
      <c r="O281" s="44"/>
      <c r="P281" s="44"/>
      <c r="Q281" s="44"/>
      <c r="R281" s="44"/>
      <c r="S281" s="44"/>
      <c r="T281" s="44"/>
      <c r="U281" s="44"/>
    </row>
    <row r="282" spans="1:21" ht="14.25" customHeight="1" x14ac:dyDescent="0.3">
      <c r="A282" s="185"/>
      <c r="B282" s="44"/>
      <c r="C282" s="44"/>
      <c r="D282" s="44"/>
      <c r="E282" s="44"/>
      <c r="F282" s="44"/>
      <c r="G282" s="44"/>
      <c r="H282" s="44"/>
      <c r="I282" s="44"/>
      <c r="J282" s="44"/>
      <c r="K282" s="44"/>
      <c r="L282" s="44"/>
      <c r="M282" s="44"/>
      <c r="N282" s="44"/>
      <c r="O282" s="44"/>
      <c r="P282" s="44"/>
      <c r="Q282" s="44"/>
      <c r="R282" s="44"/>
      <c r="S282" s="44"/>
      <c r="T282" s="44"/>
      <c r="U282" s="44"/>
    </row>
    <row r="283" spans="1:21" ht="14.25" customHeight="1" x14ac:dyDescent="0.3">
      <c r="A283" s="185"/>
      <c r="B283" s="44"/>
      <c r="C283" s="44"/>
      <c r="D283" s="44"/>
      <c r="E283" s="44"/>
      <c r="F283" s="44"/>
      <c r="G283" s="44"/>
      <c r="H283" s="44"/>
      <c r="I283" s="44"/>
      <c r="J283" s="44"/>
      <c r="K283" s="44"/>
      <c r="L283" s="44"/>
      <c r="M283" s="44"/>
      <c r="N283" s="44"/>
      <c r="O283" s="44"/>
      <c r="P283" s="44"/>
      <c r="Q283" s="44"/>
      <c r="R283" s="44"/>
      <c r="S283" s="44"/>
      <c r="T283" s="44"/>
      <c r="U283" s="44"/>
    </row>
    <row r="284" spans="1:21" ht="14.25" customHeight="1" x14ac:dyDescent="0.3">
      <c r="A284" s="185"/>
      <c r="B284" s="44"/>
      <c r="C284" s="44"/>
      <c r="D284" s="44"/>
      <c r="E284" s="44"/>
      <c r="F284" s="44"/>
      <c r="G284" s="44"/>
      <c r="H284" s="44"/>
      <c r="I284" s="44"/>
      <c r="J284" s="44"/>
      <c r="K284" s="44"/>
      <c r="L284" s="44"/>
      <c r="M284" s="44"/>
      <c r="N284" s="44"/>
      <c r="O284" s="44"/>
      <c r="P284" s="44"/>
      <c r="Q284" s="44"/>
      <c r="R284" s="44"/>
      <c r="S284" s="44"/>
      <c r="T284" s="44"/>
      <c r="U284" s="44"/>
    </row>
    <row r="285" spans="1:21" ht="14.25" customHeight="1" x14ac:dyDescent="0.3">
      <c r="A285" s="185"/>
      <c r="B285" s="44"/>
      <c r="C285" s="44"/>
      <c r="D285" s="44"/>
      <c r="E285" s="44"/>
      <c r="F285" s="44"/>
      <c r="G285" s="44"/>
      <c r="H285" s="44"/>
      <c r="I285" s="44"/>
      <c r="J285" s="44"/>
      <c r="K285" s="44"/>
      <c r="L285" s="44"/>
      <c r="M285" s="44"/>
      <c r="N285" s="44"/>
      <c r="O285" s="44"/>
      <c r="P285" s="44"/>
      <c r="Q285" s="44"/>
      <c r="R285" s="44"/>
      <c r="S285" s="44"/>
      <c r="T285" s="44"/>
      <c r="U285" s="44"/>
    </row>
    <row r="286" spans="1:21" ht="14.25" customHeight="1" x14ac:dyDescent="0.3">
      <c r="A286" s="185"/>
      <c r="B286" s="44"/>
      <c r="C286" s="44"/>
      <c r="D286" s="44"/>
      <c r="E286" s="44"/>
      <c r="F286" s="44"/>
      <c r="G286" s="44"/>
      <c r="H286" s="44"/>
      <c r="I286" s="44"/>
      <c r="J286" s="44"/>
      <c r="K286" s="44"/>
      <c r="L286" s="44"/>
      <c r="M286" s="44"/>
      <c r="N286" s="44"/>
      <c r="O286" s="44"/>
      <c r="P286" s="44"/>
      <c r="Q286" s="44"/>
      <c r="R286" s="44"/>
      <c r="S286" s="44"/>
      <c r="T286" s="44"/>
      <c r="U286" s="44"/>
    </row>
    <row r="287" spans="1:21" ht="14.25" customHeight="1" x14ac:dyDescent="0.3">
      <c r="A287" s="185"/>
      <c r="B287" s="44"/>
      <c r="C287" s="44"/>
      <c r="D287" s="44"/>
      <c r="E287" s="44"/>
      <c r="F287" s="44"/>
      <c r="G287" s="44"/>
      <c r="H287" s="44"/>
      <c r="I287" s="44"/>
      <c r="J287" s="44"/>
      <c r="K287" s="44"/>
      <c r="L287" s="44"/>
      <c r="M287" s="44"/>
      <c r="N287" s="44"/>
      <c r="O287" s="44"/>
      <c r="P287" s="44"/>
      <c r="Q287" s="44"/>
      <c r="R287" s="44"/>
      <c r="S287" s="44"/>
      <c r="T287" s="44"/>
      <c r="U287" s="44"/>
    </row>
    <row r="288" spans="1:21" ht="14.25" customHeight="1" x14ac:dyDescent="0.3">
      <c r="A288" s="185"/>
      <c r="B288" s="44"/>
      <c r="C288" s="44"/>
      <c r="D288" s="44"/>
      <c r="E288" s="44"/>
      <c r="F288" s="44"/>
      <c r="G288" s="44"/>
      <c r="H288" s="44"/>
      <c r="I288" s="44"/>
      <c r="J288" s="44"/>
      <c r="K288" s="44"/>
      <c r="L288" s="44"/>
      <c r="M288" s="44"/>
      <c r="N288" s="44"/>
      <c r="O288" s="44"/>
      <c r="P288" s="44"/>
      <c r="Q288" s="44"/>
      <c r="R288" s="44"/>
      <c r="S288" s="44"/>
      <c r="T288" s="44"/>
      <c r="U288" s="44"/>
    </row>
    <row r="289" spans="1:21" ht="14.25" customHeight="1" x14ac:dyDescent="0.3">
      <c r="A289" s="185"/>
      <c r="B289" s="44"/>
      <c r="C289" s="44"/>
      <c r="D289" s="44"/>
      <c r="E289" s="44"/>
      <c r="F289" s="44"/>
      <c r="G289" s="44"/>
      <c r="H289" s="44"/>
      <c r="I289" s="44"/>
      <c r="J289" s="44"/>
      <c r="K289" s="44"/>
      <c r="L289" s="44"/>
      <c r="M289" s="44"/>
      <c r="N289" s="44"/>
      <c r="O289" s="44"/>
      <c r="P289" s="44"/>
      <c r="Q289" s="44"/>
      <c r="R289" s="44"/>
      <c r="S289" s="44"/>
      <c r="T289" s="44"/>
      <c r="U289" s="44"/>
    </row>
    <row r="290" spans="1:21" ht="14.25" customHeight="1" x14ac:dyDescent="0.3">
      <c r="A290" s="185"/>
      <c r="B290" s="44"/>
      <c r="C290" s="44"/>
      <c r="D290" s="44"/>
      <c r="E290" s="44"/>
      <c r="F290" s="44"/>
      <c r="G290" s="44"/>
      <c r="H290" s="44"/>
      <c r="I290" s="44"/>
      <c r="J290" s="44"/>
      <c r="K290" s="44"/>
      <c r="L290" s="44"/>
      <c r="M290" s="44"/>
      <c r="N290" s="44"/>
      <c r="O290" s="44"/>
      <c r="P290" s="44"/>
      <c r="Q290" s="44"/>
      <c r="R290" s="44"/>
      <c r="S290" s="44"/>
      <c r="T290" s="44"/>
      <c r="U290" s="44"/>
    </row>
    <row r="291" spans="1:21" ht="14.25" customHeight="1" x14ac:dyDescent="0.3">
      <c r="A291" s="185"/>
      <c r="B291" s="44"/>
      <c r="C291" s="44"/>
      <c r="D291" s="44"/>
      <c r="E291" s="44"/>
      <c r="F291" s="44"/>
      <c r="G291" s="44"/>
      <c r="H291" s="44"/>
      <c r="I291" s="44"/>
      <c r="J291" s="44"/>
      <c r="K291" s="44"/>
      <c r="L291" s="44"/>
      <c r="M291" s="44"/>
      <c r="N291" s="44"/>
      <c r="O291" s="44"/>
      <c r="P291" s="44"/>
      <c r="Q291" s="44"/>
      <c r="R291" s="44"/>
      <c r="S291" s="44"/>
      <c r="T291" s="44"/>
      <c r="U291" s="44"/>
    </row>
    <row r="292" spans="1:21" ht="14.25" customHeight="1" x14ac:dyDescent="0.3">
      <c r="A292" s="185"/>
      <c r="B292" s="44"/>
      <c r="C292" s="44"/>
      <c r="D292" s="44"/>
      <c r="E292" s="44"/>
      <c r="F292" s="44"/>
      <c r="G292" s="44"/>
      <c r="H292" s="44"/>
      <c r="I292" s="44"/>
      <c r="J292" s="44"/>
      <c r="K292" s="44"/>
      <c r="L292" s="44"/>
      <c r="M292" s="44"/>
      <c r="N292" s="44"/>
      <c r="O292" s="44"/>
      <c r="P292" s="44"/>
      <c r="Q292" s="44"/>
      <c r="R292" s="44"/>
      <c r="S292" s="44"/>
      <c r="T292" s="44"/>
      <c r="U292" s="44"/>
    </row>
    <row r="293" spans="1:21" ht="14.25" customHeight="1" x14ac:dyDescent="0.3">
      <c r="A293" s="185"/>
      <c r="B293" s="44"/>
      <c r="C293" s="44"/>
      <c r="D293" s="44"/>
      <c r="E293" s="44"/>
      <c r="F293" s="44"/>
      <c r="G293" s="44"/>
      <c r="H293" s="44"/>
      <c r="I293" s="44"/>
      <c r="J293" s="44"/>
      <c r="K293" s="44"/>
      <c r="L293" s="44"/>
      <c r="M293" s="44"/>
      <c r="N293" s="44"/>
      <c r="O293" s="44"/>
      <c r="P293" s="44"/>
      <c r="Q293" s="44"/>
      <c r="R293" s="44"/>
      <c r="S293" s="44"/>
      <c r="T293" s="44"/>
      <c r="U293" s="44"/>
    </row>
    <row r="294" spans="1:21" ht="14.25" customHeight="1" x14ac:dyDescent="0.3">
      <c r="A294" s="185"/>
      <c r="B294" s="44"/>
      <c r="C294" s="44"/>
      <c r="D294" s="44"/>
      <c r="E294" s="44"/>
      <c r="F294" s="44"/>
      <c r="G294" s="44"/>
      <c r="H294" s="44"/>
      <c r="I294" s="44"/>
      <c r="J294" s="44"/>
      <c r="K294" s="44"/>
      <c r="L294" s="44"/>
      <c r="M294" s="44"/>
      <c r="N294" s="44"/>
      <c r="O294" s="44"/>
      <c r="P294" s="44"/>
      <c r="Q294" s="44"/>
      <c r="R294" s="44"/>
      <c r="S294" s="44"/>
      <c r="T294" s="44"/>
      <c r="U294" s="44"/>
    </row>
    <row r="295" spans="1:21" ht="14.25" customHeight="1" x14ac:dyDescent="0.3">
      <c r="A295" s="185"/>
      <c r="B295" s="44"/>
      <c r="C295" s="44"/>
      <c r="D295" s="44"/>
      <c r="E295" s="44"/>
      <c r="F295" s="44"/>
      <c r="G295" s="44"/>
      <c r="H295" s="44"/>
      <c r="I295" s="44"/>
      <c r="J295" s="44"/>
      <c r="K295" s="44"/>
      <c r="L295" s="44"/>
      <c r="M295" s="44"/>
      <c r="N295" s="44"/>
      <c r="O295" s="44"/>
      <c r="P295" s="44"/>
      <c r="Q295" s="44"/>
      <c r="R295" s="44"/>
      <c r="S295" s="44"/>
      <c r="T295" s="44"/>
      <c r="U295" s="44"/>
    </row>
    <row r="296" spans="1:21" ht="14.25" customHeight="1" x14ac:dyDescent="0.3">
      <c r="A296" s="185"/>
      <c r="B296" s="44"/>
      <c r="C296" s="44"/>
      <c r="D296" s="44"/>
      <c r="E296" s="44"/>
      <c r="F296" s="44"/>
      <c r="G296" s="44"/>
      <c r="H296" s="44"/>
      <c r="I296" s="44"/>
      <c r="J296" s="44"/>
      <c r="K296" s="44"/>
      <c r="L296" s="44"/>
      <c r="M296" s="44"/>
      <c r="N296" s="44"/>
      <c r="O296" s="44"/>
      <c r="P296" s="44"/>
      <c r="Q296" s="44"/>
      <c r="R296" s="44"/>
      <c r="S296" s="44"/>
      <c r="T296" s="44"/>
      <c r="U296" s="44"/>
    </row>
    <row r="297" spans="1:21" ht="14.25" customHeight="1" x14ac:dyDescent="0.3">
      <c r="A297" s="185"/>
      <c r="B297" s="44"/>
      <c r="C297" s="44"/>
      <c r="D297" s="44"/>
      <c r="E297" s="44"/>
      <c r="F297" s="44"/>
      <c r="G297" s="44"/>
      <c r="H297" s="44"/>
      <c r="I297" s="44"/>
      <c r="J297" s="44"/>
      <c r="K297" s="44"/>
      <c r="L297" s="44"/>
      <c r="M297" s="44"/>
      <c r="N297" s="44"/>
      <c r="O297" s="44"/>
      <c r="P297" s="44"/>
      <c r="Q297" s="44"/>
      <c r="R297" s="44"/>
      <c r="S297" s="44"/>
      <c r="T297" s="44"/>
      <c r="U297" s="44"/>
    </row>
    <row r="298" spans="1:21" ht="14.25" customHeight="1" x14ac:dyDescent="0.3">
      <c r="A298" s="185"/>
      <c r="B298" s="44"/>
      <c r="C298" s="44"/>
      <c r="D298" s="44"/>
      <c r="E298" s="44"/>
      <c r="F298" s="44"/>
      <c r="G298" s="44"/>
      <c r="H298" s="44"/>
      <c r="I298" s="44"/>
      <c r="J298" s="44"/>
      <c r="K298" s="44"/>
      <c r="L298" s="44"/>
      <c r="M298" s="44"/>
      <c r="N298" s="44"/>
      <c r="O298" s="44"/>
      <c r="P298" s="44"/>
      <c r="Q298" s="44"/>
      <c r="R298" s="44"/>
      <c r="S298" s="44"/>
      <c r="T298" s="44"/>
      <c r="U298" s="44"/>
    </row>
    <row r="299" spans="1:21" ht="14.25" customHeight="1" x14ac:dyDescent="0.3">
      <c r="A299" s="185"/>
      <c r="B299" s="44"/>
      <c r="C299" s="44"/>
      <c r="D299" s="44"/>
      <c r="E299" s="44"/>
      <c r="F299" s="44"/>
      <c r="G299" s="44"/>
      <c r="H299" s="44"/>
      <c r="I299" s="44"/>
      <c r="J299" s="44"/>
      <c r="K299" s="44"/>
      <c r="L299" s="44"/>
      <c r="M299" s="44"/>
      <c r="N299" s="44"/>
      <c r="O299" s="44"/>
      <c r="P299" s="44"/>
      <c r="Q299" s="44"/>
      <c r="R299" s="44"/>
      <c r="S299" s="44"/>
      <c r="T299" s="44"/>
      <c r="U299" s="44"/>
    </row>
    <row r="300" spans="1:21" ht="14.25" customHeight="1" x14ac:dyDescent="0.3">
      <c r="A300" s="185"/>
      <c r="B300" s="44"/>
      <c r="C300" s="44"/>
      <c r="D300" s="44"/>
      <c r="E300" s="44"/>
      <c r="F300" s="44"/>
      <c r="G300" s="44"/>
      <c r="H300" s="44"/>
      <c r="I300" s="44"/>
      <c r="J300" s="44"/>
      <c r="K300" s="44"/>
      <c r="L300" s="44"/>
      <c r="M300" s="44"/>
      <c r="N300" s="44"/>
      <c r="O300" s="44"/>
      <c r="P300" s="44"/>
      <c r="Q300" s="44"/>
      <c r="R300" s="44"/>
      <c r="S300" s="44"/>
      <c r="T300" s="44"/>
      <c r="U300" s="44"/>
    </row>
    <row r="301" spans="1:21" ht="14.25" customHeight="1" x14ac:dyDescent="0.3">
      <c r="A301" s="185"/>
      <c r="B301" s="44"/>
      <c r="C301" s="44"/>
      <c r="D301" s="44"/>
      <c r="E301" s="44"/>
      <c r="F301" s="44"/>
      <c r="G301" s="44"/>
      <c r="H301" s="44"/>
      <c r="I301" s="44"/>
      <c r="J301" s="44"/>
      <c r="K301" s="44"/>
      <c r="L301" s="44"/>
      <c r="M301" s="44"/>
      <c r="N301" s="44"/>
      <c r="O301" s="44"/>
      <c r="P301" s="44"/>
      <c r="Q301" s="44"/>
      <c r="R301" s="44"/>
      <c r="S301" s="44"/>
      <c r="T301" s="44"/>
      <c r="U301" s="44"/>
    </row>
    <row r="302" spans="1:21" ht="14.25" customHeight="1" x14ac:dyDescent="0.3">
      <c r="A302" s="185"/>
      <c r="B302" s="44"/>
      <c r="C302" s="44"/>
      <c r="D302" s="44"/>
      <c r="E302" s="44"/>
      <c r="F302" s="44"/>
      <c r="G302" s="44"/>
      <c r="H302" s="44"/>
      <c r="I302" s="44"/>
      <c r="J302" s="44"/>
      <c r="K302" s="44"/>
      <c r="L302" s="44"/>
      <c r="M302" s="44"/>
      <c r="N302" s="44"/>
      <c r="O302" s="44"/>
      <c r="P302" s="44"/>
      <c r="Q302" s="44"/>
      <c r="R302" s="44"/>
      <c r="S302" s="44"/>
      <c r="T302" s="44"/>
      <c r="U302" s="44"/>
    </row>
    <row r="303" spans="1:21" ht="14.25" customHeight="1" x14ac:dyDescent="0.3">
      <c r="A303" s="185"/>
      <c r="B303" s="44"/>
      <c r="C303" s="44"/>
      <c r="D303" s="44"/>
      <c r="E303" s="44"/>
      <c r="F303" s="44"/>
      <c r="G303" s="44"/>
      <c r="H303" s="44"/>
      <c r="I303" s="44"/>
      <c r="J303" s="44"/>
      <c r="K303" s="44"/>
      <c r="L303" s="44"/>
      <c r="M303" s="44"/>
      <c r="N303" s="44"/>
      <c r="O303" s="44"/>
      <c r="P303" s="44"/>
      <c r="Q303" s="44"/>
      <c r="R303" s="44"/>
      <c r="S303" s="44"/>
      <c r="T303" s="44"/>
      <c r="U303" s="44"/>
    </row>
    <row r="304" spans="1:21" ht="14.25" customHeight="1" x14ac:dyDescent="0.3">
      <c r="A304" s="185"/>
      <c r="B304" s="44"/>
      <c r="C304" s="44"/>
      <c r="D304" s="44"/>
      <c r="E304" s="44"/>
      <c r="F304" s="44"/>
      <c r="G304" s="44"/>
      <c r="H304" s="44"/>
      <c r="I304" s="44"/>
      <c r="J304" s="44"/>
      <c r="K304" s="44"/>
      <c r="L304" s="44"/>
      <c r="M304" s="44"/>
      <c r="N304" s="44"/>
      <c r="O304" s="44"/>
      <c r="P304" s="44"/>
      <c r="Q304" s="44"/>
      <c r="R304" s="44"/>
      <c r="S304" s="44"/>
      <c r="T304" s="44"/>
      <c r="U304" s="44"/>
    </row>
    <row r="305" spans="1:21" ht="14.25" customHeight="1" x14ac:dyDescent="0.3">
      <c r="A305" s="185"/>
      <c r="B305" s="44"/>
      <c r="C305" s="44"/>
      <c r="D305" s="44"/>
      <c r="E305" s="44"/>
      <c r="F305" s="44"/>
      <c r="G305" s="44"/>
      <c r="H305" s="44"/>
      <c r="I305" s="44"/>
      <c r="J305" s="44"/>
      <c r="K305" s="44"/>
      <c r="L305" s="44"/>
      <c r="M305" s="44"/>
      <c r="N305" s="44"/>
      <c r="O305" s="44"/>
      <c r="P305" s="44"/>
      <c r="Q305" s="44"/>
      <c r="R305" s="44"/>
      <c r="S305" s="44"/>
      <c r="T305" s="44"/>
      <c r="U305" s="44"/>
    </row>
    <row r="306" spans="1:21" ht="14.25" customHeight="1" x14ac:dyDescent="0.3">
      <c r="A306" s="185"/>
      <c r="B306" s="44"/>
      <c r="C306" s="44"/>
      <c r="D306" s="44"/>
      <c r="E306" s="44"/>
      <c r="F306" s="44"/>
      <c r="G306" s="44"/>
      <c r="H306" s="44"/>
      <c r="I306" s="44"/>
      <c r="J306" s="44"/>
      <c r="K306" s="44"/>
      <c r="L306" s="44"/>
      <c r="M306" s="44"/>
      <c r="N306" s="44"/>
      <c r="O306" s="44"/>
      <c r="P306" s="44"/>
      <c r="Q306" s="44"/>
      <c r="R306" s="44"/>
      <c r="S306" s="44"/>
      <c r="T306" s="44"/>
      <c r="U306" s="44"/>
    </row>
    <row r="307" spans="1:21" ht="14.25" customHeight="1" x14ac:dyDescent="0.3">
      <c r="A307" s="185"/>
      <c r="B307" s="44"/>
      <c r="C307" s="44"/>
      <c r="D307" s="44"/>
      <c r="E307" s="44"/>
      <c r="F307" s="44"/>
      <c r="G307" s="44"/>
      <c r="H307" s="44"/>
      <c r="I307" s="44"/>
      <c r="J307" s="44"/>
      <c r="K307" s="44"/>
      <c r="L307" s="44"/>
      <c r="M307" s="44"/>
      <c r="N307" s="44"/>
      <c r="O307" s="44"/>
      <c r="P307" s="44"/>
      <c r="Q307" s="44"/>
      <c r="R307" s="44"/>
      <c r="S307" s="44"/>
      <c r="T307" s="44"/>
      <c r="U307" s="44"/>
    </row>
    <row r="308" spans="1:21" ht="14.25" customHeight="1" x14ac:dyDescent="0.3">
      <c r="A308" s="185"/>
      <c r="B308" s="44"/>
      <c r="C308" s="44"/>
      <c r="D308" s="44"/>
      <c r="E308" s="44"/>
      <c r="F308" s="44"/>
      <c r="G308" s="44"/>
      <c r="H308" s="44"/>
      <c r="I308" s="44"/>
      <c r="J308" s="44"/>
      <c r="K308" s="44"/>
      <c r="L308" s="44"/>
      <c r="M308" s="44"/>
      <c r="N308" s="44"/>
      <c r="O308" s="44"/>
      <c r="P308" s="44"/>
      <c r="Q308" s="44"/>
      <c r="R308" s="44"/>
      <c r="S308" s="44"/>
      <c r="T308" s="44"/>
      <c r="U308" s="44"/>
    </row>
    <row r="309" spans="1:21" ht="14.25" customHeight="1" x14ac:dyDescent="0.3">
      <c r="A309" s="185"/>
      <c r="B309" s="44"/>
      <c r="C309" s="44"/>
      <c r="D309" s="44"/>
      <c r="E309" s="44"/>
      <c r="F309" s="44"/>
      <c r="G309" s="44"/>
      <c r="H309" s="44"/>
      <c r="I309" s="44"/>
      <c r="J309" s="44"/>
      <c r="K309" s="44"/>
      <c r="L309" s="44"/>
      <c r="M309" s="44"/>
      <c r="N309" s="44"/>
      <c r="O309" s="44"/>
      <c r="P309" s="44"/>
      <c r="Q309" s="44"/>
      <c r="R309" s="44"/>
      <c r="S309" s="44"/>
      <c r="T309" s="44"/>
      <c r="U309" s="44"/>
    </row>
    <row r="310" spans="1:21" ht="14.25" customHeight="1" x14ac:dyDescent="0.3">
      <c r="A310" s="185"/>
      <c r="B310" s="44"/>
      <c r="C310" s="44"/>
      <c r="D310" s="44"/>
      <c r="E310" s="44"/>
      <c r="F310" s="44"/>
      <c r="G310" s="44"/>
      <c r="H310" s="44"/>
      <c r="I310" s="44"/>
      <c r="J310" s="44"/>
      <c r="K310" s="44"/>
      <c r="L310" s="44"/>
      <c r="M310" s="44"/>
      <c r="N310" s="44"/>
      <c r="O310" s="44"/>
      <c r="P310" s="44"/>
      <c r="Q310" s="44"/>
      <c r="R310" s="44"/>
      <c r="S310" s="44"/>
      <c r="T310" s="44"/>
      <c r="U310" s="44"/>
    </row>
    <row r="311" spans="1:21" ht="14.25" customHeight="1" x14ac:dyDescent="0.3">
      <c r="A311" s="185"/>
      <c r="B311" s="44"/>
      <c r="C311" s="44"/>
      <c r="D311" s="44"/>
      <c r="E311" s="44"/>
      <c r="F311" s="44"/>
      <c r="G311" s="44"/>
      <c r="H311" s="44"/>
      <c r="I311" s="44"/>
      <c r="J311" s="44"/>
      <c r="K311" s="44"/>
      <c r="L311" s="44"/>
      <c r="M311" s="44"/>
      <c r="N311" s="44"/>
      <c r="O311" s="44"/>
      <c r="P311" s="44"/>
      <c r="Q311" s="44"/>
      <c r="R311" s="44"/>
      <c r="S311" s="44"/>
      <c r="T311" s="44"/>
      <c r="U311" s="44"/>
    </row>
    <row r="312" spans="1:21" ht="14.25" customHeight="1" x14ac:dyDescent="0.3">
      <c r="A312" s="185"/>
      <c r="B312" s="44"/>
      <c r="C312" s="44"/>
      <c r="D312" s="44"/>
      <c r="E312" s="44"/>
      <c r="F312" s="44"/>
      <c r="G312" s="44"/>
      <c r="H312" s="44"/>
      <c r="I312" s="44"/>
      <c r="J312" s="44"/>
      <c r="K312" s="44"/>
      <c r="L312" s="44"/>
      <c r="M312" s="44"/>
      <c r="N312" s="44"/>
      <c r="O312" s="44"/>
      <c r="P312" s="44"/>
      <c r="Q312" s="44"/>
      <c r="R312" s="44"/>
      <c r="S312" s="44"/>
      <c r="T312" s="44"/>
      <c r="U312" s="44"/>
    </row>
    <row r="313" spans="1:21" ht="14.25" customHeight="1" x14ac:dyDescent="0.3">
      <c r="A313" s="185"/>
      <c r="B313" s="44"/>
      <c r="C313" s="44"/>
      <c r="D313" s="44"/>
      <c r="E313" s="44"/>
      <c r="F313" s="44"/>
      <c r="G313" s="44"/>
      <c r="H313" s="44"/>
      <c r="I313" s="44"/>
      <c r="J313" s="44"/>
      <c r="K313" s="44"/>
      <c r="L313" s="44"/>
      <c r="M313" s="44"/>
      <c r="N313" s="44"/>
      <c r="O313" s="44"/>
      <c r="P313" s="44"/>
      <c r="Q313" s="44"/>
      <c r="R313" s="44"/>
      <c r="S313" s="44"/>
      <c r="T313" s="44"/>
      <c r="U313" s="44"/>
    </row>
    <row r="314" spans="1:21" ht="14.25" customHeight="1" x14ac:dyDescent="0.3">
      <c r="A314" s="185"/>
      <c r="B314" s="44"/>
      <c r="C314" s="44"/>
      <c r="D314" s="44"/>
      <c r="E314" s="44"/>
      <c r="F314" s="44"/>
      <c r="G314" s="44"/>
      <c r="H314" s="44"/>
      <c r="I314" s="44"/>
      <c r="J314" s="44"/>
      <c r="K314" s="44"/>
      <c r="L314" s="44"/>
      <c r="M314" s="44"/>
      <c r="N314" s="44"/>
      <c r="O314" s="44"/>
      <c r="P314" s="44"/>
      <c r="Q314" s="44"/>
      <c r="R314" s="44"/>
      <c r="S314" s="44"/>
      <c r="T314" s="44"/>
      <c r="U314" s="44"/>
    </row>
    <row r="315" spans="1:21" ht="14.25" customHeight="1" x14ac:dyDescent="0.3">
      <c r="A315" s="185"/>
      <c r="B315" s="44"/>
      <c r="C315" s="44"/>
      <c r="D315" s="44"/>
      <c r="E315" s="44"/>
      <c r="F315" s="44"/>
      <c r="G315" s="44"/>
      <c r="H315" s="44"/>
      <c r="I315" s="44"/>
      <c r="J315" s="44"/>
      <c r="K315" s="44"/>
      <c r="L315" s="44"/>
      <c r="M315" s="44"/>
      <c r="N315" s="44"/>
      <c r="O315" s="44"/>
      <c r="P315" s="44"/>
      <c r="Q315" s="44"/>
      <c r="R315" s="44"/>
      <c r="S315" s="44"/>
      <c r="T315" s="44"/>
      <c r="U315" s="44"/>
    </row>
    <row r="316" spans="1:21" ht="14.25" customHeight="1" x14ac:dyDescent="0.3">
      <c r="A316" s="185"/>
      <c r="B316" s="44"/>
      <c r="C316" s="44"/>
      <c r="D316" s="44"/>
      <c r="E316" s="44"/>
      <c r="F316" s="44"/>
      <c r="G316" s="44"/>
      <c r="H316" s="44"/>
      <c r="I316" s="44"/>
      <c r="J316" s="44"/>
      <c r="K316" s="44"/>
      <c r="L316" s="44"/>
      <c r="M316" s="44"/>
      <c r="N316" s="44"/>
      <c r="O316" s="44"/>
      <c r="P316" s="44"/>
      <c r="Q316" s="44"/>
      <c r="R316" s="44"/>
      <c r="S316" s="44"/>
      <c r="T316" s="44"/>
      <c r="U316" s="44"/>
    </row>
    <row r="317" spans="1:21" x14ac:dyDescent="0.3">
      <c r="A317" s="185"/>
      <c r="B317" s="44"/>
      <c r="C317" s="44"/>
      <c r="D317" s="44"/>
      <c r="E317" s="44"/>
      <c r="F317" s="44"/>
      <c r="G317" s="44"/>
      <c r="H317" s="44"/>
      <c r="I317" s="44"/>
      <c r="J317" s="44"/>
      <c r="K317" s="44"/>
      <c r="L317" s="44"/>
      <c r="M317" s="44"/>
      <c r="N317" s="44"/>
      <c r="O317" s="44"/>
      <c r="P317" s="44"/>
      <c r="Q317" s="44"/>
      <c r="R317" s="44"/>
      <c r="S317" s="44"/>
      <c r="T317" s="44"/>
      <c r="U317" s="44"/>
    </row>
    <row r="318" spans="1:21" x14ac:dyDescent="0.3">
      <c r="A318" s="185"/>
      <c r="B318" s="44"/>
      <c r="C318" s="44"/>
      <c r="D318" s="44"/>
      <c r="E318" s="44"/>
      <c r="F318" s="44"/>
      <c r="G318" s="44"/>
      <c r="H318" s="44"/>
      <c r="I318" s="44"/>
      <c r="J318" s="44"/>
      <c r="K318" s="44"/>
      <c r="L318" s="44"/>
      <c r="M318" s="44"/>
      <c r="N318" s="44"/>
      <c r="O318" s="44"/>
      <c r="P318" s="44"/>
      <c r="Q318" s="44"/>
      <c r="R318" s="44"/>
      <c r="S318" s="44"/>
      <c r="T318" s="44"/>
      <c r="U318" s="44"/>
    </row>
    <row r="319" spans="1:21" x14ac:dyDescent="0.3">
      <c r="A319" s="185"/>
      <c r="B319" s="44"/>
      <c r="C319" s="44"/>
      <c r="D319" s="44"/>
      <c r="E319" s="44"/>
      <c r="F319" s="44"/>
      <c r="G319" s="44"/>
      <c r="H319" s="44"/>
      <c r="I319" s="44"/>
      <c r="J319" s="44"/>
      <c r="K319" s="44"/>
      <c r="L319" s="44"/>
      <c r="M319" s="44"/>
      <c r="N319" s="44"/>
      <c r="O319" s="44"/>
      <c r="P319" s="44"/>
      <c r="Q319" s="44"/>
      <c r="R319" s="44"/>
      <c r="S319" s="44"/>
      <c r="T319" s="44"/>
      <c r="U319" s="44"/>
    </row>
    <row r="320" spans="1:21" x14ac:dyDescent="0.3">
      <c r="A320" s="185"/>
      <c r="B320" s="44"/>
      <c r="C320" s="44"/>
      <c r="D320" s="44"/>
      <c r="E320" s="44"/>
      <c r="F320" s="44"/>
      <c r="G320" s="44"/>
      <c r="H320" s="44"/>
      <c r="I320" s="44"/>
      <c r="J320" s="44"/>
      <c r="K320" s="44"/>
      <c r="L320" s="44"/>
      <c r="M320" s="44"/>
      <c r="N320" s="44"/>
      <c r="O320" s="44"/>
      <c r="P320" s="44"/>
      <c r="Q320" s="44"/>
      <c r="R320" s="44"/>
      <c r="S320" s="44"/>
      <c r="T320" s="44"/>
      <c r="U320" s="44"/>
    </row>
    <row r="321" spans="1:21" x14ac:dyDescent="0.3">
      <c r="A321" s="185"/>
      <c r="B321" s="44"/>
      <c r="C321" s="44"/>
      <c r="D321" s="44"/>
      <c r="E321" s="44"/>
      <c r="F321" s="44"/>
      <c r="G321" s="44"/>
      <c r="H321" s="44"/>
      <c r="I321" s="44"/>
      <c r="J321" s="44"/>
      <c r="K321" s="44"/>
      <c r="L321" s="44"/>
      <c r="M321" s="44"/>
      <c r="N321" s="44"/>
      <c r="O321" s="44"/>
      <c r="P321" s="44"/>
      <c r="Q321" s="44"/>
      <c r="R321" s="44"/>
      <c r="S321" s="44"/>
      <c r="T321" s="44"/>
      <c r="U321" s="44"/>
    </row>
    <row r="322" spans="1:21" x14ac:dyDescent="0.3">
      <c r="A322" s="185"/>
      <c r="B322" s="44"/>
      <c r="C322" s="44"/>
      <c r="D322" s="44"/>
      <c r="E322" s="44"/>
      <c r="F322" s="44"/>
      <c r="G322" s="44"/>
      <c r="H322" s="44"/>
      <c r="I322" s="44"/>
      <c r="J322" s="44"/>
      <c r="K322" s="44"/>
      <c r="L322" s="44"/>
      <c r="M322" s="44"/>
      <c r="N322" s="44"/>
      <c r="O322" s="44"/>
      <c r="P322" s="44"/>
      <c r="Q322" s="44"/>
      <c r="R322" s="44"/>
      <c r="S322" s="44"/>
      <c r="T322" s="44"/>
      <c r="U322" s="44"/>
    </row>
    <row r="323" spans="1:21" x14ac:dyDescent="0.3">
      <c r="A323" s="185"/>
      <c r="B323" s="44"/>
      <c r="C323" s="44"/>
      <c r="D323" s="44"/>
      <c r="E323" s="44"/>
      <c r="F323" s="44"/>
      <c r="G323" s="44"/>
      <c r="H323" s="44"/>
      <c r="I323" s="44"/>
      <c r="J323" s="44"/>
      <c r="K323" s="44"/>
      <c r="L323" s="44"/>
      <c r="M323" s="44"/>
      <c r="N323" s="44"/>
      <c r="O323" s="44"/>
      <c r="P323" s="44"/>
      <c r="Q323" s="44"/>
      <c r="R323" s="44"/>
      <c r="S323" s="44"/>
      <c r="T323" s="44"/>
      <c r="U323" s="44"/>
    </row>
    <row r="324" spans="1:21" x14ac:dyDescent="0.3">
      <c r="A324" s="185"/>
      <c r="B324" s="44"/>
      <c r="C324" s="44"/>
      <c r="D324" s="44"/>
      <c r="E324" s="44"/>
      <c r="F324" s="44"/>
      <c r="G324" s="44"/>
      <c r="H324" s="44"/>
      <c r="I324" s="44"/>
      <c r="J324" s="44"/>
      <c r="K324" s="44"/>
      <c r="L324" s="44"/>
      <c r="M324" s="44"/>
      <c r="N324" s="44"/>
      <c r="O324" s="44"/>
      <c r="P324" s="44"/>
      <c r="Q324" s="44"/>
      <c r="R324" s="44"/>
      <c r="S324" s="44"/>
      <c r="T324" s="44"/>
      <c r="U324" s="44"/>
    </row>
    <row r="325" spans="1:21" x14ac:dyDescent="0.3">
      <c r="A325" s="185"/>
      <c r="B325" s="44"/>
      <c r="C325" s="44"/>
      <c r="D325" s="44"/>
      <c r="E325" s="44"/>
      <c r="F325" s="44"/>
      <c r="G325" s="44"/>
      <c r="H325" s="44"/>
      <c r="I325" s="44"/>
      <c r="J325" s="44"/>
      <c r="K325" s="44"/>
      <c r="L325" s="44"/>
      <c r="M325" s="44"/>
      <c r="N325" s="44"/>
      <c r="O325" s="44"/>
      <c r="P325" s="44"/>
      <c r="Q325" s="44"/>
      <c r="R325" s="44"/>
      <c r="S325" s="44"/>
      <c r="T325" s="44"/>
      <c r="U325" s="44"/>
    </row>
    <row r="326" spans="1:21" x14ac:dyDescent="0.3">
      <c r="A326" s="185"/>
      <c r="B326" s="44"/>
      <c r="C326" s="44"/>
      <c r="D326" s="44"/>
      <c r="E326" s="44"/>
      <c r="F326" s="44"/>
      <c r="G326" s="44"/>
      <c r="H326" s="44"/>
      <c r="I326" s="44"/>
      <c r="J326" s="44"/>
      <c r="K326" s="44"/>
      <c r="L326" s="44"/>
      <c r="M326" s="44"/>
      <c r="N326" s="44"/>
      <c r="O326" s="44"/>
      <c r="P326" s="44"/>
      <c r="Q326" s="44"/>
      <c r="R326" s="44"/>
      <c r="S326" s="44"/>
      <c r="T326" s="44"/>
      <c r="U326" s="44"/>
    </row>
    <row r="327" spans="1:21" x14ac:dyDescent="0.3">
      <c r="A327" s="185"/>
      <c r="B327" s="44"/>
      <c r="C327" s="44"/>
      <c r="D327" s="44"/>
      <c r="E327" s="44"/>
      <c r="F327" s="44"/>
      <c r="G327" s="44"/>
      <c r="H327" s="44"/>
      <c r="I327" s="44"/>
      <c r="J327" s="44"/>
      <c r="K327" s="44"/>
      <c r="L327" s="44"/>
      <c r="M327" s="44"/>
      <c r="N327" s="44"/>
      <c r="O327" s="44"/>
      <c r="P327" s="44"/>
      <c r="Q327" s="44"/>
      <c r="R327" s="44"/>
      <c r="S327" s="44"/>
      <c r="T327" s="44"/>
      <c r="U327" s="44"/>
    </row>
    <row r="328" spans="1:21" x14ac:dyDescent="0.3">
      <c r="A328" s="185"/>
      <c r="B328" s="44"/>
      <c r="C328" s="44"/>
      <c r="D328" s="44"/>
      <c r="E328" s="44"/>
      <c r="F328" s="44"/>
      <c r="G328" s="44"/>
      <c r="H328" s="44"/>
      <c r="I328" s="44"/>
      <c r="J328" s="44"/>
      <c r="K328" s="44"/>
      <c r="L328" s="44"/>
      <c r="M328" s="44"/>
      <c r="N328" s="44"/>
      <c r="O328" s="44"/>
      <c r="P328" s="44"/>
      <c r="Q328" s="44"/>
      <c r="R328" s="44"/>
      <c r="S328" s="44"/>
      <c r="T328" s="44"/>
      <c r="U328" s="44"/>
    </row>
    <row r="329" spans="1:21" x14ac:dyDescent="0.3">
      <c r="A329" s="185"/>
      <c r="B329" s="44"/>
      <c r="C329" s="44"/>
      <c r="D329" s="44"/>
      <c r="E329" s="44"/>
      <c r="F329" s="44"/>
      <c r="G329" s="44"/>
      <c r="H329" s="44"/>
      <c r="I329" s="44"/>
      <c r="J329" s="44"/>
      <c r="K329" s="44"/>
      <c r="L329" s="44"/>
      <c r="M329" s="44"/>
      <c r="N329" s="44"/>
      <c r="O329" s="44"/>
      <c r="P329" s="44"/>
      <c r="Q329" s="44"/>
      <c r="R329" s="44"/>
      <c r="S329" s="44"/>
      <c r="T329" s="44"/>
      <c r="U329" s="44"/>
    </row>
    <row r="330" spans="1:21" x14ac:dyDescent="0.3">
      <c r="A330" s="185"/>
      <c r="B330" s="44"/>
      <c r="C330" s="44"/>
      <c r="D330" s="44"/>
      <c r="E330" s="44"/>
      <c r="F330" s="44"/>
      <c r="G330" s="44"/>
      <c r="H330" s="44"/>
      <c r="I330" s="44"/>
      <c r="J330" s="44"/>
      <c r="K330" s="44"/>
      <c r="L330" s="44"/>
      <c r="M330" s="44"/>
      <c r="N330" s="44"/>
      <c r="O330" s="44"/>
      <c r="P330" s="44"/>
      <c r="Q330" s="44"/>
      <c r="R330" s="44"/>
      <c r="S330" s="44"/>
      <c r="T330" s="44"/>
      <c r="U330" s="44"/>
    </row>
    <row r="331" spans="1:21" x14ac:dyDescent="0.3">
      <c r="A331" s="402"/>
      <c r="B331" s="44"/>
      <c r="C331" s="44"/>
      <c r="D331" s="44"/>
      <c r="E331" s="44"/>
      <c r="F331" s="44"/>
      <c r="G331" s="44"/>
      <c r="H331" s="44"/>
      <c r="I331" s="44"/>
      <c r="J331" s="44"/>
      <c r="K331" s="44"/>
      <c r="L331" s="44"/>
      <c r="M331" s="44"/>
      <c r="N331" s="44"/>
      <c r="O331" s="44"/>
      <c r="P331" s="44"/>
      <c r="Q331" s="44"/>
      <c r="R331" s="44"/>
      <c r="S331" s="44"/>
      <c r="T331" s="44"/>
      <c r="U331" s="44"/>
    </row>
    <row r="371" spans="2:3" x14ac:dyDescent="0.3">
      <c r="B371" s="38"/>
      <c r="C371" s="38"/>
    </row>
  </sheetData>
  <mergeCells count="1">
    <mergeCell ref="Y1:AA1"/>
  </mergeCells>
  <hyperlinks>
    <hyperlink ref="A2" r:id="rId1" xr:uid="{00000000-0004-0000-2900-000000000000}"/>
    <hyperlink ref="Y1:Z1" location="Übersicht!A1" display="zurück zur Überischt" xr:uid="{00000000-0004-0000-2900-000001000000}"/>
  </hyperlinks>
  <pageMargins left="0.7" right="0.7" top="0.78740157499999996" bottom="0.78740157499999996" header="0.3" footer="0.3"/>
  <pageSetup paperSize="9"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28"/>
  <dimension ref="A1:V589"/>
  <sheetViews>
    <sheetView zoomScale="85" zoomScaleNormal="85" workbookViewId="0">
      <pane xSplit="1" ySplit="8" topLeftCell="B9" activePane="bottomRight" state="frozen"/>
      <selection pane="topRight" activeCell="H12" sqref="H12"/>
      <selection pane="bottomLeft" activeCell="H12" sqref="H12"/>
      <selection pane="bottomRight" activeCell="H16" sqref="H16"/>
    </sheetView>
  </sheetViews>
  <sheetFormatPr baseColWidth="10" defaultColWidth="0" defaultRowHeight="13.8" x14ac:dyDescent="0.3"/>
  <cols>
    <col min="1" max="1" width="29.88671875" style="30" customWidth="1"/>
    <col min="2" max="2" width="12.109375" style="30" customWidth="1"/>
    <col min="3" max="3" width="12.44140625" style="30" customWidth="1"/>
    <col min="4" max="4" width="13.44140625" style="30" customWidth="1"/>
    <col min="5" max="5" width="5.109375" style="30" customWidth="1"/>
    <col min="6" max="6" width="8.6640625" style="30" customWidth="1"/>
    <col min="7" max="7" width="7.88671875" style="30" bestFit="1" customWidth="1"/>
    <col min="8" max="8" width="7.5546875" style="30" bestFit="1" customWidth="1"/>
    <col min="9" max="9" width="8.6640625" style="30" bestFit="1" customWidth="1"/>
    <col min="10" max="10" width="10.109375" style="30" bestFit="1" customWidth="1"/>
    <col min="11" max="11" width="7.5546875" style="30" bestFit="1" customWidth="1"/>
    <col min="12" max="21" width="11.44140625" style="30" customWidth="1"/>
    <col min="22" max="16384" width="0" style="30" hidden="1"/>
  </cols>
  <sheetData>
    <row r="1" spans="1:22" ht="23.4" x14ac:dyDescent="0.45">
      <c r="A1" s="266" t="s">
        <v>1052</v>
      </c>
      <c r="S1" s="552" t="s">
        <v>268</v>
      </c>
      <c r="T1" s="552"/>
      <c r="U1" s="552"/>
      <c r="V1" s="552"/>
    </row>
    <row r="2" spans="1:22" ht="14.25" customHeight="1" x14ac:dyDescent="0.35">
      <c r="G2" s="31"/>
      <c r="H2" s="31"/>
    </row>
    <row r="3" spans="1:22" ht="14.25" customHeight="1" x14ac:dyDescent="0.3">
      <c r="A3" s="133" t="s">
        <v>1053</v>
      </c>
      <c r="C3" s="32" t="s">
        <v>1054</v>
      </c>
    </row>
    <row r="4" spans="1:22" ht="14.25" customHeight="1" x14ac:dyDescent="0.3">
      <c r="A4" s="133" t="s">
        <v>1055</v>
      </c>
      <c r="C4" s="1" t="s">
        <v>1259</v>
      </c>
    </row>
    <row r="5" spans="1:22" ht="14.25" customHeight="1" x14ac:dyDescent="0.3">
      <c r="A5" s="133" t="s">
        <v>1056</v>
      </c>
      <c r="C5" s="32" t="s">
        <v>1057</v>
      </c>
    </row>
    <row r="6" spans="1:22" ht="14.25" customHeight="1" x14ac:dyDescent="0.3"/>
    <row r="7" spans="1:22" s="133" customFormat="1" x14ac:dyDescent="0.3">
      <c r="B7" s="578" t="s">
        <v>1058</v>
      </c>
      <c r="C7" s="578"/>
      <c r="D7" s="578"/>
      <c r="E7" s="578" t="s">
        <v>1059</v>
      </c>
      <c r="F7" s="668"/>
      <c r="G7" s="669" t="s">
        <v>1060</v>
      </c>
      <c r="H7" s="578"/>
      <c r="I7" s="578"/>
      <c r="J7" s="578"/>
      <c r="K7" s="578"/>
    </row>
    <row r="8" spans="1:22" s="133" customFormat="1" ht="14.25" customHeight="1" x14ac:dyDescent="0.3">
      <c r="B8" s="133" t="s">
        <v>1061</v>
      </c>
      <c r="C8" s="133" t="s">
        <v>1062</v>
      </c>
      <c r="D8" s="133" t="s">
        <v>1063</v>
      </c>
      <c r="E8" s="133" t="s">
        <v>1064</v>
      </c>
      <c r="F8" s="403" t="s">
        <v>1065</v>
      </c>
      <c r="G8" s="404" t="s">
        <v>1066</v>
      </c>
      <c r="H8" s="30" t="s">
        <v>1067</v>
      </c>
      <c r="I8" s="30" t="s">
        <v>1068</v>
      </c>
      <c r="J8" s="47" t="s">
        <v>1069</v>
      </c>
      <c r="K8" s="29" t="s">
        <v>1067</v>
      </c>
    </row>
    <row r="9" spans="1:22" s="133" customFormat="1" ht="14.25" customHeight="1" x14ac:dyDescent="0.3">
      <c r="A9" s="133">
        <v>2022</v>
      </c>
      <c r="B9" s="47">
        <f>AVERAGE(H10:H21)</f>
        <v>95.299576126340995</v>
      </c>
      <c r="C9" s="47">
        <f>Euro_Dollar!Q7</f>
        <v>1.0939731289356462</v>
      </c>
      <c r="D9" s="47">
        <f>AVERAGE(K10:K21)</f>
        <v>103.95166666666665</v>
      </c>
      <c r="E9" s="29">
        <f>B9/B10*100-100</f>
        <v>59.111141896777269</v>
      </c>
      <c r="F9" s="171">
        <f>D9/D10*100-100</f>
        <v>46.993943107633527</v>
      </c>
      <c r="G9" s="375"/>
      <c r="H9" s="30" t="s">
        <v>1064</v>
      </c>
      <c r="I9" s="30" t="s">
        <v>1070</v>
      </c>
      <c r="J9" s="47"/>
      <c r="K9" s="29" t="s">
        <v>1065</v>
      </c>
    </row>
    <row r="10" spans="1:22" ht="14.25" customHeight="1" x14ac:dyDescent="0.3">
      <c r="A10" s="30">
        <v>2021</v>
      </c>
      <c r="B10" s="47">
        <v>59.894973406806564</v>
      </c>
      <c r="C10" s="47">
        <f>Euro_Dollar!Q8</f>
        <v>1.1835265952224103</v>
      </c>
      <c r="D10" s="47">
        <v>70.718333333333334</v>
      </c>
      <c r="E10" s="29">
        <v>63.924646500162396</v>
      </c>
      <c r="F10" s="171">
        <v>69.573787164167811</v>
      </c>
      <c r="G10" s="405">
        <v>44896</v>
      </c>
      <c r="J10" s="47"/>
      <c r="K10" s="29"/>
    </row>
    <row r="11" spans="1:22" ht="14.25" customHeight="1" x14ac:dyDescent="0.3">
      <c r="A11" s="30">
        <v>2020</v>
      </c>
      <c r="B11" s="47">
        <v>36.538113508603622</v>
      </c>
      <c r="C11" s="47">
        <v>1.1413719010210803</v>
      </c>
      <c r="D11" s="47">
        <v>41.703576075038931</v>
      </c>
      <c r="E11" s="29">
        <v>-36.441205561291092</v>
      </c>
      <c r="F11" s="171">
        <v>-35.205119885521853</v>
      </c>
      <c r="G11" s="405">
        <v>44866</v>
      </c>
      <c r="J11" s="47"/>
      <c r="K11" s="29"/>
    </row>
    <row r="12" spans="1:22" ht="14.25" customHeight="1" x14ac:dyDescent="0.3">
      <c r="A12" s="30">
        <v>2019</v>
      </c>
      <c r="B12" s="47">
        <f>AVERAGE(H46:H57)</f>
        <v>56.740136651039023</v>
      </c>
      <c r="C12" s="47">
        <f>Euro_Dollar!Q10</f>
        <v>1.1195980593983312</v>
      </c>
      <c r="D12" s="47">
        <f>C12*B12</f>
        <v>63.526146884499418</v>
      </c>
      <c r="E12" s="29">
        <f t="shared" ref="E12:E15" si="0">B12/B13*100-100</f>
        <v>-5.3902923639793272</v>
      </c>
      <c r="F12" s="171">
        <f t="shared" ref="F12:F15" si="1">D12/D13*100-100</f>
        <v>-10.346391920613002</v>
      </c>
      <c r="G12" s="405">
        <v>44835</v>
      </c>
      <c r="J12" s="47"/>
      <c r="K12" s="29"/>
    </row>
    <row r="13" spans="1:22" ht="14.25" customHeight="1" x14ac:dyDescent="0.3">
      <c r="A13" s="30">
        <v>2018</v>
      </c>
      <c r="B13" s="47">
        <f>AVERAGE(H58:H69)</f>
        <v>59.972848525573916</v>
      </c>
      <c r="C13" s="47">
        <f>Euro_Dollar!Q11</f>
        <v>1.1814900408217512</v>
      </c>
      <c r="D13" s="47">
        <f>C13*B13</f>
        <v>70.857323252677034</v>
      </c>
      <c r="E13" s="29">
        <f t="shared" si="0"/>
        <v>21.702268782012354</v>
      </c>
      <c r="F13" s="171">
        <f t="shared" si="1"/>
        <v>26.940042661872113</v>
      </c>
      <c r="G13" s="405">
        <v>44805</v>
      </c>
      <c r="J13" s="47"/>
      <c r="K13" s="29"/>
    </row>
    <row r="14" spans="1:22" ht="14.25" customHeight="1" x14ac:dyDescent="0.3">
      <c r="A14" s="30">
        <v>2017</v>
      </c>
      <c r="B14" s="47">
        <f>AVERAGE(H70:H81)</f>
        <v>49.278332380963739</v>
      </c>
      <c r="C14" s="47">
        <f>Euro_Dollar!Q12</f>
        <v>1.1327396422448854</v>
      </c>
      <c r="D14" s="47">
        <f>C14*B14</f>
        <v>55.819520591637421</v>
      </c>
      <c r="E14" s="29">
        <f t="shared" si="0"/>
        <v>17.067010096998018</v>
      </c>
      <c r="F14" s="171">
        <f t="shared" si="1"/>
        <v>19.832570437768425</v>
      </c>
      <c r="G14" s="405">
        <v>44774</v>
      </c>
      <c r="J14" s="47"/>
      <c r="K14" s="29"/>
      <c r="L14" s="375"/>
    </row>
    <row r="15" spans="1:22" ht="14.25" customHeight="1" x14ac:dyDescent="0.3">
      <c r="A15" s="30">
        <v>2016</v>
      </c>
      <c r="B15" s="47">
        <f>AVERAGE(H82:H93)</f>
        <v>42.094123989442686</v>
      </c>
      <c r="C15" s="47">
        <f>Euro_Dollar!Q13</f>
        <v>1.1065976691605497</v>
      </c>
      <c r="D15" s="47">
        <f>C15*B15</f>
        <v>46.581259492072455</v>
      </c>
      <c r="E15" s="29">
        <f t="shared" si="0"/>
        <v>-12.871589279965335</v>
      </c>
      <c r="F15" s="171">
        <f t="shared" si="1"/>
        <v>-13.12633670334354</v>
      </c>
      <c r="G15" s="405">
        <v>44743</v>
      </c>
      <c r="J15" s="47"/>
      <c r="K15" s="29"/>
    </row>
    <row r="16" spans="1:22" ht="14.25" customHeight="1" x14ac:dyDescent="0.3">
      <c r="A16" s="30">
        <v>2015</v>
      </c>
      <c r="B16" s="47">
        <v>48.312741666666703</v>
      </c>
      <c r="C16" s="47">
        <v>1.1098426446138401</v>
      </c>
      <c r="D16" s="47">
        <v>53.619540979878593</v>
      </c>
      <c r="E16" s="29">
        <v>-35.19395159987701</v>
      </c>
      <c r="F16" s="171">
        <v>-45.869253469674241</v>
      </c>
      <c r="G16" s="405">
        <v>44713</v>
      </c>
      <c r="H16" s="47">
        <f t="shared" ref="H16:H20" si="2">K16/J16</f>
        <v>103.19125137665198</v>
      </c>
      <c r="I16" s="47">
        <f t="shared" ref="I16" si="3">AVERAGE(H16:H18)</f>
        <v>103.83379947406628</v>
      </c>
      <c r="J16" s="47">
        <f>Euro_Dollar!J7</f>
        <v>1.0565818181818183</v>
      </c>
      <c r="K16" s="29">
        <v>109.03</v>
      </c>
    </row>
    <row r="17" spans="1:11" ht="14.25" customHeight="1" x14ac:dyDescent="0.3">
      <c r="A17" s="30">
        <v>2014</v>
      </c>
      <c r="B17" s="47">
        <v>74.549741666666677</v>
      </c>
      <c r="C17" s="47">
        <v>1.3287183486943162</v>
      </c>
      <c r="D17" s="47">
        <v>99.055609642921198</v>
      </c>
      <c r="E17" s="29">
        <v>-8.7613758008139087</v>
      </c>
      <c r="F17" s="171">
        <v>-8.7223325053014946</v>
      </c>
      <c r="G17" s="405">
        <v>44682</v>
      </c>
      <c r="H17" s="47">
        <f t="shared" si="2"/>
        <v>109.2782530604528</v>
      </c>
      <c r="J17" s="47">
        <f>Euro_Dollar!I7</f>
        <v>1.05785</v>
      </c>
      <c r="K17" s="29">
        <v>115.6</v>
      </c>
    </row>
    <row r="18" spans="1:11" ht="14.25" customHeight="1" x14ac:dyDescent="0.3">
      <c r="A18" s="30">
        <v>2013</v>
      </c>
      <c r="B18" s="47">
        <v>81.708533333333307</v>
      </c>
      <c r="C18" s="47">
        <f>Euro_Dollar!Q16</f>
        <v>1.3281499999999999</v>
      </c>
      <c r="D18" s="47">
        <f t="shared" ref="D18:D32" si="4">C18*B18</f>
        <v>108.52118854666662</v>
      </c>
      <c r="E18" s="29">
        <f t="shared" ref="E18:E44" si="5">B18/B19*100-100</f>
        <v>-5.6254323485195954</v>
      </c>
      <c r="F18" s="171">
        <f>D18/D19*100-100</f>
        <v>-2.5018808133838775</v>
      </c>
      <c r="G18" s="405">
        <v>44652</v>
      </c>
      <c r="H18" s="47">
        <f t="shared" si="2"/>
        <v>99.031893985094086</v>
      </c>
      <c r="J18" s="47">
        <f>Euro_Dollar!H7</f>
        <v>1.0818736842105263</v>
      </c>
      <c r="K18" s="29">
        <v>107.14</v>
      </c>
    </row>
    <row r="19" spans="1:11" ht="14.25" customHeight="1" x14ac:dyDescent="0.3">
      <c r="A19" s="30">
        <v>2012</v>
      </c>
      <c r="B19" s="47">
        <v>86.578975</v>
      </c>
      <c r="C19" s="47">
        <f>Euro_Dollar!Q17</f>
        <v>1.2856000000000001</v>
      </c>
      <c r="D19" s="47">
        <f t="shared" si="4"/>
        <v>111.30593026000001</v>
      </c>
      <c r="E19" s="29">
        <f t="shared" si="5"/>
        <v>8.6957299573397364</v>
      </c>
      <c r="F19" s="171">
        <f>D19/D20*100-100</f>
        <v>0.40841682571608828</v>
      </c>
      <c r="G19" s="405">
        <v>44621</v>
      </c>
      <c r="H19" s="47">
        <f t="shared" si="2"/>
        <v>95.027146893101204</v>
      </c>
      <c r="I19" s="47">
        <f t="shared" ref="I19" si="6">AVERAGE(H19:H21)</f>
        <v>86.765352778615707</v>
      </c>
      <c r="J19" s="47">
        <f>Euro_Dollar!G7</f>
        <v>1.1018956521739132</v>
      </c>
      <c r="K19" s="29">
        <v>104.71</v>
      </c>
    </row>
    <row r="20" spans="1:11" ht="14.25" customHeight="1" x14ac:dyDescent="0.3">
      <c r="A20" s="30">
        <v>2011</v>
      </c>
      <c r="B20" s="406">
        <v>79.652600000000007</v>
      </c>
      <c r="C20" s="47">
        <f>Euro_Dollar!Q18</f>
        <v>1.3917083333333335</v>
      </c>
      <c r="D20" s="47">
        <f t="shared" si="4"/>
        <v>110.85318719166669</v>
      </c>
      <c r="E20" s="29">
        <f t="shared" si="5"/>
        <v>31.282438394862936</v>
      </c>
      <c r="F20" s="171">
        <f>D20/D21*100-100</f>
        <v>37.704036780834286</v>
      </c>
      <c r="G20" s="405">
        <v>44593</v>
      </c>
      <c r="H20" s="47">
        <f t="shared" si="2"/>
        <v>86.378825417258128</v>
      </c>
      <c r="J20" s="47">
        <f>Euro_Dollar!F7</f>
        <v>1.13419</v>
      </c>
      <c r="K20" s="29">
        <v>97.97</v>
      </c>
    </row>
    <row r="21" spans="1:11" ht="14.25" customHeight="1" x14ac:dyDescent="0.3">
      <c r="A21" s="30">
        <v>2010</v>
      </c>
      <c r="B21" s="47">
        <v>60.672699999999999</v>
      </c>
      <c r="C21" s="47">
        <f>Euro_Dollar!Q19</f>
        <v>1.3268083333333331</v>
      </c>
      <c r="D21" s="47">
        <f t="shared" si="4"/>
        <v>80.501043965833318</v>
      </c>
      <c r="E21" s="29">
        <f t="shared" si="5"/>
        <v>35.956357867280929</v>
      </c>
      <c r="F21" s="171">
        <f t="shared" ref="F21:F31" si="7">D21/D22*100-100</f>
        <v>29.330586447642816</v>
      </c>
      <c r="G21" s="405">
        <v>44562</v>
      </c>
      <c r="H21" s="47">
        <f t="shared" ref="H21" si="8">K21/J21</f>
        <v>78.89008602548779</v>
      </c>
      <c r="I21" s="47"/>
      <c r="J21" s="47">
        <f>Euro_Dollar!E7</f>
        <v>1.131447619047619</v>
      </c>
      <c r="K21" s="29">
        <v>89.26</v>
      </c>
    </row>
    <row r="22" spans="1:11" ht="14.25" customHeight="1" x14ac:dyDescent="0.3">
      <c r="A22" s="30">
        <v>2009</v>
      </c>
      <c r="B22" s="47">
        <v>44.626600000000003</v>
      </c>
      <c r="C22" s="47">
        <f>Euro_Dollar!Q20</f>
        <v>1.3947824218749993</v>
      </c>
      <c r="D22" s="47">
        <f t="shared" si="4"/>
        <v>62.24439722804685</v>
      </c>
      <c r="E22" s="29">
        <f t="shared" si="5"/>
        <v>-32.270646657439102</v>
      </c>
      <c r="F22" s="171">
        <f>D22/D23*100-100</f>
        <v>-35.73625068900364</v>
      </c>
      <c r="G22" s="405">
        <v>44531</v>
      </c>
      <c r="H22" s="47">
        <f t="shared" ref="H22:H50" si="9">K22/J22</f>
        <v>68.428421421071064</v>
      </c>
      <c r="I22" s="47">
        <f t="shared" ref="I22" si="10">AVERAGE(H22:H24)</f>
        <v>67.081664552043762</v>
      </c>
      <c r="J22" s="47">
        <f>Euro_Dollar!P8</f>
        <v>1.1303782608695649</v>
      </c>
      <c r="K22" s="29">
        <v>77.349999999999994</v>
      </c>
    </row>
    <row r="23" spans="1:11" ht="14.25" customHeight="1" x14ac:dyDescent="0.3">
      <c r="A23" s="408">
        <v>2008</v>
      </c>
      <c r="B23" s="409">
        <v>65.889600000000002</v>
      </c>
      <c r="C23" s="47">
        <f>Euro_Dollar!Q21</f>
        <v>1.47</v>
      </c>
      <c r="D23" s="47">
        <f t="shared" si="4"/>
        <v>96.857712000000006</v>
      </c>
      <c r="E23" s="29">
        <f t="shared" si="5"/>
        <v>24.848367714686887</v>
      </c>
      <c r="F23" s="171">
        <f t="shared" si="7"/>
        <v>33.961387255904896</v>
      </c>
      <c r="G23" s="405">
        <v>44501</v>
      </c>
      <c r="H23" s="47">
        <f t="shared" si="9"/>
        <v>60.65334177588219</v>
      </c>
      <c r="J23" s="47">
        <f>Euro_Dollar!O8</f>
        <v>1.1414045454545454</v>
      </c>
      <c r="K23" s="29">
        <v>69.23</v>
      </c>
    </row>
    <row r="24" spans="1:11" ht="14.25" customHeight="1" x14ac:dyDescent="0.3">
      <c r="A24" s="408">
        <v>2007</v>
      </c>
      <c r="B24" s="409">
        <v>52.775700000000001</v>
      </c>
      <c r="C24" s="47">
        <f>Euro_Dollar!Q22</f>
        <v>1.37</v>
      </c>
      <c r="D24" s="47">
        <f t="shared" si="4"/>
        <v>72.302709000000007</v>
      </c>
      <c r="E24" s="29">
        <f t="shared" si="5"/>
        <v>-0.16948735749157606</v>
      </c>
      <c r="F24" s="171">
        <f t="shared" si="7"/>
        <v>8.5458748573306025</v>
      </c>
      <c r="G24" s="405">
        <v>44470</v>
      </c>
      <c r="H24" s="47">
        <f t="shared" si="9"/>
        <v>72.163230459178038</v>
      </c>
      <c r="J24" s="47">
        <f>Euro_Dollar!N8</f>
        <v>1.1601476190476188</v>
      </c>
      <c r="K24" s="29">
        <v>83.72</v>
      </c>
    </row>
    <row r="25" spans="1:11" ht="14.25" customHeight="1" x14ac:dyDescent="0.3">
      <c r="A25" s="408">
        <v>2006</v>
      </c>
      <c r="B25" s="409">
        <v>52.865299999999998</v>
      </c>
      <c r="C25" s="47">
        <f>Euro_Dollar!Q23</f>
        <v>1.26</v>
      </c>
      <c r="D25" s="47">
        <f t="shared" si="4"/>
        <v>66.610277999999994</v>
      </c>
      <c r="E25" s="29">
        <f t="shared" si="5"/>
        <v>18.513196329732253</v>
      </c>
      <c r="F25" s="171">
        <f t="shared" si="7"/>
        <v>20.424699496340821</v>
      </c>
      <c r="G25" s="405">
        <v>44440</v>
      </c>
      <c r="H25" s="47">
        <f t="shared" si="9"/>
        <v>66.531761325676683</v>
      </c>
      <c r="I25" s="47">
        <f t="shared" ref="I25" si="11">AVERAGE(H25:H27)</f>
        <v>63.723103238986795</v>
      </c>
      <c r="J25" s="47">
        <f>Euro_Dollar!M8</f>
        <v>1.1770318181818182</v>
      </c>
      <c r="K25" s="29">
        <v>78.31</v>
      </c>
    </row>
    <row r="26" spans="1:11" ht="14.25" customHeight="1" x14ac:dyDescent="0.3">
      <c r="A26" s="408">
        <v>2005</v>
      </c>
      <c r="B26" s="409">
        <v>44.607100000000003</v>
      </c>
      <c r="C26" s="47">
        <f>Euro_Dollar!Q24</f>
        <v>1.24</v>
      </c>
      <c r="D26" s="47">
        <f t="shared" si="4"/>
        <v>55.312804</v>
      </c>
      <c r="E26" s="29">
        <f t="shared" si="5"/>
        <v>46.075580443396547</v>
      </c>
      <c r="F26" s="171">
        <f t="shared" si="7"/>
        <v>46.075580443396547</v>
      </c>
      <c r="G26" s="405">
        <v>44409</v>
      </c>
      <c r="H26" s="47">
        <f t="shared" si="9"/>
        <v>60.848714186423663</v>
      </c>
      <c r="J26" s="47">
        <f>Euro_Dollar!L8</f>
        <v>1.1771818181818181</v>
      </c>
      <c r="K26" s="29">
        <v>71.63</v>
      </c>
    </row>
    <row r="27" spans="1:11" ht="14.25" customHeight="1" x14ac:dyDescent="0.3">
      <c r="A27" s="408">
        <v>2004</v>
      </c>
      <c r="B27" s="409">
        <v>30.536999999999999</v>
      </c>
      <c r="C27" s="47">
        <f>Euro_Dollar!Q25</f>
        <v>1.24</v>
      </c>
      <c r="D27" s="47">
        <f t="shared" si="4"/>
        <v>37.865879999999997</v>
      </c>
      <c r="E27" s="29">
        <f t="shared" si="5"/>
        <v>21.432519594548907</v>
      </c>
      <c r="F27" s="171">
        <f t="shared" si="7"/>
        <v>33.253384333841296</v>
      </c>
      <c r="G27" s="405">
        <v>44378</v>
      </c>
      <c r="H27" s="47">
        <f t="shared" si="9"/>
        <v>63.788834204860038</v>
      </c>
      <c r="J27" s="47">
        <f>Euro_Dollar!K8</f>
        <v>1.1821818181818182</v>
      </c>
      <c r="K27" s="29">
        <v>75.41</v>
      </c>
    </row>
    <row r="28" spans="1:11" ht="14.25" customHeight="1" x14ac:dyDescent="0.3">
      <c r="A28" s="408">
        <v>2003</v>
      </c>
      <c r="B28" s="409">
        <v>25.147300000000001</v>
      </c>
      <c r="C28" s="47">
        <f>Euro_Dollar!Q26</f>
        <v>1.1299999999999999</v>
      </c>
      <c r="D28" s="47">
        <f t="shared" si="4"/>
        <v>28.416449</v>
      </c>
      <c r="E28" s="29">
        <f t="shared" si="5"/>
        <v>-5.2368391302709369</v>
      </c>
      <c r="F28" s="171">
        <f t="shared" si="7"/>
        <v>12.718286087151426</v>
      </c>
      <c r="G28" s="405">
        <v>44348</v>
      </c>
      <c r="H28" s="47">
        <f t="shared" si="9"/>
        <v>61.940264718755188</v>
      </c>
      <c r="I28" s="47">
        <f t="shared" ref="I28" si="12">AVERAGE(H28:H30)</f>
        <v>58.14625569563615</v>
      </c>
      <c r="J28" s="47">
        <f>Euro_Dollar!J8</f>
        <v>1.204709090909091</v>
      </c>
      <c r="K28" s="29">
        <v>74.62</v>
      </c>
    </row>
    <row r="29" spans="1:11" ht="14.25" customHeight="1" x14ac:dyDescent="0.3">
      <c r="A29" s="408">
        <v>2002</v>
      </c>
      <c r="B29" s="409">
        <v>26.536999999999999</v>
      </c>
      <c r="C29" s="47">
        <f>Euro_Dollar!Q27</f>
        <v>0.95</v>
      </c>
      <c r="D29" s="47">
        <f t="shared" si="4"/>
        <v>25.210149999999999</v>
      </c>
      <c r="E29" s="29">
        <f t="shared" si="5"/>
        <v>-4.6553155101732813</v>
      </c>
      <c r="F29" s="171">
        <f t="shared" si="7"/>
        <v>0.64161140592820232</v>
      </c>
      <c r="G29" s="405">
        <v>44317</v>
      </c>
      <c r="H29" s="47">
        <f t="shared" si="9"/>
        <v>56.768105259856348</v>
      </c>
      <c r="J29" s="47">
        <f>Euro_Dollar!I8</f>
        <v>1.2145904761904762</v>
      </c>
      <c r="K29" s="29">
        <v>68.95</v>
      </c>
    </row>
    <row r="30" spans="1:11" ht="14.25" customHeight="1" x14ac:dyDescent="0.3">
      <c r="A30" s="408">
        <v>2001</v>
      </c>
      <c r="B30" s="409">
        <v>27.832699999999999</v>
      </c>
      <c r="C30" s="47">
        <f>Euro_Dollar!Q28</f>
        <v>0.9</v>
      </c>
      <c r="D30" s="47">
        <f t="shared" si="4"/>
        <v>25.049430000000001</v>
      </c>
      <c r="E30" s="29">
        <f t="shared" si="5"/>
        <v>-10.149564027155904</v>
      </c>
      <c r="F30" s="171">
        <f t="shared" si="7"/>
        <v>-12.102834374391634</v>
      </c>
      <c r="G30" s="405">
        <v>44287</v>
      </c>
      <c r="H30" s="47">
        <f t="shared" si="9"/>
        <v>55.730397108296941</v>
      </c>
      <c r="J30" s="47">
        <f>Euro_Dollar!H8</f>
        <v>1.1979100000000003</v>
      </c>
      <c r="K30" s="29">
        <v>66.760000000000005</v>
      </c>
    </row>
    <row r="31" spans="1:11" ht="14.25" customHeight="1" x14ac:dyDescent="0.3">
      <c r="A31" s="408">
        <v>2000</v>
      </c>
      <c r="B31" s="409">
        <v>30.976700000000001</v>
      </c>
      <c r="C31" s="47">
        <f>Euro_Dollar!Q29</f>
        <v>0.92</v>
      </c>
      <c r="D31" s="47">
        <f t="shared" si="4"/>
        <v>28.498564000000002</v>
      </c>
      <c r="E31" s="29">
        <f t="shared" si="5"/>
        <v>81.266896834220859</v>
      </c>
      <c r="F31" s="171">
        <f t="shared" si="7"/>
        <v>55.855649614470281</v>
      </c>
      <c r="G31" s="405">
        <v>44256</v>
      </c>
      <c r="H31" s="47">
        <f t="shared" si="9"/>
        <v>52.726734605139612</v>
      </c>
      <c r="I31" s="47">
        <f t="shared" ref="I31" si="13">AVERAGE(H31:H33)</f>
        <v>50.399484175278921</v>
      </c>
      <c r="J31" s="47">
        <f>Euro_Dollar!G8</f>
        <v>1.1899086956521736</v>
      </c>
      <c r="K31" s="29">
        <v>62.74</v>
      </c>
    </row>
    <row r="32" spans="1:11" ht="14.25" customHeight="1" x14ac:dyDescent="0.3">
      <c r="A32" s="408">
        <v>1999</v>
      </c>
      <c r="B32" s="409">
        <v>17.088999999999999</v>
      </c>
      <c r="C32" s="47">
        <f>Euro_Dollar!Q30</f>
        <v>1.07</v>
      </c>
      <c r="D32" s="47">
        <f t="shared" si="4"/>
        <v>18.285229999999999</v>
      </c>
      <c r="E32" s="29">
        <f t="shared" si="5"/>
        <v>42.652030552193338</v>
      </c>
      <c r="F32" s="29"/>
      <c r="G32" s="405">
        <v>44228</v>
      </c>
      <c r="H32" s="47">
        <f t="shared" si="9"/>
        <v>53.248910968019246</v>
      </c>
      <c r="J32" s="47">
        <f>Euro_Dollar!F8</f>
        <v>1.2097899999999999</v>
      </c>
      <c r="K32" s="407">
        <v>64.42</v>
      </c>
    </row>
    <row r="33" spans="1:15" ht="14.25" customHeight="1" x14ac:dyDescent="0.3">
      <c r="A33" s="408">
        <v>1998</v>
      </c>
      <c r="B33" s="409">
        <v>11.9795</v>
      </c>
      <c r="C33" s="216"/>
      <c r="D33" s="409"/>
      <c r="E33" s="29">
        <f t="shared" si="5"/>
        <v>-29.624668816787391</v>
      </c>
      <c r="F33" s="29"/>
      <c r="G33" s="405">
        <v>44197</v>
      </c>
      <c r="H33" s="47">
        <f t="shared" si="9"/>
        <v>45.222806952677907</v>
      </c>
      <c r="J33" s="47">
        <f>Euro_Dollar!E8</f>
        <v>1.2170850000000002</v>
      </c>
      <c r="K33" s="29">
        <v>55.04</v>
      </c>
    </row>
    <row r="34" spans="1:15" ht="14.25" customHeight="1" x14ac:dyDescent="0.3">
      <c r="A34" s="408">
        <v>1997</v>
      </c>
      <c r="B34" s="409">
        <v>17.022300000000001</v>
      </c>
      <c r="D34" s="409"/>
      <c r="E34" s="29">
        <f t="shared" si="5"/>
        <v>6.7215458113377906</v>
      </c>
      <c r="F34" s="29"/>
      <c r="G34" s="405">
        <v>44166</v>
      </c>
      <c r="H34" s="47">
        <f t="shared" si="9"/>
        <v>42.581069270245841</v>
      </c>
      <c r="I34" s="47">
        <f t="shared" ref="I34" si="14">AVERAGE(H34:H36)</f>
        <v>38.415908410787942</v>
      </c>
      <c r="J34" s="47">
        <f>Euro_Dollar!P9</f>
        <v>1.2169727272727273</v>
      </c>
      <c r="K34" s="29">
        <v>51.82</v>
      </c>
    </row>
    <row r="35" spans="1:15" ht="14.25" customHeight="1" x14ac:dyDescent="0.3">
      <c r="A35" s="408">
        <v>1996</v>
      </c>
      <c r="B35" s="409">
        <v>15.950200000000001</v>
      </c>
      <c r="D35" s="409"/>
      <c r="E35" s="29">
        <f t="shared" si="5"/>
        <v>23.099126354459301</v>
      </c>
      <c r="F35" s="29"/>
      <c r="G35" s="405">
        <v>44136</v>
      </c>
      <c r="H35" s="47">
        <f t="shared" si="9"/>
        <v>40.446346682971566</v>
      </c>
      <c r="J35" s="47">
        <f>Euro_Dollar!O9</f>
        <v>1.1837904761904763</v>
      </c>
      <c r="K35" s="29">
        <v>47.88</v>
      </c>
      <c r="O35" s="410"/>
    </row>
    <row r="36" spans="1:15" ht="14.25" customHeight="1" x14ac:dyDescent="0.3">
      <c r="A36" s="408">
        <v>1995</v>
      </c>
      <c r="B36" s="409">
        <v>12.9572</v>
      </c>
      <c r="D36" s="409"/>
      <c r="E36" s="29">
        <f t="shared" si="5"/>
        <v>-2.5840356667593909</v>
      </c>
      <c r="F36" s="29"/>
      <c r="G36" s="405">
        <v>44105</v>
      </c>
      <c r="H36" s="47">
        <f t="shared" si="9"/>
        <v>32.220309279146427</v>
      </c>
      <c r="J36" s="47">
        <f>Euro_Dollar!N9</f>
        <v>1.1775181818181819</v>
      </c>
      <c r="K36" s="29">
        <v>37.94</v>
      </c>
    </row>
    <row r="37" spans="1:15" ht="14.25" customHeight="1" x14ac:dyDescent="0.3">
      <c r="A37" s="408">
        <v>1994</v>
      </c>
      <c r="B37" s="409">
        <v>13.3009</v>
      </c>
      <c r="D37" s="409"/>
      <c r="E37" s="29">
        <f t="shared" si="5"/>
        <v>-9.2231253796332311</v>
      </c>
      <c r="F37" s="29"/>
      <c r="G37" s="405">
        <v>44075</v>
      </c>
      <c r="H37" s="47">
        <f t="shared" si="9"/>
        <v>35.870533047068029</v>
      </c>
      <c r="I37" s="47">
        <f t="shared" ref="I37" si="15">AVERAGE(H37:H39)</f>
        <v>37.47928965698263</v>
      </c>
      <c r="J37" s="47">
        <f>Euro_Dollar!M9</f>
        <v>1.1792409090909091</v>
      </c>
      <c r="K37" s="29">
        <v>42.3</v>
      </c>
    </row>
    <row r="38" spans="1:15" ht="14.25" customHeight="1" x14ac:dyDescent="0.3">
      <c r="A38" s="408">
        <v>1993</v>
      </c>
      <c r="B38" s="409">
        <v>14.6523</v>
      </c>
      <c r="D38" s="409"/>
      <c r="E38" s="29">
        <f t="shared" si="5"/>
        <v>-1.7573620125516385</v>
      </c>
      <c r="F38" s="29"/>
      <c r="G38" s="405">
        <v>44044</v>
      </c>
      <c r="H38" s="47">
        <f t="shared" si="9"/>
        <v>38.603003341519376</v>
      </c>
      <c r="J38" s="47">
        <f>Euro_Dollar!L9</f>
        <v>1.182809523809524</v>
      </c>
      <c r="K38" s="29">
        <v>45.66</v>
      </c>
    </row>
    <row r="39" spans="1:15" ht="14.25" customHeight="1" x14ac:dyDescent="0.3">
      <c r="A39" s="408">
        <v>1992</v>
      </c>
      <c r="B39" s="409">
        <v>14.914400000000001</v>
      </c>
      <c r="D39" s="409"/>
      <c r="E39" s="29">
        <f t="shared" si="5"/>
        <v>-7.4984184477219458</v>
      </c>
      <c r="F39" s="29"/>
      <c r="G39" s="405">
        <v>44013</v>
      </c>
      <c r="H39" s="47">
        <f t="shared" si="9"/>
        <v>37.964332582360484</v>
      </c>
      <c r="J39" s="47">
        <f>Euro_Dollar!K9</f>
        <v>1.1463391304347825</v>
      </c>
      <c r="K39" s="29">
        <v>43.52</v>
      </c>
    </row>
    <row r="40" spans="1:15" ht="14.25" customHeight="1" x14ac:dyDescent="0.3">
      <c r="A40" s="408">
        <v>1991</v>
      </c>
      <c r="B40" s="409">
        <v>16.1234</v>
      </c>
      <c r="D40" s="409"/>
      <c r="E40" s="29">
        <f t="shared" si="5"/>
        <v>-10.728088145728364</v>
      </c>
      <c r="F40" s="29"/>
      <c r="G40" s="405">
        <v>43983</v>
      </c>
      <c r="H40" s="47">
        <f t="shared" si="9"/>
        <v>36.669480333278138</v>
      </c>
      <c r="I40" s="47">
        <f t="shared" ref="I40" si="16">AVERAGE(H40:H42)</f>
        <v>31.911250169054963</v>
      </c>
      <c r="J40" s="47">
        <f>Euro_Dollar!J9</f>
        <v>1.1254590909090909</v>
      </c>
      <c r="K40" s="29">
        <v>41.27</v>
      </c>
    </row>
    <row r="41" spans="1:15" ht="14.25" customHeight="1" x14ac:dyDescent="0.3">
      <c r="A41" s="408">
        <v>1990</v>
      </c>
      <c r="B41" s="409">
        <v>18.061</v>
      </c>
      <c r="D41" s="409"/>
      <c r="E41" s="29">
        <f t="shared" si="5"/>
        <v>12.446223672168301</v>
      </c>
      <c r="F41" s="29"/>
      <c r="G41" s="405">
        <v>43952</v>
      </c>
      <c r="H41" s="47">
        <f t="shared" si="9"/>
        <v>34.709705233515415</v>
      </c>
      <c r="J41" s="47">
        <f>Euro_Dollar!I9</f>
        <v>1.090185</v>
      </c>
      <c r="K41" s="29">
        <v>37.840000000000003</v>
      </c>
    </row>
    <row r="42" spans="1:15" ht="14.25" customHeight="1" x14ac:dyDescent="0.3">
      <c r="A42" s="408">
        <v>1989</v>
      </c>
      <c r="B42" s="409">
        <v>16.061900000000001</v>
      </c>
      <c r="D42" s="409"/>
      <c r="E42" s="29">
        <f t="shared" si="5"/>
        <v>26.768111252298695</v>
      </c>
      <c r="F42" s="29"/>
      <c r="G42" s="405">
        <v>43922</v>
      </c>
      <c r="H42" s="47">
        <f t="shared" si="9"/>
        <v>24.354564940371333</v>
      </c>
      <c r="J42" s="47">
        <f>Euro_Dollar!H9</f>
        <v>1.0872704999999996</v>
      </c>
      <c r="K42" s="29">
        <v>26.48</v>
      </c>
    </row>
    <row r="43" spans="1:15" ht="14.25" customHeight="1" x14ac:dyDescent="0.3">
      <c r="A43" s="408">
        <v>1988</v>
      </c>
      <c r="B43" s="409">
        <v>12.670299999999999</v>
      </c>
      <c r="D43" s="409"/>
      <c r="E43" s="29">
        <f t="shared" si="5"/>
        <v>-20.18256153104744</v>
      </c>
      <c r="F43" s="29"/>
      <c r="G43" s="405">
        <v>43891</v>
      </c>
      <c r="H43" s="47">
        <f t="shared" si="9"/>
        <v>23.817251792353993</v>
      </c>
      <c r="I43" s="47">
        <f t="shared" ref="I43" si="17">AVERAGE(H43:H45)</f>
        <v>40.124167866769206</v>
      </c>
      <c r="J43" s="47">
        <f>Euro_Dollar!G9</f>
        <v>1.1063409090909091</v>
      </c>
      <c r="K43" s="30">
        <v>26.35</v>
      </c>
    </row>
    <row r="44" spans="1:15" ht="14.25" customHeight="1" x14ac:dyDescent="0.3">
      <c r="A44" s="408">
        <v>1987</v>
      </c>
      <c r="B44" s="409">
        <v>15.8741</v>
      </c>
      <c r="D44" s="409"/>
      <c r="E44" s="29">
        <f t="shared" si="5"/>
        <v>8.2802417429502952</v>
      </c>
      <c r="F44" s="29"/>
      <c r="G44" s="405">
        <v>43862</v>
      </c>
      <c r="H44" s="47">
        <f t="shared" si="9"/>
        <v>45.547913801008711</v>
      </c>
      <c r="I44" s="47"/>
      <c r="J44" s="47">
        <f>Euro_Dollar!F9</f>
        <v>1.0905</v>
      </c>
      <c r="K44" s="30">
        <v>49.67</v>
      </c>
    </row>
    <row r="45" spans="1:15" ht="14.25" customHeight="1" x14ac:dyDescent="0.3">
      <c r="A45" s="408">
        <v>1986</v>
      </c>
      <c r="B45" s="409">
        <v>14.6602</v>
      </c>
      <c r="D45" s="409"/>
      <c r="E45" s="29"/>
      <c r="F45" s="29"/>
      <c r="G45" s="405">
        <v>43831</v>
      </c>
      <c r="H45" s="47">
        <f t="shared" si="9"/>
        <v>51.007338006944906</v>
      </c>
      <c r="I45" s="47"/>
      <c r="J45" s="47">
        <f>Euro_Dollar!E9</f>
        <v>1.1100363636363635</v>
      </c>
      <c r="K45" s="30">
        <v>56.62</v>
      </c>
    </row>
    <row r="46" spans="1:15" ht="14.25" customHeight="1" x14ac:dyDescent="0.3">
      <c r="D46" s="409"/>
      <c r="G46" s="405">
        <v>43800</v>
      </c>
      <c r="H46" s="47">
        <f t="shared" si="9"/>
        <v>58.748633412666635</v>
      </c>
      <c r="I46" s="47">
        <f>AVERAGE(H46:H48)</f>
        <v>55.809408592589442</v>
      </c>
      <c r="J46" s="47">
        <f>Euro_Dollar!P10</f>
        <v>1.111345</v>
      </c>
      <c r="K46" s="30">
        <v>65.290000000000006</v>
      </c>
    </row>
    <row r="47" spans="1:15" ht="14.25" customHeight="1" x14ac:dyDescent="0.3">
      <c r="D47" s="409"/>
      <c r="G47" s="405">
        <v>43770</v>
      </c>
      <c r="H47" s="47">
        <f t="shared" si="9"/>
        <v>54.737363726461844</v>
      </c>
      <c r="J47" s="47">
        <f>Euro_Dollar!O10</f>
        <v>1.1050952380952381</v>
      </c>
      <c r="K47" s="30">
        <v>60.49</v>
      </c>
    </row>
    <row r="48" spans="1:15" ht="14.25" customHeight="1" x14ac:dyDescent="0.3">
      <c r="D48" s="409"/>
      <c r="G48" s="405">
        <v>43739</v>
      </c>
      <c r="H48" s="47">
        <f t="shared" si="9"/>
        <v>53.942228638639861</v>
      </c>
      <c r="J48" s="47">
        <f>Euro_Dollar!N10</f>
        <v>1.1052565217391304</v>
      </c>
      <c r="K48" s="30">
        <v>59.62</v>
      </c>
    </row>
    <row r="49" spans="4:11" ht="14.25" customHeight="1" x14ac:dyDescent="0.3">
      <c r="D49" s="409"/>
      <c r="G49" s="405">
        <v>43709</v>
      </c>
      <c r="H49" s="47">
        <f t="shared" si="9"/>
        <v>53.844522723535384</v>
      </c>
      <c r="I49" s="47">
        <f>AVERAGE(H49:H51)</f>
        <v>55.027405302068694</v>
      </c>
      <c r="J49" s="47">
        <f>Euro_Dollar!M10</f>
        <v>1.1003904761904759</v>
      </c>
      <c r="K49" s="30">
        <v>59.25</v>
      </c>
    </row>
    <row r="50" spans="4:11" ht="14.25" customHeight="1" x14ac:dyDescent="0.3">
      <c r="D50" s="409"/>
      <c r="G50" s="405">
        <v>43678</v>
      </c>
      <c r="H50" s="47">
        <f t="shared" si="9"/>
        <v>53.252552323134921</v>
      </c>
      <c r="J50" s="47">
        <f>Euro_Dollar!L10</f>
        <v>1.1126227272727276</v>
      </c>
      <c r="K50" s="30">
        <v>59.25</v>
      </c>
    </row>
    <row r="51" spans="4:11" ht="14.25" customHeight="1" x14ac:dyDescent="0.3">
      <c r="G51" s="405">
        <v>43647</v>
      </c>
      <c r="H51" s="47">
        <f t="shared" ref="H51:H58" si="18">K51/J51</f>
        <v>57.985140859535768</v>
      </c>
      <c r="J51" s="47">
        <f>Euro_Dollar!K10</f>
        <v>1.1218391304347828</v>
      </c>
      <c r="K51" s="30">
        <v>65.05</v>
      </c>
    </row>
    <row r="52" spans="4:11" ht="14.25" customHeight="1" x14ac:dyDescent="0.3">
      <c r="G52" s="405">
        <v>43617</v>
      </c>
      <c r="H52" s="47">
        <f t="shared" si="18"/>
        <v>57.325517558928219</v>
      </c>
      <c r="I52" s="47">
        <f>AVERAGE(H52:H54)</f>
        <v>58.956762967815088</v>
      </c>
      <c r="J52" s="47">
        <f>Euro_Dollar!J10</f>
        <v>1.12934</v>
      </c>
      <c r="K52" s="30">
        <v>64.739999999999995</v>
      </c>
    </row>
    <row r="53" spans="4:11" ht="14.25" customHeight="1" x14ac:dyDescent="0.3">
      <c r="G53" s="405">
        <v>43586</v>
      </c>
      <c r="H53" s="47">
        <f t="shared" si="18"/>
        <v>55.42446791649224</v>
      </c>
      <c r="J53" s="47">
        <f>Euro_Dollar!I10</f>
        <v>1.1184590909090912</v>
      </c>
      <c r="K53" s="30">
        <v>61.99</v>
      </c>
    </row>
    <row r="54" spans="4:11" ht="14.25" customHeight="1" x14ac:dyDescent="0.3">
      <c r="G54" s="405">
        <v>43556</v>
      </c>
      <c r="H54" s="47">
        <f t="shared" si="18"/>
        <v>64.120303428024826</v>
      </c>
      <c r="J54" s="47">
        <f>Euro_Dollar!H10</f>
        <v>1.1238250000000001</v>
      </c>
      <c r="K54" s="30">
        <v>72.06</v>
      </c>
    </row>
    <row r="55" spans="4:11" ht="14.25" customHeight="1" x14ac:dyDescent="0.3">
      <c r="G55" s="405">
        <v>43525</v>
      </c>
      <c r="H55" s="47">
        <f t="shared" si="18"/>
        <v>59.792207354477732</v>
      </c>
      <c r="I55" s="47">
        <f>AVERAGE(H55:H57)</f>
        <v>57.166969741682863</v>
      </c>
      <c r="J55" s="47">
        <f>Euro_Dollar!G10</f>
        <v>1.1302476190476192</v>
      </c>
      <c r="K55" s="30">
        <v>67.58</v>
      </c>
    </row>
    <row r="56" spans="4:11" ht="14.25" customHeight="1" x14ac:dyDescent="0.3">
      <c r="G56" s="405">
        <v>43497</v>
      </c>
      <c r="H56" s="47">
        <f t="shared" si="18"/>
        <v>58.416988587059478</v>
      </c>
      <c r="J56" s="47">
        <f>Euro_Dollar!F10</f>
        <v>1.1351149999999997</v>
      </c>
      <c r="K56" s="30">
        <v>66.31</v>
      </c>
    </row>
    <row r="57" spans="4:11" ht="14.25" customHeight="1" x14ac:dyDescent="0.3">
      <c r="G57" s="405">
        <v>43466</v>
      </c>
      <c r="H57" s="47">
        <f t="shared" si="18"/>
        <v>53.291713283511385</v>
      </c>
      <c r="J57" s="47">
        <f>Euro_Dollar!E10</f>
        <v>1.141640909090909</v>
      </c>
      <c r="K57" s="30">
        <v>60.84</v>
      </c>
    </row>
    <row r="58" spans="4:11" ht="14.25" customHeight="1" x14ac:dyDescent="0.3">
      <c r="G58" s="405">
        <v>43435</v>
      </c>
      <c r="H58" s="47">
        <f t="shared" si="18"/>
        <v>40.883977900552495</v>
      </c>
      <c r="I58" s="47">
        <f>AVERAGE(H58:H60)</f>
        <v>52.845586840715214</v>
      </c>
      <c r="J58" s="47">
        <f>Euro_Dollar!P23</f>
        <v>1.3212999999999999</v>
      </c>
      <c r="K58" s="30">
        <v>54.02</v>
      </c>
    </row>
    <row r="59" spans="4:11" ht="14.25" customHeight="1" x14ac:dyDescent="0.3">
      <c r="G59" s="405">
        <v>43405</v>
      </c>
      <c r="H59" s="47">
        <f t="shared" ref="H59:H81" si="19">K59/J59</f>
        <v>52.309943975910848</v>
      </c>
      <c r="J59" s="47">
        <f>Euro_Dollar!O11</f>
        <v>1.1366863636363636</v>
      </c>
      <c r="K59" s="30">
        <v>59.46</v>
      </c>
    </row>
    <row r="60" spans="4:11" ht="14.25" customHeight="1" x14ac:dyDescent="0.3">
      <c r="G60" s="405">
        <v>43374</v>
      </c>
      <c r="H60" s="47">
        <f t="shared" si="19"/>
        <v>65.342838645682306</v>
      </c>
      <c r="J60" s="47">
        <f>Euro_Dollar!N11</f>
        <v>1.1484043478260868</v>
      </c>
      <c r="K60" s="30">
        <v>75.040000000000006</v>
      </c>
    </row>
    <row r="61" spans="4:11" ht="14.25" customHeight="1" x14ac:dyDescent="0.3">
      <c r="G61" s="405">
        <v>43344</v>
      </c>
      <c r="H61" s="47">
        <f t="shared" si="19"/>
        <v>70.959884035098256</v>
      </c>
      <c r="I61" s="47">
        <f>AVERAGE(H61:H63)</f>
        <v>67.230518742359678</v>
      </c>
      <c r="J61" s="47">
        <f>Euro_Dollar!M11</f>
        <v>1.16587</v>
      </c>
      <c r="K61" s="30">
        <v>82.73</v>
      </c>
    </row>
    <row r="62" spans="4:11" ht="14.25" customHeight="1" x14ac:dyDescent="0.3">
      <c r="G62" s="405">
        <v>43313</v>
      </c>
      <c r="H62" s="47">
        <f t="shared" si="19"/>
        <v>67.22685279302479</v>
      </c>
      <c r="J62" s="47">
        <f>Euro_Dollar!L11</f>
        <v>1.1548956521739129</v>
      </c>
      <c r="K62" s="30">
        <v>77.64</v>
      </c>
    </row>
    <row r="63" spans="4:11" ht="14.25" customHeight="1" x14ac:dyDescent="0.3">
      <c r="G63" s="405">
        <v>43282</v>
      </c>
      <c r="H63" s="47">
        <f t="shared" si="19"/>
        <v>63.504819398955995</v>
      </c>
      <c r="J63" s="47">
        <f>Euro_Dollar!K11</f>
        <v>1.1685727272727271</v>
      </c>
      <c r="K63" s="30">
        <v>74.209999999999994</v>
      </c>
    </row>
    <row r="64" spans="4:11" ht="14.25" customHeight="1" x14ac:dyDescent="0.3">
      <c r="G64" s="405">
        <v>43252</v>
      </c>
      <c r="H64" s="47">
        <f t="shared" si="19"/>
        <v>67.843861623525967</v>
      </c>
      <c r="I64" s="47">
        <f>AVERAGE(H64:H66)</f>
        <v>64.781814647949133</v>
      </c>
      <c r="J64" s="47">
        <f>Euro_Dollar!J11</f>
        <v>1.1678285714285714</v>
      </c>
      <c r="K64" s="30">
        <v>79.23</v>
      </c>
    </row>
    <row r="65" spans="7:11" ht="14.25" customHeight="1" x14ac:dyDescent="0.3">
      <c r="G65" s="405">
        <v>43221</v>
      </c>
      <c r="H65" s="47">
        <f t="shared" si="19"/>
        <v>65.660775236753906</v>
      </c>
      <c r="J65" s="47">
        <f>Euro_Dollar!I11</f>
        <v>1.1812227272727274</v>
      </c>
      <c r="K65" s="30">
        <v>77.56</v>
      </c>
    </row>
    <row r="66" spans="7:11" ht="14.25" customHeight="1" x14ac:dyDescent="0.3">
      <c r="G66" s="405">
        <v>43191</v>
      </c>
      <c r="H66" s="47">
        <f t="shared" si="19"/>
        <v>60.840807083567533</v>
      </c>
      <c r="J66" s="47">
        <f>Euro_Dollar!H11</f>
        <v>1.2276299999999998</v>
      </c>
      <c r="K66" s="30">
        <v>74.69</v>
      </c>
    </row>
    <row r="67" spans="7:11" ht="14.25" customHeight="1" x14ac:dyDescent="0.3">
      <c r="G67" s="405">
        <v>43160</v>
      </c>
      <c r="H67" s="47">
        <f t="shared" si="19"/>
        <v>56.208600324249211</v>
      </c>
      <c r="I67" s="47">
        <f>AVERAGE(H67:H69)</f>
        <v>55.03347387127166</v>
      </c>
      <c r="J67" s="47">
        <f>Euro_Dollar!G11</f>
        <v>1.2336190476190476</v>
      </c>
      <c r="K67" s="30">
        <v>69.34</v>
      </c>
    </row>
    <row r="68" spans="7:11" ht="14.25" customHeight="1" x14ac:dyDescent="0.3">
      <c r="G68" s="405">
        <v>43132</v>
      </c>
      <c r="H68" s="47">
        <f t="shared" si="19"/>
        <v>52.422293849916585</v>
      </c>
      <c r="J68" s="47">
        <f>Euro_Dollar!F11</f>
        <v>1.23478</v>
      </c>
      <c r="K68" s="30">
        <v>64.73</v>
      </c>
    </row>
    <row r="69" spans="7:11" ht="14.25" customHeight="1" x14ac:dyDescent="0.3">
      <c r="G69" s="405">
        <v>43101</v>
      </c>
      <c r="H69" s="47">
        <f t="shared" si="19"/>
        <v>56.46952743964917</v>
      </c>
      <c r="J69" s="47">
        <f>Euro_Dollar!E11</f>
        <v>1.2199499999999999</v>
      </c>
      <c r="K69" s="30">
        <v>68.89</v>
      </c>
    </row>
    <row r="70" spans="7:11" ht="14.25" customHeight="1" x14ac:dyDescent="0.3">
      <c r="G70" s="405">
        <v>43070</v>
      </c>
      <c r="H70" s="47">
        <f t="shared" si="19"/>
        <v>56.132830564547689</v>
      </c>
      <c r="I70" s="47">
        <f>AVERAGE(H70:H72)</f>
        <v>53.775803677020299</v>
      </c>
      <c r="J70" s="47">
        <f>Euro_Dollar!P12</f>
        <v>1.1836210526315789</v>
      </c>
      <c r="K70" s="30">
        <v>66.44</v>
      </c>
    </row>
    <row r="71" spans="7:11" ht="14.25" customHeight="1" x14ac:dyDescent="0.3">
      <c r="G71" s="405">
        <v>43040</v>
      </c>
      <c r="H71" s="47">
        <f t="shared" si="19"/>
        <v>53.356619526324764</v>
      </c>
      <c r="J71" s="47">
        <f>Euro_Dollar!O12</f>
        <v>1.1738</v>
      </c>
      <c r="K71" s="30">
        <v>62.63</v>
      </c>
    </row>
    <row r="72" spans="7:11" ht="14.25" customHeight="1" x14ac:dyDescent="0.3">
      <c r="G72" s="405">
        <v>43009</v>
      </c>
      <c r="H72" s="47">
        <f t="shared" si="19"/>
        <v>51.837960940188452</v>
      </c>
      <c r="J72" s="47">
        <f>Euro_Dollar!N12</f>
        <v>1.1755863636363637</v>
      </c>
      <c r="K72" s="30">
        <v>60.94</v>
      </c>
    </row>
    <row r="73" spans="7:11" ht="14.25" customHeight="1" x14ac:dyDescent="0.3">
      <c r="G73" s="405">
        <v>42979</v>
      </c>
      <c r="H73" s="47">
        <f t="shared" si="19"/>
        <v>47.66432459653246</v>
      </c>
      <c r="I73" s="47">
        <f>AVERAGE(H73:H75)</f>
        <v>46.078155648513217</v>
      </c>
      <c r="J73" s="47">
        <f>Euro_Dollar!M12</f>
        <v>1.1914571428571428</v>
      </c>
      <c r="K73" s="30">
        <v>56.79</v>
      </c>
    </row>
    <row r="74" spans="7:11" ht="14.25" customHeight="1" x14ac:dyDescent="0.3">
      <c r="G74" s="405">
        <v>42948</v>
      </c>
      <c r="H74" s="47">
        <f t="shared" si="19"/>
        <v>44.771040857284888</v>
      </c>
      <c r="J74" s="47">
        <f>Euro_Dollar!L12</f>
        <v>1.1806739130434785</v>
      </c>
      <c r="K74" s="30">
        <v>52.86</v>
      </c>
    </row>
    <row r="75" spans="7:11" ht="14.25" customHeight="1" x14ac:dyDescent="0.3">
      <c r="G75" s="405">
        <v>42917</v>
      </c>
      <c r="H75" s="47">
        <f t="shared" si="19"/>
        <v>45.799101491722297</v>
      </c>
      <c r="J75" s="47">
        <f>Euro_Dollar!K12</f>
        <v>1.151114285714286</v>
      </c>
      <c r="K75" s="30">
        <v>52.72</v>
      </c>
    </row>
    <row r="76" spans="7:11" ht="14.25" customHeight="1" x14ac:dyDescent="0.3">
      <c r="G76" s="405">
        <v>42887</v>
      </c>
      <c r="H76" s="47">
        <f t="shared" si="19"/>
        <v>43.430426475826557</v>
      </c>
      <c r="I76" s="47">
        <f>AVERAGE(H76:H78)</f>
        <v>45.405984740798345</v>
      </c>
      <c r="J76" s="47">
        <f>Euro_Dollar!J12</f>
        <v>1.1229454545454547</v>
      </c>
      <c r="K76" s="30">
        <v>48.77</v>
      </c>
    </row>
    <row r="77" spans="7:11" ht="14.25" customHeight="1" x14ac:dyDescent="0.3">
      <c r="G77" s="405">
        <v>42856</v>
      </c>
      <c r="H77" s="47">
        <f t="shared" si="19"/>
        <v>44.245498400634638</v>
      </c>
      <c r="J77" s="47">
        <f>Euro_Dollar!I12</f>
        <v>1.1472353535353534</v>
      </c>
      <c r="K77" s="30">
        <v>50.76</v>
      </c>
    </row>
    <row r="78" spans="7:11" ht="14.25" customHeight="1" x14ac:dyDescent="0.3">
      <c r="G78" s="405">
        <v>42826</v>
      </c>
      <c r="H78" s="47">
        <f t="shared" si="19"/>
        <v>48.542029345933841</v>
      </c>
      <c r="J78" s="47">
        <f>Euro_Dollar!H12</f>
        <v>1.0722666666666667</v>
      </c>
      <c r="K78" s="30">
        <v>52.05</v>
      </c>
    </row>
    <row r="79" spans="7:11" ht="14.25" customHeight="1" x14ac:dyDescent="0.3">
      <c r="G79" s="405">
        <v>42795</v>
      </c>
      <c r="H79" s="47">
        <f t="shared" si="19"/>
        <v>50.099695623158667</v>
      </c>
      <c r="I79" s="47">
        <f>AVERAGE(H79:H81)</f>
        <v>51.853385457523082</v>
      </c>
      <c r="J79" s="47">
        <f>Euro_Dollar!G12</f>
        <v>1.0684695652173917</v>
      </c>
      <c r="K79" s="30">
        <v>53.53</v>
      </c>
    </row>
    <row r="80" spans="7:11" ht="14.25" customHeight="1" x14ac:dyDescent="0.3">
      <c r="G80" s="405">
        <v>42767</v>
      </c>
      <c r="H80" s="47">
        <f t="shared" si="19"/>
        <v>53.097677740036538</v>
      </c>
      <c r="J80" s="47">
        <f>Euro_Dollar!F12</f>
        <v>1.0642650000000002</v>
      </c>
      <c r="K80" s="30">
        <v>56.51</v>
      </c>
    </row>
    <row r="81" spans="7:11" ht="14.25" customHeight="1" x14ac:dyDescent="0.3">
      <c r="G81" s="405">
        <v>42736</v>
      </c>
      <c r="H81" s="47">
        <f t="shared" si="19"/>
        <v>52.362783009374049</v>
      </c>
      <c r="J81" s="47">
        <f>Euro_Dollar!E12</f>
        <v>1.0614409090909092</v>
      </c>
      <c r="K81" s="30">
        <v>55.58</v>
      </c>
    </row>
    <row r="82" spans="7:11" ht="14.25" customHeight="1" x14ac:dyDescent="0.3">
      <c r="G82" s="405">
        <v>42705</v>
      </c>
      <c r="H82" s="47">
        <f>K82/J82</f>
        <v>54.52956400377596</v>
      </c>
      <c r="I82" s="47">
        <f>AVERAGE(H82:H84)</f>
        <v>48.873574890465768</v>
      </c>
      <c r="J82" s="47">
        <f>Euro_Dollar!P13</f>
        <v>1.0542904761904761</v>
      </c>
      <c r="K82" s="30">
        <v>57.49</v>
      </c>
    </row>
    <row r="83" spans="7:11" ht="14.25" customHeight="1" x14ac:dyDescent="0.3">
      <c r="G83" s="405">
        <v>42675</v>
      </c>
      <c r="H83" s="47">
        <f>K83/J83</f>
        <v>48.004646914474051</v>
      </c>
      <c r="J83" s="47">
        <f>Euro_Dollar!O13</f>
        <v>1.0798954545454544</v>
      </c>
      <c r="K83" s="30">
        <v>51.84</v>
      </c>
    </row>
    <row r="84" spans="7:11" ht="14.25" customHeight="1" x14ac:dyDescent="0.3">
      <c r="G84" s="405">
        <v>42644</v>
      </c>
      <c r="H84" s="47">
        <f>K84/J84</f>
        <v>44.086513753147301</v>
      </c>
      <c r="J84" s="47">
        <v>1.1026047619047621</v>
      </c>
      <c r="K84" s="30">
        <v>48.61</v>
      </c>
    </row>
    <row r="85" spans="7:11" ht="14.25" customHeight="1" x14ac:dyDescent="0.3">
      <c r="G85" s="405">
        <v>42614</v>
      </c>
      <c r="H85" s="47">
        <f>K85/J85</f>
        <v>44.764175038310924</v>
      </c>
      <c r="I85" s="47">
        <f>AVERAGE(H85:H87)</f>
        <v>41.97138288289208</v>
      </c>
      <c r="J85" s="47">
        <v>1.1212090909090906</v>
      </c>
      <c r="K85" s="30">
        <v>50.19</v>
      </c>
    </row>
    <row r="86" spans="7:11" ht="14.25" customHeight="1" x14ac:dyDescent="0.3">
      <c r="G86" s="405">
        <v>42583</v>
      </c>
      <c r="H86" s="47">
        <f>K86/J86</f>
        <v>41.822236010392842</v>
      </c>
      <c r="J86" s="47">
        <v>1.1211739130434781</v>
      </c>
      <c r="K86" s="30">
        <v>46.89</v>
      </c>
    </row>
    <row r="87" spans="7:11" ht="14.25" customHeight="1" x14ac:dyDescent="0.3">
      <c r="G87" s="405">
        <v>42552</v>
      </c>
      <c r="H87" s="47">
        <f t="shared" ref="H87:H150" si="20">K87/J87</f>
        <v>39.327737599972465</v>
      </c>
      <c r="J87" s="47">
        <v>1.1068523809523809</v>
      </c>
      <c r="K87" s="30">
        <v>43.53</v>
      </c>
    </row>
    <row r="88" spans="7:11" ht="14.25" customHeight="1" x14ac:dyDescent="0.3">
      <c r="G88" s="405">
        <v>42522</v>
      </c>
      <c r="H88" s="47">
        <f t="shared" si="20"/>
        <v>44.269661102025623</v>
      </c>
      <c r="I88" s="47">
        <f>AVERAGE(H88:H90)</f>
        <v>43.384093850244113</v>
      </c>
      <c r="J88" s="47">
        <v>1.1228909090909089</v>
      </c>
      <c r="K88" s="30">
        <v>49.71</v>
      </c>
    </row>
    <row r="89" spans="7:11" ht="14.25" customHeight="1" x14ac:dyDescent="0.3">
      <c r="G89" s="405">
        <v>42491</v>
      </c>
      <c r="H89" s="47">
        <f t="shared" si="20"/>
        <v>44.10715146838983</v>
      </c>
      <c r="J89" s="47">
        <v>1.1311090909090911</v>
      </c>
      <c r="K89" s="30">
        <v>49.89</v>
      </c>
    </row>
    <row r="90" spans="7:11" ht="14.25" customHeight="1" x14ac:dyDescent="0.3">
      <c r="G90" s="405">
        <v>42461</v>
      </c>
      <c r="H90" s="47">
        <f t="shared" si="20"/>
        <v>41.775468980316887</v>
      </c>
      <c r="J90" s="47">
        <v>1.1339190476190477</v>
      </c>
      <c r="K90" s="30">
        <v>47.37</v>
      </c>
    </row>
    <row r="91" spans="7:11" ht="14.25" customHeight="1" x14ac:dyDescent="0.3">
      <c r="G91" s="405">
        <v>42430</v>
      </c>
      <c r="H91" s="47">
        <f t="shared" si="20"/>
        <v>36.334424457190906</v>
      </c>
      <c r="I91" s="47">
        <f>AVERAGE(H91:H93)</f>
        <v>34.14744433416881</v>
      </c>
      <c r="J91" s="47">
        <v>1.1099666666666665</v>
      </c>
      <c r="K91" s="30">
        <v>40.33</v>
      </c>
    </row>
    <row r="92" spans="7:11" ht="14.25" customHeight="1" x14ac:dyDescent="0.3">
      <c r="G92" s="405">
        <v>42401</v>
      </c>
      <c r="H92" s="47">
        <f t="shared" si="20"/>
        <v>32.96687729661047</v>
      </c>
      <c r="J92" s="47">
        <v>1.1092952380952379</v>
      </c>
      <c r="K92" s="30">
        <v>36.57</v>
      </c>
    </row>
    <row r="93" spans="7:11" ht="14.25" customHeight="1" x14ac:dyDescent="0.3">
      <c r="G93" s="405">
        <v>42370</v>
      </c>
      <c r="H93" s="47">
        <f t="shared" si="20"/>
        <v>33.141031248705062</v>
      </c>
      <c r="J93" s="47">
        <v>1.0859650000000003</v>
      </c>
      <c r="K93" s="30">
        <v>35.99</v>
      </c>
    </row>
    <row r="94" spans="7:11" ht="14.25" customHeight="1" x14ac:dyDescent="0.3">
      <c r="G94" s="405">
        <v>42339</v>
      </c>
      <c r="H94" s="47">
        <f t="shared" si="20"/>
        <v>34.633620972720237</v>
      </c>
      <c r="I94" s="47">
        <f>AVERAGE(H94:H96)</f>
        <v>40.517188005722097</v>
      </c>
      <c r="J94" s="47">
        <v>1.0876714285714284</v>
      </c>
      <c r="K94" s="30">
        <v>37.67</v>
      </c>
    </row>
    <row r="95" spans="7:11" ht="14.25" customHeight="1" x14ac:dyDescent="0.3">
      <c r="G95" s="405">
        <v>42309</v>
      </c>
      <c r="H95" s="47">
        <f t="shared" si="20"/>
        <v>42.138599105812226</v>
      </c>
      <c r="J95" s="47">
        <v>1.0735999999999999</v>
      </c>
      <c r="K95" s="30">
        <v>45.24</v>
      </c>
    </row>
    <row r="96" spans="7:11" ht="14.25" customHeight="1" x14ac:dyDescent="0.3">
      <c r="G96" s="405">
        <v>42278</v>
      </c>
      <c r="H96" s="47">
        <f t="shared" si="20"/>
        <v>44.779343938633829</v>
      </c>
      <c r="J96" s="47">
        <v>1.1235090909090908</v>
      </c>
      <c r="K96" s="30">
        <v>50.31</v>
      </c>
    </row>
    <row r="97" spans="7:11" ht="14.25" customHeight="1" x14ac:dyDescent="0.3">
      <c r="G97" s="405">
        <v>42248</v>
      </c>
      <c r="H97" s="47">
        <f t="shared" si="20"/>
        <v>43.697781702824869</v>
      </c>
      <c r="I97" s="47">
        <f>AVERAGE(H97:H99)</f>
        <v>47.042847155899722</v>
      </c>
      <c r="J97" s="47">
        <v>1.1224826086956521</v>
      </c>
      <c r="K97" s="30">
        <v>49.05</v>
      </c>
    </row>
    <row r="98" spans="7:11" ht="14.25" customHeight="1" x14ac:dyDescent="0.3">
      <c r="G98" s="405">
        <v>42217</v>
      </c>
      <c r="H98" s="47">
        <f t="shared" si="20"/>
        <v>49.366877564979482</v>
      </c>
      <c r="I98" s="411"/>
      <c r="J98" s="47">
        <v>1.113904761904762</v>
      </c>
      <c r="K98" s="30">
        <v>54.99</v>
      </c>
    </row>
    <row r="99" spans="7:11" ht="14.25" customHeight="1" x14ac:dyDescent="0.3">
      <c r="G99" s="405">
        <v>42186</v>
      </c>
      <c r="H99" s="47">
        <f t="shared" si="20"/>
        <v>48.06388219989482</v>
      </c>
      <c r="I99" s="411"/>
      <c r="J99" s="47">
        <v>1.0995782608695652</v>
      </c>
      <c r="K99" s="30">
        <v>52.85</v>
      </c>
    </row>
    <row r="100" spans="7:11" ht="14.25" customHeight="1" x14ac:dyDescent="0.3">
      <c r="G100" s="405">
        <v>42156</v>
      </c>
      <c r="H100" s="47">
        <f t="shared" si="20"/>
        <v>57.200303213331679</v>
      </c>
      <c r="I100" s="47">
        <f>AVERAGE(H100:H102)</f>
        <v>59.698239827584139</v>
      </c>
      <c r="J100" s="47">
        <v>1.1213227272727269</v>
      </c>
      <c r="K100" s="30">
        <v>64.14</v>
      </c>
    </row>
    <row r="101" spans="7:11" ht="14.25" customHeight="1" x14ac:dyDescent="0.3">
      <c r="G101" s="405">
        <v>42125</v>
      </c>
      <c r="H101" s="47">
        <f t="shared" si="20"/>
        <v>59.320779762411931</v>
      </c>
      <c r="J101" s="47">
        <v>1.1149550000000001</v>
      </c>
      <c r="K101" s="30">
        <v>66.14</v>
      </c>
    </row>
    <row r="102" spans="7:11" ht="14.25" customHeight="1" x14ac:dyDescent="0.3">
      <c r="G102" s="405">
        <v>42095</v>
      </c>
      <c r="H102" s="47">
        <f t="shared" si="20"/>
        <v>62.573636507008814</v>
      </c>
      <c r="J102" s="47">
        <v>1.0779299999999998</v>
      </c>
      <c r="K102" s="30">
        <v>67.45</v>
      </c>
    </row>
    <row r="103" spans="7:11" ht="14.25" customHeight="1" x14ac:dyDescent="0.3">
      <c r="G103" s="405">
        <v>42064</v>
      </c>
      <c r="H103" s="47">
        <f t="shared" si="20"/>
        <v>51.847410726050875</v>
      </c>
      <c r="I103" s="47">
        <f>AVERAGE(H103:H105)</f>
        <v>52.39391511786517</v>
      </c>
      <c r="J103" s="47">
        <v>1.0841428571428569</v>
      </c>
      <c r="K103" s="30">
        <v>56.21</v>
      </c>
    </row>
    <row r="104" spans="7:11" ht="14.25" customHeight="1" x14ac:dyDescent="0.3">
      <c r="G104" s="405">
        <v>42036</v>
      </c>
      <c r="H104" s="47">
        <f t="shared" si="20"/>
        <v>55.640482305621767</v>
      </c>
      <c r="J104" s="47">
        <v>1.1349649999999998</v>
      </c>
      <c r="K104" s="30">
        <v>63.15</v>
      </c>
    </row>
    <row r="105" spans="7:11" ht="14.25" customHeight="1" x14ac:dyDescent="0.3">
      <c r="G105" s="405">
        <v>42005</v>
      </c>
      <c r="H105" s="47">
        <f t="shared" si="20"/>
        <v>49.693852321922883</v>
      </c>
      <c r="J105" s="47">
        <v>1.0856473684210528</v>
      </c>
      <c r="K105" s="30">
        <v>53.95</v>
      </c>
    </row>
    <row r="106" spans="7:11" ht="14.25" customHeight="1" x14ac:dyDescent="0.3">
      <c r="G106" s="405">
        <v>41974</v>
      </c>
      <c r="H106" s="47">
        <f t="shared" si="20"/>
        <v>47.204952154403415</v>
      </c>
      <c r="I106" s="47">
        <f>AVERAGE(H106:H108)</f>
        <v>57.30794842349885</v>
      </c>
      <c r="J106" s="47">
        <v>1.2331333333333334</v>
      </c>
      <c r="K106" s="30">
        <v>58.21</v>
      </c>
    </row>
    <row r="107" spans="7:11" ht="14.25" customHeight="1" x14ac:dyDescent="0.3">
      <c r="G107" s="405">
        <v>41944</v>
      </c>
      <c r="H107" s="47">
        <f t="shared" si="20"/>
        <v>56.587198414834582</v>
      </c>
      <c r="J107" s="47">
        <v>1.2472785714285715</v>
      </c>
      <c r="K107" s="30">
        <v>70.58</v>
      </c>
    </row>
    <row r="108" spans="7:11" ht="14.25" customHeight="1" x14ac:dyDescent="0.3">
      <c r="G108" s="405">
        <v>41913</v>
      </c>
      <c r="H108" s="47">
        <f t="shared" si="20"/>
        <v>68.131694701258525</v>
      </c>
      <c r="J108" s="47">
        <v>1.2672516129032254</v>
      </c>
      <c r="K108" s="30">
        <v>86.34</v>
      </c>
    </row>
    <row r="109" spans="7:11" ht="14.25" customHeight="1" x14ac:dyDescent="0.3">
      <c r="G109" s="405">
        <v>41883</v>
      </c>
      <c r="H109" s="47">
        <f t="shared" si="20"/>
        <v>73.974239911839334</v>
      </c>
      <c r="I109" s="47">
        <f>AVERAGE(H109:H111)</f>
        <v>76.862283236764711</v>
      </c>
      <c r="J109" s="47">
        <v>1.2885566666666668</v>
      </c>
      <c r="K109" s="30">
        <v>95.32</v>
      </c>
    </row>
    <row r="110" spans="7:11" ht="14.25" customHeight="1" x14ac:dyDescent="0.3">
      <c r="G110" s="405">
        <v>41852</v>
      </c>
      <c r="H110" s="47">
        <f t="shared" si="20"/>
        <v>77.928807449684598</v>
      </c>
      <c r="J110" s="47">
        <v>1.3315999999999999</v>
      </c>
      <c r="K110" s="30">
        <v>103.77</v>
      </c>
    </row>
    <row r="111" spans="7:11" ht="14.25" customHeight="1" x14ac:dyDescent="0.3">
      <c r="G111" s="405">
        <v>41821</v>
      </c>
      <c r="H111" s="47">
        <f t="shared" si="20"/>
        <v>78.683802348770215</v>
      </c>
      <c r="J111" s="47">
        <v>1.3539000000000001</v>
      </c>
      <c r="K111" s="30">
        <v>106.53</v>
      </c>
    </row>
    <row r="112" spans="7:11" ht="14.25" customHeight="1" x14ac:dyDescent="0.3">
      <c r="G112" s="405">
        <v>41791</v>
      </c>
      <c r="H112" s="47">
        <f t="shared" si="20"/>
        <v>82.452913478516777</v>
      </c>
      <c r="I112" s="47">
        <f>AVERAGE(H112:H114)</f>
        <v>79.814491806726906</v>
      </c>
      <c r="J112" s="47">
        <v>1.3592</v>
      </c>
      <c r="K112" s="30">
        <v>112.07</v>
      </c>
    </row>
    <row r="113" spans="7:11" ht="14.25" customHeight="1" x14ac:dyDescent="0.3">
      <c r="G113" s="405">
        <v>41760</v>
      </c>
      <c r="H113" s="47">
        <f t="shared" si="20"/>
        <v>79.143606175356837</v>
      </c>
      <c r="J113" s="47">
        <v>1.3732</v>
      </c>
      <c r="K113" s="30">
        <v>108.68</v>
      </c>
    </row>
    <row r="114" spans="7:11" ht="14.25" customHeight="1" x14ac:dyDescent="0.3">
      <c r="G114" s="405">
        <v>41730</v>
      </c>
      <c r="H114" s="47">
        <f t="shared" si="20"/>
        <v>77.846955766307104</v>
      </c>
      <c r="J114" s="47">
        <v>1.3813</v>
      </c>
      <c r="K114" s="30">
        <v>107.53</v>
      </c>
    </row>
    <row r="115" spans="7:11" ht="14.25" customHeight="1" x14ac:dyDescent="0.3">
      <c r="G115" s="405">
        <v>41699</v>
      </c>
      <c r="H115" s="47">
        <f t="shared" si="20"/>
        <v>77.877450625768645</v>
      </c>
      <c r="I115" s="47">
        <f>AVERAGE(H115:H117)</f>
        <v>78.383912172062296</v>
      </c>
      <c r="J115" s="47">
        <v>1.3823000000000001</v>
      </c>
      <c r="K115" s="30">
        <v>107.65</v>
      </c>
    </row>
    <row r="116" spans="7:11" ht="14.25" customHeight="1" x14ac:dyDescent="0.3">
      <c r="G116" s="405">
        <v>41671</v>
      </c>
      <c r="H116" s="47">
        <f t="shared" si="20"/>
        <v>79.529980232813529</v>
      </c>
      <c r="J116" s="47">
        <v>1.3658999999999999</v>
      </c>
      <c r="K116" s="30">
        <v>108.63</v>
      </c>
    </row>
    <row r="117" spans="7:11" ht="14.25" customHeight="1" x14ac:dyDescent="0.3">
      <c r="G117" s="405">
        <v>41640</v>
      </c>
      <c r="H117" s="47">
        <f t="shared" si="20"/>
        <v>77.744305657604698</v>
      </c>
      <c r="J117" s="47">
        <v>1.361</v>
      </c>
      <c r="K117" s="30">
        <v>105.81</v>
      </c>
    </row>
    <row r="118" spans="7:11" ht="14.25" customHeight="1" x14ac:dyDescent="0.3">
      <c r="G118" s="405">
        <v>41609</v>
      </c>
      <c r="H118" s="47">
        <f t="shared" si="20"/>
        <v>80.657637409147966</v>
      </c>
      <c r="I118" s="47">
        <f>AVERAGE(H118:H120)</f>
        <v>80.451876553935577</v>
      </c>
      <c r="J118" s="47">
        <v>1.37036</v>
      </c>
      <c r="K118" s="30">
        <v>110.53</v>
      </c>
    </row>
    <row r="119" spans="7:11" ht="14.25" customHeight="1" x14ac:dyDescent="0.3">
      <c r="G119" s="405">
        <v>41579</v>
      </c>
      <c r="H119" s="47">
        <f t="shared" si="20"/>
        <v>81.027771209559873</v>
      </c>
      <c r="J119" s="47">
        <v>1.3492904761904763</v>
      </c>
      <c r="K119" s="30">
        <v>109.33</v>
      </c>
    </row>
    <row r="120" spans="7:11" ht="14.25" customHeight="1" x14ac:dyDescent="0.3">
      <c r="G120" s="405">
        <v>41548</v>
      </c>
      <c r="H120" s="47">
        <f t="shared" si="20"/>
        <v>79.67022104309892</v>
      </c>
      <c r="J120" s="47">
        <v>1.3634956521739132</v>
      </c>
      <c r="K120" s="30">
        <v>108.63</v>
      </c>
    </row>
    <row r="121" spans="7:11" ht="14.25" customHeight="1" x14ac:dyDescent="0.3">
      <c r="G121" s="405">
        <v>41518</v>
      </c>
      <c r="H121" s="47">
        <f t="shared" si="20"/>
        <v>80.484541893502112</v>
      </c>
      <c r="I121" s="47">
        <f>AVERAGE(H121:H123)</f>
        <v>82.203349825718917</v>
      </c>
      <c r="J121" s="47">
        <v>1.3347904761904761</v>
      </c>
      <c r="K121" s="30">
        <v>107.43</v>
      </c>
    </row>
    <row r="122" spans="7:11" ht="14.25" customHeight="1" x14ac:dyDescent="0.3">
      <c r="G122" s="405">
        <v>41487</v>
      </c>
      <c r="H122" s="47">
        <f t="shared" si="20"/>
        <v>84.390848641947485</v>
      </c>
      <c r="J122" s="47">
        <v>1.3309499999999999</v>
      </c>
      <c r="K122" s="30">
        <v>112.32</v>
      </c>
    </row>
    <row r="123" spans="7:11" ht="14.25" customHeight="1" x14ac:dyDescent="0.3">
      <c r="G123" s="405">
        <v>41456</v>
      </c>
      <c r="H123" s="47">
        <f t="shared" si="20"/>
        <v>81.734658941707139</v>
      </c>
      <c r="J123" s="47">
        <v>1.3080130434782609</v>
      </c>
      <c r="K123" s="30">
        <v>106.91</v>
      </c>
    </row>
    <row r="124" spans="7:11" ht="14.25" customHeight="1" x14ac:dyDescent="0.3">
      <c r="G124" s="405">
        <v>41426</v>
      </c>
      <c r="H124" s="47">
        <f t="shared" si="20"/>
        <v>77.126338735664859</v>
      </c>
      <c r="I124" s="47">
        <f>AVERAGE(H124:H126)</f>
        <v>77.54849928418848</v>
      </c>
      <c r="J124" s="47">
        <v>1.318875</v>
      </c>
      <c r="K124" s="30">
        <v>101.72</v>
      </c>
    </row>
    <row r="125" spans="7:11" ht="14.25" customHeight="1" x14ac:dyDescent="0.3">
      <c r="G125" s="405">
        <v>41395</v>
      </c>
      <c r="H125" s="47">
        <f t="shared" si="20"/>
        <v>77.183522697431783</v>
      </c>
      <c r="J125" s="47">
        <v>1.2982045454545452</v>
      </c>
      <c r="K125" s="30">
        <v>100.2</v>
      </c>
    </row>
    <row r="126" spans="7:11" ht="14.25" customHeight="1" x14ac:dyDescent="0.3">
      <c r="G126" s="405">
        <v>41365</v>
      </c>
      <c r="H126" s="47">
        <f t="shared" si="20"/>
        <v>78.335636419468784</v>
      </c>
      <c r="J126" s="47">
        <v>1.3025999999999995</v>
      </c>
      <c r="K126" s="30">
        <v>102.04</v>
      </c>
    </row>
    <row r="127" spans="7:11" ht="14.25" customHeight="1" x14ac:dyDescent="0.3">
      <c r="G127" s="405">
        <v>41334</v>
      </c>
      <c r="H127" s="47">
        <f t="shared" si="20"/>
        <v>84.690980900367208</v>
      </c>
      <c r="I127" s="47">
        <f>AVERAGE(H127:H129)</f>
        <v>84.51477918178081</v>
      </c>
      <c r="J127" s="47">
        <v>1.2963599999999997</v>
      </c>
      <c r="K127" s="30">
        <v>109.79</v>
      </c>
    </row>
    <row r="128" spans="7:11" ht="14.25" customHeight="1" x14ac:dyDescent="0.3">
      <c r="G128" s="405">
        <v>41306</v>
      </c>
      <c r="H128" s="47">
        <f t="shared" si="20"/>
        <v>82.655578053828691</v>
      </c>
      <c r="J128" s="47">
        <v>1.3359049999999999</v>
      </c>
      <c r="K128" s="30">
        <v>110.42</v>
      </c>
    </row>
    <row r="129" spans="7:11" ht="14.25" customHeight="1" x14ac:dyDescent="0.3">
      <c r="G129" s="405">
        <v>41275</v>
      </c>
      <c r="H129" s="47">
        <f t="shared" si="20"/>
        <v>86.19777859114653</v>
      </c>
      <c r="J129" s="47">
        <v>1.3288045454545454</v>
      </c>
      <c r="K129" s="30">
        <v>114.54</v>
      </c>
    </row>
    <row r="130" spans="7:11" ht="14.25" customHeight="1" x14ac:dyDescent="0.3">
      <c r="G130" s="405">
        <v>41244</v>
      </c>
      <c r="H130" s="47">
        <f t="shared" si="20"/>
        <v>83.761654123272933</v>
      </c>
      <c r="I130" s="47">
        <f>AVERAGE(H130:H132)</f>
        <v>84.203816130385789</v>
      </c>
      <c r="J130" s="47">
        <v>1.3119368421052633</v>
      </c>
      <c r="K130" s="30">
        <v>109.89</v>
      </c>
    </row>
    <row r="131" spans="7:11" ht="14.25" customHeight="1" x14ac:dyDescent="0.3">
      <c r="G131" s="405">
        <v>41214</v>
      </c>
      <c r="H131" s="47">
        <f t="shared" si="20"/>
        <v>85.946635484213886</v>
      </c>
      <c r="J131" s="47">
        <v>1.2827727272727272</v>
      </c>
      <c r="K131" s="30">
        <v>110.25</v>
      </c>
    </row>
    <row r="132" spans="7:11" ht="14.25" customHeight="1" x14ac:dyDescent="0.3">
      <c r="G132" s="405">
        <v>41183</v>
      </c>
      <c r="H132" s="47">
        <f t="shared" si="20"/>
        <v>82.903158783670563</v>
      </c>
      <c r="J132" s="47">
        <v>1.2974173913043479</v>
      </c>
      <c r="K132" s="30">
        <v>107.56</v>
      </c>
    </row>
    <row r="133" spans="7:11" ht="14.25" customHeight="1" x14ac:dyDescent="0.3">
      <c r="G133" s="405">
        <v>41153</v>
      </c>
      <c r="H133" s="47">
        <f t="shared" si="20"/>
        <v>86.785746230637898</v>
      </c>
      <c r="I133" s="47">
        <f>AVERAGE(H133:H135)</f>
        <v>87.754652565225172</v>
      </c>
      <c r="J133" s="47">
        <v>1.285695</v>
      </c>
      <c r="K133" s="30">
        <v>111.58</v>
      </c>
    </row>
    <row r="134" spans="7:11" ht="14.25" customHeight="1" x14ac:dyDescent="0.3">
      <c r="G134" s="405">
        <v>41122</v>
      </c>
      <c r="H134" s="47">
        <f t="shared" si="20"/>
        <v>91.976128948558738</v>
      </c>
      <c r="J134" s="47">
        <v>1.2399956521739128</v>
      </c>
      <c r="K134" s="30">
        <v>114.05</v>
      </c>
    </row>
    <row r="135" spans="7:11" ht="14.25" customHeight="1" x14ac:dyDescent="0.3">
      <c r="G135" s="405">
        <v>41091</v>
      </c>
      <c r="H135" s="47">
        <f t="shared" si="20"/>
        <v>84.502082516478893</v>
      </c>
      <c r="J135" s="47">
        <v>1.2288454545454544</v>
      </c>
      <c r="K135" s="30">
        <v>103.84</v>
      </c>
    </row>
    <row r="136" spans="7:11" ht="14.25" customHeight="1" x14ac:dyDescent="0.3">
      <c r="G136" s="405">
        <v>41061</v>
      </c>
      <c r="H136" s="47">
        <f t="shared" si="20"/>
        <v>78.135524925303912</v>
      </c>
      <c r="I136" s="47">
        <f>AVERAGE(H136:H138)</f>
        <v>82.739042827385845</v>
      </c>
      <c r="J136" s="47">
        <v>1.2526952380952381</v>
      </c>
      <c r="K136" s="30">
        <v>97.88</v>
      </c>
    </row>
    <row r="137" spans="7:11" ht="14.25" customHeight="1" x14ac:dyDescent="0.3">
      <c r="G137" s="405">
        <v>41030</v>
      </c>
      <c r="H137" s="47">
        <f t="shared" si="20"/>
        <v>79.310908599781087</v>
      </c>
      <c r="J137" s="47">
        <v>1.2788909090909089</v>
      </c>
      <c r="K137" s="30">
        <v>101.43</v>
      </c>
    </row>
    <row r="138" spans="7:11" ht="14.25" customHeight="1" x14ac:dyDescent="0.3">
      <c r="G138" s="405">
        <v>41000</v>
      </c>
      <c r="H138" s="47">
        <f t="shared" si="20"/>
        <v>90.770694957072536</v>
      </c>
      <c r="J138" s="47">
        <v>1.3161736842105263</v>
      </c>
      <c r="K138" s="30">
        <v>119.47</v>
      </c>
    </row>
    <row r="139" spans="7:11" ht="14.25" customHeight="1" x14ac:dyDescent="0.3">
      <c r="G139" s="405">
        <v>40969</v>
      </c>
      <c r="H139" s="47">
        <f t="shared" si="20"/>
        <v>93.001238475299303</v>
      </c>
      <c r="I139" s="47">
        <f>AVERAGE(H139:H141)</f>
        <v>90.592823581284449</v>
      </c>
      <c r="J139" s="47">
        <v>1.3212727272727272</v>
      </c>
      <c r="K139" s="30">
        <v>122.88</v>
      </c>
    </row>
    <row r="140" spans="7:11" ht="14.25" customHeight="1" x14ac:dyDescent="0.3">
      <c r="G140" s="405">
        <v>40940</v>
      </c>
      <c r="H140" s="47">
        <f t="shared" si="20"/>
        <v>92.778648225187737</v>
      </c>
      <c r="J140" s="47">
        <v>1.3220714285714286</v>
      </c>
      <c r="K140" s="30">
        <v>122.66</v>
      </c>
    </row>
    <row r="141" spans="7:11" ht="14.25" customHeight="1" x14ac:dyDescent="0.3">
      <c r="G141" s="405">
        <v>40909</v>
      </c>
      <c r="H141" s="47">
        <f t="shared" si="20"/>
        <v>85.998584043366307</v>
      </c>
      <c r="J141" s="47">
        <v>1.2904863636363637</v>
      </c>
      <c r="K141" s="30">
        <v>110.98</v>
      </c>
    </row>
    <row r="142" spans="7:11" ht="14.25" customHeight="1" x14ac:dyDescent="0.3">
      <c r="G142" s="405">
        <v>40878</v>
      </c>
      <c r="H142" s="47">
        <f t="shared" si="20"/>
        <v>81.477814713108828</v>
      </c>
      <c r="I142" s="47">
        <f>AVERAGE(H142:H144)</f>
        <v>80.980593329895555</v>
      </c>
      <c r="J142" s="47">
        <v>1.3179047619047619</v>
      </c>
      <c r="K142" s="30">
        <v>107.38</v>
      </c>
    </row>
    <row r="143" spans="7:11" ht="14.25" customHeight="1" x14ac:dyDescent="0.3">
      <c r="G143" s="405">
        <v>40848</v>
      </c>
      <c r="H143" s="47">
        <f t="shared" si="20"/>
        <v>81.530114745193259</v>
      </c>
      <c r="J143" s="47">
        <v>1.3555727272727269</v>
      </c>
      <c r="K143" s="30">
        <v>110.52</v>
      </c>
    </row>
    <row r="144" spans="7:11" ht="14.25" customHeight="1" x14ac:dyDescent="0.3">
      <c r="G144" s="405">
        <v>40817</v>
      </c>
      <c r="H144" s="47">
        <f t="shared" si="20"/>
        <v>79.93385053138455</v>
      </c>
      <c r="J144" s="47">
        <v>1.3706333333333329</v>
      </c>
      <c r="K144" s="30">
        <v>109.56</v>
      </c>
    </row>
    <row r="145" spans="7:11" ht="14.25" customHeight="1" x14ac:dyDescent="0.3">
      <c r="G145" s="405">
        <v>40787</v>
      </c>
      <c r="H145" s="47">
        <f t="shared" si="20"/>
        <v>74.625998547567178</v>
      </c>
      <c r="I145" s="47">
        <f>AVERAGE(H145:H147)</f>
        <v>78.846483234953496</v>
      </c>
      <c r="J145" s="47">
        <v>1.377</v>
      </c>
      <c r="K145" s="30">
        <v>102.76</v>
      </c>
    </row>
    <row r="146" spans="7:11" ht="14.25" customHeight="1" x14ac:dyDescent="0.3">
      <c r="G146" s="405">
        <v>40756</v>
      </c>
      <c r="H146" s="47">
        <f t="shared" si="20"/>
        <v>80.072690015580747</v>
      </c>
      <c r="I146" s="29"/>
      <c r="J146" s="47">
        <v>1.434321739130435</v>
      </c>
      <c r="K146" s="30">
        <v>114.85</v>
      </c>
    </row>
    <row r="147" spans="7:11" ht="14.25" customHeight="1" x14ac:dyDescent="0.3">
      <c r="G147" s="405">
        <v>40725</v>
      </c>
      <c r="H147" s="47">
        <f t="shared" si="20"/>
        <v>81.840761141712562</v>
      </c>
      <c r="I147" s="29">
        <v>79.336200000000005</v>
      </c>
      <c r="J147" s="47">
        <v>1.4264285714285714</v>
      </c>
      <c r="K147" s="30">
        <v>116.74</v>
      </c>
    </row>
    <row r="148" spans="7:11" ht="14.25" customHeight="1" x14ac:dyDescent="0.3">
      <c r="G148" s="405">
        <v>40695</v>
      </c>
      <c r="H148" s="47">
        <f t="shared" si="20"/>
        <v>78.174035287241935</v>
      </c>
      <c r="I148" s="29"/>
      <c r="J148" s="47">
        <v>1.4388409090909091</v>
      </c>
      <c r="K148" s="30">
        <v>112.48</v>
      </c>
    </row>
    <row r="149" spans="7:11" ht="14.25" customHeight="1" x14ac:dyDescent="0.3">
      <c r="G149" s="405">
        <v>40664</v>
      </c>
      <c r="H149" s="47">
        <f t="shared" si="20"/>
        <v>81.362497303217893</v>
      </c>
      <c r="I149" s="29"/>
      <c r="J149" s="47">
        <v>1.4346904761904762</v>
      </c>
      <c r="K149" s="30">
        <v>116.73</v>
      </c>
    </row>
    <row r="150" spans="7:11" ht="14.25" customHeight="1" x14ac:dyDescent="0.3">
      <c r="G150" s="405">
        <v>40634</v>
      </c>
      <c r="H150" s="47">
        <f t="shared" si="20"/>
        <v>87.41754044857997</v>
      </c>
      <c r="I150" s="29">
        <v>81.293199999999999</v>
      </c>
      <c r="J150" s="47">
        <v>1.4400999999999999</v>
      </c>
      <c r="K150" s="30">
        <v>125.89</v>
      </c>
    </row>
    <row r="151" spans="7:11" ht="14.25" customHeight="1" x14ac:dyDescent="0.3">
      <c r="G151" s="405">
        <v>40603</v>
      </c>
      <c r="H151" s="47">
        <f t="shared" ref="H151:H214" si="21">K151/J151</f>
        <v>83.83221630754133</v>
      </c>
      <c r="I151" s="29"/>
      <c r="J151" s="47">
        <v>1.3999391304347826</v>
      </c>
      <c r="K151" s="30">
        <v>117.36</v>
      </c>
    </row>
    <row r="152" spans="7:11" ht="14.25" customHeight="1" x14ac:dyDescent="0.3">
      <c r="G152" s="405">
        <v>40575</v>
      </c>
      <c r="H152" s="47">
        <f t="shared" si="21"/>
        <v>81.911062755743131</v>
      </c>
      <c r="I152" s="29"/>
      <c r="J152" s="47">
        <v>1.3648949999999997</v>
      </c>
      <c r="K152" s="30">
        <v>111.8</v>
      </c>
    </row>
    <row r="153" spans="7:11" ht="14.25" customHeight="1" x14ac:dyDescent="0.3">
      <c r="G153" s="405">
        <v>40544</v>
      </c>
      <c r="H153" s="47">
        <f t="shared" si="21"/>
        <v>75.608173856633158</v>
      </c>
      <c r="I153" s="29">
        <v>77.272599999999997</v>
      </c>
      <c r="J153" s="47">
        <v>1.3359666666666665</v>
      </c>
      <c r="K153" s="30">
        <v>101.01</v>
      </c>
    </row>
    <row r="154" spans="7:11" ht="14.25" customHeight="1" x14ac:dyDescent="0.3">
      <c r="G154" s="405">
        <v>40513</v>
      </c>
      <c r="H154" s="47">
        <f t="shared" si="21"/>
        <v>71.67100239095187</v>
      </c>
      <c r="I154" s="29"/>
      <c r="J154" s="388">
        <v>1.3220130434782609</v>
      </c>
      <c r="K154" s="30">
        <v>94.75</v>
      </c>
    </row>
    <row r="155" spans="7:11" ht="14.25" customHeight="1" x14ac:dyDescent="0.3">
      <c r="G155" s="405">
        <v>40483</v>
      </c>
      <c r="H155" s="47">
        <f t="shared" si="21"/>
        <v>62.894580107206679</v>
      </c>
      <c r="I155" s="29"/>
      <c r="J155" s="388">
        <v>1.3660954545454544</v>
      </c>
      <c r="K155" s="30">
        <v>85.92</v>
      </c>
    </row>
    <row r="156" spans="7:11" ht="14.25" customHeight="1" x14ac:dyDescent="0.3">
      <c r="G156" s="405">
        <v>40452</v>
      </c>
      <c r="H156" s="47">
        <f t="shared" si="21"/>
        <v>59.829572320406797</v>
      </c>
      <c r="I156" s="29">
        <v>64.440399999999997</v>
      </c>
      <c r="J156" s="388">
        <v>1.3897809523809521</v>
      </c>
      <c r="K156" s="30">
        <v>83.15</v>
      </c>
    </row>
    <row r="157" spans="7:11" ht="14.25" customHeight="1" x14ac:dyDescent="0.3">
      <c r="G157" s="405">
        <v>40422</v>
      </c>
      <c r="H157" s="47">
        <f t="shared" si="21"/>
        <v>62.990740032142028</v>
      </c>
      <c r="I157" s="29"/>
      <c r="J157" s="388">
        <v>1.3067000000000002</v>
      </c>
      <c r="K157" s="30">
        <v>82.31</v>
      </c>
    </row>
    <row r="158" spans="7:11" ht="14.25" customHeight="1" x14ac:dyDescent="0.3">
      <c r="G158" s="405">
        <v>40391</v>
      </c>
      <c r="H158" s="47">
        <f t="shared" si="21"/>
        <v>57.921959613340753</v>
      </c>
      <c r="I158" s="29"/>
      <c r="J158" s="388">
        <v>1.2886304347826087</v>
      </c>
      <c r="K158" s="30">
        <v>74.64</v>
      </c>
    </row>
    <row r="159" spans="7:11" ht="14.25" customHeight="1" x14ac:dyDescent="0.3">
      <c r="G159" s="405">
        <v>40360</v>
      </c>
      <c r="H159" s="47">
        <f t="shared" si="21"/>
        <v>61.221613155833985</v>
      </c>
      <c r="I159" s="29">
        <v>59.558700000000002</v>
      </c>
      <c r="J159" s="388">
        <v>1.2770000000000001</v>
      </c>
      <c r="K159" s="30">
        <v>78.180000000000007</v>
      </c>
    </row>
    <row r="160" spans="7:11" ht="14.25" customHeight="1" x14ac:dyDescent="0.3">
      <c r="G160" s="405">
        <v>40330</v>
      </c>
      <c r="H160" s="47">
        <f t="shared" si="21"/>
        <v>61.440799443011024</v>
      </c>
      <c r="I160" s="29"/>
      <c r="J160" s="388">
        <v>1.22085</v>
      </c>
      <c r="K160" s="30">
        <v>75.010000000000005</v>
      </c>
    </row>
    <row r="161" spans="7:11" ht="14.25" customHeight="1" x14ac:dyDescent="0.3">
      <c r="G161" s="405">
        <v>40299</v>
      </c>
      <c r="H161" s="47">
        <f t="shared" si="21"/>
        <v>59.40948641765705</v>
      </c>
      <c r="I161" s="29"/>
      <c r="J161" s="388">
        <v>1.2565333333333333</v>
      </c>
      <c r="K161" s="30">
        <v>74.650000000000006</v>
      </c>
    </row>
    <row r="162" spans="7:11" ht="14.25" customHeight="1" x14ac:dyDescent="0.3">
      <c r="G162" s="405">
        <v>40269</v>
      </c>
      <c r="H162" s="47">
        <f t="shared" si="21"/>
        <v>65.225985961195605</v>
      </c>
      <c r="I162" s="29">
        <v>62.612099999999998</v>
      </c>
      <c r="J162" s="388">
        <v>1.34057</v>
      </c>
      <c r="K162" s="30">
        <v>87.44</v>
      </c>
    </row>
    <row r="163" spans="7:11" ht="14.25" customHeight="1" x14ac:dyDescent="0.3">
      <c r="G163" s="405">
        <v>40238</v>
      </c>
      <c r="H163" s="47">
        <f t="shared" si="21"/>
        <v>60.949896820005378</v>
      </c>
      <c r="I163" s="29"/>
      <c r="J163" s="388">
        <v>1.3568521739130437</v>
      </c>
      <c r="K163" s="30">
        <v>82.7</v>
      </c>
    </row>
    <row r="164" spans="7:11" ht="14.25" customHeight="1" x14ac:dyDescent="0.3">
      <c r="G164" s="405">
        <v>40210</v>
      </c>
      <c r="H164" s="47">
        <f t="shared" si="21"/>
        <v>56.692970919187495</v>
      </c>
      <c r="I164" s="29"/>
      <c r="J164" s="207">
        <v>1.3686</v>
      </c>
      <c r="K164" s="30">
        <v>77.59</v>
      </c>
    </row>
    <row r="165" spans="7:11" ht="14.25" customHeight="1" x14ac:dyDescent="0.3">
      <c r="G165" s="405">
        <v>40179</v>
      </c>
      <c r="H165" s="47">
        <f t="shared" si="21"/>
        <v>50.070067264573986</v>
      </c>
      <c r="I165" s="29">
        <v>55.966500000000003</v>
      </c>
      <c r="J165" s="207">
        <v>1.4272</v>
      </c>
      <c r="K165" s="30">
        <v>71.459999999999994</v>
      </c>
    </row>
    <row r="166" spans="7:11" ht="14.25" customHeight="1" x14ac:dyDescent="0.3">
      <c r="G166" s="405">
        <v>40148</v>
      </c>
      <c r="H166" s="47">
        <f t="shared" si="21"/>
        <v>53.325578212672781</v>
      </c>
      <c r="I166" s="29"/>
      <c r="J166" s="207">
        <v>1.4614</v>
      </c>
      <c r="K166" s="30">
        <v>77.930000000000007</v>
      </c>
    </row>
    <row r="167" spans="7:11" ht="14.25" customHeight="1" x14ac:dyDescent="0.3">
      <c r="G167" s="405">
        <v>40118</v>
      </c>
      <c r="H167" s="47">
        <f t="shared" si="21"/>
        <v>52.614992624379774</v>
      </c>
      <c r="I167" s="29"/>
      <c r="J167" s="207">
        <v>1.4914000000000001</v>
      </c>
      <c r="K167" s="30">
        <v>78.47</v>
      </c>
    </row>
    <row r="168" spans="7:11" ht="14.25" customHeight="1" x14ac:dyDescent="0.3">
      <c r="G168" s="405">
        <v>40087</v>
      </c>
      <c r="H168" s="47">
        <f t="shared" si="21"/>
        <v>50.755939524838013</v>
      </c>
      <c r="I168" s="29">
        <v>51.153700000000001</v>
      </c>
      <c r="J168" s="207">
        <v>1.4816</v>
      </c>
      <c r="K168" s="30">
        <v>75.2</v>
      </c>
    </row>
    <row r="169" spans="7:11" ht="14.25" customHeight="1" x14ac:dyDescent="0.3">
      <c r="G169" s="405">
        <v>40057</v>
      </c>
      <c r="H169" s="47">
        <f t="shared" si="21"/>
        <v>47.431671473698664</v>
      </c>
      <c r="I169" s="29"/>
      <c r="J169" s="207">
        <v>1.4561999999999999</v>
      </c>
      <c r="K169" s="30">
        <v>69.069999999999993</v>
      </c>
    </row>
    <row r="170" spans="7:11" ht="14.25" customHeight="1" x14ac:dyDescent="0.3">
      <c r="G170" s="405">
        <v>40026</v>
      </c>
      <c r="H170" s="47">
        <f t="shared" si="21"/>
        <v>48.815531258760863</v>
      </c>
      <c r="I170" s="29"/>
      <c r="J170" s="207">
        <v>1.4268000000000001</v>
      </c>
      <c r="K170" s="30">
        <v>69.650000000000006</v>
      </c>
    </row>
    <row r="171" spans="7:11" ht="14.25" customHeight="1" x14ac:dyDescent="0.3">
      <c r="G171" s="405">
        <v>39995</v>
      </c>
      <c r="H171" s="47">
        <f t="shared" si="21"/>
        <v>50.894378194207839</v>
      </c>
      <c r="I171" s="29">
        <v>48.103700000000003</v>
      </c>
      <c r="J171" s="207">
        <v>1.4088000000000001</v>
      </c>
      <c r="K171" s="30">
        <v>71.7</v>
      </c>
    </row>
    <row r="172" spans="7:11" ht="14.25" customHeight="1" x14ac:dyDescent="0.3">
      <c r="G172" s="405">
        <v>39965</v>
      </c>
      <c r="H172" s="47">
        <f t="shared" si="21"/>
        <v>49.44349315068493</v>
      </c>
      <c r="I172" s="29"/>
      <c r="J172" s="207">
        <v>1.4016</v>
      </c>
      <c r="K172" s="30">
        <v>69.3</v>
      </c>
    </row>
    <row r="173" spans="7:11" ht="14.25" customHeight="1" x14ac:dyDescent="0.3">
      <c r="G173" s="405">
        <v>39934</v>
      </c>
      <c r="H173" s="47">
        <f t="shared" si="21"/>
        <v>48</v>
      </c>
      <c r="I173" s="29"/>
      <c r="J173" s="207">
        <v>1.365</v>
      </c>
      <c r="K173" s="30">
        <v>65.52</v>
      </c>
    </row>
    <row r="174" spans="7:11" ht="14.25" customHeight="1" x14ac:dyDescent="0.3">
      <c r="G174" s="405">
        <v>39904</v>
      </c>
      <c r="H174" s="47">
        <f t="shared" si="21"/>
        <v>38.514025777103868</v>
      </c>
      <c r="I174" s="29">
        <v>43.804200000000002</v>
      </c>
      <c r="J174" s="207">
        <v>1.319</v>
      </c>
      <c r="K174" s="30">
        <v>50.8</v>
      </c>
    </row>
    <row r="175" spans="7:11" ht="14.25" customHeight="1" x14ac:dyDescent="0.3">
      <c r="G175" s="405">
        <v>39873</v>
      </c>
      <c r="H175" s="47">
        <f t="shared" si="21"/>
        <v>37.724137931034484</v>
      </c>
      <c r="I175" s="29"/>
      <c r="J175" s="207">
        <v>1.3049999999999999</v>
      </c>
      <c r="K175" s="30">
        <v>49.23</v>
      </c>
    </row>
    <row r="176" spans="7:11" ht="14.25" customHeight="1" x14ac:dyDescent="0.3">
      <c r="G176" s="405">
        <v>39845</v>
      </c>
      <c r="H176" s="47">
        <f t="shared" si="21"/>
        <v>36.253421978881505</v>
      </c>
      <c r="I176" s="29"/>
      <c r="J176" s="207">
        <v>1.2785</v>
      </c>
      <c r="K176" s="30">
        <v>46.35</v>
      </c>
    </row>
    <row r="177" spans="7:11" ht="14.25" customHeight="1" x14ac:dyDescent="0.3">
      <c r="G177" s="405">
        <v>39814</v>
      </c>
      <c r="H177" s="47">
        <f t="shared" si="21"/>
        <v>34.655185436966541</v>
      </c>
      <c r="I177" s="29">
        <v>35.145099999999999</v>
      </c>
      <c r="J177" s="207">
        <v>1.3239000000000001</v>
      </c>
      <c r="K177" s="30">
        <v>45.88</v>
      </c>
    </row>
    <row r="178" spans="7:11" ht="14.25" customHeight="1" x14ac:dyDescent="0.3">
      <c r="G178" s="405">
        <v>39783</v>
      </c>
      <c r="H178" s="47">
        <f t="shared" si="21"/>
        <v>33.898431110119716</v>
      </c>
      <c r="I178" s="29"/>
      <c r="J178" s="207">
        <v>1.3449</v>
      </c>
      <c r="K178" s="30">
        <v>45.59</v>
      </c>
    </row>
    <row r="179" spans="7:11" ht="14.25" customHeight="1" x14ac:dyDescent="0.3">
      <c r="G179" s="405">
        <v>39753</v>
      </c>
      <c r="H179" s="47">
        <f t="shared" si="21"/>
        <v>42.012252591894438</v>
      </c>
      <c r="I179" s="29"/>
      <c r="J179" s="207">
        <v>1.2732000000000001</v>
      </c>
      <c r="K179" s="30">
        <v>53.49</v>
      </c>
    </row>
    <row r="180" spans="7:11" ht="14.25" customHeight="1" x14ac:dyDescent="0.3">
      <c r="G180" s="405">
        <v>39722</v>
      </c>
      <c r="H180" s="47">
        <f t="shared" si="21"/>
        <v>49.03167692538657</v>
      </c>
      <c r="I180" s="29">
        <v>43.482399999999998</v>
      </c>
      <c r="J180" s="207">
        <v>1.3322000000000001</v>
      </c>
      <c r="K180" s="30">
        <v>65.319999999999993</v>
      </c>
    </row>
    <row r="181" spans="7:11" ht="14.25" customHeight="1" x14ac:dyDescent="0.3">
      <c r="G181" s="405">
        <v>39692</v>
      </c>
      <c r="H181" s="47">
        <f t="shared" si="21"/>
        <v>68.320690375113088</v>
      </c>
      <c r="I181" s="29"/>
      <c r="J181" s="207">
        <v>1.4369000000000001</v>
      </c>
      <c r="K181" s="30">
        <v>98.17</v>
      </c>
    </row>
    <row r="182" spans="7:11" ht="14.25" customHeight="1" x14ac:dyDescent="0.3">
      <c r="G182" s="405">
        <v>39661</v>
      </c>
      <c r="H182" s="47">
        <f t="shared" si="21"/>
        <v>76.160267111853088</v>
      </c>
      <c r="I182" s="29"/>
      <c r="J182" s="207">
        <v>1.4975000000000001</v>
      </c>
      <c r="K182" s="30">
        <v>114.05</v>
      </c>
    </row>
    <row r="183" spans="7:11" ht="14.25" customHeight="1" x14ac:dyDescent="0.3">
      <c r="G183" s="405">
        <v>39630</v>
      </c>
      <c r="H183" s="47">
        <f t="shared" si="21"/>
        <v>78.617628408370322</v>
      </c>
      <c r="I183" s="29">
        <v>77.565200000000004</v>
      </c>
      <c r="J183" s="207">
        <v>1.577</v>
      </c>
      <c r="K183" s="30">
        <v>123.98</v>
      </c>
    </row>
    <row r="184" spans="7:11" ht="14.25" customHeight="1" x14ac:dyDescent="0.3">
      <c r="G184" s="405">
        <v>39600</v>
      </c>
      <c r="H184" s="47">
        <f t="shared" si="21"/>
        <v>89.905484472449061</v>
      </c>
      <c r="I184" s="29"/>
      <c r="J184" s="207">
        <v>1.5552999999999999</v>
      </c>
      <c r="K184" s="30">
        <v>139.83000000000001</v>
      </c>
    </row>
    <row r="185" spans="7:11" ht="14.25" customHeight="1" x14ac:dyDescent="0.3">
      <c r="G185" s="405">
        <v>39569</v>
      </c>
      <c r="H185" s="47">
        <f t="shared" si="21"/>
        <v>82.136658738831386</v>
      </c>
      <c r="I185" s="29"/>
      <c r="J185" s="207">
        <v>1.5557000000000001</v>
      </c>
      <c r="K185" s="30">
        <v>127.78</v>
      </c>
    </row>
    <row r="186" spans="7:11" ht="14.25" customHeight="1" x14ac:dyDescent="0.3">
      <c r="G186" s="405">
        <v>39539</v>
      </c>
      <c r="H186" s="47">
        <f t="shared" si="21"/>
        <v>70.704761904761909</v>
      </c>
      <c r="I186" s="29">
        <v>78.5154</v>
      </c>
      <c r="J186" s="207">
        <v>1.575</v>
      </c>
      <c r="K186" s="30">
        <v>111.36</v>
      </c>
    </row>
    <row r="187" spans="7:11" ht="14.25" customHeight="1" x14ac:dyDescent="0.3">
      <c r="G187" s="405">
        <v>39508</v>
      </c>
      <c r="H187" s="47">
        <f t="shared" si="21"/>
        <v>64.597153345784761</v>
      </c>
      <c r="I187" s="29"/>
      <c r="J187" s="207">
        <v>1.5527</v>
      </c>
      <c r="K187" s="30">
        <v>100.3</v>
      </c>
    </row>
    <row r="188" spans="7:11" ht="14.25" customHeight="1" x14ac:dyDescent="0.3">
      <c r="G188" s="405">
        <v>39479</v>
      </c>
      <c r="H188" s="47">
        <f t="shared" si="21"/>
        <v>67.873609981014368</v>
      </c>
      <c r="I188" s="29"/>
      <c r="J188" s="207">
        <v>1.4748000000000001</v>
      </c>
      <c r="K188" s="30">
        <v>100.1</v>
      </c>
    </row>
    <row r="189" spans="7:11" ht="14.25" customHeight="1" x14ac:dyDescent="0.3">
      <c r="G189" s="405">
        <v>39448</v>
      </c>
      <c r="H189" s="47">
        <f t="shared" si="21"/>
        <v>62.651175431444486</v>
      </c>
      <c r="I189" s="29">
        <v>64.160600000000002</v>
      </c>
      <c r="J189" s="207">
        <v>1.4718</v>
      </c>
      <c r="K189" s="30">
        <v>92.21</v>
      </c>
    </row>
    <row r="190" spans="7:11" ht="14.25" customHeight="1" x14ac:dyDescent="0.3">
      <c r="G190" s="405">
        <v>39417</v>
      </c>
      <c r="H190" s="47">
        <f t="shared" si="21"/>
        <v>64.413177762525734</v>
      </c>
      <c r="I190" s="29"/>
      <c r="J190" s="207">
        <v>1.4570000000000001</v>
      </c>
      <c r="K190" s="30">
        <v>93.85</v>
      </c>
    </row>
    <row r="191" spans="7:11" ht="14.25" customHeight="1" x14ac:dyDescent="0.3">
      <c r="G191" s="405">
        <v>39387</v>
      </c>
      <c r="H191" s="47">
        <f t="shared" si="21"/>
        <v>60.106238082266422</v>
      </c>
      <c r="I191" s="29"/>
      <c r="J191" s="207">
        <v>1.4683999999999999</v>
      </c>
      <c r="K191" s="30">
        <v>88.26</v>
      </c>
    </row>
    <row r="192" spans="7:11" ht="14.25" customHeight="1" x14ac:dyDescent="0.3">
      <c r="G192" s="405">
        <v>39356</v>
      </c>
      <c r="H192" s="47">
        <f t="shared" si="21"/>
        <v>63.702818584381802</v>
      </c>
      <c r="I192" s="29">
        <v>61.026400000000002</v>
      </c>
      <c r="J192" s="207">
        <v>1.4227000000000001</v>
      </c>
      <c r="K192" s="30">
        <v>90.63</v>
      </c>
    </row>
    <row r="193" spans="7:11" ht="14.25" customHeight="1" x14ac:dyDescent="0.3">
      <c r="G193" s="405">
        <v>39326</v>
      </c>
      <c r="H193" s="47">
        <f t="shared" si="21"/>
        <v>56.973229706390335</v>
      </c>
      <c r="I193" s="29"/>
      <c r="J193" s="207">
        <v>1.3895999999999999</v>
      </c>
      <c r="K193" s="30">
        <v>79.17</v>
      </c>
    </row>
    <row r="194" spans="7:11" ht="14.25" customHeight="1" x14ac:dyDescent="0.3">
      <c r="G194" s="405">
        <v>39295</v>
      </c>
      <c r="H194" s="47">
        <f t="shared" si="21"/>
        <v>53.362208192629566</v>
      </c>
      <c r="I194" s="29"/>
      <c r="J194" s="207">
        <v>1.3622000000000001</v>
      </c>
      <c r="K194" s="30">
        <v>72.69</v>
      </c>
    </row>
    <row r="195" spans="7:11" ht="14.25" customHeight="1" x14ac:dyDescent="0.3">
      <c r="G195" s="405">
        <v>39264</v>
      </c>
      <c r="H195" s="47">
        <f t="shared" si="21"/>
        <v>56.175269757946921</v>
      </c>
      <c r="I195" s="29">
        <v>54.199199999999998</v>
      </c>
      <c r="J195" s="207">
        <v>1.3715999999999999</v>
      </c>
      <c r="K195" s="30">
        <v>77.05</v>
      </c>
    </row>
    <row r="196" spans="7:11" ht="14.25" customHeight="1" x14ac:dyDescent="0.3">
      <c r="G196" s="405">
        <v>39234</v>
      </c>
      <c r="H196" s="47">
        <f t="shared" si="21"/>
        <v>53.215589835308137</v>
      </c>
      <c r="I196" s="29"/>
      <c r="J196" s="207">
        <v>1.3419000000000001</v>
      </c>
      <c r="K196" s="30">
        <v>71.41</v>
      </c>
    </row>
    <row r="197" spans="7:11" ht="14.25" customHeight="1" x14ac:dyDescent="0.3">
      <c r="G197" s="405">
        <v>39203</v>
      </c>
      <c r="H197" s="47">
        <f t="shared" si="21"/>
        <v>50.358966767818821</v>
      </c>
      <c r="I197" s="29"/>
      <c r="J197" s="207">
        <v>1.3511</v>
      </c>
      <c r="K197" s="30">
        <v>68.040000000000006</v>
      </c>
    </row>
    <row r="198" spans="7:11" ht="14.25" customHeight="1" x14ac:dyDescent="0.3">
      <c r="G198" s="405">
        <v>39173</v>
      </c>
      <c r="H198" s="47">
        <f t="shared" si="21"/>
        <v>50.051790470553428</v>
      </c>
      <c r="I198" s="29">
        <v>50.993499999999997</v>
      </c>
      <c r="J198" s="207">
        <v>1.3515999999999999</v>
      </c>
      <c r="K198" s="30">
        <v>67.650000000000006</v>
      </c>
    </row>
    <row r="199" spans="7:11" ht="14.25" customHeight="1" x14ac:dyDescent="0.3">
      <c r="G199" s="405">
        <v>39142</v>
      </c>
      <c r="H199" s="47">
        <f t="shared" si="21"/>
        <v>51.427276846397817</v>
      </c>
      <c r="I199" s="29"/>
      <c r="J199" s="207">
        <v>1.3242</v>
      </c>
      <c r="K199" s="30">
        <v>68.099999999999994</v>
      </c>
    </row>
    <row r="200" spans="7:11" ht="14.25" customHeight="1" x14ac:dyDescent="0.3">
      <c r="G200" s="405">
        <v>39114</v>
      </c>
      <c r="H200" s="47">
        <f t="shared" si="21"/>
        <v>47.338228545204224</v>
      </c>
      <c r="I200" s="29"/>
      <c r="J200" s="207">
        <v>1.3073999999999999</v>
      </c>
      <c r="K200" s="30">
        <v>61.89</v>
      </c>
    </row>
    <row r="201" spans="7:11" ht="14.25" customHeight="1" x14ac:dyDescent="0.3">
      <c r="G201" s="405">
        <v>39083</v>
      </c>
      <c r="H201" s="47">
        <f t="shared" si="21"/>
        <v>44.157242864835752</v>
      </c>
      <c r="I201" s="29">
        <v>44.756599999999999</v>
      </c>
      <c r="J201" s="207">
        <v>1.2999000000000001</v>
      </c>
      <c r="K201" s="30">
        <v>57.4</v>
      </c>
    </row>
    <row r="202" spans="7:11" ht="14.25" customHeight="1" x14ac:dyDescent="0.3">
      <c r="G202" s="405">
        <v>39052</v>
      </c>
      <c r="H202" s="47">
        <f t="shared" si="21"/>
        <v>46.060697797623554</v>
      </c>
      <c r="I202" s="29"/>
      <c r="J202" s="207">
        <v>1.3212999999999999</v>
      </c>
      <c r="K202" s="30">
        <v>60.86</v>
      </c>
    </row>
    <row r="203" spans="7:11" ht="14.25" customHeight="1" x14ac:dyDescent="0.3">
      <c r="G203" s="405">
        <v>39022</v>
      </c>
      <c r="H203" s="47">
        <f t="shared" si="21"/>
        <v>49.887431100069875</v>
      </c>
      <c r="I203" s="29"/>
      <c r="J203" s="207">
        <v>1.2881</v>
      </c>
      <c r="K203" s="30">
        <v>64.260000000000005</v>
      </c>
    </row>
    <row r="204" spans="7:11" ht="14.25" customHeight="1" x14ac:dyDescent="0.3">
      <c r="G204" s="405">
        <v>38991</v>
      </c>
      <c r="H204" s="47">
        <f t="shared" si="21"/>
        <v>46.808341923717386</v>
      </c>
      <c r="I204" s="29">
        <v>47.285800000000002</v>
      </c>
      <c r="J204" s="207">
        <v>1.2611000000000001</v>
      </c>
      <c r="K204" s="30">
        <v>59.03</v>
      </c>
    </row>
    <row r="205" spans="7:11" ht="14.25" customHeight="1" x14ac:dyDescent="0.3">
      <c r="G205" s="405">
        <v>38961</v>
      </c>
      <c r="H205" s="47">
        <f t="shared" si="21"/>
        <v>49.092480553154708</v>
      </c>
      <c r="I205" s="29"/>
      <c r="J205" s="207">
        <v>1.2726999999999999</v>
      </c>
      <c r="K205" s="30">
        <v>62.48</v>
      </c>
    </row>
    <row r="206" spans="7:11" ht="14.25" customHeight="1" x14ac:dyDescent="0.3">
      <c r="G206" s="405">
        <v>38930</v>
      </c>
      <c r="H206" s="47">
        <f t="shared" si="21"/>
        <v>54.835688080555776</v>
      </c>
      <c r="I206" s="29"/>
      <c r="J206" s="207">
        <v>1.2810999999999999</v>
      </c>
      <c r="K206" s="30">
        <v>70.25</v>
      </c>
    </row>
    <row r="207" spans="7:11" ht="14.25" customHeight="1" x14ac:dyDescent="0.3">
      <c r="G207" s="405">
        <v>38899</v>
      </c>
      <c r="H207" s="47">
        <f t="shared" si="21"/>
        <v>59.247871333964056</v>
      </c>
      <c r="I207" s="29">
        <v>55.675699999999999</v>
      </c>
      <c r="J207" s="207">
        <v>1.2684</v>
      </c>
      <c r="K207" s="30">
        <v>75.150000000000006</v>
      </c>
    </row>
    <row r="208" spans="7:11" ht="14.25" customHeight="1" x14ac:dyDescent="0.3">
      <c r="G208" s="405">
        <v>38869</v>
      </c>
      <c r="H208" s="47">
        <f t="shared" si="21"/>
        <v>58.110671936758905</v>
      </c>
      <c r="I208" s="29"/>
      <c r="J208" s="207">
        <v>1.2649999999999999</v>
      </c>
      <c r="K208" s="30">
        <v>73.510000000000005</v>
      </c>
    </row>
    <row r="209" spans="7:11" ht="14.25" customHeight="1" x14ac:dyDescent="0.3">
      <c r="G209" s="405">
        <v>38838</v>
      </c>
      <c r="H209" s="47">
        <f t="shared" si="21"/>
        <v>55.137039937353173</v>
      </c>
      <c r="I209" s="29"/>
      <c r="J209" s="207">
        <v>1.2769999999999999</v>
      </c>
      <c r="K209" s="30">
        <v>70.41</v>
      </c>
    </row>
    <row r="210" spans="7:11" ht="14.25" customHeight="1" x14ac:dyDescent="0.3">
      <c r="G210" s="405">
        <v>38808</v>
      </c>
      <c r="H210" s="47">
        <f t="shared" si="21"/>
        <v>58.691223209192401</v>
      </c>
      <c r="I210" s="29">
        <v>56.1873</v>
      </c>
      <c r="J210" s="207">
        <v>1.2271000000000001</v>
      </c>
      <c r="K210" s="30">
        <v>72.02</v>
      </c>
    </row>
    <row r="211" spans="7:11" ht="14.25" customHeight="1" x14ac:dyDescent="0.3">
      <c r="G211" s="405">
        <v>38777</v>
      </c>
      <c r="H211" s="47">
        <f t="shared" si="21"/>
        <v>54.833610648918466</v>
      </c>
      <c r="I211" s="29"/>
      <c r="J211" s="207">
        <v>1.202</v>
      </c>
      <c r="K211" s="30">
        <v>65.91</v>
      </c>
    </row>
    <row r="212" spans="7:11" ht="14.25" customHeight="1" x14ac:dyDescent="0.3">
      <c r="G212" s="405">
        <v>38749</v>
      </c>
      <c r="H212" s="47">
        <f t="shared" si="21"/>
        <v>51.733958787066513</v>
      </c>
      <c r="I212" s="29"/>
      <c r="J212" s="207">
        <v>1.1938</v>
      </c>
      <c r="K212" s="30">
        <v>61.76</v>
      </c>
    </row>
    <row r="213" spans="7:11" ht="14.25" customHeight="1" x14ac:dyDescent="0.3">
      <c r="G213" s="405">
        <v>38718</v>
      </c>
      <c r="H213" s="47">
        <f t="shared" si="21"/>
        <v>54.523671816904901</v>
      </c>
      <c r="I213" s="29">
        <v>52.3123</v>
      </c>
      <c r="J213" s="207">
        <v>1.2102999999999999</v>
      </c>
      <c r="K213" s="30">
        <v>65.989999999999995</v>
      </c>
    </row>
    <row r="214" spans="7:11" ht="14.25" customHeight="1" x14ac:dyDescent="0.3">
      <c r="G214" s="405">
        <v>38687</v>
      </c>
      <c r="H214" s="47">
        <f t="shared" si="21"/>
        <v>49.746963562753031</v>
      </c>
      <c r="I214" s="29"/>
      <c r="J214" s="207">
        <v>1.1856</v>
      </c>
      <c r="K214" s="30">
        <v>58.98</v>
      </c>
    </row>
    <row r="215" spans="7:11" ht="14.25" customHeight="1" x14ac:dyDescent="0.3">
      <c r="G215" s="405">
        <v>38657</v>
      </c>
      <c r="H215" s="47">
        <f t="shared" ref="H215:H278" si="22">K215/J215</f>
        <v>46.70795859494315</v>
      </c>
      <c r="I215" s="29"/>
      <c r="J215" s="207">
        <v>1.1786000000000001</v>
      </c>
      <c r="K215" s="30">
        <v>55.05</v>
      </c>
    </row>
    <row r="216" spans="7:11" ht="14.25" customHeight="1" x14ac:dyDescent="0.3">
      <c r="G216" s="405">
        <v>38626</v>
      </c>
      <c r="H216" s="47">
        <f t="shared" si="22"/>
        <v>48.356221389929253</v>
      </c>
      <c r="I216" s="29">
        <v>48.564999999999998</v>
      </c>
      <c r="J216" s="207">
        <v>1.2015</v>
      </c>
      <c r="K216" s="30">
        <v>58.1</v>
      </c>
    </row>
    <row r="217" spans="7:11" ht="14.25" customHeight="1" x14ac:dyDescent="0.3">
      <c r="G217" s="405">
        <v>38596</v>
      </c>
      <c r="H217" s="47">
        <f t="shared" si="22"/>
        <v>51.795039164490859</v>
      </c>
      <c r="I217" s="29"/>
      <c r="J217" s="207">
        <v>1.2256</v>
      </c>
      <c r="K217" s="30">
        <v>63.48</v>
      </c>
    </row>
    <row r="218" spans="7:11" ht="14.25" customHeight="1" x14ac:dyDescent="0.3">
      <c r="G218" s="405">
        <v>38565</v>
      </c>
      <c r="H218" s="47">
        <f t="shared" si="22"/>
        <v>54.523267165636177</v>
      </c>
      <c r="I218" s="29"/>
      <c r="J218" s="207">
        <v>1.2292000000000001</v>
      </c>
      <c r="K218" s="30">
        <v>67.02</v>
      </c>
    </row>
    <row r="219" spans="7:11" ht="14.25" customHeight="1" x14ac:dyDescent="0.3">
      <c r="G219" s="405">
        <v>38534</v>
      </c>
      <c r="H219" s="47">
        <f t="shared" si="22"/>
        <v>49.322920993603056</v>
      </c>
      <c r="I219" s="29">
        <v>50.886800000000001</v>
      </c>
      <c r="J219" s="207">
        <v>1.2037</v>
      </c>
      <c r="K219" s="30">
        <v>59.37</v>
      </c>
    </row>
    <row r="220" spans="7:11" ht="14.25" customHeight="1" x14ac:dyDescent="0.3">
      <c r="G220" s="405">
        <v>38504</v>
      </c>
      <c r="H220" s="47">
        <f t="shared" si="22"/>
        <v>45.68845047266749</v>
      </c>
      <c r="I220" s="29"/>
      <c r="J220" s="207">
        <v>1.2164999999999999</v>
      </c>
      <c r="K220" s="30">
        <v>55.58</v>
      </c>
    </row>
    <row r="221" spans="7:11" ht="14.25" customHeight="1" x14ac:dyDescent="0.3">
      <c r="G221" s="405">
        <v>38473</v>
      </c>
      <c r="H221" s="47">
        <f t="shared" si="22"/>
        <v>39.963762407436576</v>
      </c>
      <c r="I221" s="29"/>
      <c r="J221" s="207">
        <v>1.2694000000000001</v>
      </c>
      <c r="K221" s="30">
        <v>50.73</v>
      </c>
    </row>
    <row r="222" spans="7:11" ht="14.25" customHeight="1" x14ac:dyDescent="0.3">
      <c r="G222" s="405">
        <v>38443</v>
      </c>
      <c r="H222" s="47">
        <f t="shared" si="22"/>
        <v>39.488328953470401</v>
      </c>
      <c r="I222" s="29">
        <v>42.192900000000002</v>
      </c>
      <c r="J222" s="207">
        <v>1.2938000000000001</v>
      </c>
      <c r="K222" s="30">
        <v>51.09</v>
      </c>
    </row>
    <row r="223" spans="7:11" ht="14.25" customHeight="1" x14ac:dyDescent="0.3">
      <c r="G223" s="405">
        <v>38412</v>
      </c>
      <c r="H223" s="47">
        <f t="shared" si="22"/>
        <v>41.125672297553216</v>
      </c>
      <c r="I223" s="29"/>
      <c r="J223" s="207">
        <v>1.3201000000000001</v>
      </c>
      <c r="K223" s="30">
        <v>54.29</v>
      </c>
    </row>
    <row r="224" spans="7:11" ht="14.25" customHeight="1" x14ac:dyDescent="0.3">
      <c r="G224" s="405">
        <v>38384</v>
      </c>
      <c r="H224" s="47">
        <f t="shared" si="22"/>
        <v>38.466267096972494</v>
      </c>
      <c r="I224" s="29"/>
      <c r="J224" s="207">
        <v>1.3013999999999999</v>
      </c>
      <c r="K224" s="30">
        <v>50.06</v>
      </c>
    </row>
    <row r="225" spans="7:11" ht="14.25" customHeight="1" x14ac:dyDescent="0.3">
      <c r="G225" s="405">
        <v>38353</v>
      </c>
      <c r="H225" s="47">
        <f t="shared" si="22"/>
        <v>35.002667886271816</v>
      </c>
      <c r="I225" s="29">
        <v>36.563400000000001</v>
      </c>
      <c r="J225" s="207">
        <v>1.3119000000000001</v>
      </c>
      <c r="K225" s="30">
        <v>45.92</v>
      </c>
    </row>
    <row r="226" spans="7:11" ht="14.25" customHeight="1" x14ac:dyDescent="0.3">
      <c r="G226" s="405">
        <v>38322</v>
      </c>
      <c r="H226" s="47">
        <f t="shared" si="22"/>
        <v>30.17601431980907</v>
      </c>
      <c r="I226" s="29"/>
      <c r="J226" s="207">
        <v>1.3408</v>
      </c>
      <c r="K226" s="30">
        <v>40.46</v>
      </c>
    </row>
    <row r="227" spans="7:11" ht="14.25" customHeight="1" x14ac:dyDescent="0.3">
      <c r="G227" s="405">
        <v>38292</v>
      </c>
      <c r="H227" s="47">
        <f t="shared" si="22"/>
        <v>35.031945192825802</v>
      </c>
      <c r="I227" s="29"/>
      <c r="J227" s="207">
        <v>1.2990999999999999</v>
      </c>
      <c r="K227" s="30">
        <v>45.51</v>
      </c>
    </row>
    <row r="228" spans="7:11" ht="14.25" customHeight="1" x14ac:dyDescent="0.3">
      <c r="G228" s="405">
        <v>38261</v>
      </c>
      <c r="H228" s="47">
        <f t="shared" si="22"/>
        <v>39.215372297838265</v>
      </c>
      <c r="I228" s="29">
        <v>34.459600000000002</v>
      </c>
      <c r="J228" s="207">
        <v>1.2490000000000001</v>
      </c>
      <c r="K228" s="30">
        <v>48.98</v>
      </c>
    </row>
    <row r="229" spans="7:11" ht="14.25" customHeight="1" x14ac:dyDescent="0.3">
      <c r="G229" s="405">
        <v>38231</v>
      </c>
      <c r="H229" s="47">
        <f t="shared" si="22"/>
        <v>37.960386315272551</v>
      </c>
      <c r="I229" s="29"/>
      <c r="J229" s="207">
        <v>1.2218</v>
      </c>
      <c r="K229" s="30">
        <v>46.38</v>
      </c>
    </row>
    <row r="230" spans="7:11" ht="14.25" customHeight="1" x14ac:dyDescent="0.3">
      <c r="G230" s="405">
        <v>38200</v>
      </c>
      <c r="H230" s="47">
        <f t="shared" si="22"/>
        <v>32.531208935611041</v>
      </c>
      <c r="I230" s="29"/>
      <c r="J230" s="207">
        <v>1.2176</v>
      </c>
      <c r="K230" s="30">
        <v>39.61</v>
      </c>
    </row>
    <row r="231" spans="7:11" ht="14.25" customHeight="1" x14ac:dyDescent="0.3">
      <c r="G231" s="405">
        <v>38169</v>
      </c>
      <c r="H231" s="47">
        <f t="shared" si="22"/>
        <v>32.634925811185397</v>
      </c>
      <c r="I231" s="29">
        <v>33.289200000000001</v>
      </c>
      <c r="J231" s="207">
        <v>1.2265999999999999</v>
      </c>
      <c r="K231" s="30">
        <v>40.03</v>
      </c>
    </row>
    <row r="232" spans="7:11" ht="14.25" customHeight="1" x14ac:dyDescent="0.3">
      <c r="G232" s="405">
        <v>38139</v>
      </c>
      <c r="H232" s="47">
        <f t="shared" si="22"/>
        <v>28.423133959466139</v>
      </c>
      <c r="I232" s="29"/>
      <c r="J232" s="207">
        <v>1.2138</v>
      </c>
      <c r="K232" s="30">
        <v>34.5</v>
      </c>
    </row>
    <row r="233" spans="7:11" ht="14.25" customHeight="1" x14ac:dyDescent="0.3">
      <c r="G233" s="405">
        <v>38108</v>
      </c>
      <c r="H233" s="47">
        <f t="shared" si="22"/>
        <v>30.465561755642536</v>
      </c>
      <c r="I233" s="29"/>
      <c r="J233" s="207">
        <v>1.2007000000000001</v>
      </c>
      <c r="K233" s="30">
        <v>36.58</v>
      </c>
    </row>
    <row r="234" spans="7:11" ht="14.25" customHeight="1" x14ac:dyDescent="0.3">
      <c r="G234" s="405">
        <v>38078</v>
      </c>
      <c r="H234" s="47">
        <f t="shared" si="22"/>
        <v>28.769294952023362</v>
      </c>
      <c r="I234" s="29">
        <v>29.259599999999999</v>
      </c>
      <c r="J234" s="207">
        <v>1.1984999999999999</v>
      </c>
      <c r="K234" s="30">
        <v>34.479999999999997</v>
      </c>
    </row>
    <row r="235" spans="7:11" ht="14.25" customHeight="1" x14ac:dyDescent="0.3">
      <c r="G235" s="405">
        <v>38047</v>
      </c>
      <c r="H235" s="47">
        <f t="shared" si="22"/>
        <v>25.697276137661071</v>
      </c>
      <c r="I235" s="29"/>
      <c r="J235" s="207">
        <v>1.2262</v>
      </c>
      <c r="K235" s="30">
        <v>31.51</v>
      </c>
    </row>
    <row r="236" spans="7:11" ht="14.25" customHeight="1" x14ac:dyDescent="0.3">
      <c r="G236" s="405">
        <v>38018</v>
      </c>
      <c r="H236" s="47">
        <f t="shared" si="22"/>
        <v>25.486319784912222</v>
      </c>
      <c r="I236" s="29"/>
      <c r="J236" s="207">
        <v>1.2645999999999999</v>
      </c>
      <c r="K236" s="30">
        <v>32.229999999999997</v>
      </c>
    </row>
    <row r="237" spans="7:11" ht="14.25" customHeight="1" x14ac:dyDescent="0.3">
      <c r="G237" s="405">
        <v>37987</v>
      </c>
      <c r="H237" s="47">
        <f t="shared" si="22"/>
        <v>23.13486085784508</v>
      </c>
      <c r="I237" s="29">
        <v>25.036799999999999</v>
      </c>
      <c r="J237" s="207">
        <v>1.2613000000000001</v>
      </c>
      <c r="K237" s="30">
        <v>29.18</v>
      </c>
    </row>
    <row r="238" spans="7:11" ht="14.25" customHeight="1" x14ac:dyDescent="0.3">
      <c r="G238" s="405">
        <v>37956</v>
      </c>
      <c r="H238" s="47">
        <f t="shared" si="22"/>
        <v>24.556405664984538</v>
      </c>
      <c r="I238" s="29"/>
      <c r="J238" s="207">
        <v>1.2285999999999999</v>
      </c>
      <c r="K238" s="30">
        <v>30.17</v>
      </c>
    </row>
    <row r="239" spans="7:11" ht="14.25" customHeight="1" x14ac:dyDescent="0.3">
      <c r="G239" s="405">
        <v>37926</v>
      </c>
      <c r="H239" s="47">
        <f t="shared" si="22"/>
        <v>24.312083404546232</v>
      </c>
      <c r="I239" s="29"/>
      <c r="J239" s="207">
        <v>1.1701999999999999</v>
      </c>
      <c r="K239" s="30">
        <v>28.45</v>
      </c>
    </row>
    <row r="240" spans="7:11" ht="14.25" customHeight="1" x14ac:dyDescent="0.3">
      <c r="G240" s="405">
        <v>37895</v>
      </c>
      <c r="H240" s="47">
        <f t="shared" si="22"/>
        <v>23.69141293191926</v>
      </c>
      <c r="I240" s="29">
        <v>24.458100000000002</v>
      </c>
      <c r="J240" s="207">
        <v>1.1692</v>
      </c>
      <c r="K240" s="30">
        <v>27.7</v>
      </c>
    </row>
    <row r="241" spans="7:11" ht="14.25" customHeight="1" x14ac:dyDescent="0.3">
      <c r="G241" s="405">
        <v>37865</v>
      </c>
      <c r="H241" s="47">
        <f t="shared" si="22"/>
        <v>24.603457494207802</v>
      </c>
      <c r="I241" s="29"/>
      <c r="J241" s="207">
        <v>1.1222000000000001</v>
      </c>
      <c r="K241" s="30">
        <v>27.61</v>
      </c>
    </row>
    <row r="242" spans="7:11" ht="14.25" customHeight="1" x14ac:dyDescent="0.3">
      <c r="G242" s="405">
        <v>37834</v>
      </c>
      <c r="H242" s="47">
        <f t="shared" si="22"/>
        <v>26.474548882305413</v>
      </c>
      <c r="I242" s="29"/>
      <c r="J242" s="207">
        <v>1.1138999999999999</v>
      </c>
      <c r="K242" s="30">
        <v>29.49</v>
      </c>
    </row>
    <row r="243" spans="7:11" ht="14.25" customHeight="1" x14ac:dyDescent="0.3">
      <c r="G243" s="405">
        <v>37803</v>
      </c>
      <c r="H243" s="47">
        <f t="shared" si="22"/>
        <v>24.947238832219487</v>
      </c>
      <c r="I243" s="29">
        <v>25.095800000000001</v>
      </c>
      <c r="J243" s="207">
        <v>1.1372</v>
      </c>
      <c r="K243" s="30">
        <v>28.37</v>
      </c>
    </row>
    <row r="244" spans="7:11" ht="14.25" customHeight="1" x14ac:dyDescent="0.3">
      <c r="G244" s="405">
        <v>37773</v>
      </c>
      <c r="H244" s="47">
        <f t="shared" si="22"/>
        <v>24.290491297264854</v>
      </c>
      <c r="I244" s="29"/>
      <c r="J244" s="207">
        <v>1.1662999999999999</v>
      </c>
      <c r="K244" s="30">
        <v>28.33</v>
      </c>
    </row>
    <row r="245" spans="7:11" ht="14.25" customHeight="1" x14ac:dyDescent="0.3">
      <c r="G245" s="405">
        <v>37742</v>
      </c>
      <c r="H245" s="47">
        <f t="shared" si="22"/>
        <v>22.72491797616992</v>
      </c>
      <c r="I245" s="29"/>
      <c r="J245" s="207">
        <v>1.1581999999999999</v>
      </c>
      <c r="K245" s="30">
        <v>26.32</v>
      </c>
    </row>
    <row r="246" spans="7:11" ht="14.25" customHeight="1" x14ac:dyDescent="0.3">
      <c r="G246" s="405">
        <v>37712</v>
      </c>
      <c r="H246" s="47">
        <f t="shared" si="22"/>
        <v>21.828908554572273</v>
      </c>
      <c r="I246" s="29">
        <v>22.6981</v>
      </c>
      <c r="J246" s="207">
        <v>1.0848</v>
      </c>
      <c r="K246" s="30">
        <v>23.68</v>
      </c>
    </row>
    <row r="247" spans="7:11" ht="14.25" customHeight="1" x14ac:dyDescent="0.3">
      <c r="G247" s="405">
        <v>37681</v>
      </c>
      <c r="H247" s="47">
        <f t="shared" si="22"/>
        <v>25.150365503840103</v>
      </c>
      <c r="I247" s="29"/>
      <c r="J247" s="207">
        <v>1.0807</v>
      </c>
      <c r="K247" s="30">
        <v>27.18</v>
      </c>
    </row>
    <row r="248" spans="7:11" ht="14.25" customHeight="1" x14ac:dyDescent="0.3">
      <c r="G248" s="405">
        <v>37653</v>
      </c>
      <c r="H248" s="47">
        <f t="shared" si="22"/>
        <v>30.437204121414648</v>
      </c>
      <c r="I248" s="29"/>
      <c r="J248" s="207">
        <v>1.0772999999999999</v>
      </c>
      <c r="K248" s="30">
        <v>32.79</v>
      </c>
    </row>
    <row r="249" spans="7:11" ht="14.25" customHeight="1" x14ac:dyDescent="0.3">
      <c r="G249" s="405">
        <v>37622</v>
      </c>
      <c r="H249" s="47">
        <f t="shared" si="22"/>
        <v>29.278855206175862</v>
      </c>
      <c r="I249" s="29">
        <v>28.398499999999999</v>
      </c>
      <c r="J249" s="207">
        <v>1.0622</v>
      </c>
      <c r="K249" s="30">
        <v>31.1</v>
      </c>
    </row>
    <row r="250" spans="7:11" ht="14.25" customHeight="1" x14ac:dyDescent="0.3">
      <c r="G250" s="405">
        <v>37591</v>
      </c>
      <c r="H250" s="47">
        <f t="shared" si="22"/>
        <v>28.144947461455367</v>
      </c>
      <c r="I250" s="29"/>
      <c r="J250" s="207">
        <v>1.0183</v>
      </c>
      <c r="K250" s="30">
        <v>28.66</v>
      </c>
    </row>
    <row r="251" spans="7:11" ht="14.25" customHeight="1" x14ac:dyDescent="0.3">
      <c r="G251" s="405">
        <v>37561</v>
      </c>
      <c r="H251" s="47">
        <f t="shared" si="22"/>
        <v>25.12482524465748</v>
      </c>
      <c r="I251" s="29"/>
      <c r="J251" s="207">
        <v>1.0014000000000001</v>
      </c>
      <c r="K251" s="30">
        <v>25.16</v>
      </c>
    </row>
    <row r="252" spans="7:11" ht="14.25" customHeight="1" x14ac:dyDescent="0.3">
      <c r="G252" s="405">
        <v>37530</v>
      </c>
      <c r="H252" s="47">
        <f t="shared" si="22"/>
        <v>26.215472428906327</v>
      </c>
      <c r="I252" s="29">
        <v>26.4694</v>
      </c>
      <c r="J252" s="207">
        <v>0.98109999999999997</v>
      </c>
      <c r="K252" s="30">
        <v>25.72</v>
      </c>
    </row>
    <row r="253" spans="7:11" ht="14.25" customHeight="1" x14ac:dyDescent="0.3">
      <c r="G253" s="405">
        <v>37500</v>
      </c>
      <c r="H253" s="47">
        <f t="shared" si="22"/>
        <v>29.312805872756933</v>
      </c>
      <c r="I253" s="29"/>
      <c r="J253" s="207">
        <v>0.98080000000000001</v>
      </c>
      <c r="K253" s="30">
        <v>28.75</v>
      </c>
    </row>
    <row r="254" spans="7:11" ht="14.25" customHeight="1" x14ac:dyDescent="0.3">
      <c r="G254" s="405">
        <v>37469</v>
      </c>
      <c r="H254" s="47">
        <f t="shared" si="22"/>
        <v>28.093679689097975</v>
      </c>
      <c r="I254" s="29"/>
      <c r="J254" s="207">
        <v>0.9778</v>
      </c>
      <c r="K254" s="30">
        <v>27.47</v>
      </c>
    </row>
    <row r="255" spans="7:11" ht="14.25" customHeight="1" x14ac:dyDescent="0.3">
      <c r="G255" s="405">
        <v>37438</v>
      </c>
      <c r="H255" s="47">
        <f t="shared" si="22"/>
        <v>25.639991937109457</v>
      </c>
      <c r="I255" s="29">
        <v>27.2363</v>
      </c>
      <c r="J255" s="207">
        <v>0.99219999999999997</v>
      </c>
      <c r="K255" s="30">
        <v>25.44</v>
      </c>
    </row>
    <row r="256" spans="7:11" ht="14.25" customHeight="1" x14ac:dyDescent="0.3">
      <c r="G256" s="405">
        <v>37408</v>
      </c>
      <c r="H256" s="47">
        <f t="shared" si="22"/>
        <v>26.774126020514966</v>
      </c>
      <c r="I256" s="29"/>
      <c r="J256" s="207">
        <v>0.95540000000000003</v>
      </c>
      <c r="K256" s="30">
        <v>25.58</v>
      </c>
    </row>
    <row r="257" spans="7:11" ht="14.25" customHeight="1" x14ac:dyDescent="0.3">
      <c r="G257" s="405">
        <v>37377</v>
      </c>
      <c r="H257" s="47">
        <f t="shared" si="22"/>
        <v>26.663031624863684</v>
      </c>
      <c r="I257" s="29"/>
      <c r="J257" s="207">
        <v>0.91700000000000004</v>
      </c>
      <c r="K257" s="30">
        <v>24.45</v>
      </c>
    </row>
    <row r="258" spans="7:11" ht="14.25" customHeight="1" x14ac:dyDescent="0.3">
      <c r="G258" s="405">
        <v>37347</v>
      </c>
      <c r="H258" s="47">
        <f t="shared" si="22"/>
        <v>29.882592007225107</v>
      </c>
      <c r="I258" s="29">
        <v>27.807700000000001</v>
      </c>
      <c r="J258" s="207">
        <v>0.88580000000000003</v>
      </c>
      <c r="K258" s="30">
        <v>26.47</v>
      </c>
    </row>
    <row r="259" spans="7:11" ht="14.25" customHeight="1" x14ac:dyDescent="0.3">
      <c r="G259" s="405">
        <v>37316</v>
      </c>
      <c r="H259" s="47">
        <f t="shared" si="22"/>
        <v>29.595798127426356</v>
      </c>
      <c r="I259" s="29"/>
      <c r="J259" s="207">
        <v>0.87580000000000002</v>
      </c>
      <c r="K259" s="30">
        <v>25.92</v>
      </c>
    </row>
    <row r="260" spans="7:11" ht="14.25" customHeight="1" x14ac:dyDescent="0.3">
      <c r="G260" s="405">
        <v>37288</v>
      </c>
      <c r="H260" s="47">
        <f t="shared" si="22"/>
        <v>24.517241379310342</v>
      </c>
      <c r="I260" s="29"/>
      <c r="J260" s="207">
        <v>0.87</v>
      </c>
      <c r="K260" s="30">
        <v>21.33</v>
      </c>
    </row>
    <row r="261" spans="7:11" ht="14.25" customHeight="1" x14ac:dyDescent="0.3">
      <c r="G261" s="405">
        <v>37257</v>
      </c>
      <c r="H261" s="47">
        <f t="shared" si="22"/>
        <v>21.714026944412996</v>
      </c>
      <c r="I261" s="29">
        <v>24.594899999999999</v>
      </c>
      <c r="J261" s="207">
        <v>0.88329999999999997</v>
      </c>
      <c r="K261" s="30">
        <v>19.18</v>
      </c>
    </row>
    <row r="262" spans="7:11" ht="14.25" customHeight="1" x14ac:dyDescent="0.3">
      <c r="G262" s="405">
        <v>37226</v>
      </c>
      <c r="H262" s="47">
        <f t="shared" si="22"/>
        <v>22.299417301658448</v>
      </c>
      <c r="I262" s="29"/>
      <c r="J262" s="207">
        <v>0.89239999999999997</v>
      </c>
      <c r="K262" s="30">
        <v>19.899999999999999</v>
      </c>
    </row>
    <row r="263" spans="7:11" ht="14.25" customHeight="1" x14ac:dyDescent="0.3">
      <c r="G263" s="405">
        <v>37196</v>
      </c>
      <c r="H263" s="47">
        <f t="shared" si="22"/>
        <v>21.546774738264102</v>
      </c>
      <c r="I263" s="29"/>
      <c r="J263" s="207">
        <v>0.88829999999999998</v>
      </c>
      <c r="K263" s="30">
        <v>19.14</v>
      </c>
    </row>
    <row r="264" spans="7:11" ht="14.25" customHeight="1" x14ac:dyDescent="0.3">
      <c r="G264" s="405">
        <v>37165</v>
      </c>
      <c r="H264" s="47">
        <f t="shared" si="22"/>
        <v>22.485925598851971</v>
      </c>
      <c r="I264" s="29">
        <v>22.360499999999998</v>
      </c>
      <c r="J264" s="207">
        <v>0.90590000000000004</v>
      </c>
      <c r="K264" s="30">
        <v>20.37</v>
      </c>
    </row>
    <row r="265" spans="7:11" ht="14.25" customHeight="1" x14ac:dyDescent="0.3">
      <c r="G265" s="405">
        <v>37135</v>
      </c>
      <c r="H265" s="47">
        <f t="shared" si="22"/>
        <v>25.529579629019867</v>
      </c>
      <c r="I265" s="29"/>
      <c r="J265" s="207">
        <v>0.91110000000000002</v>
      </c>
      <c r="K265" s="30">
        <v>23.26</v>
      </c>
    </row>
    <row r="266" spans="7:11" ht="14.25" customHeight="1" x14ac:dyDescent="0.3">
      <c r="G266" s="405">
        <v>37104</v>
      </c>
      <c r="H266" s="47">
        <f t="shared" si="22"/>
        <v>29.32815102720711</v>
      </c>
      <c r="I266" s="29"/>
      <c r="J266" s="207">
        <v>0.90049999999999997</v>
      </c>
      <c r="K266" s="30">
        <v>26.41</v>
      </c>
    </row>
    <row r="267" spans="7:11" ht="14.25" customHeight="1" x14ac:dyDescent="0.3">
      <c r="G267" s="405">
        <v>37073</v>
      </c>
      <c r="H267" s="47">
        <f t="shared" si="22"/>
        <v>28.685953293830604</v>
      </c>
      <c r="I267" s="29">
        <v>28.9634</v>
      </c>
      <c r="J267" s="207">
        <v>0.86070000000000002</v>
      </c>
      <c r="K267" s="30">
        <v>24.69</v>
      </c>
    </row>
    <row r="268" spans="7:11" ht="14.25" customHeight="1" x14ac:dyDescent="0.3">
      <c r="G268" s="405">
        <v>37043</v>
      </c>
      <c r="H268" s="47">
        <f t="shared" si="22"/>
        <v>30.567276136896389</v>
      </c>
      <c r="I268" s="29"/>
      <c r="J268" s="207">
        <v>0.85319999999999996</v>
      </c>
      <c r="K268" s="30">
        <v>26.08</v>
      </c>
    </row>
    <row r="269" spans="7:11" ht="14.25" customHeight="1" x14ac:dyDescent="0.3">
      <c r="G269" s="405">
        <v>37012</v>
      </c>
      <c r="H269" s="47">
        <f t="shared" si="22"/>
        <v>33.562113932738505</v>
      </c>
      <c r="I269" s="29"/>
      <c r="J269" s="207">
        <v>0.87419999999999998</v>
      </c>
      <c r="K269" s="30">
        <v>29.34</v>
      </c>
    </row>
    <row r="270" spans="7:11" ht="14.25" customHeight="1" x14ac:dyDescent="0.3">
      <c r="G270" s="405">
        <v>36982</v>
      </c>
      <c r="H270" s="47">
        <f t="shared" si="22"/>
        <v>31.266816143497756</v>
      </c>
      <c r="I270" s="29">
        <v>31.680900000000001</v>
      </c>
      <c r="J270" s="207">
        <v>0.89200000000000002</v>
      </c>
      <c r="K270" s="30">
        <v>27.89</v>
      </c>
    </row>
    <row r="271" spans="7:11" ht="14.25" customHeight="1" x14ac:dyDescent="0.3">
      <c r="G271" s="405">
        <v>36951</v>
      </c>
      <c r="H271" s="47">
        <f t="shared" si="22"/>
        <v>27.20175920835624</v>
      </c>
      <c r="I271" s="29"/>
      <c r="J271" s="207">
        <v>0.90949999999999998</v>
      </c>
      <c r="K271" s="30">
        <v>24.74</v>
      </c>
    </row>
    <row r="272" spans="7:11" ht="14.25" customHeight="1" x14ac:dyDescent="0.3">
      <c r="G272" s="405">
        <v>36923</v>
      </c>
      <c r="H272" s="47">
        <f t="shared" si="22"/>
        <v>27.742215471411523</v>
      </c>
      <c r="I272" s="29"/>
      <c r="J272" s="207">
        <v>0.92169999999999996</v>
      </c>
      <c r="K272" s="30">
        <v>25.57</v>
      </c>
    </row>
    <row r="273" spans="7:11" ht="14.25" customHeight="1" x14ac:dyDescent="0.3">
      <c r="G273" s="405">
        <v>36892</v>
      </c>
      <c r="H273" s="47">
        <f t="shared" si="22"/>
        <v>28.413087498667803</v>
      </c>
      <c r="I273" s="29">
        <v>28.410299999999999</v>
      </c>
      <c r="J273" s="207">
        <v>0.93830000000000002</v>
      </c>
      <c r="K273" s="30">
        <v>26.66</v>
      </c>
    </row>
    <row r="274" spans="7:11" ht="14.25" customHeight="1" x14ac:dyDescent="0.3">
      <c r="G274" s="405">
        <v>36861</v>
      </c>
      <c r="H274" s="47">
        <f t="shared" si="22"/>
        <v>26.602028307143655</v>
      </c>
      <c r="I274" s="29"/>
      <c r="J274" s="207">
        <v>0.89729999999999999</v>
      </c>
      <c r="K274" s="30">
        <v>23.87</v>
      </c>
    </row>
    <row r="275" spans="7:11" ht="14.25" customHeight="1" x14ac:dyDescent="0.3">
      <c r="G275" s="405">
        <v>36831</v>
      </c>
      <c r="H275" s="47">
        <f t="shared" si="22"/>
        <v>37.225595516113962</v>
      </c>
      <c r="I275" s="29"/>
      <c r="J275" s="207">
        <v>0.85640000000000005</v>
      </c>
      <c r="K275" s="30">
        <v>31.88</v>
      </c>
    </row>
    <row r="276" spans="7:11" ht="14.25" customHeight="1" x14ac:dyDescent="0.3">
      <c r="G276" s="405">
        <v>36800</v>
      </c>
      <c r="H276" s="47">
        <f t="shared" si="22"/>
        <v>35.968194574368574</v>
      </c>
      <c r="I276" s="29">
        <v>34.531500000000001</v>
      </c>
      <c r="J276" s="207">
        <v>0.85519999999999996</v>
      </c>
      <c r="K276" s="30">
        <v>30.76</v>
      </c>
    </row>
    <row r="277" spans="7:11" ht="14.25" customHeight="1" x14ac:dyDescent="0.3">
      <c r="G277" s="405">
        <v>36770</v>
      </c>
      <c r="H277" s="47">
        <f t="shared" si="22"/>
        <v>34.216259603256511</v>
      </c>
      <c r="I277" s="29"/>
      <c r="J277" s="207">
        <v>0.87209999999999999</v>
      </c>
      <c r="K277" s="30">
        <v>29.84</v>
      </c>
    </row>
    <row r="278" spans="7:11" ht="14.25" customHeight="1" x14ac:dyDescent="0.3">
      <c r="G278" s="405">
        <v>36739</v>
      </c>
      <c r="H278" s="47">
        <f t="shared" si="22"/>
        <v>35.084614533790507</v>
      </c>
      <c r="I278" s="29"/>
      <c r="J278" s="207">
        <v>0.90410000000000001</v>
      </c>
      <c r="K278" s="30">
        <v>31.72</v>
      </c>
    </row>
    <row r="279" spans="7:11" ht="14.25" customHeight="1" x14ac:dyDescent="0.3">
      <c r="G279" s="405">
        <v>36708</v>
      </c>
      <c r="H279" s="47">
        <f t="shared" ref="H279:H297" si="23">K279/J279</f>
        <v>28.65808236671278</v>
      </c>
      <c r="I279" s="29">
        <v>33.651699999999998</v>
      </c>
      <c r="J279" s="207">
        <v>0.93969999999999998</v>
      </c>
      <c r="K279" s="30">
        <v>26.93</v>
      </c>
    </row>
    <row r="280" spans="7:11" ht="14.25" customHeight="1" x14ac:dyDescent="0.3">
      <c r="G280" s="405">
        <v>36678</v>
      </c>
      <c r="H280" s="47">
        <f t="shared" si="23"/>
        <v>32.206068268015173</v>
      </c>
      <c r="I280" s="29"/>
      <c r="J280" s="207">
        <v>0.94920000000000004</v>
      </c>
      <c r="K280" s="30">
        <v>30.57</v>
      </c>
    </row>
    <row r="281" spans="7:11" ht="14.25" customHeight="1" x14ac:dyDescent="0.3">
      <c r="G281" s="405">
        <v>36647</v>
      </c>
      <c r="H281" s="47">
        <f t="shared" si="23"/>
        <v>31.247240618101543</v>
      </c>
      <c r="I281" s="29"/>
      <c r="J281" s="207">
        <v>0.90600000000000003</v>
      </c>
      <c r="K281" s="30">
        <v>28.31</v>
      </c>
    </row>
    <row r="282" spans="7:11" ht="14.25" customHeight="1" x14ac:dyDescent="0.3">
      <c r="G282" s="405">
        <v>36617</v>
      </c>
      <c r="H282" s="47">
        <f t="shared" si="23"/>
        <v>25.227032734952484</v>
      </c>
      <c r="I282" s="29">
        <v>28.8398</v>
      </c>
      <c r="J282" s="207">
        <v>0.94699999999999995</v>
      </c>
      <c r="K282" s="30">
        <v>23.89</v>
      </c>
    </row>
    <row r="283" spans="7:11" ht="14.25" customHeight="1" x14ac:dyDescent="0.3">
      <c r="G283" s="405">
        <v>36586</v>
      </c>
      <c r="H283" s="47">
        <f t="shared" si="23"/>
        <v>25.687026858861348</v>
      </c>
      <c r="I283" s="29"/>
      <c r="J283" s="207">
        <v>0.96430000000000005</v>
      </c>
      <c r="K283" s="30">
        <v>24.77</v>
      </c>
    </row>
    <row r="284" spans="7:11" ht="14.25" customHeight="1" x14ac:dyDescent="0.3">
      <c r="G284" s="405">
        <v>36557</v>
      </c>
      <c r="H284" s="47">
        <f t="shared" si="23"/>
        <v>28.564165141346347</v>
      </c>
      <c r="I284" s="29"/>
      <c r="J284" s="207">
        <v>0.98340000000000005</v>
      </c>
      <c r="K284" s="30">
        <v>28.09</v>
      </c>
    </row>
    <row r="285" spans="7:11" ht="14.25" customHeight="1" x14ac:dyDescent="0.3">
      <c r="G285" s="405">
        <v>36526</v>
      </c>
      <c r="H285" s="47">
        <f t="shared" si="23"/>
        <v>25.619019433757519</v>
      </c>
      <c r="I285" s="29">
        <v>26.883600000000001</v>
      </c>
      <c r="J285" s="207">
        <v>1.0137</v>
      </c>
      <c r="K285" s="30">
        <v>25.97</v>
      </c>
    </row>
    <row r="286" spans="7:11" ht="14.25" customHeight="1" x14ac:dyDescent="0.3">
      <c r="G286" s="405">
        <v>36495</v>
      </c>
      <c r="H286" s="47">
        <f t="shared" si="23"/>
        <v>24.807121661721069</v>
      </c>
      <c r="I286" s="29"/>
      <c r="J286" s="207">
        <v>1.0109999999999999</v>
      </c>
      <c r="K286" s="30">
        <v>25.08</v>
      </c>
    </row>
    <row r="287" spans="7:11" ht="14.25" customHeight="1" x14ac:dyDescent="0.3">
      <c r="G287" s="405">
        <v>36465</v>
      </c>
      <c r="H287" s="47">
        <f t="shared" si="23"/>
        <v>22.867092280905396</v>
      </c>
      <c r="I287" s="29"/>
      <c r="J287" s="207">
        <v>1.0338000000000001</v>
      </c>
      <c r="K287" s="30">
        <v>23.64</v>
      </c>
    </row>
    <row r="288" spans="7:11" ht="14.25" customHeight="1" x14ac:dyDescent="0.3">
      <c r="G288" s="405">
        <v>36434</v>
      </c>
      <c r="H288" s="47">
        <f t="shared" si="23"/>
        <v>20.259667476181583</v>
      </c>
      <c r="I288" s="29">
        <v>23.0761</v>
      </c>
      <c r="J288" s="207">
        <v>1.0706</v>
      </c>
      <c r="K288" s="30">
        <v>21.69</v>
      </c>
    </row>
    <row r="289" spans="7:11" ht="14.25" customHeight="1" x14ac:dyDescent="0.3">
      <c r="G289" s="405">
        <v>36404</v>
      </c>
      <c r="H289" s="47">
        <f t="shared" si="23"/>
        <v>22.45500428530616</v>
      </c>
      <c r="I289" s="29"/>
      <c r="J289" s="207">
        <v>1.0501</v>
      </c>
      <c r="K289" s="30">
        <v>23.58</v>
      </c>
    </row>
    <row r="290" spans="7:11" ht="14.25" customHeight="1" x14ac:dyDescent="0.3">
      <c r="G290" s="405">
        <v>36373</v>
      </c>
      <c r="H290" s="47">
        <f t="shared" si="23"/>
        <v>20.115050924179553</v>
      </c>
      <c r="I290" s="29"/>
      <c r="J290" s="207">
        <v>1.0604</v>
      </c>
      <c r="K290" s="30">
        <v>21.33</v>
      </c>
    </row>
    <row r="291" spans="7:11" ht="14.25" customHeight="1" x14ac:dyDescent="0.3">
      <c r="G291" s="405">
        <v>36342</v>
      </c>
      <c r="H291" s="47">
        <f t="shared" si="23"/>
        <v>18.709552786631892</v>
      </c>
      <c r="I291" s="29">
        <v>19.711500000000001</v>
      </c>
      <c r="J291" s="207">
        <v>1.0353000000000001</v>
      </c>
      <c r="K291" s="30">
        <v>19.37</v>
      </c>
    </row>
    <row r="292" spans="7:11" ht="14.25" customHeight="1" x14ac:dyDescent="0.3">
      <c r="G292" s="405">
        <v>36312</v>
      </c>
      <c r="H292" s="47">
        <f t="shared" si="23"/>
        <v>16.872229716708421</v>
      </c>
      <c r="I292" s="29"/>
      <c r="J292" s="207">
        <v>1.0378000000000001</v>
      </c>
      <c r="K292" s="30">
        <v>17.510000000000002</v>
      </c>
    </row>
    <row r="293" spans="7:11" ht="14.25" customHeight="1" x14ac:dyDescent="0.3">
      <c r="G293" s="405">
        <v>36281</v>
      </c>
      <c r="H293" s="47">
        <f t="shared" si="23"/>
        <v>14.301844185171246</v>
      </c>
      <c r="I293" s="29"/>
      <c r="J293" s="207">
        <v>1.0628</v>
      </c>
      <c r="K293" s="30">
        <v>15.2</v>
      </c>
    </row>
    <row r="294" spans="7:11" ht="14.25" customHeight="1" x14ac:dyDescent="0.3">
      <c r="G294" s="405">
        <v>36251</v>
      </c>
      <c r="H294" s="47">
        <f t="shared" si="23"/>
        <v>15.480194319880418</v>
      </c>
      <c r="I294" s="29">
        <v>14.996600000000001</v>
      </c>
      <c r="J294" s="207">
        <v>1.0704</v>
      </c>
      <c r="K294" s="30">
        <v>16.57</v>
      </c>
    </row>
    <row r="295" spans="7:11" ht="14.25" customHeight="1" x14ac:dyDescent="0.3">
      <c r="G295" s="405">
        <v>36220</v>
      </c>
      <c r="H295" s="47">
        <f t="shared" si="23"/>
        <v>14.003491684278231</v>
      </c>
      <c r="I295" s="29"/>
      <c r="J295" s="207">
        <v>1.0883</v>
      </c>
      <c r="K295" s="30">
        <v>15.24</v>
      </c>
    </row>
    <row r="296" spans="7:11" ht="14.25" customHeight="1" x14ac:dyDescent="0.3">
      <c r="G296" s="405">
        <v>36192</v>
      </c>
      <c r="H296" s="47">
        <f t="shared" si="23"/>
        <v>9.7073518915060681</v>
      </c>
      <c r="I296" s="29"/>
      <c r="J296" s="207">
        <v>1.1208</v>
      </c>
      <c r="K296" s="30">
        <v>10.88</v>
      </c>
    </row>
    <row r="297" spans="7:11" ht="14.25" customHeight="1" x14ac:dyDescent="0.3">
      <c r="G297" s="405">
        <v>36161</v>
      </c>
      <c r="H297" s="47">
        <f t="shared" si="23"/>
        <v>9.7777394900068906</v>
      </c>
      <c r="I297" s="29">
        <v>10.3354</v>
      </c>
      <c r="J297" s="207">
        <v>1.1608000000000001</v>
      </c>
      <c r="K297" s="30">
        <v>11.35</v>
      </c>
    </row>
    <row r="298" spans="7:11" ht="14.25" customHeight="1" x14ac:dyDescent="0.3">
      <c r="G298" s="405">
        <v>36130</v>
      </c>
      <c r="H298" s="29">
        <v>8.7562999999999995</v>
      </c>
      <c r="I298" s="29"/>
      <c r="K298" s="30">
        <v>10.53</v>
      </c>
    </row>
    <row r="299" spans="7:11" ht="14.25" customHeight="1" x14ac:dyDescent="0.3">
      <c r="G299" s="405">
        <v>36100</v>
      </c>
      <c r="H299" s="29">
        <v>10.185</v>
      </c>
      <c r="I299" s="29"/>
      <c r="K299" s="30">
        <v>10.46</v>
      </c>
    </row>
    <row r="300" spans="7:11" ht="14.25" customHeight="1" x14ac:dyDescent="0.3">
      <c r="G300" s="405">
        <v>36069</v>
      </c>
      <c r="H300" s="29">
        <v>11.120200000000001</v>
      </c>
      <c r="I300" s="29">
        <v>9.9987999999999992</v>
      </c>
      <c r="K300" s="30">
        <v>13.22</v>
      </c>
    </row>
    <row r="301" spans="7:11" ht="14.25" customHeight="1" x14ac:dyDescent="0.3">
      <c r="G301" s="405">
        <v>36039</v>
      </c>
      <c r="H301" s="29">
        <v>11.8583</v>
      </c>
      <c r="I301" s="29"/>
      <c r="K301" s="30">
        <v>14.68</v>
      </c>
    </row>
    <row r="302" spans="7:11" ht="14.25" customHeight="1" x14ac:dyDescent="0.3">
      <c r="G302" s="405">
        <v>36008</v>
      </c>
      <c r="H302" s="29">
        <v>11.251099999999999</v>
      </c>
      <c r="I302" s="29"/>
      <c r="K302" s="30">
        <v>12.56</v>
      </c>
    </row>
    <row r="303" spans="7:11" ht="14.25" customHeight="1" x14ac:dyDescent="0.3">
      <c r="G303" s="405">
        <v>35977</v>
      </c>
      <c r="H303" s="29">
        <v>11.8878</v>
      </c>
      <c r="I303" s="29">
        <v>11.6754</v>
      </c>
      <c r="K303" s="30">
        <v>13.09</v>
      </c>
    </row>
    <row r="304" spans="7:11" ht="14.25" customHeight="1" x14ac:dyDescent="0.3">
      <c r="G304" s="405">
        <v>35947</v>
      </c>
      <c r="H304" s="29">
        <v>12.241199999999999</v>
      </c>
      <c r="I304" s="29"/>
      <c r="K304" s="30">
        <v>13.38</v>
      </c>
    </row>
    <row r="305" spans="7:11" ht="14.25" customHeight="1" x14ac:dyDescent="0.3">
      <c r="G305" s="405">
        <v>35916</v>
      </c>
      <c r="H305" s="29">
        <v>13.017099999999999</v>
      </c>
      <c r="I305" s="29"/>
      <c r="K305" s="30">
        <v>14.37</v>
      </c>
    </row>
    <row r="306" spans="7:11" ht="14.25" customHeight="1" x14ac:dyDescent="0.3">
      <c r="G306" s="405">
        <v>35886</v>
      </c>
      <c r="H306" s="29">
        <v>13.016999999999999</v>
      </c>
      <c r="I306" s="29">
        <v>12.7544</v>
      </c>
      <c r="K306" s="30">
        <v>14.46</v>
      </c>
    </row>
    <row r="307" spans="7:11" ht="14.25" customHeight="1" x14ac:dyDescent="0.3">
      <c r="G307" s="405">
        <v>35855</v>
      </c>
      <c r="H307" s="29">
        <v>12.7433</v>
      </c>
      <c r="I307" s="29"/>
      <c r="K307" s="30">
        <v>14.26</v>
      </c>
    </row>
    <row r="308" spans="7:11" ht="14.25" customHeight="1" x14ac:dyDescent="0.3">
      <c r="G308" s="405">
        <v>35827</v>
      </c>
      <c r="H308" s="29">
        <v>13.5061</v>
      </c>
      <c r="I308" s="29"/>
      <c r="K308" s="30">
        <v>14.17</v>
      </c>
    </row>
    <row r="309" spans="7:11" ht="14.25" customHeight="1" x14ac:dyDescent="0.3">
      <c r="G309" s="405">
        <v>35796</v>
      </c>
      <c r="H309" s="29">
        <v>14.3927</v>
      </c>
      <c r="I309" s="29">
        <v>13.5487</v>
      </c>
      <c r="K309" s="30">
        <v>15.96</v>
      </c>
    </row>
    <row r="310" spans="7:11" ht="14.25" customHeight="1" x14ac:dyDescent="0.3">
      <c r="G310" s="405">
        <v>35765</v>
      </c>
      <c r="H310" s="29">
        <v>15.764799999999999</v>
      </c>
      <c r="I310" s="29"/>
      <c r="K310" s="30">
        <v>16.52</v>
      </c>
    </row>
    <row r="311" spans="7:11" ht="14.25" customHeight="1" x14ac:dyDescent="0.3">
      <c r="G311" s="405">
        <v>35735</v>
      </c>
      <c r="H311" s="29">
        <v>16.976400000000002</v>
      </c>
      <c r="I311" s="29"/>
      <c r="K311" s="30">
        <v>18.940000000000001</v>
      </c>
    </row>
    <row r="312" spans="7:11" ht="14.25" customHeight="1" x14ac:dyDescent="0.3">
      <c r="G312" s="405">
        <v>35704</v>
      </c>
      <c r="H312" s="29">
        <v>18.0412</v>
      </c>
      <c r="I312" s="29">
        <v>16.9252</v>
      </c>
      <c r="K312" s="30">
        <v>20.02</v>
      </c>
    </row>
    <row r="313" spans="7:11" ht="14.25" customHeight="1" x14ac:dyDescent="0.3">
      <c r="G313" s="405">
        <v>35674</v>
      </c>
      <c r="H313" s="29">
        <v>16.991399999999999</v>
      </c>
      <c r="I313" s="29"/>
      <c r="K313" s="30">
        <v>19.899999999999999</v>
      </c>
    </row>
    <row r="314" spans="7:11" ht="14.25" customHeight="1" x14ac:dyDescent="0.3">
      <c r="G314" s="405">
        <v>35643</v>
      </c>
      <c r="H314" s="29">
        <v>17.570900000000002</v>
      </c>
      <c r="I314" s="29"/>
      <c r="K314" s="30">
        <v>18.510000000000002</v>
      </c>
    </row>
    <row r="315" spans="7:11" ht="14.25" customHeight="1" x14ac:dyDescent="0.3">
      <c r="G315" s="405">
        <v>35612</v>
      </c>
      <c r="H315" s="29">
        <v>16.662099999999999</v>
      </c>
      <c r="I315" s="29">
        <v>17.0611</v>
      </c>
      <c r="K315" s="30">
        <v>18.940000000000001</v>
      </c>
    </row>
    <row r="316" spans="7:11" ht="14.25" customHeight="1" x14ac:dyDescent="0.3">
      <c r="G316" s="405">
        <v>35582</v>
      </c>
      <c r="H316" s="29">
        <v>15.8726</v>
      </c>
      <c r="I316" s="29"/>
      <c r="K316" s="30">
        <v>18.510000000000002</v>
      </c>
    </row>
    <row r="317" spans="7:11" ht="14.25" customHeight="1" x14ac:dyDescent="0.3">
      <c r="G317" s="405">
        <v>35551</v>
      </c>
      <c r="H317" s="29">
        <v>16.7818</v>
      </c>
      <c r="I317" s="29"/>
      <c r="K317" s="30">
        <v>19.399999999999999</v>
      </c>
    </row>
    <row r="318" spans="7:11" ht="14.25" customHeight="1" x14ac:dyDescent="0.3">
      <c r="G318" s="405">
        <v>35521</v>
      </c>
      <c r="H318" s="29">
        <v>15.8286</v>
      </c>
      <c r="I318" s="29">
        <v>16.165400000000002</v>
      </c>
      <c r="K318" s="30">
        <v>18.52</v>
      </c>
    </row>
    <row r="319" spans="7:11" ht="14.25" customHeight="1" x14ac:dyDescent="0.3">
      <c r="G319" s="405">
        <v>35490</v>
      </c>
      <c r="H319" s="29">
        <v>17.016300000000001</v>
      </c>
      <c r="I319" s="29"/>
      <c r="K319" s="30">
        <v>19.38</v>
      </c>
    </row>
    <row r="320" spans="7:11" ht="14.25" customHeight="1" x14ac:dyDescent="0.3">
      <c r="G320" s="405">
        <v>35462</v>
      </c>
      <c r="H320" s="29">
        <v>17.621500000000001</v>
      </c>
      <c r="I320" s="29"/>
      <c r="K320" s="30">
        <v>18.850000000000001</v>
      </c>
    </row>
    <row r="321" spans="7:11" ht="14.25" customHeight="1" x14ac:dyDescent="0.3">
      <c r="G321" s="405">
        <v>35431</v>
      </c>
      <c r="H321" s="29">
        <v>19.0961</v>
      </c>
      <c r="I321" s="29">
        <v>17.9528</v>
      </c>
      <c r="K321" s="30">
        <v>22.52</v>
      </c>
    </row>
    <row r="322" spans="7:11" ht="14.25" customHeight="1" x14ac:dyDescent="0.3">
      <c r="G322" s="405">
        <v>35400</v>
      </c>
      <c r="H322" s="29">
        <v>18.815000000000001</v>
      </c>
      <c r="I322" s="29"/>
      <c r="K322" s="30">
        <v>23.81</v>
      </c>
    </row>
    <row r="323" spans="7:11" ht="14.25" customHeight="1" x14ac:dyDescent="0.3">
      <c r="G323" s="405">
        <v>35370</v>
      </c>
      <c r="H323" s="29">
        <v>17.857099999999999</v>
      </c>
      <c r="I323" s="29"/>
      <c r="K323" s="30">
        <v>22.77</v>
      </c>
    </row>
    <row r="324" spans="7:11" ht="14.25" customHeight="1" x14ac:dyDescent="0.3">
      <c r="G324" s="405">
        <v>35339</v>
      </c>
      <c r="H324" s="29">
        <v>19.040800000000001</v>
      </c>
      <c r="I324" s="29">
        <v>18.588899999999999</v>
      </c>
      <c r="K324" s="30">
        <v>22.67</v>
      </c>
    </row>
    <row r="325" spans="7:11" ht="14.25" customHeight="1" x14ac:dyDescent="0.3">
      <c r="G325" s="405">
        <v>35309</v>
      </c>
      <c r="H325" s="29">
        <v>17.796900000000001</v>
      </c>
      <c r="I325" s="29"/>
      <c r="K325" s="30">
        <v>23.21</v>
      </c>
    </row>
    <row r="326" spans="7:11" ht="14.25" customHeight="1" x14ac:dyDescent="0.3">
      <c r="G326" s="405">
        <v>35278</v>
      </c>
      <c r="H326" s="29">
        <v>15.7163</v>
      </c>
      <c r="I326" s="29"/>
      <c r="K326" s="30">
        <v>20.78</v>
      </c>
    </row>
    <row r="327" spans="7:11" ht="14.25" customHeight="1" x14ac:dyDescent="0.3">
      <c r="G327" s="405">
        <v>35247</v>
      </c>
      <c r="H327" s="29">
        <v>15.264799999999999</v>
      </c>
      <c r="I327" s="29">
        <v>16.221</v>
      </c>
      <c r="K327" s="30">
        <v>18.899999999999999</v>
      </c>
    </row>
    <row r="328" spans="7:11" ht="14.25" customHeight="1" x14ac:dyDescent="0.3">
      <c r="G328" s="405">
        <v>35217</v>
      </c>
      <c r="H328" s="29">
        <v>14.5078</v>
      </c>
      <c r="I328" s="29"/>
      <c r="K328" s="30">
        <v>18.91</v>
      </c>
    </row>
    <row r="329" spans="7:11" ht="14.25" customHeight="1" x14ac:dyDescent="0.3">
      <c r="G329" s="405">
        <v>35186</v>
      </c>
      <c r="H329" s="29">
        <v>14.992599999999999</v>
      </c>
      <c r="I329" s="29"/>
      <c r="K329" s="30">
        <v>17.8</v>
      </c>
    </row>
    <row r="330" spans="7:11" ht="14.25" customHeight="1" x14ac:dyDescent="0.3">
      <c r="G330" s="405">
        <v>35156</v>
      </c>
      <c r="H330" s="29">
        <v>15.835699999999999</v>
      </c>
      <c r="I330" s="29">
        <v>15.1288</v>
      </c>
      <c r="K330" s="30">
        <v>19.02</v>
      </c>
    </row>
    <row r="331" spans="7:11" ht="14.25" customHeight="1" x14ac:dyDescent="0.3">
      <c r="G331" s="405">
        <v>35125</v>
      </c>
      <c r="H331" s="29">
        <v>14.573499999999999</v>
      </c>
      <c r="I331" s="29"/>
      <c r="K331" s="30">
        <v>19.41</v>
      </c>
    </row>
    <row r="332" spans="7:11" ht="14.25" customHeight="1" x14ac:dyDescent="0.3">
      <c r="G332" s="405">
        <v>35096</v>
      </c>
      <c r="H332" s="29">
        <v>13.362</v>
      </c>
      <c r="I332" s="29"/>
      <c r="K332" s="30">
        <v>17.760000000000002</v>
      </c>
    </row>
    <row r="333" spans="7:11" ht="14.25" customHeight="1" x14ac:dyDescent="0.3">
      <c r="G333" s="405">
        <v>35065</v>
      </c>
      <c r="H333" s="29">
        <v>13.542199999999999</v>
      </c>
      <c r="I333" s="29">
        <v>13.8172</v>
      </c>
      <c r="K333" s="30">
        <v>16.52</v>
      </c>
    </row>
    <row r="334" spans="7:11" ht="14.25" customHeight="1" x14ac:dyDescent="0.3">
      <c r="G334" s="405">
        <v>35034</v>
      </c>
      <c r="H334" s="29">
        <v>13.636200000000001</v>
      </c>
      <c r="I334" s="29"/>
      <c r="K334" s="30">
        <v>18.329999999999998</v>
      </c>
    </row>
    <row r="335" spans="7:11" ht="14.25" customHeight="1" x14ac:dyDescent="0.3">
      <c r="G335" s="405">
        <v>35004</v>
      </c>
      <c r="H335" s="29">
        <v>12.617599999999999</v>
      </c>
      <c r="I335" s="29"/>
      <c r="K335" s="30">
        <v>17.04</v>
      </c>
    </row>
    <row r="336" spans="7:11" ht="14.25" customHeight="1" x14ac:dyDescent="0.3">
      <c r="G336" s="405">
        <v>34973</v>
      </c>
      <c r="H336" s="29">
        <v>12.1219</v>
      </c>
      <c r="I336" s="29">
        <v>12.7789</v>
      </c>
      <c r="K336" s="30">
        <v>16.329999999999998</v>
      </c>
    </row>
    <row r="337" spans="7:11" ht="14.25" customHeight="1" x14ac:dyDescent="0.3">
      <c r="G337" s="405">
        <v>34943</v>
      </c>
      <c r="H337" s="29">
        <v>12.8179</v>
      </c>
      <c r="I337" s="29"/>
      <c r="K337" s="30">
        <v>16.12</v>
      </c>
    </row>
    <row r="338" spans="7:11" ht="14.25" customHeight="1" x14ac:dyDescent="0.3">
      <c r="G338" s="405">
        <v>34912</v>
      </c>
      <c r="H338" s="29">
        <v>12.3954</v>
      </c>
      <c r="I338" s="29"/>
      <c r="K338" s="30">
        <v>16.25</v>
      </c>
    </row>
    <row r="339" spans="7:11" ht="14.25" customHeight="1" x14ac:dyDescent="0.3">
      <c r="G339" s="405">
        <v>34881</v>
      </c>
      <c r="H339" s="29">
        <v>11.871</v>
      </c>
      <c r="I339" s="29">
        <v>12.362500000000001</v>
      </c>
      <c r="K339" s="30">
        <v>16.010000000000002</v>
      </c>
    </row>
    <row r="340" spans="7:11" ht="14.25" customHeight="1" x14ac:dyDescent="0.3">
      <c r="G340" s="405">
        <v>34851</v>
      </c>
      <c r="H340" s="29">
        <v>12.9011</v>
      </c>
      <c r="I340" s="29"/>
      <c r="K340" s="30">
        <v>16.38</v>
      </c>
    </row>
    <row r="341" spans="7:11" ht="14.25" customHeight="1" x14ac:dyDescent="0.3">
      <c r="G341" s="405">
        <v>34820</v>
      </c>
      <c r="H341" s="29">
        <v>13.875400000000001</v>
      </c>
      <c r="I341" s="29"/>
      <c r="K341" s="30">
        <v>17.7</v>
      </c>
    </row>
    <row r="342" spans="7:11" ht="14.25" customHeight="1" x14ac:dyDescent="0.3">
      <c r="G342" s="405">
        <v>34790</v>
      </c>
      <c r="H342" s="29">
        <v>13.6595</v>
      </c>
      <c r="I342" s="29">
        <v>13.479200000000001</v>
      </c>
      <c r="K342" s="30">
        <v>19.059999999999999</v>
      </c>
    </row>
    <row r="343" spans="7:11" ht="14.25" customHeight="1" x14ac:dyDescent="0.3">
      <c r="G343" s="405">
        <v>34759</v>
      </c>
      <c r="H343" s="29">
        <v>12.8245</v>
      </c>
      <c r="I343" s="29"/>
      <c r="K343" s="30">
        <v>17.5</v>
      </c>
    </row>
    <row r="344" spans="7:11" ht="14.25" customHeight="1" x14ac:dyDescent="0.3">
      <c r="G344" s="405">
        <v>34731</v>
      </c>
      <c r="H344" s="29">
        <v>13.501099999999999</v>
      </c>
      <c r="I344" s="29"/>
      <c r="K344" s="30">
        <v>16.87</v>
      </c>
    </row>
    <row r="345" spans="7:11" ht="14.25" customHeight="1" x14ac:dyDescent="0.3">
      <c r="G345" s="405">
        <v>34700</v>
      </c>
      <c r="H345" s="29">
        <v>13.342599999999999</v>
      </c>
      <c r="I345" s="29">
        <v>13.2081</v>
      </c>
      <c r="K345" s="30">
        <v>16.8</v>
      </c>
    </row>
    <row r="346" spans="7:11" ht="14.25" customHeight="1" x14ac:dyDescent="0.3">
      <c r="G346" s="405">
        <v>34669</v>
      </c>
      <c r="H346" s="29">
        <v>13.2546</v>
      </c>
      <c r="I346" s="29"/>
      <c r="K346" s="30">
        <v>16.5</v>
      </c>
    </row>
    <row r="347" spans="7:11" ht="14.25" customHeight="1" x14ac:dyDescent="0.3">
      <c r="G347" s="405">
        <v>34639</v>
      </c>
      <c r="H347" s="29">
        <v>13.783099999999999</v>
      </c>
      <c r="I347" s="29"/>
      <c r="K347" s="30">
        <v>17.11</v>
      </c>
    </row>
    <row r="348" spans="7:11" ht="14.25" customHeight="1" x14ac:dyDescent="0.3">
      <c r="G348" s="405">
        <v>34608</v>
      </c>
      <c r="H348" s="29">
        <v>13.0991</v>
      </c>
      <c r="I348" s="29">
        <v>13.3832</v>
      </c>
      <c r="K348" s="30">
        <v>16.920000000000002</v>
      </c>
    </row>
    <row r="349" spans="7:11" ht="14.25" customHeight="1" x14ac:dyDescent="0.3">
      <c r="G349" s="405">
        <v>34578</v>
      </c>
      <c r="H349" s="29">
        <v>13.155799999999999</v>
      </c>
      <c r="I349" s="29"/>
      <c r="K349" s="30">
        <v>17.149999999999999</v>
      </c>
    </row>
    <row r="350" spans="7:11" ht="14.25" customHeight="1" x14ac:dyDescent="0.3">
      <c r="G350" s="405">
        <v>34547</v>
      </c>
      <c r="H350" s="29">
        <v>13.9764</v>
      </c>
      <c r="I350" s="29"/>
      <c r="K350" s="30">
        <v>16.239999999999998</v>
      </c>
    </row>
    <row r="351" spans="7:11" ht="14.25" customHeight="1" x14ac:dyDescent="0.3">
      <c r="G351" s="405">
        <v>34516</v>
      </c>
      <c r="H351" s="29">
        <v>14.474299999999999</v>
      </c>
      <c r="I351" s="29">
        <v>13.8613</v>
      </c>
      <c r="K351" s="30">
        <v>18.59</v>
      </c>
    </row>
    <row r="352" spans="7:11" ht="14.25" customHeight="1" x14ac:dyDescent="0.3">
      <c r="G352" s="405">
        <v>34486</v>
      </c>
      <c r="H352" s="29">
        <v>14.213699999999999</v>
      </c>
      <c r="I352" s="29"/>
      <c r="K352" s="30">
        <v>17.52</v>
      </c>
    </row>
    <row r="353" spans="7:11" ht="14.25" customHeight="1" x14ac:dyDescent="0.3">
      <c r="G353" s="405">
        <v>34455</v>
      </c>
      <c r="H353" s="29">
        <v>13.8681</v>
      </c>
      <c r="I353" s="29"/>
      <c r="K353" s="30">
        <v>16.45</v>
      </c>
    </row>
    <row r="354" spans="7:11" ht="14.25" customHeight="1" x14ac:dyDescent="0.3">
      <c r="G354" s="405">
        <v>34425</v>
      </c>
      <c r="H354" s="29">
        <v>13.0261</v>
      </c>
      <c r="I354" s="29">
        <v>13.712999999999999</v>
      </c>
      <c r="K354" s="30">
        <v>15.69</v>
      </c>
    </row>
    <row r="355" spans="7:11" ht="14.25" customHeight="1" x14ac:dyDescent="0.3">
      <c r="G355" s="405">
        <v>34394</v>
      </c>
      <c r="H355" s="29">
        <v>11.874000000000001</v>
      </c>
      <c r="I355" s="29"/>
      <c r="K355" s="30">
        <v>13.25</v>
      </c>
    </row>
    <row r="356" spans="7:11" ht="14.25" customHeight="1" x14ac:dyDescent="0.3">
      <c r="G356" s="405">
        <v>34366</v>
      </c>
      <c r="H356" s="29">
        <v>12.2547</v>
      </c>
      <c r="I356" s="29"/>
      <c r="K356" s="30">
        <v>13.35</v>
      </c>
    </row>
    <row r="357" spans="7:11" ht="14.25" customHeight="1" x14ac:dyDescent="0.3">
      <c r="G357" s="405">
        <v>34335</v>
      </c>
      <c r="H357" s="29">
        <v>12.5688</v>
      </c>
      <c r="I357" s="29">
        <v>12.221</v>
      </c>
      <c r="K357" s="30">
        <v>14.22</v>
      </c>
    </row>
    <row r="358" spans="7:11" ht="14.25" customHeight="1" x14ac:dyDescent="0.3">
      <c r="G358" s="405">
        <v>34304</v>
      </c>
      <c r="H358" s="29">
        <v>12.0738</v>
      </c>
      <c r="I358" s="29"/>
      <c r="K358" s="30">
        <v>13.2</v>
      </c>
    </row>
    <row r="359" spans="7:11" ht="14.25" customHeight="1" x14ac:dyDescent="0.3">
      <c r="G359" s="405">
        <v>34274</v>
      </c>
      <c r="H359" s="29">
        <v>13.711499999999999</v>
      </c>
      <c r="I359" s="29"/>
      <c r="K359" s="30">
        <v>14.52</v>
      </c>
    </row>
    <row r="360" spans="7:11" ht="14.25" customHeight="1" x14ac:dyDescent="0.3">
      <c r="G360" s="405">
        <v>34243</v>
      </c>
      <c r="H360" s="29">
        <v>14.5146</v>
      </c>
      <c r="I360" s="29">
        <v>13.3963</v>
      </c>
      <c r="K360" s="30">
        <v>15.8</v>
      </c>
    </row>
    <row r="361" spans="7:11" ht="14.25" customHeight="1" x14ac:dyDescent="0.3">
      <c r="G361" s="405">
        <v>34213</v>
      </c>
      <c r="H361" s="29">
        <v>13.918799999999999</v>
      </c>
      <c r="I361" s="29"/>
      <c r="K361" s="30">
        <v>17.43</v>
      </c>
    </row>
    <row r="362" spans="7:11" ht="14.25" customHeight="1" x14ac:dyDescent="0.3">
      <c r="G362" s="405">
        <v>34182</v>
      </c>
      <c r="H362" s="29">
        <v>14.962400000000001</v>
      </c>
      <c r="I362" s="29"/>
      <c r="K362" s="30">
        <v>17.079999999999998</v>
      </c>
    </row>
    <row r="363" spans="7:11" ht="14.25" customHeight="1" x14ac:dyDescent="0.3">
      <c r="G363" s="405">
        <v>34151</v>
      </c>
      <c r="H363" s="29">
        <v>14.7874</v>
      </c>
      <c r="I363" s="29">
        <v>14.5562</v>
      </c>
      <c r="K363" s="30">
        <v>16.75</v>
      </c>
    </row>
    <row r="364" spans="7:11" ht="14.25" customHeight="1" x14ac:dyDescent="0.3">
      <c r="G364" s="405">
        <v>34121</v>
      </c>
      <c r="H364" s="29">
        <v>15.0512</v>
      </c>
      <c r="I364" s="29"/>
      <c r="K364" s="30">
        <v>17.510000000000002</v>
      </c>
    </row>
    <row r="365" spans="7:11" ht="14.25" customHeight="1" x14ac:dyDescent="0.3">
      <c r="G365" s="405">
        <v>34090</v>
      </c>
      <c r="H365" s="29">
        <v>15.360300000000001</v>
      </c>
      <c r="I365" s="29"/>
      <c r="K365" s="30">
        <v>18.600000000000001</v>
      </c>
    </row>
    <row r="366" spans="7:11" ht="14.25" customHeight="1" x14ac:dyDescent="0.3">
      <c r="G366" s="405">
        <v>34060</v>
      </c>
      <c r="H366" s="29">
        <v>15.5139</v>
      </c>
      <c r="I366" s="29">
        <v>15.307700000000001</v>
      </c>
      <c r="K366" s="30">
        <v>19.149999999999999</v>
      </c>
    </row>
    <row r="367" spans="7:11" ht="14.25" customHeight="1" x14ac:dyDescent="0.3">
      <c r="G367" s="405">
        <v>34029</v>
      </c>
      <c r="H367" s="29">
        <v>15.9781</v>
      </c>
      <c r="I367" s="29"/>
      <c r="K367" s="30">
        <v>18.899999999999999</v>
      </c>
    </row>
    <row r="368" spans="7:11" ht="14.25" customHeight="1" x14ac:dyDescent="0.3">
      <c r="G368" s="405">
        <v>34001</v>
      </c>
      <c r="H368" s="29">
        <v>15.5528</v>
      </c>
      <c r="I368" s="29"/>
      <c r="K368" s="30">
        <v>18.920000000000002</v>
      </c>
    </row>
    <row r="369" spans="7:11" ht="14.25" customHeight="1" x14ac:dyDescent="0.3">
      <c r="G369" s="405">
        <v>33970</v>
      </c>
      <c r="H369" s="29">
        <v>14.563000000000001</v>
      </c>
      <c r="I369" s="29">
        <v>15.380800000000001</v>
      </c>
      <c r="K369" s="30">
        <v>18.47</v>
      </c>
    </row>
    <row r="370" spans="7:11" ht="14.25" customHeight="1" x14ac:dyDescent="0.3">
      <c r="G370" s="405">
        <v>33939</v>
      </c>
      <c r="H370" s="29">
        <v>14.788600000000001</v>
      </c>
      <c r="I370" s="29"/>
      <c r="K370" s="30">
        <v>18.29</v>
      </c>
    </row>
    <row r="371" spans="7:11" ht="14.25" customHeight="1" x14ac:dyDescent="0.3">
      <c r="G371" s="405">
        <v>33909</v>
      </c>
      <c r="H371" s="29">
        <v>15.5</v>
      </c>
      <c r="I371" s="29"/>
      <c r="K371" s="30">
        <v>18.84</v>
      </c>
    </row>
    <row r="372" spans="7:11" ht="14.25" customHeight="1" x14ac:dyDescent="0.3">
      <c r="G372" s="405">
        <v>33878</v>
      </c>
      <c r="H372" s="29">
        <v>15.3818</v>
      </c>
      <c r="I372" s="29">
        <v>15.2127</v>
      </c>
      <c r="K372" s="30">
        <v>19.45</v>
      </c>
    </row>
    <row r="373" spans="7:11" ht="14.25" customHeight="1" x14ac:dyDescent="0.3">
      <c r="G373" s="405">
        <v>33848</v>
      </c>
      <c r="H373" s="29">
        <v>14.7056</v>
      </c>
      <c r="I373" s="29"/>
      <c r="K373" s="30">
        <v>20.34</v>
      </c>
    </row>
    <row r="374" spans="7:11" ht="14.25" customHeight="1" x14ac:dyDescent="0.3">
      <c r="G374" s="405">
        <v>33817</v>
      </c>
      <c r="H374" s="29">
        <v>14.194800000000001</v>
      </c>
      <c r="I374" s="29"/>
      <c r="K374" s="30">
        <v>19.87</v>
      </c>
    </row>
    <row r="375" spans="7:11" ht="14.25" customHeight="1" x14ac:dyDescent="0.3">
      <c r="G375" s="405">
        <v>33786</v>
      </c>
      <c r="H375" s="29">
        <v>14.867900000000001</v>
      </c>
      <c r="I375" s="29">
        <v>14.599600000000001</v>
      </c>
      <c r="K375" s="30">
        <v>20.47</v>
      </c>
    </row>
    <row r="376" spans="7:11" ht="14.25" customHeight="1" x14ac:dyDescent="0.3">
      <c r="G376" s="405">
        <v>33756</v>
      </c>
      <c r="H376" s="29">
        <v>16.1721</v>
      </c>
      <c r="I376" s="29"/>
      <c r="K376" s="30">
        <v>20.41</v>
      </c>
    </row>
    <row r="377" spans="7:11" ht="14.25" customHeight="1" x14ac:dyDescent="0.3">
      <c r="G377" s="405">
        <v>33725</v>
      </c>
      <c r="H377" s="29">
        <v>15.6683</v>
      </c>
      <c r="I377" s="29"/>
      <c r="K377" s="30">
        <v>20.79</v>
      </c>
    </row>
    <row r="378" spans="7:11" ht="14.25" customHeight="1" x14ac:dyDescent="0.3">
      <c r="G378" s="405">
        <v>33695</v>
      </c>
      <c r="H378" s="29">
        <v>15.2454</v>
      </c>
      <c r="I378" s="29">
        <v>15.6957</v>
      </c>
      <c r="K378" s="30">
        <v>19.66</v>
      </c>
    </row>
    <row r="379" spans="7:11" ht="14.25" customHeight="1" x14ac:dyDescent="0.3">
      <c r="G379" s="405">
        <v>33664</v>
      </c>
      <c r="H379" s="29">
        <v>14.3985</v>
      </c>
      <c r="I379" s="29"/>
      <c r="K379" s="30">
        <v>18.14</v>
      </c>
    </row>
    <row r="380" spans="7:11" ht="14.25" customHeight="1" x14ac:dyDescent="0.3">
      <c r="G380" s="405">
        <v>33635</v>
      </c>
      <c r="H380" s="29">
        <v>14.2537</v>
      </c>
      <c r="I380" s="29"/>
      <c r="K380" s="30">
        <v>17.55</v>
      </c>
    </row>
    <row r="381" spans="7:11" ht="14.25" customHeight="1" x14ac:dyDescent="0.3">
      <c r="G381" s="405">
        <v>33604</v>
      </c>
      <c r="H381" s="29">
        <v>13.821999999999999</v>
      </c>
      <c r="I381" s="29">
        <v>14.15</v>
      </c>
      <c r="K381" s="30">
        <v>18.149999999999999</v>
      </c>
    </row>
    <row r="382" spans="7:11" ht="14.25" customHeight="1" x14ac:dyDescent="0.3">
      <c r="G382" s="405">
        <v>33573</v>
      </c>
      <c r="H382" s="29">
        <v>14.0299</v>
      </c>
      <c r="I382" s="29"/>
      <c r="K382" s="30">
        <v>17.61</v>
      </c>
    </row>
    <row r="383" spans="7:11" ht="14.25" customHeight="1" x14ac:dyDescent="0.3">
      <c r="G383" s="405">
        <v>33543</v>
      </c>
      <c r="H383" s="29">
        <v>16.771599999999999</v>
      </c>
      <c r="I383" s="29"/>
      <c r="K383" s="30">
        <v>20.13</v>
      </c>
    </row>
    <row r="384" spans="7:11" ht="14.25" customHeight="1" x14ac:dyDescent="0.3">
      <c r="G384" s="405">
        <v>33512</v>
      </c>
      <c r="H384" s="29">
        <v>18.113800000000001</v>
      </c>
      <c r="I384" s="29">
        <v>16.325500000000002</v>
      </c>
      <c r="K384" s="30">
        <v>22.1</v>
      </c>
    </row>
    <row r="385" spans="7:11" ht="14.25" customHeight="1" x14ac:dyDescent="0.3">
      <c r="G385" s="405">
        <v>33482</v>
      </c>
      <c r="H385" s="29">
        <v>16.922999999999998</v>
      </c>
      <c r="I385" s="29"/>
      <c r="K385" s="30">
        <v>21.05</v>
      </c>
    </row>
    <row r="386" spans="7:11" ht="14.25" customHeight="1" x14ac:dyDescent="0.3">
      <c r="G386" s="405">
        <v>33451</v>
      </c>
      <c r="H386" s="29">
        <v>16.870699999999999</v>
      </c>
      <c r="I386" s="29"/>
      <c r="K386" s="30">
        <v>20.7</v>
      </c>
    </row>
    <row r="387" spans="7:11" ht="14.25" customHeight="1" x14ac:dyDescent="0.3">
      <c r="G387" s="405">
        <v>33420</v>
      </c>
      <c r="H387" s="29">
        <v>16.9726</v>
      </c>
      <c r="I387" s="29">
        <v>16.922899999999998</v>
      </c>
      <c r="K387" s="30">
        <v>19.739999999999998</v>
      </c>
    </row>
    <row r="388" spans="7:11" ht="14.25" customHeight="1" x14ac:dyDescent="0.3">
      <c r="G388" s="405">
        <v>33390</v>
      </c>
      <c r="H388" s="29">
        <v>15.9808</v>
      </c>
      <c r="I388" s="29"/>
      <c r="K388" s="30">
        <v>18.72</v>
      </c>
    </row>
    <row r="389" spans="7:11" ht="14.25" customHeight="1" x14ac:dyDescent="0.3">
      <c r="G389" s="405">
        <v>33359</v>
      </c>
      <c r="H389" s="29">
        <v>16.241499999999998</v>
      </c>
      <c r="I389" s="29"/>
      <c r="K389" s="30">
        <v>19.21</v>
      </c>
    </row>
    <row r="390" spans="7:11" ht="14.25" customHeight="1" x14ac:dyDescent="0.3">
      <c r="G390" s="405">
        <v>33329</v>
      </c>
      <c r="H390" s="29">
        <v>15.834</v>
      </c>
      <c r="I390" s="29">
        <v>16.023299999999999</v>
      </c>
      <c r="K390" s="30">
        <v>19.420000000000002</v>
      </c>
    </row>
    <row r="391" spans="7:11" ht="14.25" customHeight="1" x14ac:dyDescent="0.3">
      <c r="G391" s="405">
        <v>33298</v>
      </c>
      <c r="H391" s="29">
        <v>14.635899999999999</v>
      </c>
      <c r="I391" s="29"/>
      <c r="K391" s="30">
        <v>17.95</v>
      </c>
    </row>
    <row r="392" spans="7:11" ht="14.25" customHeight="1" x14ac:dyDescent="0.3">
      <c r="G392" s="405">
        <v>33270</v>
      </c>
      <c r="H392" s="29">
        <v>13.311</v>
      </c>
      <c r="I392" s="29"/>
      <c r="K392" s="30">
        <v>18.68</v>
      </c>
    </row>
    <row r="393" spans="7:11" ht="14.25" customHeight="1" x14ac:dyDescent="0.3">
      <c r="G393" s="405">
        <v>33239</v>
      </c>
      <c r="H393" s="29">
        <v>17.336300000000001</v>
      </c>
      <c r="I393" s="29">
        <v>15.192299999999999</v>
      </c>
      <c r="K393" s="30">
        <v>20.059999999999999</v>
      </c>
    </row>
    <row r="394" spans="7:11" ht="14.25" customHeight="1" x14ac:dyDescent="0.3">
      <c r="G394" s="405">
        <v>33208</v>
      </c>
      <c r="H394" s="29">
        <v>19.628799999999998</v>
      </c>
      <c r="I394" s="29"/>
      <c r="K394" s="30">
        <v>28.27</v>
      </c>
    </row>
    <row r="395" spans="7:11" ht="14.25" customHeight="1" x14ac:dyDescent="0.3">
      <c r="G395" s="405">
        <v>33178</v>
      </c>
      <c r="H395" s="29">
        <v>22.9635</v>
      </c>
      <c r="I395" s="29"/>
      <c r="K395" s="30">
        <v>29.2</v>
      </c>
    </row>
    <row r="396" spans="7:11" ht="14.25" customHeight="1" x14ac:dyDescent="0.3">
      <c r="G396" s="405">
        <v>33147</v>
      </c>
      <c r="H396" s="29">
        <v>25.984300000000001</v>
      </c>
      <c r="I396" s="29">
        <v>22.955200000000001</v>
      </c>
      <c r="K396" s="30">
        <v>34.409999999999997</v>
      </c>
    </row>
    <row r="397" spans="7:11" ht="14.25" customHeight="1" x14ac:dyDescent="0.3">
      <c r="G397" s="405">
        <v>33117</v>
      </c>
      <c r="H397" s="29">
        <v>24.765799999999999</v>
      </c>
      <c r="I397" s="29"/>
      <c r="K397" s="30">
        <v>39.1</v>
      </c>
    </row>
    <row r="398" spans="7:11" ht="14.25" customHeight="1" x14ac:dyDescent="0.3">
      <c r="G398" s="405">
        <v>33086</v>
      </c>
      <c r="H398" s="29">
        <v>19.624500000000001</v>
      </c>
      <c r="I398" s="29"/>
      <c r="K398" s="30">
        <v>26.75</v>
      </c>
    </row>
    <row r="399" spans="7:11" ht="14.25" customHeight="1" x14ac:dyDescent="0.3">
      <c r="G399" s="405">
        <v>33055</v>
      </c>
      <c r="H399" s="29">
        <v>14.1022</v>
      </c>
      <c r="I399" s="29">
        <v>19.337399999999999</v>
      </c>
      <c r="K399" s="30">
        <v>19.84</v>
      </c>
    </row>
    <row r="400" spans="7:11" ht="14.25" customHeight="1" x14ac:dyDescent="0.3">
      <c r="G400" s="405">
        <v>33025</v>
      </c>
      <c r="H400" s="29">
        <v>12.9999</v>
      </c>
      <c r="I400" s="29"/>
      <c r="K400" s="30">
        <v>16.14</v>
      </c>
    </row>
    <row r="401" spans="7:11" ht="14.25" customHeight="1" x14ac:dyDescent="0.3">
      <c r="G401" s="405">
        <v>32994</v>
      </c>
      <c r="H401" s="29">
        <v>13.8889</v>
      </c>
      <c r="I401" s="29"/>
      <c r="K401" s="30">
        <v>16.239999999999998</v>
      </c>
    </row>
    <row r="402" spans="7:11" ht="14.25" customHeight="1" x14ac:dyDescent="0.3">
      <c r="G402" s="405">
        <v>32964</v>
      </c>
      <c r="H402" s="29">
        <v>14.394500000000001</v>
      </c>
      <c r="I402" s="29">
        <v>13.765000000000001</v>
      </c>
      <c r="K402" s="30">
        <v>17.12</v>
      </c>
    </row>
    <row r="403" spans="7:11" ht="14.25" customHeight="1" x14ac:dyDescent="0.3">
      <c r="G403" s="405">
        <v>32933</v>
      </c>
      <c r="H403" s="29">
        <v>15.588800000000001</v>
      </c>
      <c r="I403" s="29"/>
      <c r="K403" s="30">
        <v>18.38</v>
      </c>
    </row>
    <row r="404" spans="7:11" ht="14.25" customHeight="1" x14ac:dyDescent="0.3">
      <c r="G404" s="405">
        <v>32905</v>
      </c>
      <c r="H404" s="29">
        <v>15.9543</v>
      </c>
      <c r="I404" s="29"/>
      <c r="K404" s="30">
        <v>19.48</v>
      </c>
    </row>
    <row r="405" spans="7:11" ht="14.25" customHeight="1" x14ac:dyDescent="0.3">
      <c r="G405" s="405">
        <v>32874</v>
      </c>
      <c r="H405" s="29">
        <v>16.7469</v>
      </c>
      <c r="I405" s="29">
        <v>16.111000000000001</v>
      </c>
      <c r="K405" s="30">
        <v>20.059999999999999</v>
      </c>
    </row>
    <row r="406" spans="7:11" ht="14.25" customHeight="1" x14ac:dyDescent="0.3">
      <c r="G406" s="405">
        <v>32843</v>
      </c>
      <c r="H406" s="29">
        <v>16.555599999999998</v>
      </c>
      <c r="I406" s="29"/>
      <c r="K406" s="30">
        <v>20.28</v>
      </c>
    </row>
    <row r="407" spans="7:11" ht="14.25" customHeight="1" x14ac:dyDescent="0.3">
      <c r="G407" s="405">
        <v>32813</v>
      </c>
      <c r="H407" s="29">
        <v>16.5044</v>
      </c>
      <c r="I407" s="29"/>
      <c r="K407" s="30">
        <v>18.489999999999998</v>
      </c>
    </row>
    <row r="408" spans="7:11" ht="14.25" customHeight="1" x14ac:dyDescent="0.3">
      <c r="G408" s="405">
        <v>32782</v>
      </c>
      <c r="H408" s="29">
        <v>16.831199999999999</v>
      </c>
      <c r="I408" s="29">
        <v>16.631499999999999</v>
      </c>
      <c r="K408" s="30">
        <v>18.63</v>
      </c>
    </row>
    <row r="409" spans="7:11" ht="14.25" customHeight="1" x14ac:dyDescent="0.3">
      <c r="G409" s="405">
        <v>32752</v>
      </c>
      <c r="H409" s="29">
        <v>16.6387</v>
      </c>
      <c r="I409" s="29"/>
      <c r="K409" s="30">
        <v>18.16</v>
      </c>
    </row>
    <row r="410" spans="7:11" ht="14.25" customHeight="1" x14ac:dyDescent="0.3">
      <c r="G410" s="405">
        <v>32721</v>
      </c>
      <c r="H410" s="29">
        <v>15.5932</v>
      </c>
      <c r="I410" s="29"/>
      <c r="K410" s="30">
        <v>17.239999999999998</v>
      </c>
    </row>
    <row r="411" spans="7:11" ht="14.25" customHeight="1" x14ac:dyDescent="0.3">
      <c r="G411" s="405">
        <v>32690</v>
      </c>
      <c r="H411" s="29">
        <v>15.849399999999999</v>
      </c>
      <c r="I411" s="29">
        <v>16.0137</v>
      </c>
      <c r="K411" s="30">
        <v>16.52</v>
      </c>
    </row>
    <row r="412" spans="7:11" ht="14.25" customHeight="1" x14ac:dyDescent="0.3">
      <c r="G412" s="405">
        <v>32660</v>
      </c>
      <c r="H412" s="29">
        <v>16.361000000000001</v>
      </c>
      <c r="I412" s="29"/>
      <c r="K412" s="30">
        <v>17.489999999999998</v>
      </c>
    </row>
    <row r="413" spans="7:11" ht="14.25" customHeight="1" x14ac:dyDescent="0.3">
      <c r="G413" s="405">
        <v>32629</v>
      </c>
      <c r="H413" s="29">
        <v>16.586600000000001</v>
      </c>
      <c r="I413" s="29"/>
      <c r="K413" s="30">
        <v>17.75</v>
      </c>
    </row>
    <row r="414" spans="7:11" ht="14.25" customHeight="1" x14ac:dyDescent="0.3">
      <c r="G414" s="405">
        <v>32599</v>
      </c>
      <c r="H414" s="29">
        <v>17.133400000000002</v>
      </c>
      <c r="I414" s="29">
        <v>16.6785</v>
      </c>
      <c r="K414" s="30">
        <v>18.940000000000001</v>
      </c>
    </row>
    <row r="415" spans="7:11" ht="14.25" customHeight="1" x14ac:dyDescent="0.3">
      <c r="G415" s="405">
        <v>32568</v>
      </c>
      <c r="H415" s="29">
        <v>16.092600000000001</v>
      </c>
      <c r="I415" s="29"/>
      <c r="K415" s="30">
        <v>19.55</v>
      </c>
    </row>
    <row r="416" spans="7:11" ht="14.25" customHeight="1" x14ac:dyDescent="0.3">
      <c r="G416" s="405">
        <v>32540</v>
      </c>
      <c r="H416" s="29">
        <v>14.2471</v>
      </c>
      <c r="I416" s="29"/>
      <c r="K416" s="30">
        <v>16.399999999999999</v>
      </c>
    </row>
    <row r="417" spans="7:11" ht="14.25" customHeight="1" x14ac:dyDescent="0.3">
      <c r="G417" s="405">
        <v>32509</v>
      </c>
      <c r="H417" s="29">
        <v>14.317600000000001</v>
      </c>
      <c r="I417" s="29">
        <v>14.923999999999999</v>
      </c>
      <c r="K417" s="30">
        <v>15.91</v>
      </c>
    </row>
    <row r="418" spans="7:11" ht="14.25" customHeight="1" x14ac:dyDescent="0.3">
      <c r="G418" s="405">
        <v>32478</v>
      </c>
      <c r="H418" s="29">
        <v>12.597099999999999</v>
      </c>
      <c r="I418" s="29"/>
      <c r="K418" s="30">
        <v>15.52</v>
      </c>
    </row>
    <row r="419" spans="7:11" ht="14.25" customHeight="1" x14ac:dyDescent="0.3">
      <c r="G419" s="405">
        <v>32448</v>
      </c>
      <c r="H419" s="29">
        <v>10.9201</v>
      </c>
      <c r="I419" s="29"/>
      <c r="K419" s="30">
        <v>14.05</v>
      </c>
    </row>
    <row r="420" spans="7:11" ht="14.25" customHeight="1" x14ac:dyDescent="0.3">
      <c r="G420" s="405">
        <v>32417</v>
      </c>
      <c r="H420" s="29">
        <v>10.967000000000001</v>
      </c>
      <c r="I420" s="29">
        <v>11.502800000000001</v>
      </c>
      <c r="K420" s="30">
        <v>12.74</v>
      </c>
    </row>
    <row r="421" spans="7:11" ht="14.25" customHeight="1" x14ac:dyDescent="0.3">
      <c r="G421" s="405">
        <v>32387</v>
      </c>
      <c r="H421" s="29">
        <v>12.124000000000001</v>
      </c>
      <c r="I421" s="29"/>
      <c r="K421" s="30">
        <v>12.24</v>
      </c>
    </row>
    <row r="422" spans="7:11" ht="14.25" customHeight="1" x14ac:dyDescent="0.3">
      <c r="G422" s="405">
        <v>32356</v>
      </c>
      <c r="H422" s="29">
        <v>13.5542</v>
      </c>
      <c r="I422" s="29"/>
      <c r="K422" s="30">
        <v>14.6</v>
      </c>
    </row>
    <row r="423" spans="7:11" ht="14.25" customHeight="1" x14ac:dyDescent="0.3">
      <c r="G423" s="405">
        <v>32325</v>
      </c>
      <c r="H423" s="29">
        <v>13.1959</v>
      </c>
      <c r="I423" s="29">
        <v>12.9635</v>
      </c>
      <c r="K423" s="30">
        <v>15.7</v>
      </c>
    </row>
    <row r="424" spans="7:11" ht="14.25" customHeight="1" x14ac:dyDescent="0.3">
      <c r="G424" s="405">
        <v>32295</v>
      </c>
      <c r="H424" s="29">
        <v>13.2715</v>
      </c>
      <c r="I424" s="29"/>
      <c r="K424" s="30">
        <v>15.54</v>
      </c>
    </row>
    <row r="425" spans="7:11" ht="14.25" customHeight="1" x14ac:dyDescent="0.3">
      <c r="G425" s="405">
        <v>32264</v>
      </c>
      <c r="H425" s="29">
        <v>13.4537</v>
      </c>
      <c r="I425" s="29"/>
      <c r="K425" s="30">
        <v>16.309999999999999</v>
      </c>
    </row>
    <row r="426" spans="7:11" ht="14.25" customHeight="1" x14ac:dyDescent="0.3">
      <c r="G426" s="405">
        <v>32234</v>
      </c>
      <c r="H426" s="29">
        <v>13.353999999999999</v>
      </c>
      <c r="I426" s="29">
        <v>13.3598</v>
      </c>
      <c r="K426" s="30">
        <v>16.600000000000001</v>
      </c>
    </row>
    <row r="427" spans="7:11" ht="14.25" customHeight="1" x14ac:dyDescent="0.3">
      <c r="G427" s="405">
        <v>32203</v>
      </c>
      <c r="H427" s="29">
        <v>12.113</v>
      </c>
      <c r="I427" s="29"/>
      <c r="K427" s="30">
        <v>14.73</v>
      </c>
    </row>
    <row r="428" spans="7:11" ht="14.25" customHeight="1" x14ac:dyDescent="0.3">
      <c r="G428" s="405">
        <v>32174</v>
      </c>
      <c r="H428" s="29">
        <v>13.1823</v>
      </c>
      <c r="I428" s="29"/>
      <c r="K428" s="30">
        <v>15.73</v>
      </c>
    </row>
    <row r="429" spans="7:11" ht="14.25" customHeight="1" x14ac:dyDescent="0.3">
      <c r="G429" s="405">
        <v>32143</v>
      </c>
      <c r="H429" s="29">
        <v>13.326599999999999</v>
      </c>
      <c r="I429" s="29">
        <v>12.8506</v>
      </c>
      <c r="K429" s="30">
        <v>16.75</v>
      </c>
    </row>
    <row r="430" spans="7:11" ht="14.25" customHeight="1" x14ac:dyDescent="0.3">
      <c r="G430" s="405">
        <v>32112</v>
      </c>
      <c r="H430" s="29">
        <v>13.4664</v>
      </c>
      <c r="I430" s="29"/>
      <c r="K430" s="30">
        <v>17.05</v>
      </c>
    </row>
    <row r="431" spans="7:11" ht="14.25" customHeight="1" x14ac:dyDescent="0.3">
      <c r="G431" s="405">
        <v>32082</v>
      </c>
      <c r="H431" s="29">
        <v>14.652699999999999</v>
      </c>
      <c r="I431" s="29"/>
      <c r="K431" s="30">
        <v>17.78</v>
      </c>
    </row>
    <row r="432" spans="7:11" ht="14.25" customHeight="1" x14ac:dyDescent="0.3">
      <c r="G432" s="405">
        <v>32051</v>
      </c>
      <c r="H432" s="29">
        <v>16.3643</v>
      </c>
      <c r="I432" s="29">
        <v>14.809799999999999</v>
      </c>
      <c r="K432" s="30">
        <v>18.760000000000002</v>
      </c>
    </row>
    <row r="433" spans="7:11" ht="14.25" customHeight="1" x14ac:dyDescent="0.3">
      <c r="G433" s="405">
        <v>32021</v>
      </c>
      <c r="H433" s="29">
        <v>16.059100000000001</v>
      </c>
      <c r="I433" s="29"/>
      <c r="K433" s="30">
        <v>18.309999999999999</v>
      </c>
    </row>
    <row r="434" spans="7:11" ht="14.25" customHeight="1" x14ac:dyDescent="0.3">
      <c r="G434" s="405">
        <v>31990</v>
      </c>
      <c r="H434" s="29">
        <v>17.035299999999999</v>
      </c>
      <c r="I434" s="29"/>
      <c r="K434" s="30">
        <v>18.98</v>
      </c>
    </row>
    <row r="435" spans="7:11" ht="14.25" customHeight="1" x14ac:dyDescent="0.3">
      <c r="G435" s="405">
        <v>31959</v>
      </c>
      <c r="H435" s="29">
        <v>17.55</v>
      </c>
      <c r="I435" s="29">
        <v>16.889199999999999</v>
      </c>
      <c r="K435" s="30">
        <v>19.86</v>
      </c>
    </row>
    <row r="436" spans="7:11" ht="14.25" customHeight="1" x14ac:dyDescent="0.3">
      <c r="G436" s="405">
        <v>31929</v>
      </c>
      <c r="H436" s="29">
        <v>16.406300000000002</v>
      </c>
      <c r="I436" s="29"/>
      <c r="K436" s="30">
        <v>18.86</v>
      </c>
    </row>
    <row r="437" spans="7:11" ht="14.25" customHeight="1" x14ac:dyDescent="0.3">
      <c r="G437" s="405">
        <v>31898</v>
      </c>
      <c r="H437" s="29">
        <v>15.9458</v>
      </c>
      <c r="I437" s="29"/>
      <c r="K437" s="30">
        <v>18.579999999999998</v>
      </c>
    </row>
    <row r="438" spans="7:11" ht="14.25" customHeight="1" x14ac:dyDescent="0.3">
      <c r="G438" s="405">
        <v>31868</v>
      </c>
      <c r="H438" s="29">
        <v>15.569800000000001</v>
      </c>
      <c r="I438" s="29">
        <v>15.974399999999999</v>
      </c>
    </row>
    <row r="439" spans="7:11" ht="14.25" customHeight="1" x14ac:dyDescent="0.3">
      <c r="G439" s="405">
        <v>31837</v>
      </c>
      <c r="H439" s="29">
        <v>15.6204</v>
      </c>
      <c r="I439" s="29"/>
    </row>
    <row r="440" spans="7:11" ht="14.25" customHeight="1" x14ac:dyDescent="0.3">
      <c r="G440" s="405">
        <v>31809</v>
      </c>
      <c r="H440" s="29">
        <v>15.280900000000001</v>
      </c>
      <c r="I440" s="29"/>
    </row>
    <row r="441" spans="7:11" ht="14.25" customHeight="1" x14ac:dyDescent="0.3">
      <c r="G441" s="405">
        <v>31778</v>
      </c>
      <c r="H441" s="29">
        <v>16.5182</v>
      </c>
      <c r="I441" s="29">
        <v>15.822900000000001</v>
      </c>
    </row>
    <row r="442" spans="7:11" ht="14.25" customHeight="1" x14ac:dyDescent="0.3">
      <c r="G442" s="405">
        <v>31747</v>
      </c>
      <c r="H442" s="29">
        <v>15.339700000000001</v>
      </c>
      <c r="I442" s="29"/>
    </row>
    <row r="443" spans="7:11" ht="14.25" customHeight="1" x14ac:dyDescent="0.3">
      <c r="G443" s="405">
        <v>31717</v>
      </c>
      <c r="H443" s="29">
        <v>14.421099999999999</v>
      </c>
      <c r="I443" s="29"/>
    </row>
    <row r="444" spans="7:11" ht="14.25" customHeight="1" x14ac:dyDescent="0.3">
      <c r="G444" s="405">
        <v>31686</v>
      </c>
      <c r="H444" s="29">
        <v>13.693199999999999</v>
      </c>
      <c r="I444" s="29">
        <v>14.4876</v>
      </c>
    </row>
    <row r="445" spans="7:11" ht="14.25" customHeight="1" x14ac:dyDescent="0.3">
      <c r="G445" s="405">
        <v>31656</v>
      </c>
      <c r="H445" s="29">
        <v>13.992100000000001</v>
      </c>
      <c r="I445" s="29"/>
    </row>
    <row r="446" spans="7:11" ht="14.25" customHeight="1" x14ac:dyDescent="0.3">
      <c r="G446" s="405">
        <v>31625</v>
      </c>
      <c r="H446" s="29">
        <v>13.511699999999999</v>
      </c>
      <c r="I446" s="29"/>
    </row>
    <row r="447" spans="7:11" ht="14.25" customHeight="1" x14ac:dyDescent="0.3">
      <c r="G447" s="405">
        <v>31594</v>
      </c>
      <c r="H447" s="29">
        <v>10.0871</v>
      </c>
      <c r="I447" s="29">
        <v>12.478400000000001</v>
      </c>
    </row>
    <row r="448" spans="7:11" ht="14.25" customHeight="1" x14ac:dyDescent="0.3">
      <c r="G448" s="405">
        <v>31564</v>
      </c>
      <c r="H448" s="29">
        <v>12.296099999999999</v>
      </c>
      <c r="I448" s="29"/>
    </row>
    <row r="449" spans="7:9" ht="14.25" customHeight="1" x14ac:dyDescent="0.3">
      <c r="G449" s="405">
        <v>31533</v>
      </c>
      <c r="H449" s="29">
        <v>14.275399999999999</v>
      </c>
      <c r="I449" s="29"/>
    </row>
    <row r="450" spans="7:9" ht="14.25" customHeight="1" x14ac:dyDescent="0.3">
      <c r="G450" s="405">
        <v>31503</v>
      </c>
      <c r="H450" s="29">
        <v>12.562099999999999</v>
      </c>
      <c r="I450" s="29">
        <v>13.055999999999999</v>
      </c>
    </row>
    <row r="451" spans="7:9" ht="14.25" customHeight="1" x14ac:dyDescent="0.3">
      <c r="G451" s="405">
        <v>31472</v>
      </c>
      <c r="H451" s="29">
        <v>13.318099999999999</v>
      </c>
      <c r="I451" s="29"/>
    </row>
    <row r="452" spans="7:9" ht="14.25" customHeight="1" x14ac:dyDescent="0.3">
      <c r="G452" s="405">
        <v>31444</v>
      </c>
      <c r="H452" s="29">
        <v>16.862200000000001</v>
      </c>
      <c r="I452" s="29"/>
    </row>
    <row r="453" spans="7:9" ht="14.25" customHeight="1" x14ac:dyDescent="0.3">
      <c r="G453" s="405">
        <v>31413</v>
      </c>
      <c r="H453" s="29">
        <v>25.260899999999999</v>
      </c>
      <c r="I453" s="29">
        <v>18.717600000000001</v>
      </c>
    </row>
    <row r="454" spans="7:9" ht="14.25" customHeight="1" x14ac:dyDescent="0.3">
      <c r="G454" s="405">
        <v>31382</v>
      </c>
      <c r="H454" s="29">
        <v>29.5807</v>
      </c>
      <c r="I454" s="29"/>
    </row>
    <row r="455" spans="7:9" ht="14.25" customHeight="1" x14ac:dyDescent="0.3">
      <c r="G455" s="405">
        <v>31352</v>
      </c>
      <c r="H455" s="29">
        <v>34.104799999999997</v>
      </c>
      <c r="I455" s="29"/>
    </row>
    <row r="456" spans="7:9" ht="14.25" customHeight="1" x14ac:dyDescent="0.3">
      <c r="G456" s="405">
        <v>31321</v>
      </c>
      <c r="H456" s="29">
        <v>33.449800000000003</v>
      </c>
      <c r="I456" s="29">
        <v>32.368499999999997</v>
      </c>
    </row>
    <row r="457" spans="7:9" ht="14.25" customHeight="1" x14ac:dyDescent="0.3">
      <c r="G457" s="405">
        <v>31291</v>
      </c>
      <c r="H457" s="29">
        <v>34.682600000000001</v>
      </c>
      <c r="I457" s="29"/>
    </row>
    <row r="458" spans="7:9" ht="14.25" customHeight="1" x14ac:dyDescent="0.3">
      <c r="G458" s="405">
        <v>31260</v>
      </c>
      <c r="H458" s="29">
        <v>33.841099999999997</v>
      </c>
      <c r="I458" s="29"/>
    </row>
    <row r="459" spans="7:9" ht="14.25" customHeight="1" x14ac:dyDescent="0.3">
      <c r="G459" s="405">
        <v>31229</v>
      </c>
      <c r="H459" s="29">
        <v>34.270899999999997</v>
      </c>
      <c r="I459" s="29">
        <v>34.258600000000001</v>
      </c>
    </row>
    <row r="460" spans="7:9" ht="14.25" customHeight="1" x14ac:dyDescent="0.3">
      <c r="G460" s="405">
        <v>31199</v>
      </c>
      <c r="H460" s="29">
        <v>35.418399999999998</v>
      </c>
      <c r="I460" s="29"/>
    </row>
    <row r="461" spans="7:9" ht="14.25" customHeight="1" x14ac:dyDescent="0.3">
      <c r="G461" s="405">
        <v>31168</v>
      </c>
      <c r="H461" s="29">
        <v>36.638300000000001</v>
      </c>
      <c r="I461" s="29"/>
    </row>
    <row r="462" spans="7:9" ht="14.25" customHeight="1" x14ac:dyDescent="0.3"/>
    <row r="463" spans="7:9" ht="14.25" customHeight="1" x14ac:dyDescent="0.3"/>
    <row r="464" spans="7:9" ht="14.25" customHeight="1" x14ac:dyDescent="0.3"/>
    <row r="465" ht="14.25" customHeight="1" x14ac:dyDescent="0.3"/>
    <row r="466" ht="14.25" customHeight="1" x14ac:dyDescent="0.3"/>
    <row r="467" ht="14.25" customHeight="1" x14ac:dyDescent="0.3"/>
    <row r="468" ht="14.25" customHeight="1" x14ac:dyDescent="0.3"/>
    <row r="469" ht="14.25" customHeight="1" x14ac:dyDescent="0.3"/>
    <row r="470" ht="14.25" customHeight="1" x14ac:dyDescent="0.3"/>
    <row r="471" ht="14.25" customHeight="1" x14ac:dyDescent="0.3"/>
    <row r="472" ht="14.25" customHeight="1" x14ac:dyDescent="0.3"/>
    <row r="473" ht="14.25" customHeight="1" x14ac:dyDescent="0.3"/>
    <row r="474" ht="14.25" customHeight="1" x14ac:dyDescent="0.3"/>
    <row r="475" ht="14.25" customHeight="1" x14ac:dyDescent="0.3"/>
    <row r="476" ht="14.25" customHeight="1" x14ac:dyDescent="0.3"/>
    <row r="477" ht="14.25" customHeight="1" x14ac:dyDescent="0.3"/>
    <row r="478" ht="14.25" customHeight="1" x14ac:dyDescent="0.3"/>
    <row r="479" ht="14.25" customHeight="1" x14ac:dyDescent="0.3"/>
    <row r="480" ht="14.25" customHeight="1" x14ac:dyDescent="0.3"/>
    <row r="481" ht="14.25" customHeight="1" x14ac:dyDescent="0.3"/>
    <row r="482" ht="14.25" customHeight="1" x14ac:dyDescent="0.3"/>
    <row r="483" ht="14.25" customHeight="1" x14ac:dyDescent="0.3"/>
    <row r="484" ht="14.25" customHeight="1" x14ac:dyDescent="0.3"/>
    <row r="485" ht="14.25" customHeight="1" x14ac:dyDescent="0.3"/>
    <row r="486" ht="14.25" customHeight="1" x14ac:dyDescent="0.3"/>
    <row r="487" ht="14.25" customHeight="1" x14ac:dyDescent="0.3"/>
    <row r="488" ht="14.25" customHeight="1" x14ac:dyDescent="0.3"/>
    <row r="489" ht="14.25" customHeight="1" x14ac:dyDescent="0.3"/>
    <row r="490" ht="14.25" customHeight="1" x14ac:dyDescent="0.3"/>
    <row r="491" ht="14.25" customHeight="1" x14ac:dyDescent="0.3"/>
    <row r="492" ht="14.25" customHeight="1" x14ac:dyDescent="0.3"/>
    <row r="493" ht="14.25" customHeight="1" x14ac:dyDescent="0.3"/>
    <row r="494" ht="14.25" customHeight="1" x14ac:dyDescent="0.3"/>
    <row r="495" ht="14.25" customHeight="1" x14ac:dyDescent="0.3"/>
    <row r="496" ht="14.25" customHeight="1" x14ac:dyDescent="0.3"/>
    <row r="497" ht="14.25" customHeight="1" x14ac:dyDescent="0.3"/>
    <row r="498" ht="14.25" customHeight="1" x14ac:dyDescent="0.3"/>
    <row r="499" ht="14.25" customHeight="1" x14ac:dyDescent="0.3"/>
    <row r="500" ht="14.25" customHeight="1" x14ac:dyDescent="0.3"/>
    <row r="501" ht="14.25" customHeight="1" x14ac:dyDescent="0.3"/>
    <row r="502" ht="14.25" customHeight="1" x14ac:dyDescent="0.3"/>
    <row r="503" ht="14.25" customHeight="1" x14ac:dyDescent="0.3"/>
    <row r="504" ht="14.25" customHeight="1" x14ac:dyDescent="0.3"/>
    <row r="505" ht="14.25" customHeight="1" x14ac:dyDescent="0.3"/>
    <row r="506" ht="14.25" customHeight="1" x14ac:dyDescent="0.3"/>
    <row r="507" ht="14.25" customHeight="1" x14ac:dyDescent="0.3"/>
    <row r="508" ht="14.25" customHeight="1" x14ac:dyDescent="0.3"/>
    <row r="509" ht="14.25" customHeight="1" x14ac:dyDescent="0.3"/>
    <row r="510" ht="14.25" customHeight="1" x14ac:dyDescent="0.3"/>
    <row r="511" ht="14.25" customHeight="1" x14ac:dyDescent="0.3"/>
    <row r="512" ht="14.25" customHeight="1" x14ac:dyDescent="0.3"/>
    <row r="513" ht="14.25" customHeight="1" x14ac:dyDescent="0.3"/>
    <row r="514" ht="14.25" customHeight="1" x14ac:dyDescent="0.3"/>
    <row r="515" ht="14.25" customHeight="1" x14ac:dyDescent="0.3"/>
    <row r="516" ht="14.25" customHeight="1" x14ac:dyDescent="0.3"/>
    <row r="517" ht="14.25" customHeight="1" x14ac:dyDescent="0.3"/>
    <row r="518" ht="14.25" customHeight="1" x14ac:dyDescent="0.3"/>
    <row r="519" ht="14.25" customHeight="1" x14ac:dyDescent="0.3"/>
    <row r="520" ht="14.25" customHeight="1" x14ac:dyDescent="0.3"/>
    <row r="521" ht="14.25" customHeight="1" x14ac:dyDescent="0.3"/>
    <row r="522" ht="14.25" customHeight="1" x14ac:dyDescent="0.3"/>
    <row r="523" ht="14.25" customHeight="1" x14ac:dyDescent="0.3"/>
    <row r="524" ht="14.25" customHeight="1" x14ac:dyDescent="0.3"/>
    <row r="525" ht="14.25" customHeight="1" x14ac:dyDescent="0.3"/>
    <row r="526" ht="14.25" customHeight="1" x14ac:dyDescent="0.3"/>
    <row r="527" ht="14.25" customHeight="1" x14ac:dyDescent="0.3"/>
    <row r="528" ht="14.25" customHeight="1" x14ac:dyDescent="0.3"/>
    <row r="529" ht="14.25" customHeight="1" x14ac:dyDescent="0.3"/>
    <row r="530" ht="14.25" customHeight="1" x14ac:dyDescent="0.3"/>
    <row r="531" ht="14.25" customHeight="1" x14ac:dyDescent="0.3"/>
    <row r="532" ht="14.25" customHeight="1" x14ac:dyDescent="0.3"/>
    <row r="533" ht="14.25" customHeight="1" x14ac:dyDescent="0.3"/>
    <row r="534" ht="14.25" customHeight="1" x14ac:dyDescent="0.3"/>
    <row r="535" ht="14.25" customHeight="1" x14ac:dyDescent="0.3"/>
    <row r="536" ht="14.25" customHeight="1" x14ac:dyDescent="0.3"/>
    <row r="537" ht="14.25" customHeight="1" x14ac:dyDescent="0.3"/>
    <row r="538" ht="14.25" customHeight="1" x14ac:dyDescent="0.3"/>
    <row r="539" ht="14.25" customHeight="1" x14ac:dyDescent="0.3"/>
    <row r="540" ht="14.25" customHeight="1" x14ac:dyDescent="0.3"/>
    <row r="541" ht="14.25" customHeight="1" x14ac:dyDescent="0.3"/>
    <row r="542" ht="14.25" customHeight="1" x14ac:dyDescent="0.3"/>
    <row r="543" ht="14.25" customHeight="1" x14ac:dyDescent="0.3"/>
    <row r="544" ht="14.25" customHeight="1" x14ac:dyDescent="0.3"/>
    <row r="545" ht="14.25" customHeight="1" x14ac:dyDescent="0.3"/>
    <row r="546" ht="14.25" customHeight="1" x14ac:dyDescent="0.3"/>
    <row r="547" ht="14.25" customHeight="1" x14ac:dyDescent="0.3"/>
    <row r="548" ht="14.25" customHeight="1" x14ac:dyDescent="0.3"/>
    <row r="549" ht="14.25" customHeight="1" x14ac:dyDescent="0.3"/>
    <row r="550" ht="14.25" customHeight="1" x14ac:dyDescent="0.3"/>
    <row r="551" ht="14.25" customHeight="1" x14ac:dyDescent="0.3"/>
    <row r="552" ht="14.25" customHeight="1" x14ac:dyDescent="0.3"/>
    <row r="553" ht="14.25" customHeight="1" x14ac:dyDescent="0.3"/>
    <row r="554" ht="14.25" customHeight="1" x14ac:dyDescent="0.3"/>
    <row r="555" ht="14.25" customHeight="1" x14ac:dyDescent="0.3"/>
    <row r="556" ht="14.25" customHeight="1" x14ac:dyDescent="0.3"/>
    <row r="557" ht="14.25" customHeight="1" x14ac:dyDescent="0.3"/>
    <row r="558" ht="14.25" customHeight="1" x14ac:dyDescent="0.3"/>
    <row r="559" ht="14.25" customHeight="1" x14ac:dyDescent="0.3"/>
    <row r="560" ht="14.25" customHeight="1" x14ac:dyDescent="0.3"/>
    <row r="561" ht="14.25" customHeight="1" x14ac:dyDescent="0.3"/>
    <row r="562" ht="14.25" customHeight="1" x14ac:dyDescent="0.3"/>
    <row r="563" ht="14.25" customHeight="1" x14ac:dyDescent="0.3"/>
    <row r="564" ht="14.25" customHeight="1" x14ac:dyDescent="0.3"/>
    <row r="565" ht="14.25" customHeight="1" x14ac:dyDescent="0.3"/>
    <row r="566" ht="14.25" customHeight="1" x14ac:dyDescent="0.3"/>
    <row r="567" ht="14.25" customHeight="1" x14ac:dyDescent="0.3"/>
    <row r="568" ht="14.25" customHeight="1" x14ac:dyDescent="0.3"/>
    <row r="569" ht="14.25" customHeight="1" x14ac:dyDescent="0.3"/>
    <row r="570" ht="14.25" customHeight="1" x14ac:dyDescent="0.3"/>
    <row r="571" ht="14.25" customHeight="1" x14ac:dyDescent="0.3"/>
    <row r="572" ht="14.25" customHeight="1" x14ac:dyDescent="0.3"/>
    <row r="573" ht="14.25" customHeight="1" x14ac:dyDescent="0.3"/>
    <row r="574" ht="14.25" customHeight="1" x14ac:dyDescent="0.3"/>
    <row r="575" ht="14.25" customHeight="1" x14ac:dyDescent="0.3"/>
    <row r="576" ht="14.25" customHeight="1" x14ac:dyDescent="0.3"/>
    <row r="577" ht="14.25" customHeight="1" x14ac:dyDescent="0.3"/>
    <row r="578" ht="14.25" customHeight="1" x14ac:dyDescent="0.3"/>
    <row r="579" ht="14.25" customHeight="1" x14ac:dyDescent="0.3"/>
    <row r="580" ht="14.25" customHeight="1" x14ac:dyDescent="0.3"/>
    <row r="581" ht="14.25" customHeight="1" x14ac:dyDescent="0.3"/>
    <row r="582" ht="14.25" customHeight="1" x14ac:dyDescent="0.3"/>
    <row r="583" ht="14.25" customHeight="1" x14ac:dyDescent="0.3"/>
    <row r="584" ht="14.25" customHeight="1" x14ac:dyDescent="0.3"/>
    <row r="585" ht="14.25" customHeight="1" x14ac:dyDescent="0.3"/>
    <row r="586" ht="14.25" customHeight="1" x14ac:dyDescent="0.3"/>
    <row r="587" ht="14.25" customHeight="1" x14ac:dyDescent="0.3"/>
    <row r="588" ht="14.25" customHeight="1" x14ac:dyDescent="0.3"/>
    <row r="589" ht="14.25" customHeight="1" x14ac:dyDescent="0.3"/>
  </sheetData>
  <mergeCells count="4">
    <mergeCell ref="B7:D7"/>
    <mergeCell ref="S1:V1"/>
    <mergeCell ref="E7:F7"/>
    <mergeCell ref="G7:K7"/>
  </mergeCells>
  <phoneticPr fontId="10" type="noConversion"/>
  <hyperlinks>
    <hyperlink ref="G8" r:id="rId1" display="http://sdw.ecb.europa.eu/?start=&amp;node=2120782&amp;end=&amp;dvfreq=&amp;trans=N&amp;periodSortOrder=ASC" xr:uid="{00000000-0004-0000-2A00-000000000000}"/>
    <hyperlink ref="C3" r:id="rId2" display="http://www.finanzen.net/rohstoffe/oelpreis@brent/euro" xr:uid="{00000000-0004-0000-2A00-000001000000}"/>
    <hyperlink ref="S1:T1" location="Übersicht!A1" display="zurück zur Überischt" xr:uid="{00000000-0004-0000-2A00-000002000000}"/>
    <hyperlink ref="C4" r:id="rId3" xr:uid="{00000000-0004-0000-2A00-000003000000}"/>
    <hyperlink ref="C5" r:id="rId4" xr:uid="{00000000-0004-0000-2A00-000004000000}"/>
  </hyperlinks>
  <pageMargins left="0.78740157499999996" right="0.78740157499999996" top="0.984251969" bottom="0.984251969" header="0.4921259845" footer="0.4921259845"/>
  <pageSetup paperSize="9" orientation="portrait" r:id="rId5"/>
  <headerFooter alignWithMargins="0"/>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Y100"/>
  <sheetViews>
    <sheetView zoomScaleNormal="100" workbookViewId="0">
      <pane xSplit="1" ySplit="4" topLeftCell="B5" activePane="bottomRight" state="frozen"/>
      <selection pane="topRight" activeCell="H12" sqref="H12"/>
      <selection pane="bottomLeft" activeCell="H12" sqref="H12"/>
      <selection pane="bottomRight" activeCell="I25" sqref="I25"/>
    </sheetView>
  </sheetViews>
  <sheetFormatPr baseColWidth="10" defaultColWidth="0" defaultRowHeight="13.8" x14ac:dyDescent="0.3"/>
  <cols>
    <col min="1" max="1" width="11.44140625" style="30" customWidth="1"/>
    <col min="2" max="4" width="24.109375" style="30" customWidth="1"/>
    <col min="5" max="8" width="18" style="30" customWidth="1"/>
    <col min="9" max="18" width="11.44140625" style="30" customWidth="1"/>
    <col min="19" max="22" width="11.44140625" style="30" hidden="1" customWidth="1"/>
    <col min="23" max="25" width="0" style="30" hidden="1" customWidth="1"/>
    <col min="26" max="16384" width="11.44140625" style="30" hidden="1"/>
  </cols>
  <sheetData>
    <row r="1" spans="1:18" ht="25.8" x14ac:dyDescent="0.5">
      <c r="A1" s="28" t="s">
        <v>329</v>
      </c>
      <c r="E1" s="31"/>
      <c r="K1" s="552" t="s">
        <v>268</v>
      </c>
      <c r="L1" s="552"/>
      <c r="M1" s="552"/>
      <c r="N1" s="63"/>
      <c r="O1" s="63"/>
    </row>
    <row r="2" spans="1:18" x14ac:dyDescent="0.3">
      <c r="A2" s="459"/>
      <c r="B2" s="558" t="s">
        <v>330</v>
      </c>
      <c r="C2" s="559"/>
      <c r="D2" s="560"/>
      <c r="E2" s="558" t="s">
        <v>331</v>
      </c>
      <c r="F2" s="559"/>
      <c r="G2" s="559"/>
      <c r="H2" s="560"/>
    </row>
    <row r="3" spans="1:18" ht="27.75" customHeight="1" x14ac:dyDescent="0.3">
      <c r="A3" s="83"/>
      <c r="B3" s="555" t="s">
        <v>332</v>
      </c>
      <c r="C3" s="556"/>
      <c r="D3" s="557"/>
      <c r="E3" s="555" t="s">
        <v>333</v>
      </c>
      <c r="F3" s="556"/>
      <c r="G3" s="556"/>
      <c r="H3" s="557"/>
      <c r="I3" s="551"/>
      <c r="J3" s="551"/>
      <c r="K3" s="551"/>
      <c r="L3" s="551"/>
      <c r="M3" s="551"/>
    </row>
    <row r="4" spans="1:18" ht="27.6" x14ac:dyDescent="0.3">
      <c r="A4" s="84"/>
      <c r="B4" s="64" t="s">
        <v>287</v>
      </c>
      <c r="C4" s="33" t="s">
        <v>288</v>
      </c>
      <c r="D4" s="65" t="s">
        <v>289</v>
      </c>
      <c r="E4" s="64" t="s">
        <v>298</v>
      </c>
      <c r="F4" s="33" t="s">
        <v>299</v>
      </c>
      <c r="G4" s="33" t="s">
        <v>300</v>
      </c>
      <c r="H4" s="65" t="s">
        <v>301</v>
      </c>
      <c r="I4" s="33"/>
      <c r="J4" s="33"/>
      <c r="K4" s="33"/>
      <c r="L4" s="33"/>
      <c r="M4" s="33"/>
      <c r="N4" s="33"/>
      <c r="O4" s="33"/>
      <c r="P4" s="33"/>
      <c r="Q4" s="33"/>
      <c r="R4" s="33"/>
    </row>
    <row r="5" spans="1:18" x14ac:dyDescent="0.3">
      <c r="A5" s="85">
        <v>44896</v>
      </c>
      <c r="B5" s="66"/>
      <c r="C5" s="66"/>
      <c r="D5" s="61"/>
      <c r="E5" s="66"/>
      <c r="F5" s="66"/>
      <c r="G5" s="66"/>
      <c r="H5" s="61"/>
      <c r="I5" s="60"/>
      <c r="J5" s="60"/>
      <c r="K5" s="60"/>
      <c r="L5" s="60"/>
      <c r="M5" s="60"/>
    </row>
    <row r="6" spans="1:18" x14ac:dyDescent="0.3">
      <c r="A6" s="85">
        <v>44866</v>
      </c>
      <c r="B6" s="66"/>
      <c r="C6" s="66"/>
      <c r="D6" s="61"/>
      <c r="E6" s="66"/>
      <c r="F6" s="66"/>
      <c r="G6" s="66"/>
      <c r="H6" s="61"/>
      <c r="I6" s="60"/>
      <c r="J6" s="60"/>
      <c r="K6" s="60"/>
      <c r="L6" s="60"/>
      <c r="M6" s="60"/>
    </row>
    <row r="7" spans="1:18" x14ac:dyDescent="0.3">
      <c r="A7" s="85">
        <v>44835</v>
      </c>
      <c r="B7" s="66"/>
      <c r="C7" s="66"/>
      <c r="D7" s="61"/>
      <c r="E7" s="66"/>
      <c r="F7" s="66"/>
      <c r="G7" s="66"/>
      <c r="H7" s="61"/>
      <c r="I7" s="60"/>
      <c r="J7" s="60"/>
      <c r="K7" s="60"/>
      <c r="L7" s="60"/>
      <c r="M7" s="60"/>
    </row>
    <row r="8" spans="1:18" x14ac:dyDescent="0.3">
      <c r="A8" s="85">
        <v>44805</v>
      </c>
      <c r="B8" s="66"/>
      <c r="C8" s="66"/>
      <c r="D8" s="61"/>
      <c r="E8" s="66"/>
      <c r="F8" s="66"/>
      <c r="G8" s="66"/>
      <c r="H8" s="61"/>
      <c r="I8" s="60"/>
      <c r="J8" s="60"/>
      <c r="K8" s="60"/>
      <c r="L8" s="60"/>
      <c r="M8" s="60"/>
    </row>
    <row r="9" spans="1:18" x14ac:dyDescent="0.3">
      <c r="A9" s="85">
        <v>44774</v>
      </c>
      <c r="B9" s="66"/>
      <c r="C9" s="66"/>
      <c r="D9" s="61"/>
      <c r="E9" s="66"/>
      <c r="F9" s="66"/>
      <c r="G9" s="66"/>
      <c r="H9" s="61"/>
      <c r="I9" s="60"/>
      <c r="J9" s="60"/>
      <c r="K9" s="60"/>
      <c r="L9" s="60"/>
      <c r="M9" s="60"/>
    </row>
    <row r="10" spans="1:18" x14ac:dyDescent="0.3">
      <c r="A10" s="85">
        <v>44743</v>
      </c>
      <c r="B10" s="66"/>
      <c r="C10" s="66"/>
      <c r="D10" s="61"/>
      <c r="E10" s="66"/>
      <c r="F10" s="66"/>
      <c r="G10" s="66"/>
      <c r="H10" s="61"/>
      <c r="I10" s="60"/>
      <c r="J10" s="60"/>
      <c r="K10" s="60"/>
      <c r="L10" s="60"/>
      <c r="M10" s="60"/>
    </row>
    <row r="11" spans="1:18" x14ac:dyDescent="0.3">
      <c r="A11" s="85">
        <v>44713</v>
      </c>
      <c r="B11" s="66"/>
      <c r="C11" s="66"/>
      <c r="D11" s="61"/>
      <c r="E11" s="66"/>
      <c r="F11" s="66"/>
      <c r="G11" s="66"/>
      <c r="H11" s="61"/>
      <c r="I11" s="60"/>
      <c r="J11" s="60"/>
      <c r="K11" s="60"/>
      <c r="L11" s="60"/>
      <c r="M11" s="60"/>
    </row>
    <row r="12" spans="1:18" x14ac:dyDescent="0.3">
      <c r="A12" s="85">
        <v>44682</v>
      </c>
      <c r="B12" s="66"/>
      <c r="C12" s="66"/>
      <c r="D12" s="61"/>
      <c r="E12" s="66"/>
      <c r="F12" s="66"/>
      <c r="G12" s="66"/>
      <c r="H12" s="61"/>
      <c r="I12" s="60"/>
      <c r="J12" s="60"/>
      <c r="K12" s="60"/>
      <c r="L12" s="60"/>
      <c r="M12" s="60"/>
    </row>
    <row r="13" spans="1:18" x14ac:dyDescent="0.3">
      <c r="A13" s="85">
        <v>44652</v>
      </c>
      <c r="B13" s="66">
        <v>150.6</v>
      </c>
      <c r="C13" s="66">
        <v>155.6</v>
      </c>
      <c r="D13" s="61">
        <v>148.19999999999999</v>
      </c>
      <c r="E13" s="66">
        <v>8.1</v>
      </c>
      <c r="F13" s="66">
        <v>4</v>
      </c>
      <c r="G13" s="66">
        <v>11.9</v>
      </c>
      <c r="H13" s="61">
        <v>3.6</v>
      </c>
      <c r="I13" s="60"/>
      <c r="J13" s="60"/>
      <c r="K13" s="60"/>
      <c r="L13" s="60"/>
      <c r="M13" s="60"/>
    </row>
    <row r="14" spans="1:18" x14ac:dyDescent="0.3">
      <c r="A14" s="85">
        <v>44621</v>
      </c>
      <c r="B14" s="66">
        <v>149.1</v>
      </c>
      <c r="C14" s="66">
        <v>154.69999999999999</v>
      </c>
      <c r="D14" s="61">
        <v>146.4</v>
      </c>
      <c r="E14" s="66">
        <v>8</v>
      </c>
      <c r="F14" s="66">
        <v>4</v>
      </c>
      <c r="G14" s="66">
        <v>11.8</v>
      </c>
      <c r="H14" s="61">
        <v>3.5</v>
      </c>
      <c r="I14" s="60"/>
      <c r="J14" s="60"/>
      <c r="K14" s="60"/>
      <c r="L14" s="60"/>
      <c r="M14" s="60"/>
    </row>
    <row r="15" spans="1:18" x14ac:dyDescent="0.3">
      <c r="A15" s="85">
        <v>44593</v>
      </c>
      <c r="B15" s="66">
        <v>148.19999999999999</v>
      </c>
      <c r="C15" s="66">
        <v>152.9</v>
      </c>
      <c r="D15" s="61">
        <v>145.9</v>
      </c>
      <c r="E15" s="66">
        <v>7.9</v>
      </c>
      <c r="F15" s="66">
        <v>4</v>
      </c>
      <c r="G15" s="66">
        <v>11.4</v>
      </c>
      <c r="H15" s="61">
        <v>3.5</v>
      </c>
      <c r="I15" s="60"/>
      <c r="J15" s="60"/>
      <c r="K15" s="60"/>
      <c r="L15" s="60"/>
      <c r="M15" s="60"/>
    </row>
    <row r="16" spans="1:18" x14ac:dyDescent="0.3">
      <c r="A16" s="85">
        <v>44562</v>
      </c>
      <c r="B16" s="66">
        <v>146.6</v>
      </c>
      <c r="C16" s="66">
        <v>152</v>
      </c>
      <c r="D16" s="61">
        <v>144</v>
      </c>
      <c r="E16" s="66">
        <v>7.8</v>
      </c>
      <c r="F16" s="66">
        <v>4</v>
      </c>
      <c r="G16" s="66">
        <v>11.2</v>
      </c>
      <c r="H16" s="61">
        <v>3.4</v>
      </c>
      <c r="I16" s="60"/>
      <c r="J16" s="60"/>
      <c r="K16" s="60"/>
      <c r="L16" s="60"/>
      <c r="M16" s="60"/>
    </row>
    <row r="17" spans="1:13" x14ac:dyDescent="0.3">
      <c r="A17" s="85">
        <v>44531</v>
      </c>
      <c r="B17" s="66">
        <v>148</v>
      </c>
      <c r="C17" s="66">
        <v>154</v>
      </c>
      <c r="D17" s="61">
        <v>145.1</v>
      </c>
      <c r="E17" s="66">
        <v>7.7</v>
      </c>
      <c r="F17" s="66">
        <v>4</v>
      </c>
      <c r="G17" s="66">
        <v>11.1</v>
      </c>
      <c r="H17" s="61">
        <v>3.3</v>
      </c>
      <c r="I17" s="60"/>
      <c r="J17" s="60"/>
      <c r="K17" s="60"/>
      <c r="L17" s="60"/>
      <c r="M17" s="60"/>
    </row>
    <row r="18" spans="1:13" x14ac:dyDescent="0.3">
      <c r="A18" s="85">
        <v>44501</v>
      </c>
      <c r="B18" s="66">
        <v>145.9</v>
      </c>
      <c r="C18" s="66">
        <v>149.69999999999999</v>
      </c>
      <c r="D18" s="61">
        <v>144.1</v>
      </c>
      <c r="E18" s="66">
        <v>7.6</v>
      </c>
      <c r="F18" s="66">
        <v>3.9</v>
      </c>
      <c r="G18" s="66">
        <v>10.9</v>
      </c>
      <c r="H18" s="61">
        <v>3.3</v>
      </c>
      <c r="I18" s="60"/>
      <c r="J18" s="60"/>
      <c r="K18" s="60"/>
      <c r="L18" s="60"/>
      <c r="M18" s="60"/>
    </row>
    <row r="19" spans="1:13" x14ac:dyDescent="0.3">
      <c r="A19" s="85">
        <v>44470</v>
      </c>
      <c r="B19" s="66">
        <v>144</v>
      </c>
      <c r="C19" s="66">
        <v>148.5</v>
      </c>
      <c r="D19" s="61">
        <v>141.80000000000001</v>
      </c>
      <c r="E19" s="66">
        <v>7.5</v>
      </c>
      <c r="F19" s="66">
        <v>3.9</v>
      </c>
      <c r="G19" s="66">
        <v>10.8</v>
      </c>
      <c r="H19" s="61">
        <v>3.2</v>
      </c>
      <c r="I19" s="60"/>
      <c r="J19" s="60"/>
      <c r="K19" s="60"/>
      <c r="L19" s="60"/>
      <c r="M19" s="60"/>
    </row>
    <row r="20" spans="1:13" x14ac:dyDescent="0.3">
      <c r="A20" s="85">
        <v>44440</v>
      </c>
      <c r="B20" s="66">
        <v>142.80000000000001</v>
      </c>
      <c r="C20" s="66">
        <v>146.1</v>
      </c>
      <c r="D20" s="61">
        <v>141.19999999999999</v>
      </c>
      <c r="E20" s="66">
        <v>7.4</v>
      </c>
      <c r="F20" s="66">
        <v>3.8</v>
      </c>
      <c r="G20" s="66">
        <v>10.5</v>
      </c>
      <c r="H20" s="61">
        <v>3.2</v>
      </c>
      <c r="I20" s="60"/>
      <c r="J20" s="60"/>
      <c r="K20" s="60"/>
      <c r="L20" s="60"/>
      <c r="M20" s="60"/>
    </row>
    <row r="21" spans="1:13" x14ac:dyDescent="0.3">
      <c r="A21" s="85">
        <v>44409</v>
      </c>
      <c r="B21" s="66">
        <v>139.19999999999999</v>
      </c>
      <c r="C21" s="66">
        <v>144.19999999999999</v>
      </c>
      <c r="D21" s="61">
        <v>136.69999999999999</v>
      </c>
      <c r="E21" s="66">
        <v>7.3</v>
      </c>
      <c r="F21" s="66">
        <v>3.9</v>
      </c>
      <c r="G21" s="66">
        <v>10.199999999999999</v>
      </c>
      <c r="H21" s="61">
        <v>3.3</v>
      </c>
      <c r="I21" s="60"/>
      <c r="J21" s="60"/>
      <c r="K21" s="60"/>
      <c r="L21" s="60"/>
      <c r="M21" s="60"/>
    </row>
    <row r="22" spans="1:13" x14ac:dyDescent="0.3">
      <c r="A22" s="85">
        <v>44378</v>
      </c>
      <c r="B22" s="66">
        <v>136.69999999999999</v>
      </c>
      <c r="C22" s="66">
        <v>141.69999999999999</v>
      </c>
      <c r="D22" s="61">
        <v>134.19999999999999</v>
      </c>
      <c r="E22" s="66">
        <v>7.2</v>
      </c>
      <c r="F22" s="66">
        <v>3.9</v>
      </c>
      <c r="G22" s="66">
        <v>10</v>
      </c>
      <c r="H22" s="61">
        <v>3.3</v>
      </c>
      <c r="I22" s="60"/>
      <c r="J22" s="60"/>
      <c r="K22" s="60"/>
      <c r="L22" s="60"/>
      <c r="M22" s="60"/>
    </row>
    <row r="23" spans="1:13" x14ac:dyDescent="0.3">
      <c r="A23" s="85">
        <v>44348</v>
      </c>
      <c r="B23" s="66">
        <v>133.69999999999999</v>
      </c>
      <c r="C23" s="66">
        <v>137.80000000000001</v>
      </c>
      <c r="D23" s="61">
        <v>131.69999999999999</v>
      </c>
      <c r="E23" s="66">
        <v>7</v>
      </c>
      <c r="F23" s="66">
        <v>3.8</v>
      </c>
      <c r="G23" s="66">
        <v>9.6</v>
      </c>
      <c r="H23" s="61">
        <v>3.3</v>
      </c>
      <c r="I23" s="60"/>
      <c r="J23" s="60"/>
      <c r="K23" s="60"/>
      <c r="L23" s="60"/>
      <c r="M23" s="60"/>
    </row>
    <row r="24" spans="1:13" x14ac:dyDescent="0.3">
      <c r="A24" s="85">
        <v>44317</v>
      </c>
      <c r="B24" s="66">
        <v>129.80000000000001</v>
      </c>
      <c r="C24" s="66">
        <v>131.80000000000001</v>
      </c>
      <c r="D24" s="61">
        <v>128.80000000000001</v>
      </c>
      <c r="E24" s="66">
        <v>7</v>
      </c>
      <c r="F24" s="66">
        <v>3.9</v>
      </c>
      <c r="G24" s="66">
        <v>9.5</v>
      </c>
      <c r="H24" s="61">
        <v>3.3</v>
      </c>
      <c r="I24" s="60"/>
      <c r="J24" s="60"/>
      <c r="K24" s="60"/>
      <c r="L24" s="60"/>
      <c r="M24" s="60"/>
    </row>
    <row r="25" spans="1:13" x14ac:dyDescent="0.3">
      <c r="A25" s="85">
        <v>44287</v>
      </c>
      <c r="B25" s="66">
        <v>126.8</v>
      </c>
      <c r="C25" s="66">
        <v>128.5</v>
      </c>
      <c r="D25" s="61">
        <v>125.9</v>
      </c>
      <c r="E25" s="66">
        <v>7</v>
      </c>
      <c r="F25" s="66">
        <v>3.8</v>
      </c>
      <c r="G25" s="66">
        <v>9.5</v>
      </c>
      <c r="H25" s="61">
        <v>3</v>
      </c>
      <c r="I25" s="60"/>
      <c r="J25" s="60"/>
      <c r="K25" s="60"/>
      <c r="L25" s="60"/>
      <c r="M25" s="60"/>
    </row>
    <row r="26" spans="1:13" x14ac:dyDescent="0.3">
      <c r="A26" s="85">
        <v>44256</v>
      </c>
      <c r="B26" s="66">
        <v>123.7</v>
      </c>
      <c r="C26" s="66">
        <v>126.5</v>
      </c>
      <c r="D26" s="61">
        <v>122.3</v>
      </c>
      <c r="E26" s="66">
        <v>7</v>
      </c>
      <c r="F26" s="66">
        <v>3.8</v>
      </c>
      <c r="G26" s="66">
        <v>9.6999999999999993</v>
      </c>
      <c r="H26" s="61">
        <v>3</v>
      </c>
      <c r="I26" s="60"/>
      <c r="J26" s="60"/>
      <c r="K26" s="60"/>
      <c r="L26" s="60"/>
      <c r="M26" s="60"/>
    </row>
    <row r="27" spans="1:13" x14ac:dyDescent="0.3">
      <c r="A27" s="85">
        <v>44228</v>
      </c>
      <c r="B27" s="66">
        <v>122.2</v>
      </c>
      <c r="C27" s="66">
        <v>124</v>
      </c>
      <c r="D27" s="61">
        <v>121.3</v>
      </c>
      <c r="E27" s="66">
        <v>7</v>
      </c>
      <c r="F27" s="66">
        <v>3.7</v>
      </c>
      <c r="G27" s="66">
        <v>9.6999999999999993</v>
      </c>
      <c r="H27" s="61">
        <v>2.9</v>
      </c>
      <c r="I27" s="60"/>
      <c r="J27" s="60"/>
      <c r="K27" s="60"/>
      <c r="L27" s="60"/>
      <c r="M27" s="60"/>
    </row>
    <row r="28" spans="1:13" x14ac:dyDescent="0.3">
      <c r="A28" s="85">
        <v>44197</v>
      </c>
      <c r="B28" s="66">
        <v>120.3</v>
      </c>
      <c r="C28" s="66">
        <v>122.3</v>
      </c>
      <c r="D28" s="61">
        <v>119.4</v>
      </c>
      <c r="E28" s="66">
        <v>6.8</v>
      </c>
      <c r="F28" s="66">
        <v>3.6</v>
      </c>
      <c r="G28" s="66">
        <v>9.5</v>
      </c>
      <c r="H28" s="61">
        <v>2.8</v>
      </c>
      <c r="I28" s="60"/>
      <c r="J28" s="60"/>
      <c r="K28" s="60"/>
      <c r="L28" s="60"/>
      <c r="M28" s="60"/>
    </row>
    <row r="29" spans="1:13" x14ac:dyDescent="0.3">
      <c r="A29" s="85">
        <v>44166</v>
      </c>
      <c r="B29" s="66">
        <v>119.7</v>
      </c>
      <c r="C29" s="66">
        <v>120.6</v>
      </c>
      <c r="D29" s="61">
        <v>119.3</v>
      </c>
      <c r="E29" s="66">
        <v>6.7</v>
      </c>
      <c r="F29" s="66">
        <v>3.4</v>
      </c>
      <c r="G29" s="66">
        <v>9.3000000000000007</v>
      </c>
      <c r="H29" s="61">
        <v>2.7</v>
      </c>
      <c r="I29" s="60"/>
      <c r="J29" s="60"/>
      <c r="K29" s="60"/>
      <c r="L29" s="60"/>
      <c r="M29" s="60"/>
    </row>
    <row r="30" spans="1:13" x14ac:dyDescent="0.3">
      <c r="A30" s="85">
        <v>44136</v>
      </c>
      <c r="B30" s="66">
        <v>119</v>
      </c>
      <c r="C30" s="66">
        <v>120.2</v>
      </c>
      <c r="D30" s="61">
        <v>118.4</v>
      </c>
      <c r="E30" s="66">
        <v>6.6</v>
      </c>
      <c r="F30" s="66">
        <v>3.3</v>
      </c>
      <c r="G30" s="66">
        <v>9.3000000000000007</v>
      </c>
      <c r="H30" s="61">
        <v>2.6</v>
      </c>
      <c r="I30" s="60"/>
      <c r="J30" s="60"/>
      <c r="K30" s="60"/>
      <c r="L30" s="60"/>
      <c r="M30" s="60"/>
    </row>
    <row r="31" spans="1:13" x14ac:dyDescent="0.3">
      <c r="A31" s="85">
        <v>44105</v>
      </c>
      <c r="B31" s="66">
        <v>118.1</v>
      </c>
      <c r="C31" s="66">
        <v>118.9</v>
      </c>
      <c r="D31" s="61">
        <v>117.7</v>
      </c>
      <c r="E31" s="66">
        <v>6.6</v>
      </c>
      <c r="F31" s="66">
        <v>3.2</v>
      </c>
      <c r="G31" s="66">
        <v>9.3000000000000007</v>
      </c>
      <c r="H31" s="61">
        <v>2.6</v>
      </c>
      <c r="I31" s="60"/>
      <c r="J31" s="60"/>
      <c r="K31" s="60"/>
      <c r="L31" s="60"/>
      <c r="M31" s="60"/>
    </row>
    <row r="32" spans="1:13" x14ac:dyDescent="0.3">
      <c r="A32" s="85">
        <v>44075</v>
      </c>
      <c r="B32" s="66">
        <v>116.6</v>
      </c>
      <c r="C32" s="66">
        <v>117</v>
      </c>
      <c r="D32" s="61">
        <v>116.4</v>
      </c>
      <c r="E32" s="66">
        <v>6.5</v>
      </c>
      <c r="F32" s="66">
        <v>3.1</v>
      </c>
      <c r="G32" s="66">
        <v>9.1999999999999993</v>
      </c>
      <c r="H32" s="61">
        <v>2.5</v>
      </c>
      <c r="I32" s="60"/>
      <c r="J32" s="60"/>
      <c r="K32" s="60"/>
      <c r="L32" s="60"/>
      <c r="M32" s="60"/>
    </row>
    <row r="33" spans="1:13" x14ac:dyDescent="0.3">
      <c r="A33" s="85">
        <v>44044</v>
      </c>
      <c r="B33" s="66">
        <v>115.2</v>
      </c>
      <c r="C33" s="66">
        <v>115.2</v>
      </c>
      <c r="D33" s="61">
        <v>115.2</v>
      </c>
      <c r="E33" s="66">
        <v>6.4</v>
      </c>
      <c r="F33" s="66">
        <v>3</v>
      </c>
      <c r="G33" s="66">
        <v>9.1</v>
      </c>
      <c r="H33" s="61">
        <v>2.5</v>
      </c>
      <c r="I33" s="60"/>
      <c r="J33" s="60"/>
      <c r="K33" s="60"/>
      <c r="L33" s="60"/>
      <c r="M33" s="60"/>
    </row>
    <row r="34" spans="1:13" x14ac:dyDescent="0.3">
      <c r="A34" s="85">
        <v>44013</v>
      </c>
      <c r="B34" s="66">
        <v>113.9</v>
      </c>
      <c r="C34" s="66">
        <v>114.2</v>
      </c>
      <c r="D34" s="61">
        <v>113.7</v>
      </c>
      <c r="E34" s="66">
        <v>6.3</v>
      </c>
      <c r="F34" s="66">
        <v>3</v>
      </c>
      <c r="G34" s="66">
        <v>8.9</v>
      </c>
      <c r="H34" s="61">
        <v>2.4</v>
      </c>
      <c r="I34" s="60"/>
      <c r="J34" s="60"/>
      <c r="K34" s="60"/>
      <c r="L34" s="60"/>
      <c r="M34" s="60"/>
    </row>
    <row r="35" spans="1:13" x14ac:dyDescent="0.3">
      <c r="A35" s="85">
        <v>43983</v>
      </c>
      <c r="B35" s="66">
        <v>113.6</v>
      </c>
      <c r="C35" s="66">
        <v>114</v>
      </c>
      <c r="D35" s="61">
        <v>113.4</v>
      </c>
      <c r="E35" s="66">
        <v>6.2</v>
      </c>
      <c r="F35" s="66">
        <v>2.9</v>
      </c>
      <c r="G35" s="66">
        <v>8.9</v>
      </c>
      <c r="H35" s="61">
        <v>2.2999999999999998</v>
      </c>
      <c r="I35" s="60"/>
      <c r="J35" s="60"/>
      <c r="K35" s="60"/>
      <c r="L35" s="60"/>
      <c r="M35" s="60"/>
    </row>
    <row r="36" spans="1:13" x14ac:dyDescent="0.3">
      <c r="A36" s="85">
        <v>43952</v>
      </c>
      <c r="B36" s="66">
        <v>112.1</v>
      </c>
      <c r="C36" s="66">
        <v>109.5</v>
      </c>
      <c r="D36" s="61">
        <v>113.3</v>
      </c>
      <c r="E36" s="66">
        <v>6.1</v>
      </c>
      <c r="F36" s="66">
        <v>2.9</v>
      </c>
      <c r="G36" s="66">
        <v>8.6999999999999993</v>
      </c>
      <c r="H36" s="61">
        <v>2.4</v>
      </c>
      <c r="I36" s="60"/>
      <c r="J36" s="60"/>
      <c r="K36" s="60"/>
      <c r="L36" s="60"/>
      <c r="M36" s="60"/>
    </row>
    <row r="37" spans="1:13" x14ac:dyDescent="0.3">
      <c r="A37" s="85">
        <v>43922</v>
      </c>
      <c r="B37" s="66">
        <v>112.6</v>
      </c>
      <c r="C37" s="66">
        <v>109.9</v>
      </c>
      <c r="D37" s="61">
        <v>113.9</v>
      </c>
      <c r="E37" s="66">
        <v>6</v>
      </c>
      <c r="F37" s="66">
        <v>2.9</v>
      </c>
      <c r="G37" s="66">
        <v>8.5</v>
      </c>
      <c r="H37" s="61">
        <v>2.4</v>
      </c>
      <c r="I37" s="60"/>
      <c r="J37" s="60"/>
      <c r="K37" s="60"/>
      <c r="L37" s="60"/>
      <c r="M37" s="60"/>
    </row>
    <row r="38" spans="1:13" x14ac:dyDescent="0.3">
      <c r="A38" s="85">
        <v>43891</v>
      </c>
      <c r="B38" s="66">
        <v>113.6</v>
      </c>
      <c r="C38" s="66">
        <v>110.7</v>
      </c>
      <c r="D38" s="61">
        <v>115</v>
      </c>
      <c r="E38" s="66">
        <v>5.9</v>
      </c>
      <c r="F38" s="66">
        <v>3</v>
      </c>
      <c r="G38" s="66">
        <v>8.1999999999999993</v>
      </c>
      <c r="H38" s="61">
        <v>2.2999999999999998</v>
      </c>
      <c r="I38" s="60"/>
      <c r="J38" s="60"/>
      <c r="K38" s="60"/>
      <c r="L38" s="60"/>
      <c r="M38" s="60"/>
    </row>
    <row r="39" spans="1:13" x14ac:dyDescent="0.3">
      <c r="A39" s="85">
        <v>43862</v>
      </c>
      <c r="B39" s="66">
        <v>115</v>
      </c>
      <c r="C39" s="66">
        <v>112.7</v>
      </c>
      <c r="D39" s="61">
        <v>116.1</v>
      </c>
      <c r="E39" s="66">
        <v>5.9</v>
      </c>
      <c r="F39" s="66">
        <v>3</v>
      </c>
      <c r="G39" s="66">
        <v>8.1999999999999993</v>
      </c>
      <c r="H39" s="61">
        <v>2.2999999999999998</v>
      </c>
      <c r="I39" s="60"/>
      <c r="J39" s="60"/>
      <c r="K39" s="60"/>
      <c r="L39" s="60"/>
      <c r="M39" s="60"/>
    </row>
    <row r="40" spans="1:13" x14ac:dyDescent="0.3">
      <c r="A40" s="85">
        <v>43831</v>
      </c>
      <c r="B40" s="66">
        <v>114.9</v>
      </c>
      <c r="C40" s="66">
        <v>112.9</v>
      </c>
      <c r="D40" s="61">
        <v>115.9</v>
      </c>
      <c r="E40" s="66">
        <v>5.8</v>
      </c>
      <c r="F40" s="66">
        <v>2.9</v>
      </c>
      <c r="G40" s="66">
        <v>8.1</v>
      </c>
      <c r="H40" s="61">
        <v>2.2000000000000002</v>
      </c>
      <c r="I40" s="60"/>
      <c r="J40" s="60"/>
      <c r="K40" s="60"/>
      <c r="L40" s="60"/>
      <c r="M40" s="60"/>
    </row>
    <row r="41" spans="1:13" x14ac:dyDescent="0.3">
      <c r="A41" s="85">
        <v>43800</v>
      </c>
      <c r="B41" s="66">
        <v>114.1</v>
      </c>
      <c r="C41" s="66">
        <v>111.7</v>
      </c>
      <c r="D41" s="61">
        <v>115.2</v>
      </c>
      <c r="E41" s="66">
        <v>5.6</v>
      </c>
      <c r="F41" s="66">
        <v>2.9</v>
      </c>
      <c r="G41" s="66">
        <v>7.7</v>
      </c>
      <c r="H41" s="61">
        <v>2.2000000000000002</v>
      </c>
      <c r="I41" s="60"/>
      <c r="J41" s="60"/>
      <c r="K41" s="60"/>
      <c r="L41" s="60"/>
      <c r="M41" s="60"/>
    </row>
    <row r="42" spans="1:13" x14ac:dyDescent="0.3">
      <c r="A42" s="85">
        <v>43770</v>
      </c>
      <c r="B42" s="66">
        <v>114.5</v>
      </c>
      <c r="C42" s="66">
        <v>111.8</v>
      </c>
      <c r="D42" s="61">
        <v>115.8</v>
      </c>
      <c r="E42" s="66">
        <v>5.6</v>
      </c>
      <c r="F42" s="66">
        <v>2.8</v>
      </c>
      <c r="G42" s="66">
        <v>7.7</v>
      </c>
      <c r="H42" s="61">
        <v>2.2000000000000002</v>
      </c>
      <c r="I42" s="60"/>
      <c r="J42" s="60"/>
      <c r="K42" s="60"/>
      <c r="L42" s="60"/>
      <c r="M42" s="60"/>
    </row>
    <row r="43" spans="1:13" x14ac:dyDescent="0.3">
      <c r="A43" s="85">
        <v>43739</v>
      </c>
      <c r="B43" s="66">
        <v>114.5</v>
      </c>
      <c r="C43" s="66">
        <v>112.8</v>
      </c>
      <c r="D43" s="61">
        <v>115.4</v>
      </c>
      <c r="E43" s="66">
        <v>5.6</v>
      </c>
      <c r="F43" s="66">
        <v>2.8</v>
      </c>
      <c r="G43" s="66">
        <v>7.7</v>
      </c>
      <c r="H43" s="61">
        <v>2.1</v>
      </c>
      <c r="I43" s="60"/>
      <c r="J43" s="60"/>
      <c r="K43" s="60"/>
      <c r="L43" s="60"/>
      <c r="M43" s="60"/>
    </row>
    <row r="44" spans="1:13" x14ac:dyDescent="0.3">
      <c r="A44" s="85">
        <v>43709</v>
      </c>
      <c r="B44" s="66">
        <v>115</v>
      </c>
      <c r="C44" s="66">
        <v>113.8</v>
      </c>
      <c r="D44" s="61">
        <v>115.6</v>
      </c>
      <c r="E44" s="66">
        <v>5.6</v>
      </c>
      <c r="F44" s="66">
        <v>2.8</v>
      </c>
      <c r="G44" s="66">
        <v>7.8</v>
      </c>
      <c r="H44" s="61">
        <v>2.2000000000000002</v>
      </c>
      <c r="I44" s="60"/>
      <c r="J44" s="60"/>
      <c r="K44" s="60"/>
      <c r="L44" s="60"/>
      <c r="M44" s="60"/>
    </row>
    <row r="45" spans="1:13" x14ac:dyDescent="0.3">
      <c r="A45" s="85">
        <v>43678</v>
      </c>
      <c r="B45" s="66">
        <v>115.2</v>
      </c>
      <c r="C45" s="66">
        <v>114.6</v>
      </c>
      <c r="D45" s="61">
        <v>115.5</v>
      </c>
      <c r="E45" s="66">
        <v>5.7</v>
      </c>
      <c r="F45" s="66">
        <v>2.9</v>
      </c>
      <c r="G45" s="66">
        <v>7.9</v>
      </c>
      <c r="H45" s="61">
        <v>2.2000000000000002</v>
      </c>
      <c r="I45" s="60"/>
      <c r="J45" s="60"/>
      <c r="K45" s="60"/>
      <c r="L45" s="60"/>
      <c r="M45" s="60"/>
    </row>
    <row r="46" spans="1:13" x14ac:dyDescent="0.3">
      <c r="A46" s="85">
        <v>43647</v>
      </c>
      <c r="B46" s="66">
        <v>115.4</v>
      </c>
      <c r="C46" s="66">
        <v>115.1</v>
      </c>
      <c r="D46" s="61">
        <v>115.6</v>
      </c>
      <c r="E46" s="66">
        <v>5.7</v>
      </c>
      <c r="F46" s="66">
        <v>2.9</v>
      </c>
      <c r="G46" s="66">
        <v>7.9</v>
      </c>
      <c r="H46" s="61">
        <v>2.1</v>
      </c>
      <c r="I46" s="60"/>
      <c r="J46" s="60"/>
      <c r="K46" s="60"/>
      <c r="L46" s="60"/>
      <c r="M46" s="60"/>
    </row>
    <row r="47" spans="1:13" x14ac:dyDescent="0.3">
      <c r="A47" s="85">
        <v>43617</v>
      </c>
      <c r="B47" s="66">
        <v>115.5</v>
      </c>
      <c r="C47" s="66">
        <v>115.2</v>
      </c>
      <c r="D47" s="61">
        <v>115.6</v>
      </c>
      <c r="E47" s="66">
        <v>5.7</v>
      </c>
      <c r="F47" s="66">
        <v>2.9</v>
      </c>
      <c r="G47" s="66">
        <v>7.9</v>
      </c>
      <c r="H47" s="61">
        <v>2.1</v>
      </c>
      <c r="I47" s="60"/>
      <c r="J47" s="60"/>
      <c r="K47" s="60"/>
      <c r="L47" s="60"/>
      <c r="M47" s="60"/>
    </row>
    <row r="48" spans="1:13" x14ac:dyDescent="0.3">
      <c r="A48" s="85">
        <v>43586</v>
      </c>
      <c r="B48" s="66">
        <v>116</v>
      </c>
      <c r="C48" s="66">
        <v>116.3</v>
      </c>
      <c r="D48" s="61">
        <v>115.8</v>
      </c>
      <c r="E48" s="66">
        <v>5.6</v>
      </c>
      <c r="F48" s="66">
        <v>2.9</v>
      </c>
      <c r="G48" s="66">
        <v>7.8</v>
      </c>
      <c r="H48" s="61">
        <v>2.1</v>
      </c>
      <c r="I48" s="60"/>
      <c r="J48" s="60"/>
      <c r="K48" s="60"/>
      <c r="L48" s="60"/>
      <c r="M48" s="60"/>
    </row>
    <row r="49" spans="1:13" x14ac:dyDescent="0.3">
      <c r="A49" s="85">
        <v>43556</v>
      </c>
      <c r="B49" s="66">
        <v>116.1</v>
      </c>
      <c r="C49" s="66">
        <v>116.5</v>
      </c>
      <c r="D49" s="61">
        <v>115.9</v>
      </c>
      <c r="E49" s="66">
        <v>5.7</v>
      </c>
      <c r="F49" s="66">
        <v>2.9</v>
      </c>
      <c r="G49" s="66">
        <v>8</v>
      </c>
      <c r="H49" s="61">
        <v>2.1</v>
      </c>
      <c r="I49" s="60"/>
      <c r="J49" s="60"/>
      <c r="K49" s="60"/>
      <c r="L49" s="60"/>
      <c r="M49" s="60"/>
    </row>
    <row r="50" spans="1:13" x14ac:dyDescent="0.3">
      <c r="A50" s="85">
        <v>43525</v>
      </c>
      <c r="B50" s="66">
        <v>116.6</v>
      </c>
      <c r="C50" s="66">
        <v>117.8</v>
      </c>
      <c r="D50" s="61">
        <v>116</v>
      </c>
      <c r="E50" s="66">
        <v>5.7</v>
      </c>
      <c r="F50" s="66">
        <v>2.9</v>
      </c>
      <c r="G50" s="66">
        <v>8</v>
      </c>
      <c r="H50" s="61">
        <v>2.1</v>
      </c>
      <c r="I50" s="60"/>
      <c r="J50" s="60"/>
      <c r="K50" s="60"/>
      <c r="L50" s="60"/>
      <c r="M50" s="60"/>
    </row>
    <row r="51" spans="1:13" x14ac:dyDescent="0.3">
      <c r="A51" s="85">
        <v>43497</v>
      </c>
      <c r="B51" s="66">
        <v>117</v>
      </c>
      <c r="C51" s="66">
        <v>118.7</v>
      </c>
      <c r="D51" s="61">
        <v>116.1</v>
      </c>
      <c r="E51" s="66">
        <v>5.7</v>
      </c>
      <c r="F51" s="66">
        <v>3</v>
      </c>
      <c r="G51" s="66">
        <v>8</v>
      </c>
      <c r="H51" s="61">
        <v>2</v>
      </c>
      <c r="I51" s="60"/>
      <c r="J51" s="60"/>
      <c r="K51" s="60"/>
      <c r="L51" s="60"/>
      <c r="M51" s="60"/>
    </row>
    <row r="52" spans="1:13" x14ac:dyDescent="0.3">
      <c r="A52" s="85">
        <v>43466</v>
      </c>
      <c r="B52" s="66">
        <v>117.6</v>
      </c>
      <c r="C52" s="66">
        <v>119.4</v>
      </c>
      <c r="D52" s="61">
        <v>116.7</v>
      </c>
      <c r="E52" s="66">
        <v>5.7</v>
      </c>
      <c r="F52" s="66">
        <v>3</v>
      </c>
      <c r="G52" s="66">
        <v>8</v>
      </c>
      <c r="H52" s="61">
        <v>2</v>
      </c>
      <c r="I52" s="60"/>
      <c r="J52" s="60"/>
      <c r="K52" s="60"/>
      <c r="L52" s="60"/>
      <c r="M52" s="60"/>
    </row>
    <row r="53" spans="1:13" x14ac:dyDescent="0.3">
      <c r="A53" s="85">
        <v>43435</v>
      </c>
      <c r="B53" s="66">
        <v>120.3</v>
      </c>
      <c r="C53" s="66">
        <v>120.2</v>
      </c>
      <c r="D53" s="61">
        <v>120.4</v>
      </c>
      <c r="E53" s="66">
        <v>5.7</v>
      </c>
      <c r="F53" s="66">
        <v>3</v>
      </c>
      <c r="G53" s="66">
        <v>8</v>
      </c>
      <c r="H53" s="61">
        <v>1.8</v>
      </c>
      <c r="I53" s="60"/>
      <c r="J53" s="60"/>
      <c r="K53" s="60"/>
      <c r="L53" s="60"/>
      <c r="M53" s="60"/>
    </row>
    <row r="54" spans="1:13" x14ac:dyDescent="0.3">
      <c r="A54" s="85">
        <v>43405</v>
      </c>
      <c r="B54" s="66">
        <v>120.2</v>
      </c>
      <c r="C54" s="66">
        <v>119.5</v>
      </c>
      <c r="D54" s="61">
        <v>120.6</v>
      </c>
      <c r="E54" s="66">
        <v>5.7</v>
      </c>
      <c r="F54" s="66">
        <v>3</v>
      </c>
      <c r="G54" s="66">
        <v>7.9</v>
      </c>
      <c r="H54" s="61">
        <v>1.8</v>
      </c>
      <c r="I54" s="60"/>
      <c r="J54" s="60"/>
      <c r="K54" s="60"/>
      <c r="L54" s="60"/>
      <c r="M54" s="60"/>
    </row>
    <row r="55" spans="1:13" x14ac:dyDescent="0.3">
      <c r="A55" s="85">
        <v>43374</v>
      </c>
      <c r="B55" s="66">
        <v>119.1</v>
      </c>
      <c r="C55" s="66">
        <v>118.4</v>
      </c>
      <c r="D55" s="61">
        <v>119.5</v>
      </c>
      <c r="E55" s="66">
        <v>5.6</v>
      </c>
      <c r="F55" s="66">
        <v>3</v>
      </c>
      <c r="G55" s="66">
        <v>7.8</v>
      </c>
      <c r="H55" s="61">
        <v>1.8</v>
      </c>
      <c r="I55" s="60"/>
      <c r="J55" s="60"/>
      <c r="K55" s="60"/>
      <c r="L55" s="60"/>
      <c r="M55" s="60"/>
    </row>
    <row r="56" spans="1:13" x14ac:dyDescent="0.3">
      <c r="A56" s="85">
        <v>43344</v>
      </c>
      <c r="B56" s="66">
        <v>118.3</v>
      </c>
      <c r="C56" s="66">
        <v>118.3</v>
      </c>
      <c r="D56" s="61">
        <v>118.3</v>
      </c>
      <c r="E56" s="66">
        <v>5.6</v>
      </c>
      <c r="F56" s="66">
        <v>3</v>
      </c>
      <c r="G56" s="66">
        <v>7.8</v>
      </c>
      <c r="H56" s="61">
        <v>1.8</v>
      </c>
      <c r="I56" s="60"/>
      <c r="J56" s="60"/>
      <c r="K56" s="60"/>
      <c r="L56" s="60"/>
      <c r="M56" s="60"/>
    </row>
    <row r="57" spans="1:13" x14ac:dyDescent="0.3">
      <c r="A57" s="85">
        <v>43313</v>
      </c>
      <c r="B57" s="66">
        <v>117.3</v>
      </c>
      <c r="C57" s="66">
        <v>117.1</v>
      </c>
      <c r="D57" s="61">
        <v>117.4</v>
      </c>
      <c r="E57" s="66">
        <v>5.6</v>
      </c>
      <c r="F57" s="66">
        <v>3</v>
      </c>
      <c r="G57" s="66">
        <v>7.8</v>
      </c>
      <c r="H57" s="61">
        <v>1.9</v>
      </c>
      <c r="I57" s="60"/>
      <c r="J57" s="60"/>
      <c r="K57" s="60"/>
      <c r="L57" s="60"/>
      <c r="M57" s="60"/>
    </row>
    <row r="58" spans="1:13" x14ac:dyDescent="0.3">
      <c r="A58" s="85">
        <v>43282</v>
      </c>
      <c r="B58" s="66">
        <v>117.3</v>
      </c>
      <c r="C58" s="66">
        <v>116.8</v>
      </c>
      <c r="D58" s="61">
        <v>117.5</v>
      </c>
      <c r="E58" s="66">
        <v>5.6</v>
      </c>
      <c r="F58" s="66">
        <v>3.1</v>
      </c>
      <c r="G58" s="66">
        <v>7.7</v>
      </c>
      <c r="H58" s="61">
        <v>2</v>
      </c>
      <c r="I58" s="60"/>
      <c r="J58" s="60"/>
      <c r="K58" s="60"/>
      <c r="L58" s="60"/>
      <c r="M58" s="60"/>
    </row>
    <row r="59" spans="1:13" x14ac:dyDescent="0.3">
      <c r="A59" s="85">
        <v>43252</v>
      </c>
      <c r="B59" s="66">
        <v>116.9</v>
      </c>
      <c r="C59" s="66">
        <v>116.1</v>
      </c>
      <c r="D59" s="61">
        <v>117.3</v>
      </c>
      <c r="E59" s="66">
        <v>5.6</v>
      </c>
      <c r="F59" s="66">
        <v>3.1</v>
      </c>
      <c r="G59" s="66">
        <v>7.7</v>
      </c>
      <c r="H59" s="61">
        <v>1.9</v>
      </c>
      <c r="I59" s="60"/>
      <c r="J59" s="60"/>
      <c r="K59" s="60"/>
      <c r="L59" s="60"/>
      <c r="M59" s="60"/>
    </row>
    <row r="60" spans="1:13" x14ac:dyDescent="0.3">
      <c r="A60" s="85">
        <v>43221</v>
      </c>
      <c r="B60" s="66">
        <v>116.9</v>
      </c>
      <c r="C60" s="66">
        <v>116.5</v>
      </c>
      <c r="D60" s="61">
        <v>117.1</v>
      </c>
      <c r="E60" s="66">
        <v>5.7</v>
      </c>
      <c r="F60" s="66">
        <v>3.1</v>
      </c>
      <c r="G60" s="66">
        <v>7.8</v>
      </c>
      <c r="H60" s="61">
        <v>2</v>
      </c>
      <c r="I60" s="60"/>
      <c r="J60" s="60"/>
      <c r="K60" s="60"/>
      <c r="L60" s="60"/>
      <c r="M60" s="60"/>
    </row>
    <row r="61" spans="1:13" x14ac:dyDescent="0.3">
      <c r="A61" s="85">
        <v>43191</v>
      </c>
      <c r="B61" s="66">
        <v>116.3</v>
      </c>
      <c r="C61" s="66">
        <v>116.1</v>
      </c>
      <c r="D61" s="61">
        <v>116.4</v>
      </c>
      <c r="E61" s="66">
        <v>5.6</v>
      </c>
      <c r="F61" s="66">
        <v>3.1</v>
      </c>
      <c r="G61" s="66">
        <v>7.7</v>
      </c>
      <c r="H61" s="61">
        <v>2</v>
      </c>
      <c r="I61" s="60"/>
      <c r="J61" s="60"/>
      <c r="K61" s="60"/>
      <c r="L61" s="60"/>
      <c r="M61" s="60"/>
    </row>
    <row r="62" spans="1:13" x14ac:dyDescent="0.3">
      <c r="A62" s="85">
        <v>43160</v>
      </c>
      <c r="B62" s="66">
        <v>115.9</v>
      </c>
      <c r="C62" s="66">
        <v>116.2</v>
      </c>
      <c r="D62" s="66">
        <v>115.8</v>
      </c>
      <c r="E62" s="86">
        <v>5.7</v>
      </c>
      <c r="F62" s="66">
        <v>3</v>
      </c>
      <c r="G62" s="66">
        <v>7.8</v>
      </c>
      <c r="H62" s="61">
        <v>2</v>
      </c>
      <c r="I62" s="60"/>
      <c r="J62" s="60"/>
      <c r="K62" s="60"/>
      <c r="L62" s="60"/>
      <c r="M62" s="60"/>
    </row>
    <row r="63" spans="1:13" x14ac:dyDescent="0.3">
      <c r="A63" s="85">
        <v>43132</v>
      </c>
      <c r="B63" s="66">
        <v>115.4</v>
      </c>
      <c r="C63" s="66">
        <v>115.7</v>
      </c>
      <c r="D63" s="66">
        <v>115.3</v>
      </c>
      <c r="E63" s="86">
        <v>5.6</v>
      </c>
      <c r="F63" s="66">
        <v>3</v>
      </c>
      <c r="G63" s="66">
        <v>7.8</v>
      </c>
      <c r="H63" s="61">
        <v>2</v>
      </c>
      <c r="I63" s="60"/>
      <c r="J63" s="60"/>
      <c r="K63" s="60"/>
      <c r="L63" s="60"/>
      <c r="M63" s="60"/>
    </row>
    <row r="64" spans="1:13" x14ac:dyDescent="0.3">
      <c r="A64" s="85">
        <v>43101</v>
      </c>
      <c r="B64" s="66">
        <v>114</v>
      </c>
      <c r="C64" s="66">
        <v>115.7</v>
      </c>
      <c r="D64" s="66">
        <v>113.2</v>
      </c>
      <c r="E64" s="86">
        <v>5.5</v>
      </c>
      <c r="F64" s="66">
        <v>3</v>
      </c>
      <c r="G64" s="66">
        <v>7.6</v>
      </c>
      <c r="H64" s="61">
        <v>2</v>
      </c>
      <c r="I64" s="60"/>
      <c r="J64" s="60"/>
      <c r="K64" s="60"/>
      <c r="L64" s="60"/>
      <c r="M64" s="60"/>
    </row>
    <row r="65" spans="1:13" x14ac:dyDescent="0.3">
      <c r="A65" s="85">
        <v>43070</v>
      </c>
      <c r="B65" s="86">
        <v>112.9</v>
      </c>
      <c r="C65" s="66">
        <v>116.1</v>
      </c>
      <c r="D65" s="61">
        <v>111.4</v>
      </c>
      <c r="E65" s="86">
        <v>5.4</v>
      </c>
      <c r="F65" s="66">
        <v>3</v>
      </c>
      <c r="G65" s="66">
        <v>7.4</v>
      </c>
      <c r="H65" s="61">
        <v>1.9</v>
      </c>
      <c r="I65" s="60"/>
      <c r="J65" s="60"/>
      <c r="K65" s="60"/>
      <c r="L65" s="60"/>
      <c r="M65" s="60"/>
    </row>
    <row r="66" spans="1:13" x14ac:dyDescent="0.3">
      <c r="A66" s="85">
        <v>43040</v>
      </c>
      <c r="B66" s="86">
        <v>112.3</v>
      </c>
      <c r="C66" s="66">
        <v>116.2</v>
      </c>
      <c r="D66" s="61">
        <v>110.4</v>
      </c>
      <c r="E66" s="86">
        <v>5.3</v>
      </c>
      <c r="F66" s="66">
        <v>2.9</v>
      </c>
      <c r="G66" s="66">
        <v>7.2</v>
      </c>
      <c r="H66" s="61">
        <v>1.9</v>
      </c>
      <c r="I66" s="60"/>
      <c r="J66" s="60"/>
      <c r="K66" s="60"/>
      <c r="L66" s="60"/>
      <c r="M66" s="60"/>
    </row>
    <row r="67" spans="1:13" x14ac:dyDescent="0.3">
      <c r="A67" s="85">
        <v>43009</v>
      </c>
      <c r="B67" s="86">
        <v>111.4</v>
      </c>
      <c r="C67" s="66">
        <v>115.2</v>
      </c>
      <c r="D67" s="61">
        <v>109.5</v>
      </c>
      <c r="E67" s="86">
        <v>5.3</v>
      </c>
      <c r="F67" s="66">
        <v>2.9</v>
      </c>
      <c r="G67" s="66">
        <v>7.3</v>
      </c>
      <c r="H67" s="61">
        <v>2</v>
      </c>
      <c r="I67" s="60"/>
      <c r="J67" s="60"/>
      <c r="K67" s="60"/>
      <c r="L67" s="60"/>
      <c r="M67" s="60"/>
    </row>
    <row r="68" spans="1:13" x14ac:dyDescent="0.3">
      <c r="A68" s="85">
        <v>42979</v>
      </c>
      <c r="B68" s="86">
        <v>110.5</v>
      </c>
      <c r="C68" s="66">
        <v>114</v>
      </c>
      <c r="D68" s="61">
        <v>108.8</v>
      </c>
      <c r="E68" s="86">
        <v>5.3</v>
      </c>
      <c r="F68" s="66">
        <v>2.8</v>
      </c>
      <c r="G68" s="66">
        <v>7.3</v>
      </c>
      <c r="H68" s="61">
        <v>2</v>
      </c>
      <c r="I68" s="60"/>
      <c r="J68" s="60"/>
      <c r="K68" s="60"/>
      <c r="L68" s="60"/>
      <c r="M68" s="60"/>
    </row>
    <row r="69" spans="1:13" x14ac:dyDescent="0.3">
      <c r="A69" s="85">
        <v>42948</v>
      </c>
      <c r="B69" s="86">
        <v>109.7</v>
      </c>
      <c r="C69" s="66">
        <v>113.3</v>
      </c>
      <c r="D69" s="61">
        <v>107.9</v>
      </c>
      <c r="E69" s="86">
        <v>5.3</v>
      </c>
      <c r="F69" s="66">
        <v>2.9</v>
      </c>
      <c r="G69" s="66">
        <v>7.3</v>
      </c>
      <c r="H69" s="61">
        <v>2</v>
      </c>
      <c r="I69" s="60"/>
      <c r="J69" s="60"/>
      <c r="K69" s="60"/>
      <c r="L69" s="60"/>
      <c r="M69" s="60"/>
    </row>
    <row r="70" spans="1:13" x14ac:dyDescent="0.3">
      <c r="A70" s="85">
        <v>42917</v>
      </c>
      <c r="B70" s="86">
        <v>108.9</v>
      </c>
      <c r="C70" s="66">
        <v>111.9</v>
      </c>
      <c r="D70" s="61">
        <v>107.4</v>
      </c>
      <c r="E70" s="86">
        <v>5.3</v>
      </c>
      <c r="F70" s="66">
        <v>2.9</v>
      </c>
      <c r="G70" s="66">
        <v>7.3</v>
      </c>
      <c r="H70" s="61">
        <v>2</v>
      </c>
      <c r="I70" s="60"/>
      <c r="J70" s="60"/>
      <c r="K70" s="60"/>
      <c r="L70" s="60"/>
      <c r="M70" s="60"/>
    </row>
    <row r="71" spans="1:13" x14ac:dyDescent="0.3">
      <c r="A71" s="85">
        <v>42887</v>
      </c>
      <c r="B71" s="86">
        <v>108.4</v>
      </c>
      <c r="C71" s="66">
        <v>111.2</v>
      </c>
      <c r="D71" s="61">
        <v>107.1</v>
      </c>
      <c r="E71" s="86">
        <v>5.4</v>
      </c>
      <c r="F71" s="66">
        <v>2.9</v>
      </c>
      <c r="G71" s="66">
        <v>7.3</v>
      </c>
      <c r="H71" s="61">
        <v>2</v>
      </c>
      <c r="I71" s="60"/>
      <c r="J71" s="60"/>
      <c r="K71" s="60"/>
      <c r="L71" s="60"/>
      <c r="M71" s="60"/>
    </row>
    <row r="72" spans="1:13" x14ac:dyDescent="0.3">
      <c r="A72" s="85">
        <v>42856</v>
      </c>
      <c r="B72" s="86">
        <v>107.4</v>
      </c>
      <c r="C72" s="66">
        <v>109.4</v>
      </c>
      <c r="D72" s="61">
        <v>106.5</v>
      </c>
      <c r="E72" s="86">
        <v>5.3</v>
      </c>
      <c r="F72" s="66">
        <v>2.9</v>
      </c>
      <c r="G72" s="66">
        <v>7.3</v>
      </c>
      <c r="H72" s="61">
        <v>2</v>
      </c>
      <c r="I72" s="60"/>
      <c r="J72" s="60"/>
      <c r="K72" s="60"/>
      <c r="L72" s="60"/>
      <c r="M72" s="60"/>
    </row>
    <row r="73" spans="1:13" x14ac:dyDescent="0.3">
      <c r="A73" s="85">
        <v>42826</v>
      </c>
      <c r="B73" s="86">
        <v>107.2</v>
      </c>
      <c r="C73" s="66">
        <v>109.4</v>
      </c>
      <c r="D73" s="61">
        <v>106.2</v>
      </c>
      <c r="E73" s="86">
        <v>5.4</v>
      </c>
      <c r="F73" s="66">
        <v>2.9</v>
      </c>
      <c r="G73" s="66">
        <v>7.4</v>
      </c>
      <c r="H73" s="61">
        <v>2</v>
      </c>
      <c r="I73" s="60"/>
      <c r="J73" s="60"/>
      <c r="K73" s="60"/>
      <c r="L73" s="60"/>
      <c r="M73" s="60"/>
    </row>
    <row r="74" spans="1:13" x14ac:dyDescent="0.3">
      <c r="A74" s="85">
        <v>42795</v>
      </c>
      <c r="B74" s="86">
        <v>106.2</v>
      </c>
      <c r="C74" s="66">
        <v>107.9</v>
      </c>
      <c r="D74" s="61">
        <v>105.3</v>
      </c>
      <c r="E74" s="86">
        <v>5.3</v>
      </c>
      <c r="F74" s="66">
        <v>2.9</v>
      </c>
      <c r="G74" s="66">
        <v>7.3</v>
      </c>
      <c r="H74" s="61">
        <v>2</v>
      </c>
      <c r="I74" s="60"/>
      <c r="J74" s="60"/>
      <c r="K74" s="60"/>
      <c r="L74" s="60"/>
      <c r="M74" s="60"/>
    </row>
    <row r="75" spans="1:13" x14ac:dyDescent="0.3">
      <c r="A75" s="85">
        <v>42767</v>
      </c>
      <c r="B75" s="86">
        <v>105.5</v>
      </c>
      <c r="C75" s="66">
        <v>107.4</v>
      </c>
      <c r="D75" s="61">
        <v>104.6</v>
      </c>
      <c r="E75" s="86">
        <v>5.3</v>
      </c>
      <c r="F75" s="66">
        <v>2.9</v>
      </c>
      <c r="G75" s="66">
        <v>7.3</v>
      </c>
      <c r="H75" s="61">
        <v>2</v>
      </c>
      <c r="I75" s="60"/>
      <c r="J75" s="60"/>
      <c r="K75" s="60"/>
      <c r="L75" s="60"/>
      <c r="M75" s="60"/>
    </row>
    <row r="76" spans="1:13" x14ac:dyDescent="0.3">
      <c r="A76" s="85">
        <v>42736</v>
      </c>
      <c r="B76" s="86">
        <v>104.4</v>
      </c>
      <c r="C76" s="66">
        <v>105.9</v>
      </c>
      <c r="D76" s="61">
        <v>103.7</v>
      </c>
      <c r="E76" s="86">
        <v>5.3</v>
      </c>
      <c r="F76" s="66">
        <v>2.8</v>
      </c>
      <c r="G76" s="66">
        <v>7.2</v>
      </c>
      <c r="H76" s="61">
        <v>1.9</v>
      </c>
      <c r="I76" s="60"/>
      <c r="J76" s="60"/>
      <c r="K76" s="60"/>
      <c r="L76" s="60"/>
      <c r="M76" s="60"/>
    </row>
    <row r="77" spans="1:13" x14ac:dyDescent="0.3">
      <c r="A77" s="85">
        <v>42705</v>
      </c>
      <c r="B77" s="86">
        <v>103.6</v>
      </c>
      <c r="C77" s="66">
        <v>105.1</v>
      </c>
      <c r="D77" s="61">
        <v>102.8</v>
      </c>
      <c r="E77" s="86">
        <v>5.0999999999999996</v>
      </c>
      <c r="F77" s="66">
        <v>2.8</v>
      </c>
      <c r="G77" s="66">
        <v>7</v>
      </c>
      <c r="H77" s="61">
        <v>1.9</v>
      </c>
      <c r="I77" s="60"/>
      <c r="J77" s="60"/>
      <c r="K77" s="60"/>
      <c r="L77" s="60"/>
      <c r="M77" s="60"/>
    </row>
    <row r="78" spans="1:13" x14ac:dyDescent="0.3">
      <c r="A78" s="85">
        <v>42675</v>
      </c>
      <c r="B78" s="86">
        <v>102.6</v>
      </c>
      <c r="C78" s="66">
        <v>102.9</v>
      </c>
      <c r="D78" s="61">
        <v>102.5</v>
      </c>
      <c r="E78" s="86">
        <v>5</v>
      </c>
      <c r="F78" s="66">
        <v>2.7</v>
      </c>
      <c r="G78" s="66">
        <v>6.8</v>
      </c>
      <c r="H78" s="61">
        <v>1.8</v>
      </c>
      <c r="I78" s="60"/>
      <c r="J78" s="60"/>
      <c r="K78" s="60"/>
      <c r="L78" s="60"/>
      <c r="M78" s="60"/>
    </row>
    <row r="79" spans="1:13" x14ac:dyDescent="0.3">
      <c r="A79" s="85">
        <v>42644</v>
      </c>
      <c r="B79" s="86">
        <v>102.9</v>
      </c>
      <c r="C79" s="66">
        <v>103.3</v>
      </c>
      <c r="D79" s="61">
        <v>102.7</v>
      </c>
      <c r="E79" s="86">
        <v>5.0999999999999996</v>
      </c>
      <c r="F79" s="66">
        <v>2.7</v>
      </c>
      <c r="G79" s="66">
        <v>7</v>
      </c>
      <c r="H79" s="61">
        <v>1.8</v>
      </c>
      <c r="I79" s="60"/>
      <c r="J79" s="60"/>
      <c r="K79" s="60"/>
      <c r="L79" s="60"/>
      <c r="M79" s="60"/>
    </row>
    <row r="80" spans="1:13" x14ac:dyDescent="0.3">
      <c r="A80" s="85">
        <v>42614</v>
      </c>
      <c r="B80" s="86">
        <v>102.5</v>
      </c>
      <c r="C80" s="66">
        <v>102.8</v>
      </c>
      <c r="D80" s="61">
        <v>102.4</v>
      </c>
      <c r="E80" s="86">
        <v>5</v>
      </c>
      <c r="F80" s="66">
        <v>2.6</v>
      </c>
      <c r="G80" s="66">
        <v>6.9</v>
      </c>
      <c r="H80" s="61">
        <v>1.8</v>
      </c>
      <c r="I80" s="60"/>
      <c r="J80" s="60"/>
      <c r="K80" s="60"/>
      <c r="L80" s="60"/>
      <c r="M80" s="60"/>
    </row>
    <row r="81" spans="1:13" x14ac:dyDescent="0.3">
      <c r="A81" s="85">
        <v>42583</v>
      </c>
      <c r="B81" s="86">
        <v>103</v>
      </c>
      <c r="C81" s="66">
        <v>103.5</v>
      </c>
      <c r="D81" s="61">
        <v>102.7</v>
      </c>
      <c r="E81" s="86">
        <v>5.0999999999999996</v>
      </c>
      <c r="F81" s="66">
        <v>2.7</v>
      </c>
      <c r="G81" s="66">
        <v>7</v>
      </c>
      <c r="H81" s="61">
        <v>1.8</v>
      </c>
      <c r="I81" s="60"/>
      <c r="J81" s="60"/>
      <c r="K81" s="60"/>
      <c r="L81" s="60"/>
      <c r="M81" s="60"/>
    </row>
    <row r="82" spans="1:13" x14ac:dyDescent="0.3">
      <c r="A82" s="85">
        <v>42552</v>
      </c>
      <c r="B82" s="86">
        <v>102.8</v>
      </c>
      <c r="C82" s="66">
        <v>102.9</v>
      </c>
      <c r="D82" s="61">
        <v>102.8</v>
      </c>
      <c r="E82" s="86">
        <v>5.2</v>
      </c>
      <c r="F82" s="66">
        <v>2.7</v>
      </c>
      <c r="G82" s="66">
        <v>7</v>
      </c>
      <c r="H82" s="61">
        <v>1.8</v>
      </c>
      <c r="I82" s="60"/>
      <c r="J82" s="60"/>
      <c r="K82" s="60"/>
      <c r="L82" s="60"/>
      <c r="M82" s="60"/>
    </row>
    <row r="83" spans="1:13" x14ac:dyDescent="0.3">
      <c r="A83" s="85">
        <v>42522</v>
      </c>
      <c r="B83" s="86">
        <v>102.4</v>
      </c>
      <c r="C83" s="66">
        <v>103.2</v>
      </c>
      <c r="D83" s="61">
        <v>102</v>
      </c>
      <c r="E83" s="86">
        <v>5.0999999999999996</v>
      </c>
      <c r="F83" s="66">
        <v>2.7</v>
      </c>
      <c r="G83" s="66">
        <v>6.9</v>
      </c>
      <c r="H83" s="61">
        <v>1.7</v>
      </c>
      <c r="I83" s="60"/>
      <c r="J83" s="60"/>
      <c r="K83" s="60"/>
      <c r="L83" s="60"/>
      <c r="M83" s="60"/>
    </row>
    <row r="84" spans="1:13" x14ac:dyDescent="0.3">
      <c r="A84" s="85">
        <v>42491</v>
      </c>
      <c r="B84" s="86">
        <v>102.1</v>
      </c>
      <c r="C84" s="66">
        <v>102.6</v>
      </c>
      <c r="D84" s="61">
        <v>101.8</v>
      </c>
      <c r="E84" s="86">
        <v>5.0999999999999996</v>
      </c>
      <c r="F84" s="66">
        <v>2.7</v>
      </c>
      <c r="G84" s="66">
        <v>7</v>
      </c>
      <c r="H84" s="61">
        <v>1.7</v>
      </c>
      <c r="I84" s="60"/>
      <c r="J84" s="60"/>
      <c r="K84" s="60"/>
      <c r="L84" s="60"/>
      <c r="M84" s="60"/>
    </row>
    <row r="85" spans="1:13" x14ac:dyDescent="0.3">
      <c r="A85" s="85">
        <v>42461</v>
      </c>
      <c r="B85" s="86">
        <v>101.3</v>
      </c>
      <c r="C85" s="66">
        <v>101.6</v>
      </c>
      <c r="D85" s="61">
        <v>101.2</v>
      </c>
      <c r="E85" s="86">
        <v>5.0999999999999996</v>
      </c>
      <c r="F85" s="66">
        <v>2.7</v>
      </c>
      <c r="G85" s="66">
        <v>6.9</v>
      </c>
      <c r="H85" s="61">
        <v>1.7</v>
      </c>
      <c r="I85" s="60"/>
      <c r="J85" s="60"/>
      <c r="K85" s="60"/>
      <c r="L85" s="60"/>
      <c r="M85" s="60"/>
    </row>
    <row r="86" spans="1:13" x14ac:dyDescent="0.3">
      <c r="A86" s="85">
        <v>42430</v>
      </c>
      <c r="B86" s="86">
        <v>101.2</v>
      </c>
      <c r="C86" s="66">
        <v>101</v>
      </c>
      <c r="D86" s="61">
        <v>101.3</v>
      </c>
      <c r="E86" s="86">
        <v>5.0999999999999996</v>
      </c>
      <c r="F86" s="66">
        <v>2.6</v>
      </c>
      <c r="G86" s="66">
        <v>7</v>
      </c>
      <c r="H86" s="61">
        <v>1.7</v>
      </c>
      <c r="I86" s="60"/>
      <c r="J86" s="60"/>
      <c r="K86" s="60"/>
      <c r="L86" s="60"/>
      <c r="M86" s="60"/>
    </row>
    <row r="87" spans="1:13" x14ac:dyDescent="0.3">
      <c r="A87" s="85">
        <v>42401</v>
      </c>
      <c r="B87" s="86">
        <v>101</v>
      </c>
      <c r="C87" s="66">
        <v>101</v>
      </c>
      <c r="D87" s="61">
        <v>101</v>
      </c>
      <c r="E87" s="86">
        <v>5</v>
      </c>
      <c r="F87" s="66">
        <v>2.6</v>
      </c>
      <c r="G87" s="66">
        <v>7</v>
      </c>
      <c r="H87" s="61">
        <v>1.7</v>
      </c>
      <c r="I87" s="60"/>
      <c r="J87" s="60"/>
      <c r="K87" s="60"/>
      <c r="L87" s="60"/>
      <c r="M87" s="60"/>
    </row>
    <row r="88" spans="1:13" x14ac:dyDescent="0.3">
      <c r="A88" s="85">
        <v>42370</v>
      </c>
      <c r="B88" s="86">
        <v>100.7</v>
      </c>
      <c r="C88" s="66">
        <v>101</v>
      </c>
      <c r="D88" s="61">
        <v>100.5</v>
      </c>
      <c r="E88" s="86">
        <v>5</v>
      </c>
      <c r="F88" s="66">
        <v>2.6</v>
      </c>
      <c r="G88" s="66">
        <v>7</v>
      </c>
      <c r="H88" s="61">
        <v>1.6</v>
      </c>
      <c r="I88" s="60"/>
      <c r="J88" s="60"/>
      <c r="K88" s="60"/>
      <c r="L88" s="60"/>
      <c r="M88" s="60"/>
    </row>
    <row r="89" spans="1:13" x14ac:dyDescent="0.3">
      <c r="A89" s="85">
        <v>42339</v>
      </c>
      <c r="B89" s="86">
        <v>100.8</v>
      </c>
      <c r="C89" s="66">
        <v>100.8</v>
      </c>
      <c r="D89" s="61">
        <v>100.8</v>
      </c>
      <c r="E89" s="86">
        <v>4.8</v>
      </c>
      <c r="F89" s="66">
        <v>2.6</v>
      </c>
      <c r="G89" s="66">
        <v>6.7</v>
      </c>
      <c r="H89" s="61">
        <v>1.5</v>
      </c>
      <c r="I89" s="60"/>
      <c r="J89" s="60"/>
      <c r="K89" s="60"/>
      <c r="L89" s="60"/>
      <c r="M89" s="60"/>
    </row>
    <row r="90" spans="1:13" x14ac:dyDescent="0.3">
      <c r="A90" s="85">
        <v>42309</v>
      </c>
      <c r="B90" s="86">
        <v>101</v>
      </c>
      <c r="C90" s="66">
        <v>100.7</v>
      </c>
      <c r="D90" s="61">
        <v>101.2</v>
      </c>
      <c r="E90" s="86">
        <v>4.8</v>
      </c>
      <c r="F90" s="66">
        <v>2.5</v>
      </c>
      <c r="G90" s="66">
        <v>6.7</v>
      </c>
      <c r="H90" s="61">
        <v>1.4</v>
      </c>
      <c r="I90" s="60"/>
      <c r="J90" s="60"/>
      <c r="K90" s="60"/>
      <c r="L90" s="60"/>
      <c r="M90" s="60"/>
    </row>
    <row r="91" spans="1:13" x14ac:dyDescent="0.3">
      <c r="A91" s="85">
        <v>42278</v>
      </c>
      <c r="B91" s="86">
        <v>100.7</v>
      </c>
      <c r="C91" s="66">
        <v>100.4</v>
      </c>
      <c r="D91" s="61">
        <v>100.8</v>
      </c>
      <c r="E91" s="86">
        <v>4.8</v>
      </c>
      <c r="F91" s="66">
        <v>2.5</v>
      </c>
      <c r="G91" s="66">
        <v>6.7</v>
      </c>
      <c r="H91" s="61">
        <v>1.4</v>
      </c>
      <c r="I91" s="60"/>
      <c r="J91" s="60"/>
      <c r="K91" s="60"/>
      <c r="L91" s="60"/>
      <c r="M91" s="60"/>
    </row>
    <row r="92" spans="1:13" x14ac:dyDescent="0.3">
      <c r="A92" s="85">
        <v>42248</v>
      </c>
      <c r="B92" s="86">
        <v>101.3</v>
      </c>
      <c r="C92" s="66">
        <v>101</v>
      </c>
      <c r="D92" s="61">
        <v>101.4</v>
      </c>
      <c r="E92" s="86">
        <v>4.9000000000000004</v>
      </c>
      <c r="F92" s="66">
        <v>2.5</v>
      </c>
      <c r="G92" s="66">
        <v>6.9</v>
      </c>
      <c r="H92" s="61">
        <v>1.4</v>
      </c>
      <c r="I92" s="60"/>
      <c r="J92" s="60"/>
      <c r="K92" s="60"/>
      <c r="L92" s="60"/>
      <c r="M92" s="60"/>
    </row>
    <row r="93" spans="1:13" x14ac:dyDescent="0.3">
      <c r="A93" s="85">
        <v>42217</v>
      </c>
      <c r="B93" s="86">
        <v>100.9</v>
      </c>
      <c r="C93" s="66">
        <v>100.4</v>
      </c>
      <c r="D93" s="61">
        <v>101.1</v>
      </c>
      <c r="E93" s="86">
        <v>5</v>
      </c>
      <c r="F93" s="66">
        <v>2.5</v>
      </c>
      <c r="G93" s="66">
        <v>6.9</v>
      </c>
      <c r="H93" s="61">
        <v>1.4</v>
      </c>
      <c r="I93" s="60"/>
      <c r="J93" s="60"/>
      <c r="K93" s="60"/>
      <c r="L93" s="60"/>
      <c r="M93" s="60"/>
    </row>
    <row r="94" spans="1:13" x14ac:dyDescent="0.3">
      <c r="A94" s="85">
        <v>42186</v>
      </c>
      <c r="B94" s="86">
        <v>100.6</v>
      </c>
      <c r="C94" s="66">
        <v>100.3</v>
      </c>
      <c r="D94" s="61">
        <v>100.8</v>
      </c>
      <c r="E94" s="86">
        <v>5</v>
      </c>
      <c r="F94" s="66">
        <v>2.6</v>
      </c>
      <c r="G94" s="66">
        <v>7</v>
      </c>
      <c r="H94" s="61">
        <v>1.4</v>
      </c>
      <c r="I94" s="60"/>
      <c r="J94" s="60"/>
      <c r="K94" s="60"/>
      <c r="L94" s="60"/>
      <c r="M94" s="60"/>
    </row>
    <row r="95" spans="1:13" x14ac:dyDescent="0.3">
      <c r="A95" s="85">
        <v>42156</v>
      </c>
      <c r="B95" s="86">
        <v>100.6</v>
      </c>
      <c r="C95" s="66">
        <v>99.6</v>
      </c>
      <c r="D95" s="61">
        <v>101.1</v>
      </c>
      <c r="E95" s="86">
        <v>5</v>
      </c>
      <c r="F95" s="66">
        <v>2.6</v>
      </c>
      <c r="G95" s="66">
        <v>7</v>
      </c>
      <c r="H95" s="61">
        <v>1.4</v>
      </c>
      <c r="I95" s="60"/>
      <c r="J95" s="60"/>
      <c r="K95" s="60"/>
      <c r="L95" s="60"/>
      <c r="M95" s="60"/>
    </row>
    <row r="96" spans="1:13" x14ac:dyDescent="0.3">
      <c r="A96" s="85">
        <v>42125</v>
      </c>
      <c r="B96" s="86">
        <v>99.7</v>
      </c>
      <c r="C96" s="66">
        <v>100</v>
      </c>
      <c r="D96" s="61">
        <v>99.6</v>
      </c>
      <c r="E96" s="86">
        <v>5</v>
      </c>
      <c r="F96" s="66">
        <v>2.6</v>
      </c>
      <c r="G96" s="66">
        <v>7</v>
      </c>
      <c r="H96" s="61">
        <v>1.4</v>
      </c>
      <c r="I96" s="60"/>
      <c r="J96" s="60"/>
      <c r="K96" s="60"/>
      <c r="L96" s="60"/>
      <c r="M96" s="60"/>
    </row>
    <row r="97" spans="1:13" x14ac:dyDescent="0.3">
      <c r="A97" s="85">
        <v>42095</v>
      </c>
      <c r="B97" s="86">
        <v>99</v>
      </c>
      <c r="C97" s="66">
        <v>99.9</v>
      </c>
      <c r="D97" s="61">
        <v>98.6</v>
      </c>
      <c r="E97" s="86">
        <v>5</v>
      </c>
      <c r="F97" s="66">
        <v>2.6</v>
      </c>
      <c r="G97" s="66">
        <v>7</v>
      </c>
      <c r="H97" s="61">
        <v>1.4</v>
      </c>
      <c r="I97" s="60"/>
      <c r="J97" s="60"/>
      <c r="K97" s="60"/>
      <c r="L97" s="60"/>
      <c r="M97" s="60"/>
    </row>
    <row r="98" spans="1:13" x14ac:dyDescent="0.3">
      <c r="A98" s="85">
        <v>42064</v>
      </c>
      <c r="B98" s="86">
        <v>98.4</v>
      </c>
      <c r="C98" s="66">
        <v>99.5</v>
      </c>
      <c r="D98" s="61">
        <v>97.9</v>
      </c>
      <c r="E98" s="67"/>
      <c r="F98" s="87"/>
      <c r="G98" s="87"/>
      <c r="H98" s="68"/>
      <c r="I98" s="60"/>
      <c r="J98" s="60"/>
      <c r="K98" s="60"/>
      <c r="L98" s="60"/>
      <c r="M98" s="60"/>
    </row>
    <row r="99" spans="1:13" x14ac:dyDescent="0.3">
      <c r="A99" s="85">
        <v>42036</v>
      </c>
      <c r="B99" s="86">
        <v>98.5</v>
      </c>
      <c r="C99" s="66">
        <v>98.6</v>
      </c>
      <c r="D99" s="61">
        <v>98.4</v>
      </c>
      <c r="E99" s="67"/>
      <c r="F99" s="87"/>
      <c r="G99" s="87"/>
      <c r="H99" s="68"/>
      <c r="I99" s="60"/>
      <c r="J99" s="60"/>
      <c r="K99" s="60"/>
      <c r="L99" s="60"/>
      <c r="M99" s="60"/>
    </row>
    <row r="100" spans="1:13" x14ac:dyDescent="0.3">
      <c r="A100" s="88">
        <v>42005</v>
      </c>
      <c r="B100" s="89">
        <v>98.6</v>
      </c>
      <c r="C100" s="90">
        <v>98.8</v>
      </c>
      <c r="D100" s="91">
        <v>98.5</v>
      </c>
      <c r="E100" s="92"/>
      <c r="F100" s="93"/>
      <c r="G100" s="93"/>
      <c r="H100" s="94"/>
      <c r="I100" s="60"/>
      <c r="J100" s="60"/>
      <c r="K100" s="60"/>
      <c r="L100" s="60"/>
      <c r="M100" s="60"/>
    </row>
  </sheetData>
  <mergeCells count="6">
    <mergeCell ref="K1:M1"/>
    <mergeCell ref="B3:D3"/>
    <mergeCell ref="E3:H3"/>
    <mergeCell ref="I3:M3"/>
    <mergeCell ref="B2:D2"/>
    <mergeCell ref="E2:H2"/>
  </mergeCells>
  <conditionalFormatting sqref="I74:M100">
    <cfRule type="cellIs" dxfId="690" priority="89" operator="greaterThan">
      <formula>0</formula>
    </cfRule>
    <cfRule type="cellIs" dxfId="689" priority="90" operator="lessThan">
      <formula>0</formula>
    </cfRule>
  </conditionalFormatting>
  <conditionalFormatting sqref="I73:M73">
    <cfRule type="cellIs" dxfId="688" priority="65" operator="greaterThan">
      <formula>0</formula>
    </cfRule>
    <cfRule type="cellIs" dxfId="687" priority="66" operator="lessThan">
      <formula>0</formula>
    </cfRule>
  </conditionalFormatting>
  <conditionalFormatting sqref="I72:M72">
    <cfRule type="cellIs" dxfId="686" priority="61" operator="greaterThan">
      <formula>0</formula>
    </cfRule>
    <cfRule type="cellIs" dxfId="685" priority="62" operator="lessThan">
      <formula>0</formula>
    </cfRule>
  </conditionalFormatting>
  <conditionalFormatting sqref="I71:M71">
    <cfRule type="cellIs" dxfId="684" priority="57" operator="greaterThan">
      <formula>0</formula>
    </cfRule>
    <cfRule type="cellIs" dxfId="683" priority="58" operator="lessThan">
      <formula>0</formula>
    </cfRule>
  </conditionalFormatting>
  <conditionalFormatting sqref="I70:M70">
    <cfRule type="cellIs" dxfId="682" priority="53" operator="greaterThan">
      <formula>0</formula>
    </cfRule>
    <cfRule type="cellIs" dxfId="681" priority="54" operator="lessThan">
      <formula>0</formula>
    </cfRule>
  </conditionalFormatting>
  <conditionalFormatting sqref="I69:M69">
    <cfRule type="cellIs" dxfId="680" priority="49" operator="greaterThan">
      <formula>0</formula>
    </cfRule>
    <cfRule type="cellIs" dxfId="679" priority="50" operator="lessThan">
      <formula>0</formula>
    </cfRule>
  </conditionalFormatting>
  <conditionalFormatting sqref="I67:M68">
    <cfRule type="cellIs" dxfId="678" priority="45" operator="greaterThan">
      <formula>0</formula>
    </cfRule>
    <cfRule type="cellIs" dxfId="677" priority="46" operator="lessThan">
      <formula>0</formula>
    </cfRule>
  </conditionalFormatting>
  <conditionalFormatting sqref="I66:M66">
    <cfRule type="cellIs" dxfId="676" priority="41" operator="greaterThan">
      <formula>0</formula>
    </cfRule>
    <cfRule type="cellIs" dxfId="675" priority="42" operator="lessThan">
      <formula>0</formula>
    </cfRule>
  </conditionalFormatting>
  <conditionalFormatting sqref="I65:M65">
    <cfRule type="cellIs" dxfId="674" priority="37" operator="greaterThan">
      <formula>0</formula>
    </cfRule>
    <cfRule type="cellIs" dxfId="673" priority="38" operator="lessThan">
      <formula>0</formula>
    </cfRule>
  </conditionalFormatting>
  <conditionalFormatting sqref="I62:M64">
    <cfRule type="cellIs" dxfId="672" priority="19" operator="greaterThan">
      <formula>0</formula>
    </cfRule>
    <cfRule type="cellIs" dxfId="671" priority="20" operator="lessThan">
      <formula>0</formula>
    </cfRule>
  </conditionalFormatting>
  <conditionalFormatting sqref="I5:M18">
    <cfRule type="cellIs" dxfId="670" priority="3" operator="greaterThan">
      <formula>0</formula>
    </cfRule>
    <cfRule type="cellIs" dxfId="669" priority="4" operator="lessThan">
      <formula>0</formula>
    </cfRule>
  </conditionalFormatting>
  <conditionalFormatting sqref="I19:M61">
    <cfRule type="cellIs" dxfId="668" priority="1" operator="greaterThan">
      <formula>0</formula>
    </cfRule>
    <cfRule type="cellIs" dxfId="667" priority="2" operator="lessThan">
      <formula>0</formula>
    </cfRule>
  </conditionalFormatting>
  <hyperlinks>
    <hyperlink ref="B2" r:id="rId1" xr:uid="{00000000-0004-0000-0400-000000000000}"/>
    <hyperlink ref="K1:M1" location="Übersicht!A1" display="zurück zur Überischt" xr:uid="{00000000-0004-0000-0400-000001000000}"/>
    <hyperlink ref="E2" r:id="rId2" xr:uid="{00000000-0004-0000-0400-000002000000}"/>
    <hyperlink ref="B2:D2" r:id="rId3" display="Quelle Auftragsbestand: DeStatis Genesis Tabelle 42155-0004" xr:uid="{DC1B16D2-1E69-4F8E-A4C2-CA45EB571FA8}"/>
    <hyperlink ref="E2:H2" r:id="rId4" display="Quelle Reichweite DeStatis Genesis Tabelle 42113-0001" xr:uid="{9FE3C227-BBE9-406A-8319-38BAC6A1B22D}"/>
  </hyperlinks>
  <pageMargins left="0.7" right="0.7" top="0.78740157499999996" bottom="0.78740157499999996" header="0.3" footer="0.3"/>
  <pageSetup paperSize="9" orientation="portrait" r:id="rId5"/>
  <drawing r:id="rId6"/>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4"/>
  <dimension ref="A1:U257"/>
  <sheetViews>
    <sheetView zoomScale="115" zoomScaleNormal="115" workbookViewId="0">
      <pane xSplit="1" ySplit="5" topLeftCell="B6" activePane="bottomRight" state="frozen"/>
      <selection pane="topRight" activeCell="H12" sqref="H12"/>
      <selection pane="bottomLeft" activeCell="H12" sqref="H12"/>
      <selection pane="bottomRight" activeCell="L10" sqref="L10"/>
    </sheetView>
  </sheetViews>
  <sheetFormatPr baseColWidth="10" defaultColWidth="0" defaultRowHeight="13.8" x14ac:dyDescent="0.3"/>
  <cols>
    <col min="1" max="1" width="11.44140625" style="30" customWidth="1"/>
    <col min="2" max="2" width="11.5546875" style="30" bestFit="1" customWidth="1"/>
    <col min="3" max="3" width="6.88671875" style="30" hidden="1" customWidth="1"/>
    <col min="4" max="4" width="15.109375" style="30" hidden="1" customWidth="1"/>
    <col min="5" max="5" width="11.5546875" style="30" hidden="1" customWidth="1"/>
    <col min="6" max="6" width="6.88671875" style="30" hidden="1" customWidth="1"/>
    <col min="7" max="7" width="15.109375" style="30" hidden="1" customWidth="1"/>
    <col min="8" max="8" width="13.109375" style="30" customWidth="1"/>
    <col min="9" max="9" width="6.88671875" style="30" hidden="1" customWidth="1"/>
    <col min="10" max="10" width="15.109375" style="30" hidden="1" customWidth="1"/>
    <col min="11" max="11" width="14" style="30" bestFit="1" customWidth="1"/>
    <col min="12" max="20" width="11.44140625" style="30" customWidth="1"/>
    <col min="21" max="16384" width="0" style="30" hidden="1"/>
  </cols>
  <sheetData>
    <row r="1" spans="1:21" ht="23.4" x14ac:dyDescent="0.45">
      <c r="A1" s="266" t="s">
        <v>1071</v>
      </c>
      <c r="R1" s="552" t="s">
        <v>268</v>
      </c>
      <c r="S1" s="552"/>
      <c r="T1" s="552"/>
      <c r="U1" s="63"/>
    </row>
    <row r="2" spans="1:21" ht="14.25" customHeight="1" x14ac:dyDescent="0.3">
      <c r="A2" s="32" t="s">
        <v>269</v>
      </c>
    </row>
    <row r="3" spans="1:21" ht="14.25" customHeight="1" x14ac:dyDescent="0.3">
      <c r="K3" s="30" t="s">
        <v>1072</v>
      </c>
    </row>
    <row r="4" spans="1:21" x14ac:dyDescent="0.3">
      <c r="B4" s="578" t="s">
        <v>1073</v>
      </c>
      <c r="C4" s="578"/>
      <c r="D4" s="578"/>
      <c r="E4" s="578" t="s">
        <v>1074</v>
      </c>
      <c r="F4" s="578"/>
      <c r="G4" s="578"/>
      <c r="H4" s="578" t="s">
        <v>1075</v>
      </c>
      <c r="I4" s="578"/>
      <c r="J4" s="578"/>
      <c r="K4" s="133" t="s">
        <v>1076</v>
      </c>
    </row>
    <row r="5" spans="1:21" ht="27.6" x14ac:dyDescent="0.3">
      <c r="B5" s="46" t="s">
        <v>1077</v>
      </c>
      <c r="C5" s="30" t="s">
        <v>1078</v>
      </c>
      <c r="D5" s="46" t="s">
        <v>1079</v>
      </c>
      <c r="E5" s="46" t="s">
        <v>1077</v>
      </c>
      <c r="F5" s="30" t="s">
        <v>1078</v>
      </c>
      <c r="G5" s="46" t="s">
        <v>1079</v>
      </c>
      <c r="H5" s="46" t="s">
        <v>1077</v>
      </c>
      <c r="I5" s="30" t="s">
        <v>1078</v>
      </c>
      <c r="J5" s="46" t="s">
        <v>1079</v>
      </c>
      <c r="K5" s="46" t="s">
        <v>1064</v>
      </c>
    </row>
    <row r="6" spans="1:21" x14ac:dyDescent="0.3">
      <c r="A6" s="361">
        <v>44896</v>
      </c>
      <c r="B6" s="46"/>
      <c r="D6" s="46"/>
      <c r="E6" s="46"/>
      <c r="G6" s="46"/>
      <c r="H6" s="46"/>
      <c r="J6" s="46"/>
      <c r="K6" s="412"/>
    </row>
    <row r="7" spans="1:21" x14ac:dyDescent="0.3">
      <c r="A7" s="361">
        <v>44866</v>
      </c>
      <c r="B7" s="46"/>
      <c r="D7" s="46"/>
      <c r="E7" s="46"/>
      <c r="G7" s="46"/>
      <c r="H7" s="46"/>
      <c r="J7" s="46"/>
      <c r="K7" s="412"/>
    </row>
    <row r="8" spans="1:21" x14ac:dyDescent="0.3">
      <c r="A8" s="361">
        <v>44835</v>
      </c>
      <c r="B8" s="46"/>
      <c r="D8" s="46"/>
      <c r="E8" s="46"/>
      <c r="G8" s="46"/>
      <c r="H8" s="46"/>
      <c r="J8" s="46"/>
      <c r="K8" s="412"/>
    </row>
    <row r="9" spans="1:21" x14ac:dyDescent="0.3">
      <c r="A9" s="361">
        <v>44805</v>
      </c>
      <c r="B9" s="46"/>
      <c r="D9" s="46"/>
      <c r="E9" s="46"/>
      <c r="G9" s="46"/>
      <c r="H9" s="46"/>
      <c r="J9" s="46"/>
      <c r="K9" s="412"/>
    </row>
    <row r="10" spans="1:21" x14ac:dyDescent="0.3">
      <c r="A10" s="361">
        <v>44774</v>
      </c>
      <c r="B10" s="46"/>
      <c r="D10" s="46"/>
      <c r="E10" s="46"/>
      <c r="G10" s="46"/>
      <c r="H10" s="46"/>
      <c r="J10" s="46"/>
      <c r="K10" s="412"/>
    </row>
    <row r="11" spans="1:21" x14ac:dyDescent="0.3">
      <c r="A11" s="361">
        <v>44743</v>
      </c>
      <c r="B11" s="46"/>
      <c r="D11" s="46"/>
      <c r="E11" s="46"/>
      <c r="G11" s="46"/>
      <c r="H11" s="46"/>
      <c r="J11" s="46"/>
      <c r="K11" s="412"/>
    </row>
    <row r="12" spans="1:21" x14ac:dyDescent="0.3">
      <c r="A12" s="361">
        <v>44713</v>
      </c>
      <c r="B12" s="46">
        <v>2.0259999999999998</v>
      </c>
      <c r="D12" s="46"/>
      <c r="E12" s="46"/>
      <c r="G12" s="46"/>
      <c r="H12" s="46">
        <v>1.9750000000000001</v>
      </c>
      <c r="J12" s="46"/>
      <c r="K12" s="412">
        <v>103.19125137665198</v>
      </c>
    </row>
    <row r="13" spans="1:21" x14ac:dyDescent="0.3">
      <c r="A13" s="361">
        <v>44682</v>
      </c>
      <c r="B13" s="46">
        <v>2.0379999999999998</v>
      </c>
      <c r="D13" s="46"/>
      <c r="E13" s="46"/>
      <c r="G13" s="46"/>
      <c r="H13" s="46">
        <v>2.1230000000000002</v>
      </c>
      <c r="J13" s="46"/>
      <c r="K13" s="412">
        <v>107.14184430684881</v>
      </c>
    </row>
    <row r="14" spans="1:21" x14ac:dyDescent="0.3">
      <c r="A14" s="361">
        <v>44652</v>
      </c>
      <c r="B14" s="46">
        <v>2.0289999999999999</v>
      </c>
      <c r="D14" s="46"/>
      <c r="E14" s="46"/>
      <c r="G14" s="46"/>
      <c r="H14" s="46">
        <v>2.0310000000000001</v>
      </c>
      <c r="J14" s="46"/>
      <c r="K14" s="412">
        <v>96.665628831072794</v>
      </c>
    </row>
    <row r="15" spans="1:21" x14ac:dyDescent="0.3">
      <c r="A15" s="361">
        <v>44621</v>
      </c>
      <c r="B15" s="46">
        <v>2.145</v>
      </c>
      <c r="D15" s="46"/>
      <c r="E15" s="46"/>
      <c r="G15" s="46"/>
      <c r="H15" s="46">
        <v>2.1269999999999998</v>
      </c>
      <c r="J15" s="46"/>
      <c r="K15" s="412">
        <v>106.40753484114332</v>
      </c>
    </row>
    <row r="16" spans="1:21" x14ac:dyDescent="0.3">
      <c r="A16" s="361">
        <v>44593</v>
      </c>
      <c r="B16" s="46">
        <v>1.669</v>
      </c>
      <c r="D16" s="46"/>
      <c r="E16" s="46"/>
      <c r="G16" s="46"/>
      <c r="H16" s="46">
        <v>1.8049999999999999</v>
      </c>
      <c r="J16" s="46"/>
      <c r="K16" s="412">
        <v>85.638208765727072</v>
      </c>
    </row>
    <row r="17" spans="1:11" x14ac:dyDescent="0.3">
      <c r="A17" s="361">
        <v>44562</v>
      </c>
      <c r="B17" s="46">
        <v>1.603</v>
      </c>
      <c r="D17" s="46"/>
      <c r="E17" s="46"/>
      <c r="G17" s="46"/>
      <c r="H17" s="46">
        <v>1.7330000000000001</v>
      </c>
      <c r="J17" s="46"/>
      <c r="K17" s="412">
        <v>76.459571387687078</v>
      </c>
    </row>
    <row r="18" spans="1:11" x14ac:dyDescent="0.3">
      <c r="A18" s="361">
        <v>44531</v>
      </c>
      <c r="B18" s="46">
        <v>1.5289999999999999</v>
      </c>
      <c r="D18" s="46"/>
      <c r="E18" s="46"/>
      <c r="G18" s="46"/>
      <c r="H18" s="46">
        <v>1.6659999999999999</v>
      </c>
      <c r="J18" s="46"/>
      <c r="K18" s="412">
        <v>65.615203837114947</v>
      </c>
    </row>
    <row r="19" spans="1:11" x14ac:dyDescent="0.3">
      <c r="A19" s="361">
        <v>44501</v>
      </c>
      <c r="B19" s="46">
        <v>1.5649999999999999</v>
      </c>
      <c r="D19" s="46"/>
      <c r="E19" s="46"/>
      <c r="G19" s="46"/>
      <c r="H19" s="46">
        <v>1.7410000000000001</v>
      </c>
      <c r="J19" s="46"/>
      <c r="K19" s="412">
        <v>71.438299702519629</v>
      </c>
    </row>
    <row r="20" spans="1:11" x14ac:dyDescent="0.3">
      <c r="A20" s="361">
        <v>44470</v>
      </c>
      <c r="B20" s="46">
        <v>1.538</v>
      </c>
      <c r="D20" s="46"/>
      <c r="E20" s="46"/>
      <c r="G20" s="46"/>
      <c r="H20" s="46">
        <v>1.71</v>
      </c>
      <c r="J20" s="46"/>
      <c r="K20" s="412">
        <v>72.008077789772258</v>
      </c>
    </row>
    <row r="21" spans="1:11" x14ac:dyDescent="0.3">
      <c r="A21" s="361">
        <v>44440</v>
      </c>
      <c r="B21" s="46">
        <v>1.4139999999999999</v>
      </c>
      <c r="D21" s="46"/>
      <c r="E21" s="46"/>
      <c r="G21" s="46"/>
      <c r="H21" s="46">
        <v>1.629</v>
      </c>
      <c r="J21" s="46"/>
      <c r="K21" s="412">
        <v>63.286309553692448</v>
      </c>
    </row>
    <row r="22" spans="1:11" x14ac:dyDescent="0.3">
      <c r="A22" s="361">
        <v>44409</v>
      </c>
      <c r="B22" s="46">
        <v>1.389</v>
      </c>
      <c r="D22" s="46"/>
      <c r="E22" s="46"/>
      <c r="G22" s="46"/>
      <c r="H22" s="46">
        <v>1.6160000000000001</v>
      </c>
      <c r="J22" s="46"/>
      <c r="K22" s="412">
        <v>60.101166113213381</v>
      </c>
    </row>
    <row r="23" spans="1:11" x14ac:dyDescent="0.3">
      <c r="A23" s="361">
        <v>44378</v>
      </c>
      <c r="B23" s="46">
        <v>1.3919999999999999</v>
      </c>
      <c r="D23" s="46"/>
      <c r="E23" s="46"/>
      <c r="G23" s="46"/>
      <c r="H23" s="46">
        <v>1.6060000000000001</v>
      </c>
      <c r="J23" s="46"/>
      <c r="K23" s="412">
        <v>63.585819747769918</v>
      </c>
    </row>
    <row r="24" spans="1:11" x14ac:dyDescent="0.3">
      <c r="A24" s="361">
        <v>44348</v>
      </c>
      <c r="B24" s="46">
        <v>1.3660000000000001</v>
      </c>
      <c r="D24" s="46"/>
      <c r="E24" s="46"/>
      <c r="G24" s="46"/>
      <c r="H24" s="46">
        <v>1.5649999999999999</v>
      </c>
      <c r="J24" s="46"/>
      <c r="K24" s="412">
        <v>60.728353884000661</v>
      </c>
    </row>
    <row r="25" spans="1:11" x14ac:dyDescent="0.3">
      <c r="A25" s="361">
        <v>44317</v>
      </c>
      <c r="B25" s="46">
        <v>1.333</v>
      </c>
      <c r="D25" s="46"/>
      <c r="E25" s="46"/>
      <c r="G25" s="46"/>
      <c r="H25" s="46">
        <v>1.542</v>
      </c>
      <c r="J25" s="46"/>
      <c r="K25" s="412">
        <v>56.422309694821692</v>
      </c>
    </row>
    <row r="26" spans="1:11" x14ac:dyDescent="0.3">
      <c r="A26" s="361">
        <v>44287</v>
      </c>
      <c r="B26" s="46">
        <v>1.3120000000000001</v>
      </c>
      <c r="D26" s="46"/>
      <c r="E26" s="46"/>
      <c r="G26" s="46"/>
      <c r="H26" s="46">
        <v>1.526</v>
      </c>
      <c r="J26" s="46"/>
      <c r="K26" s="412">
        <v>54.102561962083954</v>
      </c>
    </row>
    <row r="27" spans="1:11" x14ac:dyDescent="0.3">
      <c r="A27" s="361">
        <v>44256</v>
      </c>
      <c r="B27" s="46">
        <v>1.3180000000000001</v>
      </c>
      <c r="D27" s="46"/>
      <c r="E27" s="46"/>
      <c r="G27" s="46"/>
      <c r="H27" s="46">
        <v>1.514</v>
      </c>
      <c r="J27" s="46"/>
      <c r="K27" s="412">
        <v>54.970604248042427</v>
      </c>
    </row>
    <row r="28" spans="1:11" x14ac:dyDescent="0.3">
      <c r="A28" s="361">
        <v>44228</v>
      </c>
      <c r="B28" s="46">
        <v>1.2789999999999999</v>
      </c>
      <c r="D28" s="46"/>
      <c r="E28" s="46"/>
      <c r="G28" s="46"/>
      <c r="H28" s="46">
        <v>1.45</v>
      </c>
      <c r="J28" s="46"/>
      <c r="K28" s="412">
        <v>51.48000892716918</v>
      </c>
    </row>
    <row r="29" spans="1:11" x14ac:dyDescent="0.3">
      <c r="A29" s="361">
        <v>44197</v>
      </c>
      <c r="B29" s="46">
        <v>1.2350000000000001</v>
      </c>
      <c r="D29" s="46"/>
      <c r="E29" s="46"/>
      <c r="G29" s="46"/>
      <c r="H29" s="46">
        <v>1.4</v>
      </c>
      <c r="J29" s="46"/>
      <c r="K29" s="412">
        <v>45.000965421478362</v>
      </c>
    </row>
    <row r="30" spans="1:11" x14ac:dyDescent="0.3">
      <c r="A30" s="361">
        <v>44166</v>
      </c>
      <c r="B30" s="46">
        <v>1.109</v>
      </c>
      <c r="D30" s="46"/>
      <c r="E30" s="46"/>
      <c r="G30" s="46"/>
      <c r="H30" s="46">
        <v>1.2789999999999999</v>
      </c>
      <c r="J30" s="46"/>
      <c r="K30" s="29">
        <v>41.07733795483577</v>
      </c>
    </row>
    <row r="31" spans="1:11" x14ac:dyDescent="0.3">
      <c r="A31" s="361">
        <v>44136</v>
      </c>
      <c r="B31" s="46">
        <v>1.054</v>
      </c>
      <c r="D31" s="46"/>
      <c r="E31" s="46"/>
      <c r="G31" s="46"/>
      <c r="H31" s="46">
        <v>1.2509999999999999</v>
      </c>
      <c r="J31" s="46"/>
      <c r="K31" s="29">
        <v>36.062124893401339</v>
      </c>
    </row>
    <row r="32" spans="1:11" x14ac:dyDescent="0.3">
      <c r="A32" s="361">
        <v>44105</v>
      </c>
      <c r="B32" s="46">
        <v>1.0409999999999999</v>
      </c>
      <c r="D32" s="46"/>
      <c r="E32" s="46"/>
      <c r="G32" s="46"/>
      <c r="H32" s="46">
        <v>1.278</v>
      </c>
      <c r="J32" s="46"/>
      <c r="K32" s="29">
        <v>41.524090909090916</v>
      </c>
    </row>
    <row r="33" spans="1:11" x14ac:dyDescent="0.3">
      <c r="A33" s="361">
        <v>44075</v>
      </c>
      <c r="B33" s="46">
        <v>1.046</v>
      </c>
      <c r="D33" s="46"/>
      <c r="E33" s="46"/>
      <c r="G33" s="46"/>
      <c r="H33" s="46">
        <v>1.284</v>
      </c>
      <c r="J33" s="46"/>
      <c r="K33" s="29">
        <v>40.909999999999997</v>
      </c>
    </row>
    <row r="34" spans="1:11" x14ac:dyDescent="0.3">
      <c r="A34" s="361">
        <v>44044</v>
      </c>
      <c r="B34" s="46">
        <v>1.081</v>
      </c>
      <c r="D34" s="46"/>
      <c r="E34" s="46"/>
      <c r="G34" s="46"/>
      <c r="H34" s="46">
        <v>1.286</v>
      </c>
      <c r="J34" s="46"/>
      <c r="K34" s="29">
        <v>37.825194250976281</v>
      </c>
    </row>
    <row r="35" spans="1:11" x14ac:dyDescent="0.3">
      <c r="A35" s="361">
        <v>44013</v>
      </c>
      <c r="B35" s="46">
        <v>1.0900000000000001</v>
      </c>
      <c r="D35" s="46"/>
      <c r="E35" s="46"/>
      <c r="G35" s="46"/>
      <c r="H35" s="46">
        <v>1.294</v>
      </c>
      <c r="J35" s="46"/>
      <c r="K35" s="29">
        <v>37.720076766113685</v>
      </c>
    </row>
    <row r="36" spans="1:11" x14ac:dyDescent="0.3">
      <c r="A36" s="361">
        <v>43983</v>
      </c>
      <c r="B36" s="413">
        <v>1.085</v>
      </c>
      <c r="C36" s="413"/>
      <c r="D36" s="413"/>
      <c r="E36" s="413"/>
      <c r="F36" s="413"/>
      <c r="G36" s="413"/>
      <c r="H36" s="413">
        <v>1.27</v>
      </c>
      <c r="I36" s="414"/>
      <c r="J36" s="415"/>
      <c r="K36" s="416">
        <v>35.780954034919084</v>
      </c>
    </row>
    <row r="37" spans="1:11" x14ac:dyDescent="0.3">
      <c r="A37" s="361">
        <v>43952</v>
      </c>
      <c r="B37" s="413">
        <v>1.0469999999999999</v>
      </c>
      <c r="C37" s="413"/>
      <c r="D37" s="413"/>
      <c r="E37" s="413"/>
      <c r="F37" s="413"/>
      <c r="G37" s="413"/>
      <c r="H37" s="417">
        <v>1.198</v>
      </c>
      <c r="I37" s="414"/>
      <c r="J37" s="415"/>
      <c r="K37" s="416">
        <v>26.949554433421852</v>
      </c>
    </row>
    <row r="38" spans="1:11" x14ac:dyDescent="0.3">
      <c r="A38" s="361">
        <v>43922</v>
      </c>
      <c r="B38" s="413">
        <v>1.083</v>
      </c>
      <c r="C38" s="46"/>
      <c r="D38" s="46"/>
      <c r="E38" s="46"/>
      <c r="F38" s="46"/>
      <c r="G38" s="46"/>
      <c r="H38" s="413">
        <v>1.202</v>
      </c>
      <c r="J38" s="46"/>
      <c r="K38" s="416">
        <v>16.904716903475268</v>
      </c>
    </row>
    <row r="39" spans="1:11" x14ac:dyDescent="0.3">
      <c r="A39" s="361">
        <v>43891</v>
      </c>
      <c r="B39" s="413">
        <v>1.1559999999999999</v>
      </c>
      <c r="C39" s="46"/>
      <c r="D39" s="46"/>
      <c r="E39" s="46"/>
      <c r="F39" s="46"/>
      <c r="G39" s="46"/>
      <c r="H39" s="413">
        <v>1.3140000000000001</v>
      </c>
      <c r="J39" s="46"/>
      <c r="K39" s="30">
        <v>32.01</v>
      </c>
    </row>
    <row r="40" spans="1:11" x14ac:dyDescent="0.3">
      <c r="A40" s="361">
        <v>43862</v>
      </c>
      <c r="B40" s="46">
        <v>1.242</v>
      </c>
      <c r="D40" s="46"/>
      <c r="E40" s="46"/>
      <c r="G40" s="46"/>
      <c r="H40" s="46">
        <v>1.4079999999999999</v>
      </c>
      <c r="J40" s="46"/>
      <c r="K40" s="30">
        <v>55.66</v>
      </c>
    </row>
    <row r="41" spans="1:11" x14ac:dyDescent="0.3">
      <c r="A41" s="361">
        <v>43831</v>
      </c>
      <c r="B41" s="46">
        <v>1.3029999999999999</v>
      </c>
      <c r="D41" s="46"/>
      <c r="E41" s="46"/>
      <c r="G41" s="46"/>
      <c r="H41" s="46">
        <v>1.419</v>
      </c>
      <c r="J41" s="46"/>
      <c r="K41" s="30">
        <v>63.65</v>
      </c>
    </row>
    <row r="42" spans="1:11" x14ac:dyDescent="0.3">
      <c r="A42" s="361">
        <v>43800</v>
      </c>
      <c r="B42" s="46">
        <v>1.2749999999999999</v>
      </c>
      <c r="D42" s="46"/>
      <c r="E42" s="46"/>
      <c r="G42" s="46"/>
      <c r="H42" s="418">
        <v>1.413</v>
      </c>
      <c r="J42" s="46"/>
      <c r="K42" s="30">
        <v>67.31</v>
      </c>
    </row>
    <row r="43" spans="1:11" x14ac:dyDescent="0.3">
      <c r="A43" s="361">
        <v>43770</v>
      </c>
      <c r="B43" s="46">
        <v>1.2589999999999999</v>
      </c>
      <c r="D43" s="46"/>
      <c r="E43" s="46"/>
      <c r="G43" s="46"/>
      <c r="H43" s="46">
        <v>1.4079999999999999</v>
      </c>
      <c r="J43" s="46"/>
      <c r="K43" s="30">
        <v>63.21</v>
      </c>
    </row>
    <row r="44" spans="1:11" x14ac:dyDescent="0.3">
      <c r="A44" s="361">
        <v>43739</v>
      </c>
      <c r="B44" s="46">
        <v>1.2649999999999999</v>
      </c>
      <c r="D44" s="46"/>
      <c r="E44" s="46"/>
      <c r="G44" s="46"/>
      <c r="H44" s="46">
        <v>1.407</v>
      </c>
      <c r="J44" s="46"/>
      <c r="K44" s="30">
        <v>59.71</v>
      </c>
    </row>
    <row r="45" spans="1:11" x14ac:dyDescent="0.3">
      <c r="A45" s="361">
        <v>43709</v>
      </c>
      <c r="B45" s="46">
        <v>1.262</v>
      </c>
      <c r="D45" s="46"/>
      <c r="E45" s="46"/>
      <c r="G45" s="46"/>
      <c r="H45" s="46">
        <v>1.4219999999999999</v>
      </c>
      <c r="J45" s="46"/>
      <c r="K45" s="30">
        <v>62.83</v>
      </c>
    </row>
    <row r="46" spans="1:11" x14ac:dyDescent="0.3">
      <c r="A46" s="361">
        <v>43678</v>
      </c>
      <c r="B46" s="46">
        <v>1.242</v>
      </c>
      <c r="D46" s="46"/>
      <c r="E46" s="46"/>
      <c r="G46" s="46"/>
      <c r="H46" s="46">
        <v>1.4359999999999999</v>
      </c>
      <c r="J46" s="46"/>
      <c r="K46" s="30">
        <v>59.04</v>
      </c>
    </row>
    <row r="47" spans="1:11" x14ac:dyDescent="0.3">
      <c r="A47" s="361">
        <v>43647</v>
      </c>
      <c r="B47" s="46">
        <v>1.2549999999999999</v>
      </c>
      <c r="D47" s="46"/>
      <c r="E47" s="46"/>
      <c r="G47" s="46"/>
      <c r="H47" s="46">
        <v>1.474</v>
      </c>
      <c r="J47" s="46"/>
      <c r="K47" s="30">
        <v>63.92</v>
      </c>
    </row>
    <row r="48" spans="1:11" x14ac:dyDescent="0.3">
      <c r="A48" s="361">
        <v>43617</v>
      </c>
      <c r="B48" s="46">
        <v>1.262</v>
      </c>
      <c r="D48" s="46"/>
      <c r="E48" s="46"/>
      <c r="G48" s="46"/>
      <c r="H48" s="46">
        <v>1.502</v>
      </c>
      <c r="J48" s="46"/>
      <c r="K48" s="30">
        <v>64.22</v>
      </c>
    </row>
    <row r="49" spans="1:12" x14ac:dyDescent="0.3">
      <c r="A49" s="361">
        <v>43586</v>
      </c>
      <c r="B49" s="46">
        <v>1.2969999999999999</v>
      </c>
      <c r="D49" s="46"/>
      <c r="E49" s="46"/>
      <c r="G49" s="46"/>
      <c r="H49" s="46">
        <v>1.528</v>
      </c>
      <c r="J49" s="46"/>
      <c r="K49" s="30">
        <v>71.319999999999993</v>
      </c>
    </row>
    <row r="50" spans="1:12" x14ac:dyDescent="0.3">
      <c r="A50" s="361">
        <v>43556</v>
      </c>
      <c r="B50" s="46">
        <v>1.272</v>
      </c>
      <c r="D50" s="46"/>
      <c r="E50" s="46"/>
      <c r="G50" s="46"/>
      <c r="H50" s="46">
        <v>1.46</v>
      </c>
      <c r="J50" s="46"/>
      <c r="K50" s="30">
        <v>71.23</v>
      </c>
    </row>
    <row r="51" spans="1:12" x14ac:dyDescent="0.3">
      <c r="A51" s="361">
        <v>43525</v>
      </c>
      <c r="B51" s="46">
        <v>1.2609999999999999</v>
      </c>
      <c r="D51" s="46"/>
      <c r="E51" s="46"/>
      <c r="G51" s="46"/>
      <c r="H51" s="46">
        <v>1.375</v>
      </c>
      <c r="J51" s="46"/>
      <c r="K51" s="30">
        <v>66.14</v>
      </c>
    </row>
    <row r="52" spans="1:12" x14ac:dyDescent="0.3">
      <c r="A52" s="361">
        <v>43497</v>
      </c>
      <c r="B52" s="46">
        <v>1.248</v>
      </c>
      <c r="D52" s="46"/>
      <c r="E52" s="46"/>
      <c r="G52" s="46"/>
      <c r="H52" s="46">
        <v>1.343</v>
      </c>
      <c r="J52" s="46"/>
      <c r="K52" s="30">
        <v>63.96</v>
      </c>
    </row>
    <row r="53" spans="1:12" x14ac:dyDescent="0.3">
      <c r="A53" s="361">
        <v>43466</v>
      </c>
      <c r="B53" s="46">
        <v>1.2330000000000001</v>
      </c>
      <c r="D53" s="46"/>
      <c r="E53" s="46"/>
      <c r="G53" s="46"/>
      <c r="H53" s="46">
        <v>1.349</v>
      </c>
      <c r="J53" s="46"/>
      <c r="K53" s="30">
        <v>59.41</v>
      </c>
    </row>
    <row r="54" spans="1:12" x14ac:dyDescent="0.3">
      <c r="A54" s="361">
        <v>43435</v>
      </c>
      <c r="B54" s="46">
        <v>1.304</v>
      </c>
      <c r="D54" s="46"/>
      <c r="E54" s="46"/>
      <c r="G54" s="46"/>
      <c r="H54" s="46">
        <v>1.4339999999999999</v>
      </c>
      <c r="J54" s="46"/>
      <c r="K54" s="30">
        <v>57.36</v>
      </c>
    </row>
    <row r="55" spans="1:12" x14ac:dyDescent="0.3">
      <c r="A55" s="361">
        <v>43405</v>
      </c>
      <c r="B55" s="46">
        <v>1.431</v>
      </c>
      <c r="D55" s="46"/>
      <c r="E55" s="46"/>
      <c r="G55" s="46"/>
      <c r="H55" s="46">
        <v>1.548</v>
      </c>
      <c r="J55" s="46"/>
      <c r="K55" s="30">
        <v>64.75</v>
      </c>
    </row>
    <row r="56" spans="1:12" x14ac:dyDescent="0.3">
      <c r="A56" s="361">
        <v>43374</v>
      </c>
      <c r="B56" s="46">
        <v>1.387</v>
      </c>
      <c r="D56" s="46"/>
      <c r="E56" s="46"/>
      <c r="G56" s="46"/>
      <c r="H56" s="46">
        <v>1.5369999999999999</v>
      </c>
      <c r="J56" s="46"/>
      <c r="K56" s="30">
        <v>81.03</v>
      </c>
    </row>
    <row r="57" spans="1:12" x14ac:dyDescent="0.3">
      <c r="A57" s="361">
        <v>43344</v>
      </c>
      <c r="B57" s="46">
        <v>1.3340000000000001</v>
      </c>
      <c r="D57" s="46"/>
      <c r="E57" s="46"/>
      <c r="G57" s="46"/>
      <c r="H57" s="46">
        <v>1.5229999999999999</v>
      </c>
      <c r="J57" s="46"/>
      <c r="K57" s="30">
        <v>78.89</v>
      </c>
    </row>
    <row r="58" spans="1:12" x14ac:dyDescent="0.3">
      <c r="A58" s="361">
        <v>43313</v>
      </c>
      <c r="B58" s="46">
        <v>1.2909999999999999</v>
      </c>
      <c r="D58" s="46"/>
      <c r="E58" s="46"/>
      <c r="G58" s="46"/>
      <c r="H58" s="46">
        <v>1.49</v>
      </c>
      <c r="J58" s="46"/>
      <c r="K58" s="30">
        <v>72.53</v>
      </c>
    </row>
    <row r="59" spans="1:12" x14ac:dyDescent="0.3">
      <c r="A59" s="361">
        <v>43282</v>
      </c>
      <c r="B59" s="46">
        <v>1.2749999999999999</v>
      </c>
      <c r="D59" s="46"/>
      <c r="E59" s="46"/>
      <c r="G59" s="46"/>
      <c r="H59" s="46">
        <v>1.4670000000000001</v>
      </c>
      <c r="J59" s="46"/>
      <c r="K59" s="30">
        <v>74.25</v>
      </c>
    </row>
    <row r="60" spans="1:12" x14ac:dyDescent="0.3">
      <c r="A60" s="361">
        <v>43252</v>
      </c>
      <c r="B60" s="46">
        <v>1.2809999999999999</v>
      </c>
      <c r="D60" s="46"/>
      <c r="E60" s="46"/>
      <c r="G60" s="46"/>
      <c r="H60" s="46">
        <v>1.468</v>
      </c>
      <c r="J60" s="46"/>
      <c r="K60" s="30">
        <v>74.41</v>
      </c>
    </row>
    <row r="61" spans="1:12" x14ac:dyDescent="0.3">
      <c r="A61" s="361">
        <v>43221</v>
      </c>
      <c r="B61" s="46">
        <v>1.2709999999999999</v>
      </c>
      <c r="D61" s="46"/>
      <c r="E61" s="46"/>
      <c r="G61" s="46"/>
      <c r="H61" s="46">
        <v>1.458</v>
      </c>
      <c r="J61" s="46"/>
      <c r="K61" s="30">
        <v>76.98</v>
      </c>
      <c r="L61" s="419"/>
    </row>
    <row r="62" spans="1:12" x14ac:dyDescent="0.3">
      <c r="A62" s="361">
        <v>43191</v>
      </c>
      <c r="B62" s="46">
        <v>1.208</v>
      </c>
      <c r="D62" s="46"/>
      <c r="E62" s="46"/>
      <c r="G62" s="46"/>
      <c r="H62" s="46">
        <v>1.39</v>
      </c>
      <c r="J62" s="46"/>
      <c r="K62" s="30">
        <v>72.11</v>
      </c>
    </row>
    <row r="63" spans="1:12" x14ac:dyDescent="0.3">
      <c r="A63" s="361">
        <v>43160</v>
      </c>
      <c r="B63" s="46">
        <v>1.1779999999999999</v>
      </c>
      <c r="D63" s="46"/>
      <c r="E63" s="46"/>
      <c r="G63" s="46"/>
      <c r="H63" s="46">
        <v>1.343</v>
      </c>
      <c r="J63" s="46"/>
      <c r="K63" s="30">
        <v>66.02</v>
      </c>
    </row>
    <row r="64" spans="1:12" x14ac:dyDescent="0.3">
      <c r="A64" s="361">
        <v>43132</v>
      </c>
      <c r="B64" s="46">
        <v>1.181</v>
      </c>
      <c r="D64" s="46"/>
      <c r="E64" s="46"/>
      <c r="G64" s="46"/>
      <c r="H64" s="46">
        <v>1.359</v>
      </c>
      <c r="J64" s="46"/>
      <c r="K64" s="30">
        <v>65.319999999999993</v>
      </c>
    </row>
    <row r="65" spans="1:11" x14ac:dyDescent="0.3">
      <c r="A65" s="361">
        <v>43101</v>
      </c>
      <c r="B65" s="46">
        <v>1.2110000000000001</v>
      </c>
      <c r="D65" s="46"/>
      <c r="E65" s="46"/>
      <c r="G65" s="46"/>
      <c r="H65" s="46">
        <v>1.38</v>
      </c>
      <c r="J65" s="46"/>
      <c r="K65" s="30">
        <v>69.08</v>
      </c>
    </row>
    <row r="66" spans="1:11" x14ac:dyDescent="0.3">
      <c r="A66" s="361">
        <v>43070</v>
      </c>
      <c r="B66" s="46">
        <v>1.2150000000000001</v>
      </c>
      <c r="D66" s="46"/>
      <c r="E66" s="46"/>
      <c r="G66" s="46"/>
      <c r="H66" s="46">
        <v>1.3939999999999999</v>
      </c>
      <c r="J66" s="46"/>
      <c r="K66" s="30">
        <v>64.37</v>
      </c>
    </row>
    <row r="67" spans="1:11" x14ac:dyDescent="0.3">
      <c r="A67" s="361">
        <v>43040</v>
      </c>
      <c r="B67" s="46">
        <v>1.204</v>
      </c>
      <c r="D67" s="46"/>
      <c r="E67" s="46"/>
      <c r="G67" s="46"/>
      <c r="H67" s="46">
        <v>1.401</v>
      </c>
      <c r="J67" s="46"/>
      <c r="K67" s="30">
        <v>62.71</v>
      </c>
    </row>
    <row r="68" spans="1:11" x14ac:dyDescent="0.3">
      <c r="A68" s="361">
        <v>43009</v>
      </c>
      <c r="B68" s="46">
        <v>1.1850000000000001</v>
      </c>
      <c r="D68" s="46"/>
      <c r="E68" s="46"/>
      <c r="G68" s="46"/>
      <c r="H68" s="46">
        <v>1.37</v>
      </c>
      <c r="J68" s="46"/>
      <c r="K68" s="30">
        <v>57.51</v>
      </c>
    </row>
    <row r="69" spans="1:11" x14ac:dyDescent="0.3">
      <c r="A69" s="361">
        <v>42979</v>
      </c>
      <c r="B69" s="46">
        <v>1.169</v>
      </c>
      <c r="D69" s="46"/>
      <c r="E69" s="46"/>
      <c r="G69" s="46"/>
      <c r="H69" s="46">
        <v>1.3879999999999999</v>
      </c>
      <c r="J69" s="46"/>
      <c r="K69" s="30">
        <v>56.15</v>
      </c>
    </row>
    <row r="70" spans="1:11" x14ac:dyDescent="0.3">
      <c r="A70" s="361">
        <v>42948</v>
      </c>
      <c r="B70" s="46">
        <v>1.141</v>
      </c>
      <c r="D70" s="46"/>
      <c r="E70" s="46"/>
      <c r="G70" s="46"/>
      <c r="H70" s="46">
        <v>1.36</v>
      </c>
      <c r="J70" s="46"/>
      <c r="K70" s="30">
        <v>51.7</v>
      </c>
    </row>
    <row r="71" spans="1:11" x14ac:dyDescent="0.3">
      <c r="A71" s="361">
        <v>42917</v>
      </c>
      <c r="B71" s="46">
        <v>1.127</v>
      </c>
      <c r="D71" s="46"/>
      <c r="E71" s="46"/>
      <c r="G71" s="46"/>
      <c r="H71" s="46">
        <v>1.3480000000000001</v>
      </c>
      <c r="J71" s="46"/>
      <c r="K71" s="30">
        <v>48.48</v>
      </c>
    </row>
    <row r="72" spans="1:11" x14ac:dyDescent="0.3">
      <c r="A72" s="361">
        <v>42887</v>
      </c>
      <c r="B72" s="46">
        <v>1.127</v>
      </c>
      <c r="D72" s="46"/>
      <c r="E72" s="46"/>
      <c r="G72" s="46"/>
      <c r="H72" s="46">
        <v>1.36</v>
      </c>
      <c r="J72" s="46"/>
      <c r="K72" s="30">
        <v>46.37</v>
      </c>
    </row>
    <row r="73" spans="1:11" x14ac:dyDescent="0.3">
      <c r="A73" s="361">
        <v>42856</v>
      </c>
      <c r="B73" s="46">
        <v>1.1559999999999999</v>
      </c>
      <c r="D73" s="46"/>
      <c r="E73" s="46"/>
      <c r="G73" s="46"/>
      <c r="H73" s="46">
        <v>1.379</v>
      </c>
      <c r="J73" s="46"/>
      <c r="K73" s="30">
        <v>50.33</v>
      </c>
    </row>
    <row r="74" spans="1:11" x14ac:dyDescent="0.3">
      <c r="A74" s="361">
        <v>42826</v>
      </c>
      <c r="B74" s="46">
        <v>1.1839999999999999</v>
      </c>
      <c r="D74" s="46"/>
      <c r="E74" s="46"/>
      <c r="G74" s="46"/>
      <c r="H74" s="46">
        <v>1.403</v>
      </c>
      <c r="J74" s="46"/>
      <c r="K74" s="30">
        <v>52.31</v>
      </c>
    </row>
    <row r="75" spans="1:11" x14ac:dyDescent="0.3">
      <c r="A75" s="361">
        <v>42795</v>
      </c>
      <c r="B75" s="46">
        <v>1.1779999999999999</v>
      </c>
      <c r="D75" s="46"/>
      <c r="E75" s="46"/>
      <c r="G75" s="46"/>
      <c r="H75" s="46">
        <v>1.377</v>
      </c>
      <c r="J75" s="46"/>
      <c r="K75" s="30">
        <v>51.59</v>
      </c>
    </row>
    <row r="76" spans="1:11" x14ac:dyDescent="0.3">
      <c r="A76" s="361">
        <v>42767</v>
      </c>
      <c r="B76" s="46">
        <v>1.1990000000000001</v>
      </c>
      <c r="D76" s="46"/>
      <c r="E76" s="46"/>
      <c r="G76" s="46"/>
      <c r="H76" s="46">
        <v>1.4079999999999999</v>
      </c>
      <c r="J76" s="46"/>
      <c r="K76" s="30">
        <v>54.87</v>
      </c>
    </row>
    <row r="77" spans="1:11" x14ac:dyDescent="0.3">
      <c r="A77" s="361">
        <v>42736</v>
      </c>
      <c r="B77" s="46">
        <v>1.2030000000000001</v>
      </c>
      <c r="D77" s="46"/>
      <c r="E77" s="46"/>
      <c r="G77" s="46"/>
      <c r="H77" s="46">
        <v>1.401</v>
      </c>
      <c r="J77" s="46"/>
      <c r="K77" s="30">
        <v>54.58</v>
      </c>
    </row>
    <row r="78" spans="1:11" ht="14.25" customHeight="1" x14ac:dyDescent="0.3">
      <c r="A78" s="361">
        <v>42705</v>
      </c>
      <c r="B78" s="46">
        <v>1.19</v>
      </c>
      <c r="D78" s="46"/>
      <c r="E78" s="46"/>
      <c r="G78" s="46"/>
      <c r="H78" s="46">
        <v>1.379</v>
      </c>
      <c r="J78" s="46"/>
      <c r="K78" s="30">
        <v>53.31</v>
      </c>
    </row>
    <row r="79" spans="1:11" ht="14.25" customHeight="1" x14ac:dyDescent="0.3">
      <c r="A79" s="361">
        <v>42675</v>
      </c>
      <c r="B79" s="46">
        <v>1.135</v>
      </c>
      <c r="D79" s="46"/>
      <c r="E79" s="46"/>
      <c r="G79" s="46"/>
      <c r="H79" s="46">
        <v>1.329</v>
      </c>
      <c r="J79" s="46"/>
      <c r="K79" s="30">
        <v>44.73</v>
      </c>
    </row>
    <row r="80" spans="1:11" ht="14.25" customHeight="1" x14ac:dyDescent="0.3">
      <c r="A80" s="361">
        <v>42644</v>
      </c>
      <c r="B80" s="46">
        <v>1.149</v>
      </c>
      <c r="D80" s="46"/>
      <c r="E80" s="46"/>
      <c r="G80" s="46"/>
      <c r="H80" s="46">
        <v>1.351</v>
      </c>
      <c r="J80" s="46"/>
      <c r="K80" s="30">
        <v>49.52</v>
      </c>
    </row>
    <row r="81" spans="1:11" ht="14.25" customHeight="1" x14ac:dyDescent="0.3">
      <c r="A81" s="361">
        <v>42614</v>
      </c>
      <c r="B81" s="46">
        <v>1.1060000000000001</v>
      </c>
      <c r="D81" s="46"/>
      <c r="E81" s="46"/>
      <c r="G81" s="46"/>
      <c r="H81" s="46">
        <v>1.325</v>
      </c>
      <c r="J81" s="46"/>
      <c r="K81" s="30">
        <v>46.57</v>
      </c>
    </row>
    <row r="82" spans="1:11" ht="14.25" customHeight="1" x14ac:dyDescent="0.3">
      <c r="A82" s="361">
        <v>42583</v>
      </c>
      <c r="B82" s="46">
        <v>1.0920000000000001</v>
      </c>
      <c r="D82" s="46"/>
      <c r="E82" s="46"/>
      <c r="G82" s="46"/>
      <c r="H82" s="46">
        <v>1.3089999999999999</v>
      </c>
      <c r="J82" s="46"/>
      <c r="K82" s="30">
        <v>45.84</v>
      </c>
    </row>
    <row r="83" spans="1:11" ht="14.25" customHeight="1" x14ac:dyDescent="0.3">
      <c r="A83" s="361">
        <v>42552</v>
      </c>
      <c r="B83" s="46">
        <v>1.1040000000000001</v>
      </c>
      <c r="D83" s="46"/>
      <c r="E83" s="46"/>
      <c r="G83" s="46"/>
      <c r="H83" s="46">
        <v>1.3220000000000001</v>
      </c>
      <c r="J83" s="46"/>
      <c r="K83" s="30">
        <v>44.95</v>
      </c>
    </row>
    <row r="84" spans="1:11" ht="14.25" customHeight="1" x14ac:dyDescent="0.3">
      <c r="A84" s="361">
        <v>42522</v>
      </c>
      <c r="B84" s="46">
        <v>1.125</v>
      </c>
      <c r="D84" s="46"/>
      <c r="E84" s="46"/>
      <c r="G84" s="46"/>
      <c r="H84" s="46">
        <v>1.357</v>
      </c>
      <c r="J84" s="46"/>
      <c r="K84" s="30">
        <v>48.25</v>
      </c>
    </row>
    <row r="85" spans="1:11" ht="14.25" customHeight="1" x14ac:dyDescent="0.3">
      <c r="A85" s="361">
        <v>42491</v>
      </c>
      <c r="B85" s="46">
        <v>1.099</v>
      </c>
      <c r="D85" s="46"/>
      <c r="E85" s="46"/>
      <c r="G85" s="46"/>
      <c r="H85" s="46">
        <v>1.337</v>
      </c>
      <c r="J85" s="46"/>
      <c r="K85" s="30">
        <v>46.74</v>
      </c>
    </row>
    <row r="86" spans="1:11" ht="14.25" customHeight="1" x14ac:dyDescent="0.3">
      <c r="A86" s="361">
        <v>42461</v>
      </c>
      <c r="B86" s="46">
        <v>1.0489999999999999</v>
      </c>
      <c r="D86" s="46"/>
      <c r="E86" s="46"/>
      <c r="G86" s="46"/>
      <c r="H86" s="46">
        <v>1.3009999999999999</v>
      </c>
      <c r="J86" s="46"/>
      <c r="K86" s="30">
        <v>41.58</v>
      </c>
    </row>
    <row r="87" spans="1:11" ht="14.25" customHeight="1" x14ac:dyDescent="0.3">
      <c r="A87" s="361">
        <v>42430</v>
      </c>
      <c r="B87" s="46">
        <v>1.0409999999999999</v>
      </c>
      <c r="C87" s="30">
        <v>14.4</v>
      </c>
      <c r="D87" s="46">
        <v>0.89700000000000002</v>
      </c>
      <c r="E87" s="46"/>
      <c r="G87" s="46"/>
      <c r="H87" s="46">
        <v>1.25</v>
      </c>
      <c r="I87" s="30">
        <v>13.1</v>
      </c>
      <c r="J87" s="46">
        <v>1.119</v>
      </c>
      <c r="K87" s="30">
        <v>38.21</v>
      </c>
    </row>
    <row r="88" spans="1:11" ht="14.25" customHeight="1" x14ac:dyDescent="0.3">
      <c r="A88" s="361">
        <v>42401</v>
      </c>
      <c r="B88" s="46">
        <v>0.995</v>
      </c>
      <c r="C88" s="30">
        <v>14.5</v>
      </c>
      <c r="D88" s="46">
        <v>0.85</v>
      </c>
      <c r="E88" s="46"/>
      <c r="G88" s="46"/>
      <c r="H88" s="46">
        <v>1.23</v>
      </c>
      <c r="I88" s="30">
        <v>15.4</v>
      </c>
      <c r="J88" s="46">
        <v>1.077</v>
      </c>
      <c r="K88" s="30">
        <v>32.18</v>
      </c>
    </row>
    <row r="89" spans="1:11" ht="14.25" customHeight="1" x14ac:dyDescent="0.3">
      <c r="A89" s="361">
        <v>42370</v>
      </c>
      <c r="B89" s="46">
        <v>1.002</v>
      </c>
      <c r="C89" s="30">
        <v>14.1</v>
      </c>
      <c r="D89" s="46">
        <v>0.86099999999999999</v>
      </c>
      <c r="E89" s="46"/>
      <c r="G89" s="46"/>
      <c r="H89" s="46">
        <v>1.2689999999999999</v>
      </c>
      <c r="I89" s="30">
        <v>17.600000000000001</v>
      </c>
      <c r="J89" s="46">
        <v>1.093</v>
      </c>
      <c r="K89" s="30">
        <v>30.7</v>
      </c>
    </row>
    <row r="90" spans="1:11" ht="14.25" customHeight="1" x14ac:dyDescent="0.3">
      <c r="A90" s="361">
        <v>42339</v>
      </c>
      <c r="B90" s="30">
        <v>1.069</v>
      </c>
      <c r="C90" s="30">
        <v>16.8</v>
      </c>
      <c r="D90" s="30">
        <v>0.90100000000000002</v>
      </c>
      <c r="H90" s="30">
        <v>1.31</v>
      </c>
      <c r="I90" s="30">
        <v>18.100000000000001</v>
      </c>
      <c r="J90" s="30">
        <v>1.129</v>
      </c>
      <c r="K90" s="30">
        <v>38.01</v>
      </c>
    </row>
    <row r="91" spans="1:11" ht="14.25" customHeight="1" x14ac:dyDescent="0.3">
      <c r="A91" s="361">
        <v>42309</v>
      </c>
      <c r="B91" s="30">
        <v>1.1539999999999999</v>
      </c>
      <c r="C91" s="30">
        <v>20.399999999999999</v>
      </c>
      <c r="D91" s="30">
        <v>0.95</v>
      </c>
      <c r="H91" s="30">
        <v>1.355</v>
      </c>
      <c r="I91" s="30">
        <v>18.399999999999999</v>
      </c>
      <c r="J91" s="30">
        <v>1.171</v>
      </c>
      <c r="K91" s="30">
        <v>44.27</v>
      </c>
    </row>
    <row r="92" spans="1:11" ht="14.25" customHeight="1" x14ac:dyDescent="0.3">
      <c r="A92" s="361">
        <v>42278</v>
      </c>
      <c r="B92" s="30">
        <v>1.1419999999999999</v>
      </c>
      <c r="C92" s="30">
        <v>18.600000000000001</v>
      </c>
      <c r="D92" s="30">
        <v>0.95599999999999996</v>
      </c>
      <c r="H92" s="30">
        <v>1.3440000000000001</v>
      </c>
      <c r="I92" s="30">
        <v>16.7</v>
      </c>
      <c r="J92" s="30">
        <v>1.177</v>
      </c>
      <c r="K92" s="30">
        <v>48.43</v>
      </c>
    </row>
    <row r="93" spans="1:11" ht="14.25" customHeight="1" x14ac:dyDescent="0.3">
      <c r="A93" s="361">
        <v>42248</v>
      </c>
      <c r="B93" s="30">
        <v>1.1519999999999999</v>
      </c>
      <c r="C93" s="30">
        <v>18.399999999999999</v>
      </c>
      <c r="D93" s="30">
        <v>0.96799999999999997</v>
      </c>
      <c r="H93" s="30">
        <v>1.3740000000000001</v>
      </c>
      <c r="I93" s="30">
        <v>18.100000000000001</v>
      </c>
      <c r="J93" s="30">
        <v>1.1919999999999999</v>
      </c>
      <c r="K93" s="30">
        <v>47.62</v>
      </c>
    </row>
    <row r="94" spans="1:11" ht="14.25" customHeight="1" x14ac:dyDescent="0.3">
      <c r="A94" s="361">
        <v>42217</v>
      </c>
      <c r="B94" s="30">
        <v>1.157</v>
      </c>
      <c r="C94" s="30">
        <v>19</v>
      </c>
      <c r="D94" s="30">
        <v>0.96699999999999997</v>
      </c>
      <c r="H94" s="30">
        <v>1.4350000000000001</v>
      </c>
      <c r="I94" s="30">
        <v>23.4</v>
      </c>
      <c r="J94" s="30">
        <v>1.2010000000000001</v>
      </c>
      <c r="K94" s="30">
        <v>46.52</v>
      </c>
    </row>
    <row r="95" spans="1:11" ht="14.25" customHeight="1" x14ac:dyDescent="0.3">
      <c r="A95" s="361">
        <v>42186</v>
      </c>
      <c r="B95" s="30">
        <v>1.214</v>
      </c>
      <c r="C95" s="30">
        <v>18.2</v>
      </c>
      <c r="D95" s="30">
        <v>1.032</v>
      </c>
      <c r="H95" s="30">
        <v>1.5</v>
      </c>
      <c r="I95" s="30">
        <v>23.3</v>
      </c>
      <c r="J95" s="30">
        <v>1.2669999999999999</v>
      </c>
      <c r="K95" s="30">
        <v>56.56</v>
      </c>
    </row>
    <row r="96" spans="1:11" ht="14.25" customHeight="1" x14ac:dyDescent="0.3">
      <c r="A96" s="361">
        <v>42156</v>
      </c>
      <c r="B96" s="30">
        <v>1.246</v>
      </c>
      <c r="C96" s="30">
        <v>17.899999999999999</v>
      </c>
      <c r="D96" s="30">
        <v>1.0680000000000001</v>
      </c>
      <c r="H96" s="30">
        <v>1.5</v>
      </c>
      <c r="I96" s="30">
        <v>20.3</v>
      </c>
      <c r="J96" s="30">
        <v>1.2969999999999999</v>
      </c>
      <c r="K96" s="30">
        <v>61.48</v>
      </c>
    </row>
    <row r="97" spans="1:11" ht="14.25" customHeight="1" x14ac:dyDescent="0.3">
      <c r="A97" s="361">
        <v>42125</v>
      </c>
      <c r="B97" s="30">
        <v>1.2669999999999999</v>
      </c>
      <c r="C97" s="30">
        <v>18.2</v>
      </c>
      <c r="D97" s="30">
        <v>1.085</v>
      </c>
      <c r="H97" s="30">
        <v>1.4930000000000001</v>
      </c>
      <c r="I97" s="30">
        <v>18.3</v>
      </c>
      <c r="J97" s="30">
        <v>1.31</v>
      </c>
      <c r="K97" s="30">
        <v>64.08</v>
      </c>
    </row>
    <row r="98" spans="1:11" ht="14.25" customHeight="1" x14ac:dyDescent="0.3">
      <c r="A98" s="361">
        <v>42095</v>
      </c>
      <c r="B98" s="30">
        <v>1.232</v>
      </c>
      <c r="C98" s="30">
        <v>16.8</v>
      </c>
      <c r="D98" s="30">
        <v>1.0640000000000001</v>
      </c>
      <c r="H98" s="30">
        <v>1.4570000000000001</v>
      </c>
      <c r="I98" s="30">
        <v>16.8</v>
      </c>
      <c r="J98" s="30">
        <v>1.2889999999999999</v>
      </c>
      <c r="K98" s="30">
        <v>59.52</v>
      </c>
    </row>
    <row r="99" spans="1:11" ht="14.25" customHeight="1" x14ac:dyDescent="0.3">
      <c r="A99" s="361">
        <v>42064</v>
      </c>
      <c r="B99" s="30">
        <v>1.2230000000000001</v>
      </c>
      <c r="C99" s="30">
        <v>18.399999999999999</v>
      </c>
      <c r="D99" s="30">
        <v>1.0389999999999999</v>
      </c>
      <c r="H99" s="30">
        <v>1.4119999999999999</v>
      </c>
      <c r="I99" s="30">
        <v>15.4</v>
      </c>
      <c r="J99" s="30">
        <v>1.2589999999999999</v>
      </c>
      <c r="K99" s="30">
        <v>55.89</v>
      </c>
    </row>
    <row r="100" spans="1:11" ht="14.25" customHeight="1" x14ac:dyDescent="0.3">
      <c r="A100" s="361">
        <v>42036</v>
      </c>
      <c r="B100" s="30">
        <v>1.198</v>
      </c>
      <c r="C100" s="30">
        <v>18.600000000000001</v>
      </c>
      <c r="D100" s="30">
        <v>1.03</v>
      </c>
      <c r="H100" s="30">
        <v>1.353</v>
      </c>
      <c r="I100" s="30">
        <v>10.9</v>
      </c>
      <c r="J100" s="30">
        <v>1.244</v>
      </c>
      <c r="K100" s="30">
        <v>58.1</v>
      </c>
    </row>
    <row r="101" spans="1:11" ht="14.25" customHeight="1" x14ac:dyDescent="0.3">
      <c r="A101" s="361">
        <v>42005</v>
      </c>
      <c r="B101" s="30">
        <v>1.141</v>
      </c>
      <c r="C101" s="30">
        <v>17.3</v>
      </c>
      <c r="D101" s="30">
        <v>0.96799999999999997</v>
      </c>
      <c r="H101" s="30">
        <v>1.2969999999999999</v>
      </c>
      <c r="I101" s="30">
        <v>11.5</v>
      </c>
      <c r="J101" s="30">
        <v>1.1819999999999999</v>
      </c>
      <c r="K101" s="30">
        <v>47.76</v>
      </c>
    </row>
    <row r="102" spans="1:11" ht="14.25" customHeight="1" x14ac:dyDescent="0.3">
      <c r="A102" s="361">
        <v>41974</v>
      </c>
      <c r="B102" s="30">
        <v>1.2150000000000001</v>
      </c>
      <c r="C102" s="30">
        <v>18.600000000000001</v>
      </c>
      <c r="D102" s="30">
        <v>1.03</v>
      </c>
      <c r="H102" s="30">
        <v>1.3680000000000001</v>
      </c>
      <c r="I102" s="30">
        <v>12.5</v>
      </c>
      <c r="J102" s="30">
        <v>1.2430000000000001</v>
      </c>
      <c r="K102" s="30">
        <v>62.34</v>
      </c>
    </row>
    <row r="103" spans="1:11" ht="14.25" customHeight="1" x14ac:dyDescent="0.3">
      <c r="A103" s="361">
        <v>41944</v>
      </c>
      <c r="B103" s="30">
        <v>1.3109999999999999</v>
      </c>
      <c r="C103" s="30">
        <v>18.600000000000001</v>
      </c>
      <c r="D103" s="30">
        <v>1.125</v>
      </c>
      <c r="H103" s="30">
        <v>1.4810000000000001</v>
      </c>
      <c r="I103" s="30">
        <v>13.9</v>
      </c>
      <c r="J103" s="30">
        <v>1.341</v>
      </c>
      <c r="K103" s="30">
        <v>79.44</v>
      </c>
    </row>
    <row r="104" spans="1:11" ht="14.25" customHeight="1" x14ac:dyDescent="0.3">
      <c r="A104" s="361">
        <v>41913</v>
      </c>
      <c r="B104" s="30">
        <v>1.3380000000000001</v>
      </c>
      <c r="C104" s="30">
        <v>17.5</v>
      </c>
      <c r="D104" s="30">
        <v>1.163</v>
      </c>
      <c r="H104" s="30">
        <v>1.528</v>
      </c>
      <c r="I104" s="30">
        <v>14.6</v>
      </c>
      <c r="J104" s="30">
        <v>1.383</v>
      </c>
      <c r="K104" s="30">
        <v>87.43</v>
      </c>
    </row>
    <row r="105" spans="1:11" ht="14.25" customHeight="1" x14ac:dyDescent="0.3">
      <c r="A105" s="361">
        <v>41883</v>
      </c>
      <c r="B105" s="30">
        <v>1.375</v>
      </c>
      <c r="C105" s="30">
        <v>19.2</v>
      </c>
      <c r="D105" s="30">
        <v>1.1830000000000001</v>
      </c>
      <c r="H105" s="30">
        <v>1.5720000000000001</v>
      </c>
      <c r="I105" s="30">
        <v>16.8</v>
      </c>
      <c r="J105" s="30">
        <v>1.403</v>
      </c>
      <c r="K105" s="30">
        <v>97.09</v>
      </c>
    </row>
    <row r="106" spans="1:11" ht="14.25" customHeight="1" x14ac:dyDescent="0.3">
      <c r="A106" s="361">
        <v>41852</v>
      </c>
      <c r="B106" s="30">
        <v>1.385</v>
      </c>
      <c r="C106" s="30">
        <v>20.100000000000001</v>
      </c>
      <c r="D106" s="30">
        <v>1.1830000000000001</v>
      </c>
      <c r="H106" s="30">
        <v>1.577</v>
      </c>
      <c r="I106" s="30">
        <v>17.399999999999999</v>
      </c>
      <c r="J106" s="30">
        <v>1.403</v>
      </c>
      <c r="K106" s="30">
        <v>101.61</v>
      </c>
    </row>
    <row r="107" spans="1:11" ht="14.25" customHeight="1" x14ac:dyDescent="0.3">
      <c r="A107" s="361">
        <v>41821</v>
      </c>
      <c r="B107" s="30">
        <v>1.387</v>
      </c>
      <c r="C107" s="30">
        <v>18</v>
      </c>
      <c r="D107" s="30">
        <v>1.2070000000000001</v>
      </c>
      <c r="H107" s="30">
        <v>1.6020000000000001</v>
      </c>
      <c r="I107" s="30">
        <v>17.2</v>
      </c>
      <c r="J107" s="30">
        <v>1.43</v>
      </c>
      <c r="K107" s="30">
        <v>106.77</v>
      </c>
    </row>
    <row r="108" spans="1:11" ht="14.25" customHeight="1" x14ac:dyDescent="0.3">
      <c r="A108" s="361">
        <v>41791</v>
      </c>
      <c r="B108" s="30">
        <v>1.3979999999999999</v>
      </c>
      <c r="C108" s="30">
        <v>17.8</v>
      </c>
      <c r="D108" s="30">
        <v>1.2190000000000001</v>
      </c>
      <c r="H108" s="30">
        <v>1.609</v>
      </c>
      <c r="I108" s="30">
        <v>16.7</v>
      </c>
      <c r="J108" s="30">
        <v>1.4419999999999999</v>
      </c>
      <c r="K108" s="30">
        <v>111.8</v>
      </c>
    </row>
    <row r="109" spans="1:11" ht="14.25" customHeight="1" x14ac:dyDescent="0.3">
      <c r="A109" s="361">
        <v>41760</v>
      </c>
      <c r="B109" s="30">
        <v>1.3879999999999999</v>
      </c>
      <c r="C109" s="30">
        <v>19</v>
      </c>
      <c r="D109" s="30">
        <v>1.198</v>
      </c>
      <c r="H109" s="30">
        <v>1.5860000000000001</v>
      </c>
      <c r="I109" s="30">
        <v>16.8</v>
      </c>
      <c r="J109" s="30">
        <v>1.419</v>
      </c>
      <c r="K109" s="30">
        <v>109.54</v>
      </c>
    </row>
    <row r="110" spans="1:11" ht="14.25" customHeight="1" x14ac:dyDescent="0.3">
      <c r="A110" s="361">
        <v>41730</v>
      </c>
      <c r="B110" s="30">
        <v>1.387</v>
      </c>
      <c r="C110" s="30">
        <v>19</v>
      </c>
      <c r="D110" s="30">
        <v>1.196</v>
      </c>
      <c r="H110" s="30">
        <v>1.5780000000000001</v>
      </c>
      <c r="I110" s="30">
        <v>16.2</v>
      </c>
      <c r="J110" s="30">
        <v>1.4159999999999999</v>
      </c>
      <c r="K110" s="30">
        <v>107.76</v>
      </c>
    </row>
    <row r="111" spans="1:11" ht="14.25" customHeight="1" x14ac:dyDescent="0.3">
      <c r="A111" s="361">
        <v>41699</v>
      </c>
      <c r="B111" s="30">
        <v>1.383</v>
      </c>
      <c r="C111" s="30">
        <v>19.399999999999999</v>
      </c>
      <c r="D111" s="30">
        <v>1.1890000000000001</v>
      </c>
      <c r="H111" s="30">
        <v>1.546</v>
      </c>
      <c r="I111" s="30">
        <v>14.2</v>
      </c>
      <c r="J111" s="30">
        <v>1.4039999999999999</v>
      </c>
      <c r="K111" s="30">
        <v>107.48</v>
      </c>
    </row>
    <row r="112" spans="1:11" ht="14.25" customHeight="1" x14ac:dyDescent="0.3">
      <c r="A112" s="361">
        <v>41671</v>
      </c>
      <c r="B112" s="30">
        <v>1.391</v>
      </c>
      <c r="C112" s="30">
        <v>19.100000000000001</v>
      </c>
      <c r="D112" s="30">
        <v>1.2010000000000001</v>
      </c>
      <c r="H112" s="30">
        <v>1.5449999999999999</v>
      </c>
      <c r="I112" s="30">
        <v>13</v>
      </c>
      <c r="J112" s="30">
        <v>1.4139999999999999</v>
      </c>
      <c r="K112" s="30">
        <v>108.9</v>
      </c>
    </row>
    <row r="113" spans="1:11" ht="14.25" customHeight="1" x14ac:dyDescent="0.3">
      <c r="A113" s="361">
        <v>41640</v>
      </c>
      <c r="B113" s="30">
        <v>1.35</v>
      </c>
      <c r="C113" s="30">
        <v>18.3</v>
      </c>
      <c r="D113" s="30">
        <v>1.167</v>
      </c>
      <c r="H113" s="30">
        <v>1.5109999999999999</v>
      </c>
      <c r="I113" s="30">
        <v>12.9</v>
      </c>
      <c r="J113" s="30">
        <v>1.3819999999999999</v>
      </c>
      <c r="K113" s="30">
        <v>108.12</v>
      </c>
    </row>
    <row r="114" spans="1:11" ht="14.25" customHeight="1" x14ac:dyDescent="0.3">
      <c r="A114" s="361">
        <v>41609</v>
      </c>
      <c r="B114" s="30">
        <v>1.349</v>
      </c>
      <c r="C114" s="30">
        <v>18.100000000000001</v>
      </c>
      <c r="D114" s="30">
        <v>1.1679999999999999</v>
      </c>
      <c r="H114" s="30">
        <v>1.5009999999999999</v>
      </c>
      <c r="I114" s="30">
        <v>12</v>
      </c>
      <c r="J114" s="30">
        <v>1.381</v>
      </c>
      <c r="K114" s="30">
        <v>110.76</v>
      </c>
    </row>
    <row r="115" spans="1:11" ht="14.25" customHeight="1" x14ac:dyDescent="0.3">
      <c r="A115" s="361">
        <v>41579</v>
      </c>
      <c r="B115" s="30">
        <v>1.36</v>
      </c>
      <c r="C115" s="30">
        <v>19.399999999999999</v>
      </c>
      <c r="D115" s="30">
        <v>1.1659999999999999</v>
      </c>
      <c r="H115" s="30">
        <v>1.502</v>
      </c>
      <c r="I115" s="30">
        <v>12.4</v>
      </c>
      <c r="J115" s="30">
        <v>1.3779999999999999</v>
      </c>
      <c r="K115" s="30">
        <v>107.79</v>
      </c>
    </row>
    <row r="116" spans="1:11" ht="14.25" customHeight="1" x14ac:dyDescent="0.3">
      <c r="A116" s="361">
        <v>41548</v>
      </c>
      <c r="B116" s="30">
        <v>1.3660000000000001</v>
      </c>
      <c r="C116" s="30">
        <v>17.7</v>
      </c>
      <c r="D116" s="30">
        <v>1.1890000000000001</v>
      </c>
      <c r="H116" s="30">
        <v>1.5189999999999999</v>
      </c>
      <c r="I116" s="30">
        <v>11.7</v>
      </c>
      <c r="J116" s="30">
        <v>1.403</v>
      </c>
      <c r="K116" s="30">
        <v>109.08</v>
      </c>
    </row>
    <row r="117" spans="1:11" ht="14.25" customHeight="1" x14ac:dyDescent="0.3">
      <c r="A117" s="361">
        <v>41518</v>
      </c>
      <c r="B117" s="30">
        <v>1.405</v>
      </c>
      <c r="C117" s="30">
        <v>17.399999999999999</v>
      </c>
      <c r="D117" s="30">
        <v>1.232</v>
      </c>
      <c r="H117" s="30">
        <v>1.577</v>
      </c>
      <c r="I117" s="30">
        <v>12.9</v>
      </c>
      <c r="J117" s="30">
        <v>1.448</v>
      </c>
      <c r="K117" s="30">
        <v>111.6</v>
      </c>
    </row>
    <row r="118" spans="1:11" ht="14.25" customHeight="1" x14ac:dyDescent="0.3">
      <c r="A118" s="361">
        <v>41487</v>
      </c>
      <c r="B118" s="30">
        <v>1.4019999999999999</v>
      </c>
      <c r="C118" s="30">
        <v>16.2</v>
      </c>
      <c r="D118" s="30">
        <v>1.24</v>
      </c>
      <c r="H118" s="30">
        <v>1.601</v>
      </c>
      <c r="I118" s="30">
        <v>14</v>
      </c>
      <c r="J118" s="30">
        <v>1.4610000000000001</v>
      </c>
      <c r="K118" s="30">
        <v>111.28</v>
      </c>
    </row>
    <row r="119" spans="1:11" ht="14.25" customHeight="1" x14ac:dyDescent="0.3">
      <c r="A119" s="361">
        <v>41456</v>
      </c>
      <c r="B119" s="30">
        <v>1.3720000000000001</v>
      </c>
      <c r="C119" s="30">
        <v>16.399999999999999</v>
      </c>
      <c r="D119" s="30">
        <v>1.208</v>
      </c>
      <c r="H119" s="30">
        <v>1.5720000000000001</v>
      </c>
      <c r="I119" s="30">
        <v>14.3</v>
      </c>
      <c r="J119" s="30">
        <v>1.429</v>
      </c>
      <c r="K119" s="30">
        <v>107.93</v>
      </c>
    </row>
    <row r="120" spans="1:11" ht="14.25" customHeight="1" x14ac:dyDescent="0.3">
      <c r="A120" s="361">
        <v>41426</v>
      </c>
      <c r="B120" s="30">
        <v>1.3660000000000001</v>
      </c>
      <c r="C120" s="30">
        <v>18.2</v>
      </c>
      <c r="D120" s="30">
        <v>1.1839999999999999</v>
      </c>
      <c r="H120" s="30">
        <v>1.57</v>
      </c>
      <c r="I120" s="30">
        <v>16.399999999999999</v>
      </c>
      <c r="J120" s="30">
        <v>1.4059999999999999</v>
      </c>
      <c r="K120" s="30">
        <v>102.92</v>
      </c>
    </row>
    <row r="121" spans="1:11" ht="14.25" customHeight="1" x14ac:dyDescent="0.3">
      <c r="A121" s="361">
        <v>41395</v>
      </c>
      <c r="B121" s="30">
        <v>1.3620000000000001</v>
      </c>
      <c r="C121" s="30">
        <v>18.5</v>
      </c>
      <c r="D121" s="30">
        <v>1.177</v>
      </c>
      <c r="H121" s="30">
        <v>1.5649999999999999</v>
      </c>
      <c r="I121" s="30">
        <v>16.600000000000001</v>
      </c>
      <c r="J121" s="30">
        <v>1.399</v>
      </c>
      <c r="K121" s="30">
        <v>102.56</v>
      </c>
    </row>
    <row r="122" spans="1:11" ht="14.25" customHeight="1" x14ac:dyDescent="0.3">
      <c r="A122" s="361">
        <v>41365</v>
      </c>
      <c r="B122" s="30">
        <v>1.411</v>
      </c>
      <c r="C122" s="30">
        <v>20.9</v>
      </c>
      <c r="D122" s="30">
        <v>1.2010000000000001</v>
      </c>
      <c r="H122" s="30">
        <v>1.611</v>
      </c>
      <c r="I122" s="30">
        <v>18.8</v>
      </c>
      <c r="J122" s="30">
        <v>1.4219999999999999</v>
      </c>
      <c r="K122" s="30">
        <v>102.25</v>
      </c>
    </row>
    <row r="123" spans="1:11" ht="14.25" customHeight="1" x14ac:dyDescent="0.3">
      <c r="A123" s="361">
        <v>41334</v>
      </c>
      <c r="B123" s="30">
        <v>1.4059999999999999</v>
      </c>
      <c r="C123" s="30">
        <v>21.1</v>
      </c>
      <c r="D123" s="30">
        <v>1.196</v>
      </c>
      <c r="H123" s="30">
        <v>1.5940000000000001</v>
      </c>
      <c r="I123" s="30">
        <v>17.899999999999999</v>
      </c>
      <c r="J123" s="30">
        <v>1.415</v>
      </c>
      <c r="K123" s="30">
        <v>108.47</v>
      </c>
    </row>
    <row r="124" spans="1:11" ht="14.25" customHeight="1" x14ac:dyDescent="0.3">
      <c r="A124" s="361">
        <v>41306</v>
      </c>
      <c r="B124" s="30">
        <v>1.425</v>
      </c>
      <c r="C124" s="30">
        <v>23.8</v>
      </c>
      <c r="D124" s="30">
        <v>1.1870000000000001</v>
      </c>
      <c r="H124" s="30">
        <v>1.6060000000000001</v>
      </c>
      <c r="I124" s="30">
        <v>20.100000000000001</v>
      </c>
      <c r="J124" s="30">
        <v>1.405</v>
      </c>
      <c r="K124" s="30">
        <v>116.05</v>
      </c>
    </row>
    <row r="125" spans="1:11" ht="14.25" customHeight="1" x14ac:dyDescent="0.3">
      <c r="A125" s="361">
        <v>41275</v>
      </c>
      <c r="B125" s="30">
        <v>1.4159999999999999</v>
      </c>
      <c r="C125" s="30">
        <v>23.2</v>
      </c>
      <c r="D125" s="30">
        <v>1.1839999999999999</v>
      </c>
      <c r="H125" s="30">
        <v>1.5620000000000001</v>
      </c>
      <c r="I125" s="30">
        <v>16.600000000000001</v>
      </c>
      <c r="J125" s="30">
        <v>1.3959999999999999</v>
      </c>
      <c r="K125" s="30">
        <v>112.96</v>
      </c>
    </row>
    <row r="126" spans="1:11" ht="14.25" customHeight="1" x14ac:dyDescent="0.3">
      <c r="A126" s="361">
        <v>41244</v>
      </c>
      <c r="B126" s="30">
        <v>1.4319999999999999</v>
      </c>
      <c r="C126" s="30">
        <v>26.1</v>
      </c>
      <c r="D126" s="30">
        <v>1.171</v>
      </c>
      <c r="H126" s="30">
        <v>1.5680000000000001</v>
      </c>
      <c r="I126" s="30">
        <v>18.600000000000001</v>
      </c>
      <c r="J126" s="30">
        <v>1.3819999999999999</v>
      </c>
      <c r="K126" s="30">
        <v>109.49</v>
      </c>
    </row>
    <row r="127" spans="1:11" ht="14.25" customHeight="1" x14ac:dyDescent="0.3">
      <c r="A127" s="361">
        <v>41214</v>
      </c>
      <c r="B127" s="30">
        <v>1.464</v>
      </c>
      <c r="C127" s="30">
        <v>29.8</v>
      </c>
      <c r="D127" s="30">
        <v>1.167</v>
      </c>
      <c r="H127" s="30">
        <v>1.5780000000000001</v>
      </c>
      <c r="I127" s="30">
        <v>20.399999999999999</v>
      </c>
      <c r="J127" s="30">
        <v>1.3740000000000001</v>
      </c>
      <c r="K127" s="30">
        <v>109.06</v>
      </c>
    </row>
    <row r="128" spans="1:11" ht="14.25" customHeight="1" x14ac:dyDescent="0.3">
      <c r="A128" s="361">
        <v>41183</v>
      </c>
      <c r="B128" s="30">
        <v>1.484</v>
      </c>
      <c r="C128" s="30">
        <v>30.3</v>
      </c>
      <c r="D128" s="30">
        <v>1.1819999999999999</v>
      </c>
      <c r="H128" s="30">
        <v>1.627</v>
      </c>
      <c r="I128" s="30">
        <v>23.3</v>
      </c>
      <c r="J128" s="30">
        <v>1.3939999999999999</v>
      </c>
      <c r="K128" s="30">
        <v>111.71</v>
      </c>
    </row>
    <row r="129" spans="1:11" ht="14.25" customHeight="1" x14ac:dyDescent="0.3">
      <c r="A129" s="361">
        <v>41153</v>
      </c>
      <c r="B129" s="30">
        <v>1.5109999999999999</v>
      </c>
      <c r="C129" s="30">
        <v>29.1</v>
      </c>
      <c r="D129" s="30">
        <v>1.22</v>
      </c>
      <c r="H129" s="30">
        <v>1.7050000000000001</v>
      </c>
      <c r="I129" s="30">
        <v>26.5</v>
      </c>
      <c r="J129" s="30">
        <v>1.44</v>
      </c>
      <c r="K129" s="30">
        <v>112.86</v>
      </c>
    </row>
    <row r="130" spans="1:11" ht="14.25" customHeight="1" x14ac:dyDescent="0.3">
      <c r="A130" s="361">
        <v>41122</v>
      </c>
      <c r="B130" s="30">
        <v>1.4850000000000001</v>
      </c>
      <c r="C130" s="30">
        <v>27.3</v>
      </c>
      <c r="D130" s="30">
        <v>1.212</v>
      </c>
      <c r="H130" s="30">
        <v>1.6830000000000001</v>
      </c>
      <c r="I130" s="30">
        <v>25</v>
      </c>
      <c r="J130" s="30">
        <v>1.4330000000000001</v>
      </c>
      <c r="K130" s="30">
        <v>113.36</v>
      </c>
    </row>
    <row r="131" spans="1:11" ht="14.25" customHeight="1" x14ac:dyDescent="0.3">
      <c r="A131" s="361">
        <v>41091</v>
      </c>
      <c r="B131" s="30">
        <v>1.423</v>
      </c>
      <c r="C131" s="30">
        <v>24.3</v>
      </c>
      <c r="D131" s="30">
        <v>1.179</v>
      </c>
      <c r="H131" s="30">
        <v>1.6080000000000001</v>
      </c>
      <c r="I131" s="30">
        <v>21</v>
      </c>
      <c r="J131" s="30">
        <v>1.3979999999999999</v>
      </c>
      <c r="K131" s="30">
        <v>102.62</v>
      </c>
    </row>
    <row r="132" spans="1:11" ht="14.25" customHeight="1" x14ac:dyDescent="0.3">
      <c r="A132" s="361">
        <v>41061</v>
      </c>
      <c r="B132" s="30">
        <v>1.411</v>
      </c>
      <c r="C132" s="30">
        <v>24.3</v>
      </c>
      <c r="D132" s="30">
        <v>1.1679999999999999</v>
      </c>
      <c r="H132" s="30">
        <v>1.6</v>
      </c>
      <c r="I132" s="30">
        <v>21.3</v>
      </c>
      <c r="J132" s="30">
        <v>1.387</v>
      </c>
      <c r="K132" s="30">
        <v>95.16</v>
      </c>
    </row>
    <row r="133" spans="1:11" ht="14.25" customHeight="1" x14ac:dyDescent="0.3">
      <c r="A133" s="361">
        <v>41030</v>
      </c>
      <c r="B133" s="30">
        <v>1.4470000000000001</v>
      </c>
      <c r="C133" s="30">
        <v>23.3</v>
      </c>
      <c r="D133" s="30">
        <v>1.214</v>
      </c>
      <c r="H133" s="30">
        <v>1.63</v>
      </c>
      <c r="I133" s="30">
        <v>19.7</v>
      </c>
      <c r="J133" s="30">
        <v>1.4319999999999999</v>
      </c>
      <c r="K133" s="30">
        <v>110.34</v>
      </c>
    </row>
    <row r="134" spans="1:11" ht="14.25" customHeight="1" x14ac:dyDescent="0.3">
      <c r="A134" s="361">
        <v>41000</v>
      </c>
      <c r="B134" s="30">
        <v>1.4850000000000001</v>
      </c>
      <c r="C134" s="30">
        <v>24.5</v>
      </c>
      <c r="D134" s="30">
        <v>1.2390000000000001</v>
      </c>
      <c r="H134" s="30">
        <v>1.6830000000000001</v>
      </c>
      <c r="I134" s="30">
        <v>22.3</v>
      </c>
      <c r="J134" s="30">
        <v>1.46</v>
      </c>
      <c r="K134" s="30">
        <v>119.75</v>
      </c>
    </row>
    <row r="135" spans="1:11" ht="14.25" customHeight="1" x14ac:dyDescent="0.3">
      <c r="A135" s="361">
        <v>40969</v>
      </c>
      <c r="B135" s="30">
        <v>1.4790000000000001</v>
      </c>
      <c r="C135" s="30">
        <v>25.6</v>
      </c>
      <c r="D135" s="30">
        <v>1.2230000000000001</v>
      </c>
      <c r="H135" s="30">
        <v>1.643</v>
      </c>
      <c r="I135" s="30">
        <v>20.399999999999999</v>
      </c>
      <c r="J135" s="30">
        <v>1.4379999999999999</v>
      </c>
      <c r="K135" s="30">
        <v>125.45</v>
      </c>
    </row>
    <row r="136" spans="1:11" ht="14.25" customHeight="1" x14ac:dyDescent="0.3">
      <c r="A136" s="361">
        <v>40940</v>
      </c>
      <c r="B136" s="30">
        <v>1.482</v>
      </c>
      <c r="C136" s="30">
        <v>26.5</v>
      </c>
      <c r="D136" s="30">
        <v>1.2170000000000001</v>
      </c>
      <c r="H136" s="30">
        <v>1.63</v>
      </c>
      <c r="I136" s="30">
        <v>20</v>
      </c>
      <c r="J136" s="30">
        <v>1.43</v>
      </c>
      <c r="K136" s="30">
        <v>119.33</v>
      </c>
    </row>
    <row r="137" spans="1:11" ht="14.25" customHeight="1" x14ac:dyDescent="0.3">
      <c r="A137" s="361">
        <v>40909</v>
      </c>
      <c r="B137" s="30">
        <v>1.4179999999999999</v>
      </c>
      <c r="C137" s="30">
        <v>20.3</v>
      </c>
      <c r="D137" s="30">
        <v>1.2150000000000001</v>
      </c>
      <c r="H137" s="30">
        <v>1.5489999999999999</v>
      </c>
      <c r="I137" s="30">
        <v>12.4</v>
      </c>
      <c r="J137" s="30">
        <v>1.425</v>
      </c>
      <c r="K137" s="30">
        <v>110.69</v>
      </c>
    </row>
    <row r="138" spans="1:11" ht="14.25" customHeight="1" x14ac:dyDescent="0.3">
      <c r="A138" s="361">
        <v>40878</v>
      </c>
      <c r="B138" s="30">
        <v>1.4079999999999999</v>
      </c>
      <c r="C138" s="30">
        <v>19.3</v>
      </c>
      <c r="D138" s="30">
        <v>1.2150000000000001</v>
      </c>
      <c r="H138" s="30">
        <v>1.5189999999999999</v>
      </c>
      <c r="I138" s="30">
        <v>9.6999999999999993</v>
      </c>
      <c r="J138" s="30" t="s">
        <v>1080</v>
      </c>
      <c r="K138" s="30">
        <v>107.87</v>
      </c>
    </row>
    <row r="139" spans="1:11" ht="14.25" customHeight="1" x14ac:dyDescent="0.3">
      <c r="A139" s="361">
        <v>40848</v>
      </c>
      <c r="B139" s="30">
        <v>1.4279999999999999</v>
      </c>
      <c r="C139" s="30">
        <v>24.7</v>
      </c>
      <c r="D139" s="30">
        <v>1.181</v>
      </c>
      <c r="H139" s="30">
        <v>1.502</v>
      </c>
      <c r="I139" s="30">
        <v>12</v>
      </c>
      <c r="J139" s="30" t="s">
        <v>1081</v>
      </c>
      <c r="K139" s="30">
        <v>110.77</v>
      </c>
    </row>
    <row r="140" spans="1:11" ht="14.25" customHeight="1" x14ac:dyDescent="0.3">
      <c r="A140" s="361">
        <v>40817</v>
      </c>
      <c r="B140" s="30">
        <v>1.419</v>
      </c>
      <c r="C140" s="30">
        <v>28.8</v>
      </c>
      <c r="D140" s="30">
        <v>1.131</v>
      </c>
      <c r="H140" s="30">
        <v>1.5289999999999999</v>
      </c>
      <c r="I140" s="30">
        <v>19.100000000000001</v>
      </c>
      <c r="J140" s="30" t="s">
        <v>1082</v>
      </c>
      <c r="K140" s="30">
        <v>109.55</v>
      </c>
    </row>
    <row r="141" spans="1:11" ht="14.25" customHeight="1" x14ac:dyDescent="0.3">
      <c r="A141" s="361">
        <v>40787</v>
      </c>
      <c r="B141" s="30">
        <v>1.399</v>
      </c>
      <c r="C141" s="30">
        <v>27.6</v>
      </c>
      <c r="D141" s="30">
        <v>1.123</v>
      </c>
      <c r="H141" s="30">
        <v>1.552</v>
      </c>
      <c r="I141" s="30">
        <v>21.6</v>
      </c>
      <c r="J141" s="30" t="s">
        <v>1083</v>
      </c>
      <c r="K141" s="30">
        <v>112.83</v>
      </c>
    </row>
    <row r="142" spans="1:11" ht="14.25" customHeight="1" x14ac:dyDescent="0.3">
      <c r="A142" s="361">
        <v>40756</v>
      </c>
      <c r="B142" s="30">
        <v>1.379</v>
      </c>
      <c r="C142" s="30">
        <v>25.3</v>
      </c>
      <c r="D142" s="30">
        <v>1.1259999999999999</v>
      </c>
      <c r="H142" s="30">
        <v>1.5309999999999999</v>
      </c>
      <c r="I142" s="30">
        <v>19.2</v>
      </c>
      <c r="J142" s="30" t="s">
        <v>1084</v>
      </c>
      <c r="K142" s="30">
        <v>110.22</v>
      </c>
    </row>
    <row r="143" spans="1:11" ht="14.25" customHeight="1" x14ac:dyDescent="0.3">
      <c r="A143" s="361">
        <v>40725</v>
      </c>
      <c r="B143" s="30">
        <v>1.39</v>
      </c>
      <c r="C143" s="30">
        <v>23.8</v>
      </c>
      <c r="D143" s="30">
        <v>1.1519999999999999</v>
      </c>
      <c r="H143" s="30">
        <v>1.544</v>
      </c>
      <c r="I143" s="30">
        <v>17.8</v>
      </c>
      <c r="J143" s="30" t="s">
        <v>1085</v>
      </c>
      <c r="K143" s="30">
        <v>116.97</v>
      </c>
    </row>
    <row r="144" spans="1:11" ht="14.25" customHeight="1" x14ac:dyDescent="0.3">
      <c r="A144" s="361">
        <v>40695</v>
      </c>
      <c r="B144" s="30">
        <v>1.395</v>
      </c>
      <c r="C144" s="30">
        <v>23.7</v>
      </c>
      <c r="D144" s="30">
        <v>1.1579999999999999</v>
      </c>
      <c r="H144" s="30">
        <v>1.5249999999999999</v>
      </c>
      <c r="I144" s="30">
        <v>15.7</v>
      </c>
      <c r="J144" s="30" t="s">
        <v>1086</v>
      </c>
      <c r="K144" s="30">
        <v>113.83</v>
      </c>
    </row>
    <row r="145" spans="1:11" ht="14.25" customHeight="1" x14ac:dyDescent="0.3">
      <c r="A145" s="361">
        <v>40664</v>
      </c>
      <c r="B145" s="30">
        <v>1.399</v>
      </c>
      <c r="C145" s="30">
        <v>20.7</v>
      </c>
      <c r="D145" s="30" t="s">
        <v>1087</v>
      </c>
      <c r="H145" s="30">
        <v>1.5860000000000001</v>
      </c>
      <c r="I145" s="30">
        <v>16.899999999999999</v>
      </c>
      <c r="J145" s="30" t="s">
        <v>1088</v>
      </c>
      <c r="K145" s="30">
        <v>114.99</v>
      </c>
    </row>
    <row r="146" spans="1:11" ht="14.25" customHeight="1" x14ac:dyDescent="0.3">
      <c r="A146" s="361">
        <v>40634</v>
      </c>
      <c r="B146" s="30">
        <v>1.431</v>
      </c>
      <c r="C146" s="30">
        <v>21.4</v>
      </c>
      <c r="D146" s="30" t="s">
        <v>1089</v>
      </c>
      <c r="H146" s="30">
        <v>1.571</v>
      </c>
      <c r="I146" s="30">
        <v>14.2</v>
      </c>
      <c r="J146" s="30">
        <v>1.429</v>
      </c>
      <c r="K146" s="30">
        <v>123.26</v>
      </c>
    </row>
    <row r="147" spans="1:11" ht="14.25" customHeight="1" x14ac:dyDescent="0.3">
      <c r="A147" s="361">
        <v>40603</v>
      </c>
      <c r="B147" s="30">
        <v>1.413</v>
      </c>
      <c r="C147" s="30">
        <v>21.9</v>
      </c>
      <c r="D147" s="30" t="s">
        <v>1090</v>
      </c>
      <c r="H147" s="30">
        <v>1.522</v>
      </c>
      <c r="I147" s="30">
        <v>12.2</v>
      </c>
      <c r="J147" s="30">
        <v>1.4</v>
      </c>
      <c r="K147" s="30">
        <v>114.64</v>
      </c>
    </row>
    <row r="148" spans="1:11" ht="14.25" customHeight="1" x14ac:dyDescent="0.3">
      <c r="A148" s="361">
        <v>40575</v>
      </c>
      <c r="B148" s="30">
        <v>1.387</v>
      </c>
      <c r="C148" s="30">
        <v>21.8</v>
      </c>
      <c r="D148" s="30" t="s">
        <v>1091</v>
      </c>
      <c r="E148" s="30">
        <v>1.4710000000000001</v>
      </c>
      <c r="F148" s="30">
        <v>11.8</v>
      </c>
      <c r="G148" s="30">
        <v>1.353</v>
      </c>
      <c r="H148" s="30">
        <v>1.4950000000000001</v>
      </c>
      <c r="I148" s="30">
        <v>11.9</v>
      </c>
      <c r="J148" s="30">
        <v>1.3759999999999999</v>
      </c>
      <c r="K148" s="30">
        <v>103.72</v>
      </c>
    </row>
    <row r="149" spans="1:11" ht="14.25" customHeight="1" x14ac:dyDescent="0.3">
      <c r="A149" s="361">
        <v>40544</v>
      </c>
      <c r="B149" s="30">
        <v>1.304</v>
      </c>
      <c r="C149" s="30">
        <v>17.5</v>
      </c>
      <c r="D149" s="30" t="s">
        <v>1092</v>
      </c>
      <c r="E149" s="30">
        <v>1.466</v>
      </c>
      <c r="F149" s="30">
        <v>12.2</v>
      </c>
      <c r="G149" s="30">
        <v>1.3440000000000001</v>
      </c>
      <c r="H149" s="30">
        <v>1.462</v>
      </c>
      <c r="I149" s="30">
        <v>11.8</v>
      </c>
      <c r="J149" s="30">
        <v>1.3440000000000001</v>
      </c>
      <c r="K149" s="30">
        <v>96.52</v>
      </c>
    </row>
    <row r="150" spans="1:11" ht="14.25" customHeight="1" x14ac:dyDescent="0.3">
      <c r="A150" s="361">
        <v>40513</v>
      </c>
      <c r="B150" s="30">
        <v>1.3009999999999999</v>
      </c>
      <c r="C150" s="30">
        <v>16.3</v>
      </c>
      <c r="D150" s="30" t="s">
        <v>1093</v>
      </c>
      <c r="E150" s="30">
        <v>1.468</v>
      </c>
      <c r="F150" s="30">
        <v>11.4</v>
      </c>
      <c r="G150" s="30">
        <v>1.3540000000000001</v>
      </c>
      <c r="H150" s="30">
        <v>1.464</v>
      </c>
      <c r="I150" s="30">
        <v>11.1</v>
      </c>
      <c r="J150" s="30">
        <v>1.3540000000000001</v>
      </c>
      <c r="K150" s="30">
        <v>91.45</v>
      </c>
    </row>
    <row r="151" spans="1:11" ht="14.25" customHeight="1" x14ac:dyDescent="0.3">
      <c r="A151" s="361">
        <v>40483</v>
      </c>
      <c r="B151" s="30">
        <v>1.2330000000000001</v>
      </c>
      <c r="C151" s="30">
        <v>14.2</v>
      </c>
      <c r="D151" s="30" t="s">
        <v>1094</v>
      </c>
      <c r="E151" s="30">
        <v>1.4039999999999999</v>
      </c>
      <c r="F151" s="30">
        <v>9.6999999999999993</v>
      </c>
      <c r="G151" s="30">
        <v>1.3069999999999999</v>
      </c>
      <c r="H151" s="30">
        <v>1.395</v>
      </c>
      <c r="I151" s="30">
        <v>8.9</v>
      </c>
      <c r="J151" s="30">
        <v>1.306</v>
      </c>
      <c r="K151" s="30">
        <v>85.28</v>
      </c>
    </row>
    <row r="152" spans="1:11" ht="14.25" customHeight="1" x14ac:dyDescent="0.3">
      <c r="A152" s="361">
        <v>40452</v>
      </c>
      <c r="B152" s="30">
        <v>1.218</v>
      </c>
      <c r="C152" s="30">
        <v>14.1</v>
      </c>
      <c r="D152" s="30" t="s">
        <v>1095</v>
      </c>
      <c r="E152" s="30">
        <v>1.39</v>
      </c>
      <c r="F152" s="30">
        <v>9.6</v>
      </c>
      <c r="G152" s="30">
        <v>1.294</v>
      </c>
      <c r="H152" s="30">
        <v>1.381</v>
      </c>
      <c r="I152" s="30">
        <v>8.9</v>
      </c>
      <c r="J152" s="30">
        <v>1.292</v>
      </c>
      <c r="K152" s="30">
        <v>82.67</v>
      </c>
    </row>
    <row r="153" spans="1:11" ht="14.25" customHeight="1" x14ac:dyDescent="0.3">
      <c r="A153" s="361">
        <v>40422</v>
      </c>
      <c r="B153" s="30">
        <v>1.1970000000000001</v>
      </c>
      <c r="C153" s="30">
        <v>13.8</v>
      </c>
      <c r="D153" s="30" t="s">
        <v>1096</v>
      </c>
      <c r="E153" s="30">
        <v>1.3779999999999999</v>
      </c>
      <c r="F153" s="30">
        <v>10.199999999999999</v>
      </c>
      <c r="G153" s="30">
        <v>1.276</v>
      </c>
      <c r="H153" s="30">
        <v>1.369</v>
      </c>
      <c r="I153" s="30">
        <v>9.4</v>
      </c>
      <c r="J153" s="30">
        <v>1.2749999999999999</v>
      </c>
      <c r="K153" s="30">
        <v>77.84</v>
      </c>
    </row>
    <row r="154" spans="1:11" ht="14.25" customHeight="1" x14ac:dyDescent="0.3">
      <c r="A154" s="361">
        <v>40391</v>
      </c>
      <c r="B154" s="30">
        <v>1.1950000000000001</v>
      </c>
      <c r="C154" s="30">
        <v>11.6</v>
      </c>
      <c r="D154" s="30" t="s">
        <v>1097</v>
      </c>
      <c r="E154" s="30">
        <v>1.39</v>
      </c>
      <c r="F154" s="30">
        <v>9.1</v>
      </c>
      <c r="G154" s="30">
        <v>1.2989999999999999</v>
      </c>
      <c r="H154" s="30">
        <v>1.3839999999999999</v>
      </c>
      <c r="I154" s="30">
        <v>8.6</v>
      </c>
      <c r="J154" s="30">
        <v>1.298</v>
      </c>
      <c r="K154" s="30">
        <v>77.040000000000006</v>
      </c>
    </row>
    <row r="155" spans="1:11" ht="14.25" customHeight="1" x14ac:dyDescent="0.3">
      <c r="A155" s="361">
        <v>40360</v>
      </c>
      <c r="B155" s="30">
        <v>1.2</v>
      </c>
      <c r="C155" s="30">
        <v>11.7</v>
      </c>
      <c r="D155" s="30" t="s">
        <v>1098</v>
      </c>
      <c r="E155" s="30">
        <v>1.407</v>
      </c>
      <c r="F155" s="30">
        <v>10.199999999999999</v>
      </c>
      <c r="G155" s="30">
        <v>1.3049999999999999</v>
      </c>
      <c r="H155" s="30">
        <v>1.393</v>
      </c>
      <c r="I155" s="30">
        <v>9</v>
      </c>
      <c r="J155" s="30">
        <v>1.3029999999999999</v>
      </c>
      <c r="K155" s="30">
        <v>75.58</v>
      </c>
    </row>
    <row r="156" spans="1:11" ht="14.25" customHeight="1" x14ac:dyDescent="0.3">
      <c r="A156" s="361">
        <v>40330</v>
      </c>
      <c r="B156" s="30">
        <v>1.228</v>
      </c>
      <c r="C156" s="30">
        <v>12.9</v>
      </c>
      <c r="D156" s="30" t="s">
        <v>1099</v>
      </c>
      <c r="E156" s="30">
        <v>1.4279999999999999</v>
      </c>
      <c r="F156" s="30">
        <v>10.8</v>
      </c>
      <c r="G156" s="30">
        <v>1.32</v>
      </c>
      <c r="H156" s="30">
        <v>1.4219999999999999</v>
      </c>
      <c r="I156" s="30">
        <v>10.199999999999999</v>
      </c>
      <c r="J156" s="30">
        <v>1.319</v>
      </c>
      <c r="K156" s="30">
        <v>74.760000000000005</v>
      </c>
    </row>
    <row r="157" spans="1:11" ht="14.25" customHeight="1" x14ac:dyDescent="0.3">
      <c r="A157" s="361">
        <v>40299</v>
      </c>
      <c r="B157" s="30">
        <v>1.24</v>
      </c>
      <c r="C157" s="30">
        <v>13.6</v>
      </c>
      <c r="D157" s="30" t="s">
        <v>1100</v>
      </c>
      <c r="E157" s="30">
        <v>1.4419999999999999</v>
      </c>
      <c r="F157" s="30">
        <v>11.7</v>
      </c>
      <c r="G157" s="30">
        <v>1.325</v>
      </c>
      <c r="H157" s="30">
        <v>1.4350000000000001</v>
      </c>
      <c r="I157" s="30">
        <v>11.1</v>
      </c>
      <c r="J157" s="30">
        <v>1.3240000000000001</v>
      </c>
      <c r="K157" s="30">
        <v>75.95</v>
      </c>
    </row>
    <row r="158" spans="1:11" ht="14.25" customHeight="1" x14ac:dyDescent="0.3">
      <c r="A158" s="361">
        <v>40269</v>
      </c>
      <c r="B158" s="30">
        <v>1.2150000000000001</v>
      </c>
      <c r="C158" s="30">
        <v>12</v>
      </c>
      <c r="D158" s="30" t="s">
        <v>1101</v>
      </c>
      <c r="E158" s="30">
        <v>1.429</v>
      </c>
      <c r="F158" s="30">
        <v>11.1</v>
      </c>
      <c r="G158" s="30">
        <v>1.3180000000000001</v>
      </c>
      <c r="H158" s="30">
        <v>1.423</v>
      </c>
      <c r="I158" s="30">
        <v>10.6</v>
      </c>
      <c r="J158" s="30">
        <v>1.3169999999999999</v>
      </c>
      <c r="K158" s="30">
        <v>84.82</v>
      </c>
    </row>
    <row r="159" spans="1:11" ht="14.25" customHeight="1" x14ac:dyDescent="0.3">
      <c r="A159" s="361">
        <v>40238</v>
      </c>
      <c r="B159" s="30">
        <v>1.1819999999999999</v>
      </c>
      <c r="C159" s="30">
        <v>11</v>
      </c>
      <c r="D159" s="30" t="s">
        <v>1102</v>
      </c>
      <c r="E159" s="30">
        <v>1.407</v>
      </c>
      <c r="F159" s="30">
        <v>11.1</v>
      </c>
      <c r="G159" s="30">
        <v>1.2969999999999999</v>
      </c>
      <c r="H159" s="30">
        <v>1.405</v>
      </c>
      <c r="I159" s="30">
        <v>10.9</v>
      </c>
      <c r="J159" s="30">
        <v>1.296</v>
      </c>
      <c r="K159" s="30">
        <v>78.83</v>
      </c>
    </row>
    <row r="160" spans="1:11" ht="14.25" customHeight="1" x14ac:dyDescent="0.3">
      <c r="A160" s="361">
        <v>40210</v>
      </c>
      <c r="B160" s="30">
        <v>1.125</v>
      </c>
      <c r="C160" s="30">
        <v>8.6</v>
      </c>
      <c r="D160" s="30" t="s">
        <v>1103</v>
      </c>
      <c r="E160" s="30">
        <v>1.3460000000000001</v>
      </c>
      <c r="F160" s="30">
        <v>8.1999999999999993</v>
      </c>
      <c r="G160" s="30">
        <v>1.264</v>
      </c>
      <c r="H160" s="30">
        <v>1.34</v>
      </c>
      <c r="I160" s="30">
        <v>7.7</v>
      </c>
      <c r="J160" s="30">
        <v>1.2629999999999999</v>
      </c>
      <c r="K160" s="30">
        <v>73.75</v>
      </c>
    </row>
    <row r="161" spans="1:11" ht="14.25" customHeight="1" x14ac:dyDescent="0.3">
      <c r="A161" s="361">
        <v>40179</v>
      </c>
      <c r="B161" s="30">
        <v>1.1379999999999999</v>
      </c>
      <c r="C161" s="30">
        <v>10.5</v>
      </c>
      <c r="D161" s="30" t="s">
        <v>1104</v>
      </c>
      <c r="E161" s="30">
        <v>1.3480000000000001</v>
      </c>
      <c r="F161" s="30">
        <v>9.1999999999999993</v>
      </c>
      <c r="G161" s="30">
        <v>1.256</v>
      </c>
      <c r="H161" s="30">
        <v>1.341</v>
      </c>
      <c r="I161" s="30">
        <v>8.6999999999999993</v>
      </c>
      <c r="J161" s="30">
        <v>1.2549999999999999</v>
      </c>
      <c r="K161" s="30">
        <v>76.17</v>
      </c>
    </row>
    <row r="162" spans="1:11" ht="14.25" customHeight="1" x14ac:dyDescent="0.3">
      <c r="A162" s="361">
        <v>40148</v>
      </c>
      <c r="B162" s="30">
        <v>1.1200000000000001</v>
      </c>
      <c r="C162" s="30">
        <v>9.5</v>
      </c>
      <c r="D162" s="30" t="s">
        <v>1105</v>
      </c>
      <c r="E162" s="30">
        <v>1.331</v>
      </c>
      <c r="F162" s="30">
        <v>8.3000000000000007</v>
      </c>
      <c r="G162" s="30">
        <v>1.248</v>
      </c>
      <c r="H162" s="30">
        <v>1.3220000000000001</v>
      </c>
      <c r="I162" s="30">
        <v>7.5</v>
      </c>
      <c r="J162" s="30">
        <v>1.246</v>
      </c>
      <c r="K162" s="30">
        <v>74.459999999999994</v>
      </c>
    </row>
    <row r="163" spans="1:11" ht="14.25" customHeight="1" x14ac:dyDescent="0.3">
      <c r="A163" s="361">
        <v>40118</v>
      </c>
      <c r="B163" s="30">
        <v>1.1040000000000001</v>
      </c>
      <c r="C163" s="30">
        <v>9.4</v>
      </c>
      <c r="D163" s="30" t="s">
        <v>1106</v>
      </c>
      <c r="E163" s="30">
        <v>1.3180000000000001</v>
      </c>
      <c r="F163" s="30">
        <v>8.5</v>
      </c>
      <c r="G163" s="30">
        <v>1.2330000000000001</v>
      </c>
      <c r="H163" s="30">
        <v>1.3140000000000001</v>
      </c>
      <c r="I163" s="30">
        <v>8.1</v>
      </c>
      <c r="J163" s="30">
        <v>1.2330000000000001</v>
      </c>
      <c r="K163" s="30">
        <v>76.66</v>
      </c>
    </row>
    <row r="164" spans="1:11" ht="14.25" customHeight="1" x14ac:dyDescent="0.3">
      <c r="A164" s="361">
        <v>40087</v>
      </c>
      <c r="B164" s="30">
        <v>1.109</v>
      </c>
      <c r="C164" s="30">
        <v>10.8</v>
      </c>
      <c r="D164" s="30" t="s">
        <v>1107</v>
      </c>
      <c r="E164" s="30">
        <v>1.306</v>
      </c>
      <c r="F164" s="30">
        <v>8.4</v>
      </c>
      <c r="G164" s="30">
        <v>1.222</v>
      </c>
      <c r="H164" s="30">
        <v>1.2989999999999999</v>
      </c>
      <c r="I164" s="30">
        <v>7.8</v>
      </c>
      <c r="J164" s="30">
        <v>1.2210000000000001</v>
      </c>
      <c r="K164" s="30">
        <v>72.77</v>
      </c>
    </row>
    <row r="165" spans="1:11" ht="14.25" customHeight="1" x14ac:dyDescent="0.3">
      <c r="A165" s="361">
        <v>40057</v>
      </c>
      <c r="B165" s="30">
        <v>1.071</v>
      </c>
      <c r="C165" s="30">
        <v>9.6999999999999993</v>
      </c>
      <c r="D165" s="30" t="s">
        <v>1108</v>
      </c>
      <c r="E165" s="30">
        <v>1.288</v>
      </c>
      <c r="F165" s="30">
        <v>9</v>
      </c>
      <c r="G165" s="30">
        <v>1.1970000000000001</v>
      </c>
      <c r="H165" s="30">
        <v>1.2829999999999999</v>
      </c>
      <c r="I165" s="30">
        <v>8.6</v>
      </c>
      <c r="J165" s="30">
        <v>1.1970000000000001</v>
      </c>
      <c r="K165" s="30">
        <v>67.650000000000006</v>
      </c>
    </row>
    <row r="166" spans="1:11" ht="14.25" customHeight="1" x14ac:dyDescent="0.3">
      <c r="A166" s="361">
        <v>40026</v>
      </c>
      <c r="B166" s="30">
        <v>1.1000000000000001</v>
      </c>
      <c r="C166" s="30">
        <v>9.5</v>
      </c>
      <c r="D166" s="30" t="s">
        <v>1109</v>
      </c>
      <c r="E166" s="30">
        <v>1.3260000000000001</v>
      </c>
      <c r="F166" s="30">
        <v>9.6</v>
      </c>
      <c r="G166" s="30">
        <v>1.23</v>
      </c>
      <c r="H166" s="30">
        <v>1.323</v>
      </c>
      <c r="I166" s="30">
        <v>9.3000000000000007</v>
      </c>
      <c r="J166" s="30">
        <v>1.23</v>
      </c>
      <c r="K166" s="30">
        <v>72.510000000000005</v>
      </c>
    </row>
    <row r="167" spans="1:11" ht="14.25" customHeight="1" x14ac:dyDescent="0.3">
      <c r="A167" s="361">
        <v>39995</v>
      </c>
      <c r="B167" s="30">
        <v>1.0840000000000001</v>
      </c>
      <c r="C167" s="30">
        <v>8.8000000000000007</v>
      </c>
      <c r="D167" s="30" t="s">
        <v>1110</v>
      </c>
      <c r="E167" s="30">
        <v>1.3069999999999999</v>
      </c>
      <c r="F167" s="30">
        <v>8.6</v>
      </c>
      <c r="G167" s="30">
        <v>1.2210000000000001</v>
      </c>
      <c r="H167" s="30">
        <v>1.3</v>
      </c>
      <c r="I167" s="30">
        <v>8</v>
      </c>
      <c r="J167" s="30">
        <v>1.22</v>
      </c>
      <c r="K167" s="30">
        <v>64.44</v>
      </c>
    </row>
    <row r="168" spans="1:11" ht="14.25" customHeight="1" x14ac:dyDescent="0.3">
      <c r="A168" s="361">
        <v>39965</v>
      </c>
      <c r="B168" s="30">
        <v>1.075</v>
      </c>
      <c r="C168" s="30">
        <v>9.1999999999999993</v>
      </c>
      <c r="D168" s="30" t="s">
        <v>1111</v>
      </c>
      <c r="E168" s="30">
        <v>1.325</v>
      </c>
      <c r="F168" s="30">
        <v>11.2</v>
      </c>
      <c r="G168" s="30">
        <v>1.2130000000000001</v>
      </c>
      <c r="H168" s="30">
        <v>1.321</v>
      </c>
      <c r="I168" s="30">
        <v>10.8</v>
      </c>
      <c r="J168" s="30">
        <v>1.212</v>
      </c>
      <c r="K168" s="30">
        <v>68.61</v>
      </c>
    </row>
    <row r="169" spans="1:11" ht="14.25" customHeight="1" x14ac:dyDescent="0.3">
      <c r="A169" s="361">
        <v>39934</v>
      </c>
      <c r="B169" s="30">
        <v>1.0329999999999999</v>
      </c>
      <c r="C169" s="30">
        <v>9.6</v>
      </c>
      <c r="D169" s="30" t="s">
        <v>1112</v>
      </c>
      <c r="E169" s="30">
        <v>1.2709999999999999</v>
      </c>
      <c r="F169" s="30">
        <v>10.6</v>
      </c>
      <c r="G169" s="30">
        <v>1.1639999999999999</v>
      </c>
      <c r="H169" s="30">
        <v>1.2669999999999999</v>
      </c>
      <c r="I169" s="30">
        <v>10.3</v>
      </c>
      <c r="J169" s="30">
        <v>1.1639999999999999</v>
      </c>
      <c r="K169" s="30">
        <v>57.3</v>
      </c>
    </row>
    <row r="170" spans="1:11" ht="14.25" customHeight="1" x14ac:dyDescent="0.3">
      <c r="A170" s="361">
        <v>39904</v>
      </c>
      <c r="B170" s="30">
        <v>1.022</v>
      </c>
      <c r="C170" s="30">
        <v>11</v>
      </c>
      <c r="D170" s="30" t="s">
        <v>1113</v>
      </c>
      <c r="E170" s="30">
        <v>1.22</v>
      </c>
      <c r="F170" s="30">
        <v>8.8000000000000007</v>
      </c>
      <c r="G170" s="30">
        <v>1.1319999999999999</v>
      </c>
      <c r="H170" s="30">
        <v>1.212</v>
      </c>
      <c r="I170" s="30">
        <v>8.1</v>
      </c>
      <c r="J170" s="30">
        <v>1.131</v>
      </c>
      <c r="K170" s="30">
        <v>50.18</v>
      </c>
    </row>
    <row r="171" spans="1:11" ht="14.25" customHeight="1" x14ac:dyDescent="0.3">
      <c r="A171" s="361">
        <v>39873</v>
      </c>
      <c r="B171" s="30">
        <v>1.012</v>
      </c>
      <c r="C171" s="30">
        <v>10.4</v>
      </c>
      <c r="D171" s="30" t="s">
        <v>1114</v>
      </c>
      <c r="E171" s="30">
        <v>1.204</v>
      </c>
      <c r="F171" s="30">
        <v>7.5</v>
      </c>
      <c r="G171" s="30">
        <v>1.1279999999999999</v>
      </c>
      <c r="H171" s="30">
        <v>1.1910000000000001</v>
      </c>
      <c r="I171" s="30">
        <v>6.5</v>
      </c>
      <c r="J171" s="30">
        <v>1.1259999999999999</v>
      </c>
      <c r="K171" s="30">
        <v>46.54</v>
      </c>
    </row>
    <row r="172" spans="1:11" ht="14.25" customHeight="1" x14ac:dyDescent="0.3">
      <c r="A172" s="361">
        <v>39845</v>
      </c>
      <c r="B172" s="30">
        <v>1.0369999999999999</v>
      </c>
      <c r="C172" s="30">
        <v>13.4</v>
      </c>
      <c r="D172" s="30" t="s">
        <v>1115</v>
      </c>
      <c r="E172" s="30">
        <v>1.1950000000000001</v>
      </c>
      <c r="F172" s="30">
        <v>7.7</v>
      </c>
      <c r="G172" s="30">
        <v>1.117</v>
      </c>
      <c r="H172" s="30">
        <v>1.1890000000000001</v>
      </c>
      <c r="I172" s="30">
        <v>7.3</v>
      </c>
      <c r="J172" s="30">
        <v>1.1160000000000001</v>
      </c>
      <c r="K172" s="30">
        <v>43.32</v>
      </c>
    </row>
    <row r="173" spans="1:11" ht="14.25" customHeight="1" x14ac:dyDescent="0.3">
      <c r="A173" s="361">
        <v>39814</v>
      </c>
      <c r="B173" s="30">
        <v>1.028</v>
      </c>
      <c r="C173" s="30">
        <v>15.9</v>
      </c>
      <c r="D173" s="30" t="s">
        <v>1116</v>
      </c>
      <c r="E173" s="30">
        <v>1.119</v>
      </c>
      <c r="F173" s="30">
        <v>4.7</v>
      </c>
      <c r="G173" s="30">
        <v>1.073</v>
      </c>
      <c r="H173" s="30">
        <v>1.1160000000000001</v>
      </c>
      <c r="I173" s="30">
        <v>4.4000000000000004</v>
      </c>
      <c r="J173" s="30">
        <v>1.0720000000000001</v>
      </c>
      <c r="K173" s="30">
        <v>43.44</v>
      </c>
    </row>
    <row r="174" spans="1:11" ht="14.25" customHeight="1" x14ac:dyDescent="0.3">
      <c r="A174" s="361">
        <v>39783</v>
      </c>
      <c r="B174" s="30">
        <v>1.0609999999999999</v>
      </c>
      <c r="C174" s="30">
        <v>16</v>
      </c>
      <c r="D174" s="30" t="s">
        <v>1117</v>
      </c>
      <c r="E174" s="30">
        <v>1.119</v>
      </c>
      <c r="F174" s="30">
        <v>2</v>
      </c>
      <c r="G174" s="30">
        <v>1.099</v>
      </c>
      <c r="H174" s="30">
        <v>1.111</v>
      </c>
      <c r="I174" s="30">
        <v>1.3</v>
      </c>
      <c r="J174" s="30">
        <v>1.0980000000000001</v>
      </c>
      <c r="K174" s="30">
        <v>39.950000000000003</v>
      </c>
    </row>
    <row r="175" spans="1:11" ht="14.25" customHeight="1" x14ac:dyDescent="0.3">
      <c r="A175" s="361">
        <v>39753</v>
      </c>
      <c r="B175" s="30">
        <v>1.1950000000000001</v>
      </c>
      <c r="C175" s="30">
        <v>20.2</v>
      </c>
      <c r="D175" s="30" t="s">
        <v>1118</v>
      </c>
      <c r="E175" s="30">
        <v>1.208</v>
      </c>
      <c r="F175" s="30">
        <v>2.4</v>
      </c>
      <c r="G175" s="30">
        <v>1.1839999999999999</v>
      </c>
      <c r="H175" s="30">
        <v>1.202</v>
      </c>
      <c r="I175" s="30">
        <v>1.9</v>
      </c>
      <c r="J175" s="30">
        <v>1.1830000000000001</v>
      </c>
      <c r="K175" s="30">
        <v>52.45</v>
      </c>
    </row>
    <row r="176" spans="1:11" ht="14.25" customHeight="1" x14ac:dyDescent="0.3">
      <c r="A176" s="361">
        <v>39722</v>
      </c>
      <c r="B176" s="30">
        <v>1.2869999999999999</v>
      </c>
      <c r="C176" s="30">
        <v>20.6</v>
      </c>
      <c r="D176" s="30" t="s">
        <v>1119</v>
      </c>
      <c r="E176" s="30">
        <v>1.34</v>
      </c>
      <c r="F176" s="30">
        <v>6.1</v>
      </c>
      <c r="G176" s="30">
        <v>1.2789999999999999</v>
      </c>
      <c r="H176" s="30">
        <v>1.3320000000000001</v>
      </c>
      <c r="I176" s="30">
        <v>5.4</v>
      </c>
      <c r="J176" s="30">
        <v>1.278</v>
      </c>
      <c r="K176" s="30">
        <v>71.58</v>
      </c>
    </row>
    <row r="177" spans="1:11" ht="14.25" customHeight="1" x14ac:dyDescent="0.3">
      <c r="A177" s="361">
        <v>39692</v>
      </c>
      <c r="B177" s="30">
        <v>1.381</v>
      </c>
      <c r="C177" s="30">
        <v>18.2</v>
      </c>
      <c r="D177" s="30" t="s">
        <v>1120</v>
      </c>
      <c r="E177" s="30">
        <v>1.488</v>
      </c>
      <c r="F177" s="30">
        <v>8.4</v>
      </c>
      <c r="G177" s="30">
        <v>1.4039999999999999</v>
      </c>
      <c r="H177" s="30">
        <v>1.48</v>
      </c>
      <c r="I177" s="30">
        <v>7.7</v>
      </c>
      <c r="J177" s="30">
        <v>1.403</v>
      </c>
      <c r="K177" s="30">
        <v>97.23</v>
      </c>
    </row>
    <row r="178" spans="1:11" ht="14.25" customHeight="1" x14ac:dyDescent="0.3">
      <c r="A178" s="361">
        <v>39661</v>
      </c>
      <c r="B178" s="30">
        <v>1.3959999999999999</v>
      </c>
      <c r="C178" s="30">
        <v>16.399999999999999</v>
      </c>
      <c r="D178" s="30" t="s">
        <v>1121</v>
      </c>
      <c r="E178" s="30">
        <v>1.476</v>
      </c>
      <c r="F178" s="30">
        <v>4.3</v>
      </c>
      <c r="G178" s="30">
        <v>1.4339999999999999</v>
      </c>
      <c r="H178" s="30">
        <v>1.4670000000000001</v>
      </c>
      <c r="I178" s="30">
        <v>3.5</v>
      </c>
      <c r="J178" s="30">
        <v>1.4319999999999999</v>
      </c>
      <c r="K178" s="30">
        <v>113.24</v>
      </c>
    </row>
    <row r="179" spans="1:11" ht="14.25" customHeight="1" x14ac:dyDescent="0.3">
      <c r="A179" s="361">
        <v>39630</v>
      </c>
      <c r="B179" s="30">
        <v>1.464</v>
      </c>
      <c r="C179" s="30">
        <v>18.899999999999999</v>
      </c>
      <c r="D179" s="30" t="s">
        <v>1122</v>
      </c>
      <c r="E179" s="30">
        <v>1.5109999999999999</v>
      </c>
      <c r="F179" s="30">
        <v>3.9</v>
      </c>
      <c r="G179" s="30">
        <v>1.472</v>
      </c>
      <c r="H179" s="30">
        <v>1.5029999999999999</v>
      </c>
      <c r="I179" s="30">
        <v>3.2</v>
      </c>
      <c r="J179" s="30">
        <v>1.47</v>
      </c>
      <c r="K179" s="30">
        <v>132.72</v>
      </c>
    </row>
    <row r="180" spans="1:11" ht="14.25" customHeight="1" x14ac:dyDescent="0.3">
      <c r="A180" s="361">
        <v>39600</v>
      </c>
      <c r="B180" s="30">
        <v>1.49</v>
      </c>
      <c r="C180" s="30">
        <v>20.2</v>
      </c>
      <c r="D180" s="30" t="s">
        <v>1123</v>
      </c>
      <c r="E180" s="30">
        <v>1.5249999999999999</v>
      </c>
      <c r="F180" s="30">
        <v>4.2</v>
      </c>
      <c r="G180" s="30">
        <v>1.4830000000000001</v>
      </c>
      <c r="H180" s="30">
        <v>1.518</v>
      </c>
      <c r="I180" s="30">
        <v>3.6</v>
      </c>
      <c r="J180" s="30">
        <v>1.482</v>
      </c>
      <c r="K180" s="30">
        <v>132.32</v>
      </c>
    </row>
    <row r="181" spans="1:11" ht="14.25" customHeight="1" x14ac:dyDescent="0.3">
      <c r="A181" s="361">
        <v>39569</v>
      </c>
      <c r="B181" s="30">
        <v>1.448</v>
      </c>
      <c r="C181" s="30">
        <v>22</v>
      </c>
      <c r="D181" s="30" t="s">
        <v>1124</v>
      </c>
      <c r="E181" s="30">
        <v>1.472</v>
      </c>
      <c r="F181" s="30">
        <v>5.0999999999999996</v>
      </c>
      <c r="G181" s="30">
        <v>1.421</v>
      </c>
      <c r="H181" s="30">
        <v>1.4670000000000001</v>
      </c>
      <c r="I181" s="30">
        <v>4.5999999999999996</v>
      </c>
      <c r="J181" s="30">
        <v>1.42</v>
      </c>
      <c r="K181" s="30">
        <v>122.8</v>
      </c>
    </row>
    <row r="182" spans="1:11" ht="14.25" customHeight="1" x14ac:dyDescent="0.3">
      <c r="A182" s="361">
        <v>39539</v>
      </c>
      <c r="B182" s="30">
        <v>1.351</v>
      </c>
      <c r="C182" s="30">
        <v>18.5</v>
      </c>
      <c r="D182" s="30" t="s">
        <v>1125</v>
      </c>
      <c r="E182" s="30">
        <v>1.4279999999999999</v>
      </c>
      <c r="F182" s="30">
        <v>6.1</v>
      </c>
      <c r="G182" s="30">
        <v>1.367</v>
      </c>
      <c r="H182" s="30">
        <v>1.429</v>
      </c>
      <c r="I182" s="30">
        <v>6.2</v>
      </c>
      <c r="J182" s="30">
        <v>1.367</v>
      </c>
      <c r="K182" s="30">
        <v>109.07</v>
      </c>
    </row>
    <row r="183" spans="1:11" ht="14.25" customHeight="1" x14ac:dyDescent="0.3">
      <c r="A183" s="361">
        <v>39508</v>
      </c>
      <c r="B183" s="30">
        <v>1.3180000000000001</v>
      </c>
      <c r="C183" s="30">
        <v>17.3</v>
      </c>
      <c r="D183" s="30" t="s">
        <v>1126</v>
      </c>
      <c r="E183" s="30">
        <v>1.403</v>
      </c>
      <c r="F183" s="30">
        <v>5.6</v>
      </c>
      <c r="G183" s="30">
        <v>1.347</v>
      </c>
      <c r="H183" s="30">
        <v>1.4</v>
      </c>
      <c r="I183" s="30">
        <v>5.3</v>
      </c>
      <c r="J183" s="30">
        <v>1.3460000000000001</v>
      </c>
      <c r="K183" s="30">
        <v>103.64</v>
      </c>
    </row>
    <row r="184" spans="1:11" ht="14.25" customHeight="1" x14ac:dyDescent="0.3">
      <c r="A184" s="361">
        <v>39479</v>
      </c>
      <c r="B184" s="30">
        <v>1.268</v>
      </c>
      <c r="C184" s="30">
        <v>14.9</v>
      </c>
      <c r="D184" s="30" t="s">
        <v>1127</v>
      </c>
      <c r="E184" s="30">
        <v>1.373</v>
      </c>
      <c r="F184" s="30">
        <v>4.7</v>
      </c>
      <c r="G184" s="30">
        <v>1.3260000000000001</v>
      </c>
      <c r="H184" s="30">
        <v>1.375</v>
      </c>
      <c r="I184" s="30">
        <v>4.9000000000000004</v>
      </c>
      <c r="J184" s="30">
        <v>1.3260000000000001</v>
      </c>
      <c r="K184" s="30">
        <v>94.99</v>
      </c>
    </row>
    <row r="185" spans="1:11" ht="14.25" customHeight="1" x14ac:dyDescent="0.3">
      <c r="A185" s="361">
        <v>39448</v>
      </c>
      <c r="B185" s="30">
        <v>1.25</v>
      </c>
      <c r="C185" s="30">
        <v>13.8</v>
      </c>
      <c r="D185" s="30" t="s">
        <v>1128</v>
      </c>
      <c r="E185" s="30">
        <v>1.37</v>
      </c>
      <c r="F185" s="30">
        <v>5</v>
      </c>
      <c r="G185" s="30">
        <v>1.32</v>
      </c>
      <c r="H185" s="30">
        <v>1.3640000000000001</v>
      </c>
      <c r="I185" s="30">
        <v>4.5</v>
      </c>
      <c r="J185" s="30">
        <v>1.319</v>
      </c>
      <c r="K185" s="30">
        <v>92.18</v>
      </c>
    </row>
    <row r="186" spans="1:11" ht="14.25" customHeight="1" x14ac:dyDescent="0.3">
      <c r="A186" s="361">
        <v>39417</v>
      </c>
      <c r="B186" s="30">
        <v>1.2829999999999999</v>
      </c>
      <c r="C186" s="30">
        <v>16.7</v>
      </c>
      <c r="D186" s="30" t="s">
        <v>1129</v>
      </c>
      <c r="E186" s="30">
        <v>1.35</v>
      </c>
      <c r="F186" s="30">
        <v>3.5</v>
      </c>
      <c r="G186" s="30">
        <v>1.3149999999999999</v>
      </c>
      <c r="H186" s="30">
        <v>1.351</v>
      </c>
      <c r="I186" s="30">
        <v>3.6</v>
      </c>
      <c r="J186" s="30">
        <v>1.3160000000000001</v>
      </c>
      <c r="K186" s="30">
        <v>90.93</v>
      </c>
    </row>
    <row r="187" spans="1:11" ht="14.25" customHeight="1" x14ac:dyDescent="0.3">
      <c r="A187" s="361">
        <v>39387</v>
      </c>
      <c r="B187" s="30">
        <v>1.302</v>
      </c>
      <c r="C187" s="30">
        <v>18.600000000000001</v>
      </c>
      <c r="D187" s="30" t="s">
        <v>1129</v>
      </c>
      <c r="E187" s="30">
        <v>1.4</v>
      </c>
      <c r="F187" s="30">
        <v>7.9</v>
      </c>
      <c r="G187" s="30">
        <v>1.321</v>
      </c>
      <c r="H187" s="30">
        <v>1.4119999999999999</v>
      </c>
      <c r="I187" s="30">
        <v>8.9</v>
      </c>
      <c r="J187" s="30">
        <v>1.323</v>
      </c>
      <c r="K187" s="30">
        <v>92.41</v>
      </c>
    </row>
    <row r="188" spans="1:11" ht="14.25" customHeight="1" x14ac:dyDescent="0.3">
      <c r="A188" s="361">
        <v>39356</v>
      </c>
      <c r="B188" s="30">
        <v>1.202</v>
      </c>
      <c r="C188" s="30">
        <v>12.8</v>
      </c>
      <c r="D188" s="30" t="s">
        <v>1130</v>
      </c>
      <c r="E188" s="30">
        <v>1.3420000000000001</v>
      </c>
      <c r="F188" s="30">
        <v>5.7</v>
      </c>
      <c r="G188" s="30">
        <v>1.286</v>
      </c>
      <c r="H188" s="30">
        <v>1.351</v>
      </c>
      <c r="I188" s="30">
        <v>6.4</v>
      </c>
      <c r="J188" s="30">
        <v>1.2869999999999999</v>
      </c>
      <c r="K188" s="30">
        <v>82.34</v>
      </c>
    </row>
    <row r="189" spans="1:11" ht="14.25" customHeight="1" x14ac:dyDescent="0.3">
      <c r="A189" s="361">
        <v>39326</v>
      </c>
      <c r="B189" s="30">
        <v>1.1719999999999999</v>
      </c>
      <c r="C189" s="30">
        <v>13.3</v>
      </c>
      <c r="D189" s="30" t="s">
        <v>1103</v>
      </c>
      <c r="E189" s="30">
        <v>1.3340000000000001</v>
      </c>
      <c r="F189" s="30">
        <v>7.9</v>
      </c>
      <c r="G189" s="30">
        <v>1.254</v>
      </c>
      <c r="H189" s="30">
        <v>1.345</v>
      </c>
      <c r="I189" s="30">
        <v>8.9</v>
      </c>
      <c r="J189" s="30">
        <v>1.256</v>
      </c>
      <c r="K189" s="30">
        <v>77.17</v>
      </c>
    </row>
    <row r="190" spans="1:11" ht="14.25" customHeight="1" x14ac:dyDescent="0.3">
      <c r="A190" s="361">
        <v>39295</v>
      </c>
      <c r="B190" s="30">
        <v>1.145</v>
      </c>
      <c r="C190" s="30">
        <v>11.3</v>
      </c>
      <c r="D190" s="30" t="s">
        <v>1131</v>
      </c>
      <c r="E190" s="30">
        <v>1.327</v>
      </c>
      <c r="F190" s="30">
        <v>7.7</v>
      </c>
      <c r="G190" s="30">
        <v>1.2509999999999999</v>
      </c>
      <c r="H190" s="30">
        <v>1.331</v>
      </c>
      <c r="I190" s="30">
        <v>7.9</v>
      </c>
      <c r="J190" s="30">
        <v>1.2509999999999999</v>
      </c>
      <c r="K190" s="30">
        <v>70.760000000000005</v>
      </c>
    </row>
    <row r="191" spans="1:11" ht="14.25" customHeight="1" x14ac:dyDescent="0.3">
      <c r="A191" s="361">
        <v>39264</v>
      </c>
      <c r="B191" s="30">
        <v>1.147</v>
      </c>
      <c r="C191" s="30">
        <v>10.5</v>
      </c>
      <c r="D191" s="30" t="s">
        <v>1132</v>
      </c>
      <c r="E191" s="30">
        <v>1.3420000000000001</v>
      </c>
      <c r="F191" s="30">
        <v>8</v>
      </c>
      <c r="G191" s="30">
        <v>1.262</v>
      </c>
      <c r="H191" s="30">
        <v>1.359</v>
      </c>
      <c r="I191" s="30">
        <v>9.4</v>
      </c>
      <c r="J191" s="30">
        <v>1.2649999999999999</v>
      </c>
      <c r="K191" s="30">
        <v>76.930000000000007</v>
      </c>
    </row>
    <row r="192" spans="1:11" ht="14.25" customHeight="1" x14ac:dyDescent="0.3">
      <c r="A192" s="361">
        <v>39234</v>
      </c>
      <c r="B192" s="30">
        <v>1.127</v>
      </c>
      <c r="C192" s="30">
        <v>10.8</v>
      </c>
      <c r="D192" s="30" t="s">
        <v>1133</v>
      </c>
      <c r="E192" s="30">
        <v>1.3440000000000001</v>
      </c>
      <c r="F192" s="30">
        <v>10.1</v>
      </c>
      <c r="G192" s="30">
        <v>1.2430000000000001</v>
      </c>
      <c r="H192" s="30">
        <v>1.363</v>
      </c>
      <c r="I192" s="30">
        <v>11.7</v>
      </c>
      <c r="J192" s="30">
        <v>1.246</v>
      </c>
      <c r="K192" s="30">
        <v>71.05</v>
      </c>
    </row>
    <row r="193" spans="1:11" ht="14.25" customHeight="1" x14ac:dyDescent="0.3">
      <c r="A193" s="361">
        <v>39203</v>
      </c>
      <c r="B193" s="30">
        <v>1.143</v>
      </c>
      <c r="C193" s="30">
        <v>12.9</v>
      </c>
      <c r="D193" s="30" t="s">
        <v>1134</v>
      </c>
      <c r="E193" s="30">
        <v>1.375</v>
      </c>
      <c r="F193" s="30">
        <v>13.4</v>
      </c>
      <c r="G193" s="30">
        <v>1.2410000000000001</v>
      </c>
      <c r="H193" s="30">
        <v>1.395</v>
      </c>
      <c r="I193" s="30">
        <v>15.1</v>
      </c>
      <c r="J193" s="30">
        <v>1.244</v>
      </c>
      <c r="K193" s="30">
        <v>67.209999999999994</v>
      </c>
    </row>
    <row r="194" spans="1:11" ht="14.25" customHeight="1" x14ac:dyDescent="0.3">
      <c r="A194" s="361">
        <v>39173</v>
      </c>
      <c r="B194" s="30">
        <v>1.1339999999999999</v>
      </c>
      <c r="C194" s="30">
        <v>12.6</v>
      </c>
      <c r="D194" s="30" t="s">
        <v>1135</v>
      </c>
      <c r="E194" s="30">
        <v>1.3169999999999999</v>
      </c>
      <c r="F194" s="30">
        <v>9.1</v>
      </c>
      <c r="G194" s="30">
        <v>1.226</v>
      </c>
      <c r="H194" s="30">
        <v>1.339</v>
      </c>
      <c r="I194" s="30">
        <v>10.9</v>
      </c>
      <c r="J194" s="30">
        <v>1.2290000000000001</v>
      </c>
      <c r="K194" s="30">
        <v>67.489999999999995</v>
      </c>
    </row>
    <row r="195" spans="1:11" ht="14.25" customHeight="1" x14ac:dyDescent="0.3">
      <c r="A195" s="361">
        <v>39142</v>
      </c>
      <c r="B195" s="30">
        <v>1.1080000000000001</v>
      </c>
      <c r="C195" s="30">
        <v>12.6</v>
      </c>
      <c r="D195" s="30" t="s">
        <v>1136</v>
      </c>
      <c r="E195" s="30">
        <v>1.2709999999999999</v>
      </c>
      <c r="F195" s="30">
        <v>7.3</v>
      </c>
      <c r="G195" s="30">
        <v>1.1970000000000001</v>
      </c>
      <c r="H195" s="30">
        <v>1.29</v>
      </c>
      <c r="I195" s="30">
        <v>9</v>
      </c>
      <c r="J195" s="30">
        <v>1.2</v>
      </c>
      <c r="K195" s="30">
        <v>62.05</v>
      </c>
    </row>
    <row r="196" spans="1:11" ht="14.25" customHeight="1" x14ac:dyDescent="0.3">
      <c r="A196" s="361">
        <v>39114</v>
      </c>
      <c r="B196" s="30">
        <v>1.0880000000000001</v>
      </c>
      <c r="C196" s="30">
        <v>12.7</v>
      </c>
      <c r="D196" s="30" t="s">
        <v>1137</v>
      </c>
      <c r="E196" s="30">
        <v>1.2310000000000001</v>
      </c>
      <c r="F196" s="30">
        <v>5.8</v>
      </c>
      <c r="G196" s="30">
        <v>1.173</v>
      </c>
      <c r="H196" s="30">
        <v>1.252</v>
      </c>
      <c r="I196" s="30">
        <v>7.5</v>
      </c>
      <c r="J196" s="30">
        <v>1.1759999999999999</v>
      </c>
      <c r="K196" s="30">
        <v>57.56</v>
      </c>
    </row>
    <row r="197" spans="1:11" ht="14.25" customHeight="1" x14ac:dyDescent="0.3">
      <c r="A197" s="361">
        <v>39083</v>
      </c>
      <c r="B197" s="30">
        <v>1.0880000000000001</v>
      </c>
      <c r="C197" s="30">
        <v>12.5</v>
      </c>
      <c r="D197" s="30" t="s">
        <v>1138</v>
      </c>
      <c r="E197" s="30">
        <v>1.2210000000000001</v>
      </c>
      <c r="F197" s="30">
        <v>4.7</v>
      </c>
      <c r="G197" s="30">
        <v>1.173</v>
      </c>
      <c r="H197" s="30">
        <v>1.242</v>
      </c>
      <c r="I197" s="30">
        <v>6.5</v>
      </c>
      <c r="J197" s="30">
        <v>1.177</v>
      </c>
      <c r="K197" s="30">
        <v>53.68</v>
      </c>
    </row>
    <row r="198" spans="1:11" ht="14.25" customHeight="1" x14ac:dyDescent="0.3">
      <c r="A198" s="361">
        <v>39052</v>
      </c>
      <c r="B198" s="30">
        <v>1.0640000000000001</v>
      </c>
      <c r="C198" s="30">
        <v>10.8</v>
      </c>
      <c r="D198" s="30" t="s">
        <v>1139</v>
      </c>
      <c r="E198" s="30">
        <v>1.19</v>
      </c>
      <c r="F198" s="30">
        <v>2.7</v>
      </c>
      <c r="G198" s="30">
        <v>1.163</v>
      </c>
      <c r="H198" s="30">
        <v>1.208</v>
      </c>
      <c r="I198" s="30">
        <v>4.3</v>
      </c>
      <c r="J198" s="30">
        <v>1.165</v>
      </c>
      <c r="K198" s="30">
        <v>62.47</v>
      </c>
    </row>
    <row r="199" spans="1:11" ht="14.25" customHeight="1" x14ac:dyDescent="0.3">
      <c r="A199" s="361">
        <v>39022</v>
      </c>
      <c r="B199" s="30">
        <v>1.0589999999999999</v>
      </c>
      <c r="C199" s="30">
        <v>11.7</v>
      </c>
      <c r="D199" s="30" t="s">
        <v>1140</v>
      </c>
      <c r="E199" s="30">
        <v>1.1659999999999999</v>
      </c>
      <c r="F199" s="30">
        <v>2</v>
      </c>
      <c r="G199" s="30">
        <v>1.1459999999999999</v>
      </c>
      <c r="H199" s="30">
        <v>1.1839999999999999</v>
      </c>
      <c r="I199" s="30">
        <v>3.6</v>
      </c>
      <c r="J199" s="30">
        <v>1.1479999999999999</v>
      </c>
      <c r="K199" s="30">
        <v>58.76</v>
      </c>
    </row>
    <row r="200" spans="1:11" ht="14.25" customHeight="1" x14ac:dyDescent="0.3">
      <c r="A200" s="361">
        <v>38991</v>
      </c>
      <c r="B200" s="30">
        <v>1.075</v>
      </c>
      <c r="C200" s="30">
        <v>12.2</v>
      </c>
      <c r="D200" s="30" t="s">
        <v>1141</v>
      </c>
      <c r="E200" s="30">
        <v>1.1779999999999999</v>
      </c>
      <c r="F200" s="30">
        <v>2.2000000000000002</v>
      </c>
      <c r="G200" s="30">
        <v>1.1559999999999999</v>
      </c>
      <c r="H200" s="30">
        <v>1.1970000000000001</v>
      </c>
      <c r="I200" s="30">
        <v>3.8</v>
      </c>
      <c r="J200" s="30">
        <v>1.159</v>
      </c>
      <c r="K200" s="30">
        <v>57.81</v>
      </c>
    </row>
    <row r="201" spans="1:11" ht="14.25" customHeight="1" x14ac:dyDescent="0.3">
      <c r="A201" s="361">
        <v>38961</v>
      </c>
      <c r="B201" s="30">
        <v>1.0860000000000001</v>
      </c>
      <c r="C201" s="30">
        <v>9.6</v>
      </c>
      <c r="D201" s="30" t="s">
        <v>1142</v>
      </c>
      <c r="E201" s="30">
        <v>1.206</v>
      </c>
      <c r="F201" s="30">
        <v>1.1000000000000001</v>
      </c>
      <c r="G201" s="30">
        <v>1.1950000000000001</v>
      </c>
      <c r="H201" s="30">
        <v>1.2250000000000001</v>
      </c>
      <c r="I201" s="30">
        <v>2.7</v>
      </c>
      <c r="J201" s="30">
        <v>1.198</v>
      </c>
      <c r="K201" s="30">
        <v>61.96</v>
      </c>
    </row>
    <row r="202" spans="1:11" ht="14.25" customHeight="1" x14ac:dyDescent="0.3">
      <c r="A202" s="361">
        <v>38930</v>
      </c>
      <c r="B202" s="30">
        <v>1.1439999999999999</v>
      </c>
      <c r="C202" s="30">
        <v>10.3</v>
      </c>
      <c r="D202" s="30" t="s">
        <v>1103</v>
      </c>
      <c r="E202" s="30">
        <v>1.3220000000000001</v>
      </c>
      <c r="F202" s="30">
        <v>6.8</v>
      </c>
      <c r="G202" s="30">
        <v>1.254</v>
      </c>
      <c r="H202" s="30">
        <v>1.3460000000000001</v>
      </c>
      <c r="I202" s="30">
        <v>8.8000000000000007</v>
      </c>
      <c r="J202" s="30">
        <v>1.2569999999999999</v>
      </c>
      <c r="K202" s="30">
        <v>73.23</v>
      </c>
    </row>
    <row r="203" spans="1:11" ht="14.25" customHeight="1" x14ac:dyDescent="0.3">
      <c r="A203" s="361">
        <v>38899</v>
      </c>
      <c r="B203" s="30">
        <v>1.145</v>
      </c>
      <c r="C203" s="30">
        <v>11</v>
      </c>
      <c r="D203" s="30" t="s">
        <v>1143</v>
      </c>
      <c r="E203" s="30">
        <v>1.3540000000000001</v>
      </c>
      <c r="F203" s="30">
        <v>10.1</v>
      </c>
      <c r="G203" s="30">
        <v>1.2529999999999999</v>
      </c>
      <c r="H203" s="30">
        <v>1.3759999999999999</v>
      </c>
      <c r="I203" s="30">
        <v>12</v>
      </c>
      <c r="J203" s="30">
        <v>1.256</v>
      </c>
      <c r="K203" s="30">
        <v>73.67</v>
      </c>
    </row>
    <row r="204" spans="1:11" ht="14.25" customHeight="1" x14ac:dyDescent="0.3">
      <c r="A204" s="361">
        <v>38869</v>
      </c>
      <c r="B204" s="30">
        <v>1.1319999999999999</v>
      </c>
      <c r="C204" s="30">
        <v>12</v>
      </c>
      <c r="D204" s="30" t="s">
        <v>1144</v>
      </c>
      <c r="E204" s="30">
        <v>1.327</v>
      </c>
      <c r="F204" s="30">
        <v>9.9</v>
      </c>
      <c r="G204" s="30">
        <v>1.228</v>
      </c>
      <c r="H204" s="30">
        <v>1.3480000000000001</v>
      </c>
      <c r="I204" s="30">
        <v>11.7</v>
      </c>
      <c r="J204" s="30">
        <v>1.2310000000000001</v>
      </c>
      <c r="K204" s="30">
        <v>68.56</v>
      </c>
    </row>
    <row r="205" spans="1:11" ht="14.25" customHeight="1" x14ac:dyDescent="0.3">
      <c r="A205" s="361">
        <v>38838</v>
      </c>
      <c r="B205" s="30">
        <v>1.127</v>
      </c>
      <c r="C205" s="30">
        <v>10.8</v>
      </c>
      <c r="D205" s="30" t="s">
        <v>1133</v>
      </c>
      <c r="E205" s="30">
        <v>1.3160000000000001</v>
      </c>
      <c r="F205" s="30">
        <v>8.1999999999999993</v>
      </c>
      <c r="G205" s="30">
        <v>1.234</v>
      </c>
      <c r="H205" s="30">
        <v>1.34</v>
      </c>
      <c r="I205" s="30">
        <v>10.3</v>
      </c>
      <c r="J205" s="30">
        <v>1.2370000000000001</v>
      </c>
      <c r="K205" s="30">
        <v>69.78</v>
      </c>
    </row>
    <row r="206" spans="1:11" ht="14.25" customHeight="1" x14ac:dyDescent="0.3">
      <c r="A206" s="361">
        <v>38808</v>
      </c>
      <c r="B206" s="30">
        <v>1.1339999999999999</v>
      </c>
      <c r="C206" s="30">
        <v>11.9</v>
      </c>
      <c r="D206" s="30" t="s">
        <v>1134</v>
      </c>
      <c r="E206" s="30">
        <v>1.3140000000000001</v>
      </c>
      <c r="F206" s="30">
        <v>8.6</v>
      </c>
      <c r="G206" s="30">
        <v>1.2290000000000001</v>
      </c>
      <c r="H206" s="30">
        <v>1.335</v>
      </c>
      <c r="I206" s="30">
        <v>10.4</v>
      </c>
      <c r="J206" s="30">
        <v>1.232</v>
      </c>
      <c r="K206" s="30">
        <v>70.260000000000005</v>
      </c>
    </row>
    <row r="207" spans="1:11" ht="14.25" customHeight="1" x14ac:dyDescent="0.3">
      <c r="A207" s="361">
        <v>38777</v>
      </c>
      <c r="B207" s="30">
        <v>1.113</v>
      </c>
      <c r="C207" s="30">
        <v>12</v>
      </c>
      <c r="D207" s="30" t="s">
        <v>1145</v>
      </c>
      <c r="E207" s="30">
        <v>1.2430000000000001</v>
      </c>
      <c r="F207" s="30">
        <v>4.2</v>
      </c>
      <c r="G207" s="30">
        <v>1.2010000000000001</v>
      </c>
      <c r="H207" s="30">
        <v>1.266</v>
      </c>
      <c r="I207" s="30">
        <v>6.2</v>
      </c>
      <c r="J207" s="30">
        <v>1.204</v>
      </c>
      <c r="K207" s="30">
        <v>62.06</v>
      </c>
    </row>
    <row r="208" spans="1:11" ht="14.25" customHeight="1" x14ac:dyDescent="0.3">
      <c r="A208" s="361">
        <v>38749</v>
      </c>
      <c r="B208" s="30">
        <v>1.0860000000000001</v>
      </c>
      <c r="C208" s="30">
        <v>8.6999999999999993</v>
      </c>
      <c r="D208" s="30" t="s">
        <v>1146</v>
      </c>
      <c r="E208" s="30">
        <v>1.242</v>
      </c>
      <c r="F208" s="30">
        <v>3.2</v>
      </c>
      <c r="G208" s="30">
        <v>1.21</v>
      </c>
      <c r="H208" s="30">
        <v>1.258</v>
      </c>
      <c r="I208" s="30">
        <v>4.5999999999999996</v>
      </c>
      <c r="J208" s="30">
        <v>1.212</v>
      </c>
      <c r="K208" s="30">
        <v>60.21</v>
      </c>
    </row>
    <row r="209" spans="1:11" ht="14.25" customHeight="1" x14ac:dyDescent="0.3">
      <c r="A209" s="361">
        <v>38718</v>
      </c>
      <c r="B209" s="30">
        <v>1.075</v>
      </c>
      <c r="C209" s="30">
        <v>8</v>
      </c>
      <c r="D209" s="30" t="s">
        <v>1145</v>
      </c>
      <c r="E209" s="30">
        <v>1.234</v>
      </c>
      <c r="F209" s="30">
        <v>2.8</v>
      </c>
      <c r="G209" s="30">
        <v>1.2050000000000001</v>
      </c>
      <c r="H209" s="30">
        <v>1.2509999999999999</v>
      </c>
      <c r="I209" s="30">
        <v>4.3</v>
      </c>
      <c r="J209" s="30">
        <v>1.208</v>
      </c>
      <c r="K209" s="30">
        <v>62.99</v>
      </c>
    </row>
    <row r="210" spans="1:11" ht="14.25" customHeight="1" x14ac:dyDescent="0.3">
      <c r="A210" s="361">
        <v>38687</v>
      </c>
      <c r="B210" s="30">
        <v>1.0760000000000001</v>
      </c>
      <c r="C210" s="30">
        <v>10.4</v>
      </c>
      <c r="D210" s="30" t="s">
        <v>1147</v>
      </c>
      <c r="E210" s="30">
        <v>1.1970000000000001</v>
      </c>
      <c r="F210" s="30">
        <v>1.8</v>
      </c>
      <c r="G210" s="30">
        <v>1.1779999999999999</v>
      </c>
      <c r="H210" s="30">
        <v>1.224</v>
      </c>
      <c r="I210" s="30">
        <v>4.2</v>
      </c>
      <c r="J210" s="30">
        <v>1.1819999999999999</v>
      </c>
      <c r="K210" s="30">
        <v>56.86</v>
      </c>
    </row>
    <row r="211" spans="1:11" ht="14.25" customHeight="1" x14ac:dyDescent="0.3">
      <c r="A211" s="361">
        <v>38657</v>
      </c>
      <c r="B211" s="30">
        <v>1.0920000000000001</v>
      </c>
      <c r="C211" s="30">
        <v>11.8</v>
      </c>
      <c r="D211" s="30" t="s">
        <v>1108</v>
      </c>
      <c r="E211" s="30">
        <v>1.2010000000000001</v>
      </c>
      <c r="F211" s="30">
        <v>2.2000000000000002</v>
      </c>
      <c r="G211" s="30">
        <v>1.179</v>
      </c>
      <c r="H211" s="30">
        <v>1.2230000000000001</v>
      </c>
      <c r="I211" s="30">
        <v>4.2</v>
      </c>
      <c r="J211" s="30">
        <v>1.1819999999999999</v>
      </c>
      <c r="K211" s="30">
        <v>55.24</v>
      </c>
    </row>
    <row r="212" spans="1:11" ht="14.25" customHeight="1" x14ac:dyDescent="0.3">
      <c r="A212" s="361">
        <v>38626</v>
      </c>
      <c r="B212" s="30">
        <v>1.129</v>
      </c>
      <c r="C212" s="30">
        <v>12.8</v>
      </c>
      <c r="D212" s="30" t="s">
        <v>1148</v>
      </c>
      <c r="E212" s="30">
        <v>1.266</v>
      </c>
      <c r="F212" s="30">
        <v>5.7</v>
      </c>
      <c r="G212" s="30">
        <v>1.2090000000000001</v>
      </c>
      <c r="H212" s="30">
        <v>1.2949999999999999</v>
      </c>
      <c r="I212" s="30">
        <v>8.1</v>
      </c>
      <c r="J212" s="30">
        <v>1.2130000000000001</v>
      </c>
      <c r="K212" s="30">
        <v>58.54</v>
      </c>
    </row>
    <row r="213" spans="1:11" ht="14.25" customHeight="1" x14ac:dyDescent="0.3">
      <c r="A213" s="361">
        <v>38596</v>
      </c>
      <c r="B213" s="30">
        <v>1.1479999999999999</v>
      </c>
      <c r="C213" s="30">
        <v>12.2</v>
      </c>
      <c r="D213" s="30" t="s">
        <v>1149</v>
      </c>
      <c r="E213" s="30">
        <v>1.351</v>
      </c>
      <c r="F213" s="30">
        <v>10.8</v>
      </c>
      <c r="G213" s="30">
        <v>1.2430000000000001</v>
      </c>
      <c r="H213" s="30">
        <v>1.387</v>
      </c>
      <c r="I213" s="30">
        <v>14</v>
      </c>
      <c r="J213" s="30">
        <v>1.248</v>
      </c>
      <c r="K213" s="30">
        <v>62.91</v>
      </c>
    </row>
    <row r="214" spans="1:11" ht="14.25" customHeight="1" x14ac:dyDescent="0.3">
      <c r="A214" s="361">
        <v>38565</v>
      </c>
      <c r="B214" s="30">
        <v>1.093</v>
      </c>
      <c r="C214" s="30">
        <v>10.1</v>
      </c>
      <c r="D214" s="30" t="s">
        <v>1150</v>
      </c>
      <c r="E214" s="30">
        <v>1.2490000000000001</v>
      </c>
      <c r="F214" s="30">
        <v>4.7</v>
      </c>
      <c r="G214" s="30">
        <v>1.202</v>
      </c>
      <c r="H214" s="30">
        <v>1.27</v>
      </c>
      <c r="I214" s="30">
        <v>6.5</v>
      </c>
      <c r="J214" s="30">
        <v>1.2050000000000001</v>
      </c>
      <c r="K214" s="30">
        <v>63.98</v>
      </c>
    </row>
    <row r="215" spans="1:11" ht="14.25" customHeight="1" x14ac:dyDescent="0.3">
      <c r="A215" s="361">
        <v>38534</v>
      </c>
      <c r="B215" s="30">
        <v>1.0920000000000001</v>
      </c>
      <c r="C215" s="30">
        <v>12.2</v>
      </c>
      <c r="D215" s="30" t="s">
        <v>1151</v>
      </c>
      <c r="E215" s="30">
        <v>1.2370000000000001</v>
      </c>
      <c r="F215" s="30">
        <v>5.7</v>
      </c>
      <c r="G215" s="30">
        <v>1.18</v>
      </c>
      <c r="H215" s="30">
        <v>1.2549999999999999</v>
      </c>
      <c r="I215" s="30">
        <v>7.3</v>
      </c>
      <c r="J215" s="30">
        <v>1.1819999999999999</v>
      </c>
      <c r="K215" s="30">
        <v>57.52</v>
      </c>
    </row>
    <row r="216" spans="1:11" ht="14.25" customHeight="1" x14ac:dyDescent="0.3">
      <c r="A216" s="361">
        <v>38504</v>
      </c>
      <c r="B216" s="30">
        <v>1.0660000000000001</v>
      </c>
      <c r="C216" s="30">
        <v>11.4</v>
      </c>
      <c r="D216" s="30" t="s">
        <v>1152</v>
      </c>
      <c r="E216" s="30">
        <v>1.1950000000000001</v>
      </c>
      <c r="F216" s="30">
        <v>3.7</v>
      </c>
      <c r="G216" s="30">
        <v>1.159</v>
      </c>
      <c r="H216" s="30">
        <v>1.216</v>
      </c>
      <c r="I216" s="30">
        <v>5.4</v>
      </c>
      <c r="J216" s="30">
        <v>1.161</v>
      </c>
      <c r="K216" s="30">
        <v>54.35</v>
      </c>
    </row>
    <row r="217" spans="1:11" ht="14.25" customHeight="1" x14ac:dyDescent="0.3">
      <c r="A217" s="361">
        <v>38473</v>
      </c>
      <c r="B217" s="30">
        <v>1.0329999999999999</v>
      </c>
      <c r="C217" s="30">
        <v>12.2</v>
      </c>
      <c r="D217" s="30" t="s">
        <v>1113</v>
      </c>
      <c r="E217" s="30">
        <v>1.155</v>
      </c>
      <c r="F217" s="30">
        <v>3.8</v>
      </c>
      <c r="G217" s="30">
        <v>1.117</v>
      </c>
      <c r="H217" s="30">
        <v>1.1779999999999999</v>
      </c>
      <c r="I217" s="30">
        <v>5.7</v>
      </c>
      <c r="J217" s="30">
        <v>1.121</v>
      </c>
      <c r="K217" s="30">
        <v>48.65</v>
      </c>
    </row>
    <row r="218" spans="1:11" ht="14.25" customHeight="1" x14ac:dyDescent="0.3">
      <c r="A218" s="361">
        <v>38443</v>
      </c>
      <c r="B218" s="30">
        <v>1.0469999999999999</v>
      </c>
      <c r="C218" s="30">
        <v>12.6</v>
      </c>
      <c r="D218" s="30" t="s">
        <v>1153</v>
      </c>
      <c r="E218" s="30">
        <v>1.1719999999999999</v>
      </c>
      <c r="F218" s="30">
        <v>4.4000000000000004</v>
      </c>
      <c r="G218" s="30">
        <v>1.1279999999999999</v>
      </c>
      <c r="H218" s="30">
        <v>1.1950000000000001</v>
      </c>
      <c r="I218" s="30">
        <v>6.3</v>
      </c>
      <c r="J218" s="30">
        <v>1.131</v>
      </c>
      <c r="K218" s="30">
        <v>51.88</v>
      </c>
    </row>
    <row r="219" spans="1:11" ht="14.25" customHeight="1" x14ac:dyDescent="0.3">
      <c r="A219" s="361">
        <v>38412</v>
      </c>
      <c r="B219" s="30">
        <v>0.99399999999999999</v>
      </c>
      <c r="C219" s="30">
        <v>8.8000000000000007</v>
      </c>
      <c r="D219" s="30" t="s">
        <v>1154</v>
      </c>
      <c r="H219" s="30">
        <v>1.129</v>
      </c>
      <c r="I219" s="30">
        <v>1.5</v>
      </c>
      <c r="J219" s="30">
        <v>1.1140000000000001</v>
      </c>
      <c r="K219" s="30">
        <v>53.1</v>
      </c>
    </row>
    <row r="220" spans="1:11" ht="14.25" customHeight="1" x14ac:dyDescent="0.3">
      <c r="A220" s="361">
        <v>38384</v>
      </c>
      <c r="B220" s="30">
        <v>0.94499999999999995</v>
      </c>
      <c r="C220" s="30">
        <v>7</v>
      </c>
      <c r="D220" s="30" t="s">
        <v>1155</v>
      </c>
      <c r="E220" s="30">
        <v>1.087</v>
      </c>
      <c r="F220" s="30">
        <v>0.3</v>
      </c>
      <c r="G220" s="30">
        <v>1.0840000000000001</v>
      </c>
      <c r="H220" s="30">
        <v>1.115</v>
      </c>
      <c r="I220" s="30">
        <v>2.7</v>
      </c>
      <c r="J220" s="30">
        <v>1.0880000000000001</v>
      </c>
      <c r="K220" s="30">
        <v>45.48</v>
      </c>
    </row>
    <row r="221" spans="1:11" ht="14.25" customHeight="1" x14ac:dyDescent="0.3">
      <c r="A221" s="361">
        <v>38353</v>
      </c>
      <c r="B221" s="30">
        <v>0.94399999999999995</v>
      </c>
      <c r="C221" s="30">
        <v>8.4</v>
      </c>
      <c r="D221" s="30" t="s">
        <v>1156</v>
      </c>
      <c r="H221" s="30">
        <v>1.0780000000000001</v>
      </c>
      <c r="I221" s="30">
        <v>0.9</v>
      </c>
      <c r="J221" s="30">
        <v>1.0680000000000001</v>
      </c>
      <c r="K221" s="30">
        <v>44.51</v>
      </c>
    </row>
    <row r="222" spans="1:11" ht="14.25" customHeight="1" x14ac:dyDescent="0.3">
      <c r="A222" s="361">
        <v>38322</v>
      </c>
      <c r="B222" s="30">
        <v>0.96699999999999997</v>
      </c>
      <c r="C222" s="30">
        <v>12</v>
      </c>
      <c r="D222" s="30" t="s">
        <v>1157</v>
      </c>
      <c r="E222" s="30">
        <v>1.0609999999999999</v>
      </c>
      <c r="F222" s="30">
        <v>1.2</v>
      </c>
      <c r="G222" s="30">
        <v>1.0489999999999999</v>
      </c>
      <c r="H222" s="30">
        <v>1.077</v>
      </c>
      <c r="I222" s="30">
        <v>2.6</v>
      </c>
      <c r="J222" s="30">
        <v>1.0509999999999999</v>
      </c>
      <c r="K222" s="30">
        <v>39.6</v>
      </c>
    </row>
    <row r="223" spans="1:11" ht="14.25" customHeight="1" x14ac:dyDescent="0.3">
      <c r="A223" s="361">
        <v>38292</v>
      </c>
      <c r="B223" s="30">
        <v>1.0109999999999999</v>
      </c>
      <c r="C223" s="30">
        <v>12.5</v>
      </c>
      <c r="D223" s="30" t="s">
        <v>1158</v>
      </c>
      <c r="E223" s="30">
        <v>1.115</v>
      </c>
      <c r="F223" s="30">
        <v>2.5</v>
      </c>
      <c r="G223" s="30">
        <v>1.0900000000000001</v>
      </c>
      <c r="H223" s="30">
        <v>1.1359999999999999</v>
      </c>
      <c r="I223" s="30">
        <v>4.4000000000000004</v>
      </c>
      <c r="J223" s="30">
        <v>1.093</v>
      </c>
      <c r="K223" s="30">
        <v>43.11</v>
      </c>
    </row>
    <row r="224" spans="1:11" ht="14.25" customHeight="1" x14ac:dyDescent="0.3">
      <c r="A224" s="361">
        <v>38261</v>
      </c>
      <c r="B224" s="30">
        <v>1.014</v>
      </c>
      <c r="C224" s="30">
        <v>11.2</v>
      </c>
      <c r="D224" s="30" t="s">
        <v>1117</v>
      </c>
      <c r="E224" s="30">
        <v>1.1399999999999999</v>
      </c>
      <c r="F224" s="30">
        <v>3.2</v>
      </c>
      <c r="G224" s="30">
        <v>1.1080000000000001</v>
      </c>
      <c r="H224" s="30">
        <v>1.1579999999999999</v>
      </c>
      <c r="I224" s="30">
        <v>4.8</v>
      </c>
      <c r="J224" s="30">
        <v>1.1100000000000001</v>
      </c>
      <c r="K224" s="30">
        <v>49.78</v>
      </c>
    </row>
    <row r="225" spans="1:11" ht="14.25" customHeight="1" x14ac:dyDescent="0.3">
      <c r="A225" s="361">
        <v>38231</v>
      </c>
      <c r="B225" s="30">
        <v>0.95699999999999996</v>
      </c>
      <c r="C225" s="30">
        <v>7.3</v>
      </c>
      <c r="D225" s="30" t="s">
        <v>1159</v>
      </c>
      <c r="E225" s="30">
        <v>1.135</v>
      </c>
      <c r="F225" s="30">
        <v>3.8</v>
      </c>
      <c r="G225" s="30">
        <v>1.097</v>
      </c>
      <c r="H225" s="30">
        <v>1.155</v>
      </c>
      <c r="I225" s="30">
        <v>5.5</v>
      </c>
      <c r="J225" s="30">
        <v>1.1000000000000001</v>
      </c>
      <c r="K225" s="30">
        <v>43.2</v>
      </c>
    </row>
    <row r="226" spans="1:11" ht="14.25" customHeight="1" x14ac:dyDescent="0.3">
      <c r="A226" s="361">
        <v>38200</v>
      </c>
      <c r="B226" s="30">
        <v>0.95</v>
      </c>
      <c r="C226" s="30">
        <v>8.1</v>
      </c>
      <c r="D226" s="30" t="s">
        <v>1160</v>
      </c>
      <c r="E226" s="30">
        <v>1.135</v>
      </c>
      <c r="F226" s="30">
        <v>5.2</v>
      </c>
      <c r="G226" s="30">
        <v>1.083</v>
      </c>
      <c r="H226" s="30">
        <v>1.155</v>
      </c>
      <c r="I226" s="30">
        <v>6.9</v>
      </c>
      <c r="J226" s="30">
        <v>1.0860000000000001</v>
      </c>
      <c r="K226" s="30">
        <v>42.74</v>
      </c>
    </row>
    <row r="227" spans="1:11" ht="14.25" customHeight="1" x14ac:dyDescent="0.3">
      <c r="A227" s="361">
        <v>38169</v>
      </c>
      <c r="B227" s="30">
        <v>0.92800000000000005</v>
      </c>
      <c r="C227" s="30">
        <v>7.5</v>
      </c>
      <c r="D227" s="30" t="s">
        <v>1161</v>
      </c>
      <c r="E227" s="30">
        <v>1.1459999999999999</v>
      </c>
      <c r="F227" s="30">
        <v>7.3</v>
      </c>
      <c r="G227" s="30">
        <v>1.0720000000000001</v>
      </c>
      <c r="H227" s="30">
        <v>1.159</v>
      </c>
      <c r="I227" s="30">
        <v>8.4</v>
      </c>
      <c r="J227" s="30">
        <v>1.0740000000000001</v>
      </c>
      <c r="K227" s="30">
        <v>38.22</v>
      </c>
    </row>
    <row r="228" spans="1:11" ht="14.25" customHeight="1" x14ac:dyDescent="0.3">
      <c r="A228" s="361">
        <v>38139</v>
      </c>
      <c r="B228" s="30">
        <v>0.91300000000000003</v>
      </c>
      <c r="C228" s="30">
        <v>7.1</v>
      </c>
      <c r="D228" s="30" t="s">
        <v>1162</v>
      </c>
      <c r="E228" s="30">
        <v>1.1240000000000001</v>
      </c>
      <c r="F228" s="30">
        <v>6.5</v>
      </c>
      <c r="G228" s="30">
        <v>1.06</v>
      </c>
      <c r="H228" s="30">
        <v>1.1439999999999999</v>
      </c>
      <c r="I228" s="30">
        <v>8.1</v>
      </c>
      <c r="J228" s="30">
        <v>1.0620000000000001</v>
      </c>
      <c r="K228" s="30">
        <v>35.18</v>
      </c>
    </row>
    <row r="229" spans="1:11" ht="14.25" customHeight="1" x14ac:dyDescent="0.3">
      <c r="A229" s="361">
        <v>38108</v>
      </c>
      <c r="B229" s="30">
        <v>0.93200000000000005</v>
      </c>
      <c r="C229" s="30">
        <v>9.3000000000000007</v>
      </c>
      <c r="D229" s="30" t="s">
        <v>1163</v>
      </c>
      <c r="E229" s="30">
        <v>1.147</v>
      </c>
      <c r="F229" s="30">
        <v>8.9</v>
      </c>
      <c r="G229" s="30">
        <v>1.0580000000000001</v>
      </c>
      <c r="H229" s="30">
        <v>1.167</v>
      </c>
      <c r="I229" s="30">
        <v>10.6</v>
      </c>
      <c r="J229" s="30">
        <v>1.0609999999999999</v>
      </c>
      <c r="K229" s="30">
        <v>37.57</v>
      </c>
    </row>
    <row r="230" spans="1:11" ht="14.25" customHeight="1" x14ac:dyDescent="0.3">
      <c r="A230" s="361">
        <v>38078</v>
      </c>
      <c r="B230" s="30">
        <v>0.89800000000000002</v>
      </c>
      <c r="C230" s="30">
        <v>7.4</v>
      </c>
      <c r="D230" s="30" t="s">
        <v>1164</v>
      </c>
      <c r="E230" s="30">
        <v>1.105</v>
      </c>
      <c r="F230" s="30">
        <v>6.4</v>
      </c>
      <c r="G230" s="30">
        <v>1.0409999999999999</v>
      </c>
      <c r="H230" s="30">
        <v>1.125</v>
      </c>
      <c r="I230" s="30">
        <v>8.1</v>
      </c>
      <c r="J230" s="30">
        <v>1.044</v>
      </c>
      <c r="K230" s="30">
        <v>33.590000000000003</v>
      </c>
    </row>
    <row r="231" spans="1:11" ht="14.25" customHeight="1" x14ac:dyDescent="0.3">
      <c r="A231" s="361">
        <v>38047</v>
      </c>
      <c r="B231" s="30">
        <v>0.86899999999999999</v>
      </c>
      <c r="C231" s="30">
        <v>5</v>
      </c>
      <c r="D231" s="30" t="s">
        <v>1165</v>
      </c>
      <c r="E231" s="30">
        <v>1.073</v>
      </c>
      <c r="F231" s="30">
        <v>3.7</v>
      </c>
      <c r="G231" s="30">
        <v>1.036</v>
      </c>
      <c r="H231" s="30">
        <v>1.0940000000000001</v>
      </c>
      <c r="I231" s="30">
        <v>5.6</v>
      </c>
      <c r="J231" s="30">
        <v>1.0389999999999999</v>
      </c>
      <c r="K231" s="30">
        <v>33.630000000000003</v>
      </c>
    </row>
    <row r="232" spans="1:11" ht="14.25" customHeight="1" x14ac:dyDescent="0.3">
      <c r="A232" s="361">
        <v>38018</v>
      </c>
      <c r="B232" s="30">
        <v>0.85499999999999998</v>
      </c>
      <c r="C232" s="30">
        <v>5.0999999999999996</v>
      </c>
      <c r="D232" s="30" t="s">
        <v>1166</v>
      </c>
      <c r="E232" s="30">
        <v>1.0489999999999999</v>
      </c>
      <c r="F232" s="30">
        <v>2.8</v>
      </c>
      <c r="G232" s="30">
        <v>1.0209999999999999</v>
      </c>
      <c r="H232" s="30">
        <v>1.0669999999999999</v>
      </c>
      <c r="I232" s="30">
        <v>4.4000000000000004</v>
      </c>
      <c r="J232" s="30">
        <v>1.0229999999999999</v>
      </c>
      <c r="K232" s="30">
        <v>30.86</v>
      </c>
    </row>
    <row r="233" spans="1:11" ht="14.25" customHeight="1" x14ac:dyDescent="0.3">
      <c r="A233" s="361">
        <v>37987</v>
      </c>
      <c r="B233" s="30">
        <v>0.85499999999999998</v>
      </c>
      <c r="C233" s="30">
        <v>5.8</v>
      </c>
      <c r="D233" s="30" t="s">
        <v>1167</v>
      </c>
      <c r="E233" s="30">
        <v>1.034</v>
      </c>
      <c r="F233" s="30">
        <v>2.2999999999999998</v>
      </c>
      <c r="G233" s="30">
        <v>1.0109999999999999</v>
      </c>
      <c r="H233" s="30">
        <v>1.056</v>
      </c>
      <c r="I233" s="30">
        <v>4.2</v>
      </c>
      <c r="J233" s="30">
        <v>1.014</v>
      </c>
      <c r="K233" s="30">
        <v>31.28</v>
      </c>
    </row>
    <row r="234" spans="1:11" x14ac:dyDescent="0.3">
      <c r="A234" s="361">
        <v>37956</v>
      </c>
      <c r="B234" s="30">
        <v>0.85599999999999998</v>
      </c>
      <c r="C234" s="30">
        <v>7</v>
      </c>
      <c r="D234" s="30" t="s">
        <v>1168</v>
      </c>
      <c r="E234" s="30">
        <v>1.0329999999999999</v>
      </c>
      <c r="F234" s="30">
        <v>3.3</v>
      </c>
      <c r="G234" s="30">
        <v>1</v>
      </c>
      <c r="H234" s="30">
        <v>1.052</v>
      </c>
      <c r="I234" s="30">
        <v>4.9000000000000004</v>
      </c>
      <c r="J234" s="30">
        <v>1.002</v>
      </c>
      <c r="K234" s="30">
        <v>29.81</v>
      </c>
    </row>
    <row r="235" spans="1:11" x14ac:dyDescent="0.3">
      <c r="A235" s="361">
        <v>37926</v>
      </c>
      <c r="B235" s="30">
        <v>0.85099999999999998</v>
      </c>
      <c r="C235" s="30">
        <v>6.5</v>
      </c>
      <c r="D235" s="30" t="s">
        <v>1168</v>
      </c>
      <c r="E235" s="30">
        <v>1.0269999999999999</v>
      </c>
      <c r="F235" s="30">
        <v>2.8</v>
      </c>
      <c r="G235" s="30">
        <v>0.999</v>
      </c>
      <c r="H235" s="30">
        <v>1.052</v>
      </c>
      <c r="I235" s="30">
        <v>4.9000000000000004</v>
      </c>
      <c r="J235" s="30">
        <v>1.0029999999999999</v>
      </c>
      <c r="K235" s="30">
        <v>28.75</v>
      </c>
    </row>
    <row r="236" spans="1:11" x14ac:dyDescent="0.3">
      <c r="A236" s="361">
        <v>37895</v>
      </c>
      <c r="B236" s="30">
        <v>0.85</v>
      </c>
      <c r="C236" s="30">
        <v>6.2</v>
      </c>
      <c r="D236" s="30" t="s">
        <v>1169</v>
      </c>
      <c r="E236" s="30">
        <v>1.0369999999999999</v>
      </c>
      <c r="F236" s="30">
        <v>3.4</v>
      </c>
      <c r="G236" s="30">
        <v>1.0029999999999999</v>
      </c>
      <c r="H236" s="30">
        <v>1.0569999999999999</v>
      </c>
      <c r="I236" s="30">
        <v>5.0999999999999996</v>
      </c>
      <c r="J236" s="30">
        <v>1.006</v>
      </c>
      <c r="K236" s="30">
        <v>29.61</v>
      </c>
    </row>
    <row r="237" spans="1:11" x14ac:dyDescent="0.3">
      <c r="A237" s="361">
        <v>37865</v>
      </c>
      <c r="B237" s="30">
        <v>0.84399999999999997</v>
      </c>
      <c r="C237" s="30">
        <v>5.4</v>
      </c>
      <c r="D237" s="30" t="s">
        <v>1170</v>
      </c>
      <c r="E237" s="30">
        <v>1.0589999999999999</v>
      </c>
      <c r="F237" s="30">
        <v>5</v>
      </c>
      <c r="G237" s="30">
        <v>1.008</v>
      </c>
      <c r="H237" s="30">
        <v>1.081</v>
      </c>
      <c r="I237" s="30">
        <v>6.9</v>
      </c>
      <c r="J237" s="30">
        <v>1.012</v>
      </c>
      <c r="K237" s="30">
        <v>27.11</v>
      </c>
    </row>
    <row r="238" spans="1:11" x14ac:dyDescent="0.3">
      <c r="A238" s="361">
        <v>37834</v>
      </c>
      <c r="B238" s="30">
        <v>0.86899999999999999</v>
      </c>
      <c r="C238" s="30">
        <v>5.4</v>
      </c>
      <c r="D238" s="30" t="s">
        <v>1171</v>
      </c>
      <c r="E238" s="30">
        <v>1.07</v>
      </c>
      <c r="F238" s="30">
        <v>3.8</v>
      </c>
      <c r="G238" s="30">
        <v>1.032</v>
      </c>
      <c r="H238" s="30">
        <v>1.095</v>
      </c>
      <c r="I238" s="30">
        <v>5.9</v>
      </c>
      <c r="J238" s="30">
        <v>1.036</v>
      </c>
      <c r="K238" s="30">
        <v>29.89</v>
      </c>
    </row>
    <row r="239" spans="1:11" x14ac:dyDescent="0.3">
      <c r="A239" s="361">
        <v>37803</v>
      </c>
      <c r="B239" s="30">
        <v>0.86099999999999999</v>
      </c>
      <c r="C239" s="30">
        <v>6.3</v>
      </c>
      <c r="D239" s="30" t="s">
        <v>1172</v>
      </c>
      <c r="E239" s="30">
        <v>1.056</v>
      </c>
      <c r="F239" s="30">
        <v>4.0999999999999996</v>
      </c>
      <c r="G239" s="30">
        <v>1.0149999999999999</v>
      </c>
      <c r="H239" s="30">
        <v>1.079</v>
      </c>
      <c r="I239" s="30">
        <v>6.1</v>
      </c>
      <c r="J239" s="30">
        <v>1.018</v>
      </c>
      <c r="K239" s="30">
        <v>28.35</v>
      </c>
    </row>
    <row r="240" spans="1:11" x14ac:dyDescent="0.3">
      <c r="A240" s="361">
        <v>37773</v>
      </c>
      <c r="B240" s="30">
        <v>0.84099999999999997</v>
      </c>
      <c r="C240" s="30">
        <v>5.0999999999999996</v>
      </c>
      <c r="D240" s="30" t="s">
        <v>1170</v>
      </c>
      <c r="E240" s="30">
        <v>1.038</v>
      </c>
      <c r="F240" s="30">
        <v>3.2</v>
      </c>
      <c r="G240" s="30">
        <v>1.006</v>
      </c>
      <c r="H240" s="30">
        <v>1.0569999999999999</v>
      </c>
      <c r="I240" s="30">
        <v>4.9000000000000004</v>
      </c>
      <c r="J240" s="30">
        <v>1.0089999999999999</v>
      </c>
      <c r="K240" s="30">
        <v>27.65</v>
      </c>
    </row>
    <row r="241" spans="1:11" x14ac:dyDescent="0.3">
      <c r="A241" s="361">
        <v>37742</v>
      </c>
      <c r="B241" s="30">
        <v>0.84399999999999997</v>
      </c>
      <c r="C241" s="30">
        <v>7.2</v>
      </c>
      <c r="D241" s="30" t="s">
        <v>1173</v>
      </c>
      <c r="E241" s="30">
        <v>1.044</v>
      </c>
      <c r="F241" s="30">
        <v>5.6</v>
      </c>
      <c r="G241" s="30">
        <v>0.98899999999999999</v>
      </c>
      <c r="H241" s="30">
        <v>1.0580000000000001</v>
      </c>
      <c r="I241" s="30">
        <v>6.7</v>
      </c>
      <c r="J241" s="30">
        <v>0.99099999999999999</v>
      </c>
      <c r="K241" s="30">
        <v>25.86</v>
      </c>
    </row>
    <row r="242" spans="1:11" x14ac:dyDescent="0.3">
      <c r="A242" s="361">
        <v>37712</v>
      </c>
      <c r="B242" s="30">
        <v>0.89400000000000002</v>
      </c>
      <c r="C242" s="30">
        <v>10.3</v>
      </c>
      <c r="D242" s="30" t="s">
        <v>1174</v>
      </c>
      <c r="E242" s="30">
        <v>1.0589999999999999</v>
      </c>
      <c r="F242" s="30">
        <v>5.6</v>
      </c>
      <c r="G242" s="30">
        <v>1.0029999999999999</v>
      </c>
      <c r="H242" s="30">
        <v>1.075</v>
      </c>
      <c r="I242" s="30">
        <v>6.9</v>
      </c>
      <c r="J242" s="30">
        <v>1.0049999999999999</v>
      </c>
      <c r="K242" s="30">
        <v>25</v>
      </c>
    </row>
    <row r="243" spans="1:11" x14ac:dyDescent="0.3">
      <c r="A243" s="361">
        <v>37681</v>
      </c>
      <c r="B243" s="30">
        <v>0.95899999999999996</v>
      </c>
      <c r="C243" s="30">
        <v>11.7</v>
      </c>
      <c r="D243" s="30" t="s">
        <v>1162</v>
      </c>
      <c r="E243" s="30">
        <v>1.1020000000000001</v>
      </c>
      <c r="F243" s="30">
        <v>5</v>
      </c>
      <c r="G243" s="30">
        <v>1.052</v>
      </c>
      <c r="H243" s="30">
        <v>1.117</v>
      </c>
      <c r="I243" s="30">
        <v>6.3</v>
      </c>
      <c r="J243" s="30">
        <v>1.054</v>
      </c>
      <c r="K243" s="30">
        <v>30.61</v>
      </c>
    </row>
    <row r="244" spans="1:11" x14ac:dyDescent="0.3">
      <c r="A244" s="361">
        <v>37653</v>
      </c>
      <c r="B244" s="30">
        <v>0.91900000000000004</v>
      </c>
      <c r="C244" s="30">
        <v>7.2</v>
      </c>
      <c r="D244" s="30" t="s">
        <v>1175</v>
      </c>
      <c r="E244" s="30">
        <v>1.1000000000000001</v>
      </c>
      <c r="F244" s="30">
        <v>3.9</v>
      </c>
      <c r="G244" s="30">
        <v>1.0609999999999999</v>
      </c>
      <c r="H244" s="30">
        <v>1.125</v>
      </c>
      <c r="I244" s="30">
        <v>6</v>
      </c>
      <c r="J244" s="30">
        <v>1.0649999999999999</v>
      </c>
      <c r="K244" s="30">
        <v>32.770000000000003</v>
      </c>
    </row>
    <row r="245" spans="1:11" x14ac:dyDescent="0.3">
      <c r="A245" s="361">
        <v>37622</v>
      </c>
      <c r="B245" s="30">
        <v>0.88800000000000001</v>
      </c>
      <c r="C245" s="30">
        <v>6.4</v>
      </c>
      <c r="D245" s="30" t="s">
        <v>1176</v>
      </c>
      <c r="E245" s="30">
        <v>1.071</v>
      </c>
      <c r="F245" s="30">
        <v>3.2</v>
      </c>
      <c r="G245" s="30">
        <v>1.0389999999999999</v>
      </c>
      <c r="H245" s="30">
        <v>1.091</v>
      </c>
      <c r="I245" s="30">
        <v>4.9000000000000004</v>
      </c>
      <c r="J245" s="30">
        <v>1.042</v>
      </c>
      <c r="K245" s="30">
        <v>31.18</v>
      </c>
    </row>
    <row r="246" spans="1:11" x14ac:dyDescent="0.3">
      <c r="A246" s="361">
        <v>37591</v>
      </c>
      <c r="B246" s="30">
        <v>0.85499999999999998</v>
      </c>
      <c r="C246" s="30">
        <v>7.4</v>
      </c>
      <c r="D246" s="30" t="s">
        <v>1177</v>
      </c>
      <c r="E246" s="30">
        <v>1.0269999999999999</v>
      </c>
      <c r="F246" s="30">
        <v>3.2</v>
      </c>
      <c r="G246" s="30">
        <v>0.995</v>
      </c>
      <c r="H246" s="30">
        <v>1.05</v>
      </c>
      <c r="I246" s="30">
        <v>5.2</v>
      </c>
      <c r="J246" s="30">
        <v>0.998</v>
      </c>
      <c r="K246" s="30">
        <v>28.33</v>
      </c>
    </row>
    <row r="247" spans="1:11" x14ac:dyDescent="0.3">
      <c r="A247" s="361">
        <v>37561</v>
      </c>
      <c r="B247" s="30">
        <v>0.82799999999999996</v>
      </c>
      <c r="C247" s="30">
        <v>5.7</v>
      </c>
      <c r="D247" s="30" t="s">
        <v>1178</v>
      </c>
      <c r="E247" s="30">
        <v>1.0109999999999999</v>
      </c>
      <c r="F247" s="30">
        <v>2.5</v>
      </c>
      <c r="G247" s="30">
        <v>0.98599999999999999</v>
      </c>
      <c r="H247" s="30">
        <v>1.04</v>
      </c>
      <c r="I247" s="30">
        <v>5</v>
      </c>
      <c r="J247" s="30">
        <v>0.99</v>
      </c>
      <c r="K247" s="30">
        <v>24.34</v>
      </c>
    </row>
    <row r="248" spans="1:11" x14ac:dyDescent="0.3">
      <c r="A248" s="361">
        <v>37530</v>
      </c>
      <c r="B248" s="30">
        <v>0.85799999999999998</v>
      </c>
      <c r="C248" s="30">
        <v>7</v>
      </c>
      <c r="D248" s="30" t="s">
        <v>1169</v>
      </c>
      <c r="E248" s="30">
        <v>1.042</v>
      </c>
      <c r="F248" s="30">
        <v>3.9</v>
      </c>
      <c r="G248" s="30">
        <v>1.0029999999999999</v>
      </c>
      <c r="H248" s="30">
        <v>1.0620000000000001</v>
      </c>
      <c r="I248" s="30">
        <v>5.6</v>
      </c>
      <c r="J248" s="30">
        <v>1.006</v>
      </c>
      <c r="K248" s="30">
        <v>27.54</v>
      </c>
    </row>
    <row r="249" spans="1:11" x14ac:dyDescent="0.3">
      <c r="A249" s="361">
        <v>37500</v>
      </c>
      <c r="B249" s="30">
        <v>0.83899999999999997</v>
      </c>
      <c r="C249" s="30">
        <v>4.8</v>
      </c>
      <c r="D249" s="30" t="s">
        <v>1174</v>
      </c>
      <c r="E249" s="30">
        <v>1.0389999999999999</v>
      </c>
      <c r="F249" s="30">
        <v>3</v>
      </c>
      <c r="G249" s="30">
        <v>1.0089999999999999</v>
      </c>
      <c r="H249" s="30">
        <v>1.0609999999999999</v>
      </c>
      <c r="I249" s="30">
        <v>4.9000000000000004</v>
      </c>
      <c r="J249" s="30">
        <v>1.012</v>
      </c>
      <c r="K249" s="30">
        <v>28.4</v>
      </c>
    </row>
    <row r="250" spans="1:11" x14ac:dyDescent="0.3">
      <c r="A250" s="361">
        <v>37469</v>
      </c>
      <c r="B250" s="30">
        <v>0.82299999999999995</v>
      </c>
      <c r="C250" s="30">
        <v>4.9000000000000004</v>
      </c>
      <c r="D250" s="30" t="s">
        <v>1179</v>
      </c>
      <c r="E250" s="30">
        <v>1.0149999999999999</v>
      </c>
      <c r="F250" s="30">
        <v>2.4</v>
      </c>
      <c r="G250" s="30">
        <v>0.99099999999999999</v>
      </c>
      <c r="H250" s="30">
        <v>1.0409999999999999</v>
      </c>
      <c r="I250" s="30">
        <v>4.7</v>
      </c>
      <c r="J250" s="30">
        <v>0.99399999999999999</v>
      </c>
      <c r="K250" s="30">
        <v>26.65</v>
      </c>
    </row>
    <row r="251" spans="1:11" x14ac:dyDescent="0.3">
      <c r="A251" s="361">
        <v>37438</v>
      </c>
      <c r="B251" s="30">
        <v>0.82299999999999995</v>
      </c>
      <c r="C251" s="30">
        <v>5.4</v>
      </c>
      <c r="D251" s="30" t="s">
        <v>1180</v>
      </c>
      <c r="E251" s="30">
        <v>1.024</v>
      </c>
      <c r="F251" s="30">
        <v>3.7</v>
      </c>
      <c r="G251" s="30">
        <v>0.98699999999999999</v>
      </c>
      <c r="H251" s="30">
        <v>1.044</v>
      </c>
      <c r="I251" s="30">
        <v>5.4</v>
      </c>
      <c r="J251" s="30">
        <v>0.99</v>
      </c>
      <c r="K251" s="30">
        <v>25.74</v>
      </c>
    </row>
    <row r="252" spans="1:11" x14ac:dyDescent="0.3">
      <c r="A252" s="361">
        <v>37408</v>
      </c>
      <c r="B252" s="30">
        <v>0.83499999999999996</v>
      </c>
      <c r="C252" s="30">
        <v>7</v>
      </c>
      <c r="D252" s="30" t="s">
        <v>1181</v>
      </c>
      <c r="E252" s="30">
        <v>1.038</v>
      </c>
      <c r="F252" s="30">
        <v>5.5</v>
      </c>
      <c r="G252" s="30">
        <v>0.98399999999999999</v>
      </c>
      <c r="H252" s="30">
        <v>1.056</v>
      </c>
      <c r="I252" s="30">
        <v>7</v>
      </c>
      <c r="J252" s="30">
        <v>0.98599999999999999</v>
      </c>
      <c r="K252" s="30">
        <v>24.08</v>
      </c>
    </row>
    <row r="253" spans="1:11" x14ac:dyDescent="0.3">
      <c r="A253" s="361">
        <v>37377</v>
      </c>
      <c r="B253" s="30">
        <v>0.83899999999999997</v>
      </c>
      <c r="C253" s="30">
        <v>6.5</v>
      </c>
      <c r="D253" s="30" t="s">
        <v>1182</v>
      </c>
      <c r="E253" s="30">
        <v>1.044</v>
      </c>
      <c r="F253" s="30">
        <v>5.0999999999999996</v>
      </c>
      <c r="G253" s="30">
        <v>0.99299999999999999</v>
      </c>
      <c r="H253" s="30">
        <v>1.06</v>
      </c>
      <c r="I253" s="30">
        <v>6.5</v>
      </c>
      <c r="J253" s="30">
        <v>0.995</v>
      </c>
      <c r="K253" s="30">
        <v>25.35</v>
      </c>
    </row>
    <row r="254" spans="1:11" x14ac:dyDescent="0.3">
      <c r="A254" s="361">
        <v>37347</v>
      </c>
      <c r="B254" s="30">
        <v>0.86</v>
      </c>
      <c r="C254" s="30">
        <v>6.8</v>
      </c>
      <c r="D254" s="30" t="s">
        <v>1183</v>
      </c>
      <c r="E254" s="30">
        <v>1.0620000000000001</v>
      </c>
      <c r="F254" s="30">
        <v>5.2</v>
      </c>
      <c r="G254" s="30">
        <v>1.01</v>
      </c>
      <c r="H254" s="30">
        <v>1.0780000000000001</v>
      </c>
      <c r="I254" s="30">
        <v>6.5</v>
      </c>
      <c r="J254" s="30">
        <v>1.012</v>
      </c>
      <c r="K254" s="30">
        <v>25.73</v>
      </c>
    </row>
    <row r="255" spans="1:11" x14ac:dyDescent="0.3">
      <c r="A255" s="361">
        <v>37316</v>
      </c>
      <c r="B255" s="30">
        <v>0.83299999999999996</v>
      </c>
      <c r="C255" s="30">
        <v>5.9</v>
      </c>
      <c r="D255" s="30" t="s">
        <v>1179</v>
      </c>
      <c r="E255" s="30">
        <v>1.02</v>
      </c>
      <c r="F255" s="30">
        <v>3</v>
      </c>
      <c r="G255" s="30">
        <v>0.99</v>
      </c>
      <c r="H255" s="30">
        <v>1.036</v>
      </c>
      <c r="I255" s="30">
        <v>4.4000000000000004</v>
      </c>
      <c r="J255" s="30">
        <v>0.99199999999999999</v>
      </c>
      <c r="K255" s="30">
        <v>23.7</v>
      </c>
    </row>
    <row r="256" spans="1:11" x14ac:dyDescent="0.3">
      <c r="A256" s="361">
        <v>37288</v>
      </c>
      <c r="B256" s="30">
        <v>0.8</v>
      </c>
      <c r="C256" s="30">
        <v>5.3</v>
      </c>
      <c r="D256" s="30" t="s">
        <v>1184</v>
      </c>
      <c r="E256" s="30">
        <v>0.97399999999999998</v>
      </c>
      <c r="F256" s="30">
        <v>1.2</v>
      </c>
      <c r="G256" s="30">
        <v>0.96099999999999997</v>
      </c>
      <c r="H256" s="30">
        <v>1.0009999999999999</v>
      </c>
      <c r="I256" s="30">
        <v>3.6</v>
      </c>
      <c r="J256" s="30">
        <v>0.96499999999999997</v>
      </c>
      <c r="K256" s="30">
        <v>20.28</v>
      </c>
    </row>
    <row r="257" spans="1:11" x14ac:dyDescent="0.3">
      <c r="A257" s="361">
        <v>37257</v>
      </c>
      <c r="H257" s="30">
        <v>1.08</v>
      </c>
      <c r="I257" s="30">
        <v>11</v>
      </c>
      <c r="J257" s="30">
        <v>0.97</v>
      </c>
      <c r="K257" s="30">
        <v>19.420000000000002</v>
      </c>
    </row>
  </sheetData>
  <sortState xmlns:xlrd2="http://schemas.microsoft.com/office/spreadsheetml/2017/richdata2" ref="B66:K77">
    <sortCondition descending="1" ref="K66:K77"/>
  </sortState>
  <mergeCells count="4">
    <mergeCell ref="B4:D4"/>
    <mergeCell ref="H4:J4"/>
    <mergeCell ref="E4:G4"/>
    <mergeCell ref="R1:T1"/>
  </mergeCells>
  <hyperlinks>
    <hyperlink ref="A2" r:id="rId1" xr:uid="{00000000-0004-0000-2B00-000000000000}"/>
    <hyperlink ref="R1:S1" location="Übersicht!A1" display="zurück zur Überischt" xr:uid="{00000000-0004-0000-2B00-000001000000}"/>
  </hyperlinks>
  <pageMargins left="0.7" right="0.7" top="0.78740157499999996" bottom="0.78740157499999996" header="0.3" footer="0.3"/>
  <pageSetup paperSize="9" orientation="portrait"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E9A4F-24A5-466C-990E-2E190DCA651C}">
  <dimension ref="A1:WWC364"/>
  <sheetViews>
    <sheetView zoomScale="85" zoomScaleNormal="85" workbookViewId="0">
      <pane xSplit="1" ySplit="4" topLeftCell="B5" activePane="bottomRight" state="frozen"/>
      <selection pane="topRight" activeCell="H12" sqref="H12"/>
      <selection pane="bottomLeft" activeCell="H12" sqref="H12"/>
      <selection pane="bottomRight" activeCell="B4" sqref="B4"/>
    </sheetView>
  </sheetViews>
  <sheetFormatPr baseColWidth="10" defaultColWidth="0" defaultRowHeight="13.8" x14ac:dyDescent="0.3"/>
  <cols>
    <col min="1" max="1" width="12.6640625" style="53" customWidth="1"/>
    <col min="2" max="2" width="11.109375" style="544" customWidth="1"/>
    <col min="3" max="3" width="7.6640625" style="535" bestFit="1" customWidth="1"/>
    <col min="4" max="4" width="13.33203125" style="535" bestFit="1" customWidth="1"/>
    <col min="5" max="5" width="8.6640625" style="535" bestFit="1" customWidth="1"/>
    <col min="6" max="6" width="9.6640625" style="535" bestFit="1" customWidth="1"/>
    <col min="7" max="7" width="11.88671875" style="535" bestFit="1" customWidth="1"/>
    <col min="8" max="8" width="5.88671875" style="535" bestFit="1" customWidth="1"/>
    <col min="9" max="9" width="7.88671875" style="535" bestFit="1" customWidth="1"/>
    <col min="10" max="12" width="7.88671875" style="535" customWidth="1"/>
    <col min="13" max="13" width="7.88671875" style="536" customWidth="1"/>
    <col min="14" max="14" width="8" style="535" bestFit="1" customWidth="1"/>
    <col min="15" max="15" width="6.5546875" style="535" bestFit="1" customWidth="1"/>
    <col min="16" max="16" width="8.109375" style="535" bestFit="1" customWidth="1"/>
    <col min="17" max="17" width="6.88671875" style="535" bestFit="1" customWidth="1"/>
    <col min="18" max="18" width="8.109375" style="535" bestFit="1" customWidth="1"/>
    <col min="19" max="19" width="6.6640625" style="535" bestFit="1" customWidth="1"/>
    <col min="20" max="20" width="8" style="535" bestFit="1" customWidth="1"/>
    <col min="21" max="21" width="14.44140625" style="53" customWidth="1"/>
    <col min="22" max="30" width="11.44140625" style="53" customWidth="1"/>
    <col min="31" max="259" width="11.44140625" style="53" hidden="1"/>
    <col min="260" max="260" width="15.5546875" style="53" hidden="1"/>
    <col min="261" max="261" width="11.44140625" style="53" hidden="1"/>
    <col min="262" max="264" width="11.88671875" style="53" hidden="1"/>
    <col min="265" max="265" width="8.6640625" style="53" hidden="1"/>
    <col min="266" max="266" width="10.5546875" style="53" hidden="1"/>
    <col min="267" max="267" width="11.44140625" style="53" hidden="1"/>
    <col min="268" max="268" width="7.109375" style="53" hidden="1"/>
    <col min="269" max="269" width="8.5546875" style="53" hidden="1"/>
    <col min="270" max="270" width="8.6640625" style="53" hidden="1"/>
    <col min="271" max="271" width="7.33203125" style="53" hidden="1"/>
    <col min="272" max="272" width="8.6640625" style="53" hidden="1"/>
    <col min="273" max="273" width="7.6640625" style="53" hidden="1"/>
    <col min="274" max="276" width="8.88671875" style="53" hidden="1"/>
    <col min="277" max="277" width="14.44140625" style="53" hidden="1"/>
    <col min="278" max="515" width="11.44140625" style="53" hidden="1"/>
    <col min="516" max="516" width="15.5546875" style="53" hidden="1"/>
    <col min="517" max="517" width="11.44140625" style="53" hidden="1"/>
    <col min="518" max="520" width="11.88671875" style="53" hidden="1"/>
    <col min="521" max="521" width="8.6640625" style="53" hidden="1"/>
    <col min="522" max="522" width="10.5546875" style="53" hidden="1"/>
    <col min="523" max="523" width="11.44140625" style="53" hidden="1"/>
    <col min="524" max="524" width="7.109375" style="53" hidden="1"/>
    <col min="525" max="525" width="8.5546875" style="53" hidden="1"/>
    <col min="526" max="526" width="8.6640625" style="53" hidden="1"/>
    <col min="527" max="527" width="7.33203125" style="53" hidden="1"/>
    <col min="528" max="528" width="8.6640625" style="53" hidden="1"/>
    <col min="529" max="529" width="7.6640625" style="53" hidden="1"/>
    <col min="530" max="532" width="8.88671875" style="53" hidden="1"/>
    <col min="533" max="533" width="14.44140625" style="53" hidden="1"/>
    <col min="534" max="771" width="11.44140625" style="53" hidden="1"/>
    <col min="772" max="772" width="15.5546875" style="53" hidden="1"/>
    <col min="773" max="773" width="11.44140625" style="53" hidden="1"/>
    <col min="774" max="776" width="11.88671875" style="53" hidden="1"/>
    <col min="777" max="777" width="8.6640625" style="53" hidden="1"/>
    <col min="778" max="778" width="10.5546875" style="53" hidden="1"/>
    <col min="779" max="779" width="11.44140625" style="53" hidden="1"/>
    <col min="780" max="780" width="7.109375" style="53" hidden="1"/>
    <col min="781" max="781" width="8.5546875" style="53" hidden="1"/>
    <col min="782" max="782" width="8.6640625" style="53" hidden="1"/>
    <col min="783" max="783" width="7.33203125" style="53" hidden="1"/>
    <col min="784" max="784" width="8.6640625" style="53" hidden="1"/>
    <col min="785" max="785" width="7.6640625" style="53" hidden="1"/>
    <col min="786" max="788" width="8.88671875" style="53" hidden="1"/>
    <col min="789" max="789" width="14.44140625" style="53" hidden="1"/>
    <col min="790" max="1027" width="11.44140625" style="53" hidden="1"/>
    <col min="1028" max="1028" width="15.5546875" style="53" hidden="1"/>
    <col min="1029" max="1029" width="11.44140625" style="53" hidden="1"/>
    <col min="1030" max="1032" width="11.88671875" style="53" hidden="1"/>
    <col min="1033" max="1033" width="8.6640625" style="53" hidden="1"/>
    <col min="1034" max="1034" width="10.5546875" style="53" hidden="1"/>
    <col min="1035" max="1035" width="11.44140625" style="53" hidden="1"/>
    <col min="1036" max="1036" width="7.109375" style="53" hidden="1"/>
    <col min="1037" max="1037" width="8.5546875" style="53" hidden="1"/>
    <col min="1038" max="1038" width="8.6640625" style="53" hidden="1"/>
    <col min="1039" max="1039" width="7.33203125" style="53" hidden="1"/>
    <col min="1040" max="1040" width="8.6640625" style="53" hidden="1"/>
    <col min="1041" max="1041" width="7.6640625" style="53" hidden="1"/>
    <col min="1042" max="1044" width="8.88671875" style="53" hidden="1"/>
    <col min="1045" max="1045" width="14.44140625" style="53" hidden="1"/>
    <col min="1046" max="1283" width="11.44140625" style="53" hidden="1"/>
    <col min="1284" max="1284" width="15.5546875" style="53" hidden="1"/>
    <col min="1285" max="1285" width="11.44140625" style="53" hidden="1"/>
    <col min="1286" max="1288" width="11.88671875" style="53" hidden="1"/>
    <col min="1289" max="1289" width="8.6640625" style="53" hidden="1"/>
    <col min="1290" max="1290" width="10.5546875" style="53" hidden="1"/>
    <col min="1291" max="1291" width="11.44140625" style="53" hidden="1"/>
    <col min="1292" max="1292" width="7.109375" style="53" hidden="1"/>
    <col min="1293" max="1293" width="8.5546875" style="53" hidden="1"/>
    <col min="1294" max="1294" width="8.6640625" style="53" hidden="1"/>
    <col min="1295" max="1295" width="7.33203125" style="53" hidden="1"/>
    <col min="1296" max="1296" width="8.6640625" style="53" hidden="1"/>
    <col min="1297" max="1297" width="7.6640625" style="53" hidden="1"/>
    <col min="1298" max="1300" width="8.88671875" style="53" hidden="1"/>
    <col min="1301" max="1301" width="14.44140625" style="53" hidden="1"/>
    <col min="1302" max="1539" width="11.44140625" style="53" hidden="1"/>
    <col min="1540" max="1540" width="15.5546875" style="53" hidden="1"/>
    <col min="1541" max="1541" width="11.44140625" style="53" hidden="1"/>
    <col min="1542" max="1544" width="11.88671875" style="53" hidden="1"/>
    <col min="1545" max="1545" width="8.6640625" style="53" hidden="1"/>
    <col min="1546" max="1546" width="10.5546875" style="53" hidden="1"/>
    <col min="1547" max="1547" width="11.44140625" style="53" hidden="1"/>
    <col min="1548" max="1548" width="7.109375" style="53" hidden="1"/>
    <col min="1549" max="1549" width="8.5546875" style="53" hidden="1"/>
    <col min="1550" max="1550" width="8.6640625" style="53" hidden="1"/>
    <col min="1551" max="1551" width="7.33203125" style="53" hidden="1"/>
    <col min="1552" max="1552" width="8.6640625" style="53" hidden="1"/>
    <col min="1553" max="1553" width="7.6640625" style="53" hidden="1"/>
    <col min="1554" max="1556" width="8.88671875" style="53" hidden="1"/>
    <col min="1557" max="1557" width="14.44140625" style="53" hidden="1"/>
    <col min="1558" max="1795" width="11.44140625" style="53" hidden="1"/>
    <col min="1796" max="1796" width="15.5546875" style="53" hidden="1"/>
    <col min="1797" max="1797" width="11.44140625" style="53" hidden="1"/>
    <col min="1798" max="1800" width="11.88671875" style="53" hidden="1"/>
    <col min="1801" max="1801" width="8.6640625" style="53" hidden="1"/>
    <col min="1802" max="1802" width="10.5546875" style="53" hidden="1"/>
    <col min="1803" max="1803" width="11.44140625" style="53" hidden="1"/>
    <col min="1804" max="1804" width="7.109375" style="53" hidden="1"/>
    <col min="1805" max="1805" width="8.5546875" style="53" hidden="1"/>
    <col min="1806" max="1806" width="8.6640625" style="53" hidden="1"/>
    <col min="1807" max="1807" width="7.33203125" style="53" hidden="1"/>
    <col min="1808" max="1808" width="8.6640625" style="53" hidden="1"/>
    <col min="1809" max="1809" width="7.6640625" style="53" hidden="1"/>
    <col min="1810" max="1812" width="8.88671875" style="53" hidden="1"/>
    <col min="1813" max="1813" width="14.44140625" style="53" hidden="1"/>
    <col min="1814" max="2051" width="11.44140625" style="53" hidden="1"/>
    <col min="2052" max="2052" width="15.5546875" style="53" hidden="1"/>
    <col min="2053" max="2053" width="11.44140625" style="53" hidden="1"/>
    <col min="2054" max="2056" width="11.88671875" style="53" hidden="1"/>
    <col min="2057" max="2057" width="8.6640625" style="53" hidden="1"/>
    <col min="2058" max="2058" width="10.5546875" style="53" hidden="1"/>
    <col min="2059" max="2059" width="11.44140625" style="53" hidden="1"/>
    <col min="2060" max="2060" width="7.109375" style="53" hidden="1"/>
    <col min="2061" max="2061" width="8.5546875" style="53" hidden="1"/>
    <col min="2062" max="2062" width="8.6640625" style="53" hidden="1"/>
    <col min="2063" max="2063" width="7.33203125" style="53" hidden="1"/>
    <col min="2064" max="2064" width="8.6640625" style="53" hidden="1"/>
    <col min="2065" max="2065" width="7.6640625" style="53" hidden="1"/>
    <col min="2066" max="2068" width="8.88671875" style="53" hidden="1"/>
    <col min="2069" max="2069" width="14.44140625" style="53" hidden="1"/>
    <col min="2070" max="2307" width="11.44140625" style="53" hidden="1"/>
    <col min="2308" max="2308" width="15.5546875" style="53" hidden="1"/>
    <col min="2309" max="2309" width="11.44140625" style="53" hidden="1"/>
    <col min="2310" max="2312" width="11.88671875" style="53" hidden="1"/>
    <col min="2313" max="2313" width="8.6640625" style="53" hidden="1"/>
    <col min="2314" max="2314" width="10.5546875" style="53" hidden="1"/>
    <col min="2315" max="2315" width="11.44140625" style="53" hidden="1"/>
    <col min="2316" max="2316" width="7.109375" style="53" hidden="1"/>
    <col min="2317" max="2317" width="8.5546875" style="53" hidden="1"/>
    <col min="2318" max="2318" width="8.6640625" style="53" hidden="1"/>
    <col min="2319" max="2319" width="7.33203125" style="53" hidden="1"/>
    <col min="2320" max="2320" width="8.6640625" style="53" hidden="1"/>
    <col min="2321" max="2321" width="7.6640625" style="53" hidden="1"/>
    <col min="2322" max="2324" width="8.88671875" style="53" hidden="1"/>
    <col min="2325" max="2325" width="14.44140625" style="53" hidden="1"/>
    <col min="2326" max="2563" width="11.44140625" style="53" hidden="1"/>
    <col min="2564" max="2564" width="15.5546875" style="53" hidden="1"/>
    <col min="2565" max="2565" width="11.44140625" style="53" hidden="1"/>
    <col min="2566" max="2568" width="11.88671875" style="53" hidden="1"/>
    <col min="2569" max="2569" width="8.6640625" style="53" hidden="1"/>
    <col min="2570" max="2570" width="10.5546875" style="53" hidden="1"/>
    <col min="2571" max="2571" width="11.44140625" style="53" hidden="1"/>
    <col min="2572" max="2572" width="7.109375" style="53" hidden="1"/>
    <col min="2573" max="2573" width="8.5546875" style="53" hidden="1"/>
    <col min="2574" max="2574" width="8.6640625" style="53" hidden="1"/>
    <col min="2575" max="2575" width="7.33203125" style="53" hidden="1"/>
    <col min="2576" max="2576" width="8.6640625" style="53" hidden="1"/>
    <col min="2577" max="2577" width="7.6640625" style="53" hidden="1"/>
    <col min="2578" max="2580" width="8.88671875" style="53" hidden="1"/>
    <col min="2581" max="2581" width="14.44140625" style="53" hidden="1"/>
    <col min="2582" max="2819" width="11.44140625" style="53" hidden="1"/>
    <col min="2820" max="2820" width="15.5546875" style="53" hidden="1"/>
    <col min="2821" max="2821" width="11.44140625" style="53" hidden="1"/>
    <col min="2822" max="2824" width="11.88671875" style="53" hidden="1"/>
    <col min="2825" max="2825" width="8.6640625" style="53" hidden="1"/>
    <col min="2826" max="2826" width="10.5546875" style="53" hidden="1"/>
    <col min="2827" max="2827" width="11.44140625" style="53" hidden="1"/>
    <col min="2828" max="2828" width="7.109375" style="53" hidden="1"/>
    <col min="2829" max="2829" width="8.5546875" style="53" hidden="1"/>
    <col min="2830" max="2830" width="8.6640625" style="53" hidden="1"/>
    <col min="2831" max="2831" width="7.33203125" style="53" hidden="1"/>
    <col min="2832" max="2832" width="8.6640625" style="53" hidden="1"/>
    <col min="2833" max="2833" width="7.6640625" style="53" hidden="1"/>
    <col min="2834" max="2836" width="8.88671875" style="53" hidden="1"/>
    <col min="2837" max="2837" width="14.44140625" style="53" hidden="1"/>
    <col min="2838" max="3075" width="11.44140625" style="53" hidden="1"/>
    <col min="3076" max="3076" width="15.5546875" style="53" hidden="1"/>
    <col min="3077" max="3077" width="11.44140625" style="53" hidden="1"/>
    <col min="3078" max="3080" width="11.88671875" style="53" hidden="1"/>
    <col min="3081" max="3081" width="8.6640625" style="53" hidden="1"/>
    <col min="3082" max="3082" width="10.5546875" style="53" hidden="1"/>
    <col min="3083" max="3083" width="11.44140625" style="53" hidden="1"/>
    <col min="3084" max="3084" width="7.109375" style="53" hidden="1"/>
    <col min="3085" max="3085" width="8.5546875" style="53" hidden="1"/>
    <col min="3086" max="3086" width="8.6640625" style="53" hidden="1"/>
    <col min="3087" max="3087" width="7.33203125" style="53" hidden="1"/>
    <col min="3088" max="3088" width="8.6640625" style="53" hidden="1"/>
    <col min="3089" max="3089" width="7.6640625" style="53" hidden="1"/>
    <col min="3090" max="3092" width="8.88671875" style="53" hidden="1"/>
    <col min="3093" max="3093" width="14.44140625" style="53" hidden="1"/>
    <col min="3094" max="3331" width="11.44140625" style="53" hidden="1"/>
    <col min="3332" max="3332" width="15.5546875" style="53" hidden="1"/>
    <col min="3333" max="3333" width="11.44140625" style="53" hidden="1"/>
    <col min="3334" max="3336" width="11.88671875" style="53" hidden="1"/>
    <col min="3337" max="3337" width="8.6640625" style="53" hidden="1"/>
    <col min="3338" max="3338" width="10.5546875" style="53" hidden="1"/>
    <col min="3339" max="3339" width="11.44140625" style="53" hidden="1"/>
    <col min="3340" max="3340" width="7.109375" style="53" hidden="1"/>
    <col min="3341" max="3341" width="8.5546875" style="53" hidden="1"/>
    <col min="3342" max="3342" width="8.6640625" style="53" hidden="1"/>
    <col min="3343" max="3343" width="7.33203125" style="53" hidden="1"/>
    <col min="3344" max="3344" width="8.6640625" style="53" hidden="1"/>
    <col min="3345" max="3345" width="7.6640625" style="53" hidden="1"/>
    <col min="3346" max="3348" width="8.88671875" style="53" hidden="1"/>
    <col min="3349" max="3349" width="14.44140625" style="53" hidden="1"/>
    <col min="3350" max="3587" width="11.44140625" style="53" hidden="1"/>
    <col min="3588" max="3588" width="15.5546875" style="53" hidden="1"/>
    <col min="3589" max="3589" width="11.44140625" style="53" hidden="1"/>
    <col min="3590" max="3592" width="11.88671875" style="53" hidden="1"/>
    <col min="3593" max="3593" width="8.6640625" style="53" hidden="1"/>
    <col min="3594" max="3594" width="10.5546875" style="53" hidden="1"/>
    <col min="3595" max="3595" width="11.44140625" style="53" hidden="1"/>
    <col min="3596" max="3596" width="7.109375" style="53" hidden="1"/>
    <col min="3597" max="3597" width="8.5546875" style="53" hidden="1"/>
    <col min="3598" max="3598" width="8.6640625" style="53" hidden="1"/>
    <col min="3599" max="3599" width="7.33203125" style="53" hidden="1"/>
    <col min="3600" max="3600" width="8.6640625" style="53" hidden="1"/>
    <col min="3601" max="3601" width="7.6640625" style="53" hidden="1"/>
    <col min="3602" max="3604" width="8.88671875" style="53" hidden="1"/>
    <col min="3605" max="3605" width="14.44140625" style="53" hidden="1"/>
    <col min="3606" max="3843" width="11.44140625" style="53" hidden="1"/>
    <col min="3844" max="3844" width="15.5546875" style="53" hidden="1"/>
    <col min="3845" max="3845" width="11.44140625" style="53" hidden="1"/>
    <col min="3846" max="3848" width="11.88671875" style="53" hidden="1"/>
    <col min="3849" max="3849" width="8.6640625" style="53" hidden="1"/>
    <col min="3850" max="3850" width="10.5546875" style="53" hidden="1"/>
    <col min="3851" max="3851" width="11.44140625" style="53" hidden="1"/>
    <col min="3852" max="3852" width="7.109375" style="53" hidden="1"/>
    <col min="3853" max="3853" width="8.5546875" style="53" hidden="1"/>
    <col min="3854" max="3854" width="8.6640625" style="53" hidden="1"/>
    <col min="3855" max="3855" width="7.33203125" style="53" hidden="1"/>
    <col min="3856" max="3856" width="8.6640625" style="53" hidden="1"/>
    <col min="3857" max="3857" width="7.6640625" style="53" hidden="1"/>
    <col min="3858" max="3860" width="8.88671875" style="53" hidden="1"/>
    <col min="3861" max="3861" width="14.44140625" style="53" hidden="1"/>
    <col min="3862" max="4099" width="11.44140625" style="53" hidden="1"/>
    <col min="4100" max="4100" width="15.5546875" style="53" hidden="1"/>
    <col min="4101" max="4101" width="11.44140625" style="53" hidden="1"/>
    <col min="4102" max="4104" width="11.88671875" style="53" hidden="1"/>
    <col min="4105" max="4105" width="8.6640625" style="53" hidden="1"/>
    <col min="4106" max="4106" width="10.5546875" style="53" hidden="1"/>
    <col min="4107" max="4107" width="11.44140625" style="53" hidden="1"/>
    <col min="4108" max="4108" width="7.109375" style="53" hidden="1"/>
    <col min="4109" max="4109" width="8.5546875" style="53" hidden="1"/>
    <col min="4110" max="4110" width="8.6640625" style="53" hidden="1"/>
    <col min="4111" max="4111" width="7.33203125" style="53" hidden="1"/>
    <col min="4112" max="4112" width="8.6640625" style="53" hidden="1"/>
    <col min="4113" max="4113" width="7.6640625" style="53" hidden="1"/>
    <col min="4114" max="4116" width="8.88671875" style="53" hidden="1"/>
    <col min="4117" max="4117" width="14.44140625" style="53" hidden="1"/>
    <col min="4118" max="4355" width="11.44140625" style="53" hidden="1"/>
    <col min="4356" max="4356" width="15.5546875" style="53" hidden="1"/>
    <col min="4357" max="4357" width="11.44140625" style="53" hidden="1"/>
    <col min="4358" max="4360" width="11.88671875" style="53" hidden="1"/>
    <col min="4361" max="4361" width="8.6640625" style="53" hidden="1"/>
    <col min="4362" max="4362" width="10.5546875" style="53" hidden="1"/>
    <col min="4363" max="4363" width="11.44140625" style="53" hidden="1"/>
    <col min="4364" max="4364" width="7.109375" style="53" hidden="1"/>
    <col min="4365" max="4365" width="8.5546875" style="53" hidden="1"/>
    <col min="4366" max="4366" width="8.6640625" style="53" hidden="1"/>
    <col min="4367" max="4367" width="7.33203125" style="53" hidden="1"/>
    <col min="4368" max="4368" width="8.6640625" style="53" hidden="1"/>
    <col min="4369" max="4369" width="7.6640625" style="53" hidden="1"/>
    <col min="4370" max="4372" width="8.88671875" style="53" hidden="1"/>
    <col min="4373" max="4373" width="14.44140625" style="53" hidden="1"/>
    <col min="4374" max="4611" width="11.44140625" style="53" hidden="1"/>
    <col min="4612" max="4612" width="15.5546875" style="53" hidden="1"/>
    <col min="4613" max="4613" width="11.44140625" style="53" hidden="1"/>
    <col min="4614" max="4616" width="11.88671875" style="53" hidden="1"/>
    <col min="4617" max="4617" width="8.6640625" style="53" hidden="1"/>
    <col min="4618" max="4618" width="10.5546875" style="53" hidden="1"/>
    <col min="4619" max="4619" width="11.44140625" style="53" hidden="1"/>
    <col min="4620" max="4620" width="7.109375" style="53" hidden="1"/>
    <col min="4621" max="4621" width="8.5546875" style="53" hidden="1"/>
    <col min="4622" max="4622" width="8.6640625" style="53" hidden="1"/>
    <col min="4623" max="4623" width="7.33203125" style="53" hidden="1"/>
    <col min="4624" max="4624" width="8.6640625" style="53" hidden="1"/>
    <col min="4625" max="4625" width="7.6640625" style="53" hidden="1"/>
    <col min="4626" max="4628" width="8.88671875" style="53" hidden="1"/>
    <col min="4629" max="4629" width="14.44140625" style="53" hidden="1"/>
    <col min="4630" max="4867" width="11.44140625" style="53" hidden="1"/>
    <col min="4868" max="4868" width="15.5546875" style="53" hidden="1"/>
    <col min="4869" max="4869" width="11.44140625" style="53" hidden="1"/>
    <col min="4870" max="4872" width="11.88671875" style="53" hidden="1"/>
    <col min="4873" max="4873" width="8.6640625" style="53" hidden="1"/>
    <col min="4874" max="4874" width="10.5546875" style="53" hidden="1"/>
    <col min="4875" max="4875" width="11.44140625" style="53" hidden="1"/>
    <col min="4876" max="4876" width="7.109375" style="53" hidden="1"/>
    <col min="4877" max="4877" width="8.5546875" style="53" hidden="1"/>
    <col min="4878" max="4878" width="8.6640625" style="53" hidden="1"/>
    <col min="4879" max="4879" width="7.33203125" style="53" hidden="1"/>
    <col min="4880" max="4880" width="8.6640625" style="53" hidden="1"/>
    <col min="4881" max="4881" width="7.6640625" style="53" hidden="1"/>
    <col min="4882" max="4884" width="8.88671875" style="53" hidden="1"/>
    <col min="4885" max="4885" width="14.44140625" style="53" hidden="1"/>
    <col min="4886" max="5123" width="11.44140625" style="53" hidden="1"/>
    <col min="5124" max="5124" width="15.5546875" style="53" hidden="1"/>
    <col min="5125" max="5125" width="11.44140625" style="53" hidden="1"/>
    <col min="5126" max="5128" width="11.88671875" style="53" hidden="1"/>
    <col min="5129" max="5129" width="8.6640625" style="53" hidden="1"/>
    <col min="5130" max="5130" width="10.5546875" style="53" hidden="1"/>
    <col min="5131" max="5131" width="11.44140625" style="53" hidden="1"/>
    <col min="5132" max="5132" width="7.109375" style="53" hidden="1"/>
    <col min="5133" max="5133" width="8.5546875" style="53" hidden="1"/>
    <col min="5134" max="5134" width="8.6640625" style="53" hidden="1"/>
    <col min="5135" max="5135" width="7.33203125" style="53" hidden="1"/>
    <col min="5136" max="5136" width="8.6640625" style="53" hidden="1"/>
    <col min="5137" max="5137" width="7.6640625" style="53" hidden="1"/>
    <col min="5138" max="5140" width="8.88671875" style="53" hidden="1"/>
    <col min="5141" max="5141" width="14.44140625" style="53" hidden="1"/>
    <col min="5142" max="5379" width="11.44140625" style="53" hidden="1"/>
    <col min="5380" max="5380" width="15.5546875" style="53" hidden="1"/>
    <col min="5381" max="5381" width="11.44140625" style="53" hidden="1"/>
    <col min="5382" max="5384" width="11.88671875" style="53" hidden="1"/>
    <col min="5385" max="5385" width="8.6640625" style="53" hidden="1"/>
    <col min="5386" max="5386" width="10.5546875" style="53" hidden="1"/>
    <col min="5387" max="5387" width="11.44140625" style="53" hidden="1"/>
    <col min="5388" max="5388" width="7.109375" style="53" hidden="1"/>
    <col min="5389" max="5389" width="8.5546875" style="53" hidden="1"/>
    <col min="5390" max="5390" width="8.6640625" style="53" hidden="1"/>
    <col min="5391" max="5391" width="7.33203125" style="53" hidden="1"/>
    <col min="5392" max="5392" width="8.6640625" style="53" hidden="1"/>
    <col min="5393" max="5393" width="7.6640625" style="53" hidden="1"/>
    <col min="5394" max="5396" width="8.88671875" style="53" hidden="1"/>
    <col min="5397" max="5397" width="14.44140625" style="53" hidden="1"/>
    <col min="5398" max="5635" width="11.44140625" style="53" hidden="1"/>
    <col min="5636" max="5636" width="15.5546875" style="53" hidden="1"/>
    <col min="5637" max="5637" width="11.44140625" style="53" hidden="1"/>
    <col min="5638" max="5640" width="11.88671875" style="53" hidden="1"/>
    <col min="5641" max="5641" width="8.6640625" style="53" hidden="1"/>
    <col min="5642" max="5642" width="10.5546875" style="53" hidden="1"/>
    <col min="5643" max="5643" width="11.44140625" style="53" hidden="1"/>
    <col min="5644" max="5644" width="7.109375" style="53" hidden="1"/>
    <col min="5645" max="5645" width="8.5546875" style="53" hidden="1"/>
    <col min="5646" max="5646" width="8.6640625" style="53" hidden="1"/>
    <col min="5647" max="5647" width="7.33203125" style="53" hidden="1"/>
    <col min="5648" max="5648" width="8.6640625" style="53" hidden="1"/>
    <col min="5649" max="5649" width="7.6640625" style="53" hidden="1"/>
    <col min="5650" max="5652" width="8.88671875" style="53" hidden="1"/>
    <col min="5653" max="5653" width="14.44140625" style="53" hidden="1"/>
    <col min="5654" max="5891" width="11.44140625" style="53" hidden="1"/>
    <col min="5892" max="5892" width="15.5546875" style="53" hidden="1"/>
    <col min="5893" max="5893" width="11.44140625" style="53" hidden="1"/>
    <col min="5894" max="5896" width="11.88671875" style="53" hidden="1"/>
    <col min="5897" max="5897" width="8.6640625" style="53" hidden="1"/>
    <col min="5898" max="5898" width="10.5546875" style="53" hidden="1"/>
    <col min="5899" max="5899" width="11.44140625" style="53" hidden="1"/>
    <col min="5900" max="5900" width="7.109375" style="53" hidden="1"/>
    <col min="5901" max="5901" width="8.5546875" style="53" hidden="1"/>
    <col min="5902" max="5902" width="8.6640625" style="53" hidden="1"/>
    <col min="5903" max="5903" width="7.33203125" style="53" hidden="1"/>
    <col min="5904" max="5904" width="8.6640625" style="53" hidden="1"/>
    <col min="5905" max="5905" width="7.6640625" style="53" hidden="1"/>
    <col min="5906" max="5908" width="8.88671875" style="53" hidden="1"/>
    <col min="5909" max="5909" width="14.44140625" style="53" hidden="1"/>
    <col min="5910" max="6147" width="11.44140625" style="53" hidden="1"/>
    <col min="6148" max="6148" width="15.5546875" style="53" hidden="1"/>
    <col min="6149" max="6149" width="11.44140625" style="53" hidden="1"/>
    <col min="6150" max="6152" width="11.88671875" style="53" hidden="1"/>
    <col min="6153" max="6153" width="8.6640625" style="53" hidden="1"/>
    <col min="6154" max="6154" width="10.5546875" style="53" hidden="1"/>
    <col min="6155" max="6155" width="11.44140625" style="53" hidden="1"/>
    <col min="6156" max="6156" width="7.109375" style="53" hidden="1"/>
    <col min="6157" max="6157" width="8.5546875" style="53" hidden="1"/>
    <col min="6158" max="6158" width="8.6640625" style="53" hidden="1"/>
    <col min="6159" max="6159" width="7.33203125" style="53" hidden="1"/>
    <col min="6160" max="6160" width="8.6640625" style="53" hidden="1"/>
    <col min="6161" max="6161" width="7.6640625" style="53" hidden="1"/>
    <col min="6162" max="6164" width="8.88671875" style="53" hidden="1"/>
    <col min="6165" max="6165" width="14.44140625" style="53" hidden="1"/>
    <col min="6166" max="6403" width="11.44140625" style="53" hidden="1"/>
    <col min="6404" max="6404" width="15.5546875" style="53" hidden="1"/>
    <col min="6405" max="6405" width="11.44140625" style="53" hidden="1"/>
    <col min="6406" max="6408" width="11.88671875" style="53" hidden="1"/>
    <col min="6409" max="6409" width="8.6640625" style="53" hidden="1"/>
    <col min="6410" max="6410" width="10.5546875" style="53" hidden="1"/>
    <col min="6411" max="6411" width="11.44140625" style="53" hidden="1"/>
    <col min="6412" max="6412" width="7.109375" style="53" hidden="1"/>
    <col min="6413" max="6413" width="8.5546875" style="53" hidden="1"/>
    <col min="6414" max="6414" width="8.6640625" style="53" hidden="1"/>
    <col min="6415" max="6415" width="7.33203125" style="53" hidden="1"/>
    <col min="6416" max="6416" width="8.6640625" style="53" hidden="1"/>
    <col min="6417" max="6417" width="7.6640625" style="53" hidden="1"/>
    <col min="6418" max="6420" width="8.88671875" style="53" hidden="1"/>
    <col min="6421" max="6421" width="14.44140625" style="53" hidden="1"/>
    <col min="6422" max="6659" width="11.44140625" style="53" hidden="1"/>
    <col min="6660" max="6660" width="15.5546875" style="53" hidden="1"/>
    <col min="6661" max="6661" width="11.44140625" style="53" hidden="1"/>
    <col min="6662" max="6664" width="11.88671875" style="53" hidden="1"/>
    <col min="6665" max="6665" width="8.6640625" style="53" hidden="1"/>
    <col min="6666" max="6666" width="10.5546875" style="53" hidden="1"/>
    <col min="6667" max="6667" width="11.44140625" style="53" hidden="1"/>
    <col min="6668" max="6668" width="7.109375" style="53" hidden="1"/>
    <col min="6669" max="6669" width="8.5546875" style="53" hidden="1"/>
    <col min="6670" max="6670" width="8.6640625" style="53" hidden="1"/>
    <col min="6671" max="6671" width="7.33203125" style="53" hidden="1"/>
    <col min="6672" max="6672" width="8.6640625" style="53" hidden="1"/>
    <col min="6673" max="6673" width="7.6640625" style="53" hidden="1"/>
    <col min="6674" max="6676" width="8.88671875" style="53" hidden="1"/>
    <col min="6677" max="6677" width="14.44140625" style="53" hidden="1"/>
    <col min="6678" max="6915" width="11.44140625" style="53" hidden="1"/>
    <col min="6916" max="6916" width="15.5546875" style="53" hidden="1"/>
    <col min="6917" max="6917" width="11.44140625" style="53" hidden="1"/>
    <col min="6918" max="6920" width="11.88671875" style="53" hidden="1"/>
    <col min="6921" max="6921" width="8.6640625" style="53" hidden="1"/>
    <col min="6922" max="6922" width="10.5546875" style="53" hidden="1"/>
    <col min="6923" max="6923" width="11.44140625" style="53" hidden="1"/>
    <col min="6924" max="6924" width="7.109375" style="53" hidden="1"/>
    <col min="6925" max="6925" width="8.5546875" style="53" hidden="1"/>
    <col min="6926" max="6926" width="8.6640625" style="53" hidden="1"/>
    <col min="6927" max="6927" width="7.33203125" style="53" hidden="1"/>
    <col min="6928" max="6928" width="8.6640625" style="53" hidden="1"/>
    <col min="6929" max="6929" width="7.6640625" style="53" hidden="1"/>
    <col min="6930" max="6932" width="8.88671875" style="53" hidden="1"/>
    <col min="6933" max="6933" width="14.44140625" style="53" hidden="1"/>
    <col min="6934" max="7171" width="11.44140625" style="53" hidden="1"/>
    <col min="7172" max="7172" width="15.5546875" style="53" hidden="1"/>
    <col min="7173" max="7173" width="11.44140625" style="53" hidden="1"/>
    <col min="7174" max="7176" width="11.88671875" style="53" hidden="1"/>
    <col min="7177" max="7177" width="8.6640625" style="53" hidden="1"/>
    <col min="7178" max="7178" width="10.5546875" style="53" hidden="1"/>
    <col min="7179" max="7179" width="11.44140625" style="53" hidden="1"/>
    <col min="7180" max="7180" width="7.109375" style="53" hidden="1"/>
    <col min="7181" max="7181" width="8.5546875" style="53" hidden="1"/>
    <col min="7182" max="7182" width="8.6640625" style="53" hidden="1"/>
    <col min="7183" max="7183" width="7.33203125" style="53" hidden="1"/>
    <col min="7184" max="7184" width="8.6640625" style="53" hidden="1"/>
    <col min="7185" max="7185" width="7.6640625" style="53" hidden="1"/>
    <col min="7186" max="7188" width="8.88671875" style="53" hidden="1"/>
    <col min="7189" max="7189" width="14.44140625" style="53" hidden="1"/>
    <col min="7190" max="7427" width="11.44140625" style="53" hidden="1"/>
    <col min="7428" max="7428" width="15.5546875" style="53" hidden="1"/>
    <col min="7429" max="7429" width="11.44140625" style="53" hidden="1"/>
    <col min="7430" max="7432" width="11.88671875" style="53" hidden="1"/>
    <col min="7433" max="7433" width="8.6640625" style="53" hidden="1"/>
    <col min="7434" max="7434" width="10.5546875" style="53" hidden="1"/>
    <col min="7435" max="7435" width="11.44140625" style="53" hidden="1"/>
    <col min="7436" max="7436" width="7.109375" style="53" hidden="1"/>
    <col min="7437" max="7437" width="8.5546875" style="53" hidden="1"/>
    <col min="7438" max="7438" width="8.6640625" style="53" hidden="1"/>
    <col min="7439" max="7439" width="7.33203125" style="53" hidden="1"/>
    <col min="7440" max="7440" width="8.6640625" style="53" hidden="1"/>
    <col min="7441" max="7441" width="7.6640625" style="53" hidden="1"/>
    <col min="7442" max="7444" width="8.88671875" style="53" hidden="1"/>
    <col min="7445" max="7445" width="14.44140625" style="53" hidden="1"/>
    <col min="7446" max="7683" width="11.44140625" style="53" hidden="1"/>
    <col min="7684" max="7684" width="15.5546875" style="53" hidden="1"/>
    <col min="7685" max="7685" width="11.44140625" style="53" hidden="1"/>
    <col min="7686" max="7688" width="11.88671875" style="53" hidden="1"/>
    <col min="7689" max="7689" width="8.6640625" style="53" hidden="1"/>
    <col min="7690" max="7690" width="10.5546875" style="53" hidden="1"/>
    <col min="7691" max="7691" width="11.44140625" style="53" hidden="1"/>
    <col min="7692" max="7692" width="7.109375" style="53" hidden="1"/>
    <col min="7693" max="7693" width="8.5546875" style="53" hidden="1"/>
    <col min="7694" max="7694" width="8.6640625" style="53" hidden="1"/>
    <col min="7695" max="7695" width="7.33203125" style="53" hidden="1"/>
    <col min="7696" max="7696" width="8.6640625" style="53" hidden="1"/>
    <col min="7697" max="7697" width="7.6640625" style="53" hidden="1"/>
    <col min="7698" max="7700" width="8.88671875" style="53" hidden="1"/>
    <col min="7701" max="7701" width="14.44140625" style="53" hidden="1"/>
    <col min="7702" max="7939" width="11.44140625" style="53" hidden="1"/>
    <col min="7940" max="7940" width="15.5546875" style="53" hidden="1"/>
    <col min="7941" max="7941" width="11.44140625" style="53" hidden="1"/>
    <col min="7942" max="7944" width="11.88671875" style="53" hidden="1"/>
    <col min="7945" max="7945" width="8.6640625" style="53" hidden="1"/>
    <col min="7946" max="7946" width="10.5546875" style="53" hidden="1"/>
    <col min="7947" max="7947" width="11.44140625" style="53" hidden="1"/>
    <col min="7948" max="7948" width="7.109375" style="53" hidden="1"/>
    <col min="7949" max="7949" width="8.5546875" style="53" hidden="1"/>
    <col min="7950" max="7950" width="8.6640625" style="53" hidden="1"/>
    <col min="7951" max="7951" width="7.33203125" style="53" hidden="1"/>
    <col min="7952" max="7952" width="8.6640625" style="53" hidden="1"/>
    <col min="7953" max="7953" width="7.6640625" style="53" hidden="1"/>
    <col min="7954" max="7956" width="8.88671875" style="53" hidden="1"/>
    <col min="7957" max="7957" width="14.44140625" style="53" hidden="1"/>
    <col min="7958" max="8195" width="11.44140625" style="53" hidden="1"/>
    <col min="8196" max="8196" width="15.5546875" style="53" hidden="1"/>
    <col min="8197" max="8197" width="11.44140625" style="53" hidden="1"/>
    <col min="8198" max="8200" width="11.88671875" style="53" hidden="1"/>
    <col min="8201" max="8201" width="8.6640625" style="53" hidden="1"/>
    <col min="8202" max="8202" width="10.5546875" style="53" hidden="1"/>
    <col min="8203" max="8203" width="11.44140625" style="53" hidden="1"/>
    <col min="8204" max="8204" width="7.109375" style="53" hidden="1"/>
    <col min="8205" max="8205" width="8.5546875" style="53" hidden="1"/>
    <col min="8206" max="8206" width="8.6640625" style="53" hidden="1"/>
    <col min="8207" max="8207" width="7.33203125" style="53" hidden="1"/>
    <col min="8208" max="8208" width="8.6640625" style="53" hidden="1"/>
    <col min="8209" max="8209" width="7.6640625" style="53" hidden="1"/>
    <col min="8210" max="8212" width="8.88671875" style="53" hidden="1"/>
    <col min="8213" max="8213" width="14.44140625" style="53" hidden="1"/>
    <col min="8214" max="8451" width="11.44140625" style="53" hidden="1"/>
    <col min="8452" max="8452" width="15.5546875" style="53" hidden="1"/>
    <col min="8453" max="8453" width="11.44140625" style="53" hidden="1"/>
    <col min="8454" max="8456" width="11.88671875" style="53" hidden="1"/>
    <col min="8457" max="8457" width="8.6640625" style="53" hidden="1"/>
    <col min="8458" max="8458" width="10.5546875" style="53" hidden="1"/>
    <col min="8459" max="8459" width="11.44140625" style="53" hidden="1"/>
    <col min="8460" max="8460" width="7.109375" style="53" hidden="1"/>
    <col min="8461" max="8461" width="8.5546875" style="53" hidden="1"/>
    <col min="8462" max="8462" width="8.6640625" style="53" hidden="1"/>
    <col min="8463" max="8463" width="7.33203125" style="53" hidden="1"/>
    <col min="8464" max="8464" width="8.6640625" style="53" hidden="1"/>
    <col min="8465" max="8465" width="7.6640625" style="53" hidden="1"/>
    <col min="8466" max="8468" width="8.88671875" style="53" hidden="1"/>
    <col min="8469" max="8469" width="14.44140625" style="53" hidden="1"/>
    <col min="8470" max="8707" width="11.44140625" style="53" hidden="1"/>
    <col min="8708" max="8708" width="15.5546875" style="53" hidden="1"/>
    <col min="8709" max="8709" width="11.44140625" style="53" hidden="1"/>
    <col min="8710" max="8712" width="11.88671875" style="53" hidden="1"/>
    <col min="8713" max="8713" width="8.6640625" style="53" hidden="1"/>
    <col min="8714" max="8714" width="10.5546875" style="53" hidden="1"/>
    <col min="8715" max="8715" width="11.44140625" style="53" hidden="1"/>
    <col min="8716" max="8716" width="7.109375" style="53" hidden="1"/>
    <col min="8717" max="8717" width="8.5546875" style="53" hidden="1"/>
    <col min="8718" max="8718" width="8.6640625" style="53" hidden="1"/>
    <col min="8719" max="8719" width="7.33203125" style="53" hidden="1"/>
    <col min="8720" max="8720" width="8.6640625" style="53" hidden="1"/>
    <col min="8721" max="8721" width="7.6640625" style="53" hidden="1"/>
    <col min="8722" max="8724" width="8.88671875" style="53" hidden="1"/>
    <col min="8725" max="8725" width="14.44140625" style="53" hidden="1"/>
    <col min="8726" max="8963" width="11.44140625" style="53" hidden="1"/>
    <col min="8964" max="8964" width="15.5546875" style="53" hidden="1"/>
    <col min="8965" max="8965" width="11.44140625" style="53" hidden="1"/>
    <col min="8966" max="8968" width="11.88671875" style="53" hidden="1"/>
    <col min="8969" max="8969" width="8.6640625" style="53" hidden="1"/>
    <col min="8970" max="8970" width="10.5546875" style="53" hidden="1"/>
    <col min="8971" max="8971" width="11.44140625" style="53" hidden="1"/>
    <col min="8972" max="8972" width="7.109375" style="53" hidden="1"/>
    <col min="8973" max="8973" width="8.5546875" style="53" hidden="1"/>
    <col min="8974" max="8974" width="8.6640625" style="53" hidden="1"/>
    <col min="8975" max="8975" width="7.33203125" style="53" hidden="1"/>
    <col min="8976" max="8976" width="8.6640625" style="53" hidden="1"/>
    <col min="8977" max="8977" width="7.6640625" style="53" hidden="1"/>
    <col min="8978" max="8980" width="8.88671875" style="53" hidden="1"/>
    <col min="8981" max="8981" width="14.44140625" style="53" hidden="1"/>
    <col min="8982" max="9219" width="11.44140625" style="53" hidden="1"/>
    <col min="9220" max="9220" width="15.5546875" style="53" hidden="1"/>
    <col min="9221" max="9221" width="11.44140625" style="53" hidden="1"/>
    <col min="9222" max="9224" width="11.88671875" style="53" hidden="1"/>
    <col min="9225" max="9225" width="8.6640625" style="53" hidden="1"/>
    <col min="9226" max="9226" width="10.5546875" style="53" hidden="1"/>
    <col min="9227" max="9227" width="11.44140625" style="53" hidden="1"/>
    <col min="9228" max="9228" width="7.109375" style="53" hidden="1"/>
    <col min="9229" max="9229" width="8.5546875" style="53" hidden="1"/>
    <col min="9230" max="9230" width="8.6640625" style="53" hidden="1"/>
    <col min="9231" max="9231" width="7.33203125" style="53" hidden="1"/>
    <col min="9232" max="9232" width="8.6640625" style="53" hidden="1"/>
    <col min="9233" max="9233" width="7.6640625" style="53" hidden="1"/>
    <col min="9234" max="9236" width="8.88671875" style="53" hidden="1"/>
    <col min="9237" max="9237" width="14.44140625" style="53" hidden="1"/>
    <col min="9238" max="9475" width="11.44140625" style="53" hidden="1"/>
    <col min="9476" max="9476" width="15.5546875" style="53" hidden="1"/>
    <col min="9477" max="9477" width="11.44140625" style="53" hidden="1"/>
    <col min="9478" max="9480" width="11.88671875" style="53" hidden="1"/>
    <col min="9481" max="9481" width="8.6640625" style="53" hidden="1"/>
    <col min="9482" max="9482" width="10.5546875" style="53" hidden="1"/>
    <col min="9483" max="9483" width="11.44140625" style="53" hidden="1"/>
    <col min="9484" max="9484" width="7.109375" style="53" hidden="1"/>
    <col min="9485" max="9485" width="8.5546875" style="53" hidden="1"/>
    <col min="9486" max="9486" width="8.6640625" style="53" hidden="1"/>
    <col min="9487" max="9487" width="7.33203125" style="53" hidden="1"/>
    <col min="9488" max="9488" width="8.6640625" style="53" hidden="1"/>
    <col min="9489" max="9489" width="7.6640625" style="53" hidden="1"/>
    <col min="9490" max="9492" width="8.88671875" style="53" hidden="1"/>
    <col min="9493" max="9493" width="14.44140625" style="53" hidden="1"/>
    <col min="9494" max="9731" width="11.44140625" style="53" hidden="1"/>
    <col min="9732" max="9732" width="15.5546875" style="53" hidden="1"/>
    <col min="9733" max="9733" width="11.44140625" style="53" hidden="1"/>
    <col min="9734" max="9736" width="11.88671875" style="53" hidden="1"/>
    <col min="9737" max="9737" width="8.6640625" style="53" hidden="1"/>
    <col min="9738" max="9738" width="10.5546875" style="53" hidden="1"/>
    <col min="9739" max="9739" width="11.44140625" style="53" hidden="1"/>
    <col min="9740" max="9740" width="7.109375" style="53" hidden="1"/>
    <col min="9741" max="9741" width="8.5546875" style="53" hidden="1"/>
    <col min="9742" max="9742" width="8.6640625" style="53" hidden="1"/>
    <col min="9743" max="9743" width="7.33203125" style="53" hidden="1"/>
    <col min="9744" max="9744" width="8.6640625" style="53" hidden="1"/>
    <col min="9745" max="9745" width="7.6640625" style="53" hidden="1"/>
    <col min="9746" max="9748" width="8.88671875" style="53" hidden="1"/>
    <col min="9749" max="9749" width="14.44140625" style="53" hidden="1"/>
    <col min="9750" max="9987" width="11.44140625" style="53" hidden="1"/>
    <col min="9988" max="9988" width="15.5546875" style="53" hidden="1"/>
    <col min="9989" max="9989" width="11.44140625" style="53" hidden="1"/>
    <col min="9990" max="9992" width="11.88671875" style="53" hidden="1"/>
    <col min="9993" max="9993" width="8.6640625" style="53" hidden="1"/>
    <col min="9994" max="9994" width="10.5546875" style="53" hidden="1"/>
    <col min="9995" max="9995" width="11.44140625" style="53" hidden="1"/>
    <col min="9996" max="9996" width="7.109375" style="53" hidden="1"/>
    <col min="9997" max="9997" width="8.5546875" style="53" hidden="1"/>
    <col min="9998" max="9998" width="8.6640625" style="53" hidden="1"/>
    <col min="9999" max="9999" width="7.33203125" style="53" hidden="1"/>
    <col min="10000" max="10000" width="8.6640625" style="53" hidden="1"/>
    <col min="10001" max="10001" width="7.6640625" style="53" hidden="1"/>
    <col min="10002" max="10004" width="8.88671875" style="53" hidden="1"/>
    <col min="10005" max="10005" width="14.44140625" style="53" hidden="1"/>
    <col min="10006" max="10243" width="11.44140625" style="53" hidden="1"/>
    <col min="10244" max="10244" width="15.5546875" style="53" hidden="1"/>
    <col min="10245" max="10245" width="11.44140625" style="53" hidden="1"/>
    <col min="10246" max="10248" width="11.88671875" style="53" hidden="1"/>
    <col min="10249" max="10249" width="8.6640625" style="53" hidden="1"/>
    <col min="10250" max="10250" width="10.5546875" style="53" hidden="1"/>
    <col min="10251" max="10251" width="11.44140625" style="53" hidden="1"/>
    <col min="10252" max="10252" width="7.109375" style="53" hidden="1"/>
    <col min="10253" max="10253" width="8.5546875" style="53" hidden="1"/>
    <col min="10254" max="10254" width="8.6640625" style="53" hidden="1"/>
    <col min="10255" max="10255" width="7.33203125" style="53" hidden="1"/>
    <col min="10256" max="10256" width="8.6640625" style="53" hidden="1"/>
    <col min="10257" max="10257" width="7.6640625" style="53" hidden="1"/>
    <col min="10258" max="10260" width="8.88671875" style="53" hidden="1"/>
    <col min="10261" max="10261" width="14.44140625" style="53" hidden="1"/>
    <col min="10262" max="10499" width="11.44140625" style="53" hidden="1"/>
    <col min="10500" max="10500" width="15.5546875" style="53" hidden="1"/>
    <col min="10501" max="10501" width="11.44140625" style="53" hidden="1"/>
    <col min="10502" max="10504" width="11.88671875" style="53" hidden="1"/>
    <col min="10505" max="10505" width="8.6640625" style="53" hidden="1"/>
    <col min="10506" max="10506" width="10.5546875" style="53" hidden="1"/>
    <col min="10507" max="10507" width="11.44140625" style="53" hidden="1"/>
    <col min="10508" max="10508" width="7.109375" style="53" hidden="1"/>
    <col min="10509" max="10509" width="8.5546875" style="53" hidden="1"/>
    <col min="10510" max="10510" width="8.6640625" style="53" hidden="1"/>
    <col min="10511" max="10511" width="7.33203125" style="53" hidden="1"/>
    <col min="10512" max="10512" width="8.6640625" style="53" hidden="1"/>
    <col min="10513" max="10513" width="7.6640625" style="53" hidden="1"/>
    <col min="10514" max="10516" width="8.88671875" style="53" hidden="1"/>
    <col min="10517" max="10517" width="14.44140625" style="53" hidden="1"/>
    <col min="10518" max="10755" width="11.44140625" style="53" hidden="1"/>
    <col min="10756" max="10756" width="15.5546875" style="53" hidden="1"/>
    <col min="10757" max="10757" width="11.44140625" style="53" hidden="1"/>
    <col min="10758" max="10760" width="11.88671875" style="53" hidden="1"/>
    <col min="10761" max="10761" width="8.6640625" style="53" hidden="1"/>
    <col min="10762" max="10762" width="10.5546875" style="53" hidden="1"/>
    <col min="10763" max="10763" width="11.44140625" style="53" hidden="1"/>
    <col min="10764" max="10764" width="7.109375" style="53" hidden="1"/>
    <col min="10765" max="10765" width="8.5546875" style="53" hidden="1"/>
    <col min="10766" max="10766" width="8.6640625" style="53" hidden="1"/>
    <col min="10767" max="10767" width="7.33203125" style="53" hidden="1"/>
    <col min="10768" max="10768" width="8.6640625" style="53" hidden="1"/>
    <col min="10769" max="10769" width="7.6640625" style="53" hidden="1"/>
    <col min="10770" max="10772" width="8.88671875" style="53" hidden="1"/>
    <col min="10773" max="10773" width="14.44140625" style="53" hidden="1"/>
    <col min="10774" max="11011" width="11.44140625" style="53" hidden="1"/>
    <col min="11012" max="11012" width="15.5546875" style="53" hidden="1"/>
    <col min="11013" max="11013" width="11.44140625" style="53" hidden="1"/>
    <col min="11014" max="11016" width="11.88671875" style="53" hidden="1"/>
    <col min="11017" max="11017" width="8.6640625" style="53" hidden="1"/>
    <col min="11018" max="11018" width="10.5546875" style="53" hidden="1"/>
    <col min="11019" max="11019" width="11.44140625" style="53" hidden="1"/>
    <col min="11020" max="11020" width="7.109375" style="53" hidden="1"/>
    <col min="11021" max="11021" width="8.5546875" style="53" hidden="1"/>
    <col min="11022" max="11022" width="8.6640625" style="53" hidden="1"/>
    <col min="11023" max="11023" width="7.33203125" style="53" hidden="1"/>
    <col min="11024" max="11024" width="8.6640625" style="53" hidden="1"/>
    <col min="11025" max="11025" width="7.6640625" style="53" hidden="1"/>
    <col min="11026" max="11028" width="8.88671875" style="53" hidden="1"/>
    <col min="11029" max="11029" width="14.44140625" style="53" hidden="1"/>
    <col min="11030" max="11267" width="11.44140625" style="53" hidden="1"/>
    <col min="11268" max="11268" width="15.5546875" style="53" hidden="1"/>
    <col min="11269" max="11269" width="11.44140625" style="53" hidden="1"/>
    <col min="11270" max="11272" width="11.88671875" style="53" hidden="1"/>
    <col min="11273" max="11273" width="8.6640625" style="53" hidden="1"/>
    <col min="11274" max="11274" width="10.5546875" style="53" hidden="1"/>
    <col min="11275" max="11275" width="11.44140625" style="53" hidden="1"/>
    <col min="11276" max="11276" width="7.109375" style="53" hidden="1"/>
    <col min="11277" max="11277" width="8.5546875" style="53" hidden="1"/>
    <col min="11278" max="11278" width="8.6640625" style="53" hidden="1"/>
    <col min="11279" max="11279" width="7.33203125" style="53" hidden="1"/>
    <col min="11280" max="11280" width="8.6640625" style="53" hidden="1"/>
    <col min="11281" max="11281" width="7.6640625" style="53" hidden="1"/>
    <col min="11282" max="11284" width="8.88671875" style="53" hidden="1"/>
    <col min="11285" max="11285" width="14.44140625" style="53" hidden="1"/>
    <col min="11286" max="11523" width="11.44140625" style="53" hidden="1"/>
    <col min="11524" max="11524" width="15.5546875" style="53" hidden="1"/>
    <col min="11525" max="11525" width="11.44140625" style="53" hidden="1"/>
    <col min="11526" max="11528" width="11.88671875" style="53" hidden="1"/>
    <col min="11529" max="11529" width="8.6640625" style="53" hidden="1"/>
    <col min="11530" max="11530" width="10.5546875" style="53" hidden="1"/>
    <col min="11531" max="11531" width="11.44140625" style="53" hidden="1"/>
    <col min="11532" max="11532" width="7.109375" style="53" hidden="1"/>
    <col min="11533" max="11533" width="8.5546875" style="53" hidden="1"/>
    <col min="11534" max="11534" width="8.6640625" style="53" hidden="1"/>
    <col min="11535" max="11535" width="7.33203125" style="53" hidden="1"/>
    <col min="11536" max="11536" width="8.6640625" style="53" hidden="1"/>
    <col min="11537" max="11537" width="7.6640625" style="53" hidden="1"/>
    <col min="11538" max="11540" width="8.88671875" style="53" hidden="1"/>
    <col min="11541" max="11541" width="14.44140625" style="53" hidden="1"/>
    <col min="11542" max="11779" width="11.44140625" style="53" hidden="1"/>
    <col min="11780" max="11780" width="15.5546875" style="53" hidden="1"/>
    <col min="11781" max="11781" width="11.44140625" style="53" hidden="1"/>
    <col min="11782" max="11784" width="11.88671875" style="53" hidden="1"/>
    <col min="11785" max="11785" width="8.6640625" style="53" hidden="1"/>
    <col min="11786" max="11786" width="10.5546875" style="53" hidden="1"/>
    <col min="11787" max="11787" width="11.44140625" style="53" hidden="1"/>
    <col min="11788" max="11788" width="7.109375" style="53" hidden="1"/>
    <col min="11789" max="11789" width="8.5546875" style="53" hidden="1"/>
    <col min="11790" max="11790" width="8.6640625" style="53" hidden="1"/>
    <col min="11791" max="11791" width="7.33203125" style="53" hidden="1"/>
    <col min="11792" max="11792" width="8.6640625" style="53" hidden="1"/>
    <col min="11793" max="11793" width="7.6640625" style="53" hidden="1"/>
    <col min="11794" max="11796" width="8.88671875" style="53" hidden="1"/>
    <col min="11797" max="11797" width="14.44140625" style="53" hidden="1"/>
    <col min="11798" max="12035" width="11.44140625" style="53" hidden="1"/>
    <col min="12036" max="12036" width="15.5546875" style="53" hidden="1"/>
    <col min="12037" max="12037" width="11.44140625" style="53" hidden="1"/>
    <col min="12038" max="12040" width="11.88671875" style="53" hidden="1"/>
    <col min="12041" max="12041" width="8.6640625" style="53" hidden="1"/>
    <col min="12042" max="12042" width="10.5546875" style="53" hidden="1"/>
    <col min="12043" max="12043" width="11.44140625" style="53" hidden="1"/>
    <col min="12044" max="12044" width="7.109375" style="53" hidden="1"/>
    <col min="12045" max="12045" width="8.5546875" style="53" hidden="1"/>
    <col min="12046" max="12046" width="8.6640625" style="53" hidden="1"/>
    <col min="12047" max="12047" width="7.33203125" style="53" hidden="1"/>
    <col min="12048" max="12048" width="8.6640625" style="53" hidden="1"/>
    <col min="12049" max="12049" width="7.6640625" style="53" hidden="1"/>
    <col min="12050" max="12052" width="8.88671875" style="53" hidden="1"/>
    <col min="12053" max="12053" width="14.44140625" style="53" hidden="1"/>
    <col min="12054" max="12291" width="11.44140625" style="53" hidden="1"/>
    <col min="12292" max="12292" width="15.5546875" style="53" hidden="1"/>
    <col min="12293" max="12293" width="11.44140625" style="53" hidden="1"/>
    <col min="12294" max="12296" width="11.88671875" style="53" hidden="1"/>
    <col min="12297" max="12297" width="8.6640625" style="53" hidden="1"/>
    <col min="12298" max="12298" width="10.5546875" style="53" hidden="1"/>
    <col min="12299" max="12299" width="11.44140625" style="53" hidden="1"/>
    <col min="12300" max="12300" width="7.109375" style="53" hidden="1"/>
    <col min="12301" max="12301" width="8.5546875" style="53" hidden="1"/>
    <col min="12302" max="12302" width="8.6640625" style="53" hidden="1"/>
    <col min="12303" max="12303" width="7.33203125" style="53" hidden="1"/>
    <col min="12304" max="12304" width="8.6640625" style="53" hidden="1"/>
    <col min="12305" max="12305" width="7.6640625" style="53" hidden="1"/>
    <col min="12306" max="12308" width="8.88671875" style="53" hidden="1"/>
    <col min="12309" max="12309" width="14.44140625" style="53" hidden="1"/>
    <col min="12310" max="12547" width="11.44140625" style="53" hidden="1"/>
    <col min="12548" max="12548" width="15.5546875" style="53" hidden="1"/>
    <col min="12549" max="12549" width="11.44140625" style="53" hidden="1"/>
    <col min="12550" max="12552" width="11.88671875" style="53" hidden="1"/>
    <col min="12553" max="12553" width="8.6640625" style="53" hidden="1"/>
    <col min="12554" max="12554" width="10.5546875" style="53" hidden="1"/>
    <col min="12555" max="12555" width="11.44140625" style="53" hidden="1"/>
    <col min="12556" max="12556" width="7.109375" style="53" hidden="1"/>
    <col min="12557" max="12557" width="8.5546875" style="53" hidden="1"/>
    <col min="12558" max="12558" width="8.6640625" style="53" hidden="1"/>
    <col min="12559" max="12559" width="7.33203125" style="53" hidden="1"/>
    <col min="12560" max="12560" width="8.6640625" style="53" hidden="1"/>
    <col min="12561" max="12561" width="7.6640625" style="53" hidden="1"/>
    <col min="12562" max="12564" width="8.88671875" style="53" hidden="1"/>
    <col min="12565" max="12565" width="14.44140625" style="53" hidden="1"/>
    <col min="12566" max="12803" width="11.44140625" style="53" hidden="1"/>
    <col min="12804" max="12804" width="15.5546875" style="53" hidden="1"/>
    <col min="12805" max="12805" width="11.44140625" style="53" hidden="1"/>
    <col min="12806" max="12808" width="11.88671875" style="53" hidden="1"/>
    <col min="12809" max="12809" width="8.6640625" style="53" hidden="1"/>
    <col min="12810" max="12810" width="10.5546875" style="53" hidden="1"/>
    <col min="12811" max="12811" width="11.44140625" style="53" hidden="1"/>
    <col min="12812" max="12812" width="7.109375" style="53" hidden="1"/>
    <col min="12813" max="12813" width="8.5546875" style="53" hidden="1"/>
    <col min="12814" max="12814" width="8.6640625" style="53" hidden="1"/>
    <col min="12815" max="12815" width="7.33203125" style="53" hidden="1"/>
    <col min="12816" max="12816" width="8.6640625" style="53" hidden="1"/>
    <col min="12817" max="12817" width="7.6640625" style="53" hidden="1"/>
    <col min="12818" max="12820" width="8.88671875" style="53" hidden="1"/>
    <col min="12821" max="12821" width="14.44140625" style="53" hidden="1"/>
    <col min="12822" max="13059" width="11.44140625" style="53" hidden="1"/>
    <col min="13060" max="13060" width="15.5546875" style="53" hidden="1"/>
    <col min="13061" max="13061" width="11.44140625" style="53" hidden="1"/>
    <col min="13062" max="13064" width="11.88671875" style="53" hidden="1"/>
    <col min="13065" max="13065" width="8.6640625" style="53" hidden="1"/>
    <col min="13066" max="13066" width="10.5546875" style="53" hidden="1"/>
    <col min="13067" max="13067" width="11.44140625" style="53" hidden="1"/>
    <col min="13068" max="13068" width="7.109375" style="53" hidden="1"/>
    <col min="13069" max="13069" width="8.5546875" style="53" hidden="1"/>
    <col min="13070" max="13070" width="8.6640625" style="53" hidden="1"/>
    <col min="13071" max="13071" width="7.33203125" style="53" hidden="1"/>
    <col min="13072" max="13072" width="8.6640625" style="53" hidden="1"/>
    <col min="13073" max="13073" width="7.6640625" style="53" hidden="1"/>
    <col min="13074" max="13076" width="8.88671875" style="53" hidden="1"/>
    <col min="13077" max="13077" width="14.44140625" style="53" hidden="1"/>
    <col min="13078" max="13315" width="11.44140625" style="53" hidden="1"/>
    <col min="13316" max="13316" width="15.5546875" style="53" hidden="1"/>
    <col min="13317" max="13317" width="11.44140625" style="53" hidden="1"/>
    <col min="13318" max="13320" width="11.88671875" style="53" hidden="1"/>
    <col min="13321" max="13321" width="8.6640625" style="53" hidden="1"/>
    <col min="13322" max="13322" width="10.5546875" style="53" hidden="1"/>
    <col min="13323" max="13323" width="11.44140625" style="53" hidden="1"/>
    <col min="13324" max="13324" width="7.109375" style="53" hidden="1"/>
    <col min="13325" max="13325" width="8.5546875" style="53" hidden="1"/>
    <col min="13326" max="13326" width="8.6640625" style="53" hidden="1"/>
    <col min="13327" max="13327" width="7.33203125" style="53" hidden="1"/>
    <col min="13328" max="13328" width="8.6640625" style="53" hidden="1"/>
    <col min="13329" max="13329" width="7.6640625" style="53" hidden="1"/>
    <col min="13330" max="13332" width="8.88671875" style="53" hidden="1"/>
    <col min="13333" max="13333" width="14.44140625" style="53" hidden="1"/>
    <col min="13334" max="13571" width="11.44140625" style="53" hidden="1"/>
    <col min="13572" max="13572" width="15.5546875" style="53" hidden="1"/>
    <col min="13573" max="13573" width="11.44140625" style="53" hidden="1"/>
    <col min="13574" max="13576" width="11.88671875" style="53" hidden="1"/>
    <col min="13577" max="13577" width="8.6640625" style="53" hidden="1"/>
    <col min="13578" max="13578" width="10.5546875" style="53" hidden="1"/>
    <col min="13579" max="13579" width="11.44140625" style="53" hidden="1"/>
    <col min="13580" max="13580" width="7.109375" style="53" hidden="1"/>
    <col min="13581" max="13581" width="8.5546875" style="53" hidden="1"/>
    <col min="13582" max="13582" width="8.6640625" style="53" hidden="1"/>
    <col min="13583" max="13583" width="7.33203125" style="53" hidden="1"/>
    <col min="13584" max="13584" width="8.6640625" style="53" hidden="1"/>
    <col min="13585" max="13585" width="7.6640625" style="53" hidden="1"/>
    <col min="13586" max="13588" width="8.88671875" style="53" hidden="1"/>
    <col min="13589" max="13589" width="14.44140625" style="53" hidden="1"/>
    <col min="13590" max="13827" width="11.44140625" style="53" hidden="1"/>
    <col min="13828" max="13828" width="15.5546875" style="53" hidden="1"/>
    <col min="13829" max="13829" width="11.44140625" style="53" hidden="1"/>
    <col min="13830" max="13832" width="11.88671875" style="53" hidden="1"/>
    <col min="13833" max="13833" width="8.6640625" style="53" hidden="1"/>
    <col min="13834" max="13834" width="10.5546875" style="53" hidden="1"/>
    <col min="13835" max="13835" width="11.44140625" style="53" hidden="1"/>
    <col min="13836" max="13836" width="7.109375" style="53" hidden="1"/>
    <col min="13837" max="13837" width="8.5546875" style="53" hidden="1"/>
    <col min="13838" max="13838" width="8.6640625" style="53" hidden="1"/>
    <col min="13839" max="13839" width="7.33203125" style="53" hidden="1"/>
    <col min="13840" max="13840" width="8.6640625" style="53" hidden="1"/>
    <col min="13841" max="13841" width="7.6640625" style="53" hidden="1"/>
    <col min="13842" max="13844" width="8.88671875" style="53" hidden="1"/>
    <col min="13845" max="13845" width="14.44140625" style="53" hidden="1"/>
    <col min="13846" max="14083" width="11.44140625" style="53" hidden="1"/>
    <col min="14084" max="14084" width="15.5546875" style="53" hidden="1"/>
    <col min="14085" max="14085" width="11.44140625" style="53" hidden="1"/>
    <col min="14086" max="14088" width="11.88671875" style="53" hidden="1"/>
    <col min="14089" max="14089" width="8.6640625" style="53" hidden="1"/>
    <col min="14090" max="14090" width="10.5546875" style="53" hidden="1"/>
    <col min="14091" max="14091" width="11.44140625" style="53" hidden="1"/>
    <col min="14092" max="14092" width="7.109375" style="53" hidden="1"/>
    <col min="14093" max="14093" width="8.5546875" style="53" hidden="1"/>
    <col min="14094" max="14094" width="8.6640625" style="53" hidden="1"/>
    <col min="14095" max="14095" width="7.33203125" style="53" hidden="1"/>
    <col min="14096" max="14096" width="8.6640625" style="53" hidden="1"/>
    <col min="14097" max="14097" width="7.6640625" style="53" hidden="1"/>
    <col min="14098" max="14100" width="8.88671875" style="53" hidden="1"/>
    <col min="14101" max="14101" width="14.44140625" style="53" hidden="1"/>
    <col min="14102" max="14339" width="11.44140625" style="53" hidden="1"/>
    <col min="14340" max="14340" width="15.5546875" style="53" hidden="1"/>
    <col min="14341" max="14341" width="11.44140625" style="53" hidden="1"/>
    <col min="14342" max="14344" width="11.88671875" style="53" hidden="1"/>
    <col min="14345" max="14345" width="8.6640625" style="53" hidden="1"/>
    <col min="14346" max="14346" width="10.5546875" style="53" hidden="1"/>
    <col min="14347" max="14347" width="11.44140625" style="53" hidden="1"/>
    <col min="14348" max="14348" width="7.109375" style="53" hidden="1"/>
    <col min="14349" max="14349" width="8.5546875" style="53" hidden="1"/>
    <col min="14350" max="14350" width="8.6640625" style="53" hidden="1"/>
    <col min="14351" max="14351" width="7.33203125" style="53" hidden="1"/>
    <col min="14352" max="14352" width="8.6640625" style="53" hidden="1"/>
    <col min="14353" max="14353" width="7.6640625" style="53" hidden="1"/>
    <col min="14354" max="14356" width="8.88671875" style="53" hidden="1"/>
    <col min="14357" max="14357" width="14.44140625" style="53" hidden="1"/>
    <col min="14358" max="14595" width="11.44140625" style="53" hidden="1"/>
    <col min="14596" max="14596" width="15.5546875" style="53" hidden="1"/>
    <col min="14597" max="14597" width="11.44140625" style="53" hidden="1"/>
    <col min="14598" max="14600" width="11.88671875" style="53" hidden="1"/>
    <col min="14601" max="14601" width="8.6640625" style="53" hidden="1"/>
    <col min="14602" max="14602" width="10.5546875" style="53" hidden="1"/>
    <col min="14603" max="14603" width="11.44140625" style="53" hidden="1"/>
    <col min="14604" max="14604" width="7.109375" style="53" hidden="1"/>
    <col min="14605" max="14605" width="8.5546875" style="53" hidden="1"/>
    <col min="14606" max="14606" width="8.6640625" style="53" hidden="1"/>
    <col min="14607" max="14607" width="7.33203125" style="53" hidden="1"/>
    <col min="14608" max="14608" width="8.6640625" style="53" hidden="1"/>
    <col min="14609" max="14609" width="7.6640625" style="53" hidden="1"/>
    <col min="14610" max="14612" width="8.88671875" style="53" hidden="1"/>
    <col min="14613" max="14613" width="14.44140625" style="53" hidden="1"/>
    <col min="14614" max="14851" width="11.44140625" style="53" hidden="1"/>
    <col min="14852" max="14852" width="15.5546875" style="53" hidden="1"/>
    <col min="14853" max="14853" width="11.44140625" style="53" hidden="1"/>
    <col min="14854" max="14856" width="11.88671875" style="53" hidden="1"/>
    <col min="14857" max="14857" width="8.6640625" style="53" hidden="1"/>
    <col min="14858" max="14858" width="10.5546875" style="53" hidden="1"/>
    <col min="14859" max="14859" width="11.44140625" style="53" hidden="1"/>
    <col min="14860" max="14860" width="7.109375" style="53" hidden="1"/>
    <col min="14861" max="14861" width="8.5546875" style="53" hidden="1"/>
    <col min="14862" max="14862" width="8.6640625" style="53" hidden="1"/>
    <col min="14863" max="14863" width="7.33203125" style="53" hidden="1"/>
    <col min="14864" max="14864" width="8.6640625" style="53" hidden="1"/>
    <col min="14865" max="14865" width="7.6640625" style="53" hidden="1"/>
    <col min="14866" max="14868" width="8.88671875" style="53" hidden="1"/>
    <col min="14869" max="14869" width="14.44140625" style="53" hidden="1"/>
    <col min="14870" max="15107" width="11.44140625" style="53" hidden="1"/>
    <col min="15108" max="15108" width="15.5546875" style="53" hidden="1"/>
    <col min="15109" max="15109" width="11.44140625" style="53" hidden="1"/>
    <col min="15110" max="15112" width="11.88671875" style="53" hidden="1"/>
    <col min="15113" max="15113" width="8.6640625" style="53" hidden="1"/>
    <col min="15114" max="15114" width="10.5546875" style="53" hidden="1"/>
    <col min="15115" max="15115" width="11.44140625" style="53" hidden="1"/>
    <col min="15116" max="15116" width="7.109375" style="53" hidden="1"/>
    <col min="15117" max="15117" width="8.5546875" style="53" hidden="1"/>
    <col min="15118" max="15118" width="8.6640625" style="53" hidden="1"/>
    <col min="15119" max="15119" width="7.33203125" style="53" hidden="1"/>
    <col min="15120" max="15120" width="8.6640625" style="53" hidden="1"/>
    <col min="15121" max="15121" width="7.6640625" style="53" hidden="1"/>
    <col min="15122" max="15124" width="8.88671875" style="53" hidden="1"/>
    <col min="15125" max="15125" width="14.44140625" style="53" hidden="1"/>
    <col min="15126" max="15363" width="11.44140625" style="53" hidden="1"/>
    <col min="15364" max="15364" width="15.5546875" style="53" hidden="1"/>
    <col min="15365" max="15365" width="11.44140625" style="53" hidden="1"/>
    <col min="15366" max="15368" width="11.88671875" style="53" hidden="1"/>
    <col min="15369" max="15369" width="8.6640625" style="53" hidden="1"/>
    <col min="15370" max="15370" width="10.5546875" style="53" hidden="1"/>
    <col min="15371" max="15371" width="11.44140625" style="53" hidden="1"/>
    <col min="15372" max="15372" width="7.109375" style="53" hidden="1"/>
    <col min="15373" max="15373" width="8.5546875" style="53" hidden="1"/>
    <col min="15374" max="15374" width="8.6640625" style="53" hidden="1"/>
    <col min="15375" max="15375" width="7.33203125" style="53" hidden="1"/>
    <col min="15376" max="15376" width="8.6640625" style="53" hidden="1"/>
    <col min="15377" max="15377" width="7.6640625" style="53" hidden="1"/>
    <col min="15378" max="15380" width="8.88671875" style="53" hidden="1"/>
    <col min="15381" max="15381" width="14.44140625" style="53" hidden="1"/>
    <col min="15382" max="15619" width="11.44140625" style="53" hidden="1"/>
    <col min="15620" max="15620" width="15.5546875" style="53" hidden="1"/>
    <col min="15621" max="15621" width="11.44140625" style="53" hidden="1"/>
    <col min="15622" max="15624" width="11.88671875" style="53" hidden="1"/>
    <col min="15625" max="15625" width="8.6640625" style="53" hidden="1"/>
    <col min="15626" max="15626" width="10.5546875" style="53" hidden="1"/>
    <col min="15627" max="15627" width="11.44140625" style="53" hidden="1"/>
    <col min="15628" max="15628" width="7.109375" style="53" hidden="1"/>
    <col min="15629" max="15629" width="8.5546875" style="53" hidden="1"/>
    <col min="15630" max="15630" width="8.6640625" style="53" hidden="1"/>
    <col min="15631" max="15631" width="7.33203125" style="53" hidden="1"/>
    <col min="15632" max="15632" width="8.6640625" style="53" hidden="1"/>
    <col min="15633" max="15633" width="7.6640625" style="53" hidden="1"/>
    <col min="15634" max="15636" width="8.88671875" style="53" hidden="1"/>
    <col min="15637" max="15637" width="14.44140625" style="53" hidden="1"/>
    <col min="15638" max="15875" width="11.44140625" style="53" hidden="1"/>
    <col min="15876" max="15876" width="15.5546875" style="53" hidden="1"/>
    <col min="15877" max="15877" width="11.44140625" style="53" hidden="1"/>
    <col min="15878" max="15880" width="11.88671875" style="53" hidden="1"/>
    <col min="15881" max="15881" width="8.6640625" style="53" hidden="1"/>
    <col min="15882" max="15882" width="10.5546875" style="53" hidden="1"/>
    <col min="15883" max="15883" width="11.44140625" style="53" hidden="1"/>
    <col min="15884" max="15884" width="7.109375" style="53" hidden="1"/>
    <col min="15885" max="15885" width="8.5546875" style="53" hidden="1"/>
    <col min="15886" max="15886" width="8.6640625" style="53" hidden="1"/>
    <col min="15887" max="15887" width="7.33203125" style="53" hidden="1"/>
    <col min="15888" max="15888" width="8.6640625" style="53" hidden="1"/>
    <col min="15889" max="15889" width="7.6640625" style="53" hidden="1"/>
    <col min="15890" max="15892" width="8.88671875" style="53" hidden="1"/>
    <col min="15893" max="15893" width="14.44140625" style="53" hidden="1"/>
    <col min="15894" max="16131" width="11.44140625" style="53" hidden="1"/>
    <col min="16132" max="16132" width="15.5546875" style="53" hidden="1"/>
    <col min="16133" max="16133" width="11.44140625" style="53" hidden="1"/>
    <col min="16134" max="16136" width="11.88671875" style="53" hidden="1"/>
    <col min="16137" max="16137" width="8.6640625" style="53" hidden="1"/>
    <col min="16138" max="16138" width="10.5546875" style="53" hidden="1"/>
    <col min="16139" max="16139" width="11.44140625" style="53" hidden="1"/>
    <col min="16140" max="16140" width="7.109375" style="53" hidden="1"/>
    <col min="16141" max="16141" width="8.5546875" style="53" hidden="1"/>
    <col min="16142" max="16142" width="8.6640625" style="53" hidden="1"/>
    <col min="16143" max="16143" width="7.33203125" style="53" hidden="1"/>
    <col min="16144" max="16144" width="8.6640625" style="53" hidden="1"/>
    <col min="16145" max="16145" width="7.6640625" style="53" hidden="1"/>
    <col min="16146" max="16148" width="8.88671875" style="53" hidden="1"/>
    <col min="16149" max="16149" width="14.44140625" style="53" hidden="1"/>
    <col min="16150" max="16384" width="11.44140625" style="53" hidden="1"/>
  </cols>
  <sheetData>
    <row r="1" spans="1:30" ht="23.4" x14ac:dyDescent="0.45">
      <c r="A1" s="534" t="s">
        <v>1244</v>
      </c>
      <c r="AB1" s="552" t="s">
        <v>268</v>
      </c>
      <c r="AC1" s="552"/>
      <c r="AD1" s="552"/>
    </row>
    <row r="2" spans="1:30" x14ac:dyDescent="0.3">
      <c r="A2" s="53" t="s">
        <v>1245</v>
      </c>
      <c r="B2" s="545" t="s">
        <v>90</v>
      </c>
    </row>
    <row r="3" spans="1:30" ht="15.6" x14ac:dyDescent="0.3">
      <c r="B3" s="670" t="s">
        <v>1246</v>
      </c>
      <c r="C3" s="671"/>
      <c r="D3" s="671"/>
      <c r="E3" s="671"/>
      <c r="F3" s="671"/>
      <c r="G3" s="671"/>
      <c r="H3" s="671"/>
      <c r="I3" s="671"/>
      <c r="J3" s="671"/>
      <c r="K3" s="671"/>
      <c r="L3" s="671"/>
      <c r="M3" s="672"/>
      <c r="N3" s="670" t="s">
        <v>1247</v>
      </c>
      <c r="O3" s="671"/>
      <c r="P3" s="671"/>
      <c r="Q3" s="671"/>
      <c r="R3" s="671"/>
      <c r="S3" s="671"/>
      <c r="T3" s="671"/>
    </row>
    <row r="4" spans="1:30" x14ac:dyDescent="0.3">
      <c r="B4" s="546" t="s">
        <v>843</v>
      </c>
      <c r="C4" s="533" t="s">
        <v>842</v>
      </c>
      <c r="D4" s="533" t="s">
        <v>1248</v>
      </c>
      <c r="E4" s="533" t="s">
        <v>815</v>
      </c>
      <c r="F4" s="533" t="s">
        <v>816</v>
      </c>
      <c r="G4" s="533" t="s">
        <v>814</v>
      </c>
      <c r="H4" s="533" t="s">
        <v>818</v>
      </c>
      <c r="I4" s="533" t="s">
        <v>828</v>
      </c>
      <c r="J4" s="533" t="s">
        <v>1249</v>
      </c>
      <c r="K4" s="533" t="s">
        <v>1250</v>
      </c>
      <c r="L4" s="533" t="s">
        <v>1251</v>
      </c>
      <c r="M4" s="537" t="s">
        <v>841</v>
      </c>
      <c r="N4" s="535" t="s">
        <v>1252</v>
      </c>
      <c r="O4" s="535" t="s">
        <v>1253</v>
      </c>
      <c r="P4" s="535" t="s">
        <v>1254</v>
      </c>
      <c r="Q4" s="535" t="s">
        <v>1255</v>
      </c>
      <c r="R4" s="535" t="s">
        <v>1256</v>
      </c>
      <c r="S4" s="535" t="s">
        <v>1257</v>
      </c>
      <c r="T4" s="535" t="s">
        <v>1258</v>
      </c>
    </row>
    <row r="5" spans="1:30" x14ac:dyDescent="0.3">
      <c r="A5" s="538">
        <v>44896</v>
      </c>
      <c r="N5" s="539"/>
      <c r="O5" s="539"/>
      <c r="P5" s="539"/>
      <c r="Q5" s="539"/>
      <c r="R5" s="539"/>
      <c r="S5" s="539"/>
      <c r="T5" s="539"/>
    </row>
    <row r="6" spans="1:30" x14ac:dyDescent="0.3">
      <c r="A6" s="538">
        <v>44866</v>
      </c>
      <c r="B6" s="547"/>
      <c r="N6" s="539"/>
      <c r="O6" s="539"/>
      <c r="P6" s="539"/>
      <c r="Q6" s="539"/>
      <c r="R6" s="539"/>
      <c r="S6" s="539"/>
      <c r="T6" s="539"/>
    </row>
    <row r="7" spans="1:30" x14ac:dyDescent="0.3">
      <c r="A7" s="538">
        <v>44835</v>
      </c>
      <c r="B7" s="547"/>
      <c r="N7" s="539"/>
      <c r="O7" s="539"/>
      <c r="P7" s="539"/>
      <c r="Q7" s="539"/>
      <c r="R7" s="539"/>
      <c r="S7" s="539"/>
      <c r="T7" s="539"/>
    </row>
    <row r="8" spans="1:30" x14ac:dyDescent="0.3">
      <c r="A8" s="538">
        <v>44805</v>
      </c>
      <c r="B8" s="547"/>
      <c r="N8" s="539"/>
      <c r="O8" s="539"/>
      <c r="P8" s="539"/>
      <c r="Q8" s="539"/>
      <c r="R8" s="539"/>
      <c r="S8" s="539"/>
      <c r="T8" s="539"/>
    </row>
    <row r="9" spans="1:30" x14ac:dyDescent="0.3">
      <c r="A9" s="538">
        <v>44774</v>
      </c>
      <c r="B9" s="547"/>
      <c r="N9" s="539"/>
      <c r="O9" s="539"/>
      <c r="P9" s="539"/>
      <c r="Q9" s="539"/>
      <c r="R9" s="539"/>
      <c r="S9" s="539"/>
      <c r="T9" s="539"/>
    </row>
    <row r="10" spans="1:30" x14ac:dyDescent="0.3">
      <c r="A10" s="538">
        <v>44743</v>
      </c>
      <c r="B10" s="547"/>
      <c r="N10" s="539"/>
      <c r="O10" s="539"/>
      <c r="P10" s="539"/>
      <c r="Q10" s="539"/>
      <c r="R10" s="539"/>
      <c r="S10" s="539"/>
      <c r="T10" s="539"/>
    </row>
    <row r="11" spans="1:30" x14ac:dyDescent="0.3">
      <c r="A11" s="538">
        <v>44713</v>
      </c>
      <c r="B11" s="547"/>
      <c r="C11" s="535">
        <v>3.0169999999999999</v>
      </c>
      <c r="D11" s="535">
        <v>2.2400000000000002</v>
      </c>
      <c r="J11" s="535">
        <v>13.28</v>
      </c>
      <c r="K11" s="535">
        <v>2.8239999999999998</v>
      </c>
      <c r="L11" s="535">
        <v>9.07</v>
      </c>
      <c r="M11" s="536">
        <v>18.54</v>
      </c>
      <c r="N11" s="539"/>
      <c r="O11" s="539"/>
      <c r="P11" s="539"/>
      <c r="Q11" s="539"/>
      <c r="R11" s="539"/>
      <c r="S11" s="539"/>
      <c r="T11" s="539"/>
    </row>
    <row r="12" spans="1:30" x14ac:dyDescent="0.3">
      <c r="A12" s="538">
        <v>44682</v>
      </c>
      <c r="B12" s="547">
        <v>0.95</v>
      </c>
      <c r="C12" s="535">
        <v>2.8490000000000002</v>
      </c>
      <c r="D12" s="535">
        <v>2.1</v>
      </c>
      <c r="E12" s="535">
        <v>2.04</v>
      </c>
      <c r="F12" s="535">
        <v>1.52</v>
      </c>
      <c r="G12" s="535">
        <v>3.54</v>
      </c>
      <c r="H12" s="535">
        <v>2.99</v>
      </c>
      <c r="I12" s="535">
        <v>2.14</v>
      </c>
      <c r="J12" s="535">
        <v>12.529</v>
      </c>
      <c r="K12" s="535">
        <v>2.8029999999999999</v>
      </c>
      <c r="L12" s="535">
        <v>9.4700000000000006</v>
      </c>
      <c r="M12" s="536">
        <v>22.73</v>
      </c>
      <c r="N12" s="539">
        <f t="shared" ref="N12:R62" si="0">E12-$B12</f>
        <v>1.0900000000000001</v>
      </c>
      <c r="O12" s="539">
        <f t="shared" si="0"/>
        <v>0.57000000000000006</v>
      </c>
      <c r="P12" s="539">
        <f t="shared" si="0"/>
        <v>2.59</v>
      </c>
      <c r="Q12" s="539">
        <f t="shared" si="0"/>
        <v>2.04</v>
      </c>
      <c r="R12" s="539">
        <f t="shared" si="0"/>
        <v>1.1900000000000002</v>
      </c>
      <c r="S12" s="539">
        <f t="shared" ref="S12:S75" si="1">D12-B12</f>
        <v>1.1500000000000001</v>
      </c>
      <c r="T12" s="539">
        <f t="shared" ref="T12:T75" si="2">C12-B12</f>
        <v>1.8990000000000002</v>
      </c>
    </row>
    <row r="13" spans="1:30" x14ac:dyDescent="0.3">
      <c r="A13" s="538">
        <v>44652</v>
      </c>
      <c r="B13" s="547">
        <v>0.74</v>
      </c>
      <c r="C13" s="535">
        <v>2.9380000000000002</v>
      </c>
      <c r="D13" s="535">
        <v>1.909</v>
      </c>
      <c r="E13" s="535">
        <v>1.69</v>
      </c>
      <c r="F13" s="535">
        <v>1.28</v>
      </c>
      <c r="G13" s="535">
        <v>2.89</v>
      </c>
      <c r="H13" s="535">
        <v>2.44</v>
      </c>
      <c r="I13" s="535">
        <v>1.76</v>
      </c>
      <c r="J13" s="535">
        <v>12.25</v>
      </c>
      <c r="K13" s="535">
        <v>2.8410000000000002</v>
      </c>
      <c r="L13" s="535">
        <v>10.1</v>
      </c>
      <c r="M13" s="536">
        <v>20.27</v>
      </c>
      <c r="N13" s="539">
        <f t="shared" si="0"/>
        <v>0.95</v>
      </c>
      <c r="O13" s="539">
        <f t="shared" si="0"/>
        <v>0.54</v>
      </c>
      <c r="P13" s="539">
        <f t="shared" si="0"/>
        <v>2.1500000000000004</v>
      </c>
      <c r="Q13" s="539">
        <f t="shared" si="0"/>
        <v>1.7</v>
      </c>
      <c r="R13" s="539">
        <f t="shared" si="0"/>
        <v>1.02</v>
      </c>
      <c r="S13" s="539">
        <f t="shared" si="1"/>
        <v>1.169</v>
      </c>
      <c r="T13" s="539">
        <f t="shared" si="2"/>
        <v>2.1980000000000004</v>
      </c>
    </row>
    <row r="14" spans="1:30" x14ac:dyDescent="0.3">
      <c r="A14" s="538">
        <v>44621</v>
      </c>
      <c r="B14" s="547">
        <v>0.28000000000000003</v>
      </c>
      <c r="C14" s="535">
        <v>2.3450000000000002</v>
      </c>
      <c r="D14" s="535">
        <v>1.607</v>
      </c>
      <c r="E14" s="535">
        <v>1.22</v>
      </c>
      <c r="F14" s="535">
        <v>0.78</v>
      </c>
      <c r="G14" s="535">
        <v>2.61</v>
      </c>
      <c r="H14" s="535">
        <v>1.85</v>
      </c>
      <c r="I14" s="535">
        <v>1.1599999999999999</v>
      </c>
      <c r="J14" s="535">
        <v>11.25</v>
      </c>
      <c r="K14" s="535">
        <v>2.8170000000000002</v>
      </c>
      <c r="L14" s="535">
        <v>11.1</v>
      </c>
      <c r="M14" s="536">
        <v>23.96</v>
      </c>
      <c r="N14" s="539">
        <f t="shared" si="0"/>
        <v>0.94</v>
      </c>
      <c r="O14" s="539">
        <f t="shared" si="0"/>
        <v>0.5</v>
      </c>
      <c r="P14" s="539">
        <f t="shared" si="0"/>
        <v>2.33</v>
      </c>
      <c r="Q14" s="539">
        <f t="shared" si="0"/>
        <v>1.57</v>
      </c>
      <c r="R14" s="539">
        <f t="shared" si="0"/>
        <v>0.87999999999999989</v>
      </c>
      <c r="S14" s="539">
        <f t="shared" si="1"/>
        <v>1.327</v>
      </c>
      <c r="T14" s="539">
        <f t="shared" si="2"/>
        <v>2.0650000000000004</v>
      </c>
    </row>
    <row r="15" spans="1:30" x14ac:dyDescent="0.3">
      <c r="A15" s="538">
        <v>44593</v>
      </c>
      <c r="B15" s="547">
        <v>0.15</v>
      </c>
      <c r="C15" s="535">
        <v>1.8220000000000001</v>
      </c>
      <c r="D15" s="535">
        <v>1.411</v>
      </c>
      <c r="E15" s="535">
        <v>1.1100000000000001</v>
      </c>
      <c r="F15" s="535">
        <v>0.68</v>
      </c>
      <c r="G15" s="535">
        <v>2.46</v>
      </c>
      <c r="H15" s="535">
        <v>1.79</v>
      </c>
      <c r="I15" s="535">
        <v>1.06</v>
      </c>
      <c r="J15" s="535">
        <v>11.32</v>
      </c>
      <c r="K15" s="535">
        <v>2.7909999999999999</v>
      </c>
      <c r="L15" s="535">
        <v>12.46</v>
      </c>
      <c r="M15" s="536">
        <v>23.07</v>
      </c>
      <c r="N15" s="539">
        <f t="shared" si="0"/>
        <v>0.96000000000000008</v>
      </c>
      <c r="O15" s="539">
        <f t="shared" si="0"/>
        <v>0.53</v>
      </c>
      <c r="P15" s="539">
        <f t="shared" si="0"/>
        <v>2.31</v>
      </c>
      <c r="Q15" s="539">
        <f t="shared" si="0"/>
        <v>1.6400000000000001</v>
      </c>
      <c r="R15" s="539">
        <f t="shared" si="0"/>
        <v>0.91</v>
      </c>
      <c r="S15" s="539">
        <f t="shared" si="1"/>
        <v>1.2610000000000001</v>
      </c>
      <c r="T15" s="539">
        <f t="shared" si="2"/>
        <v>1.6720000000000002</v>
      </c>
    </row>
    <row r="16" spans="1:30" x14ac:dyDescent="0.3">
      <c r="A16" s="538">
        <v>44562</v>
      </c>
      <c r="B16" s="547">
        <v>-0.12</v>
      </c>
      <c r="C16" s="535">
        <v>1.784</v>
      </c>
      <c r="D16" s="535">
        <v>1.3080000000000001</v>
      </c>
      <c r="E16" s="535">
        <v>0.66</v>
      </c>
      <c r="F16" s="535">
        <v>0.31</v>
      </c>
      <c r="G16" s="535">
        <v>1.62</v>
      </c>
      <c r="H16" s="535">
        <v>1.35</v>
      </c>
      <c r="I16" s="535">
        <v>0.57999999999999996</v>
      </c>
      <c r="J16" s="535">
        <v>11.08</v>
      </c>
      <c r="K16" s="535">
        <v>2.7490000000000001</v>
      </c>
      <c r="L16" s="535">
        <v>9.44</v>
      </c>
      <c r="M16" s="536">
        <v>22.49</v>
      </c>
      <c r="N16" s="539">
        <f t="shared" si="0"/>
        <v>0.78</v>
      </c>
      <c r="O16" s="539">
        <f t="shared" si="0"/>
        <v>0.43</v>
      </c>
      <c r="P16" s="539">
        <f t="shared" si="0"/>
        <v>1.7400000000000002</v>
      </c>
      <c r="Q16" s="539">
        <f t="shared" si="0"/>
        <v>1.4700000000000002</v>
      </c>
      <c r="R16" s="539">
        <f t="shared" si="0"/>
        <v>0.7</v>
      </c>
      <c r="S16" s="539">
        <f t="shared" si="1"/>
        <v>1.4279999999999999</v>
      </c>
      <c r="T16" s="539">
        <f t="shared" si="2"/>
        <v>1.9039999999999999</v>
      </c>
    </row>
    <row r="17" spans="1:20" x14ac:dyDescent="0.3">
      <c r="A17" s="538">
        <v>44531</v>
      </c>
      <c r="B17" s="547">
        <v>-0.38</v>
      </c>
      <c r="C17" s="535">
        <v>1.512</v>
      </c>
      <c r="D17" s="535">
        <v>0.97199999999999998</v>
      </c>
      <c r="E17" s="535">
        <v>0.41</v>
      </c>
      <c r="F17" s="535">
        <v>0.05</v>
      </c>
      <c r="G17" s="535">
        <v>1.29</v>
      </c>
      <c r="H17" s="535">
        <v>1.05</v>
      </c>
      <c r="I17" s="535">
        <v>0.35</v>
      </c>
      <c r="J17" s="535">
        <v>10.31</v>
      </c>
      <c r="K17" s="535">
        <v>2.7829999999999999</v>
      </c>
      <c r="L17" s="535">
        <v>8.42</v>
      </c>
      <c r="M17" s="536">
        <v>23.05</v>
      </c>
      <c r="N17" s="539">
        <f t="shared" si="0"/>
        <v>0.79</v>
      </c>
      <c r="O17" s="539">
        <f t="shared" si="0"/>
        <v>0.43</v>
      </c>
      <c r="P17" s="539">
        <f t="shared" si="0"/>
        <v>1.67</v>
      </c>
      <c r="Q17" s="539">
        <f t="shared" si="0"/>
        <v>1.4300000000000002</v>
      </c>
      <c r="R17" s="539">
        <f t="shared" si="0"/>
        <v>0.73</v>
      </c>
      <c r="S17" s="539">
        <f t="shared" si="1"/>
        <v>1.3519999999999999</v>
      </c>
      <c r="T17" s="539">
        <f t="shared" si="2"/>
        <v>1.8919999999999999</v>
      </c>
    </row>
    <row r="18" spans="1:20" x14ac:dyDescent="0.3">
      <c r="A18" s="538">
        <v>44501</v>
      </c>
      <c r="B18" s="547">
        <v>-0.31</v>
      </c>
      <c r="C18" s="535">
        <v>1.456</v>
      </c>
      <c r="D18" s="535">
        <v>0.81100000000000005</v>
      </c>
      <c r="E18" s="535">
        <v>0.47</v>
      </c>
      <c r="F18" s="535">
        <v>0.09</v>
      </c>
      <c r="G18" s="535">
        <v>1.22</v>
      </c>
      <c r="H18" s="535">
        <v>1.01</v>
      </c>
      <c r="I18" s="535">
        <v>0.39</v>
      </c>
      <c r="J18" s="535">
        <v>11.41</v>
      </c>
      <c r="K18" s="535">
        <v>2.867</v>
      </c>
      <c r="L18" s="535">
        <v>8.35</v>
      </c>
      <c r="M18" s="536">
        <v>20.2</v>
      </c>
      <c r="N18" s="539">
        <f t="shared" si="0"/>
        <v>0.78</v>
      </c>
      <c r="O18" s="539">
        <f t="shared" si="0"/>
        <v>0.4</v>
      </c>
      <c r="P18" s="539">
        <f t="shared" si="0"/>
        <v>1.53</v>
      </c>
      <c r="Q18" s="539">
        <f t="shared" si="0"/>
        <v>1.32</v>
      </c>
      <c r="R18" s="539">
        <f t="shared" si="0"/>
        <v>0.7</v>
      </c>
      <c r="S18" s="539">
        <f t="shared" si="1"/>
        <v>1.121</v>
      </c>
      <c r="T18" s="539">
        <f t="shared" si="2"/>
        <v>1.766</v>
      </c>
    </row>
    <row r="19" spans="1:20" x14ac:dyDescent="0.3">
      <c r="A19" s="538">
        <v>44470</v>
      </c>
      <c r="B19" s="547">
        <v>-0.21</v>
      </c>
      <c r="C19" s="535">
        <v>1.5609999999999999</v>
      </c>
      <c r="D19" s="535">
        <v>1.032</v>
      </c>
      <c r="E19" s="535">
        <v>0.47</v>
      </c>
      <c r="F19" s="535">
        <v>0.2</v>
      </c>
      <c r="G19" s="535">
        <v>0.96</v>
      </c>
      <c r="H19" s="535">
        <v>0.95</v>
      </c>
      <c r="I19" s="535">
        <v>0.39</v>
      </c>
      <c r="J19" s="535">
        <v>12.244999999999999</v>
      </c>
      <c r="K19" s="535">
        <v>2.976</v>
      </c>
      <c r="L19" s="535">
        <v>8.17</v>
      </c>
      <c r="M19" s="536">
        <v>19.079999999999998</v>
      </c>
      <c r="N19" s="539">
        <f t="shared" si="0"/>
        <v>0.67999999999999994</v>
      </c>
      <c r="O19" s="539">
        <f t="shared" si="0"/>
        <v>0.41000000000000003</v>
      </c>
      <c r="P19" s="539">
        <f t="shared" si="0"/>
        <v>1.17</v>
      </c>
      <c r="Q19" s="539">
        <f t="shared" si="0"/>
        <v>1.1599999999999999</v>
      </c>
      <c r="R19" s="539">
        <f t="shared" si="0"/>
        <v>0.6</v>
      </c>
      <c r="S19" s="539">
        <f t="shared" si="1"/>
        <v>1.242</v>
      </c>
      <c r="T19" s="539">
        <f t="shared" si="2"/>
        <v>1.7709999999999999</v>
      </c>
    </row>
    <row r="20" spans="1:20" x14ac:dyDescent="0.3">
      <c r="A20" s="538">
        <v>44440</v>
      </c>
      <c r="B20" s="547">
        <v>-0.36</v>
      </c>
      <c r="C20" s="535">
        <v>1.492</v>
      </c>
      <c r="D20" s="535">
        <v>1.022</v>
      </c>
      <c r="E20" s="535">
        <v>0.33</v>
      </c>
      <c r="F20" s="535">
        <v>0.04</v>
      </c>
      <c r="G20" s="535">
        <v>0.8</v>
      </c>
      <c r="H20" s="535">
        <v>0.78</v>
      </c>
      <c r="I20" s="535">
        <v>0.26</v>
      </c>
      <c r="J20" s="535">
        <v>11.164999999999999</v>
      </c>
      <c r="K20" s="535">
        <v>2.8740000000000001</v>
      </c>
      <c r="L20" s="535">
        <v>7.31</v>
      </c>
      <c r="M20" s="536">
        <v>17.73</v>
      </c>
      <c r="N20" s="539">
        <f t="shared" si="0"/>
        <v>0.69</v>
      </c>
      <c r="O20" s="539">
        <f t="shared" si="0"/>
        <v>0.39999999999999997</v>
      </c>
      <c r="P20" s="539">
        <f t="shared" si="0"/>
        <v>1.1600000000000001</v>
      </c>
      <c r="Q20" s="539">
        <f t="shared" si="0"/>
        <v>1.1400000000000001</v>
      </c>
      <c r="R20" s="539">
        <f t="shared" si="0"/>
        <v>0.62</v>
      </c>
      <c r="S20" s="539">
        <f t="shared" si="1"/>
        <v>1.3820000000000001</v>
      </c>
      <c r="T20" s="539">
        <f t="shared" si="2"/>
        <v>1.8519999999999999</v>
      </c>
    </row>
    <row r="21" spans="1:20" x14ac:dyDescent="0.3">
      <c r="A21" s="538">
        <v>44409</v>
      </c>
      <c r="B21" s="547">
        <v>-0.54</v>
      </c>
      <c r="C21" s="535">
        <v>1.3069999999999999</v>
      </c>
      <c r="D21" s="535">
        <v>0.622</v>
      </c>
      <c r="E21" s="535">
        <v>0.21</v>
      </c>
      <c r="F21" s="535">
        <v>-0.11</v>
      </c>
      <c r="G21" s="535">
        <v>0.59</v>
      </c>
      <c r="H21" s="535">
        <v>0.63</v>
      </c>
      <c r="I21" s="535">
        <v>0.14000000000000001</v>
      </c>
      <c r="J21" s="535">
        <v>10.55</v>
      </c>
      <c r="K21" s="535">
        <v>2.8570000000000002</v>
      </c>
      <c r="L21" s="535">
        <v>7</v>
      </c>
      <c r="M21" s="536">
        <v>16.47</v>
      </c>
      <c r="N21" s="539">
        <f t="shared" si="0"/>
        <v>0.75</v>
      </c>
      <c r="O21" s="539">
        <f t="shared" si="0"/>
        <v>0.43000000000000005</v>
      </c>
      <c r="P21" s="539">
        <f t="shared" si="0"/>
        <v>1.1299999999999999</v>
      </c>
      <c r="Q21" s="539">
        <f t="shared" si="0"/>
        <v>1.17</v>
      </c>
      <c r="R21" s="539">
        <f t="shared" si="0"/>
        <v>0.68</v>
      </c>
      <c r="S21" s="539">
        <f t="shared" si="1"/>
        <v>1.1619999999999999</v>
      </c>
      <c r="T21" s="539">
        <f t="shared" si="2"/>
        <v>1.847</v>
      </c>
    </row>
    <row r="22" spans="1:20" x14ac:dyDescent="0.3">
      <c r="A22" s="538">
        <v>44378</v>
      </c>
      <c r="B22" s="547">
        <v>-0.45</v>
      </c>
      <c r="C22" s="535">
        <v>1.226</v>
      </c>
      <c r="D22" s="535">
        <v>0.56599999999999995</v>
      </c>
      <c r="E22" s="535">
        <v>0.33</v>
      </c>
      <c r="F22" s="535">
        <v>-0.01</v>
      </c>
      <c r="G22" s="535">
        <v>0.7</v>
      </c>
      <c r="H22" s="535">
        <v>0.75</v>
      </c>
      <c r="I22" s="535">
        <v>0.27</v>
      </c>
      <c r="J22" s="535">
        <v>9.1199999999999992</v>
      </c>
      <c r="K22" s="535">
        <v>2.8450000000000002</v>
      </c>
      <c r="L22" s="535">
        <v>6.89</v>
      </c>
      <c r="M22" s="536">
        <v>16.57</v>
      </c>
      <c r="N22" s="539">
        <f t="shared" si="0"/>
        <v>0.78</v>
      </c>
      <c r="O22" s="539">
        <f t="shared" si="0"/>
        <v>0.44</v>
      </c>
      <c r="P22" s="539">
        <f t="shared" si="0"/>
        <v>1.1499999999999999</v>
      </c>
      <c r="Q22" s="539">
        <f t="shared" si="0"/>
        <v>1.2</v>
      </c>
      <c r="R22" s="539">
        <f t="shared" si="0"/>
        <v>0.72</v>
      </c>
      <c r="S22" s="539">
        <f t="shared" si="1"/>
        <v>1.016</v>
      </c>
      <c r="T22" s="539">
        <f t="shared" si="2"/>
        <v>1.6759999999999999</v>
      </c>
    </row>
    <row r="23" spans="1:20" x14ac:dyDescent="0.3">
      <c r="A23" s="538">
        <v>44348</v>
      </c>
      <c r="B23" s="547">
        <v>-0.28999999999999998</v>
      </c>
      <c r="C23" s="535">
        <v>1.468</v>
      </c>
      <c r="D23" s="535">
        <v>0.71799999999999997</v>
      </c>
      <c r="E23" s="535">
        <v>0.45</v>
      </c>
      <c r="F23" s="535">
        <v>0.15</v>
      </c>
      <c r="G23" s="535">
        <v>0.81</v>
      </c>
      <c r="H23" s="535">
        <v>0.88</v>
      </c>
      <c r="I23" s="535">
        <v>0.43</v>
      </c>
      <c r="J23" s="535">
        <v>9.1150000000000002</v>
      </c>
      <c r="K23" s="535">
        <v>3.0830000000000002</v>
      </c>
      <c r="L23" s="535">
        <v>7.2</v>
      </c>
      <c r="M23" s="536">
        <v>16.68</v>
      </c>
      <c r="N23" s="539">
        <f t="shared" si="0"/>
        <v>0.74</v>
      </c>
      <c r="O23" s="539">
        <f t="shared" si="0"/>
        <v>0.43999999999999995</v>
      </c>
      <c r="P23" s="539">
        <f t="shared" si="0"/>
        <v>1.1000000000000001</v>
      </c>
      <c r="Q23" s="539">
        <f t="shared" si="0"/>
        <v>1.17</v>
      </c>
      <c r="R23" s="539">
        <f t="shared" si="0"/>
        <v>0.72</v>
      </c>
      <c r="S23" s="539">
        <f t="shared" si="1"/>
        <v>1.008</v>
      </c>
      <c r="T23" s="539">
        <f t="shared" si="2"/>
        <v>1.758</v>
      </c>
    </row>
    <row r="24" spans="1:20" x14ac:dyDescent="0.3">
      <c r="A24" s="538">
        <v>44317</v>
      </c>
      <c r="B24" s="547">
        <v>-0.22</v>
      </c>
      <c r="C24" s="535">
        <v>1.581</v>
      </c>
      <c r="D24" s="535">
        <v>0.79600000000000004</v>
      </c>
      <c r="E24" s="535">
        <v>0.52</v>
      </c>
      <c r="F24" s="535">
        <v>0.21</v>
      </c>
      <c r="G24" s="535">
        <v>0.99</v>
      </c>
      <c r="H24" s="535">
        <v>0.98</v>
      </c>
      <c r="I24" s="535">
        <v>0.53</v>
      </c>
      <c r="J24" s="535">
        <v>8.77</v>
      </c>
      <c r="K24" s="535">
        <v>3.077</v>
      </c>
      <c r="L24" s="535">
        <v>7.21</v>
      </c>
      <c r="M24" s="536">
        <v>17.82</v>
      </c>
      <c r="N24" s="539">
        <f t="shared" si="0"/>
        <v>0.74</v>
      </c>
      <c r="O24" s="539">
        <f t="shared" si="0"/>
        <v>0.43</v>
      </c>
      <c r="P24" s="539">
        <f t="shared" si="0"/>
        <v>1.21</v>
      </c>
      <c r="Q24" s="539">
        <f t="shared" si="0"/>
        <v>1.2</v>
      </c>
      <c r="R24" s="539">
        <f t="shared" si="0"/>
        <v>0.75</v>
      </c>
      <c r="S24" s="539">
        <f t="shared" si="1"/>
        <v>1.016</v>
      </c>
      <c r="T24" s="539">
        <f t="shared" si="2"/>
        <v>1.8009999999999999</v>
      </c>
    </row>
    <row r="25" spans="1:20" x14ac:dyDescent="0.3">
      <c r="A25" s="538">
        <v>44287</v>
      </c>
      <c r="B25" s="547">
        <v>-0.33</v>
      </c>
      <c r="C25" s="535">
        <v>1.6259999999999999</v>
      </c>
      <c r="D25" s="535">
        <v>0.84299999999999997</v>
      </c>
      <c r="E25" s="535">
        <v>0.37</v>
      </c>
      <c r="F25" s="535">
        <v>-0.01</v>
      </c>
      <c r="G25" s="535">
        <v>0.88</v>
      </c>
      <c r="H25" s="535">
        <v>0.8</v>
      </c>
      <c r="I25" s="535">
        <v>0.35</v>
      </c>
      <c r="J25" s="535">
        <v>9.125</v>
      </c>
      <c r="K25" s="535">
        <v>3.1760000000000002</v>
      </c>
      <c r="L25" s="535">
        <v>7.1</v>
      </c>
      <c r="M25" s="536">
        <v>17.72</v>
      </c>
      <c r="N25" s="539">
        <f t="shared" si="0"/>
        <v>0.7</v>
      </c>
      <c r="O25" s="539">
        <f t="shared" si="0"/>
        <v>0.32</v>
      </c>
      <c r="P25" s="539">
        <f t="shared" si="0"/>
        <v>1.21</v>
      </c>
      <c r="Q25" s="539">
        <f t="shared" si="0"/>
        <v>1.1300000000000001</v>
      </c>
      <c r="R25" s="539">
        <f t="shared" si="0"/>
        <v>0.67999999999999994</v>
      </c>
      <c r="S25" s="539">
        <f t="shared" si="1"/>
        <v>1.173</v>
      </c>
      <c r="T25" s="539">
        <f t="shared" si="2"/>
        <v>1.956</v>
      </c>
    </row>
    <row r="26" spans="1:20" x14ac:dyDescent="0.3">
      <c r="A26" s="538">
        <v>44256</v>
      </c>
      <c r="B26" s="547">
        <v>-0.36</v>
      </c>
      <c r="C26" s="535">
        <v>1.744</v>
      </c>
      <c r="D26" s="535">
        <v>0.84599999999999997</v>
      </c>
      <c r="E26" s="535">
        <v>0.31</v>
      </c>
      <c r="F26" s="535">
        <v>-7.0000000000000007E-2</v>
      </c>
      <c r="G26" s="535">
        <v>0.91</v>
      </c>
      <c r="H26" s="535">
        <v>0.7</v>
      </c>
      <c r="I26" s="535">
        <v>0.23</v>
      </c>
      <c r="J26" s="535">
        <v>8.89</v>
      </c>
      <c r="K26" s="535">
        <v>3.2010000000000001</v>
      </c>
      <c r="L26" s="535">
        <v>7.13</v>
      </c>
      <c r="M26" s="536">
        <v>18.079999999999998</v>
      </c>
      <c r="N26" s="539">
        <f t="shared" si="0"/>
        <v>0.66999999999999993</v>
      </c>
      <c r="O26" s="539">
        <f t="shared" si="0"/>
        <v>0.28999999999999998</v>
      </c>
      <c r="P26" s="539">
        <f t="shared" si="0"/>
        <v>1.27</v>
      </c>
      <c r="Q26" s="539">
        <f t="shared" si="0"/>
        <v>1.06</v>
      </c>
      <c r="R26" s="539">
        <f t="shared" si="0"/>
        <v>0.59</v>
      </c>
      <c r="S26" s="539">
        <f t="shared" si="1"/>
        <v>1.206</v>
      </c>
      <c r="T26" s="539">
        <f t="shared" si="2"/>
        <v>2.1040000000000001</v>
      </c>
    </row>
    <row r="27" spans="1:20" x14ac:dyDescent="0.3">
      <c r="A27" s="538">
        <v>44228</v>
      </c>
      <c r="B27" s="547">
        <v>-0.45</v>
      </c>
      <c r="C27" s="535">
        <v>1.407</v>
      </c>
      <c r="D27" s="535">
        <v>0.82299999999999995</v>
      </c>
      <c r="E27" s="535">
        <v>0.23</v>
      </c>
      <c r="F27" s="535">
        <v>-0.15</v>
      </c>
      <c r="G27" s="535">
        <v>0.81</v>
      </c>
      <c r="H27" s="535">
        <v>0.59</v>
      </c>
      <c r="I27" s="535">
        <v>0.16</v>
      </c>
      <c r="J27" s="535">
        <v>8.19</v>
      </c>
      <c r="K27" s="535">
        <v>3.2890000000000001</v>
      </c>
      <c r="L27" s="535">
        <v>6.82</v>
      </c>
      <c r="M27" s="536">
        <v>12.98</v>
      </c>
      <c r="N27" s="539">
        <f t="shared" si="0"/>
        <v>0.68</v>
      </c>
      <c r="O27" s="539">
        <f t="shared" si="0"/>
        <v>0.30000000000000004</v>
      </c>
      <c r="P27" s="539">
        <f t="shared" si="0"/>
        <v>1.26</v>
      </c>
      <c r="Q27" s="539">
        <f t="shared" si="0"/>
        <v>1.04</v>
      </c>
      <c r="R27" s="539">
        <f t="shared" si="0"/>
        <v>0.61</v>
      </c>
      <c r="S27" s="539">
        <f t="shared" si="1"/>
        <v>1.2729999999999999</v>
      </c>
      <c r="T27" s="539">
        <f t="shared" si="2"/>
        <v>1.857</v>
      </c>
    </row>
    <row r="28" spans="1:20" x14ac:dyDescent="0.3">
      <c r="A28" s="538">
        <v>44197</v>
      </c>
      <c r="B28" s="547">
        <v>-0.57999999999999996</v>
      </c>
      <c r="C28" s="535">
        <v>1.071</v>
      </c>
      <c r="D28" s="535">
        <v>0.32900000000000001</v>
      </c>
      <c r="E28" s="535">
        <v>7.0000000000000007E-2</v>
      </c>
      <c r="F28" s="535">
        <v>-0.31</v>
      </c>
      <c r="G28" s="535">
        <v>0.65</v>
      </c>
      <c r="H28" s="535">
        <v>0.62</v>
      </c>
      <c r="I28" s="535">
        <v>0.03</v>
      </c>
      <c r="J28" s="535">
        <v>7.58</v>
      </c>
      <c r="K28" s="535">
        <v>3.2269999999999999</v>
      </c>
      <c r="L28" s="535">
        <v>6.29</v>
      </c>
      <c r="M28" s="536">
        <v>12.57</v>
      </c>
      <c r="N28" s="539">
        <f t="shared" si="0"/>
        <v>0.64999999999999991</v>
      </c>
      <c r="O28" s="539">
        <f t="shared" si="0"/>
        <v>0.26999999999999996</v>
      </c>
      <c r="P28" s="539">
        <f t="shared" si="0"/>
        <v>1.23</v>
      </c>
      <c r="Q28" s="539">
        <f t="shared" si="0"/>
        <v>1.2</v>
      </c>
      <c r="R28" s="539">
        <f t="shared" si="0"/>
        <v>0.61</v>
      </c>
      <c r="S28" s="539">
        <f t="shared" si="1"/>
        <v>0.90900000000000003</v>
      </c>
      <c r="T28" s="539">
        <f t="shared" si="2"/>
        <v>1.6509999999999998</v>
      </c>
    </row>
    <row r="29" spans="1:20" x14ac:dyDescent="0.3">
      <c r="A29" s="538">
        <v>44166</v>
      </c>
      <c r="B29" s="547">
        <v>-0.62</v>
      </c>
      <c r="C29" s="535">
        <v>0.91600000000000004</v>
      </c>
      <c r="D29" s="535">
        <v>0.19600000000000001</v>
      </c>
      <c r="E29" s="535">
        <v>0.04</v>
      </c>
      <c r="F29" s="535">
        <v>-0.34</v>
      </c>
      <c r="G29" s="535">
        <v>0.63</v>
      </c>
      <c r="H29" s="535">
        <v>0.57999999999999996</v>
      </c>
      <c r="I29" s="535">
        <v>0.03</v>
      </c>
      <c r="J29" s="535">
        <v>6.9</v>
      </c>
      <c r="K29" s="535">
        <v>3.2029999999999998</v>
      </c>
      <c r="L29" s="535">
        <v>5.91</v>
      </c>
      <c r="M29" s="536">
        <v>12.51</v>
      </c>
      <c r="N29" s="539">
        <f t="shared" si="0"/>
        <v>0.66</v>
      </c>
      <c r="O29" s="539">
        <f t="shared" si="0"/>
        <v>0.27999999999999997</v>
      </c>
      <c r="P29" s="539">
        <f t="shared" si="0"/>
        <v>1.25</v>
      </c>
      <c r="Q29" s="539">
        <f t="shared" si="0"/>
        <v>1.2</v>
      </c>
      <c r="R29" s="539">
        <f t="shared" si="0"/>
        <v>0.65</v>
      </c>
      <c r="S29" s="539">
        <f t="shared" si="1"/>
        <v>0.81600000000000006</v>
      </c>
      <c r="T29" s="539">
        <f t="shared" si="2"/>
        <v>1.536</v>
      </c>
    </row>
    <row r="30" spans="1:20" x14ac:dyDescent="0.3">
      <c r="A30" s="538">
        <v>44136</v>
      </c>
      <c r="B30" s="547">
        <v>-0.61</v>
      </c>
      <c r="C30" s="535">
        <v>0.84199999999999997</v>
      </c>
      <c r="D30" s="535">
        <v>0.30599999999999999</v>
      </c>
      <c r="E30" s="535">
        <v>0.09</v>
      </c>
      <c r="F30" s="535">
        <v>-0.33</v>
      </c>
      <c r="G30" s="535">
        <v>0.75</v>
      </c>
      <c r="H30" s="535">
        <v>0.66</v>
      </c>
      <c r="I30" s="535">
        <v>7.0000000000000007E-2</v>
      </c>
      <c r="J30" s="535">
        <v>7.62</v>
      </c>
      <c r="K30" s="535">
        <v>3.28</v>
      </c>
      <c r="L30" s="535">
        <v>5.85</v>
      </c>
      <c r="M30" s="536">
        <v>11.93</v>
      </c>
      <c r="N30" s="539">
        <f t="shared" si="0"/>
        <v>0.7</v>
      </c>
      <c r="O30" s="539">
        <f t="shared" si="0"/>
        <v>0.27999999999999997</v>
      </c>
      <c r="P30" s="539">
        <f t="shared" si="0"/>
        <v>1.3599999999999999</v>
      </c>
      <c r="Q30" s="539">
        <f t="shared" si="0"/>
        <v>1.27</v>
      </c>
      <c r="R30" s="539">
        <f t="shared" si="0"/>
        <v>0.67999999999999994</v>
      </c>
      <c r="S30" s="539">
        <f t="shared" si="1"/>
        <v>0.91599999999999993</v>
      </c>
      <c r="T30" s="539">
        <f t="shared" si="2"/>
        <v>1.452</v>
      </c>
    </row>
    <row r="31" spans="1:20" x14ac:dyDescent="0.3">
      <c r="A31" s="538">
        <v>44105</v>
      </c>
      <c r="B31" s="547">
        <v>-0.61</v>
      </c>
      <c r="C31" s="535">
        <v>0.874</v>
      </c>
      <c r="D31" s="535">
        <v>0.26300000000000001</v>
      </c>
      <c r="E31" s="535">
        <v>0.17</v>
      </c>
      <c r="F31" s="535">
        <v>-0.3</v>
      </c>
      <c r="G31" s="535">
        <v>0.9</v>
      </c>
      <c r="H31" s="535">
        <v>0.77</v>
      </c>
      <c r="I31" s="535">
        <v>0.18</v>
      </c>
      <c r="J31" s="535">
        <v>7.61</v>
      </c>
      <c r="K31" s="535">
        <v>3.1920000000000002</v>
      </c>
      <c r="L31" s="535">
        <v>6.19</v>
      </c>
      <c r="M31" s="536">
        <v>14.1</v>
      </c>
      <c r="N31" s="539">
        <f t="shared" si="0"/>
        <v>0.78</v>
      </c>
      <c r="O31" s="539">
        <f t="shared" si="0"/>
        <v>0.31</v>
      </c>
      <c r="P31" s="539">
        <f t="shared" si="0"/>
        <v>1.51</v>
      </c>
      <c r="Q31" s="539">
        <f t="shared" si="0"/>
        <v>1.38</v>
      </c>
      <c r="R31" s="539">
        <f t="shared" si="0"/>
        <v>0.79</v>
      </c>
      <c r="S31" s="539">
        <f t="shared" si="1"/>
        <v>0.873</v>
      </c>
      <c r="T31" s="539">
        <f t="shared" si="2"/>
        <v>1.484</v>
      </c>
    </row>
    <row r="32" spans="1:20" x14ac:dyDescent="0.3">
      <c r="A32" s="538">
        <v>44075</v>
      </c>
      <c r="B32" s="547">
        <v>-0.52</v>
      </c>
      <c r="C32" s="535">
        <v>0.68600000000000005</v>
      </c>
      <c r="D32" s="535">
        <v>0.23200000000000001</v>
      </c>
      <c r="E32" s="535">
        <v>0.27</v>
      </c>
      <c r="F32" s="535">
        <v>-0.21</v>
      </c>
      <c r="G32" s="535">
        <v>1.08</v>
      </c>
      <c r="H32" s="535">
        <v>0.98</v>
      </c>
      <c r="I32" s="535">
        <v>0.32</v>
      </c>
      <c r="J32" s="535">
        <v>7.34</v>
      </c>
      <c r="K32" s="535">
        <v>3.1549999999999998</v>
      </c>
      <c r="L32" s="535">
        <v>6.27</v>
      </c>
      <c r="M32" s="536">
        <v>12.93</v>
      </c>
      <c r="N32" s="539">
        <f t="shared" si="0"/>
        <v>0.79</v>
      </c>
      <c r="O32" s="539">
        <f t="shared" si="0"/>
        <v>0.31000000000000005</v>
      </c>
      <c r="P32" s="539">
        <f t="shared" si="0"/>
        <v>1.6</v>
      </c>
      <c r="Q32" s="539">
        <f t="shared" si="0"/>
        <v>1.5</v>
      </c>
      <c r="R32" s="539">
        <f t="shared" si="0"/>
        <v>0.84000000000000008</v>
      </c>
      <c r="S32" s="539">
        <f t="shared" si="1"/>
        <v>0.752</v>
      </c>
      <c r="T32" s="539">
        <f t="shared" si="2"/>
        <v>1.206</v>
      </c>
    </row>
    <row r="33" spans="1:20" x14ac:dyDescent="0.3">
      <c r="A33" s="538">
        <v>44044</v>
      </c>
      <c r="B33" s="547">
        <v>-0.52</v>
      </c>
      <c r="C33" s="535">
        <v>0.70599999999999996</v>
      </c>
      <c r="D33" s="535">
        <v>0.313</v>
      </c>
      <c r="E33" s="535">
        <v>0.28999999999999998</v>
      </c>
      <c r="F33" s="535">
        <v>-0.17</v>
      </c>
      <c r="G33" s="535">
        <v>1.08</v>
      </c>
      <c r="H33" s="535">
        <v>1.03</v>
      </c>
      <c r="I33" s="535">
        <v>0.35</v>
      </c>
      <c r="J33" s="535">
        <v>6.92</v>
      </c>
      <c r="K33" s="535">
        <v>3.0529999999999999</v>
      </c>
      <c r="L33" s="535">
        <v>6.09</v>
      </c>
      <c r="M33" s="536">
        <v>13.81</v>
      </c>
      <c r="N33" s="539">
        <f t="shared" si="0"/>
        <v>0.81</v>
      </c>
      <c r="O33" s="539">
        <f t="shared" si="0"/>
        <v>0.35</v>
      </c>
      <c r="P33" s="539">
        <f t="shared" si="0"/>
        <v>1.6</v>
      </c>
      <c r="Q33" s="539">
        <f t="shared" si="0"/>
        <v>1.55</v>
      </c>
      <c r="R33" s="539">
        <f t="shared" si="0"/>
        <v>0.87</v>
      </c>
      <c r="S33" s="539">
        <f t="shared" si="1"/>
        <v>0.83299999999999996</v>
      </c>
      <c r="T33" s="539">
        <f t="shared" si="2"/>
        <v>1.226</v>
      </c>
    </row>
    <row r="34" spans="1:20" x14ac:dyDescent="0.3">
      <c r="A34" s="538">
        <v>44013</v>
      </c>
      <c r="B34" s="547">
        <v>-0.52</v>
      </c>
      <c r="C34" s="535">
        <v>0.53300000000000003</v>
      </c>
      <c r="D34" s="535">
        <v>0.105</v>
      </c>
      <c r="E34" s="535">
        <v>0.37</v>
      </c>
      <c r="F34" s="535">
        <v>-0.15</v>
      </c>
      <c r="G34" s="535">
        <v>1.1399999999999999</v>
      </c>
      <c r="H34" s="535">
        <v>1.2</v>
      </c>
      <c r="I34" s="535">
        <v>0.4</v>
      </c>
      <c r="J34" s="535">
        <v>6.3</v>
      </c>
      <c r="K34" s="535">
        <v>2.9729999999999999</v>
      </c>
      <c r="L34" s="535">
        <v>5.93</v>
      </c>
      <c r="M34" s="536">
        <v>12.7</v>
      </c>
      <c r="N34" s="539">
        <f t="shared" si="0"/>
        <v>0.89</v>
      </c>
      <c r="O34" s="539">
        <f t="shared" si="0"/>
        <v>0.37</v>
      </c>
      <c r="P34" s="539">
        <f t="shared" si="0"/>
        <v>1.66</v>
      </c>
      <c r="Q34" s="539">
        <f t="shared" si="0"/>
        <v>1.72</v>
      </c>
      <c r="R34" s="539">
        <f t="shared" si="0"/>
        <v>0.92</v>
      </c>
      <c r="S34" s="539">
        <f t="shared" si="1"/>
        <v>0.625</v>
      </c>
      <c r="T34" s="539">
        <f t="shared" si="2"/>
        <v>1.0529999999999999</v>
      </c>
    </row>
    <row r="35" spans="1:20" x14ac:dyDescent="0.3">
      <c r="A35" s="538">
        <v>43983</v>
      </c>
      <c r="B35" s="547">
        <v>-0.43</v>
      </c>
      <c r="C35" s="535">
        <v>0.65800000000000003</v>
      </c>
      <c r="D35" s="535">
        <v>0.16600000000000001</v>
      </c>
      <c r="E35" s="535">
        <v>0.51</v>
      </c>
      <c r="F35" s="535">
        <v>-0.04</v>
      </c>
      <c r="G35" s="535">
        <v>1.32</v>
      </c>
      <c r="H35" s="535">
        <v>1.46</v>
      </c>
      <c r="I35" s="535">
        <v>0.53</v>
      </c>
      <c r="J35" s="535">
        <v>6.71</v>
      </c>
      <c r="K35" s="535">
        <v>2.8919999999999999</v>
      </c>
      <c r="L35" s="535">
        <v>5.95</v>
      </c>
      <c r="M35" s="536">
        <v>11.81</v>
      </c>
      <c r="N35" s="539">
        <f t="shared" si="0"/>
        <v>0.94</v>
      </c>
      <c r="O35" s="539">
        <f t="shared" si="0"/>
        <v>0.39</v>
      </c>
      <c r="P35" s="539">
        <f t="shared" si="0"/>
        <v>1.75</v>
      </c>
      <c r="Q35" s="539">
        <f t="shared" si="0"/>
        <v>1.89</v>
      </c>
      <c r="R35" s="539">
        <f t="shared" si="0"/>
        <v>0.96</v>
      </c>
      <c r="S35" s="539">
        <f t="shared" si="1"/>
        <v>0.59599999999999997</v>
      </c>
      <c r="T35" s="539">
        <f t="shared" si="2"/>
        <v>1.0880000000000001</v>
      </c>
    </row>
    <row r="36" spans="1:20" x14ac:dyDescent="0.3">
      <c r="A36" s="538">
        <v>43952</v>
      </c>
      <c r="B36" s="547">
        <v>-0.52</v>
      </c>
      <c r="C36" s="535">
        <v>0.65300000000000002</v>
      </c>
      <c r="D36" s="535">
        <v>0.184</v>
      </c>
      <c r="E36" s="535">
        <v>0.74</v>
      </c>
      <c r="F36" s="535">
        <v>-0.03</v>
      </c>
      <c r="G36" s="535">
        <v>1.93</v>
      </c>
      <c r="H36" s="535">
        <v>1.76</v>
      </c>
      <c r="I36" s="535">
        <v>0.81</v>
      </c>
      <c r="J36" s="535">
        <v>6.96</v>
      </c>
      <c r="K36" s="535">
        <v>2.7069999999999999</v>
      </c>
      <c r="L36" s="535">
        <v>5.57</v>
      </c>
      <c r="M36" s="536">
        <v>12.24</v>
      </c>
      <c r="N36" s="539">
        <f t="shared" si="0"/>
        <v>1.26</v>
      </c>
      <c r="O36" s="539">
        <f t="shared" si="0"/>
        <v>0.49</v>
      </c>
      <c r="P36" s="539">
        <f t="shared" si="0"/>
        <v>2.4500000000000002</v>
      </c>
      <c r="Q36" s="539">
        <f t="shared" si="0"/>
        <v>2.2800000000000002</v>
      </c>
      <c r="R36" s="539">
        <f t="shared" si="0"/>
        <v>1.33</v>
      </c>
      <c r="S36" s="539">
        <f t="shared" si="1"/>
        <v>0.70399999999999996</v>
      </c>
      <c r="T36" s="539">
        <f t="shared" si="2"/>
        <v>1.173</v>
      </c>
    </row>
    <row r="37" spans="1:20" x14ac:dyDescent="0.3">
      <c r="A37" s="538">
        <v>43922</v>
      </c>
      <c r="B37" s="547">
        <v>-0.45</v>
      </c>
      <c r="C37" s="535">
        <v>0.64600000000000002</v>
      </c>
      <c r="D37" s="535">
        <v>0.22700000000000001</v>
      </c>
      <c r="E37" s="535">
        <v>0.82</v>
      </c>
      <c r="F37" s="535">
        <v>0.06</v>
      </c>
      <c r="G37" s="535">
        <v>2.0499999999999998</v>
      </c>
      <c r="H37" s="535">
        <v>1.8</v>
      </c>
      <c r="I37" s="535">
        <v>0.97</v>
      </c>
      <c r="J37" s="540">
        <v>7580</v>
      </c>
      <c r="K37" s="540">
        <v>2510</v>
      </c>
      <c r="L37" s="540">
        <v>6110</v>
      </c>
      <c r="M37" s="536">
        <v>11.46</v>
      </c>
      <c r="N37" s="539">
        <f t="shared" si="0"/>
        <v>1.27</v>
      </c>
      <c r="O37" s="539">
        <f t="shared" si="0"/>
        <v>0.51</v>
      </c>
      <c r="P37" s="539">
        <f t="shared" si="0"/>
        <v>2.5</v>
      </c>
      <c r="Q37" s="539">
        <f t="shared" si="0"/>
        <v>2.25</v>
      </c>
      <c r="R37" s="539">
        <f t="shared" si="0"/>
        <v>1.42</v>
      </c>
      <c r="S37" s="539">
        <f t="shared" si="1"/>
        <v>0.67700000000000005</v>
      </c>
      <c r="T37" s="539">
        <f t="shared" si="2"/>
        <v>1.0960000000000001</v>
      </c>
    </row>
    <row r="38" spans="1:20" x14ac:dyDescent="0.3">
      <c r="A38" s="538">
        <v>43891</v>
      </c>
      <c r="B38" s="547">
        <v>-0.54</v>
      </c>
      <c r="C38" s="535">
        <v>0.66800000000000004</v>
      </c>
      <c r="D38" s="535">
        <v>0.35499999999999998</v>
      </c>
      <c r="E38" s="535">
        <v>0.52</v>
      </c>
      <c r="F38" s="535">
        <v>-0.06</v>
      </c>
      <c r="G38" s="535">
        <v>1.97</v>
      </c>
      <c r="H38" s="535">
        <v>1.55</v>
      </c>
      <c r="I38" s="535">
        <v>0.71</v>
      </c>
      <c r="J38" s="540">
        <v>7650</v>
      </c>
      <c r="K38" s="540">
        <v>2663</v>
      </c>
      <c r="L38" s="540">
        <v>6810</v>
      </c>
      <c r="M38" s="536">
        <v>13.12</v>
      </c>
      <c r="N38" s="539">
        <f t="shared" si="0"/>
        <v>1.06</v>
      </c>
      <c r="O38" s="539">
        <f t="shared" si="0"/>
        <v>0.48000000000000004</v>
      </c>
      <c r="P38" s="539">
        <f t="shared" si="0"/>
        <v>2.5099999999999998</v>
      </c>
      <c r="Q38" s="539">
        <f t="shared" si="0"/>
        <v>2.09</v>
      </c>
      <c r="R38" s="539">
        <f t="shared" si="0"/>
        <v>1.25</v>
      </c>
      <c r="S38" s="539">
        <f t="shared" si="1"/>
        <v>0.89500000000000002</v>
      </c>
      <c r="T38" s="539">
        <f t="shared" si="2"/>
        <v>1.2080000000000002</v>
      </c>
    </row>
    <row r="39" spans="1:20" x14ac:dyDescent="0.3">
      <c r="A39" s="538">
        <v>43862</v>
      </c>
      <c r="B39" s="547">
        <v>-0.47</v>
      </c>
      <c r="C39" s="535">
        <v>1.163</v>
      </c>
      <c r="D39" s="535">
        <v>0.44</v>
      </c>
      <c r="E39" s="535">
        <v>0.27</v>
      </c>
      <c r="F39" s="535">
        <v>-0.18</v>
      </c>
      <c r="G39" s="535">
        <v>1.07</v>
      </c>
      <c r="H39" s="535">
        <v>0.95</v>
      </c>
      <c r="I39" s="535">
        <v>0.25</v>
      </c>
      <c r="J39" s="535">
        <v>6.78</v>
      </c>
      <c r="K39" s="535">
        <v>2.7949999999999999</v>
      </c>
      <c r="L39" s="535">
        <v>6.49</v>
      </c>
      <c r="M39" s="536">
        <v>12.8</v>
      </c>
      <c r="N39" s="539">
        <f t="shared" si="0"/>
        <v>0.74</v>
      </c>
      <c r="O39" s="539">
        <f t="shared" si="0"/>
        <v>0.28999999999999998</v>
      </c>
      <c r="P39" s="539">
        <f t="shared" si="0"/>
        <v>1.54</v>
      </c>
      <c r="Q39" s="539">
        <f t="shared" si="0"/>
        <v>1.42</v>
      </c>
      <c r="R39" s="539">
        <f t="shared" si="0"/>
        <v>0.72</v>
      </c>
      <c r="S39" s="539">
        <f t="shared" si="1"/>
        <v>0.90999999999999992</v>
      </c>
      <c r="T39" s="539">
        <f t="shared" si="2"/>
        <v>1.633</v>
      </c>
    </row>
    <row r="40" spans="1:20" x14ac:dyDescent="0.3">
      <c r="A40" s="538">
        <v>43831</v>
      </c>
      <c r="B40" s="547">
        <v>-0.31</v>
      </c>
      <c r="C40" s="535">
        <v>1.5049999999999999</v>
      </c>
      <c r="D40" s="535">
        <v>0.52600000000000002</v>
      </c>
      <c r="E40" s="535">
        <v>0.42</v>
      </c>
      <c r="F40" s="535">
        <v>-0.01</v>
      </c>
      <c r="G40" s="535">
        <v>1.34</v>
      </c>
      <c r="H40" s="535">
        <v>1.27</v>
      </c>
      <c r="I40" s="535">
        <v>0.37</v>
      </c>
      <c r="J40" s="535">
        <v>6.7</v>
      </c>
      <c r="K40" s="535">
        <v>3.05</v>
      </c>
      <c r="L40" s="535">
        <v>6.29</v>
      </c>
      <c r="M40" s="536">
        <v>10</v>
      </c>
      <c r="N40" s="539">
        <f t="shared" si="0"/>
        <v>0.73</v>
      </c>
      <c r="O40" s="539">
        <f t="shared" si="0"/>
        <v>0.3</v>
      </c>
      <c r="P40" s="539">
        <f t="shared" si="0"/>
        <v>1.6500000000000001</v>
      </c>
      <c r="Q40" s="539">
        <f t="shared" si="0"/>
        <v>1.58</v>
      </c>
      <c r="R40" s="539">
        <f t="shared" si="0"/>
        <v>0.67999999999999994</v>
      </c>
      <c r="S40" s="539">
        <f t="shared" si="1"/>
        <v>0.83600000000000008</v>
      </c>
      <c r="T40" s="539">
        <f t="shared" si="2"/>
        <v>1.8149999999999999</v>
      </c>
    </row>
    <row r="41" spans="1:20" x14ac:dyDescent="0.3">
      <c r="A41" s="538">
        <v>43800</v>
      </c>
      <c r="B41" s="544">
        <v>-0.3</v>
      </c>
      <c r="C41" s="535">
        <v>1.919</v>
      </c>
      <c r="D41" s="535">
        <v>0.82499999999999996</v>
      </c>
      <c r="E41" s="535">
        <v>0.43</v>
      </c>
      <c r="F41" s="535">
        <v>0.04</v>
      </c>
      <c r="G41" s="535">
        <v>1.42</v>
      </c>
      <c r="H41" s="535">
        <v>1.37</v>
      </c>
      <c r="I41" s="535">
        <v>0.41</v>
      </c>
      <c r="J41" s="535">
        <v>6.8049999999999997</v>
      </c>
      <c r="K41" s="535">
        <v>3.1739999999999999</v>
      </c>
      <c r="L41" s="535">
        <v>6.23</v>
      </c>
      <c r="M41" s="536">
        <v>12</v>
      </c>
      <c r="N41" s="539">
        <f t="shared" si="0"/>
        <v>0.73</v>
      </c>
      <c r="O41" s="539">
        <f t="shared" si="0"/>
        <v>0.33999999999999997</v>
      </c>
      <c r="P41" s="539">
        <f t="shared" si="0"/>
        <v>1.72</v>
      </c>
      <c r="Q41" s="539">
        <f t="shared" si="0"/>
        <v>1.6700000000000002</v>
      </c>
      <c r="R41" s="539">
        <f t="shared" si="0"/>
        <v>0.71</v>
      </c>
      <c r="S41" s="539">
        <f t="shared" si="1"/>
        <v>1.125</v>
      </c>
      <c r="T41" s="539">
        <f t="shared" si="2"/>
        <v>2.2189999999999999</v>
      </c>
    </row>
    <row r="42" spans="1:20" x14ac:dyDescent="0.3">
      <c r="A42" s="538">
        <v>43770</v>
      </c>
      <c r="B42" s="547">
        <v>-0.35</v>
      </c>
      <c r="C42" s="535">
        <v>1.774</v>
      </c>
      <c r="D42" s="535">
        <v>0.7</v>
      </c>
      <c r="E42" s="535">
        <v>0.39</v>
      </c>
      <c r="F42" s="535">
        <v>-0.02</v>
      </c>
      <c r="G42" s="535">
        <v>1.36</v>
      </c>
      <c r="H42" s="535">
        <v>1.27</v>
      </c>
      <c r="I42" s="535">
        <v>0.35</v>
      </c>
      <c r="J42" s="535">
        <v>6.8849999999999998</v>
      </c>
      <c r="K42" s="535">
        <v>3.1920000000000002</v>
      </c>
      <c r="L42" s="535">
        <v>6.4</v>
      </c>
      <c r="M42" s="536">
        <v>12.18</v>
      </c>
      <c r="N42" s="539">
        <f t="shared" si="0"/>
        <v>0.74</v>
      </c>
      <c r="O42" s="539">
        <f t="shared" si="0"/>
        <v>0.32999999999999996</v>
      </c>
      <c r="P42" s="539">
        <f t="shared" si="0"/>
        <v>1.71</v>
      </c>
      <c r="Q42" s="539">
        <f t="shared" si="0"/>
        <v>1.62</v>
      </c>
      <c r="R42" s="539">
        <f t="shared" si="0"/>
        <v>0.7</v>
      </c>
      <c r="S42" s="539">
        <f t="shared" si="1"/>
        <v>1.0499999999999998</v>
      </c>
      <c r="T42" s="539">
        <f t="shared" si="2"/>
        <v>2.1240000000000001</v>
      </c>
    </row>
    <row r="43" spans="1:20" x14ac:dyDescent="0.3">
      <c r="A43" s="538">
        <v>43739</v>
      </c>
      <c r="B43" s="547">
        <v>-0.47</v>
      </c>
      <c r="C43" s="535">
        <v>1.6879999999999999</v>
      </c>
      <c r="D43" s="535">
        <v>0.63100000000000001</v>
      </c>
      <c r="E43" s="535">
        <v>0.2</v>
      </c>
      <c r="F43" s="535">
        <v>-0.16</v>
      </c>
      <c r="G43" s="535">
        <v>1.34</v>
      </c>
      <c r="H43" s="535">
        <v>1</v>
      </c>
      <c r="I43" s="535">
        <v>0.19</v>
      </c>
      <c r="J43" s="535">
        <v>6.44</v>
      </c>
      <c r="K43" s="535">
        <v>3.2810000000000001</v>
      </c>
      <c r="L43" s="535">
        <v>6.48</v>
      </c>
      <c r="M43" s="536">
        <v>12.67</v>
      </c>
      <c r="N43" s="539">
        <f t="shared" si="0"/>
        <v>0.66999999999999993</v>
      </c>
      <c r="O43" s="539">
        <f t="shared" si="0"/>
        <v>0.30999999999999994</v>
      </c>
      <c r="P43" s="539">
        <f t="shared" si="0"/>
        <v>1.81</v>
      </c>
      <c r="Q43" s="539">
        <f t="shared" si="0"/>
        <v>1.47</v>
      </c>
      <c r="R43" s="539">
        <f t="shared" si="0"/>
        <v>0.65999999999999992</v>
      </c>
      <c r="S43" s="539">
        <f t="shared" si="1"/>
        <v>1.101</v>
      </c>
      <c r="T43" s="539">
        <f t="shared" si="2"/>
        <v>2.1579999999999999</v>
      </c>
    </row>
    <row r="44" spans="1:20" x14ac:dyDescent="0.3">
      <c r="A44" s="538">
        <v>43709</v>
      </c>
      <c r="B44" s="548">
        <v>-0.59</v>
      </c>
      <c r="C44" s="539">
        <v>1.6679999999999999</v>
      </c>
      <c r="D44" s="539">
        <v>0.48599999999999999</v>
      </c>
      <c r="E44" s="539">
        <v>0.18</v>
      </c>
      <c r="F44" s="539">
        <v>-0.28000000000000003</v>
      </c>
      <c r="G44" s="539">
        <v>1.5</v>
      </c>
      <c r="H44" s="539">
        <v>0.9</v>
      </c>
      <c r="I44" s="539">
        <v>0.2</v>
      </c>
      <c r="J44" s="539">
        <v>7.0449999999999999</v>
      </c>
      <c r="K44" s="539">
        <v>3.1549999999999998</v>
      </c>
      <c r="L44" s="539">
        <v>7.02</v>
      </c>
      <c r="M44" s="541">
        <v>13.2</v>
      </c>
      <c r="N44" s="539">
        <f t="shared" si="0"/>
        <v>0.77</v>
      </c>
      <c r="O44" s="539">
        <f t="shared" si="0"/>
        <v>0.30999999999999994</v>
      </c>
      <c r="P44" s="539">
        <f t="shared" si="0"/>
        <v>2.09</v>
      </c>
      <c r="Q44" s="539">
        <f t="shared" si="0"/>
        <v>1.49</v>
      </c>
      <c r="R44" s="539">
        <f t="shared" si="0"/>
        <v>0.79</v>
      </c>
      <c r="S44" s="539">
        <f t="shared" si="1"/>
        <v>1.0760000000000001</v>
      </c>
      <c r="T44" s="539">
        <f t="shared" si="2"/>
        <v>2.258</v>
      </c>
    </row>
    <row r="45" spans="1:20" x14ac:dyDescent="0.3">
      <c r="A45" s="538">
        <v>43678</v>
      </c>
      <c r="B45" s="548">
        <v>-0.65</v>
      </c>
      <c r="C45" s="539">
        <v>1.4990000000000001</v>
      </c>
      <c r="D45" s="539">
        <v>0.47899999999999998</v>
      </c>
      <c r="E45" s="539">
        <v>0.14000000000000001</v>
      </c>
      <c r="F45" s="539">
        <v>-0.34</v>
      </c>
      <c r="G45" s="539">
        <v>1.98</v>
      </c>
      <c r="H45" s="539">
        <v>1.4</v>
      </c>
      <c r="I45" s="539">
        <v>0.17</v>
      </c>
      <c r="J45" s="539">
        <v>7.44</v>
      </c>
      <c r="K45" s="539">
        <v>3.0680000000000001</v>
      </c>
      <c r="L45" s="539">
        <v>7.16</v>
      </c>
      <c r="M45" s="541">
        <v>15.69</v>
      </c>
      <c r="N45" s="539">
        <f t="shared" si="0"/>
        <v>0.79</v>
      </c>
      <c r="O45" s="539">
        <f t="shared" si="0"/>
        <v>0.31</v>
      </c>
      <c r="P45" s="539">
        <f t="shared" si="0"/>
        <v>2.63</v>
      </c>
      <c r="Q45" s="539">
        <f t="shared" si="0"/>
        <v>2.0499999999999998</v>
      </c>
      <c r="R45" s="539">
        <f t="shared" si="0"/>
        <v>0.82000000000000006</v>
      </c>
      <c r="S45" s="539">
        <f t="shared" si="1"/>
        <v>1.129</v>
      </c>
      <c r="T45" s="539">
        <f t="shared" si="2"/>
        <v>2.149</v>
      </c>
    </row>
    <row r="46" spans="1:20" x14ac:dyDescent="0.3">
      <c r="A46" s="538">
        <v>43647</v>
      </c>
      <c r="B46" s="548">
        <v>-0.39</v>
      </c>
      <c r="C46" s="539">
        <v>2.0070000000000001</v>
      </c>
      <c r="D46" s="539">
        <v>0.60899999999999999</v>
      </c>
      <c r="E46" s="539">
        <v>0.35</v>
      </c>
      <c r="F46" s="539">
        <v>-7.0000000000000007E-2</v>
      </c>
      <c r="G46" s="539">
        <v>2.16</v>
      </c>
      <c r="H46" s="539">
        <v>1.65</v>
      </c>
      <c r="I46" s="539">
        <v>0.45</v>
      </c>
      <c r="J46" s="539">
        <v>7.25</v>
      </c>
      <c r="K46" s="539">
        <v>3.1829999999999998</v>
      </c>
      <c r="L46" s="539">
        <v>7.3</v>
      </c>
      <c r="M46" s="541">
        <v>14.91</v>
      </c>
      <c r="N46" s="539">
        <f t="shared" si="0"/>
        <v>0.74</v>
      </c>
      <c r="O46" s="539">
        <f t="shared" si="0"/>
        <v>0.32</v>
      </c>
      <c r="P46" s="539">
        <f t="shared" si="0"/>
        <v>2.5500000000000003</v>
      </c>
      <c r="Q46" s="539">
        <f t="shared" si="0"/>
        <v>2.04</v>
      </c>
      <c r="R46" s="539">
        <f t="shared" si="0"/>
        <v>0.84000000000000008</v>
      </c>
      <c r="S46" s="539">
        <f t="shared" si="1"/>
        <v>0.999</v>
      </c>
      <c r="T46" s="539">
        <f t="shared" si="2"/>
        <v>2.3970000000000002</v>
      </c>
    </row>
    <row r="47" spans="1:20" x14ac:dyDescent="0.3">
      <c r="A47" s="538">
        <v>43617</v>
      </c>
      <c r="B47" s="548">
        <v>-0.31</v>
      </c>
      <c r="C47" s="539">
        <v>2.0070000000000001</v>
      </c>
      <c r="D47" s="539">
        <v>0.83199999999999996</v>
      </c>
      <c r="E47" s="539">
        <v>0.5</v>
      </c>
      <c r="F47" s="539">
        <v>0.08</v>
      </c>
      <c r="G47" s="539">
        <v>2.67</v>
      </c>
      <c r="H47" s="539">
        <v>2.2799999999999998</v>
      </c>
      <c r="I47" s="539">
        <v>0.59</v>
      </c>
      <c r="J47" s="539">
        <v>7.48</v>
      </c>
      <c r="K47" s="539">
        <v>3.2789999999999999</v>
      </c>
      <c r="L47" s="539">
        <v>7.41</v>
      </c>
      <c r="M47" s="541">
        <v>16.2</v>
      </c>
      <c r="N47" s="539">
        <f t="shared" si="0"/>
        <v>0.81</v>
      </c>
      <c r="O47" s="539">
        <f t="shared" si="0"/>
        <v>0.39</v>
      </c>
      <c r="P47" s="539">
        <f t="shared" si="0"/>
        <v>2.98</v>
      </c>
      <c r="Q47" s="539">
        <f t="shared" si="0"/>
        <v>2.59</v>
      </c>
      <c r="R47" s="539">
        <f t="shared" si="0"/>
        <v>0.89999999999999991</v>
      </c>
      <c r="S47" s="539">
        <f t="shared" si="1"/>
        <v>1.1419999999999999</v>
      </c>
      <c r="T47" s="539">
        <f t="shared" si="2"/>
        <v>2.3170000000000002</v>
      </c>
    </row>
    <row r="48" spans="1:20" x14ac:dyDescent="0.3">
      <c r="A48" s="538">
        <v>43586</v>
      </c>
      <c r="B48" s="548">
        <v>-0.13</v>
      </c>
      <c r="C48" s="539">
        <v>2.133</v>
      </c>
      <c r="D48" s="539">
        <v>0.88800000000000001</v>
      </c>
      <c r="E48" s="539">
        <v>0.87</v>
      </c>
      <c r="F48" s="539">
        <v>0.3</v>
      </c>
      <c r="G48" s="539">
        <v>3.37</v>
      </c>
      <c r="H48" s="539">
        <v>2.64</v>
      </c>
      <c r="I48" s="539">
        <v>1.02</v>
      </c>
      <c r="J48" s="539">
        <v>8.4700000000000006</v>
      </c>
      <c r="K48" s="539">
        <v>3.2970000000000002</v>
      </c>
      <c r="L48" s="539">
        <v>7.91</v>
      </c>
      <c r="M48" s="541">
        <v>18.16</v>
      </c>
      <c r="N48" s="539">
        <f t="shared" si="0"/>
        <v>1</v>
      </c>
      <c r="O48" s="539">
        <f t="shared" si="0"/>
        <v>0.43</v>
      </c>
      <c r="P48" s="539">
        <f t="shared" si="0"/>
        <v>3.5</v>
      </c>
      <c r="Q48" s="539">
        <f t="shared" si="0"/>
        <v>2.77</v>
      </c>
      <c r="R48" s="539">
        <f t="shared" si="0"/>
        <v>1.1499999999999999</v>
      </c>
      <c r="S48" s="539">
        <f t="shared" si="1"/>
        <v>1.018</v>
      </c>
      <c r="T48" s="539">
        <f t="shared" si="2"/>
        <v>2.2629999999999999</v>
      </c>
    </row>
    <row r="49" spans="1:20" x14ac:dyDescent="0.3">
      <c r="A49" s="538">
        <v>43556</v>
      </c>
      <c r="B49" s="548">
        <v>-0.04</v>
      </c>
      <c r="C49" s="539">
        <v>2.504</v>
      </c>
      <c r="D49" s="539">
        <v>1.1859999999999999</v>
      </c>
      <c r="E49" s="539">
        <v>1.04</v>
      </c>
      <c r="F49" s="539">
        <v>0.37</v>
      </c>
      <c r="G49" s="539">
        <v>3.42</v>
      </c>
      <c r="H49" s="539">
        <v>2.62</v>
      </c>
      <c r="I49" s="539">
        <v>1.18</v>
      </c>
      <c r="J49" s="539">
        <v>8.9649999999999999</v>
      </c>
      <c r="K49" s="539">
        <v>3.4159999999999999</v>
      </c>
      <c r="L49" s="539">
        <v>8.14</v>
      </c>
      <c r="M49" s="541">
        <v>18.95</v>
      </c>
      <c r="N49" s="539">
        <f t="shared" si="0"/>
        <v>1.08</v>
      </c>
      <c r="O49" s="539">
        <f t="shared" si="0"/>
        <v>0.41</v>
      </c>
      <c r="P49" s="539">
        <f t="shared" si="0"/>
        <v>3.46</v>
      </c>
      <c r="Q49" s="539">
        <f t="shared" si="0"/>
        <v>2.66</v>
      </c>
      <c r="R49" s="539">
        <f t="shared" si="0"/>
        <v>1.22</v>
      </c>
      <c r="S49" s="539">
        <f t="shared" si="1"/>
        <v>1.226</v>
      </c>
      <c r="T49" s="539">
        <f t="shared" si="2"/>
        <v>2.544</v>
      </c>
    </row>
    <row r="50" spans="1:20" x14ac:dyDescent="0.3">
      <c r="A50" s="538">
        <v>43525</v>
      </c>
      <c r="B50" s="548">
        <v>0.01</v>
      </c>
      <c r="C50" s="539">
        <v>2.407</v>
      </c>
      <c r="D50" s="539">
        <v>0.996</v>
      </c>
      <c r="E50" s="539">
        <v>1.1200000000000001</v>
      </c>
      <c r="F50" s="539">
        <v>0.44</v>
      </c>
      <c r="G50" s="539">
        <v>3.76</v>
      </c>
      <c r="H50" s="539">
        <v>2.69</v>
      </c>
      <c r="I50" s="539">
        <v>1.33</v>
      </c>
      <c r="J50" s="539">
        <v>8.9849999999999994</v>
      </c>
      <c r="K50" s="539">
        <v>3.0750000000000002</v>
      </c>
      <c r="L50" s="539">
        <v>8.42</v>
      </c>
      <c r="M50" s="541">
        <v>17.86</v>
      </c>
      <c r="N50" s="539">
        <f t="shared" si="0"/>
        <v>1.1100000000000001</v>
      </c>
      <c r="O50" s="539">
        <f t="shared" si="0"/>
        <v>0.43</v>
      </c>
      <c r="P50" s="539">
        <f t="shared" si="0"/>
        <v>3.75</v>
      </c>
      <c r="Q50" s="539">
        <f t="shared" si="0"/>
        <v>2.68</v>
      </c>
      <c r="R50" s="539">
        <f t="shared" si="0"/>
        <v>1.32</v>
      </c>
      <c r="S50" s="539">
        <f t="shared" si="1"/>
        <v>0.98599999999999999</v>
      </c>
      <c r="T50" s="539">
        <f t="shared" si="2"/>
        <v>2.3970000000000002</v>
      </c>
    </row>
    <row r="51" spans="1:20" x14ac:dyDescent="0.3">
      <c r="A51" s="538">
        <v>43497</v>
      </c>
      <c r="B51" s="548">
        <v>0.06</v>
      </c>
      <c r="C51" s="539">
        <v>2.7170000000000001</v>
      </c>
      <c r="D51" s="539">
        <v>1.3029999999999999</v>
      </c>
      <c r="E51" s="539">
        <v>1.3</v>
      </c>
      <c r="F51" s="539">
        <v>0.55000000000000004</v>
      </c>
      <c r="G51" s="539">
        <v>3.84</v>
      </c>
      <c r="H51" s="539">
        <v>2.81</v>
      </c>
      <c r="I51" s="539">
        <v>1.55</v>
      </c>
      <c r="J51" s="539">
        <v>9.02</v>
      </c>
      <c r="K51" s="539">
        <v>3.2080000000000002</v>
      </c>
      <c r="L51" s="539">
        <v>8.42</v>
      </c>
      <c r="M51" s="541">
        <v>14.47</v>
      </c>
      <c r="N51" s="539">
        <f t="shared" si="0"/>
        <v>1.24</v>
      </c>
      <c r="O51" s="539">
        <f t="shared" si="0"/>
        <v>0.49000000000000005</v>
      </c>
      <c r="P51" s="539">
        <f t="shared" si="0"/>
        <v>3.78</v>
      </c>
      <c r="Q51" s="539">
        <f t="shared" si="0"/>
        <v>2.75</v>
      </c>
      <c r="R51" s="539">
        <f t="shared" si="0"/>
        <v>1.49</v>
      </c>
      <c r="S51" s="539">
        <f t="shared" si="1"/>
        <v>1.2429999999999999</v>
      </c>
      <c r="T51" s="539">
        <f t="shared" si="2"/>
        <v>2.657</v>
      </c>
    </row>
    <row r="52" spans="1:20" x14ac:dyDescent="0.3">
      <c r="A52" s="538">
        <v>43466</v>
      </c>
      <c r="B52" s="548">
        <v>0.13</v>
      </c>
      <c r="C52" s="539">
        <v>2.63</v>
      </c>
      <c r="D52" s="539">
        <v>1.22</v>
      </c>
      <c r="E52" s="539">
        <v>1.38</v>
      </c>
      <c r="F52" s="539">
        <v>0.65</v>
      </c>
      <c r="G52" s="539">
        <v>4.21</v>
      </c>
      <c r="H52" s="539">
        <v>2.77</v>
      </c>
      <c r="I52" s="539">
        <v>1.67</v>
      </c>
      <c r="J52" s="539">
        <v>8.8699999999999992</v>
      </c>
      <c r="K52" s="539">
        <v>3.13</v>
      </c>
      <c r="L52" s="539">
        <v>8.11</v>
      </c>
      <c r="M52" s="541">
        <v>13.84</v>
      </c>
      <c r="N52" s="539">
        <f t="shared" si="0"/>
        <v>1.25</v>
      </c>
      <c r="O52" s="539">
        <f t="shared" si="0"/>
        <v>0.52</v>
      </c>
      <c r="P52" s="539">
        <f t="shared" si="0"/>
        <v>4.08</v>
      </c>
      <c r="Q52" s="539">
        <f t="shared" si="0"/>
        <v>2.64</v>
      </c>
      <c r="R52" s="539">
        <f t="shared" si="0"/>
        <v>1.54</v>
      </c>
      <c r="S52" s="539">
        <f t="shared" si="1"/>
        <v>1.0899999999999999</v>
      </c>
      <c r="T52" s="539">
        <f t="shared" si="2"/>
        <v>2.5</v>
      </c>
    </row>
    <row r="53" spans="1:20" x14ac:dyDescent="0.3">
      <c r="A53" s="538">
        <v>43435</v>
      </c>
      <c r="B53" s="548">
        <v>0.19</v>
      </c>
      <c r="C53" s="539">
        <v>2.6859999999999999</v>
      </c>
      <c r="D53" s="539">
        <v>1.2689999999999999</v>
      </c>
      <c r="E53" s="539">
        <v>1.42</v>
      </c>
      <c r="F53" s="539">
        <v>0.7</v>
      </c>
      <c r="G53" s="539">
        <v>4.28</v>
      </c>
      <c r="H53" s="539">
        <v>2.98</v>
      </c>
      <c r="I53" s="539">
        <v>1.73</v>
      </c>
      <c r="J53" s="539">
        <v>9.32</v>
      </c>
      <c r="K53" s="539">
        <v>3.27</v>
      </c>
      <c r="L53" s="539">
        <v>8.73</v>
      </c>
      <c r="M53" s="541">
        <v>15.83</v>
      </c>
      <c r="N53" s="539">
        <f t="shared" si="0"/>
        <v>1.23</v>
      </c>
      <c r="O53" s="539">
        <f t="shared" si="0"/>
        <v>0.51</v>
      </c>
      <c r="P53" s="539">
        <f t="shared" si="0"/>
        <v>4.09</v>
      </c>
      <c r="Q53" s="539">
        <f t="shared" si="0"/>
        <v>2.79</v>
      </c>
      <c r="R53" s="539">
        <f t="shared" si="0"/>
        <v>1.54</v>
      </c>
      <c r="S53" s="539">
        <f t="shared" si="1"/>
        <v>1.079</v>
      </c>
      <c r="T53" s="539">
        <f t="shared" si="2"/>
        <v>2.496</v>
      </c>
    </row>
    <row r="54" spans="1:20" x14ac:dyDescent="0.3">
      <c r="A54" s="538">
        <v>43405</v>
      </c>
      <c r="B54" s="548">
        <v>0.31</v>
      </c>
      <c r="C54" s="539">
        <v>2.9929999999999999</v>
      </c>
      <c r="D54" s="539">
        <v>1.3640000000000001</v>
      </c>
      <c r="E54" s="539">
        <v>1.59</v>
      </c>
      <c r="F54" s="539">
        <v>0.76</v>
      </c>
      <c r="G54" s="539">
        <v>4.42</v>
      </c>
      <c r="H54" s="539">
        <v>3.44</v>
      </c>
      <c r="I54" s="539">
        <v>1.92</v>
      </c>
      <c r="J54" s="539">
        <v>9.93</v>
      </c>
      <c r="K54" s="539">
        <v>3.3980000000000001</v>
      </c>
      <c r="L54" s="539">
        <v>8.69</v>
      </c>
      <c r="M54" s="541">
        <v>16.2</v>
      </c>
      <c r="N54" s="539">
        <f t="shared" si="0"/>
        <v>1.28</v>
      </c>
      <c r="O54" s="539">
        <f t="shared" si="0"/>
        <v>0.45</v>
      </c>
      <c r="P54" s="539">
        <f t="shared" si="0"/>
        <v>4.1100000000000003</v>
      </c>
      <c r="Q54" s="539">
        <f t="shared" si="0"/>
        <v>3.13</v>
      </c>
      <c r="R54" s="539">
        <f t="shared" si="0"/>
        <v>1.6099999999999999</v>
      </c>
      <c r="S54" s="539">
        <f t="shared" si="1"/>
        <v>1.054</v>
      </c>
      <c r="T54" s="539">
        <f t="shared" si="2"/>
        <v>2.6829999999999998</v>
      </c>
    </row>
    <row r="55" spans="1:20" x14ac:dyDescent="0.3">
      <c r="A55" s="538">
        <v>43374</v>
      </c>
      <c r="B55" s="548">
        <v>0.4</v>
      </c>
      <c r="C55" s="539">
        <v>3.149</v>
      </c>
      <c r="D55" s="539">
        <v>1.4370000000000001</v>
      </c>
      <c r="E55" s="539">
        <v>1.59</v>
      </c>
      <c r="F55" s="539">
        <v>0.82</v>
      </c>
      <c r="G55" s="539">
        <v>4.37</v>
      </c>
      <c r="H55" s="539">
        <v>3.47</v>
      </c>
      <c r="I55" s="539">
        <v>1.96</v>
      </c>
      <c r="J55" s="539">
        <v>10.24</v>
      </c>
      <c r="K55" s="539">
        <v>3.5329999999999999</v>
      </c>
      <c r="L55" s="539">
        <v>8.6199999999999992</v>
      </c>
      <c r="M55" s="541">
        <v>17.73</v>
      </c>
      <c r="N55" s="539">
        <f t="shared" si="0"/>
        <v>1.19</v>
      </c>
      <c r="O55" s="539">
        <f t="shared" si="0"/>
        <v>0.41999999999999993</v>
      </c>
      <c r="P55" s="539">
        <f t="shared" si="0"/>
        <v>3.97</v>
      </c>
      <c r="Q55" s="539">
        <f t="shared" si="0"/>
        <v>3.0700000000000003</v>
      </c>
      <c r="R55" s="539">
        <f t="shared" si="0"/>
        <v>1.56</v>
      </c>
      <c r="S55" s="539">
        <f t="shared" si="1"/>
        <v>1.0369999999999999</v>
      </c>
      <c r="T55" s="539">
        <f t="shared" si="2"/>
        <v>2.7490000000000001</v>
      </c>
    </row>
    <row r="56" spans="1:20" x14ac:dyDescent="0.3">
      <c r="A56" s="538">
        <v>43344</v>
      </c>
      <c r="B56" s="548">
        <v>0.37</v>
      </c>
      <c r="C56" s="539">
        <v>3.0649999999999999</v>
      </c>
      <c r="D56" s="539">
        <v>1.5740000000000001</v>
      </c>
      <c r="E56" s="539">
        <v>1.46</v>
      </c>
      <c r="F56" s="539">
        <v>0.77</v>
      </c>
      <c r="G56" s="539">
        <v>4.17</v>
      </c>
      <c r="H56" s="539">
        <v>2.96</v>
      </c>
      <c r="I56" s="539">
        <v>1.88</v>
      </c>
      <c r="J56" s="539">
        <v>11.635</v>
      </c>
      <c r="K56" s="539">
        <v>3.6549999999999998</v>
      </c>
      <c r="L56" s="539">
        <v>8.57</v>
      </c>
      <c r="M56" s="541">
        <v>17.309999999999999</v>
      </c>
      <c r="N56" s="539">
        <f t="shared" si="0"/>
        <v>1.0899999999999999</v>
      </c>
      <c r="O56" s="539">
        <f t="shared" si="0"/>
        <v>0.4</v>
      </c>
      <c r="P56" s="539">
        <f t="shared" si="0"/>
        <v>3.8</v>
      </c>
      <c r="Q56" s="539">
        <f t="shared" si="0"/>
        <v>2.59</v>
      </c>
      <c r="R56" s="539">
        <f t="shared" si="0"/>
        <v>1.5099999999999998</v>
      </c>
      <c r="S56" s="539">
        <f t="shared" si="1"/>
        <v>1.2040000000000002</v>
      </c>
      <c r="T56" s="539">
        <f t="shared" si="2"/>
        <v>2.6949999999999998</v>
      </c>
    </row>
    <row r="57" spans="1:20" x14ac:dyDescent="0.3">
      <c r="A57" s="538">
        <v>43313</v>
      </c>
      <c r="B57" s="548">
        <v>0.28999999999999998</v>
      </c>
      <c r="C57" s="539">
        <v>2.86</v>
      </c>
      <c r="D57" s="539">
        <v>1.429</v>
      </c>
      <c r="E57" s="539">
        <v>1.4</v>
      </c>
      <c r="F57" s="539">
        <v>0.7</v>
      </c>
      <c r="G57" s="539">
        <v>4.18</v>
      </c>
      <c r="H57" s="539">
        <v>3.16</v>
      </c>
      <c r="I57" s="539">
        <v>1.82</v>
      </c>
      <c r="J57" s="539">
        <v>12.19</v>
      </c>
      <c r="K57" s="539">
        <v>3.6</v>
      </c>
      <c r="L57" s="539">
        <v>8.74</v>
      </c>
      <c r="M57" s="541">
        <v>20.7</v>
      </c>
      <c r="N57" s="539">
        <f t="shared" si="0"/>
        <v>1.1099999999999999</v>
      </c>
      <c r="O57" s="539">
        <f t="shared" si="0"/>
        <v>0.41</v>
      </c>
      <c r="P57" s="539">
        <f t="shared" si="0"/>
        <v>3.8899999999999997</v>
      </c>
      <c r="Q57" s="539">
        <f t="shared" si="0"/>
        <v>2.87</v>
      </c>
      <c r="R57" s="539">
        <f t="shared" si="0"/>
        <v>1.53</v>
      </c>
      <c r="S57" s="539">
        <f t="shared" si="1"/>
        <v>1.139</v>
      </c>
      <c r="T57" s="539">
        <f t="shared" si="2"/>
        <v>2.57</v>
      </c>
    </row>
    <row r="58" spans="1:20" x14ac:dyDescent="0.3">
      <c r="A58" s="538">
        <v>43282</v>
      </c>
      <c r="B58" s="548">
        <v>0.28000000000000003</v>
      </c>
      <c r="C58" s="539">
        <v>2.9620000000000002</v>
      </c>
      <c r="D58" s="539">
        <v>1.331</v>
      </c>
      <c r="E58" s="539">
        <v>1.32</v>
      </c>
      <c r="F58" s="539">
        <v>0.67</v>
      </c>
      <c r="G58" s="539">
        <v>3.88</v>
      </c>
      <c r="H58" s="539">
        <v>2.64</v>
      </c>
      <c r="I58" s="539">
        <v>1.76</v>
      </c>
      <c r="J58" s="539">
        <v>11.09</v>
      </c>
      <c r="K58" s="539">
        <v>3.5329999999999999</v>
      </c>
      <c r="L58" s="539">
        <v>7.69</v>
      </c>
      <c r="M58" s="541">
        <v>17.940000000000001</v>
      </c>
      <c r="N58" s="539">
        <f t="shared" si="0"/>
        <v>1.04</v>
      </c>
      <c r="O58" s="539">
        <f t="shared" si="0"/>
        <v>0.39</v>
      </c>
      <c r="P58" s="539">
        <f t="shared" si="0"/>
        <v>3.5999999999999996</v>
      </c>
      <c r="Q58" s="539">
        <f t="shared" si="0"/>
        <v>2.3600000000000003</v>
      </c>
      <c r="R58" s="539">
        <f t="shared" si="0"/>
        <v>1.48</v>
      </c>
      <c r="S58" s="539">
        <f t="shared" si="1"/>
        <v>1.0509999999999999</v>
      </c>
      <c r="T58" s="539">
        <f t="shared" si="2"/>
        <v>2.6820000000000004</v>
      </c>
    </row>
    <row r="59" spans="1:20" x14ac:dyDescent="0.3">
      <c r="A59" s="538">
        <v>43252</v>
      </c>
      <c r="B59" s="548">
        <v>0.33</v>
      </c>
      <c r="C59" s="539">
        <v>2.86</v>
      </c>
      <c r="D59" s="539">
        <v>1.28</v>
      </c>
      <c r="E59" s="539">
        <v>1.37</v>
      </c>
      <c r="F59" s="539">
        <v>0.75</v>
      </c>
      <c r="G59" s="539">
        <v>4.3899999999999997</v>
      </c>
      <c r="H59" s="539">
        <v>2.74</v>
      </c>
      <c r="I59" s="539">
        <v>1.87</v>
      </c>
      <c r="J59" s="539">
        <v>11.62</v>
      </c>
      <c r="K59" s="539">
        <v>3.5430000000000001</v>
      </c>
      <c r="L59" s="539">
        <v>7.7</v>
      </c>
      <c r="M59" s="541">
        <v>16.3</v>
      </c>
      <c r="N59" s="539">
        <f t="shared" si="0"/>
        <v>1.04</v>
      </c>
      <c r="O59" s="539">
        <f t="shared" si="0"/>
        <v>0.42</v>
      </c>
      <c r="P59" s="539">
        <f t="shared" si="0"/>
        <v>4.0599999999999996</v>
      </c>
      <c r="Q59" s="539">
        <f t="shared" si="0"/>
        <v>2.41</v>
      </c>
      <c r="R59" s="539">
        <f t="shared" si="0"/>
        <v>1.54</v>
      </c>
      <c r="S59" s="539">
        <f t="shared" si="1"/>
        <v>0.95</v>
      </c>
      <c r="T59" s="539">
        <f t="shared" si="2"/>
        <v>2.5299999999999998</v>
      </c>
    </row>
    <row r="60" spans="1:20" x14ac:dyDescent="0.3">
      <c r="A60" s="538">
        <v>43221</v>
      </c>
      <c r="B60" s="548">
        <v>0.45</v>
      </c>
      <c r="C60" s="539">
        <v>2.86</v>
      </c>
      <c r="D60" s="539">
        <v>1.2290000000000001</v>
      </c>
      <c r="E60" s="539">
        <v>1.39</v>
      </c>
      <c r="F60" s="539">
        <v>0.78</v>
      </c>
      <c r="G60" s="539">
        <v>4.29</v>
      </c>
      <c r="H60" s="539">
        <v>2.1800000000000002</v>
      </c>
      <c r="I60" s="539">
        <v>1.84</v>
      </c>
      <c r="J60" s="539">
        <v>11.22</v>
      </c>
      <c r="K60" s="539">
        <v>3.6459999999999999</v>
      </c>
      <c r="L60" s="539">
        <v>7.36</v>
      </c>
      <c r="M60" s="541">
        <v>13.85</v>
      </c>
      <c r="N60" s="539">
        <f t="shared" si="0"/>
        <v>0.94</v>
      </c>
      <c r="O60" s="539">
        <f t="shared" si="0"/>
        <v>0.33</v>
      </c>
      <c r="P60" s="539">
        <f t="shared" si="0"/>
        <v>3.84</v>
      </c>
      <c r="Q60" s="539">
        <f t="shared" si="0"/>
        <v>1.7300000000000002</v>
      </c>
      <c r="R60" s="539">
        <f t="shared" si="0"/>
        <v>1.3900000000000001</v>
      </c>
      <c r="S60" s="539">
        <f t="shared" si="1"/>
        <v>0.77900000000000014</v>
      </c>
      <c r="T60" s="539">
        <f t="shared" si="2"/>
        <v>2.4099999999999997</v>
      </c>
    </row>
    <row r="61" spans="1:20" x14ac:dyDescent="0.3">
      <c r="A61" s="538">
        <v>43191</v>
      </c>
      <c r="B61" s="548">
        <v>0.48</v>
      </c>
      <c r="C61" s="539">
        <v>2.9550000000000001</v>
      </c>
      <c r="D61" s="539">
        <v>1.4179999999999999</v>
      </c>
      <c r="E61" s="539">
        <v>1.21</v>
      </c>
      <c r="F61" s="539">
        <v>0.78</v>
      </c>
      <c r="G61" s="539">
        <v>4.04</v>
      </c>
      <c r="H61" s="539">
        <v>1.77</v>
      </c>
      <c r="I61" s="539">
        <v>1.66</v>
      </c>
      <c r="J61" s="539">
        <v>9.67</v>
      </c>
      <c r="K61" s="539">
        <v>3.653</v>
      </c>
      <c r="L61" s="539">
        <v>7.25</v>
      </c>
      <c r="M61" s="541">
        <v>12.24</v>
      </c>
      <c r="N61" s="539">
        <f t="shared" si="0"/>
        <v>0.73</v>
      </c>
      <c r="O61" s="539">
        <f t="shared" si="0"/>
        <v>0.30000000000000004</v>
      </c>
      <c r="P61" s="539">
        <f t="shared" si="0"/>
        <v>3.56</v>
      </c>
      <c r="Q61" s="539">
        <f t="shared" si="0"/>
        <v>1.29</v>
      </c>
      <c r="R61" s="539">
        <f t="shared" si="0"/>
        <v>1.18</v>
      </c>
      <c r="S61" s="539">
        <f t="shared" si="1"/>
        <v>0.93799999999999994</v>
      </c>
      <c r="T61" s="539">
        <f t="shared" si="2"/>
        <v>2.4750000000000001</v>
      </c>
    </row>
    <row r="62" spans="1:20" x14ac:dyDescent="0.3">
      <c r="A62" s="538">
        <v>43160</v>
      </c>
      <c r="B62" s="548">
        <v>0.53</v>
      </c>
      <c r="C62" s="539">
        <v>2.7410000000000001</v>
      </c>
      <c r="D62" s="539">
        <v>1.35</v>
      </c>
      <c r="E62" s="539">
        <v>1.33</v>
      </c>
      <c r="F62" s="539">
        <v>0.84</v>
      </c>
      <c r="G62" s="539">
        <v>4.2699999999999996</v>
      </c>
      <c r="H62" s="539">
        <v>1.97</v>
      </c>
      <c r="I62" s="539">
        <v>1.79</v>
      </c>
      <c r="J62" s="539">
        <v>9.4550000000000001</v>
      </c>
      <c r="K62" s="539">
        <v>3.778</v>
      </c>
      <c r="L62" s="539">
        <v>7.05</v>
      </c>
      <c r="M62" s="541">
        <v>12.19</v>
      </c>
      <c r="N62" s="539">
        <f t="shared" si="0"/>
        <v>0.8</v>
      </c>
      <c r="O62" s="539">
        <f t="shared" si="0"/>
        <v>0.30999999999999994</v>
      </c>
      <c r="P62" s="539">
        <f t="shared" si="0"/>
        <v>3.7399999999999993</v>
      </c>
      <c r="Q62" s="539">
        <f t="shared" si="0"/>
        <v>1.44</v>
      </c>
      <c r="R62" s="539">
        <f t="shared" si="0"/>
        <v>1.26</v>
      </c>
      <c r="S62" s="539">
        <f t="shared" si="1"/>
        <v>0.82000000000000006</v>
      </c>
      <c r="T62" s="539">
        <f t="shared" si="2"/>
        <v>2.2110000000000003</v>
      </c>
    </row>
    <row r="63" spans="1:20" x14ac:dyDescent="0.3">
      <c r="A63" s="538">
        <v>43132</v>
      </c>
      <c r="B63" s="548">
        <v>0.66</v>
      </c>
      <c r="C63" s="539">
        <v>2.8639999999999999</v>
      </c>
      <c r="D63" s="539">
        <v>1.502</v>
      </c>
      <c r="E63" s="539">
        <v>1.51</v>
      </c>
      <c r="F63" s="539">
        <v>0.98</v>
      </c>
      <c r="G63" s="539">
        <v>4.1399999999999997</v>
      </c>
      <c r="H63" s="539">
        <v>2.08</v>
      </c>
      <c r="I63" s="539">
        <v>2.0299999999999998</v>
      </c>
      <c r="J63" s="539">
        <v>9.6199999999999992</v>
      </c>
      <c r="K63" s="539">
        <v>3.8570000000000002</v>
      </c>
      <c r="L63" s="539">
        <v>7.03</v>
      </c>
      <c r="M63" s="541">
        <v>11.58</v>
      </c>
      <c r="N63" s="539">
        <f t="shared" ref="N63:R113" si="3">E63-$B63</f>
        <v>0.85</v>
      </c>
      <c r="O63" s="539">
        <f t="shared" si="3"/>
        <v>0.31999999999999995</v>
      </c>
      <c r="P63" s="539">
        <f t="shared" si="3"/>
        <v>3.4799999999999995</v>
      </c>
      <c r="Q63" s="539">
        <f t="shared" si="3"/>
        <v>1.42</v>
      </c>
      <c r="R63" s="539">
        <f t="shared" si="3"/>
        <v>1.3699999999999997</v>
      </c>
      <c r="S63" s="539">
        <f t="shared" si="1"/>
        <v>0.84199999999999997</v>
      </c>
      <c r="T63" s="539">
        <f t="shared" si="2"/>
        <v>2.2039999999999997</v>
      </c>
    </row>
    <row r="64" spans="1:20" x14ac:dyDescent="0.3">
      <c r="A64" s="538">
        <v>43101</v>
      </c>
      <c r="B64" s="548">
        <v>0.47</v>
      </c>
      <c r="C64" s="539">
        <v>2.7120000000000002</v>
      </c>
      <c r="D64" s="539">
        <v>1.512</v>
      </c>
      <c r="E64" s="539">
        <v>1.47</v>
      </c>
      <c r="F64" s="539">
        <v>0.86</v>
      </c>
      <c r="G64" s="539">
        <v>3.79</v>
      </c>
      <c r="H64" s="539">
        <v>1.98</v>
      </c>
      <c r="I64" s="539">
        <v>1.85</v>
      </c>
      <c r="J64" s="539">
        <v>9.7200000000000006</v>
      </c>
      <c r="K64" s="539">
        <v>3.944</v>
      </c>
      <c r="L64" s="539">
        <v>7.23</v>
      </c>
      <c r="M64" s="541">
        <v>11.4</v>
      </c>
      <c r="N64" s="539">
        <f t="shared" si="3"/>
        <v>1</v>
      </c>
      <c r="O64" s="539">
        <f t="shared" si="3"/>
        <v>0.39</v>
      </c>
      <c r="P64" s="539">
        <f t="shared" si="3"/>
        <v>3.3200000000000003</v>
      </c>
      <c r="Q64" s="539">
        <f t="shared" si="3"/>
        <v>1.51</v>
      </c>
      <c r="R64" s="539">
        <f t="shared" si="3"/>
        <v>1.3800000000000001</v>
      </c>
      <c r="S64" s="539">
        <f t="shared" si="1"/>
        <v>1.042</v>
      </c>
      <c r="T64" s="539">
        <f t="shared" si="2"/>
        <v>2.242</v>
      </c>
    </row>
    <row r="65" spans="1:20" x14ac:dyDescent="0.3">
      <c r="A65" s="538">
        <v>43070</v>
      </c>
      <c r="B65" s="548">
        <v>0.3</v>
      </c>
      <c r="C65" s="539">
        <v>2.4049999999999998</v>
      </c>
      <c r="D65" s="539">
        <v>1.1879999999999999</v>
      </c>
      <c r="E65" s="539">
        <v>1.44</v>
      </c>
      <c r="F65" s="539">
        <v>0.67</v>
      </c>
      <c r="G65" s="539">
        <v>4.4400000000000004</v>
      </c>
      <c r="H65" s="539">
        <v>1.8</v>
      </c>
      <c r="I65" s="539">
        <v>1.83</v>
      </c>
      <c r="J65" s="539">
        <v>10.27</v>
      </c>
      <c r="K65" s="539">
        <v>3.915</v>
      </c>
      <c r="L65" s="539">
        <v>7.59</v>
      </c>
      <c r="M65" s="541">
        <v>11.43</v>
      </c>
      <c r="N65" s="539">
        <f t="shared" si="3"/>
        <v>1.1399999999999999</v>
      </c>
      <c r="O65" s="539">
        <f t="shared" si="3"/>
        <v>0.37000000000000005</v>
      </c>
      <c r="P65" s="539">
        <f t="shared" si="3"/>
        <v>4.1400000000000006</v>
      </c>
      <c r="Q65" s="539">
        <f t="shared" si="3"/>
        <v>1.5</v>
      </c>
      <c r="R65" s="539">
        <f t="shared" si="3"/>
        <v>1.53</v>
      </c>
      <c r="S65" s="539">
        <f t="shared" si="1"/>
        <v>0.8879999999999999</v>
      </c>
      <c r="T65" s="539">
        <f t="shared" si="2"/>
        <v>2.105</v>
      </c>
    </row>
    <row r="66" spans="1:20" x14ac:dyDescent="0.3">
      <c r="A66" s="538">
        <v>43040</v>
      </c>
      <c r="B66" s="548">
        <v>0.31</v>
      </c>
      <c r="C66" s="539">
        <v>2.415</v>
      </c>
      <c r="D66" s="539">
        <v>1.327</v>
      </c>
      <c r="E66" s="539">
        <v>1.49</v>
      </c>
      <c r="F66" s="539">
        <v>0.72</v>
      </c>
      <c r="G66" s="539">
        <v>5.22</v>
      </c>
      <c r="H66" s="539">
        <v>1.79</v>
      </c>
      <c r="I66" s="539">
        <v>1.98</v>
      </c>
      <c r="J66" s="539">
        <v>10.39</v>
      </c>
      <c r="K66" s="539">
        <v>3.9169999999999998</v>
      </c>
      <c r="L66" s="539">
        <v>7.61</v>
      </c>
      <c r="M66" s="541">
        <v>12.01</v>
      </c>
      <c r="N66" s="539">
        <f t="shared" si="3"/>
        <v>1.18</v>
      </c>
      <c r="O66" s="539">
        <f t="shared" si="3"/>
        <v>0.41</v>
      </c>
      <c r="P66" s="539">
        <f t="shared" si="3"/>
        <v>4.91</v>
      </c>
      <c r="Q66" s="539">
        <f t="shared" si="3"/>
        <v>1.48</v>
      </c>
      <c r="R66" s="539">
        <f t="shared" si="3"/>
        <v>1.67</v>
      </c>
      <c r="S66" s="539">
        <f t="shared" si="1"/>
        <v>1.0169999999999999</v>
      </c>
      <c r="T66" s="539">
        <f t="shared" si="2"/>
        <v>2.105</v>
      </c>
    </row>
    <row r="67" spans="1:20" x14ac:dyDescent="0.3">
      <c r="A67" s="538">
        <v>43009</v>
      </c>
      <c r="B67" s="548">
        <v>0.37</v>
      </c>
      <c r="C67" s="539">
        <v>2.3769999999999998</v>
      </c>
      <c r="D67" s="539">
        <v>1.331</v>
      </c>
      <c r="E67" s="539">
        <v>1.61</v>
      </c>
      <c r="F67" s="539">
        <v>0.81</v>
      </c>
      <c r="G67" s="539">
        <v>5.59</v>
      </c>
      <c r="H67" s="539">
        <v>2.0699999999999998</v>
      </c>
      <c r="I67" s="539">
        <v>2.3199999999999998</v>
      </c>
      <c r="J67" s="539">
        <v>9.9</v>
      </c>
      <c r="K67" s="539">
        <v>3.9159999999999999</v>
      </c>
      <c r="L67" s="539">
        <v>7.62</v>
      </c>
      <c r="M67" s="541">
        <v>11.51</v>
      </c>
      <c r="N67" s="539">
        <f t="shared" si="3"/>
        <v>1.2400000000000002</v>
      </c>
      <c r="O67" s="539">
        <f t="shared" si="3"/>
        <v>0.44000000000000006</v>
      </c>
      <c r="P67" s="539">
        <f t="shared" si="3"/>
        <v>5.22</v>
      </c>
      <c r="Q67" s="539">
        <f t="shared" si="3"/>
        <v>1.6999999999999997</v>
      </c>
      <c r="R67" s="539">
        <f t="shared" si="3"/>
        <v>1.9499999999999997</v>
      </c>
      <c r="S67" s="539">
        <f t="shared" si="1"/>
        <v>0.96099999999999997</v>
      </c>
      <c r="T67" s="539">
        <f t="shared" si="2"/>
        <v>2.0069999999999997</v>
      </c>
    </row>
    <row r="68" spans="1:20" x14ac:dyDescent="0.3">
      <c r="A68" s="538">
        <v>42979</v>
      </c>
      <c r="B68" s="548">
        <v>0.35</v>
      </c>
      <c r="C68" s="539">
        <v>2.339</v>
      </c>
      <c r="D68" s="539">
        <v>1.3660000000000001</v>
      </c>
      <c r="E68" s="539">
        <v>1.54</v>
      </c>
      <c r="F68" s="539">
        <v>0.7</v>
      </c>
      <c r="G68" s="539">
        <v>5.56</v>
      </c>
      <c r="H68" s="539">
        <v>2.11</v>
      </c>
      <c r="I68" s="539">
        <v>2.63</v>
      </c>
      <c r="J68" s="539">
        <v>9.7449999999999992</v>
      </c>
      <c r="K68" s="539">
        <v>3.6379999999999999</v>
      </c>
      <c r="L68" s="539">
        <v>7.57</v>
      </c>
      <c r="M68" s="541">
        <v>10.69</v>
      </c>
      <c r="N68" s="539">
        <f t="shared" si="3"/>
        <v>1.19</v>
      </c>
      <c r="O68" s="539">
        <f t="shared" si="3"/>
        <v>0.35</v>
      </c>
      <c r="P68" s="539">
        <f t="shared" si="3"/>
        <v>5.21</v>
      </c>
      <c r="Q68" s="539">
        <f t="shared" si="3"/>
        <v>1.7599999999999998</v>
      </c>
      <c r="R68" s="539">
        <f t="shared" si="3"/>
        <v>2.2799999999999998</v>
      </c>
      <c r="S68" s="539">
        <f t="shared" si="1"/>
        <v>1.016</v>
      </c>
      <c r="T68" s="539">
        <f t="shared" si="2"/>
        <v>1.9889999999999999</v>
      </c>
    </row>
    <row r="69" spans="1:20" x14ac:dyDescent="0.3">
      <c r="A69" s="538">
        <v>42948</v>
      </c>
      <c r="B69" s="548">
        <v>0.35</v>
      </c>
      <c r="C69" s="542">
        <v>2.12</v>
      </c>
      <c r="D69" s="542">
        <v>1.036</v>
      </c>
      <c r="E69" s="539">
        <v>1.48</v>
      </c>
      <c r="F69" s="539">
        <v>0.71</v>
      </c>
      <c r="G69" s="539">
        <v>5.55</v>
      </c>
      <c r="H69" s="539">
        <v>2.11</v>
      </c>
      <c r="I69" s="539">
        <v>2.83</v>
      </c>
      <c r="J69" s="539">
        <v>9.9550000000000001</v>
      </c>
      <c r="K69" s="539">
        <v>3.6749999999999998</v>
      </c>
      <c r="L69" s="539">
        <v>7.74</v>
      </c>
      <c r="M69" s="541">
        <v>10.36</v>
      </c>
      <c r="N69" s="539">
        <f t="shared" si="3"/>
        <v>1.1299999999999999</v>
      </c>
      <c r="O69" s="539">
        <f t="shared" si="3"/>
        <v>0.36</v>
      </c>
      <c r="P69" s="539">
        <f t="shared" si="3"/>
        <v>5.2</v>
      </c>
      <c r="Q69" s="539">
        <f t="shared" si="3"/>
        <v>1.7599999999999998</v>
      </c>
      <c r="R69" s="539">
        <f t="shared" si="3"/>
        <v>2.48</v>
      </c>
      <c r="S69" s="539">
        <f t="shared" si="1"/>
        <v>0.68600000000000005</v>
      </c>
      <c r="T69" s="539">
        <f t="shared" si="2"/>
        <v>1.77</v>
      </c>
    </row>
    <row r="70" spans="1:20" x14ac:dyDescent="0.3">
      <c r="A70" s="538">
        <v>42917</v>
      </c>
      <c r="B70" s="548">
        <v>0.46</v>
      </c>
      <c r="C70" s="542">
        <v>2.2959999999999998</v>
      </c>
      <c r="D70" s="542">
        <v>1.2310000000000001</v>
      </c>
      <c r="E70" s="539">
        <v>1.6</v>
      </c>
      <c r="F70" s="539">
        <v>0.84</v>
      </c>
      <c r="G70" s="539">
        <v>5.33</v>
      </c>
      <c r="H70" s="539">
        <v>2.23</v>
      </c>
      <c r="I70" s="539">
        <v>3.03</v>
      </c>
      <c r="J70" s="539">
        <v>10.015000000000001</v>
      </c>
      <c r="K70" s="539">
        <v>3.629</v>
      </c>
      <c r="L70" s="539">
        <v>7.82</v>
      </c>
      <c r="M70" s="541">
        <v>10.34</v>
      </c>
      <c r="N70" s="539">
        <f t="shared" si="3"/>
        <v>1.1400000000000001</v>
      </c>
      <c r="O70" s="539">
        <f t="shared" si="3"/>
        <v>0.37999999999999995</v>
      </c>
      <c r="P70" s="539">
        <f t="shared" si="3"/>
        <v>4.87</v>
      </c>
      <c r="Q70" s="539">
        <f t="shared" si="3"/>
        <v>1.77</v>
      </c>
      <c r="R70" s="539">
        <f t="shared" si="3"/>
        <v>2.57</v>
      </c>
      <c r="S70" s="539">
        <f t="shared" si="1"/>
        <v>0.77100000000000013</v>
      </c>
      <c r="T70" s="539">
        <f t="shared" si="2"/>
        <v>1.8359999999999999</v>
      </c>
    </row>
    <row r="71" spans="1:20" x14ac:dyDescent="0.3">
      <c r="A71" s="538">
        <v>42887</v>
      </c>
      <c r="B71" s="548">
        <v>0.25</v>
      </c>
      <c r="C71" s="542">
        <v>2.3039999999999998</v>
      </c>
      <c r="D71" s="542">
        <v>1.2589999999999999</v>
      </c>
      <c r="E71" s="539">
        <v>1.45</v>
      </c>
      <c r="F71" s="539">
        <v>0.66</v>
      </c>
      <c r="G71" s="539">
        <v>5.76</v>
      </c>
      <c r="H71" s="539">
        <v>2.0499999999999998</v>
      </c>
      <c r="I71" s="539">
        <v>2.97</v>
      </c>
      <c r="J71" s="539">
        <v>10.53</v>
      </c>
      <c r="K71" s="539">
        <v>3.5779999999999998</v>
      </c>
      <c r="L71" s="539">
        <v>7.69</v>
      </c>
      <c r="M71" s="541">
        <v>10.28</v>
      </c>
      <c r="N71" s="539">
        <f t="shared" si="3"/>
        <v>1.2</v>
      </c>
      <c r="O71" s="539">
        <f t="shared" si="3"/>
        <v>0.41000000000000003</v>
      </c>
      <c r="P71" s="539">
        <f t="shared" si="3"/>
        <v>5.51</v>
      </c>
      <c r="Q71" s="539">
        <f t="shared" si="3"/>
        <v>1.7999999999999998</v>
      </c>
      <c r="R71" s="539">
        <f t="shared" si="3"/>
        <v>2.72</v>
      </c>
      <c r="S71" s="539">
        <f t="shared" si="1"/>
        <v>1.0089999999999999</v>
      </c>
      <c r="T71" s="539">
        <f t="shared" si="2"/>
        <v>2.0539999999999998</v>
      </c>
    </row>
    <row r="72" spans="1:20" x14ac:dyDescent="0.3">
      <c r="A72" s="538">
        <v>42856</v>
      </c>
      <c r="B72" s="548">
        <v>0.34</v>
      </c>
      <c r="C72" s="542">
        <v>2.16</v>
      </c>
      <c r="D72" s="542">
        <v>1.0489999999999999</v>
      </c>
      <c r="E72" s="539">
        <v>1.57</v>
      </c>
      <c r="F72" s="539">
        <v>0.81</v>
      </c>
      <c r="G72" s="539">
        <v>5.86</v>
      </c>
      <c r="H72" s="539">
        <v>2.19</v>
      </c>
      <c r="I72" s="539">
        <v>3.29</v>
      </c>
      <c r="J72" s="539">
        <v>10.74</v>
      </c>
      <c r="K72" s="539">
        <v>3.67</v>
      </c>
      <c r="L72" s="539">
        <v>7.64</v>
      </c>
      <c r="M72" s="541">
        <v>10.19</v>
      </c>
      <c r="N72" s="539">
        <f t="shared" si="3"/>
        <v>1.23</v>
      </c>
      <c r="O72" s="539">
        <f t="shared" si="3"/>
        <v>0.47000000000000003</v>
      </c>
      <c r="P72" s="539">
        <f t="shared" si="3"/>
        <v>5.5200000000000005</v>
      </c>
      <c r="Q72" s="539">
        <f t="shared" si="3"/>
        <v>1.8499999999999999</v>
      </c>
      <c r="R72" s="539">
        <f t="shared" si="3"/>
        <v>2.95</v>
      </c>
      <c r="S72" s="539">
        <f t="shared" si="1"/>
        <v>0.70899999999999985</v>
      </c>
      <c r="T72" s="539">
        <f t="shared" si="2"/>
        <v>1.82</v>
      </c>
    </row>
    <row r="73" spans="1:20" x14ac:dyDescent="0.3">
      <c r="A73" s="538">
        <v>42826</v>
      </c>
      <c r="B73" s="548">
        <v>0.22</v>
      </c>
      <c r="C73" s="539">
        <v>2.206</v>
      </c>
      <c r="D73" s="542">
        <v>1.087</v>
      </c>
      <c r="E73" s="539">
        <v>1.61</v>
      </c>
      <c r="F73" s="539">
        <v>0.88</v>
      </c>
      <c r="G73" s="539">
        <v>6.7</v>
      </c>
      <c r="H73" s="539">
        <v>2.2599999999999998</v>
      </c>
      <c r="I73" s="539">
        <v>3.77</v>
      </c>
      <c r="J73" s="539">
        <v>10.315</v>
      </c>
      <c r="K73" s="539">
        <v>3.4769999999999999</v>
      </c>
      <c r="L73" s="539">
        <v>7.61</v>
      </c>
      <c r="M73" s="541">
        <v>10.23</v>
      </c>
      <c r="N73" s="539">
        <f t="shared" si="3"/>
        <v>1.3900000000000001</v>
      </c>
      <c r="O73" s="539">
        <f t="shared" si="3"/>
        <v>0.66</v>
      </c>
      <c r="P73" s="539">
        <f t="shared" si="3"/>
        <v>6.48</v>
      </c>
      <c r="Q73" s="539">
        <f t="shared" si="3"/>
        <v>2.0399999999999996</v>
      </c>
      <c r="R73" s="539">
        <f t="shared" si="3"/>
        <v>3.55</v>
      </c>
      <c r="S73" s="539">
        <f t="shared" si="1"/>
        <v>0.86699999999999999</v>
      </c>
      <c r="T73" s="539">
        <f t="shared" si="2"/>
        <v>1.986</v>
      </c>
    </row>
    <row r="74" spans="1:20" x14ac:dyDescent="0.3">
      <c r="A74" s="538">
        <v>42795</v>
      </c>
      <c r="B74" s="548">
        <v>0.35</v>
      </c>
      <c r="C74" s="542">
        <v>2.2890000000000001</v>
      </c>
      <c r="D74" s="542">
        <v>1.1399999999999999</v>
      </c>
      <c r="E74" s="539">
        <v>1.72</v>
      </c>
      <c r="F74" s="539">
        <v>1.02</v>
      </c>
      <c r="G74" s="539">
        <v>7.17</v>
      </c>
      <c r="H74" s="539">
        <v>2.4</v>
      </c>
      <c r="I74" s="539">
        <v>3.99</v>
      </c>
      <c r="J74" s="539">
        <v>10.11</v>
      </c>
      <c r="K74" s="539">
        <v>3.31</v>
      </c>
      <c r="L74" s="539">
        <v>7.93</v>
      </c>
      <c r="M74" s="541">
        <v>10.65</v>
      </c>
      <c r="N74" s="539">
        <f t="shared" si="3"/>
        <v>1.37</v>
      </c>
      <c r="O74" s="539">
        <f t="shared" si="3"/>
        <v>0.67</v>
      </c>
      <c r="P74" s="539">
        <f t="shared" si="3"/>
        <v>6.82</v>
      </c>
      <c r="Q74" s="539">
        <f t="shared" si="3"/>
        <v>2.0499999999999998</v>
      </c>
      <c r="R74" s="539">
        <f t="shared" si="3"/>
        <v>3.64</v>
      </c>
      <c r="S74" s="539">
        <f t="shared" si="1"/>
        <v>0.78999999999999992</v>
      </c>
      <c r="T74" s="539">
        <f t="shared" si="2"/>
        <v>1.9390000000000001</v>
      </c>
    </row>
    <row r="75" spans="1:20" x14ac:dyDescent="0.3">
      <c r="A75" s="538">
        <v>42767</v>
      </c>
      <c r="B75" s="548">
        <v>0.26</v>
      </c>
      <c r="C75" s="539">
        <v>2.3969999999999998</v>
      </c>
      <c r="D75" s="542">
        <v>1.151</v>
      </c>
      <c r="E75" s="539">
        <v>1.7</v>
      </c>
      <c r="F75" s="539">
        <v>1.03</v>
      </c>
      <c r="G75" s="539">
        <v>7.52</v>
      </c>
      <c r="H75" s="539">
        <v>2.35</v>
      </c>
      <c r="I75" s="539">
        <v>4.04</v>
      </c>
      <c r="J75" s="539">
        <v>10.25</v>
      </c>
      <c r="K75" s="539">
        <v>3.3580000000000001</v>
      </c>
      <c r="L75" s="539">
        <v>8.27</v>
      </c>
      <c r="M75" s="541">
        <v>10.6</v>
      </c>
      <c r="N75" s="539">
        <f t="shared" si="3"/>
        <v>1.44</v>
      </c>
      <c r="O75" s="539">
        <f t="shared" si="3"/>
        <v>0.77</v>
      </c>
      <c r="P75" s="539">
        <f t="shared" si="3"/>
        <v>7.26</v>
      </c>
      <c r="Q75" s="539">
        <f t="shared" si="3"/>
        <v>2.09</v>
      </c>
      <c r="R75" s="539">
        <f t="shared" si="3"/>
        <v>3.7800000000000002</v>
      </c>
      <c r="S75" s="539">
        <f t="shared" si="1"/>
        <v>0.89100000000000001</v>
      </c>
      <c r="T75" s="539">
        <f t="shared" si="2"/>
        <v>2.1369999999999996</v>
      </c>
    </row>
    <row r="76" spans="1:20" x14ac:dyDescent="0.3">
      <c r="A76" s="538">
        <v>42736</v>
      </c>
      <c r="B76" s="548">
        <v>0.25</v>
      </c>
      <c r="C76" s="539">
        <v>2.4660000000000002</v>
      </c>
      <c r="D76" s="542">
        <v>1.4179999999999999</v>
      </c>
      <c r="E76" s="539">
        <v>1.46</v>
      </c>
      <c r="F76" s="539">
        <v>0.86</v>
      </c>
      <c r="G76" s="539">
        <v>7.04</v>
      </c>
      <c r="H76" s="539">
        <v>1.99</v>
      </c>
      <c r="I76" s="539">
        <v>3.95</v>
      </c>
      <c r="J76" s="539">
        <v>10.935</v>
      </c>
      <c r="K76" s="539">
        <v>3.363</v>
      </c>
      <c r="L76" s="539">
        <v>8.18</v>
      </c>
      <c r="M76" s="541">
        <v>10.69</v>
      </c>
      <c r="N76" s="539">
        <f t="shared" si="3"/>
        <v>1.21</v>
      </c>
      <c r="O76" s="539">
        <f t="shared" si="3"/>
        <v>0.61</v>
      </c>
      <c r="P76" s="539">
        <f t="shared" si="3"/>
        <v>6.79</v>
      </c>
      <c r="Q76" s="539">
        <f t="shared" si="3"/>
        <v>1.74</v>
      </c>
      <c r="R76" s="539">
        <f t="shared" si="3"/>
        <v>3.7</v>
      </c>
      <c r="S76" s="539">
        <f t="shared" ref="S76:S139" si="4">D76-B76</f>
        <v>1.1679999999999999</v>
      </c>
      <c r="T76" s="539">
        <f t="shared" ref="T76:T139" si="5">C76-B76</f>
        <v>2.2160000000000002</v>
      </c>
    </row>
    <row r="77" spans="1:20" x14ac:dyDescent="0.3">
      <c r="A77" s="538">
        <v>42705</v>
      </c>
      <c r="B77" s="548">
        <v>0.25</v>
      </c>
      <c r="C77" s="539">
        <v>2.4460000000000002</v>
      </c>
      <c r="D77" s="542">
        <v>1.24</v>
      </c>
      <c r="E77" s="539">
        <v>1.44</v>
      </c>
      <c r="F77" s="539">
        <v>0.75</v>
      </c>
      <c r="G77" s="539">
        <v>6.94</v>
      </c>
      <c r="H77" s="539">
        <v>1.89</v>
      </c>
      <c r="I77" s="539">
        <v>3.74</v>
      </c>
      <c r="J77" s="539">
        <v>11.46</v>
      </c>
      <c r="K77" s="539">
        <v>3.0659999999999998</v>
      </c>
      <c r="L77" s="539">
        <v>8.3800000000000008</v>
      </c>
      <c r="M77" s="541">
        <v>11.09</v>
      </c>
      <c r="N77" s="539">
        <f t="shared" si="3"/>
        <v>1.19</v>
      </c>
      <c r="O77" s="539">
        <f t="shared" si="3"/>
        <v>0.5</v>
      </c>
      <c r="P77" s="539">
        <f t="shared" si="3"/>
        <v>6.69</v>
      </c>
      <c r="Q77" s="539">
        <f t="shared" si="3"/>
        <v>1.64</v>
      </c>
      <c r="R77" s="539">
        <f t="shared" si="3"/>
        <v>3.49</v>
      </c>
      <c r="S77" s="539">
        <f t="shared" si="4"/>
        <v>0.99</v>
      </c>
      <c r="T77" s="539">
        <f t="shared" si="5"/>
        <v>2.1960000000000002</v>
      </c>
    </row>
    <row r="78" spans="1:20" x14ac:dyDescent="0.3">
      <c r="A78" s="538">
        <v>42675</v>
      </c>
      <c r="B78" s="548">
        <v>0.19</v>
      </c>
      <c r="C78" s="539">
        <v>2.39</v>
      </c>
      <c r="D78" s="542">
        <v>1.4179999999999999</v>
      </c>
      <c r="E78" s="539">
        <v>1.43</v>
      </c>
      <c r="F78" s="539">
        <v>0.67</v>
      </c>
      <c r="G78" s="539">
        <v>7.33</v>
      </c>
      <c r="H78" s="539">
        <v>1.94</v>
      </c>
      <c r="I78" s="539">
        <v>3.51</v>
      </c>
      <c r="J78" s="539">
        <v>11.9</v>
      </c>
      <c r="K78" s="539">
        <v>2.9430000000000001</v>
      </c>
      <c r="L78" s="539">
        <v>8.81</v>
      </c>
      <c r="M78" s="541">
        <v>10.85</v>
      </c>
      <c r="N78" s="539">
        <f t="shared" si="3"/>
        <v>1.24</v>
      </c>
      <c r="O78" s="539">
        <f t="shared" si="3"/>
        <v>0.48000000000000004</v>
      </c>
      <c r="P78" s="539">
        <f t="shared" si="3"/>
        <v>7.14</v>
      </c>
      <c r="Q78" s="539">
        <f t="shared" si="3"/>
        <v>1.75</v>
      </c>
      <c r="R78" s="539">
        <f t="shared" si="3"/>
        <v>3.32</v>
      </c>
      <c r="S78" s="539">
        <f t="shared" si="4"/>
        <v>1.228</v>
      </c>
      <c r="T78" s="539">
        <f t="shared" si="5"/>
        <v>2.2000000000000002</v>
      </c>
    </row>
    <row r="79" spans="1:20" x14ac:dyDescent="0.3">
      <c r="A79" s="538">
        <v>42644</v>
      </c>
      <c r="B79" s="548">
        <v>0</v>
      </c>
      <c r="C79" s="539">
        <v>1.825</v>
      </c>
      <c r="D79" s="542">
        <v>1.246</v>
      </c>
      <c r="E79" s="539">
        <v>1.07</v>
      </c>
      <c r="F79" s="539">
        <v>0.33</v>
      </c>
      <c r="G79" s="539">
        <v>8.33</v>
      </c>
      <c r="H79" s="539">
        <v>1.45</v>
      </c>
      <c r="I79" s="539">
        <v>3.33</v>
      </c>
      <c r="J79" s="539">
        <v>11.47</v>
      </c>
      <c r="K79" s="539">
        <v>2.7440000000000002</v>
      </c>
      <c r="L79" s="539">
        <v>8.58</v>
      </c>
      <c r="M79" s="541">
        <v>9.82</v>
      </c>
      <c r="N79" s="539">
        <f t="shared" si="3"/>
        <v>1.07</v>
      </c>
      <c r="O79" s="539">
        <f t="shared" si="3"/>
        <v>0.33</v>
      </c>
      <c r="P79" s="539">
        <f t="shared" si="3"/>
        <v>8.33</v>
      </c>
      <c r="Q79" s="539">
        <f t="shared" si="3"/>
        <v>1.45</v>
      </c>
      <c r="R79" s="539">
        <f t="shared" si="3"/>
        <v>3.33</v>
      </c>
      <c r="S79" s="539">
        <f t="shared" si="4"/>
        <v>1.246</v>
      </c>
      <c r="T79" s="539">
        <f t="shared" si="5"/>
        <v>1.825</v>
      </c>
    </row>
    <row r="80" spans="1:20" x14ac:dyDescent="0.3">
      <c r="A80" s="538">
        <v>42614</v>
      </c>
      <c r="B80" s="548">
        <v>-0.09</v>
      </c>
      <c r="C80" s="539">
        <v>1.5980000000000001</v>
      </c>
      <c r="D80" s="542">
        <v>0.748</v>
      </c>
      <c r="E80" s="539">
        <v>1.04</v>
      </c>
      <c r="F80" s="539">
        <v>0.18</v>
      </c>
      <c r="G80" s="539">
        <v>8.34</v>
      </c>
      <c r="H80" s="539">
        <v>1.27</v>
      </c>
      <c r="I80" s="539">
        <v>3.26</v>
      </c>
      <c r="J80" s="539">
        <v>11.63</v>
      </c>
      <c r="K80" s="539">
        <v>2.7690000000000001</v>
      </c>
      <c r="L80" s="539">
        <v>8.16</v>
      </c>
      <c r="M80" s="541">
        <v>9.5</v>
      </c>
      <c r="N80" s="539">
        <f t="shared" si="3"/>
        <v>1.1300000000000001</v>
      </c>
      <c r="O80" s="539">
        <f t="shared" si="3"/>
        <v>0.27</v>
      </c>
      <c r="P80" s="539">
        <f t="shared" si="3"/>
        <v>8.43</v>
      </c>
      <c r="Q80" s="539">
        <f t="shared" si="3"/>
        <v>1.36</v>
      </c>
      <c r="R80" s="539">
        <f t="shared" si="3"/>
        <v>3.3499999999999996</v>
      </c>
      <c r="S80" s="539">
        <f t="shared" si="4"/>
        <v>0.83799999999999997</v>
      </c>
      <c r="T80" s="539">
        <f t="shared" si="5"/>
        <v>1.6880000000000002</v>
      </c>
    </row>
    <row r="81" spans="1:21" x14ac:dyDescent="0.3">
      <c r="A81" s="538">
        <v>42583</v>
      </c>
      <c r="B81" s="548">
        <v>-0.13</v>
      </c>
      <c r="C81" s="539">
        <v>1.5780000000000001</v>
      </c>
      <c r="D81" s="542">
        <v>0.64200000000000002</v>
      </c>
      <c r="E81" s="539">
        <v>1.01</v>
      </c>
      <c r="F81" s="539">
        <v>0.15</v>
      </c>
      <c r="G81" s="539">
        <v>8.19</v>
      </c>
      <c r="H81" s="539">
        <v>1.18</v>
      </c>
      <c r="I81" s="539">
        <v>2.91</v>
      </c>
      <c r="J81" s="539">
        <v>12.11</v>
      </c>
      <c r="K81" s="539">
        <v>2.8050000000000002</v>
      </c>
      <c r="L81" s="539">
        <v>8.23</v>
      </c>
      <c r="M81" s="541">
        <v>9.6</v>
      </c>
      <c r="N81" s="539">
        <f t="shared" si="3"/>
        <v>1.1400000000000001</v>
      </c>
      <c r="O81" s="539">
        <f t="shared" si="3"/>
        <v>0.28000000000000003</v>
      </c>
      <c r="P81" s="539">
        <f t="shared" si="3"/>
        <v>8.32</v>
      </c>
      <c r="Q81" s="539">
        <f t="shared" si="3"/>
        <v>1.31</v>
      </c>
      <c r="R81" s="539">
        <f t="shared" si="3"/>
        <v>3.04</v>
      </c>
      <c r="S81" s="539">
        <f t="shared" si="4"/>
        <v>0.77200000000000002</v>
      </c>
      <c r="T81" s="539">
        <f t="shared" si="5"/>
        <v>1.7080000000000002</v>
      </c>
    </row>
    <row r="82" spans="1:21" x14ac:dyDescent="0.3">
      <c r="A82" s="538">
        <v>42552</v>
      </c>
      <c r="B82" s="548">
        <v>-0.15</v>
      </c>
      <c r="C82" s="539">
        <v>1.45</v>
      </c>
      <c r="D82" s="542">
        <v>0.68600000000000005</v>
      </c>
      <c r="E82" s="539">
        <v>1.17</v>
      </c>
      <c r="F82" s="539">
        <v>0.17</v>
      </c>
      <c r="G82" s="539">
        <v>7.99</v>
      </c>
      <c r="H82" s="539">
        <v>1.23</v>
      </c>
      <c r="I82" s="539">
        <v>3.06</v>
      </c>
      <c r="J82" s="539">
        <v>11.83</v>
      </c>
      <c r="K82" s="539">
        <v>2.8050000000000002</v>
      </c>
      <c r="L82" s="539">
        <v>8.41</v>
      </c>
      <c r="M82" s="541">
        <v>9.51</v>
      </c>
      <c r="N82" s="539">
        <f t="shared" si="3"/>
        <v>1.3199999999999998</v>
      </c>
      <c r="O82" s="539">
        <f t="shared" si="3"/>
        <v>0.32</v>
      </c>
      <c r="P82" s="539">
        <f t="shared" si="3"/>
        <v>8.14</v>
      </c>
      <c r="Q82" s="539">
        <f t="shared" si="3"/>
        <v>1.38</v>
      </c>
      <c r="R82" s="539">
        <f t="shared" si="3"/>
        <v>3.21</v>
      </c>
      <c r="S82" s="539">
        <f t="shared" si="4"/>
        <v>0.83600000000000008</v>
      </c>
      <c r="T82" s="539">
        <f t="shared" si="5"/>
        <v>1.5999999999999999</v>
      </c>
    </row>
    <row r="83" spans="1:21" x14ac:dyDescent="0.3">
      <c r="A83" s="538">
        <v>42522</v>
      </c>
      <c r="B83" s="548">
        <v>-0.02</v>
      </c>
      <c r="C83" s="539">
        <v>1.4750000000000001</v>
      </c>
      <c r="D83" s="542">
        <v>0.871</v>
      </c>
      <c r="E83" s="539">
        <v>1.48</v>
      </c>
      <c r="F83" s="539">
        <v>0.39</v>
      </c>
      <c r="G83" s="539">
        <v>7.92</v>
      </c>
      <c r="H83" s="539">
        <v>1.45</v>
      </c>
      <c r="I83" s="539">
        <v>3.2</v>
      </c>
      <c r="J83" s="539">
        <v>12.19</v>
      </c>
      <c r="K83" s="539">
        <v>2.875</v>
      </c>
      <c r="L83" s="539">
        <v>8.31</v>
      </c>
      <c r="M83" s="541">
        <v>9.0299999999999994</v>
      </c>
      <c r="N83" s="539">
        <f t="shared" si="3"/>
        <v>1.5</v>
      </c>
      <c r="O83" s="539">
        <f t="shared" si="3"/>
        <v>0.41000000000000003</v>
      </c>
      <c r="P83" s="539">
        <f t="shared" si="3"/>
        <v>7.9399999999999995</v>
      </c>
      <c r="Q83" s="539">
        <f t="shared" si="3"/>
        <v>1.47</v>
      </c>
      <c r="R83" s="539">
        <f t="shared" si="3"/>
        <v>3.22</v>
      </c>
      <c r="S83" s="539">
        <f t="shared" si="4"/>
        <v>0.89100000000000001</v>
      </c>
      <c r="T83" s="539">
        <f t="shared" si="5"/>
        <v>1.4950000000000001</v>
      </c>
    </row>
    <row r="84" spans="1:21" x14ac:dyDescent="0.3">
      <c r="A84" s="538">
        <v>42491</v>
      </c>
      <c r="B84" s="548">
        <v>0.13</v>
      </c>
      <c r="C84" s="539">
        <v>1.851</v>
      </c>
      <c r="D84" s="542">
        <v>1.431</v>
      </c>
      <c r="E84" s="539">
        <v>1.57</v>
      </c>
      <c r="F84" s="539">
        <v>0.51</v>
      </c>
      <c r="G84" s="539">
        <v>7.64</v>
      </c>
      <c r="H84" s="539">
        <v>1.53</v>
      </c>
      <c r="I84" s="539">
        <v>3.15</v>
      </c>
      <c r="J84" s="539">
        <v>13.05</v>
      </c>
      <c r="K84" s="539">
        <v>2.9950000000000001</v>
      </c>
      <c r="L84" s="539">
        <v>8.8800000000000008</v>
      </c>
      <c r="M84" s="541">
        <v>9.69</v>
      </c>
      <c r="N84" s="539">
        <f t="shared" si="3"/>
        <v>1.44</v>
      </c>
      <c r="O84" s="539">
        <f t="shared" si="3"/>
        <v>0.38</v>
      </c>
      <c r="P84" s="539">
        <f t="shared" si="3"/>
        <v>7.51</v>
      </c>
      <c r="Q84" s="539">
        <f t="shared" si="3"/>
        <v>1.4</v>
      </c>
      <c r="R84" s="539">
        <f t="shared" si="3"/>
        <v>3.02</v>
      </c>
      <c r="S84" s="539">
        <f t="shared" si="4"/>
        <v>1.3010000000000002</v>
      </c>
      <c r="T84" s="539">
        <f t="shared" si="5"/>
        <v>1.7210000000000001</v>
      </c>
      <c r="U84" s="543"/>
    </row>
    <row r="85" spans="1:21" x14ac:dyDescent="0.3">
      <c r="A85" s="538">
        <v>42461</v>
      </c>
      <c r="B85" s="548">
        <v>0.13</v>
      </c>
      <c r="C85" s="539">
        <v>1.835</v>
      </c>
      <c r="D85" s="542">
        <v>1.5980000000000001</v>
      </c>
      <c r="E85" s="539">
        <v>1.53</v>
      </c>
      <c r="F85" s="539">
        <v>0.51</v>
      </c>
      <c r="G85" s="539">
        <v>9.0299999999999994</v>
      </c>
      <c r="H85" s="539">
        <v>1.44</v>
      </c>
      <c r="I85" s="539">
        <v>3.13</v>
      </c>
      <c r="J85" s="539">
        <v>12.45</v>
      </c>
      <c r="K85" s="539">
        <v>2.9460000000000002</v>
      </c>
      <c r="L85" s="539">
        <v>8.8800000000000008</v>
      </c>
      <c r="M85" s="541">
        <v>9.0399999999999991</v>
      </c>
      <c r="N85" s="539">
        <f t="shared" si="3"/>
        <v>1.4</v>
      </c>
      <c r="O85" s="539">
        <f t="shared" si="3"/>
        <v>0.38</v>
      </c>
      <c r="P85" s="539">
        <f t="shared" si="3"/>
        <v>8.8999999999999986</v>
      </c>
      <c r="Q85" s="539">
        <f t="shared" si="3"/>
        <v>1.31</v>
      </c>
      <c r="R85" s="539">
        <f t="shared" si="3"/>
        <v>3</v>
      </c>
      <c r="S85" s="539">
        <f t="shared" si="4"/>
        <v>1.468</v>
      </c>
      <c r="T85" s="539">
        <f t="shared" si="5"/>
        <v>1.7050000000000001</v>
      </c>
    </row>
    <row r="86" spans="1:21" x14ac:dyDescent="0.3">
      <c r="A86" s="538">
        <v>42430</v>
      </c>
      <c r="B86" s="548">
        <v>0.17</v>
      </c>
      <c r="C86" s="539">
        <v>1.77</v>
      </c>
      <c r="D86" s="542">
        <v>1.4179999999999999</v>
      </c>
      <c r="E86" s="539">
        <v>1.54</v>
      </c>
      <c r="F86" s="539">
        <v>0.51</v>
      </c>
      <c r="G86" s="539">
        <v>9.1199999999999992</v>
      </c>
      <c r="H86" s="539">
        <v>1.38</v>
      </c>
      <c r="I86" s="539">
        <v>2.84</v>
      </c>
      <c r="J86" s="539">
        <v>14</v>
      </c>
      <c r="K86" s="539">
        <v>2.8860000000000001</v>
      </c>
      <c r="L86" s="539">
        <v>9.1</v>
      </c>
      <c r="M86" s="541">
        <v>9.7100000000000009</v>
      </c>
      <c r="N86" s="539">
        <f t="shared" si="3"/>
        <v>1.37</v>
      </c>
      <c r="O86" s="539">
        <f t="shared" si="3"/>
        <v>0.33999999999999997</v>
      </c>
      <c r="P86" s="539">
        <f t="shared" si="3"/>
        <v>8.9499999999999993</v>
      </c>
      <c r="Q86" s="539">
        <f t="shared" si="3"/>
        <v>1.21</v>
      </c>
      <c r="R86" s="539">
        <f t="shared" si="3"/>
        <v>2.67</v>
      </c>
      <c r="S86" s="539">
        <f t="shared" si="4"/>
        <v>1.248</v>
      </c>
      <c r="T86" s="539">
        <f t="shared" si="5"/>
        <v>1.6</v>
      </c>
    </row>
    <row r="87" spans="1:21" x14ac:dyDescent="0.3">
      <c r="A87" s="538">
        <v>42401</v>
      </c>
      <c r="B87" s="548">
        <v>0.17</v>
      </c>
      <c r="C87" s="539">
        <v>1.738</v>
      </c>
      <c r="D87" s="542">
        <v>1.337</v>
      </c>
      <c r="E87" s="539">
        <v>1.72</v>
      </c>
      <c r="F87" s="539">
        <v>0.59</v>
      </c>
      <c r="G87" s="539">
        <v>10.41</v>
      </c>
      <c r="H87" s="539">
        <v>1.56</v>
      </c>
      <c r="I87" s="539">
        <v>3.23</v>
      </c>
      <c r="J87" s="539">
        <v>15.935</v>
      </c>
      <c r="K87" s="539">
        <v>2.9089999999999998</v>
      </c>
      <c r="L87" s="539">
        <v>9.68</v>
      </c>
      <c r="M87" s="541">
        <v>10.32</v>
      </c>
      <c r="N87" s="539">
        <f t="shared" si="3"/>
        <v>1.55</v>
      </c>
      <c r="O87" s="539">
        <f t="shared" si="3"/>
        <v>0.41999999999999993</v>
      </c>
      <c r="P87" s="539">
        <f t="shared" si="3"/>
        <v>10.24</v>
      </c>
      <c r="Q87" s="539">
        <f t="shared" si="3"/>
        <v>1.3900000000000001</v>
      </c>
      <c r="R87" s="539">
        <f t="shared" si="3"/>
        <v>3.06</v>
      </c>
      <c r="S87" s="539">
        <f t="shared" si="4"/>
        <v>1.167</v>
      </c>
      <c r="T87" s="539">
        <f t="shared" si="5"/>
        <v>1.5680000000000001</v>
      </c>
    </row>
    <row r="88" spans="1:21" x14ac:dyDescent="0.3">
      <c r="A88" s="538">
        <v>42370</v>
      </c>
      <c r="B88" s="548">
        <v>0.43</v>
      </c>
      <c r="C88" s="539">
        <v>1.923</v>
      </c>
      <c r="D88" s="542">
        <v>1.5609999999999999</v>
      </c>
      <c r="E88" s="539">
        <v>1.72</v>
      </c>
      <c r="F88" s="539">
        <v>0.84</v>
      </c>
      <c r="G88" s="539">
        <v>9.08</v>
      </c>
      <c r="H88" s="539">
        <v>1.53</v>
      </c>
      <c r="I88" s="539">
        <v>2.71</v>
      </c>
      <c r="J88" s="539">
        <v>16</v>
      </c>
      <c r="K88" s="539">
        <v>2.9089999999999998</v>
      </c>
      <c r="L88" s="539">
        <v>10.3</v>
      </c>
      <c r="M88" s="541">
        <v>10.54</v>
      </c>
      <c r="N88" s="539">
        <f t="shared" si="3"/>
        <v>1.29</v>
      </c>
      <c r="O88" s="539">
        <f t="shared" si="3"/>
        <v>0.41</v>
      </c>
      <c r="P88" s="539">
        <f t="shared" si="3"/>
        <v>8.65</v>
      </c>
      <c r="Q88" s="539">
        <f t="shared" si="3"/>
        <v>1.1000000000000001</v>
      </c>
      <c r="R88" s="539">
        <f t="shared" si="3"/>
        <v>2.2799999999999998</v>
      </c>
      <c r="S88" s="539">
        <f t="shared" si="4"/>
        <v>1.131</v>
      </c>
      <c r="T88" s="539">
        <f t="shared" si="5"/>
        <v>1.4930000000000001</v>
      </c>
    </row>
    <row r="89" spans="1:21" x14ac:dyDescent="0.3">
      <c r="A89" s="538">
        <v>42339</v>
      </c>
      <c r="B89" s="549">
        <v>0.55000000000000004</v>
      </c>
      <c r="C89" s="542">
        <v>2.2690000000000001</v>
      </c>
      <c r="D89" s="542">
        <v>1.9610000000000001</v>
      </c>
      <c r="E89" s="539">
        <v>1.69</v>
      </c>
      <c r="F89" s="542">
        <v>0.93</v>
      </c>
      <c r="G89" s="539">
        <v>8.2100000000000009</v>
      </c>
      <c r="H89" s="539">
        <v>1.58</v>
      </c>
      <c r="I89" s="539">
        <v>2.4900000000000002</v>
      </c>
      <c r="J89" s="539">
        <v>16.489999999999998</v>
      </c>
      <c r="K89" s="539">
        <v>2.8620000000000001</v>
      </c>
      <c r="L89" s="539">
        <v>9.74</v>
      </c>
      <c r="M89" s="541">
        <v>10.47</v>
      </c>
      <c r="N89" s="539">
        <f t="shared" si="3"/>
        <v>1.1399999999999999</v>
      </c>
      <c r="O89" s="539">
        <f t="shared" si="3"/>
        <v>0.38</v>
      </c>
      <c r="P89" s="539">
        <f t="shared" si="3"/>
        <v>7.660000000000001</v>
      </c>
      <c r="Q89" s="539">
        <f t="shared" si="3"/>
        <v>1.03</v>
      </c>
      <c r="R89" s="539">
        <f t="shared" si="3"/>
        <v>1.9400000000000002</v>
      </c>
      <c r="S89" s="539">
        <f t="shared" si="4"/>
        <v>1.411</v>
      </c>
      <c r="T89" s="539">
        <f t="shared" si="5"/>
        <v>1.7190000000000001</v>
      </c>
    </row>
    <row r="90" spans="1:21" x14ac:dyDescent="0.3">
      <c r="A90" s="538">
        <v>42309</v>
      </c>
      <c r="B90" s="549">
        <v>0.52</v>
      </c>
      <c r="C90" s="542">
        <v>2.2080000000000002</v>
      </c>
      <c r="D90" s="542">
        <v>1.83</v>
      </c>
      <c r="E90" s="539">
        <v>1.72</v>
      </c>
      <c r="F90" s="542">
        <v>0.88</v>
      </c>
      <c r="G90" s="539">
        <v>7.41</v>
      </c>
      <c r="H90" s="539">
        <v>1.57</v>
      </c>
      <c r="I90" s="539">
        <v>2.57</v>
      </c>
      <c r="J90" s="539">
        <v>15.815</v>
      </c>
      <c r="K90" s="539">
        <v>3.0880000000000001</v>
      </c>
      <c r="L90" s="539">
        <v>9.85</v>
      </c>
      <c r="M90" s="541">
        <v>9.9</v>
      </c>
      <c r="N90" s="539">
        <f t="shared" si="3"/>
        <v>1.2</v>
      </c>
      <c r="O90" s="539">
        <f t="shared" si="3"/>
        <v>0.36</v>
      </c>
      <c r="P90" s="539">
        <f t="shared" si="3"/>
        <v>6.8900000000000006</v>
      </c>
      <c r="Q90" s="539">
        <f t="shared" si="3"/>
        <v>1.05</v>
      </c>
      <c r="R90" s="539">
        <f t="shared" si="3"/>
        <v>2.0499999999999998</v>
      </c>
      <c r="S90" s="539">
        <f t="shared" si="4"/>
        <v>1.31</v>
      </c>
      <c r="T90" s="539">
        <f t="shared" si="5"/>
        <v>1.6880000000000002</v>
      </c>
    </row>
    <row r="91" spans="1:21" x14ac:dyDescent="0.3">
      <c r="A91" s="538">
        <v>42278</v>
      </c>
      <c r="B91" s="549">
        <v>0.52</v>
      </c>
      <c r="C91" s="542">
        <v>2.1459999999999999</v>
      </c>
      <c r="D91" s="542">
        <v>1.9259999999999999</v>
      </c>
      <c r="E91" s="539">
        <v>1.73</v>
      </c>
      <c r="F91" s="542">
        <v>0.87</v>
      </c>
      <c r="G91" s="539">
        <v>7.81</v>
      </c>
      <c r="H91" s="539">
        <v>1.7</v>
      </c>
      <c r="I91" s="539">
        <v>2.41</v>
      </c>
      <c r="J91" s="539">
        <v>15.89</v>
      </c>
      <c r="K91" s="539">
        <v>3.0870000000000002</v>
      </c>
      <c r="L91" s="539">
        <v>10.050000000000001</v>
      </c>
      <c r="M91" s="541">
        <v>9.5399999999999991</v>
      </c>
      <c r="N91" s="539">
        <f t="shared" si="3"/>
        <v>1.21</v>
      </c>
      <c r="O91" s="539">
        <f t="shared" si="3"/>
        <v>0.35</v>
      </c>
      <c r="P91" s="539">
        <f t="shared" si="3"/>
        <v>7.2899999999999991</v>
      </c>
      <c r="Q91" s="539">
        <f t="shared" si="3"/>
        <v>1.18</v>
      </c>
      <c r="R91" s="539">
        <f t="shared" si="3"/>
        <v>1.8900000000000001</v>
      </c>
      <c r="S91" s="539">
        <f t="shared" si="4"/>
        <v>1.4059999999999999</v>
      </c>
      <c r="T91" s="539">
        <f t="shared" si="5"/>
        <v>1.6259999999999999</v>
      </c>
    </row>
    <row r="92" spans="1:21" x14ac:dyDescent="0.3">
      <c r="A92" s="538">
        <v>42248</v>
      </c>
      <c r="B92" s="549">
        <v>0.65</v>
      </c>
      <c r="C92" s="542">
        <v>2.0350000000000001</v>
      </c>
      <c r="D92" s="542">
        <v>1.7649999999999999</v>
      </c>
      <c r="E92" s="539">
        <v>2.0299999999999998</v>
      </c>
      <c r="F92" s="542">
        <v>1</v>
      </c>
      <c r="G92" s="539">
        <v>8.5399999999999991</v>
      </c>
      <c r="H92" s="539">
        <v>1.92</v>
      </c>
      <c r="I92" s="539">
        <v>2.59</v>
      </c>
      <c r="J92" s="539">
        <v>15.47</v>
      </c>
      <c r="K92" s="539">
        <v>3.2759999999999998</v>
      </c>
      <c r="L92" s="539">
        <v>11.22</v>
      </c>
      <c r="M92" s="541">
        <v>10.76</v>
      </c>
      <c r="N92" s="539">
        <f t="shared" si="3"/>
        <v>1.38</v>
      </c>
      <c r="O92" s="539">
        <f t="shared" si="3"/>
        <v>0.35</v>
      </c>
      <c r="P92" s="539">
        <f t="shared" si="3"/>
        <v>7.8899999999999988</v>
      </c>
      <c r="Q92" s="539">
        <f t="shared" si="3"/>
        <v>1.27</v>
      </c>
      <c r="R92" s="539">
        <f t="shared" si="3"/>
        <v>1.94</v>
      </c>
      <c r="S92" s="539">
        <f t="shared" si="4"/>
        <v>1.1149999999999998</v>
      </c>
      <c r="T92" s="539">
        <f t="shared" si="5"/>
        <v>1.3850000000000002</v>
      </c>
    </row>
    <row r="93" spans="1:21" x14ac:dyDescent="0.3">
      <c r="A93" s="538">
        <v>42217</v>
      </c>
      <c r="B93" s="549">
        <v>0.61</v>
      </c>
      <c r="C93" s="542">
        <v>2.214</v>
      </c>
      <c r="D93" s="542">
        <v>1.95</v>
      </c>
      <c r="E93" s="539">
        <v>1.96</v>
      </c>
      <c r="F93" s="539">
        <v>1.01</v>
      </c>
      <c r="G93" s="539">
        <v>10.26</v>
      </c>
      <c r="H93" s="539">
        <v>1.84</v>
      </c>
      <c r="I93" s="539">
        <v>2.52</v>
      </c>
      <c r="J93" s="539">
        <v>14.28</v>
      </c>
      <c r="K93" s="539">
        <v>3.3940000000000001</v>
      </c>
      <c r="L93" s="539">
        <v>11.79</v>
      </c>
      <c r="M93" s="541">
        <v>9.94</v>
      </c>
      <c r="N93" s="539">
        <f t="shared" si="3"/>
        <v>1.35</v>
      </c>
      <c r="O93" s="539">
        <f t="shared" si="3"/>
        <v>0.4</v>
      </c>
      <c r="P93" s="539">
        <f t="shared" si="3"/>
        <v>9.65</v>
      </c>
      <c r="Q93" s="539">
        <f t="shared" si="3"/>
        <v>1.23</v>
      </c>
      <c r="R93" s="539">
        <f t="shared" si="3"/>
        <v>1.9100000000000001</v>
      </c>
      <c r="S93" s="539">
        <f t="shared" si="4"/>
        <v>1.3399999999999999</v>
      </c>
      <c r="T93" s="539">
        <f t="shared" si="5"/>
        <v>1.6040000000000001</v>
      </c>
    </row>
    <row r="94" spans="1:21" x14ac:dyDescent="0.3">
      <c r="A94" s="538">
        <v>42186</v>
      </c>
      <c r="B94" s="549">
        <v>0.71</v>
      </c>
      <c r="C94" s="542">
        <v>2.1869999999999998</v>
      </c>
      <c r="D94" s="542">
        <v>2.0299999999999998</v>
      </c>
      <c r="E94" s="539">
        <v>2.1</v>
      </c>
      <c r="F94" s="539">
        <v>1.1100000000000001</v>
      </c>
      <c r="G94" s="539">
        <f>G95</f>
        <v>11.43</v>
      </c>
      <c r="H94" s="539">
        <v>2.04</v>
      </c>
      <c r="I94" s="539">
        <v>2.74</v>
      </c>
      <c r="J94" s="539">
        <v>12.98</v>
      </c>
      <c r="K94" s="539">
        <v>3.4740000000000002</v>
      </c>
      <c r="L94" s="539">
        <v>10.91</v>
      </c>
      <c r="M94" s="541">
        <v>9.34</v>
      </c>
      <c r="N94" s="539">
        <f t="shared" si="3"/>
        <v>1.3900000000000001</v>
      </c>
      <c r="O94" s="539">
        <f t="shared" si="3"/>
        <v>0.40000000000000013</v>
      </c>
      <c r="P94" s="539">
        <f t="shared" si="3"/>
        <v>10.719999999999999</v>
      </c>
      <c r="Q94" s="539">
        <f t="shared" si="3"/>
        <v>1.33</v>
      </c>
      <c r="R94" s="539">
        <f t="shared" si="3"/>
        <v>2.0300000000000002</v>
      </c>
      <c r="S94" s="539">
        <f t="shared" si="4"/>
        <v>1.3199999999999998</v>
      </c>
      <c r="T94" s="539">
        <f t="shared" si="5"/>
        <v>1.4769999999999999</v>
      </c>
    </row>
    <row r="95" spans="1:21" x14ac:dyDescent="0.3">
      <c r="A95" s="538">
        <v>42156</v>
      </c>
      <c r="B95" s="550">
        <v>0.79</v>
      </c>
      <c r="C95" s="539">
        <v>2.3490000000000002</v>
      </c>
      <c r="D95" s="539">
        <v>2.06</v>
      </c>
      <c r="E95" s="539">
        <v>2.2200000000000002</v>
      </c>
      <c r="F95" s="539">
        <v>1.2</v>
      </c>
      <c r="G95" s="539">
        <v>11.43</v>
      </c>
      <c r="H95" s="539">
        <v>2.2000000000000002</v>
      </c>
      <c r="I95" s="539">
        <v>2.93</v>
      </c>
      <c r="J95" s="539">
        <v>12.63</v>
      </c>
      <c r="K95" s="539">
        <v>3.629</v>
      </c>
      <c r="L95" s="539">
        <v>11.08</v>
      </c>
      <c r="M95" s="541">
        <v>9.19</v>
      </c>
      <c r="N95" s="539">
        <f t="shared" si="3"/>
        <v>1.4300000000000002</v>
      </c>
      <c r="O95" s="539">
        <f t="shared" si="3"/>
        <v>0.40999999999999992</v>
      </c>
      <c r="P95" s="539">
        <f t="shared" si="3"/>
        <v>10.64</v>
      </c>
      <c r="Q95" s="539">
        <f t="shared" si="3"/>
        <v>1.4100000000000001</v>
      </c>
      <c r="R95" s="539">
        <f t="shared" si="3"/>
        <v>2.14</v>
      </c>
      <c r="S95" s="539">
        <f t="shared" si="4"/>
        <v>1.27</v>
      </c>
      <c r="T95" s="539">
        <f t="shared" si="5"/>
        <v>1.5590000000000002</v>
      </c>
    </row>
    <row r="96" spans="1:21" x14ac:dyDescent="0.3">
      <c r="A96" s="538">
        <v>42125</v>
      </c>
      <c r="B96" s="550">
        <v>0.56000000000000005</v>
      </c>
      <c r="C96" s="539">
        <v>2.1230000000000002</v>
      </c>
      <c r="D96" s="539">
        <v>1.94</v>
      </c>
      <c r="E96" s="539">
        <v>1.78</v>
      </c>
      <c r="F96" s="539">
        <v>0.89</v>
      </c>
      <c r="G96" s="539">
        <v>10.95</v>
      </c>
      <c r="H96" s="539">
        <v>1.81</v>
      </c>
      <c r="I96" s="539">
        <v>2.41</v>
      </c>
      <c r="J96" s="539">
        <v>12.255000000000001</v>
      </c>
      <c r="K96" s="539">
        <v>3.5910000000000002</v>
      </c>
      <c r="L96" s="539">
        <v>10.7</v>
      </c>
      <c r="M96" s="541">
        <v>8.9600000000000009</v>
      </c>
      <c r="N96" s="539">
        <f t="shared" si="3"/>
        <v>1.22</v>
      </c>
      <c r="O96" s="539">
        <f t="shared" si="3"/>
        <v>0.32999999999999996</v>
      </c>
      <c r="P96" s="539">
        <f t="shared" si="3"/>
        <v>10.389999999999999</v>
      </c>
      <c r="Q96" s="539">
        <f t="shared" si="3"/>
        <v>1.25</v>
      </c>
      <c r="R96" s="539">
        <f t="shared" si="3"/>
        <v>1.85</v>
      </c>
      <c r="S96" s="539">
        <f t="shared" si="4"/>
        <v>1.38</v>
      </c>
      <c r="T96" s="539">
        <f t="shared" si="5"/>
        <v>1.5630000000000002</v>
      </c>
    </row>
    <row r="97" spans="1:20" x14ac:dyDescent="0.3">
      <c r="A97" s="538">
        <v>42095</v>
      </c>
      <c r="B97" s="550">
        <v>0.12</v>
      </c>
      <c r="C97" s="539">
        <v>2.0350000000000001</v>
      </c>
      <c r="D97" s="539">
        <v>1.65</v>
      </c>
      <c r="E97" s="539">
        <v>1.31</v>
      </c>
      <c r="F97" s="539">
        <v>0.44</v>
      </c>
      <c r="G97" s="539">
        <v>12</v>
      </c>
      <c r="H97" s="539">
        <v>1.36</v>
      </c>
      <c r="I97" s="539">
        <v>1.87</v>
      </c>
      <c r="J97" s="539">
        <v>12.8</v>
      </c>
      <c r="K97" s="539">
        <v>3.4220000000000002</v>
      </c>
      <c r="L97" s="539">
        <v>10.71</v>
      </c>
      <c r="M97" s="541">
        <v>9.14</v>
      </c>
      <c r="N97" s="539">
        <f t="shared" si="3"/>
        <v>1.19</v>
      </c>
      <c r="O97" s="539">
        <f t="shared" si="3"/>
        <v>0.32</v>
      </c>
      <c r="P97" s="539">
        <f t="shared" si="3"/>
        <v>11.88</v>
      </c>
      <c r="Q97" s="539">
        <f t="shared" si="3"/>
        <v>1.2400000000000002</v>
      </c>
      <c r="R97" s="539">
        <f t="shared" si="3"/>
        <v>1.75</v>
      </c>
      <c r="S97" s="539">
        <f t="shared" si="4"/>
        <v>1.5299999999999998</v>
      </c>
      <c r="T97" s="539">
        <f t="shared" si="5"/>
        <v>1.915</v>
      </c>
    </row>
    <row r="98" spans="1:20" x14ac:dyDescent="0.3">
      <c r="A98" s="538">
        <v>42064</v>
      </c>
      <c r="B98" s="550">
        <v>0.23</v>
      </c>
      <c r="C98" s="539">
        <v>1.927</v>
      </c>
      <c r="D98" s="539">
        <v>1.71</v>
      </c>
      <c r="E98" s="539">
        <v>1.23</v>
      </c>
      <c r="F98" s="539">
        <v>0.51</v>
      </c>
      <c r="G98" s="539">
        <v>10.52</v>
      </c>
      <c r="H98" s="539">
        <v>1.29</v>
      </c>
      <c r="I98" s="539">
        <v>1.74</v>
      </c>
      <c r="J98" s="539">
        <v>13.055</v>
      </c>
      <c r="K98" s="539">
        <v>3.6230000000000002</v>
      </c>
      <c r="L98" s="539">
        <v>12.12</v>
      </c>
      <c r="M98" s="541">
        <v>8.2100000000000009</v>
      </c>
      <c r="N98" s="539">
        <f t="shared" si="3"/>
        <v>1</v>
      </c>
      <c r="O98" s="539">
        <f t="shared" si="3"/>
        <v>0.28000000000000003</v>
      </c>
      <c r="P98" s="539">
        <f t="shared" si="3"/>
        <v>10.29</v>
      </c>
      <c r="Q98" s="539">
        <f t="shared" si="3"/>
        <v>1.06</v>
      </c>
      <c r="R98" s="539">
        <f t="shared" si="3"/>
        <v>1.51</v>
      </c>
      <c r="S98" s="539">
        <f t="shared" si="4"/>
        <v>1.48</v>
      </c>
      <c r="T98" s="539">
        <f t="shared" si="5"/>
        <v>1.6970000000000001</v>
      </c>
    </row>
    <row r="99" spans="1:20" x14ac:dyDescent="0.3">
      <c r="A99" s="538">
        <v>42036</v>
      </c>
      <c r="B99" s="550">
        <v>0.3</v>
      </c>
      <c r="C99" s="539">
        <v>1.996</v>
      </c>
      <c r="D99" s="539">
        <v>1.59</v>
      </c>
      <c r="E99" s="539">
        <v>1.52</v>
      </c>
      <c r="F99" s="539">
        <v>0.6</v>
      </c>
      <c r="G99" s="539">
        <v>9.7200000000000006</v>
      </c>
      <c r="H99" s="539">
        <v>1.56</v>
      </c>
      <c r="I99" s="539">
        <v>2.3199999999999998</v>
      </c>
      <c r="J99" s="539">
        <v>12.43</v>
      </c>
      <c r="K99" s="539">
        <v>3.379</v>
      </c>
      <c r="L99" s="539">
        <v>13.41</v>
      </c>
      <c r="M99" s="541">
        <v>8.2100000000000009</v>
      </c>
      <c r="N99" s="539">
        <f t="shared" si="3"/>
        <v>1.22</v>
      </c>
      <c r="O99" s="539">
        <f t="shared" si="3"/>
        <v>0.3</v>
      </c>
      <c r="P99" s="539">
        <f t="shared" si="3"/>
        <v>9.42</v>
      </c>
      <c r="Q99" s="539">
        <f t="shared" si="3"/>
        <v>1.26</v>
      </c>
      <c r="R99" s="539">
        <f t="shared" si="3"/>
        <v>2.02</v>
      </c>
      <c r="S99" s="539">
        <f t="shared" si="4"/>
        <v>1.29</v>
      </c>
      <c r="T99" s="539">
        <f t="shared" si="5"/>
        <v>1.696</v>
      </c>
    </row>
    <row r="100" spans="1:20" x14ac:dyDescent="0.3">
      <c r="A100" s="538">
        <v>42005</v>
      </c>
      <c r="B100" s="550">
        <v>0.39</v>
      </c>
      <c r="C100" s="539">
        <v>1.639</v>
      </c>
      <c r="D100" s="539">
        <v>1.21</v>
      </c>
      <c r="E100" s="539">
        <v>1.54</v>
      </c>
      <c r="F100" s="539">
        <v>0.67</v>
      </c>
      <c r="G100" s="539">
        <v>9.48</v>
      </c>
      <c r="H100" s="539">
        <v>1.7</v>
      </c>
      <c r="I100" s="539">
        <v>2.4900000000000002</v>
      </c>
      <c r="J100" s="539">
        <v>11.97</v>
      </c>
      <c r="K100" s="539">
        <v>3.5139999999999998</v>
      </c>
      <c r="L100" s="539">
        <v>13.91</v>
      </c>
      <c r="M100" s="541">
        <v>6.99</v>
      </c>
      <c r="N100" s="539">
        <f t="shared" si="3"/>
        <v>1.1499999999999999</v>
      </c>
      <c r="O100" s="539">
        <f t="shared" si="3"/>
        <v>0.28000000000000003</v>
      </c>
      <c r="P100" s="539">
        <f t="shared" si="3"/>
        <v>9.09</v>
      </c>
      <c r="Q100" s="539">
        <f t="shared" si="3"/>
        <v>1.31</v>
      </c>
      <c r="R100" s="539">
        <f t="shared" si="3"/>
        <v>2.1</v>
      </c>
      <c r="S100" s="539">
        <f t="shared" si="4"/>
        <v>0.82</v>
      </c>
      <c r="T100" s="539">
        <f t="shared" si="5"/>
        <v>1.2490000000000001</v>
      </c>
    </row>
    <row r="101" spans="1:20" x14ac:dyDescent="0.3">
      <c r="A101" s="538">
        <v>41974</v>
      </c>
      <c r="B101" s="550">
        <v>0.59</v>
      </c>
      <c r="C101" s="539">
        <v>2.17</v>
      </c>
      <c r="D101" s="539">
        <v>1.52</v>
      </c>
      <c r="E101" s="539">
        <v>1.78</v>
      </c>
      <c r="F101" s="539">
        <v>0.92</v>
      </c>
      <c r="G101" s="539">
        <v>8.42</v>
      </c>
      <c r="H101" s="539">
        <v>1.99</v>
      </c>
      <c r="I101" s="539">
        <v>2.81</v>
      </c>
      <c r="J101" s="539">
        <v>12.425000000000001</v>
      </c>
      <c r="K101" s="539">
        <v>3.6480000000000001</v>
      </c>
      <c r="L101" s="539">
        <v>14.09</v>
      </c>
      <c r="M101" s="541">
        <v>8.09</v>
      </c>
      <c r="N101" s="539">
        <f t="shared" si="3"/>
        <v>1.19</v>
      </c>
      <c r="O101" s="539">
        <f t="shared" si="3"/>
        <v>0.33000000000000007</v>
      </c>
      <c r="P101" s="539">
        <f t="shared" si="3"/>
        <v>7.83</v>
      </c>
      <c r="Q101" s="539">
        <f t="shared" si="3"/>
        <v>1.4</v>
      </c>
      <c r="R101" s="539">
        <f t="shared" si="3"/>
        <v>2.2200000000000002</v>
      </c>
      <c r="S101" s="539">
        <f t="shared" si="4"/>
        <v>0.93</v>
      </c>
      <c r="T101" s="539">
        <f t="shared" si="5"/>
        <v>1.58</v>
      </c>
    </row>
    <row r="102" spans="1:20" x14ac:dyDescent="0.3">
      <c r="A102" s="538">
        <v>41944</v>
      </c>
      <c r="B102" s="550">
        <v>0.72</v>
      </c>
      <c r="C102" s="539">
        <v>2.173</v>
      </c>
      <c r="D102" s="539">
        <v>1.72</v>
      </c>
      <c r="E102" s="539">
        <v>2.0699999999999998</v>
      </c>
      <c r="F102" s="539">
        <v>1.1399999999999999</v>
      </c>
      <c r="G102" s="539">
        <v>8.1</v>
      </c>
      <c r="H102" s="539">
        <v>2.29</v>
      </c>
      <c r="I102" s="539">
        <v>3.13</v>
      </c>
      <c r="J102" s="539">
        <v>11.824999999999999</v>
      </c>
      <c r="K102" s="539">
        <v>3.5459999999999998</v>
      </c>
      <c r="L102" s="539">
        <v>10.61</v>
      </c>
      <c r="M102" s="541">
        <v>7.6</v>
      </c>
      <c r="N102" s="539">
        <f t="shared" si="3"/>
        <v>1.3499999999999999</v>
      </c>
      <c r="O102" s="539">
        <f t="shared" si="3"/>
        <v>0.41999999999999993</v>
      </c>
      <c r="P102" s="539">
        <f t="shared" si="3"/>
        <v>7.38</v>
      </c>
      <c r="Q102" s="539">
        <f t="shared" si="3"/>
        <v>1.57</v>
      </c>
      <c r="R102" s="539">
        <f t="shared" si="3"/>
        <v>2.41</v>
      </c>
      <c r="S102" s="539">
        <f t="shared" si="4"/>
        <v>1</v>
      </c>
      <c r="T102" s="539">
        <f t="shared" si="5"/>
        <v>1.4530000000000001</v>
      </c>
    </row>
    <row r="103" spans="1:20" x14ac:dyDescent="0.3">
      <c r="A103" s="538">
        <v>41913</v>
      </c>
      <c r="B103" s="550">
        <v>0.79</v>
      </c>
      <c r="C103" s="539">
        <v>2.335</v>
      </c>
      <c r="D103" s="539">
        <v>1.82</v>
      </c>
      <c r="E103" s="539">
        <v>2.12</v>
      </c>
      <c r="F103" s="539">
        <v>1.26</v>
      </c>
      <c r="G103" s="539">
        <v>7.26</v>
      </c>
      <c r="H103" s="539">
        <v>2.42</v>
      </c>
      <c r="I103" s="539">
        <v>3.21</v>
      </c>
      <c r="J103" s="539">
        <v>12.07</v>
      </c>
      <c r="K103" s="539">
        <v>3.786</v>
      </c>
      <c r="L103" s="539">
        <v>9.99</v>
      </c>
      <c r="M103" s="541">
        <v>8.48</v>
      </c>
      <c r="N103" s="539">
        <f t="shared" si="3"/>
        <v>1.33</v>
      </c>
      <c r="O103" s="539">
        <f t="shared" si="3"/>
        <v>0.47</v>
      </c>
      <c r="P103" s="539">
        <f t="shared" si="3"/>
        <v>6.47</v>
      </c>
      <c r="Q103" s="539">
        <f t="shared" si="3"/>
        <v>1.63</v>
      </c>
      <c r="R103" s="539">
        <f t="shared" si="3"/>
        <v>2.42</v>
      </c>
      <c r="S103" s="539">
        <f t="shared" si="4"/>
        <v>1.03</v>
      </c>
      <c r="T103" s="539">
        <f t="shared" si="5"/>
        <v>1.5449999999999999</v>
      </c>
    </row>
    <row r="104" spans="1:20" x14ac:dyDescent="0.3">
      <c r="A104" s="538">
        <v>41883</v>
      </c>
      <c r="B104" s="550">
        <v>0.92</v>
      </c>
      <c r="C104" s="539">
        <v>2.4950000000000001</v>
      </c>
      <c r="D104" s="539">
        <v>2.08</v>
      </c>
      <c r="E104" s="539">
        <v>2.2000000000000002</v>
      </c>
      <c r="F104" s="539">
        <v>1.35</v>
      </c>
      <c r="G104" s="539">
        <v>5.89</v>
      </c>
      <c r="H104" s="539">
        <v>2.4</v>
      </c>
      <c r="I104" s="539">
        <v>3.18</v>
      </c>
      <c r="J104" s="539">
        <v>12.34</v>
      </c>
      <c r="K104" s="539">
        <v>4.0279999999999996</v>
      </c>
      <c r="L104" s="539">
        <v>9.4</v>
      </c>
      <c r="M104" s="541">
        <v>9.7200000000000006</v>
      </c>
      <c r="N104" s="539">
        <f t="shared" si="3"/>
        <v>1.2800000000000002</v>
      </c>
      <c r="O104" s="539">
        <f t="shared" si="3"/>
        <v>0.43000000000000005</v>
      </c>
      <c r="P104" s="539">
        <f t="shared" si="3"/>
        <v>4.97</v>
      </c>
      <c r="Q104" s="539">
        <f t="shared" si="3"/>
        <v>1.48</v>
      </c>
      <c r="R104" s="539">
        <f t="shared" si="3"/>
        <v>2.2600000000000002</v>
      </c>
      <c r="S104" s="539">
        <f t="shared" si="4"/>
        <v>1.1600000000000001</v>
      </c>
      <c r="T104" s="539">
        <f t="shared" si="5"/>
        <v>1.5750000000000002</v>
      </c>
    </row>
    <row r="105" spans="1:20" x14ac:dyDescent="0.3">
      <c r="A105" s="538">
        <v>41852</v>
      </c>
      <c r="B105" s="550">
        <v>0.95</v>
      </c>
      <c r="C105" s="539">
        <v>2.3450000000000002</v>
      </c>
      <c r="D105" s="539">
        <v>2.12</v>
      </c>
      <c r="E105" s="539">
        <v>2.41</v>
      </c>
      <c r="F105" s="539">
        <v>1.41</v>
      </c>
      <c r="G105" s="539">
        <v>6.09</v>
      </c>
      <c r="H105" s="539">
        <v>2.63</v>
      </c>
      <c r="I105" s="539">
        <v>3.47</v>
      </c>
      <c r="J105" s="539">
        <v>11.215</v>
      </c>
      <c r="K105" s="539">
        <v>4.2480000000000002</v>
      </c>
      <c r="L105" s="539">
        <v>9.74</v>
      </c>
      <c r="M105" s="541">
        <v>8.93</v>
      </c>
      <c r="N105" s="539">
        <f t="shared" si="3"/>
        <v>1.4600000000000002</v>
      </c>
      <c r="O105" s="539">
        <f t="shared" si="3"/>
        <v>0.45999999999999996</v>
      </c>
      <c r="P105" s="539">
        <f t="shared" si="3"/>
        <v>5.14</v>
      </c>
      <c r="Q105" s="539">
        <f t="shared" si="3"/>
        <v>1.68</v>
      </c>
      <c r="R105" s="539">
        <f t="shared" si="3"/>
        <v>2.5200000000000005</v>
      </c>
      <c r="S105" s="539">
        <f t="shared" si="4"/>
        <v>1.1700000000000002</v>
      </c>
      <c r="T105" s="539">
        <f t="shared" si="5"/>
        <v>1.3950000000000002</v>
      </c>
    </row>
    <row r="106" spans="1:20" x14ac:dyDescent="0.3">
      <c r="A106" s="538">
        <v>41821</v>
      </c>
      <c r="B106" s="550">
        <v>1.1100000000000001</v>
      </c>
      <c r="C106" s="539">
        <v>2.5619999999999998</v>
      </c>
      <c r="D106" s="539">
        <v>2.31</v>
      </c>
      <c r="E106" s="539">
        <v>2.68</v>
      </c>
      <c r="F106" s="539">
        <v>1.56</v>
      </c>
      <c r="G106" s="539">
        <v>6.1</v>
      </c>
      <c r="H106" s="539">
        <v>2.79</v>
      </c>
      <c r="I106" s="539">
        <v>3.69</v>
      </c>
      <c r="J106" s="539">
        <v>12.02</v>
      </c>
      <c r="K106" s="539">
        <v>4.298</v>
      </c>
      <c r="L106" s="539">
        <v>9.51</v>
      </c>
      <c r="M106" s="541">
        <v>8.8800000000000008</v>
      </c>
      <c r="N106" s="539">
        <f t="shared" si="3"/>
        <v>1.57</v>
      </c>
      <c r="O106" s="539">
        <f t="shared" si="3"/>
        <v>0.44999999999999996</v>
      </c>
      <c r="P106" s="539">
        <f t="shared" si="3"/>
        <v>4.9899999999999993</v>
      </c>
      <c r="Q106" s="539">
        <f t="shared" si="3"/>
        <v>1.68</v>
      </c>
      <c r="R106" s="539">
        <f t="shared" si="3"/>
        <v>2.58</v>
      </c>
      <c r="S106" s="539">
        <f t="shared" si="4"/>
        <v>1.2</v>
      </c>
      <c r="T106" s="539">
        <f t="shared" si="5"/>
        <v>1.4519999999999997</v>
      </c>
    </row>
    <row r="107" spans="1:20" x14ac:dyDescent="0.3">
      <c r="A107" s="538">
        <v>41791</v>
      </c>
      <c r="B107" s="550">
        <v>1.26</v>
      </c>
      <c r="C107" s="539">
        <v>2.532</v>
      </c>
      <c r="D107" s="539">
        <v>2.35</v>
      </c>
      <c r="E107" s="539">
        <v>2.72</v>
      </c>
      <c r="F107" s="539">
        <v>1.71</v>
      </c>
      <c r="G107" s="539">
        <v>5.93</v>
      </c>
      <c r="H107" s="539">
        <v>2.92</v>
      </c>
      <c r="I107" s="539">
        <v>3.5</v>
      </c>
      <c r="J107" s="539">
        <v>12.195</v>
      </c>
      <c r="K107" s="539">
        <v>4.0599999999999996</v>
      </c>
      <c r="L107" s="539">
        <v>8.33</v>
      </c>
      <c r="M107" s="541">
        <v>8.74</v>
      </c>
      <c r="N107" s="539">
        <f t="shared" si="3"/>
        <v>1.4600000000000002</v>
      </c>
      <c r="O107" s="539">
        <f t="shared" si="3"/>
        <v>0.44999999999999996</v>
      </c>
      <c r="P107" s="539">
        <f t="shared" si="3"/>
        <v>4.67</v>
      </c>
      <c r="Q107" s="539">
        <f t="shared" si="3"/>
        <v>1.66</v>
      </c>
      <c r="R107" s="539">
        <f t="shared" si="3"/>
        <v>2.2400000000000002</v>
      </c>
      <c r="S107" s="539">
        <f t="shared" si="4"/>
        <v>1.0900000000000001</v>
      </c>
      <c r="T107" s="539">
        <f t="shared" si="5"/>
        <v>1.272</v>
      </c>
    </row>
    <row r="108" spans="1:20" x14ac:dyDescent="0.3">
      <c r="A108" s="538">
        <v>41760</v>
      </c>
      <c r="B108" s="550">
        <v>1.33</v>
      </c>
      <c r="C108" s="539">
        <v>2.4750000000000001</v>
      </c>
      <c r="D108" s="539">
        <v>2.27</v>
      </c>
      <c r="E108" s="539">
        <v>2.93</v>
      </c>
      <c r="F108" s="539">
        <v>1.84</v>
      </c>
      <c r="G108" s="539">
        <v>6.38</v>
      </c>
      <c r="H108" s="539">
        <v>3.12</v>
      </c>
      <c r="I108" s="539">
        <v>3.66</v>
      </c>
      <c r="J108" s="539">
        <v>12.105</v>
      </c>
      <c r="K108" s="539">
        <v>4.16</v>
      </c>
      <c r="L108" s="539">
        <v>8.6</v>
      </c>
      <c r="M108" s="541">
        <v>8.98</v>
      </c>
      <c r="N108" s="539">
        <f t="shared" si="3"/>
        <v>1.6</v>
      </c>
      <c r="O108" s="539">
        <f t="shared" si="3"/>
        <v>0.51</v>
      </c>
      <c r="P108" s="539">
        <f t="shared" si="3"/>
        <v>5.05</v>
      </c>
      <c r="Q108" s="539">
        <f t="shared" si="3"/>
        <v>1.79</v>
      </c>
      <c r="R108" s="539">
        <f t="shared" si="3"/>
        <v>2.33</v>
      </c>
      <c r="S108" s="539">
        <f t="shared" si="4"/>
        <v>0.94</v>
      </c>
      <c r="T108" s="539">
        <f t="shared" si="5"/>
        <v>1.145</v>
      </c>
    </row>
    <row r="109" spans="1:20" x14ac:dyDescent="0.3">
      <c r="A109" s="538">
        <v>41730</v>
      </c>
      <c r="B109" s="550">
        <v>1.46</v>
      </c>
      <c r="C109" s="539">
        <v>2.6459999999999999</v>
      </c>
      <c r="D109" s="539">
        <v>2.2999999999999998</v>
      </c>
      <c r="E109" s="539">
        <v>3.11</v>
      </c>
      <c r="F109" s="539">
        <v>2.0299999999999998</v>
      </c>
      <c r="G109" s="539">
        <v>6.2</v>
      </c>
      <c r="H109" s="539">
        <v>3.23</v>
      </c>
      <c r="I109" s="539">
        <v>3.82</v>
      </c>
      <c r="J109" s="539">
        <v>12.44</v>
      </c>
      <c r="K109" s="539">
        <v>4.33</v>
      </c>
      <c r="L109" s="539">
        <v>9.4700000000000006</v>
      </c>
      <c r="M109" s="541">
        <v>9.18</v>
      </c>
      <c r="N109" s="539">
        <f t="shared" si="3"/>
        <v>1.65</v>
      </c>
      <c r="O109" s="539">
        <f t="shared" si="3"/>
        <v>0.56999999999999984</v>
      </c>
      <c r="P109" s="539">
        <f t="shared" si="3"/>
        <v>4.74</v>
      </c>
      <c r="Q109" s="539">
        <f t="shared" si="3"/>
        <v>1.77</v>
      </c>
      <c r="R109" s="539">
        <f t="shared" si="3"/>
        <v>2.36</v>
      </c>
      <c r="S109" s="539">
        <f t="shared" si="4"/>
        <v>0.83999999999999986</v>
      </c>
      <c r="T109" s="539">
        <f t="shared" si="5"/>
        <v>1.1859999999999999</v>
      </c>
    </row>
    <row r="110" spans="1:20" x14ac:dyDescent="0.3">
      <c r="A110" s="538">
        <v>41699</v>
      </c>
      <c r="B110" s="550">
        <v>1.51</v>
      </c>
      <c r="C110" s="539">
        <v>2.7189999999999999</v>
      </c>
      <c r="D110" s="539">
        <v>2.34</v>
      </c>
      <c r="E110" s="539">
        <v>3.31</v>
      </c>
      <c r="F110" s="539">
        <v>2.15</v>
      </c>
      <c r="G110" s="539">
        <v>6.9</v>
      </c>
      <c r="H110" s="539">
        <v>3.4</v>
      </c>
      <c r="I110" s="539">
        <v>4.43</v>
      </c>
      <c r="J110" s="539">
        <v>12.8</v>
      </c>
      <c r="K110" s="539">
        <v>4.4800000000000004</v>
      </c>
      <c r="L110" s="539">
        <v>8.93</v>
      </c>
      <c r="M110" s="541">
        <v>10.02</v>
      </c>
      <c r="N110" s="539">
        <f t="shared" si="3"/>
        <v>1.8</v>
      </c>
      <c r="O110" s="539">
        <f t="shared" si="3"/>
        <v>0.6399999999999999</v>
      </c>
      <c r="P110" s="539">
        <f t="shared" si="3"/>
        <v>5.3900000000000006</v>
      </c>
      <c r="Q110" s="539">
        <f t="shared" si="3"/>
        <v>1.89</v>
      </c>
      <c r="R110" s="539">
        <f t="shared" si="3"/>
        <v>2.92</v>
      </c>
      <c r="S110" s="539">
        <f t="shared" si="4"/>
        <v>0.82999999999999985</v>
      </c>
      <c r="T110" s="539">
        <f t="shared" si="5"/>
        <v>1.2089999999999999</v>
      </c>
    </row>
    <row r="111" spans="1:20" x14ac:dyDescent="0.3">
      <c r="A111" s="538">
        <v>41671</v>
      </c>
      <c r="B111" s="550">
        <v>1.56</v>
      </c>
      <c r="C111" s="539">
        <v>2.649</v>
      </c>
      <c r="D111" s="539">
        <v>2.37</v>
      </c>
      <c r="E111" s="539">
        <v>3.56</v>
      </c>
      <c r="F111" s="539">
        <v>2.25</v>
      </c>
      <c r="G111" s="539">
        <v>7.7</v>
      </c>
      <c r="H111" s="539">
        <v>3.65</v>
      </c>
      <c r="I111" s="539">
        <v>4.9400000000000004</v>
      </c>
      <c r="J111" s="539">
        <v>12.7</v>
      </c>
      <c r="K111" s="539">
        <v>4.42</v>
      </c>
      <c r="L111" s="539">
        <v>8.33</v>
      </c>
      <c r="M111" s="541">
        <v>10.27</v>
      </c>
      <c r="N111" s="539">
        <f t="shared" si="3"/>
        <v>2</v>
      </c>
      <c r="O111" s="539">
        <f t="shared" si="3"/>
        <v>0.69</v>
      </c>
      <c r="P111" s="539">
        <f t="shared" si="3"/>
        <v>6.1400000000000006</v>
      </c>
      <c r="Q111" s="539">
        <f t="shared" si="3"/>
        <v>2.09</v>
      </c>
      <c r="R111" s="539">
        <f t="shared" si="3"/>
        <v>3.3800000000000003</v>
      </c>
      <c r="S111" s="539">
        <f t="shared" si="4"/>
        <v>0.81</v>
      </c>
      <c r="T111" s="539">
        <f t="shared" si="5"/>
        <v>1.089</v>
      </c>
    </row>
    <row r="112" spans="1:20" x14ac:dyDescent="0.3">
      <c r="A112" s="538">
        <v>41640</v>
      </c>
      <c r="B112" s="550">
        <v>1.76</v>
      </c>
      <c r="C112" s="539">
        <v>2.6440000000000001</v>
      </c>
      <c r="D112" s="539">
        <v>2.48</v>
      </c>
      <c r="E112" s="539">
        <v>3.79</v>
      </c>
      <c r="F112" s="539">
        <v>2.38</v>
      </c>
      <c r="G112" s="539">
        <v>8.18</v>
      </c>
      <c r="H112" s="539">
        <v>3.87</v>
      </c>
      <c r="I112" s="539">
        <v>5.21</v>
      </c>
      <c r="J112" s="539">
        <v>13.4</v>
      </c>
      <c r="K112" s="539">
        <v>4.55</v>
      </c>
      <c r="L112" s="539">
        <v>8.39</v>
      </c>
      <c r="M112" s="541">
        <v>10.1</v>
      </c>
      <c r="N112" s="539">
        <f t="shared" si="3"/>
        <v>2.0300000000000002</v>
      </c>
      <c r="O112" s="539">
        <f t="shared" si="3"/>
        <v>0.61999999999999988</v>
      </c>
      <c r="P112" s="539">
        <f t="shared" si="3"/>
        <v>6.42</v>
      </c>
      <c r="Q112" s="539">
        <f t="shared" si="3"/>
        <v>2.1100000000000003</v>
      </c>
      <c r="R112" s="539">
        <f t="shared" si="3"/>
        <v>3.45</v>
      </c>
      <c r="S112" s="539">
        <f t="shared" si="4"/>
        <v>0.72</v>
      </c>
      <c r="T112" s="539">
        <f t="shared" si="5"/>
        <v>0.88400000000000012</v>
      </c>
    </row>
    <row r="113" spans="1:20" x14ac:dyDescent="0.3">
      <c r="A113" s="538">
        <v>41609</v>
      </c>
      <c r="B113" s="550">
        <v>1.8</v>
      </c>
      <c r="C113" s="539">
        <v>3.0259999999999998</v>
      </c>
      <c r="D113" s="539">
        <v>2.5</v>
      </c>
      <c r="E113" s="539">
        <v>4.13</v>
      </c>
      <c r="F113" s="539">
        <v>2.33</v>
      </c>
      <c r="G113" s="539">
        <v>8.66</v>
      </c>
      <c r="H113" s="539">
        <v>4.1100000000000003</v>
      </c>
      <c r="I113" s="539">
        <v>6.04</v>
      </c>
      <c r="J113" s="539">
        <v>13.21</v>
      </c>
      <c r="K113" s="539">
        <v>4.63</v>
      </c>
      <c r="L113" s="539">
        <v>7.71</v>
      </c>
      <c r="M113" s="541">
        <v>10.27</v>
      </c>
      <c r="N113" s="539">
        <f t="shared" si="3"/>
        <v>2.33</v>
      </c>
      <c r="O113" s="539">
        <f t="shared" si="3"/>
        <v>0.53</v>
      </c>
      <c r="P113" s="539">
        <f t="shared" si="3"/>
        <v>6.86</v>
      </c>
      <c r="Q113" s="539">
        <f t="shared" si="3"/>
        <v>2.3100000000000005</v>
      </c>
      <c r="R113" s="539">
        <f t="shared" si="3"/>
        <v>4.24</v>
      </c>
      <c r="S113" s="539">
        <f t="shared" si="4"/>
        <v>0.7</v>
      </c>
      <c r="T113" s="539">
        <f t="shared" si="5"/>
        <v>1.2259999999999998</v>
      </c>
    </row>
    <row r="114" spans="1:20" x14ac:dyDescent="0.3">
      <c r="A114" s="538">
        <v>41579</v>
      </c>
      <c r="B114" s="550">
        <v>1.68</v>
      </c>
      <c r="C114" s="539">
        <v>2.746</v>
      </c>
      <c r="D114" s="539">
        <v>2.31</v>
      </c>
      <c r="E114" s="539">
        <v>4.0999999999999996</v>
      </c>
      <c r="F114" s="539">
        <v>2.27</v>
      </c>
      <c r="G114" s="539">
        <v>8.41</v>
      </c>
      <c r="H114" s="539">
        <v>4.0999999999999996</v>
      </c>
      <c r="I114" s="539">
        <v>5.98</v>
      </c>
      <c r="J114" s="539">
        <v>12.94</v>
      </c>
      <c r="K114" s="539">
        <v>4.3970000000000002</v>
      </c>
      <c r="L114" s="539">
        <v>7.81</v>
      </c>
      <c r="M114" s="541">
        <v>9.17</v>
      </c>
      <c r="N114" s="539">
        <f t="shared" ref="N114:R164" si="6">E114-$B114</f>
        <v>2.42</v>
      </c>
      <c r="O114" s="539">
        <f t="shared" si="6"/>
        <v>0.59000000000000008</v>
      </c>
      <c r="P114" s="539">
        <f t="shared" si="6"/>
        <v>6.73</v>
      </c>
      <c r="Q114" s="539">
        <f t="shared" si="6"/>
        <v>2.42</v>
      </c>
      <c r="R114" s="539">
        <f t="shared" si="6"/>
        <v>4.3000000000000007</v>
      </c>
      <c r="S114" s="539">
        <f t="shared" si="4"/>
        <v>0.63000000000000012</v>
      </c>
      <c r="T114" s="539">
        <f t="shared" si="5"/>
        <v>1.0660000000000001</v>
      </c>
    </row>
    <row r="115" spans="1:20" x14ac:dyDescent="0.3">
      <c r="A115" s="538">
        <v>41548</v>
      </c>
      <c r="B115" s="550">
        <v>1.76</v>
      </c>
      <c r="C115" s="539">
        <v>2.552</v>
      </c>
      <c r="D115" s="539">
        <v>2.2599999999999998</v>
      </c>
      <c r="E115" s="539">
        <v>4.22</v>
      </c>
      <c r="F115" s="539">
        <v>2.39</v>
      </c>
      <c r="G115" s="539">
        <v>8.74</v>
      </c>
      <c r="H115" s="539">
        <v>4.25</v>
      </c>
      <c r="I115" s="539">
        <v>6.33</v>
      </c>
      <c r="J115" s="539">
        <v>11.73</v>
      </c>
      <c r="K115" s="539">
        <v>4.22</v>
      </c>
      <c r="L115" s="539">
        <v>7.15</v>
      </c>
      <c r="M115" s="541">
        <v>8.75</v>
      </c>
      <c r="N115" s="539">
        <f t="shared" si="6"/>
        <v>2.46</v>
      </c>
      <c r="O115" s="539">
        <f t="shared" si="6"/>
        <v>0.63000000000000012</v>
      </c>
      <c r="P115" s="539">
        <f t="shared" si="6"/>
        <v>6.98</v>
      </c>
      <c r="Q115" s="539">
        <f t="shared" si="6"/>
        <v>2.4900000000000002</v>
      </c>
      <c r="R115" s="539">
        <f t="shared" si="6"/>
        <v>4.57</v>
      </c>
      <c r="S115" s="539">
        <f t="shared" si="4"/>
        <v>0.49999999999999978</v>
      </c>
      <c r="T115" s="539">
        <f t="shared" si="5"/>
        <v>0.79200000000000004</v>
      </c>
    </row>
    <row r="116" spans="1:20" x14ac:dyDescent="0.3">
      <c r="A116" s="538">
        <v>41518</v>
      </c>
      <c r="B116" s="550">
        <v>1.89</v>
      </c>
      <c r="C116" s="539">
        <v>2.6150000000000002</v>
      </c>
      <c r="D116" s="539">
        <v>2.44</v>
      </c>
      <c r="E116" s="539">
        <v>4.42</v>
      </c>
      <c r="F116" s="539">
        <v>2.4900000000000002</v>
      </c>
      <c r="G116" s="539">
        <v>10.15</v>
      </c>
      <c r="H116" s="539">
        <v>4.54</v>
      </c>
      <c r="I116" s="539">
        <v>7.06</v>
      </c>
      <c r="J116" s="539">
        <v>11.7</v>
      </c>
      <c r="K116" s="539">
        <v>4.05</v>
      </c>
      <c r="L116" s="539">
        <v>7.31</v>
      </c>
      <c r="M116" s="541">
        <v>8.98</v>
      </c>
      <c r="N116" s="539">
        <f t="shared" si="6"/>
        <v>2.5300000000000002</v>
      </c>
      <c r="O116" s="539">
        <f t="shared" si="6"/>
        <v>0.60000000000000031</v>
      </c>
      <c r="P116" s="539">
        <f t="shared" si="6"/>
        <v>8.26</v>
      </c>
      <c r="Q116" s="539">
        <f t="shared" si="6"/>
        <v>2.6500000000000004</v>
      </c>
      <c r="R116" s="539">
        <f t="shared" si="6"/>
        <v>5.17</v>
      </c>
      <c r="S116" s="539">
        <f t="shared" si="4"/>
        <v>0.55000000000000004</v>
      </c>
      <c r="T116" s="539">
        <f t="shared" si="5"/>
        <v>0.72500000000000031</v>
      </c>
    </row>
    <row r="117" spans="1:20" x14ac:dyDescent="0.3">
      <c r="A117" s="538">
        <v>41487</v>
      </c>
      <c r="B117" s="550">
        <v>1.73</v>
      </c>
      <c r="C117" s="539">
        <v>2.7890000000000001</v>
      </c>
      <c r="D117" s="539">
        <v>2.29</v>
      </c>
      <c r="E117" s="539">
        <v>4.5</v>
      </c>
      <c r="F117" s="539">
        <v>2.36</v>
      </c>
      <c r="G117" s="539">
        <v>10.01</v>
      </c>
      <c r="H117" s="539">
        <v>4.42</v>
      </c>
      <c r="I117" s="539">
        <v>6.6</v>
      </c>
      <c r="J117" s="539">
        <v>11.98</v>
      </c>
      <c r="K117" s="539">
        <v>4.05</v>
      </c>
      <c r="L117" s="539">
        <v>7.71</v>
      </c>
      <c r="M117" s="541">
        <v>10.029999999999999</v>
      </c>
      <c r="N117" s="539">
        <f t="shared" si="6"/>
        <v>2.77</v>
      </c>
      <c r="O117" s="539">
        <f t="shared" si="6"/>
        <v>0.62999999999999989</v>
      </c>
      <c r="P117" s="539">
        <f t="shared" si="6"/>
        <v>8.2799999999999994</v>
      </c>
      <c r="Q117" s="539">
        <f t="shared" si="6"/>
        <v>2.69</v>
      </c>
      <c r="R117" s="539">
        <f t="shared" si="6"/>
        <v>4.8699999999999992</v>
      </c>
      <c r="S117" s="539">
        <f t="shared" si="4"/>
        <v>0.56000000000000005</v>
      </c>
      <c r="T117" s="539">
        <f t="shared" si="5"/>
        <v>1.0590000000000002</v>
      </c>
    </row>
    <row r="118" spans="1:20" x14ac:dyDescent="0.3">
      <c r="A118" s="538">
        <v>41456</v>
      </c>
      <c r="B118" s="550">
        <v>1.56</v>
      </c>
      <c r="C118" s="539">
        <v>2.5880000000000001</v>
      </c>
      <c r="D118" s="539">
        <v>2.09</v>
      </c>
      <c r="E118" s="539">
        <v>4.67</v>
      </c>
      <c r="F118" s="539">
        <v>2.25</v>
      </c>
      <c r="G118" s="539">
        <v>10.53</v>
      </c>
      <c r="H118" s="539">
        <v>4.42</v>
      </c>
      <c r="I118" s="539">
        <v>6.87</v>
      </c>
      <c r="J118" s="539">
        <v>10.99</v>
      </c>
      <c r="K118" s="539">
        <v>3.6</v>
      </c>
      <c r="L118" s="539">
        <v>7.52</v>
      </c>
      <c r="M118" s="541">
        <v>9.14</v>
      </c>
      <c r="N118" s="539">
        <f t="shared" si="6"/>
        <v>3.11</v>
      </c>
      <c r="O118" s="539">
        <f t="shared" si="6"/>
        <v>0.69</v>
      </c>
      <c r="P118" s="539">
        <f t="shared" si="6"/>
        <v>8.9699999999999989</v>
      </c>
      <c r="Q118" s="539">
        <f t="shared" si="6"/>
        <v>2.86</v>
      </c>
      <c r="R118" s="539">
        <f t="shared" si="6"/>
        <v>5.3100000000000005</v>
      </c>
      <c r="S118" s="539">
        <f t="shared" si="4"/>
        <v>0.5299999999999998</v>
      </c>
      <c r="T118" s="539">
        <f t="shared" si="5"/>
        <v>1.028</v>
      </c>
    </row>
    <row r="119" spans="1:20" x14ac:dyDescent="0.3">
      <c r="A119" s="538">
        <v>41426</v>
      </c>
      <c r="B119" s="550">
        <v>1.53</v>
      </c>
      <c r="C119" s="539">
        <v>2.4870000000000001</v>
      </c>
      <c r="D119" s="539">
        <v>1.96</v>
      </c>
      <c r="E119" s="539">
        <v>4.67</v>
      </c>
      <c r="F119" s="539">
        <v>2.21</v>
      </c>
      <c r="G119" s="539">
        <v>10.07</v>
      </c>
      <c r="H119" s="539">
        <v>4.38</v>
      </c>
      <c r="I119" s="539">
        <v>6.3</v>
      </c>
      <c r="J119" s="539">
        <v>11.18</v>
      </c>
      <c r="K119" s="539">
        <v>3.6</v>
      </c>
      <c r="L119" s="539">
        <v>7.62</v>
      </c>
      <c r="M119" s="541">
        <v>8.56</v>
      </c>
      <c r="N119" s="539">
        <f t="shared" si="6"/>
        <v>3.1399999999999997</v>
      </c>
      <c r="O119" s="539">
        <f t="shared" si="6"/>
        <v>0.67999999999999994</v>
      </c>
      <c r="P119" s="539">
        <f t="shared" si="6"/>
        <v>8.5400000000000009</v>
      </c>
      <c r="Q119" s="539">
        <f t="shared" si="6"/>
        <v>2.8499999999999996</v>
      </c>
      <c r="R119" s="539">
        <f t="shared" si="6"/>
        <v>4.7699999999999996</v>
      </c>
      <c r="S119" s="539">
        <f t="shared" si="4"/>
        <v>0.42999999999999994</v>
      </c>
      <c r="T119" s="539">
        <f t="shared" si="5"/>
        <v>0.95700000000000007</v>
      </c>
    </row>
    <row r="120" spans="1:20" x14ac:dyDescent="0.3">
      <c r="A120" s="538">
        <v>41395</v>
      </c>
      <c r="B120" s="550">
        <v>1.29</v>
      </c>
      <c r="C120" s="539">
        <v>2.1320000000000001</v>
      </c>
      <c r="D120" s="539">
        <v>1.62</v>
      </c>
      <c r="E120" s="539">
        <v>4.25</v>
      </c>
      <c r="F120" s="539">
        <v>1.87</v>
      </c>
      <c r="G120" s="539">
        <v>9.07</v>
      </c>
      <c r="H120" s="539">
        <v>3.96</v>
      </c>
      <c r="I120" s="539">
        <v>5.46</v>
      </c>
      <c r="J120" s="539">
        <v>10.52</v>
      </c>
      <c r="K120" s="539">
        <v>3.4449999999999998</v>
      </c>
      <c r="L120" s="539">
        <v>7.36</v>
      </c>
      <c r="M120" s="541">
        <v>6.77</v>
      </c>
      <c r="N120" s="539">
        <f t="shared" si="6"/>
        <v>2.96</v>
      </c>
      <c r="O120" s="539">
        <f t="shared" si="6"/>
        <v>0.58000000000000007</v>
      </c>
      <c r="P120" s="539">
        <f t="shared" si="6"/>
        <v>7.78</v>
      </c>
      <c r="Q120" s="539">
        <f t="shared" si="6"/>
        <v>2.67</v>
      </c>
      <c r="R120" s="539">
        <f t="shared" si="6"/>
        <v>4.17</v>
      </c>
      <c r="S120" s="539">
        <f t="shared" si="4"/>
        <v>0.33000000000000007</v>
      </c>
      <c r="T120" s="539">
        <f t="shared" si="5"/>
        <v>0.84200000000000008</v>
      </c>
    </row>
    <row r="121" spans="1:20" x14ac:dyDescent="0.3">
      <c r="A121" s="538">
        <v>41365</v>
      </c>
      <c r="B121" s="550">
        <v>1.2</v>
      </c>
      <c r="C121" s="539">
        <v>1.673</v>
      </c>
      <c r="D121" s="539">
        <v>1.46</v>
      </c>
      <c r="E121" s="539">
        <v>4.59</v>
      </c>
      <c r="F121" s="539">
        <v>1.8</v>
      </c>
      <c r="G121" s="539">
        <v>11.58</v>
      </c>
      <c r="H121" s="539">
        <v>4.28</v>
      </c>
      <c r="I121" s="539">
        <v>6.15</v>
      </c>
      <c r="J121" s="539">
        <v>9.61</v>
      </c>
      <c r="K121" s="539">
        <v>3.5</v>
      </c>
      <c r="L121" s="539">
        <v>6.53</v>
      </c>
      <c r="M121" s="541">
        <v>6.17</v>
      </c>
      <c r="N121" s="539">
        <f t="shared" si="6"/>
        <v>3.3899999999999997</v>
      </c>
      <c r="O121" s="539">
        <f t="shared" si="6"/>
        <v>0.60000000000000009</v>
      </c>
      <c r="P121" s="539">
        <f t="shared" si="6"/>
        <v>10.38</v>
      </c>
      <c r="Q121" s="539">
        <f t="shared" si="6"/>
        <v>3.08</v>
      </c>
      <c r="R121" s="539">
        <f t="shared" si="6"/>
        <v>4.95</v>
      </c>
      <c r="S121" s="539">
        <f t="shared" si="4"/>
        <v>0.26</v>
      </c>
      <c r="T121" s="539">
        <f t="shared" si="5"/>
        <v>0.47300000000000009</v>
      </c>
    </row>
    <row r="122" spans="1:20" x14ac:dyDescent="0.3">
      <c r="A122" s="538">
        <v>41334</v>
      </c>
      <c r="B122" s="550">
        <v>1.35</v>
      </c>
      <c r="C122" s="539">
        <v>1.8520000000000001</v>
      </c>
      <c r="D122" s="539">
        <v>1.65</v>
      </c>
      <c r="E122" s="539">
        <v>4.92</v>
      </c>
      <c r="F122" s="539">
        <v>2.0699999999999998</v>
      </c>
      <c r="G122" s="539">
        <v>11.38</v>
      </c>
      <c r="H122" s="539">
        <v>4.6399999999999997</v>
      </c>
      <c r="I122" s="539">
        <v>6.1</v>
      </c>
      <c r="J122" s="539">
        <v>10.1</v>
      </c>
      <c r="K122" s="539">
        <v>3.444</v>
      </c>
      <c r="L122" s="539">
        <v>6.91</v>
      </c>
      <c r="M122" s="541">
        <v>7.04</v>
      </c>
      <c r="N122" s="539">
        <f t="shared" si="6"/>
        <v>3.57</v>
      </c>
      <c r="O122" s="539">
        <f t="shared" si="6"/>
        <v>0.71999999999999975</v>
      </c>
      <c r="P122" s="539">
        <f t="shared" si="6"/>
        <v>10.030000000000001</v>
      </c>
      <c r="Q122" s="539">
        <f t="shared" si="6"/>
        <v>3.2899999999999996</v>
      </c>
      <c r="R122" s="539">
        <f t="shared" si="6"/>
        <v>4.75</v>
      </c>
      <c r="S122" s="539">
        <f t="shared" si="4"/>
        <v>0.29999999999999982</v>
      </c>
      <c r="T122" s="539">
        <f t="shared" si="5"/>
        <v>0.502</v>
      </c>
    </row>
    <row r="123" spans="1:20" x14ac:dyDescent="0.3">
      <c r="A123" s="538">
        <v>41306</v>
      </c>
      <c r="B123" s="550">
        <v>1.54</v>
      </c>
      <c r="C123" s="539">
        <v>1.881</v>
      </c>
      <c r="D123" s="539">
        <v>1.92</v>
      </c>
      <c r="E123" s="539">
        <v>5.22</v>
      </c>
      <c r="F123" s="539">
        <v>2.2400000000000002</v>
      </c>
      <c r="G123" s="539">
        <v>10.95</v>
      </c>
      <c r="H123" s="539">
        <v>4.49</v>
      </c>
      <c r="I123" s="539">
        <v>6.4</v>
      </c>
      <c r="J123" s="539">
        <v>9.4600000000000009</v>
      </c>
      <c r="K123" s="539">
        <v>3.6</v>
      </c>
      <c r="L123" s="539">
        <v>6.69</v>
      </c>
      <c r="M123" s="541">
        <v>6.7</v>
      </c>
      <c r="N123" s="539">
        <f t="shared" si="6"/>
        <v>3.6799999999999997</v>
      </c>
      <c r="O123" s="539">
        <f t="shared" si="6"/>
        <v>0.70000000000000018</v>
      </c>
      <c r="P123" s="539">
        <f t="shared" si="6"/>
        <v>9.41</v>
      </c>
      <c r="Q123" s="539">
        <f t="shared" si="6"/>
        <v>2.95</v>
      </c>
      <c r="R123" s="539">
        <f t="shared" si="6"/>
        <v>4.8600000000000003</v>
      </c>
      <c r="S123" s="539">
        <f t="shared" si="4"/>
        <v>0.37999999999999989</v>
      </c>
      <c r="T123" s="539">
        <f t="shared" si="5"/>
        <v>0.34099999999999997</v>
      </c>
    </row>
    <row r="124" spans="1:20" x14ac:dyDescent="0.3">
      <c r="A124" s="538">
        <v>41275</v>
      </c>
      <c r="B124" s="550">
        <v>1.51</v>
      </c>
      <c r="C124" s="539">
        <v>1.9850000000000001</v>
      </c>
      <c r="D124" s="539">
        <v>1.82</v>
      </c>
      <c r="E124" s="539">
        <v>5.05</v>
      </c>
      <c r="F124" s="539">
        <v>2.17</v>
      </c>
      <c r="G124" s="539">
        <v>11.1</v>
      </c>
      <c r="H124" s="539">
        <v>4.21</v>
      </c>
      <c r="I124" s="539">
        <v>6.24</v>
      </c>
      <c r="J124" s="539">
        <v>9.5500000000000007</v>
      </c>
      <c r="K124" s="539">
        <v>3.6</v>
      </c>
      <c r="L124" s="539">
        <v>6.6</v>
      </c>
      <c r="M124" s="541">
        <v>6.7</v>
      </c>
      <c r="N124" s="539">
        <f t="shared" si="6"/>
        <v>3.54</v>
      </c>
      <c r="O124" s="539">
        <f t="shared" si="6"/>
        <v>0.65999999999999992</v>
      </c>
      <c r="P124" s="539">
        <f t="shared" si="6"/>
        <v>9.59</v>
      </c>
      <c r="Q124" s="539">
        <f t="shared" si="6"/>
        <v>2.7</v>
      </c>
      <c r="R124" s="539">
        <f t="shared" si="6"/>
        <v>4.7300000000000004</v>
      </c>
      <c r="S124" s="539">
        <f t="shared" si="4"/>
        <v>0.31000000000000005</v>
      </c>
      <c r="T124" s="539">
        <f t="shared" si="5"/>
        <v>0.47500000000000009</v>
      </c>
    </row>
    <row r="125" spans="1:20" x14ac:dyDescent="0.3">
      <c r="A125" s="538">
        <v>41244</v>
      </c>
      <c r="B125" s="550">
        <v>1.3</v>
      </c>
      <c r="C125" s="539">
        <v>1.756</v>
      </c>
      <c r="D125" s="539">
        <v>1.6</v>
      </c>
      <c r="E125" s="539">
        <v>5.34</v>
      </c>
      <c r="F125" s="539">
        <v>2.0099999999999998</v>
      </c>
      <c r="G125" s="539">
        <v>13.33</v>
      </c>
      <c r="H125" s="539">
        <v>4.54</v>
      </c>
      <c r="I125" s="539">
        <v>7.25</v>
      </c>
      <c r="J125" s="539">
        <v>9.18</v>
      </c>
      <c r="K125" s="539">
        <v>3.5750000000000002</v>
      </c>
      <c r="L125" s="539">
        <v>6.85</v>
      </c>
      <c r="M125" s="541">
        <v>6.55</v>
      </c>
      <c r="N125" s="539">
        <f t="shared" si="6"/>
        <v>4.04</v>
      </c>
      <c r="O125" s="539">
        <f t="shared" si="6"/>
        <v>0.70999999999999974</v>
      </c>
      <c r="P125" s="539">
        <f t="shared" si="6"/>
        <v>12.03</v>
      </c>
      <c r="Q125" s="539">
        <f t="shared" si="6"/>
        <v>3.24</v>
      </c>
      <c r="R125" s="539">
        <f t="shared" si="6"/>
        <v>5.95</v>
      </c>
      <c r="S125" s="539">
        <f t="shared" si="4"/>
        <v>0.30000000000000004</v>
      </c>
      <c r="T125" s="539">
        <f t="shared" si="5"/>
        <v>0.45599999999999996</v>
      </c>
    </row>
    <row r="126" spans="1:20" x14ac:dyDescent="0.3">
      <c r="A126" s="538">
        <v>41214</v>
      </c>
      <c r="B126" s="550">
        <v>1.34</v>
      </c>
      <c r="C126" s="539">
        <v>1.6160000000000001</v>
      </c>
      <c r="D126" s="539">
        <v>1.55</v>
      </c>
      <c r="E126" s="539">
        <v>5.69</v>
      </c>
      <c r="F126" s="539">
        <v>2.14</v>
      </c>
      <c r="G126" s="539">
        <v>17.2</v>
      </c>
      <c r="H126" s="539">
        <v>4.8499999999999996</v>
      </c>
      <c r="I126" s="539">
        <v>8.32</v>
      </c>
      <c r="J126" s="539">
        <v>9.4499999999999993</v>
      </c>
      <c r="K126" s="539">
        <v>3.5720000000000001</v>
      </c>
      <c r="L126" s="539">
        <v>6.93</v>
      </c>
      <c r="M126" s="541">
        <v>6.87</v>
      </c>
      <c r="N126" s="539">
        <f t="shared" si="6"/>
        <v>4.3500000000000005</v>
      </c>
      <c r="O126" s="539">
        <f t="shared" si="6"/>
        <v>0.8</v>
      </c>
      <c r="P126" s="539">
        <f t="shared" si="6"/>
        <v>15.86</v>
      </c>
      <c r="Q126" s="539">
        <f t="shared" si="6"/>
        <v>3.51</v>
      </c>
      <c r="R126" s="539">
        <f t="shared" si="6"/>
        <v>6.98</v>
      </c>
      <c r="S126" s="539">
        <f t="shared" si="4"/>
        <v>0.20999999999999996</v>
      </c>
      <c r="T126" s="539">
        <f t="shared" si="5"/>
        <v>0.27600000000000002</v>
      </c>
    </row>
    <row r="127" spans="1:20" x14ac:dyDescent="0.3">
      <c r="A127" s="538">
        <v>41183</v>
      </c>
      <c r="B127" s="550">
        <v>1.47</v>
      </c>
      <c r="C127" s="539">
        <v>1.694</v>
      </c>
      <c r="D127" s="539">
        <v>1.54</v>
      </c>
      <c r="E127" s="539">
        <v>5.64</v>
      </c>
      <c r="F127" s="539">
        <v>2.19</v>
      </c>
      <c r="G127" s="539">
        <v>17.96</v>
      </c>
      <c r="H127" s="539">
        <v>4.95</v>
      </c>
      <c r="I127" s="539">
        <v>8.17</v>
      </c>
      <c r="J127" s="539">
        <v>9.23</v>
      </c>
      <c r="K127" s="539">
        <v>3.57</v>
      </c>
      <c r="L127" s="539">
        <v>7.4050000000000002</v>
      </c>
      <c r="M127" s="541">
        <v>7.96</v>
      </c>
      <c r="N127" s="539">
        <f t="shared" si="6"/>
        <v>4.17</v>
      </c>
      <c r="O127" s="539">
        <f t="shared" si="6"/>
        <v>0.72</v>
      </c>
      <c r="P127" s="539">
        <f t="shared" si="6"/>
        <v>16.490000000000002</v>
      </c>
      <c r="Q127" s="539">
        <f t="shared" si="6"/>
        <v>3.4800000000000004</v>
      </c>
      <c r="R127" s="539">
        <f t="shared" si="6"/>
        <v>6.7</v>
      </c>
      <c r="S127" s="539">
        <f t="shared" si="4"/>
        <v>7.0000000000000062E-2</v>
      </c>
      <c r="T127" s="539">
        <f t="shared" si="5"/>
        <v>0.22399999999999998</v>
      </c>
    </row>
    <row r="128" spans="1:20" x14ac:dyDescent="0.3">
      <c r="A128" s="538">
        <v>41153</v>
      </c>
      <c r="B128" s="550">
        <v>1.49</v>
      </c>
      <c r="C128" s="539">
        <v>1.633</v>
      </c>
      <c r="D128" s="539">
        <v>1.53</v>
      </c>
      <c r="E128" s="539">
        <v>5.91</v>
      </c>
      <c r="F128" s="539">
        <v>2.2400000000000002</v>
      </c>
      <c r="G128" s="539">
        <v>20.91</v>
      </c>
      <c r="H128" s="539">
        <v>5.25</v>
      </c>
      <c r="I128" s="539">
        <v>8.6199999999999992</v>
      </c>
      <c r="J128" s="539">
        <v>9.7850000000000001</v>
      </c>
      <c r="K128" s="539">
        <v>3.47</v>
      </c>
      <c r="L128" s="539">
        <v>7.7610000000000001</v>
      </c>
      <c r="M128" s="541">
        <v>8.11</v>
      </c>
      <c r="N128" s="539">
        <f t="shared" si="6"/>
        <v>4.42</v>
      </c>
      <c r="O128" s="539">
        <f t="shared" si="6"/>
        <v>0.75000000000000022</v>
      </c>
      <c r="P128" s="539">
        <f t="shared" si="6"/>
        <v>19.420000000000002</v>
      </c>
      <c r="Q128" s="539">
        <f t="shared" si="6"/>
        <v>3.76</v>
      </c>
      <c r="R128" s="539">
        <f t="shared" si="6"/>
        <v>7.129999999999999</v>
      </c>
      <c r="S128" s="539">
        <f t="shared" si="4"/>
        <v>4.0000000000000036E-2</v>
      </c>
      <c r="T128" s="539">
        <f t="shared" si="5"/>
        <v>0.14300000000000002</v>
      </c>
    </row>
    <row r="129" spans="1:20" x14ac:dyDescent="0.3">
      <c r="A129" s="538">
        <v>41122</v>
      </c>
      <c r="B129" s="550">
        <v>1.34</v>
      </c>
      <c r="C129" s="539">
        <v>1.548</v>
      </c>
      <c r="D129" s="539">
        <v>1.49</v>
      </c>
      <c r="E129" s="539">
        <v>6.58</v>
      </c>
      <c r="F129" s="539">
        <v>2.12</v>
      </c>
      <c r="G129" s="539">
        <v>24.34</v>
      </c>
      <c r="H129" s="539">
        <v>5.82</v>
      </c>
      <c r="I129" s="539">
        <v>9.89</v>
      </c>
      <c r="J129" s="539">
        <v>9.57</v>
      </c>
      <c r="K129" s="539">
        <v>3.45</v>
      </c>
      <c r="L129" s="539">
        <v>7.86</v>
      </c>
      <c r="M129" s="541">
        <v>8.17</v>
      </c>
      <c r="N129" s="539">
        <f t="shared" si="6"/>
        <v>5.24</v>
      </c>
      <c r="O129" s="539">
        <f t="shared" si="6"/>
        <v>0.78</v>
      </c>
      <c r="P129" s="539">
        <f t="shared" si="6"/>
        <v>23</v>
      </c>
      <c r="Q129" s="539">
        <f t="shared" si="6"/>
        <v>4.4800000000000004</v>
      </c>
      <c r="R129" s="539">
        <f t="shared" si="6"/>
        <v>8.5500000000000007</v>
      </c>
      <c r="S129" s="539">
        <f t="shared" si="4"/>
        <v>0.14999999999999991</v>
      </c>
      <c r="T129" s="539">
        <f t="shared" si="5"/>
        <v>0.20799999999999996</v>
      </c>
    </row>
    <row r="130" spans="1:20" x14ac:dyDescent="0.3">
      <c r="A130" s="538">
        <v>41091</v>
      </c>
      <c r="B130" s="550">
        <v>1.24</v>
      </c>
      <c r="C130" s="539">
        <v>1.47</v>
      </c>
      <c r="D130" s="539">
        <v>1.47</v>
      </c>
      <c r="E130" s="539">
        <v>6.79</v>
      </c>
      <c r="F130" s="539">
        <v>2.2799999999999998</v>
      </c>
      <c r="G130" s="539">
        <v>25.82</v>
      </c>
      <c r="H130" s="539">
        <v>6</v>
      </c>
      <c r="I130" s="539">
        <v>10.49</v>
      </c>
      <c r="J130" s="539">
        <v>9.4600000000000009</v>
      </c>
      <c r="K130" s="539">
        <v>3.33</v>
      </c>
      <c r="L130" s="539">
        <v>7.976</v>
      </c>
      <c r="M130" s="541">
        <v>8.14</v>
      </c>
      <c r="N130" s="539">
        <f t="shared" si="6"/>
        <v>5.55</v>
      </c>
      <c r="O130" s="539">
        <f t="shared" si="6"/>
        <v>1.0399999999999998</v>
      </c>
      <c r="P130" s="539">
        <f t="shared" si="6"/>
        <v>24.580000000000002</v>
      </c>
      <c r="Q130" s="539">
        <f t="shared" si="6"/>
        <v>4.76</v>
      </c>
      <c r="R130" s="539">
        <f t="shared" si="6"/>
        <v>9.25</v>
      </c>
      <c r="S130" s="539">
        <f t="shared" si="4"/>
        <v>0.22999999999999998</v>
      </c>
      <c r="T130" s="539">
        <f t="shared" si="5"/>
        <v>0.22999999999999998</v>
      </c>
    </row>
    <row r="131" spans="1:20" x14ac:dyDescent="0.3">
      <c r="A131" s="538">
        <v>41061</v>
      </c>
      <c r="B131" s="550">
        <v>1.3</v>
      </c>
      <c r="C131" s="539">
        <v>1.643</v>
      </c>
      <c r="D131" s="539">
        <v>1.6</v>
      </c>
      <c r="E131" s="539">
        <v>6.59</v>
      </c>
      <c r="F131" s="539">
        <v>2.57</v>
      </c>
      <c r="G131" s="539">
        <v>27.82</v>
      </c>
      <c r="H131" s="539">
        <v>5.9</v>
      </c>
      <c r="I131" s="539">
        <v>10.56</v>
      </c>
      <c r="J131" s="539">
        <v>9.92</v>
      </c>
      <c r="K131" s="539">
        <v>3.37</v>
      </c>
      <c r="L131" s="539">
        <v>8.4600000000000009</v>
      </c>
      <c r="M131" s="541">
        <v>8.77</v>
      </c>
      <c r="N131" s="539">
        <f t="shared" si="6"/>
        <v>5.29</v>
      </c>
      <c r="O131" s="539">
        <f t="shared" si="6"/>
        <v>1.2699999999999998</v>
      </c>
      <c r="P131" s="539">
        <f t="shared" si="6"/>
        <v>26.52</v>
      </c>
      <c r="Q131" s="539">
        <f t="shared" si="6"/>
        <v>4.6000000000000005</v>
      </c>
      <c r="R131" s="539">
        <f t="shared" si="6"/>
        <v>9.26</v>
      </c>
      <c r="S131" s="539">
        <f t="shared" si="4"/>
        <v>0.30000000000000004</v>
      </c>
      <c r="T131" s="539">
        <f t="shared" si="5"/>
        <v>0.34299999999999997</v>
      </c>
    </row>
    <row r="132" spans="1:20" x14ac:dyDescent="0.3">
      <c r="A132" s="538">
        <v>41030</v>
      </c>
      <c r="B132" s="550">
        <v>1.34</v>
      </c>
      <c r="C132" s="539">
        <v>1.5629999999999999</v>
      </c>
      <c r="D132" s="539">
        <v>1.78</v>
      </c>
      <c r="E132" s="539">
        <v>6.13</v>
      </c>
      <c r="F132" s="539">
        <v>2.75</v>
      </c>
      <c r="G132" s="539">
        <v>26.9</v>
      </c>
      <c r="H132" s="539">
        <v>5.78</v>
      </c>
      <c r="I132" s="539">
        <v>11.59</v>
      </c>
      <c r="J132" s="539">
        <v>10.472</v>
      </c>
      <c r="K132" s="539">
        <v>3.5</v>
      </c>
      <c r="L132" s="539">
        <v>8.7059999999999995</v>
      </c>
      <c r="M132" s="541">
        <v>9.26</v>
      </c>
      <c r="N132" s="539">
        <f t="shared" si="6"/>
        <v>4.79</v>
      </c>
      <c r="O132" s="539">
        <f t="shared" si="6"/>
        <v>1.41</v>
      </c>
      <c r="P132" s="539">
        <f t="shared" si="6"/>
        <v>25.56</v>
      </c>
      <c r="Q132" s="539">
        <f t="shared" si="6"/>
        <v>4.4400000000000004</v>
      </c>
      <c r="R132" s="539">
        <f t="shared" si="6"/>
        <v>10.25</v>
      </c>
      <c r="S132" s="539">
        <f t="shared" si="4"/>
        <v>0.43999999999999995</v>
      </c>
      <c r="T132" s="539">
        <f t="shared" si="5"/>
        <v>0.22299999999999986</v>
      </c>
    </row>
    <row r="133" spans="1:20" x14ac:dyDescent="0.3">
      <c r="A133" s="538">
        <v>41000</v>
      </c>
      <c r="B133" s="550">
        <v>1.62</v>
      </c>
      <c r="C133" s="539">
        <v>1.919</v>
      </c>
      <c r="D133" s="539">
        <v>2.0299999999999998</v>
      </c>
      <c r="E133" s="539">
        <v>5.79</v>
      </c>
      <c r="F133" s="539">
        <v>2.99</v>
      </c>
      <c r="G133" s="539">
        <v>21.48</v>
      </c>
      <c r="H133" s="539">
        <v>5.68</v>
      </c>
      <c r="I133" s="539">
        <v>12.01</v>
      </c>
      <c r="J133" s="539">
        <v>10.71</v>
      </c>
      <c r="K133" s="539">
        <v>3.55</v>
      </c>
      <c r="L133" s="539">
        <v>7.9909999999999997</v>
      </c>
      <c r="M133" s="541">
        <v>9.26</v>
      </c>
      <c r="N133" s="539">
        <f t="shared" si="6"/>
        <v>4.17</v>
      </c>
      <c r="O133" s="539">
        <f t="shared" si="6"/>
        <v>1.37</v>
      </c>
      <c r="P133" s="539">
        <f t="shared" si="6"/>
        <v>19.86</v>
      </c>
      <c r="Q133" s="539">
        <f t="shared" si="6"/>
        <v>4.0599999999999996</v>
      </c>
      <c r="R133" s="539">
        <f t="shared" si="6"/>
        <v>10.39</v>
      </c>
      <c r="S133" s="539">
        <f t="shared" si="4"/>
        <v>0.4099999999999997</v>
      </c>
      <c r="T133" s="539">
        <f t="shared" si="5"/>
        <v>0.29899999999999993</v>
      </c>
    </row>
    <row r="134" spans="1:20" x14ac:dyDescent="0.3">
      <c r="A134" s="538">
        <v>40969</v>
      </c>
      <c r="B134" s="550">
        <v>1.83</v>
      </c>
      <c r="C134" s="539">
        <v>2.214</v>
      </c>
      <c r="D134" s="539">
        <v>2.17</v>
      </c>
      <c r="E134" s="539">
        <v>5.17</v>
      </c>
      <c r="F134" s="539">
        <v>2.95</v>
      </c>
      <c r="G134" s="539">
        <v>19.07</v>
      </c>
      <c r="H134" s="539">
        <v>5.05</v>
      </c>
      <c r="I134" s="539">
        <v>13.01</v>
      </c>
      <c r="J134" s="539">
        <v>11.244</v>
      </c>
      <c r="K134" s="539">
        <v>3.55</v>
      </c>
      <c r="L134" s="539">
        <v>7.8250000000000002</v>
      </c>
      <c r="M134" s="541">
        <v>9.64</v>
      </c>
      <c r="N134" s="539">
        <f t="shared" si="6"/>
        <v>3.34</v>
      </c>
      <c r="O134" s="539">
        <f t="shared" si="6"/>
        <v>1.1200000000000001</v>
      </c>
      <c r="P134" s="539">
        <f t="shared" si="6"/>
        <v>17.240000000000002</v>
      </c>
      <c r="Q134" s="539">
        <f t="shared" si="6"/>
        <v>3.2199999999999998</v>
      </c>
      <c r="R134" s="539">
        <f t="shared" si="6"/>
        <v>11.18</v>
      </c>
      <c r="S134" s="539">
        <f t="shared" si="4"/>
        <v>0.33999999999999986</v>
      </c>
      <c r="T134" s="539">
        <f t="shared" si="5"/>
        <v>0.3839999999999999</v>
      </c>
    </row>
    <row r="135" spans="1:20" x14ac:dyDescent="0.3">
      <c r="A135" s="538">
        <v>40940</v>
      </c>
      <c r="B135" s="550">
        <v>1.85</v>
      </c>
      <c r="C135" s="539">
        <v>1.974</v>
      </c>
      <c r="D135" s="539">
        <v>2.13</v>
      </c>
      <c r="E135" s="539">
        <v>5.1100000000000003</v>
      </c>
      <c r="F135" s="539">
        <v>3.02</v>
      </c>
      <c r="G135" s="539">
        <v>29.24</v>
      </c>
      <c r="H135" s="539">
        <v>5.55</v>
      </c>
      <c r="I135" s="539">
        <v>12.81</v>
      </c>
      <c r="J135" s="539">
        <v>11.394</v>
      </c>
      <c r="K135" s="539">
        <v>3.55</v>
      </c>
      <c r="L135" s="539">
        <v>8.0180000000000007</v>
      </c>
      <c r="M135" s="541">
        <v>9.49</v>
      </c>
      <c r="N135" s="539">
        <f t="shared" si="6"/>
        <v>3.2600000000000002</v>
      </c>
      <c r="O135" s="539">
        <f t="shared" si="6"/>
        <v>1.17</v>
      </c>
      <c r="P135" s="539">
        <f t="shared" si="6"/>
        <v>27.389999999999997</v>
      </c>
      <c r="Q135" s="539">
        <f t="shared" si="6"/>
        <v>3.6999999999999997</v>
      </c>
      <c r="R135" s="539">
        <f t="shared" si="6"/>
        <v>10.96</v>
      </c>
      <c r="S135" s="539">
        <f t="shared" si="4"/>
        <v>0.2799999999999998</v>
      </c>
      <c r="T135" s="539">
        <f t="shared" si="5"/>
        <v>0.12399999999999989</v>
      </c>
    </row>
    <row r="136" spans="1:20" x14ac:dyDescent="0.3">
      <c r="A136" s="538">
        <v>40909</v>
      </c>
      <c r="B136" s="550">
        <v>1.82</v>
      </c>
      <c r="C136" s="539">
        <v>1.7949999999999999</v>
      </c>
      <c r="D136" s="539">
        <v>2.04</v>
      </c>
      <c r="E136" s="539">
        <v>5.41</v>
      </c>
      <c r="F136" s="539">
        <v>3.18</v>
      </c>
      <c r="G136" s="539">
        <v>25.91</v>
      </c>
      <c r="H136" s="539">
        <v>6.54</v>
      </c>
      <c r="I136" s="539">
        <v>13.85</v>
      </c>
      <c r="J136" s="539">
        <v>11.23</v>
      </c>
      <c r="K136" s="539">
        <v>3.4</v>
      </c>
      <c r="L136" s="539">
        <v>8.2899999999999991</v>
      </c>
      <c r="M136" s="541">
        <v>9.76</v>
      </c>
      <c r="N136" s="539">
        <f t="shared" si="6"/>
        <v>3.59</v>
      </c>
      <c r="O136" s="539">
        <f t="shared" si="6"/>
        <v>1.36</v>
      </c>
      <c r="P136" s="539">
        <f t="shared" si="6"/>
        <v>24.09</v>
      </c>
      <c r="Q136" s="539">
        <f t="shared" si="6"/>
        <v>4.72</v>
      </c>
      <c r="R136" s="539">
        <f t="shared" si="6"/>
        <v>12.03</v>
      </c>
      <c r="S136" s="539">
        <f t="shared" si="4"/>
        <v>0.21999999999999997</v>
      </c>
      <c r="T136" s="539">
        <f t="shared" si="5"/>
        <v>-2.5000000000000133E-2</v>
      </c>
    </row>
    <row r="137" spans="1:20" x14ac:dyDescent="0.3">
      <c r="A137" s="538">
        <v>40878</v>
      </c>
      <c r="B137" s="550">
        <v>1.93</v>
      </c>
      <c r="C137" s="539">
        <v>1.8759999999999999</v>
      </c>
      <c r="D137" s="539">
        <v>1.81</v>
      </c>
      <c r="E137" s="539">
        <v>5.53</v>
      </c>
      <c r="F137" s="539">
        <v>3.16</v>
      </c>
      <c r="G137" s="539">
        <v>21.14</v>
      </c>
      <c r="H137" s="539">
        <v>6.81</v>
      </c>
      <c r="I137" s="539">
        <v>13.08</v>
      </c>
      <c r="J137" s="539">
        <v>11.12</v>
      </c>
      <c r="K137" s="539">
        <v>3.55</v>
      </c>
      <c r="L137" s="539">
        <v>8.5</v>
      </c>
      <c r="M137" s="541">
        <v>10</v>
      </c>
      <c r="N137" s="539">
        <f t="shared" si="6"/>
        <v>3.6000000000000005</v>
      </c>
      <c r="O137" s="539">
        <f t="shared" si="6"/>
        <v>1.2300000000000002</v>
      </c>
      <c r="P137" s="539">
        <f t="shared" si="6"/>
        <v>19.21</v>
      </c>
      <c r="Q137" s="539">
        <f t="shared" si="6"/>
        <v>4.88</v>
      </c>
      <c r="R137" s="539">
        <f t="shared" si="6"/>
        <v>11.15</v>
      </c>
      <c r="S137" s="539">
        <f t="shared" si="4"/>
        <v>-0.11999999999999988</v>
      </c>
      <c r="T137" s="539">
        <f t="shared" si="5"/>
        <v>-5.4000000000000048E-2</v>
      </c>
    </row>
    <row r="138" spans="1:20" x14ac:dyDescent="0.3">
      <c r="A138" s="538">
        <v>40848</v>
      </c>
      <c r="B138" s="550">
        <v>1.87</v>
      </c>
      <c r="C138" s="539">
        <v>2.0710000000000002</v>
      </c>
      <c r="D138" s="539">
        <v>1.96</v>
      </c>
      <c r="E138" s="539">
        <v>6.2</v>
      </c>
      <c r="F138" s="539">
        <v>3.41</v>
      </c>
      <c r="G138" s="539">
        <v>17.920000000000002</v>
      </c>
      <c r="H138" s="539">
        <v>7.06</v>
      </c>
      <c r="I138" s="539">
        <v>11.89</v>
      </c>
      <c r="J138" s="539">
        <v>11.103999999999999</v>
      </c>
      <c r="K138" s="539">
        <v>3.62</v>
      </c>
      <c r="L138" s="539">
        <v>8.3059999999999992</v>
      </c>
      <c r="M138" s="541">
        <v>9.93</v>
      </c>
      <c r="N138" s="539">
        <f t="shared" si="6"/>
        <v>4.33</v>
      </c>
      <c r="O138" s="539">
        <f t="shared" si="6"/>
        <v>1.54</v>
      </c>
      <c r="P138" s="539">
        <f t="shared" si="6"/>
        <v>16.05</v>
      </c>
      <c r="Q138" s="539">
        <f t="shared" si="6"/>
        <v>5.1899999999999995</v>
      </c>
      <c r="R138" s="539">
        <f t="shared" si="6"/>
        <v>10.02</v>
      </c>
      <c r="S138" s="539">
        <f t="shared" si="4"/>
        <v>8.9999999999999858E-2</v>
      </c>
      <c r="T138" s="539">
        <f t="shared" si="5"/>
        <v>0.20100000000000007</v>
      </c>
    </row>
    <row r="139" spans="1:20" x14ac:dyDescent="0.3">
      <c r="A139" s="538">
        <v>40817</v>
      </c>
      <c r="B139" s="550">
        <v>2</v>
      </c>
      <c r="C139" s="539">
        <v>2.1160000000000001</v>
      </c>
      <c r="D139" s="539">
        <v>2.2400000000000002</v>
      </c>
      <c r="E139" s="539">
        <v>5.26</v>
      </c>
      <c r="F139" s="539">
        <v>2.99</v>
      </c>
      <c r="G139" s="539">
        <v>18.04</v>
      </c>
      <c r="H139" s="539">
        <v>5.97</v>
      </c>
      <c r="I139" s="539">
        <v>11.72</v>
      </c>
      <c r="J139" s="539">
        <v>11.45</v>
      </c>
      <c r="K139" s="539">
        <v>3.81</v>
      </c>
      <c r="L139" s="539">
        <v>8.7119999999999997</v>
      </c>
      <c r="M139" s="541">
        <v>9.74</v>
      </c>
      <c r="N139" s="539">
        <f t="shared" si="6"/>
        <v>3.26</v>
      </c>
      <c r="O139" s="539">
        <f t="shared" si="6"/>
        <v>0.99000000000000021</v>
      </c>
      <c r="P139" s="539">
        <f t="shared" si="6"/>
        <v>16.04</v>
      </c>
      <c r="Q139" s="539">
        <f t="shared" si="6"/>
        <v>3.9699999999999998</v>
      </c>
      <c r="R139" s="539">
        <f t="shared" si="6"/>
        <v>9.7200000000000006</v>
      </c>
      <c r="S139" s="539">
        <f t="shared" si="4"/>
        <v>0.24000000000000021</v>
      </c>
      <c r="T139" s="539">
        <f t="shared" si="5"/>
        <v>0.1160000000000001</v>
      </c>
    </row>
    <row r="140" spans="1:20" x14ac:dyDescent="0.3">
      <c r="A140" s="538">
        <v>40787</v>
      </c>
      <c r="B140" s="550">
        <v>1.83</v>
      </c>
      <c r="C140" s="539">
        <v>1.917</v>
      </c>
      <c r="D140" s="539">
        <v>2.1800000000000002</v>
      </c>
      <c r="E140" s="539">
        <v>5.2</v>
      </c>
      <c r="F140" s="539">
        <v>2.64</v>
      </c>
      <c r="G140" s="539">
        <v>17.78</v>
      </c>
      <c r="H140" s="539">
        <v>5.75</v>
      </c>
      <c r="I140" s="539">
        <v>11.34</v>
      </c>
      <c r="J140" s="539">
        <v>11.619</v>
      </c>
      <c r="K140" s="539">
        <v>3.87</v>
      </c>
      <c r="L140" s="539">
        <v>8.7110000000000003</v>
      </c>
      <c r="M140" s="541">
        <v>9.61</v>
      </c>
      <c r="N140" s="539">
        <f t="shared" si="6"/>
        <v>3.37</v>
      </c>
      <c r="O140" s="539">
        <f t="shared" si="6"/>
        <v>0.81</v>
      </c>
      <c r="P140" s="539">
        <f t="shared" si="6"/>
        <v>15.950000000000001</v>
      </c>
      <c r="Q140" s="539">
        <f t="shared" si="6"/>
        <v>3.92</v>
      </c>
      <c r="R140" s="539">
        <f t="shared" si="6"/>
        <v>9.51</v>
      </c>
      <c r="S140" s="539">
        <f t="shared" ref="S140:S203" si="7">D140-B140</f>
        <v>0.35000000000000009</v>
      </c>
      <c r="T140" s="539">
        <f t="shared" ref="T140:T203" si="8">C140-B140</f>
        <v>8.6999999999999966E-2</v>
      </c>
    </row>
    <row r="141" spans="1:20" x14ac:dyDescent="0.3">
      <c r="A141" s="538">
        <v>40756</v>
      </c>
      <c r="B141" s="550">
        <v>2.21</v>
      </c>
      <c r="C141" s="539">
        <v>2.234</v>
      </c>
      <c r="D141" s="539">
        <v>2.4</v>
      </c>
      <c r="E141" s="539">
        <v>5.25</v>
      </c>
      <c r="F141" s="539">
        <v>2.98</v>
      </c>
      <c r="G141" s="539">
        <v>15.9</v>
      </c>
      <c r="H141" s="539">
        <v>5.27</v>
      </c>
      <c r="I141" s="539">
        <v>10.93</v>
      </c>
      <c r="J141" s="539">
        <v>11.643000000000001</v>
      </c>
      <c r="K141" s="539">
        <v>4</v>
      </c>
      <c r="L141" s="539">
        <v>8.0229999999999997</v>
      </c>
      <c r="M141" s="541">
        <v>8.9700000000000006</v>
      </c>
      <c r="N141" s="539">
        <f t="shared" si="6"/>
        <v>3.04</v>
      </c>
      <c r="O141" s="539">
        <f t="shared" si="6"/>
        <v>0.77</v>
      </c>
      <c r="P141" s="539">
        <f t="shared" si="6"/>
        <v>13.690000000000001</v>
      </c>
      <c r="Q141" s="539">
        <f t="shared" si="6"/>
        <v>3.0599999999999996</v>
      </c>
      <c r="R141" s="539">
        <f t="shared" si="6"/>
        <v>8.7199999999999989</v>
      </c>
      <c r="S141" s="539">
        <f t="shared" si="7"/>
        <v>0.18999999999999995</v>
      </c>
      <c r="T141" s="539">
        <f t="shared" si="8"/>
        <v>2.4000000000000021E-2</v>
      </c>
    </row>
    <row r="142" spans="1:20" x14ac:dyDescent="0.3">
      <c r="A142" s="538">
        <v>40725</v>
      </c>
      <c r="B142" s="550">
        <v>2.74</v>
      </c>
      <c r="C142" s="539">
        <v>2.7919999999999998</v>
      </c>
      <c r="D142" s="539">
        <v>2.98</v>
      </c>
      <c r="E142" s="539">
        <v>5.83</v>
      </c>
      <c r="F142" s="539">
        <v>3.4</v>
      </c>
      <c r="G142" s="539">
        <v>16.149999999999999</v>
      </c>
      <c r="H142" s="539">
        <v>5.46</v>
      </c>
      <c r="I142" s="539">
        <v>12.15</v>
      </c>
      <c r="J142" s="539">
        <v>12.81</v>
      </c>
      <c r="K142" s="539">
        <v>4.12</v>
      </c>
      <c r="L142" s="539">
        <v>7.71</v>
      </c>
      <c r="M142" s="541">
        <v>9.6999999999999993</v>
      </c>
      <c r="N142" s="539">
        <f t="shared" si="6"/>
        <v>3.09</v>
      </c>
      <c r="O142" s="539">
        <f t="shared" si="6"/>
        <v>0.6599999999999997</v>
      </c>
      <c r="P142" s="539">
        <f t="shared" si="6"/>
        <v>13.409999999999998</v>
      </c>
      <c r="Q142" s="539">
        <f t="shared" si="6"/>
        <v>2.7199999999999998</v>
      </c>
      <c r="R142" s="539">
        <f t="shared" si="6"/>
        <v>9.41</v>
      </c>
      <c r="S142" s="539">
        <f t="shared" si="7"/>
        <v>0.23999999999999977</v>
      </c>
      <c r="T142" s="539">
        <f t="shared" si="8"/>
        <v>5.1999999999999602E-2</v>
      </c>
    </row>
    <row r="143" spans="1:20" x14ac:dyDescent="0.3">
      <c r="A143" s="538">
        <v>40695</v>
      </c>
      <c r="B143" s="550">
        <v>2.89</v>
      </c>
      <c r="C143" s="539">
        <v>3.16</v>
      </c>
      <c r="D143" s="539">
        <v>3.12</v>
      </c>
      <c r="E143" s="539">
        <v>5.48</v>
      </c>
      <c r="F143" s="539">
        <v>3.43</v>
      </c>
      <c r="G143" s="539">
        <v>16.690000000000001</v>
      </c>
      <c r="H143" s="539">
        <v>4.82</v>
      </c>
      <c r="I143" s="539">
        <v>10.87</v>
      </c>
      <c r="J143" s="539">
        <v>12.462999999999999</v>
      </c>
      <c r="K143" s="539">
        <v>3.88</v>
      </c>
      <c r="L143" s="539">
        <v>8.1270000000000007</v>
      </c>
      <c r="M143" s="541">
        <v>9.67</v>
      </c>
      <c r="N143" s="539">
        <f t="shared" si="6"/>
        <v>2.5900000000000003</v>
      </c>
      <c r="O143" s="539">
        <f t="shared" si="6"/>
        <v>0.54</v>
      </c>
      <c r="P143" s="539">
        <f t="shared" si="6"/>
        <v>13.8</v>
      </c>
      <c r="Q143" s="539">
        <f t="shared" si="6"/>
        <v>1.9300000000000002</v>
      </c>
      <c r="R143" s="539">
        <f t="shared" si="6"/>
        <v>7.9799999999999986</v>
      </c>
      <c r="S143" s="539">
        <f t="shared" si="7"/>
        <v>0.22999999999999998</v>
      </c>
      <c r="T143" s="539">
        <f t="shared" si="8"/>
        <v>0.27</v>
      </c>
    </row>
    <row r="144" spans="1:20" x14ac:dyDescent="0.3">
      <c r="A144" s="538">
        <v>40664</v>
      </c>
      <c r="B144" s="550">
        <v>3.06</v>
      </c>
      <c r="C144" s="539">
        <v>3.0590000000000002</v>
      </c>
      <c r="D144" s="539">
        <v>3.26</v>
      </c>
      <c r="E144" s="539">
        <v>5.32</v>
      </c>
      <c r="F144" s="539">
        <v>3.49</v>
      </c>
      <c r="G144" s="539">
        <v>15.94</v>
      </c>
      <c r="H144" s="539">
        <v>4.76</v>
      </c>
      <c r="I144" s="539">
        <v>9.6300000000000008</v>
      </c>
      <c r="J144" s="539">
        <v>12.547000000000001</v>
      </c>
      <c r="K144" s="539">
        <v>3.84</v>
      </c>
      <c r="L144" s="539">
        <v>8.1790000000000003</v>
      </c>
      <c r="M144" s="541">
        <v>9.65</v>
      </c>
      <c r="N144" s="539">
        <f t="shared" si="6"/>
        <v>2.2600000000000002</v>
      </c>
      <c r="O144" s="539">
        <f t="shared" si="6"/>
        <v>0.43000000000000016</v>
      </c>
      <c r="P144" s="539">
        <f t="shared" si="6"/>
        <v>12.879999999999999</v>
      </c>
      <c r="Q144" s="539">
        <f t="shared" si="6"/>
        <v>1.6999999999999997</v>
      </c>
      <c r="R144" s="539">
        <f t="shared" si="6"/>
        <v>6.57</v>
      </c>
      <c r="S144" s="539">
        <f t="shared" si="7"/>
        <v>0.19999999999999973</v>
      </c>
      <c r="T144" s="539">
        <f t="shared" si="8"/>
        <v>-9.9999999999988987E-4</v>
      </c>
    </row>
    <row r="145" spans="1:20" x14ac:dyDescent="0.3">
      <c r="A145" s="538">
        <v>40634</v>
      </c>
      <c r="B145" s="550">
        <v>3.34</v>
      </c>
      <c r="C145" s="539">
        <v>3.29</v>
      </c>
      <c r="D145" s="539">
        <v>3.56</v>
      </c>
      <c r="E145" s="539">
        <v>5.33</v>
      </c>
      <c r="F145" s="539">
        <v>3.69</v>
      </c>
      <c r="G145" s="539">
        <v>13.86</v>
      </c>
      <c r="H145" s="539">
        <v>4.84</v>
      </c>
      <c r="I145" s="539">
        <v>9.19</v>
      </c>
      <c r="J145" s="539">
        <v>12.413</v>
      </c>
      <c r="K145" s="539">
        <v>3.88</v>
      </c>
      <c r="L145" s="539">
        <v>7.734</v>
      </c>
      <c r="M145" s="541">
        <v>9.35</v>
      </c>
      <c r="N145" s="539">
        <f t="shared" si="6"/>
        <v>1.9900000000000002</v>
      </c>
      <c r="O145" s="539">
        <f t="shared" si="6"/>
        <v>0.35000000000000009</v>
      </c>
      <c r="P145" s="539">
        <f t="shared" si="6"/>
        <v>10.52</v>
      </c>
      <c r="Q145" s="539">
        <f t="shared" si="6"/>
        <v>1.5</v>
      </c>
      <c r="R145" s="539">
        <f t="shared" si="6"/>
        <v>5.85</v>
      </c>
      <c r="S145" s="539">
        <f t="shared" si="7"/>
        <v>0.2200000000000002</v>
      </c>
      <c r="T145" s="539">
        <f t="shared" si="8"/>
        <v>-4.9999999999999822E-2</v>
      </c>
    </row>
    <row r="146" spans="1:20" x14ac:dyDescent="0.3">
      <c r="A146" s="538">
        <v>40603</v>
      </c>
      <c r="B146" s="550">
        <v>3.21</v>
      </c>
      <c r="C146" s="539">
        <v>3.47</v>
      </c>
      <c r="D146" s="539">
        <v>3.54</v>
      </c>
      <c r="E146" s="539">
        <v>5.25</v>
      </c>
      <c r="F146" s="539">
        <v>3.61</v>
      </c>
      <c r="G146" s="539">
        <v>12.44</v>
      </c>
      <c r="H146" s="539">
        <v>4.88</v>
      </c>
      <c r="I146" s="539">
        <v>7.8</v>
      </c>
      <c r="J146" s="539">
        <v>12.438000000000001</v>
      </c>
      <c r="K146" s="539">
        <v>3.9</v>
      </c>
      <c r="L146" s="539">
        <v>7.8170000000000002</v>
      </c>
      <c r="M146" s="541">
        <v>9.5299999999999994</v>
      </c>
      <c r="N146" s="539">
        <f t="shared" si="6"/>
        <v>2.04</v>
      </c>
      <c r="O146" s="539">
        <f t="shared" si="6"/>
        <v>0.39999999999999991</v>
      </c>
      <c r="P146" s="539">
        <f t="shared" si="6"/>
        <v>9.23</v>
      </c>
      <c r="Q146" s="539">
        <f t="shared" si="6"/>
        <v>1.67</v>
      </c>
      <c r="R146" s="539">
        <f t="shared" si="6"/>
        <v>4.59</v>
      </c>
      <c r="S146" s="539">
        <f t="shared" si="7"/>
        <v>0.33000000000000007</v>
      </c>
      <c r="T146" s="539">
        <f t="shared" si="8"/>
        <v>0.26000000000000023</v>
      </c>
    </row>
    <row r="147" spans="1:20" x14ac:dyDescent="0.3">
      <c r="A147" s="538">
        <v>40575</v>
      </c>
      <c r="B147" s="550">
        <v>3.2</v>
      </c>
      <c r="C147" s="539">
        <v>3.4220000000000002</v>
      </c>
      <c r="D147" s="539">
        <v>3.77</v>
      </c>
      <c r="E147" s="539">
        <v>5.26</v>
      </c>
      <c r="F147" s="539">
        <v>3.6</v>
      </c>
      <c r="G147" s="539">
        <v>11.4</v>
      </c>
      <c r="H147" s="539">
        <v>4.74</v>
      </c>
      <c r="I147" s="539">
        <v>7.34</v>
      </c>
      <c r="J147" s="539">
        <v>12.493</v>
      </c>
      <c r="K147" s="539">
        <v>3.94</v>
      </c>
      <c r="L147" s="539">
        <v>8.7629999999999999</v>
      </c>
      <c r="M147" s="541">
        <v>9.6999999999999993</v>
      </c>
      <c r="N147" s="539">
        <f t="shared" si="6"/>
        <v>2.0599999999999996</v>
      </c>
      <c r="O147" s="539">
        <f t="shared" si="6"/>
        <v>0.39999999999999991</v>
      </c>
      <c r="P147" s="539">
        <f t="shared" si="6"/>
        <v>8.1999999999999993</v>
      </c>
      <c r="Q147" s="539">
        <f t="shared" si="6"/>
        <v>1.54</v>
      </c>
      <c r="R147" s="539">
        <f t="shared" si="6"/>
        <v>4.1399999999999997</v>
      </c>
      <c r="S147" s="539">
        <f t="shared" si="7"/>
        <v>0.56999999999999984</v>
      </c>
      <c r="T147" s="539">
        <f t="shared" si="8"/>
        <v>0.22199999999999998</v>
      </c>
    </row>
    <row r="148" spans="1:20" x14ac:dyDescent="0.3">
      <c r="A148" s="538">
        <v>40544</v>
      </c>
      <c r="B148" s="550">
        <v>3.02</v>
      </c>
      <c r="C148" s="539">
        <v>3.3740000000000001</v>
      </c>
      <c r="D148" s="539">
        <v>3.61</v>
      </c>
      <c r="E148" s="539">
        <v>5.38</v>
      </c>
      <c r="F148" s="539">
        <v>3.44</v>
      </c>
      <c r="G148" s="539">
        <v>11.73</v>
      </c>
      <c r="H148" s="539">
        <v>4.7300000000000004</v>
      </c>
      <c r="I148" s="539">
        <v>6.95</v>
      </c>
      <c r="J148" s="539">
        <v>12.438000000000001</v>
      </c>
      <c r="K148" s="539">
        <v>3.89</v>
      </c>
      <c r="L148" s="539">
        <v>8.25</v>
      </c>
      <c r="M148" s="541">
        <v>9.67</v>
      </c>
      <c r="N148" s="539">
        <f t="shared" si="6"/>
        <v>2.36</v>
      </c>
      <c r="O148" s="539">
        <f t="shared" si="6"/>
        <v>0.41999999999999993</v>
      </c>
      <c r="P148" s="539">
        <f t="shared" si="6"/>
        <v>8.7100000000000009</v>
      </c>
      <c r="Q148" s="539">
        <f t="shared" si="6"/>
        <v>1.7100000000000004</v>
      </c>
      <c r="R148" s="539">
        <f t="shared" si="6"/>
        <v>3.93</v>
      </c>
      <c r="S148" s="539">
        <f t="shared" si="7"/>
        <v>0.58999999999999986</v>
      </c>
      <c r="T148" s="539">
        <f t="shared" si="8"/>
        <v>0.35400000000000009</v>
      </c>
    </row>
    <row r="149" spans="1:20" x14ac:dyDescent="0.3">
      <c r="A149" s="538">
        <v>40513</v>
      </c>
      <c r="B149" s="550">
        <v>2.91</v>
      </c>
      <c r="C149" s="539">
        <v>3.2879999999999998</v>
      </c>
      <c r="D149" s="539">
        <v>3.34</v>
      </c>
      <c r="E149" s="539">
        <v>5.38</v>
      </c>
      <c r="F149" s="539">
        <v>3.34</v>
      </c>
      <c r="G149" s="539">
        <v>12.01</v>
      </c>
      <c r="H149" s="539">
        <v>4.5999999999999996</v>
      </c>
      <c r="I149" s="539">
        <v>6.53</v>
      </c>
      <c r="J149" s="539">
        <v>12.438000000000001</v>
      </c>
      <c r="K149" s="539">
        <v>3.9</v>
      </c>
      <c r="L149" s="539">
        <v>7.4409999999999998</v>
      </c>
      <c r="M149" s="541">
        <v>8.61</v>
      </c>
      <c r="N149" s="539">
        <f t="shared" si="6"/>
        <v>2.4699999999999998</v>
      </c>
      <c r="O149" s="539">
        <f t="shared" si="6"/>
        <v>0.42999999999999972</v>
      </c>
      <c r="P149" s="539">
        <f t="shared" si="6"/>
        <v>9.1</v>
      </c>
      <c r="Q149" s="539">
        <f t="shared" si="6"/>
        <v>1.6899999999999995</v>
      </c>
      <c r="R149" s="539">
        <f t="shared" si="6"/>
        <v>3.62</v>
      </c>
      <c r="S149" s="539">
        <f t="shared" si="7"/>
        <v>0.42999999999999972</v>
      </c>
      <c r="T149" s="539">
        <f t="shared" si="8"/>
        <v>0.37799999999999967</v>
      </c>
    </row>
    <row r="150" spans="1:20" x14ac:dyDescent="0.3">
      <c r="A150" s="538">
        <v>40483</v>
      </c>
      <c r="B150" s="550">
        <v>2.5299999999999998</v>
      </c>
      <c r="C150" s="539">
        <v>2.7970000000000002</v>
      </c>
      <c r="D150" s="539">
        <v>3.03</v>
      </c>
      <c r="E150" s="539">
        <v>4.6900000000000004</v>
      </c>
      <c r="F150" s="539">
        <v>3</v>
      </c>
      <c r="G150" s="539">
        <v>11.52</v>
      </c>
      <c r="H150" s="539">
        <v>4.18</v>
      </c>
      <c r="I150" s="539">
        <v>6.91</v>
      </c>
      <c r="J150" s="539">
        <v>12.606999999999999</v>
      </c>
      <c r="K150" s="539">
        <v>3.9</v>
      </c>
      <c r="L150" s="539">
        <v>7.67</v>
      </c>
      <c r="M150" s="541">
        <v>9.14</v>
      </c>
      <c r="N150" s="539">
        <f t="shared" si="6"/>
        <v>2.1600000000000006</v>
      </c>
      <c r="O150" s="539">
        <f t="shared" si="6"/>
        <v>0.4700000000000002</v>
      </c>
      <c r="P150" s="539">
        <f t="shared" si="6"/>
        <v>8.99</v>
      </c>
      <c r="Q150" s="539">
        <f t="shared" si="6"/>
        <v>1.65</v>
      </c>
      <c r="R150" s="539">
        <f t="shared" si="6"/>
        <v>4.3800000000000008</v>
      </c>
      <c r="S150" s="539">
        <f t="shared" si="7"/>
        <v>0.5</v>
      </c>
      <c r="T150" s="539">
        <f t="shared" si="8"/>
        <v>0.26700000000000035</v>
      </c>
    </row>
    <row r="151" spans="1:20" x14ac:dyDescent="0.3">
      <c r="A151" s="538">
        <v>40452</v>
      </c>
      <c r="B151" s="550">
        <v>2.35</v>
      </c>
      <c r="C151" s="539">
        <v>2.6030000000000002</v>
      </c>
      <c r="D151" s="539">
        <v>2.8</v>
      </c>
      <c r="E151" s="539">
        <v>4.04</v>
      </c>
      <c r="F151" s="539">
        <v>2.72</v>
      </c>
      <c r="G151" s="539">
        <v>9.57</v>
      </c>
      <c r="H151" s="539">
        <v>3.8</v>
      </c>
      <c r="I151" s="539">
        <v>6.05</v>
      </c>
      <c r="J151" s="539">
        <v>11.92</v>
      </c>
      <c r="K151" s="539">
        <v>3.67</v>
      </c>
      <c r="L151" s="539">
        <v>7.5910000000000002</v>
      </c>
      <c r="M151" s="541">
        <v>8.51</v>
      </c>
      <c r="N151" s="539">
        <f t="shared" si="6"/>
        <v>1.69</v>
      </c>
      <c r="O151" s="539">
        <f t="shared" si="6"/>
        <v>0.37000000000000011</v>
      </c>
      <c r="P151" s="539">
        <f t="shared" si="6"/>
        <v>7.2200000000000006</v>
      </c>
      <c r="Q151" s="539">
        <f t="shared" si="6"/>
        <v>1.4499999999999997</v>
      </c>
      <c r="R151" s="539">
        <f t="shared" si="6"/>
        <v>3.6999999999999997</v>
      </c>
      <c r="S151" s="539">
        <f t="shared" si="7"/>
        <v>0.44999999999999973</v>
      </c>
      <c r="T151" s="539">
        <f t="shared" si="8"/>
        <v>0.25300000000000011</v>
      </c>
    </row>
    <row r="152" spans="1:20" x14ac:dyDescent="0.3">
      <c r="A152" s="538">
        <v>40422</v>
      </c>
      <c r="B152" s="550">
        <v>2.2999999999999998</v>
      </c>
      <c r="C152" s="539">
        <v>2.512</v>
      </c>
      <c r="D152" s="539">
        <v>2.84</v>
      </c>
      <c r="E152" s="539">
        <v>4.09</v>
      </c>
      <c r="F152" s="539">
        <v>2.68</v>
      </c>
      <c r="G152" s="539">
        <v>11.34</v>
      </c>
      <c r="H152" s="539">
        <v>3.86</v>
      </c>
      <c r="I152" s="539">
        <v>6.08</v>
      </c>
      <c r="J152" s="539">
        <v>12.02</v>
      </c>
      <c r="K152" s="539">
        <v>3.2530000000000001</v>
      </c>
      <c r="L152" s="539">
        <v>7.2640000000000002</v>
      </c>
      <c r="M152" s="541">
        <v>9</v>
      </c>
      <c r="N152" s="539">
        <f t="shared" si="6"/>
        <v>1.79</v>
      </c>
      <c r="O152" s="539">
        <f t="shared" si="6"/>
        <v>0.38000000000000034</v>
      </c>
      <c r="P152" s="539">
        <f t="shared" si="6"/>
        <v>9.0399999999999991</v>
      </c>
      <c r="Q152" s="539">
        <f t="shared" si="6"/>
        <v>1.56</v>
      </c>
      <c r="R152" s="539">
        <f t="shared" si="6"/>
        <v>3.7800000000000002</v>
      </c>
      <c r="S152" s="539">
        <f t="shared" si="7"/>
        <v>0.54</v>
      </c>
      <c r="T152" s="539">
        <f t="shared" si="8"/>
        <v>0.21200000000000019</v>
      </c>
    </row>
    <row r="153" spans="1:20" x14ac:dyDescent="0.3">
      <c r="A153" s="538">
        <v>40391</v>
      </c>
      <c r="B153" s="550">
        <v>2.35</v>
      </c>
      <c r="C153" s="539">
        <v>2.4700000000000002</v>
      </c>
      <c r="D153" s="539">
        <v>2.68</v>
      </c>
      <c r="E153" s="539">
        <v>4.04</v>
      </c>
      <c r="F153" s="539">
        <v>2.68</v>
      </c>
      <c r="G153" s="539">
        <v>10.7</v>
      </c>
      <c r="H153" s="539">
        <v>3.8</v>
      </c>
      <c r="I153" s="539">
        <v>5.31</v>
      </c>
      <c r="J153" s="539">
        <v>11.51</v>
      </c>
      <c r="K153" s="539">
        <v>3.2210000000000001</v>
      </c>
      <c r="L153" s="539">
        <v>7.3079999999999998</v>
      </c>
      <c r="M153" s="541">
        <v>9.0399999999999991</v>
      </c>
      <c r="N153" s="539">
        <f t="shared" si="6"/>
        <v>1.69</v>
      </c>
      <c r="O153" s="539">
        <f t="shared" si="6"/>
        <v>0.33000000000000007</v>
      </c>
      <c r="P153" s="539">
        <f t="shared" si="6"/>
        <v>8.35</v>
      </c>
      <c r="Q153" s="539">
        <f t="shared" si="6"/>
        <v>1.4499999999999997</v>
      </c>
      <c r="R153" s="539">
        <f t="shared" si="6"/>
        <v>2.9599999999999995</v>
      </c>
      <c r="S153" s="539">
        <f t="shared" si="7"/>
        <v>0.33000000000000007</v>
      </c>
      <c r="T153" s="539">
        <f t="shared" si="8"/>
        <v>0.12000000000000011</v>
      </c>
    </row>
    <row r="154" spans="1:20" x14ac:dyDescent="0.3">
      <c r="A154" s="538">
        <v>40360</v>
      </c>
      <c r="B154" s="550">
        <v>2.62</v>
      </c>
      <c r="C154" s="539">
        <v>2.9049999999999998</v>
      </c>
      <c r="D154" s="539">
        <v>2.97</v>
      </c>
      <c r="E154" s="539">
        <v>4.43</v>
      </c>
      <c r="F154" s="539">
        <v>2.99</v>
      </c>
      <c r="G154" s="539">
        <v>10.34</v>
      </c>
      <c r="H154" s="539">
        <v>4.03</v>
      </c>
      <c r="I154" s="539">
        <v>5.49</v>
      </c>
      <c r="J154" s="539">
        <v>12.01</v>
      </c>
      <c r="K154" s="539">
        <v>3.31</v>
      </c>
      <c r="L154" s="539">
        <v>7.077</v>
      </c>
      <c r="M154" s="541">
        <v>9.0399999999999991</v>
      </c>
      <c r="N154" s="539">
        <f t="shared" si="6"/>
        <v>1.8099999999999996</v>
      </c>
      <c r="O154" s="539">
        <f t="shared" si="6"/>
        <v>0.37000000000000011</v>
      </c>
      <c r="P154" s="539">
        <f t="shared" si="6"/>
        <v>7.72</v>
      </c>
      <c r="Q154" s="539">
        <f t="shared" si="6"/>
        <v>1.4100000000000001</v>
      </c>
      <c r="R154" s="539">
        <f t="shared" si="6"/>
        <v>2.87</v>
      </c>
      <c r="S154" s="539">
        <f t="shared" si="7"/>
        <v>0.35000000000000009</v>
      </c>
      <c r="T154" s="539">
        <f t="shared" si="8"/>
        <v>0.2849999999999997</v>
      </c>
    </row>
    <row r="155" spans="1:20" x14ac:dyDescent="0.3">
      <c r="A155" s="538">
        <v>40330</v>
      </c>
      <c r="B155" s="550">
        <v>2.54</v>
      </c>
      <c r="C155" s="539">
        <v>2.9350000000000001</v>
      </c>
      <c r="D155" s="539">
        <v>3.14</v>
      </c>
      <c r="E155" s="539">
        <v>4.5599999999999996</v>
      </c>
      <c r="F155" s="539">
        <v>3.07</v>
      </c>
      <c r="G155" s="539">
        <v>9.1</v>
      </c>
      <c r="H155" s="539">
        <v>4.0999999999999996</v>
      </c>
      <c r="I155" s="539">
        <v>5.54</v>
      </c>
      <c r="J155" s="539">
        <v>12.788</v>
      </c>
      <c r="K155" s="539">
        <v>3.33</v>
      </c>
      <c r="L155" s="539">
        <v>7.173</v>
      </c>
      <c r="M155" s="541">
        <v>9.82</v>
      </c>
      <c r="N155" s="539">
        <f t="shared" si="6"/>
        <v>2.0199999999999996</v>
      </c>
      <c r="O155" s="539">
        <f t="shared" si="6"/>
        <v>0.5299999999999998</v>
      </c>
      <c r="P155" s="539">
        <f t="shared" si="6"/>
        <v>6.56</v>
      </c>
      <c r="Q155" s="539">
        <f t="shared" si="6"/>
        <v>1.5599999999999996</v>
      </c>
      <c r="R155" s="539">
        <f t="shared" si="6"/>
        <v>3</v>
      </c>
      <c r="S155" s="539">
        <f t="shared" si="7"/>
        <v>0.60000000000000009</v>
      </c>
      <c r="T155" s="539">
        <f t="shared" si="8"/>
        <v>0.39500000000000002</v>
      </c>
    </row>
    <row r="156" spans="1:20" x14ac:dyDescent="0.3">
      <c r="A156" s="538">
        <v>40299</v>
      </c>
      <c r="B156" s="550">
        <v>2.73</v>
      </c>
      <c r="C156" s="539">
        <v>3.3029999999999999</v>
      </c>
      <c r="D156" s="539">
        <v>3.6</v>
      </c>
      <c r="E156" s="539">
        <v>4.08</v>
      </c>
      <c r="F156" s="539">
        <v>3.08</v>
      </c>
      <c r="G156" s="539">
        <v>7.97</v>
      </c>
      <c r="H156" s="539">
        <v>3.99</v>
      </c>
      <c r="I156" s="539">
        <v>5.0199999999999996</v>
      </c>
      <c r="J156" s="539">
        <v>13.37</v>
      </c>
      <c r="K156" s="539">
        <v>3.31</v>
      </c>
      <c r="L156" s="539">
        <v>7.55</v>
      </c>
      <c r="M156" s="541">
        <v>10.75</v>
      </c>
      <c r="N156" s="539">
        <f t="shared" si="6"/>
        <v>1.35</v>
      </c>
      <c r="O156" s="539">
        <f t="shared" si="6"/>
        <v>0.35000000000000009</v>
      </c>
      <c r="P156" s="539">
        <f t="shared" si="6"/>
        <v>5.24</v>
      </c>
      <c r="Q156" s="539">
        <f t="shared" si="6"/>
        <v>1.2600000000000002</v>
      </c>
      <c r="R156" s="539">
        <f t="shared" si="6"/>
        <v>2.2899999999999996</v>
      </c>
      <c r="S156" s="539">
        <f t="shared" si="7"/>
        <v>0.87000000000000011</v>
      </c>
      <c r="T156" s="539">
        <f t="shared" si="8"/>
        <v>0.57299999999999995</v>
      </c>
    </row>
    <row r="157" spans="1:20" x14ac:dyDescent="0.3">
      <c r="A157" s="538">
        <v>40269</v>
      </c>
      <c r="B157" s="550">
        <v>3.06</v>
      </c>
      <c r="C157" s="539">
        <v>3.6589999999999998</v>
      </c>
      <c r="D157" s="539">
        <v>3.96</v>
      </c>
      <c r="E157" s="539">
        <v>3.9</v>
      </c>
      <c r="F157" s="539">
        <v>3.4</v>
      </c>
      <c r="G157" s="539">
        <v>7.83</v>
      </c>
      <c r="H157" s="539">
        <v>4</v>
      </c>
      <c r="I157" s="539">
        <v>4.78</v>
      </c>
      <c r="J157" s="539">
        <v>12.507</v>
      </c>
      <c r="K157" s="539">
        <v>3.34</v>
      </c>
      <c r="L157" s="539">
        <v>7.1130000000000004</v>
      </c>
      <c r="M157" s="541">
        <v>10.73</v>
      </c>
      <c r="N157" s="539">
        <f t="shared" si="6"/>
        <v>0.83999999999999986</v>
      </c>
      <c r="O157" s="539">
        <f t="shared" si="6"/>
        <v>0.33999999999999986</v>
      </c>
      <c r="P157" s="539">
        <f t="shared" si="6"/>
        <v>4.7699999999999996</v>
      </c>
      <c r="Q157" s="539">
        <f t="shared" si="6"/>
        <v>0.94</v>
      </c>
      <c r="R157" s="539">
        <f t="shared" si="6"/>
        <v>1.7200000000000002</v>
      </c>
      <c r="S157" s="539">
        <f t="shared" si="7"/>
        <v>0.89999999999999991</v>
      </c>
      <c r="T157" s="539">
        <f t="shared" si="8"/>
        <v>0.59899999999999975</v>
      </c>
    </row>
    <row r="158" spans="1:20" x14ac:dyDescent="0.3">
      <c r="A158" s="538">
        <v>40238</v>
      </c>
      <c r="B158" s="550">
        <v>3.1</v>
      </c>
      <c r="C158" s="539">
        <v>3.8330000000000002</v>
      </c>
      <c r="D158" s="539">
        <v>3.98</v>
      </c>
      <c r="E158" s="539">
        <v>3.83</v>
      </c>
      <c r="F158" s="539">
        <v>3.44</v>
      </c>
      <c r="G158" s="539">
        <v>6.24</v>
      </c>
      <c r="H158" s="539">
        <v>3.95</v>
      </c>
      <c r="I158" s="539">
        <v>4.3099999999999996</v>
      </c>
      <c r="J158" s="539">
        <v>13.260999999999999</v>
      </c>
      <c r="K158" s="539">
        <v>3.58</v>
      </c>
      <c r="L158" s="539">
        <v>6.9329999999999998</v>
      </c>
      <c r="M158" s="541">
        <v>10.55</v>
      </c>
      <c r="N158" s="539">
        <f t="shared" si="6"/>
        <v>0.73</v>
      </c>
      <c r="O158" s="539">
        <f t="shared" si="6"/>
        <v>0.33999999999999986</v>
      </c>
      <c r="P158" s="539">
        <f t="shared" si="6"/>
        <v>3.14</v>
      </c>
      <c r="Q158" s="539">
        <f t="shared" si="6"/>
        <v>0.85000000000000009</v>
      </c>
      <c r="R158" s="539">
        <f t="shared" si="6"/>
        <v>1.2099999999999995</v>
      </c>
      <c r="S158" s="539">
        <f t="shared" si="7"/>
        <v>0.87999999999999989</v>
      </c>
      <c r="T158" s="539">
        <f t="shared" si="8"/>
        <v>0.7330000000000001</v>
      </c>
    </row>
    <row r="159" spans="1:20" x14ac:dyDescent="0.3">
      <c r="A159" s="538">
        <v>40210</v>
      </c>
      <c r="B159" s="550">
        <v>3.17</v>
      </c>
      <c r="C159" s="539">
        <v>3.6190000000000002</v>
      </c>
      <c r="D159" s="539">
        <v>4.0199999999999996</v>
      </c>
      <c r="E159" s="539">
        <v>3.98</v>
      </c>
      <c r="F159" s="539">
        <v>3.5</v>
      </c>
      <c r="G159" s="539">
        <v>6.46</v>
      </c>
      <c r="H159" s="539">
        <v>4.05</v>
      </c>
      <c r="I159" s="539">
        <v>4.5599999999999996</v>
      </c>
      <c r="J159" s="539">
        <v>12.81</v>
      </c>
      <c r="K159" s="539">
        <v>3.55</v>
      </c>
      <c r="L159" s="539">
        <v>7.7229999999999999</v>
      </c>
      <c r="M159" s="541">
        <v>10.88</v>
      </c>
      <c r="N159" s="539">
        <f t="shared" si="6"/>
        <v>0.81</v>
      </c>
      <c r="O159" s="539">
        <f t="shared" si="6"/>
        <v>0.33000000000000007</v>
      </c>
      <c r="P159" s="539">
        <f t="shared" si="6"/>
        <v>3.29</v>
      </c>
      <c r="Q159" s="539">
        <f t="shared" si="6"/>
        <v>0.87999999999999989</v>
      </c>
      <c r="R159" s="539">
        <f t="shared" si="6"/>
        <v>1.3899999999999997</v>
      </c>
      <c r="S159" s="539">
        <f t="shared" si="7"/>
        <v>0.84999999999999964</v>
      </c>
      <c r="T159" s="539">
        <f t="shared" si="8"/>
        <v>0.44900000000000029</v>
      </c>
    </row>
    <row r="160" spans="1:20" x14ac:dyDescent="0.3">
      <c r="A160" s="538">
        <v>40179</v>
      </c>
      <c r="B160" s="550">
        <v>3.26</v>
      </c>
      <c r="C160" s="539">
        <v>3.5880000000000001</v>
      </c>
      <c r="D160" s="539">
        <v>4.01</v>
      </c>
      <c r="E160" s="539">
        <v>3.99</v>
      </c>
      <c r="F160" s="539">
        <v>3.52</v>
      </c>
      <c r="G160" s="539">
        <v>6.02</v>
      </c>
      <c r="H160" s="539">
        <v>4.08</v>
      </c>
      <c r="I160" s="539">
        <v>4.17</v>
      </c>
      <c r="J160" s="539">
        <v>12.87</v>
      </c>
      <c r="K160" s="539">
        <v>3.6</v>
      </c>
      <c r="L160" s="539">
        <v>7.7510000000000003</v>
      </c>
      <c r="M160" s="541"/>
      <c r="N160" s="539">
        <f t="shared" si="6"/>
        <v>0.73000000000000043</v>
      </c>
      <c r="O160" s="539">
        <f t="shared" si="6"/>
        <v>0.26000000000000023</v>
      </c>
      <c r="P160" s="539">
        <f t="shared" si="6"/>
        <v>2.76</v>
      </c>
      <c r="Q160" s="539">
        <f t="shared" si="6"/>
        <v>0.82000000000000028</v>
      </c>
      <c r="R160" s="539">
        <f t="shared" si="6"/>
        <v>0.91000000000000014</v>
      </c>
      <c r="S160" s="539">
        <f t="shared" si="7"/>
        <v>0.75</v>
      </c>
      <c r="T160" s="539">
        <f t="shared" si="8"/>
        <v>0.32800000000000029</v>
      </c>
    </row>
    <row r="161" spans="1:20" x14ac:dyDescent="0.3">
      <c r="A161" s="538">
        <v>40148</v>
      </c>
      <c r="B161" s="550">
        <v>3.14</v>
      </c>
      <c r="C161" s="539">
        <v>3.8370000000000002</v>
      </c>
      <c r="D161" s="539">
        <v>3.6</v>
      </c>
      <c r="E161" s="539">
        <v>3.81</v>
      </c>
      <c r="F161" s="539">
        <v>3.48</v>
      </c>
      <c r="G161" s="539">
        <v>5.49</v>
      </c>
      <c r="H161" s="539">
        <v>4.01</v>
      </c>
      <c r="I161" s="539">
        <v>3.91</v>
      </c>
      <c r="J161" s="539">
        <v>12.81</v>
      </c>
      <c r="K161" s="539">
        <v>3.6</v>
      </c>
      <c r="L161" s="539">
        <v>8.0009999999999994</v>
      </c>
      <c r="M161" s="541"/>
      <c r="N161" s="539">
        <f t="shared" si="6"/>
        <v>0.66999999999999993</v>
      </c>
      <c r="O161" s="539">
        <f t="shared" si="6"/>
        <v>0.33999999999999986</v>
      </c>
      <c r="P161" s="539">
        <f t="shared" si="6"/>
        <v>2.35</v>
      </c>
      <c r="Q161" s="539">
        <f t="shared" si="6"/>
        <v>0.86999999999999966</v>
      </c>
      <c r="R161" s="539">
        <f t="shared" si="6"/>
        <v>0.77</v>
      </c>
      <c r="S161" s="539">
        <f t="shared" si="7"/>
        <v>0.45999999999999996</v>
      </c>
      <c r="T161" s="539">
        <f t="shared" si="8"/>
        <v>0.69700000000000006</v>
      </c>
    </row>
    <row r="162" spans="1:20" x14ac:dyDescent="0.3">
      <c r="A162" s="538">
        <v>40118</v>
      </c>
      <c r="B162" s="550">
        <v>3.22</v>
      </c>
      <c r="C162" s="539">
        <v>3.198</v>
      </c>
      <c r="D162" s="539">
        <v>3.46</v>
      </c>
      <c r="E162" s="539">
        <v>3.79</v>
      </c>
      <c r="F162" s="539">
        <v>3.56</v>
      </c>
      <c r="G162" s="539">
        <v>4.84</v>
      </c>
      <c r="H162" s="539">
        <v>4.0599999999999996</v>
      </c>
      <c r="I162" s="539">
        <v>3.8</v>
      </c>
      <c r="J162" s="539">
        <v>12.82</v>
      </c>
      <c r="K162" s="539">
        <v>3.56</v>
      </c>
      <c r="L162" s="539">
        <v>9.0869999999999997</v>
      </c>
      <c r="M162" s="541"/>
      <c r="N162" s="539">
        <f t="shared" si="6"/>
        <v>0.56999999999999984</v>
      </c>
      <c r="O162" s="539">
        <f t="shared" si="6"/>
        <v>0.33999999999999986</v>
      </c>
      <c r="P162" s="539">
        <f t="shared" si="6"/>
        <v>1.6199999999999997</v>
      </c>
      <c r="Q162" s="539">
        <f t="shared" si="6"/>
        <v>0.83999999999999941</v>
      </c>
      <c r="R162" s="539">
        <f t="shared" si="6"/>
        <v>0.57999999999999963</v>
      </c>
      <c r="S162" s="539">
        <f t="shared" si="7"/>
        <v>0.23999999999999977</v>
      </c>
      <c r="T162" s="539">
        <f t="shared" si="8"/>
        <v>-2.2000000000000242E-2</v>
      </c>
    </row>
    <row r="163" spans="1:20" x14ac:dyDescent="0.3">
      <c r="A163" s="538">
        <v>40087</v>
      </c>
      <c r="B163" s="550">
        <v>3.21</v>
      </c>
      <c r="C163" s="539">
        <v>3.3879999999999999</v>
      </c>
      <c r="D163" s="539">
        <v>3.34</v>
      </c>
      <c r="E163" s="539">
        <v>3.78</v>
      </c>
      <c r="F163" s="539">
        <v>3.56</v>
      </c>
      <c r="G163" s="539">
        <v>4.57</v>
      </c>
      <c r="H163" s="539">
        <v>4.0999999999999996</v>
      </c>
      <c r="I163" s="539">
        <v>3.85</v>
      </c>
      <c r="J163" s="539">
        <v>11.98</v>
      </c>
      <c r="K163" s="539">
        <v>3.7</v>
      </c>
      <c r="L163" s="539">
        <v>9.2759999999999998</v>
      </c>
      <c r="M163" s="541"/>
      <c r="N163" s="539">
        <f t="shared" si="6"/>
        <v>0.56999999999999984</v>
      </c>
      <c r="O163" s="539">
        <f t="shared" si="6"/>
        <v>0.35000000000000009</v>
      </c>
      <c r="P163" s="539">
        <f t="shared" si="6"/>
        <v>1.3600000000000003</v>
      </c>
      <c r="Q163" s="539">
        <f t="shared" si="6"/>
        <v>0.88999999999999968</v>
      </c>
      <c r="R163" s="539">
        <f t="shared" si="6"/>
        <v>0.64000000000000012</v>
      </c>
      <c r="S163" s="539">
        <f t="shared" si="7"/>
        <v>0.12999999999999989</v>
      </c>
      <c r="T163" s="539">
        <f t="shared" si="8"/>
        <v>0.17799999999999994</v>
      </c>
    </row>
    <row r="164" spans="1:20" x14ac:dyDescent="0.3">
      <c r="A164" s="538">
        <v>40057</v>
      </c>
      <c r="B164" s="550">
        <v>3.26</v>
      </c>
      <c r="C164" s="539">
        <v>3.3050000000000002</v>
      </c>
      <c r="D164" s="539">
        <v>3.42</v>
      </c>
      <c r="E164" s="539">
        <v>3.81</v>
      </c>
      <c r="F164" s="539">
        <v>3.59</v>
      </c>
      <c r="G164" s="539">
        <v>4.5599999999999996</v>
      </c>
      <c r="H164" s="539">
        <v>4.09</v>
      </c>
      <c r="I164" s="539">
        <v>3.94</v>
      </c>
      <c r="J164" s="539">
        <v>13.09</v>
      </c>
      <c r="K164" s="539">
        <v>3.54</v>
      </c>
      <c r="L164" s="539">
        <v>10.878</v>
      </c>
      <c r="M164" s="541"/>
      <c r="N164" s="539">
        <f t="shared" si="6"/>
        <v>0.55000000000000027</v>
      </c>
      <c r="O164" s="539">
        <f t="shared" si="6"/>
        <v>0.33000000000000007</v>
      </c>
      <c r="P164" s="539">
        <f t="shared" si="6"/>
        <v>1.2999999999999998</v>
      </c>
      <c r="Q164" s="539">
        <f t="shared" si="6"/>
        <v>0.83000000000000007</v>
      </c>
      <c r="R164" s="539">
        <f t="shared" si="6"/>
        <v>0.68000000000000016</v>
      </c>
      <c r="S164" s="539">
        <f t="shared" si="7"/>
        <v>0.16000000000000014</v>
      </c>
      <c r="T164" s="539">
        <f t="shared" si="8"/>
        <v>4.5000000000000373E-2</v>
      </c>
    </row>
    <row r="165" spans="1:20" x14ac:dyDescent="0.3">
      <c r="A165" s="538">
        <v>40026</v>
      </c>
      <c r="B165" s="550">
        <v>3.31</v>
      </c>
      <c r="C165" s="539">
        <v>3.4009999999999998</v>
      </c>
      <c r="D165" s="539">
        <v>3.45</v>
      </c>
      <c r="E165" s="539">
        <v>3.79</v>
      </c>
      <c r="F165" s="539">
        <v>3.59</v>
      </c>
      <c r="G165" s="539">
        <v>4.5199999999999996</v>
      </c>
      <c r="H165" s="539">
        <v>4.12</v>
      </c>
      <c r="I165" s="539">
        <v>3.95</v>
      </c>
      <c r="J165" s="539">
        <v>12.36</v>
      </c>
      <c r="K165" s="539">
        <v>3.55</v>
      </c>
      <c r="L165" s="539">
        <v>11.515000000000001</v>
      </c>
      <c r="M165" s="541"/>
      <c r="N165" s="539">
        <f t="shared" ref="N165:R215" si="9">E165-$B165</f>
        <v>0.48</v>
      </c>
      <c r="O165" s="539">
        <f t="shared" si="9"/>
        <v>0.2799999999999998</v>
      </c>
      <c r="P165" s="539">
        <f t="shared" si="9"/>
        <v>1.2099999999999995</v>
      </c>
      <c r="Q165" s="539">
        <f t="shared" si="9"/>
        <v>0.81</v>
      </c>
      <c r="R165" s="539">
        <f t="shared" si="9"/>
        <v>0.64000000000000012</v>
      </c>
      <c r="S165" s="539">
        <f t="shared" si="7"/>
        <v>0.14000000000000012</v>
      </c>
      <c r="T165" s="539">
        <f t="shared" si="8"/>
        <v>9.0999999999999748E-2</v>
      </c>
    </row>
    <row r="166" spans="1:20" x14ac:dyDescent="0.3">
      <c r="A166" s="538">
        <v>39995</v>
      </c>
      <c r="B166" s="550">
        <v>3.34</v>
      </c>
      <c r="C166" s="539">
        <v>3.4820000000000002</v>
      </c>
      <c r="D166" s="539">
        <v>3.55</v>
      </c>
      <c r="E166" s="539">
        <v>4.01</v>
      </c>
      <c r="F166" s="539">
        <v>3.73</v>
      </c>
      <c r="G166" s="539">
        <v>4.8899999999999997</v>
      </c>
      <c r="H166" s="539">
        <v>4.37</v>
      </c>
      <c r="I166" s="539">
        <v>4.25</v>
      </c>
      <c r="J166" s="539">
        <v>12.06</v>
      </c>
      <c r="K166" s="539">
        <v>3.55</v>
      </c>
      <c r="L166" s="539">
        <v>11.316000000000001</v>
      </c>
      <c r="M166" s="541"/>
      <c r="N166" s="539">
        <f t="shared" si="9"/>
        <v>0.66999999999999993</v>
      </c>
      <c r="O166" s="539">
        <f t="shared" si="9"/>
        <v>0.39000000000000012</v>
      </c>
      <c r="P166" s="539">
        <f t="shared" si="9"/>
        <v>1.5499999999999998</v>
      </c>
      <c r="Q166" s="539">
        <f t="shared" si="9"/>
        <v>1.0300000000000002</v>
      </c>
      <c r="R166" s="539">
        <f t="shared" si="9"/>
        <v>0.91000000000000014</v>
      </c>
      <c r="S166" s="539">
        <f t="shared" si="7"/>
        <v>0.20999999999999996</v>
      </c>
      <c r="T166" s="539">
        <f t="shared" si="8"/>
        <v>0.14200000000000035</v>
      </c>
    </row>
    <row r="167" spans="1:20" x14ac:dyDescent="0.3">
      <c r="A167" s="538">
        <v>39965</v>
      </c>
      <c r="B167" s="550">
        <v>3.47</v>
      </c>
      <c r="C167" s="539">
        <v>3.5369999999999999</v>
      </c>
      <c r="D167" s="539">
        <v>3.52</v>
      </c>
      <c r="E167" s="539">
        <v>4.25</v>
      </c>
      <c r="F167" s="539">
        <v>3.9</v>
      </c>
      <c r="G167" s="539">
        <v>5.33</v>
      </c>
      <c r="H167" s="539">
        <v>4.6100000000000003</v>
      </c>
      <c r="I167" s="539">
        <v>4.5</v>
      </c>
      <c r="J167" s="539">
        <v>12.97</v>
      </c>
      <c r="K167" s="539">
        <v>3.28</v>
      </c>
      <c r="L167" s="539">
        <v>11.297000000000001</v>
      </c>
      <c r="M167" s="541"/>
      <c r="N167" s="539">
        <f t="shared" si="9"/>
        <v>0.7799999999999998</v>
      </c>
      <c r="O167" s="539">
        <f t="shared" si="9"/>
        <v>0.42999999999999972</v>
      </c>
      <c r="P167" s="539">
        <f t="shared" si="9"/>
        <v>1.8599999999999999</v>
      </c>
      <c r="Q167" s="539">
        <f t="shared" si="9"/>
        <v>1.1400000000000001</v>
      </c>
      <c r="R167" s="539">
        <f t="shared" si="9"/>
        <v>1.0299999999999998</v>
      </c>
      <c r="S167" s="539">
        <f t="shared" si="7"/>
        <v>4.9999999999999822E-2</v>
      </c>
      <c r="T167" s="539">
        <f t="shared" si="8"/>
        <v>6.6999999999999726E-2</v>
      </c>
    </row>
    <row r="168" spans="1:20" x14ac:dyDescent="0.3">
      <c r="A168" s="538">
        <v>39934</v>
      </c>
      <c r="B168" s="550">
        <v>3.37</v>
      </c>
      <c r="C168" s="539">
        <v>3.4609999999999999</v>
      </c>
      <c r="D168" s="539">
        <v>3.41</v>
      </c>
      <c r="E168" s="539">
        <v>4.0599999999999996</v>
      </c>
      <c r="F168" s="539">
        <v>3.8</v>
      </c>
      <c r="G168" s="539">
        <v>5.22</v>
      </c>
      <c r="H168" s="539">
        <v>4.42</v>
      </c>
      <c r="I168" s="539">
        <v>4.29</v>
      </c>
      <c r="J168" s="539">
        <v>12.56</v>
      </c>
      <c r="K168" s="539">
        <v>3.06</v>
      </c>
      <c r="L168" s="539">
        <v>11.28</v>
      </c>
      <c r="M168" s="541"/>
      <c r="N168" s="539">
        <f t="shared" si="9"/>
        <v>0.6899999999999995</v>
      </c>
      <c r="O168" s="539">
        <f t="shared" si="9"/>
        <v>0.42999999999999972</v>
      </c>
      <c r="P168" s="539">
        <f t="shared" si="9"/>
        <v>1.8499999999999996</v>
      </c>
      <c r="Q168" s="539">
        <f t="shared" si="9"/>
        <v>1.0499999999999998</v>
      </c>
      <c r="R168" s="539">
        <f t="shared" si="9"/>
        <v>0.91999999999999993</v>
      </c>
      <c r="S168" s="539">
        <f t="shared" si="7"/>
        <v>4.0000000000000036E-2</v>
      </c>
      <c r="T168" s="539">
        <f t="shared" si="8"/>
        <v>9.0999999999999748E-2</v>
      </c>
    </row>
    <row r="169" spans="1:20" x14ac:dyDescent="0.3">
      <c r="A169" s="538">
        <v>39904</v>
      </c>
      <c r="B169" s="550">
        <v>3.13</v>
      </c>
      <c r="C169" s="539">
        <v>3.1190000000000002</v>
      </c>
      <c r="D169" s="539">
        <v>3.16</v>
      </c>
      <c r="E169" s="539">
        <v>4.01</v>
      </c>
      <c r="F169" s="539">
        <v>3.66</v>
      </c>
      <c r="G169" s="539">
        <v>5.5</v>
      </c>
      <c r="H169" s="539">
        <v>4.3600000000000003</v>
      </c>
      <c r="I169" s="539">
        <v>4.53</v>
      </c>
      <c r="J169" s="539">
        <v>16.940000000000001</v>
      </c>
      <c r="K169" s="539">
        <v>3.18</v>
      </c>
      <c r="L169" s="539">
        <v>10.677</v>
      </c>
      <c r="M169" s="541"/>
      <c r="N169" s="539">
        <f t="shared" si="9"/>
        <v>0.87999999999999989</v>
      </c>
      <c r="O169" s="539">
        <f t="shared" si="9"/>
        <v>0.53000000000000025</v>
      </c>
      <c r="P169" s="539">
        <f t="shared" si="9"/>
        <v>2.37</v>
      </c>
      <c r="Q169" s="539">
        <f t="shared" si="9"/>
        <v>1.2300000000000004</v>
      </c>
      <c r="R169" s="539">
        <f t="shared" si="9"/>
        <v>1.4000000000000004</v>
      </c>
      <c r="S169" s="539">
        <f t="shared" si="7"/>
        <v>3.0000000000000249E-2</v>
      </c>
      <c r="T169" s="539">
        <f t="shared" si="8"/>
        <v>-1.0999999999999677E-2</v>
      </c>
    </row>
    <row r="170" spans="1:20" x14ac:dyDescent="0.3">
      <c r="A170" s="538">
        <v>39873</v>
      </c>
      <c r="B170" s="550">
        <v>3.02</v>
      </c>
      <c r="C170" s="539">
        <v>2.6680000000000001</v>
      </c>
      <c r="D170" s="539">
        <v>3</v>
      </c>
      <c r="E170" s="539">
        <v>4.0599999999999996</v>
      </c>
      <c r="F170" s="539">
        <v>3.65</v>
      </c>
      <c r="G170" s="539">
        <v>5.87</v>
      </c>
      <c r="H170" s="539">
        <v>4.46</v>
      </c>
      <c r="I170" s="539">
        <v>4.68</v>
      </c>
      <c r="J170" s="539">
        <v>17.329999999999998</v>
      </c>
      <c r="K170" s="539">
        <v>3.16</v>
      </c>
      <c r="L170" s="539">
        <v>12.795999999999999</v>
      </c>
      <c r="M170" s="541"/>
      <c r="N170" s="539">
        <f t="shared" si="9"/>
        <v>1.0399999999999996</v>
      </c>
      <c r="O170" s="539">
        <f t="shared" si="9"/>
        <v>0.62999999999999989</v>
      </c>
      <c r="P170" s="539">
        <f t="shared" si="9"/>
        <v>2.85</v>
      </c>
      <c r="Q170" s="539">
        <f t="shared" si="9"/>
        <v>1.44</v>
      </c>
      <c r="R170" s="539">
        <f t="shared" si="9"/>
        <v>1.6599999999999997</v>
      </c>
      <c r="S170" s="539">
        <f t="shared" si="7"/>
        <v>-2.0000000000000018E-2</v>
      </c>
      <c r="T170" s="539">
        <f t="shared" si="8"/>
        <v>-0.35199999999999987</v>
      </c>
    </row>
    <row r="171" spans="1:20" x14ac:dyDescent="0.3">
      <c r="A171" s="538">
        <v>39845</v>
      </c>
      <c r="B171" s="550">
        <v>3.13</v>
      </c>
      <c r="C171" s="539">
        <v>3.0209999999999999</v>
      </c>
      <c r="D171" s="539">
        <v>3.23</v>
      </c>
      <c r="E171" s="539">
        <v>4.2300000000000004</v>
      </c>
      <c r="F171" s="539">
        <v>3.68</v>
      </c>
      <c r="G171" s="539">
        <v>5.7</v>
      </c>
      <c r="H171" s="539">
        <v>4.54</v>
      </c>
      <c r="I171" s="539">
        <v>4.5199999999999996</v>
      </c>
      <c r="J171" s="539">
        <v>14.07</v>
      </c>
      <c r="K171" s="539">
        <v>3.1</v>
      </c>
      <c r="L171" s="539">
        <v>12.693</v>
      </c>
      <c r="M171" s="541"/>
      <c r="N171" s="539">
        <f t="shared" si="9"/>
        <v>1.1000000000000005</v>
      </c>
      <c r="O171" s="539">
        <f t="shared" si="9"/>
        <v>0.55000000000000027</v>
      </c>
      <c r="P171" s="539">
        <f t="shared" si="9"/>
        <v>2.5700000000000003</v>
      </c>
      <c r="Q171" s="539">
        <f t="shared" si="9"/>
        <v>1.4100000000000001</v>
      </c>
      <c r="R171" s="539">
        <f t="shared" si="9"/>
        <v>1.3899999999999997</v>
      </c>
      <c r="S171" s="539">
        <f t="shared" si="7"/>
        <v>0.10000000000000009</v>
      </c>
      <c r="T171" s="539">
        <f t="shared" si="8"/>
        <v>-0.10899999999999999</v>
      </c>
    </row>
    <row r="172" spans="1:20" x14ac:dyDescent="0.3">
      <c r="A172" s="538">
        <v>39814</v>
      </c>
      <c r="B172" s="550">
        <v>3.07</v>
      </c>
      <c r="C172" s="539">
        <v>2.851</v>
      </c>
      <c r="D172" s="539">
        <v>3.17</v>
      </c>
      <c r="E172" s="539">
        <v>4.1500000000000004</v>
      </c>
      <c r="F172" s="539">
        <v>3.6</v>
      </c>
      <c r="G172" s="539">
        <v>5.6</v>
      </c>
      <c r="H172" s="539">
        <v>4.62</v>
      </c>
      <c r="I172" s="539">
        <v>4.32</v>
      </c>
      <c r="J172" s="539">
        <v>13.584</v>
      </c>
      <c r="K172" s="539">
        <v>3.0990000000000002</v>
      </c>
      <c r="L172" s="539">
        <v>12.574999999999999</v>
      </c>
      <c r="M172" s="541"/>
      <c r="N172" s="539">
        <f t="shared" si="9"/>
        <v>1.0800000000000005</v>
      </c>
      <c r="O172" s="539">
        <f t="shared" si="9"/>
        <v>0.53000000000000025</v>
      </c>
      <c r="P172" s="539">
        <f t="shared" si="9"/>
        <v>2.5299999999999998</v>
      </c>
      <c r="Q172" s="539">
        <f t="shared" si="9"/>
        <v>1.5500000000000003</v>
      </c>
      <c r="R172" s="539">
        <f t="shared" si="9"/>
        <v>1.2500000000000004</v>
      </c>
      <c r="S172" s="539">
        <f t="shared" si="7"/>
        <v>0.10000000000000009</v>
      </c>
      <c r="T172" s="539">
        <f t="shared" si="8"/>
        <v>-0.21899999999999986</v>
      </c>
    </row>
    <row r="173" spans="1:20" x14ac:dyDescent="0.3">
      <c r="A173" s="538">
        <v>39783</v>
      </c>
      <c r="B173" s="550">
        <v>3.05</v>
      </c>
      <c r="C173" s="539">
        <v>2.2200000000000002</v>
      </c>
      <c r="D173" s="539">
        <v>3.36</v>
      </c>
      <c r="E173" s="539">
        <v>3.86</v>
      </c>
      <c r="F173" s="539">
        <v>3.54</v>
      </c>
      <c r="G173" s="539">
        <v>5.08</v>
      </c>
      <c r="H173" s="539">
        <v>4.47</v>
      </c>
      <c r="I173" s="539">
        <v>4</v>
      </c>
      <c r="J173" s="539">
        <v>13.739000000000001</v>
      </c>
      <c r="K173" s="539">
        <v>2.7490000000000001</v>
      </c>
      <c r="L173" s="539">
        <v>9.4870000000000001</v>
      </c>
      <c r="M173" s="541"/>
      <c r="N173" s="539">
        <f t="shared" si="9"/>
        <v>0.81</v>
      </c>
      <c r="O173" s="539">
        <f t="shared" si="9"/>
        <v>0.49000000000000021</v>
      </c>
      <c r="P173" s="539">
        <f t="shared" si="9"/>
        <v>2.0300000000000002</v>
      </c>
      <c r="Q173" s="539">
        <f t="shared" si="9"/>
        <v>1.42</v>
      </c>
      <c r="R173" s="539">
        <f t="shared" si="9"/>
        <v>0.95000000000000018</v>
      </c>
      <c r="S173" s="539">
        <f t="shared" si="7"/>
        <v>0.31000000000000005</v>
      </c>
      <c r="T173" s="539">
        <f t="shared" si="8"/>
        <v>-0.82999999999999963</v>
      </c>
    </row>
    <row r="174" spans="1:20" x14ac:dyDescent="0.3">
      <c r="A174" s="538">
        <v>39753</v>
      </c>
      <c r="B174" s="550">
        <v>3.56</v>
      </c>
      <c r="C174" s="539">
        <v>2.92</v>
      </c>
      <c r="D174" s="539">
        <v>4.13</v>
      </c>
      <c r="E174" s="539">
        <v>4.1500000000000004</v>
      </c>
      <c r="F174" s="539">
        <v>3.98</v>
      </c>
      <c r="G174" s="539">
        <v>5.09</v>
      </c>
      <c r="H174" s="539">
        <v>4.74</v>
      </c>
      <c r="I174" s="539">
        <v>4.3499999999999996</v>
      </c>
      <c r="J174" s="539">
        <v>14.878</v>
      </c>
      <c r="K174" s="539">
        <v>2.9239999999999999</v>
      </c>
      <c r="L174" s="539">
        <v>8.1340000000000003</v>
      </c>
      <c r="M174" s="541"/>
      <c r="N174" s="539">
        <f t="shared" si="9"/>
        <v>0.5900000000000003</v>
      </c>
      <c r="O174" s="539">
        <f t="shared" si="9"/>
        <v>0.41999999999999993</v>
      </c>
      <c r="P174" s="539">
        <f t="shared" si="9"/>
        <v>1.5299999999999998</v>
      </c>
      <c r="Q174" s="539">
        <f t="shared" si="9"/>
        <v>1.1800000000000002</v>
      </c>
      <c r="R174" s="539">
        <f t="shared" si="9"/>
        <v>0.78999999999999959</v>
      </c>
      <c r="S174" s="539">
        <f t="shared" si="7"/>
        <v>0.56999999999999984</v>
      </c>
      <c r="T174" s="539">
        <f t="shared" si="8"/>
        <v>-0.64000000000000012</v>
      </c>
    </row>
    <row r="175" spans="1:20" x14ac:dyDescent="0.3">
      <c r="A175" s="538">
        <v>39722</v>
      </c>
      <c r="B175" s="550">
        <v>3.88</v>
      </c>
      <c r="C175" s="539">
        <v>3.97</v>
      </c>
      <c r="D175" s="539">
        <v>4.5199999999999996</v>
      </c>
      <c r="E175" s="539">
        <v>4.47</v>
      </c>
      <c r="F175" s="539">
        <v>4.18</v>
      </c>
      <c r="G175" s="539">
        <v>4.93</v>
      </c>
      <c r="H175" s="539">
        <v>4.78</v>
      </c>
      <c r="I175" s="539">
        <v>4.5599999999999996</v>
      </c>
      <c r="J175" s="539">
        <v>13.461</v>
      </c>
      <c r="K175" s="539">
        <v>2.9750000000000001</v>
      </c>
      <c r="L175" s="539">
        <v>8.5950000000000006</v>
      </c>
      <c r="M175" s="541"/>
      <c r="N175" s="539">
        <f t="shared" si="9"/>
        <v>0.58999999999999986</v>
      </c>
      <c r="O175" s="539">
        <f t="shared" si="9"/>
        <v>0.29999999999999982</v>
      </c>
      <c r="P175" s="539">
        <f t="shared" si="9"/>
        <v>1.0499999999999998</v>
      </c>
      <c r="Q175" s="539">
        <f t="shared" si="9"/>
        <v>0.90000000000000036</v>
      </c>
      <c r="R175" s="539">
        <f t="shared" si="9"/>
        <v>0.67999999999999972</v>
      </c>
      <c r="S175" s="539">
        <f t="shared" si="7"/>
        <v>0.63999999999999968</v>
      </c>
      <c r="T175" s="539">
        <f t="shared" si="8"/>
        <v>9.0000000000000302E-2</v>
      </c>
    </row>
    <row r="176" spans="1:20" x14ac:dyDescent="0.3">
      <c r="A176" s="538">
        <v>39692</v>
      </c>
      <c r="B176" s="550">
        <v>4.09</v>
      </c>
      <c r="C176" s="539">
        <v>3.8290000000000002</v>
      </c>
      <c r="D176" s="539">
        <v>4.57</v>
      </c>
      <c r="E176" s="539">
        <v>4.57</v>
      </c>
      <c r="F176" s="539">
        <v>4.3600000000000003</v>
      </c>
      <c r="G176" s="539">
        <v>4.88</v>
      </c>
      <c r="H176" s="539">
        <v>4.8</v>
      </c>
      <c r="I176" s="539">
        <v>4.66</v>
      </c>
      <c r="J176" s="539">
        <v>13.59</v>
      </c>
      <c r="K176" s="539">
        <v>3.7040000000000002</v>
      </c>
      <c r="L176" s="539">
        <v>7.4589999999999996</v>
      </c>
      <c r="M176" s="541"/>
      <c r="N176" s="539">
        <f t="shared" si="9"/>
        <v>0.48000000000000043</v>
      </c>
      <c r="O176" s="539">
        <f t="shared" si="9"/>
        <v>0.27000000000000046</v>
      </c>
      <c r="P176" s="539">
        <f t="shared" si="9"/>
        <v>0.79</v>
      </c>
      <c r="Q176" s="539">
        <f t="shared" si="9"/>
        <v>0.71</v>
      </c>
      <c r="R176" s="539">
        <f t="shared" si="9"/>
        <v>0.57000000000000028</v>
      </c>
      <c r="S176" s="539">
        <f t="shared" si="7"/>
        <v>0.48000000000000043</v>
      </c>
      <c r="T176" s="539">
        <f t="shared" si="8"/>
        <v>-0.26099999999999968</v>
      </c>
    </row>
    <row r="177" spans="1:20" x14ac:dyDescent="0.3">
      <c r="A177" s="538">
        <v>39661</v>
      </c>
      <c r="B177" s="550">
        <v>4.2</v>
      </c>
      <c r="C177" s="539">
        <v>3.8250000000000002</v>
      </c>
      <c r="D177" s="539">
        <v>4.68</v>
      </c>
      <c r="E177" s="539">
        <v>4.5599999999999996</v>
      </c>
      <c r="F177" s="539">
        <v>4.4000000000000004</v>
      </c>
      <c r="G177" s="539">
        <v>4.87</v>
      </c>
      <c r="H177" s="539">
        <v>4.8099999999999996</v>
      </c>
      <c r="I177" s="539">
        <v>4.6900000000000004</v>
      </c>
      <c r="J177" s="539">
        <v>13.308</v>
      </c>
      <c r="K177" s="539">
        <v>4.2699999999999996</v>
      </c>
      <c r="L177" s="539">
        <v>8.2899999999999991</v>
      </c>
      <c r="M177" s="541"/>
      <c r="N177" s="539">
        <f t="shared" si="9"/>
        <v>0.35999999999999943</v>
      </c>
      <c r="O177" s="539">
        <f t="shared" si="9"/>
        <v>0.20000000000000018</v>
      </c>
      <c r="P177" s="539">
        <f t="shared" si="9"/>
        <v>0.66999999999999993</v>
      </c>
      <c r="Q177" s="539">
        <f t="shared" si="9"/>
        <v>0.60999999999999943</v>
      </c>
      <c r="R177" s="539">
        <f t="shared" si="9"/>
        <v>0.49000000000000021</v>
      </c>
      <c r="S177" s="539">
        <f t="shared" si="7"/>
        <v>0.47999999999999954</v>
      </c>
      <c r="T177" s="539">
        <f t="shared" si="8"/>
        <v>-0.375</v>
      </c>
    </row>
    <row r="178" spans="1:20" x14ac:dyDescent="0.3">
      <c r="A178" s="538">
        <v>39630</v>
      </c>
      <c r="B178" s="550">
        <v>4.49</v>
      </c>
      <c r="C178" s="539">
        <v>3.9580000000000002</v>
      </c>
      <c r="D178" s="539">
        <v>5</v>
      </c>
      <c r="E178" s="539">
        <v>4.8</v>
      </c>
      <c r="F178" s="539">
        <v>4.6900000000000004</v>
      </c>
      <c r="G178" s="539">
        <v>5.15</v>
      </c>
      <c r="H178" s="539">
        <v>5.0999999999999996</v>
      </c>
      <c r="I178" s="539">
        <v>4.95</v>
      </c>
      <c r="J178" s="539">
        <v>12.545</v>
      </c>
      <c r="K178" s="539">
        <v>4.5869999999999997</v>
      </c>
      <c r="L178" s="539">
        <v>7.2110000000000003</v>
      </c>
      <c r="M178" s="541"/>
      <c r="N178" s="539">
        <f t="shared" si="9"/>
        <v>0.30999999999999961</v>
      </c>
      <c r="O178" s="539">
        <f t="shared" si="9"/>
        <v>0.20000000000000018</v>
      </c>
      <c r="P178" s="539">
        <f t="shared" si="9"/>
        <v>0.66000000000000014</v>
      </c>
      <c r="Q178" s="539">
        <f t="shared" si="9"/>
        <v>0.60999999999999943</v>
      </c>
      <c r="R178" s="539">
        <f t="shared" si="9"/>
        <v>0.45999999999999996</v>
      </c>
      <c r="S178" s="539">
        <f t="shared" si="7"/>
        <v>0.50999999999999979</v>
      </c>
      <c r="T178" s="539">
        <f t="shared" si="8"/>
        <v>-0.53200000000000003</v>
      </c>
    </row>
    <row r="179" spans="1:20" x14ac:dyDescent="0.3">
      <c r="A179" s="538">
        <v>39600</v>
      </c>
      <c r="B179" s="550">
        <v>4.5199999999999996</v>
      </c>
      <c r="C179" s="539">
        <v>3.9750000000000001</v>
      </c>
      <c r="D179" s="539">
        <v>5.16</v>
      </c>
      <c r="E179" s="539">
        <v>4.79</v>
      </c>
      <c r="F179" s="539">
        <v>4.7300000000000004</v>
      </c>
      <c r="G179" s="539">
        <v>5.17</v>
      </c>
      <c r="H179" s="539">
        <v>5.1100000000000003</v>
      </c>
      <c r="I179" s="539">
        <v>4.96</v>
      </c>
      <c r="J179" s="539">
        <v>13.018000000000001</v>
      </c>
      <c r="K179" s="539">
        <v>4.4509999999999996</v>
      </c>
      <c r="L179" s="539">
        <v>6.5910000000000002</v>
      </c>
      <c r="M179" s="541"/>
      <c r="N179" s="539">
        <f t="shared" si="9"/>
        <v>0.27000000000000046</v>
      </c>
      <c r="O179" s="539">
        <f t="shared" si="9"/>
        <v>0.21000000000000085</v>
      </c>
      <c r="P179" s="539">
        <f t="shared" si="9"/>
        <v>0.65000000000000036</v>
      </c>
      <c r="Q179" s="539">
        <f t="shared" si="9"/>
        <v>0.59000000000000075</v>
      </c>
      <c r="R179" s="539">
        <f t="shared" si="9"/>
        <v>0.44000000000000039</v>
      </c>
      <c r="S179" s="539">
        <f t="shared" si="7"/>
        <v>0.64000000000000057</v>
      </c>
      <c r="T179" s="539">
        <f t="shared" si="8"/>
        <v>-0.54499999999999948</v>
      </c>
    </row>
    <row r="180" spans="1:20" x14ac:dyDescent="0.3">
      <c r="A180" s="538">
        <v>39569</v>
      </c>
      <c r="B180" s="550">
        <v>4.2</v>
      </c>
      <c r="C180" s="539">
        <v>4.0670000000000002</v>
      </c>
      <c r="D180" s="539">
        <v>4.84</v>
      </c>
      <c r="E180" s="539">
        <v>4.43</v>
      </c>
      <c r="F180" s="539">
        <v>4.41</v>
      </c>
      <c r="G180" s="539">
        <v>4.74</v>
      </c>
      <c r="H180" s="539">
        <v>4.7</v>
      </c>
      <c r="I180" s="539">
        <v>4.5999999999999996</v>
      </c>
      <c r="J180" s="539">
        <v>13.228999999999999</v>
      </c>
      <c r="K180" s="539">
        <v>4.1760000000000002</v>
      </c>
      <c r="L180" s="539">
        <v>6.7089999999999996</v>
      </c>
      <c r="M180" s="541"/>
      <c r="N180" s="539">
        <f t="shared" si="9"/>
        <v>0.22999999999999954</v>
      </c>
      <c r="O180" s="539">
        <f t="shared" si="9"/>
        <v>0.20999999999999996</v>
      </c>
      <c r="P180" s="539">
        <f t="shared" si="9"/>
        <v>0.54</v>
      </c>
      <c r="Q180" s="539">
        <f t="shared" si="9"/>
        <v>0.5</v>
      </c>
      <c r="R180" s="539">
        <f t="shared" si="9"/>
        <v>0.39999999999999947</v>
      </c>
      <c r="S180" s="539">
        <f t="shared" si="7"/>
        <v>0.63999999999999968</v>
      </c>
      <c r="T180" s="539">
        <f t="shared" si="8"/>
        <v>-0.13300000000000001</v>
      </c>
    </row>
    <row r="181" spans="1:20" x14ac:dyDescent="0.3">
      <c r="A181" s="538">
        <v>39539</v>
      </c>
      <c r="B181" s="550">
        <v>4.04</v>
      </c>
      <c r="C181" s="539">
        <v>3.734</v>
      </c>
      <c r="D181" s="539">
        <v>4.62</v>
      </c>
      <c r="E181" s="539">
        <v>4.32</v>
      </c>
      <c r="F181" s="539">
        <v>4.2699999999999996</v>
      </c>
      <c r="G181" s="539">
        <v>4.54</v>
      </c>
      <c r="H181" s="539">
        <v>4.53</v>
      </c>
      <c r="I181" s="539">
        <v>4.5199999999999996</v>
      </c>
      <c r="J181" s="539">
        <v>12.78</v>
      </c>
      <c r="K181" s="539">
        <v>4.08</v>
      </c>
      <c r="L181" s="539">
        <v>6.468</v>
      </c>
      <c r="M181" s="541"/>
      <c r="N181" s="539">
        <f t="shared" si="9"/>
        <v>0.28000000000000025</v>
      </c>
      <c r="O181" s="539">
        <f t="shared" si="9"/>
        <v>0.22999999999999954</v>
      </c>
      <c r="P181" s="539">
        <f t="shared" si="9"/>
        <v>0.5</v>
      </c>
      <c r="Q181" s="539">
        <f t="shared" si="9"/>
        <v>0.49000000000000021</v>
      </c>
      <c r="R181" s="539">
        <f t="shared" si="9"/>
        <v>0.47999999999999954</v>
      </c>
      <c r="S181" s="539">
        <f t="shared" si="7"/>
        <v>0.58000000000000007</v>
      </c>
      <c r="T181" s="539">
        <f t="shared" si="8"/>
        <v>-0.30600000000000005</v>
      </c>
    </row>
    <row r="182" spans="1:20" x14ac:dyDescent="0.3">
      <c r="A182" s="538">
        <v>39508</v>
      </c>
      <c r="B182" s="550">
        <v>3.8</v>
      </c>
      <c r="C182" s="539">
        <v>3.4209999999999998</v>
      </c>
      <c r="D182" s="539">
        <v>4.42</v>
      </c>
      <c r="E182" s="539">
        <v>4.12</v>
      </c>
      <c r="F182" s="539">
        <v>4.0199999999999996</v>
      </c>
      <c r="G182" s="539">
        <v>4.42</v>
      </c>
      <c r="H182" s="539">
        <v>4.38</v>
      </c>
      <c r="I182" s="539">
        <v>4.3600000000000003</v>
      </c>
      <c r="J182" s="539">
        <v>11.923999999999999</v>
      </c>
      <c r="K182" s="539">
        <v>4.1500000000000004</v>
      </c>
      <c r="L182" s="539">
        <v>6.4320000000000004</v>
      </c>
      <c r="M182" s="541"/>
      <c r="N182" s="539">
        <f t="shared" si="9"/>
        <v>0.32000000000000028</v>
      </c>
      <c r="O182" s="539">
        <f t="shared" si="9"/>
        <v>0.21999999999999975</v>
      </c>
      <c r="P182" s="539">
        <f t="shared" si="9"/>
        <v>0.62000000000000011</v>
      </c>
      <c r="Q182" s="539">
        <f t="shared" si="9"/>
        <v>0.58000000000000007</v>
      </c>
      <c r="R182" s="539">
        <f t="shared" si="9"/>
        <v>0.5600000000000005</v>
      </c>
      <c r="S182" s="539">
        <f t="shared" si="7"/>
        <v>0.62000000000000011</v>
      </c>
      <c r="T182" s="539">
        <f t="shared" si="8"/>
        <v>-0.379</v>
      </c>
    </row>
    <row r="183" spans="1:20" x14ac:dyDescent="0.3">
      <c r="A183" s="538">
        <v>39479</v>
      </c>
      <c r="B183" s="550">
        <v>3.95</v>
      </c>
      <c r="C183" s="539">
        <v>3.5190000000000001</v>
      </c>
      <c r="D183" s="539">
        <v>4.45</v>
      </c>
      <c r="E183" s="539">
        <v>4.1500000000000004</v>
      </c>
      <c r="F183" s="539">
        <v>4.08</v>
      </c>
      <c r="G183" s="539">
        <v>4.3600000000000003</v>
      </c>
      <c r="H183" s="539">
        <v>4.3499999999999996</v>
      </c>
      <c r="I183" s="539">
        <v>4.2699999999999996</v>
      </c>
      <c r="J183" s="539">
        <v>11.499000000000001</v>
      </c>
      <c r="K183" s="539">
        <v>4.13</v>
      </c>
      <c r="L183" s="539">
        <v>6.7359999999999998</v>
      </c>
      <c r="M183" s="541"/>
      <c r="N183" s="539">
        <f t="shared" si="9"/>
        <v>0.20000000000000018</v>
      </c>
      <c r="O183" s="539">
        <f t="shared" si="9"/>
        <v>0.12999999999999989</v>
      </c>
      <c r="P183" s="539">
        <f t="shared" si="9"/>
        <v>0.41000000000000014</v>
      </c>
      <c r="Q183" s="539">
        <f t="shared" si="9"/>
        <v>0.39999999999999947</v>
      </c>
      <c r="R183" s="539">
        <f t="shared" si="9"/>
        <v>0.3199999999999994</v>
      </c>
      <c r="S183" s="539">
        <f t="shared" si="7"/>
        <v>0.5</v>
      </c>
      <c r="T183" s="539">
        <f t="shared" si="8"/>
        <v>-0.43100000000000005</v>
      </c>
    </row>
    <row r="184" spans="1:20" x14ac:dyDescent="0.3">
      <c r="A184" s="538">
        <v>39448</v>
      </c>
      <c r="B184" s="550">
        <v>4.03</v>
      </c>
      <c r="C184" s="539">
        <v>3.597</v>
      </c>
      <c r="D184" s="539">
        <v>4.26</v>
      </c>
      <c r="E184" s="539">
        <v>4.18</v>
      </c>
      <c r="F184" s="539">
        <v>4.1500000000000004</v>
      </c>
      <c r="G184" s="539">
        <v>4.4000000000000004</v>
      </c>
      <c r="H184" s="539">
        <v>4.4000000000000004</v>
      </c>
      <c r="I184" s="539">
        <v>4.3099999999999996</v>
      </c>
      <c r="J184" s="539">
        <v>12.005000000000001</v>
      </c>
      <c r="K184" s="539">
        <v>4.3</v>
      </c>
      <c r="L184" s="539">
        <v>6.2809999999999997</v>
      </c>
      <c r="M184" s="541"/>
      <c r="N184" s="539">
        <f t="shared" si="9"/>
        <v>0.14999999999999947</v>
      </c>
      <c r="O184" s="539">
        <f t="shared" si="9"/>
        <v>0.12000000000000011</v>
      </c>
      <c r="P184" s="539">
        <f t="shared" si="9"/>
        <v>0.37000000000000011</v>
      </c>
      <c r="Q184" s="539">
        <f t="shared" si="9"/>
        <v>0.37000000000000011</v>
      </c>
      <c r="R184" s="539">
        <f t="shared" si="9"/>
        <v>0.27999999999999936</v>
      </c>
      <c r="S184" s="539">
        <f t="shared" si="7"/>
        <v>0.22999999999999954</v>
      </c>
      <c r="T184" s="539">
        <f t="shared" si="8"/>
        <v>-0.43300000000000027</v>
      </c>
    </row>
    <row r="185" spans="1:20" hidden="1" x14ac:dyDescent="0.3">
      <c r="A185" s="538">
        <v>39417</v>
      </c>
      <c r="B185" s="550">
        <v>4.21</v>
      </c>
      <c r="C185" s="539">
        <v>4.0350000000000001</v>
      </c>
      <c r="D185" s="539">
        <v>4.7</v>
      </c>
      <c r="E185" s="539">
        <v>4.3499999999999996</v>
      </c>
      <c r="F185" s="539">
        <v>4.3499999999999996</v>
      </c>
      <c r="G185" s="539">
        <v>4.53</v>
      </c>
      <c r="H185" s="539">
        <v>4.54</v>
      </c>
      <c r="I185" s="539">
        <v>4.47</v>
      </c>
      <c r="J185" s="539">
        <v>11.157999999999999</v>
      </c>
      <c r="K185" s="539">
        <v>4.55</v>
      </c>
      <c r="L185" s="539">
        <v>6.2720000000000002</v>
      </c>
      <c r="M185" s="541"/>
      <c r="N185" s="539">
        <f t="shared" si="9"/>
        <v>0.13999999999999968</v>
      </c>
      <c r="O185" s="539">
        <f t="shared" si="9"/>
        <v>0.13999999999999968</v>
      </c>
      <c r="P185" s="539">
        <f t="shared" si="9"/>
        <v>0.32000000000000028</v>
      </c>
      <c r="Q185" s="539">
        <f t="shared" si="9"/>
        <v>0.33000000000000007</v>
      </c>
      <c r="R185" s="539">
        <f t="shared" si="9"/>
        <v>0.25999999999999979</v>
      </c>
      <c r="S185" s="539">
        <f t="shared" si="7"/>
        <v>0.49000000000000021</v>
      </c>
      <c r="T185" s="539">
        <f t="shared" si="8"/>
        <v>-0.17499999999999982</v>
      </c>
    </row>
    <row r="186" spans="1:20" hidden="1" x14ac:dyDescent="0.3">
      <c r="A186" s="538">
        <v>39387</v>
      </c>
      <c r="B186" s="550">
        <v>4.09</v>
      </c>
      <c r="C186" s="539">
        <v>3.9489999999999998</v>
      </c>
      <c r="D186" s="539">
        <v>4.74</v>
      </c>
      <c r="E186" s="539">
        <v>4.25</v>
      </c>
      <c r="F186" s="539">
        <v>4.2300000000000004</v>
      </c>
      <c r="G186" s="539">
        <v>4.43</v>
      </c>
      <c r="H186" s="539">
        <v>4.45</v>
      </c>
      <c r="I186" s="539">
        <v>4.3600000000000003</v>
      </c>
      <c r="J186" s="539">
        <v>10.72</v>
      </c>
      <c r="K186" s="539">
        <v>4.6130000000000004</v>
      </c>
      <c r="L186" s="539">
        <v>6.3380000000000001</v>
      </c>
      <c r="M186" s="541"/>
      <c r="N186" s="539">
        <f t="shared" si="9"/>
        <v>0.16000000000000014</v>
      </c>
      <c r="O186" s="539">
        <f t="shared" si="9"/>
        <v>0.14000000000000057</v>
      </c>
      <c r="P186" s="539">
        <f t="shared" si="9"/>
        <v>0.33999999999999986</v>
      </c>
      <c r="Q186" s="539">
        <f t="shared" si="9"/>
        <v>0.36000000000000032</v>
      </c>
      <c r="R186" s="539">
        <f t="shared" si="9"/>
        <v>0.27000000000000046</v>
      </c>
      <c r="S186" s="539">
        <f t="shared" si="7"/>
        <v>0.65000000000000036</v>
      </c>
      <c r="T186" s="539">
        <f t="shared" si="8"/>
        <v>-0.14100000000000001</v>
      </c>
    </row>
    <row r="187" spans="1:20" hidden="1" x14ac:dyDescent="0.3">
      <c r="A187" s="538">
        <v>39356</v>
      </c>
      <c r="B187" s="550">
        <v>4.28</v>
      </c>
      <c r="C187" s="539">
        <v>4.4729999999999999</v>
      </c>
      <c r="D187" s="539">
        <v>5</v>
      </c>
      <c r="E187" s="539">
        <v>4.38</v>
      </c>
      <c r="F187" s="539">
        <v>4.4000000000000004</v>
      </c>
      <c r="G187" s="539">
        <v>4.58</v>
      </c>
      <c r="H187" s="539">
        <v>4.59</v>
      </c>
      <c r="I187" s="539">
        <v>4.5199999999999996</v>
      </c>
      <c r="J187" s="539">
        <v>10.085000000000001</v>
      </c>
      <c r="K187" s="539">
        <v>4.5209999999999999</v>
      </c>
      <c r="L187" s="539">
        <v>6.35</v>
      </c>
      <c r="M187" s="541"/>
      <c r="N187" s="539">
        <f t="shared" si="9"/>
        <v>9.9999999999999645E-2</v>
      </c>
      <c r="O187" s="539">
        <f t="shared" si="9"/>
        <v>0.12000000000000011</v>
      </c>
      <c r="P187" s="539">
        <f t="shared" si="9"/>
        <v>0.29999999999999982</v>
      </c>
      <c r="Q187" s="539">
        <f t="shared" si="9"/>
        <v>0.30999999999999961</v>
      </c>
      <c r="R187" s="539">
        <f t="shared" si="9"/>
        <v>0.23999999999999932</v>
      </c>
      <c r="S187" s="539">
        <f t="shared" si="7"/>
        <v>0.71999999999999975</v>
      </c>
      <c r="T187" s="539">
        <f t="shared" si="8"/>
        <v>0.19299999999999962</v>
      </c>
    </row>
    <row r="188" spans="1:20" hidden="1" x14ac:dyDescent="0.3">
      <c r="A188" s="538">
        <v>39326</v>
      </c>
      <c r="B188" s="550">
        <v>4.22</v>
      </c>
      <c r="C188" s="539">
        <v>4.5940000000000003</v>
      </c>
      <c r="D188" s="539">
        <v>5.05</v>
      </c>
      <c r="E188" s="539">
        <v>4.3600000000000003</v>
      </c>
      <c r="F188" s="539">
        <v>4.3600000000000003</v>
      </c>
      <c r="G188" s="539">
        <v>4.5599999999999996</v>
      </c>
      <c r="H188" s="539">
        <v>4.57</v>
      </c>
      <c r="I188" s="539">
        <v>4.5</v>
      </c>
      <c r="J188" s="539">
        <v>10.78</v>
      </c>
      <c r="K188" s="539">
        <v>4.4589999999999996</v>
      </c>
      <c r="L188" s="539">
        <v>6.5129999999999999</v>
      </c>
      <c r="M188" s="541"/>
      <c r="N188" s="539">
        <f t="shared" si="9"/>
        <v>0.14000000000000057</v>
      </c>
      <c r="O188" s="539">
        <f t="shared" si="9"/>
        <v>0.14000000000000057</v>
      </c>
      <c r="P188" s="539">
        <f t="shared" si="9"/>
        <v>0.33999999999999986</v>
      </c>
      <c r="Q188" s="539">
        <f t="shared" si="9"/>
        <v>0.35000000000000053</v>
      </c>
      <c r="R188" s="539">
        <f t="shared" si="9"/>
        <v>0.28000000000000025</v>
      </c>
      <c r="S188" s="539">
        <f t="shared" si="7"/>
        <v>0.83000000000000007</v>
      </c>
      <c r="T188" s="539">
        <f t="shared" si="8"/>
        <v>0.37400000000000055</v>
      </c>
    </row>
    <row r="189" spans="1:20" hidden="1" x14ac:dyDescent="0.3">
      <c r="A189" s="538">
        <v>39295</v>
      </c>
      <c r="B189" s="550">
        <v>4.3</v>
      </c>
      <c r="C189" s="539">
        <v>4.5270000000000001</v>
      </c>
      <c r="D189" s="539">
        <v>5.19</v>
      </c>
      <c r="E189" s="539">
        <v>4.4000000000000004</v>
      </c>
      <c r="F189" s="539">
        <v>4.3899999999999997</v>
      </c>
      <c r="G189" s="539">
        <v>4.62</v>
      </c>
      <c r="H189" s="539">
        <v>4.58</v>
      </c>
      <c r="I189" s="539">
        <v>4.5599999999999996</v>
      </c>
      <c r="J189" s="539">
        <v>11.87</v>
      </c>
      <c r="K189" s="539">
        <v>4.399</v>
      </c>
      <c r="L189" s="539">
        <v>6.4020000000000001</v>
      </c>
      <c r="M189" s="541"/>
      <c r="N189" s="539">
        <f t="shared" si="9"/>
        <v>0.10000000000000053</v>
      </c>
      <c r="O189" s="539">
        <f t="shared" si="9"/>
        <v>8.9999999999999858E-2</v>
      </c>
      <c r="P189" s="539">
        <f t="shared" si="9"/>
        <v>0.32000000000000028</v>
      </c>
      <c r="Q189" s="539">
        <f t="shared" si="9"/>
        <v>0.28000000000000025</v>
      </c>
      <c r="R189" s="539">
        <f t="shared" si="9"/>
        <v>0.25999999999999979</v>
      </c>
      <c r="S189" s="539">
        <f t="shared" si="7"/>
        <v>0.89000000000000057</v>
      </c>
      <c r="T189" s="539">
        <f t="shared" si="8"/>
        <v>0.22700000000000031</v>
      </c>
    </row>
    <row r="190" spans="1:20" hidden="1" x14ac:dyDescent="0.3">
      <c r="A190" s="538">
        <v>39264</v>
      </c>
      <c r="B190" s="550">
        <v>4.5</v>
      </c>
      <c r="C190" s="539">
        <v>4.7329999999999997</v>
      </c>
      <c r="D190" s="539">
        <v>5.46</v>
      </c>
      <c r="E190" s="539">
        <v>4.5999999999999996</v>
      </c>
      <c r="F190" s="539">
        <v>4.58</v>
      </c>
      <c r="G190" s="539">
        <v>4.79</v>
      </c>
      <c r="H190" s="539">
        <v>4.76</v>
      </c>
      <c r="I190" s="539">
        <v>4.7300000000000004</v>
      </c>
      <c r="J190" s="539">
        <v>12.24</v>
      </c>
      <c r="K190" s="539">
        <v>4.3609999999999998</v>
      </c>
      <c r="L190" s="539">
        <v>6.3410000000000002</v>
      </c>
      <c r="M190" s="541"/>
      <c r="N190" s="539">
        <f t="shared" si="9"/>
        <v>9.9999999999999645E-2</v>
      </c>
      <c r="O190" s="539">
        <f t="shared" si="9"/>
        <v>8.0000000000000071E-2</v>
      </c>
      <c r="P190" s="539">
        <f t="shared" si="9"/>
        <v>0.29000000000000004</v>
      </c>
      <c r="Q190" s="539">
        <f t="shared" si="9"/>
        <v>0.25999999999999979</v>
      </c>
      <c r="R190" s="539">
        <f t="shared" si="9"/>
        <v>0.23000000000000043</v>
      </c>
      <c r="S190" s="539">
        <f t="shared" si="7"/>
        <v>0.96</v>
      </c>
      <c r="T190" s="539">
        <f t="shared" si="8"/>
        <v>0.23299999999999965</v>
      </c>
    </row>
    <row r="191" spans="1:20" hidden="1" x14ac:dyDescent="0.3">
      <c r="A191" s="538">
        <v>39234</v>
      </c>
      <c r="B191" s="550">
        <v>4.5599999999999996</v>
      </c>
      <c r="C191" s="539">
        <v>5.0270000000000001</v>
      </c>
      <c r="D191" s="539">
        <v>5.49</v>
      </c>
      <c r="E191" s="539">
        <v>4.62</v>
      </c>
      <c r="F191" s="539">
        <v>4.62</v>
      </c>
      <c r="G191" s="539">
        <v>4.8</v>
      </c>
      <c r="H191" s="539">
        <v>4.7699999999999996</v>
      </c>
      <c r="I191" s="539">
        <v>4.75</v>
      </c>
      <c r="J191" s="539">
        <v>12.57</v>
      </c>
      <c r="K191" s="539">
        <v>4.2850000000000001</v>
      </c>
      <c r="L191" s="539">
        <v>6.3339999999999996</v>
      </c>
      <c r="M191" s="541"/>
      <c r="N191" s="539">
        <f t="shared" si="9"/>
        <v>6.0000000000000497E-2</v>
      </c>
      <c r="O191" s="539">
        <f t="shared" si="9"/>
        <v>6.0000000000000497E-2</v>
      </c>
      <c r="P191" s="539">
        <f t="shared" si="9"/>
        <v>0.24000000000000021</v>
      </c>
      <c r="Q191" s="539">
        <f t="shared" si="9"/>
        <v>0.20999999999999996</v>
      </c>
      <c r="R191" s="539">
        <f t="shared" si="9"/>
        <v>0.19000000000000039</v>
      </c>
      <c r="S191" s="539">
        <f t="shared" si="7"/>
        <v>0.9300000000000006</v>
      </c>
      <c r="T191" s="539">
        <f t="shared" si="8"/>
        <v>0.46700000000000053</v>
      </c>
    </row>
    <row r="192" spans="1:20" hidden="1" x14ac:dyDescent="0.3">
      <c r="A192" s="538">
        <v>39203</v>
      </c>
      <c r="B192" s="550">
        <v>4.28</v>
      </c>
      <c r="C192" s="539">
        <v>4.8920000000000003</v>
      </c>
      <c r="D192" s="539">
        <v>5.2</v>
      </c>
      <c r="E192" s="539">
        <v>4.34</v>
      </c>
      <c r="F192" s="539">
        <v>4.34</v>
      </c>
      <c r="G192" s="539">
        <v>4.51</v>
      </c>
      <c r="H192" s="539">
        <v>4.49</v>
      </c>
      <c r="I192" s="539">
        <v>4.4400000000000004</v>
      </c>
      <c r="J192" s="539"/>
      <c r="K192" s="539">
        <v>4.2990000000000004</v>
      </c>
      <c r="L192" s="539">
        <v>6.3170000000000002</v>
      </c>
      <c r="M192" s="541"/>
      <c r="N192" s="539">
        <f t="shared" si="9"/>
        <v>5.9999999999999609E-2</v>
      </c>
      <c r="O192" s="539">
        <f t="shared" si="9"/>
        <v>5.9999999999999609E-2</v>
      </c>
      <c r="P192" s="539">
        <f t="shared" si="9"/>
        <v>0.22999999999999954</v>
      </c>
      <c r="Q192" s="539">
        <f t="shared" si="9"/>
        <v>0.20999999999999996</v>
      </c>
      <c r="R192" s="539">
        <f t="shared" si="9"/>
        <v>0.16000000000000014</v>
      </c>
      <c r="S192" s="539">
        <f t="shared" si="7"/>
        <v>0.91999999999999993</v>
      </c>
      <c r="T192" s="539">
        <f t="shared" si="8"/>
        <v>0.6120000000000001</v>
      </c>
    </row>
    <row r="193" spans="1:20" hidden="1" x14ac:dyDescent="0.3">
      <c r="A193" s="538">
        <v>39173</v>
      </c>
      <c r="B193" s="550">
        <v>4.1500000000000004</v>
      </c>
      <c r="C193" s="539">
        <v>4.6280000000000001</v>
      </c>
      <c r="D193" s="539">
        <v>5.1100000000000003</v>
      </c>
      <c r="E193" s="539">
        <v>4.21</v>
      </c>
      <c r="F193" s="539">
        <v>4.21</v>
      </c>
      <c r="G193" s="539">
        <v>4.4000000000000004</v>
      </c>
      <c r="H193" s="539">
        <v>4.37</v>
      </c>
      <c r="I193" s="539">
        <v>4.3</v>
      </c>
      <c r="J193" s="539"/>
      <c r="K193" s="539">
        <v>3.641</v>
      </c>
      <c r="L193" s="539">
        <v>6.4329999999999998</v>
      </c>
      <c r="M193" s="541"/>
      <c r="N193" s="539">
        <f t="shared" si="9"/>
        <v>5.9999999999999609E-2</v>
      </c>
      <c r="O193" s="539">
        <f t="shared" si="9"/>
        <v>5.9999999999999609E-2</v>
      </c>
      <c r="P193" s="539">
        <f t="shared" si="9"/>
        <v>0.25</v>
      </c>
      <c r="Q193" s="539">
        <f t="shared" si="9"/>
        <v>0.21999999999999975</v>
      </c>
      <c r="R193" s="539">
        <f t="shared" si="9"/>
        <v>0.14999999999999947</v>
      </c>
      <c r="S193" s="539">
        <f t="shared" si="7"/>
        <v>0.96</v>
      </c>
      <c r="T193" s="539">
        <f t="shared" si="8"/>
        <v>0.47799999999999976</v>
      </c>
    </row>
    <row r="194" spans="1:20" hidden="1" x14ac:dyDescent="0.3">
      <c r="A194" s="538">
        <v>39142</v>
      </c>
      <c r="B194" s="550">
        <v>3.94</v>
      </c>
      <c r="C194" s="539">
        <v>4.6479999999999997</v>
      </c>
      <c r="D194" s="539">
        <v>4.88</v>
      </c>
      <c r="E194" s="539">
        <v>4.01</v>
      </c>
      <c r="F194" s="539">
        <v>4</v>
      </c>
      <c r="G194" s="539">
        <v>4.2</v>
      </c>
      <c r="H194" s="539">
        <v>4.18</v>
      </c>
      <c r="I194" s="539">
        <v>4.0999999999999996</v>
      </c>
      <c r="J194" s="539"/>
      <c r="K194" s="539">
        <v>3.3980000000000001</v>
      </c>
      <c r="L194" s="539">
        <v>6.4960000000000004</v>
      </c>
      <c r="M194" s="541"/>
      <c r="N194" s="539">
        <f t="shared" si="9"/>
        <v>6.999999999999984E-2</v>
      </c>
      <c r="O194" s="539">
        <f t="shared" si="9"/>
        <v>6.0000000000000053E-2</v>
      </c>
      <c r="P194" s="539">
        <f t="shared" si="9"/>
        <v>0.26000000000000023</v>
      </c>
      <c r="Q194" s="539">
        <f t="shared" si="9"/>
        <v>0.23999999999999977</v>
      </c>
      <c r="R194" s="539">
        <f t="shared" si="9"/>
        <v>0.1599999999999997</v>
      </c>
      <c r="S194" s="539">
        <f t="shared" si="7"/>
        <v>0.94</v>
      </c>
      <c r="T194" s="539">
        <f t="shared" si="8"/>
        <v>0.70799999999999974</v>
      </c>
    </row>
    <row r="195" spans="1:20" hidden="1" x14ac:dyDescent="0.3">
      <c r="A195" s="538">
        <v>39114</v>
      </c>
      <c r="B195" s="550">
        <v>4.05</v>
      </c>
      <c r="C195" s="539">
        <v>4.577</v>
      </c>
      <c r="D195" s="539">
        <v>4.97</v>
      </c>
      <c r="E195" s="539">
        <v>4.0999999999999996</v>
      </c>
      <c r="F195" s="539">
        <v>4.0999999999999996</v>
      </c>
      <c r="G195" s="539">
        <v>4.3</v>
      </c>
      <c r="H195" s="539">
        <v>4.28</v>
      </c>
      <c r="I195" s="539">
        <v>4.1900000000000004</v>
      </c>
      <c r="J195" s="539"/>
      <c r="K195" s="539">
        <v>3.1320000000000001</v>
      </c>
      <c r="L195" s="539">
        <v>6.5650000000000004</v>
      </c>
      <c r="M195" s="541"/>
      <c r="N195" s="539">
        <f t="shared" si="9"/>
        <v>4.9999999999999822E-2</v>
      </c>
      <c r="O195" s="539">
        <f t="shared" si="9"/>
        <v>4.9999999999999822E-2</v>
      </c>
      <c r="P195" s="539">
        <f t="shared" si="9"/>
        <v>0.25</v>
      </c>
      <c r="Q195" s="539">
        <f t="shared" si="9"/>
        <v>0.23000000000000043</v>
      </c>
      <c r="R195" s="539">
        <f t="shared" si="9"/>
        <v>0.14000000000000057</v>
      </c>
      <c r="S195" s="539">
        <f t="shared" si="7"/>
        <v>0.91999999999999993</v>
      </c>
      <c r="T195" s="539">
        <f t="shared" si="8"/>
        <v>0.52700000000000014</v>
      </c>
    </row>
    <row r="196" spans="1:20" hidden="1" x14ac:dyDescent="0.3">
      <c r="A196" s="538">
        <v>39083</v>
      </c>
      <c r="B196" s="550">
        <v>4.0199999999999996</v>
      </c>
      <c r="C196" s="539">
        <v>4.8140000000000001</v>
      </c>
      <c r="D196" s="539">
        <v>4.9400000000000004</v>
      </c>
      <c r="E196" s="539">
        <v>4.07</v>
      </c>
      <c r="F196" s="539">
        <v>4.07</v>
      </c>
      <c r="G196" s="539">
        <v>4.28</v>
      </c>
      <c r="H196" s="539">
        <v>4.26</v>
      </c>
      <c r="I196" s="539">
        <v>4.18</v>
      </c>
      <c r="J196" s="539"/>
      <c r="K196" s="539">
        <v>3.08</v>
      </c>
      <c r="L196" s="539">
        <v>6.57</v>
      </c>
      <c r="M196" s="541"/>
      <c r="N196" s="539">
        <f t="shared" si="9"/>
        <v>5.0000000000000711E-2</v>
      </c>
      <c r="O196" s="539">
        <f t="shared" si="9"/>
        <v>5.0000000000000711E-2</v>
      </c>
      <c r="P196" s="539">
        <f t="shared" si="9"/>
        <v>0.26000000000000068</v>
      </c>
      <c r="Q196" s="539">
        <f t="shared" si="9"/>
        <v>0.24000000000000021</v>
      </c>
      <c r="R196" s="539">
        <f t="shared" si="9"/>
        <v>0.16000000000000014</v>
      </c>
      <c r="S196" s="539">
        <f t="shared" si="7"/>
        <v>0.92000000000000082</v>
      </c>
      <c r="T196" s="539">
        <f t="shared" si="8"/>
        <v>0.79400000000000048</v>
      </c>
    </row>
    <row r="197" spans="1:20" hidden="1" x14ac:dyDescent="0.3">
      <c r="A197" s="538">
        <v>39052</v>
      </c>
      <c r="B197" s="550">
        <v>3.77</v>
      </c>
      <c r="C197" s="539">
        <v>4.7</v>
      </c>
      <c r="D197" s="539">
        <v>4.54</v>
      </c>
      <c r="E197" s="539">
        <v>3.82</v>
      </c>
      <c r="F197" s="539">
        <v>3.81</v>
      </c>
      <c r="G197" s="539">
        <v>4.04</v>
      </c>
      <c r="H197" s="539">
        <v>4.04</v>
      </c>
      <c r="I197" s="539">
        <v>3.96</v>
      </c>
      <c r="J197" s="539"/>
      <c r="K197" s="539">
        <v>3.0819999999999999</v>
      </c>
      <c r="L197" s="539">
        <v>6.4729999999999999</v>
      </c>
      <c r="M197" s="541"/>
      <c r="N197" s="539">
        <f t="shared" si="9"/>
        <v>4.9999999999999822E-2</v>
      </c>
      <c r="O197" s="539">
        <f t="shared" si="9"/>
        <v>4.0000000000000036E-2</v>
      </c>
      <c r="P197" s="539">
        <f t="shared" si="9"/>
        <v>0.27</v>
      </c>
      <c r="Q197" s="539">
        <f t="shared" si="9"/>
        <v>0.27</v>
      </c>
      <c r="R197" s="539">
        <f t="shared" si="9"/>
        <v>0.18999999999999995</v>
      </c>
      <c r="S197" s="539">
        <f t="shared" si="7"/>
        <v>0.77</v>
      </c>
      <c r="T197" s="539">
        <f t="shared" si="8"/>
        <v>0.93000000000000016</v>
      </c>
    </row>
    <row r="198" spans="1:20" hidden="1" x14ac:dyDescent="0.3">
      <c r="A198" s="538">
        <v>39022</v>
      </c>
      <c r="B198" s="550">
        <v>3.71</v>
      </c>
      <c r="C198" s="539">
        <v>4.4619999999999997</v>
      </c>
      <c r="D198" s="539">
        <v>4.45</v>
      </c>
      <c r="E198" s="539">
        <v>3.75</v>
      </c>
      <c r="F198" s="539">
        <v>3.74</v>
      </c>
      <c r="G198" s="539">
        <v>3.98</v>
      </c>
      <c r="H198" s="539">
        <v>3.97</v>
      </c>
      <c r="I198" s="539">
        <v>3.89</v>
      </c>
      <c r="J198" s="539"/>
      <c r="K198" s="539">
        <v>3.0190000000000001</v>
      </c>
      <c r="L198" s="539">
        <v>6.56</v>
      </c>
      <c r="M198" s="541"/>
      <c r="N198" s="539">
        <f t="shared" si="9"/>
        <v>4.0000000000000036E-2</v>
      </c>
      <c r="O198" s="539">
        <f t="shared" si="9"/>
        <v>3.0000000000000249E-2</v>
      </c>
      <c r="P198" s="539">
        <f t="shared" si="9"/>
        <v>0.27</v>
      </c>
      <c r="Q198" s="539">
        <f t="shared" si="9"/>
        <v>0.26000000000000023</v>
      </c>
      <c r="R198" s="539">
        <f t="shared" si="9"/>
        <v>0.18000000000000016</v>
      </c>
      <c r="S198" s="539">
        <f t="shared" si="7"/>
        <v>0.74000000000000021</v>
      </c>
      <c r="T198" s="539">
        <f t="shared" si="8"/>
        <v>0.75199999999999978</v>
      </c>
    </row>
    <row r="199" spans="1:20" hidden="1" x14ac:dyDescent="0.3">
      <c r="A199" s="538">
        <v>38991</v>
      </c>
      <c r="B199" s="550">
        <v>3.79</v>
      </c>
      <c r="C199" s="539">
        <v>4.6040000000000001</v>
      </c>
      <c r="D199" s="539">
        <v>4.51</v>
      </c>
      <c r="E199" s="539">
        <v>3.81</v>
      </c>
      <c r="F199" s="539">
        <v>3.81</v>
      </c>
      <c r="G199" s="539">
        <v>4.08</v>
      </c>
      <c r="H199" s="539">
        <v>4.07</v>
      </c>
      <c r="I199" s="539">
        <v>3.98</v>
      </c>
      <c r="J199" s="539"/>
      <c r="K199" s="539">
        <v>2.9660000000000002</v>
      </c>
      <c r="L199" s="539">
        <v>6.5620000000000003</v>
      </c>
      <c r="M199" s="541"/>
      <c r="N199" s="539">
        <f t="shared" si="9"/>
        <v>2.0000000000000018E-2</v>
      </c>
      <c r="O199" s="539">
        <f t="shared" si="9"/>
        <v>2.0000000000000018E-2</v>
      </c>
      <c r="P199" s="539">
        <f t="shared" si="9"/>
        <v>0.29000000000000004</v>
      </c>
      <c r="Q199" s="539">
        <f t="shared" si="9"/>
        <v>0.28000000000000025</v>
      </c>
      <c r="R199" s="539">
        <f t="shared" si="9"/>
        <v>0.18999999999999995</v>
      </c>
      <c r="S199" s="539">
        <f t="shared" si="7"/>
        <v>0.71999999999999975</v>
      </c>
      <c r="T199" s="539">
        <f t="shared" si="8"/>
        <v>0.81400000000000006</v>
      </c>
    </row>
    <row r="200" spans="1:20" hidden="1" x14ac:dyDescent="0.3">
      <c r="A200" s="538">
        <v>38961</v>
      </c>
      <c r="B200" s="550">
        <v>3.75</v>
      </c>
      <c r="C200" s="539">
        <v>4.633</v>
      </c>
      <c r="D200" s="539">
        <v>4.4400000000000004</v>
      </c>
      <c r="E200" s="539">
        <v>3.76</v>
      </c>
      <c r="F200" s="539">
        <v>3.77</v>
      </c>
      <c r="G200" s="539">
        <v>4.0599999999999996</v>
      </c>
      <c r="H200" s="539">
        <v>4.04</v>
      </c>
      <c r="I200" s="539">
        <v>3.93</v>
      </c>
      <c r="J200" s="539"/>
      <c r="K200" s="539">
        <v>3.302</v>
      </c>
      <c r="L200" s="539">
        <v>6.53</v>
      </c>
      <c r="M200" s="541"/>
      <c r="N200" s="539">
        <f t="shared" si="9"/>
        <v>9.9999999999997868E-3</v>
      </c>
      <c r="O200" s="539">
        <f t="shared" si="9"/>
        <v>2.0000000000000018E-2</v>
      </c>
      <c r="P200" s="539">
        <f t="shared" si="9"/>
        <v>0.30999999999999961</v>
      </c>
      <c r="Q200" s="539">
        <f t="shared" si="9"/>
        <v>0.29000000000000004</v>
      </c>
      <c r="R200" s="539">
        <f t="shared" si="9"/>
        <v>0.18000000000000016</v>
      </c>
      <c r="S200" s="539">
        <f t="shared" si="7"/>
        <v>0.69000000000000039</v>
      </c>
      <c r="T200" s="539">
        <f t="shared" si="8"/>
        <v>0.88300000000000001</v>
      </c>
    </row>
    <row r="201" spans="1:20" hidden="1" x14ac:dyDescent="0.3">
      <c r="A201" s="538">
        <v>38930</v>
      </c>
      <c r="B201" s="550">
        <v>3.88</v>
      </c>
      <c r="C201" s="539">
        <v>4.7320000000000002</v>
      </c>
      <c r="D201" s="539">
        <v>4.49</v>
      </c>
      <c r="E201" s="539">
        <v>3.89</v>
      </c>
      <c r="F201" s="539">
        <v>3.9</v>
      </c>
      <c r="G201" s="539">
        <v>4.1900000000000004</v>
      </c>
      <c r="H201" s="539">
        <v>4.17</v>
      </c>
      <c r="I201" s="539">
        <v>4.0599999999999996</v>
      </c>
      <c r="J201" s="539"/>
      <c r="K201" s="539">
        <v>3.323</v>
      </c>
      <c r="L201" s="539">
        <v>6.61</v>
      </c>
      <c r="M201" s="541"/>
      <c r="N201" s="539">
        <f t="shared" si="9"/>
        <v>1.0000000000000231E-2</v>
      </c>
      <c r="O201" s="539">
        <f t="shared" si="9"/>
        <v>2.0000000000000018E-2</v>
      </c>
      <c r="P201" s="539">
        <f t="shared" si="9"/>
        <v>0.3100000000000005</v>
      </c>
      <c r="Q201" s="539">
        <f t="shared" si="9"/>
        <v>0.29000000000000004</v>
      </c>
      <c r="R201" s="539">
        <f t="shared" si="9"/>
        <v>0.17999999999999972</v>
      </c>
      <c r="S201" s="539">
        <f t="shared" si="7"/>
        <v>0.61000000000000032</v>
      </c>
      <c r="T201" s="539">
        <f t="shared" si="8"/>
        <v>0.85200000000000031</v>
      </c>
    </row>
    <row r="202" spans="1:20" hidden="1" x14ac:dyDescent="0.3">
      <c r="A202" s="538">
        <v>38899</v>
      </c>
      <c r="B202" s="550">
        <v>4.01</v>
      </c>
      <c r="C202" s="539">
        <v>4.9880000000000004</v>
      </c>
      <c r="D202" s="539">
        <v>4.49</v>
      </c>
      <c r="E202" s="539">
        <v>4.0199999999999996</v>
      </c>
      <c r="F202" s="539">
        <v>4.03</v>
      </c>
      <c r="G202" s="539">
        <v>4.33</v>
      </c>
      <c r="H202" s="539">
        <v>4.3099999999999996</v>
      </c>
      <c r="I202" s="539">
        <v>4.1399999999999997</v>
      </c>
      <c r="J202" s="539"/>
      <c r="K202" s="539">
        <v>3.39</v>
      </c>
      <c r="L202" s="539">
        <v>6.7210000000000001</v>
      </c>
      <c r="M202" s="541"/>
      <c r="N202" s="539">
        <f t="shared" si="9"/>
        <v>9.9999999999997868E-3</v>
      </c>
      <c r="O202" s="539">
        <f t="shared" si="9"/>
        <v>2.0000000000000462E-2</v>
      </c>
      <c r="P202" s="539">
        <f t="shared" si="9"/>
        <v>0.32000000000000028</v>
      </c>
      <c r="Q202" s="539">
        <f t="shared" si="9"/>
        <v>0.29999999999999982</v>
      </c>
      <c r="R202" s="539">
        <f t="shared" si="9"/>
        <v>0.12999999999999989</v>
      </c>
      <c r="S202" s="539">
        <f t="shared" si="7"/>
        <v>0.48000000000000043</v>
      </c>
      <c r="T202" s="539">
        <f t="shared" si="8"/>
        <v>0.97800000000000065</v>
      </c>
    </row>
    <row r="203" spans="1:20" hidden="1" x14ac:dyDescent="0.3">
      <c r="A203" s="538">
        <v>38869</v>
      </c>
      <c r="B203" s="550">
        <v>3.96</v>
      </c>
      <c r="C203" s="539">
        <v>5.1449999999999996</v>
      </c>
      <c r="D203" s="539">
        <v>4.5</v>
      </c>
      <c r="E203" s="539">
        <v>3.99</v>
      </c>
      <c r="F203" s="539">
        <v>4.01</v>
      </c>
      <c r="G203" s="539">
        <v>4.3099999999999996</v>
      </c>
      <c r="H203" s="539">
        <v>4.3</v>
      </c>
      <c r="I203" s="539">
        <v>4.0999999999999996</v>
      </c>
      <c r="J203" s="539"/>
      <c r="K203" s="539">
        <v>3.1320000000000001</v>
      </c>
      <c r="L203" s="539">
        <v>6.758</v>
      </c>
      <c r="M203" s="541"/>
      <c r="N203" s="539">
        <f t="shared" si="9"/>
        <v>3.0000000000000249E-2</v>
      </c>
      <c r="O203" s="539">
        <f t="shared" si="9"/>
        <v>4.9999999999999822E-2</v>
      </c>
      <c r="P203" s="539">
        <f t="shared" si="9"/>
        <v>0.34999999999999964</v>
      </c>
      <c r="Q203" s="539">
        <f t="shared" si="9"/>
        <v>0.33999999999999986</v>
      </c>
      <c r="R203" s="539">
        <f t="shared" si="9"/>
        <v>0.13999999999999968</v>
      </c>
      <c r="S203" s="539">
        <f t="shared" si="7"/>
        <v>0.54</v>
      </c>
      <c r="T203" s="539">
        <f t="shared" si="8"/>
        <v>1.1849999999999996</v>
      </c>
    </row>
    <row r="204" spans="1:20" hidden="1" x14ac:dyDescent="0.3">
      <c r="A204" s="538">
        <v>38838</v>
      </c>
      <c r="B204" s="550">
        <v>3.96</v>
      </c>
      <c r="C204" s="539">
        <v>5.1230000000000002</v>
      </c>
      <c r="D204" s="539">
        <v>4.49</v>
      </c>
      <c r="E204" s="539">
        <v>3.99</v>
      </c>
      <c r="F204" s="539">
        <v>4</v>
      </c>
      <c r="G204" s="539">
        <v>4.3</v>
      </c>
      <c r="H204" s="539">
        <v>4.29</v>
      </c>
      <c r="I204" s="539">
        <v>4.07</v>
      </c>
      <c r="J204" s="539"/>
      <c r="K204" s="539">
        <v>3.0470000000000002</v>
      </c>
      <c r="L204" s="539">
        <v>6.7770000000000001</v>
      </c>
      <c r="M204" s="541"/>
      <c r="N204" s="539">
        <f t="shared" si="9"/>
        <v>3.0000000000000249E-2</v>
      </c>
      <c r="O204" s="539">
        <f t="shared" si="9"/>
        <v>4.0000000000000036E-2</v>
      </c>
      <c r="P204" s="539">
        <f t="shared" si="9"/>
        <v>0.33999999999999986</v>
      </c>
      <c r="Q204" s="539">
        <f t="shared" si="9"/>
        <v>0.33000000000000007</v>
      </c>
      <c r="R204" s="539">
        <f t="shared" si="9"/>
        <v>0.11000000000000032</v>
      </c>
      <c r="S204" s="539">
        <f t="shared" ref="S204:S267" si="10">D204-B204</f>
        <v>0.53000000000000025</v>
      </c>
      <c r="T204" s="539">
        <f t="shared" ref="T204:T267" si="11">C204-B204</f>
        <v>1.1630000000000003</v>
      </c>
    </row>
    <row r="205" spans="1:20" hidden="1" x14ac:dyDescent="0.3">
      <c r="A205" s="538">
        <v>38808</v>
      </c>
      <c r="B205" s="550">
        <v>3.89</v>
      </c>
      <c r="C205" s="539">
        <v>5.0570000000000004</v>
      </c>
      <c r="D205" s="539">
        <v>4.37</v>
      </c>
      <c r="E205" s="539">
        <v>3.92</v>
      </c>
      <c r="F205" s="539">
        <v>3.95</v>
      </c>
      <c r="G205" s="539">
        <v>4.2300000000000004</v>
      </c>
      <c r="H205" s="539">
        <v>4.22</v>
      </c>
      <c r="I205" s="539">
        <v>4.03</v>
      </c>
      <c r="J205" s="539"/>
      <c r="K205" s="539">
        <v>3.0470000000000002</v>
      </c>
      <c r="L205" s="539">
        <v>7.0170000000000003</v>
      </c>
      <c r="M205" s="541"/>
      <c r="N205" s="539">
        <f t="shared" si="9"/>
        <v>2.9999999999999805E-2</v>
      </c>
      <c r="O205" s="539">
        <f t="shared" si="9"/>
        <v>6.0000000000000053E-2</v>
      </c>
      <c r="P205" s="539">
        <f t="shared" si="9"/>
        <v>0.3400000000000003</v>
      </c>
      <c r="Q205" s="539">
        <f t="shared" si="9"/>
        <v>0.32999999999999963</v>
      </c>
      <c r="R205" s="539">
        <f t="shared" si="9"/>
        <v>0.14000000000000012</v>
      </c>
      <c r="S205" s="539">
        <f t="shared" si="10"/>
        <v>0.48</v>
      </c>
      <c r="T205" s="539">
        <f t="shared" si="11"/>
        <v>1.1670000000000003</v>
      </c>
    </row>
    <row r="206" spans="1:20" hidden="1" x14ac:dyDescent="0.3">
      <c r="A206" s="538">
        <v>38777</v>
      </c>
      <c r="B206" s="550">
        <v>3.64</v>
      </c>
      <c r="C206" s="539">
        <v>4.8529999999999998</v>
      </c>
      <c r="D206" s="539">
        <v>4.1900000000000004</v>
      </c>
      <c r="E206" s="539">
        <v>3.66</v>
      </c>
      <c r="F206" s="539">
        <v>3.69</v>
      </c>
      <c r="G206" s="539">
        <v>3.95</v>
      </c>
      <c r="H206" s="539">
        <v>3.92</v>
      </c>
      <c r="I206" s="539">
        <v>3.77</v>
      </c>
      <c r="J206" s="539"/>
      <c r="K206" s="539">
        <v>2.948</v>
      </c>
      <c r="L206" s="539">
        <v>6.7290000000000001</v>
      </c>
      <c r="M206" s="541"/>
      <c r="N206" s="539">
        <f t="shared" si="9"/>
        <v>2.0000000000000018E-2</v>
      </c>
      <c r="O206" s="539">
        <f t="shared" si="9"/>
        <v>4.9999999999999822E-2</v>
      </c>
      <c r="P206" s="539">
        <f t="shared" si="9"/>
        <v>0.31000000000000005</v>
      </c>
      <c r="Q206" s="539">
        <f t="shared" si="9"/>
        <v>0.2799999999999998</v>
      </c>
      <c r="R206" s="539">
        <f t="shared" si="9"/>
        <v>0.12999999999999989</v>
      </c>
      <c r="S206" s="539">
        <f t="shared" si="10"/>
        <v>0.55000000000000027</v>
      </c>
      <c r="T206" s="539">
        <f t="shared" si="11"/>
        <v>1.2129999999999996</v>
      </c>
    </row>
    <row r="207" spans="1:20" hidden="1" x14ac:dyDescent="0.3">
      <c r="A207" s="538">
        <v>38749</v>
      </c>
      <c r="B207" s="550">
        <v>3.47</v>
      </c>
      <c r="C207" s="539">
        <v>4.5570000000000004</v>
      </c>
      <c r="D207" s="539">
        <v>4.05</v>
      </c>
      <c r="E207" s="539">
        <v>3.48</v>
      </c>
      <c r="F207" s="539">
        <v>3.51</v>
      </c>
      <c r="G207" s="539">
        <v>3.77</v>
      </c>
      <c r="H207" s="539">
        <v>3.7</v>
      </c>
      <c r="I207" s="539">
        <v>3.6</v>
      </c>
      <c r="J207" s="539"/>
      <c r="K207" s="539">
        <v>2.97</v>
      </c>
      <c r="L207" s="539">
        <v>6.7210000000000001</v>
      </c>
      <c r="M207" s="541"/>
      <c r="N207" s="539">
        <f t="shared" si="9"/>
        <v>9.9999999999997868E-3</v>
      </c>
      <c r="O207" s="539">
        <f t="shared" si="9"/>
        <v>3.9999999999999591E-2</v>
      </c>
      <c r="P207" s="539">
        <f t="shared" si="9"/>
        <v>0.29999999999999982</v>
      </c>
      <c r="Q207" s="539">
        <f t="shared" si="9"/>
        <v>0.22999999999999998</v>
      </c>
      <c r="R207" s="539">
        <f t="shared" si="9"/>
        <v>0.12999999999999989</v>
      </c>
      <c r="S207" s="539">
        <f t="shared" si="10"/>
        <v>0.57999999999999963</v>
      </c>
      <c r="T207" s="539">
        <f t="shared" si="11"/>
        <v>1.0870000000000002</v>
      </c>
    </row>
    <row r="208" spans="1:20" hidden="1" x14ac:dyDescent="0.3">
      <c r="A208" s="538">
        <v>38718</v>
      </c>
      <c r="B208" s="550">
        <v>3.32</v>
      </c>
      <c r="C208" s="539">
        <v>4.5209999999999999</v>
      </c>
      <c r="D208" s="539">
        <v>3.97</v>
      </c>
      <c r="E208" s="539">
        <v>3.33</v>
      </c>
      <c r="F208" s="539">
        <v>3.34</v>
      </c>
      <c r="G208" s="539">
        <v>3.6</v>
      </c>
      <c r="H208" s="539">
        <v>3.54</v>
      </c>
      <c r="I208" s="539">
        <v>3.45</v>
      </c>
      <c r="J208" s="539"/>
      <c r="K208" s="539">
        <v>3.1339999999999999</v>
      </c>
      <c r="L208" s="539">
        <v>6.6760000000000002</v>
      </c>
      <c r="M208" s="541"/>
      <c r="N208" s="539">
        <f t="shared" si="9"/>
        <v>1.0000000000000231E-2</v>
      </c>
      <c r="O208" s="539">
        <f t="shared" si="9"/>
        <v>2.0000000000000018E-2</v>
      </c>
      <c r="P208" s="539">
        <f t="shared" si="9"/>
        <v>0.28000000000000025</v>
      </c>
      <c r="Q208" s="539">
        <f t="shared" si="9"/>
        <v>0.2200000000000002</v>
      </c>
      <c r="R208" s="539">
        <f t="shared" si="9"/>
        <v>0.13000000000000034</v>
      </c>
      <c r="S208" s="539">
        <f t="shared" si="10"/>
        <v>0.65000000000000036</v>
      </c>
      <c r="T208" s="539">
        <f t="shared" si="11"/>
        <v>1.2010000000000001</v>
      </c>
    </row>
    <row r="209" spans="1:20" hidden="1" x14ac:dyDescent="0.3">
      <c r="A209" s="538">
        <v>38687</v>
      </c>
      <c r="B209" s="550">
        <v>3.34</v>
      </c>
      <c r="C209" s="539">
        <v>4.399</v>
      </c>
      <c r="D209" s="539">
        <v>4.2699999999999996</v>
      </c>
      <c r="E209" s="539">
        <v>3.37</v>
      </c>
      <c r="F209" s="539">
        <v>3.38</v>
      </c>
      <c r="G209" s="539">
        <v>3.57</v>
      </c>
      <c r="H209" s="539">
        <v>3.55</v>
      </c>
      <c r="I209" s="539">
        <v>3.46</v>
      </c>
      <c r="J209" s="539"/>
      <c r="K209" s="539">
        <v>3.3010000000000002</v>
      </c>
      <c r="L209" s="539">
        <v>6.8310000000000004</v>
      </c>
      <c r="M209" s="541"/>
      <c r="N209" s="539">
        <f t="shared" si="9"/>
        <v>3.0000000000000249E-2</v>
      </c>
      <c r="O209" s="539">
        <f t="shared" si="9"/>
        <v>4.0000000000000036E-2</v>
      </c>
      <c r="P209" s="539">
        <f t="shared" si="9"/>
        <v>0.22999999999999998</v>
      </c>
      <c r="Q209" s="539">
        <f t="shared" si="9"/>
        <v>0.20999999999999996</v>
      </c>
      <c r="R209" s="539">
        <f t="shared" si="9"/>
        <v>0.12000000000000011</v>
      </c>
      <c r="S209" s="539">
        <f t="shared" si="10"/>
        <v>0.92999999999999972</v>
      </c>
      <c r="T209" s="539">
        <f t="shared" si="11"/>
        <v>1.0590000000000002</v>
      </c>
    </row>
    <row r="210" spans="1:20" hidden="1" x14ac:dyDescent="0.3">
      <c r="A210" s="538">
        <v>38657</v>
      </c>
      <c r="B210" s="550">
        <v>3.45</v>
      </c>
      <c r="C210" s="539">
        <v>4.49</v>
      </c>
      <c r="D210" s="539">
        <v>4.37</v>
      </c>
      <c r="E210" s="539">
        <v>3.48</v>
      </c>
      <c r="F210" s="539">
        <v>3.5</v>
      </c>
      <c r="G210" s="539">
        <v>3.67</v>
      </c>
      <c r="H210" s="539">
        <v>3.66</v>
      </c>
      <c r="I210" s="539">
        <v>3.58</v>
      </c>
      <c r="J210" s="539"/>
      <c r="K210" s="539">
        <v>3.2930000000000001</v>
      </c>
      <c r="L210" s="539">
        <v>6.9379999999999997</v>
      </c>
      <c r="M210" s="541"/>
      <c r="N210" s="539">
        <f t="shared" si="9"/>
        <v>2.9999999999999805E-2</v>
      </c>
      <c r="O210" s="539">
        <f t="shared" si="9"/>
        <v>4.9999999999999822E-2</v>
      </c>
      <c r="P210" s="539">
        <f t="shared" si="9"/>
        <v>0.21999999999999975</v>
      </c>
      <c r="Q210" s="539">
        <f t="shared" si="9"/>
        <v>0.20999999999999996</v>
      </c>
      <c r="R210" s="539">
        <f t="shared" si="9"/>
        <v>0.12999999999999989</v>
      </c>
      <c r="S210" s="539">
        <f t="shared" si="10"/>
        <v>0.91999999999999993</v>
      </c>
      <c r="T210" s="539">
        <f t="shared" si="11"/>
        <v>1.04</v>
      </c>
    </row>
    <row r="211" spans="1:20" hidden="1" x14ac:dyDescent="0.3">
      <c r="A211" s="538">
        <v>38626</v>
      </c>
      <c r="B211" s="550">
        <v>3.24</v>
      </c>
      <c r="C211" s="539">
        <v>4.5590000000000002</v>
      </c>
      <c r="D211" s="539">
        <v>4.4000000000000004</v>
      </c>
      <c r="E211" s="539">
        <v>3.28</v>
      </c>
      <c r="F211" s="539">
        <v>3.29</v>
      </c>
      <c r="G211" s="539">
        <v>3.45</v>
      </c>
      <c r="H211" s="539">
        <v>3.44</v>
      </c>
      <c r="I211" s="539">
        <v>3.39</v>
      </c>
      <c r="J211" s="539"/>
      <c r="K211" s="539">
        <v>3.1739999999999999</v>
      </c>
      <c r="L211" s="539">
        <v>7.0679999999999996</v>
      </c>
      <c r="M211" s="541"/>
      <c r="N211" s="539">
        <f t="shared" si="9"/>
        <v>3.9999999999999591E-2</v>
      </c>
      <c r="O211" s="539">
        <f t="shared" si="9"/>
        <v>4.9999999999999822E-2</v>
      </c>
      <c r="P211" s="539">
        <f t="shared" si="9"/>
        <v>0.20999999999999996</v>
      </c>
      <c r="Q211" s="539">
        <f t="shared" si="9"/>
        <v>0.19999999999999973</v>
      </c>
      <c r="R211" s="539">
        <f t="shared" si="9"/>
        <v>0.14999999999999991</v>
      </c>
      <c r="S211" s="539">
        <f t="shared" si="10"/>
        <v>1.1600000000000001</v>
      </c>
      <c r="T211" s="539">
        <f t="shared" si="11"/>
        <v>1.319</v>
      </c>
    </row>
    <row r="212" spans="1:20" hidden="1" x14ac:dyDescent="0.3">
      <c r="A212" s="538">
        <v>38596</v>
      </c>
      <c r="B212" s="550">
        <v>3.07</v>
      </c>
      <c r="C212" s="539">
        <v>4.3319999999999999</v>
      </c>
      <c r="D212" s="539">
        <v>4.25</v>
      </c>
      <c r="E212" s="539">
        <v>3.09</v>
      </c>
      <c r="F212" s="539">
        <v>3.13</v>
      </c>
      <c r="G212" s="539">
        <v>3.3</v>
      </c>
      <c r="H212" s="539">
        <v>3.29</v>
      </c>
      <c r="I212" s="539">
        <v>3.23</v>
      </c>
      <c r="J212" s="539"/>
      <c r="K212" s="539">
        <v>3.3250000000000002</v>
      </c>
      <c r="L212" s="539">
        <v>6.68</v>
      </c>
      <c r="M212" s="541"/>
      <c r="N212" s="539">
        <f t="shared" si="9"/>
        <v>2.0000000000000018E-2</v>
      </c>
      <c r="O212" s="539">
        <f t="shared" si="9"/>
        <v>6.0000000000000053E-2</v>
      </c>
      <c r="P212" s="539">
        <f t="shared" si="9"/>
        <v>0.22999999999999998</v>
      </c>
      <c r="Q212" s="539">
        <f t="shared" si="9"/>
        <v>0.2200000000000002</v>
      </c>
      <c r="R212" s="539">
        <f t="shared" si="9"/>
        <v>0.16000000000000014</v>
      </c>
      <c r="S212" s="539">
        <f t="shared" si="10"/>
        <v>1.1800000000000002</v>
      </c>
      <c r="T212" s="539">
        <f t="shared" si="11"/>
        <v>1.262</v>
      </c>
    </row>
    <row r="213" spans="1:20" hidden="1" x14ac:dyDescent="0.3">
      <c r="A213" s="538">
        <v>38565</v>
      </c>
      <c r="B213" s="550">
        <v>3.23</v>
      </c>
      <c r="C213" s="539">
        <v>4.016</v>
      </c>
      <c r="D213" s="539">
        <v>4.34</v>
      </c>
      <c r="E213" s="539">
        <v>3.23</v>
      </c>
      <c r="F213" s="539">
        <v>3.3</v>
      </c>
      <c r="G213" s="539">
        <v>3.47</v>
      </c>
      <c r="H213" s="539">
        <v>3.45</v>
      </c>
      <c r="I213" s="539">
        <v>3.39</v>
      </c>
      <c r="J213" s="539"/>
      <c r="K213" s="539">
        <v>3.5179999999999998</v>
      </c>
      <c r="L213" s="539">
        <v>7.5069999999999997</v>
      </c>
      <c r="M213" s="541"/>
      <c r="N213" s="539">
        <f t="shared" si="9"/>
        <v>0</v>
      </c>
      <c r="O213" s="539">
        <f t="shared" si="9"/>
        <v>6.999999999999984E-2</v>
      </c>
      <c r="P213" s="539">
        <f t="shared" si="9"/>
        <v>0.24000000000000021</v>
      </c>
      <c r="Q213" s="539">
        <f t="shared" si="9"/>
        <v>0.2200000000000002</v>
      </c>
      <c r="R213" s="539">
        <f t="shared" si="9"/>
        <v>0.16000000000000014</v>
      </c>
      <c r="S213" s="539">
        <f t="shared" si="10"/>
        <v>1.1099999999999999</v>
      </c>
      <c r="T213" s="539">
        <f t="shared" si="11"/>
        <v>0.78600000000000003</v>
      </c>
    </row>
    <row r="214" spans="1:20" hidden="1" x14ac:dyDescent="0.3">
      <c r="A214" s="538">
        <v>38534</v>
      </c>
      <c r="B214" s="550">
        <v>3.2</v>
      </c>
      <c r="C214" s="539">
        <v>4.2839999999999998</v>
      </c>
      <c r="D214" s="539">
        <v>4.3099999999999996</v>
      </c>
      <c r="E214" s="539">
        <v>3.22</v>
      </c>
      <c r="F214" s="539">
        <v>3.27</v>
      </c>
      <c r="G214" s="539">
        <v>3.46</v>
      </c>
      <c r="H214" s="539">
        <v>3.44</v>
      </c>
      <c r="I214" s="539">
        <v>3.35</v>
      </c>
      <c r="J214" s="539"/>
      <c r="K214" s="539">
        <v>3.548</v>
      </c>
      <c r="L214" s="539">
        <v>8.3109999999999999</v>
      </c>
      <c r="M214" s="541"/>
      <c r="N214" s="539">
        <f t="shared" si="9"/>
        <v>2.0000000000000018E-2</v>
      </c>
      <c r="O214" s="539">
        <f t="shared" si="9"/>
        <v>6.999999999999984E-2</v>
      </c>
      <c r="P214" s="539">
        <f t="shared" si="9"/>
        <v>0.25999999999999979</v>
      </c>
      <c r="Q214" s="539">
        <f t="shared" si="9"/>
        <v>0.23999999999999977</v>
      </c>
      <c r="R214" s="539">
        <f t="shared" si="9"/>
        <v>0.14999999999999991</v>
      </c>
      <c r="S214" s="539">
        <f t="shared" si="10"/>
        <v>1.1099999999999994</v>
      </c>
      <c r="T214" s="539">
        <f t="shared" si="11"/>
        <v>1.0839999999999996</v>
      </c>
    </row>
    <row r="215" spans="1:20" hidden="1" x14ac:dyDescent="0.3">
      <c r="A215" s="538">
        <v>38504</v>
      </c>
      <c r="B215" s="550">
        <v>3.13</v>
      </c>
      <c r="C215" s="539">
        <v>3.919</v>
      </c>
      <c r="D215" s="539">
        <v>4.3099999999999996</v>
      </c>
      <c r="E215" s="539">
        <v>3.18</v>
      </c>
      <c r="F215" s="539">
        <v>3.2</v>
      </c>
      <c r="G215" s="539">
        <v>3.44</v>
      </c>
      <c r="H215" s="539">
        <v>3.41</v>
      </c>
      <c r="I215" s="539">
        <v>3.19</v>
      </c>
      <c r="J215" s="539"/>
      <c r="K215" s="539">
        <v>3.8740000000000001</v>
      </c>
      <c r="L215" s="539">
        <v>8.3390000000000004</v>
      </c>
      <c r="M215" s="541"/>
      <c r="N215" s="539">
        <f t="shared" si="9"/>
        <v>5.0000000000000266E-2</v>
      </c>
      <c r="O215" s="539">
        <f t="shared" si="9"/>
        <v>7.0000000000000284E-2</v>
      </c>
      <c r="P215" s="539">
        <f t="shared" si="9"/>
        <v>0.31000000000000005</v>
      </c>
      <c r="Q215" s="539">
        <f t="shared" si="9"/>
        <v>0.28000000000000025</v>
      </c>
      <c r="R215" s="539">
        <f t="shared" si="9"/>
        <v>6.0000000000000053E-2</v>
      </c>
      <c r="S215" s="539">
        <f t="shared" si="10"/>
        <v>1.1799999999999997</v>
      </c>
      <c r="T215" s="539">
        <f t="shared" si="11"/>
        <v>0.78900000000000015</v>
      </c>
    </row>
    <row r="216" spans="1:20" hidden="1" x14ac:dyDescent="0.3">
      <c r="A216" s="538">
        <v>38473</v>
      </c>
      <c r="B216" s="550">
        <v>3.3</v>
      </c>
      <c r="C216" s="539">
        <v>3.9870000000000001</v>
      </c>
      <c r="D216" s="539">
        <v>4.45</v>
      </c>
      <c r="E216" s="539">
        <v>3.36</v>
      </c>
      <c r="F216" s="539">
        <v>3.38</v>
      </c>
      <c r="G216" s="539">
        <v>3.6</v>
      </c>
      <c r="H216" s="539">
        <v>3.55</v>
      </c>
      <c r="I216" s="539">
        <v>3.35</v>
      </c>
      <c r="J216" s="539"/>
      <c r="K216" s="539">
        <v>4.133</v>
      </c>
      <c r="L216" s="539">
        <v>8.3919999999999995</v>
      </c>
      <c r="M216" s="541"/>
      <c r="N216" s="539">
        <f t="shared" ref="N216:R266" si="12">E216-$B216</f>
        <v>6.0000000000000053E-2</v>
      </c>
      <c r="O216" s="539">
        <f t="shared" si="12"/>
        <v>8.0000000000000071E-2</v>
      </c>
      <c r="P216" s="539">
        <f t="shared" si="12"/>
        <v>0.30000000000000027</v>
      </c>
      <c r="Q216" s="539">
        <f t="shared" si="12"/>
        <v>0.25</v>
      </c>
      <c r="R216" s="539">
        <f t="shared" si="12"/>
        <v>5.0000000000000266E-2</v>
      </c>
      <c r="S216" s="539">
        <f t="shared" si="10"/>
        <v>1.1500000000000004</v>
      </c>
      <c r="T216" s="539">
        <f t="shared" si="11"/>
        <v>0.68700000000000028</v>
      </c>
    </row>
    <row r="217" spans="1:20" hidden="1" x14ac:dyDescent="0.3">
      <c r="A217" s="538">
        <v>38443</v>
      </c>
      <c r="B217" s="550">
        <v>3.48</v>
      </c>
      <c r="C217" s="539">
        <v>4.2060000000000004</v>
      </c>
      <c r="D217" s="539">
        <v>4.67</v>
      </c>
      <c r="E217" s="539">
        <v>3.53</v>
      </c>
      <c r="F217" s="539">
        <v>3.54</v>
      </c>
      <c r="G217" s="539">
        <v>3.76</v>
      </c>
      <c r="H217" s="539">
        <v>3.65</v>
      </c>
      <c r="I217" s="539">
        <v>3.5</v>
      </c>
      <c r="J217" s="539"/>
      <c r="K217" s="539">
        <v>4.3570000000000002</v>
      </c>
      <c r="L217" s="539">
        <v>8.375</v>
      </c>
      <c r="M217" s="541"/>
      <c r="N217" s="539">
        <f t="shared" si="12"/>
        <v>4.9999999999999822E-2</v>
      </c>
      <c r="O217" s="539">
        <f t="shared" si="12"/>
        <v>6.0000000000000053E-2</v>
      </c>
      <c r="P217" s="539">
        <f t="shared" si="12"/>
        <v>0.2799999999999998</v>
      </c>
      <c r="Q217" s="539">
        <f t="shared" si="12"/>
        <v>0.16999999999999993</v>
      </c>
      <c r="R217" s="539">
        <f t="shared" si="12"/>
        <v>2.0000000000000018E-2</v>
      </c>
      <c r="S217" s="539">
        <f t="shared" si="10"/>
        <v>1.19</v>
      </c>
      <c r="T217" s="539">
        <f t="shared" si="11"/>
        <v>0.72600000000000042</v>
      </c>
    </row>
    <row r="218" spans="1:20" hidden="1" x14ac:dyDescent="0.3">
      <c r="A218" s="538">
        <v>38412</v>
      </c>
      <c r="B218" s="550">
        <v>3.7</v>
      </c>
      <c r="C218" s="539">
        <v>4.4859999999999998</v>
      </c>
      <c r="D218" s="539">
        <v>4.87</v>
      </c>
      <c r="E218" s="539">
        <v>3.74</v>
      </c>
      <c r="F218" s="539">
        <v>3.75</v>
      </c>
      <c r="G218" s="539">
        <v>3.92</v>
      </c>
      <c r="H218" s="539">
        <v>3.84</v>
      </c>
      <c r="I218" s="539">
        <v>3.7</v>
      </c>
      <c r="J218" s="539"/>
      <c r="K218" s="539">
        <v>4.4109999999999996</v>
      </c>
      <c r="L218" s="539">
        <v>8.4149999999999991</v>
      </c>
      <c r="M218" s="541"/>
      <c r="N218" s="539">
        <f t="shared" si="12"/>
        <v>4.0000000000000036E-2</v>
      </c>
      <c r="O218" s="539">
        <f t="shared" si="12"/>
        <v>4.9999999999999822E-2</v>
      </c>
      <c r="P218" s="539">
        <f t="shared" si="12"/>
        <v>0.21999999999999975</v>
      </c>
      <c r="Q218" s="539">
        <f t="shared" si="12"/>
        <v>0.13999999999999968</v>
      </c>
      <c r="R218" s="539">
        <f t="shared" si="12"/>
        <v>0</v>
      </c>
      <c r="S218" s="539">
        <f t="shared" si="10"/>
        <v>1.17</v>
      </c>
      <c r="T218" s="539">
        <f t="shared" si="11"/>
        <v>0.78599999999999959</v>
      </c>
    </row>
    <row r="219" spans="1:20" hidden="1" x14ac:dyDescent="0.3">
      <c r="A219" s="538">
        <v>38384</v>
      </c>
      <c r="B219" s="550">
        <v>3.54</v>
      </c>
      <c r="C219" s="539">
        <v>4.383</v>
      </c>
      <c r="D219" s="539">
        <v>4.66</v>
      </c>
      <c r="E219" s="539">
        <v>3.58</v>
      </c>
      <c r="F219" s="539">
        <v>3.6</v>
      </c>
      <c r="G219" s="539">
        <v>3.69</v>
      </c>
      <c r="H219" s="539">
        <v>3.68</v>
      </c>
      <c r="I219" s="539">
        <v>3.55</v>
      </c>
      <c r="J219" s="539"/>
      <c r="K219" s="539">
        <v>4.6719999999999997</v>
      </c>
      <c r="L219" s="539">
        <v>8.2029999999999994</v>
      </c>
      <c r="M219" s="541"/>
      <c r="N219" s="539">
        <f t="shared" si="12"/>
        <v>4.0000000000000036E-2</v>
      </c>
      <c r="O219" s="539">
        <f t="shared" si="12"/>
        <v>6.0000000000000053E-2</v>
      </c>
      <c r="P219" s="539">
        <f t="shared" si="12"/>
        <v>0.14999999999999991</v>
      </c>
      <c r="Q219" s="539">
        <f t="shared" si="12"/>
        <v>0.14000000000000012</v>
      </c>
      <c r="R219" s="539">
        <f t="shared" si="12"/>
        <v>9.9999999999997868E-3</v>
      </c>
      <c r="S219" s="539">
        <f t="shared" si="10"/>
        <v>1.1200000000000001</v>
      </c>
      <c r="T219" s="539">
        <f t="shared" si="11"/>
        <v>0.84299999999999997</v>
      </c>
    </row>
    <row r="220" spans="1:20" hidden="1" x14ac:dyDescent="0.3">
      <c r="A220" s="538">
        <v>38353</v>
      </c>
      <c r="B220" s="550">
        <v>3.56</v>
      </c>
      <c r="C220" s="539">
        <v>4.1319999999999997</v>
      </c>
      <c r="D220" s="539">
        <v>4.5999999999999996</v>
      </c>
      <c r="E220" s="539">
        <v>3.59</v>
      </c>
      <c r="F220" s="539">
        <v>3.58</v>
      </c>
      <c r="G220" s="539">
        <v>3.69</v>
      </c>
      <c r="H220" s="539">
        <v>3.71</v>
      </c>
      <c r="I220" s="539">
        <v>3.56</v>
      </c>
      <c r="J220" s="539"/>
      <c r="K220" s="539">
        <v>4.6470000000000002</v>
      </c>
      <c r="L220" s="539">
        <v>7.7649999999999997</v>
      </c>
      <c r="M220" s="541"/>
      <c r="N220" s="539">
        <f t="shared" si="12"/>
        <v>2.9999999999999805E-2</v>
      </c>
      <c r="O220" s="539">
        <f t="shared" si="12"/>
        <v>2.0000000000000018E-2</v>
      </c>
      <c r="P220" s="539">
        <f t="shared" si="12"/>
        <v>0.12999999999999989</v>
      </c>
      <c r="Q220" s="539">
        <f t="shared" si="12"/>
        <v>0.14999999999999991</v>
      </c>
      <c r="R220" s="539">
        <f t="shared" si="12"/>
        <v>0</v>
      </c>
      <c r="S220" s="539">
        <f t="shared" si="10"/>
        <v>1.0399999999999996</v>
      </c>
      <c r="T220" s="539">
        <f t="shared" si="11"/>
        <v>0.57199999999999962</v>
      </c>
    </row>
    <row r="221" spans="1:20" hidden="1" x14ac:dyDescent="0.3">
      <c r="A221" s="538">
        <v>38322</v>
      </c>
      <c r="B221" s="550">
        <v>3.58</v>
      </c>
      <c r="C221" s="539">
        <v>4.218</v>
      </c>
      <c r="D221" s="539">
        <v>4.58</v>
      </c>
      <c r="E221" s="539">
        <v>3.64</v>
      </c>
      <c r="F221" s="539">
        <v>3.64</v>
      </c>
      <c r="G221" s="539">
        <v>3.77</v>
      </c>
      <c r="H221" s="539">
        <v>3.79</v>
      </c>
      <c r="I221" s="539">
        <v>3.64</v>
      </c>
      <c r="J221" s="539"/>
      <c r="K221" s="539">
        <v>4.5330000000000004</v>
      </c>
      <c r="L221" s="539">
        <v>9.3979999999999997</v>
      </c>
      <c r="M221" s="541"/>
      <c r="N221" s="539">
        <f t="shared" si="12"/>
        <v>6.0000000000000053E-2</v>
      </c>
      <c r="O221" s="539">
        <f t="shared" si="12"/>
        <v>6.0000000000000053E-2</v>
      </c>
      <c r="P221" s="539">
        <f t="shared" si="12"/>
        <v>0.18999999999999995</v>
      </c>
      <c r="Q221" s="539">
        <f t="shared" si="12"/>
        <v>0.20999999999999996</v>
      </c>
      <c r="R221" s="539">
        <f t="shared" si="12"/>
        <v>6.0000000000000053E-2</v>
      </c>
      <c r="S221" s="539">
        <f t="shared" si="10"/>
        <v>1</v>
      </c>
      <c r="T221" s="539">
        <f t="shared" si="11"/>
        <v>0.6379999999999999</v>
      </c>
    </row>
    <row r="222" spans="1:20" hidden="1" x14ac:dyDescent="0.3">
      <c r="A222" s="538">
        <v>38292</v>
      </c>
      <c r="B222" s="550">
        <v>3.78</v>
      </c>
      <c r="C222" s="539">
        <v>4.3529999999999998</v>
      </c>
      <c r="D222" s="539">
        <v>4.74</v>
      </c>
      <c r="E222" s="539">
        <v>3.85</v>
      </c>
      <c r="F222" s="539">
        <v>3.86</v>
      </c>
      <c r="G222" s="539">
        <v>3.97</v>
      </c>
      <c r="H222" s="539">
        <v>4</v>
      </c>
      <c r="I222" s="539">
        <v>3.86</v>
      </c>
      <c r="J222" s="539"/>
      <c r="K222" s="539">
        <v>4.7530000000000001</v>
      </c>
      <c r="L222" s="539">
        <v>9.4870000000000001</v>
      </c>
      <c r="M222" s="541"/>
      <c r="N222" s="539">
        <f t="shared" si="12"/>
        <v>7.0000000000000284E-2</v>
      </c>
      <c r="O222" s="539">
        <f t="shared" si="12"/>
        <v>8.0000000000000071E-2</v>
      </c>
      <c r="P222" s="539">
        <f t="shared" si="12"/>
        <v>0.19000000000000039</v>
      </c>
      <c r="Q222" s="539">
        <f t="shared" si="12"/>
        <v>0.2200000000000002</v>
      </c>
      <c r="R222" s="539">
        <f t="shared" si="12"/>
        <v>8.0000000000000071E-2</v>
      </c>
      <c r="S222" s="539">
        <f t="shared" si="10"/>
        <v>0.96000000000000041</v>
      </c>
      <c r="T222" s="539">
        <f t="shared" si="11"/>
        <v>0.57299999999999995</v>
      </c>
    </row>
    <row r="223" spans="1:20" hidden="1" x14ac:dyDescent="0.3">
      <c r="A223" s="538">
        <v>38261</v>
      </c>
      <c r="B223" s="550">
        <v>3.89</v>
      </c>
      <c r="C223" s="539">
        <v>4.0220000000000002</v>
      </c>
      <c r="D223" s="539">
        <v>4.8099999999999996</v>
      </c>
      <c r="E223" s="539">
        <v>3.97</v>
      </c>
      <c r="F223" s="539">
        <v>3.98</v>
      </c>
      <c r="G223" s="539">
        <v>4.1100000000000003</v>
      </c>
      <c r="H223" s="539">
        <v>4.13</v>
      </c>
      <c r="I223" s="539">
        <v>3.99</v>
      </c>
      <c r="J223" s="539"/>
      <c r="K223" s="539">
        <v>4.7910000000000004</v>
      </c>
      <c r="L223" s="539">
        <v>9.4629999999999992</v>
      </c>
      <c r="M223" s="541"/>
      <c r="N223" s="539">
        <f t="shared" si="12"/>
        <v>8.0000000000000071E-2</v>
      </c>
      <c r="O223" s="539">
        <f t="shared" si="12"/>
        <v>8.9999999999999858E-2</v>
      </c>
      <c r="P223" s="539">
        <f t="shared" si="12"/>
        <v>0.2200000000000002</v>
      </c>
      <c r="Q223" s="539">
        <f t="shared" si="12"/>
        <v>0.23999999999999977</v>
      </c>
      <c r="R223" s="539">
        <f t="shared" si="12"/>
        <v>0.10000000000000009</v>
      </c>
      <c r="S223" s="539">
        <f t="shared" si="10"/>
        <v>0.91999999999999948</v>
      </c>
      <c r="T223" s="539">
        <f t="shared" si="11"/>
        <v>0.13200000000000012</v>
      </c>
    </row>
    <row r="224" spans="1:20" hidden="1" x14ac:dyDescent="0.3">
      <c r="A224" s="538">
        <v>38231</v>
      </c>
      <c r="B224" s="550">
        <v>4.0199999999999996</v>
      </c>
      <c r="C224" s="539">
        <v>4.1230000000000002</v>
      </c>
      <c r="D224" s="539">
        <v>4.95</v>
      </c>
      <c r="E224" s="539">
        <v>4.08</v>
      </c>
      <c r="F224" s="539">
        <v>4.09</v>
      </c>
      <c r="G224" s="539">
        <v>4.22</v>
      </c>
      <c r="H224" s="539">
        <v>4.25</v>
      </c>
      <c r="I224" s="539">
        <v>4.12</v>
      </c>
      <c r="J224" s="539"/>
      <c r="K224" s="539">
        <v>4.79</v>
      </c>
      <c r="L224" s="539">
        <v>9.6140000000000008</v>
      </c>
      <c r="M224" s="541"/>
      <c r="N224" s="539">
        <f t="shared" si="12"/>
        <v>6.0000000000000497E-2</v>
      </c>
      <c r="O224" s="539">
        <f t="shared" si="12"/>
        <v>7.0000000000000284E-2</v>
      </c>
      <c r="P224" s="539">
        <f t="shared" si="12"/>
        <v>0.20000000000000018</v>
      </c>
      <c r="Q224" s="539">
        <f t="shared" si="12"/>
        <v>0.23000000000000043</v>
      </c>
      <c r="R224" s="539">
        <f t="shared" si="12"/>
        <v>0.10000000000000053</v>
      </c>
      <c r="S224" s="539">
        <f t="shared" si="10"/>
        <v>0.9300000000000006</v>
      </c>
      <c r="T224" s="539">
        <f t="shared" si="11"/>
        <v>0.10300000000000065</v>
      </c>
    </row>
    <row r="225" spans="1:20" hidden="1" x14ac:dyDescent="0.3">
      <c r="A225" s="538">
        <v>38200</v>
      </c>
      <c r="B225" s="550">
        <v>4.08</v>
      </c>
      <c r="C225" s="539">
        <v>4.1189999999999998</v>
      </c>
      <c r="D225" s="539">
        <v>5.03</v>
      </c>
      <c r="E225" s="539">
        <v>4.1500000000000004</v>
      </c>
      <c r="F225" s="539">
        <v>4.1100000000000003</v>
      </c>
      <c r="G225" s="539">
        <v>4.28</v>
      </c>
      <c r="H225" s="539">
        <v>4.28</v>
      </c>
      <c r="I225" s="539">
        <v>4.18</v>
      </c>
      <c r="J225" s="539"/>
      <c r="K225" s="539">
        <v>4.9509999999999996</v>
      </c>
      <c r="L225" s="539">
        <v>9.5909999999999993</v>
      </c>
      <c r="M225" s="541"/>
      <c r="N225" s="539">
        <f t="shared" si="12"/>
        <v>7.0000000000000284E-2</v>
      </c>
      <c r="O225" s="539">
        <f t="shared" si="12"/>
        <v>3.0000000000000249E-2</v>
      </c>
      <c r="P225" s="539">
        <f t="shared" si="12"/>
        <v>0.20000000000000018</v>
      </c>
      <c r="Q225" s="539">
        <f t="shared" si="12"/>
        <v>0.20000000000000018</v>
      </c>
      <c r="R225" s="539">
        <f t="shared" si="12"/>
        <v>9.9999999999999645E-2</v>
      </c>
      <c r="S225" s="539">
        <f t="shared" si="10"/>
        <v>0.95000000000000018</v>
      </c>
      <c r="T225" s="539">
        <f t="shared" si="11"/>
        <v>3.8999999999999702E-2</v>
      </c>
    </row>
    <row r="226" spans="1:20" hidden="1" x14ac:dyDescent="0.3">
      <c r="A226" s="538">
        <v>38169</v>
      </c>
      <c r="B226" s="550">
        <v>4.24</v>
      </c>
      <c r="C226" s="539">
        <v>4.4729999999999999</v>
      </c>
      <c r="D226" s="539">
        <v>5.14</v>
      </c>
      <c r="E226" s="539">
        <v>4.28</v>
      </c>
      <c r="F226" s="539">
        <v>4.2699999999999996</v>
      </c>
      <c r="G226" s="539">
        <v>4.4400000000000004</v>
      </c>
      <c r="H226" s="539">
        <v>4.4400000000000004</v>
      </c>
      <c r="I226" s="539">
        <v>4.3499999999999996</v>
      </c>
      <c r="J226" s="539"/>
      <c r="K226" s="539">
        <v>4.6440000000000001</v>
      </c>
      <c r="L226" s="539">
        <v>9.5489999999999995</v>
      </c>
      <c r="M226" s="541"/>
      <c r="N226" s="539">
        <f t="shared" si="12"/>
        <v>4.0000000000000036E-2</v>
      </c>
      <c r="O226" s="539">
        <f t="shared" si="12"/>
        <v>2.9999999999999361E-2</v>
      </c>
      <c r="P226" s="539">
        <f t="shared" si="12"/>
        <v>0.20000000000000018</v>
      </c>
      <c r="Q226" s="539">
        <f t="shared" si="12"/>
        <v>0.20000000000000018</v>
      </c>
      <c r="R226" s="539">
        <f t="shared" si="12"/>
        <v>0.10999999999999943</v>
      </c>
      <c r="S226" s="539">
        <f t="shared" si="10"/>
        <v>0.89999999999999947</v>
      </c>
      <c r="T226" s="539">
        <f t="shared" si="11"/>
        <v>0.23299999999999965</v>
      </c>
    </row>
    <row r="227" spans="1:20" hidden="1" x14ac:dyDescent="0.3">
      <c r="A227" s="538">
        <v>38139</v>
      </c>
      <c r="B227" s="550">
        <v>4.3099999999999996</v>
      </c>
      <c r="C227" s="539">
        <v>4.5830000000000002</v>
      </c>
      <c r="D227" s="539">
        <v>5.24</v>
      </c>
      <c r="E227" s="539">
        <v>4.3899999999999997</v>
      </c>
      <c r="F227" s="539">
        <v>4.3899999999999997</v>
      </c>
      <c r="G227" s="539">
        <v>4.55</v>
      </c>
      <c r="H227" s="539">
        <v>4.54</v>
      </c>
      <c r="I227" s="539">
        <v>4.47</v>
      </c>
      <c r="J227" s="539"/>
      <c r="K227" s="539">
        <v>4.548</v>
      </c>
      <c r="L227" s="539">
        <v>9.5389999999999997</v>
      </c>
      <c r="M227" s="541"/>
      <c r="N227" s="539">
        <f t="shared" si="12"/>
        <v>8.0000000000000071E-2</v>
      </c>
      <c r="O227" s="539">
        <f t="shared" si="12"/>
        <v>8.0000000000000071E-2</v>
      </c>
      <c r="P227" s="539">
        <f t="shared" si="12"/>
        <v>0.24000000000000021</v>
      </c>
      <c r="Q227" s="539">
        <f t="shared" si="12"/>
        <v>0.23000000000000043</v>
      </c>
      <c r="R227" s="539">
        <f t="shared" si="12"/>
        <v>0.16000000000000014</v>
      </c>
      <c r="S227" s="539">
        <f t="shared" si="10"/>
        <v>0.9300000000000006</v>
      </c>
      <c r="T227" s="539">
        <f t="shared" si="11"/>
        <v>0.27300000000000058</v>
      </c>
    </row>
    <row r="228" spans="1:20" hidden="1" x14ac:dyDescent="0.3">
      <c r="A228" s="538">
        <v>38108</v>
      </c>
      <c r="B228" s="550">
        <v>4.25</v>
      </c>
      <c r="C228" s="539">
        <v>4.5919999999999996</v>
      </c>
      <c r="D228" s="539">
        <v>5.15</v>
      </c>
      <c r="E228" s="539">
        <v>4.33</v>
      </c>
      <c r="F228" s="539">
        <v>4.34</v>
      </c>
      <c r="G228" s="539">
        <v>4.49</v>
      </c>
      <c r="H228" s="539">
        <v>4.49</v>
      </c>
      <c r="I228" s="539">
        <v>4.42</v>
      </c>
      <c r="J228" s="539"/>
      <c r="K228" s="539">
        <v>4.1150000000000002</v>
      </c>
      <c r="L228" s="539">
        <v>9.5549999999999997</v>
      </c>
      <c r="M228" s="541"/>
      <c r="N228" s="539">
        <f t="shared" si="12"/>
        <v>8.0000000000000071E-2</v>
      </c>
      <c r="O228" s="539">
        <f t="shared" si="12"/>
        <v>8.9999999999999858E-2</v>
      </c>
      <c r="P228" s="539">
        <f t="shared" si="12"/>
        <v>0.24000000000000021</v>
      </c>
      <c r="Q228" s="539">
        <f t="shared" si="12"/>
        <v>0.24000000000000021</v>
      </c>
      <c r="R228" s="539">
        <f t="shared" si="12"/>
        <v>0.16999999999999993</v>
      </c>
      <c r="S228" s="539">
        <f t="shared" si="10"/>
        <v>0.90000000000000036</v>
      </c>
      <c r="T228" s="539">
        <f t="shared" si="11"/>
        <v>0.34199999999999964</v>
      </c>
    </row>
    <row r="229" spans="1:20" hidden="1" x14ac:dyDescent="0.3">
      <c r="A229" s="538">
        <v>38078</v>
      </c>
      <c r="B229" s="550">
        <v>4.0999999999999996</v>
      </c>
      <c r="C229" s="539">
        <v>4.4870000000000001</v>
      </c>
      <c r="D229" s="539">
        <v>4.99</v>
      </c>
      <c r="E229" s="539">
        <v>4.2</v>
      </c>
      <c r="F229" s="539">
        <v>4.18</v>
      </c>
      <c r="G229" s="539">
        <v>4.3499999999999996</v>
      </c>
      <c r="H229" s="539">
        <v>4.3499999999999996</v>
      </c>
      <c r="I229" s="539">
        <v>4.25</v>
      </c>
      <c r="J229" s="539"/>
      <c r="K229" s="539">
        <v>4.0919999999999996</v>
      </c>
      <c r="L229" s="539">
        <v>9.5990000000000002</v>
      </c>
      <c r="M229" s="541"/>
      <c r="N229" s="539">
        <f t="shared" si="12"/>
        <v>0.10000000000000053</v>
      </c>
      <c r="O229" s="539">
        <f t="shared" si="12"/>
        <v>8.0000000000000071E-2</v>
      </c>
      <c r="P229" s="539">
        <f t="shared" si="12"/>
        <v>0.25</v>
      </c>
      <c r="Q229" s="539">
        <f t="shared" si="12"/>
        <v>0.25</v>
      </c>
      <c r="R229" s="539">
        <f t="shared" si="12"/>
        <v>0.15000000000000036</v>
      </c>
      <c r="S229" s="539">
        <f t="shared" si="10"/>
        <v>0.89000000000000057</v>
      </c>
      <c r="T229" s="539">
        <f t="shared" si="11"/>
        <v>0.38700000000000045</v>
      </c>
    </row>
    <row r="230" spans="1:20" hidden="1" x14ac:dyDescent="0.3">
      <c r="A230" s="538">
        <v>38047</v>
      </c>
      <c r="B230" s="550">
        <v>3.91</v>
      </c>
      <c r="C230" s="539">
        <v>3.8410000000000002</v>
      </c>
      <c r="D230" s="539">
        <v>4.76</v>
      </c>
      <c r="E230" s="539">
        <v>4.01</v>
      </c>
      <c r="F230" s="539">
        <v>3.98</v>
      </c>
      <c r="G230" s="539">
        <v>4.17</v>
      </c>
      <c r="H230" s="539">
        <v>4.17</v>
      </c>
      <c r="I230" s="539">
        <v>4</v>
      </c>
      <c r="J230" s="539"/>
      <c r="K230" s="539">
        <v>3.98</v>
      </c>
      <c r="L230" s="539">
        <v>8.8960000000000008</v>
      </c>
      <c r="M230" s="541"/>
      <c r="N230" s="539">
        <f t="shared" si="12"/>
        <v>9.9999999999999645E-2</v>
      </c>
      <c r="O230" s="539">
        <f t="shared" si="12"/>
        <v>6.999999999999984E-2</v>
      </c>
      <c r="P230" s="539">
        <f t="shared" si="12"/>
        <v>0.25999999999999979</v>
      </c>
      <c r="Q230" s="539">
        <f t="shared" si="12"/>
        <v>0.25999999999999979</v>
      </c>
      <c r="R230" s="539">
        <f t="shared" si="12"/>
        <v>8.9999999999999858E-2</v>
      </c>
      <c r="S230" s="539">
        <f t="shared" si="10"/>
        <v>0.84999999999999964</v>
      </c>
      <c r="T230" s="539">
        <f t="shared" si="11"/>
        <v>-6.899999999999995E-2</v>
      </c>
    </row>
    <row r="231" spans="1:20" hidden="1" x14ac:dyDescent="0.3">
      <c r="A231" s="538">
        <v>38018</v>
      </c>
      <c r="B231" s="550">
        <v>4.1100000000000003</v>
      </c>
      <c r="C231" s="539">
        <v>3.972</v>
      </c>
      <c r="D231" s="539">
        <v>4.88</v>
      </c>
      <c r="E231" s="539">
        <v>4.1500000000000004</v>
      </c>
      <c r="F231" s="539">
        <v>4.1399999999999997</v>
      </c>
      <c r="G231" s="539">
        <v>4.3499999999999996</v>
      </c>
      <c r="H231" s="539">
        <v>4.34</v>
      </c>
      <c r="I231" s="539">
        <v>4.1900000000000004</v>
      </c>
      <c r="J231" s="539"/>
      <c r="K231" s="539">
        <v>3.948</v>
      </c>
      <c r="L231" s="539">
        <v>9.4139999999999997</v>
      </c>
      <c r="M231" s="541"/>
      <c r="N231" s="539">
        <f t="shared" si="12"/>
        <v>4.0000000000000036E-2</v>
      </c>
      <c r="O231" s="539">
        <f t="shared" si="12"/>
        <v>2.9999999999999361E-2</v>
      </c>
      <c r="P231" s="539">
        <f t="shared" si="12"/>
        <v>0.23999999999999932</v>
      </c>
      <c r="Q231" s="539">
        <f t="shared" si="12"/>
        <v>0.22999999999999954</v>
      </c>
      <c r="R231" s="539">
        <f t="shared" si="12"/>
        <v>8.0000000000000071E-2</v>
      </c>
      <c r="S231" s="539">
        <f t="shared" si="10"/>
        <v>0.76999999999999957</v>
      </c>
      <c r="T231" s="539">
        <f t="shared" si="11"/>
        <v>-0.13800000000000034</v>
      </c>
    </row>
    <row r="232" spans="1:20" hidden="1" x14ac:dyDescent="0.3">
      <c r="A232" s="538">
        <v>37987</v>
      </c>
      <c r="B232" s="550">
        <v>4.17</v>
      </c>
      <c r="C232" s="539">
        <v>4.1269999999999998</v>
      </c>
      <c r="D232" s="539">
        <v>4.84</v>
      </c>
      <c r="E232" s="539">
        <v>4.1900000000000004</v>
      </c>
      <c r="F232" s="539">
        <v>4.2</v>
      </c>
      <c r="G232" s="539">
        <v>4.37</v>
      </c>
      <c r="H232" s="539">
        <v>4.32</v>
      </c>
      <c r="I232" s="539">
        <v>4.25</v>
      </c>
      <c r="J232" s="539"/>
      <c r="K232" s="539">
        <v>3.76</v>
      </c>
      <c r="L232" s="539">
        <v>9.34</v>
      </c>
      <c r="M232" s="541"/>
      <c r="N232" s="539">
        <f t="shared" si="12"/>
        <v>2.0000000000000462E-2</v>
      </c>
      <c r="O232" s="539">
        <f t="shared" si="12"/>
        <v>3.0000000000000249E-2</v>
      </c>
      <c r="P232" s="539">
        <f t="shared" si="12"/>
        <v>0.20000000000000018</v>
      </c>
      <c r="Q232" s="539">
        <f t="shared" si="12"/>
        <v>0.15000000000000036</v>
      </c>
      <c r="R232" s="539">
        <f t="shared" si="12"/>
        <v>8.0000000000000071E-2</v>
      </c>
      <c r="S232" s="539">
        <f t="shared" si="10"/>
        <v>0.66999999999999993</v>
      </c>
      <c r="T232" s="539">
        <f t="shared" si="11"/>
        <v>-4.3000000000000149E-2</v>
      </c>
    </row>
    <row r="233" spans="1:20" hidden="1" x14ac:dyDescent="0.3">
      <c r="A233" s="538">
        <v>37956</v>
      </c>
      <c r="B233" s="550">
        <v>4.29</v>
      </c>
      <c r="C233" s="539">
        <v>4.2519999999999998</v>
      </c>
      <c r="D233" s="539">
        <v>4.9400000000000004</v>
      </c>
      <c r="E233" s="539">
        <v>4.34</v>
      </c>
      <c r="F233" s="539">
        <v>4.34</v>
      </c>
      <c r="G233" s="539">
        <v>4.45</v>
      </c>
      <c r="H233" s="539">
        <v>4.46</v>
      </c>
      <c r="I233" s="539">
        <v>4.4000000000000004</v>
      </c>
      <c r="J233" s="539"/>
      <c r="K233" s="539">
        <v>3.7549999999999999</v>
      </c>
      <c r="L233" s="539">
        <v>9.7159999999999993</v>
      </c>
      <c r="M233" s="541"/>
      <c r="N233" s="539">
        <f t="shared" si="12"/>
        <v>4.9999999999999822E-2</v>
      </c>
      <c r="O233" s="539">
        <f t="shared" si="12"/>
        <v>4.9999999999999822E-2</v>
      </c>
      <c r="P233" s="539">
        <f t="shared" si="12"/>
        <v>0.16000000000000014</v>
      </c>
      <c r="Q233" s="539">
        <f t="shared" si="12"/>
        <v>0.16999999999999993</v>
      </c>
      <c r="R233" s="539">
        <f t="shared" si="12"/>
        <v>0.11000000000000032</v>
      </c>
      <c r="S233" s="539">
        <f t="shared" si="10"/>
        <v>0.65000000000000036</v>
      </c>
      <c r="T233" s="539">
        <f t="shared" si="11"/>
        <v>-3.8000000000000256E-2</v>
      </c>
    </row>
    <row r="234" spans="1:20" hidden="1" x14ac:dyDescent="0.3">
      <c r="A234" s="538">
        <v>37926</v>
      </c>
      <c r="B234" s="550">
        <v>4.3499999999999996</v>
      </c>
      <c r="C234" s="539">
        <v>4.2380000000000004</v>
      </c>
      <c r="D234" s="539">
        <v>5.0999999999999996</v>
      </c>
      <c r="E234" s="539">
        <v>4.4000000000000004</v>
      </c>
      <c r="F234" s="539">
        <v>4.41</v>
      </c>
      <c r="G234" s="539">
        <v>4.51</v>
      </c>
      <c r="H234" s="539">
        <v>4.51</v>
      </c>
      <c r="I234" s="539">
        <v>4.4800000000000004</v>
      </c>
      <c r="J234" s="539"/>
      <c r="K234" s="539">
        <v>3.7839999999999998</v>
      </c>
      <c r="L234" s="539">
        <v>9.8379999999999992</v>
      </c>
      <c r="M234" s="541"/>
      <c r="N234" s="539">
        <f t="shared" si="12"/>
        <v>5.0000000000000711E-2</v>
      </c>
      <c r="O234" s="539">
        <f t="shared" si="12"/>
        <v>6.0000000000000497E-2</v>
      </c>
      <c r="P234" s="539">
        <f t="shared" si="12"/>
        <v>0.16000000000000014</v>
      </c>
      <c r="Q234" s="539">
        <f t="shared" si="12"/>
        <v>0.16000000000000014</v>
      </c>
      <c r="R234" s="539">
        <f t="shared" si="12"/>
        <v>0.13000000000000078</v>
      </c>
      <c r="S234" s="539">
        <f t="shared" si="10"/>
        <v>0.75</v>
      </c>
      <c r="T234" s="539">
        <f t="shared" si="11"/>
        <v>-0.11199999999999921</v>
      </c>
    </row>
    <row r="235" spans="1:20" hidden="1" x14ac:dyDescent="0.3">
      <c r="A235" s="538">
        <v>37895</v>
      </c>
      <c r="B235" s="550">
        <v>4.22</v>
      </c>
      <c r="C235" s="539">
        <v>4.2859999999999996</v>
      </c>
      <c r="D235" s="539">
        <v>4.96</v>
      </c>
      <c r="E235" s="539">
        <v>4.2699999999999996</v>
      </c>
      <c r="F235" s="539">
        <v>4.28</v>
      </c>
      <c r="G235" s="539">
        <v>4.38</v>
      </c>
      <c r="H235" s="539">
        <v>4.38</v>
      </c>
      <c r="I235" s="539">
        <v>4.3600000000000003</v>
      </c>
      <c r="J235" s="539"/>
      <c r="K235" s="539">
        <v>3.6269999999999998</v>
      </c>
      <c r="L235" s="539">
        <v>9.91</v>
      </c>
      <c r="M235" s="541"/>
      <c r="N235" s="539">
        <f t="shared" si="12"/>
        <v>4.9999999999999822E-2</v>
      </c>
      <c r="O235" s="539">
        <f t="shared" si="12"/>
        <v>6.0000000000000497E-2</v>
      </c>
      <c r="P235" s="539">
        <f t="shared" si="12"/>
        <v>0.16000000000000014</v>
      </c>
      <c r="Q235" s="539">
        <f t="shared" si="12"/>
        <v>0.16000000000000014</v>
      </c>
      <c r="R235" s="539">
        <f t="shared" si="12"/>
        <v>0.14000000000000057</v>
      </c>
      <c r="S235" s="539">
        <f t="shared" si="10"/>
        <v>0.74000000000000021</v>
      </c>
      <c r="T235" s="539">
        <f t="shared" si="11"/>
        <v>6.5999999999999837E-2</v>
      </c>
    </row>
    <row r="236" spans="1:20" hidden="1" x14ac:dyDescent="0.3">
      <c r="A236" s="538">
        <v>37865</v>
      </c>
      <c r="B236" s="550">
        <v>4.17</v>
      </c>
      <c r="C236" s="539">
        <v>3.9390000000000001</v>
      </c>
      <c r="D236" s="539">
        <v>4.76</v>
      </c>
      <c r="E236" s="539">
        <v>4.21</v>
      </c>
      <c r="F236" s="539">
        <v>4.2300000000000004</v>
      </c>
      <c r="G236" s="539">
        <v>4.32</v>
      </c>
      <c r="H236" s="539">
        <v>4.3099999999999996</v>
      </c>
      <c r="I236" s="539">
        <v>4.29</v>
      </c>
      <c r="J236" s="539"/>
      <c r="K236" s="539">
        <v>3.41</v>
      </c>
      <c r="L236" s="539">
        <v>10.130000000000001</v>
      </c>
      <c r="M236" s="541"/>
      <c r="N236" s="539">
        <f t="shared" si="12"/>
        <v>4.0000000000000036E-2</v>
      </c>
      <c r="O236" s="539">
        <f t="shared" si="12"/>
        <v>6.0000000000000497E-2</v>
      </c>
      <c r="P236" s="539">
        <f t="shared" si="12"/>
        <v>0.15000000000000036</v>
      </c>
      <c r="Q236" s="539">
        <f t="shared" si="12"/>
        <v>0.13999999999999968</v>
      </c>
      <c r="R236" s="539">
        <f t="shared" si="12"/>
        <v>0.12000000000000011</v>
      </c>
      <c r="S236" s="539">
        <f t="shared" si="10"/>
        <v>0.58999999999999986</v>
      </c>
      <c r="T236" s="539">
        <f t="shared" si="11"/>
        <v>-0.23099999999999987</v>
      </c>
    </row>
    <row r="237" spans="1:20" hidden="1" x14ac:dyDescent="0.3">
      <c r="A237" s="538">
        <v>37834</v>
      </c>
      <c r="B237" s="550">
        <v>4.13</v>
      </c>
      <c r="C237" s="539">
        <v>4.4000000000000004</v>
      </c>
      <c r="D237" s="539">
        <v>4.6399999999999997</v>
      </c>
      <c r="E237" s="539">
        <v>4.1900000000000004</v>
      </c>
      <c r="F237" s="539">
        <v>4.16</v>
      </c>
      <c r="G237" s="539">
        <v>4.29</v>
      </c>
      <c r="H237" s="539">
        <v>4.29</v>
      </c>
      <c r="I237" s="539">
        <v>4.26</v>
      </c>
      <c r="J237" s="539"/>
      <c r="K237" s="539">
        <v>2.94</v>
      </c>
      <c r="L237" s="539">
        <v>9.98</v>
      </c>
      <c r="M237" s="541"/>
      <c r="N237" s="539">
        <f t="shared" si="12"/>
        <v>6.0000000000000497E-2</v>
      </c>
      <c r="O237" s="539">
        <f t="shared" si="12"/>
        <v>3.0000000000000249E-2</v>
      </c>
      <c r="P237" s="539">
        <f t="shared" si="12"/>
        <v>0.16000000000000014</v>
      </c>
      <c r="Q237" s="539">
        <f t="shared" si="12"/>
        <v>0.16000000000000014</v>
      </c>
      <c r="R237" s="539">
        <f t="shared" si="12"/>
        <v>0.12999999999999989</v>
      </c>
      <c r="S237" s="539">
        <f t="shared" si="10"/>
        <v>0.50999999999999979</v>
      </c>
      <c r="T237" s="539">
        <f t="shared" si="11"/>
        <v>0.27000000000000046</v>
      </c>
    </row>
    <row r="238" spans="1:20" hidden="1" x14ac:dyDescent="0.3">
      <c r="A238" s="538">
        <v>37803</v>
      </c>
      <c r="B238" s="550">
        <v>3.97</v>
      </c>
      <c r="C238" s="539">
        <v>4.4089999999999998</v>
      </c>
      <c r="D238" s="539">
        <v>4.47</v>
      </c>
      <c r="E238" s="539">
        <v>4.03</v>
      </c>
      <c r="F238" s="539">
        <v>4.01</v>
      </c>
      <c r="G238" s="539">
        <v>4.12</v>
      </c>
      <c r="H238" s="539">
        <v>4.13</v>
      </c>
      <c r="I238" s="539">
        <v>4.0999999999999996</v>
      </c>
      <c r="J238" s="539"/>
      <c r="K238" s="539">
        <v>2.9020000000000001</v>
      </c>
      <c r="L238" s="539">
        <v>11.62</v>
      </c>
      <c r="M238" s="541"/>
      <c r="N238" s="539">
        <f t="shared" si="12"/>
        <v>6.0000000000000053E-2</v>
      </c>
      <c r="O238" s="539">
        <f t="shared" si="12"/>
        <v>3.9999999999999591E-2</v>
      </c>
      <c r="P238" s="539">
        <f t="shared" si="12"/>
        <v>0.14999999999999991</v>
      </c>
      <c r="Q238" s="539">
        <f t="shared" si="12"/>
        <v>0.1599999999999997</v>
      </c>
      <c r="R238" s="539">
        <f t="shared" si="12"/>
        <v>0.12999999999999945</v>
      </c>
      <c r="S238" s="539">
        <f t="shared" si="10"/>
        <v>0.49999999999999956</v>
      </c>
      <c r="T238" s="539">
        <f t="shared" si="11"/>
        <v>0.43899999999999961</v>
      </c>
    </row>
    <row r="239" spans="1:20" hidden="1" x14ac:dyDescent="0.3">
      <c r="A239" s="538">
        <v>37773</v>
      </c>
      <c r="B239" s="550">
        <v>3.62</v>
      </c>
      <c r="C239" s="539">
        <v>3.516</v>
      </c>
      <c r="D239" s="539">
        <v>4.1900000000000004</v>
      </c>
      <c r="E239" s="539">
        <v>3.69</v>
      </c>
      <c r="F239" s="539">
        <v>3.69</v>
      </c>
      <c r="G239" s="539">
        <v>3.81</v>
      </c>
      <c r="H239" s="539">
        <v>3.82</v>
      </c>
      <c r="I239" s="539">
        <v>3.77</v>
      </c>
      <c r="J239" s="539"/>
      <c r="K239" s="539">
        <v>2.984</v>
      </c>
      <c r="L239" s="539">
        <v>11.05</v>
      </c>
      <c r="M239" s="541"/>
      <c r="N239" s="539">
        <f t="shared" si="12"/>
        <v>6.999999999999984E-2</v>
      </c>
      <c r="O239" s="539">
        <f t="shared" si="12"/>
        <v>6.999999999999984E-2</v>
      </c>
      <c r="P239" s="539">
        <f t="shared" si="12"/>
        <v>0.18999999999999995</v>
      </c>
      <c r="Q239" s="539">
        <f t="shared" si="12"/>
        <v>0.19999999999999973</v>
      </c>
      <c r="R239" s="539">
        <f t="shared" si="12"/>
        <v>0.14999999999999991</v>
      </c>
      <c r="S239" s="539">
        <f t="shared" si="10"/>
        <v>0.57000000000000028</v>
      </c>
      <c r="T239" s="539">
        <f t="shared" si="11"/>
        <v>-0.10400000000000009</v>
      </c>
    </row>
    <row r="240" spans="1:20" hidden="1" x14ac:dyDescent="0.3">
      <c r="A240" s="538">
        <v>37742</v>
      </c>
      <c r="B240" s="550">
        <v>3.82</v>
      </c>
      <c r="C240" s="539">
        <v>3.3730000000000002</v>
      </c>
      <c r="D240" s="539">
        <v>4.3099999999999996</v>
      </c>
      <c r="E240" s="539">
        <v>3.88</v>
      </c>
      <c r="F240" s="539">
        <v>3.89</v>
      </c>
      <c r="G240" s="539">
        <v>4.0199999999999996</v>
      </c>
      <c r="H240" s="539">
        <v>4.04</v>
      </c>
      <c r="I240" s="539">
        <v>3.91</v>
      </c>
      <c r="J240" s="539"/>
      <c r="K240" s="539">
        <v>2.8969999999999998</v>
      </c>
      <c r="L240" s="539">
        <v>11.09</v>
      </c>
      <c r="M240" s="541"/>
      <c r="N240" s="539">
        <f t="shared" si="12"/>
        <v>6.0000000000000053E-2</v>
      </c>
      <c r="O240" s="539">
        <f t="shared" si="12"/>
        <v>7.0000000000000284E-2</v>
      </c>
      <c r="P240" s="539">
        <f t="shared" si="12"/>
        <v>0.19999999999999973</v>
      </c>
      <c r="Q240" s="539">
        <f t="shared" si="12"/>
        <v>0.2200000000000002</v>
      </c>
      <c r="R240" s="539">
        <f t="shared" si="12"/>
        <v>9.0000000000000302E-2</v>
      </c>
      <c r="S240" s="539">
        <f t="shared" si="10"/>
        <v>0.48999999999999977</v>
      </c>
      <c r="T240" s="539">
        <f t="shared" si="11"/>
        <v>-0.44699999999999962</v>
      </c>
    </row>
    <row r="241" spans="1:20" hidden="1" x14ac:dyDescent="0.3">
      <c r="A241" s="538">
        <v>37712</v>
      </c>
      <c r="B241" s="550">
        <v>4.1500000000000004</v>
      </c>
      <c r="C241" s="539">
        <v>3.84</v>
      </c>
      <c r="D241" s="539">
        <v>4.5599999999999996</v>
      </c>
      <c r="E241" s="539">
        <v>4.1900000000000004</v>
      </c>
      <c r="F241" s="539">
        <v>4.22</v>
      </c>
      <c r="G241" s="539">
        <v>4.38</v>
      </c>
      <c r="H241" s="539">
        <v>4.3099999999999996</v>
      </c>
      <c r="I241" s="539">
        <v>4.18</v>
      </c>
      <c r="J241" s="539"/>
      <c r="K241" s="539">
        <v>3.121</v>
      </c>
      <c r="L241" s="539">
        <v>11.78</v>
      </c>
      <c r="M241" s="541"/>
      <c r="N241" s="539">
        <f t="shared" si="12"/>
        <v>4.0000000000000036E-2</v>
      </c>
      <c r="O241" s="539">
        <f t="shared" si="12"/>
        <v>6.9999999999999396E-2</v>
      </c>
      <c r="P241" s="539">
        <f t="shared" si="12"/>
        <v>0.22999999999999954</v>
      </c>
      <c r="Q241" s="539">
        <f t="shared" si="12"/>
        <v>0.15999999999999925</v>
      </c>
      <c r="R241" s="539">
        <f t="shared" si="12"/>
        <v>2.9999999999999361E-2</v>
      </c>
      <c r="S241" s="539">
        <f t="shared" si="10"/>
        <v>0.40999999999999925</v>
      </c>
      <c r="T241" s="539">
        <f t="shared" si="11"/>
        <v>-0.3100000000000005</v>
      </c>
    </row>
    <row r="242" spans="1:20" hidden="1" x14ac:dyDescent="0.3">
      <c r="A242" s="538">
        <v>37681</v>
      </c>
      <c r="B242" s="550">
        <v>4</v>
      </c>
      <c r="C242" s="539">
        <v>3.802</v>
      </c>
      <c r="D242" s="539">
        <v>4.41</v>
      </c>
      <c r="E242" s="539">
        <v>4.04</v>
      </c>
      <c r="F242" s="539">
        <v>4.0999999999999996</v>
      </c>
      <c r="G242" s="539">
        <v>4.26</v>
      </c>
      <c r="H242" s="539">
        <v>4.1900000000000004</v>
      </c>
      <c r="I242" s="539">
        <v>4.08</v>
      </c>
      <c r="J242" s="539"/>
      <c r="K242" s="539">
        <v>2.9630000000000001</v>
      </c>
      <c r="L242" s="539"/>
      <c r="M242" s="541"/>
      <c r="N242" s="539">
        <f t="shared" si="12"/>
        <v>4.0000000000000036E-2</v>
      </c>
      <c r="O242" s="539">
        <f t="shared" si="12"/>
        <v>9.9999999999999645E-2</v>
      </c>
      <c r="P242" s="539">
        <f t="shared" si="12"/>
        <v>0.25999999999999979</v>
      </c>
      <c r="Q242" s="539">
        <f t="shared" si="12"/>
        <v>0.19000000000000039</v>
      </c>
      <c r="R242" s="539">
        <f t="shared" si="12"/>
        <v>8.0000000000000071E-2</v>
      </c>
      <c r="S242" s="539">
        <f t="shared" si="10"/>
        <v>0.41000000000000014</v>
      </c>
      <c r="T242" s="539">
        <f t="shared" si="11"/>
        <v>-0.19799999999999995</v>
      </c>
    </row>
    <row r="243" spans="1:20" hidden="1" x14ac:dyDescent="0.3">
      <c r="A243" s="538">
        <v>37653</v>
      </c>
      <c r="B243" s="550">
        <v>3.95</v>
      </c>
      <c r="C243" s="539">
        <v>3.6920000000000002</v>
      </c>
      <c r="D243" s="539">
        <v>4.29</v>
      </c>
      <c r="E243" s="539">
        <v>4.01</v>
      </c>
      <c r="F243" s="539">
        <v>4.01</v>
      </c>
      <c r="G243" s="539">
        <v>4.24</v>
      </c>
      <c r="H243" s="539">
        <v>4.16</v>
      </c>
      <c r="I243" s="539">
        <v>4.04</v>
      </c>
      <c r="J243" s="539"/>
      <c r="K243" s="539">
        <v>3.0089999999999999</v>
      </c>
      <c r="L243" s="539"/>
      <c r="M243" s="541"/>
      <c r="N243" s="539">
        <f t="shared" si="12"/>
        <v>5.9999999999999609E-2</v>
      </c>
      <c r="O243" s="539">
        <f t="shared" si="12"/>
        <v>5.9999999999999609E-2</v>
      </c>
      <c r="P243" s="539">
        <f t="shared" si="12"/>
        <v>0.29000000000000004</v>
      </c>
      <c r="Q243" s="539">
        <f t="shared" si="12"/>
        <v>0.20999999999999996</v>
      </c>
      <c r="R243" s="539">
        <f t="shared" si="12"/>
        <v>8.9999999999999858E-2</v>
      </c>
      <c r="S243" s="539">
        <f t="shared" si="10"/>
        <v>0.33999999999999986</v>
      </c>
      <c r="T243" s="539">
        <f t="shared" si="11"/>
        <v>-0.25800000000000001</v>
      </c>
    </row>
    <row r="244" spans="1:20" hidden="1" x14ac:dyDescent="0.3">
      <c r="A244" s="538">
        <v>37622</v>
      </c>
      <c r="B244" s="550">
        <v>4.18</v>
      </c>
      <c r="C244" s="539">
        <v>3.9660000000000002</v>
      </c>
      <c r="D244" s="539">
        <v>4.3099999999999996</v>
      </c>
      <c r="E244" s="539">
        <v>4.24</v>
      </c>
      <c r="F244" s="539">
        <v>4.22</v>
      </c>
      <c r="G244" s="539">
        <v>4.43</v>
      </c>
      <c r="H244" s="539">
        <v>4.38</v>
      </c>
      <c r="I244" s="539">
        <v>4.2699999999999996</v>
      </c>
      <c r="J244" s="539"/>
      <c r="K244" s="539">
        <v>3.0569999999999999</v>
      </c>
      <c r="L244" s="539"/>
      <c r="M244" s="541"/>
      <c r="N244" s="539">
        <f t="shared" si="12"/>
        <v>6.0000000000000497E-2</v>
      </c>
      <c r="O244" s="539">
        <f t="shared" si="12"/>
        <v>4.0000000000000036E-2</v>
      </c>
      <c r="P244" s="539">
        <f t="shared" si="12"/>
        <v>0.25</v>
      </c>
      <c r="Q244" s="539">
        <f t="shared" si="12"/>
        <v>0.20000000000000018</v>
      </c>
      <c r="R244" s="539">
        <f t="shared" si="12"/>
        <v>8.9999999999999858E-2</v>
      </c>
      <c r="S244" s="539">
        <f t="shared" si="10"/>
        <v>0.12999999999999989</v>
      </c>
      <c r="T244" s="539">
        <f t="shared" si="11"/>
        <v>-0.21399999999999952</v>
      </c>
    </row>
    <row r="245" spans="1:20" hidden="1" x14ac:dyDescent="0.3">
      <c r="A245" s="538">
        <v>37591</v>
      </c>
      <c r="B245" s="550">
        <v>4.33</v>
      </c>
      <c r="C245" s="539">
        <v>3.8180000000000001</v>
      </c>
      <c r="D245" s="539">
        <v>4.49</v>
      </c>
      <c r="E245" s="539">
        <v>4.43</v>
      </c>
      <c r="F245" s="539">
        <v>4.38</v>
      </c>
      <c r="G245" s="539">
        <v>4.58</v>
      </c>
      <c r="H245" s="539">
        <v>4.55</v>
      </c>
      <c r="I245" s="539">
        <v>4.45</v>
      </c>
      <c r="J245" s="539"/>
      <c r="K245" s="539">
        <v>3.0990000000000002</v>
      </c>
      <c r="L245" s="539"/>
      <c r="M245" s="541"/>
      <c r="N245" s="539">
        <f t="shared" si="12"/>
        <v>9.9999999999999645E-2</v>
      </c>
      <c r="O245" s="539">
        <f t="shared" si="12"/>
        <v>4.9999999999999822E-2</v>
      </c>
      <c r="P245" s="539">
        <f t="shared" si="12"/>
        <v>0.25</v>
      </c>
      <c r="Q245" s="539">
        <f t="shared" si="12"/>
        <v>0.21999999999999975</v>
      </c>
      <c r="R245" s="539">
        <f t="shared" si="12"/>
        <v>0.12000000000000011</v>
      </c>
      <c r="S245" s="539">
        <f t="shared" si="10"/>
        <v>0.16000000000000014</v>
      </c>
      <c r="T245" s="539">
        <f t="shared" si="11"/>
        <v>-0.51200000000000001</v>
      </c>
    </row>
    <row r="246" spans="1:20" hidden="1" x14ac:dyDescent="0.3">
      <c r="A246" s="538">
        <v>37561</v>
      </c>
      <c r="B246" s="550">
        <v>4.4800000000000004</v>
      </c>
      <c r="C246" s="539">
        <v>4.2110000000000003</v>
      </c>
      <c r="D246" s="539">
        <v>4.55</v>
      </c>
      <c r="E246" s="539">
        <v>4.5999999999999996</v>
      </c>
      <c r="F246" s="539">
        <v>4.53</v>
      </c>
      <c r="G246" s="539">
        <v>4.76</v>
      </c>
      <c r="H246" s="539">
        <v>4.74</v>
      </c>
      <c r="I246" s="539">
        <v>4.66</v>
      </c>
      <c r="J246" s="539"/>
      <c r="K246" s="539">
        <v>3.3220000000000001</v>
      </c>
      <c r="L246" s="539"/>
      <c r="M246" s="541"/>
      <c r="N246" s="539">
        <f t="shared" si="12"/>
        <v>0.11999999999999922</v>
      </c>
      <c r="O246" s="539">
        <f t="shared" si="12"/>
        <v>4.9999999999999822E-2</v>
      </c>
      <c r="P246" s="539">
        <f t="shared" si="12"/>
        <v>0.27999999999999936</v>
      </c>
      <c r="Q246" s="539">
        <f t="shared" si="12"/>
        <v>0.25999999999999979</v>
      </c>
      <c r="R246" s="539">
        <f t="shared" si="12"/>
        <v>0.17999999999999972</v>
      </c>
      <c r="S246" s="539">
        <f t="shared" si="10"/>
        <v>6.9999999999999396E-2</v>
      </c>
      <c r="T246" s="539">
        <f t="shared" si="11"/>
        <v>-0.26900000000000013</v>
      </c>
    </row>
    <row r="247" spans="1:20" hidden="1" x14ac:dyDescent="0.3">
      <c r="A247" s="538">
        <v>37530</v>
      </c>
      <c r="B247" s="550">
        <v>4.46</v>
      </c>
      <c r="C247" s="539">
        <v>3.895</v>
      </c>
      <c r="D247" s="539">
        <v>4.53</v>
      </c>
      <c r="E247" s="539">
        <v>4.63</v>
      </c>
      <c r="F247" s="539">
        <v>4.55</v>
      </c>
      <c r="G247" s="539">
        <v>4.79</v>
      </c>
      <c r="H247" s="539">
        <v>4.76</v>
      </c>
      <c r="I247" s="539">
        <v>4.7</v>
      </c>
      <c r="J247" s="539"/>
      <c r="K247" s="539">
        <v>3.0680000000000001</v>
      </c>
      <c r="L247" s="539"/>
      <c r="M247" s="541"/>
      <c r="N247" s="539">
        <f t="shared" si="12"/>
        <v>0.16999999999999993</v>
      </c>
      <c r="O247" s="539">
        <f t="shared" si="12"/>
        <v>8.9999999999999858E-2</v>
      </c>
      <c r="P247" s="539">
        <f t="shared" si="12"/>
        <v>0.33000000000000007</v>
      </c>
      <c r="Q247" s="539">
        <f t="shared" si="12"/>
        <v>0.29999999999999982</v>
      </c>
      <c r="R247" s="539">
        <f t="shared" si="12"/>
        <v>0.24000000000000021</v>
      </c>
      <c r="S247" s="539">
        <f t="shared" si="10"/>
        <v>7.0000000000000284E-2</v>
      </c>
      <c r="T247" s="539">
        <f t="shared" si="11"/>
        <v>-0.56499999999999995</v>
      </c>
    </row>
    <row r="248" spans="1:20" hidden="1" x14ac:dyDescent="0.3">
      <c r="A248" s="538">
        <v>37500</v>
      </c>
      <c r="B248" s="550">
        <v>4.38</v>
      </c>
      <c r="C248" s="539">
        <v>3.6</v>
      </c>
      <c r="D248" s="539">
        <v>4.45</v>
      </c>
      <c r="E248" s="539">
        <v>4.57</v>
      </c>
      <c r="F248" s="539">
        <v>4.46</v>
      </c>
      <c r="G248" s="539">
        <v>4.7300000000000004</v>
      </c>
      <c r="H248" s="539">
        <v>4.62</v>
      </c>
      <c r="I248" s="539">
        <v>4.63</v>
      </c>
      <c r="J248" s="539"/>
      <c r="K248" s="539">
        <v>3.081</v>
      </c>
      <c r="L248" s="539"/>
      <c r="M248" s="541"/>
      <c r="N248" s="539">
        <f t="shared" si="12"/>
        <v>0.19000000000000039</v>
      </c>
      <c r="O248" s="539">
        <f t="shared" si="12"/>
        <v>8.0000000000000071E-2</v>
      </c>
      <c r="P248" s="539">
        <f t="shared" si="12"/>
        <v>0.35000000000000053</v>
      </c>
      <c r="Q248" s="539">
        <f t="shared" si="12"/>
        <v>0.24000000000000021</v>
      </c>
      <c r="R248" s="539">
        <f t="shared" si="12"/>
        <v>0.25</v>
      </c>
      <c r="S248" s="539">
        <f t="shared" si="10"/>
        <v>7.0000000000000284E-2</v>
      </c>
      <c r="T248" s="539">
        <f t="shared" si="11"/>
        <v>-0.7799999999999998</v>
      </c>
    </row>
    <row r="249" spans="1:20" hidden="1" x14ac:dyDescent="0.3">
      <c r="A249" s="538">
        <v>37469</v>
      </c>
      <c r="B249" s="550">
        <v>4.59</v>
      </c>
      <c r="C249" s="539">
        <v>4.13</v>
      </c>
      <c r="D249" s="539">
        <v>4.67</v>
      </c>
      <c r="E249" s="539">
        <v>4.78</v>
      </c>
      <c r="F249" s="539">
        <v>4.67</v>
      </c>
      <c r="G249" s="539">
        <v>4.95</v>
      </c>
      <c r="H249" s="539">
        <v>4.83</v>
      </c>
      <c r="I249" s="539">
        <v>4.8499999999999996</v>
      </c>
      <c r="J249" s="539"/>
      <c r="K249" s="539">
        <v>2.847</v>
      </c>
      <c r="L249" s="539"/>
      <c r="M249" s="541"/>
      <c r="N249" s="539">
        <f t="shared" si="12"/>
        <v>0.19000000000000039</v>
      </c>
      <c r="O249" s="539">
        <f t="shared" si="12"/>
        <v>8.0000000000000071E-2</v>
      </c>
      <c r="P249" s="539">
        <f t="shared" si="12"/>
        <v>0.36000000000000032</v>
      </c>
      <c r="Q249" s="539">
        <f t="shared" si="12"/>
        <v>0.24000000000000021</v>
      </c>
      <c r="R249" s="539">
        <f t="shared" si="12"/>
        <v>0.25999999999999979</v>
      </c>
      <c r="S249" s="539">
        <f t="shared" si="10"/>
        <v>8.0000000000000071E-2</v>
      </c>
      <c r="T249" s="539">
        <f t="shared" si="11"/>
        <v>-0.45999999999999996</v>
      </c>
    </row>
    <row r="250" spans="1:20" hidden="1" x14ac:dyDescent="0.3">
      <c r="A250" s="538">
        <v>37438</v>
      </c>
      <c r="B250" s="550">
        <v>4.87</v>
      </c>
      <c r="C250" s="539">
        <v>4.4589999999999996</v>
      </c>
      <c r="D250" s="539">
        <v>5.0199999999999996</v>
      </c>
      <c r="E250" s="539">
        <v>5.07</v>
      </c>
      <c r="F250" s="539">
        <v>4.96</v>
      </c>
      <c r="G250" s="539">
        <v>5.21</v>
      </c>
      <c r="H250" s="539">
        <v>5.1100000000000003</v>
      </c>
      <c r="I250" s="539">
        <v>5.12</v>
      </c>
      <c r="J250" s="539"/>
      <c r="K250" s="539">
        <v>2.87</v>
      </c>
      <c r="L250" s="539"/>
      <c r="M250" s="541"/>
      <c r="N250" s="539">
        <f t="shared" si="12"/>
        <v>0.20000000000000018</v>
      </c>
      <c r="O250" s="539">
        <f t="shared" si="12"/>
        <v>8.9999999999999858E-2</v>
      </c>
      <c r="P250" s="539">
        <f t="shared" si="12"/>
        <v>0.33999999999999986</v>
      </c>
      <c r="Q250" s="539">
        <f t="shared" si="12"/>
        <v>0.24000000000000021</v>
      </c>
      <c r="R250" s="539">
        <f t="shared" si="12"/>
        <v>0.25</v>
      </c>
      <c r="S250" s="539">
        <f t="shared" si="10"/>
        <v>0.14999999999999947</v>
      </c>
      <c r="T250" s="539">
        <f t="shared" si="11"/>
        <v>-0.41100000000000048</v>
      </c>
    </row>
    <row r="251" spans="1:20" hidden="1" x14ac:dyDescent="0.3">
      <c r="A251" s="538">
        <v>37408</v>
      </c>
      <c r="B251" s="550">
        <v>5.0199999999999996</v>
      </c>
      <c r="C251" s="539">
        <v>4.8090000000000002</v>
      </c>
      <c r="D251" s="539">
        <v>5.19</v>
      </c>
      <c r="E251" s="539">
        <v>5.23</v>
      </c>
      <c r="F251" s="539">
        <v>5.1100000000000003</v>
      </c>
      <c r="G251" s="539">
        <v>5.37</v>
      </c>
      <c r="H251" s="539">
        <v>5.26</v>
      </c>
      <c r="I251" s="539">
        <v>5.26</v>
      </c>
      <c r="J251" s="539"/>
      <c r="K251" s="539"/>
      <c r="L251" s="539"/>
      <c r="M251" s="541"/>
      <c r="N251" s="539">
        <f t="shared" si="12"/>
        <v>0.21000000000000085</v>
      </c>
      <c r="O251" s="539">
        <f t="shared" si="12"/>
        <v>9.0000000000000746E-2</v>
      </c>
      <c r="P251" s="539">
        <f t="shared" si="12"/>
        <v>0.35000000000000053</v>
      </c>
      <c r="Q251" s="539">
        <f t="shared" si="12"/>
        <v>0.24000000000000021</v>
      </c>
      <c r="R251" s="539">
        <f t="shared" si="12"/>
        <v>0.24000000000000021</v>
      </c>
      <c r="S251" s="539">
        <f t="shared" si="10"/>
        <v>0.17000000000000082</v>
      </c>
      <c r="T251" s="539">
        <f t="shared" si="11"/>
        <v>-0.21099999999999941</v>
      </c>
    </row>
    <row r="252" spans="1:20" hidden="1" x14ac:dyDescent="0.3">
      <c r="A252" s="538">
        <v>37377</v>
      </c>
      <c r="B252" s="550">
        <v>5.17</v>
      </c>
      <c r="C252" s="539">
        <v>5.0449999999999999</v>
      </c>
      <c r="D252" s="539">
        <v>5.35</v>
      </c>
      <c r="E252" s="539">
        <v>5.36</v>
      </c>
      <c r="F252" s="539">
        <v>5.26</v>
      </c>
      <c r="G252" s="539">
        <v>5.52</v>
      </c>
      <c r="H252" s="539">
        <v>5.41</v>
      </c>
      <c r="I252" s="539">
        <v>5.4</v>
      </c>
      <c r="J252" s="539"/>
      <c r="K252" s="539"/>
      <c r="L252" s="539"/>
      <c r="M252" s="541"/>
      <c r="N252" s="539">
        <f t="shared" si="12"/>
        <v>0.19000000000000039</v>
      </c>
      <c r="O252" s="539">
        <f t="shared" si="12"/>
        <v>8.9999999999999858E-2</v>
      </c>
      <c r="P252" s="539">
        <f t="shared" si="12"/>
        <v>0.34999999999999964</v>
      </c>
      <c r="Q252" s="539">
        <f t="shared" si="12"/>
        <v>0.24000000000000021</v>
      </c>
      <c r="R252" s="539">
        <f t="shared" si="12"/>
        <v>0.23000000000000043</v>
      </c>
      <c r="S252" s="539">
        <f t="shared" si="10"/>
        <v>0.17999999999999972</v>
      </c>
      <c r="T252" s="539">
        <f t="shared" si="11"/>
        <v>-0.125</v>
      </c>
    </row>
    <row r="253" spans="1:20" hidden="1" x14ac:dyDescent="0.3">
      <c r="A253" s="538">
        <v>37347</v>
      </c>
      <c r="B253" s="550">
        <v>5.15</v>
      </c>
      <c r="C253" s="539">
        <v>5.0890000000000004</v>
      </c>
      <c r="D253" s="539">
        <v>5.33</v>
      </c>
      <c r="E253" s="539">
        <v>5.34</v>
      </c>
      <c r="F253" s="539">
        <v>5.24</v>
      </c>
      <c r="G253" s="539">
        <v>5.51</v>
      </c>
      <c r="H253" s="539">
        <v>5.4</v>
      </c>
      <c r="I253" s="539">
        <v>5.39</v>
      </c>
      <c r="J253" s="539"/>
      <c r="K253" s="539"/>
      <c r="L253" s="539"/>
      <c r="M253" s="541"/>
      <c r="N253" s="539">
        <f t="shared" si="12"/>
        <v>0.1899999999999995</v>
      </c>
      <c r="O253" s="539">
        <f t="shared" si="12"/>
        <v>8.9999999999999858E-2</v>
      </c>
      <c r="P253" s="539">
        <f t="shared" si="12"/>
        <v>0.35999999999999943</v>
      </c>
      <c r="Q253" s="539">
        <f t="shared" si="12"/>
        <v>0.25</v>
      </c>
      <c r="R253" s="539">
        <f t="shared" si="12"/>
        <v>0.23999999999999932</v>
      </c>
      <c r="S253" s="539">
        <f t="shared" si="10"/>
        <v>0.17999999999999972</v>
      </c>
      <c r="T253" s="539">
        <f t="shared" si="11"/>
        <v>-6.0999999999999943E-2</v>
      </c>
    </row>
    <row r="254" spans="1:20" hidden="1" x14ac:dyDescent="0.3">
      <c r="A254" s="538">
        <v>37316</v>
      </c>
      <c r="B254" s="550">
        <v>5.16</v>
      </c>
      <c r="C254" s="539">
        <v>5.4059999999999997</v>
      </c>
      <c r="D254" s="539">
        <v>5.34</v>
      </c>
      <c r="E254" s="539">
        <v>5.34</v>
      </c>
      <c r="F254" s="539">
        <v>5.24</v>
      </c>
      <c r="G254" s="539">
        <v>5.5</v>
      </c>
      <c r="H254" s="539">
        <v>5.41</v>
      </c>
      <c r="I254" s="539">
        <v>5.39</v>
      </c>
      <c r="J254" s="539"/>
      <c r="K254" s="539"/>
      <c r="L254" s="539"/>
      <c r="M254" s="541"/>
      <c r="N254" s="539">
        <f t="shared" si="12"/>
        <v>0.17999999999999972</v>
      </c>
      <c r="O254" s="539">
        <f t="shared" si="12"/>
        <v>8.0000000000000071E-2</v>
      </c>
      <c r="P254" s="539">
        <f t="shared" si="12"/>
        <v>0.33999999999999986</v>
      </c>
      <c r="Q254" s="539">
        <f t="shared" si="12"/>
        <v>0.25</v>
      </c>
      <c r="R254" s="539">
        <f t="shared" si="12"/>
        <v>0.22999999999999954</v>
      </c>
      <c r="S254" s="539">
        <f t="shared" si="10"/>
        <v>0.17999999999999972</v>
      </c>
      <c r="T254" s="539">
        <f t="shared" si="11"/>
        <v>0.24599999999999955</v>
      </c>
    </row>
    <row r="255" spans="1:20" hidden="1" x14ac:dyDescent="0.3">
      <c r="A255" s="538">
        <v>37288</v>
      </c>
      <c r="B255" s="550">
        <v>4.92</v>
      </c>
      <c r="C255" s="539">
        <v>4.8739999999999997</v>
      </c>
      <c r="D255" s="539">
        <v>5.04</v>
      </c>
      <c r="E255" s="539">
        <v>5.1100000000000003</v>
      </c>
      <c r="F255" s="539">
        <v>4.99</v>
      </c>
      <c r="G255" s="539">
        <v>5.31</v>
      </c>
      <c r="H255" s="539">
        <v>5.2</v>
      </c>
      <c r="I255" s="539">
        <v>5.15</v>
      </c>
      <c r="J255" s="539"/>
      <c r="K255" s="539"/>
      <c r="L255" s="539"/>
      <c r="M255" s="541"/>
      <c r="N255" s="539">
        <f t="shared" si="12"/>
        <v>0.19000000000000039</v>
      </c>
      <c r="O255" s="539">
        <f t="shared" si="12"/>
        <v>7.0000000000000284E-2</v>
      </c>
      <c r="P255" s="539">
        <f t="shared" si="12"/>
        <v>0.38999999999999968</v>
      </c>
      <c r="Q255" s="539">
        <f t="shared" si="12"/>
        <v>0.28000000000000025</v>
      </c>
      <c r="R255" s="539">
        <f t="shared" si="12"/>
        <v>0.23000000000000043</v>
      </c>
      <c r="S255" s="539">
        <f t="shared" si="10"/>
        <v>0.12000000000000011</v>
      </c>
      <c r="T255" s="539">
        <f t="shared" si="11"/>
        <v>-4.6000000000000263E-2</v>
      </c>
    </row>
    <row r="256" spans="1:20" hidden="1" x14ac:dyDescent="0.3">
      <c r="A256" s="538">
        <v>37257</v>
      </c>
      <c r="B256" s="550">
        <v>4.8600000000000003</v>
      </c>
      <c r="C256" s="539">
        <v>5.0460000000000003</v>
      </c>
      <c r="D256" s="539">
        <v>5.0199999999999996</v>
      </c>
      <c r="E256" s="539">
        <v>5.05</v>
      </c>
      <c r="F256" s="539">
        <v>4.93</v>
      </c>
      <c r="G256" s="539">
        <v>5.24</v>
      </c>
      <c r="H256" s="539">
        <v>5.14</v>
      </c>
      <c r="I256" s="539">
        <v>5.08</v>
      </c>
      <c r="J256" s="539"/>
      <c r="K256" s="539"/>
      <c r="L256" s="539"/>
      <c r="M256" s="541"/>
      <c r="N256" s="539">
        <f t="shared" si="12"/>
        <v>0.1899999999999995</v>
      </c>
      <c r="O256" s="539">
        <f t="shared" si="12"/>
        <v>6.9999999999999396E-2</v>
      </c>
      <c r="P256" s="539">
        <f t="shared" si="12"/>
        <v>0.37999999999999989</v>
      </c>
      <c r="Q256" s="539">
        <f t="shared" si="12"/>
        <v>0.27999999999999936</v>
      </c>
      <c r="R256" s="539">
        <f t="shared" si="12"/>
        <v>0.21999999999999975</v>
      </c>
      <c r="S256" s="539">
        <f t="shared" si="10"/>
        <v>0.15999999999999925</v>
      </c>
      <c r="T256" s="539">
        <f t="shared" si="11"/>
        <v>0.18599999999999994</v>
      </c>
    </row>
    <row r="257" spans="1:20" hidden="1" x14ac:dyDescent="0.3">
      <c r="A257" s="538">
        <v>37226</v>
      </c>
      <c r="B257" s="550">
        <v>4.74</v>
      </c>
      <c r="C257" s="539">
        <v>5.0289999999999999</v>
      </c>
      <c r="D257" s="539">
        <v>4.9400000000000004</v>
      </c>
      <c r="E257" s="539">
        <v>4.97</v>
      </c>
      <c r="F257" s="539">
        <v>4.87</v>
      </c>
      <c r="G257" s="539">
        <v>5.13</v>
      </c>
      <c r="H257" s="539">
        <v>5.05</v>
      </c>
      <c r="I257" s="539">
        <v>5.01</v>
      </c>
      <c r="J257" s="539"/>
      <c r="K257" s="539"/>
      <c r="L257" s="539"/>
      <c r="M257" s="541"/>
      <c r="N257" s="539">
        <f t="shared" si="12"/>
        <v>0.22999999999999954</v>
      </c>
      <c r="O257" s="539">
        <f t="shared" si="12"/>
        <v>0.12999999999999989</v>
      </c>
      <c r="P257" s="539">
        <f t="shared" si="12"/>
        <v>0.38999999999999968</v>
      </c>
      <c r="Q257" s="539">
        <f t="shared" si="12"/>
        <v>0.30999999999999961</v>
      </c>
      <c r="R257" s="539">
        <f t="shared" si="12"/>
        <v>0.26999999999999957</v>
      </c>
      <c r="S257" s="539">
        <f t="shared" si="10"/>
        <v>0.20000000000000018</v>
      </c>
      <c r="T257" s="539">
        <f t="shared" si="11"/>
        <v>0.2889999999999997</v>
      </c>
    </row>
    <row r="258" spans="1:20" hidden="1" x14ac:dyDescent="0.3">
      <c r="A258" s="538">
        <v>37196</v>
      </c>
      <c r="B258" s="550">
        <v>4.45</v>
      </c>
      <c r="C258" s="539">
        <v>4.7539999999999996</v>
      </c>
      <c r="D258" s="539">
        <v>4.67</v>
      </c>
      <c r="E258" s="539">
        <v>4.76</v>
      </c>
      <c r="F258" s="539">
        <v>4.57</v>
      </c>
      <c r="G258" s="539">
        <v>4.9000000000000004</v>
      </c>
      <c r="H258" s="539">
        <v>4.8</v>
      </c>
      <c r="I258" s="539">
        <v>4.76</v>
      </c>
      <c r="J258" s="539"/>
      <c r="K258" s="539"/>
      <c r="L258" s="539"/>
      <c r="M258" s="541"/>
      <c r="N258" s="539">
        <f t="shared" si="12"/>
        <v>0.30999999999999961</v>
      </c>
      <c r="O258" s="539">
        <f t="shared" si="12"/>
        <v>0.12000000000000011</v>
      </c>
      <c r="P258" s="539">
        <f t="shared" si="12"/>
        <v>0.45000000000000018</v>
      </c>
      <c r="Q258" s="539">
        <f t="shared" si="12"/>
        <v>0.34999999999999964</v>
      </c>
      <c r="R258" s="539">
        <f t="shared" si="12"/>
        <v>0.30999999999999961</v>
      </c>
      <c r="S258" s="539">
        <f t="shared" si="10"/>
        <v>0.21999999999999975</v>
      </c>
      <c r="T258" s="539">
        <f t="shared" si="11"/>
        <v>0.30399999999999938</v>
      </c>
    </row>
    <row r="259" spans="1:20" hidden="1" x14ac:dyDescent="0.3">
      <c r="A259" s="538">
        <v>37165</v>
      </c>
      <c r="B259" s="550">
        <v>4.5999999999999996</v>
      </c>
      <c r="C259" s="539">
        <v>4.242</v>
      </c>
      <c r="D259" s="539">
        <v>4.8600000000000003</v>
      </c>
      <c r="E259" s="539">
        <v>4.91</v>
      </c>
      <c r="F259" s="539">
        <v>4.72</v>
      </c>
      <c r="G259" s="539">
        <v>5.07</v>
      </c>
      <c r="H259" s="539">
        <v>4.96</v>
      </c>
      <c r="I259" s="539">
        <v>4.92</v>
      </c>
      <c r="J259" s="539"/>
      <c r="K259" s="539"/>
      <c r="L259" s="539"/>
      <c r="M259" s="541"/>
      <c r="N259" s="539">
        <f t="shared" si="12"/>
        <v>0.3100000000000005</v>
      </c>
      <c r="O259" s="539">
        <f t="shared" si="12"/>
        <v>0.12000000000000011</v>
      </c>
      <c r="P259" s="539">
        <f t="shared" si="12"/>
        <v>0.47000000000000064</v>
      </c>
      <c r="Q259" s="539">
        <f t="shared" si="12"/>
        <v>0.36000000000000032</v>
      </c>
      <c r="R259" s="539">
        <f t="shared" si="12"/>
        <v>0.32000000000000028</v>
      </c>
      <c r="S259" s="539">
        <f t="shared" si="10"/>
        <v>0.26000000000000068</v>
      </c>
      <c r="T259" s="539">
        <f t="shared" si="11"/>
        <v>-0.35799999999999965</v>
      </c>
    </row>
    <row r="260" spans="1:20" hidden="1" x14ac:dyDescent="0.3">
      <c r="A260" s="538">
        <v>37135</v>
      </c>
      <c r="B260" s="550">
        <v>4.8099999999999996</v>
      </c>
      <c r="C260" s="539">
        <v>4.59</v>
      </c>
      <c r="D260" s="539">
        <v>5.0199999999999996</v>
      </c>
      <c r="E260" s="539">
        <v>5.14</v>
      </c>
      <c r="F260" s="539">
        <v>4.9400000000000004</v>
      </c>
      <c r="G260" s="539">
        <v>5.31</v>
      </c>
      <c r="H260" s="539">
        <v>5.2</v>
      </c>
      <c r="I260" s="539">
        <v>5.17</v>
      </c>
      <c r="J260" s="539"/>
      <c r="K260" s="539"/>
      <c r="L260" s="539"/>
      <c r="M260" s="541"/>
      <c r="N260" s="539">
        <f t="shared" si="12"/>
        <v>0.33000000000000007</v>
      </c>
      <c r="O260" s="539">
        <f t="shared" si="12"/>
        <v>0.13000000000000078</v>
      </c>
      <c r="P260" s="539">
        <f t="shared" si="12"/>
        <v>0.5</v>
      </c>
      <c r="Q260" s="539">
        <f t="shared" si="12"/>
        <v>0.39000000000000057</v>
      </c>
      <c r="R260" s="539">
        <f t="shared" si="12"/>
        <v>0.36000000000000032</v>
      </c>
      <c r="S260" s="539">
        <f t="shared" si="10"/>
        <v>0.20999999999999996</v>
      </c>
      <c r="T260" s="539">
        <f t="shared" si="11"/>
        <v>-0.21999999999999975</v>
      </c>
    </row>
    <row r="261" spans="1:20" hidden="1" x14ac:dyDescent="0.3">
      <c r="A261" s="538">
        <v>37104</v>
      </c>
      <c r="B261" s="550">
        <v>4.82</v>
      </c>
      <c r="C261" s="539">
        <v>4.84</v>
      </c>
      <c r="D261" s="539">
        <v>5.07</v>
      </c>
      <c r="E261" s="539">
        <v>5.16</v>
      </c>
      <c r="F261" s="539">
        <v>4.95</v>
      </c>
      <c r="G261" s="539">
        <v>5.33</v>
      </c>
      <c r="H261" s="539">
        <v>5.22</v>
      </c>
      <c r="I261" s="539">
        <v>5.19</v>
      </c>
      <c r="J261" s="539"/>
      <c r="K261" s="539"/>
      <c r="L261" s="539"/>
      <c r="M261" s="541"/>
      <c r="N261" s="539">
        <f t="shared" si="12"/>
        <v>0.33999999999999986</v>
      </c>
      <c r="O261" s="539">
        <f t="shared" si="12"/>
        <v>0.12999999999999989</v>
      </c>
      <c r="P261" s="539">
        <f t="shared" si="12"/>
        <v>0.50999999999999979</v>
      </c>
      <c r="Q261" s="539">
        <f t="shared" si="12"/>
        <v>0.39999999999999947</v>
      </c>
      <c r="R261" s="539">
        <f t="shared" si="12"/>
        <v>0.37000000000000011</v>
      </c>
      <c r="S261" s="539">
        <f t="shared" si="10"/>
        <v>0.25</v>
      </c>
      <c r="T261" s="539">
        <f t="shared" si="11"/>
        <v>1.9999999999999574E-2</v>
      </c>
    </row>
    <row r="262" spans="1:20" hidden="1" x14ac:dyDescent="0.3">
      <c r="A262" s="538">
        <v>37073</v>
      </c>
      <c r="B262" s="550">
        <v>5.0199999999999996</v>
      </c>
      <c r="C262" s="539">
        <v>5.0549999999999997</v>
      </c>
      <c r="D262" s="539">
        <v>5.3</v>
      </c>
      <c r="E262" s="539">
        <v>5.35</v>
      </c>
      <c r="F262" s="539">
        <v>5.15</v>
      </c>
      <c r="G262" s="539">
        <v>5.51</v>
      </c>
      <c r="H262" s="539">
        <v>5.42</v>
      </c>
      <c r="I262" s="539">
        <v>5.39</v>
      </c>
      <c r="J262" s="539"/>
      <c r="K262" s="539"/>
      <c r="L262" s="539"/>
      <c r="M262" s="541"/>
      <c r="N262" s="539">
        <f t="shared" si="12"/>
        <v>0.33000000000000007</v>
      </c>
      <c r="O262" s="539">
        <f t="shared" si="12"/>
        <v>0.13000000000000078</v>
      </c>
      <c r="P262" s="539">
        <f t="shared" si="12"/>
        <v>0.49000000000000021</v>
      </c>
      <c r="Q262" s="539">
        <f t="shared" si="12"/>
        <v>0.40000000000000036</v>
      </c>
      <c r="R262" s="539">
        <f t="shared" si="12"/>
        <v>0.37000000000000011</v>
      </c>
      <c r="S262" s="539">
        <f t="shared" si="10"/>
        <v>0.28000000000000025</v>
      </c>
      <c r="T262" s="539">
        <f t="shared" si="11"/>
        <v>3.5000000000000142E-2</v>
      </c>
    </row>
    <row r="263" spans="1:20" hidden="1" x14ac:dyDescent="0.3">
      <c r="A263" s="538">
        <v>37043</v>
      </c>
      <c r="B263" s="550">
        <v>5</v>
      </c>
      <c r="C263" s="539">
        <v>5.3479999999999999</v>
      </c>
      <c r="D263" s="539">
        <v>5.3</v>
      </c>
      <c r="E263" s="539">
        <v>5.33</v>
      </c>
      <c r="F263" s="539">
        <v>5.15</v>
      </c>
      <c r="G263" s="539">
        <v>5.48</v>
      </c>
      <c r="H263" s="539">
        <v>5.4</v>
      </c>
      <c r="I263" s="539">
        <v>5.38</v>
      </c>
      <c r="J263" s="539"/>
      <c r="K263" s="539"/>
      <c r="L263" s="539"/>
      <c r="M263" s="541"/>
      <c r="N263" s="539">
        <f t="shared" si="12"/>
        <v>0.33000000000000007</v>
      </c>
      <c r="O263" s="539">
        <f t="shared" si="12"/>
        <v>0.15000000000000036</v>
      </c>
      <c r="P263" s="539">
        <f t="shared" si="12"/>
        <v>0.48000000000000043</v>
      </c>
      <c r="Q263" s="539">
        <f t="shared" si="12"/>
        <v>0.40000000000000036</v>
      </c>
      <c r="R263" s="539">
        <f t="shared" si="12"/>
        <v>0.37999999999999989</v>
      </c>
      <c r="S263" s="539">
        <f t="shared" si="10"/>
        <v>0.29999999999999982</v>
      </c>
      <c r="T263" s="539">
        <f t="shared" si="11"/>
        <v>0.34799999999999986</v>
      </c>
    </row>
    <row r="264" spans="1:20" hidden="1" x14ac:dyDescent="0.3">
      <c r="A264" s="538">
        <v>37012</v>
      </c>
      <c r="B264" s="550">
        <v>5.05</v>
      </c>
      <c r="C264" s="539">
        <v>5.383</v>
      </c>
      <c r="D264" s="539">
        <v>5.21</v>
      </c>
      <c r="E264" s="539">
        <v>5.36</v>
      </c>
      <c r="F264" s="539">
        <v>5.21</v>
      </c>
      <c r="G264" s="539">
        <v>5.54</v>
      </c>
      <c r="H264" s="539">
        <v>5.45</v>
      </c>
      <c r="I264" s="539">
        <v>5.42</v>
      </c>
      <c r="J264" s="539"/>
      <c r="K264" s="539"/>
      <c r="L264" s="539"/>
      <c r="M264" s="541"/>
      <c r="N264" s="539">
        <f t="shared" si="12"/>
        <v>0.3100000000000005</v>
      </c>
      <c r="O264" s="539">
        <f t="shared" si="12"/>
        <v>0.16000000000000014</v>
      </c>
      <c r="P264" s="539">
        <f t="shared" si="12"/>
        <v>0.49000000000000021</v>
      </c>
      <c r="Q264" s="539">
        <f t="shared" si="12"/>
        <v>0.40000000000000036</v>
      </c>
      <c r="R264" s="539">
        <f t="shared" si="12"/>
        <v>0.37000000000000011</v>
      </c>
      <c r="S264" s="539">
        <f t="shared" si="10"/>
        <v>0.16000000000000014</v>
      </c>
      <c r="T264" s="539">
        <f t="shared" si="11"/>
        <v>0.33300000000000018</v>
      </c>
    </row>
    <row r="265" spans="1:20" hidden="1" x14ac:dyDescent="0.3">
      <c r="A265" s="538">
        <v>36982</v>
      </c>
      <c r="B265" s="550">
        <v>4.83</v>
      </c>
      <c r="C265" s="539">
        <v>5.3360000000000003</v>
      </c>
      <c r="D265" s="539">
        <v>5.03</v>
      </c>
      <c r="E265" s="539">
        <v>5.18</v>
      </c>
      <c r="F265" s="539">
        <v>5</v>
      </c>
      <c r="G265" s="539">
        <v>5.39</v>
      </c>
      <c r="H265" s="539">
        <v>5.28</v>
      </c>
      <c r="I265" s="539">
        <v>5.27</v>
      </c>
      <c r="J265" s="539"/>
      <c r="K265" s="539"/>
      <c r="L265" s="539"/>
      <c r="M265" s="541"/>
      <c r="N265" s="539">
        <f t="shared" si="12"/>
        <v>0.34999999999999964</v>
      </c>
      <c r="O265" s="539">
        <f t="shared" si="12"/>
        <v>0.16999999999999993</v>
      </c>
      <c r="P265" s="539">
        <f t="shared" si="12"/>
        <v>0.55999999999999961</v>
      </c>
      <c r="Q265" s="539">
        <f t="shared" si="12"/>
        <v>0.45000000000000018</v>
      </c>
      <c r="R265" s="539">
        <f t="shared" si="12"/>
        <v>0.4399999999999995</v>
      </c>
      <c r="S265" s="539">
        <f t="shared" si="10"/>
        <v>0.20000000000000018</v>
      </c>
      <c r="T265" s="539">
        <f t="shared" si="11"/>
        <v>0.50600000000000023</v>
      </c>
    </row>
    <row r="266" spans="1:20" hidden="1" x14ac:dyDescent="0.3">
      <c r="A266" s="538">
        <v>36951</v>
      </c>
      <c r="B266" s="550">
        <v>4.67</v>
      </c>
      <c r="C266" s="539">
        <v>4.915</v>
      </c>
      <c r="D266" s="539">
        <v>4.82</v>
      </c>
      <c r="E266" s="539">
        <v>5.04</v>
      </c>
      <c r="F266" s="539">
        <v>4.84</v>
      </c>
      <c r="G266" s="539">
        <v>5.28</v>
      </c>
      <c r="H266" s="539">
        <v>5.13</v>
      </c>
      <c r="I266" s="539">
        <v>5.09</v>
      </c>
      <c r="J266" s="539"/>
      <c r="K266" s="539"/>
      <c r="L266" s="539"/>
      <c r="M266" s="541"/>
      <c r="N266" s="539">
        <f t="shared" si="12"/>
        <v>0.37000000000000011</v>
      </c>
      <c r="O266" s="539">
        <f t="shared" si="12"/>
        <v>0.16999999999999993</v>
      </c>
      <c r="P266" s="539">
        <f t="shared" si="12"/>
        <v>0.61000000000000032</v>
      </c>
      <c r="Q266" s="539">
        <f t="shared" si="12"/>
        <v>0.45999999999999996</v>
      </c>
      <c r="R266" s="539">
        <f t="shared" si="12"/>
        <v>0.41999999999999993</v>
      </c>
      <c r="S266" s="539">
        <f t="shared" si="10"/>
        <v>0.15000000000000036</v>
      </c>
      <c r="T266" s="539">
        <f t="shared" si="11"/>
        <v>0.24500000000000011</v>
      </c>
    </row>
    <row r="267" spans="1:20" hidden="1" x14ac:dyDescent="0.3">
      <c r="A267" s="538">
        <v>36923</v>
      </c>
      <c r="B267" s="550">
        <v>4.78</v>
      </c>
      <c r="C267" s="539">
        <v>4.9020000000000001</v>
      </c>
      <c r="D267" s="539">
        <v>4.95</v>
      </c>
      <c r="E267" s="539">
        <v>5.12</v>
      </c>
      <c r="F267" s="539">
        <v>4.93</v>
      </c>
      <c r="G267" s="539">
        <v>5.35</v>
      </c>
      <c r="H267" s="539">
        <v>5.18</v>
      </c>
      <c r="I267" s="539">
        <v>5.14</v>
      </c>
      <c r="J267" s="539"/>
      <c r="K267" s="539"/>
      <c r="L267" s="539"/>
      <c r="M267" s="541"/>
      <c r="N267" s="539">
        <f t="shared" ref="N267:R317" si="13">E267-$B267</f>
        <v>0.33999999999999986</v>
      </c>
      <c r="O267" s="539">
        <f t="shared" si="13"/>
        <v>0.14999999999999947</v>
      </c>
      <c r="P267" s="539">
        <f t="shared" si="13"/>
        <v>0.5699999999999994</v>
      </c>
      <c r="Q267" s="539">
        <f t="shared" si="13"/>
        <v>0.39999999999999947</v>
      </c>
      <c r="R267" s="539">
        <f t="shared" si="13"/>
        <v>0.35999999999999943</v>
      </c>
      <c r="S267" s="539">
        <f t="shared" si="10"/>
        <v>0.16999999999999993</v>
      </c>
      <c r="T267" s="539">
        <f t="shared" si="11"/>
        <v>0.12199999999999989</v>
      </c>
    </row>
    <row r="268" spans="1:20" hidden="1" x14ac:dyDescent="0.3">
      <c r="A268" s="538">
        <v>36892</v>
      </c>
      <c r="B268" s="550">
        <v>4.8</v>
      </c>
      <c r="C268" s="539">
        <v>5.0270000000000001</v>
      </c>
      <c r="D268" s="539">
        <v>4.9400000000000004</v>
      </c>
      <c r="E268" s="539">
        <v>5.08</v>
      </c>
      <c r="F268" s="539">
        <v>4.9400000000000004</v>
      </c>
      <c r="G268" s="539">
        <v>5.35</v>
      </c>
      <c r="H268" s="539">
        <v>5.18</v>
      </c>
      <c r="I268" s="539">
        <v>5.16</v>
      </c>
      <c r="J268" s="539"/>
      <c r="K268" s="539"/>
      <c r="L268" s="539"/>
      <c r="M268" s="541"/>
      <c r="N268" s="539">
        <f t="shared" si="13"/>
        <v>0.28000000000000025</v>
      </c>
      <c r="O268" s="539">
        <f t="shared" si="13"/>
        <v>0.14000000000000057</v>
      </c>
      <c r="P268" s="539">
        <f t="shared" si="13"/>
        <v>0.54999999999999982</v>
      </c>
      <c r="Q268" s="539">
        <f t="shared" si="13"/>
        <v>0.37999999999999989</v>
      </c>
      <c r="R268" s="539">
        <f t="shared" si="13"/>
        <v>0.36000000000000032</v>
      </c>
      <c r="S268" s="539">
        <f t="shared" ref="S268:S331" si="14">D268-B268</f>
        <v>0.14000000000000057</v>
      </c>
      <c r="T268" s="539">
        <f t="shared" ref="T268:T331" si="15">C268-B268</f>
        <v>0.22700000000000031</v>
      </c>
    </row>
    <row r="269" spans="1:20" hidden="1" x14ac:dyDescent="0.3">
      <c r="A269" s="538">
        <v>36861</v>
      </c>
      <c r="B269" s="550">
        <v>4.8899999999999997</v>
      </c>
      <c r="C269" s="539">
        <v>5.1120000000000001</v>
      </c>
      <c r="D269" s="539">
        <v>4.95</v>
      </c>
      <c r="E269" s="539">
        <v>5.2</v>
      </c>
      <c r="F269" s="539">
        <v>5.04</v>
      </c>
      <c r="G269" s="539">
        <v>5.54</v>
      </c>
      <c r="H269" s="539">
        <v>5.3</v>
      </c>
      <c r="I269" s="539">
        <v>5.28</v>
      </c>
      <c r="J269" s="539"/>
      <c r="K269" s="539"/>
      <c r="L269" s="539"/>
      <c r="M269" s="541"/>
      <c r="N269" s="539">
        <f t="shared" si="13"/>
        <v>0.3100000000000005</v>
      </c>
      <c r="O269" s="539">
        <f t="shared" si="13"/>
        <v>0.15000000000000036</v>
      </c>
      <c r="P269" s="539">
        <f t="shared" si="13"/>
        <v>0.65000000000000036</v>
      </c>
      <c r="Q269" s="539">
        <f t="shared" si="13"/>
        <v>0.41000000000000014</v>
      </c>
      <c r="R269" s="539">
        <f t="shared" si="13"/>
        <v>0.39000000000000057</v>
      </c>
      <c r="S269" s="539">
        <f t="shared" si="14"/>
        <v>6.0000000000000497E-2</v>
      </c>
      <c r="T269" s="539">
        <f t="shared" si="15"/>
        <v>0.22200000000000042</v>
      </c>
    </row>
    <row r="270" spans="1:20" hidden="1" x14ac:dyDescent="0.3">
      <c r="A270" s="538">
        <v>36831</v>
      </c>
      <c r="B270" s="550">
        <v>5.15</v>
      </c>
      <c r="C270" s="539">
        <v>5.4770000000000003</v>
      </c>
      <c r="D270" s="539">
        <v>5.1100000000000003</v>
      </c>
      <c r="E270" s="539">
        <v>5.45</v>
      </c>
      <c r="F270" s="539">
        <v>5.29</v>
      </c>
      <c r="G270" s="539">
        <v>5.87</v>
      </c>
      <c r="H270" s="539">
        <v>5.55</v>
      </c>
      <c r="I270" s="539">
        <v>5.53</v>
      </c>
      <c r="J270" s="539"/>
      <c r="K270" s="539"/>
      <c r="L270" s="539"/>
      <c r="M270" s="541"/>
      <c r="N270" s="539">
        <f t="shared" si="13"/>
        <v>0.29999999999999982</v>
      </c>
      <c r="O270" s="539">
        <f t="shared" si="13"/>
        <v>0.13999999999999968</v>
      </c>
      <c r="P270" s="539">
        <f t="shared" si="13"/>
        <v>0.71999999999999975</v>
      </c>
      <c r="Q270" s="539">
        <f t="shared" si="13"/>
        <v>0.39999999999999947</v>
      </c>
      <c r="R270" s="539">
        <f t="shared" si="13"/>
        <v>0.37999999999999989</v>
      </c>
      <c r="S270" s="539">
        <f t="shared" si="14"/>
        <v>-4.0000000000000036E-2</v>
      </c>
      <c r="T270" s="539">
        <f t="shared" si="15"/>
        <v>0.32699999999999996</v>
      </c>
    </row>
    <row r="271" spans="1:20" hidden="1" x14ac:dyDescent="0.3">
      <c r="A271" s="538">
        <v>36800</v>
      </c>
      <c r="B271" s="550">
        <v>5.21</v>
      </c>
      <c r="C271" s="539">
        <v>5.758</v>
      </c>
      <c r="D271" s="539">
        <v>5.2</v>
      </c>
      <c r="E271" s="539">
        <v>5.5</v>
      </c>
      <c r="F271" s="539">
        <v>5.36</v>
      </c>
      <c r="G271" s="539">
        <v>5.97</v>
      </c>
      <c r="H271" s="539">
        <v>5.58</v>
      </c>
      <c r="I271" s="539">
        <v>5.58</v>
      </c>
      <c r="J271" s="539"/>
      <c r="K271" s="539"/>
      <c r="L271" s="539"/>
      <c r="M271" s="541"/>
      <c r="N271" s="539">
        <f t="shared" si="13"/>
        <v>0.29000000000000004</v>
      </c>
      <c r="O271" s="539">
        <f t="shared" si="13"/>
        <v>0.15000000000000036</v>
      </c>
      <c r="P271" s="539">
        <f t="shared" si="13"/>
        <v>0.75999999999999979</v>
      </c>
      <c r="Q271" s="539">
        <f t="shared" si="13"/>
        <v>0.37000000000000011</v>
      </c>
      <c r="R271" s="539">
        <f t="shared" si="13"/>
        <v>0.37000000000000011</v>
      </c>
      <c r="S271" s="539">
        <f t="shared" si="14"/>
        <v>-9.9999999999997868E-3</v>
      </c>
      <c r="T271" s="539">
        <f t="shared" si="15"/>
        <v>0.54800000000000004</v>
      </c>
    </row>
    <row r="272" spans="1:20" hidden="1" x14ac:dyDescent="0.3">
      <c r="A272" s="538">
        <v>36770</v>
      </c>
      <c r="B272" s="550">
        <v>5.26</v>
      </c>
      <c r="C272" s="539">
        <v>5.8079999999999998</v>
      </c>
      <c r="D272" s="539">
        <v>5.38</v>
      </c>
      <c r="E272" s="539">
        <v>5.56</v>
      </c>
      <c r="F272" s="539">
        <v>5.42</v>
      </c>
      <c r="G272" s="539">
        <v>6.05</v>
      </c>
      <c r="H272" s="539">
        <v>5.63</v>
      </c>
      <c r="I272" s="539">
        <v>5.63</v>
      </c>
      <c r="J272" s="539"/>
      <c r="K272" s="539"/>
      <c r="L272" s="539"/>
      <c r="M272" s="541"/>
      <c r="N272" s="539">
        <f t="shared" si="13"/>
        <v>0.29999999999999982</v>
      </c>
      <c r="O272" s="539">
        <f t="shared" si="13"/>
        <v>0.16000000000000014</v>
      </c>
      <c r="P272" s="539">
        <f t="shared" si="13"/>
        <v>0.79</v>
      </c>
      <c r="Q272" s="539">
        <f t="shared" si="13"/>
        <v>0.37000000000000011</v>
      </c>
      <c r="R272" s="539">
        <f t="shared" si="13"/>
        <v>0.37000000000000011</v>
      </c>
      <c r="S272" s="539">
        <f t="shared" si="14"/>
        <v>0.12000000000000011</v>
      </c>
      <c r="T272" s="539">
        <f t="shared" si="15"/>
        <v>0.54800000000000004</v>
      </c>
    </row>
    <row r="273" spans="1:20" hidden="1" x14ac:dyDescent="0.3">
      <c r="A273" s="538">
        <v>36739</v>
      </c>
      <c r="B273" s="550">
        <v>5.21</v>
      </c>
      <c r="C273" s="539">
        <v>5.7270000000000003</v>
      </c>
      <c r="D273" s="539">
        <v>5.32</v>
      </c>
      <c r="E273" s="539">
        <v>5.5</v>
      </c>
      <c r="F273" s="539">
        <v>5.36</v>
      </c>
      <c r="G273" s="539">
        <v>6.04</v>
      </c>
      <c r="H273" s="539">
        <v>5.56</v>
      </c>
      <c r="I273" s="539">
        <v>5.57</v>
      </c>
      <c r="J273" s="539"/>
      <c r="K273" s="539"/>
      <c r="L273" s="539"/>
      <c r="M273" s="541"/>
      <c r="N273" s="539">
        <f t="shared" si="13"/>
        <v>0.29000000000000004</v>
      </c>
      <c r="O273" s="539">
        <f t="shared" si="13"/>
        <v>0.15000000000000036</v>
      </c>
      <c r="P273" s="539">
        <f t="shared" si="13"/>
        <v>0.83000000000000007</v>
      </c>
      <c r="Q273" s="539">
        <f t="shared" si="13"/>
        <v>0.34999999999999964</v>
      </c>
      <c r="R273" s="539">
        <f t="shared" si="13"/>
        <v>0.36000000000000032</v>
      </c>
      <c r="S273" s="539">
        <f t="shared" si="14"/>
        <v>0.11000000000000032</v>
      </c>
      <c r="T273" s="539">
        <f t="shared" si="15"/>
        <v>0.51700000000000035</v>
      </c>
    </row>
    <row r="274" spans="1:20" hidden="1" x14ac:dyDescent="0.3">
      <c r="A274" s="538">
        <v>36708</v>
      </c>
      <c r="B274" s="550">
        <v>5.27</v>
      </c>
      <c r="C274" s="539">
        <v>6.0389999999999997</v>
      </c>
      <c r="D274" s="539">
        <v>5.24</v>
      </c>
      <c r="E274" s="539">
        <v>5.53</v>
      </c>
      <c r="F274" s="539">
        <v>5.4</v>
      </c>
      <c r="G274" s="539">
        <v>6.08</v>
      </c>
      <c r="H274" s="539">
        <v>5.59</v>
      </c>
      <c r="I274" s="539">
        <v>5.61</v>
      </c>
      <c r="J274" s="539"/>
      <c r="K274" s="539"/>
      <c r="L274" s="539"/>
      <c r="M274" s="541"/>
      <c r="N274" s="539">
        <f t="shared" si="13"/>
        <v>0.26000000000000068</v>
      </c>
      <c r="O274" s="539">
        <f t="shared" si="13"/>
        <v>0.13000000000000078</v>
      </c>
      <c r="P274" s="539">
        <f t="shared" si="13"/>
        <v>0.8100000000000005</v>
      </c>
      <c r="Q274" s="539">
        <f t="shared" si="13"/>
        <v>0.32000000000000028</v>
      </c>
      <c r="R274" s="539">
        <f t="shared" si="13"/>
        <v>0.34000000000000075</v>
      </c>
      <c r="S274" s="539">
        <f t="shared" si="14"/>
        <v>-2.9999999999999361E-2</v>
      </c>
      <c r="T274" s="539">
        <f t="shared" si="15"/>
        <v>0.76900000000000013</v>
      </c>
    </row>
    <row r="275" spans="1:20" hidden="1" x14ac:dyDescent="0.3">
      <c r="A275" s="538">
        <v>36678</v>
      </c>
      <c r="B275" s="550">
        <v>5.19</v>
      </c>
      <c r="C275" s="539">
        <v>6.0270000000000001</v>
      </c>
      <c r="D275" s="539">
        <v>5.21</v>
      </c>
      <c r="E275" s="539">
        <v>5.45</v>
      </c>
      <c r="F275" s="539">
        <v>5.32</v>
      </c>
      <c r="G275" s="539">
        <v>6.06</v>
      </c>
      <c r="H275" s="539">
        <v>5.51</v>
      </c>
      <c r="I275" s="539">
        <v>5.54</v>
      </c>
      <c r="J275" s="539"/>
      <c r="K275" s="539"/>
      <c r="L275" s="539"/>
      <c r="M275" s="541"/>
      <c r="N275" s="539">
        <f t="shared" si="13"/>
        <v>0.25999999999999979</v>
      </c>
      <c r="O275" s="539">
        <f t="shared" si="13"/>
        <v>0.12999999999999989</v>
      </c>
      <c r="P275" s="539">
        <f t="shared" si="13"/>
        <v>0.86999999999999922</v>
      </c>
      <c r="Q275" s="539">
        <f t="shared" si="13"/>
        <v>0.3199999999999994</v>
      </c>
      <c r="R275" s="539">
        <f t="shared" si="13"/>
        <v>0.34999999999999964</v>
      </c>
      <c r="S275" s="539">
        <f t="shared" si="14"/>
        <v>1.9999999999999574E-2</v>
      </c>
      <c r="T275" s="539">
        <f t="shared" si="15"/>
        <v>0.83699999999999974</v>
      </c>
    </row>
    <row r="276" spans="1:20" hidden="1" x14ac:dyDescent="0.3">
      <c r="A276" s="538">
        <v>36647</v>
      </c>
      <c r="B276" s="550">
        <v>5.38</v>
      </c>
      <c r="C276" s="539">
        <v>5.9770000000000003</v>
      </c>
      <c r="D276" s="539">
        <v>5.41</v>
      </c>
      <c r="E276" s="539">
        <v>5.63</v>
      </c>
      <c r="F276" s="539">
        <v>5.5</v>
      </c>
      <c r="G276" s="539">
        <v>6.18</v>
      </c>
      <c r="H276" s="539">
        <v>5.67</v>
      </c>
      <c r="I276" s="539">
        <v>5.68</v>
      </c>
      <c r="J276" s="539"/>
      <c r="K276" s="539"/>
      <c r="L276" s="539"/>
      <c r="M276" s="541"/>
      <c r="N276" s="539">
        <f t="shared" si="13"/>
        <v>0.25</v>
      </c>
      <c r="O276" s="539">
        <f t="shared" si="13"/>
        <v>0.12000000000000011</v>
      </c>
      <c r="P276" s="539">
        <f t="shared" si="13"/>
        <v>0.79999999999999982</v>
      </c>
      <c r="Q276" s="539">
        <f t="shared" si="13"/>
        <v>0.29000000000000004</v>
      </c>
      <c r="R276" s="539">
        <f t="shared" si="13"/>
        <v>0.29999999999999982</v>
      </c>
      <c r="S276" s="539">
        <f t="shared" si="14"/>
        <v>3.0000000000000249E-2</v>
      </c>
      <c r="T276" s="539">
        <f t="shared" si="15"/>
        <v>0.59700000000000042</v>
      </c>
    </row>
    <row r="277" spans="1:20" hidden="1" x14ac:dyDescent="0.3">
      <c r="A277" s="538">
        <v>36617</v>
      </c>
      <c r="B277" s="550">
        <v>5.22</v>
      </c>
      <c r="C277" s="539">
        <v>6.218</v>
      </c>
      <c r="D277" s="539">
        <v>5.3</v>
      </c>
      <c r="E277" s="539">
        <v>5.45</v>
      </c>
      <c r="F277" s="539">
        <v>5.33</v>
      </c>
      <c r="G277" s="539">
        <v>6.09</v>
      </c>
      <c r="H277" s="539">
        <v>5.47</v>
      </c>
      <c r="I277" s="539">
        <v>5.52</v>
      </c>
      <c r="J277" s="539"/>
      <c r="K277" s="539"/>
      <c r="L277" s="539"/>
      <c r="M277" s="541"/>
      <c r="N277" s="539">
        <f t="shared" si="13"/>
        <v>0.23000000000000043</v>
      </c>
      <c r="O277" s="539">
        <f t="shared" si="13"/>
        <v>0.11000000000000032</v>
      </c>
      <c r="P277" s="539">
        <f t="shared" si="13"/>
        <v>0.87000000000000011</v>
      </c>
      <c r="Q277" s="539">
        <f t="shared" si="13"/>
        <v>0.25</v>
      </c>
      <c r="R277" s="539">
        <f t="shared" si="13"/>
        <v>0.29999999999999982</v>
      </c>
      <c r="S277" s="539">
        <f t="shared" si="14"/>
        <v>8.0000000000000071E-2</v>
      </c>
      <c r="T277" s="539">
        <f t="shared" si="15"/>
        <v>0.99800000000000022</v>
      </c>
    </row>
    <row r="278" spans="1:20" hidden="1" x14ac:dyDescent="0.3">
      <c r="A278" s="538">
        <v>36586</v>
      </c>
      <c r="B278" s="550">
        <v>5.33</v>
      </c>
      <c r="C278" s="539">
        <v>6.0019999999999998</v>
      </c>
      <c r="D278" s="539">
        <v>5.34</v>
      </c>
      <c r="E278" s="539">
        <v>5.55</v>
      </c>
      <c r="F278" s="539">
        <v>5.43</v>
      </c>
      <c r="G278" s="539">
        <v>6.24</v>
      </c>
      <c r="H278" s="539">
        <v>5.58</v>
      </c>
      <c r="I278" s="539">
        <v>5.61</v>
      </c>
      <c r="J278" s="539"/>
      <c r="K278" s="539"/>
      <c r="L278" s="539"/>
      <c r="M278" s="541"/>
      <c r="N278" s="539">
        <f t="shared" si="13"/>
        <v>0.21999999999999975</v>
      </c>
      <c r="O278" s="539">
        <f t="shared" si="13"/>
        <v>9.9999999999999645E-2</v>
      </c>
      <c r="P278" s="539">
        <f t="shared" si="13"/>
        <v>0.91000000000000014</v>
      </c>
      <c r="Q278" s="539">
        <f t="shared" si="13"/>
        <v>0.25</v>
      </c>
      <c r="R278" s="539">
        <f t="shared" si="13"/>
        <v>0.28000000000000025</v>
      </c>
      <c r="S278" s="539">
        <f t="shared" si="14"/>
        <v>9.9999999999997868E-3</v>
      </c>
      <c r="T278" s="539">
        <f t="shared" si="15"/>
        <v>0.67199999999999971</v>
      </c>
    </row>
    <row r="279" spans="1:20" hidden="1" x14ac:dyDescent="0.3">
      <c r="A279" s="538">
        <v>36557</v>
      </c>
      <c r="B279" s="550">
        <v>5.51</v>
      </c>
      <c r="C279" s="539">
        <v>6.4089999999999998</v>
      </c>
      <c r="D279" s="539">
        <v>5.63</v>
      </c>
      <c r="E279" s="539">
        <v>5.73</v>
      </c>
      <c r="F279" s="539">
        <v>5.62</v>
      </c>
      <c r="G279" s="539">
        <v>6.48</v>
      </c>
      <c r="H279" s="539">
        <v>5.73</v>
      </c>
      <c r="I279" s="539">
        <v>5.78</v>
      </c>
      <c r="J279" s="539"/>
      <c r="K279" s="539"/>
      <c r="L279" s="539"/>
      <c r="M279" s="541"/>
      <c r="N279" s="539">
        <f t="shared" si="13"/>
        <v>0.22000000000000064</v>
      </c>
      <c r="O279" s="539">
        <f t="shared" si="13"/>
        <v>0.11000000000000032</v>
      </c>
      <c r="P279" s="539">
        <f t="shared" si="13"/>
        <v>0.97000000000000064</v>
      </c>
      <c r="Q279" s="539">
        <f t="shared" si="13"/>
        <v>0.22000000000000064</v>
      </c>
      <c r="R279" s="539">
        <f t="shared" si="13"/>
        <v>0.27000000000000046</v>
      </c>
      <c r="S279" s="539">
        <f t="shared" si="14"/>
        <v>0.12000000000000011</v>
      </c>
      <c r="T279" s="539">
        <f t="shared" si="15"/>
        <v>0.89900000000000002</v>
      </c>
    </row>
    <row r="280" spans="1:20" hidden="1" x14ac:dyDescent="0.3">
      <c r="A280" s="538">
        <v>36526</v>
      </c>
      <c r="B280" s="550">
        <v>5.54</v>
      </c>
      <c r="C280" s="539">
        <v>6.6619999999999999</v>
      </c>
      <c r="D280" s="539">
        <v>5.83</v>
      </c>
      <c r="E280" s="539">
        <v>5.76</v>
      </c>
      <c r="F280" s="539">
        <v>5.66</v>
      </c>
      <c r="G280" s="539">
        <v>6.6</v>
      </c>
      <c r="H280" s="539">
        <v>5.75</v>
      </c>
      <c r="I280" s="539">
        <v>5.81</v>
      </c>
      <c r="J280" s="539"/>
      <c r="K280" s="539"/>
      <c r="L280" s="539"/>
      <c r="M280" s="541"/>
      <c r="N280" s="539">
        <f t="shared" si="13"/>
        <v>0.21999999999999975</v>
      </c>
      <c r="O280" s="539">
        <f t="shared" si="13"/>
        <v>0.12000000000000011</v>
      </c>
      <c r="P280" s="539">
        <f t="shared" si="13"/>
        <v>1.0599999999999996</v>
      </c>
      <c r="Q280" s="539">
        <f t="shared" si="13"/>
        <v>0.20999999999999996</v>
      </c>
      <c r="R280" s="539">
        <f t="shared" si="13"/>
        <v>0.26999999999999957</v>
      </c>
      <c r="S280" s="539">
        <f t="shared" si="14"/>
        <v>0.29000000000000004</v>
      </c>
      <c r="T280" s="539">
        <f t="shared" si="15"/>
        <v>1.1219999999999999</v>
      </c>
    </row>
    <row r="281" spans="1:20" hidden="1" x14ac:dyDescent="0.3">
      <c r="A281" s="538">
        <v>36495</v>
      </c>
      <c r="B281" s="550">
        <v>5.15</v>
      </c>
      <c r="C281" s="539">
        <v>6.4349999999999996</v>
      </c>
      <c r="D281" s="539">
        <v>5.36</v>
      </c>
      <c r="E281" s="539">
        <v>5.37</v>
      </c>
      <c r="F281" s="539">
        <v>5.27</v>
      </c>
      <c r="G281" s="539">
        <v>6.39</v>
      </c>
      <c r="H281" s="539">
        <v>5.36</v>
      </c>
      <c r="I281" s="539">
        <v>5.46</v>
      </c>
      <c r="J281" s="539"/>
      <c r="K281" s="539"/>
      <c r="L281" s="539"/>
      <c r="M281" s="541"/>
      <c r="N281" s="539">
        <f t="shared" si="13"/>
        <v>0.21999999999999975</v>
      </c>
      <c r="O281" s="539">
        <f t="shared" si="13"/>
        <v>0.11999999999999922</v>
      </c>
      <c r="P281" s="539">
        <f t="shared" si="13"/>
        <v>1.2399999999999993</v>
      </c>
      <c r="Q281" s="539">
        <f t="shared" si="13"/>
        <v>0.20999999999999996</v>
      </c>
      <c r="R281" s="539">
        <f t="shared" si="13"/>
        <v>0.30999999999999961</v>
      </c>
      <c r="S281" s="539">
        <f t="shared" si="14"/>
        <v>0.20999999999999996</v>
      </c>
      <c r="T281" s="539">
        <f t="shared" si="15"/>
        <v>1.2849999999999993</v>
      </c>
    </row>
    <row r="282" spans="1:20" hidden="1" x14ac:dyDescent="0.3">
      <c r="A282" s="538">
        <v>36465</v>
      </c>
      <c r="B282" s="550">
        <v>5.04</v>
      </c>
      <c r="C282" s="539">
        <v>6.1929999999999996</v>
      </c>
      <c r="D282" s="539">
        <v>5.23</v>
      </c>
      <c r="E282" s="539">
        <v>5.28</v>
      </c>
      <c r="F282" s="539">
        <v>5.15</v>
      </c>
      <c r="G282" s="539">
        <v>6.61</v>
      </c>
      <c r="H282" s="539">
        <v>5.25</v>
      </c>
      <c r="I282" s="539">
        <v>5.36</v>
      </c>
      <c r="J282" s="539"/>
      <c r="K282" s="539"/>
      <c r="L282" s="539"/>
      <c r="M282" s="541"/>
      <c r="N282" s="539">
        <f t="shared" si="13"/>
        <v>0.24000000000000021</v>
      </c>
      <c r="O282" s="539">
        <f t="shared" si="13"/>
        <v>0.11000000000000032</v>
      </c>
      <c r="P282" s="539">
        <f t="shared" si="13"/>
        <v>1.5700000000000003</v>
      </c>
      <c r="Q282" s="539">
        <f t="shared" si="13"/>
        <v>0.20999999999999996</v>
      </c>
      <c r="R282" s="539">
        <f t="shared" si="13"/>
        <v>0.32000000000000028</v>
      </c>
      <c r="S282" s="539">
        <f t="shared" si="14"/>
        <v>0.19000000000000039</v>
      </c>
      <c r="T282" s="539">
        <f t="shared" si="15"/>
        <v>1.1529999999999996</v>
      </c>
    </row>
    <row r="283" spans="1:20" hidden="1" x14ac:dyDescent="0.3">
      <c r="A283" s="538">
        <v>36434</v>
      </c>
      <c r="B283" s="550">
        <v>5.29</v>
      </c>
      <c r="C283" s="539">
        <v>6.0279999999999996</v>
      </c>
      <c r="D283" s="539">
        <v>5.78</v>
      </c>
      <c r="E283" s="539">
        <v>5.56</v>
      </c>
      <c r="F283" s="539">
        <v>5.43</v>
      </c>
      <c r="G283" s="539">
        <v>7.03</v>
      </c>
      <c r="H283" s="539">
        <v>5.52</v>
      </c>
      <c r="I283" s="539">
        <v>5.62</v>
      </c>
      <c r="J283" s="539"/>
      <c r="K283" s="539"/>
      <c r="L283" s="539"/>
      <c r="M283" s="541"/>
      <c r="N283" s="539">
        <f t="shared" si="13"/>
        <v>0.26999999999999957</v>
      </c>
      <c r="O283" s="539">
        <f t="shared" si="13"/>
        <v>0.13999999999999968</v>
      </c>
      <c r="P283" s="539">
        <f t="shared" si="13"/>
        <v>1.7400000000000002</v>
      </c>
      <c r="Q283" s="539">
        <f t="shared" si="13"/>
        <v>0.22999999999999954</v>
      </c>
      <c r="R283" s="539">
        <f t="shared" si="13"/>
        <v>0.33000000000000007</v>
      </c>
      <c r="S283" s="539">
        <f t="shared" si="14"/>
        <v>0.49000000000000021</v>
      </c>
      <c r="T283" s="539">
        <f t="shared" si="15"/>
        <v>0.73799999999999955</v>
      </c>
    </row>
    <row r="284" spans="1:20" hidden="1" x14ac:dyDescent="0.3">
      <c r="A284" s="538">
        <v>36404</v>
      </c>
      <c r="B284" s="550">
        <v>5.04</v>
      </c>
      <c r="C284" s="539">
        <v>5.8810000000000002</v>
      </c>
      <c r="D284" s="539">
        <v>5.6</v>
      </c>
      <c r="E284" s="539">
        <v>5.32</v>
      </c>
      <c r="F284" s="539">
        <v>5.19</v>
      </c>
      <c r="G284" s="539">
        <v>6.64</v>
      </c>
      <c r="H284" s="539">
        <v>5.28</v>
      </c>
      <c r="I284" s="539">
        <v>5.41</v>
      </c>
      <c r="J284" s="539"/>
      <c r="K284" s="539"/>
      <c r="L284" s="539"/>
      <c r="M284" s="541"/>
      <c r="N284" s="539">
        <f t="shared" si="13"/>
        <v>0.28000000000000025</v>
      </c>
      <c r="O284" s="539">
        <f t="shared" si="13"/>
        <v>0.15000000000000036</v>
      </c>
      <c r="P284" s="539">
        <f t="shared" si="13"/>
        <v>1.5999999999999996</v>
      </c>
      <c r="Q284" s="539">
        <f t="shared" si="13"/>
        <v>0.24000000000000021</v>
      </c>
      <c r="R284" s="539">
        <f t="shared" si="13"/>
        <v>0.37000000000000011</v>
      </c>
      <c r="S284" s="539">
        <f t="shared" si="14"/>
        <v>0.55999999999999961</v>
      </c>
      <c r="T284" s="539">
        <f t="shared" si="15"/>
        <v>0.84100000000000019</v>
      </c>
    </row>
    <row r="285" spans="1:20" hidden="1" x14ac:dyDescent="0.3">
      <c r="A285" s="538">
        <v>36373</v>
      </c>
      <c r="B285" s="550">
        <v>4.88</v>
      </c>
      <c r="C285" s="539">
        <v>5.9740000000000002</v>
      </c>
      <c r="D285" s="539">
        <v>5.31</v>
      </c>
      <c r="E285" s="539">
        <v>5.17</v>
      </c>
      <c r="F285" s="539">
        <v>5.01</v>
      </c>
      <c r="G285" s="539">
        <v>6.66</v>
      </c>
      <c r="H285" s="539">
        <v>5.13</v>
      </c>
      <c r="I285" s="539">
        <v>5.22</v>
      </c>
      <c r="J285" s="539"/>
      <c r="K285" s="539"/>
      <c r="L285" s="539"/>
      <c r="M285" s="541"/>
      <c r="N285" s="539">
        <f t="shared" si="13"/>
        <v>0.29000000000000004</v>
      </c>
      <c r="O285" s="539">
        <f t="shared" si="13"/>
        <v>0.12999999999999989</v>
      </c>
      <c r="P285" s="539">
        <f t="shared" si="13"/>
        <v>1.7800000000000002</v>
      </c>
      <c r="Q285" s="539">
        <f t="shared" si="13"/>
        <v>0.25</v>
      </c>
      <c r="R285" s="539">
        <f t="shared" si="13"/>
        <v>0.33999999999999986</v>
      </c>
      <c r="S285" s="539">
        <f t="shared" si="14"/>
        <v>0.42999999999999972</v>
      </c>
      <c r="T285" s="539">
        <f t="shared" si="15"/>
        <v>1.0940000000000003</v>
      </c>
    </row>
    <row r="286" spans="1:20" hidden="1" x14ac:dyDescent="0.3">
      <c r="A286" s="538">
        <v>36342</v>
      </c>
      <c r="B286" s="550">
        <v>4.68</v>
      </c>
      <c r="C286" s="539">
        <v>5.9020000000000001</v>
      </c>
      <c r="D286" s="539">
        <v>5.27</v>
      </c>
      <c r="E286" s="539">
        <v>4.91</v>
      </c>
      <c r="F286" s="539">
        <v>4.8099999999999996</v>
      </c>
      <c r="G286" s="539">
        <v>6.37</v>
      </c>
      <c r="H286" s="539">
        <v>4.9400000000000004</v>
      </c>
      <c r="I286" s="539">
        <v>4.99</v>
      </c>
      <c r="J286" s="539"/>
      <c r="K286" s="539"/>
      <c r="L286" s="539"/>
      <c r="M286" s="541"/>
      <c r="N286" s="539">
        <f t="shared" si="13"/>
        <v>0.23000000000000043</v>
      </c>
      <c r="O286" s="539">
        <f t="shared" si="13"/>
        <v>0.12999999999999989</v>
      </c>
      <c r="P286" s="539">
        <f t="shared" si="13"/>
        <v>1.6900000000000004</v>
      </c>
      <c r="Q286" s="539">
        <f t="shared" si="13"/>
        <v>0.26000000000000068</v>
      </c>
      <c r="R286" s="539">
        <f t="shared" si="13"/>
        <v>0.3100000000000005</v>
      </c>
      <c r="S286" s="539">
        <f t="shared" si="14"/>
        <v>0.58999999999999986</v>
      </c>
      <c r="T286" s="539">
        <f t="shared" si="15"/>
        <v>1.2220000000000004</v>
      </c>
    </row>
    <row r="287" spans="1:20" hidden="1" x14ac:dyDescent="0.3">
      <c r="A287" s="538">
        <v>36312</v>
      </c>
      <c r="B287" s="550">
        <v>4.3600000000000003</v>
      </c>
      <c r="C287" s="539">
        <v>5.7850000000000001</v>
      </c>
      <c r="D287" s="539">
        <v>5.09</v>
      </c>
      <c r="E287" s="539">
        <v>4.6100000000000003</v>
      </c>
      <c r="F287" s="539">
        <v>4.47</v>
      </c>
      <c r="G287" s="539">
        <v>6.02</v>
      </c>
      <c r="H287" s="539">
        <v>4.62</v>
      </c>
      <c r="I287" s="539">
        <v>4.66</v>
      </c>
      <c r="J287" s="539"/>
      <c r="K287" s="539"/>
      <c r="L287" s="539"/>
      <c r="M287" s="541"/>
      <c r="N287" s="539">
        <f t="shared" si="13"/>
        <v>0.25</v>
      </c>
      <c r="O287" s="539">
        <f t="shared" si="13"/>
        <v>0.10999999999999943</v>
      </c>
      <c r="P287" s="539">
        <f t="shared" si="13"/>
        <v>1.6599999999999993</v>
      </c>
      <c r="Q287" s="539">
        <f t="shared" si="13"/>
        <v>0.25999999999999979</v>
      </c>
      <c r="R287" s="539">
        <f t="shared" si="13"/>
        <v>0.29999999999999982</v>
      </c>
      <c r="S287" s="539">
        <f t="shared" si="14"/>
        <v>0.72999999999999954</v>
      </c>
      <c r="T287" s="539">
        <f t="shared" si="15"/>
        <v>1.4249999999999998</v>
      </c>
    </row>
    <row r="288" spans="1:20" hidden="1" x14ac:dyDescent="0.3">
      <c r="A288" s="538">
        <v>36281</v>
      </c>
      <c r="B288" s="550">
        <v>4.01</v>
      </c>
      <c r="C288" s="539">
        <v>5.6239999999999997</v>
      </c>
      <c r="D288" s="539">
        <v>4.83</v>
      </c>
      <c r="E288" s="539">
        <v>4.28</v>
      </c>
      <c r="F288" s="539">
        <v>4.16</v>
      </c>
      <c r="G288" s="539">
        <v>5.75</v>
      </c>
      <c r="H288" s="539">
        <v>4.28</v>
      </c>
      <c r="I288" s="539">
        <v>4.32</v>
      </c>
      <c r="J288" s="539"/>
      <c r="K288" s="539"/>
      <c r="L288" s="539"/>
      <c r="M288" s="541"/>
      <c r="N288" s="539">
        <f t="shared" si="13"/>
        <v>0.27000000000000046</v>
      </c>
      <c r="O288" s="539">
        <f t="shared" si="13"/>
        <v>0.15000000000000036</v>
      </c>
      <c r="P288" s="539">
        <f t="shared" si="13"/>
        <v>1.7400000000000002</v>
      </c>
      <c r="Q288" s="539">
        <f t="shared" si="13"/>
        <v>0.27000000000000046</v>
      </c>
      <c r="R288" s="539">
        <f t="shared" si="13"/>
        <v>0.3100000000000005</v>
      </c>
      <c r="S288" s="539">
        <f t="shared" si="14"/>
        <v>0.82000000000000028</v>
      </c>
      <c r="T288" s="539">
        <f t="shared" si="15"/>
        <v>1.6139999999999999</v>
      </c>
    </row>
    <row r="289" spans="1:20" hidden="1" x14ac:dyDescent="0.3">
      <c r="A289" s="538">
        <v>36251</v>
      </c>
      <c r="B289" s="550">
        <v>3.85</v>
      </c>
      <c r="C289" s="539">
        <v>5.35</v>
      </c>
      <c r="D289" s="539">
        <v>4.54</v>
      </c>
      <c r="E289" s="539">
        <v>4.09</v>
      </c>
      <c r="F289" s="539">
        <v>3.98</v>
      </c>
      <c r="G289" s="539">
        <v>5.85</v>
      </c>
      <c r="H289" s="539">
        <v>4.1100000000000003</v>
      </c>
      <c r="I289" s="539">
        <v>4.13</v>
      </c>
      <c r="J289" s="539"/>
      <c r="K289" s="539"/>
      <c r="L289" s="539"/>
      <c r="M289" s="541"/>
      <c r="N289" s="539">
        <f t="shared" si="13"/>
        <v>0.23999999999999977</v>
      </c>
      <c r="O289" s="539">
        <f t="shared" si="13"/>
        <v>0.12999999999999989</v>
      </c>
      <c r="P289" s="539">
        <f t="shared" si="13"/>
        <v>1.9999999999999996</v>
      </c>
      <c r="Q289" s="539">
        <f t="shared" si="13"/>
        <v>0.26000000000000023</v>
      </c>
      <c r="R289" s="539">
        <f t="shared" si="13"/>
        <v>0.2799999999999998</v>
      </c>
      <c r="S289" s="539">
        <f t="shared" si="14"/>
        <v>0.69</v>
      </c>
      <c r="T289" s="539">
        <f t="shared" si="15"/>
        <v>1.4999999999999996</v>
      </c>
    </row>
    <row r="290" spans="1:20" hidden="1" x14ac:dyDescent="0.3">
      <c r="A290" s="538">
        <v>36220</v>
      </c>
      <c r="B290" s="550">
        <v>4.04</v>
      </c>
      <c r="C290" s="539">
        <v>5.242</v>
      </c>
      <c r="D290" s="539">
        <v>4.5999999999999996</v>
      </c>
      <c r="E290" s="539">
        <v>4.26</v>
      </c>
      <c r="F290" s="539">
        <v>4.13</v>
      </c>
      <c r="G290" s="539">
        <v>5.97</v>
      </c>
      <c r="H290" s="539">
        <v>4.2699999999999996</v>
      </c>
      <c r="I290" s="539">
        <v>4.24</v>
      </c>
      <c r="J290" s="539"/>
      <c r="K290" s="539"/>
      <c r="L290" s="539"/>
      <c r="M290" s="541"/>
      <c r="N290" s="539">
        <f t="shared" si="13"/>
        <v>0.21999999999999975</v>
      </c>
      <c r="O290" s="539">
        <f t="shared" si="13"/>
        <v>8.9999999999999858E-2</v>
      </c>
      <c r="P290" s="539">
        <f t="shared" si="13"/>
        <v>1.9299999999999997</v>
      </c>
      <c r="Q290" s="539">
        <f t="shared" si="13"/>
        <v>0.22999999999999954</v>
      </c>
      <c r="R290" s="539">
        <f t="shared" si="13"/>
        <v>0.20000000000000018</v>
      </c>
      <c r="S290" s="539">
        <f t="shared" si="14"/>
        <v>0.55999999999999961</v>
      </c>
      <c r="T290" s="539">
        <f t="shared" si="15"/>
        <v>1.202</v>
      </c>
    </row>
    <row r="291" spans="1:20" hidden="1" x14ac:dyDescent="0.3">
      <c r="A291" s="538">
        <v>36192</v>
      </c>
      <c r="B291" s="550">
        <v>3.85</v>
      </c>
      <c r="C291" s="539">
        <v>5.2939999999999996</v>
      </c>
      <c r="D291" s="539">
        <v>4.37</v>
      </c>
      <c r="E291" s="539">
        <v>4.0199999999999996</v>
      </c>
      <c r="F291" s="539">
        <v>3.93</v>
      </c>
      <c r="G291" s="539">
        <v>5.96</v>
      </c>
      <c r="H291" s="539">
        <v>4.05</v>
      </c>
      <c r="I291" s="539">
        <v>4.0199999999999996</v>
      </c>
      <c r="J291" s="539"/>
      <c r="K291" s="539"/>
      <c r="L291" s="539"/>
      <c r="M291" s="541"/>
      <c r="N291" s="539">
        <f t="shared" si="13"/>
        <v>0.16999999999999948</v>
      </c>
      <c r="O291" s="539">
        <f t="shared" si="13"/>
        <v>8.0000000000000071E-2</v>
      </c>
      <c r="P291" s="539">
        <f t="shared" si="13"/>
        <v>2.11</v>
      </c>
      <c r="Q291" s="539">
        <f t="shared" si="13"/>
        <v>0.19999999999999973</v>
      </c>
      <c r="R291" s="539">
        <f t="shared" si="13"/>
        <v>0.16999999999999948</v>
      </c>
      <c r="S291" s="539">
        <f t="shared" si="14"/>
        <v>0.52</v>
      </c>
      <c r="T291" s="539">
        <f t="shared" si="15"/>
        <v>1.4439999999999995</v>
      </c>
    </row>
    <row r="292" spans="1:20" hidden="1" x14ac:dyDescent="0.3">
      <c r="A292" s="538">
        <v>36161</v>
      </c>
      <c r="B292" s="550">
        <v>3.7</v>
      </c>
      <c r="C292" s="539">
        <v>4.6529999999999996</v>
      </c>
      <c r="D292" s="539">
        <v>4.2</v>
      </c>
      <c r="E292" s="539">
        <v>3.88</v>
      </c>
      <c r="F292" s="539">
        <v>3.77</v>
      </c>
      <c r="G292" s="539">
        <v>6.32</v>
      </c>
      <c r="H292" s="539">
        <v>3.92</v>
      </c>
      <c r="I292" s="539">
        <v>3.9</v>
      </c>
      <c r="J292" s="539"/>
      <c r="K292" s="539"/>
      <c r="L292" s="539"/>
      <c r="M292" s="541"/>
      <c r="N292" s="539">
        <f t="shared" si="13"/>
        <v>0.17999999999999972</v>
      </c>
      <c r="O292" s="539">
        <f t="shared" si="13"/>
        <v>6.999999999999984E-2</v>
      </c>
      <c r="P292" s="539">
        <f t="shared" si="13"/>
        <v>2.62</v>
      </c>
      <c r="Q292" s="539">
        <f t="shared" si="13"/>
        <v>0.21999999999999975</v>
      </c>
      <c r="R292" s="539">
        <f t="shared" si="13"/>
        <v>0.19999999999999973</v>
      </c>
      <c r="S292" s="539">
        <f t="shared" si="14"/>
        <v>0.5</v>
      </c>
      <c r="T292" s="539">
        <f t="shared" si="15"/>
        <v>0.9529999999999994</v>
      </c>
    </row>
    <row r="293" spans="1:20" hidden="1" x14ac:dyDescent="0.3">
      <c r="A293" s="538">
        <v>36130</v>
      </c>
      <c r="B293" s="550">
        <v>3.86</v>
      </c>
      <c r="C293" s="539">
        <v>4.6580000000000004</v>
      </c>
      <c r="D293" s="539">
        <v>4.54</v>
      </c>
      <c r="E293" s="539">
        <v>4.07</v>
      </c>
      <c r="F293" s="539">
        <v>3.91</v>
      </c>
      <c r="G293" s="539">
        <v>7.17</v>
      </c>
      <c r="H293" s="539">
        <v>4</v>
      </c>
      <c r="I293" s="539">
        <v>4.12</v>
      </c>
      <c r="J293" s="539"/>
      <c r="K293" s="539"/>
      <c r="L293" s="539"/>
      <c r="M293" s="541"/>
      <c r="N293" s="539">
        <f t="shared" si="13"/>
        <v>0.21000000000000041</v>
      </c>
      <c r="O293" s="539">
        <f t="shared" si="13"/>
        <v>5.0000000000000266E-2</v>
      </c>
      <c r="P293" s="539">
        <f t="shared" si="13"/>
        <v>3.31</v>
      </c>
      <c r="Q293" s="539">
        <f t="shared" si="13"/>
        <v>0.14000000000000012</v>
      </c>
      <c r="R293" s="539">
        <f t="shared" si="13"/>
        <v>0.26000000000000023</v>
      </c>
      <c r="S293" s="539">
        <f t="shared" si="14"/>
        <v>0.68000000000000016</v>
      </c>
      <c r="T293" s="539">
        <f t="shared" si="15"/>
        <v>0.79800000000000049</v>
      </c>
    </row>
    <row r="294" spans="1:20" hidden="1" x14ac:dyDescent="0.3">
      <c r="A294" s="538">
        <v>36100</v>
      </c>
      <c r="B294" s="550">
        <v>4.12</v>
      </c>
      <c r="C294" s="539">
        <v>4.718</v>
      </c>
      <c r="D294" s="539">
        <v>4.93</v>
      </c>
      <c r="E294" s="539">
        <v>4.41</v>
      </c>
      <c r="F294" s="539">
        <v>4.18</v>
      </c>
      <c r="G294" s="539">
        <v>7.65</v>
      </c>
      <c r="H294" s="539">
        <v>4.38</v>
      </c>
      <c r="I294" s="539">
        <v>4.43</v>
      </c>
      <c r="J294" s="539"/>
      <c r="K294" s="539"/>
      <c r="L294" s="539"/>
      <c r="M294" s="541"/>
      <c r="N294" s="539">
        <f t="shared" si="13"/>
        <v>0.29000000000000004</v>
      </c>
      <c r="O294" s="539">
        <f t="shared" si="13"/>
        <v>5.9999999999999609E-2</v>
      </c>
      <c r="P294" s="539">
        <f t="shared" si="13"/>
        <v>3.5300000000000002</v>
      </c>
      <c r="Q294" s="539">
        <f t="shared" si="13"/>
        <v>0.25999999999999979</v>
      </c>
      <c r="R294" s="539">
        <f t="shared" si="13"/>
        <v>0.30999999999999961</v>
      </c>
      <c r="S294" s="539">
        <f t="shared" si="14"/>
        <v>0.80999999999999961</v>
      </c>
      <c r="T294" s="539">
        <f t="shared" si="15"/>
        <v>0.59799999999999986</v>
      </c>
    </row>
    <row r="295" spans="1:20" hidden="1" x14ac:dyDescent="0.3">
      <c r="A295" s="538">
        <v>36069</v>
      </c>
      <c r="B295" s="550">
        <v>4.0599999999999996</v>
      </c>
      <c r="C295" s="539">
        <v>4.6029999999999998</v>
      </c>
      <c r="D295" s="539">
        <v>4.99</v>
      </c>
      <c r="E295" s="539">
        <v>4.43</v>
      </c>
      <c r="F295" s="539">
        <v>4.17</v>
      </c>
      <c r="G295" s="539">
        <v>8.4499999999999993</v>
      </c>
      <c r="H295" s="539">
        <v>4.49</v>
      </c>
      <c r="I295" s="539">
        <v>4.4400000000000004</v>
      </c>
      <c r="J295" s="539"/>
      <c r="K295" s="539"/>
      <c r="L295" s="539"/>
      <c r="M295" s="541"/>
      <c r="N295" s="539">
        <f t="shared" si="13"/>
        <v>0.37000000000000011</v>
      </c>
      <c r="O295" s="539">
        <f t="shared" si="13"/>
        <v>0.11000000000000032</v>
      </c>
      <c r="P295" s="539">
        <f t="shared" si="13"/>
        <v>4.3899999999999997</v>
      </c>
      <c r="Q295" s="539">
        <f t="shared" si="13"/>
        <v>0.4300000000000006</v>
      </c>
      <c r="R295" s="539">
        <f t="shared" si="13"/>
        <v>0.38000000000000078</v>
      </c>
      <c r="S295" s="539">
        <f t="shared" si="14"/>
        <v>0.9300000000000006</v>
      </c>
      <c r="T295" s="539">
        <f t="shared" si="15"/>
        <v>0.54300000000000015</v>
      </c>
    </row>
    <row r="296" spans="1:20" hidden="1" x14ac:dyDescent="0.3">
      <c r="A296" s="538">
        <v>36039</v>
      </c>
      <c r="B296" s="550">
        <v>4.0599999999999996</v>
      </c>
      <c r="C296" s="539">
        <v>4.4290000000000003</v>
      </c>
      <c r="D296" s="539">
        <v>5.16</v>
      </c>
      <c r="E296" s="539">
        <v>4.4800000000000004</v>
      </c>
      <c r="F296" s="539">
        <v>4.2</v>
      </c>
      <c r="G296" s="539">
        <v>8.25</v>
      </c>
      <c r="H296" s="539">
        <v>4.53</v>
      </c>
      <c r="I296" s="539">
        <v>4.46</v>
      </c>
      <c r="J296" s="539"/>
      <c r="K296" s="539"/>
      <c r="L296" s="539"/>
      <c r="M296" s="541"/>
      <c r="N296" s="539">
        <f t="shared" si="13"/>
        <v>0.42000000000000082</v>
      </c>
      <c r="O296" s="539">
        <f t="shared" si="13"/>
        <v>0.14000000000000057</v>
      </c>
      <c r="P296" s="539">
        <f t="shared" si="13"/>
        <v>4.1900000000000004</v>
      </c>
      <c r="Q296" s="539">
        <f t="shared" si="13"/>
        <v>0.47000000000000064</v>
      </c>
      <c r="R296" s="539">
        <f t="shared" si="13"/>
        <v>0.40000000000000036</v>
      </c>
      <c r="S296" s="539">
        <f t="shared" si="14"/>
        <v>1.1000000000000005</v>
      </c>
      <c r="T296" s="539">
        <f t="shared" si="15"/>
        <v>0.36900000000000066</v>
      </c>
    </row>
    <row r="297" spans="1:20" hidden="1" x14ac:dyDescent="0.3">
      <c r="A297" s="538">
        <v>36008</v>
      </c>
      <c r="B297" s="550">
        <v>4.42</v>
      </c>
      <c r="C297" s="539">
        <v>5.048</v>
      </c>
      <c r="D297" s="539">
        <v>5.63</v>
      </c>
      <c r="E297" s="539">
        <v>4.74</v>
      </c>
      <c r="F297" s="539">
        <v>4.5199999999999996</v>
      </c>
      <c r="G297" s="539">
        <v>7.56</v>
      </c>
      <c r="H297" s="539">
        <v>4.79</v>
      </c>
      <c r="I297" s="539">
        <v>4.76</v>
      </c>
      <c r="J297" s="539"/>
      <c r="K297" s="539"/>
      <c r="L297" s="539"/>
      <c r="M297" s="541"/>
      <c r="N297" s="539">
        <f t="shared" si="13"/>
        <v>0.32000000000000028</v>
      </c>
      <c r="O297" s="539">
        <f t="shared" si="13"/>
        <v>9.9999999999999645E-2</v>
      </c>
      <c r="P297" s="539">
        <f t="shared" si="13"/>
        <v>3.1399999999999997</v>
      </c>
      <c r="Q297" s="539">
        <f t="shared" si="13"/>
        <v>0.37000000000000011</v>
      </c>
      <c r="R297" s="539">
        <f t="shared" si="13"/>
        <v>0.33999999999999986</v>
      </c>
      <c r="S297" s="539">
        <f t="shared" si="14"/>
        <v>1.21</v>
      </c>
      <c r="T297" s="539">
        <f t="shared" si="15"/>
        <v>0.62800000000000011</v>
      </c>
    </row>
    <row r="298" spans="1:20" hidden="1" x14ac:dyDescent="0.3">
      <c r="A298" s="538">
        <v>35977</v>
      </c>
      <c r="B298" s="550">
        <v>4.68</v>
      </c>
      <c r="C298" s="539">
        <v>5.4939999999999998</v>
      </c>
      <c r="D298" s="539">
        <v>5.92</v>
      </c>
      <c r="E298" s="539">
        <v>4.9400000000000004</v>
      </c>
      <c r="F298" s="539">
        <v>4.78</v>
      </c>
      <c r="G298" s="539">
        <v>7.67</v>
      </c>
      <c r="H298" s="539">
        <v>4.97</v>
      </c>
      <c r="I298" s="539">
        <v>4.95</v>
      </c>
      <c r="J298" s="539"/>
      <c r="K298" s="539"/>
      <c r="L298" s="539"/>
      <c r="M298" s="541"/>
      <c r="N298" s="539">
        <f t="shared" si="13"/>
        <v>0.26000000000000068</v>
      </c>
      <c r="O298" s="539">
        <f t="shared" si="13"/>
        <v>0.10000000000000053</v>
      </c>
      <c r="P298" s="539">
        <f t="shared" si="13"/>
        <v>2.99</v>
      </c>
      <c r="Q298" s="539">
        <f t="shared" si="13"/>
        <v>0.29000000000000004</v>
      </c>
      <c r="R298" s="539">
        <f t="shared" si="13"/>
        <v>0.27000000000000046</v>
      </c>
      <c r="S298" s="539">
        <f t="shared" si="14"/>
        <v>1.2400000000000002</v>
      </c>
      <c r="T298" s="539">
        <f t="shared" si="15"/>
        <v>0.81400000000000006</v>
      </c>
    </row>
    <row r="299" spans="1:20" hidden="1" x14ac:dyDescent="0.3">
      <c r="A299" s="538">
        <v>35947</v>
      </c>
      <c r="B299" s="550">
        <v>4.8</v>
      </c>
      <c r="C299" s="539">
        <v>5.45</v>
      </c>
      <c r="D299" s="539">
        <v>5.87</v>
      </c>
      <c r="E299" s="539">
        <v>5.0199999999999996</v>
      </c>
      <c r="F299" s="539">
        <v>4.8600000000000003</v>
      </c>
      <c r="G299" s="539">
        <v>7.74</v>
      </c>
      <c r="H299" s="539">
        <v>5.08</v>
      </c>
      <c r="I299" s="539">
        <v>5.0599999999999996</v>
      </c>
      <c r="J299" s="539"/>
      <c r="K299" s="539"/>
      <c r="L299" s="539"/>
      <c r="M299" s="541"/>
      <c r="N299" s="539">
        <f t="shared" si="13"/>
        <v>0.21999999999999975</v>
      </c>
      <c r="O299" s="539">
        <f t="shared" si="13"/>
        <v>6.0000000000000497E-2</v>
      </c>
      <c r="P299" s="539">
        <f t="shared" si="13"/>
        <v>2.9400000000000004</v>
      </c>
      <c r="Q299" s="539">
        <f t="shared" si="13"/>
        <v>0.28000000000000025</v>
      </c>
      <c r="R299" s="539">
        <f t="shared" si="13"/>
        <v>0.25999999999999979</v>
      </c>
      <c r="S299" s="539">
        <f t="shared" si="14"/>
        <v>1.0700000000000003</v>
      </c>
      <c r="T299" s="539">
        <f t="shared" si="15"/>
        <v>0.65000000000000036</v>
      </c>
    </row>
    <row r="300" spans="1:20" hidden="1" x14ac:dyDescent="0.3">
      <c r="A300" s="538">
        <v>35916</v>
      </c>
      <c r="B300" s="550">
        <v>4.96</v>
      </c>
      <c r="C300" s="539">
        <v>5.5579999999999998</v>
      </c>
      <c r="D300" s="539">
        <v>5.92</v>
      </c>
      <c r="E300" s="539">
        <v>5.13</v>
      </c>
      <c r="F300" s="539">
        <v>5.01</v>
      </c>
      <c r="G300" s="539">
        <v>7.85</v>
      </c>
      <c r="H300" s="539">
        <v>5.21</v>
      </c>
      <c r="I300" s="539">
        <v>5.18</v>
      </c>
      <c r="J300" s="539"/>
      <c r="K300" s="539"/>
      <c r="L300" s="539"/>
      <c r="M300" s="541"/>
      <c r="N300" s="539">
        <f t="shared" si="13"/>
        <v>0.16999999999999993</v>
      </c>
      <c r="O300" s="539">
        <f t="shared" si="13"/>
        <v>4.9999999999999822E-2</v>
      </c>
      <c r="P300" s="539">
        <f t="shared" si="13"/>
        <v>2.8899999999999997</v>
      </c>
      <c r="Q300" s="539">
        <f t="shared" si="13"/>
        <v>0.25</v>
      </c>
      <c r="R300" s="539">
        <f t="shared" si="13"/>
        <v>0.21999999999999975</v>
      </c>
      <c r="S300" s="539">
        <f t="shared" si="14"/>
        <v>0.96</v>
      </c>
      <c r="T300" s="539">
        <f t="shared" si="15"/>
        <v>0.59799999999999986</v>
      </c>
    </row>
    <row r="301" spans="1:20" hidden="1" x14ac:dyDescent="0.3">
      <c r="A301" s="538">
        <v>35886</v>
      </c>
      <c r="B301" s="550">
        <v>4.9000000000000004</v>
      </c>
      <c r="C301" s="539">
        <v>5.82</v>
      </c>
      <c r="D301" s="539">
        <v>5.88</v>
      </c>
      <c r="E301" s="539">
        <v>5.0599999999999996</v>
      </c>
      <c r="F301" s="539">
        <v>4.96</v>
      </c>
      <c r="G301" s="539">
        <v>8.11</v>
      </c>
      <c r="H301" s="539">
        <v>5.15</v>
      </c>
      <c r="I301" s="539">
        <v>5.17</v>
      </c>
      <c r="J301" s="539"/>
      <c r="K301" s="539"/>
      <c r="L301" s="539"/>
      <c r="M301" s="541"/>
      <c r="N301" s="539">
        <f t="shared" si="13"/>
        <v>0.15999999999999925</v>
      </c>
      <c r="O301" s="539">
        <f t="shared" si="13"/>
        <v>5.9999999999999609E-2</v>
      </c>
      <c r="P301" s="539">
        <f t="shared" si="13"/>
        <v>3.2099999999999991</v>
      </c>
      <c r="Q301" s="539">
        <f t="shared" si="13"/>
        <v>0.25</v>
      </c>
      <c r="R301" s="539">
        <f t="shared" si="13"/>
        <v>0.26999999999999957</v>
      </c>
      <c r="S301" s="539">
        <f t="shared" si="14"/>
        <v>0.97999999999999954</v>
      </c>
      <c r="T301" s="539">
        <f t="shared" si="15"/>
        <v>0.91999999999999993</v>
      </c>
    </row>
    <row r="302" spans="1:20" hidden="1" x14ac:dyDescent="0.3">
      <c r="A302" s="538">
        <v>35855</v>
      </c>
      <c r="B302" s="550">
        <v>4.9000000000000004</v>
      </c>
      <c r="C302" s="539">
        <v>5.6580000000000004</v>
      </c>
      <c r="D302" s="539">
        <v>6.05</v>
      </c>
      <c r="E302" s="539">
        <v>5.09</v>
      </c>
      <c r="F302" s="539">
        <v>4.95</v>
      </c>
      <c r="G302" s="539">
        <v>9.27</v>
      </c>
      <c r="H302" s="539">
        <v>5.2</v>
      </c>
      <c r="I302" s="539">
        <v>5.25</v>
      </c>
      <c r="J302" s="539"/>
      <c r="K302" s="539"/>
      <c r="L302" s="539"/>
      <c r="M302" s="541"/>
      <c r="N302" s="539">
        <f t="shared" si="13"/>
        <v>0.1899999999999995</v>
      </c>
      <c r="O302" s="539">
        <f t="shared" si="13"/>
        <v>4.9999999999999822E-2</v>
      </c>
      <c r="P302" s="539">
        <f t="shared" si="13"/>
        <v>4.3699999999999992</v>
      </c>
      <c r="Q302" s="539">
        <f t="shared" si="13"/>
        <v>0.29999999999999982</v>
      </c>
      <c r="R302" s="539">
        <f t="shared" si="13"/>
        <v>0.34999999999999964</v>
      </c>
      <c r="S302" s="539">
        <f t="shared" si="14"/>
        <v>1.1499999999999995</v>
      </c>
      <c r="T302" s="539">
        <f t="shared" si="15"/>
        <v>0.75800000000000001</v>
      </c>
    </row>
    <row r="303" spans="1:20" hidden="1" x14ac:dyDescent="0.3">
      <c r="A303" s="538">
        <v>35827</v>
      </c>
      <c r="B303" s="550">
        <v>4.99</v>
      </c>
      <c r="C303" s="539">
        <v>5.6239999999999997</v>
      </c>
      <c r="D303" s="539">
        <v>6.1</v>
      </c>
      <c r="E303" s="539">
        <v>5.24</v>
      </c>
      <c r="F303" s="539">
        <v>5.03</v>
      </c>
      <c r="G303" s="539">
        <v>11.04</v>
      </c>
      <c r="H303" s="539">
        <v>5.38</v>
      </c>
      <c r="I303" s="539">
        <v>5.32</v>
      </c>
      <c r="J303" s="539"/>
      <c r="K303" s="539"/>
      <c r="L303" s="539"/>
      <c r="M303" s="541"/>
      <c r="N303" s="539">
        <f t="shared" si="13"/>
        <v>0.25</v>
      </c>
      <c r="O303" s="539">
        <f t="shared" si="13"/>
        <v>4.0000000000000036E-2</v>
      </c>
      <c r="P303" s="539">
        <f t="shared" si="13"/>
        <v>6.0499999999999989</v>
      </c>
      <c r="Q303" s="539">
        <f t="shared" si="13"/>
        <v>0.38999999999999968</v>
      </c>
      <c r="R303" s="539">
        <f t="shared" si="13"/>
        <v>0.33000000000000007</v>
      </c>
      <c r="S303" s="539">
        <f t="shared" si="14"/>
        <v>1.1099999999999994</v>
      </c>
      <c r="T303" s="539">
        <f t="shared" si="15"/>
        <v>0.63399999999999945</v>
      </c>
    </row>
    <row r="304" spans="1:20" hidden="1" x14ac:dyDescent="0.3">
      <c r="A304" s="538">
        <v>35796</v>
      </c>
      <c r="B304" s="550">
        <v>5.1100000000000003</v>
      </c>
      <c r="C304" s="539">
        <v>5.516</v>
      </c>
      <c r="D304" s="539">
        <v>6.16</v>
      </c>
      <c r="E304" s="539">
        <v>5.4</v>
      </c>
      <c r="F304" s="539">
        <v>5.1100000000000003</v>
      </c>
      <c r="G304" s="539">
        <v>11.03</v>
      </c>
      <c r="H304" s="539">
        <v>5.43</v>
      </c>
      <c r="I304" s="539">
        <v>5.41</v>
      </c>
      <c r="J304" s="539"/>
      <c r="K304" s="539"/>
      <c r="L304" s="539"/>
      <c r="M304" s="541"/>
      <c r="N304" s="539">
        <f t="shared" si="13"/>
        <v>0.29000000000000004</v>
      </c>
      <c r="O304" s="539">
        <f t="shared" si="13"/>
        <v>0</v>
      </c>
      <c r="P304" s="539">
        <f t="shared" si="13"/>
        <v>5.919999999999999</v>
      </c>
      <c r="Q304" s="539">
        <f t="shared" si="13"/>
        <v>0.3199999999999994</v>
      </c>
      <c r="R304" s="539">
        <f t="shared" si="13"/>
        <v>0.29999999999999982</v>
      </c>
      <c r="S304" s="539">
        <f t="shared" si="14"/>
        <v>1.0499999999999998</v>
      </c>
      <c r="T304" s="539">
        <f t="shared" si="15"/>
        <v>0.40599999999999969</v>
      </c>
    </row>
    <row r="305" spans="1:20" hidden="1" x14ac:dyDescent="0.3">
      <c r="A305" s="538">
        <v>35765</v>
      </c>
      <c r="B305" s="550">
        <v>5.33</v>
      </c>
      <c r="C305" s="539">
        <v>5.7439999999999998</v>
      </c>
      <c r="D305" s="539">
        <v>6.43</v>
      </c>
      <c r="E305" s="539">
        <v>5.64</v>
      </c>
      <c r="F305" s="539">
        <v>5.32</v>
      </c>
      <c r="G305" s="539">
        <v>10.48</v>
      </c>
      <c r="H305" s="539">
        <v>5.74</v>
      </c>
      <c r="I305" s="539">
        <v>5.67</v>
      </c>
      <c r="J305" s="539"/>
      <c r="K305" s="539"/>
      <c r="L305" s="539"/>
      <c r="M305" s="541"/>
      <c r="N305" s="539">
        <f t="shared" si="13"/>
        <v>0.30999999999999961</v>
      </c>
      <c r="O305" s="539">
        <f t="shared" si="13"/>
        <v>-9.9999999999997868E-3</v>
      </c>
      <c r="P305" s="539">
        <f t="shared" si="13"/>
        <v>5.15</v>
      </c>
      <c r="Q305" s="539">
        <f t="shared" si="13"/>
        <v>0.41000000000000014</v>
      </c>
      <c r="R305" s="539">
        <f t="shared" si="13"/>
        <v>0.33999999999999986</v>
      </c>
      <c r="S305" s="539">
        <f t="shared" si="14"/>
        <v>1.0999999999999996</v>
      </c>
      <c r="T305" s="539">
        <f t="shared" si="15"/>
        <v>0.4139999999999997</v>
      </c>
    </row>
    <row r="306" spans="1:20" hidden="1" x14ac:dyDescent="0.3">
      <c r="A306" s="538">
        <v>35735</v>
      </c>
      <c r="B306" s="550">
        <v>5.56</v>
      </c>
      <c r="C306" s="539">
        <v>5.88</v>
      </c>
      <c r="D306" s="539">
        <v>6.7</v>
      </c>
      <c r="E306" s="539">
        <v>5.96</v>
      </c>
      <c r="F306" s="539">
        <v>5.57</v>
      </c>
      <c r="G306" s="539">
        <v>10.76</v>
      </c>
      <c r="H306" s="539">
        <v>6.13</v>
      </c>
      <c r="I306" s="539">
        <v>5.96</v>
      </c>
      <c r="J306" s="539"/>
      <c r="K306" s="539"/>
      <c r="L306" s="539"/>
      <c r="M306" s="541"/>
      <c r="N306" s="539">
        <f t="shared" si="13"/>
        <v>0.40000000000000036</v>
      </c>
      <c r="O306" s="539">
        <f t="shared" si="13"/>
        <v>1.0000000000000675E-2</v>
      </c>
      <c r="P306" s="539">
        <f t="shared" si="13"/>
        <v>5.2</v>
      </c>
      <c r="Q306" s="539">
        <f t="shared" si="13"/>
        <v>0.57000000000000028</v>
      </c>
      <c r="R306" s="539">
        <f t="shared" si="13"/>
        <v>0.40000000000000036</v>
      </c>
      <c r="S306" s="539">
        <f t="shared" si="14"/>
        <v>1.1400000000000006</v>
      </c>
      <c r="T306" s="539">
        <f t="shared" si="15"/>
        <v>0.32000000000000028</v>
      </c>
    </row>
    <row r="307" spans="1:20" hidden="1" x14ac:dyDescent="0.3">
      <c r="A307" s="538">
        <v>35704</v>
      </c>
      <c r="B307" s="550">
        <v>5.58</v>
      </c>
      <c r="C307" s="539">
        <v>5.835</v>
      </c>
      <c r="D307" s="539">
        <v>6.57</v>
      </c>
      <c r="E307" s="539">
        <v>5.98</v>
      </c>
      <c r="F307" s="539">
        <v>5.59</v>
      </c>
      <c r="G307" s="539">
        <v>9.3000000000000007</v>
      </c>
      <c r="H307" s="539">
        <v>6.2</v>
      </c>
      <c r="I307" s="539">
        <v>5.98</v>
      </c>
      <c r="J307" s="539"/>
      <c r="K307" s="539"/>
      <c r="L307" s="539"/>
      <c r="M307" s="541"/>
      <c r="N307" s="539">
        <f t="shared" si="13"/>
        <v>0.40000000000000036</v>
      </c>
      <c r="O307" s="539">
        <f t="shared" si="13"/>
        <v>9.9999999999997868E-3</v>
      </c>
      <c r="P307" s="539">
        <f t="shared" si="13"/>
        <v>3.7200000000000006</v>
      </c>
      <c r="Q307" s="539">
        <f t="shared" si="13"/>
        <v>0.62000000000000011</v>
      </c>
      <c r="R307" s="539">
        <f t="shared" si="13"/>
        <v>0.40000000000000036</v>
      </c>
      <c r="S307" s="539">
        <f t="shared" si="14"/>
        <v>0.99000000000000021</v>
      </c>
      <c r="T307" s="539">
        <f t="shared" si="15"/>
        <v>0.25499999999999989</v>
      </c>
    </row>
    <row r="308" spans="1:20" hidden="1" x14ac:dyDescent="0.3">
      <c r="A308" s="538">
        <v>35674</v>
      </c>
      <c r="B308" s="550">
        <v>5.59</v>
      </c>
      <c r="C308" s="539">
        <v>6.1029999999999998</v>
      </c>
      <c r="D308" s="539">
        <v>6.88</v>
      </c>
      <c r="E308" s="539">
        <v>6.09</v>
      </c>
      <c r="F308" s="539">
        <v>5.52</v>
      </c>
      <c r="G308" s="539">
        <v>9.43</v>
      </c>
      <c r="H308" s="539">
        <v>6.36</v>
      </c>
      <c r="I308" s="539">
        <v>6.13</v>
      </c>
      <c r="J308" s="539"/>
      <c r="K308" s="539"/>
      <c r="L308" s="539"/>
      <c r="M308" s="541"/>
      <c r="N308" s="539">
        <f t="shared" si="13"/>
        <v>0.5</v>
      </c>
      <c r="O308" s="539">
        <f t="shared" si="13"/>
        <v>-7.0000000000000284E-2</v>
      </c>
      <c r="P308" s="539">
        <f t="shared" si="13"/>
        <v>3.84</v>
      </c>
      <c r="Q308" s="539">
        <f t="shared" si="13"/>
        <v>0.77000000000000046</v>
      </c>
      <c r="R308" s="539">
        <f t="shared" si="13"/>
        <v>0.54</v>
      </c>
      <c r="S308" s="539">
        <f t="shared" si="14"/>
        <v>1.29</v>
      </c>
      <c r="T308" s="539">
        <f t="shared" si="15"/>
        <v>0.5129999999999999</v>
      </c>
    </row>
    <row r="309" spans="1:20" hidden="1" x14ac:dyDescent="0.3">
      <c r="A309" s="538">
        <v>35643</v>
      </c>
      <c r="B309" s="550">
        <v>5.66</v>
      </c>
      <c r="C309" s="539">
        <v>6.3390000000000004</v>
      </c>
      <c r="D309" s="539">
        <v>7.17</v>
      </c>
      <c r="E309" s="539">
        <v>6.31</v>
      </c>
      <c r="F309" s="539">
        <v>5.58</v>
      </c>
      <c r="G309" s="539">
        <v>9.6300000000000008</v>
      </c>
      <c r="H309" s="539">
        <v>6.66</v>
      </c>
      <c r="I309" s="539">
        <v>6.35</v>
      </c>
      <c r="J309" s="539"/>
      <c r="K309" s="539"/>
      <c r="L309" s="539"/>
      <c r="M309" s="541"/>
      <c r="N309" s="539">
        <f t="shared" si="13"/>
        <v>0.64999999999999947</v>
      </c>
      <c r="O309" s="539">
        <f t="shared" si="13"/>
        <v>-8.0000000000000071E-2</v>
      </c>
      <c r="P309" s="539">
        <f t="shared" si="13"/>
        <v>3.9700000000000006</v>
      </c>
      <c r="Q309" s="539">
        <f t="shared" si="13"/>
        <v>1</v>
      </c>
      <c r="R309" s="539">
        <f t="shared" si="13"/>
        <v>0.6899999999999995</v>
      </c>
      <c r="S309" s="539">
        <f t="shared" si="14"/>
        <v>1.5099999999999998</v>
      </c>
      <c r="T309" s="539">
        <f t="shared" si="15"/>
        <v>0.67900000000000027</v>
      </c>
    </row>
    <row r="310" spans="1:20" hidden="1" x14ac:dyDescent="0.3">
      <c r="A310" s="538">
        <v>35612</v>
      </c>
      <c r="B310" s="550">
        <v>5.56</v>
      </c>
      <c r="C310" s="539">
        <v>6.0129999999999999</v>
      </c>
      <c r="D310" s="539">
        <v>7.13</v>
      </c>
      <c r="E310" s="539">
        <v>6.21</v>
      </c>
      <c r="F310" s="539">
        <v>5.47</v>
      </c>
      <c r="G310" s="539">
        <v>9.42</v>
      </c>
      <c r="H310" s="539">
        <v>6.52</v>
      </c>
      <c r="I310" s="539">
        <v>6.26</v>
      </c>
      <c r="J310" s="539"/>
      <c r="K310" s="539"/>
      <c r="L310" s="539"/>
      <c r="M310" s="541"/>
      <c r="N310" s="539">
        <f t="shared" si="13"/>
        <v>0.65000000000000036</v>
      </c>
      <c r="O310" s="539">
        <f t="shared" si="13"/>
        <v>-8.9999999999999858E-2</v>
      </c>
      <c r="P310" s="539">
        <f t="shared" si="13"/>
        <v>3.8600000000000003</v>
      </c>
      <c r="Q310" s="539">
        <f t="shared" si="13"/>
        <v>0.96</v>
      </c>
      <c r="R310" s="539">
        <f t="shared" si="13"/>
        <v>0.70000000000000018</v>
      </c>
      <c r="S310" s="539">
        <f t="shared" si="14"/>
        <v>1.5700000000000003</v>
      </c>
      <c r="T310" s="539">
        <f t="shared" si="15"/>
        <v>0.45300000000000029</v>
      </c>
    </row>
    <row r="311" spans="1:20" hidden="1" x14ac:dyDescent="0.3">
      <c r="A311" s="538">
        <v>35582</v>
      </c>
      <c r="B311" s="550">
        <v>5.72</v>
      </c>
      <c r="C311" s="539">
        <v>6.5019999999999998</v>
      </c>
      <c r="D311" s="539">
        <v>7.24</v>
      </c>
      <c r="E311" s="539">
        <v>6.47</v>
      </c>
      <c r="F311" s="539">
        <v>5.65</v>
      </c>
      <c r="G311" s="539">
        <v>9.15</v>
      </c>
      <c r="H311" s="539">
        <v>7.07</v>
      </c>
      <c r="I311" s="539">
        <v>6.41</v>
      </c>
      <c r="J311" s="539"/>
      <c r="K311" s="539"/>
      <c r="L311" s="539"/>
      <c r="M311" s="541"/>
      <c r="N311" s="539">
        <f t="shared" si="13"/>
        <v>0.75</v>
      </c>
      <c r="O311" s="539">
        <f t="shared" si="13"/>
        <v>-6.9999999999999396E-2</v>
      </c>
      <c r="P311" s="539">
        <f t="shared" si="13"/>
        <v>3.4300000000000006</v>
      </c>
      <c r="Q311" s="539">
        <f t="shared" si="13"/>
        <v>1.3500000000000005</v>
      </c>
      <c r="R311" s="539">
        <f t="shared" si="13"/>
        <v>0.69000000000000039</v>
      </c>
      <c r="S311" s="539">
        <f t="shared" si="14"/>
        <v>1.5200000000000005</v>
      </c>
      <c r="T311" s="539">
        <f t="shared" si="15"/>
        <v>0.78200000000000003</v>
      </c>
    </row>
    <row r="312" spans="1:20" hidden="1" x14ac:dyDescent="0.3">
      <c r="A312" s="538">
        <v>35551</v>
      </c>
      <c r="B312" s="550">
        <v>5.76</v>
      </c>
      <c r="C312" s="539">
        <v>6.6630000000000003</v>
      </c>
      <c r="D312" s="539">
        <v>7.25</v>
      </c>
      <c r="E312" s="539">
        <v>6.61</v>
      </c>
      <c r="F312" s="539">
        <v>5.69</v>
      </c>
      <c r="G312" s="539">
        <v>8.92</v>
      </c>
      <c r="H312" s="539">
        <v>7.32</v>
      </c>
      <c r="I312" s="539">
        <v>6.49</v>
      </c>
      <c r="J312" s="539"/>
      <c r="K312" s="539"/>
      <c r="L312" s="539"/>
      <c r="M312" s="541"/>
      <c r="N312" s="539">
        <f t="shared" si="13"/>
        <v>0.85000000000000053</v>
      </c>
      <c r="O312" s="539">
        <f t="shared" si="13"/>
        <v>-6.9999999999999396E-2</v>
      </c>
      <c r="P312" s="539">
        <f t="shared" si="13"/>
        <v>3.16</v>
      </c>
      <c r="Q312" s="539">
        <f t="shared" si="13"/>
        <v>1.5600000000000005</v>
      </c>
      <c r="R312" s="539">
        <f t="shared" si="13"/>
        <v>0.73000000000000043</v>
      </c>
      <c r="S312" s="539">
        <f t="shared" si="14"/>
        <v>1.4900000000000002</v>
      </c>
      <c r="T312" s="539">
        <f t="shared" si="15"/>
        <v>0.90300000000000047</v>
      </c>
    </row>
    <row r="313" spans="1:20" hidden="1" x14ac:dyDescent="0.3">
      <c r="A313" s="538">
        <v>35521</v>
      </c>
      <c r="B313" s="550">
        <v>5.87</v>
      </c>
      <c r="C313" s="539">
        <v>6.72</v>
      </c>
      <c r="D313" s="539">
        <v>7.74</v>
      </c>
      <c r="E313" s="539">
        <v>6.95</v>
      </c>
      <c r="F313" s="539">
        <v>5.8</v>
      </c>
      <c r="G313" s="539">
        <v>9.33</v>
      </c>
      <c r="H313" s="539">
        <v>7.74</v>
      </c>
      <c r="I313" s="539">
        <v>6.8</v>
      </c>
      <c r="J313" s="539"/>
      <c r="K313" s="539"/>
      <c r="L313" s="539"/>
      <c r="M313" s="541"/>
      <c r="N313" s="539">
        <f t="shared" si="13"/>
        <v>1.08</v>
      </c>
      <c r="O313" s="539">
        <f t="shared" si="13"/>
        <v>-7.0000000000000284E-2</v>
      </c>
      <c r="P313" s="539">
        <f t="shared" si="13"/>
        <v>3.46</v>
      </c>
      <c r="Q313" s="539">
        <f t="shared" si="13"/>
        <v>1.87</v>
      </c>
      <c r="R313" s="539">
        <f t="shared" si="13"/>
        <v>0.92999999999999972</v>
      </c>
      <c r="S313" s="539">
        <f t="shared" si="14"/>
        <v>1.87</v>
      </c>
      <c r="T313" s="539">
        <f t="shared" si="15"/>
        <v>0.84999999999999964</v>
      </c>
    </row>
    <row r="314" spans="1:20" hidden="1" x14ac:dyDescent="0.3">
      <c r="A314" s="538">
        <v>35490</v>
      </c>
      <c r="B314" s="550">
        <v>5.71</v>
      </c>
      <c r="C314" s="539">
        <v>6.907</v>
      </c>
      <c r="D314" s="539">
        <v>7.55</v>
      </c>
      <c r="E314" s="539">
        <v>7.03</v>
      </c>
      <c r="F314" s="539">
        <v>5.65</v>
      </c>
      <c r="G314" s="539">
        <v>9.4499999999999993</v>
      </c>
      <c r="H314" s="539">
        <v>7.87</v>
      </c>
      <c r="I314" s="539">
        <v>6.87</v>
      </c>
      <c r="J314" s="539"/>
      <c r="K314" s="539"/>
      <c r="L314" s="539"/>
      <c r="M314" s="541"/>
      <c r="N314" s="539">
        <f t="shared" si="13"/>
        <v>1.3200000000000003</v>
      </c>
      <c r="O314" s="539">
        <f t="shared" si="13"/>
        <v>-5.9999999999999609E-2</v>
      </c>
      <c r="P314" s="539">
        <f t="shared" si="13"/>
        <v>3.7399999999999993</v>
      </c>
      <c r="Q314" s="539">
        <f t="shared" si="13"/>
        <v>2.16</v>
      </c>
      <c r="R314" s="539">
        <f t="shared" si="13"/>
        <v>1.1600000000000001</v>
      </c>
      <c r="S314" s="539">
        <f t="shared" si="14"/>
        <v>1.8399999999999999</v>
      </c>
      <c r="T314" s="539">
        <f t="shared" si="15"/>
        <v>1.1970000000000001</v>
      </c>
    </row>
    <row r="315" spans="1:20" hidden="1" x14ac:dyDescent="0.3">
      <c r="A315" s="538">
        <v>35462</v>
      </c>
      <c r="B315" s="550">
        <v>5.55</v>
      </c>
      <c r="C315" s="539">
        <v>6.556</v>
      </c>
      <c r="D315" s="539">
        <v>7.29</v>
      </c>
      <c r="E315" s="539">
        <v>6.74</v>
      </c>
      <c r="F315" s="539">
        <v>5.46</v>
      </c>
      <c r="G315" s="539">
        <v>10.87</v>
      </c>
      <c r="H315" s="539">
        <v>7.36</v>
      </c>
      <c r="I315" s="539">
        <v>6.66</v>
      </c>
      <c r="J315" s="539"/>
      <c r="K315" s="539"/>
      <c r="L315" s="539"/>
      <c r="M315" s="541"/>
      <c r="N315" s="539">
        <f t="shared" si="13"/>
        <v>1.1900000000000004</v>
      </c>
      <c r="O315" s="539">
        <f t="shared" si="13"/>
        <v>-8.9999999999999858E-2</v>
      </c>
      <c r="P315" s="539">
        <f t="shared" si="13"/>
        <v>5.3199999999999994</v>
      </c>
      <c r="Q315" s="539">
        <f t="shared" si="13"/>
        <v>1.8100000000000005</v>
      </c>
      <c r="R315" s="539">
        <f t="shared" si="13"/>
        <v>1.1100000000000003</v>
      </c>
      <c r="S315" s="539">
        <f t="shared" si="14"/>
        <v>1.7400000000000002</v>
      </c>
      <c r="T315" s="539">
        <f t="shared" si="15"/>
        <v>1.0060000000000002</v>
      </c>
    </row>
    <row r="316" spans="1:20" hidden="1" x14ac:dyDescent="0.3">
      <c r="A316" s="538">
        <v>35431</v>
      </c>
      <c r="B316" s="550">
        <v>5.8</v>
      </c>
      <c r="C316" s="539">
        <v>6.5</v>
      </c>
      <c r="D316" s="539">
        <v>7.66</v>
      </c>
      <c r="E316" s="539">
        <v>6.83</v>
      </c>
      <c r="F316" s="539">
        <v>5.68</v>
      </c>
      <c r="G316" s="539">
        <v>12.29</v>
      </c>
      <c r="H316" s="539">
        <v>7.38</v>
      </c>
      <c r="I316" s="539">
        <v>6.72</v>
      </c>
      <c r="J316" s="539"/>
      <c r="K316" s="539"/>
      <c r="L316" s="539"/>
      <c r="M316" s="541"/>
      <c r="N316" s="539">
        <f t="shared" si="13"/>
        <v>1.0300000000000002</v>
      </c>
      <c r="O316" s="539">
        <f t="shared" si="13"/>
        <v>-0.12000000000000011</v>
      </c>
      <c r="P316" s="539">
        <f t="shared" si="13"/>
        <v>6.4899999999999993</v>
      </c>
      <c r="Q316" s="539">
        <f t="shared" si="13"/>
        <v>1.58</v>
      </c>
      <c r="R316" s="539">
        <f t="shared" si="13"/>
        <v>0.91999999999999993</v>
      </c>
      <c r="S316" s="539">
        <f t="shared" si="14"/>
        <v>1.8600000000000003</v>
      </c>
      <c r="T316" s="539">
        <f t="shared" si="15"/>
        <v>0.70000000000000018</v>
      </c>
    </row>
    <row r="317" spans="1:20" hidden="1" x14ac:dyDescent="0.3">
      <c r="A317" s="538">
        <v>35400</v>
      </c>
      <c r="B317" s="550">
        <v>5.79</v>
      </c>
      <c r="C317" s="539">
        <v>6.43</v>
      </c>
      <c r="D317" s="539">
        <v>7.68</v>
      </c>
      <c r="E317" s="539">
        <v>7</v>
      </c>
      <c r="F317" s="539">
        <v>5.74</v>
      </c>
      <c r="G317" s="539">
        <v>12.42</v>
      </c>
      <c r="H317" s="539">
        <v>7.57</v>
      </c>
      <c r="I317" s="539">
        <v>6.95</v>
      </c>
      <c r="J317" s="539"/>
      <c r="K317" s="539"/>
      <c r="L317" s="539"/>
      <c r="M317" s="541"/>
      <c r="N317" s="539">
        <f t="shared" si="13"/>
        <v>1.21</v>
      </c>
      <c r="O317" s="539">
        <f t="shared" si="13"/>
        <v>-4.9999999999999822E-2</v>
      </c>
      <c r="P317" s="539">
        <f t="shared" si="13"/>
        <v>6.63</v>
      </c>
      <c r="Q317" s="539">
        <f t="shared" si="13"/>
        <v>1.7800000000000002</v>
      </c>
      <c r="R317" s="539">
        <f t="shared" si="13"/>
        <v>1.1600000000000001</v>
      </c>
      <c r="S317" s="539">
        <f t="shared" si="14"/>
        <v>1.8899999999999997</v>
      </c>
      <c r="T317" s="539">
        <f t="shared" si="15"/>
        <v>0.63999999999999968</v>
      </c>
    </row>
    <row r="318" spans="1:20" hidden="1" x14ac:dyDescent="0.3">
      <c r="A318" s="538">
        <v>35370</v>
      </c>
      <c r="B318" s="550">
        <v>5.86</v>
      </c>
      <c r="C318" s="539">
        <v>6.05</v>
      </c>
      <c r="D318" s="539">
        <v>7.69</v>
      </c>
      <c r="E318" s="539">
        <v>7.34</v>
      </c>
      <c r="F318" s="539">
        <v>5.83</v>
      </c>
      <c r="G318" s="539">
        <v>13.36</v>
      </c>
      <c r="H318" s="539">
        <v>7.69</v>
      </c>
      <c r="I318" s="539">
        <v>7.17</v>
      </c>
      <c r="J318" s="539"/>
      <c r="K318" s="539"/>
      <c r="L318" s="539"/>
      <c r="M318" s="541"/>
      <c r="N318" s="539">
        <f t="shared" ref="N318:R364" si="16">E318-$B318</f>
        <v>1.4799999999999995</v>
      </c>
      <c r="O318" s="539">
        <f t="shared" si="16"/>
        <v>-3.0000000000000249E-2</v>
      </c>
      <c r="P318" s="539">
        <f t="shared" si="16"/>
        <v>7.4999999999999991</v>
      </c>
      <c r="Q318" s="539">
        <f t="shared" si="16"/>
        <v>1.83</v>
      </c>
      <c r="R318" s="539">
        <f t="shared" si="16"/>
        <v>1.3099999999999996</v>
      </c>
      <c r="S318" s="539">
        <f t="shared" si="14"/>
        <v>1.83</v>
      </c>
      <c r="T318" s="539">
        <f t="shared" si="15"/>
        <v>0.1899999999999995</v>
      </c>
    </row>
    <row r="319" spans="1:20" hidden="1" x14ac:dyDescent="0.3">
      <c r="A319" s="538">
        <v>35339</v>
      </c>
      <c r="B319" s="550">
        <v>6.01</v>
      </c>
      <c r="C319" s="539">
        <v>6.34</v>
      </c>
      <c r="D319" s="539">
        <v>7.64</v>
      </c>
      <c r="E319" s="539">
        <v>7.76</v>
      </c>
      <c r="F319" s="539">
        <v>5.97</v>
      </c>
      <c r="G319" s="539">
        <v>14</v>
      </c>
      <c r="H319" s="539">
        <v>8.23</v>
      </c>
      <c r="I319" s="539">
        <v>7.59</v>
      </c>
      <c r="J319" s="539"/>
      <c r="K319" s="539"/>
      <c r="L319" s="539"/>
      <c r="M319" s="541"/>
      <c r="N319" s="539">
        <f t="shared" si="16"/>
        <v>1.75</v>
      </c>
      <c r="O319" s="539">
        <f t="shared" si="16"/>
        <v>-4.0000000000000036E-2</v>
      </c>
      <c r="P319" s="539">
        <f t="shared" si="16"/>
        <v>7.99</v>
      </c>
      <c r="Q319" s="539">
        <f t="shared" si="16"/>
        <v>2.2200000000000006</v>
      </c>
      <c r="R319" s="539">
        <f t="shared" si="16"/>
        <v>1.58</v>
      </c>
      <c r="S319" s="539">
        <f t="shared" si="14"/>
        <v>1.63</v>
      </c>
      <c r="T319" s="539">
        <f t="shared" si="15"/>
        <v>0.33000000000000007</v>
      </c>
    </row>
    <row r="320" spans="1:20" hidden="1" x14ac:dyDescent="0.3">
      <c r="A320" s="538">
        <v>35309</v>
      </c>
      <c r="B320" s="550">
        <v>6.23</v>
      </c>
      <c r="C320" s="539">
        <v>6.7</v>
      </c>
      <c r="D320" s="539">
        <v>7.95</v>
      </c>
      <c r="E320" s="539">
        <v>8.43</v>
      </c>
      <c r="F320" s="539">
        <v>6.23</v>
      </c>
      <c r="G320" s="539">
        <v>14.23</v>
      </c>
      <c r="H320" s="539">
        <v>9.17</v>
      </c>
      <c r="I320" s="539">
        <v>8.32</v>
      </c>
      <c r="J320" s="539"/>
      <c r="K320" s="539"/>
      <c r="L320" s="539"/>
      <c r="M320" s="541"/>
      <c r="N320" s="539">
        <f t="shared" si="16"/>
        <v>2.1999999999999993</v>
      </c>
      <c r="O320" s="539">
        <f t="shared" si="16"/>
        <v>0</v>
      </c>
      <c r="P320" s="539">
        <f t="shared" si="16"/>
        <v>8</v>
      </c>
      <c r="Q320" s="539">
        <f t="shared" si="16"/>
        <v>2.9399999999999995</v>
      </c>
      <c r="R320" s="539">
        <f t="shared" si="16"/>
        <v>2.09</v>
      </c>
      <c r="S320" s="539">
        <f t="shared" si="14"/>
        <v>1.7199999999999998</v>
      </c>
      <c r="T320" s="539">
        <f t="shared" si="15"/>
        <v>0.46999999999999975</v>
      </c>
    </row>
    <row r="321" spans="1:20" hidden="1" x14ac:dyDescent="0.3">
      <c r="A321" s="538">
        <v>35278</v>
      </c>
      <c r="B321" s="550">
        <v>6.3</v>
      </c>
      <c r="C321" s="539">
        <v>6.9450000000000003</v>
      </c>
      <c r="D321" s="539">
        <v>7.96</v>
      </c>
      <c r="E321" s="539">
        <v>8.86</v>
      </c>
      <c r="F321" s="539">
        <v>6.34</v>
      </c>
      <c r="G321" s="539">
        <v>14.46</v>
      </c>
      <c r="H321" s="539">
        <v>9.48</v>
      </c>
      <c r="I321" s="539">
        <v>8.7100000000000009</v>
      </c>
      <c r="J321" s="539"/>
      <c r="K321" s="539"/>
      <c r="L321" s="539"/>
      <c r="M321" s="541"/>
      <c r="N321" s="539">
        <f t="shared" si="16"/>
        <v>2.5599999999999996</v>
      </c>
      <c r="O321" s="539">
        <f t="shared" si="16"/>
        <v>4.0000000000000036E-2</v>
      </c>
      <c r="P321" s="539">
        <f t="shared" si="16"/>
        <v>8.16</v>
      </c>
      <c r="Q321" s="539">
        <f t="shared" si="16"/>
        <v>3.1800000000000006</v>
      </c>
      <c r="R321" s="539">
        <f t="shared" si="16"/>
        <v>2.410000000000001</v>
      </c>
      <c r="S321" s="539">
        <f t="shared" si="14"/>
        <v>1.6600000000000001</v>
      </c>
      <c r="T321" s="539">
        <f t="shared" si="15"/>
        <v>0.64500000000000046</v>
      </c>
    </row>
    <row r="322" spans="1:20" hidden="1" x14ac:dyDescent="0.3">
      <c r="A322" s="538">
        <v>35247</v>
      </c>
      <c r="B322" s="550">
        <v>6.48</v>
      </c>
      <c r="C322" s="539">
        <v>6.8</v>
      </c>
      <c r="D322" s="539">
        <v>8.06</v>
      </c>
      <c r="E322" s="539">
        <v>8.7799999999999994</v>
      </c>
      <c r="F322" s="539">
        <v>6.44</v>
      </c>
      <c r="G322" s="539">
        <v>14.61</v>
      </c>
      <c r="H322" s="539">
        <v>9.43</v>
      </c>
      <c r="I322" s="539">
        <v>8.7100000000000009</v>
      </c>
      <c r="J322" s="539"/>
      <c r="K322" s="539"/>
      <c r="L322" s="539"/>
      <c r="M322" s="541"/>
      <c r="N322" s="539">
        <f t="shared" si="16"/>
        <v>2.2999999999999989</v>
      </c>
      <c r="O322" s="539">
        <f t="shared" si="16"/>
        <v>-4.0000000000000036E-2</v>
      </c>
      <c r="P322" s="539">
        <f t="shared" si="16"/>
        <v>8.129999999999999</v>
      </c>
      <c r="Q322" s="539">
        <f t="shared" si="16"/>
        <v>2.9499999999999993</v>
      </c>
      <c r="R322" s="539">
        <f t="shared" si="16"/>
        <v>2.2300000000000004</v>
      </c>
      <c r="S322" s="539">
        <f t="shared" si="14"/>
        <v>1.58</v>
      </c>
      <c r="T322" s="539">
        <f t="shared" si="15"/>
        <v>0.3199999999999994</v>
      </c>
    </row>
    <row r="323" spans="1:20" hidden="1" x14ac:dyDescent="0.3">
      <c r="A323" s="538">
        <v>35217</v>
      </c>
      <c r="B323" s="550">
        <v>6.56</v>
      </c>
      <c r="C323" s="539">
        <v>6.72</v>
      </c>
      <c r="D323" s="539">
        <v>8.1999999999999993</v>
      </c>
      <c r="E323" s="539">
        <v>9.11</v>
      </c>
      <c r="F323" s="539">
        <v>6.55</v>
      </c>
      <c r="G323" s="539">
        <v>14.95</v>
      </c>
      <c r="H323" s="539">
        <v>9.57</v>
      </c>
      <c r="I323" s="539">
        <v>8.8800000000000008</v>
      </c>
      <c r="J323" s="539"/>
      <c r="K323" s="539"/>
      <c r="L323" s="539"/>
      <c r="M323" s="541"/>
      <c r="N323" s="539">
        <f t="shared" si="16"/>
        <v>2.5499999999999998</v>
      </c>
      <c r="O323" s="539">
        <f t="shared" si="16"/>
        <v>-9.9999999999997868E-3</v>
      </c>
      <c r="P323" s="539">
        <f t="shared" si="16"/>
        <v>8.39</v>
      </c>
      <c r="Q323" s="539">
        <f t="shared" si="16"/>
        <v>3.0100000000000007</v>
      </c>
      <c r="R323" s="539">
        <f t="shared" si="16"/>
        <v>2.3200000000000012</v>
      </c>
      <c r="S323" s="539">
        <f t="shared" si="14"/>
        <v>1.6399999999999997</v>
      </c>
      <c r="T323" s="539">
        <f t="shared" si="15"/>
        <v>0.16000000000000014</v>
      </c>
    </row>
    <row r="324" spans="1:20" hidden="1" x14ac:dyDescent="0.3">
      <c r="A324" s="538">
        <v>35186</v>
      </c>
      <c r="B324" s="550">
        <v>6.45</v>
      </c>
      <c r="C324" s="539">
        <v>6.85</v>
      </c>
      <c r="D324" s="539">
        <v>8.23</v>
      </c>
      <c r="E324" s="539">
        <v>9.17</v>
      </c>
      <c r="F324" s="539">
        <v>6.46</v>
      </c>
      <c r="G324" s="539">
        <v>14.87</v>
      </c>
      <c r="H324" s="539">
        <v>9.6999999999999993</v>
      </c>
      <c r="I324" s="539">
        <v>8.9700000000000006</v>
      </c>
      <c r="J324" s="539"/>
      <c r="K324" s="539"/>
      <c r="L324" s="539"/>
      <c r="M324" s="541"/>
      <c r="N324" s="539">
        <f t="shared" si="16"/>
        <v>2.7199999999999998</v>
      </c>
      <c r="O324" s="539">
        <f t="shared" si="16"/>
        <v>9.9999999999997868E-3</v>
      </c>
      <c r="P324" s="539">
        <f t="shared" si="16"/>
        <v>8.4199999999999982</v>
      </c>
      <c r="Q324" s="539">
        <f t="shared" si="16"/>
        <v>3.2499999999999991</v>
      </c>
      <c r="R324" s="539">
        <f t="shared" si="16"/>
        <v>2.5200000000000005</v>
      </c>
      <c r="S324" s="539">
        <f t="shared" si="14"/>
        <v>1.7800000000000002</v>
      </c>
      <c r="T324" s="539">
        <f t="shared" si="15"/>
        <v>0.39999999999999947</v>
      </c>
    </row>
    <row r="325" spans="1:20" hidden="1" x14ac:dyDescent="0.3">
      <c r="A325" s="538">
        <v>35156</v>
      </c>
      <c r="B325" s="550">
        <v>6.38</v>
      </c>
      <c r="C325" s="539">
        <v>6.67</v>
      </c>
      <c r="D325" s="539">
        <v>8.2100000000000009</v>
      </c>
      <c r="E325" s="539">
        <v>9.33</v>
      </c>
      <c r="F325" s="539">
        <v>6.5</v>
      </c>
      <c r="G325" s="539">
        <v>14.8</v>
      </c>
      <c r="H325" s="539">
        <v>10.34</v>
      </c>
      <c r="I325" s="539">
        <v>9.06</v>
      </c>
      <c r="J325" s="539"/>
      <c r="K325" s="539"/>
      <c r="L325" s="539"/>
      <c r="M325" s="541"/>
      <c r="N325" s="539">
        <f t="shared" si="16"/>
        <v>2.95</v>
      </c>
      <c r="O325" s="539">
        <f t="shared" si="16"/>
        <v>0.12000000000000011</v>
      </c>
      <c r="P325" s="539">
        <f t="shared" si="16"/>
        <v>8.4200000000000017</v>
      </c>
      <c r="Q325" s="539">
        <f t="shared" si="16"/>
        <v>3.96</v>
      </c>
      <c r="R325" s="539">
        <f t="shared" si="16"/>
        <v>2.6800000000000006</v>
      </c>
      <c r="S325" s="539">
        <f t="shared" si="14"/>
        <v>1.830000000000001</v>
      </c>
      <c r="T325" s="539">
        <f t="shared" si="15"/>
        <v>0.29000000000000004</v>
      </c>
    </row>
    <row r="326" spans="1:20" hidden="1" x14ac:dyDescent="0.3">
      <c r="A326" s="538">
        <v>35125</v>
      </c>
      <c r="B326" s="550">
        <v>6.44</v>
      </c>
      <c r="C326" s="539">
        <v>6.33</v>
      </c>
      <c r="D326" s="539">
        <v>8.1999999999999993</v>
      </c>
      <c r="E326" s="539">
        <v>9.89</v>
      </c>
      <c r="F326" s="539">
        <v>6.64</v>
      </c>
      <c r="G326" s="539">
        <v>14.9</v>
      </c>
      <c r="H326" s="539">
        <v>10.69</v>
      </c>
      <c r="I326" s="539">
        <v>9.4600000000000009</v>
      </c>
      <c r="J326" s="539"/>
      <c r="K326" s="539"/>
      <c r="L326" s="539"/>
      <c r="M326" s="541"/>
      <c r="N326" s="539">
        <f t="shared" si="16"/>
        <v>3.45</v>
      </c>
      <c r="O326" s="539">
        <f t="shared" si="16"/>
        <v>0.19999999999999929</v>
      </c>
      <c r="P326" s="539">
        <f t="shared" si="16"/>
        <v>8.4600000000000009</v>
      </c>
      <c r="Q326" s="539">
        <f t="shared" si="16"/>
        <v>4.2499999999999991</v>
      </c>
      <c r="R326" s="539">
        <f t="shared" si="16"/>
        <v>3.0200000000000005</v>
      </c>
      <c r="S326" s="539">
        <f t="shared" si="14"/>
        <v>1.7599999999999989</v>
      </c>
      <c r="T326" s="539">
        <f t="shared" si="15"/>
        <v>-0.11000000000000032</v>
      </c>
    </row>
    <row r="327" spans="1:20" hidden="1" x14ac:dyDescent="0.3">
      <c r="A327" s="538">
        <v>35096</v>
      </c>
      <c r="B327" s="550">
        <v>6.2</v>
      </c>
      <c r="C327" s="539">
        <v>6.1</v>
      </c>
      <c r="D327" s="539">
        <v>7.9</v>
      </c>
      <c r="E327" s="539">
        <v>9.7100000000000009</v>
      </c>
      <c r="F327" s="539">
        <v>6.59</v>
      </c>
      <c r="G327" s="539">
        <v>15.3</v>
      </c>
      <c r="H327" s="539">
        <v>10.52</v>
      </c>
      <c r="I327" s="539">
        <v>9.4499999999999993</v>
      </c>
      <c r="J327" s="539"/>
      <c r="K327" s="539"/>
      <c r="L327" s="539"/>
      <c r="M327" s="541"/>
      <c r="N327" s="539">
        <f t="shared" si="16"/>
        <v>3.5100000000000007</v>
      </c>
      <c r="O327" s="539">
        <f t="shared" si="16"/>
        <v>0.38999999999999968</v>
      </c>
      <c r="P327" s="539">
        <f t="shared" si="16"/>
        <v>9.1000000000000014</v>
      </c>
      <c r="Q327" s="539">
        <f t="shared" si="16"/>
        <v>4.3199999999999994</v>
      </c>
      <c r="R327" s="539">
        <f t="shared" si="16"/>
        <v>3.2499999999999991</v>
      </c>
      <c r="S327" s="539">
        <f t="shared" si="14"/>
        <v>1.7000000000000002</v>
      </c>
      <c r="T327" s="539">
        <f t="shared" si="15"/>
        <v>-0.10000000000000053</v>
      </c>
    </row>
    <row r="328" spans="1:20" hidden="1" x14ac:dyDescent="0.3">
      <c r="A328" s="538">
        <v>35065</v>
      </c>
      <c r="B328" s="550">
        <v>5.89</v>
      </c>
      <c r="C328" s="539">
        <v>5.58</v>
      </c>
      <c r="D328" s="539">
        <v>7.55</v>
      </c>
      <c r="E328" s="539">
        <v>9.4600000000000009</v>
      </c>
      <c r="F328" s="539">
        <v>6.44</v>
      </c>
      <c r="G328" s="539">
        <v>15.3</v>
      </c>
      <c r="H328" s="539">
        <v>10.43</v>
      </c>
      <c r="I328" s="539">
        <v>9.44</v>
      </c>
      <c r="J328" s="539"/>
      <c r="K328" s="539"/>
      <c r="L328" s="539"/>
      <c r="M328" s="541"/>
      <c r="N328" s="539">
        <f t="shared" si="16"/>
        <v>3.5700000000000012</v>
      </c>
      <c r="O328" s="539">
        <f t="shared" si="16"/>
        <v>0.55000000000000071</v>
      </c>
      <c r="P328" s="539">
        <f t="shared" si="16"/>
        <v>9.41</v>
      </c>
      <c r="Q328" s="539">
        <f t="shared" si="16"/>
        <v>4.54</v>
      </c>
      <c r="R328" s="539">
        <f t="shared" si="16"/>
        <v>3.55</v>
      </c>
      <c r="S328" s="539">
        <f t="shared" si="14"/>
        <v>1.6600000000000001</v>
      </c>
      <c r="T328" s="539">
        <f t="shared" si="15"/>
        <v>-0.30999999999999961</v>
      </c>
    </row>
    <row r="329" spans="1:20" hidden="1" x14ac:dyDescent="0.3">
      <c r="A329" s="538">
        <v>35034</v>
      </c>
      <c r="B329" s="550">
        <v>6.07</v>
      </c>
      <c r="C329" s="539">
        <v>5.5750000000000002</v>
      </c>
      <c r="D329" s="539">
        <v>7.59</v>
      </c>
      <c r="E329" s="539">
        <v>9.9499999999999993</v>
      </c>
      <c r="F329" s="539">
        <v>6.75</v>
      </c>
      <c r="G329" s="539">
        <v>15.35</v>
      </c>
      <c r="H329" s="539">
        <v>11.17</v>
      </c>
      <c r="I329" s="539">
        <v>10.029999999999999</v>
      </c>
      <c r="J329" s="539"/>
      <c r="K329" s="539"/>
      <c r="L329" s="539"/>
      <c r="M329" s="541"/>
      <c r="N329" s="539">
        <f t="shared" si="16"/>
        <v>3.879999999999999</v>
      </c>
      <c r="O329" s="539">
        <f t="shared" si="16"/>
        <v>0.67999999999999972</v>
      </c>
      <c r="P329" s="539">
        <f t="shared" si="16"/>
        <v>9.2799999999999994</v>
      </c>
      <c r="Q329" s="539">
        <f t="shared" si="16"/>
        <v>5.0999999999999996</v>
      </c>
      <c r="R329" s="539">
        <f t="shared" si="16"/>
        <v>3.9599999999999991</v>
      </c>
      <c r="S329" s="539">
        <f t="shared" si="14"/>
        <v>1.5199999999999996</v>
      </c>
      <c r="T329" s="539">
        <f t="shared" si="15"/>
        <v>-0.49500000000000011</v>
      </c>
    </row>
    <row r="330" spans="1:20" hidden="1" x14ac:dyDescent="0.3">
      <c r="A330" s="538">
        <v>35004</v>
      </c>
      <c r="B330" s="550">
        <v>6.34</v>
      </c>
      <c r="C330" s="539">
        <v>5.7450000000000001</v>
      </c>
      <c r="D330" s="539">
        <v>7.97</v>
      </c>
      <c r="E330" s="539">
        <v>10.54</v>
      </c>
      <c r="F330" s="539">
        <v>7.03</v>
      </c>
      <c r="G330" s="539">
        <v>15.4</v>
      </c>
      <c r="H330" s="539">
        <v>11.63</v>
      </c>
      <c r="I330" s="539">
        <v>10.74</v>
      </c>
      <c r="J330" s="539"/>
      <c r="K330" s="539"/>
      <c r="L330" s="539"/>
      <c r="M330" s="541"/>
      <c r="N330" s="539">
        <f t="shared" si="16"/>
        <v>4.1999999999999993</v>
      </c>
      <c r="O330" s="539">
        <f t="shared" si="16"/>
        <v>0.69000000000000039</v>
      </c>
      <c r="P330" s="539">
        <f t="shared" si="16"/>
        <v>9.06</v>
      </c>
      <c r="Q330" s="539">
        <f t="shared" si="16"/>
        <v>5.2900000000000009</v>
      </c>
      <c r="R330" s="539">
        <f t="shared" si="16"/>
        <v>4.4000000000000004</v>
      </c>
      <c r="S330" s="539">
        <f t="shared" si="14"/>
        <v>1.63</v>
      </c>
      <c r="T330" s="539">
        <f t="shared" si="15"/>
        <v>-0.59499999999999975</v>
      </c>
    </row>
    <row r="331" spans="1:20" hidden="1" x14ac:dyDescent="0.3">
      <c r="A331" s="538">
        <v>34973</v>
      </c>
      <c r="B331" s="550">
        <v>6.57</v>
      </c>
      <c r="C331" s="539">
        <v>6.024</v>
      </c>
      <c r="D331" s="539">
        <v>8.24</v>
      </c>
      <c r="E331" s="539">
        <v>10.89</v>
      </c>
      <c r="F331" s="539">
        <v>7.48</v>
      </c>
      <c r="G331" s="539">
        <v>15.56</v>
      </c>
      <c r="H331" s="539">
        <v>11.96</v>
      </c>
      <c r="I331" s="539">
        <v>11.22</v>
      </c>
      <c r="J331" s="539"/>
      <c r="K331" s="539"/>
      <c r="L331" s="539"/>
      <c r="M331" s="541"/>
      <c r="N331" s="539">
        <f t="shared" si="16"/>
        <v>4.32</v>
      </c>
      <c r="O331" s="539">
        <f t="shared" si="16"/>
        <v>0.91000000000000014</v>
      </c>
      <c r="P331" s="539">
        <f t="shared" si="16"/>
        <v>8.99</v>
      </c>
      <c r="Q331" s="539">
        <f t="shared" si="16"/>
        <v>5.3900000000000006</v>
      </c>
      <c r="R331" s="539">
        <f t="shared" si="16"/>
        <v>4.6500000000000004</v>
      </c>
      <c r="S331" s="539">
        <f t="shared" si="14"/>
        <v>1.67</v>
      </c>
      <c r="T331" s="539">
        <f t="shared" si="15"/>
        <v>-0.54600000000000026</v>
      </c>
    </row>
    <row r="332" spans="1:20" hidden="1" x14ac:dyDescent="0.3">
      <c r="A332" s="538">
        <v>34943</v>
      </c>
      <c r="B332" s="550">
        <v>6.59</v>
      </c>
      <c r="C332" s="539">
        <v>6.1820000000000004</v>
      </c>
      <c r="D332" s="539">
        <v>8.07</v>
      </c>
      <c r="E332" s="539">
        <v>10.8</v>
      </c>
      <c r="F332" s="539">
        <v>7.35</v>
      </c>
      <c r="G332" s="539">
        <v>15.72</v>
      </c>
      <c r="H332" s="539">
        <v>11.54</v>
      </c>
      <c r="I332" s="539">
        <v>11.15</v>
      </c>
      <c r="J332" s="539"/>
      <c r="K332" s="539"/>
      <c r="L332" s="539"/>
      <c r="M332" s="541"/>
      <c r="N332" s="539">
        <f t="shared" si="16"/>
        <v>4.2100000000000009</v>
      </c>
      <c r="O332" s="539">
        <f t="shared" si="16"/>
        <v>0.75999999999999979</v>
      </c>
      <c r="P332" s="539">
        <f t="shared" si="16"/>
        <v>9.1300000000000008</v>
      </c>
      <c r="Q332" s="539">
        <f t="shared" si="16"/>
        <v>4.9499999999999993</v>
      </c>
      <c r="R332" s="539">
        <f t="shared" si="16"/>
        <v>4.5600000000000005</v>
      </c>
      <c r="S332" s="539">
        <f t="shared" ref="S332:S364" si="17">D332-B332</f>
        <v>1.4800000000000004</v>
      </c>
      <c r="T332" s="539">
        <f t="shared" ref="T332:T364" si="18">C332-B332</f>
        <v>-0.40799999999999947</v>
      </c>
    </row>
    <row r="333" spans="1:20" hidden="1" x14ac:dyDescent="0.3">
      <c r="A333" s="538">
        <v>34912</v>
      </c>
      <c r="B333" s="550">
        <v>6.74</v>
      </c>
      <c r="C333" s="539">
        <v>6.2859999999999996</v>
      </c>
      <c r="D333" s="539">
        <v>8.26</v>
      </c>
      <c r="E333" s="539">
        <v>10.97</v>
      </c>
      <c r="F333" s="539">
        <v>7.33</v>
      </c>
      <c r="G333" s="539">
        <v>16.190000000000001</v>
      </c>
      <c r="H333" s="539">
        <v>11.66</v>
      </c>
      <c r="I333" s="539">
        <v>11.31</v>
      </c>
      <c r="J333" s="539"/>
      <c r="K333" s="539"/>
      <c r="L333" s="539"/>
      <c r="M333" s="541"/>
      <c r="N333" s="539">
        <f t="shared" si="16"/>
        <v>4.2300000000000004</v>
      </c>
      <c r="O333" s="539">
        <f t="shared" si="16"/>
        <v>0.58999999999999986</v>
      </c>
      <c r="P333" s="539">
        <f t="shared" si="16"/>
        <v>9.4500000000000011</v>
      </c>
      <c r="Q333" s="539">
        <f t="shared" si="16"/>
        <v>4.92</v>
      </c>
      <c r="R333" s="539">
        <f t="shared" si="16"/>
        <v>4.57</v>
      </c>
      <c r="S333" s="539">
        <f t="shared" si="17"/>
        <v>1.5199999999999996</v>
      </c>
      <c r="T333" s="539">
        <f t="shared" si="18"/>
        <v>-0.45400000000000063</v>
      </c>
    </row>
    <row r="334" spans="1:20" hidden="1" x14ac:dyDescent="0.3">
      <c r="A334" s="538">
        <v>34881</v>
      </c>
      <c r="B334" s="550">
        <v>6.86</v>
      </c>
      <c r="C334" s="539">
        <v>6.4240000000000004</v>
      </c>
      <c r="D334" s="539">
        <v>8.39</v>
      </c>
      <c r="E334" s="539">
        <v>11.33</v>
      </c>
      <c r="F334" s="539">
        <v>7.43</v>
      </c>
      <c r="G334" s="539">
        <v>16.72</v>
      </c>
      <c r="H334" s="539">
        <v>12.21</v>
      </c>
      <c r="I334" s="539">
        <v>11.69</v>
      </c>
      <c r="J334" s="539"/>
      <c r="K334" s="539"/>
      <c r="L334" s="539"/>
      <c r="M334" s="541"/>
      <c r="N334" s="539">
        <f t="shared" si="16"/>
        <v>4.47</v>
      </c>
      <c r="O334" s="539">
        <f t="shared" si="16"/>
        <v>0.5699999999999994</v>
      </c>
      <c r="P334" s="539">
        <f t="shared" si="16"/>
        <v>9.86</v>
      </c>
      <c r="Q334" s="539">
        <f t="shared" si="16"/>
        <v>5.3500000000000005</v>
      </c>
      <c r="R334" s="539">
        <f t="shared" si="16"/>
        <v>4.8299999999999992</v>
      </c>
      <c r="S334" s="539">
        <f t="shared" si="17"/>
        <v>1.5300000000000002</v>
      </c>
      <c r="T334" s="539">
        <f t="shared" si="18"/>
        <v>-0.43599999999999994</v>
      </c>
    </row>
    <row r="335" spans="1:20" hidden="1" x14ac:dyDescent="0.3">
      <c r="A335" s="538">
        <v>34851</v>
      </c>
      <c r="B335" s="550">
        <v>6.78</v>
      </c>
      <c r="C335" s="539">
        <v>6.2069999999999999</v>
      </c>
      <c r="D335" s="539">
        <v>8.24</v>
      </c>
      <c r="E335" s="539">
        <v>11.54</v>
      </c>
      <c r="F335" s="539">
        <v>7.45</v>
      </c>
      <c r="G335" s="539">
        <v>17.239999999999998</v>
      </c>
      <c r="H335" s="539">
        <v>12.38</v>
      </c>
      <c r="I335" s="539">
        <v>11.89</v>
      </c>
      <c r="J335" s="539"/>
      <c r="K335" s="539"/>
      <c r="L335" s="539"/>
      <c r="M335" s="541"/>
      <c r="N335" s="539">
        <f t="shared" si="16"/>
        <v>4.7599999999999989</v>
      </c>
      <c r="O335" s="539">
        <f t="shared" si="16"/>
        <v>0.66999999999999993</v>
      </c>
      <c r="P335" s="539">
        <f t="shared" si="16"/>
        <v>10.459999999999997</v>
      </c>
      <c r="Q335" s="539">
        <f t="shared" si="16"/>
        <v>5.6000000000000005</v>
      </c>
      <c r="R335" s="539">
        <f t="shared" si="16"/>
        <v>5.1100000000000003</v>
      </c>
      <c r="S335" s="539">
        <f t="shared" si="17"/>
        <v>1.46</v>
      </c>
      <c r="T335" s="539">
        <f t="shared" si="18"/>
        <v>-0.5730000000000004</v>
      </c>
    </row>
    <row r="336" spans="1:20" hidden="1" x14ac:dyDescent="0.3">
      <c r="A336" s="538">
        <v>34820</v>
      </c>
      <c r="B336" s="550">
        <v>6.86</v>
      </c>
      <c r="C336" s="539">
        <v>6.2859999999999996</v>
      </c>
      <c r="D336" s="539">
        <v>8.2799999999999994</v>
      </c>
      <c r="E336" s="539">
        <v>11.41</v>
      </c>
      <c r="F336" s="539">
        <v>7.52</v>
      </c>
      <c r="G336" s="539">
        <v>17.579999999999998</v>
      </c>
      <c r="H336" s="539">
        <v>12.3</v>
      </c>
      <c r="I336" s="539">
        <v>11.92</v>
      </c>
      <c r="J336" s="539"/>
      <c r="K336" s="539"/>
      <c r="L336" s="539"/>
      <c r="M336" s="541"/>
      <c r="N336" s="539">
        <f t="shared" si="16"/>
        <v>4.55</v>
      </c>
      <c r="O336" s="539">
        <f t="shared" si="16"/>
        <v>0.65999999999999925</v>
      </c>
      <c r="P336" s="539">
        <f t="shared" si="16"/>
        <v>10.719999999999999</v>
      </c>
      <c r="Q336" s="539">
        <f t="shared" si="16"/>
        <v>5.44</v>
      </c>
      <c r="R336" s="539">
        <f t="shared" si="16"/>
        <v>5.0599999999999996</v>
      </c>
      <c r="S336" s="539">
        <f t="shared" si="17"/>
        <v>1.419999999999999</v>
      </c>
      <c r="T336" s="539">
        <f t="shared" si="18"/>
        <v>-0.57400000000000073</v>
      </c>
    </row>
    <row r="337" spans="1:20" hidden="1" x14ac:dyDescent="0.3">
      <c r="A337" s="538">
        <v>34790</v>
      </c>
      <c r="B337" s="550">
        <v>7.09</v>
      </c>
      <c r="C337" s="539">
        <v>7.0549999999999997</v>
      </c>
      <c r="D337" s="539">
        <v>8.5500000000000007</v>
      </c>
      <c r="E337" s="539">
        <v>12.09</v>
      </c>
      <c r="F337" s="539">
        <v>7.82</v>
      </c>
      <c r="G337" s="539">
        <v>18</v>
      </c>
      <c r="H337" s="539">
        <v>13.41</v>
      </c>
      <c r="I337" s="539">
        <v>12.17</v>
      </c>
      <c r="J337" s="539"/>
      <c r="K337" s="539"/>
      <c r="L337" s="539"/>
      <c r="M337" s="541"/>
      <c r="N337" s="539">
        <f t="shared" si="16"/>
        <v>5</v>
      </c>
      <c r="O337" s="539">
        <f t="shared" si="16"/>
        <v>0.73000000000000043</v>
      </c>
      <c r="P337" s="539">
        <f t="shared" si="16"/>
        <v>10.91</v>
      </c>
      <c r="Q337" s="539">
        <f t="shared" si="16"/>
        <v>6.32</v>
      </c>
      <c r="R337" s="539">
        <f t="shared" si="16"/>
        <v>5.08</v>
      </c>
      <c r="S337" s="539">
        <f t="shared" si="17"/>
        <v>1.4600000000000009</v>
      </c>
      <c r="T337" s="539">
        <f t="shared" si="18"/>
        <v>-3.5000000000000142E-2</v>
      </c>
    </row>
    <row r="338" spans="1:20" hidden="1" x14ac:dyDescent="0.3">
      <c r="A338" s="538">
        <v>34759</v>
      </c>
      <c r="B338" s="550">
        <v>7.28</v>
      </c>
      <c r="C338" s="539">
        <v>7.1980000000000004</v>
      </c>
      <c r="D338" s="539">
        <v>8.6999999999999993</v>
      </c>
      <c r="E338" s="539">
        <v>12.26</v>
      </c>
      <c r="F338" s="539">
        <v>8.02</v>
      </c>
      <c r="G338" s="539">
        <v>18.25</v>
      </c>
      <c r="H338" s="539">
        <v>13.45</v>
      </c>
      <c r="I338" s="539">
        <v>11.98</v>
      </c>
      <c r="J338" s="539"/>
      <c r="K338" s="539"/>
      <c r="L338" s="539"/>
      <c r="M338" s="541"/>
      <c r="N338" s="539">
        <f t="shared" si="16"/>
        <v>4.9799999999999995</v>
      </c>
      <c r="O338" s="539">
        <f t="shared" si="16"/>
        <v>0.73999999999999932</v>
      </c>
      <c r="P338" s="539">
        <f t="shared" si="16"/>
        <v>10.969999999999999</v>
      </c>
      <c r="Q338" s="539">
        <f t="shared" si="16"/>
        <v>6.169999999999999</v>
      </c>
      <c r="R338" s="539">
        <f t="shared" si="16"/>
        <v>4.7</v>
      </c>
      <c r="S338" s="539">
        <f t="shared" si="17"/>
        <v>1.419999999999999</v>
      </c>
      <c r="T338" s="539">
        <f t="shared" si="18"/>
        <v>-8.1999999999999851E-2</v>
      </c>
    </row>
    <row r="339" spans="1:20" hidden="1" x14ac:dyDescent="0.3">
      <c r="A339" s="538">
        <v>34731</v>
      </c>
      <c r="B339" s="550">
        <v>7.42</v>
      </c>
      <c r="C339" s="539">
        <v>7.2050000000000001</v>
      </c>
      <c r="D339" s="539">
        <v>8.76</v>
      </c>
      <c r="E339" s="539">
        <v>11.6</v>
      </c>
      <c r="F339" s="539">
        <v>8.01</v>
      </c>
      <c r="G339" s="539">
        <v>18.5</v>
      </c>
      <c r="H339" s="539">
        <v>12.39</v>
      </c>
      <c r="I339" s="539">
        <v>11.71</v>
      </c>
      <c r="J339" s="539"/>
      <c r="K339" s="539"/>
      <c r="L339" s="539"/>
      <c r="M339" s="541"/>
      <c r="N339" s="539">
        <f t="shared" si="16"/>
        <v>4.18</v>
      </c>
      <c r="O339" s="539">
        <f t="shared" si="16"/>
        <v>0.58999999999999986</v>
      </c>
      <c r="P339" s="539">
        <f t="shared" si="16"/>
        <v>11.08</v>
      </c>
      <c r="Q339" s="539">
        <f t="shared" si="16"/>
        <v>4.9700000000000006</v>
      </c>
      <c r="R339" s="539">
        <f t="shared" si="16"/>
        <v>4.2900000000000009</v>
      </c>
      <c r="S339" s="539">
        <f t="shared" si="17"/>
        <v>1.3399999999999999</v>
      </c>
      <c r="T339" s="539">
        <f t="shared" si="18"/>
        <v>-0.21499999999999986</v>
      </c>
    </row>
    <row r="340" spans="1:20" hidden="1" x14ac:dyDescent="0.3">
      <c r="A340" s="538">
        <v>34700</v>
      </c>
      <c r="B340" s="550">
        <v>7.6</v>
      </c>
      <c r="C340" s="539">
        <v>7.5789999999999997</v>
      </c>
      <c r="D340" s="539">
        <v>8.84</v>
      </c>
      <c r="E340" s="539">
        <v>11.86</v>
      </c>
      <c r="F340" s="539">
        <v>8.23</v>
      </c>
      <c r="G340" s="539">
        <v>19</v>
      </c>
      <c r="H340" s="539">
        <v>12.37</v>
      </c>
      <c r="I340" s="539">
        <v>11.79</v>
      </c>
      <c r="J340" s="539"/>
      <c r="K340" s="539"/>
      <c r="L340" s="539"/>
      <c r="M340" s="541"/>
      <c r="N340" s="539">
        <f t="shared" si="16"/>
        <v>4.26</v>
      </c>
      <c r="O340" s="539">
        <f t="shared" si="16"/>
        <v>0.63000000000000078</v>
      </c>
      <c r="P340" s="539">
        <f t="shared" si="16"/>
        <v>11.4</v>
      </c>
      <c r="Q340" s="539">
        <f t="shared" si="16"/>
        <v>4.7699999999999996</v>
      </c>
      <c r="R340" s="539">
        <f t="shared" si="16"/>
        <v>4.1899999999999995</v>
      </c>
      <c r="S340" s="539">
        <f t="shared" si="17"/>
        <v>1.2400000000000002</v>
      </c>
      <c r="T340" s="539">
        <f t="shared" si="18"/>
        <v>-2.0999999999999908E-2</v>
      </c>
    </row>
    <row r="341" spans="1:20" hidden="1" x14ac:dyDescent="0.3">
      <c r="A341" s="538">
        <v>34669</v>
      </c>
      <c r="B341" s="550">
        <v>7.46</v>
      </c>
      <c r="C341" s="539">
        <v>7.8310000000000004</v>
      </c>
      <c r="D341" s="539">
        <v>8.6999999999999993</v>
      </c>
      <c r="E341" s="539">
        <v>11.38</v>
      </c>
      <c r="F341" s="539">
        <v>8.02</v>
      </c>
      <c r="G341" s="539">
        <v>19</v>
      </c>
      <c r="H341" s="539">
        <v>12.2</v>
      </c>
      <c r="I341" s="539">
        <v>11.6</v>
      </c>
      <c r="J341" s="539"/>
      <c r="K341" s="539"/>
      <c r="L341" s="539"/>
      <c r="M341" s="541"/>
      <c r="N341" s="539">
        <f t="shared" si="16"/>
        <v>3.9200000000000008</v>
      </c>
      <c r="O341" s="539">
        <f t="shared" si="16"/>
        <v>0.55999999999999961</v>
      </c>
      <c r="P341" s="539">
        <f t="shared" si="16"/>
        <v>11.54</v>
      </c>
      <c r="Q341" s="539">
        <f t="shared" si="16"/>
        <v>4.7399999999999993</v>
      </c>
      <c r="R341" s="539">
        <f t="shared" si="16"/>
        <v>4.1399999999999997</v>
      </c>
      <c r="S341" s="539">
        <f t="shared" si="17"/>
        <v>1.2399999999999993</v>
      </c>
      <c r="T341" s="539">
        <f t="shared" si="18"/>
        <v>0.37100000000000044</v>
      </c>
    </row>
    <row r="342" spans="1:20" hidden="1" x14ac:dyDescent="0.3">
      <c r="A342" s="538">
        <v>34639</v>
      </c>
      <c r="B342" s="550">
        <v>7.49</v>
      </c>
      <c r="C342" s="539">
        <v>7.9059999999999997</v>
      </c>
      <c r="D342" s="539">
        <v>8.75</v>
      </c>
      <c r="E342" s="539">
        <v>11.17</v>
      </c>
      <c r="F342" s="539">
        <v>8.14</v>
      </c>
      <c r="G342" s="539">
        <v>19.829999999999998</v>
      </c>
      <c r="H342" s="539">
        <v>12.02</v>
      </c>
      <c r="I342" s="539">
        <v>11.51</v>
      </c>
      <c r="J342" s="539"/>
      <c r="K342" s="539"/>
      <c r="L342" s="539"/>
      <c r="M342" s="541"/>
      <c r="N342" s="539">
        <f t="shared" si="16"/>
        <v>3.6799999999999997</v>
      </c>
      <c r="O342" s="539">
        <f t="shared" si="16"/>
        <v>0.65000000000000036</v>
      </c>
      <c r="P342" s="539">
        <f t="shared" si="16"/>
        <v>12.339999999999998</v>
      </c>
      <c r="Q342" s="539">
        <f t="shared" si="16"/>
        <v>4.5299999999999994</v>
      </c>
      <c r="R342" s="539">
        <f t="shared" si="16"/>
        <v>4.0199999999999996</v>
      </c>
      <c r="S342" s="539">
        <f t="shared" si="17"/>
        <v>1.2599999999999998</v>
      </c>
      <c r="T342" s="539">
        <f t="shared" si="18"/>
        <v>0.41599999999999948</v>
      </c>
    </row>
    <row r="343" spans="1:20" hidden="1" x14ac:dyDescent="0.3">
      <c r="A343" s="538">
        <v>34608</v>
      </c>
      <c r="B343" s="550">
        <v>7.54</v>
      </c>
      <c r="C343" s="539">
        <v>7.8120000000000003</v>
      </c>
      <c r="D343" s="539">
        <v>8.8800000000000008</v>
      </c>
      <c r="E343" s="539">
        <v>11.14</v>
      </c>
      <c r="F343" s="539">
        <v>8.19</v>
      </c>
      <c r="G343" s="539">
        <v>20.67</v>
      </c>
      <c r="H343" s="539">
        <v>12.07</v>
      </c>
      <c r="I343" s="539">
        <v>11.59</v>
      </c>
      <c r="J343" s="539"/>
      <c r="K343" s="539"/>
      <c r="L343" s="539"/>
      <c r="M343" s="541"/>
      <c r="N343" s="539">
        <f t="shared" si="16"/>
        <v>3.6000000000000005</v>
      </c>
      <c r="O343" s="539">
        <f t="shared" si="16"/>
        <v>0.64999999999999947</v>
      </c>
      <c r="P343" s="539">
        <f t="shared" si="16"/>
        <v>13.130000000000003</v>
      </c>
      <c r="Q343" s="539">
        <f t="shared" si="16"/>
        <v>4.53</v>
      </c>
      <c r="R343" s="539">
        <f t="shared" si="16"/>
        <v>4.05</v>
      </c>
      <c r="S343" s="539">
        <f t="shared" si="17"/>
        <v>1.3400000000000007</v>
      </c>
      <c r="T343" s="539">
        <f t="shared" si="18"/>
        <v>0.27200000000000024</v>
      </c>
    </row>
    <row r="344" spans="1:20" hidden="1" x14ac:dyDescent="0.3">
      <c r="A344" s="538">
        <v>34578</v>
      </c>
      <c r="B344" s="550">
        <v>7.52</v>
      </c>
      <c r="C344" s="539">
        <v>7.6079999999999997</v>
      </c>
      <c r="D344" s="539">
        <v>8.99</v>
      </c>
      <c r="E344" s="539">
        <v>11.22</v>
      </c>
      <c r="F344" s="539">
        <v>8.1</v>
      </c>
      <c r="G344" s="539">
        <v>21.5</v>
      </c>
      <c r="H344" s="539">
        <v>11.94</v>
      </c>
      <c r="I344" s="539">
        <v>11.75</v>
      </c>
      <c r="J344" s="539"/>
      <c r="K344" s="539"/>
      <c r="L344" s="539"/>
      <c r="M344" s="541"/>
      <c r="N344" s="539">
        <f t="shared" si="16"/>
        <v>3.7000000000000011</v>
      </c>
      <c r="O344" s="539">
        <f t="shared" si="16"/>
        <v>0.58000000000000007</v>
      </c>
      <c r="P344" s="539">
        <f t="shared" si="16"/>
        <v>13.98</v>
      </c>
      <c r="Q344" s="539">
        <f t="shared" si="16"/>
        <v>4.42</v>
      </c>
      <c r="R344" s="539">
        <f t="shared" si="16"/>
        <v>4.2300000000000004</v>
      </c>
      <c r="S344" s="539">
        <f t="shared" si="17"/>
        <v>1.4700000000000006</v>
      </c>
      <c r="T344" s="539">
        <f t="shared" si="18"/>
        <v>8.8000000000000078E-2</v>
      </c>
    </row>
    <row r="345" spans="1:20" hidden="1" x14ac:dyDescent="0.3">
      <c r="A345" s="538">
        <v>34547</v>
      </c>
      <c r="B345" s="550">
        <v>7.09</v>
      </c>
      <c r="C345" s="539">
        <v>7.1779999999999999</v>
      </c>
      <c r="D345" s="539">
        <v>8.69</v>
      </c>
      <c r="E345" s="539">
        <v>10.68</v>
      </c>
      <c r="F345" s="539">
        <v>7.61</v>
      </c>
      <c r="G345" s="539">
        <v>21.5</v>
      </c>
      <c r="H345" s="539">
        <v>11.46</v>
      </c>
      <c r="I345" s="539">
        <v>11.42</v>
      </c>
      <c r="J345" s="539"/>
      <c r="K345" s="539"/>
      <c r="L345" s="539"/>
      <c r="M345" s="541"/>
      <c r="N345" s="539">
        <f t="shared" si="16"/>
        <v>3.59</v>
      </c>
      <c r="O345" s="539">
        <f t="shared" si="16"/>
        <v>0.52000000000000046</v>
      </c>
      <c r="P345" s="539">
        <f t="shared" si="16"/>
        <v>14.41</v>
      </c>
      <c r="Q345" s="539">
        <f t="shared" si="16"/>
        <v>4.370000000000001</v>
      </c>
      <c r="R345" s="539">
        <f t="shared" si="16"/>
        <v>4.33</v>
      </c>
      <c r="S345" s="539">
        <f t="shared" si="17"/>
        <v>1.5999999999999996</v>
      </c>
      <c r="T345" s="539">
        <f t="shared" si="18"/>
        <v>8.8000000000000078E-2</v>
      </c>
    </row>
    <row r="346" spans="1:20" hidden="1" x14ac:dyDescent="0.3">
      <c r="A346" s="538">
        <v>34516</v>
      </c>
      <c r="B346" s="550">
        <v>6.9</v>
      </c>
      <c r="C346" s="539">
        <v>7.1130000000000004</v>
      </c>
      <c r="D346" s="539">
        <v>8.5399999999999991</v>
      </c>
      <c r="E346" s="539">
        <v>10.59</v>
      </c>
      <c r="F346" s="539">
        <v>7.4</v>
      </c>
      <c r="G346" s="539">
        <v>21.13</v>
      </c>
      <c r="H346" s="539">
        <v>10.77</v>
      </c>
      <c r="I346" s="539">
        <v>11.34</v>
      </c>
      <c r="J346" s="539"/>
      <c r="K346" s="539"/>
      <c r="L346" s="539"/>
      <c r="M346" s="541"/>
      <c r="N346" s="539">
        <f t="shared" si="16"/>
        <v>3.6899999999999995</v>
      </c>
      <c r="O346" s="539">
        <f t="shared" si="16"/>
        <v>0.5</v>
      </c>
      <c r="P346" s="539">
        <f t="shared" si="16"/>
        <v>14.229999999999999</v>
      </c>
      <c r="Q346" s="539">
        <f t="shared" si="16"/>
        <v>3.8699999999999992</v>
      </c>
      <c r="R346" s="539">
        <f t="shared" si="16"/>
        <v>4.4399999999999995</v>
      </c>
      <c r="S346" s="539">
        <f t="shared" si="17"/>
        <v>1.6399999999999988</v>
      </c>
      <c r="T346" s="539">
        <f t="shared" si="18"/>
        <v>0.21300000000000008</v>
      </c>
    </row>
    <row r="347" spans="1:20" hidden="1" x14ac:dyDescent="0.3">
      <c r="A347" s="538">
        <v>34486</v>
      </c>
      <c r="B347" s="550">
        <v>7.05</v>
      </c>
      <c r="C347" s="539">
        <v>7.3250000000000002</v>
      </c>
      <c r="D347" s="539">
        <v>8.7200000000000006</v>
      </c>
      <c r="E347" s="539">
        <v>10.28</v>
      </c>
      <c r="F347" s="539">
        <v>7.49</v>
      </c>
      <c r="G347" s="539">
        <v>20.75</v>
      </c>
      <c r="H347" s="539">
        <v>10.48</v>
      </c>
      <c r="I347" s="539">
        <v>10.84</v>
      </c>
      <c r="J347" s="539"/>
      <c r="K347" s="539"/>
      <c r="L347" s="539"/>
      <c r="M347" s="541"/>
      <c r="N347" s="539">
        <f t="shared" si="16"/>
        <v>3.2299999999999995</v>
      </c>
      <c r="O347" s="539">
        <f t="shared" si="16"/>
        <v>0.44000000000000039</v>
      </c>
      <c r="P347" s="539">
        <f t="shared" si="16"/>
        <v>13.7</v>
      </c>
      <c r="Q347" s="539">
        <f t="shared" si="16"/>
        <v>3.4300000000000006</v>
      </c>
      <c r="R347" s="539">
        <f t="shared" si="16"/>
        <v>3.79</v>
      </c>
      <c r="S347" s="539">
        <f t="shared" si="17"/>
        <v>1.6700000000000008</v>
      </c>
      <c r="T347" s="539">
        <f t="shared" si="18"/>
        <v>0.27500000000000036</v>
      </c>
    </row>
    <row r="348" spans="1:20" hidden="1" x14ac:dyDescent="0.3">
      <c r="A348" s="538">
        <v>34455</v>
      </c>
      <c r="B348" s="550">
        <v>6.66</v>
      </c>
      <c r="C348" s="539">
        <v>7.1520000000000001</v>
      </c>
      <c r="D348" s="539">
        <v>8.2899999999999991</v>
      </c>
      <c r="E348" s="539">
        <v>9.5500000000000007</v>
      </c>
      <c r="F348" s="539">
        <v>6.97</v>
      </c>
      <c r="G348" s="539">
        <v>20.38</v>
      </c>
      <c r="H348" s="539">
        <v>9.3699999999999992</v>
      </c>
      <c r="I348" s="539">
        <v>9.9600000000000009</v>
      </c>
      <c r="J348" s="539"/>
      <c r="K348" s="539"/>
      <c r="L348" s="539"/>
      <c r="M348" s="541"/>
      <c r="N348" s="539">
        <f t="shared" si="16"/>
        <v>2.8900000000000006</v>
      </c>
      <c r="O348" s="539">
        <f t="shared" si="16"/>
        <v>0.30999999999999961</v>
      </c>
      <c r="P348" s="539">
        <f t="shared" si="16"/>
        <v>13.719999999999999</v>
      </c>
      <c r="Q348" s="539">
        <f t="shared" si="16"/>
        <v>2.7099999999999991</v>
      </c>
      <c r="R348" s="539">
        <f t="shared" si="16"/>
        <v>3.3000000000000007</v>
      </c>
      <c r="S348" s="539">
        <f t="shared" si="17"/>
        <v>1.629999999999999</v>
      </c>
      <c r="T348" s="539">
        <f t="shared" si="18"/>
        <v>0.49199999999999999</v>
      </c>
    </row>
    <row r="349" spans="1:20" hidden="1" x14ac:dyDescent="0.3">
      <c r="A349" s="538">
        <v>34425</v>
      </c>
      <c r="B349" s="550">
        <v>6.48</v>
      </c>
      <c r="C349" s="539">
        <v>7.0410000000000004</v>
      </c>
      <c r="D349" s="539">
        <v>7.82</v>
      </c>
      <c r="E349" s="539">
        <v>9.07</v>
      </c>
      <c r="F349" s="539">
        <v>6.69</v>
      </c>
      <c r="G349" s="539">
        <v>20</v>
      </c>
      <c r="H349" s="539">
        <v>9.0500000000000007</v>
      </c>
      <c r="I349" s="539">
        <v>9.26</v>
      </c>
      <c r="J349" s="539"/>
      <c r="K349" s="539"/>
      <c r="L349" s="539"/>
      <c r="M349" s="541"/>
      <c r="N349" s="539">
        <f t="shared" si="16"/>
        <v>2.59</v>
      </c>
      <c r="O349" s="539">
        <f t="shared" si="16"/>
        <v>0.20999999999999996</v>
      </c>
      <c r="P349" s="539">
        <f t="shared" si="16"/>
        <v>13.52</v>
      </c>
      <c r="Q349" s="539">
        <f t="shared" si="16"/>
        <v>2.5700000000000003</v>
      </c>
      <c r="R349" s="539">
        <f t="shared" si="16"/>
        <v>2.7799999999999994</v>
      </c>
      <c r="S349" s="539">
        <f t="shared" si="17"/>
        <v>1.3399999999999999</v>
      </c>
      <c r="T349" s="539">
        <f t="shared" si="18"/>
        <v>0.56099999999999994</v>
      </c>
    </row>
    <row r="350" spans="1:20" hidden="1" x14ac:dyDescent="0.3">
      <c r="A350" s="538">
        <v>34394</v>
      </c>
      <c r="B350" s="550">
        <v>6.34</v>
      </c>
      <c r="C350" s="539">
        <v>6.7380000000000004</v>
      </c>
      <c r="D350" s="539">
        <v>7.42</v>
      </c>
      <c r="E350" s="539">
        <v>8.82</v>
      </c>
      <c r="F350" s="539">
        <v>6.37</v>
      </c>
      <c r="G350" s="539">
        <v>20.38</v>
      </c>
      <c r="H350" s="539">
        <v>9.4499999999999993</v>
      </c>
      <c r="I350" s="539">
        <v>8.9700000000000006</v>
      </c>
      <c r="J350" s="539"/>
      <c r="K350" s="539"/>
      <c r="L350" s="539"/>
      <c r="M350" s="541"/>
      <c r="N350" s="539">
        <f t="shared" si="16"/>
        <v>2.4800000000000004</v>
      </c>
      <c r="O350" s="539">
        <f t="shared" si="16"/>
        <v>3.0000000000000249E-2</v>
      </c>
      <c r="P350" s="539">
        <f t="shared" si="16"/>
        <v>14.04</v>
      </c>
      <c r="Q350" s="539">
        <f t="shared" si="16"/>
        <v>3.1099999999999994</v>
      </c>
      <c r="R350" s="539">
        <f t="shared" si="16"/>
        <v>2.6300000000000008</v>
      </c>
      <c r="S350" s="539">
        <f t="shared" si="17"/>
        <v>1.08</v>
      </c>
      <c r="T350" s="539">
        <f t="shared" si="18"/>
        <v>0.39800000000000058</v>
      </c>
    </row>
    <row r="351" spans="1:20" hidden="1" x14ac:dyDescent="0.3">
      <c r="A351" s="538">
        <v>34366</v>
      </c>
      <c r="B351" s="550">
        <v>6.07</v>
      </c>
      <c r="C351" s="539">
        <v>6.133</v>
      </c>
      <c r="D351" s="539">
        <v>6.71</v>
      </c>
      <c r="E351" s="539">
        <v>8.07</v>
      </c>
      <c r="F351" s="539">
        <v>5.94</v>
      </c>
      <c r="G351" s="539">
        <v>21.25</v>
      </c>
      <c r="H351" s="539">
        <v>8.77</v>
      </c>
      <c r="I351" s="539">
        <v>8.58</v>
      </c>
      <c r="J351" s="539"/>
      <c r="K351" s="539"/>
      <c r="L351" s="539"/>
      <c r="M351" s="541"/>
      <c r="N351" s="539">
        <f t="shared" si="16"/>
        <v>2</v>
      </c>
      <c r="O351" s="539">
        <f t="shared" si="16"/>
        <v>-0.12999999999999989</v>
      </c>
      <c r="P351" s="539">
        <f t="shared" si="16"/>
        <v>15.18</v>
      </c>
      <c r="Q351" s="539">
        <f t="shared" si="16"/>
        <v>2.6999999999999993</v>
      </c>
      <c r="R351" s="539">
        <f t="shared" si="16"/>
        <v>2.5099999999999998</v>
      </c>
      <c r="S351" s="539">
        <f t="shared" si="17"/>
        <v>0.63999999999999968</v>
      </c>
      <c r="T351" s="539">
        <f t="shared" si="18"/>
        <v>6.2999999999999723E-2</v>
      </c>
    </row>
    <row r="352" spans="1:20" hidden="1" x14ac:dyDescent="0.3">
      <c r="A352" s="538">
        <v>34335</v>
      </c>
      <c r="B352" s="550">
        <v>5.8</v>
      </c>
      <c r="C352" s="539">
        <v>5.6449999999999996</v>
      </c>
      <c r="D352" s="539">
        <v>6.32</v>
      </c>
      <c r="E352" s="539">
        <v>7.98</v>
      </c>
      <c r="F352" s="539">
        <v>5.67</v>
      </c>
      <c r="G352" s="539">
        <v>22</v>
      </c>
      <c r="H352" s="539">
        <v>8.67</v>
      </c>
      <c r="I352" s="539">
        <v>8.93</v>
      </c>
      <c r="J352" s="539"/>
      <c r="K352" s="539"/>
      <c r="L352" s="539"/>
      <c r="M352" s="541"/>
      <c r="N352" s="539">
        <f t="shared" si="16"/>
        <v>2.1800000000000006</v>
      </c>
      <c r="O352" s="539">
        <f t="shared" si="16"/>
        <v>-0.12999999999999989</v>
      </c>
      <c r="P352" s="539">
        <f t="shared" si="16"/>
        <v>16.2</v>
      </c>
      <c r="Q352" s="539">
        <f t="shared" si="16"/>
        <v>2.87</v>
      </c>
      <c r="R352" s="539">
        <f t="shared" si="16"/>
        <v>3.13</v>
      </c>
      <c r="S352" s="539">
        <f t="shared" si="17"/>
        <v>0.52000000000000046</v>
      </c>
      <c r="T352" s="539">
        <f t="shared" si="18"/>
        <v>-0.15500000000000025</v>
      </c>
    </row>
    <row r="353" spans="1:20" hidden="1" x14ac:dyDescent="0.3">
      <c r="A353" s="538">
        <v>34304</v>
      </c>
      <c r="B353" s="550">
        <v>5.85</v>
      </c>
      <c r="C353" s="539">
        <v>5.7869999999999999</v>
      </c>
      <c r="D353" s="539">
        <v>6.38</v>
      </c>
      <c r="E353" s="539">
        <v>8.2799999999999994</v>
      </c>
      <c r="F353" s="539">
        <v>5.8</v>
      </c>
      <c r="G353" s="539">
        <v>22.25</v>
      </c>
      <c r="H353" s="539">
        <v>8.93</v>
      </c>
      <c r="I353" s="539">
        <v>9.19</v>
      </c>
      <c r="J353" s="539"/>
      <c r="K353" s="539"/>
      <c r="L353" s="539"/>
      <c r="M353" s="541"/>
      <c r="N353" s="539">
        <f t="shared" si="16"/>
        <v>2.4299999999999997</v>
      </c>
      <c r="O353" s="539">
        <f t="shared" si="16"/>
        <v>-4.9999999999999822E-2</v>
      </c>
      <c r="P353" s="539">
        <f t="shared" si="16"/>
        <v>16.399999999999999</v>
      </c>
      <c r="Q353" s="539">
        <f t="shared" si="16"/>
        <v>3.08</v>
      </c>
      <c r="R353" s="539">
        <f t="shared" si="16"/>
        <v>3.34</v>
      </c>
      <c r="S353" s="539">
        <f t="shared" si="17"/>
        <v>0.53000000000000025</v>
      </c>
      <c r="T353" s="539">
        <f t="shared" si="18"/>
        <v>-6.2999999999999723E-2</v>
      </c>
    </row>
    <row r="354" spans="1:20" hidden="1" x14ac:dyDescent="0.3">
      <c r="A354" s="538">
        <v>34274</v>
      </c>
      <c r="B354" s="550">
        <v>5.98</v>
      </c>
      <c r="C354" s="539">
        <v>5.8170000000000002</v>
      </c>
      <c r="D354" s="539">
        <v>6.88</v>
      </c>
      <c r="E354" s="539">
        <v>8.56</v>
      </c>
      <c r="F354" s="539">
        <v>6.04</v>
      </c>
      <c r="G354" s="539">
        <v>22.25</v>
      </c>
      <c r="H354" s="539">
        <v>9.33</v>
      </c>
      <c r="I354" s="539">
        <v>9.39</v>
      </c>
      <c r="J354" s="539"/>
      <c r="K354" s="539"/>
      <c r="L354" s="539"/>
      <c r="M354" s="541"/>
      <c r="N354" s="539">
        <f t="shared" si="16"/>
        <v>2.58</v>
      </c>
      <c r="O354" s="539">
        <f t="shared" si="16"/>
        <v>5.9999999999999609E-2</v>
      </c>
      <c r="P354" s="539">
        <f t="shared" si="16"/>
        <v>16.27</v>
      </c>
      <c r="Q354" s="539">
        <f t="shared" si="16"/>
        <v>3.3499999999999996</v>
      </c>
      <c r="R354" s="539">
        <f t="shared" si="16"/>
        <v>3.41</v>
      </c>
      <c r="S354" s="539">
        <f t="shared" si="17"/>
        <v>0.89999999999999947</v>
      </c>
      <c r="T354" s="539">
        <f t="shared" si="18"/>
        <v>-0.16300000000000026</v>
      </c>
    </row>
    <row r="355" spans="1:20" hidden="1" x14ac:dyDescent="0.3">
      <c r="A355" s="538">
        <v>34243</v>
      </c>
      <c r="B355" s="550">
        <v>6</v>
      </c>
      <c r="C355" s="539">
        <v>5.42</v>
      </c>
      <c r="D355" s="539">
        <v>6.92</v>
      </c>
      <c r="E355" s="539">
        <v>8.69</v>
      </c>
      <c r="F355" s="539">
        <v>5.96</v>
      </c>
      <c r="G355" s="539">
        <v>22.25</v>
      </c>
      <c r="H355" s="539">
        <v>9.02</v>
      </c>
      <c r="I355" s="539">
        <v>9.27</v>
      </c>
      <c r="J355" s="539"/>
      <c r="K355" s="539"/>
      <c r="L355" s="539"/>
      <c r="M355" s="541"/>
      <c r="N355" s="539">
        <f t="shared" si="16"/>
        <v>2.6899999999999995</v>
      </c>
      <c r="O355" s="539">
        <f t="shared" si="16"/>
        <v>-4.0000000000000036E-2</v>
      </c>
      <c r="P355" s="539">
        <f t="shared" si="16"/>
        <v>16.25</v>
      </c>
      <c r="Q355" s="539">
        <f t="shared" si="16"/>
        <v>3.0199999999999996</v>
      </c>
      <c r="R355" s="539">
        <f t="shared" si="16"/>
        <v>3.2699999999999996</v>
      </c>
      <c r="S355" s="539">
        <f t="shared" si="17"/>
        <v>0.91999999999999993</v>
      </c>
      <c r="T355" s="539">
        <f t="shared" si="18"/>
        <v>-0.58000000000000007</v>
      </c>
    </row>
    <row r="356" spans="1:20" hidden="1" x14ac:dyDescent="0.3">
      <c r="A356" s="538">
        <v>34213</v>
      </c>
      <c r="B356" s="550">
        <v>6.2</v>
      </c>
      <c r="C356" s="539">
        <v>5.3739999999999997</v>
      </c>
      <c r="D356" s="539">
        <v>7.02</v>
      </c>
      <c r="E356" s="539">
        <v>9.09</v>
      </c>
      <c r="F356" s="539">
        <v>6.13</v>
      </c>
      <c r="G356" s="539">
        <v>22.25</v>
      </c>
      <c r="H356" s="539">
        <v>9.4700000000000006</v>
      </c>
      <c r="I356" s="539">
        <v>9.74</v>
      </c>
      <c r="J356" s="539"/>
      <c r="K356" s="539"/>
      <c r="L356" s="539"/>
      <c r="M356" s="541"/>
      <c r="N356" s="539">
        <f t="shared" si="16"/>
        <v>2.8899999999999997</v>
      </c>
      <c r="O356" s="539">
        <f t="shared" si="16"/>
        <v>-7.0000000000000284E-2</v>
      </c>
      <c r="P356" s="539">
        <f t="shared" si="16"/>
        <v>16.05</v>
      </c>
      <c r="Q356" s="539">
        <f t="shared" si="16"/>
        <v>3.2700000000000005</v>
      </c>
      <c r="R356" s="539">
        <f t="shared" si="16"/>
        <v>3.54</v>
      </c>
      <c r="S356" s="539">
        <f t="shared" si="17"/>
        <v>0.8199999999999994</v>
      </c>
      <c r="T356" s="539">
        <f t="shared" si="18"/>
        <v>-0.82600000000000051</v>
      </c>
    </row>
    <row r="357" spans="1:20" hidden="1" x14ac:dyDescent="0.3">
      <c r="A357" s="538">
        <v>34182</v>
      </c>
      <c r="B357" s="550">
        <v>6.41</v>
      </c>
      <c r="C357" s="539">
        <v>5.4459999999999997</v>
      </c>
      <c r="D357" s="539">
        <v>7.1</v>
      </c>
      <c r="E357" s="539">
        <v>9.48</v>
      </c>
      <c r="F357" s="539">
        <v>6.31</v>
      </c>
      <c r="G357" s="539">
        <v>22.25</v>
      </c>
      <c r="H357" s="539">
        <v>9.76</v>
      </c>
      <c r="I357" s="539">
        <v>10.37</v>
      </c>
      <c r="J357" s="539"/>
      <c r="K357" s="539"/>
      <c r="L357" s="539"/>
      <c r="M357" s="541"/>
      <c r="N357" s="539">
        <f t="shared" si="16"/>
        <v>3.0700000000000003</v>
      </c>
      <c r="O357" s="539">
        <f t="shared" si="16"/>
        <v>-0.10000000000000053</v>
      </c>
      <c r="P357" s="539">
        <f t="shared" si="16"/>
        <v>15.84</v>
      </c>
      <c r="Q357" s="539">
        <f t="shared" si="16"/>
        <v>3.3499999999999996</v>
      </c>
      <c r="R357" s="539">
        <f t="shared" si="16"/>
        <v>3.9599999999999991</v>
      </c>
      <c r="S357" s="539">
        <f t="shared" si="17"/>
        <v>0.6899999999999995</v>
      </c>
      <c r="T357" s="539">
        <f t="shared" si="18"/>
        <v>-0.96400000000000041</v>
      </c>
    </row>
    <row r="358" spans="1:20" hidden="1" x14ac:dyDescent="0.3">
      <c r="A358" s="538">
        <v>34151</v>
      </c>
      <c r="B358" s="550">
        <v>6.62</v>
      </c>
      <c r="C358" s="539">
        <v>5.8090000000000002</v>
      </c>
      <c r="D358" s="539">
        <v>7.62</v>
      </c>
      <c r="E358" s="539">
        <v>10.220000000000001</v>
      </c>
      <c r="F358" s="539">
        <v>6.76</v>
      </c>
      <c r="G358" s="539">
        <v>22.88</v>
      </c>
      <c r="H358" s="539">
        <v>11.1</v>
      </c>
      <c r="I358" s="539">
        <v>10.67</v>
      </c>
      <c r="J358" s="539"/>
      <c r="K358" s="539"/>
      <c r="L358" s="539"/>
      <c r="M358" s="541"/>
      <c r="N358" s="539">
        <f t="shared" si="16"/>
        <v>3.6000000000000005</v>
      </c>
      <c r="O358" s="539">
        <f t="shared" si="16"/>
        <v>0.13999999999999968</v>
      </c>
      <c r="P358" s="539">
        <f t="shared" si="16"/>
        <v>16.259999999999998</v>
      </c>
      <c r="Q358" s="539">
        <f t="shared" si="16"/>
        <v>4.4799999999999995</v>
      </c>
      <c r="R358" s="539">
        <f t="shared" si="16"/>
        <v>4.05</v>
      </c>
      <c r="S358" s="539">
        <f t="shared" si="17"/>
        <v>1</v>
      </c>
      <c r="T358" s="539">
        <f t="shared" si="18"/>
        <v>-0.81099999999999994</v>
      </c>
    </row>
    <row r="359" spans="1:20" hidden="1" x14ac:dyDescent="0.3">
      <c r="A359" s="538">
        <v>34121</v>
      </c>
      <c r="B359" s="550">
        <v>6.81</v>
      </c>
      <c r="C359" s="539">
        <v>5.7779999999999996</v>
      </c>
      <c r="D359" s="539">
        <v>8.01</v>
      </c>
      <c r="E359" s="539">
        <v>10.56</v>
      </c>
      <c r="F359" s="539">
        <v>6.95</v>
      </c>
      <c r="G359" s="539">
        <v>23.38</v>
      </c>
      <c r="H359" s="539">
        <v>11.67</v>
      </c>
      <c r="I359" s="539"/>
      <c r="J359" s="539"/>
      <c r="K359" s="539"/>
      <c r="L359" s="539"/>
      <c r="M359" s="541"/>
      <c r="N359" s="539">
        <f t="shared" si="16"/>
        <v>3.7500000000000009</v>
      </c>
      <c r="O359" s="539">
        <f t="shared" si="16"/>
        <v>0.14000000000000057</v>
      </c>
      <c r="P359" s="539">
        <f t="shared" si="16"/>
        <v>16.57</v>
      </c>
      <c r="Q359" s="539">
        <f t="shared" si="16"/>
        <v>4.8600000000000003</v>
      </c>
      <c r="R359" s="539"/>
      <c r="S359" s="539">
        <f t="shared" si="17"/>
        <v>1.2000000000000002</v>
      </c>
      <c r="T359" s="539">
        <f t="shared" si="18"/>
        <v>-1.032</v>
      </c>
    </row>
    <row r="360" spans="1:20" hidden="1" x14ac:dyDescent="0.3">
      <c r="A360" s="538">
        <v>34090</v>
      </c>
      <c r="B360" s="550">
        <v>6.83</v>
      </c>
      <c r="C360" s="539">
        <v>6.11</v>
      </c>
      <c r="D360" s="539">
        <v>8.2200000000000006</v>
      </c>
      <c r="E360" s="539">
        <v>11.22</v>
      </c>
      <c r="F360" s="539">
        <v>7.18</v>
      </c>
      <c r="G360" s="539">
        <v>23.88</v>
      </c>
      <c r="H360" s="539">
        <v>12.46</v>
      </c>
      <c r="I360" s="539"/>
      <c r="J360" s="539"/>
      <c r="K360" s="539"/>
      <c r="L360" s="539"/>
      <c r="M360" s="541"/>
      <c r="N360" s="539">
        <f t="shared" si="16"/>
        <v>4.3900000000000006</v>
      </c>
      <c r="O360" s="539">
        <f t="shared" si="16"/>
        <v>0.34999999999999964</v>
      </c>
      <c r="P360" s="539">
        <f t="shared" si="16"/>
        <v>17.049999999999997</v>
      </c>
      <c r="Q360" s="539">
        <f t="shared" si="16"/>
        <v>5.6300000000000008</v>
      </c>
      <c r="R360" s="539"/>
      <c r="S360" s="539">
        <f t="shared" si="17"/>
        <v>1.3900000000000006</v>
      </c>
      <c r="T360" s="539">
        <f t="shared" si="18"/>
        <v>-0.71999999999999975</v>
      </c>
    </row>
    <row r="361" spans="1:20" hidden="1" x14ac:dyDescent="0.3">
      <c r="A361" s="538">
        <v>34060</v>
      </c>
      <c r="B361" s="550">
        <v>6.68</v>
      </c>
      <c r="C361" s="539">
        <v>6.0090000000000003</v>
      </c>
      <c r="D361" s="539">
        <v>7.97</v>
      </c>
      <c r="E361" s="539">
        <v>11.49</v>
      </c>
      <c r="F361" s="539">
        <v>7.15</v>
      </c>
      <c r="G361" s="539">
        <v>24.38</v>
      </c>
      <c r="H361" s="539">
        <v>13.11</v>
      </c>
      <c r="I361" s="539"/>
      <c r="J361" s="539"/>
      <c r="K361" s="539"/>
      <c r="L361" s="539"/>
      <c r="M361" s="541"/>
      <c r="N361" s="539">
        <f t="shared" si="16"/>
        <v>4.8100000000000005</v>
      </c>
      <c r="O361" s="539">
        <f t="shared" si="16"/>
        <v>0.47000000000000064</v>
      </c>
      <c r="P361" s="539">
        <f t="shared" si="16"/>
        <v>17.7</v>
      </c>
      <c r="Q361" s="539">
        <f t="shared" si="16"/>
        <v>6.43</v>
      </c>
      <c r="R361" s="539"/>
      <c r="S361" s="539">
        <f t="shared" si="17"/>
        <v>1.29</v>
      </c>
      <c r="T361" s="539">
        <f t="shared" si="18"/>
        <v>-0.67099999999999937</v>
      </c>
    </row>
    <row r="362" spans="1:20" hidden="1" x14ac:dyDescent="0.3">
      <c r="A362" s="538">
        <v>34029</v>
      </c>
      <c r="B362" s="550">
        <v>6.66</v>
      </c>
      <c r="C362" s="539">
        <v>6.024</v>
      </c>
      <c r="D362" s="539">
        <v>7.85</v>
      </c>
      <c r="E362" s="539">
        <v>11.36</v>
      </c>
      <c r="F362" s="539">
        <v>7.33</v>
      </c>
      <c r="G362" s="539">
        <v>24.5</v>
      </c>
      <c r="H362" s="539">
        <v>12.9</v>
      </c>
      <c r="I362" s="539"/>
      <c r="J362" s="539"/>
      <c r="K362" s="539"/>
      <c r="L362" s="539"/>
      <c r="M362" s="541"/>
      <c r="N362" s="539">
        <f t="shared" si="16"/>
        <v>4.6999999999999993</v>
      </c>
      <c r="O362" s="539">
        <f t="shared" si="16"/>
        <v>0.66999999999999993</v>
      </c>
      <c r="P362" s="539">
        <f t="shared" si="16"/>
        <v>17.84</v>
      </c>
      <c r="Q362" s="539">
        <f t="shared" si="16"/>
        <v>6.24</v>
      </c>
      <c r="R362" s="539"/>
      <c r="S362" s="539">
        <f t="shared" si="17"/>
        <v>1.1899999999999995</v>
      </c>
      <c r="T362" s="539">
        <f t="shared" si="18"/>
        <v>-0.63600000000000012</v>
      </c>
    </row>
    <row r="363" spans="1:20" hidden="1" x14ac:dyDescent="0.3">
      <c r="A363" s="538">
        <v>34001</v>
      </c>
      <c r="B363" s="550">
        <v>6.94</v>
      </c>
      <c r="C363" s="539">
        <v>6.0129999999999999</v>
      </c>
      <c r="D363" s="539">
        <v>8.11</v>
      </c>
      <c r="E363" s="539">
        <v>11.43</v>
      </c>
      <c r="F363" s="539">
        <v>7.77</v>
      </c>
      <c r="G363" s="539">
        <v>24.5</v>
      </c>
      <c r="H363" s="539">
        <v>13.06</v>
      </c>
      <c r="I363" s="539"/>
      <c r="J363" s="539"/>
      <c r="K363" s="539"/>
      <c r="L363" s="539"/>
      <c r="M363" s="541"/>
      <c r="N363" s="539">
        <f t="shared" si="16"/>
        <v>4.4899999999999993</v>
      </c>
      <c r="O363" s="539">
        <f t="shared" si="16"/>
        <v>0.82999999999999918</v>
      </c>
      <c r="P363" s="539">
        <f t="shared" si="16"/>
        <v>17.559999999999999</v>
      </c>
      <c r="Q363" s="539">
        <f t="shared" si="16"/>
        <v>6.12</v>
      </c>
      <c r="R363" s="539"/>
      <c r="S363" s="539">
        <f t="shared" si="17"/>
        <v>1.169999999999999</v>
      </c>
      <c r="T363" s="539">
        <f t="shared" si="18"/>
        <v>-0.92700000000000049</v>
      </c>
    </row>
    <row r="364" spans="1:20" hidden="1" x14ac:dyDescent="0.3">
      <c r="A364" s="538">
        <v>33970</v>
      </c>
      <c r="B364" s="550">
        <v>7.15</v>
      </c>
      <c r="C364" s="539">
        <v>6.3609999999999998</v>
      </c>
      <c r="D364" s="539">
        <v>8.48</v>
      </c>
      <c r="E364" s="539">
        <v>12.16</v>
      </c>
      <c r="F364" s="539">
        <v>7.92</v>
      </c>
      <c r="G364" s="539">
        <v>24.5</v>
      </c>
      <c r="H364" s="539">
        <v>13.43</v>
      </c>
      <c r="I364" s="539"/>
      <c r="J364" s="539"/>
      <c r="K364" s="539"/>
      <c r="L364" s="539"/>
      <c r="M364" s="541"/>
      <c r="N364" s="539">
        <f t="shared" si="16"/>
        <v>5.01</v>
      </c>
      <c r="O364" s="539">
        <f t="shared" si="16"/>
        <v>0.76999999999999957</v>
      </c>
      <c r="P364" s="539">
        <f t="shared" si="16"/>
        <v>17.350000000000001</v>
      </c>
      <c r="Q364" s="539">
        <f t="shared" si="16"/>
        <v>6.2799999999999994</v>
      </c>
      <c r="R364" s="539"/>
      <c r="S364" s="539">
        <f t="shared" si="17"/>
        <v>1.33</v>
      </c>
      <c r="T364" s="539">
        <f t="shared" si="18"/>
        <v>-0.78900000000000059</v>
      </c>
    </row>
  </sheetData>
  <autoFilter ref="A4:WWC364" xr:uid="{00000000-0009-0000-0000-00002C000000}"/>
  <mergeCells count="3">
    <mergeCell ref="AB1:AD1"/>
    <mergeCell ref="B3:M3"/>
    <mergeCell ref="N3:T3"/>
  </mergeCells>
  <hyperlinks>
    <hyperlink ref="B4" r:id="rId1" xr:uid="{34603E0A-5CA5-4D57-BF3B-B83D314D7308}"/>
    <hyperlink ref="E4" r:id="rId2" xr:uid="{D1F83DEC-234F-4C36-A886-20B2BD99706D}"/>
    <hyperlink ref="F4" r:id="rId3" xr:uid="{C8CE710A-5DA7-4BB1-A7CE-7360B2A4599F}"/>
    <hyperlink ref="G4" r:id="rId4" xr:uid="{E5AB4BDF-DEC8-48E7-9F7F-DC716B8C4146}"/>
    <hyperlink ref="H4" r:id="rId5" xr:uid="{D68EC527-EF5C-4AC9-9978-0EECBE1771C2}"/>
    <hyperlink ref="I4" r:id="rId6" xr:uid="{D46C4BC2-456A-4E92-8B1A-EDC2A355818E}"/>
    <hyperlink ref="D4" r:id="rId7" xr:uid="{5E44C9E4-FC5E-47B5-961A-63B6AA7745F0}"/>
    <hyperlink ref="C4" r:id="rId8" xr:uid="{CDADDA51-D4B1-46D7-B1F5-702CAEECBFE7}"/>
    <hyperlink ref="AB1:AC1" location="Übersicht!A1" display="zurück zur Überischt" xr:uid="{BDA99D39-671C-4E30-AC21-EC5F3A185C39}"/>
    <hyperlink ref="M4" r:id="rId9" xr:uid="{13151CAA-F841-4020-B8AF-AAEAAC71EDE3}"/>
    <hyperlink ref="J4" r:id="rId10" xr:uid="{7E1B68F5-2F6C-4399-9A2B-83E317124455}"/>
    <hyperlink ref="K4" r:id="rId11" xr:uid="{E5CFDEAE-62EF-4EFC-AB87-5FB011687233}"/>
    <hyperlink ref="L4" r:id="rId12" xr:uid="{4B8CEFA2-3998-48AC-9BF6-BE95AB208A9A}"/>
  </hyperlinks>
  <pageMargins left="0.78740157499999996" right="0.78740157499999996" top="0.984251969" bottom="0.984251969" header="0.4921259845" footer="0.4921259845"/>
  <pageSetup paperSize="9" orientation="portrait" r:id="rId13"/>
  <headerFooter alignWithMargins="0"/>
  <drawing r:id="rId1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C22DB-536C-4F8E-8CEC-96FC3F330DB1}">
  <dimension ref="A1:S451"/>
  <sheetViews>
    <sheetView zoomScale="85" zoomScaleNormal="85" workbookViewId="0">
      <pane xSplit="1" ySplit="6" topLeftCell="E354" activePane="bottomRight" state="frozen"/>
      <selection pane="topRight" activeCell="H12" sqref="H12"/>
      <selection pane="bottomLeft" activeCell="H12" sqref="H12"/>
      <selection pane="bottomRight" activeCell="C406" sqref="C406:S407"/>
    </sheetView>
  </sheetViews>
  <sheetFormatPr baseColWidth="10" defaultColWidth="11.44140625" defaultRowHeight="14.4" x14ac:dyDescent="0.3"/>
  <cols>
    <col min="1" max="1" width="41.6640625" style="78" customWidth="1"/>
    <col min="2" max="19" width="17.5546875" style="77" customWidth="1"/>
    <col min="20" max="16384" width="11.44140625" style="78"/>
  </cols>
  <sheetData>
    <row r="1" spans="1:19" ht="25.8" x14ac:dyDescent="0.5">
      <c r="A1" s="76" t="s">
        <v>267</v>
      </c>
      <c r="Q1" s="552" t="s">
        <v>268</v>
      </c>
      <c r="R1" s="552"/>
      <c r="S1" s="552"/>
    </row>
    <row r="2" spans="1:19" x14ac:dyDescent="0.3">
      <c r="A2" s="79" t="s">
        <v>295</v>
      </c>
    </row>
    <row r="3" spans="1:19" x14ac:dyDescent="0.3">
      <c r="A3" s="78" t="s">
        <v>296</v>
      </c>
    </row>
    <row r="4" spans="1:19" x14ac:dyDescent="0.3">
      <c r="A4" s="78" t="s">
        <v>297</v>
      </c>
    </row>
    <row r="5" spans="1:19" x14ac:dyDescent="0.3">
      <c r="A5" s="79"/>
    </row>
    <row r="6" spans="1:19" ht="43.2" x14ac:dyDescent="0.3">
      <c r="B6" s="80" t="s">
        <v>298</v>
      </c>
      <c r="C6" s="80" t="s">
        <v>299</v>
      </c>
      <c r="D6" s="80" t="s">
        <v>300</v>
      </c>
      <c r="E6" s="80" t="s">
        <v>301</v>
      </c>
      <c r="F6" s="80" t="s">
        <v>302</v>
      </c>
      <c r="G6" s="80" t="s">
        <v>303</v>
      </c>
      <c r="H6" s="80" t="s">
        <v>304</v>
      </c>
      <c r="I6" s="80" t="s">
        <v>305</v>
      </c>
      <c r="J6" s="80" t="s">
        <v>306</v>
      </c>
      <c r="K6" s="80" t="s">
        <v>307</v>
      </c>
      <c r="L6" s="80" t="s">
        <v>308</v>
      </c>
      <c r="M6" s="80" t="s">
        <v>309</v>
      </c>
      <c r="N6" s="80" t="s">
        <v>310</v>
      </c>
      <c r="O6" s="80" t="s">
        <v>311</v>
      </c>
      <c r="P6" s="80" t="s">
        <v>312</v>
      </c>
      <c r="Q6" s="80" t="s">
        <v>313</v>
      </c>
      <c r="R6" s="80" t="s">
        <v>314</v>
      </c>
      <c r="S6" s="80" t="s">
        <v>315</v>
      </c>
    </row>
    <row r="7" spans="1:19" x14ac:dyDescent="0.3">
      <c r="A7" s="81">
        <v>33239</v>
      </c>
      <c r="B7" s="62">
        <v>66.099999999999994</v>
      </c>
      <c r="C7" s="62">
        <v>69.099999999999994</v>
      </c>
      <c r="D7" s="62">
        <v>60.4</v>
      </c>
      <c r="E7" s="62">
        <v>96.7</v>
      </c>
      <c r="F7" s="62">
        <v>99.1</v>
      </c>
      <c r="G7" s="62">
        <v>95.8</v>
      </c>
      <c r="H7" s="62">
        <v>197.4</v>
      </c>
      <c r="I7" s="62">
        <v>236.3</v>
      </c>
      <c r="J7" s="62">
        <v>77</v>
      </c>
      <c r="K7" s="62">
        <v>85.9</v>
      </c>
      <c r="L7" s="62">
        <v>53.2</v>
      </c>
      <c r="M7" s="62">
        <v>92.6</v>
      </c>
      <c r="N7" s="62">
        <v>71.2</v>
      </c>
      <c r="O7" s="62">
        <v>42.1</v>
      </c>
      <c r="P7" s="62">
        <v>74.900000000000006</v>
      </c>
      <c r="Q7" s="62">
        <v>73.599999999999994</v>
      </c>
      <c r="R7" s="62">
        <v>53.2</v>
      </c>
      <c r="S7" s="62">
        <v>29.5</v>
      </c>
    </row>
    <row r="8" spans="1:19" x14ac:dyDescent="0.3">
      <c r="A8" s="81">
        <v>33270</v>
      </c>
      <c r="B8" s="62">
        <v>63.2</v>
      </c>
      <c r="C8" s="62">
        <v>67.7</v>
      </c>
      <c r="D8" s="62">
        <v>56.2</v>
      </c>
      <c r="E8" s="62">
        <v>95.9</v>
      </c>
      <c r="F8" s="62">
        <v>100.4</v>
      </c>
      <c r="G8" s="62">
        <v>94.7</v>
      </c>
      <c r="H8" s="62">
        <v>192.8</v>
      </c>
      <c r="I8" s="62">
        <v>242.7</v>
      </c>
      <c r="J8" s="62">
        <v>75.5</v>
      </c>
      <c r="K8" s="62">
        <v>81.900000000000006</v>
      </c>
      <c r="L8" s="62">
        <v>52</v>
      </c>
      <c r="M8" s="62">
        <v>93.5</v>
      </c>
      <c r="N8" s="62">
        <v>72.3</v>
      </c>
      <c r="O8" s="62">
        <v>38.799999999999997</v>
      </c>
      <c r="P8" s="62">
        <v>75.599999999999994</v>
      </c>
      <c r="Q8" s="62">
        <v>70.8</v>
      </c>
      <c r="R8" s="62">
        <v>47.2</v>
      </c>
      <c r="S8" s="62">
        <v>29.8</v>
      </c>
    </row>
    <row r="9" spans="1:19" x14ac:dyDescent="0.3">
      <c r="A9" s="81">
        <v>33298</v>
      </c>
      <c r="B9" s="62">
        <v>64.400000000000006</v>
      </c>
      <c r="C9" s="62">
        <v>66.8</v>
      </c>
      <c r="D9" s="62">
        <v>58.7</v>
      </c>
      <c r="E9" s="62">
        <v>95.7</v>
      </c>
      <c r="F9" s="62">
        <v>96.3</v>
      </c>
      <c r="G9" s="62">
        <v>95.7</v>
      </c>
      <c r="H9" s="62">
        <v>194</v>
      </c>
      <c r="I9" s="62">
        <v>273.39999999999998</v>
      </c>
      <c r="J9" s="62">
        <v>74.599999999999994</v>
      </c>
      <c r="K9" s="62">
        <v>80.8</v>
      </c>
      <c r="L9" s="62">
        <v>48.3</v>
      </c>
      <c r="M9" s="62">
        <v>92.6</v>
      </c>
      <c r="N9" s="62">
        <v>71.3</v>
      </c>
      <c r="O9" s="62">
        <v>38.6</v>
      </c>
      <c r="P9" s="62">
        <v>72.2</v>
      </c>
      <c r="Q9" s="62">
        <v>71.7</v>
      </c>
      <c r="R9" s="62">
        <v>50.5</v>
      </c>
      <c r="S9" s="62">
        <v>41.2</v>
      </c>
    </row>
    <row r="10" spans="1:19" x14ac:dyDescent="0.3">
      <c r="A10" s="81">
        <v>33329</v>
      </c>
      <c r="B10" s="62">
        <v>62.7</v>
      </c>
      <c r="C10" s="62">
        <v>67.400000000000006</v>
      </c>
      <c r="D10" s="62">
        <v>56</v>
      </c>
      <c r="E10" s="62">
        <v>94.6</v>
      </c>
      <c r="F10" s="62">
        <v>93.5</v>
      </c>
      <c r="G10" s="62">
        <v>95.2</v>
      </c>
      <c r="H10" s="62">
        <v>194.1</v>
      </c>
      <c r="I10" s="62">
        <v>265.7</v>
      </c>
      <c r="J10" s="62">
        <v>74</v>
      </c>
      <c r="K10" s="62">
        <v>81.7</v>
      </c>
      <c r="L10" s="62">
        <v>49.7</v>
      </c>
      <c r="M10" s="62">
        <v>88.2</v>
      </c>
      <c r="N10" s="62">
        <v>69.7</v>
      </c>
      <c r="O10" s="62">
        <v>39.799999999999997</v>
      </c>
      <c r="P10" s="62">
        <v>78</v>
      </c>
      <c r="Q10" s="62">
        <v>71.900000000000006</v>
      </c>
      <c r="R10" s="62">
        <v>47</v>
      </c>
      <c r="S10" s="62">
        <v>19.8</v>
      </c>
    </row>
    <row r="11" spans="1:19" x14ac:dyDescent="0.3">
      <c r="A11" s="81">
        <v>33359</v>
      </c>
      <c r="B11" s="62">
        <v>62.3</v>
      </c>
      <c r="C11" s="62">
        <v>65.599999999999994</v>
      </c>
      <c r="D11" s="62">
        <v>56.2</v>
      </c>
      <c r="E11" s="62">
        <v>94.1</v>
      </c>
      <c r="F11" s="62">
        <v>90.3</v>
      </c>
      <c r="G11" s="62">
        <v>95.8</v>
      </c>
      <c r="H11" s="62">
        <v>187.3</v>
      </c>
      <c r="I11" s="62">
        <v>257.10000000000002</v>
      </c>
      <c r="J11" s="62">
        <v>73</v>
      </c>
      <c r="K11" s="62">
        <v>80.400000000000006</v>
      </c>
      <c r="L11" s="62">
        <v>52.2</v>
      </c>
      <c r="M11" s="62">
        <v>86.5</v>
      </c>
      <c r="N11" s="62">
        <v>69.900000000000006</v>
      </c>
      <c r="O11" s="62">
        <v>41.5</v>
      </c>
      <c r="P11" s="62">
        <v>71.400000000000006</v>
      </c>
      <c r="Q11" s="62">
        <v>67.8</v>
      </c>
      <c r="R11" s="62">
        <v>47.2</v>
      </c>
      <c r="S11" s="62">
        <v>34.1</v>
      </c>
    </row>
    <row r="12" spans="1:19" x14ac:dyDescent="0.3">
      <c r="A12" s="81">
        <v>33390</v>
      </c>
      <c r="B12" s="62">
        <v>63.3</v>
      </c>
      <c r="C12" s="62">
        <v>65.900000000000006</v>
      </c>
      <c r="D12" s="62">
        <v>57.2</v>
      </c>
      <c r="E12" s="62">
        <v>98.3</v>
      </c>
      <c r="F12" s="62">
        <v>99.1</v>
      </c>
      <c r="G12" s="62">
        <v>98.3</v>
      </c>
      <c r="H12" s="62">
        <v>192.4</v>
      </c>
      <c r="I12" s="62">
        <v>294.60000000000002</v>
      </c>
      <c r="J12" s="62">
        <v>73.8</v>
      </c>
      <c r="K12" s="62">
        <v>81.8</v>
      </c>
      <c r="L12" s="62">
        <v>48.2</v>
      </c>
      <c r="M12" s="62">
        <v>86.3</v>
      </c>
      <c r="N12" s="62">
        <v>70.2</v>
      </c>
      <c r="O12" s="62">
        <v>37.200000000000003</v>
      </c>
      <c r="P12" s="62">
        <v>74.2</v>
      </c>
      <c r="Q12" s="62">
        <v>72.8</v>
      </c>
      <c r="R12" s="62">
        <v>48.6</v>
      </c>
      <c r="S12" s="62">
        <v>31.6</v>
      </c>
    </row>
    <row r="13" spans="1:19" x14ac:dyDescent="0.3">
      <c r="A13" s="81">
        <v>33420</v>
      </c>
      <c r="B13" s="62">
        <v>61.7</v>
      </c>
      <c r="C13" s="62">
        <v>65.2</v>
      </c>
      <c r="D13" s="62">
        <v>55.9</v>
      </c>
      <c r="E13" s="62">
        <v>91.5</v>
      </c>
      <c r="F13" s="62">
        <v>89.1</v>
      </c>
      <c r="G13" s="62">
        <v>92.6</v>
      </c>
      <c r="H13" s="62">
        <v>184.6</v>
      </c>
      <c r="I13" s="62">
        <v>227.1</v>
      </c>
      <c r="J13" s="62">
        <v>73.7</v>
      </c>
      <c r="K13" s="62">
        <v>81.5</v>
      </c>
      <c r="L13" s="62">
        <v>56</v>
      </c>
      <c r="M13" s="62">
        <v>83.8</v>
      </c>
      <c r="N13" s="62">
        <v>69.5</v>
      </c>
      <c r="O13" s="62">
        <v>36.9</v>
      </c>
      <c r="P13" s="62">
        <v>70.099999999999994</v>
      </c>
      <c r="Q13" s="62">
        <v>70.099999999999994</v>
      </c>
      <c r="R13" s="62">
        <v>44.6</v>
      </c>
      <c r="S13" s="62">
        <v>54.4</v>
      </c>
    </row>
    <row r="14" spans="1:19" x14ac:dyDescent="0.3">
      <c r="A14" s="81">
        <v>33451</v>
      </c>
      <c r="B14" s="62">
        <v>65.099999999999994</v>
      </c>
      <c r="C14" s="62">
        <v>65.099999999999994</v>
      </c>
      <c r="D14" s="62">
        <v>61.6</v>
      </c>
      <c r="E14" s="62">
        <v>92.3</v>
      </c>
      <c r="F14" s="62">
        <v>89.5</v>
      </c>
      <c r="G14" s="62">
        <v>93.5</v>
      </c>
      <c r="H14" s="62">
        <v>183.5</v>
      </c>
      <c r="I14" s="62">
        <v>234.8</v>
      </c>
      <c r="J14" s="62">
        <v>70.900000000000006</v>
      </c>
      <c r="K14" s="62">
        <v>81</v>
      </c>
      <c r="L14" s="62">
        <v>53</v>
      </c>
      <c r="M14" s="62">
        <v>89.6</v>
      </c>
      <c r="N14" s="62">
        <v>68.2</v>
      </c>
      <c r="O14" s="62">
        <v>41</v>
      </c>
      <c r="P14" s="62">
        <v>72.8</v>
      </c>
      <c r="Q14" s="62">
        <v>74.400000000000006</v>
      </c>
      <c r="R14" s="62">
        <v>53.7</v>
      </c>
      <c r="S14" s="62">
        <v>34</v>
      </c>
    </row>
    <row r="15" spans="1:19" x14ac:dyDescent="0.3">
      <c r="A15" s="81">
        <v>33482</v>
      </c>
      <c r="B15" s="62">
        <v>61.9</v>
      </c>
      <c r="C15" s="62">
        <v>65.099999999999994</v>
      </c>
      <c r="D15" s="62">
        <v>56.1</v>
      </c>
      <c r="E15" s="62">
        <v>92.5</v>
      </c>
      <c r="F15" s="62">
        <v>91.4</v>
      </c>
      <c r="G15" s="62">
        <v>93.1</v>
      </c>
      <c r="H15" s="62">
        <v>179.6</v>
      </c>
      <c r="I15" s="62">
        <v>257.8</v>
      </c>
      <c r="J15" s="62">
        <v>71.3</v>
      </c>
      <c r="K15" s="62">
        <v>81.3</v>
      </c>
      <c r="L15" s="62">
        <v>49.3</v>
      </c>
      <c r="M15" s="62">
        <v>87.5</v>
      </c>
      <c r="N15" s="62">
        <v>69.099999999999994</v>
      </c>
      <c r="O15" s="62">
        <v>36.4</v>
      </c>
      <c r="P15" s="62">
        <v>71.3</v>
      </c>
      <c r="Q15" s="62">
        <v>68.400000000000006</v>
      </c>
      <c r="R15" s="62">
        <v>49.3</v>
      </c>
      <c r="S15" s="62">
        <v>30.7</v>
      </c>
    </row>
    <row r="16" spans="1:19" x14ac:dyDescent="0.3">
      <c r="A16" s="81">
        <v>33512</v>
      </c>
      <c r="B16" s="62">
        <v>63.1</v>
      </c>
      <c r="C16" s="62">
        <v>66.7</v>
      </c>
      <c r="D16" s="62">
        <v>56.9</v>
      </c>
      <c r="E16" s="62">
        <v>95.6</v>
      </c>
      <c r="F16" s="62">
        <v>93.1</v>
      </c>
      <c r="G16" s="62">
        <v>96.4</v>
      </c>
      <c r="H16" s="62">
        <v>186.5</v>
      </c>
      <c r="I16" s="62">
        <v>256.8</v>
      </c>
      <c r="J16" s="62">
        <v>73.5</v>
      </c>
      <c r="K16" s="62">
        <v>83.6</v>
      </c>
      <c r="L16" s="62">
        <v>55.2</v>
      </c>
      <c r="M16" s="62">
        <v>88.5</v>
      </c>
      <c r="N16" s="62">
        <v>69.400000000000006</v>
      </c>
      <c r="O16" s="62">
        <v>39.5</v>
      </c>
      <c r="P16" s="62">
        <v>73.099999999999994</v>
      </c>
      <c r="Q16" s="62">
        <v>71.2</v>
      </c>
      <c r="R16" s="62">
        <v>47.9</v>
      </c>
      <c r="S16" s="62">
        <v>30.5</v>
      </c>
    </row>
    <row r="17" spans="1:19" x14ac:dyDescent="0.3">
      <c r="A17" s="81">
        <v>33543</v>
      </c>
      <c r="B17" s="62">
        <v>64.3</v>
      </c>
      <c r="C17" s="62">
        <v>67</v>
      </c>
      <c r="D17" s="62">
        <v>58.3</v>
      </c>
      <c r="E17" s="62">
        <v>97.6</v>
      </c>
      <c r="F17" s="62">
        <v>93.9</v>
      </c>
      <c r="G17" s="62">
        <v>99.3</v>
      </c>
      <c r="H17" s="62">
        <v>185.2</v>
      </c>
      <c r="I17" s="62">
        <v>280.2</v>
      </c>
      <c r="J17" s="62">
        <v>73.2</v>
      </c>
      <c r="K17" s="62">
        <v>82.8</v>
      </c>
      <c r="L17" s="62">
        <v>54.2</v>
      </c>
      <c r="M17" s="62">
        <v>89.7</v>
      </c>
      <c r="N17" s="62">
        <v>71.099999999999994</v>
      </c>
      <c r="O17" s="62">
        <v>36.799999999999997</v>
      </c>
      <c r="P17" s="62">
        <v>75.7</v>
      </c>
      <c r="Q17" s="62">
        <v>72.5</v>
      </c>
      <c r="R17" s="62">
        <v>50.4</v>
      </c>
      <c r="S17" s="62">
        <v>32.799999999999997</v>
      </c>
    </row>
    <row r="18" spans="1:19" x14ac:dyDescent="0.3">
      <c r="A18" s="81">
        <v>33573</v>
      </c>
      <c r="B18" s="62">
        <v>64.900000000000006</v>
      </c>
      <c r="C18" s="62">
        <v>67.900000000000006</v>
      </c>
      <c r="D18" s="62">
        <v>59.5</v>
      </c>
      <c r="E18" s="62">
        <v>93.3</v>
      </c>
      <c r="F18" s="62">
        <v>91.2</v>
      </c>
      <c r="G18" s="62">
        <v>94.2</v>
      </c>
      <c r="H18" s="62">
        <v>185.3</v>
      </c>
      <c r="I18" s="62">
        <v>268.10000000000002</v>
      </c>
      <c r="J18" s="62">
        <v>72.2</v>
      </c>
      <c r="K18" s="62">
        <v>84.2</v>
      </c>
      <c r="L18" s="62">
        <v>50.6</v>
      </c>
      <c r="M18" s="62">
        <v>90.4</v>
      </c>
      <c r="N18" s="62">
        <v>71.5</v>
      </c>
      <c r="O18" s="62">
        <v>37.200000000000003</v>
      </c>
      <c r="P18" s="62">
        <v>76.099999999999994</v>
      </c>
      <c r="Q18" s="62">
        <v>73.7</v>
      </c>
      <c r="R18" s="62">
        <v>49.5</v>
      </c>
      <c r="S18" s="62">
        <v>50.3</v>
      </c>
    </row>
    <row r="19" spans="1:19" x14ac:dyDescent="0.3">
      <c r="A19" s="81">
        <v>33604</v>
      </c>
      <c r="B19" s="62">
        <v>64.3</v>
      </c>
      <c r="C19" s="62">
        <v>68.400000000000006</v>
      </c>
      <c r="D19" s="62">
        <v>57.8</v>
      </c>
      <c r="E19" s="62">
        <v>96.3</v>
      </c>
      <c r="F19" s="62">
        <v>95.5</v>
      </c>
      <c r="G19" s="62">
        <v>96.8</v>
      </c>
      <c r="H19" s="62">
        <v>186.9</v>
      </c>
      <c r="I19" s="62">
        <v>235.5</v>
      </c>
      <c r="J19" s="62">
        <v>75.400000000000006</v>
      </c>
      <c r="K19" s="62">
        <v>83.3</v>
      </c>
      <c r="L19" s="62">
        <v>56.6</v>
      </c>
      <c r="M19" s="62">
        <v>93.9</v>
      </c>
      <c r="N19" s="62">
        <v>73.099999999999994</v>
      </c>
      <c r="O19" s="62">
        <v>38.6</v>
      </c>
      <c r="P19" s="62">
        <v>78.2</v>
      </c>
      <c r="Q19" s="62">
        <v>71.099999999999994</v>
      </c>
      <c r="R19" s="62">
        <v>48.7</v>
      </c>
      <c r="S19" s="62">
        <v>33.5</v>
      </c>
    </row>
    <row r="20" spans="1:19" x14ac:dyDescent="0.3">
      <c r="A20" s="81">
        <v>33635</v>
      </c>
      <c r="B20" s="62">
        <v>64.5</v>
      </c>
      <c r="C20" s="62">
        <v>67</v>
      </c>
      <c r="D20" s="62">
        <v>59.1</v>
      </c>
      <c r="E20" s="62">
        <v>95.5</v>
      </c>
      <c r="F20" s="62">
        <v>95.9</v>
      </c>
      <c r="G20" s="62">
        <v>95.7</v>
      </c>
      <c r="H20" s="62">
        <v>181.4</v>
      </c>
      <c r="I20" s="62">
        <v>246.6</v>
      </c>
      <c r="J20" s="62">
        <v>74.900000000000006</v>
      </c>
      <c r="K20" s="62">
        <v>83.9</v>
      </c>
      <c r="L20" s="62">
        <v>55.4</v>
      </c>
      <c r="M20" s="62">
        <v>91.6</v>
      </c>
      <c r="N20" s="62">
        <v>74.400000000000006</v>
      </c>
      <c r="O20" s="62">
        <v>39</v>
      </c>
      <c r="P20" s="62">
        <v>74.5</v>
      </c>
      <c r="Q20" s="62">
        <v>69.3</v>
      </c>
      <c r="R20" s="62">
        <v>52.2</v>
      </c>
      <c r="S20" s="62">
        <v>26.9</v>
      </c>
    </row>
    <row r="21" spans="1:19" x14ac:dyDescent="0.3">
      <c r="A21" s="81">
        <v>33664</v>
      </c>
      <c r="B21" s="62">
        <v>64</v>
      </c>
      <c r="C21" s="62">
        <v>68.2</v>
      </c>
      <c r="D21" s="62">
        <v>57.7</v>
      </c>
      <c r="E21" s="62">
        <v>91.6</v>
      </c>
      <c r="F21" s="62">
        <v>93.6</v>
      </c>
      <c r="G21" s="62">
        <v>91</v>
      </c>
      <c r="H21" s="62">
        <v>174.8</v>
      </c>
      <c r="I21" s="62">
        <v>236.8</v>
      </c>
      <c r="J21" s="62">
        <v>74.400000000000006</v>
      </c>
      <c r="K21" s="62">
        <v>83.6</v>
      </c>
      <c r="L21" s="62">
        <v>50.5</v>
      </c>
      <c r="M21" s="62">
        <v>89.6</v>
      </c>
      <c r="N21" s="62">
        <v>71.5</v>
      </c>
      <c r="O21" s="62">
        <v>41.1</v>
      </c>
      <c r="P21" s="62">
        <v>81.3</v>
      </c>
      <c r="Q21" s="62">
        <v>70.400000000000006</v>
      </c>
      <c r="R21" s="62">
        <v>48.4</v>
      </c>
      <c r="S21" s="62">
        <v>30.9</v>
      </c>
    </row>
    <row r="22" spans="1:19" x14ac:dyDescent="0.3">
      <c r="A22" s="81">
        <v>33695</v>
      </c>
      <c r="B22" s="62">
        <v>62</v>
      </c>
      <c r="C22" s="62">
        <v>65.599999999999994</v>
      </c>
      <c r="D22" s="62">
        <v>56.1</v>
      </c>
      <c r="E22" s="62">
        <v>91.3</v>
      </c>
      <c r="F22" s="62">
        <v>94.7</v>
      </c>
      <c r="G22" s="62">
        <v>90.4</v>
      </c>
      <c r="H22" s="62">
        <v>175.4</v>
      </c>
      <c r="I22" s="62">
        <v>227.7</v>
      </c>
      <c r="J22" s="62">
        <v>73.7</v>
      </c>
      <c r="K22" s="62">
        <v>80.5</v>
      </c>
      <c r="L22" s="62">
        <v>52.5</v>
      </c>
      <c r="M22" s="62">
        <v>88.7</v>
      </c>
      <c r="N22" s="62">
        <v>71.7</v>
      </c>
      <c r="O22" s="62">
        <v>43.7</v>
      </c>
      <c r="P22" s="62">
        <v>73.400000000000006</v>
      </c>
      <c r="Q22" s="62">
        <v>68</v>
      </c>
      <c r="R22" s="62">
        <v>43.8</v>
      </c>
      <c r="S22" s="62">
        <v>38.9</v>
      </c>
    </row>
    <row r="23" spans="1:19" x14ac:dyDescent="0.3">
      <c r="A23" s="81">
        <v>33725</v>
      </c>
      <c r="B23" s="62">
        <v>60.7</v>
      </c>
      <c r="C23" s="62">
        <v>65.400000000000006</v>
      </c>
      <c r="D23" s="62">
        <v>53.8</v>
      </c>
      <c r="E23" s="62">
        <v>91.1</v>
      </c>
      <c r="F23" s="62">
        <v>92.2</v>
      </c>
      <c r="G23" s="62">
        <v>90.9</v>
      </c>
      <c r="H23" s="62">
        <v>172.1</v>
      </c>
      <c r="I23" s="62">
        <v>228.4</v>
      </c>
      <c r="J23" s="62">
        <v>74.400000000000006</v>
      </c>
      <c r="K23" s="62">
        <v>80.900000000000006</v>
      </c>
      <c r="L23" s="62">
        <v>52.7</v>
      </c>
      <c r="M23" s="62">
        <v>88.5</v>
      </c>
      <c r="N23" s="62">
        <v>69.099999999999994</v>
      </c>
      <c r="O23" s="62">
        <v>39.799999999999997</v>
      </c>
      <c r="P23" s="62">
        <v>75.3</v>
      </c>
      <c r="Q23" s="62">
        <v>67.900000000000006</v>
      </c>
      <c r="R23" s="62">
        <v>43.5</v>
      </c>
      <c r="S23" s="62">
        <v>24.1</v>
      </c>
    </row>
    <row r="24" spans="1:19" x14ac:dyDescent="0.3">
      <c r="A24" s="81">
        <v>33756</v>
      </c>
      <c r="B24" s="62">
        <v>59.3</v>
      </c>
      <c r="C24" s="62">
        <v>64.400000000000006</v>
      </c>
      <c r="D24" s="62">
        <v>52.3</v>
      </c>
      <c r="E24" s="62">
        <v>91.1</v>
      </c>
      <c r="F24" s="62">
        <v>90.1</v>
      </c>
      <c r="G24" s="62">
        <v>91.7</v>
      </c>
      <c r="H24" s="62">
        <v>172.2</v>
      </c>
      <c r="I24" s="62">
        <v>228.3</v>
      </c>
      <c r="J24" s="62">
        <v>70.400000000000006</v>
      </c>
      <c r="K24" s="62">
        <v>82.2</v>
      </c>
      <c r="L24" s="62">
        <v>53.6</v>
      </c>
      <c r="M24" s="62">
        <v>87.4</v>
      </c>
      <c r="N24" s="62">
        <v>67.5</v>
      </c>
      <c r="O24" s="62">
        <v>36.700000000000003</v>
      </c>
      <c r="P24" s="62">
        <v>72</v>
      </c>
      <c r="Q24" s="62">
        <v>65.900000000000006</v>
      </c>
      <c r="R24" s="62">
        <v>42.3</v>
      </c>
      <c r="S24" s="62">
        <v>30.3</v>
      </c>
    </row>
    <row r="25" spans="1:19" x14ac:dyDescent="0.3">
      <c r="A25" s="81">
        <v>33786</v>
      </c>
      <c r="B25" s="62">
        <v>58</v>
      </c>
      <c r="C25" s="62">
        <v>62.7</v>
      </c>
      <c r="D25" s="62">
        <v>51.4</v>
      </c>
      <c r="E25" s="62">
        <v>87.2</v>
      </c>
      <c r="F25" s="62">
        <v>87.6</v>
      </c>
      <c r="G25" s="62">
        <v>87.2</v>
      </c>
      <c r="H25" s="62">
        <v>167</v>
      </c>
      <c r="I25" s="62">
        <v>211.2</v>
      </c>
      <c r="J25" s="62">
        <v>71.099999999999994</v>
      </c>
      <c r="K25" s="62">
        <v>78.900000000000006</v>
      </c>
      <c r="L25" s="62">
        <v>50.7</v>
      </c>
      <c r="M25" s="62">
        <v>84.5</v>
      </c>
      <c r="N25" s="62">
        <v>66.5</v>
      </c>
      <c r="O25" s="62">
        <v>38</v>
      </c>
      <c r="P25" s="62">
        <v>70.5</v>
      </c>
      <c r="Q25" s="62">
        <v>63.1</v>
      </c>
      <c r="R25" s="62">
        <v>43</v>
      </c>
      <c r="S25" s="62">
        <v>19.399999999999999</v>
      </c>
    </row>
    <row r="26" spans="1:19" x14ac:dyDescent="0.3">
      <c r="A26" s="81">
        <v>33817</v>
      </c>
      <c r="B26" s="62">
        <v>58.6</v>
      </c>
      <c r="C26" s="62">
        <v>63</v>
      </c>
      <c r="D26" s="62">
        <v>52</v>
      </c>
      <c r="E26" s="62">
        <v>90.4</v>
      </c>
      <c r="F26" s="62">
        <v>90.3</v>
      </c>
      <c r="G26" s="62">
        <v>90.6</v>
      </c>
      <c r="H26" s="62">
        <v>168.9</v>
      </c>
      <c r="I26" s="62">
        <v>219.3</v>
      </c>
      <c r="J26" s="62">
        <v>72.5</v>
      </c>
      <c r="K26" s="62">
        <v>78.8</v>
      </c>
      <c r="L26" s="62">
        <v>54.7</v>
      </c>
      <c r="M26" s="62">
        <v>85.6</v>
      </c>
      <c r="N26" s="62">
        <v>67.2</v>
      </c>
      <c r="O26" s="62">
        <v>38.9</v>
      </c>
      <c r="P26" s="62">
        <v>68.8</v>
      </c>
      <c r="Q26" s="62">
        <v>65.2</v>
      </c>
      <c r="R26" s="62">
        <v>41.6</v>
      </c>
      <c r="S26" s="62">
        <v>26.8</v>
      </c>
    </row>
    <row r="27" spans="1:19" x14ac:dyDescent="0.3">
      <c r="A27" s="81">
        <v>33848</v>
      </c>
      <c r="B27" s="62">
        <v>58.9</v>
      </c>
      <c r="C27" s="62">
        <v>61.8</v>
      </c>
      <c r="D27" s="62">
        <v>53.4</v>
      </c>
      <c r="E27" s="62">
        <v>89.2</v>
      </c>
      <c r="F27" s="62">
        <v>88.2</v>
      </c>
      <c r="G27" s="62">
        <v>89.5</v>
      </c>
      <c r="H27" s="62">
        <v>168.3</v>
      </c>
      <c r="I27" s="62">
        <v>235.4</v>
      </c>
      <c r="J27" s="62">
        <v>70.5</v>
      </c>
      <c r="K27" s="62">
        <v>78.7</v>
      </c>
      <c r="L27" s="62">
        <v>49.9</v>
      </c>
      <c r="M27" s="62">
        <v>83.9</v>
      </c>
      <c r="N27" s="62">
        <v>65.8</v>
      </c>
      <c r="O27" s="62">
        <v>39.799999999999997</v>
      </c>
      <c r="P27" s="62">
        <v>68.599999999999994</v>
      </c>
      <c r="Q27" s="62">
        <v>65.900000000000006</v>
      </c>
      <c r="R27" s="62">
        <v>42.8</v>
      </c>
      <c r="S27" s="62">
        <v>29.6</v>
      </c>
    </row>
    <row r="28" spans="1:19" x14ac:dyDescent="0.3">
      <c r="A28" s="81">
        <v>33878</v>
      </c>
      <c r="B28" s="62">
        <v>55.6</v>
      </c>
      <c r="C28" s="62">
        <v>60.2</v>
      </c>
      <c r="D28" s="62">
        <v>48.6</v>
      </c>
      <c r="E28" s="62">
        <v>89.4</v>
      </c>
      <c r="F28" s="62">
        <v>89.9</v>
      </c>
      <c r="G28" s="62">
        <v>89.4</v>
      </c>
      <c r="H28" s="62">
        <v>162.5</v>
      </c>
      <c r="I28" s="62">
        <v>228.1</v>
      </c>
      <c r="J28" s="62">
        <v>70.5</v>
      </c>
      <c r="K28" s="62">
        <v>77</v>
      </c>
      <c r="L28" s="62">
        <v>51.4</v>
      </c>
      <c r="M28" s="62">
        <v>78.7</v>
      </c>
      <c r="N28" s="62">
        <v>63.9</v>
      </c>
      <c r="O28" s="62">
        <v>35.4</v>
      </c>
      <c r="P28" s="62">
        <v>68.5</v>
      </c>
      <c r="Q28" s="62">
        <v>59.9</v>
      </c>
      <c r="R28" s="62">
        <v>39.9</v>
      </c>
      <c r="S28" s="62">
        <v>24.1</v>
      </c>
    </row>
    <row r="29" spans="1:19" x14ac:dyDescent="0.3">
      <c r="A29" s="81">
        <v>33909</v>
      </c>
      <c r="B29" s="62">
        <v>56.2</v>
      </c>
      <c r="C29" s="62">
        <v>60.9</v>
      </c>
      <c r="D29" s="62">
        <v>49</v>
      </c>
      <c r="E29" s="62">
        <v>89.5</v>
      </c>
      <c r="F29" s="62">
        <v>88.8</v>
      </c>
      <c r="G29" s="62">
        <v>89.9</v>
      </c>
      <c r="H29" s="62">
        <v>161.1</v>
      </c>
      <c r="I29" s="62">
        <v>222.5</v>
      </c>
      <c r="J29" s="62">
        <v>70</v>
      </c>
      <c r="K29" s="62">
        <v>77.900000000000006</v>
      </c>
      <c r="L29" s="62">
        <v>52.4</v>
      </c>
      <c r="M29" s="62">
        <v>78.8</v>
      </c>
      <c r="N29" s="62">
        <v>63.7</v>
      </c>
      <c r="O29" s="62">
        <v>35.5</v>
      </c>
      <c r="P29" s="62">
        <v>71.3</v>
      </c>
      <c r="Q29" s="62">
        <v>61.6</v>
      </c>
      <c r="R29" s="62">
        <v>38.6</v>
      </c>
      <c r="S29" s="62">
        <v>33.799999999999997</v>
      </c>
    </row>
    <row r="30" spans="1:19" x14ac:dyDescent="0.3">
      <c r="A30" s="81">
        <v>33939</v>
      </c>
      <c r="B30" s="62">
        <v>57.4</v>
      </c>
      <c r="C30" s="62">
        <v>59.4</v>
      </c>
      <c r="D30" s="62">
        <v>52</v>
      </c>
      <c r="E30" s="62">
        <v>90.3</v>
      </c>
      <c r="F30" s="62">
        <v>93.1</v>
      </c>
      <c r="G30" s="62">
        <v>89.3</v>
      </c>
      <c r="H30" s="62">
        <v>161.4</v>
      </c>
      <c r="I30" s="62">
        <v>218.9</v>
      </c>
      <c r="J30" s="62">
        <v>70.3</v>
      </c>
      <c r="K30" s="62">
        <v>78.599999999999994</v>
      </c>
      <c r="L30" s="62">
        <v>51.6</v>
      </c>
      <c r="M30" s="62">
        <v>76.8</v>
      </c>
      <c r="N30" s="62">
        <v>64.2</v>
      </c>
      <c r="O30" s="62">
        <v>36.4</v>
      </c>
      <c r="P30" s="62">
        <v>67.099999999999994</v>
      </c>
      <c r="Q30" s="62">
        <v>63</v>
      </c>
      <c r="R30" s="62">
        <v>43.2</v>
      </c>
      <c r="S30" s="62">
        <v>30.3</v>
      </c>
    </row>
    <row r="31" spans="1:19" x14ac:dyDescent="0.3">
      <c r="A31" s="81">
        <v>33970</v>
      </c>
      <c r="B31" s="62">
        <v>56.4</v>
      </c>
      <c r="C31" s="62">
        <v>61.4</v>
      </c>
      <c r="D31" s="62">
        <v>49.1</v>
      </c>
      <c r="E31" s="62">
        <v>90.8</v>
      </c>
      <c r="F31" s="62">
        <v>89.4</v>
      </c>
      <c r="G31" s="62">
        <v>91.3</v>
      </c>
      <c r="H31" s="62">
        <v>164.6</v>
      </c>
      <c r="I31" s="62">
        <v>221.6</v>
      </c>
      <c r="J31" s="62">
        <v>70.400000000000006</v>
      </c>
      <c r="K31" s="62">
        <v>78.400000000000006</v>
      </c>
      <c r="L31" s="62">
        <v>51.4</v>
      </c>
      <c r="M31" s="62">
        <v>82.2</v>
      </c>
      <c r="N31" s="62">
        <v>64.5</v>
      </c>
      <c r="O31" s="62">
        <v>32.700000000000003</v>
      </c>
      <c r="P31" s="62">
        <v>74.3</v>
      </c>
      <c r="Q31" s="62">
        <v>60.5</v>
      </c>
      <c r="R31" s="62">
        <v>40.9</v>
      </c>
      <c r="S31" s="62">
        <v>26</v>
      </c>
    </row>
    <row r="32" spans="1:19" x14ac:dyDescent="0.3">
      <c r="A32" s="81">
        <v>34001</v>
      </c>
      <c r="B32" s="62">
        <v>54.8</v>
      </c>
      <c r="C32" s="62">
        <v>60.9</v>
      </c>
      <c r="D32" s="62">
        <v>47.1</v>
      </c>
      <c r="E32" s="62">
        <v>85.3</v>
      </c>
      <c r="F32" s="62">
        <v>84.8</v>
      </c>
      <c r="G32" s="62">
        <v>85.5</v>
      </c>
      <c r="H32" s="62">
        <v>153.69999999999999</v>
      </c>
      <c r="I32" s="62">
        <v>213.7</v>
      </c>
      <c r="J32" s="62">
        <v>69.599999999999994</v>
      </c>
      <c r="K32" s="62">
        <v>80.099999999999994</v>
      </c>
      <c r="L32" s="62">
        <v>46.9</v>
      </c>
      <c r="M32" s="62">
        <v>78.7</v>
      </c>
      <c r="N32" s="62">
        <v>64.400000000000006</v>
      </c>
      <c r="O32" s="62">
        <v>35.9</v>
      </c>
      <c r="P32" s="62">
        <v>70</v>
      </c>
      <c r="Q32" s="62">
        <v>61.7</v>
      </c>
      <c r="R32" s="62">
        <v>36.1</v>
      </c>
      <c r="S32" s="62">
        <v>20.2</v>
      </c>
    </row>
    <row r="33" spans="1:19" x14ac:dyDescent="0.3">
      <c r="A33" s="81">
        <v>34029</v>
      </c>
      <c r="B33" s="62">
        <v>53.7</v>
      </c>
      <c r="C33" s="62">
        <v>59</v>
      </c>
      <c r="D33" s="62">
        <v>46.1</v>
      </c>
      <c r="E33" s="62">
        <v>86.2</v>
      </c>
      <c r="F33" s="62">
        <v>82.2</v>
      </c>
      <c r="G33" s="62">
        <v>87.8</v>
      </c>
      <c r="H33" s="62">
        <v>157.4</v>
      </c>
      <c r="I33" s="62">
        <v>222</v>
      </c>
      <c r="J33" s="62">
        <v>70.400000000000006</v>
      </c>
      <c r="K33" s="62">
        <v>78.3</v>
      </c>
      <c r="L33" s="62">
        <v>48.4</v>
      </c>
      <c r="M33" s="62">
        <v>76.099999999999994</v>
      </c>
      <c r="N33" s="62">
        <v>63.1</v>
      </c>
      <c r="O33" s="62">
        <v>33.6</v>
      </c>
      <c r="P33" s="62">
        <v>66</v>
      </c>
      <c r="Q33" s="62">
        <v>59</v>
      </c>
      <c r="R33" s="62">
        <v>35.5</v>
      </c>
      <c r="S33" s="62">
        <v>26.3</v>
      </c>
    </row>
    <row r="34" spans="1:19" x14ac:dyDescent="0.3">
      <c r="A34" s="81">
        <v>34060</v>
      </c>
      <c r="B34" s="62">
        <v>53.8</v>
      </c>
      <c r="C34" s="62">
        <v>59.9</v>
      </c>
      <c r="D34" s="62">
        <v>45.9</v>
      </c>
      <c r="E34" s="62">
        <v>84.9</v>
      </c>
      <c r="F34" s="62">
        <v>82.6</v>
      </c>
      <c r="G34" s="62">
        <v>85.9</v>
      </c>
      <c r="H34" s="62">
        <v>153.80000000000001</v>
      </c>
      <c r="I34" s="62">
        <v>214.8</v>
      </c>
      <c r="J34" s="62">
        <v>68.599999999999994</v>
      </c>
      <c r="K34" s="62">
        <v>78.2</v>
      </c>
      <c r="L34" s="62">
        <v>48.4</v>
      </c>
      <c r="M34" s="62">
        <v>81.3</v>
      </c>
      <c r="N34" s="62">
        <v>62.5</v>
      </c>
      <c r="O34" s="62">
        <v>30.8</v>
      </c>
      <c r="P34" s="62">
        <v>67.099999999999994</v>
      </c>
      <c r="Q34" s="62">
        <v>60.1</v>
      </c>
      <c r="R34" s="62">
        <v>36.200000000000003</v>
      </c>
      <c r="S34" s="62">
        <v>25.7</v>
      </c>
    </row>
    <row r="35" spans="1:19" x14ac:dyDescent="0.3">
      <c r="A35" s="81">
        <v>34090</v>
      </c>
      <c r="B35" s="62">
        <v>55</v>
      </c>
      <c r="C35" s="62">
        <v>58.9</v>
      </c>
      <c r="D35" s="62">
        <v>48.2</v>
      </c>
      <c r="E35" s="62">
        <v>88.4</v>
      </c>
      <c r="F35" s="62">
        <v>94.3</v>
      </c>
      <c r="G35" s="62">
        <v>86.4</v>
      </c>
      <c r="H35" s="62">
        <v>156.69999999999999</v>
      </c>
      <c r="I35" s="62">
        <v>211.6</v>
      </c>
      <c r="J35" s="62">
        <v>68.3</v>
      </c>
      <c r="K35" s="62">
        <v>77.599999999999994</v>
      </c>
      <c r="L35" s="62">
        <v>50.3</v>
      </c>
      <c r="M35" s="62">
        <v>78.900000000000006</v>
      </c>
      <c r="N35" s="62">
        <v>64.3</v>
      </c>
      <c r="O35" s="62">
        <v>30.9</v>
      </c>
      <c r="P35" s="62">
        <v>66.900000000000006</v>
      </c>
      <c r="Q35" s="62">
        <v>59.9</v>
      </c>
      <c r="R35" s="62">
        <v>37.9</v>
      </c>
      <c r="S35" s="62">
        <v>44.1</v>
      </c>
    </row>
    <row r="36" spans="1:19" x14ac:dyDescent="0.3">
      <c r="A36" s="81">
        <v>34121</v>
      </c>
      <c r="B36" s="62">
        <v>54.1</v>
      </c>
      <c r="C36" s="62">
        <v>59.8</v>
      </c>
      <c r="D36" s="62">
        <v>46.7</v>
      </c>
      <c r="E36" s="62">
        <v>84</v>
      </c>
      <c r="F36" s="62">
        <v>83.9</v>
      </c>
      <c r="G36" s="62">
        <v>84.1</v>
      </c>
      <c r="H36" s="62">
        <v>155.30000000000001</v>
      </c>
      <c r="I36" s="62">
        <v>209.2</v>
      </c>
      <c r="J36" s="62">
        <v>71.599999999999994</v>
      </c>
      <c r="K36" s="62">
        <v>78.2</v>
      </c>
      <c r="L36" s="62">
        <v>46.1</v>
      </c>
      <c r="M36" s="62">
        <v>82.5</v>
      </c>
      <c r="N36" s="62">
        <v>61.7</v>
      </c>
      <c r="O36" s="62">
        <v>33.5</v>
      </c>
      <c r="P36" s="62">
        <v>64.2</v>
      </c>
      <c r="Q36" s="62">
        <v>58.9</v>
      </c>
      <c r="R36" s="62">
        <v>37</v>
      </c>
      <c r="S36" s="62">
        <v>30</v>
      </c>
    </row>
    <row r="37" spans="1:19" x14ac:dyDescent="0.3">
      <c r="A37" s="81">
        <v>34151</v>
      </c>
      <c r="B37" s="62">
        <v>54.8</v>
      </c>
      <c r="C37" s="62">
        <v>60.5</v>
      </c>
      <c r="D37" s="62">
        <v>47.4</v>
      </c>
      <c r="E37" s="62">
        <v>86.1</v>
      </c>
      <c r="F37" s="62">
        <v>82.1</v>
      </c>
      <c r="G37" s="62">
        <v>87.6</v>
      </c>
      <c r="H37" s="62">
        <v>156</v>
      </c>
      <c r="I37" s="62">
        <v>219.1</v>
      </c>
      <c r="J37" s="62">
        <v>69.900000000000006</v>
      </c>
      <c r="K37" s="62">
        <v>76.900000000000006</v>
      </c>
      <c r="L37" s="62">
        <v>49.9</v>
      </c>
      <c r="M37" s="62">
        <v>81.2</v>
      </c>
      <c r="N37" s="62">
        <v>62</v>
      </c>
      <c r="O37" s="62">
        <v>33.299999999999997</v>
      </c>
      <c r="P37" s="62">
        <v>70.900000000000006</v>
      </c>
      <c r="Q37" s="62">
        <v>59.5</v>
      </c>
      <c r="R37" s="62">
        <v>38.299999999999997</v>
      </c>
      <c r="S37" s="62">
        <v>25.7</v>
      </c>
    </row>
    <row r="38" spans="1:19" x14ac:dyDescent="0.3">
      <c r="A38" s="81">
        <v>34182</v>
      </c>
      <c r="B38" s="62">
        <v>54.5</v>
      </c>
      <c r="C38" s="62">
        <v>59.5</v>
      </c>
      <c r="D38" s="62">
        <v>46.8</v>
      </c>
      <c r="E38" s="62">
        <v>89.3</v>
      </c>
      <c r="F38" s="62">
        <v>86.3</v>
      </c>
      <c r="G38" s="62">
        <v>90.5</v>
      </c>
      <c r="H38" s="62">
        <v>159.6</v>
      </c>
      <c r="I38" s="62">
        <v>224.1</v>
      </c>
      <c r="J38" s="62">
        <v>70.099999999999994</v>
      </c>
      <c r="K38" s="62">
        <v>78.3</v>
      </c>
      <c r="L38" s="62">
        <v>54.1</v>
      </c>
      <c r="M38" s="62">
        <v>76.400000000000006</v>
      </c>
      <c r="N38" s="62">
        <v>62.5</v>
      </c>
      <c r="O38" s="62">
        <v>35.4</v>
      </c>
      <c r="P38" s="62">
        <v>67.099999999999994</v>
      </c>
      <c r="Q38" s="62">
        <v>57.5</v>
      </c>
      <c r="R38" s="62">
        <v>37.6</v>
      </c>
      <c r="S38" s="62">
        <v>26.9</v>
      </c>
    </row>
    <row r="39" spans="1:19" x14ac:dyDescent="0.3">
      <c r="A39" s="81">
        <v>34213</v>
      </c>
      <c r="B39" s="62">
        <v>56.7</v>
      </c>
      <c r="C39" s="62">
        <v>60.4</v>
      </c>
      <c r="D39" s="62">
        <v>50.8</v>
      </c>
      <c r="E39" s="62">
        <v>85.5</v>
      </c>
      <c r="F39" s="62">
        <v>83.7</v>
      </c>
      <c r="G39" s="62">
        <v>86.3</v>
      </c>
      <c r="H39" s="62">
        <v>158.6</v>
      </c>
      <c r="I39" s="62">
        <v>216.3</v>
      </c>
      <c r="J39" s="62">
        <v>68.7</v>
      </c>
      <c r="K39" s="62">
        <v>78.5</v>
      </c>
      <c r="L39" s="62">
        <v>48</v>
      </c>
      <c r="M39" s="62">
        <v>82.9</v>
      </c>
      <c r="N39" s="62">
        <v>63.7</v>
      </c>
      <c r="O39" s="62">
        <v>38.1</v>
      </c>
      <c r="P39" s="62">
        <v>67.7</v>
      </c>
      <c r="Q39" s="62">
        <v>61.7</v>
      </c>
      <c r="R39" s="62">
        <v>40.700000000000003</v>
      </c>
      <c r="S39" s="62">
        <v>29.9</v>
      </c>
    </row>
    <row r="40" spans="1:19" x14ac:dyDescent="0.3">
      <c r="A40" s="81">
        <v>34243</v>
      </c>
      <c r="B40" s="62">
        <v>56.1</v>
      </c>
      <c r="C40" s="62">
        <v>60.4</v>
      </c>
      <c r="D40" s="62">
        <v>49.8</v>
      </c>
      <c r="E40" s="62">
        <v>84.9</v>
      </c>
      <c r="F40" s="62">
        <v>83.3</v>
      </c>
      <c r="G40" s="62">
        <v>85.6</v>
      </c>
      <c r="H40" s="62">
        <v>157.69999999999999</v>
      </c>
      <c r="I40" s="62">
        <v>208</v>
      </c>
      <c r="J40" s="62">
        <v>69.7</v>
      </c>
      <c r="K40" s="62">
        <v>77.599999999999994</v>
      </c>
      <c r="L40" s="62">
        <v>50.4</v>
      </c>
      <c r="M40" s="62">
        <v>82.4</v>
      </c>
      <c r="N40" s="62">
        <v>64.7</v>
      </c>
      <c r="O40" s="62">
        <v>33.5</v>
      </c>
      <c r="P40" s="62">
        <v>66.3</v>
      </c>
      <c r="Q40" s="62">
        <v>61.3</v>
      </c>
      <c r="R40" s="62">
        <v>40</v>
      </c>
      <c r="S40" s="62">
        <v>35.799999999999997</v>
      </c>
    </row>
    <row r="41" spans="1:19" x14ac:dyDescent="0.3">
      <c r="A41" s="81">
        <v>34274</v>
      </c>
      <c r="B41" s="62">
        <v>56.1</v>
      </c>
      <c r="C41" s="62">
        <v>60.8</v>
      </c>
      <c r="D41" s="62">
        <v>49.1</v>
      </c>
      <c r="E41" s="62">
        <v>87.2</v>
      </c>
      <c r="F41" s="62">
        <v>83.1</v>
      </c>
      <c r="G41" s="62">
        <v>88.8</v>
      </c>
      <c r="H41" s="62">
        <v>155</v>
      </c>
      <c r="I41" s="62">
        <v>207.2</v>
      </c>
      <c r="J41" s="62">
        <v>71</v>
      </c>
      <c r="K41" s="62">
        <v>79.900000000000006</v>
      </c>
      <c r="L41" s="62">
        <v>54.7</v>
      </c>
      <c r="M41" s="62">
        <v>83.6</v>
      </c>
      <c r="N41" s="62">
        <v>65.3</v>
      </c>
      <c r="O41" s="62">
        <v>30.8</v>
      </c>
      <c r="P41" s="62">
        <v>65.7</v>
      </c>
      <c r="Q41" s="62">
        <v>63.9</v>
      </c>
      <c r="R41" s="62">
        <v>39.700000000000003</v>
      </c>
      <c r="S41" s="62">
        <v>27.5</v>
      </c>
    </row>
    <row r="42" spans="1:19" x14ac:dyDescent="0.3">
      <c r="A42" s="81">
        <v>34304</v>
      </c>
      <c r="B42" s="62">
        <v>58.2</v>
      </c>
      <c r="C42" s="62">
        <v>63</v>
      </c>
      <c r="D42" s="62">
        <v>51.5</v>
      </c>
      <c r="E42" s="62">
        <v>86.4</v>
      </c>
      <c r="F42" s="62">
        <v>87.9</v>
      </c>
      <c r="G42" s="62">
        <v>86</v>
      </c>
      <c r="H42" s="62">
        <v>150.80000000000001</v>
      </c>
      <c r="I42" s="62">
        <v>209.3</v>
      </c>
      <c r="J42" s="62">
        <v>74.099999999999994</v>
      </c>
      <c r="K42" s="62">
        <v>80.900000000000006</v>
      </c>
      <c r="L42" s="62">
        <v>51</v>
      </c>
      <c r="M42" s="62">
        <v>83.7</v>
      </c>
      <c r="N42" s="62">
        <v>66.400000000000006</v>
      </c>
      <c r="O42" s="62">
        <v>34.6</v>
      </c>
      <c r="P42" s="62">
        <v>70.5</v>
      </c>
      <c r="Q42" s="62">
        <v>63.3</v>
      </c>
      <c r="R42" s="62">
        <v>41</v>
      </c>
      <c r="S42" s="62">
        <v>44.7</v>
      </c>
    </row>
    <row r="43" spans="1:19" x14ac:dyDescent="0.3">
      <c r="A43" s="81">
        <v>34335</v>
      </c>
      <c r="B43" s="62">
        <v>55.5</v>
      </c>
      <c r="C43" s="62">
        <v>63.4</v>
      </c>
      <c r="D43" s="62">
        <v>46.4</v>
      </c>
      <c r="E43" s="62">
        <v>87.1</v>
      </c>
      <c r="F43" s="62">
        <v>85.7</v>
      </c>
      <c r="G43" s="62">
        <v>87.8</v>
      </c>
      <c r="H43" s="62">
        <v>156.5</v>
      </c>
      <c r="I43" s="62">
        <v>211</v>
      </c>
      <c r="J43" s="62">
        <v>71.5</v>
      </c>
      <c r="K43" s="62">
        <v>80.599999999999994</v>
      </c>
      <c r="L43" s="62">
        <v>52.3</v>
      </c>
      <c r="M43" s="62">
        <v>83.9</v>
      </c>
      <c r="N43" s="62">
        <v>64.2</v>
      </c>
      <c r="O43" s="62">
        <v>27.9</v>
      </c>
      <c r="P43" s="62">
        <v>76.099999999999994</v>
      </c>
      <c r="Q43" s="62">
        <v>58.6</v>
      </c>
      <c r="R43" s="62">
        <v>39.5</v>
      </c>
      <c r="S43" s="62">
        <v>28.8</v>
      </c>
    </row>
    <row r="44" spans="1:19" x14ac:dyDescent="0.3">
      <c r="A44" s="81">
        <v>34366</v>
      </c>
      <c r="B44" s="62">
        <v>57.2</v>
      </c>
      <c r="C44" s="62">
        <v>64.7</v>
      </c>
      <c r="D44" s="62">
        <v>49</v>
      </c>
      <c r="E44" s="62">
        <v>86.8</v>
      </c>
      <c r="F44" s="62">
        <v>84</v>
      </c>
      <c r="G44" s="62">
        <v>87.8</v>
      </c>
      <c r="H44" s="62">
        <v>162.4</v>
      </c>
      <c r="I44" s="62">
        <v>211.6</v>
      </c>
      <c r="J44" s="62">
        <v>73.3</v>
      </c>
      <c r="K44" s="62">
        <v>82.3</v>
      </c>
      <c r="L44" s="62">
        <v>52.4</v>
      </c>
      <c r="M44" s="62">
        <v>86.4</v>
      </c>
      <c r="N44" s="62">
        <v>66</v>
      </c>
      <c r="O44" s="62">
        <v>28.2</v>
      </c>
      <c r="P44" s="62">
        <v>74.8</v>
      </c>
      <c r="Q44" s="62">
        <v>60.6</v>
      </c>
      <c r="R44" s="62">
        <v>42.3</v>
      </c>
      <c r="S44" s="62">
        <v>36.1</v>
      </c>
    </row>
    <row r="45" spans="1:19" x14ac:dyDescent="0.3">
      <c r="A45" s="81">
        <v>34394</v>
      </c>
      <c r="B45" s="62">
        <v>59.2</v>
      </c>
      <c r="C45" s="62">
        <v>65.400000000000006</v>
      </c>
      <c r="D45" s="62">
        <v>51.7</v>
      </c>
      <c r="E45" s="62">
        <v>87.9</v>
      </c>
      <c r="F45" s="62">
        <v>87.5</v>
      </c>
      <c r="G45" s="62">
        <v>88.1</v>
      </c>
      <c r="H45" s="62">
        <v>152.6</v>
      </c>
      <c r="I45" s="62">
        <v>199.8</v>
      </c>
      <c r="J45" s="62">
        <v>74.5</v>
      </c>
      <c r="K45" s="62">
        <v>82</v>
      </c>
      <c r="L45" s="62">
        <v>55.6</v>
      </c>
      <c r="M45" s="62">
        <v>93.2</v>
      </c>
      <c r="N45" s="62">
        <v>65.8</v>
      </c>
      <c r="O45" s="62">
        <v>29.4</v>
      </c>
      <c r="P45" s="62">
        <v>74.3</v>
      </c>
      <c r="Q45" s="62">
        <v>62.8</v>
      </c>
      <c r="R45" s="62">
        <v>46.3</v>
      </c>
      <c r="S45" s="62">
        <v>34.299999999999997</v>
      </c>
    </row>
    <row r="46" spans="1:19" x14ac:dyDescent="0.3">
      <c r="A46" s="81">
        <v>34425</v>
      </c>
      <c r="B46" s="62">
        <v>58.9</v>
      </c>
      <c r="C46" s="62">
        <v>65.2</v>
      </c>
      <c r="D46" s="62">
        <v>51.1</v>
      </c>
      <c r="E46" s="62">
        <v>88.4</v>
      </c>
      <c r="F46" s="62">
        <v>91</v>
      </c>
      <c r="G46" s="62">
        <v>87.7</v>
      </c>
      <c r="H46" s="62">
        <v>156.30000000000001</v>
      </c>
      <c r="I46" s="62">
        <v>208.9</v>
      </c>
      <c r="J46" s="62">
        <v>75</v>
      </c>
      <c r="K46" s="62">
        <v>82.5</v>
      </c>
      <c r="L46" s="62">
        <v>51.5</v>
      </c>
      <c r="M46" s="62">
        <v>92.5</v>
      </c>
      <c r="N46" s="62">
        <v>69.3</v>
      </c>
      <c r="O46" s="62">
        <v>29.2</v>
      </c>
      <c r="P46" s="62">
        <v>71.599999999999994</v>
      </c>
      <c r="Q46" s="62">
        <v>64.5</v>
      </c>
      <c r="R46" s="62">
        <v>43.8</v>
      </c>
      <c r="S46" s="62">
        <v>32.4</v>
      </c>
    </row>
    <row r="47" spans="1:19" x14ac:dyDescent="0.3">
      <c r="A47" s="81">
        <v>34455</v>
      </c>
      <c r="B47" s="62">
        <v>58.1</v>
      </c>
      <c r="C47" s="62">
        <v>65.8</v>
      </c>
      <c r="D47" s="62">
        <v>49.8</v>
      </c>
      <c r="E47" s="62">
        <v>86.5</v>
      </c>
      <c r="F47" s="62">
        <v>86</v>
      </c>
      <c r="G47" s="62">
        <v>86.7</v>
      </c>
      <c r="H47" s="62">
        <v>151.19999999999999</v>
      </c>
      <c r="I47" s="62">
        <v>212.1</v>
      </c>
      <c r="J47" s="62">
        <v>75.3</v>
      </c>
      <c r="K47" s="62">
        <v>82.6</v>
      </c>
      <c r="L47" s="62">
        <v>50.8</v>
      </c>
      <c r="M47" s="62">
        <v>94.7</v>
      </c>
      <c r="N47" s="62">
        <v>69.2</v>
      </c>
      <c r="O47" s="62">
        <v>30.5</v>
      </c>
      <c r="P47" s="62">
        <v>71.400000000000006</v>
      </c>
      <c r="Q47" s="62">
        <v>65.099999999999994</v>
      </c>
      <c r="R47" s="62">
        <v>41.9</v>
      </c>
      <c r="S47" s="62">
        <v>22</v>
      </c>
    </row>
    <row r="48" spans="1:19" x14ac:dyDescent="0.3">
      <c r="A48" s="81">
        <v>34486</v>
      </c>
      <c r="B48" s="62">
        <v>59.7</v>
      </c>
      <c r="C48" s="62">
        <v>66.400000000000006</v>
      </c>
      <c r="D48" s="62">
        <v>52.1</v>
      </c>
      <c r="E48" s="62">
        <v>84.8</v>
      </c>
      <c r="F48" s="62">
        <v>88</v>
      </c>
      <c r="G48" s="62">
        <v>83.8</v>
      </c>
      <c r="H48" s="62">
        <v>147.9</v>
      </c>
      <c r="I48" s="62">
        <v>184</v>
      </c>
      <c r="J48" s="62">
        <v>75.099999999999994</v>
      </c>
      <c r="K48" s="62">
        <v>82</v>
      </c>
      <c r="L48" s="62">
        <v>52.5</v>
      </c>
      <c r="M48" s="62">
        <v>94.7</v>
      </c>
      <c r="N48" s="62">
        <v>69.400000000000006</v>
      </c>
      <c r="O48" s="62">
        <v>29.7</v>
      </c>
      <c r="P48" s="62">
        <v>73.900000000000006</v>
      </c>
      <c r="Q48" s="62">
        <v>68.7</v>
      </c>
      <c r="R48" s="62">
        <v>45</v>
      </c>
      <c r="S48" s="62">
        <v>24</v>
      </c>
    </row>
    <row r="49" spans="1:19" x14ac:dyDescent="0.3">
      <c r="A49" s="81">
        <v>34516</v>
      </c>
      <c r="B49" s="62">
        <v>59.4</v>
      </c>
      <c r="C49" s="62">
        <v>65.5</v>
      </c>
      <c r="D49" s="62">
        <v>51.8</v>
      </c>
      <c r="E49" s="62">
        <v>86.8</v>
      </c>
      <c r="F49" s="62">
        <v>86</v>
      </c>
      <c r="G49" s="62">
        <v>87.2</v>
      </c>
      <c r="H49" s="62">
        <v>146.5</v>
      </c>
      <c r="I49" s="62">
        <v>197.5</v>
      </c>
      <c r="J49" s="62">
        <v>74</v>
      </c>
      <c r="K49" s="62">
        <v>82.6</v>
      </c>
      <c r="L49" s="62">
        <v>52.9</v>
      </c>
      <c r="M49" s="62">
        <v>92.5</v>
      </c>
      <c r="N49" s="62">
        <v>69</v>
      </c>
      <c r="O49" s="62">
        <v>30.1</v>
      </c>
      <c r="P49" s="62">
        <v>74</v>
      </c>
      <c r="Q49" s="62">
        <v>66</v>
      </c>
      <c r="R49" s="62">
        <v>43.8</v>
      </c>
      <c r="S49" s="62">
        <v>34.200000000000003</v>
      </c>
    </row>
    <row r="50" spans="1:19" x14ac:dyDescent="0.3">
      <c r="A50" s="81">
        <v>34547</v>
      </c>
      <c r="B50" s="62">
        <v>58.8</v>
      </c>
      <c r="C50" s="62">
        <v>66.400000000000006</v>
      </c>
      <c r="D50" s="62">
        <v>50.3</v>
      </c>
      <c r="E50" s="62">
        <v>87.3</v>
      </c>
      <c r="F50" s="62">
        <v>86.6</v>
      </c>
      <c r="G50" s="62">
        <v>87.6</v>
      </c>
      <c r="H50" s="62">
        <v>153.4</v>
      </c>
      <c r="I50" s="62">
        <v>201.7</v>
      </c>
      <c r="J50" s="62">
        <v>74.7</v>
      </c>
      <c r="K50" s="62">
        <v>83.2</v>
      </c>
      <c r="L50" s="62">
        <v>52.5</v>
      </c>
      <c r="M50" s="62">
        <v>94.1</v>
      </c>
      <c r="N50" s="62">
        <v>70.400000000000006</v>
      </c>
      <c r="O50" s="62">
        <v>28.8</v>
      </c>
      <c r="P50" s="62">
        <v>75.599999999999994</v>
      </c>
      <c r="Q50" s="62">
        <v>63.9</v>
      </c>
      <c r="R50" s="62">
        <v>43.9</v>
      </c>
      <c r="S50" s="62">
        <v>24.4</v>
      </c>
    </row>
    <row r="51" spans="1:19" x14ac:dyDescent="0.3">
      <c r="A51" s="81">
        <v>34578</v>
      </c>
      <c r="B51" s="62">
        <v>61.4</v>
      </c>
      <c r="C51" s="62">
        <v>70.5</v>
      </c>
      <c r="D51" s="62">
        <v>52.6</v>
      </c>
      <c r="E51" s="62">
        <v>88.4</v>
      </c>
      <c r="F51" s="62">
        <v>87.6</v>
      </c>
      <c r="G51" s="62">
        <v>88.9</v>
      </c>
      <c r="H51" s="62">
        <v>151.4</v>
      </c>
      <c r="I51" s="62">
        <v>194.8</v>
      </c>
      <c r="J51" s="62">
        <v>76.7</v>
      </c>
      <c r="K51" s="62">
        <v>86.2</v>
      </c>
      <c r="L51" s="62">
        <v>56.6</v>
      </c>
      <c r="M51" s="62">
        <v>96.1</v>
      </c>
      <c r="N51" s="62">
        <v>73.2</v>
      </c>
      <c r="O51" s="62">
        <v>30.7</v>
      </c>
      <c r="P51" s="62">
        <v>85.7</v>
      </c>
      <c r="Q51" s="62">
        <v>68.099999999999994</v>
      </c>
      <c r="R51" s="62">
        <v>43.5</v>
      </c>
      <c r="S51" s="62">
        <v>32.9</v>
      </c>
    </row>
    <row r="52" spans="1:19" x14ac:dyDescent="0.3">
      <c r="A52" s="81">
        <v>34608</v>
      </c>
      <c r="B52" s="62">
        <v>61.9</v>
      </c>
      <c r="C52" s="62">
        <v>69.3</v>
      </c>
      <c r="D52" s="62">
        <v>53.8</v>
      </c>
      <c r="E52" s="62">
        <v>89.3</v>
      </c>
      <c r="F52" s="62">
        <v>92</v>
      </c>
      <c r="G52" s="62">
        <v>88.6</v>
      </c>
      <c r="H52" s="62">
        <v>155.9</v>
      </c>
      <c r="I52" s="62">
        <v>195.1</v>
      </c>
      <c r="J52" s="62">
        <v>76.599999999999994</v>
      </c>
      <c r="K52" s="62">
        <v>87.2</v>
      </c>
      <c r="L52" s="62">
        <v>54.5</v>
      </c>
      <c r="M52" s="62">
        <v>97.2</v>
      </c>
      <c r="N52" s="62">
        <v>72.400000000000006</v>
      </c>
      <c r="O52" s="62">
        <v>31.5</v>
      </c>
      <c r="P52" s="62">
        <v>79</v>
      </c>
      <c r="Q52" s="62">
        <v>74.8</v>
      </c>
      <c r="R52" s="62">
        <v>44.5</v>
      </c>
      <c r="S52" s="62">
        <v>16.8</v>
      </c>
    </row>
    <row r="53" spans="1:19" x14ac:dyDescent="0.3">
      <c r="A53" s="81">
        <v>34639</v>
      </c>
      <c r="B53" s="62">
        <v>62.2</v>
      </c>
      <c r="C53" s="62">
        <v>69.7</v>
      </c>
      <c r="D53" s="62">
        <v>54.3</v>
      </c>
      <c r="E53" s="62">
        <v>87.4</v>
      </c>
      <c r="F53" s="62">
        <v>90.8</v>
      </c>
      <c r="G53" s="62">
        <v>86.4</v>
      </c>
      <c r="H53" s="62">
        <v>155.6</v>
      </c>
      <c r="I53" s="62">
        <v>187.2</v>
      </c>
      <c r="J53" s="62">
        <v>78.3</v>
      </c>
      <c r="K53" s="62">
        <v>86.8</v>
      </c>
      <c r="L53" s="62">
        <v>52.1</v>
      </c>
      <c r="M53" s="62">
        <v>98.1</v>
      </c>
      <c r="N53" s="62">
        <v>72.7</v>
      </c>
      <c r="O53" s="62">
        <v>32.4</v>
      </c>
      <c r="P53" s="62">
        <v>77.7</v>
      </c>
      <c r="Q53" s="62">
        <v>69.400000000000006</v>
      </c>
      <c r="R53" s="62">
        <v>46.1</v>
      </c>
      <c r="S53" s="62">
        <v>35.4</v>
      </c>
    </row>
    <row r="54" spans="1:19" x14ac:dyDescent="0.3">
      <c r="A54" s="81">
        <v>34669</v>
      </c>
      <c r="B54" s="62">
        <v>64.7</v>
      </c>
      <c r="C54" s="62">
        <v>74.8</v>
      </c>
      <c r="D54" s="62">
        <v>55.5</v>
      </c>
      <c r="E54" s="62">
        <v>87.6</v>
      </c>
      <c r="F54" s="62">
        <v>89.5</v>
      </c>
      <c r="G54" s="62">
        <v>87.2</v>
      </c>
      <c r="H54" s="62">
        <v>151.1</v>
      </c>
      <c r="I54" s="62">
        <v>186.1</v>
      </c>
      <c r="J54" s="62">
        <v>84.4</v>
      </c>
      <c r="K54" s="62">
        <v>88.4</v>
      </c>
      <c r="L54" s="62">
        <v>56</v>
      </c>
      <c r="M54" s="62">
        <v>100.3</v>
      </c>
      <c r="N54" s="62">
        <v>74</v>
      </c>
      <c r="O54" s="62">
        <v>33.4</v>
      </c>
      <c r="P54" s="62">
        <v>94</v>
      </c>
      <c r="Q54" s="62">
        <v>71.599999999999994</v>
      </c>
      <c r="R54" s="62">
        <v>45.9</v>
      </c>
      <c r="S54" s="62">
        <v>39.1</v>
      </c>
    </row>
    <row r="55" spans="1:19" x14ac:dyDescent="0.3">
      <c r="A55" s="81">
        <v>34700</v>
      </c>
      <c r="B55" s="62">
        <v>60.1</v>
      </c>
      <c r="C55" s="62">
        <v>68</v>
      </c>
      <c r="D55" s="62">
        <v>51.4</v>
      </c>
      <c r="E55" s="62">
        <v>89</v>
      </c>
      <c r="F55" s="62">
        <v>87.2</v>
      </c>
      <c r="G55" s="62">
        <v>89.7</v>
      </c>
      <c r="H55" s="62">
        <v>151.5</v>
      </c>
      <c r="I55" s="62">
        <v>200</v>
      </c>
      <c r="J55" s="62">
        <v>77.3</v>
      </c>
      <c r="K55" s="62">
        <v>87.1</v>
      </c>
      <c r="L55" s="62">
        <v>59</v>
      </c>
      <c r="M55" s="62">
        <v>88.8</v>
      </c>
      <c r="N55" s="62">
        <v>69.8</v>
      </c>
      <c r="O55" s="62">
        <v>31.6</v>
      </c>
      <c r="P55" s="62">
        <v>77.8</v>
      </c>
      <c r="Q55" s="62">
        <v>65.900000000000006</v>
      </c>
      <c r="R55" s="62">
        <v>43.9</v>
      </c>
      <c r="S55" s="62">
        <v>24.6</v>
      </c>
    </row>
    <row r="56" spans="1:19" x14ac:dyDescent="0.3">
      <c r="A56" s="81">
        <v>34731</v>
      </c>
      <c r="B56" s="62">
        <v>61.1</v>
      </c>
      <c r="C56" s="62">
        <v>69.400000000000006</v>
      </c>
      <c r="D56" s="62">
        <v>52.8</v>
      </c>
      <c r="E56" s="62">
        <v>87.4</v>
      </c>
      <c r="F56" s="62">
        <v>88.1</v>
      </c>
      <c r="G56" s="62">
        <v>87.3</v>
      </c>
      <c r="H56" s="62">
        <v>151.4</v>
      </c>
      <c r="I56" s="62">
        <v>197.5</v>
      </c>
      <c r="J56" s="62">
        <v>80.900000000000006</v>
      </c>
      <c r="K56" s="62">
        <v>86.1</v>
      </c>
      <c r="L56" s="62">
        <v>55.2</v>
      </c>
      <c r="M56" s="62">
        <v>93.4</v>
      </c>
      <c r="N56" s="62">
        <v>72.2</v>
      </c>
      <c r="O56" s="62">
        <v>32</v>
      </c>
      <c r="P56" s="62">
        <v>78.900000000000006</v>
      </c>
      <c r="Q56" s="62">
        <v>68.900000000000006</v>
      </c>
      <c r="R56" s="62">
        <v>44.8</v>
      </c>
      <c r="S56" s="62">
        <v>23.9</v>
      </c>
    </row>
    <row r="57" spans="1:19" x14ac:dyDescent="0.3">
      <c r="A57" s="81">
        <v>34759</v>
      </c>
      <c r="B57" s="62">
        <v>61.2</v>
      </c>
      <c r="C57" s="62">
        <v>68.400000000000006</v>
      </c>
      <c r="D57" s="62">
        <v>53.4</v>
      </c>
      <c r="E57" s="62">
        <v>86.9</v>
      </c>
      <c r="F57" s="62">
        <v>85.6</v>
      </c>
      <c r="G57" s="62">
        <v>87.4</v>
      </c>
      <c r="H57" s="62">
        <v>148</v>
      </c>
      <c r="I57" s="62">
        <v>192.6</v>
      </c>
      <c r="J57" s="62">
        <v>78.8</v>
      </c>
      <c r="K57" s="62">
        <v>84.8</v>
      </c>
      <c r="L57" s="62">
        <v>57.8</v>
      </c>
      <c r="M57" s="62">
        <v>92.5</v>
      </c>
      <c r="N57" s="62">
        <v>71.900000000000006</v>
      </c>
      <c r="O57" s="62">
        <v>32.5</v>
      </c>
      <c r="P57" s="62">
        <v>77.2</v>
      </c>
      <c r="Q57" s="62">
        <v>68.599999999999994</v>
      </c>
      <c r="R57" s="62">
        <v>43.8</v>
      </c>
      <c r="S57" s="62">
        <v>37.799999999999997</v>
      </c>
    </row>
    <row r="58" spans="1:19" x14ac:dyDescent="0.3">
      <c r="A58" s="81">
        <v>34790</v>
      </c>
      <c r="B58" s="62">
        <v>60.4</v>
      </c>
      <c r="C58" s="62">
        <v>67.900000000000006</v>
      </c>
      <c r="D58" s="62">
        <v>51.6</v>
      </c>
      <c r="E58" s="62">
        <v>90.9</v>
      </c>
      <c r="F58" s="62">
        <v>93.4</v>
      </c>
      <c r="G58" s="62">
        <v>90.2</v>
      </c>
      <c r="H58" s="62">
        <v>150.1</v>
      </c>
      <c r="I58" s="62">
        <v>195.9</v>
      </c>
      <c r="J58" s="62">
        <v>78.3</v>
      </c>
      <c r="K58" s="62">
        <v>85.7</v>
      </c>
      <c r="L58" s="62">
        <v>60.5</v>
      </c>
      <c r="M58" s="62">
        <v>88.6</v>
      </c>
      <c r="N58" s="62">
        <v>70.900000000000006</v>
      </c>
      <c r="O58" s="62">
        <v>31.6</v>
      </c>
      <c r="P58" s="62">
        <v>79.599999999999994</v>
      </c>
      <c r="Q58" s="62">
        <v>66.099999999999994</v>
      </c>
      <c r="R58" s="62">
        <v>43.7</v>
      </c>
      <c r="S58" s="62">
        <v>29.3</v>
      </c>
    </row>
    <row r="59" spans="1:19" x14ac:dyDescent="0.3">
      <c r="A59" s="81">
        <v>34820</v>
      </c>
      <c r="B59" s="62">
        <v>61.6</v>
      </c>
      <c r="C59" s="62">
        <v>66.2</v>
      </c>
      <c r="D59" s="62">
        <v>55</v>
      </c>
      <c r="E59" s="62">
        <v>90.2</v>
      </c>
      <c r="F59" s="62">
        <v>91.3</v>
      </c>
      <c r="G59" s="62">
        <v>90.2</v>
      </c>
      <c r="H59" s="62">
        <v>150.4</v>
      </c>
      <c r="I59" s="62">
        <v>204.5</v>
      </c>
      <c r="J59" s="62">
        <v>76.7</v>
      </c>
      <c r="K59" s="62">
        <v>84.6</v>
      </c>
      <c r="L59" s="62">
        <v>59</v>
      </c>
      <c r="M59" s="62">
        <v>85.3</v>
      </c>
      <c r="N59" s="62">
        <v>70.2</v>
      </c>
      <c r="O59" s="62">
        <v>30.3</v>
      </c>
      <c r="P59" s="62">
        <v>74.8</v>
      </c>
      <c r="Q59" s="62">
        <v>68.900000000000006</v>
      </c>
      <c r="R59" s="62">
        <v>45.1</v>
      </c>
      <c r="S59" s="62">
        <v>58.6</v>
      </c>
    </row>
    <row r="60" spans="1:19" x14ac:dyDescent="0.3">
      <c r="A60" s="81">
        <v>34851</v>
      </c>
      <c r="B60" s="62">
        <v>59.5</v>
      </c>
      <c r="C60" s="62">
        <v>66.2</v>
      </c>
      <c r="D60" s="62">
        <v>51.4</v>
      </c>
      <c r="E60" s="62">
        <v>89.2</v>
      </c>
      <c r="F60" s="62">
        <v>90.7</v>
      </c>
      <c r="G60" s="62">
        <v>88.7</v>
      </c>
      <c r="H60" s="62">
        <v>143.80000000000001</v>
      </c>
      <c r="I60" s="62">
        <v>193.4</v>
      </c>
      <c r="J60" s="62">
        <v>77.099999999999994</v>
      </c>
      <c r="K60" s="62">
        <v>86.1</v>
      </c>
      <c r="L60" s="62">
        <v>59.1</v>
      </c>
      <c r="M60" s="62">
        <v>83.7</v>
      </c>
      <c r="N60" s="62">
        <v>71.2</v>
      </c>
      <c r="O60" s="62">
        <v>31.6</v>
      </c>
      <c r="P60" s="62">
        <v>74.7</v>
      </c>
      <c r="Q60" s="62">
        <v>65.400000000000006</v>
      </c>
      <c r="R60" s="62">
        <v>42.7</v>
      </c>
      <c r="S60" s="62">
        <v>32.9</v>
      </c>
    </row>
    <row r="61" spans="1:19" x14ac:dyDescent="0.3">
      <c r="A61" s="81">
        <v>34881</v>
      </c>
      <c r="B61" s="62">
        <v>61.4</v>
      </c>
      <c r="C61" s="62">
        <v>65.2</v>
      </c>
      <c r="D61" s="62">
        <v>55.2</v>
      </c>
      <c r="E61" s="62">
        <v>89.5</v>
      </c>
      <c r="F61" s="62">
        <v>92.1</v>
      </c>
      <c r="G61" s="62">
        <v>88.6</v>
      </c>
      <c r="H61" s="62">
        <v>144.6</v>
      </c>
      <c r="I61" s="62">
        <v>189.7</v>
      </c>
      <c r="J61" s="62">
        <v>72.5</v>
      </c>
      <c r="K61" s="62">
        <v>83.7</v>
      </c>
      <c r="L61" s="62">
        <v>60.1</v>
      </c>
      <c r="M61" s="62">
        <v>83.1</v>
      </c>
      <c r="N61" s="62">
        <v>69.5</v>
      </c>
      <c r="O61" s="62">
        <v>33.200000000000003</v>
      </c>
      <c r="P61" s="62">
        <v>74.7</v>
      </c>
      <c r="Q61" s="62">
        <v>67.599999999999994</v>
      </c>
      <c r="R61" s="62">
        <v>43</v>
      </c>
      <c r="S61" s="62">
        <v>73.400000000000006</v>
      </c>
    </row>
    <row r="62" spans="1:19" x14ac:dyDescent="0.3">
      <c r="A62" s="81">
        <v>34912</v>
      </c>
      <c r="B62" s="62">
        <v>58.5</v>
      </c>
      <c r="C62" s="62">
        <v>63.7</v>
      </c>
      <c r="D62" s="62">
        <v>51.5</v>
      </c>
      <c r="E62" s="62">
        <v>88.1</v>
      </c>
      <c r="F62" s="62">
        <v>90</v>
      </c>
      <c r="G62" s="62">
        <v>87.4</v>
      </c>
      <c r="H62" s="62">
        <v>147</v>
      </c>
      <c r="I62" s="62">
        <v>186.1</v>
      </c>
      <c r="J62" s="62">
        <v>71</v>
      </c>
      <c r="K62" s="62">
        <v>82.5</v>
      </c>
      <c r="L62" s="62">
        <v>59.5</v>
      </c>
      <c r="M62" s="62">
        <v>80.599999999999994</v>
      </c>
      <c r="N62" s="62">
        <v>69.2</v>
      </c>
      <c r="O62" s="62">
        <v>31.5</v>
      </c>
      <c r="P62" s="62">
        <v>71.3</v>
      </c>
      <c r="Q62" s="62">
        <v>66.900000000000006</v>
      </c>
      <c r="R62" s="62">
        <v>42.1</v>
      </c>
      <c r="S62" s="62">
        <v>35.5</v>
      </c>
    </row>
    <row r="63" spans="1:19" x14ac:dyDescent="0.3">
      <c r="A63" s="81">
        <v>34943</v>
      </c>
      <c r="B63" s="62">
        <v>60.6</v>
      </c>
      <c r="C63" s="62">
        <v>65.5</v>
      </c>
      <c r="D63" s="62">
        <v>53.6</v>
      </c>
      <c r="E63" s="62">
        <v>90.9</v>
      </c>
      <c r="F63" s="62">
        <v>96.3</v>
      </c>
      <c r="G63" s="62">
        <v>89.1</v>
      </c>
      <c r="H63" s="62">
        <v>144.9</v>
      </c>
      <c r="I63" s="62">
        <v>188.3</v>
      </c>
      <c r="J63" s="62">
        <v>72.2</v>
      </c>
      <c r="K63" s="62">
        <v>82.3</v>
      </c>
      <c r="L63" s="62">
        <v>61.9</v>
      </c>
      <c r="M63" s="62">
        <v>82.1</v>
      </c>
      <c r="N63" s="62">
        <v>69.8</v>
      </c>
      <c r="O63" s="62">
        <v>33.6</v>
      </c>
      <c r="P63" s="62">
        <v>80.900000000000006</v>
      </c>
      <c r="Q63" s="62">
        <v>68.599999999999994</v>
      </c>
      <c r="R63" s="62">
        <v>42.9</v>
      </c>
      <c r="S63" s="62">
        <v>43.5</v>
      </c>
    </row>
    <row r="64" spans="1:19" x14ac:dyDescent="0.3">
      <c r="A64" s="81">
        <v>34973</v>
      </c>
      <c r="B64" s="62">
        <v>58</v>
      </c>
      <c r="C64" s="62">
        <v>62</v>
      </c>
      <c r="D64" s="62">
        <v>51.1</v>
      </c>
      <c r="E64" s="62">
        <v>92.3</v>
      </c>
      <c r="F64" s="62">
        <v>93.3</v>
      </c>
      <c r="G64" s="62">
        <v>91.9</v>
      </c>
      <c r="H64" s="62">
        <v>142.9</v>
      </c>
      <c r="I64" s="62">
        <v>223.2</v>
      </c>
      <c r="J64" s="62">
        <v>72.8</v>
      </c>
      <c r="K64" s="62">
        <v>81.400000000000006</v>
      </c>
      <c r="L64" s="62">
        <v>59.8</v>
      </c>
      <c r="M64" s="62">
        <v>80.7</v>
      </c>
      <c r="N64" s="62">
        <v>68.7</v>
      </c>
      <c r="O64" s="62">
        <v>29.1</v>
      </c>
      <c r="P64" s="62">
        <v>65.900000000000006</v>
      </c>
      <c r="Q64" s="62">
        <v>64.2</v>
      </c>
      <c r="R64" s="62">
        <v>43.2</v>
      </c>
      <c r="S64" s="62">
        <v>41.1</v>
      </c>
    </row>
    <row r="65" spans="1:19" x14ac:dyDescent="0.3">
      <c r="A65" s="81">
        <v>35004</v>
      </c>
      <c r="B65" s="62">
        <v>59.2</v>
      </c>
      <c r="C65" s="62">
        <v>61.2</v>
      </c>
      <c r="D65" s="62">
        <v>54.7</v>
      </c>
      <c r="E65" s="62">
        <v>87.4</v>
      </c>
      <c r="F65" s="62">
        <v>95.7</v>
      </c>
      <c r="G65" s="62">
        <v>84.6</v>
      </c>
      <c r="H65" s="62">
        <v>140.4</v>
      </c>
      <c r="I65" s="62">
        <v>178.8</v>
      </c>
      <c r="J65" s="62">
        <v>71.900000000000006</v>
      </c>
      <c r="K65" s="62">
        <v>80.8</v>
      </c>
      <c r="L65" s="62">
        <v>57</v>
      </c>
      <c r="M65" s="62">
        <v>77.400000000000006</v>
      </c>
      <c r="N65" s="62">
        <v>67.8</v>
      </c>
      <c r="O65" s="62">
        <v>30.9</v>
      </c>
      <c r="P65" s="62">
        <v>67.400000000000006</v>
      </c>
      <c r="Q65" s="62">
        <v>62.8</v>
      </c>
      <c r="R65" s="62">
        <v>43.8</v>
      </c>
      <c r="S65" s="62">
        <v>87.2</v>
      </c>
    </row>
    <row r="66" spans="1:19" x14ac:dyDescent="0.3">
      <c r="A66" s="81">
        <v>35034</v>
      </c>
      <c r="B66" s="62">
        <v>60.1</v>
      </c>
      <c r="C66" s="62">
        <v>64</v>
      </c>
      <c r="D66" s="62">
        <v>53.9</v>
      </c>
      <c r="E66" s="62">
        <v>88.4</v>
      </c>
      <c r="F66" s="62">
        <v>92.7</v>
      </c>
      <c r="G66" s="62">
        <v>87.1</v>
      </c>
      <c r="H66" s="62">
        <v>139.1</v>
      </c>
      <c r="I66" s="62">
        <v>176.4</v>
      </c>
      <c r="J66" s="62">
        <v>71.099999999999994</v>
      </c>
      <c r="K66" s="62">
        <v>82.2</v>
      </c>
      <c r="L66" s="62">
        <v>63.2</v>
      </c>
      <c r="M66" s="62">
        <v>77.5</v>
      </c>
      <c r="N66" s="62">
        <v>68.400000000000006</v>
      </c>
      <c r="O66" s="62">
        <v>31.5</v>
      </c>
      <c r="P66" s="62">
        <v>79.8</v>
      </c>
      <c r="Q66" s="62">
        <v>65.5</v>
      </c>
      <c r="R66" s="62">
        <v>46.4</v>
      </c>
      <c r="S66" s="62">
        <v>43</v>
      </c>
    </row>
    <row r="67" spans="1:19" x14ac:dyDescent="0.3">
      <c r="A67" s="81">
        <v>35065</v>
      </c>
      <c r="B67" s="62">
        <v>58.6</v>
      </c>
      <c r="C67" s="62">
        <v>64.099999999999994</v>
      </c>
      <c r="D67" s="62">
        <v>51.7</v>
      </c>
      <c r="E67" s="62">
        <v>87.6</v>
      </c>
      <c r="F67" s="62">
        <v>85.7</v>
      </c>
      <c r="G67" s="62">
        <v>88.3</v>
      </c>
      <c r="H67" s="62">
        <v>139.6</v>
      </c>
      <c r="I67" s="62">
        <v>195.3</v>
      </c>
      <c r="J67" s="62">
        <v>73.3</v>
      </c>
      <c r="K67" s="62">
        <v>81.900000000000006</v>
      </c>
      <c r="L67" s="62">
        <v>61.3</v>
      </c>
      <c r="M67" s="62">
        <v>80.2</v>
      </c>
      <c r="N67" s="62">
        <v>69</v>
      </c>
      <c r="O67" s="62">
        <v>33.4</v>
      </c>
      <c r="P67" s="62">
        <v>75</v>
      </c>
      <c r="Q67" s="62">
        <v>61.5</v>
      </c>
      <c r="R67" s="62">
        <v>45.1</v>
      </c>
      <c r="S67" s="62">
        <v>27.9</v>
      </c>
    </row>
    <row r="68" spans="1:19" x14ac:dyDescent="0.3">
      <c r="A68" s="81">
        <v>35096</v>
      </c>
      <c r="B68" s="62">
        <v>57.9</v>
      </c>
      <c r="C68" s="62">
        <v>62.4</v>
      </c>
      <c r="D68" s="62">
        <v>51.7</v>
      </c>
      <c r="E68" s="62">
        <v>85</v>
      </c>
      <c r="F68" s="62">
        <v>85.2</v>
      </c>
      <c r="G68" s="62">
        <v>85.1</v>
      </c>
      <c r="H68" s="62">
        <v>140.4</v>
      </c>
      <c r="I68" s="62">
        <v>177</v>
      </c>
      <c r="J68" s="62">
        <v>72.2</v>
      </c>
      <c r="K68" s="62">
        <v>81.3</v>
      </c>
      <c r="L68" s="62">
        <v>57.3</v>
      </c>
      <c r="M68" s="62">
        <v>80</v>
      </c>
      <c r="N68" s="62">
        <v>65.900000000000006</v>
      </c>
      <c r="O68" s="62">
        <v>33</v>
      </c>
      <c r="P68" s="62">
        <v>72.099999999999994</v>
      </c>
      <c r="Q68" s="62">
        <v>63.1</v>
      </c>
      <c r="R68" s="62">
        <v>43.2</v>
      </c>
      <c r="S68" s="62">
        <v>38.5</v>
      </c>
    </row>
    <row r="69" spans="1:19" x14ac:dyDescent="0.3">
      <c r="A69" s="81">
        <v>35125</v>
      </c>
      <c r="B69" s="62">
        <v>60.2</v>
      </c>
      <c r="C69" s="62">
        <v>63.9</v>
      </c>
      <c r="D69" s="62">
        <v>54.3</v>
      </c>
      <c r="E69" s="62">
        <v>88.1</v>
      </c>
      <c r="F69" s="62">
        <v>85.6</v>
      </c>
      <c r="G69" s="62">
        <v>88.9</v>
      </c>
      <c r="H69" s="62">
        <v>149.19999999999999</v>
      </c>
      <c r="I69" s="62">
        <v>191.6</v>
      </c>
      <c r="J69" s="62">
        <v>74.900000000000006</v>
      </c>
      <c r="K69" s="62">
        <v>81.3</v>
      </c>
      <c r="L69" s="62">
        <v>60.4</v>
      </c>
      <c r="M69" s="62">
        <v>80.8</v>
      </c>
      <c r="N69" s="62">
        <v>66</v>
      </c>
      <c r="O69" s="62">
        <v>32.1</v>
      </c>
      <c r="P69" s="62">
        <v>77.400000000000006</v>
      </c>
      <c r="Q69" s="62">
        <v>64.7</v>
      </c>
      <c r="R69" s="62">
        <v>46.5</v>
      </c>
      <c r="S69" s="62">
        <v>45.7</v>
      </c>
    </row>
    <row r="70" spans="1:19" x14ac:dyDescent="0.3">
      <c r="A70" s="81">
        <v>35156</v>
      </c>
      <c r="B70" s="62">
        <v>59.8</v>
      </c>
      <c r="C70" s="62">
        <v>63.3</v>
      </c>
      <c r="D70" s="62">
        <v>53.9</v>
      </c>
      <c r="E70" s="62">
        <v>87.9</v>
      </c>
      <c r="F70" s="62">
        <v>87</v>
      </c>
      <c r="G70" s="62">
        <v>88.3</v>
      </c>
      <c r="H70" s="62">
        <v>145.9</v>
      </c>
      <c r="I70" s="62">
        <v>201.9</v>
      </c>
      <c r="J70" s="62">
        <v>76.2</v>
      </c>
      <c r="K70" s="62">
        <v>83.7</v>
      </c>
      <c r="L70" s="62">
        <v>57.9</v>
      </c>
      <c r="M70" s="62">
        <v>81.400000000000006</v>
      </c>
      <c r="N70" s="62">
        <v>66.3</v>
      </c>
      <c r="O70" s="62">
        <v>33.5</v>
      </c>
      <c r="P70" s="62">
        <v>69.7</v>
      </c>
      <c r="Q70" s="62">
        <v>64.400000000000006</v>
      </c>
      <c r="R70" s="62">
        <v>47.3</v>
      </c>
      <c r="S70" s="62">
        <v>33.700000000000003</v>
      </c>
    </row>
    <row r="71" spans="1:19" x14ac:dyDescent="0.3">
      <c r="A71" s="81">
        <v>35186</v>
      </c>
      <c r="B71" s="62">
        <v>59.9</v>
      </c>
      <c r="C71" s="62">
        <v>64.099999999999994</v>
      </c>
      <c r="D71" s="62">
        <v>53.5</v>
      </c>
      <c r="E71" s="62">
        <v>88.5</v>
      </c>
      <c r="F71" s="62">
        <v>88.2</v>
      </c>
      <c r="G71" s="62">
        <v>89</v>
      </c>
      <c r="H71" s="62">
        <v>148.4</v>
      </c>
      <c r="I71" s="62">
        <v>188.6</v>
      </c>
      <c r="J71" s="62">
        <v>78.099999999999994</v>
      </c>
      <c r="K71" s="62">
        <v>84.2</v>
      </c>
      <c r="L71" s="62">
        <v>62</v>
      </c>
      <c r="M71" s="62">
        <v>82</v>
      </c>
      <c r="N71" s="62">
        <v>67.7</v>
      </c>
      <c r="O71" s="62">
        <v>33.299999999999997</v>
      </c>
      <c r="P71" s="62">
        <v>72</v>
      </c>
      <c r="Q71" s="62">
        <v>63.2</v>
      </c>
      <c r="R71" s="62">
        <v>47.3</v>
      </c>
      <c r="S71" s="62">
        <v>31</v>
      </c>
    </row>
    <row r="72" spans="1:19" x14ac:dyDescent="0.3">
      <c r="A72" s="81">
        <v>35217</v>
      </c>
      <c r="B72" s="62">
        <v>61</v>
      </c>
      <c r="C72" s="62">
        <v>65</v>
      </c>
      <c r="D72" s="62">
        <v>55.3</v>
      </c>
      <c r="E72" s="62">
        <v>86.4</v>
      </c>
      <c r="F72" s="62">
        <v>86.3</v>
      </c>
      <c r="G72" s="62">
        <v>86.4</v>
      </c>
      <c r="H72" s="62">
        <v>147.1</v>
      </c>
      <c r="I72" s="62">
        <v>183.8</v>
      </c>
      <c r="J72" s="62">
        <v>78.099999999999994</v>
      </c>
      <c r="K72" s="62">
        <v>81.7</v>
      </c>
      <c r="L72" s="62">
        <v>60.1</v>
      </c>
      <c r="M72" s="62">
        <v>86.1</v>
      </c>
      <c r="N72" s="62">
        <v>67.7</v>
      </c>
      <c r="O72" s="62">
        <v>34</v>
      </c>
      <c r="P72" s="62">
        <v>75.5</v>
      </c>
      <c r="Q72" s="62">
        <v>63.2</v>
      </c>
      <c r="R72" s="62">
        <v>47.7</v>
      </c>
      <c r="S72" s="62">
        <v>50.1</v>
      </c>
    </row>
    <row r="73" spans="1:19" x14ac:dyDescent="0.3">
      <c r="A73" s="81">
        <v>35247</v>
      </c>
      <c r="B73" s="62">
        <v>60.7</v>
      </c>
      <c r="C73" s="62">
        <v>65.5</v>
      </c>
      <c r="D73" s="62">
        <v>54.6</v>
      </c>
      <c r="E73" s="62">
        <v>84.9</v>
      </c>
      <c r="F73" s="62">
        <v>85.7</v>
      </c>
      <c r="G73" s="62">
        <v>84.7</v>
      </c>
      <c r="H73" s="62">
        <v>140.9</v>
      </c>
      <c r="I73" s="62">
        <v>177.1</v>
      </c>
      <c r="J73" s="62">
        <v>80.8</v>
      </c>
      <c r="K73" s="62">
        <v>83.1</v>
      </c>
      <c r="L73" s="62">
        <v>59.7</v>
      </c>
      <c r="M73" s="62">
        <v>87</v>
      </c>
      <c r="N73" s="62">
        <v>68.3</v>
      </c>
      <c r="O73" s="62">
        <v>35.4</v>
      </c>
      <c r="P73" s="62">
        <v>73.400000000000006</v>
      </c>
      <c r="Q73" s="62">
        <v>64.400000000000006</v>
      </c>
      <c r="R73" s="62">
        <v>46.3</v>
      </c>
      <c r="S73" s="62">
        <v>41.4</v>
      </c>
    </row>
    <row r="74" spans="1:19" x14ac:dyDescent="0.3">
      <c r="A74" s="81">
        <v>35278</v>
      </c>
      <c r="B74" s="62">
        <v>60.9</v>
      </c>
      <c r="C74" s="62">
        <v>66.3</v>
      </c>
      <c r="D74" s="62">
        <v>54.4</v>
      </c>
      <c r="E74" s="62">
        <v>85.1</v>
      </c>
      <c r="F74" s="62">
        <v>83.7</v>
      </c>
      <c r="G74" s="62">
        <v>85.7</v>
      </c>
      <c r="H74" s="62">
        <v>144.69999999999999</v>
      </c>
      <c r="I74" s="62">
        <v>183.5</v>
      </c>
      <c r="J74" s="62">
        <v>79.900000000000006</v>
      </c>
      <c r="K74" s="62">
        <v>84</v>
      </c>
      <c r="L74" s="62">
        <v>59.8</v>
      </c>
      <c r="M74" s="62">
        <v>88.9</v>
      </c>
      <c r="N74" s="62">
        <v>67.599999999999994</v>
      </c>
      <c r="O74" s="62">
        <v>32.700000000000003</v>
      </c>
      <c r="P74" s="62">
        <v>74.099999999999994</v>
      </c>
      <c r="Q74" s="62">
        <v>62.9</v>
      </c>
      <c r="R74" s="62">
        <v>49.7</v>
      </c>
      <c r="S74" s="62">
        <v>33</v>
      </c>
    </row>
    <row r="75" spans="1:19" x14ac:dyDescent="0.3">
      <c r="A75" s="81">
        <v>35309</v>
      </c>
      <c r="B75" s="62">
        <v>60.8</v>
      </c>
      <c r="C75" s="62">
        <v>67.099999999999994</v>
      </c>
      <c r="D75" s="62">
        <v>53.4</v>
      </c>
      <c r="E75" s="62">
        <v>87.3</v>
      </c>
      <c r="F75" s="62">
        <v>84.6</v>
      </c>
      <c r="G75" s="62">
        <v>88.2</v>
      </c>
      <c r="H75" s="62">
        <v>143.5</v>
      </c>
      <c r="I75" s="62">
        <v>191.1</v>
      </c>
      <c r="J75" s="62">
        <v>83.2</v>
      </c>
      <c r="K75" s="62">
        <v>84.6</v>
      </c>
      <c r="L75" s="62">
        <v>61.6</v>
      </c>
      <c r="M75" s="62">
        <v>87.6</v>
      </c>
      <c r="N75" s="62">
        <v>67.900000000000006</v>
      </c>
      <c r="O75" s="62">
        <v>32.4</v>
      </c>
      <c r="P75" s="62">
        <v>77.900000000000006</v>
      </c>
      <c r="Q75" s="62">
        <v>65.7</v>
      </c>
      <c r="R75" s="62">
        <v>46.8</v>
      </c>
      <c r="S75" s="62">
        <v>28.3</v>
      </c>
    </row>
    <row r="76" spans="1:19" x14ac:dyDescent="0.3">
      <c r="A76" s="81">
        <v>35339</v>
      </c>
      <c r="B76" s="62">
        <v>61.6</v>
      </c>
      <c r="C76" s="62">
        <v>66.7</v>
      </c>
      <c r="D76" s="62">
        <v>55.5</v>
      </c>
      <c r="E76" s="62">
        <v>86.2</v>
      </c>
      <c r="F76" s="62">
        <v>83.7</v>
      </c>
      <c r="G76" s="62">
        <v>87.1</v>
      </c>
      <c r="H76" s="62">
        <v>144.4</v>
      </c>
      <c r="I76" s="62">
        <v>192.3</v>
      </c>
      <c r="J76" s="62">
        <v>81.400000000000006</v>
      </c>
      <c r="K76" s="62">
        <v>84.3</v>
      </c>
      <c r="L76" s="62">
        <v>60.2</v>
      </c>
      <c r="M76" s="62">
        <v>90.9</v>
      </c>
      <c r="N76" s="62">
        <v>67.8</v>
      </c>
      <c r="O76" s="62">
        <v>35.5</v>
      </c>
      <c r="P76" s="62">
        <v>72.900000000000006</v>
      </c>
      <c r="Q76" s="62">
        <v>65.8</v>
      </c>
      <c r="R76" s="62">
        <v>50.4</v>
      </c>
      <c r="S76" s="62">
        <v>20.9</v>
      </c>
    </row>
    <row r="77" spans="1:19" x14ac:dyDescent="0.3">
      <c r="A77" s="81">
        <v>35370</v>
      </c>
      <c r="B77" s="62">
        <v>61.1</v>
      </c>
      <c r="C77" s="62">
        <v>67</v>
      </c>
      <c r="D77" s="62">
        <v>54.6</v>
      </c>
      <c r="E77" s="62">
        <v>84.9</v>
      </c>
      <c r="F77" s="62">
        <v>85.4</v>
      </c>
      <c r="G77" s="62">
        <v>84.9</v>
      </c>
      <c r="H77" s="62">
        <v>144.4</v>
      </c>
      <c r="I77" s="62">
        <v>191.2</v>
      </c>
      <c r="J77" s="62">
        <v>79.099999999999994</v>
      </c>
      <c r="K77" s="62">
        <v>86.5</v>
      </c>
      <c r="L77" s="62">
        <v>56.7</v>
      </c>
      <c r="M77" s="62">
        <v>90</v>
      </c>
      <c r="N77" s="62">
        <v>67.400000000000006</v>
      </c>
      <c r="O77" s="62">
        <v>37.5</v>
      </c>
      <c r="P77" s="62">
        <v>72.599999999999994</v>
      </c>
      <c r="Q77" s="62">
        <v>64.400000000000006</v>
      </c>
      <c r="R77" s="62">
        <v>48.1</v>
      </c>
      <c r="S77" s="62">
        <v>26.1</v>
      </c>
    </row>
    <row r="78" spans="1:19" x14ac:dyDescent="0.3">
      <c r="A78" s="81">
        <v>35400</v>
      </c>
      <c r="B78" s="62">
        <v>61</v>
      </c>
      <c r="C78" s="62">
        <v>66.900000000000006</v>
      </c>
      <c r="D78" s="62">
        <v>53.8</v>
      </c>
      <c r="E78" s="62">
        <v>88.1</v>
      </c>
      <c r="F78" s="62">
        <v>88.5</v>
      </c>
      <c r="G78" s="62">
        <v>88.1</v>
      </c>
      <c r="H78" s="62">
        <v>148.1</v>
      </c>
      <c r="I78" s="62">
        <v>176.9</v>
      </c>
      <c r="J78" s="62">
        <v>78.2</v>
      </c>
      <c r="K78" s="62">
        <v>83.4</v>
      </c>
      <c r="L78" s="62">
        <v>64.2</v>
      </c>
      <c r="M78" s="62">
        <v>89.1</v>
      </c>
      <c r="N78" s="62">
        <v>69.5</v>
      </c>
      <c r="O78" s="62">
        <v>34.799999999999997</v>
      </c>
      <c r="P78" s="62">
        <v>78.7</v>
      </c>
      <c r="Q78" s="62">
        <v>62.4</v>
      </c>
      <c r="R78" s="62">
        <v>47.9</v>
      </c>
      <c r="S78" s="62">
        <v>28</v>
      </c>
    </row>
    <row r="79" spans="1:19" x14ac:dyDescent="0.3">
      <c r="A79" s="81">
        <v>35431</v>
      </c>
      <c r="B79" s="62">
        <v>61.9</v>
      </c>
      <c r="C79" s="62">
        <v>67.5</v>
      </c>
      <c r="D79" s="62">
        <v>55.2</v>
      </c>
      <c r="E79" s="62">
        <v>86.1</v>
      </c>
      <c r="F79" s="62">
        <v>87.2</v>
      </c>
      <c r="G79" s="62">
        <v>85.8</v>
      </c>
      <c r="H79" s="62">
        <v>144.19999999999999</v>
      </c>
      <c r="I79" s="62">
        <v>184.9</v>
      </c>
      <c r="J79" s="62">
        <v>82.3</v>
      </c>
      <c r="K79" s="62">
        <v>87.8</v>
      </c>
      <c r="L79" s="62">
        <v>57.5</v>
      </c>
      <c r="M79" s="62">
        <v>89.7</v>
      </c>
      <c r="N79" s="62">
        <v>66.599999999999994</v>
      </c>
      <c r="O79" s="62">
        <v>35.700000000000003</v>
      </c>
      <c r="P79" s="62">
        <v>75</v>
      </c>
      <c r="Q79" s="62">
        <v>64.7</v>
      </c>
      <c r="R79" s="62">
        <v>50.1</v>
      </c>
      <c r="S79" s="62">
        <v>24.9</v>
      </c>
    </row>
    <row r="80" spans="1:19" x14ac:dyDescent="0.3">
      <c r="A80" s="81">
        <v>35462</v>
      </c>
      <c r="B80" s="62">
        <v>62</v>
      </c>
      <c r="C80" s="62">
        <v>69.400000000000006</v>
      </c>
      <c r="D80" s="62">
        <v>54</v>
      </c>
      <c r="E80" s="62">
        <v>88.3</v>
      </c>
      <c r="F80" s="62">
        <v>89.1</v>
      </c>
      <c r="G80" s="62">
        <v>88.1</v>
      </c>
      <c r="H80" s="62">
        <v>145.9</v>
      </c>
      <c r="I80" s="62">
        <v>190.4</v>
      </c>
      <c r="J80" s="62">
        <v>83.6</v>
      </c>
      <c r="K80" s="62">
        <v>88.6</v>
      </c>
      <c r="L80" s="62">
        <v>60.5</v>
      </c>
      <c r="M80" s="62">
        <v>97.1</v>
      </c>
      <c r="N80" s="62">
        <v>67.5</v>
      </c>
      <c r="O80" s="62">
        <v>32.6</v>
      </c>
      <c r="P80" s="62">
        <v>75.5</v>
      </c>
      <c r="Q80" s="62">
        <v>64.400000000000006</v>
      </c>
      <c r="R80" s="62">
        <v>48.5</v>
      </c>
      <c r="S80" s="62">
        <v>33.4</v>
      </c>
    </row>
    <row r="81" spans="1:19" x14ac:dyDescent="0.3">
      <c r="A81" s="81">
        <v>35490</v>
      </c>
      <c r="B81" s="62">
        <v>64.099999999999994</v>
      </c>
      <c r="C81" s="62">
        <v>70.099999999999994</v>
      </c>
      <c r="D81" s="62">
        <v>57.2</v>
      </c>
      <c r="E81" s="62">
        <v>89.6</v>
      </c>
      <c r="F81" s="62">
        <v>88.3</v>
      </c>
      <c r="G81" s="62">
        <v>90.2</v>
      </c>
      <c r="H81" s="62">
        <v>147.80000000000001</v>
      </c>
      <c r="I81" s="62">
        <v>197.2</v>
      </c>
      <c r="J81" s="62">
        <v>82.3</v>
      </c>
      <c r="K81" s="62">
        <v>90.3</v>
      </c>
      <c r="L81" s="62">
        <v>62.2</v>
      </c>
      <c r="M81" s="62">
        <v>93.1</v>
      </c>
      <c r="N81" s="62">
        <v>69.2</v>
      </c>
      <c r="O81" s="62">
        <v>34.5</v>
      </c>
      <c r="P81" s="62">
        <v>79.3</v>
      </c>
      <c r="Q81" s="62">
        <v>66.400000000000006</v>
      </c>
      <c r="R81" s="62">
        <v>52.6</v>
      </c>
      <c r="S81" s="62">
        <v>33.4</v>
      </c>
    </row>
    <row r="82" spans="1:19" x14ac:dyDescent="0.3">
      <c r="A82" s="81">
        <v>35521</v>
      </c>
      <c r="B82" s="62">
        <v>64.7</v>
      </c>
      <c r="C82" s="62">
        <v>70.099999999999994</v>
      </c>
      <c r="D82" s="62">
        <v>58.4</v>
      </c>
      <c r="E82" s="62">
        <v>88.1</v>
      </c>
      <c r="F82" s="62">
        <v>86</v>
      </c>
      <c r="G82" s="62">
        <v>88.8</v>
      </c>
      <c r="H82" s="62">
        <v>142.1</v>
      </c>
      <c r="I82" s="62">
        <v>185.4</v>
      </c>
      <c r="J82" s="62">
        <v>79.8</v>
      </c>
      <c r="K82" s="62">
        <v>89.4</v>
      </c>
      <c r="L82" s="62">
        <v>63.5</v>
      </c>
      <c r="M82" s="62">
        <v>93.3</v>
      </c>
      <c r="N82" s="62">
        <v>68.5</v>
      </c>
      <c r="O82" s="62">
        <v>35.6</v>
      </c>
      <c r="P82" s="62">
        <v>79.5</v>
      </c>
      <c r="Q82" s="62">
        <v>68.7</v>
      </c>
      <c r="R82" s="62">
        <v>52</v>
      </c>
      <c r="S82" s="62">
        <v>44.1</v>
      </c>
    </row>
    <row r="83" spans="1:19" x14ac:dyDescent="0.3">
      <c r="A83" s="81">
        <v>35551</v>
      </c>
      <c r="B83" s="62">
        <v>63.6</v>
      </c>
      <c r="C83" s="62">
        <v>69.900000000000006</v>
      </c>
      <c r="D83" s="62">
        <v>56.8</v>
      </c>
      <c r="E83" s="62">
        <v>87.2</v>
      </c>
      <c r="F83" s="62">
        <v>87.2</v>
      </c>
      <c r="G83" s="62">
        <v>87.3</v>
      </c>
      <c r="H83" s="62">
        <v>143.30000000000001</v>
      </c>
      <c r="I83" s="62">
        <v>170.8</v>
      </c>
      <c r="J83" s="62">
        <v>81.5</v>
      </c>
      <c r="K83" s="62">
        <v>91.3</v>
      </c>
      <c r="L83" s="62">
        <v>63.9</v>
      </c>
      <c r="M83" s="62">
        <v>92.8</v>
      </c>
      <c r="N83" s="62">
        <v>69.3</v>
      </c>
      <c r="O83" s="62">
        <v>34.799999999999997</v>
      </c>
      <c r="P83" s="62">
        <v>76.2</v>
      </c>
      <c r="Q83" s="62">
        <v>65.400000000000006</v>
      </c>
      <c r="R83" s="62">
        <v>52.5</v>
      </c>
      <c r="S83" s="62">
        <v>34.6</v>
      </c>
    </row>
    <row r="84" spans="1:19" x14ac:dyDescent="0.3">
      <c r="A84" s="81">
        <v>35582</v>
      </c>
      <c r="B84" s="62">
        <v>64.8</v>
      </c>
      <c r="C84" s="62">
        <v>72</v>
      </c>
      <c r="D84" s="62">
        <v>57.2</v>
      </c>
      <c r="E84" s="62">
        <v>89</v>
      </c>
      <c r="F84" s="62">
        <v>88.6</v>
      </c>
      <c r="G84" s="62">
        <v>89.3</v>
      </c>
      <c r="H84" s="62">
        <v>147</v>
      </c>
      <c r="I84" s="62">
        <v>176.5</v>
      </c>
      <c r="J84" s="62">
        <v>81.7</v>
      </c>
      <c r="K84" s="62">
        <v>88.9</v>
      </c>
      <c r="L84" s="62">
        <v>64.900000000000006</v>
      </c>
      <c r="M84" s="62">
        <v>96.1</v>
      </c>
      <c r="N84" s="62">
        <v>70.3</v>
      </c>
      <c r="O84" s="62">
        <v>36.700000000000003</v>
      </c>
      <c r="P84" s="62">
        <v>81.3</v>
      </c>
      <c r="Q84" s="62">
        <v>68.900000000000006</v>
      </c>
      <c r="R84" s="62">
        <v>51.9</v>
      </c>
      <c r="S84" s="62">
        <v>29.9</v>
      </c>
    </row>
    <row r="85" spans="1:19" x14ac:dyDescent="0.3">
      <c r="A85" s="81">
        <v>35612</v>
      </c>
      <c r="B85" s="62">
        <v>64.7</v>
      </c>
      <c r="C85" s="62">
        <v>71.7</v>
      </c>
      <c r="D85" s="62">
        <v>57.2</v>
      </c>
      <c r="E85" s="62">
        <v>88.3</v>
      </c>
      <c r="F85" s="62">
        <v>93.1</v>
      </c>
      <c r="G85" s="62">
        <v>86.7</v>
      </c>
      <c r="H85" s="62">
        <v>148.6</v>
      </c>
      <c r="I85" s="62">
        <v>181.9</v>
      </c>
      <c r="J85" s="62">
        <v>85.1</v>
      </c>
      <c r="K85" s="62">
        <v>91</v>
      </c>
      <c r="L85" s="62">
        <v>59.5</v>
      </c>
      <c r="M85" s="62">
        <v>96.4</v>
      </c>
      <c r="N85" s="62">
        <v>72.2</v>
      </c>
      <c r="O85" s="62">
        <v>34.9</v>
      </c>
      <c r="P85" s="62">
        <v>78.7</v>
      </c>
      <c r="Q85" s="62">
        <v>71.099999999999994</v>
      </c>
      <c r="R85" s="62">
        <v>50.7</v>
      </c>
      <c r="S85" s="62">
        <v>30.6</v>
      </c>
    </row>
    <row r="86" spans="1:19" x14ac:dyDescent="0.3">
      <c r="A86" s="81">
        <v>35643</v>
      </c>
      <c r="B86" s="62">
        <v>65.3</v>
      </c>
      <c r="C86" s="62">
        <v>72.2</v>
      </c>
      <c r="D86" s="62">
        <v>58.3</v>
      </c>
      <c r="E86" s="62">
        <v>87.5</v>
      </c>
      <c r="F86" s="62">
        <v>91.9</v>
      </c>
      <c r="G86" s="62">
        <v>86</v>
      </c>
      <c r="H86" s="62">
        <v>145.1</v>
      </c>
      <c r="I86" s="62">
        <v>186.7</v>
      </c>
      <c r="J86" s="62">
        <v>86.4</v>
      </c>
      <c r="K86" s="62">
        <v>91.1</v>
      </c>
      <c r="L86" s="62">
        <v>58.2</v>
      </c>
      <c r="M86" s="62">
        <v>95.2</v>
      </c>
      <c r="N86" s="62">
        <v>72.2</v>
      </c>
      <c r="O86" s="62">
        <v>35.1</v>
      </c>
      <c r="P86" s="62">
        <v>80.400000000000006</v>
      </c>
      <c r="Q86" s="62">
        <v>69.599999999999994</v>
      </c>
      <c r="R86" s="62">
        <v>51</v>
      </c>
      <c r="S86" s="62">
        <v>48.2</v>
      </c>
    </row>
    <row r="87" spans="1:19" x14ac:dyDescent="0.3">
      <c r="A87" s="81">
        <v>35674</v>
      </c>
      <c r="B87" s="62">
        <v>66.7</v>
      </c>
      <c r="C87" s="62">
        <v>72.8</v>
      </c>
      <c r="D87" s="62">
        <v>60.2</v>
      </c>
      <c r="E87" s="62">
        <v>89.3</v>
      </c>
      <c r="F87" s="62">
        <v>91.4</v>
      </c>
      <c r="G87" s="62">
        <v>88.6</v>
      </c>
      <c r="H87" s="62">
        <v>142.69999999999999</v>
      </c>
      <c r="I87" s="62">
        <v>187.3</v>
      </c>
      <c r="J87" s="62">
        <v>83.4</v>
      </c>
      <c r="K87" s="62">
        <v>91</v>
      </c>
      <c r="L87" s="62">
        <v>64.2</v>
      </c>
      <c r="M87" s="62">
        <v>95.5</v>
      </c>
      <c r="N87" s="62">
        <v>72.400000000000006</v>
      </c>
      <c r="O87" s="62">
        <v>33.9</v>
      </c>
      <c r="P87" s="62">
        <v>83.9</v>
      </c>
      <c r="Q87" s="62">
        <v>75.3</v>
      </c>
      <c r="R87" s="62">
        <v>51.1</v>
      </c>
      <c r="S87" s="62">
        <v>53.1</v>
      </c>
    </row>
    <row r="88" spans="1:19" x14ac:dyDescent="0.3">
      <c r="A88" s="81">
        <v>35704</v>
      </c>
      <c r="B88" s="62">
        <v>66.2</v>
      </c>
      <c r="C88" s="62">
        <v>73.400000000000006</v>
      </c>
      <c r="D88" s="62">
        <v>58.9</v>
      </c>
      <c r="E88" s="62">
        <v>88.9</v>
      </c>
      <c r="F88" s="62">
        <v>92.3</v>
      </c>
      <c r="G88" s="62">
        <v>87.9</v>
      </c>
      <c r="H88" s="62">
        <v>146</v>
      </c>
      <c r="I88" s="62">
        <v>178</v>
      </c>
      <c r="J88" s="62">
        <v>87.7</v>
      </c>
      <c r="K88" s="62">
        <v>92.3</v>
      </c>
      <c r="L88" s="62">
        <v>62.8</v>
      </c>
      <c r="M88" s="62">
        <v>100.5</v>
      </c>
      <c r="N88" s="62">
        <v>72.900000000000006</v>
      </c>
      <c r="O88" s="62">
        <v>35.799999999999997</v>
      </c>
      <c r="P88" s="62">
        <v>78.099999999999994</v>
      </c>
      <c r="Q88" s="62">
        <v>70.7</v>
      </c>
      <c r="R88" s="62">
        <v>51.5</v>
      </c>
      <c r="S88" s="62">
        <v>48</v>
      </c>
    </row>
    <row r="89" spans="1:19" x14ac:dyDescent="0.3">
      <c r="A89" s="81">
        <v>35735</v>
      </c>
      <c r="B89" s="62">
        <v>65.7</v>
      </c>
      <c r="C89" s="62">
        <v>73.5</v>
      </c>
      <c r="D89" s="62">
        <v>58.4</v>
      </c>
      <c r="E89" s="62">
        <v>86.8</v>
      </c>
      <c r="F89" s="62">
        <v>90.8</v>
      </c>
      <c r="G89" s="62">
        <v>85.4</v>
      </c>
      <c r="H89" s="62">
        <v>145.6</v>
      </c>
      <c r="I89" s="62">
        <v>179.5</v>
      </c>
      <c r="J89" s="62">
        <v>85.8</v>
      </c>
      <c r="K89" s="62">
        <v>89.8</v>
      </c>
      <c r="L89" s="62">
        <v>58.6</v>
      </c>
      <c r="M89" s="62">
        <v>99.9</v>
      </c>
      <c r="N89" s="62">
        <v>74.2</v>
      </c>
      <c r="O89" s="62">
        <v>35.799999999999997</v>
      </c>
      <c r="P89" s="62">
        <v>84.5</v>
      </c>
      <c r="Q89" s="62">
        <v>72.400000000000006</v>
      </c>
      <c r="R89" s="62">
        <v>51.6</v>
      </c>
      <c r="S89" s="62">
        <v>27.8</v>
      </c>
    </row>
    <row r="90" spans="1:19" x14ac:dyDescent="0.3">
      <c r="A90" s="81">
        <v>35765</v>
      </c>
      <c r="B90" s="62">
        <v>67</v>
      </c>
      <c r="C90" s="62">
        <v>73.599999999999994</v>
      </c>
      <c r="D90" s="62">
        <v>59.5</v>
      </c>
      <c r="E90" s="62">
        <v>92.9</v>
      </c>
      <c r="F90" s="62">
        <v>92.8</v>
      </c>
      <c r="G90" s="62">
        <v>93</v>
      </c>
      <c r="H90" s="62">
        <v>145.9</v>
      </c>
      <c r="I90" s="62">
        <v>180.7</v>
      </c>
      <c r="J90" s="62">
        <v>84.9</v>
      </c>
      <c r="K90" s="62">
        <v>92.1</v>
      </c>
      <c r="L90" s="62">
        <v>71.400000000000006</v>
      </c>
      <c r="M90" s="62">
        <v>100.3</v>
      </c>
      <c r="N90" s="62">
        <v>72.8</v>
      </c>
      <c r="O90" s="62">
        <v>35.299999999999997</v>
      </c>
      <c r="P90" s="62">
        <v>80.099999999999994</v>
      </c>
      <c r="Q90" s="62">
        <v>69.099999999999994</v>
      </c>
      <c r="R90" s="62">
        <v>52.9</v>
      </c>
      <c r="S90" s="62">
        <v>57.6</v>
      </c>
    </row>
    <row r="91" spans="1:19" x14ac:dyDescent="0.3">
      <c r="A91" s="81">
        <v>35796</v>
      </c>
      <c r="B91" s="62">
        <v>67.7</v>
      </c>
      <c r="C91" s="62">
        <v>73.2</v>
      </c>
      <c r="D91" s="62">
        <v>61.9</v>
      </c>
      <c r="E91" s="62">
        <v>88</v>
      </c>
      <c r="F91" s="62">
        <v>90.5</v>
      </c>
      <c r="G91" s="62">
        <v>87.2</v>
      </c>
      <c r="H91" s="62">
        <v>148.5</v>
      </c>
      <c r="I91" s="62">
        <v>171.3</v>
      </c>
      <c r="J91" s="62">
        <v>83.6</v>
      </c>
      <c r="K91" s="62">
        <v>92.7</v>
      </c>
      <c r="L91" s="62">
        <v>62.7</v>
      </c>
      <c r="M91" s="62">
        <v>97.1</v>
      </c>
      <c r="N91" s="62">
        <v>74.2</v>
      </c>
      <c r="O91" s="62">
        <v>36.6</v>
      </c>
      <c r="P91" s="62">
        <v>81.5</v>
      </c>
      <c r="Q91" s="62">
        <v>73</v>
      </c>
      <c r="R91" s="62">
        <v>53.8</v>
      </c>
      <c r="S91" s="62">
        <v>56.8</v>
      </c>
    </row>
    <row r="92" spans="1:19" x14ac:dyDescent="0.3">
      <c r="A92" s="81">
        <v>35827</v>
      </c>
      <c r="B92" s="62">
        <v>67.2</v>
      </c>
      <c r="C92" s="62">
        <v>72.2</v>
      </c>
      <c r="D92" s="62">
        <v>61.4</v>
      </c>
      <c r="E92" s="62">
        <v>88.9</v>
      </c>
      <c r="F92" s="62">
        <v>90.9</v>
      </c>
      <c r="G92" s="62">
        <v>88.4</v>
      </c>
      <c r="H92" s="62">
        <v>149.6</v>
      </c>
      <c r="I92" s="62">
        <v>193.5</v>
      </c>
      <c r="J92" s="62">
        <v>81.599999999999994</v>
      </c>
      <c r="K92" s="62">
        <v>91</v>
      </c>
      <c r="L92" s="62">
        <v>59.2</v>
      </c>
      <c r="M92" s="62">
        <v>94.7</v>
      </c>
      <c r="N92" s="62">
        <v>74.599999999999994</v>
      </c>
      <c r="O92" s="62">
        <v>36.5</v>
      </c>
      <c r="P92" s="62">
        <v>81.3</v>
      </c>
      <c r="Q92" s="62">
        <v>70.900000000000006</v>
      </c>
      <c r="R92" s="62">
        <v>54</v>
      </c>
      <c r="S92" s="62">
        <v>56.7</v>
      </c>
    </row>
    <row r="93" spans="1:19" x14ac:dyDescent="0.3">
      <c r="A93" s="81">
        <v>35855</v>
      </c>
      <c r="B93" s="62">
        <v>68.599999999999994</v>
      </c>
      <c r="C93" s="62">
        <v>72.3</v>
      </c>
      <c r="D93" s="62">
        <v>63.4</v>
      </c>
      <c r="E93" s="62">
        <v>91.1</v>
      </c>
      <c r="F93" s="62">
        <v>94.7</v>
      </c>
      <c r="G93" s="62">
        <v>89.9</v>
      </c>
      <c r="H93" s="62">
        <v>146.6</v>
      </c>
      <c r="I93" s="62">
        <v>185</v>
      </c>
      <c r="J93" s="62">
        <v>80</v>
      </c>
      <c r="K93" s="62">
        <v>91.3</v>
      </c>
      <c r="L93" s="62">
        <v>63.1</v>
      </c>
      <c r="M93" s="62">
        <v>93.3</v>
      </c>
      <c r="N93" s="62">
        <v>76.900000000000006</v>
      </c>
      <c r="O93" s="62">
        <v>36.9</v>
      </c>
      <c r="P93" s="62">
        <v>81.599999999999994</v>
      </c>
      <c r="Q93" s="62">
        <v>73.2</v>
      </c>
      <c r="R93" s="62">
        <v>55.6</v>
      </c>
      <c r="S93" s="62">
        <v>65.900000000000006</v>
      </c>
    </row>
    <row r="94" spans="1:19" x14ac:dyDescent="0.3">
      <c r="A94" s="81">
        <v>35886</v>
      </c>
      <c r="B94" s="62">
        <v>68.400000000000006</v>
      </c>
      <c r="C94" s="62">
        <v>72.5</v>
      </c>
      <c r="D94" s="62">
        <v>63.4</v>
      </c>
      <c r="E94" s="62">
        <v>87.8</v>
      </c>
      <c r="F94" s="62">
        <v>89.3</v>
      </c>
      <c r="G94" s="62">
        <v>87.4</v>
      </c>
      <c r="H94" s="62">
        <v>149.5</v>
      </c>
      <c r="I94" s="62">
        <v>182.1</v>
      </c>
      <c r="J94" s="62">
        <v>82.4</v>
      </c>
      <c r="K94" s="62">
        <v>89.7</v>
      </c>
      <c r="L94" s="62">
        <v>59.7</v>
      </c>
      <c r="M94" s="62">
        <v>92.5</v>
      </c>
      <c r="N94" s="62">
        <v>79.099999999999994</v>
      </c>
      <c r="O94" s="62">
        <v>36</v>
      </c>
      <c r="P94" s="62">
        <v>83.8</v>
      </c>
      <c r="Q94" s="62">
        <v>71.2</v>
      </c>
      <c r="R94" s="62">
        <v>57.6</v>
      </c>
      <c r="S94" s="62">
        <v>54.9</v>
      </c>
    </row>
    <row r="95" spans="1:19" x14ac:dyDescent="0.3">
      <c r="A95" s="81">
        <v>35916</v>
      </c>
      <c r="B95" s="62">
        <v>67.400000000000006</v>
      </c>
      <c r="C95" s="62">
        <v>72</v>
      </c>
      <c r="D95" s="62">
        <v>61.9</v>
      </c>
      <c r="E95" s="62">
        <v>88.9</v>
      </c>
      <c r="F95" s="62">
        <v>96.7</v>
      </c>
      <c r="G95" s="62">
        <v>86.6</v>
      </c>
      <c r="H95" s="62">
        <v>148</v>
      </c>
      <c r="I95" s="62">
        <v>177.9</v>
      </c>
      <c r="J95" s="62">
        <v>80.7</v>
      </c>
      <c r="K95" s="62">
        <v>89.6</v>
      </c>
      <c r="L95" s="62">
        <v>59.3</v>
      </c>
      <c r="M95" s="62">
        <v>92.3</v>
      </c>
      <c r="N95" s="62">
        <v>74.2</v>
      </c>
      <c r="O95" s="62">
        <v>38.5</v>
      </c>
      <c r="P95" s="62">
        <v>81.3</v>
      </c>
      <c r="Q95" s="62">
        <v>71.7</v>
      </c>
      <c r="R95" s="62">
        <v>55.1</v>
      </c>
      <c r="S95" s="62">
        <v>56.2</v>
      </c>
    </row>
    <row r="96" spans="1:19" x14ac:dyDescent="0.3">
      <c r="A96" s="81">
        <v>35947</v>
      </c>
      <c r="B96" s="62">
        <v>67.5</v>
      </c>
      <c r="C96" s="62">
        <v>71.8</v>
      </c>
      <c r="D96" s="62">
        <v>61.5</v>
      </c>
      <c r="E96" s="62">
        <v>91.7</v>
      </c>
      <c r="F96" s="62">
        <v>90</v>
      </c>
      <c r="G96" s="62">
        <v>92.1</v>
      </c>
      <c r="H96" s="62">
        <v>146.1</v>
      </c>
      <c r="I96" s="62">
        <v>200.3</v>
      </c>
      <c r="J96" s="62">
        <v>80.900000000000006</v>
      </c>
      <c r="K96" s="62">
        <v>89.9</v>
      </c>
      <c r="L96" s="62">
        <v>63.2</v>
      </c>
      <c r="M96" s="62">
        <v>97.4</v>
      </c>
      <c r="N96" s="62">
        <v>76.7</v>
      </c>
      <c r="O96" s="62">
        <v>37.200000000000003</v>
      </c>
      <c r="P96" s="62">
        <v>78.400000000000006</v>
      </c>
      <c r="Q96" s="62">
        <v>73.7</v>
      </c>
      <c r="R96" s="62">
        <v>55.1</v>
      </c>
      <c r="S96" s="62">
        <v>38.299999999999997</v>
      </c>
    </row>
    <row r="97" spans="1:19" x14ac:dyDescent="0.3">
      <c r="A97" s="81">
        <v>35977</v>
      </c>
      <c r="B97" s="62">
        <v>67.599999999999994</v>
      </c>
      <c r="C97" s="62">
        <v>70.400000000000006</v>
      </c>
      <c r="D97" s="62">
        <v>63.2</v>
      </c>
      <c r="E97" s="62">
        <v>88.8</v>
      </c>
      <c r="F97" s="62">
        <v>89.4</v>
      </c>
      <c r="G97" s="62">
        <v>88.5</v>
      </c>
      <c r="H97" s="62">
        <v>147.5</v>
      </c>
      <c r="I97" s="62">
        <v>198.6</v>
      </c>
      <c r="J97" s="62">
        <v>80.5</v>
      </c>
      <c r="K97" s="62">
        <v>88.1</v>
      </c>
      <c r="L97" s="62">
        <v>58.9</v>
      </c>
      <c r="M97" s="62">
        <v>86.8</v>
      </c>
      <c r="N97" s="62">
        <v>73.400000000000006</v>
      </c>
      <c r="O97" s="62">
        <v>37.799999999999997</v>
      </c>
      <c r="P97" s="62">
        <v>80.5</v>
      </c>
      <c r="Q97" s="62">
        <v>70.3</v>
      </c>
      <c r="R97" s="62">
        <v>57.7</v>
      </c>
      <c r="S97" s="62">
        <v>61.6</v>
      </c>
    </row>
    <row r="98" spans="1:19" x14ac:dyDescent="0.3">
      <c r="A98" s="81">
        <v>36008</v>
      </c>
      <c r="B98" s="62">
        <v>65.5</v>
      </c>
      <c r="C98" s="62">
        <v>70.7</v>
      </c>
      <c r="D98" s="62">
        <v>59.8</v>
      </c>
      <c r="E98" s="62">
        <v>86.5</v>
      </c>
      <c r="F98" s="62">
        <v>84.6</v>
      </c>
      <c r="G98" s="62">
        <v>87.3</v>
      </c>
      <c r="H98" s="62">
        <v>142.69999999999999</v>
      </c>
      <c r="I98" s="62">
        <v>190.6</v>
      </c>
      <c r="J98" s="62">
        <v>81.5</v>
      </c>
      <c r="K98" s="62">
        <v>87.8</v>
      </c>
      <c r="L98" s="62">
        <v>59.7</v>
      </c>
      <c r="M98" s="62">
        <v>88.5</v>
      </c>
      <c r="N98" s="62">
        <v>75</v>
      </c>
      <c r="O98" s="62">
        <v>36.4</v>
      </c>
      <c r="P98" s="62">
        <v>78.7</v>
      </c>
      <c r="Q98" s="62">
        <v>69.099999999999994</v>
      </c>
      <c r="R98" s="62">
        <v>55.7</v>
      </c>
      <c r="S98" s="62">
        <v>34.200000000000003</v>
      </c>
    </row>
    <row r="99" spans="1:19" x14ac:dyDescent="0.3">
      <c r="A99" s="81">
        <v>36039</v>
      </c>
      <c r="B99" s="62">
        <v>67.5</v>
      </c>
      <c r="C99" s="62">
        <v>69.900000000000006</v>
      </c>
      <c r="D99" s="62">
        <v>63.4</v>
      </c>
      <c r="E99" s="62">
        <v>87.6</v>
      </c>
      <c r="F99" s="62">
        <v>88</v>
      </c>
      <c r="G99" s="62">
        <v>87.6</v>
      </c>
      <c r="H99" s="62">
        <v>143</v>
      </c>
      <c r="I99" s="62">
        <v>183.8</v>
      </c>
      <c r="J99" s="62">
        <v>77.2</v>
      </c>
      <c r="K99" s="62">
        <v>83.9</v>
      </c>
      <c r="L99" s="62">
        <v>62.2</v>
      </c>
      <c r="M99" s="62">
        <v>88.2</v>
      </c>
      <c r="N99" s="62">
        <v>72.3</v>
      </c>
      <c r="O99" s="62">
        <v>39.299999999999997</v>
      </c>
      <c r="P99" s="62">
        <v>82.3</v>
      </c>
      <c r="Q99" s="62">
        <v>69.5</v>
      </c>
      <c r="R99" s="62">
        <v>57.5</v>
      </c>
      <c r="S99" s="62">
        <v>68.5</v>
      </c>
    </row>
    <row r="100" spans="1:19" x14ac:dyDescent="0.3">
      <c r="A100" s="81">
        <v>36069</v>
      </c>
      <c r="B100" s="62">
        <v>65</v>
      </c>
      <c r="C100" s="62">
        <v>68.2</v>
      </c>
      <c r="D100" s="62">
        <v>60.7</v>
      </c>
      <c r="E100" s="62">
        <v>84</v>
      </c>
      <c r="F100" s="62">
        <v>85</v>
      </c>
      <c r="G100" s="62">
        <v>83.8</v>
      </c>
      <c r="H100" s="62">
        <v>141.80000000000001</v>
      </c>
      <c r="I100" s="62">
        <v>170.9</v>
      </c>
      <c r="J100" s="62">
        <v>76</v>
      </c>
      <c r="K100" s="62">
        <v>83.1</v>
      </c>
      <c r="L100" s="62">
        <v>59.1</v>
      </c>
      <c r="M100" s="62">
        <v>86.3</v>
      </c>
      <c r="N100" s="62">
        <v>72.7</v>
      </c>
      <c r="O100" s="62">
        <v>35.200000000000003</v>
      </c>
      <c r="P100" s="62">
        <v>78</v>
      </c>
      <c r="Q100" s="62">
        <v>65.7</v>
      </c>
      <c r="R100" s="62">
        <v>58</v>
      </c>
      <c r="S100" s="62">
        <v>51.9</v>
      </c>
    </row>
    <row r="101" spans="1:19" x14ac:dyDescent="0.3">
      <c r="A101" s="81">
        <v>36100</v>
      </c>
      <c r="B101" s="62">
        <v>64.400000000000006</v>
      </c>
      <c r="C101" s="62">
        <v>68.2</v>
      </c>
      <c r="D101" s="62">
        <v>59.6</v>
      </c>
      <c r="E101" s="62">
        <v>83.8</v>
      </c>
      <c r="F101" s="62">
        <v>85.7</v>
      </c>
      <c r="G101" s="62">
        <v>83.4</v>
      </c>
      <c r="H101" s="62">
        <v>139.80000000000001</v>
      </c>
      <c r="I101" s="62">
        <v>179.1</v>
      </c>
      <c r="J101" s="62">
        <v>76.5</v>
      </c>
      <c r="K101" s="62">
        <v>82.4</v>
      </c>
      <c r="L101" s="62">
        <v>56.6</v>
      </c>
      <c r="M101" s="62">
        <v>85.5</v>
      </c>
      <c r="N101" s="62">
        <v>72.599999999999994</v>
      </c>
      <c r="O101" s="62">
        <v>36.9</v>
      </c>
      <c r="P101" s="62">
        <v>78.3</v>
      </c>
      <c r="Q101" s="62">
        <v>66</v>
      </c>
      <c r="R101" s="62">
        <v>57.9</v>
      </c>
      <c r="S101" s="62">
        <v>32.5</v>
      </c>
    </row>
    <row r="102" spans="1:19" x14ac:dyDescent="0.3">
      <c r="A102" s="81">
        <v>36130</v>
      </c>
      <c r="B102" s="62">
        <v>66.400000000000006</v>
      </c>
      <c r="C102" s="62">
        <v>68.400000000000006</v>
      </c>
      <c r="D102" s="62">
        <v>62.2</v>
      </c>
      <c r="E102" s="62">
        <v>87.1</v>
      </c>
      <c r="F102" s="62">
        <v>91</v>
      </c>
      <c r="G102" s="62">
        <v>86.1</v>
      </c>
      <c r="H102" s="62">
        <v>140.4</v>
      </c>
      <c r="I102" s="62">
        <v>183.4</v>
      </c>
      <c r="J102" s="62">
        <v>80.900000000000006</v>
      </c>
      <c r="K102" s="62">
        <v>85.9</v>
      </c>
      <c r="L102" s="62">
        <v>59.3</v>
      </c>
      <c r="M102" s="62">
        <v>84.5</v>
      </c>
      <c r="N102" s="62">
        <v>72.900000000000006</v>
      </c>
      <c r="O102" s="62">
        <v>37</v>
      </c>
      <c r="P102" s="62">
        <v>77.099999999999994</v>
      </c>
      <c r="Q102" s="62">
        <v>70.400000000000006</v>
      </c>
      <c r="R102" s="62">
        <v>60.1</v>
      </c>
      <c r="S102" s="62">
        <v>35.1</v>
      </c>
    </row>
    <row r="103" spans="1:19" x14ac:dyDescent="0.3">
      <c r="A103" s="81">
        <v>36161</v>
      </c>
      <c r="B103" s="62">
        <v>65.400000000000006</v>
      </c>
      <c r="C103" s="62">
        <v>69.599999999999994</v>
      </c>
      <c r="D103" s="62">
        <v>60</v>
      </c>
      <c r="E103" s="62">
        <v>86.6</v>
      </c>
      <c r="F103" s="62">
        <v>86.2</v>
      </c>
      <c r="G103" s="62">
        <v>86.9</v>
      </c>
      <c r="H103" s="62">
        <v>138.19999999999999</v>
      </c>
      <c r="I103" s="62">
        <v>181.3</v>
      </c>
      <c r="J103" s="62">
        <v>79.3</v>
      </c>
      <c r="K103" s="62">
        <v>87.1</v>
      </c>
      <c r="L103" s="62">
        <v>62.1</v>
      </c>
      <c r="M103" s="62">
        <v>88</v>
      </c>
      <c r="N103" s="62">
        <v>73.400000000000006</v>
      </c>
      <c r="O103" s="62">
        <v>37</v>
      </c>
      <c r="P103" s="62">
        <v>77.400000000000006</v>
      </c>
      <c r="Q103" s="62">
        <v>66.7</v>
      </c>
      <c r="R103" s="62">
        <v>57.9</v>
      </c>
      <c r="S103" s="62">
        <v>33.1</v>
      </c>
    </row>
    <row r="104" spans="1:19" x14ac:dyDescent="0.3">
      <c r="A104" s="81">
        <v>36192</v>
      </c>
      <c r="B104" s="62">
        <v>65.5</v>
      </c>
      <c r="C104" s="62">
        <v>68.400000000000006</v>
      </c>
      <c r="D104" s="62">
        <v>60.9</v>
      </c>
      <c r="E104" s="62">
        <v>86</v>
      </c>
      <c r="F104" s="62">
        <v>85.9</v>
      </c>
      <c r="G104" s="62">
        <v>86</v>
      </c>
      <c r="H104" s="62">
        <v>136.19999999999999</v>
      </c>
      <c r="I104" s="62">
        <v>179</v>
      </c>
      <c r="J104" s="62">
        <v>79.7</v>
      </c>
      <c r="K104" s="62">
        <v>85.6</v>
      </c>
      <c r="L104" s="62">
        <v>61.9</v>
      </c>
      <c r="M104" s="62">
        <v>84.6</v>
      </c>
      <c r="N104" s="62">
        <v>71.599999999999994</v>
      </c>
      <c r="O104" s="62">
        <v>38.4</v>
      </c>
      <c r="P104" s="62">
        <v>80</v>
      </c>
      <c r="Q104" s="62">
        <v>65.599999999999994</v>
      </c>
      <c r="R104" s="62">
        <v>56.9</v>
      </c>
      <c r="S104" s="62">
        <v>48.1</v>
      </c>
    </row>
    <row r="105" spans="1:19" x14ac:dyDescent="0.3">
      <c r="A105" s="81">
        <v>36220</v>
      </c>
      <c r="B105" s="62">
        <v>65.8</v>
      </c>
      <c r="C105" s="62">
        <v>70.599999999999994</v>
      </c>
      <c r="D105" s="62">
        <v>60.3</v>
      </c>
      <c r="E105" s="62">
        <v>85.6</v>
      </c>
      <c r="F105" s="62">
        <v>86.5</v>
      </c>
      <c r="G105" s="62">
        <v>85.5</v>
      </c>
      <c r="H105" s="62">
        <v>134</v>
      </c>
      <c r="I105" s="62">
        <v>179.2</v>
      </c>
      <c r="J105" s="62">
        <v>81.900000000000006</v>
      </c>
      <c r="K105" s="62">
        <v>87</v>
      </c>
      <c r="L105" s="62">
        <v>60.8</v>
      </c>
      <c r="M105" s="62">
        <v>88.5</v>
      </c>
      <c r="N105" s="62">
        <v>71.900000000000006</v>
      </c>
      <c r="O105" s="62">
        <v>38.5</v>
      </c>
      <c r="P105" s="62">
        <v>82.2</v>
      </c>
      <c r="Q105" s="62">
        <v>65.099999999999994</v>
      </c>
      <c r="R105" s="62">
        <v>58.5</v>
      </c>
      <c r="S105" s="62">
        <v>36.200000000000003</v>
      </c>
    </row>
    <row r="106" spans="1:19" x14ac:dyDescent="0.3">
      <c r="A106" s="81">
        <v>36251</v>
      </c>
      <c r="B106" s="62">
        <v>66.3</v>
      </c>
      <c r="C106" s="62">
        <v>69.8</v>
      </c>
      <c r="D106" s="62">
        <v>61.4</v>
      </c>
      <c r="E106" s="62">
        <v>88.5</v>
      </c>
      <c r="F106" s="62">
        <v>87.2</v>
      </c>
      <c r="G106" s="62">
        <v>88.9</v>
      </c>
      <c r="H106" s="62">
        <v>136.69999999999999</v>
      </c>
      <c r="I106" s="62">
        <v>175.4</v>
      </c>
      <c r="J106" s="62">
        <v>81.900000000000006</v>
      </c>
      <c r="K106" s="62">
        <v>87.7</v>
      </c>
      <c r="L106" s="62">
        <v>67.900000000000006</v>
      </c>
      <c r="M106" s="62">
        <v>87.8</v>
      </c>
      <c r="N106" s="62">
        <v>72.5</v>
      </c>
      <c r="O106" s="62">
        <v>36.799999999999997</v>
      </c>
      <c r="P106" s="62">
        <v>78.900000000000006</v>
      </c>
      <c r="Q106" s="62">
        <v>67.2</v>
      </c>
      <c r="R106" s="62">
        <v>58.8</v>
      </c>
      <c r="S106" s="62">
        <v>39.6</v>
      </c>
    </row>
    <row r="107" spans="1:19" x14ac:dyDescent="0.3">
      <c r="A107" s="81">
        <v>36281</v>
      </c>
      <c r="B107" s="62">
        <v>66.7</v>
      </c>
      <c r="C107" s="62">
        <v>71.5</v>
      </c>
      <c r="D107" s="62">
        <v>60.6</v>
      </c>
      <c r="E107" s="62">
        <v>89.3</v>
      </c>
      <c r="F107" s="62">
        <v>91</v>
      </c>
      <c r="G107" s="62">
        <v>88.8</v>
      </c>
      <c r="H107" s="62">
        <v>132.9</v>
      </c>
      <c r="I107" s="62">
        <v>172.4</v>
      </c>
      <c r="J107" s="62">
        <v>82.3</v>
      </c>
      <c r="K107" s="62">
        <v>87.7</v>
      </c>
      <c r="L107" s="62">
        <v>67.3</v>
      </c>
      <c r="M107" s="62">
        <v>89.6</v>
      </c>
      <c r="N107" s="62">
        <v>73.2</v>
      </c>
      <c r="O107" s="62">
        <v>40.5</v>
      </c>
      <c r="P107" s="62">
        <v>84.5</v>
      </c>
      <c r="Q107" s="62">
        <v>66.599999999999994</v>
      </c>
      <c r="R107" s="62">
        <v>58.8</v>
      </c>
      <c r="S107" s="62">
        <v>26.4</v>
      </c>
    </row>
    <row r="108" spans="1:19" x14ac:dyDescent="0.3">
      <c r="A108" s="81">
        <v>36312</v>
      </c>
      <c r="B108" s="62">
        <v>68.8</v>
      </c>
      <c r="C108" s="62">
        <v>71.900000000000006</v>
      </c>
      <c r="D108" s="62">
        <v>64.3</v>
      </c>
      <c r="E108" s="62">
        <v>86.9</v>
      </c>
      <c r="F108" s="62">
        <v>94</v>
      </c>
      <c r="G108" s="62">
        <v>84.4</v>
      </c>
      <c r="H108" s="62">
        <v>132.80000000000001</v>
      </c>
      <c r="I108" s="62">
        <v>185.1</v>
      </c>
      <c r="J108" s="62">
        <v>82.2</v>
      </c>
      <c r="K108" s="62">
        <v>90.4</v>
      </c>
      <c r="L108" s="62">
        <v>56.4</v>
      </c>
      <c r="M108" s="62">
        <v>93</v>
      </c>
      <c r="N108" s="62">
        <v>73.3</v>
      </c>
      <c r="O108" s="62">
        <v>46.2</v>
      </c>
      <c r="P108" s="62">
        <v>80.8</v>
      </c>
      <c r="Q108" s="62">
        <v>67.900000000000006</v>
      </c>
      <c r="R108" s="62">
        <v>60.2</v>
      </c>
      <c r="S108" s="62">
        <v>43.7</v>
      </c>
    </row>
    <row r="109" spans="1:19" x14ac:dyDescent="0.3">
      <c r="A109" s="81">
        <v>36342</v>
      </c>
      <c r="B109" s="62">
        <v>69.2</v>
      </c>
      <c r="C109" s="62">
        <v>74.5</v>
      </c>
      <c r="D109" s="62">
        <v>63.3</v>
      </c>
      <c r="E109" s="62">
        <v>89.4</v>
      </c>
      <c r="F109" s="62">
        <v>92.7</v>
      </c>
      <c r="G109" s="62">
        <v>88.6</v>
      </c>
      <c r="H109" s="62">
        <v>135.4</v>
      </c>
      <c r="I109" s="62">
        <v>184.9</v>
      </c>
      <c r="J109" s="62">
        <v>85.2</v>
      </c>
      <c r="K109" s="62">
        <v>91.1</v>
      </c>
      <c r="L109" s="62">
        <v>65</v>
      </c>
      <c r="M109" s="62">
        <v>94</v>
      </c>
      <c r="N109" s="62">
        <v>74.400000000000006</v>
      </c>
      <c r="O109" s="62">
        <v>45.9</v>
      </c>
      <c r="P109" s="62">
        <v>86.1</v>
      </c>
      <c r="Q109" s="62">
        <v>67.5</v>
      </c>
      <c r="R109" s="62">
        <v>60.6</v>
      </c>
      <c r="S109" s="62">
        <v>31.4</v>
      </c>
    </row>
    <row r="110" spans="1:19" x14ac:dyDescent="0.3">
      <c r="A110" s="81">
        <v>36373</v>
      </c>
      <c r="B110" s="62">
        <v>72.2</v>
      </c>
      <c r="C110" s="62">
        <v>76.099999999999994</v>
      </c>
      <c r="D110" s="62">
        <v>67.7</v>
      </c>
      <c r="E110" s="62">
        <v>88.9</v>
      </c>
      <c r="F110" s="62">
        <v>89.1</v>
      </c>
      <c r="G110" s="62">
        <v>89.1</v>
      </c>
      <c r="H110" s="62">
        <v>136.6</v>
      </c>
      <c r="I110" s="62">
        <v>177.2</v>
      </c>
      <c r="J110" s="62">
        <v>89.1</v>
      </c>
      <c r="K110" s="62">
        <v>90.2</v>
      </c>
      <c r="L110" s="62">
        <v>65.8</v>
      </c>
      <c r="M110" s="62">
        <v>98.6</v>
      </c>
      <c r="N110" s="62">
        <v>74.3</v>
      </c>
      <c r="O110" s="62">
        <v>46.1</v>
      </c>
      <c r="P110" s="62">
        <v>91.2</v>
      </c>
      <c r="Q110" s="62">
        <v>69.099999999999994</v>
      </c>
      <c r="R110" s="62">
        <v>64.7</v>
      </c>
      <c r="S110" s="62">
        <v>54.7</v>
      </c>
    </row>
    <row r="111" spans="1:19" x14ac:dyDescent="0.3">
      <c r="A111" s="81">
        <v>36404</v>
      </c>
      <c r="B111" s="62">
        <v>71.099999999999994</v>
      </c>
      <c r="C111" s="62">
        <v>75.599999999999994</v>
      </c>
      <c r="D111" s="62">
        <v>66.2</v>
      </c>
      <c r="E111" s="62">
        <v>87.8</v>
      </c>
      <c r="F111" s="62">
        <v>92.7</v>
      </c>
      <c r="G111" s="62">
        <v>86.2</v>
      </c>
      <c r="H111" s="62">
        <v>137.4</v>
      </c>
      <c r="I111" s="62">
        <v>175.2</v>
      </c>
      <c r="J111" s="62">
        <v>85.8</v>
      </c>
      <c r="K111" s="62">
        <v>91.7</v>
      </c>
      <c r="L111" s="62">
        <v>60.8</v>
      </c>
      <c r="M111" s="62">
        <v>99</v>
      </c>
      <c r="N111" s="62">
        <v>77.2</v>
      </c>
      <c r="O111" s="62">
        <v>46.3</v>
      </c>
      <c r="P111" s="62">
        <v>84.4</v>
      </c>
      <c r="Q111" s="62">
        <v>70.5</v>
      </c>
      <c r="R111" s="62">
        <v>61</v>
      </c>
      <c r="S111" s="62">
        <v>56</v>
      </c>
    </row>
    <row r="112" spans="1:19" x14ac:dyDescent="0.3">
      <c r="A112" s="81">
        <v>36434</v>
      </c>
      <c r="B112" s="62">
        <v>71.7</v>
      </c>
      <c r="C112" s="62">
        <v>76.5</v>
      </c>
      <c r="D112" s="62">
        <v>66.400000000000006</v>
      </c>
      <c r="E112" s="62">
        <v>88.3</v>
      </c>
      <c r="F112" s="62">
        <v>93.7</v>
      </c>
      <c r="G112" s="62">
        <v>86.4</v>
      </c>
      <c r="H112" s="62">
        <v>134.5</v>
      </c>
      <c r="I112" s="62">
        <v>183.6</v>
      </c>
      <c r="J112" s="62">
        <v>84.8</v>
      </c>
      <c r="K112" s="62">
        <v>94.3</v>
      </c>
      <c r="L112" s="62">
        <v>61.5</v>
      </c>
      <c r="M112" s="62">
        <v>100</v>
      </c>
      <c r="N112" s="62">
        <v>74.599999999999994</v>
      </c>
      <c r="O112" s="62">
        <v>46.6</v>
      </c>
      <c r="P112" s="62">
        <v>86</v>
      </c>
      <c r="Q112" s="62">
        <v>69.8</v>
      </c>
      <c r="R112" s="62">
        <v>62.4</v>
      </c>
      <c r="S112" s="62">
        <v>55.5</v>
      </c>
    </row>
    <row r="113" spans="1:19" x14ac:dyDescent="0.3">
      <c r="A113" s="81">
        <v>36465</v>
      </c>
      <c r="B113" s="62">
        <v>72.599999999999994</v>
      </c>
      <c r="C113" s="62">
        <v>78.2</v>
      </c>
      <c r="D113" s="62">
        <v>66.7</v>
      </c>
      <c r="E113" s="62">
        <v>92.2</v>
      </c>
      <c r="F113" s="62">
        <v>97</v>
      </c>
      <c r="G113" s="62">
        <v>90.6</v>
      </c>
      <c r="H113" s="62">
        <v>136.80000000000001</v>
      </c>
      <c r="I113" s="62">
        <v>182.3</v>
      </c>
      <c r="J113" s="62">
        <v>86.4</v>
      </c>
      <c r="K113" s="62">
        <v>98.1</v>
      </c>
      <c r="L113" s="62">
        <v>67.5</v>
      </c>
      <c r="M113" s="62">
        <v>102.6</v>
      </c>
      <c r="N113" s="62">
        <v>75.599999999999994</v>
      </c>
      <c r="O113" s="62">
        <v>48.2</v>
      </c>
      <c r="P113" s="62">
        <v>83.7</v>
      </c>
      <c r="Q113" s="62">
        <v>72.8</v>
      </c>
      <c r="R113" s="62">
        <v>62.4</v>
      </c>
      <c r="S113" s="62">
        <v>46.7</v>
      </c>
    </row>
    <row r="114" spans="1:19" x14ac:dyDescent="0.3">
      <c r="A114" s="81">
        <v>36495</v>
      </c>
      <c r="B114" s="62">
        <v>72.900000000000006</v>
      </c>
      <c r="C114" s="62">
        <v>80</v>
      </c>
      <c r="D114" s="62">
        <v>66.599999999999994</v>
      </c>
      <c r="E114" s="62">
        <v>88</v>
      </c>
      <c r="F114" s="62">
        <v>95.3</v>
      </c>
      <c r="G114" s="62">
        <v>85.4</v>
      </c>
      <c r="H114" s="62">
        <v>135.30000000000001</v>
      </c>
      <c r="I114" s="62">
        <v>179.8</v>
      </c>
      <c r="J114" s="62">
        <v>87</v>
      </c>
      <c r="K114" s="62">
        <v>97.2</v>
      </c>
      <c r="L114" s="62">
        <v>59.7</v>
      </c>
      <c r="M114" s="62">
        <v>104.7</v>
      </c>
      <c r="N114" s="62">
        <v>77</v>
      </c>
      <c r="O114" s="62">
        <v>49.8</v>
      </c>
      <c r="P114" s="62">
        <v>86</v>
      </c>
      <c r="Q114" s="62">
        <v>70.5</v>
      </c>
      <c r="R114" s="62">
        <v>63.7</v>
      </c>
      <c r="S114" s="62">
        <v>47.4</v>
      </c>
    </row>
    <row r="115" spans="1:19" x14ac:dyDescent="0.3">
      <c r="A115" s="81">
        <v>36526</v>
      </c>
      <c r="B115" s="62">
        <v>70.2</v>
      </c>
      <c r="C115" s="62">
        <v>75.3</v>
      </c>
      <c r="D115" s="62">
        <v>65.099999999999994</v>
      </c>
      <c r="E115" s="62">
        <v>85.7</v>
      </c>
      <c r="F115" s="62">
        <v>93.9</v>
      </c>
      <c r="G115" s="62">
        <v>83.1</v>
      </c>
      <c r="H115" s="62">
        <v>135.80000000000001</v>
      </c>
      <c r="I115" s="62">
        <v>165.8</v>
      </c>
      <c r="J115" s="62">
        <v>84.4</v>
      </c>
      <c r="K115" s="62">
        <v>92.6</v>
      </c>
      <c r="L115" s="62">
        <v>60.3</v>
      </c>
      <c r="M115" s="62">
        <v>96.6</v>
      </c>
      <c r="N115" s="62">
        <v>75.8</v>
      </c>
      <c r="O115" s="62">
        <v>47.1</v>
      </c>
      <c r="P115" s="62">
        <v>83.3</v>
      </c>
      <c r="Q115" s="62">
        <v>73</v>
      </c>
      <c r="R115" s="62">
        <v>60.6</v>
      </c>
      <c r="S115" s="62">
        <v>33.299999999999997</v>
      </c>
    </row>
    <row r="116" spans="1:19" x14ac:dyDescent="0.3">
      <c r="A116" s="81">
        <v>36557</v>
      </c>
      <c r="B116" s="62">
        <v>74.3</v>
      </c>
      <c r="C116" s="62">
        <v>79.099999999999994</v>
      </c>
      <c r="D116" s="62">
        <v>69.8</v>
      </c>
      <c r="E116" s="62">
        <v>88.4</v>
      </c>
      <c r="F116" s="62">
        <v>96.9</v>
      </c>
      <c r="G116" s="62">
        <v>85.5</v>
      </c>
      <c r="H116" s="62">
        <v>142.4</v>
      </c>
      <c r="I116" s="62">
        <v>173.5</v>
      </c>
      <c r="J116" s="62">
        <v>85.7</v>
      </c>
      <c r="K116" s="62">
        <v>96.4</v>
      </c>
      <c r="L116" s="62">
        <v>61.4</v>
      </c>
      <c r="M116" s="62">
        <v>99.4</v>
      </c>
      <c r="N116" s="62">
        <v>79.3</v>
      </c>
      <c r="O116" s="62">
        <v>51.2</v>
      </c>
      <c r="P116" s="62">
        <v>85.4</v>
      </c>
      <c r="Q116" s="62">
        <v>76.900000000000006</v>
      </c>
      <c r="R116" s="62">
        <v>64.900000000000006</v>
      </c>
      <c r="S116" s="62">
        <v>45.4</v>
      </c>
    </row>
    <row r="117" spans="1:19" x14ac:dyDescent="0.3">
      <c r="A117" s="81">
        <v>36586</v>
      </c>
      <c r="B117" s="62">
        <v>76.099999999999994</v>
      </c>
      <c r="C117" s="62">
        <v>81.400000000000006</v>
      </c>
      <c r="D117" s="62">
        <v>71</v>
      </c>
      <c r="E117" s="62">
        <v>89.7</v>
      </c>
      <c r="F117" s="62">
        <v>100.9</v>
      </c>
      <c r="G117" s="62">
        <v>85.9</v>
      </c>
      <c r="H117" s="62">
        <v>142.5</v>
      </c>
      <c r="I117" s="62">
        <v>168.4</v>
      </c>
      <c r="J117" s="62">
        <v>88.2</v>
      </c>
      <c r="K117" s="62">
        <v>98.6</v>
      </c>
      <c r="L117" s="62">
        <v>63.4</v>
      </c>
      <c r="M117" s="62">
        <v>99.9</v>
      </c>
      <c r="N117" s="62">
        <v>77.2</v>
      </c>
      <c r="O117" s="62">
        <v>51.4</v>
      </c>
      <c r="P117" s="62">
        <v>93.7</v>
      </c>
      <c r="Q117" s="62">
        <v>76.900000000000006</v>
      </c>
      <c r="R117" s="62">
        <v>64.2</v>
      </c>
      <c r="S117" s="62">
        <v>74.400000000000006</v>
      </c>
    </row>
    <row r="118" spans="1:19" x14ac:dyDescent="0.3">
      <c r="A118" s="81">
        <v>36617</v>
      </c>
      <c r="B118" s="62">
        <v>76.900000000000006</v>
      </c>
      <c r="C118" s="62">
        <v>80.599999999999994</v>
      </c>
      <c r="D118" s="62">
        <v>72.7</v>
      </c>
      <c r="E118" s="62">
        <v>89.4</v>
      </c>
      <c r="F118" s="62">
        <v>102.7</v>
      </c>
      <c r="G118" s="62">
        <v>84.9</v>
      </c>
      <c r="H118" s="62">
        <v>140.1</v>
      </c>
      <c r="I118" s="62">
        <v>162.80000000000001</v>
      </c>
      <c r="J118" s="62">
        <v>92.7</v>
      </c>
      <c r="K118" s="62">
        <v>96.9</v>
      </c>
      <c r="L118" s="62">
        <v>62.2</v>
      </c>
      <c r="M118" s="62">
        <v>99.5</v>
      </c>
      <c r="N118" s="62">
        <v>77.900000000000006</v>
      </c>
      <c r="O118" s="62">
        <v>56.6</v>
      </c>
      <c r="P118" s="62">
        <v>87.5</v>
      </c>
      <c r="Q118" s="62">
        <v>78.3</v>
      </c>
      <c r="R118" s="62">
        <v>66.8</v>
      </c>
      <c r="S118" s="62">
        <v>58.9</v>
      </c>
    </row>
    <row r="119" spans="1:19" x14ac:dyDescent="0.3">
      <c r="A119" s="81">
        <v>36647</v>
      </c>
      <c r="B119" s="62">
        <v>77</v>
      </c>
      <c r="C119" s="62">
        <v>82.3</v>
      </c>
      <c r="D119" s="62">
        <v>72</v>
      </c>
      <c r="E119" s="62">
        <v>90.7</v>
      </c>
      <c r="F119" s="62">
        <v>100.2</v>
      </c>
      <c r="G119" s="62">
        <v>87.4</v>
      </c>
      <c r="H119" s="62">
        <v>145.4</v>
      </c>
      <c r="I119" s="62">
        <v>180.4</v>
      </c>
      <c r="J119" s="62">
        <v>91</v>
      </c>
      <c r="K119" s="62">
        <v>99.3</v>
      </c>
      <c r="L119" s="62">
        <v>61.1</v>
      </c>
      <c r="M119" s="62">
        <v>100.8</v>
      </c>
      <c r="N119" s="62">
        <v>82.4</v>
      </c>
      <c r="O119" s="62">
        <v>56.1</v>
      </c>
      <c r="P119" s="62">
        <v>90.5</v>
      </c>
      <c r="Q119" s="62">
        <v>79.3</v>
      </c>
      <c r="R119" s="62">
        <v>66.8</v>
      </c>
      <c r="S119" s="62">
        <v>41.1</v>
      </c>
    </row>
    <row r="120" spans="1:19" x14ac:dyDescent="0.3">
      <c r="A120" s="81">
        <v>36678</v>
      </c>
      <c r="B120" s="62">
        <v>78.599999999999994</v>
      </c>
      <c r="C120" s="62">
        <v>82.5</v>
      </c>
      <c r="D120" s="62">
        <v>74.599999999999994</v>
      </c>
      <c r="E120" s="62">
        <v>91.2</v>
      </c>
      <c r="F120" s="62">
        <v>101.4</v>
      </c>
      <c r="G120" s="62">
        <v>87.7</v>
      </c>
      <c r="H120" s="62">
        <v>140.80000000000001</v>
      </c>
      <c r="I120" s="62">
        <v>179.3</v>
      </c>
      <c r="J120" s="62">
        <v>90.7</v>
      </c>
      <c r="K120" s="62">
        <v>99.3</v>
      </c>
      <c r="L120" s="62">
        <v>62.9</v>
      </c>
      <c r="M120" s="62">
        <v>97.4</v>
      </c>
      <c r="N120" s="62">
        <v>78.400000000000006</v>
      </c>
      <c r="O120" s="62">
        <v>59</v>
      </c>
      <c r="P120" s="62">
        <v>91.9</v>
      </c>
      <c r="Q120" s="62">
        <v>78.099999999999994</v>
      </c>
      <c r="R120" s="62">
        <v>66.8</v>
      </c>
      <c r="S120" s="62">
        <v>84.1</v>
      </c>
    </row>
    <row r="121" spans="1:19" x14ac:dyDescent="0.3">
      <c r="A121" s="81">
        <v>36708</v>
      </c>
      <c r="B121" s="62">
        <v>78.7</v>
      </c>
      <c r="C121" s="62">
        <v>83.1</v>
      </c>
      <c r="D121" s="62">
        <v>74.400000000000006</v>
      </c>
      <c r="E121" s="62">
        <v>90.6</v>
      </c>
      <c r="F121" s="62">
        <v>101.6</v>
      </c>
      <c r="G121" s="62">
        <v>87</v>
      </c>
      <c r="H121" s="62">
        <v>143</v>
      </c>
      <c r="I121" s="62">
        <v>165.2</v>
      </c>
      <c r="J121" s="62">
        <v>89.9</v>
      </c>
      <c r="K121" s="62">
        <v>100</v>
      </c>
      <c r="L121" s="62">
        <v>63.4</v>
      </c>
      <c r="M121" s="62">
        <v>100.3</v>
      </c>
      <c r="N121" s="62">
        <v>80.8</v>
      </c>
      <c r="O121" s="62">
        <v>56.4</v>
      </c>
      <c r="P121" s="62">
        <v>93.6</v>
      </c>
      <c r="Q121" s="62">
        <v>81.3</v>
      </c>
      <c r="R121" s="62">
        <v>68.900000000000006</v>
      </c>
      <c r="S121" s="62">
        <v>56.8</v>
      </c>
    </row>
    <row r="122" spans="1:19" x14ac:dyDescent="0.3">
      <c r="A122" s="81">
        <v>36739</v>
      </c>
      <c r="B122" s="62">
        <v>79</v>
      </c>
      <c r="C122" s="62">
        <v>85.9</v>
      </c>
      <c r="D122" s="62">
        <v>73.2</v>
      </c>
      <c r="E122" s="62">
        <v>90.9</v>
      </c>
      <c r="F122" s="62">
        <v>100.4</v>
      </c>
      <c r="G122" s="62">
        <v>87.5</v>
      </c>
      <c r="H122" s="62">
        <v>145.5</v>
      </c>
      <c r="I122" s="62">
        <v>180.1</v>
      </c>
      <c r="J122" s="62">
        <v>87.7</v>
      </c>
      <c r="K122" s="62">
        <v>100</v>
      </c>
      <c r="L122" s="62">
        <v>63.4</v>
      </c>
      <c r="M122" s="62">
        <v>100.7</v>
      </c>
      <c r="N122" s="62">
        <v>80.599999999999994</v>
      </c>
      <c r="O122" s="62">
        <v>61.2</v>
      </c>
      <c r="P122" s="62">
        <v>99.8</v>
      </c>
      <c r="Q122" s="62">
        <v>83</v>
      </c>
      <c r="R122" s="62">
        <v>68.099999999999994</v>
      </c>
      <c r="S122" s="62">
        <v>34.9</v>
      </c>
    </row>
    <row r="123" spans="1:19" x14ac:dyDescent="0.3">
      <c r="A123" s="81">
        <v>36770</v>
      </c>
      <c r="B123" s="62">
        <v>78.599999999999994</v>
      </c>
      <c r="C123" s="62">
        <v>84.1</v>
      </c>
      <c r="D123" s="62">
        <v>73.2</v>
      </c>
      <c r="E123" s="62">
        <v>93.5</v>
      </c>
      <c r="F123" s="62">
        <v>101</v>
      </c>
      <c r="G123" s="62">
        <v>90.8</v>
      </c>
      <c r="H123" s="62">
        <v>144.9</v>
      </c>
      <c r="I123" s="62">
        <v>179</v>
      </c>
      <c r="J123" s="62">
        <v>87.1</v>
      </c>
      <c r="K123" s="62">
        <v>100.9</v>
      </c>
      <c r="L123" s="62">
        <v>68.7</v>
      </c>
      <c r="M123" s="62">
        <v>97.7</v>
      </c>
      <c r="N123" s="62">
        <v>80.8</v>
      </c>
      <c r="O123" s="62">
        <v>59.8</v>
      </c>
      <c r="P123" s="62">
        <v>97.5</v>
      </c>
      <c r="Q123" s="62">
        <v>80</v>
      </c>
      <c r="R123" s="62">
        <v>69.2</v>
      </c>
      <c r="S123" s="62">
        <v>38.1</v>
      </c>
    </row>
    <row r="124" spans="1:19" x14ac:dyDescent="0.3">
      <c r="A124" s="81">
        <v>36800</v>
      </c>
      <c r="B124" s="62">
        <v>78.8</v>
      </c>
      <c r="C124" s="62">
        <v>82.6</v>
      </c>
      <c r="D124" s="62">
        <v>75.099999999999994</v>
      </c>
      <c r="E124" s="62">
        <v>90.5</v>
      </c>
      <c r="F124" s="62">
        <v>102.5</v>
      </c>
      <c r="G124" s="62">
        <v>86.6</v>
      </c>
      <c r="H124" s="62">
        <v>144.80000000000001</v>
      </c>
      <c r="I124" s="62">
        <v>161.30000000000001</v>
      </c>
      <c r="J124" s="62">
        <v>90</v>
      </c>
      <c r="K124" s="62">
        <v>100</v>
      </c>
      <c r="L124" s="62">
        <v>65.599999999999994</v>
      </c>
      <c r="M124" s="62">
        <v>100.8</v>
      </c>
      <c r="N124" s="62">
        <v>81.099999999999994</v>
      </c>
      <c r="O124" s="62">
        <v>62</v>
      </c>
      <c r="P124" s="62">
        <v>91.5</v>
      </c>
      <c r="Q124" s="62">
        <v>79.599999999999994</v>
      </c>
      <c r="R124" s="62">
        <v>68.599999999999994</v>
      </c>
      <c r="S124" s="62">
        <v>50.9</v>
      </c>
    </row>
    <row r="125" spans="1:19" x14ac:dyDescent="0.3">
      <c r="A125" s="81">
        <v>36831</v>
      </c>
      <c r="B125" s="62">
        <v>79.099999999999994</v>
      </c>
      <c r="C125" s="62">
        <v>81.5</v>
      </c>
      <c r="D125" s="62">
        <v>76</v>
      </c>
      <c r="E125" s="62">
        <v>91.7</v>
      </c>
      <c r="F125" s="62">
        <v>105.6</v>
      </c>
      <c r="G125" s="62">
        <v>86.9</v>
      </c>
      <c r="H125" s="62">
        <v>142.9</v>
      </c>
      <c r="I125" s="62">
        <v>165.4</v>
      </c>
      <c r="J125" s="62">
        <v>89.1</v>
      </c>
      <c r="K125" s="62">
        <v>100.5</v>
      </c>
      <c r="L125" s="62">
        <v>65</v>
      </c>
      <c r="M125" s="62">
        <v>96.4</v>
      </c>
      <c r="N125" s="62">
        <v>80.5</v>
      </c>
      <c r="O125" s="62">
        <v>54.5</v>
      </c>
      <c r="P125" s="62">
        <v>92.9</v>
      </c>
      <c r="Q125" s="62">
        <v>81.8</v>
      </c>
      <c r="R125" s="62">
        <v>71.2</v>
      </c>
      <c r="S125" s="62">
        <v>63.7</v>
      </c>
    </row>
    <row r="126" spans="1:19" x14ac:dyDescent="0.3">
      <c r="A126" s="81">
        <v>36861</v>
      </c>
      <c r="B126" s="62">
        <v>80.3</v>
      </c>
      <c r="C126" s="62">
        <v>82.5</v>
      </c>
      <c r="D126" s="62">
        <v>77.3</v>
      </c>
      <c r="E126" s="62">
        <v>93.5</v>
      </c>
      <c r="F126" s="62">
        <v>103.9</v>
      </c>
      <c r="G126" s="62">
        <v>90.1</v>
      </c>
      <c r="H126" s="62">
        <v>147.5</v>
      </c>
      <c r="I126" s="62">
        <v>166.5</v>
      </c>
      <c r="J126" s="62">
        <v>88.3</v>
      </c>
      <c r="K126" s="62">
        <v>99</v>
      </c>
      <c r="L126" s="62">
        <v>70.400000000000006</v>
      </c>
      <c r="M126" s="62">
        <v>98.2</v>
      </c>
      <c r="N126" s="62">
        <v>82.8</v>
      </c>
      <c r="O126" s="62">
        <v>55.2</v>
      </c>
      <c r="P126" s="62">
        <v>96.3</v>
      </c>
      <c r="Q126" s="62">
        <v>79.099999999999994</v>
      </c>
      <c r="R126" s="62">
        <v>70.8</v>
      </c>
      <c r="S126" s="62">
        <v>88.1</v>
      </c>
    </row>
    <row r="127" spans="1:19" x14ac:dyDescent="0.3">
      <c r="A127" s="81">
        <v>36892</v>
      </c>
      <c r="B127" s="62">
        <v>77.7</v>
      </c>
      <c r="C127" s="62">
        <v>80.3</v>
      </c>
      <c r="D127" s="62">
        <v>73.7</v>
      </c>
      <c r="E127" s="62">
        <v>93.8</v>
      </c>
      <c r="F127" s="62">
        <v>106.2</v>
      </c>
      <c r="G127" s="62">
        <v>89.6</v>
      </c>
      <c r="H127" s="62">
        <v>142.30000000000001</v>
      </c>
      <c r="I127" s="62">
        <v>178.6</v>
      </c>
      <c r="J127" s="62">
        <v>85</v>
      </c>
      <c r="K127" s="62">
        <v>96.7</v>
      </c>
      <c r="L127" s="62">
        <v>68.099999999999994</v>
      </c>
      <c r="M127" s="62">
        <v>96.9</v>
      </c>
      <c r="N127" s="62">
        <v>82.9</v>
      </c>
      <c r="O127" s="62">
        <v>50.9</v>
      </c>
      <c r="P127" s="62">
        <v>92.5</v>
      </c>
      <c r="Q127" s="62">
        <v>79.099999999999994</v>
      </c>
      <c r="R127" s="62">
        <v>70.599999999999994</v>
      </c>
      <c r="S127" s="62">
        <v>54.9</v>
      </c>
    </row>
    <row r="128" spans="1:19" x14ac:dyDescent="0.3">
      <c r="A128" s="81">
        <v>36923</v>
      </c>
      <c r="B128" s="62">
        <v>78</v>
      </c>
      <c r="C128" s="62">
        <v>79.599999999999994</v>
      </c>
      <c r="D128" s="62">
        <v>75.3</v>
      </c>
      <c r="E128" s="62">
        <v>91.9</v>
      </c>
      <c r="F128" s="62">
        <v>105.9</v>
      </c>
      <c r="G128" s="62">
        <v>87.4</v>
      </c>
      <c r="H128" s="62">
        <v>139.69999999999999</v>
      </c>
      <c r="I128" s="62">
        <v>180.5</v>
      </c>
      <c r="J128" s="62">
        <v>84.4</v>
      </c>
      <c r="K128" s="62">
        <v>95.9</v>
      </c>
      <c r="L128" s="62">
        <v>63.9</v>
      </c>
      <c r="M128" s="62">
        <v>95.4</v>
      </c>
      <c r="N128" s="62">
        <v>82.9</v>
      </c>
      <c r="O128" s="62">
        <v>51.1</v>
      </c>
      <c r="P128" s="62">
        <v>95.5</v>
      </c>
      <c r="Q128" s="62">
        <v>78.900000000000006</v>
      </c>
      <c r="R128" s="62">
        <v>73.5</v>
      </c>
      <c r="S128" s="62">
        <v>51.6</v>
      </c>
    </row>
    <row r="129" spans="1:19" x14ac:dyDescent="0.3">
      <c r="A129" s="81">
        <v>36951</v>
      </c>
      <c r="B129" s="62">
        <v>77.3</v>
      </c>
      <c r="C129" s="62">
        <v>78.900000000000006</v>
      </c>
      <c r="D129" s="62">
        <v>74.599999999999994</v>
      </c>
      <c r="E129" s="62">
        <v>91.5</v>
      </c>
      <c r="F129" s="62">
        <v>105.4</v>
      </c>
      <c r="G129" s="62">
        <v>86.8</v>
      </c>
      <c r="H129" s="62">
        <v>137.69999999999999</v>
      </c>
      <c r="I129" s="62">
        <v>175.4</v>
      </c>
      <c r="J129" s="62">
        <v>83.4</v>
      </c>
      <c r="K129" s="62">
        <v>93.7</v>
      </c>
      <c r="L129" s="62">
        <v>65.099999999999994</v>
      </c>
      <c r="M129" s="62">
        <v>92.6</v>
      </c>
      <c r="N129" s="62">
        <v>81.099999999999994</v>
      </c>
      <c r="O129" s="62">
        <v>52.7</v>
      </c>
      <c r="P129" s="62">
        <v>97.6</v>
      </c>
      <c r="Q129" s="62">
        <v>78.8</v>
      </c>
      <c r="R129" s="62">
        <v>70.5</v>
      </c>
      <c r="S129" s="62">
        <v>57.6</v>
      </c>
    </row>
    <row r="130" spans="1:19" x14ac:dyDescent="0.3">
      <c r="A130" s="81">
        <v>36982</v>
      </c>
      <c r="B130" s="62">
        <v>74.599999999999994</v>
      </c>
      <c r="C130" s="62">
        <v>76.3</v>
      </c>
      <c r="D130" s="62">
        <v>71.599999999999994</v>
      </c>
      <c r="E130" s="62">
        <v>92.2</v>
      </c>
      <c r="F130" s="62">
        <v>103.7</v>
      </c>
      <c r="G130" s="62">
        <v>88.1</v>
      </c>
      <c r="H130" s="62">
        <v>133.19999999999999</v>
      </c>
      <c r="I130" s="62">
        <v>172.3</v>
      </c>
      <c r="J130" s="62">
        <v>82</v>
      </c>
      <c r="K130" s="62">
        <v>94.6</v>
      </c>
      <c r="L130" s="62">
        <v>66.5</v>
      </c>
      <c r="M130" s="62">
        <v>94.2</v>
      </c>
      <c r="N130" s="62">
        <v>78.8</v>
      </c>
      <c r="O130" s="62">
        <v>47.3</v>
      </c>
      <c r="P130" s="62">
        <v>87.1</v>
      </c>
      <c r="Q130" s="62">
        <v>74.3</v>
      </c>
      <c r="R130" s="62">
        <v>71.5</v>
      </c>
      <c r="S130" s="62">
        <v>44.3</v>
      </c>
    </row>
    <row r="131" spans="1:19" x14ac:dyDescent="0.3">
      <c r="A131" s="81">
        <v>37012</v>
      </c>
      <c r="B131" s="62">
        <v>77.099999999999994</v>
      </c>
      <c r="C131" s="62">
        <v>79.8</v>
      </c>
      <c r="D131" s="62">
        <v>73.400000000000006</v>
      </c>
      <c r="E131" s="62">
        <v>93.1</v>
      </c>
      <c r="F131" s="62">
        <v>105.4</v>
      </c>
      <c r="G131" s="62">
        <v>89.1</v>
      </c>
      <c r="H131" s="62">
        <v>136.1</v>
      </c>
      <c r="I131" s="62">
        <v>185.6</v>
      </c>
      <c r="J131" s="62">
        <v>84.8</v>
      </c>
      <c r="K131" s="62">
        <v>93.4</v>
      </c>
      <c r="L131" s="62">
        <v>65.3</v>
      </c>
      <c r="M131" s="62">
        <v>95.1</v>
      </c>
      <c r="N131" s="62">
        <v>79.599999999999994</v>
      </c>
      <c r="O131" s="62">
        <v>48.3</v>
      </c>
      <c r="P131" s="62">
        <v>102.6</v>
      </c>
      <c r="Q131" s="62">
        <v>78.2</v>
      </c>
      <c r="R131" s="62">
        <v>71.599999999999994</v>
      </c>
      <c r="S131" s="62">
        <v>49.2</v>
      </c>
    </row>
    <row r="132" spans="1:19" x14ac:dyDescent="0.3">
      <c r="A132" s="81">
        <v>37043</v>
      </c>
      <c r="B132" s="62">
        <v>77.3</v>
      </c>
      <c r="C132" s="62">
        <v>78.900000000000006</v>
      </c>
      <c r="D132" s="62">
        <v>74</v>
      </c>
      <c r="E132" s="62">
        <v>95</v>
      </c>
      <c r="F132" s="62">
        <v>103.3</v>
      </c>
      <c r="G132" s="62">
        <v>92.3</v>
      </c>
      <c r="H132" s="62">
        <v>140</v>
      </c>
      <c r="I132" s="62">
        <v>194</v>
      </c>
      <c r="J132" s="62">
        <v>84.6</v>
      </c>
      <c r="K132" s="62">
        <v>96.7</v>
      </c>
      <c r="L132" s="62">
        <v>68.900000000000006</v>
      </c>
      <c r="M132" s="62">
        <v>92.5</v>
      </c>
      <c r="N132" s="62">
        <v>79</v>
      </c>
      <c r="O132" s="62">
        <v>47.7</v>
      </c>
      <c r="P132" s="62">
        <v>97.6</v>
      </c>
      <c r="Q132" s="62">
        <v>74.400000000000006</v>
      </c>
      <c r="R132" s="62">
        <v>72.7</v>
      </c>
      <c r="S132" s="62">
        <v>67.7</v>
      </c>
    </row>
    <row r="133" spans="1:19" x14ac:dyDescent="0.3">
      <c r="A133" s="81">
        <v>37073</v>
      </c>
      <c r="B133" s="62">
        <v>75</v>
      </c>
      <c r="C133" s="62">
        <v>76.8</v>
      </c>
      <c r="D133" s="62">
        <v>71.599999999999994</v>
      </c>
      <c r="E133" s="62">
        <v>93.5</v>
      </c>
      <c r="F133" s="62">
        <v>103.9</v>
      </c>
      <c r="G133" s="62">
        <v>90</v>
      </c>
      <c r="H133" s="62">
        <v>133.5</v>
      </c>
      <c r="I133" s="62">
        <v>181.2</v>
      </c>
      <c r="J133" s="62">
        <v>83.7</v>
      </c>
      <c r="K133" s="62">
        <v>93.6</v>
      </c>
      <c r="L133" s="62">
        <v>68.3</v>
      </c>
      <c r="M133" s="62">
        <v>96.4</v>
      </c>
      <c r="N133" s="62">
        <v>78.400000000000006</v>
      </c>
      <c r="O133" s="62">
        <v>48</v>
      </c>
      <c r="P133" s="62">
        <v>89.1</v>
      </c>
      <c r="Q133" s="62">
        <v>74.7</v>
      </c>
      <c r="R133" s="62">
        <v>70.900000000000006</v>
      </c>
      <c r="S133" s="62">
        <v>42.4</v>
      </c>
    </row>
    <row r="134" spans="1:19" x14ac:dyDescent="0.3">
      <c r="A134" s="81">
        <v>37104</v>
      </c>
      <c r="B134" s="62">
        <v>75.8</v>
      </c>
      <c r="C134" s="62">
        <v>77.599999999999994</v>
      </c>
      <c r="D134" s="62">
        <v>72.2</v>
      </c>
      <c r="E134" s="62">
        <v>93.4</v>
      </c>
      <c r="F134" s="62">
        <v>103.4</v>
      </c>
      <c r="G134" s="62">
        <v>90.2</v>
      </c>
      <c r="H134" s="62">
        <v>133.1</v>
      </c>
      <c r="I134" s="62">
        <v>183.7</v>
      </c>
      <c r="J134" s="62">
        <v>86.2</v>
      </c>
      <c r="K134" s="62">
        <v>95.8</v>
      </c>
      <c r="L134" s="62">
        <v>67.599999999999994</v>
      </c>
      <c r="M134" s="62">
        <v>95.7</v>
      </c>
      <c r="N134" s="62">
        <v>78.5</v>
      </c>
      <c r="O134" s="62">
        <v>46.4</v>
      </c>
      <c r="P134" s="62">
        <v>90.4</v>
      </c>
      <c r="Q134" s="62">
        <v>73</v>
      </c>
      <c r="R134" s="62">
        <v>75.3</v>
      </c>
      <c r="S134" s="62">
        <v>35.9</v>
      </c>
    </row>
    <row r="135" spans="1:19" x14ac:dyDescent="0.3">
      <c r="A135" s="81">
        <v>37135</v>
      </c>
      <c r="B135" s="62">
        <v>73.2</v>
      </c>
      <c r="C135" s="62">
        <v>75</v>
      </c>
      <c r="D135" s="62">
        <v>70</v>
      </c>
      <c r="E135" s="62">
        <v>89.8</v>
      </c>
      <c r="F135" s="62">
        <v>101.5</v>
      </c>
      <c r="G135" s="62">
        <v>85.9</v>
      </c>
      <c r="H135" s="62">
        <v>131.5</v>
      </c>
      <c r="I135" s="62">
        <v>175.2</v>
      </c>
      <c r="J135" s="62">
        <v>86.7</v>
      </c>
      <c r="K135" s="62">
        <v>92.9</v>
      </c>
      <c r="L135" s="62">
        <v>63.4</v>
      </c>
      <c r="M135" s="62">
        <v>94.8</v>
      </c>
      <c r="N135" s="62">
        <v>78.5</v>
      </c>
      <c r="O135" s="62">
        <v>43.2</v>
      </c>
      <c r="P135" s="62">
        <v>86.1</v>
      </c>
      <c r="Q135" s="62">
        <v>74.7</v>
      </c>
      <c r="R135" s="62">
        <v>70.3</v>
      </c>
      <c r="S135" s="62">
        <v>31.5</v>
      </c>
    </row>
    <row r="136" spans="1:19" x14ac:dyDescent="0.3">
      <c r="A136" s="81">
        <v>37165</v>
      </c>
      <c r="B136" s="62">
        <v>72.3</v>
      </c>
      <c r="C136" s="62">
        <v>74.400000000000006</v>
      </c>
      <c r="D136" s="62">
        <v>68.599999999999994</v>
      </c>
      <c r="E136" s="62">
        <v>92.1</v>
      </c>
      <c r="F136" s="62">
        <v>102.7</v>
      </c>
      <c r="G136" s="62">
        <v>88.5</v>
      </c>
      <c r="H136" s="62">
        <v>130.69999999999999</v>
      </c>
      <c r="I136" s="62">
        <v>177</v>
      </c>
      <c r="J136" s="62">
        <v>85.7</v>
      </c>
      <c r="K136" s="62">
        <v>92</v>
      </c>
      <c r="L136" s="62">
        <v>67.099999999999994</v>
      </c>
      <c r="M136" s="62">
        <v>94.6</v>
      </c>
      <c r="N136" s="62">
        <v>76.3</v>
      </c>
      <c r="O136" s="62">
        <v>44.3</v>
      </c>
      <c r="P136" s="62">
        <v>84.5</v>
      </c>
      <c r="Q136" s="62">
        <v>73.7</v>
      </c>
      <c r="R136" s="62">
        <v>68.8</v>
      </c>
      <c r="S136" s="62">
        <v>29.6</v>
      </c>
    </row>
    <row r="137" spans="1:19" x14ac:dyDescent="0.3">
      <c r="A137" s="81">
        <v>37196</v>
      </c>
      <c r="B137" s="62">
        <v>72.3</v>
      </c>
      <c r="C137" s="62">
        <v>72.8</v>
      </c>
      <c r="D137" s="62">
        <v>69.5</v>
      </c>
      <c r="E137" s="62">
        <v>91.9</v>
      </c>
      <c r="F137" s="62">
        <v>100.2</v>
      </c>
      <c r="G137" s="62">
        <v>89.3</v>
      </c>
      <c r="H137" s="62">
        <v>131.30000000000001</v>
      </c>
      <c r="I137" s="62">
        <v>196.2</v>
      </c>
      <c r="J137" s="62">
        <v>86.8</v>
      </c>
      <c r="K137" s="62">
        <v>90</v>
      </c>
      <c r="L137" s="62">
        <v>64.400000000000006</v>
      </c>
      <c r="M137" s="62">
        <v>89.7</v>
      </c>
      <c r="N137" s="62">
        <v>75.3</v>
      </c>
      <c r="O137" s="62">
        <v>47.4</v>
      </c>
      <c r="P137" s="62">
        <v>81.900000000000006</v>
      </c>
      <c r="Q137" s="62">
        <v>69.599999999999994</v>
      </c>
      <c r="R137" s="62">
        <v>69.3</v>
      </c>
      <c r="S137" s="62">
        <v>46.9</v>
      </c>
    </row>
    <row r="138" spans="1:19" x14ac:dyDescent="0.3">
      <c r="A138" s="81">
        <v>37226</v>
      </c>
      <c r="B138" s="62">
        <v>75.599999999999994</v>
      </c>
      <c r="C138" s="62">
        <v>77.3</v>
      </c>
      <c r="D138" s="62">
        <v>72.400000000000006</v>
      </c>
      <c r="E138" s="62">
        <v>92.5</v>
      </c>
      <c r="F138" s="62">
        <v>99.3</v>
      </c>
      <c r="G138" s="62">
        <v>90.4</v>
      </c>
      <c r="H138" s="62">
        <v>128.9</v>
      </c>
      <c r="I138" s="62">
        <v>202.7</v>
      </c>
      <c r="J138" s="62">
        <v>89.3</v>
      </c>
      <c r="K138" s="62">
        <v>89</v>
      </c>
      <c r="L138" s="62">
        <v>66</v>
      </c>
      <c r="M138" s="62">
        <v>96.3</v>
      </c>
      <c r="N138" s="62">
        <v>78.900000000000006</v>
      </c>
      <c r="O138" s="62">
        <v>46.4</v>
      </c>
      <c r="P138" s="62">
        <v>97.4</v>
      </c>
      <c r="Q138" s="62">
        <v>77.400000000000006</v>
      </c>
      <c r="R138" s="62">
        <v>69.8</v>
      </c>
      <c r="S138" s="62">
        <v>52.5</v>
      </c>
    </row>
    <row r="139" spans="1:19" x14ac:dyDescent="0.3">
      <c r="A139" s="81">
        <v>37257</v>
      </c>
      <c r="B139" s="62">
        <v>74</v>
      </c>
      <c r="C139" s="62">
        <v>75.8</v>
      </c>
      <c r="D139" s="62">
        <v>70.3</v>
      </c>
      <c r="E139" s="62">
        <v>93.6</v>
      </c>
      <c r="F139" s="62">
        <v>105.6</v>
      </c>
      <c r="G139" s="62">
        <v>89.6</v>
      </c>
      <c r="H139" s="62">
        <v>125.6</v>
      </c>
      <c r="I139" s="62">
        <v>154.5</v>
      </c>
      <c r="J139" s="62">
        <v>88.1</v>
      </c>
      <c r="K139" s="62">
        <v>90.8</v>
      </c>
      <c r="L139" s="62">
        <v>73.2</v>
      </c>
      <c r="M139" s="62">
        <v>97.5</v>
      </c>
      <c r="N139" s="62">
        <v>77.900000000000006</v>
      </c>
      <c r="O139" s="62">
        <v>44.7</v>
      </c>
      <c r="P139" s="62">
        <v>87.9</v>
      </c>
      <c r="Q139" s="62">
        <v>72.7</v>
      </c>
      <c r="R139" s="62">
        <v>72.3</v>
      </c>
      <c r="S139" s="62">
        <v>37.299999999999997</v>
      </c>
    </row>
    <row r="140" spans="1:19" x14ac:dyDescent="0.3">
      <c r="A140" s="81">
        <v>37288</v>
      </c>
      <c r="B140" s="62">
        <v>73.599999999999994</v>
      </c>
      <c r="C140" s="62">
        <v>77.8</v>
      </c>
      <c r="D140" s="62">
        <v>68.8</v>
      </c>
      <c r="E140" s="62">
        <v>89.5</v>
      </c>
      <c r="F140" s="62">
        <v>103.2</v>
      </c>
      <c r="G140" s="62">
        <v>84.8</v>
      </c>
      <c r="H140" s="62">
        <v>128.1</v>
      </c>
      <c r="I140" s="62">
        <v>158.69999999999999</v>
      </c>
      <c r="J140" s="62">
        <v>88.1</v>
      </c>
      <c r="K140" s="62">
        <v>94.4</v>
      </c>
      <c r="L140" s="62">
        <v>65.900000000000006</v>
      </c>
      <c r="M140" s="62">
        <v>98.4</v>
      </c>
      <c r="N140" s="62">
        <v>78.099999999999994</v>
      </c>
      <c r="O140" s="62">
        <v>48.8</v>
      </c>
      <c r="P140" s="62">
        <v>85.4</v>
      </c>
      <c r="Q140" s="62">
        <v>73.099999999999994</v>
      </c>
      <c r="R140" s="62">
        <v>68.400000000000006</v>
      </c>
      <c r="S140" s="62">
        <v>36.9</v>
      </c>
    </row>
    <row r="141" spans="1:19" x14ac:dyDescent="0.3">
      <c r="A141" s="81">
        <v>37316</v>
      </c>
      <c r="B141" s="62">
        <v>75.099999999999994</v>
      </c>
      <c r="C141" s="62">
        <v>77.2</v>
      </c>
      <c r="D141" s="62">
        <v>71.3</v>
      </c>
      <c r="E141" s="62">
        <v>94.1</v>
      </c>
      <c r="F141" s="62">
        <v>102.4</v>
      </c>
      <c r="G141" s="62">
        <v>91.1</v>
      </c>
      <c r="H141" s="62">
        <v>129.9</v>
      </c>
      <c r="I141" s="62">
        <v>159.80000000000001</v>
      </c>
      <c r="J141" s="62">
        <v>89.8</v>
      </c>
      <c r="K141" s="62">
        <v>95.4</v>
      </c>
      <c r="L141" s="62">
        <v>73.3</v>
      </c>
      <c r="M141" s="62">
        <v>91.5</v>
      </c>
      <c r="N141" s="62">
        <v>76.5</v>
      </c>
      <c r="O141" s="62">
        <v>48.3</v>
      </c>
      <c r="P141" s="62">
        <v>86.3</v>
      </c>
      <c r="Q141" s="62">
        <v>73.5</v>
      </c>
      <c r="R141" s="62">
        <v>71.8</v>
      </c>
      <c r="S141" s="62">
        <v>50.3</v>
      </c>
    </row>
    <row r="142" spans="1:19" x14ac:dyDescent="0.3">
      <c r="A142" s="81">
        <v>37347</v>
      </c>
      <c r="B142" s="62">
        <v>75.3</v>
      </c>
      <c r="C142" s="62">
        <v>79.2</v>
      </c>
      <c r="D142" s="62">
        <v>70.900000000000006</v>
      </c>
      <c r="E142" s="62">
        <v>92.2</v>
      </c>
      <c r="F142" s="62">
        <v>100.1</v>
      </c>
      <c r="G142" s="62">
        <v>89.7</v>
      </c>
      <c r="H142" s="62">
        <v>128.80000000000001</v>
      </c>
      <c r="I142" s="62">
        <v>155.1</v>
      </c>
      <c r="J142" s="62">
        <v>88.6</v>
      </c>
      <c r="K142" s="62">
        <v>98.6</v>
      </c>
      <c r="L142" s="62">
        <v>71.2</v>
      </c>
      <c r="M142" s="62">
        <v>100.4</v>
      </c>
      <c r="N142" s="62">
        <v>77.900000000000006</v>
      </c>
      <c r="O142" s="62">
        <v>49.4</v>
      </c>
      <c r="P142" s="62">
        <v>84.4</v>
      </c>
      <c r="Q142" s="62">
        <v>74.3</v>
      </c>
      <c r="R142" s="62">
        <v>71.2</v>
      </c>
      <c r="S142" s="62">
        <v>41.3</v>
      </c>
    </row>
    <row r="143" spans="1:19" x14ac:dyDescent="0.3">
      <c r="A143" s="81">
        <v>37377</v>
      </c>
      <c r="B143" s="62">
        <v>77.400000000000006</v>
      </c>
      <c r="C143" s="62">
        <v>78.7</v>
      </c>
      <c r="D143" s="62">
        <v>75</v>
      </c>
      <c r="E143" s="62">
        <v>89.7</v>
      </c>
      <c r="F143" s="62">
        <v>100.6</v>
      </c>
      <c r="G143" s="62">
        <v>85.9</v>
      </c>
      <c r="H143" s="62">
        <v>128</v>
      </c>
      <c r="I143" s="62">
        <v>147.1</v>
      </c>
      <c r="J143" s="62">
        <v>89</v>
      </c>
      <c r="K143" s="62">
        <v>98.8</v>
      </c>
      <c r="L143" s="62">
        <v>66.900000000000006</v>
      </c>
      <c r="M143" s="62">
        <v>100.4</v>
      </c>
      <c r="N143" s="62">
        <v>80.8</v>
      </c>
      <c r="O143" s="62">
        <v>50.2</v>
      </c>
      <c r="P143" s="62">
        <v>83.2</v>
      </c>
      <c r="Q143" s="62">
        <v>74.400000000000006</v>
      </c>
      <c r="R143" s="62">
        <v>72.900000000000006</v>
      </c>
      <c r="S143" s="62">
        <v>73.900000000000006</v>
      </c>
    </row>
    <row r="144" spans="1:19" x14ac:dyDescent="0.3">
      <c r="A144" s="81">
        <v>37408</v>
      </c>
      <c r="B144" s="62">
        <v>76.7</v>
      </c>
      <c r="C144" s="62">
        <v>79.3</v>
      </c>
      <c r="D144" s="62">
        <v>73.5</v>
      </c>
      <c r="E144" s="62">
        <v>89.1</v>
      </c>
      <c r="F144" s="62">
        <v>99.1</v>
      </c>
      <c r="G144" s="62">
        <v>85.7</v>
      </c>
      <c r="H144" s="62">
        <v>127.3</v>
      </c>
      <c r="I144" s="62">
        <v>148.1</v>
      </c>
      <c r="J144" s="62">
        <v>87.9</v>
      </c>
      <c r="K144" s="62">
        <v>96.7</v>
      </c>
      <c r="L144" s="62">
        <v>67.2</v>
      </c>
      <c r="M144" s="62">
        <v>103.3</v>
      </c>
      <c r="N144" s="62">
        <v>77.3</v>
      </c>
      <c r="O144" s="62">
        <v>49</v>
      </c>
      <c r="P144" s="62">
        <v>86.3</v>
      </c>
      <c r="Q144" s="62">
        <v>77.3</v>
      </c>
      <c r="R144" s="62">
        <v>72.599999999999994</v>
      </c>
      <c r="S144" s="62">
        <v>54</v>
      </c>
    </row>
    <row r="145" spans="1:19" x14ac:dyDescent="0.3">
      <c r="A145" s="81">
        <v>37438</v>
      </c>
      <c r="B145" s="62">
        <v>75.5</v>
      </c>
      <c r="C145" s="62">
        <v>78</v>
      </c>
      <c r="D145" s="62">
        <v>72</v>
      </c>
      <c r="E145" s="62">
        <v>90.5</v>
      </c>
      <c r="F145" s="62">
        <v>97.1</v>
      </c>
      <c r="G145" s="62">
        <v>88.2</v>
      </c>
      <c r="H145" s="62">
        <v>125.9</v>
      </c>
      <c r="I145" s="62">
        <v>145.19999999999999</v>
      </c>
      <c r="J145" s="62">
        <v>86.9</v>
      </c>
      <c r="K145" s="62">
        <v>96.4</v>
      </c>
      <c r="L145" s="62">
        <v>71.3</v>
      </c>
      <c r="M145" s="62">
        <v>101.7</v>
      </c>
      <c r="N145" s="62">
        <v>80.400000000000006</v>
      </c>
      <c r="O145" s="62">
        <v>45.8</v>
      </c>
      <c r="P145" s="62">
        <v>82.6</v>
      </c>
      <c r="Q145" s="62">
        <v>73</v>
      </c>
      <c r="R145" s="62">
        <v>73</v>
      </c>
      <c r="S145" s="62">
        <v>54.6</v>
      </c>
    </row>
    <row r="146" spans="1:19" x14ac:dyDescent="0.3">
      <c r="A146" s="81">
        <v>37469</v>
      </c>
      <c r="B146" s="62">
        <v>77.099999999999994</v>
      </c>
      <c r="C146" s="62">
        <v>77.8</v>
      </c>
      <c r="D146" s="62">
        <v>75.099999999999994</v>
      </c>
      <c r="E146" s="62">
        <v>90.2</v>
      </c>
      <c r="F146" s="62">
        <v>96.9</v>
      </c>
      <c r="G146" s="62">
        <v>87.9</v>
      </c>
      <c r="H146" s="62">
        <v>125.6</v>
      </c>
      <c r="I146" s="62">
        <v>147.5</v>
      </c>
      <c r="J146" s="62">
        <v>85.4</v>
      </c>
      <c r="K146" s="62">
        <v>95.8</v>
      </c>
      <c r="L146" s="62">
        <v>70.099999999999994</v>
      </c>
      <c r="M146" s="62">
        <v>99.4</v>
      </c>
      <c r="N146" s="62">
        <v>77</v>
      </c>
      <c r="O146" s="62">
        <v>48.2</v>
      </c>
      <c r="P146" s="62">
        <v>85.7</v>
      </c>
      <c r="Q146" s="62">
        <v>74.400000000000006</v>
      </c>
      <c r="R146" s="62">
        <v>80.099999999999994</v>
      </c>
      <c r="S146" s="62">
        <v>37.4</v>
      </c>
    </row>
    <row r="147" spans="1:19" x14ac:dyDescent="0.3">
      <c r="A147" s="81">
        <v>37500</v>
      </c>
      <c r="B147" s="62">
        <v>76.099999999999994</v>
      </c>
      <c r="C147" s="62">
        <v>79.599999999999994</v>
      </c>
      <c r="D147" s="62">
        <v>71.8</v>
      </c>
      <c r="E147" s="62">
        <v>93.1</v>
      </c>
      <c r="F147" s="62">
        <v>100.9</v>
      </c>
      <c r="G147" s="62">
        <v>90.7</v>
      </c>
      <c r="H147" s="62">
        <v>122.9</v>
      </c>
      <c r="I147" s="62">
        <v>151.80000000000001</v>
      </c>
      <c r="J147" s="62">
        <v>88.1</v>
      </c>
      <c r="K147" s="62">
        <v>96.5</v>
      </c>
      <c r="L147" s="62">
        <v>73</v>
      </c>
      <c r="M147" s="62">
        <v>100.4</v>
      </c>
      <c r="N147" s="62">
        <v>81.099999999999994</v>
      </c>
      <c r="O147" s="62">
        <v>48.3</v>
      </c>
      <c r="P147" s="62">
        <v>87.6</v>
      </c>
      <c r="Q147" s="62">
        <v>75.3</v>
      </c>
      <c r="R147" s="62">
        <v>74.099999999999994</v>
      </c>
      <c r="S147" s="62">
        <v>32.700000000000003</v>
      </c>
    </row>
    <row r="148" spans="1:19" x14ac:dyDescent="0.3">
      <c r="A148" s="81">
        <v>37530</v>
      </c>
      <c r="B148" s="62">
        <v>75.7</v>
      </c>
      <c r="C148" s="62">
        <v>78.2</v>
      </c>
      <c r="D148" s="62">
        <v>72.2</v>
      </c>
      <c r="E148" s="62">
        <v>91.4</v>
      </c>
      <c r="F148" s="62">
        <v>100.7</v>
      </c>
      <c r="G148" s="62">
        <v>88.4</v>
      </c>
      <c r="H148" s="62">
        <v>125.6</v>
      </c>
      <c r="I148" s="62">
        <v>166</v>
      </c>
      <c r="J148" s="62">
        <v>89.4</v>
      </c>
      <c r="K148" s="62">
        <v>93</v>
      </c>
      <c r="L148" s="62">
        <v>66.400000000000006</v>
      </c>
      <c r="M148" s="62">
        <v>105.6</v>
      </c>
      <c r="N148" s="62">
        <v>77.2</v>
      </c>
      <c r="O148" s="62">
        <v>48.3</v>
      </c>
      <c r="P148" s="62">
        <v>86.5</v>
      </c>
      <c r="Q148" s="62">
        <v>73.2</v>
      </c>
      <c r="R148" s="62">
        <v>73.5</v>
      </c>
      <c r="S148" s="62">
        <v>46</v>
      </c>
    </row>
    <row r="149" spans="1:19" x14ac:dyDescent="0.3">
      <c r="A149" s="81">
        <v>37561</v>
      </c>
      <c r="B149" s="62">
        <v>76.900000000000006</v>
      </c>
      <c r="C149" s="62">
        <v>79.7</v>
      </c>
      <c r="D149" s="62">
        <v>73.099999999999994</v>
      </c>
      <c r="E149" s="62">
        <v>92.8</v>
      </c>
      <c r="F149" s="62">
        <v>101.5</v>
      </c>
      <c r="G149" s="62">
        <v>89.7</v>
      </c>
      <c r="H149" s="62">
        <v>126.2</v>
      </c>
      <c r="I149" s="62">
        <v>142.5</v>
      </c>
      <c r="J149" s="62">
        <v>88.9</v>
      </c>
      <c r="K149" s="62">
        <v>95.1</v>
      </c>
      <c r="L149" s="62">
        <v>73.599999999999994</v>
      </c>
      <c r="M149" s="62">
        <v>100.8</v>
      </c>
      <c r="N149" s="62">
        <v>78.7</v>
      </c>
      <c r="O149" s="62">
        <v>48.6</v>
      </c>
      <c r="P149" s="62">
        <v>91.7</v>
      </c>
      <c r="Q149" s="62">
        <v>76.7</v>
      </c>
      <c r="R149" s="62">
        <v>74.900000000000006</v>
      </c>
      <c r="S149" s="62">
        <v>38.6</v>
      </c>
    </row>
    <row r="150" spans="1:19" x14ac:dyDescent="0.3">
      <c r="A150" s="81">
        <v>37591</v>
      </c>
      <c r="B150" s="62">
        <v>74.3</v>
      </c>
      <c r="C150" s="62">
        <v>78.099999999999994</v>
      </c>
      <c r="D150" s="62">
        <v>70</v>
      </c>
      <c r="E150" s="62">
        <v>89</v>
      </c>
      <c r="F150" s="62">
        <v>99.4</v>
      </c>
      <c r="G150" s="62">
        <v>85.6</v>
      </c>
      <c r="H150" s="62">
        <v>124.2</v>
      </c>
      <c r="I150" s="62">
        <v>142.19999999999999</v>
      </c>
      <c r="J150" s="62">
        <v>87.5</v>
      </c>
      <c r="K150" s="62">
        <v>92.4</v>
      </c>
      <c r="L150" s="62">
        <v>66.5</v>
      </c>
      <c r="M150" s="62">
        <v>97</v>
      </c>
      <c r="N150" s="62">
        <v>78.900000000000006</v>
      </c>
      <c r="O150" s="62">
        <v>46.4</v>
      </c>
      <c r="P150" s="62">
        <v>88.7</v>
      </c>
      <c r="Q150" s="62">
        <v>73.099999999999994</v>
      </c>
      <c r="R150" s="62">
        <v>70.599999999999994</v>
      </c>
      <c r="S150" s="62">
        <v>47.5</v>
      </c>
    </row>
    <row r="151" spans="1:19" x14ac:dyDescent="0.3">
      <c r="A151" s="81">
        <v>37622</v>
      </c>
      <c r="B151" s="62">
        <v>76.400000000000006</v>
      </c>
      <c r="C151" s="62">
        <v>79</v>
      </c>
      <c r="D151" s="62">
        <v>73.099999999999994</v>
      </c>
      <c r="E151" s="62">
        <v>91.1</v>
      </c>
      <c r="F151" s="62">
        <v>98.7</v>
      </c>
      <c r="G151" s="62">
        <v>88.5</v>
      </c>
      <c r="H151" s="62">
        <v>128.19999999999999</v>
      </c>
      <c r="I151" s="62">
        <v>159.1</v>
      </c>
      <c r="J151" s="62">
        <v>88.3</v>
      </c>
      <c r="K151" s="62">
        <v>94.6</v>
      </c>
      <c r="L151" s="62">
        <v>67.7</v>
      </c>
      <c r="M151" s="62">
        <v>98.3</v>
      </c>
      <c r="N151" s="62">
        <v>77.2</v>
      </c>
      <c r="O151" s="62">
        <v>48.1</v>
      </c>
      <c r="P151" s="62">
        <v>89.5</v>
      </c>
      <c r="Q151" s="62">
        <v>76.099999999999994</v>
      </c>
      <c r="R151" s="62">
        <v>74.599999999999994</v>
      </c>
      <c r="S151" s="62">
        <v>47.2</v>
      </c>
    </row>
    <row r="152" spans="1:19" x14ac:dyDescent="0.3">
      <c r="A152" s="81">
        <v>37653</v>
      </c>
      <c r="B152" s="62">
        <v>76.3</v>
      </c>
      <c r="C152" s="62">
        <v>78.8</v>
      </c>
      <c r="D152" s="62">
        <v>72.900000000000006</v>
      </c>
      <c r="E152" s="62">
        <v>90.5</v>
      </c>
      <c r="F152" s="62">
        <v>96.6</v>
      </c>
      <c r="G152" s="62">
        <v>88.4</v>
      </c>
      <c r="H152" s="62">
        <v>125</v>
      </c>
      <c r="I152" s="62">
        <v>150.9</v>
      </c>
      <c r="J152" s="62">
        <v>88.8</v>
      </c>
      <c r="K152" s="62">
        <v>95.9</v>
      </c>
      <c r="L152" s="62">
        <v>69.900000000000006</v>
      </c>
      <c r="M152" s="62">
        <v>99.3</v>
      </c>
      <c r="N152" s="62">
        <v>76.8</v>
      </c>
      <c r="O152" s="62">
        <v>49.4</v>
      </c>
      <c r="P152" s="62">
        <v>84.5</v>
      </c>
      <c r="Q152" s="62">
        <v>74.400000000000006</v>
      </c>
      <c r="R152" s="62">
        <v>75.900000000000006</v>
      </c>
      <c r="S152" s="62">
        <v>41.3</v>
      </c>
    </row>
    <row r="153" spans="1:19" x14ac:dyDescent="0.3">
      <c r="A153" s="81">
        <v>37681</v>
      </c>
      <c r="B153" s="62">
        <v>74.599999999999994</v>
      </c>
      <c r="C153" s="62">
        <v>78.599999999999994</v>
      </c>
      <c r="D153" s="62">
        <v>70.400000000000006</v>
      </c>
      <c r="E153" s="62">
        <v>88.3</v>
      </c>
      <c r="F153" s="62">
        <v>96.8</v>
      </c>
      <c r="G153" s="62">
        <v>85.6</v>
      </c>
      <c r="H153" s="62">
        <v>125.4</v>
      </c>
      <c r="I153" s="62">
        <v>142.19999999999999</v>
      </c>
      <c r="J153" s="62">
        <v>88.4</v>
      </c>
      <c r="K153" s="62">
        <v>96.4</v>
      </c>
      <c r="L153" s="62">
        <v>66.5</v>
      </c>
      <c r="M153" s="62">
        <v>97.3</v>
      </c>
      <c r="N153" s="62">
        <v>77</v>
      </c>
      <c r="O153" s="62">
        <v>47.9</v>
      </c>
      <c r="P153" s="62">
        <v>86.3</v>
      </c>
      <c r="Q153" s="62">
        <v>74.8</v>
      </c>
      <c r="R153" s="62">
        <v>70.7</v>
      </c>
      <c r="S153" s="62">
        <v>43.3</v>
      </c>
    </row>
    <row r="154" spans="1:19" x14ac:dyDescent="0.3">
      <c r="A154" s="81">
        <v>37712</v>
      </c>
      <c r="B154" s="62">
        <v>74.8</v>
      </c>
      <c r="C154" s="62">
        <v>77.7</v>
      </c>
      <c r="D154" s="62">
        <v>71.2</v>
      </c>
      <c r="E154" s="62">
        <v>89.1</v>
      </c>
      <c r="F154" s="62">
        <v>94.2</v>
      </c>
      <c r="G154" s="62">
        <v>87.5</v>
      </c>
      <c r="H154" s="62">
        <v>126.7</v>
      </c>
      <c r="I154" s="62">
        <v>147</v>
      </c>
      <c r="J154" s="62">
        <v>87.9</v>
      </c>
      <c r="K154" s="62">
        <v>95.1</v>
      </c>
      <c r="L154" s="62">
        <v>67.2</v>
      </c>
      <c r="M154" s="62">
        <v>96.2</v>
      </c>
      <c r="N154" s="62">
        <v>76.3</v>
      </c>
      <c r="O154" s="62">
        <v>47.9</v>
      </c>
      <c r="P154" s="62">
        <v>86.3</v>
      </c>
      <c r="Q154" s="62">
        <v>74.2</v>
      </c>
      <c r="R154" s="62">
        <v>71.400000000000006</v>
      </c>
      <c r="S154" s="62">
        <v>48.7</v>
      </c>
    </row>
    <row r="155" spans="1:19" x14ac:dyDescent="0.3">
      <c r="A155" s="81">
        <v>37742</v>
      </c>
      <c r="B155" s="62">
        <v>73</v>
      </c>
      <c r="C155" s="62">
        <v>75.7</v>
      </c>
      <c r="D155" s="62">
        <v>69.599999999999994</v>
      </c>
      <c r="E155" s="62">
        <v>88.3</v>
      </c>
      <c r="F155" s="62">
        <v>93.2</v>
      </c>
      <c r="G155" s="62">
        <v>86.7</v>
      </c>
      <c r="H155" s="62">
        <v>120.3</v>
      </c>
      <c r="I155" s="62">
        <v>139.9</v>
      </c>
      <c r="J155" s="62">
        <v>85.4</v>
      </c>
      <c r="K155" s="62">
        <v>91.3</v>
      </c>
      <c r="L155" s="62">
        <v>70.8</v>
      </c>
      <c r="M155" s="62">
        <v>93.5</v>
      </c>
      <c r="N155" s="62">
        <v>75.8</v>
      </c>
      <c r="O155" s="62">
        <v>46.1</v>
      </c>
      <c r="P155" s="62">
        <v>85</v>
      </c>
      <c r="Q155" s="62">
        <v>71.599999999999994</v>
      </c>
      <c r="R155" s="62">
        <v>72.2</v>
      </c>
      <c r="S155" s="62">
        <v>36</v>
      </c>
    </row>
    <row r="156" spans="1:19" x14ac:dyDescent="0.3">
      <c r="A156" s="81">
        <v>37773</v>
      </c>
      <c r="B156" s="62">
        <v>75.900000000000006</v>
      </c>
      <c r="C156" s="62">
        <v>77.7</v>
      </c>
      <c r="D156" s="62">
        <v>72.900000000000006</v>
      </c>
      <c r="E156" s="62">
        <v>88.8</v>
      </c>
      <c r="F156" s="62">
        <v>94.2</v>
      </c>
      <c r="G156" s="62">
        <v>87</v>
      </c>
      <c r="H156" s="62">
        <v>119.9</v>
      </c>
      <c r="I156" s="62">
        <v>149.6</v>
      </c>
      <c r="J156" s="62">
        <v>83.5</v>
      </c>
      <c r="K156" s="62">
        <v>93.8</v>
      </c>
      <c r="L156" s="62">
        <v>68</v>
      </c>
      <c r="M156" s="62">
        <v>95.2</v>
      </c>
      <c r="N156" s="62">
        <v>78.2</v>
      </c>
      <c r="O156" s="62">
        <v>49.5</v>
      </c>
      <c r="P156" s="62">
        <v>88.6</v>
      </c>
      <c r="Q156" s="62">
        <v>73.900000000000006</v>
      </c>
      <c r="R156" s="62">
        <v>69.7</v>
      </c>
      <c r="S156" s="62">
        <v>82.6</v>
      </c>
    </row>
    <row r="157" spans="1:19" x14ac:dyDescent="0.3">
      <c r="A157" s="81">
        <v>37803</v>
      </c>
      <c r="B157" s="62">
        <v>75</v>
      </c>
      <c r="C157" s="62">
        <v>78.7</v>
      </c>
      <c r="D157" s="62">
        <v>71.099999999999994</v>
      </c>
      <c r="E157" s="62">
        <v>89.5</v>
      </c>
      <c r="F157" s="62">
        <v>99.5</v>
      </c>
      <c r="G157" s="62">
        <v>86.1</v>
      </c>
      <c r="H157" s="62">
        <v>124.8</v>
      </c>
      <c r="I157" s="62">
        <v>133</v>
      </c>
      <c r="J157" s="62">
        <v>87.3</v>
      </c>
      <c r="K157" s="62">
        <v>95.9</v>
      </c>
      <c r="L157" s="62">
        <v>68.900000000000006</v>
      </c>
      <c r="M157" s="62">
        <v>96.1</v>
      </c>
      <c r="N157" s="62">
        <v>78.2</v>
      </c>
      <c r="O157" s="62">
        <v>49.6</v>
      </c>
      <c r="P157" s="62">
        <v>87.9</v>
      </c>
      <c r="Q157" s="62">
        <v>75.8</v>
      </c>
      <c r="R157" s="62">
        <v>71.5</v>
      </c>
      <c r="S157" s="62">
        <v>37</v>
      </c>
    </row>
    <row r="158" spans="1:19" x14ac:dyDescent="0.3">
      <c r="A158" s="81">
        <v>37834</v>
      </c>
      <c r="B158" s="62">
        <v>75.3</v>
      </c>
      <c r="C158" s="62">
        <v>78.099999999999994</v>
      </c>
      <c r="D158" s="62">
        <v>71.900000000000006</v>
      </c>
      <c r="E158" s="62">
        <v>88.7</v>
      </c>
      <c r="F158" s="62">
        <v>91.2</v>
      </c>
      <c r="G158" s="62">
        <v>87.9</v>
      </c>
      <c r="H158" s="62">
        <v>118.6</v>
      </c>
      <c r="I158" s="62">
        <v>147.30000000000001</v>
      </c>
      <c r="J158" s="62">
        <v>87.6</v>
      </c>
      <c r="K158" s="62">
        <v>95.6</v>
      </c>
      <c r="L158" s="62">
        <v>69.7</v>
      </c>
      <c r="M158" s="62">
        <v>94.6</v>
      </c>
      <c r="N158" s="62">
        <v>78.2</v>
      </c>
      <c r="O158" s="62">
        <v>51.8</v>
      </c>
      <c r="P158" s="62">
        <v>84.3</v>
      </c>
      <c r="Q158" s="62">
        <v>72.099999999999994</v>
      </c>
      <c r="R158" s="62">
        <v>73</v>
      </c>
      <c r="S158" s="62">
        <v>46.6</v>
      </c>
    </row>
    <row r="159" spans="1:19" x14ac:dyDescent="0.3">
      <c r="A159" s="81">
        <v>37865</v>
      </c>
      <c r="B159" s="62">
        <v>76.900000000000006</v>
      </c>
      <c r="C159" s="62">
        <v>79.599999999999994</v>
      </c>
      <c r="D159" s="62">
        <v>73.400000000000006</v>
      </c>
      <c r="E159" s="62">
        <v>89.6</v>
      </c>
      <c r="F159" s="62">
        <v>100.5</v>
      </c>
      <c r="G159" s="62">
        <v>86.1</v>
      </c>
      <c r="H159" s="62">
        <v>116.9</v>
      </c>
      <c r="I159" s="62">
        <v>144.69999999999999</v>
      </c>
      <c r="J159" s="62">
        <v>87.9</v>
      </c>
      <c r="K159" s="62">
        <v>94.8</v>
      </c>
      <c r="L159" s="62">
        <v>67.3</v>
      </c>
      <c r="M159" s="62">
        <v>97.9</v>
      </c>
      <c r="N159" s="62">
        <v>78</v>
      </c>
      <c r="O159" s="62">
        <v>53</v>
      </c>
      <c r="P159" s="62">
        <v>91.2</v>
      </c>
      <c r="Q159" s="62">
        <v>76.5</v>
      </c>
      <c r="R159" s="62">
        <v>72.2</v>
      </c>
      <c r="S159" s="62">
        <v>54.6</v>
      </c>
    </row>
    <row r="160" spans="1:19" x14ac:dyDescent="0.3">
      <c r="A160" s="81">
        <v>37895</v>
      </c>
      <c r="B160" s="62">
        <v>77.8</v>
      </c>
      <c r="C160" s="62">
        <v>80.8</v>
      </c>
      <c r="D160" s="62">
        <v>74.099999999999994</v>
      </c>
      <c r="E160" s="62">
        <v>92.9</v>
      </c>
      <c r="F160" s="62">
        <v>99.4</v>
      </c>
      <c r="G160" s="62">
        <v>90.7</v>
      </c>
      <c r="H160" s="62">
        <v>121.6</v>
      </c>
      <c r="I160" s="62">
        <v>142.1</v>
      </c>
      <c r="J160" s="62">
        <v>88.9</v>
      </c>
      <c r="K160" s="62">
        <v>97.5</v>
      </c>
      <c r="L160" s="62">
        <v>74.7</v>
      </c>
      <c r="M160" s="62">
        <v>100.8</v>
      </c>
      <c r="N160" s="62">
        <v>81.099999999999994</v>
      </c>
      <c r="O160" s="62">
        <v>51.6</v>
      </c>
      <c r="P160" s="62">
        <v>88.5</v>
      </c>
      <c r="Q160" s="62">
        <v>79.8</v>
      </c>
      <c r="R160" s="62">
        <v>72.7</v>
      </c>
      <c r="S160" s="62">
        <v>48.1</v>
      </c>
    </row>
    <row r="161" spans="1:19" x14ac:dyDescent="0.3">
      <c r="A161" s="81">
        <v>37926</v>
      </c>
      <c r="B161" s="62">
        <v>78.099999999999994</v>
      </c>
      <c r="C161" s="62">
        <v>82</v>
      </c>
      <c r="D161" s="62">
        <v>74.2</v>
      </c>
      <c r="E161" s="62">
        <v>88.9</v>
      </c>
      <c r="F161" s="62">
        <v>98.3</v>
      </c>
      <c r="G161" s="62">
        <v>85.7</v>
      </c>
      <c r="H161" s="62">
        <v>118.2</v>
      </c>
      <c r="I161" s="62">
        <v>143.9</v>
      </c>
      <c r="J161" s="62">
        <v>88.9</v>
      </c>
      <c r="K161" s="62">
        <v>95.5</v>
      </c>
      <c r="L161" s="62">
        <v>67.400000000000006</v>
      </c>
      <c r="M161" s="62">
        <v>107.9</v>
      </c>
      <c r="N161" s="62">
        <v>79.900000000000006</v>
      </c>
      <c r="O161" s="62">
        <v>54.7</v>
      </c>
      <c r="P161" s="62">
        <v>88.9</v>
      </c>
      <c r="Q161" s="62">
        <v>80.8</v>
      </c>
      <c r="R161" s="62">
        <v>73.400000000000006</v>
      </c>
      <c r="S161" s="62">
        <v>38.299999999999997</v>
      </c>
    </row>
    <row r="162" spans="1:19" x14ac:dyDescent="0.3">
      <c r="A162" s="81">
        <v>37956</v>
      </c>
      <c r="B162" s="62">
        <v>80</v>
      </c>
      <c r="C162" s="62">
        <v>83.9</v>
      </c>
      <c r="D162" s="62">
        <v>75.900000000000006</v>
      </c>
      <c r="E162" s="62">
        <v>93.5</v>
      </c>
      <c r="F162" s="62">
        <v>101.3</v>
      </c>
      <c r="G162" s="62">
        <v>90.9</v>
      </c>
      <c r="H162" s="62">
        <v>114.9</v>
      </c>
      <c r="I162" s="62">
        <v>152.1</v>
      </c>
      <c r="J162" s="62">
        <v>91.6</v>
      </c>
      <c r="K162" s="62">
        <v>100.2</v>
      </c>
      <c r="L162" s="62">
        <v>73.2</v>
      </c>
      <c r="M162" s="62">
        <v>112.5</v>
      </c>
      <c r="N162" s="62">
        <v>80.400000000000006</v>
      </c>
      <c r="O162" s="62">
        <v>54.3</v>
      </c>
      <c r="P162" s="62">
        <v>87.8</v>
      </c>
      <c r="Q162" s="62">
        <v>82.7</v>
      </c>
      <c r="R162" s="62">
        <v>73.7</v>
      </c>
      <c r="S162" s="62">
        <v>49.8</v>
      </c>
    </row>
    <row r="163" spans="1:19" x14ac:dyDescent="0.3">
      <c r="A163" s="81">
        <v>37987</v>
      </c>
      <c r="B163" s="62">
        <v>78.2</v>
      </c>
      <c r="C163" s="62">
        <v>82.9</v>
      </c>
      <c r="D163" s="62">
        <v>74.099999999999994</v>
      </c>
      <c r="E163" s="62">
        <v>88.9</v>
      </c>
      <c r="F163" s="62">
        <v>97.5</v>
      </c>
      <c r="G163" s="62">
        <v>85.8</v>
      </c>
      <c r="H163" s="62">
        <v>121.2</v>
      </c>
      <c r="I163" s="62">
        <v>138.9</v>
      </c>
      <c r="J163" s="62">
        <v>90.1</v>
      </c>
      <c r="K163" s="62">
        <v>99.6</v>
      </c>
      <c r="L163" s="62">
        <v>68.099999999999994</v>
      </c>
      <c r="M163" s="62">
        <v>107.4</v>
      </c>
      <c r="N163" s="62">
        <v>82</v>
      </c>
      <c r="O163" s="62">
        <v>52.5</v>
      </c>
      <c r="P163" s="62">
        <v>88.2</v>
      </c>
      <c r="Q163" s="62">
        <v>79</v>
      </c>
      <c r="R163" s="62">
        <v>73.099999999999994</v>
      </c>
      <c r="S163" s="62">
        <v>47</v>
      </c>
    </row>
    <row r="164" spans="1:19" x14ac:dyDescent="0.3">
      <c r="A164" s="81">
        <v>38018</v>
      </c>
      <c r="B164" s="62">
        <v>78.900000000000006</v>
      </c>
      <c r="C164" s="62">
        <v>84</v>
      </c>
      <c r="D164" s="62">
        <v>74.5</v>
      </c>
      <c r="E164" s="62">
        <v>89.3</v>
      </c>
      <c r="F164" s="62">
        <v>96.8</v>
      </c>
      <c r="G164" s="62">
        <v>86.7</v>
      </c>
      <c r="H164" s="62">
        <v>120.7</v>
      </c>
      <c r="I164" s="62">
        <v>139.1</v>
      </c>
      <c r="J164" s="62">
        <v>90.7</v>
      </c>
      <c r="K164" s="62">
        <v>96.8</v>
      </c>
      <c r="L164" s="62">
        <v>70.2</v>
      </c>
      <c r="M164" s="62">
        <v>108.3</v>
      </c>
      <c r="N164" s="62">
        <v>80.8</v>
      </c>
      <c r="O164" s="62">
        <v>53.8</v>
      </c>
      <c r="P164" s="62">
        <v>93.2</v>
      </c>
      <c r="Q164" s="62">
        <v>79.599999999999994</v>
      </c>
      <c r="R164" s="62">
        <v>74.3</v>
      </c>
      <c r="S164" s="62">
        <v>42.6</v>
      </c>
    </row>
    <row r="165" spans="1:19" x14ac:dyDescent="0.3">
      <c r="A165" s="81">
        <v>38047</v>
      </c>
      <c r="B165" s="62">
        <v>80.099999999999994</v>
      </c>
      <c r="C165" s="62">
        <v>84.1</v>
      </c>
      <c r="D165" s="62">
        <v>76.3</v>
      </c>
      <c r="E165" s="62">
        <v>89.3</v>
      </c>
      <c r="F165" s="62">
        <v>96.3</v>
      </c>
      <c r="G165" s="62">
        <v>87</v>
      </c>
      <c r="H165" s="62">
        <v>121.7</v>
      </c>
      <c r="I165" s="62">
        <v>144.6</v>
      </c>
      <c r="J165" s="62">
        <v>88.8</v>
      </c>
      <c r="K165" s="62">
        <v>97.3</v>
      </c>
      <c r="L165" s="62">
        <v>69.599999999999994</v>
      </c>
      <c r="M165" s="62">
        <v>109</v>
      </c>
      <c r="N165" s="62">
        <v>83.2</v>
      </c>
      <c r="O165" s="62">
        <v>53.1</v>
      </c>
      <c r="P165" s="62">
        <v>90.3</v>
      </c>
      <c r="Q165" s="62">
        <v>85.3</v>
      </c>
      <c r="R165" s="62">
        <v>75.2</v>
      </c>
      <c r="S165" s="62">
        <v>41.3</v>
      </c>
    </row>
    <row r="166" spans="1:19" x14ac:dyDescent="0.3">
      <c r="A166" s="81">
        <v>38078</v>
      </c>
      <c r="B166" s="62">
        <v>81.099999999999994</v>
      </c>
      <c r="C166" s="62">
        <v>84.8</v>
      </c>
      <c r="D166" s="62">
        <v>77.3</v>
      </c>
      <c r="E166" s="62">
        <v>91.9</v>
      </c>
      <c r="F166" s="62">
        <v>97</v>
      </c>
      <c r="G166" s="62">
        <v>90.1</v>
      </c>
      <c r="H166" s="62">
        <v>120.9</v>
      </c>
      <c r="I166" s="62">
        <v>140.30000000000001</v>
      </c>
      <c r="J166" s="62">
        <v>91.1</v>
      </c>
      <c r="K166" s="62">
        <v>99.9</v>
      </c>
      <c r="L166" s="62">
        <v>75.7</v>
      </c>
      <c r="M166" s="62">
        <v>107.1</v>
      </c>
      <c r="N166" s="62">
        <v>83.6</v>
      </c>
      <c r="O166" s="62">
        <v>53.8</v>
      </c>
      <c r="P166" s="62">
        <v>90.2</v>
      </c>
      <c r="Q166" s="62">
        <v>83.3</v>
      </c>
      <c r="R166" s="62">
        <v>78.400000000000006</v>
      </c>
      <c r="S166" s="62">
        <v>40.700000000000003</v>
      </c>
    </row>
    <row r="167" spans="1:19" x14ac:dyDescent="0.3">
      <c r="A167" s="81">
        <v>38108</v>
      </c>
      <c r="B167" s="62">
        <v>81.400000000000006</v>
      </c>
      <c r="C167" s="62">
        <v>85</v>
      </c>
      <c r="D167" s="62">
        <v>78</v>
      </c>
      <c r="E167" s="62">
        <v>90</v>
      </c>
      <c r="F167" s="62">
        <v>99.2</v>
      </c>
      <c r="G167" s="62">
        <v>87</v>
      </c>
      <c r="H167" s="62">
        <v>120.9</v>
      </c>
      <c r="I167" s="62">
        <v>129.80000000000001</v>
      </c>
      <c r="J167" s="62">
        <v>89.2</v>
      </c>
      <c r="K167" s="62">
        <v>98.2</v>
      </c>
      <c r="L167" s="62">
        <v>73.7</v>
      </c>
      <c r="M167" s="62">
        <v>107.4</v>
      </c>
      <c r="N167" s="62">
        <v>82.4</v>
      </c>
      <c r="O167" s="62">
        <v>56</v>
      </c>
      <c r="P167" s="62">
        <v>93.9</v>
      </c>
      <c r="Q167" s="62">
        <v>85</v>
      </c>
      <c r="R167" s="62">
        <v>78.7</v>
      </c>
      <c r="S167" s="62">
        <v>38.1</v>
      </c>
    </row>
    <row r="168" spans="1:19" x14ac:dyDescent="0.3">
      <c r="A168" s="81">
        <v>38139</v>
      </c>
      <c r="B168" s="62">
        <v>80.599999999999994</v>
      </c>
      <c r="C168" s="62">
        <v>83.9</v>
      </c>
      <c r="D168" s="62">
        <v>77.7</v>
      </c>
      <c r="E168" s="62">
        <v>88.2</v>
      </c>
      <c r="F168" s="62">
        <v>94.9</v>
      </c>
      <c r="G168" s="62">
        <v>85.9</v>
      </c>
      <c r="H168" s="62">
        <v>120</v>
      </c>
      <c r="I168" s="62">
        <v>137.30000000000001</v>
      </c>
      <c r="J168" s="62">
        <v>92.2</v>
      </c>
      <c r="K168" s="62">
        <v>100.2</v>
      </c>
      <c r="L168" s="62">
        <v>69.099999999999994</v>
      </c>
      <c r="M168" s="62">
        <v>102.5</v>
      </c>
      <c r="N168" s="62">
        <v>82.3</v>
      </c>
      <c r="O168" s="62">
        <v>57</v>
      </c>
      <c r="P168" s="62">
        <v>89.1</v>
      </c>
      <c r="Q168" s="62">
        <v>82.9</v>
      </c>
      <c r="R168" s="62">
        <v>76.900000000000006</v>
      </c>
      <c r="S168" s="62">
        <v>46.5</v>
      </c>
    </row>
    <row r="169" spans="1:19" x14ac:dyDescent="0.3">
      <c r="A169" s="81">
        <v>38169</v>
      </c>
      <c r="B169" s="62">
        <v>81.400000000000006</v>
      </c>
      <c r="C169" s="62">
        <v>84.9</v>
      </c>
      <c r="D169" s="62">
        <v>78</v>
      </c>
      <c r="E169" s="62">
        <v>92.1</v>
      </c>
      <c r="F169" s="62">
        <v>97.7</v>
      </c>
      <c r="G169" s="62">
        <v>90</v>
      </c>
      <c r="H169" s="62">
        <v>125</v>
      </c>
      <c r="I169" s="62">
        <v>137</v>
      </c>
      <c r="J169" s="62">
        <v>91.8</v>
      </c>
      <c r="K169" s="62">
        <v>101</v>
      </c>
      <c r="L169" s="62">
        <v>75.400000000000006</v>
      </c>
      <c r="M169" s="62">
        <v>103.7</v>
      </c>
      <c r="N169" s="62">
        <v>82.4</v>
      </c>
      <c r="O169" s="62">
        <v>57.2</v>
      </c>
      <c r="P169" s="62">
        <v>93.4</v>
      </c>
      <c r="Q169" s="62">
        <v>84.7</v>
      </c>
      <c r="R169" s="62">
        <v>77.3</v>
      </c>
      <c r="S169" s="62">
        <v>40</v>
      </c>
    </row>
    <row r="170" spans="1:19" x14ac:dyDescent="0.3">
      <c r="A170" s="81">
        <v>38200</v>
      </c>
      <c r="B170" s="62">
        <v>79.900000000000006</v>
      </c>
      <c r="C170" s="62">
        <v>85</v>
      </c>
      <c r="D170" s="62">
        <v>75.7</v>
      </c>
      <c r="E170" s="62">
        <v>88.3</v>
      </c>
      <c r="F170" s="62">
        <v>86.8</v>
      </c>
      <c r="G170" s="62">
        <v>88.9</v>
      </c>
      <c r="H170" s="62">
        <v>118.4</v>
      </c>
      <c r="I170" s="62">
        <v>141.30000000000001</v>
      </c>
      <c r="J170" s="62">
        <v>90.5</v>
      </c>
      <c r="K170" s="62">
        <v>102.6</v>
      </c>
      <c r="L170" s="62">
        <v>72.7</v>
      </c>
      <c r="M170" s="62">
        <v>103</v>
      </c>
      <c r="N170" s="62">
        <v>82.6</v>
      </c>
      <c r="O170" s="62">
        <v>57.4</v>
      </c>
      <c r="P170" s="62">
        <v>86.7</v>
      </c>
      <c r="Q170" s="62">
        <v>82.1</v>
      </c>
      <c r="R170" s="62">
        <v>74.599999999999994</v>
      </c>
      <c r="S170" s="62">
        <v>41</v>
      </c>
    </row>
    <row r="171" spans="1:19" x14ac:dyDescent="0.3">
      <c r="A171" s="81">
        <v>38231</v>
      </c>
      <c r="B171" s="62">
        <v>81.3</v>
      </c>
      <c r="C171" s="62">
        <v>84.7</v>
      </c>
      <c r="D171" s="62">
        <v>78.2</v>
      </c>
      <c r="E171" s="62">
        <v>89.5</v>
      </c>
      <c r="F171" s="62">
        <v>93.6</v>
      </c>
      <c r="G171" s="62">
        <v>88.1</v>
      </c>
      <c r="H171" s="62">
        <v>120.1</v>
      </c>
      <c r="I171" s="62">
        <v>135.4</v>
      </c>
      <c r="J171" s="62">
        <v>92.8</v>
      </c>
      <c r="K171" s="62">
        <v>103.8</v>
      </c>
      <c r="L171" s="62">
        <v>72</v>
      </c>
      <c r="M171" s="62">
        <v>101.7</v>
      </c>
      <c r="N171" s="62">
        <v>83.4</v>
      </c>
      <c r="O171" s="62">
        <v>55.7</v>
      </c>
      <c r="P171" s="62">
        <v>87.8</v>
      </c>
      <c r="Q171" s="62">
        <v>81.2</v>
      </c>
      <c r="R171" s="62">
        <v>77.400000000000006</v>
      </c>
      <c r="S171" s="62">
        <v>63.2</v>
      </c>
    </row>
    <row r="172" spans="1:19" x14ac:dyDescent="0.3">
      <c r="A172" s="81">
        <v>38261</v>
      </c>
      <c r="B172" s="62">
        <v>80.8</v>
      </c>
      <c r="C172" s="62">
        <v>83.5</v>
      </c>
      <c r="D172" s="62">
        <v>78.2</v>
      </c>
      <c r="E172" s="62">
        <v>89.4</v>
      </c>
      <c r="F172" s="62">
        <v>92.9</v>
      </c>
      <c r="G172" s="62">
        <v>88.4</v>
      </c>
      <c r="H172" s="62">
        <v>117.1</v>
      </c>
      <c r="I172" s="62">
        <v>129.4</v>
      </c>
      <c r="J172" s="62">
        <v>90</v>
      </c>
      <c r="K172" s="62">
        <v>102.2</v>
      </c>
      <c r="L172" s="62">
        <v>74.2</v>
      </c>
      <c r="M172" s="62">
        <v>96.3</v>
      </c>
      <c r="N172" s="62">
        <v>84.7</v>
      </c>
      <c r="O172" s="62">
        <v>57.3</v>
      </c>
      <c r="P172" s="62">
        <v>89.3</v>
      </c>
      <c r="Q172" s="62">
        <v>79.3</v>
      </c>
      <c r="R172" s="62">
        <v>77.400000000000006</v>
      </c>
      <c r="S172" s="62">
        <v>61.6</v>
      </c>
    </row>
    <row r="173" spans="1:19" x14ac:dyDescent="0.3">
      <c r="A173" s="81">
        <v>38292</v>
      </c>
      <c r="B173" s="62">
        <v>79.5</v>
      </c>
      <c r="C173" s="62">
        <v>83.1</v>
      </c>
      <c r="D173" s="62">
        <v>75.7</v>
      </c>
      <c r="E173" s="62">
        <v>89.4</v>
      </c>
      <c r="F173" s="62">
        <v>90.8</v>
      </c>
      <c r="G173" s="62">
        <v>89</v>
      </c>
      <c r="H173" s="62">
        <v>116.3</v>
      </c>
      <c r="I173" s="62">
        <v>125</v>
      </c>
      <c r="J173" s="62">
        <v>90.2</v>
      </c>
      <c r="K173" s="62">
        <v>102.6</v>
      </c>
      <c r="L173" s="62">
        <v>76</v>
      </c>
      <c r="M173" s="62">
        <v>97.4</v>
      </c>
      <c r="N173" s="62">
        <v>81.599999999999994</v>
      </c>
      <c r="O173" s="62">
        <v>55.8</v>
      </c>
      <c r="P173" s="62">
        <v>89.3</v>
      </c>
      <c r="Q173" s="62">
        <v>80.5</v>
      </c>
      <c r="R173" s="62">
        <v>75.8</v>
      </c>
      <c r="S173" s="62">
        <v>39.9</v>
      </c>
    </row>
    <row r="174" spans="1:19" x14ac:dyDescent="0.3">
      <c r="A174" s="81">
        <v>38322</v>
      </c>
      <c r="B174" s="62">
        <v>84.6</v>
      </c>
      <c r="C174" s="62">
        <v>84</v>
      </c>
      <c r="D174" s="62">
        <v>84.3</v>
      </c>
      <c r="E174" s="62">
        <v>90.9</v>
      </c>
      <c r="F174" s="62">
        <v>94.1</v>
      </c>
      <c r="G174" s="62">
        <v>89.9</v>
      </c>
      <c r="H174" s="62">
        <v>118.3</v>
      </c>
      <c r="I174" s="62">
        <v>127.4</v>
      </c>
      <c r="J174" s="62">
        <v>91.8</v>
      </c>
      <c r="K174" s="62">
        <v>106.2</v>
      </c>
      <c r="L174" s="62">
        <v>75.8</v>
      </c>
      <c r="M174" s="62">
        <v>99.4</v>
      </c>
      <c r="N174" s="62">
        <v>85.3</v>
      </c>
      <c r="O174" s="62">
        <v>56.9</v>
      </c>
      <c r="P174" s="62">
        <v>88.4</v>
      </c>
      <c r="Q174" s="62">
        <v>83.2</v>
      </c>
      <c r="R174" s="62">
        <v>80.8</v>
      </c>
      <c r="S174" s="62">
        <v>100.7</v>
      </c>
    </row>
    <row r="175" spans="1:19" x14ac:dyDescent="0.3">
      <c r="A175" s="81">
        <v>38353</v>
      </c>
      <c r="B175" s="62">
        <v>82.4</v>
      </c>
      <c r="C175" s="62">
        <v>85.3</v>
      </c>
      <c r="D175" s="62">
        <v>79.3</v>
      </c>
      <c r="E175" s="62">
        <v>94.2</v>
      </c>
      <c r="F175" s="62">
        <v>92.6</v>
      </c>
      <c r="G175" s="62">
        <v>95</v>
      </c>
      <c r="H175" s="62">
        <v>116.9</v>
      </c>
      <c r="I175" s="62">
        <v>149.19999999999999</v>
      </c>
      <c r="J175" s="62">
        <v>91.1</v>
      </c>
      <c r="K175" s="62">
        <v>105.2</v>
      </c>
      <c r="L175" s="62">
        <v>81.400000000000006</v>
      </c>
      <c r="M175" s="62">
        <v>96.6</v>
      </c>
      <c r="N175" s="62">
        <v>82.1</v>
      </c>
      <c r="O175" s="62">
        <v>60.8</v>
      </c>
      <c r="P175" s="62">
        <v>88.4</v>
      </c>
      <c r="Q175" s="62">
        <v>86.2</v>
      </c>
      <c r="R175" s="62">
        <v>75.2</v>
      </c>
      <c r="S175" s="62">
        <v>54.1</v>
      </c>
    </row>
    <row r="176" spans="1:19" x14ac:dyDescent="0.3">
      <c r="A176" s="81">
        <v>38384</v>
      </c>
      <c r="B176" s="62">
        <v>80.900000000000006</v>
      </c>
      <c r="C176" s="62">
        <v>83.7</v>
      </c>
      <c r="D176" s="62">
        <v>77.5</v>
      </c>
      <c r="E176" s="62">
        <v>94.6</v>
      </c>
      <c r="F176" s="62">
        <v>94.1</v>
      </c>
      <c r="G176" s="62">
        <v>94.8</v>
      </c>
      <c r="H176" s="62">
        <v>117.6</v>
      </c>
      <c r="I176" s="62">
        <v>143.5</v>
      </c>
      <c r="J176" s="62">
        <v>90.4</v>
      </c>
      <c r="K176" s="62">
        <v>102</v>
      </c>
      <c r="L176" s="62">
        <v>83.6</v>
      </c>
      <c r="M176" s="62">
        <v>93.5</v>
      </c>
      <c r="N176" s="62">
        <v>81.3</v>
      </c>
      <c r="O176" s="62">
        <v>56.8</v>
      </c>
      <c r="P176" s="62">
        <v>91.5</v>
      </c>
      <c r="Q176" s="62">
        <v>84.2</v>
      </c>
      <c r="R176" s="62">
        <v>74.099999999999994</v>
      </c>
      <c r="S176" s="62">
        <v>56.6</v>
      </c>
    </row>
    <row r="177" spans="1:19" x14ac:dyDescent="0.3">
      <c r="A177" s="81">
        <v>38412</v>
      </c>
      <c r="B177" s="62">
        <v>82.5</v>
      </c>
      <c r="C177" s="62">
        <v>83.4</v>
      </c>
      <c r="D177" s="62">
        <v>80.400000000000006</v>
      </c>
      <c r="E177" s="62">
        <v>95.3</v>
      </c>
      <c r="F177" s="62">
        <v>93</v>
      </c>
      <c r="G177" s="62">
        <v>96.1</v>
      </c>
      <c r="H177" s="62">
        <v>117.9</v>
      </c>
      <c r="I177" s="62">
        <v>151.9</v>
      </c>
      <c r="J177" s="62">
        <v>91.8</v>
      </c>
      <c r="K177" s="62">
        <v>103.3</v>
      </c>
      <c r="L177" s="62">
        <v>83.8</v>
      </c>
      <c r="M177" s="62">
        <v>93.9</v>
      </c>
      <c r="N177" s="62">
        <v>81.5</v>
      </c>
      <c r="O177" s="62">
        <v>61.5</v>
      </c>
      <c r="P177" s="62">
        <v>89.1</v>
      </c>
      <c r="Q177" s="62">
        <v>81.599999999999994</v>
      </c>
      <c r="R177" s="62">
        <v>79</v>
      </c>
      <c r="S177" s="62">
        <v>67.5</v>
      </c>
    </row>
    <row r="178" spans="1:19" x14ac:dyDescent="0.3">
      <c r="A178" s="81">
        <v>38443</v>
      </c>
      <c r="B178" s="62">
        <v>81.8</v>
      </c>
      <c r="C178" s="62">
        <v>83.5</v>
      </c>
      <c r="D178" s="62">
        <v>79.2</v>
      </c>
      <c r="E178" s="62">
        <v>93.9</v>
      </c>
      <c r="F178" s="62">
        <v>93.1</v>
      </c>
      <c r="G178" s="62">
        <v>94.3</v>
      </c>
      <c r="H178" s="62">
        <v>117.4</v>
      </c>
      <c r="I178" s="62">
        <v>147.9</v>
      </c>
      <c r="J178" s="62">
        <v>90.4</v>
      </c>
      <c r="K178" s="62">
        <v>99.5</v>
      </c>
      <c r="L178" s="62">
        <v>80.8</v>
      </c>
      <c r="M178" s="62">
        <v>93</v>
      </c>
      <c r="N178" s="62">
        <v>81.3</v>
      </c>
      <c r="O178" s="62">
        <v>60.6</v>
      </c>
      <c r="P178" s="62">
        <v>91</v>
      </c>
      <c r="Q178" s="62">
        <v>83.3</v>
      </c>
      <c r="R178" s="62">
        <v>76.8</v>
      </c>
      <c r="S178" s="62">
        <v>55.1</v>
      </c>
    </row>
    <row r="179" spans="1:19" x14ac:dyDescent="0.3">
      <c r="A179" s="81">
        <v>38473</v>
      </c>
      <c r="B179" s="62">
        <v>82.3</v>
      </c>
      <c r="C179" s="62">
        <v>84.5</v>
      </c>
      <c r="D179" s="62">
        <v>79.5</v>
      </c>
      <c r="E179" s="62">
        <v>93.4</v>
      </c>
      <c r="F179" s="62">
        <v>91.4</v>
      </c>
      <c r="G179" s="62">
        <v>94.3</v>
      </c>
      <c r="H179" s="62">
        <v>114.8</v>
      </c>
      <c r="I179" s="62">
        <v>136.4</v>
      </c>
      <c r="J179" s="62">
        <v>95.6</v>
      </c>
      <c r="K179" s="62">
        <v>100.7</v>
      </c>
      <c r="L179" s="62">
        <v>83.1</v>
      </c>
      <c r="M179" s="62">
        <v>94.2</v>
      </c>
      <c r="N179" s="62">
        <v>81</v>
      </c>
      <c r="O179" s="62">
        <v>62.4</v>
      </c>
      <c r="P179" s="62">
        <v>90.7</v>
      </c>
      <c r="Q179" s="62">
        <v>84.2</v>
      </c>
      <c r="R179" s="62">
        <v>76.8</v>
      </c>
      <c r="S179" s="62">
        <v>65.099999999999994</v>
      </c>
    </row>
    <row r="180" spans="1:19" x14ac:dyDescent="0.3">
      <c r="A180" s="81">
        <v>38504</v>
      </c>
      <c r="B180" s="62">
        <v>85</v>
      </c>
      <c r="C180" s="62">
        <v>85.7</v>
      </c>
      <c r="D180" s="62">
        <v>83.4</v>
      </c>
      <c r="E180" s="62">
        <v>94.3</v>
      </c>
      <c r="F180" s="62">
        <v>93.9</v>
      </c>
      <c r="G180" s="62">
        <v>94.5</v>
      </c>
      <c r="H180" s="62">
        <v>115.3</v>
      </c>
      <c r="I180" s="62">
        <v>138.80000000000001</v>
      </c>
      <c r="J180" s="62">
        <v>98</v>
      </c>
      <c r="K180" s="62">
        <v>100.6</v>
      </c>
      <c r="L180" s="62">
        <v>83.2</v>
      </c>
      <c r="M180" s="62">
        <v>96.4</v>
      </c>
      <c r="N180" s="62">
        <v>83.8</v>
      </c>
      <c r="O180" s="62">
        <v>63.8</v>
      </c>
      <c r="P180" s="62">
        <v>93.8</v>
      </c>
      <c r="Q180" s="62">
        <v>86.1</v>
      </c>
      <c r="R180" s="62">
        <v>82.7</v>
      </c>
      <c r="S180" s="62">
        <v>61</v>
      </c>
    </row>
    <row r="181" spans="1:19" x14ac:dyDescent="0.3">
      <c r="A181" s="81">
        <v>38534</v>
      </c>
      <c r="B181" s="62">
        <v>86.9</v>
      </c>
      <c r="C181" s="62">
        <v>89.7</v>
      </c>
      <c r="D181" s="62">
        <v>84.1</v>
      </c>
      <c r="E181" s="62">
        <v>95.9</v>
      </c>
      <c r="F181" s="62">
        <v>93.3</v>
      </c>
      <c r="G181" s="62">
        <v>97</v>
      </c>
      <c r="H181" s="62">
        <v>115.4</v>
      </c>
      <c r="I181" s="62">
        <v>143.69999999999999</v>
      </c>
      <c r="J181" s="62">
        <v>98.2</v>
      </c>
      <c r="K181" s="62">
        <v>103.5</v>
      </c>
      <c r="L181" s="62">
        <v>85.7</v>
      </c>
      <c r="M181" s="62">
        <v>110.4</v>
      </c>
      <c r="N181" s="62">
        <v>84</v>
      </c>
      <c r="O181" s="62">
        <v>63.7</v>
      </c>
      <c r="P181" s="62">
        <v>95.3</v>
      </c>
      <c r="Q181" s="62">
        <v>87.8</v>
      </c>
      <c r="R181" s="62">
        <v>81</v>
      </c>
      <c r="S181" s="62">
        <v>79.099999999999994</v>
      </c>
    </row>
    <row r="182" spans="1:19" x14ac:dyDescent="0.3">
      <c r="A182" s="81">
        <v>38565</v>
      </c>
      <c r="B182" s="62">
        <v>84.9</v>
      </c>
      <c r="C182" s="62">
        <v>88</v>
      </c>
      <c r="D182" s="62">
        <v>81.8</v>
      </c>
      <c r="E182" s="62">
        <v>95</v>
      </c>
      <c r="F182" s="62">
        <v>92.4</v>
      </c>
      <c r="G182" s="62">
        <v>96.1</v>
      </c>
      <c r="H182" s="62">
        <v>113.8</v>
      </c>
      <c r="I182" s="62">
        <v>144.69999999999999</v>
      </c>
      <c r="J182" s="62">
        <v>93.2</v>
      </c>
      <c r="K182" s="62">
        <v>102.9</v>
      </c>
      <c r="L182" s="62">
        <v>86.2</v>
      </c>
      <c r="M182" s="62">
        <v>102.2</v>
      </c>
      <c r="N182" s="62">
        <v>83.6</v>
      </c>
      <c r="O182" s="62">
        <v>65.599999999999994</v>
      </c>
      <c r="P182" s="62">
        <v>95.7</v>
      </c>
      <c r="Q182" s="62">
        <v>87.6</v>
      </c>
      <c r="R182" s="62">
        <v>79</v>
      </c>
      <c r="S182" s="62">
        <v>52.7</v>
      </c>
    </row>
    <row r="183" spans="1:19" x14ac:dyDescent="0.3">
      <c r="A183" s="81">
        <v>38596</v>
      </c>
      <c r="B183" s="62">
        <v>87.6</v>
      </c>
      <c r="C183" s="62">
        <v>89.2</v>
      </c>
      <c r="D183" s="62">
        <v>85.8</v>
      </c>
      <c r="E183" s="62">
        <v>94.5</v>
      </c>
      <c r="F183" s="62">
        <v>93.4</v>
      </c>
      <c r="G183" s="62">
        <v>95</v>
      </c>
      <c r="H183" s="62">
        <v>115.3</v>
      </c>
      <c r="I183" s="62">
        <v>132.80000000000001</v>
      </c>
      <c r="J183" s="62">
        <v>93.6</v>
      </c>
      <c r="K183" s="62">
        <v>104.5</v>
      </c>
      <c r="L183" s="62">
        <v>86.5</v>
      </c>
      <c r="M183" s="62">
        <v>106.4</v>
      </c>
      <c r="N183" s="62">
        <v>86.4</v>
      </c>
      <c r="O183" s="62">
        <v>66.3</v>
      </c>
      <c r="P183" s="62">
        <v>97.2</v>
      </c>
      <c r="Q183" s="62">
        <v>89.1</v>
      </c>
      <c r="R183" s="62">
        <v>83.9</v>
      </c>
      <c r="S183" s="62">
        <v>76.8</v>
      </c>
    </row>
    <row r="184" spans="1:19" x14ac:dyDescent="0.3">
      <c r="A184" s="81">
        <v>38626</v>
      </c>
      <c r="B184" s="62">
        <v>88.8</v>
      </c>
      <c r="C184" s="62">
        <v>90.7</v>
      </c>
      <c r="D184" s="62">
        <v>86.9</v>
      </c>
      <c r="E184" s="62">
        <v>95.6</v>
      </c>
      <c r="F184" s="62">
        <v>93.6</v>
      </c>
      <c r="G184" s="62">
        <v>96.2</v>
      </c>
      <c r="H184" s="62">
        <v>117</v>
      </c>
      <c r="I184" s="62">
        <v>138.69999999999999</v>
      </c>
      <c r="J184" s="62">
        <v>95</v>
      </c>
      <c r="K184" s="62">
        <v>104.3</v>
      </c>
      <c r="L184" s="62">
        <v>87.4</v>
      </c>
      <c r="M184" s="62">
        <v>109.7</v>
      </c>
      <c r="N184" s="62">
        <v>86.9</v>
      </c>
      <c r="O184" s="62">
        <v>66.8</v>
      </c>
      <c r="P184" s="62">
        <v>96.6</v>
      </c>
      <c r="Q184" s="62">
        <v>93</v>
      </c>
      <c r="R184" s="62">
        <v>84</v>
      </c>
      <c r="S184" s="62">
        <v>62.9</v>
      </c>
    </row>
    <row r="185" spans="1:19" x14ac:dyDescent="0.3">
      <c r="A185" s="81">
        <v>38657</v>
      </c>
      <c r="B185" s="62">
        <v>90</v>
      </c>
      <c r="C185" s="62">
        <v>91.2</v>
      </c>
      <c r="D185" s="62">
        <v>88.3</v>
      </c>
      <c r="E185" s="62">
        <v>95.9</v>
      </c>
      <c r="F185" s="62">
        <v>97.2</v>
      </c>
      <c r="G185" s="62">
        <v>95.4</v>
      </c>
      <c r="H185" s="62">
        <v>113.9</v>
      </c>
      <c r="I185" s="62">
        <v>141.5</v>
      </c>
      <c r="J185" s="62">
        <v>97.5</v>
      </c>
      <c r="K185" s="62">
        <v>103.2</v>
      </c>
      <c r="L185" s="62">
        <v>84.3</v>
      </c>
      <c r="M185" s="62">
        <v>108.6</v>
      </c>
      <c r="N185" s="62">
        <v>85.9</v>
      </c>
      <c r="O185" s="62">
        <v>69.8</v>
      </c>
      <c r="P185" s="62">
        <v>97.1</v>
      </c>
      <c r="Q185" s="62">
        <v>92.2</v>
      </c>
      <c r="R185" s="62">
        <v>86</v>
      </c>
      <c r="S185" s="62">
        <v>69.8</v>
      </c>
    </row>
    <row r="186" spans="1:19" x14ac:dyDescent="0.3">
      <c r="A186" s="81">
        <v>38687</v>
      </c>
      <c r="B186" s="62">
        <v>89.5</v>
      </c>
      <c r="C186" s="62">
        <v>93.1</v>
      </c>
      <c r="D186" s="62">
        <v>86.5</v>
      </c>
      <c r="E186" s="62">
        <v>96.1</v>
      </c>
      <c r="F186" s="62">
        <v>96</v>
      </c>
      <c r="G186" s="62">
        <v>96.3</v>
      </c>
      <c r="H186" s="62">
        <v>115.5</v>
      </c>
      <c r="I186" s="62">
        <v>143.4</v>
      </c>
      <c r="J186" s="62">
        <v>100.2</v>
      </c>
      <c r="K186" s="62">
        <v>107.1</v>
      </c>
      <c r="L186" s="62">
        <v>86.6</v>
      </c>
      <c r="M186" s="62">
        <v>111.9</v>
      </c>
      <c r="N186" s="62">
        <v>86.7</v>
      </c>
      <c r="O186" s="62">
        <v>70.099999999999994</v>
      </c>
      <c r="P186" s="62">
        <v>98.6</v>
      </c>
      <c r="Q186" s="62">
        <v>89.8</v>
      </c>
      <c r="R186" s="62">
        <v>80</v>
      </c>
      <c r="S186" s="62">
        <v>80.2</v>
      </c>
    </row>
    <row r="187" spans="1:19" x14ac:dyDescent="0.3">
      <c r="A187" s="81">
        <v>38718</v>
      </c>
      <c r="B187" s="62">
        <v>90.2</v>
      </c>
      <c r="C187" s="62">
        <v>91.6</v>
      </c>
      <c r="D187" s="62">
        <v>88.7</v>
      </c>
      <c r="E187" s="62">
        <v>95.5</v>
      </c>
      <c r="F187" s="62">
        <v>98.9</v>
      </c>
      <c r="G187" s="62">
        <v>94.6</v>
      </c>
      <c r="H187" s="62">
        <v>114.1</v>
      </c>
      <c r="I187" s="62">
        <v>132.4</v>
      </c>
      <c r="J187" s="62">
        <v>94.8</v>
      </c>
      <c r="K187" s="62">
        <v>100.9</v>
      </c>
      <c r="L187" s="62">
        <v>85.5</v>
      </c>
      <c r="M187" s="62">
        <v>109.2</v>
      </c>
      <c r="N187" s="62">
        <v>88.2</v>
      </c>
      <c r="O187" s="62">
        <v>70.900000000000006</v>
      </c>
      <c r="P187" s="62">
        <v>98.9</v>
      </c>
      <c r="Q187" s="62">
        <v>95.4</v>
      </c>
      <c r="R187" s="62">
        <v>85.7</v>
      </c>
      <c r="S187" s="62">
        <v>56.2</v>
      </c>
    </row>
    <row r="188" spans="1:19" x14ac:dyDescent="0.3">
      <c r="A188" s="81">
        <v>38749</v>
      </c>
      <c r="B188" s="62">
        <v>90.6</v>
      </c>
      <c r="C188" s="62">
        <v>93.4</v>
      </c>
      <c r="D188" s="62">
        <v>87.8</v>
      </c>
      <c r="E188" s="62">
        <v>97.5</v>
      </c>
      <c r="F188" s="62">
        <v>101.1</v>
      </c>
      <c r="G188" s="62">
        <v>96.5</v>
      </c>
      <c r="H188" s="62">
        <v>114.5</v>
      </c>
      <c r="I188" s="62">
        <v>148.1</v>
      </c>
      <c r="J188" s="62">
        <v>94.5</v>
      </c>
      <c r="K188" s="62">
        <v>103.7</v>
      </c>
      <c r="L188" s="62">
        <v>84.7</v>
      </c>
      <c r="M188" s="62">
        <v>113.3</v>
      </c>
      <c r="N188" s="62">
        <v>85.9</v>
      </c>
      <c r="O188" s="62">
        <v>75.2</v>
      </c>
      <c r="P188" s="62">
        <v>99.9</v>
      </c>
      <c r="Q188" s="62">
        <v>89.7</v>
      </c>
      <c r="R188" s="62">
        <v>85.2</v>
      </c>
      <c r="S188" s="62">
        <v>72.7</v>
      </c>
    </row>
    <row r="189" spans="1:19" x14ac:dyDescent="0.3">
      <c r="A189" s="81">
        <v>38777</v>
      </c>
      <c r="B189" s="62">
        <v>89.8</v>
      </c>
      <c r="C189" s="62">
        <v>92.4</v>
      </c>
      <c r="D189" s="62">
        <v>87.3</v>
      </c>
      <c r="E189" s="62">
        <v>96.9</v>
      </c>
      <c r="F189" s="62">
        <v>101.6</v>
      </c>
      <c r="G189" s="62">
        <v>95.4</v>
      </c>
      <c r="H189" s="62">
        <v>114.6</v>
      </c>
      <c r="I189" s="62">
        <v>146.6</v>
      </c>
      <c r="J189" s="62">
        <v>97.5</v>
      </c>
      <c r="K189" s="62">
        <v>102</v>
      </c>
      <c r="L189" s="62">
        <v>83.9</v>
      </c>
      <c r="M189" s="62">
        <v>111.1</v>
      </c>
      <c r="N189" s="62">
        <v>88.5</v>
      </c>
      <c r="O189" s="62">
        <v>76</v>
      </c>
      <c r="P189" s="62">
        <v>97.2</v>
      </c>
      <c r="Q189" s="62">
        <v>91.5</v>
      </c>
      <c r="R189" s="62">
        <v>85</v>
      </c>
      <c r="S189" s="62">
        <v>60.6</v>
      </c>
    </row>
    <row r="190" spans="1:19" x14ac:dyDescent="0.3">
      <c r="A190" s="81">
        <v>38808</v>
      </c>
      <c r="B190" s="62">
        <v>92.1</v>
      </c>
      <c r="C190" s="62">
        <v>95.4</v>
      </c>
      <c r="D190" s="62">
        <v>89.4</v>
      </c>
      <c r="E190" s="62">
        <v>98.6</v>
      </c>
      <c r="F190" s="62">
        <v>101.8</v>
      </c>
      <c r="G190" s="62">
        <v>97.7</v>
      </c>
      <c r="H190" s="62">
        <v>114.6</v>
      </c>
      <c r="I190" s="62">
        <v>145.69999999999999</v>
      </c>
      <c r="J190" s="62">
        <v>99.8</v>
      </c>
      <c r="K190" s="62">
        <v>102.9</v>
      </c>
      <c r="L190" s="62">
        <v>87</v>
      </c>
      <c r="M190" s="62">
        <v>113.3</v>
      </c>
      <c r="N190" s="62">
        <v>90.9</v>
      </c>
      <c r="O190" s="62">
        <v>75</v>
      </c>
      <c r="P190" s="62">
        <v>103.5</v>
      </c>
      <c r="Q190" s="62">
        <v>96.6</v>
      </c>
      <c r="R190" s="62">
        <v>86.2</v>
      </c>
      <c r="S190" s="62">
        <v>57.6</v>
      </c>
    </row>
    <row r="191" spans="1:19" x14ac:dyDescent="0.3">
      <c r="A191" s="81">
        <v>38838</v>
      </c>
      <c r="B191" s="62">
        <v>92.5</v>
      </c>
      <c r="C191" s="62">
        <v>95.5</v>
      </c>
      <c r="D191" s="62">
        <v>89.8</v>
      </c>
      <c r="E191" s="62">
        <v>99.2</v>
      </c>
      <c r="F191" s="62">
        <v>105.2</v>
      </c>
      <c r="G191" s="62">
        <v>97.3</v>
      </c>
      <c r="H191" s="62">
        <v>118.2</v>
      </c>
      <c r="I191" s="62">
        <v>157.5</v>
      </c>
      <c r="J191" s="62">
        <v>99</v>
      </c>
      <c r="K191" s="62">
        <v>105.3</v>
      </c>
      <c r="L191" s="62">
        <v>84.4</v>
      </c>
      <c r="M191" s="62">
        <v>116.3</v>
      </c>
      <c r="N191" s="62">
        <v>91.5</v>
      </c>
      <c r="O191" s="62">
        <v>74.2</v>
      </c>
      <c r="P191" s="62">
        <v>103.1</v>
      </c>
      <c r="Q191" s="62">
        <v>99.2</v>
      </c>
      <c r="R191" s="62">
        <v>87.5</v>
      </c>
      <c r="S191" s="62">
        <v>49.5</v>
      </c>
    </row>
    <row r="192" spans="1:19" x14ac:dyDescent="0.3">
      <c r="A192" s="81">
        <v>38869</v>
      </c>
      <c r="B192" s="62">
        <v>91.1</v>
      </c>
      <c r="C192" s="62">
        <v>97.2</v>
      </c>
      <c r="D192" s="62">
        <v>86.8</v>
      </c>
      <c r="E192" s="62">
        <v>95.3</v>
      </c>
      <c r="F192" s="62">
        <v>99.8</v>
      </c>
      <c r="G192" s="62">
        <v>93.7</v>
      </c>
      <c r="H192" s="62">
        <v>117.6</v>
      </c>
      <c r="I192" s="62">
        <v>132.5</v>
      </c>
      <c r="J192" s="62">
        <v>101</v>
      </c>
      <c r="K192" s="62">
        <v>106.4</v>
      </c>
      <c r="L192" s="62">
        <v>82.4</v>
      </c>
      <c r="M192" s="62">
        <v>117.3</v>
      </c>
      <c r="N192" s="62">
        <v>91.2</v>
      </c>
      <c r="O192" s="62">
        <v>75.400000000000006</v>
      </c>
      <c r="P192" s="62">
        <v>101.5</v>
      </c>
      <c r="Q192" s="62">
        <v>96.9</v>
      </c>
      <c r="R192" s="62">
        <v>85.8</v>
      </c>
      <c r="S192" s="62">
        <v>44.9</v>
      </c>
    </row>
    <row r="193" spans="1:19" x14ac:dyDescent="0.3">
      <c r="A193" s="81">
        <v>38899</v>
      </c>
      <c r="B193" s="62">
        <v>93.7</v>
      </c>
      <c r="C193" s="62">
        <v>96.5</v>
      </c>
      <c r="D193" s="62">
        <v>91.1</v>
      </c>
      <c r="E193" s="62">
        <v>100.4</v>
      </c>
      <c r="F193" s="62">
        <v>101.8</v>
      </c>
      <c r="G193" s="62">
        <v>100.1</v>
      </c>
      <c r="H193" s="62">
        <v>119.5</v>
      </c>
      <c r="I193" s="62">
        <v>142.1</v>
      </c>
      <c r="J193" s="62">
        <v>99.3</v>
      </c>
      <c r="K193" s="62">
        <v>104.6</v>
      </c>
      <c r="L193" s="62">
        <v>90.3</v>
      </c>
      <c r="M193" s="62">
        <v>116.2</v>
      </c>
      <c r="N193" s="62">
        <v>92</v>
      </c>
      <c r="O193" s="62">
        <v>75.7</v>
      </c>
      <c r="P193" s="62">
        <v>102.4</v>
      </c>
      <c r="Q193" s="62">
        <v>99.5</v>
      </c>
      <c r="R193" s="62">
        <v>85.7</v>
      </c>
      <c r="S193" s="62">
        <v>85.7</v>
      </c>
    </row>
    <row r="194" spans="1:19" x14ac:dyDescent="0.3">
      <c r="A194" s="81">
        <v>38930</v>
      </c>
      <c r="B194" s="62">
        <v>96.8</v>
      </c>
      <c r="C194" s="62">
        <v>97.9</v>
      </c>
      <c r="D194" s="62">
        <v>95.4</v>
      </c>
      <c r="E194" s="62">
        <v>101.2</v>
      </c>
      <c r="F194" s="62">
        <v>104.7</v>
      </c>
      <c r="G194" s="62">
        <v>100.3</v>
      </c>
      <c r="H194" s="62">
        <v>119.7</v>
      </c>
      <c r="I194" s="62">
        <v>150.30000000000001</v>
      </c>
      <c r="J194" s="62">
        <v>99.4</v>
      </c>
      <c r="K194" s="62">
        <v>106.8</v>
      </c>
      <c r="L194" s="62">
        <v>87.2</v>
      </c>
      <c r="M194" s="62">
        <v>117.9</v>
      </c>
      <c r="N194" s="62">
        <v>96.7</v>
      </c>
      <c r="O194" s="62">
        <v>77.900000000000006</v>
      </c>
      <c r="P194" s="62">
        <v>104.5</v>
      </c>
      <c r="Q194" s="62">
        <v>102</v>
      </c>
      <c r="R194" s="62">
        <v>86.4</v>
      </c>
      <c r="S194" s="62">
        <v>114.7</v>
      </c>
    </row>
    <row r="195" spans="1:19" x14ac:dyDescent="0.3">
      <c r="A195" s="81">
        <v>38961</v>
      </c>
      <c r="B195" s="62">
        <v>95.2</v>
      </c>
      <c r="C195" s="62">
        <v>98</v>
      </c>
      <c r="D195" s="62">
        <v>92.8</v>
      </c>
      <c r="E195" s="62">
        <v>100</v>
      </c>
      <c r="F195" s="62">
        <v>101</v>
      </c>
      <c r="G195" s="62">
        <v>99.9</v>
      </c>
      <c r="H195" s="62">
        <v>117.8</v>
      </c>
      <c r="I195" s="62">
        <v>141.80000000000001</v>
      </c>
      <c r="J195" s="62">
        <v>100.9</v>
      </c>
      <c r="K195" s="62">
        <v>106.2</v>
      </c>
      <c r="L195" s="62">
        <v>89.6</v>
      </c>
      <c r="M195" s="62">
        <v>115.1</v>
      </c>
      <c r="N195" s="62">
        <v>95.1</v>
      </c>
      <c r="O195" s="62">
        <v>79.400000000000006</v>
      </c>
      <c r="P195" s="62">
        <v>102.8</v>
      </c>
      <c r="Q195" s="62">
        <v>100.1</v>
      </c>
      <c r="R195" s="62">
        <v>89.5</v>
      </c>
      <c r="S195" s="62">
        <v>74.8</v>
      </c>
    </row>
    <row r="196" spans="1:19" x14ac:dyDescent="0.3">
      <c r="A196" s="81">
        <v>38991</v>
      </c>
      <c r="B196" s="62">
        <v>94.7</v>
      </c>
      <c r="C196" s="62">
        <v>99.5</v>
      </c>
      <c r="D196" s="62">
        <v>91.1</v>
      </c>
      <c r="E196" s="62">
        <v>101.1</v>
      </c>
      <c r="F196" s="62">
        <v>103.9</v>
      </c>
      <c r="G196" s="62">
        <v>100.3</v>
      </c>
      <c r="H196" s="62">
        <v>117.7</v>
      </c>
      <c r="I196" s="62">
        <v>141.69999999999999</v>
      </c>
      <c r="J196" s="62">
        <v>103</v>
      </c>
      <c r="K196" s="62">
        <v>107.7</v>
      </c>
      <c r="L196" s="62">
        <v>90.2</v>
      </c>
      <c r="M196" s="62">
        <v>115.9</v>
      </c>
      <c r="N196" s="62">
        <v>95.8</v>
      </c>
      <c r="O196" s="62">
        <v>77.099999999999994</v>
      </c>
      <c r="P196" s="62">
        <v>110.3</v>
      </c>
      <c r="Q196" s="62">
        <v>104</v>
      </c>
      <c r="R196" s="62">
        <v>85.8</v>
      </c>
      <c r="S196" s="62">
        <v>48.5</v>
      </c>
    </row>
    <row r="197" spans="1:19" x14ac:dyDescent="0.3">
      <c r="A197" s="81">
        <v>39022</v>
      </c>
      <c r="B197" s="62">
        <v>95.1</v>
      </c>
      <c r="C197" s="62">
        <v>100.3</v>
      </c>
      <c r="D197" s="62">
        <v>90.8</v>
      </c>
      <c r="E197" s="62">
        <v>104</v>
      </c>
      <c r="F197" s="62">
        <v>105.1</v>
      </c>
      <c r="G197" s="62">
        <v>103.7</v>
      </c>
      <c r="H197" s="62">
        <v>120</v>
      </c>
      <c r="I197" s="62">
        <v>139.5</v>
      </c>
      <c r="J197" s="62">
        <v>104.2</v>
      </c>
      <c r="K197" s="62">
        <v>109.4</v>
      </c>
      <c r="L197" s="62">
        <v>93.5</v>
      </c>
      <c r="M197" s="62">
        <v>115.6</v>
      </c>
      <c r="N197" s="62">
        <v>98.7</v>
      </c>
      <c r="O197" s="62">
        <v>77.2</v>
      </c>
      <c r="P197" s="62">
        <v>105.8</v>
      </c>
      <c r="Q197" s="62">
        <v>102.1</v>
      </c>
      <c r="R197" s="62">
        <v>87.5</v>
      </c>
      <c r="S197" s="62">
        <v>51.3</v>
      </c>
    </row>
    <row r="198" spans="1:19" x14ac:dyDescent="0.3">
      <c r="A198" s="81">
        <v>39052</v>
      </c>
      <c r="B198" s="62">
        <v>95.8</v>
      </c>
      <c r="C198" s="62">
        <v>99.8</v>
      </c>
      <c r="D198" s="62">
        <v>92.8</v>
      </c>
      <c r="E198" s="62">
        <v>100.3</v>
      </c>
      <c r="F198" s="62">
        <v>102.1</v>
      </c>
      <c r="G198" s="62">
        <v>99.7</v>
      </c>
      <c r="H198" s="62">
        <v>120.2</v>
      </c>
      <c r="I198" s="62">
        <v>140.69999999999999</v>
      </c>
      <c r="J198" s="62">
        <v>102.3</v>
      </c>
      <c r="K198" s="62">
        <v>106.5</v>
      </c>
      <c r="L198" s="62">
        <v>88.5</v>
      </c>
      <c r="M198" s="62">
        <v>113.8</v>
      </c>
      <c r="N198" s="62">
        <v>101.6</v>
      </c>
      <c r="O198" s="62">
        <v>80.7</v>
      </c>
      <c r="P198" s="62">
        <v>106.6</v>
      </c>
      <c r="Q198" s="62">
        <v>102.2</v>
      </c>
      <c r="R198" s="62">
        <v>87.2</v>
      </c>
      <c r="S198" s="62">
        <v>69.2</v>
      </c>
    </row>
    <row r="199" spans="1:19" x14ac:dyDescent="0.3">
      <c r="A199" s="81">
        <v>39083</v>
      </c>
      <c r="B199" s="62">
        <v>97</v>
      </c>
      <c r="C199" s="62">
        <v>99.8</v>
      </c>
      <c r="D199" s="62">
        <v>94.8</v>
      </c>
      <c r="E199" s="62">
        <v>101.6</v>
      </c>
      <c r="F199" s="62">
        <v>100.3</v>
      </c>
      <c r="G199" s="62">
        <v>102.3</v>
      </c>
      <c r="H199" s="62">
        <v>120.9</v>
      </c>
      <c r="I199" s="62">
        <v>144.80000000000001</v>
      </c>
      <c r="J199" s="62">
        <v>105.6</v>
      </c>
      <c r="K199" s="62">
        <v>107.7</v>
      </c>
      <c r="L199" s="62">
        <v>89</v>
      </c>
      <c r="M199" s="62">
        <v>114.8</v>
      </c>
      <c r="N199" s="62">
        <v>97.8</v>
      </c>
      <c r="O199" s="62">
        <v>77.7</v>
      </c>
      <c r="P199" s="62">
        <v>108.7</v>
      </c>
      <c r="Q199" s="62">
        <v>108.6</v>
      </c>
      <c r="R199" s="62">
        <v>89.2</v>
      </c>
      <c r="S199" s="62">
        <v>47.8</v>
      </c>
    </row>
    <row r="200" spans="1:19" x14ac:dyDescent="0.3">
      <c r="A200" s="81">
        <v>39114</v>
      </c>
      <c r="B200" s="62">
        <v>99.9</v>
      </c>
      <c r="C200" s="62">
        <v>100.3</v>
      </c>
      <c r="D200" s="62">
        <v>99.3</v>
      </c>
      <c r="E200" s="62">
        <v>104.4</v>
      </c>
      <c r="F200" s="62">
        <v>103.8</v>
      </c>
      <c r="G200" s="62">
        <v>104.8</v>
      </c>
      <c r="H200" s="62">
        <v>118.7</v>
      </c>
      <c r="I200" s="62">
        <v>147.80000000000001</v>
      </c>
      <c r="J200" s="62">
        <v>104.8</v>
      </c>
      <c r="K200" s="62">
        <v>110.3</v>
      </c>
      <c r="L200" s="62">
        <v>94</v>
      </c>
      <c r="M200" s="62">
        <v>111.4</v>
      </c>
      <c r="N200" s="62">
        <v>102.5</v>
      </c>
      <c r="O200" s="62">
        <v>79.3</v>
      </c>
      <c r="P200" s="62">
        <v>106.6</v>
      </c>
      <c r="Q200" s="62">
        <v>111.4</v>
      </c>
      <c r="R200" s="62">
        <v>94.6</v>
      </c>
      <c r="S200" s="62">
        <v>64.3</v>
      </c>
    </row>
    <row r="201" spans="1:19" x14ac:dyDescent="0.3">
      <c r="A201" s="81">
        <v>39142</v>
      </c>
      <c r="B201" s="62">
        <v>99.9</v>
      </c>
      <c r="C201" s="62">
        <v>103.3</v>
      </c>
      <c r="D201" s="62">
        <v>97.3</v>
      </c>
      <c r="E201" s="62">
        <v>103.8</v>
      </c>
      <c r="F201" s="62">
        <v>103.1</v>
      </c>
      <c r="G201" s="62">
        <v>104</v>
      </c>
      <c r="H201" s="62">
        <v>118</v>
      </c>
      <c r="I201" s="62">
        <v>143</v>
      </c>
      <c r="J201" s="62">
        <v>103.8</v>
      </c>
      <c r="K201" s="62">
        <v>109.7</v>
      </c>
      <c r="L201" s="62">
        <v>92.7</v>
      </c>
      <c r="M201" s="62">
        <v>114.6</v>
      </c>
      <c r="N201" s="62">
        <v>100.6</v>
      </c>
      <c r="O201" s="62">
        <v>81.599999999999994</v>
      </c>
      <c r="P201" s="62">
        <v>118.3</v>
      </c>
      <c r="Q201" s="62">
        <v>114.4</v>
      </c>
      <c r="R201" s="62">
        <v>90.9</v>
      </c>
      <c r="S201" s="62">
        <v>51.4</v>
      </c>
    </row>
    <row r="202" spans="1:19" x14ac:dyDescent="0.3">
      <c r="A202" s="81">
        <v>39173</v>
      </c>
      <c r="B202" s="62">
        <v>98.8</v>
      </c>
      <c r="C202" s="62">
        <v>100</v>
      </c>
      <c r="D202" s="62">
        <v>97.2</v>
      </c>
      <c r="E202" s="62">
        <v>104.2</v>
      </c>
      <c r="F202" s="62">
        <v>103.1</v>
      </c>
      <c r="G202" s="62">
        <v>104.5</v>
      </c>
      <c r="H202" s="62">
        <v>120.4</v>
      </c>
      <c r="I202" s="62">
        <v>142.6</v>
      </c>
      <c r="J202" s="62">
        <v>104.4</v>
      </c>
      <c r="K202" s="62">
        <v>111.7</v>
      </c>
      <c r="L202" s="62">
        <v>92.2</v>
      </c>
      <c r="M202" s="62">
        <v>111.3</v>
      </c>
      <c r="N202" s="62">
        <v>100</v>
      </c>
      <c r="O202" s="62">
        <v>81.599999999999994</v>
      </c>
      <c r="P202" s="62">
        <v>104.7</v>
      </c>
      <c r="Q202" s="62">
        <v>105.9</v>
      </c>
      <c r="R202" s="62">
        <v>89.4</v>
      </c>
      <c r="S202" s="62">
        <v>92.4</v>
      </c>
    </row>
    <row r="203" spans="1:19" x14ac:dyDescent="0.3">
      <c r="A203" s="81">
        <v>39203</v>
      </c>
      <c r="B203" s="62">
        <v>101.9</v>
      </c>
      <c r="C203" s="62">
        <v>102.9</v>
      </c>
      <c r="D203" s="62">
        <v>101</v>
      </c>
      <c r="E203" s="62">
        <v>105.8</v>
      </c>
      <c r="F203" s="62">
        <v>103.1</v>
      </c>
      <c r="G203" s="62">
        <v>106.8</v>
      </c>
      <c r="H203" s="62">
        <v>121.5</v>
      </c>
      <c r="I203" s="62">
        <v>146.19999999999999</v>
      </c>
      <c r="J203" s="62">
        <v>106</v>
      </c>
      <c r="K203" s="62">
        <v>110.6</v>
      </c>
      <c r="L203" s="62">
        <v>95.3</v>
      </c>
      <c r="M203" s="62">
        <v>118.1</v>
      </c>
      <c r="N203" s="62">
        <v>102.5</v>
      </c>
      <c r="O203" s="62">
        <v>84.3</v>
      </c>
      <c r="P203" s="62">
        <v>111.7</v>
      </c>
      <c r="Q203" s="62">
        <v>118.7</v>
      </c>
      <c r="R203" s="62">
        <v>92.5</v>
      </c>
      <c r="S203" s="62">
        <v>82.3</v>
      </c>
    </row>
    <row r="204" spans="1:19" x14ac:dyDescent="0.3">
      <c r="A204" s="81">
        <v>39234</v>
      </c>
      <c r="B204" s="62">
        <v>105.6</v>
      </c>
      <c r="C204" s="62">
        <v>105.3</v>
      </c>
      <c r="D204" s="62">
        <v>105.7</v>
      </c>
      <c r="E204" s="62">
        <v>106.7</v>
      </c>
      <c r="F204" s="62">
        <v>104.2</v>
      </c>
      <c r="G204" s="62">
        <v>107.7</v>
      </c>
      <c r="H204" s="62">
        <v>124.1</v>
      </c>
      <c r="I204" s="62">
        <v>146.19999999999999</v>
      </c>
      <c r="J204" s="62">
        <v>107.8</v>
      </c>
      <c r="K204" s="62">
        <v>112.6</v>
      </c>
      <c r="L204" s="62">
        <v>97</v>
      </c>
      <c r="M204" s="62">
        <v>119.6</v>
      </c>
      <c r="N204" s="62">
        <v>98.5</v>
      </c>
      <c r="O204" s="62">
        <v>83.1</v>
      </c>
      <c r="P204" s="62">
        <v>112.3</v>
      </c>
      <c r="Q204" s="62">
        <v>113.7</v>
      </c>
      <c r="R204" s="62">
        <v>93.3</v>
      </c>
      <c r="S204" s="62">
        <v>138.5</v>
      </c>
    </row>
    <row r="205" spans="1:19" x14ac:dyDescent="0.3">
      <c r="A205" s="81">
        <v>39264</v>
      </c>
      <c r="B205" s="62">
        <v>100.8</v>
      </c>
      <c r="C205" s="62">
        <v>101.9</v>
      </c>
      <c r="D205" s="62">
        <v>99.4</v>
      </c>
      <c r="E205" s="62">
        <v>105.7</v>
      </c>
      <c r="F205" s="62">
        <v>105.2</v>
      </c>
      <c r="G205" s="62">
        <v>105.8</v>
      </c>
      <c r="H205" s="62">
        <v>119.9</v>
      </c>
      <c r="I205" s="62">
        <v>153.19999999999999</v>
      </c>
      <c r="J205" s="62">
        <v>106.4</v>
      </c>
      <c r="K205" s="62">
        <v>111.3</v>
      </c>
      <c r="L205" s="62">
        <v>92.7</v>
      </c>
      <c r="M205" s="62">
        <v>109.5</v>
      </c>
      <c r="N205" s="62">
        <v>102.7</v>
      </c>
      <c r="O205" s="62">
        <v>85.7</v>
      </c>
      <c r="P205" s="62">
        <v>108.3</v>
      </c>
      <c r="Q205" s="62">
        <v>115.3</v>
      </c>
      <c r="R205" s="62">
        <v>93.3</v>
      </c>
      <c r="S205" s="62">
        <v>56.4</v>
      </c>
    </row>
    <row r="206" spans="1:19" x14ac:dyDescent="0.3">
      <c r="A206" s="81">
        <v>39295</v>
      </c>
      <c r="B206" s="62">
        <v>101.4</v>
      </c>
      <c r="C206" s="62">
        <v>103.1</v>
      </c>
      <c r="D206" s="62">
        <v>99.7</v>
      </c>
      <c r="E206" s="62">
        <v>106.4</v>
      </c>
      <c r="F206" s="62">
        <v>106.2</v>
      </c>
      <c r="G206" s="62">
        <v>106.5</v>
      </c>
      <c r="H206" s="62">
        <v>122.1</v>
      </c>
      <c r="I206" s="62">
        <v>143.19999999999999</v>
      </c>
      <c r="J206" s="62">
        <v>107</v>
      </c>
      <c r="K206" s="62">
        <v>111.8</v>
      </c>
      <c r="L206" s="62">
        <v>98.4</v>
      </c>
      <c r="M206" s="62">
        <v>114.3</v>
      </c>
      <c r="N206" s="62">
        <v>102.1</v>
      </c>
      <c r="O206" s="62">
        <v>84.6</v>
      </c>
      <c r="P206" s="62">
        <v>111.3</v>
      </c>
      <c r="Q206" s="62">
        <v>114.1</v>
      </c>
      <c r="R206" s="62">
        <v>92.5</v>
      </c>
      <c r="S206" s="62">
        <v>69.900000000000006</v>
      </c>
    </row>
    <row r="207" spans="1:19" x14ac:dyDescent="0.3">
      <c r="A207" s="81">
        <v>39326</v>
      </c>
      <c r="B207" s="62">
        <v>101.4</v>
      </c>
      <c r="C207" s="62">
        <v>104.7</v>
      </c>
      <c r="D207" s="62">
        <v>98.7</v>
      </c>
      <c r="E207" s="62">
        <v>105.6</v>
      </c>
      <c r="F207" s="62">
        <v>103.3</v>
      </c>
      <c r="G207" s="62">
        <v>106.7</v>
      </c>
      <c r="H207" s="62">
        <v>118.6</v>
      </c>
      <c r="I207" s="62">
        <v>138.1</v>
      </c>
      <c r="J207" s="62">
        <v>105.1</v>
      </c>
      <c r="K207" s="62">
        <v>111.1</v>
      </c>
      <c r="L207" s="62">
        <v>99.4</v>
      </c>
      <c r="M207" s="62">
        <v>118.5</v>
      </c>
      <c r="N207" s="62">
        <v>99.1</v>
      </c>
      <c r="O207" s="62">
        <v>88.6</v>
      </c>
      <c r="P207" s="62">
        <v>111.3</v>
      </c>
      <c r="Q207" s="62">
        <v>113.2</v>
      </c>
      <c r="R207" s="62">
        <v>93.1</v>
      </c>
      <c r="S207" s="62">
        <v>73.3</v>
      </c>
    </row>
    <row r="208" spans="1:19" x14ac:dyDescent="0.3">
      <c r="A208" s="81">
        <v>39356</v>
      </c>
      <c r="B208" s="62">
        <v>105.9</v>
      </c>
      <c r="C208" s="62">
        <v>105.2</v>
      </c>
      <c r="D208" s="62">
        <v>105.8</v>
      </c>
      <c r="E208" s="62">
        <v>110.3</v>
      </c>
      <c r="F208" s="62">
        <v>122.3</v>
      </c>
      <c r="G208" s="62">
        <v>106.3</v>
      </c>
      <c r="H208" s="62">
        <v>118.8</v>
      </c>
      <c r="I208" s="62">
        <v>137.19999999999999</v>
      </c>
      <c r="J208" s="62">
        <v>106.8</v>
      </c>
      <c r="K208" s="62">
        <v>111.9</v>
      </c>
      <c r="L208" s="62">
        <v>97</v>
      </c>
      <c r="M208" s="62">
        <v>119.3</v>
      </c>
      <c r="N208" s="62">
        <v>105.5</v>
      </c>
      <c r="O208" s="62">
        <v>95.4</v>
      </c>
      <c r="P208" s="62">
        <v>107.5</v>
      </c>
      <c r="Q208" s="62">
        <v>117.6</v>
      </c>
      <c r="R208" s="62">
        <v>96.6</v>
      </c>
      <c r="S208" s="62">
        <v>96.4</v>
      </c>
    </row>
    <row r="209" spans="1:19" x14ac:dyDescent="0.3">
      <c r="A209" s="81">
        <v>39387</v>
      </c>
      <c r="B209" s="62">
        <v>107.8</v>
      </c>
      <c r="C209" s="62">
        <v>111.3</v>
      </c>
      <c r="D209" s="62">
        <v>106.1</v>
      </c>
      <c r="E209" s="62">
        <v>105.8</v>
      </c>
      <c r="F209" s="62">
        <v>101.2</v>
      </c>
      <c r="G209" s="62">
        <v>107.3</v>
      </c>
      <c r="H209" s="62">
        <v>120.7</v>
      </c>
      <c r="I209" s="62">
        <v>133</v>
      </c>
      <c r="J209" s="62">
        <v>106.9</v>
      </c>
      <c r="K209" s="62">
        <v>115.8</v>
      </c>
      <c r="L209" s="62">
        <v>98</v>
      </c>
      <c r="M209" s="62">
        <v>136.19999999999999</v>
      </c>
      <c r="N209" s="62">
        <v>103.2</v>
      </c>
      <c r="O209" s="62">
        <v>86.9</v>
      </c>
      <c r="P209" s="62">
        <v>119.5</v>
      </c>
      <c r="Q209" s="62">
        <v>116</v>
      </c>
      <c r="R209" s="62">
        <v>93.8</v>
      </c>
      <c r="S209" s="62">
        <v>124.8</v>
      </c>
    </row>
    <row r="210" spans="1:19" x14ac:dyDescent="0.3">
      <c r="A210" s="81">
        <v>39417</v>
      </c>
      <c r="B210" s="62">
        <v>106.8</v>
      </c>
      <c r="C210" s="62">
        <v>109.5</v>
      </c>
      <c r="D210" s="62">
        <v>105.4</v>
      </c>
      <c r="E210" s="62">
        <v>104.3</v>
      </c>
      <c r="F210" s="62">
        <v>100</v>
      </c>
      <c r="G210" s="62">
        <v>106</v>
      </c>
      <c r="H210" s="62">
        <v>117.9</v>
      </c>
      <c r="I210" s="62">
        <v>152.5</v>
      </c>
      <c r="J210" s="62">
        <v>101</v>
      </c>
      <c r="K210" s="62">
        <v>112.4</v>
      </c>
      <c r="L210" s="62">
        <v>95.2</v>
      </c>
      <c r="M210" s="62">
        <v>130.9</v>
      </c>
      <c r="N210" s="62">
        <v>105.7</v>
      </c>
      <c r="O210" s="62">
        <v>89</v>
      </c>
      <c r="P210" s="62">
        <v>121.6</v>
      </c>
      <c r="Q210" s="62">
        <v>119.5</v>
      </c>
      <c r="R210" s="62">
        <v>100</v>
      </c>
      <c r="S210" s="62">
        <v>74.599999999999994</v>
      </c>
    </row>
    <row r="211" spans="1:19" x14ac:dyDescent="0.3">
      <c r="A211" s="81">
        <v>39448</v>
      </c>
      <c r="B211" s="62">
        <v>104.2</v>
      </c>
      <c r="C211" s="62">
        <v>105.5</v>
      </c>
      <c r="D211" s="62">
        <v>103.5</v>
      </c>
      <c r="E211" s="62">
        <v>104.4</v>
      </c>
      <c r="F211" s="62">
        <v>101.8</v>
      </c>
      <c r="G211" s="62">
        <v>105.5</v>
      </c>
      <c r="H211" s="62">
        <v>121.4</v>
      </c>
      <c r="I211" s="62">
        <v>146.4</v>
      </c>
      <c r="J211" s="62">
        <v>108.6</v>
      </c>
      <c r="K211" s="62">
        <v>112.3</v>
      </c>
      <c r="L211" s="62">
        <v>94.9</v>
      </c>
      <c r="M211" s="62">
        <v>118.5</v>
      </c>
      <c r="N211" s="62">
        <v>104.4</v>
      </c>
      <c r="O211" s="62">
        <v>89.7</v>
      </c>
      <c r="P211" s="62">
        <v>116.5</v>
      </c>
      <c r="Q211" s="62">
        <v>117</v>
      </c>
      <c r="R211" s="62">
        <v>92.1</v>
      </c>
      <c r="S211" s="62">
        <v>97</v>
      </c>
    </row>
    <row r="212" spans="1:19" x14ac:dyDescent="0.3">
      <c r="A212" s="81">
        <v>39479</v>
      </c>
      <c r="B212" s="62">
        <v>104.5</v>
      </c>
      <c r="C212" s="62">
        <v>104.8</v>
      </c>
      <c r="D212" s="62">
        <v>104.5</v>
      </c>
      <c r="E212" s="62">
        <v>104</v>
      </c>
      <c r="F212" s="62">
        <v>100.3</v>
      </c>
      <c r="G212" s="62">
        <v>105.4</v>
      </c>
      <c r="H212" s="62">
        <v>120.5</v>
      </c>
      <c r="I212" s="62">
        <v>143.69999999999999</v>
      </c>
      <c r="J212" s="62">
        <v>104.4</v>
      </c>
      <c r="K212" s="62">
        <v>110.6</v>
      </c>
      <c r="L212" s="62">
        <v>95.6</v>
      </c>
      <c r="M212" s="62">
        <v>119.1</v>
      </c>
      <c r="N212" s="62">
        <v>106.3</v>
      </c>
      <c r="O212" s="62">
        <v>87.3</v>
      </c>
      <c r="P212" s="62">
        <v>114.5</v>
      </c>
      <c r="Q212" s="62">
        <v>118.1</v>
      </c>
      <c r="R212" s="62">
        <v>93.5</v>
      </c>
      <c r="S212" s="62">
        <v>101.8</v>
      </c>
    </row>
    <row r="213" spans="1:19" x14ac:dyDescent="0.3">
      <c r="A213" s="81">
        <v>39508</v>
      </c>
      <c r="B213" s="62">
        <v>102.8</v>
      </c>
      <c r="C213" s="62">
        <v>106</v>
      </c>
      <c r="D213" s="62">
        <v>101.2</v>
      </c>
      <c r="E213" s="62">
        <v>101.8</v>
      </c>
      <c r="F213" s="62">
        <v>102.7</v>
      </c>
      <c r="G213" s="62">
        <v>101.7</v>
      </c>
      <c r="H213" s="62">
        <v>117</v>
      </c>
      <c r="I213" s="62">
        <v>124.6</v>
      </c>
      <c r="J213" s="62">
        <v>105.7</v>
      </c>
      <c r="K213" s="62">
        <v>109.4</v>
      </c>
      <c r="L213" s="62">
        <v>94.4</v>
      </c>
      <c r="M213" s="62">
        <v>117</v>
      </c>
      <c r="N213" s="62">
        <v>104.5</v>
      </c>
      <c r="O213" s="62">
        <v>88.2</v>
      </c>
      <c r="P213" s="62">
        <v>114.8</v>
      </c>
      <c r="Q213" s="62">
        <v>117.4</v>
      </c>
      <c r="R213" s="62">
        <v>91.7</v>
      </c>
      <c r="S213" s="62">
        <v>80.099999999999994</v>
      </c>
    </row>
    <row r="214" spans="1:19" x14ac:dyDescent="0.3">
      <c r="A214" s="81">
        <v>39539</v>
      </c>
      <c r="B214" s="62">
        <v>103.3</v>
      </c>
      <c r="C214" s="62">
        <v>104.4</v>
      </c>
      <c r="D214" s="62">
        <v>102.9</v>
      </c>
      <c r="E214" s="62">
        <v>102.5</v>
      </c>
      <c r="F214" s="62">
        <v>103.5</v>
      </c>
      <c r="G214" s="62">
        <v>102.2</v>
      </c>
      <c r="H214" s="62">
        <v>117</v>
      </c>
      <c r="I214" s="62">
        <v>129.30000000000001</v>
      </c>
      <c r="J214" s="62">
        <v>102.7</v>
      </c>
      <c r="K214" s="62">
        <v>109.6</v>
      </c>
      <c r="L214" s="62">
        <v>92</v>
      </c>
      <c r="M214" s="62">
        <v>118.6</v>
      </c>
      <c r="N214" s="62">
        <v>104.9</v>
      </c>
      <c r="O214" s="62">
        <v>86.5</v>
      </c>
      <c r="P214" s="62">
        <v>117.1</v>
      </c>
      <c r="Q214" s="62">
        <v>119.8</v>
      </c>
      <c r="R214" s="62">
        <v>92.6</v>
      </c>
      <c r="S214" s="62">
        <v>81.900000000000006</v>
      </c>
    </row>
    <row r="215" spans="1:19" x14ac:dyDescent="0.3">
      <c r="A215" s="81">
        <v>39569</v>
      </c>
      <c r="B215" s="62">
        <v>100.7</v>
      </c>
      <c r="C215" s="62">
        <v>105</v>
      </c>
      <c r="D215" s="62">
        <v>98.2</v>
      </c>
      <c r="E215" s="62">
        <v>100.5</v>
      </c>
      <c r="F215" s="62">
        <v>99</v>
      </c>
      <c r="G215" s="62">
        <v>101.2</v>
      </c>
      <c r="H215" s="62">
        <v>114.4</v>
      </c>
      <c r="I215" s="62">
        <v>144.1</v>
      </c>
      <c r="J215" s="62">
        <v>102.7</v>
      </c>
      <c r="K215" s="62">
        <v>110.9</v>
      </c>
      <c r="L215" s="62">
        <v>91</v>
      </c>
      <c r="M215" s="62">
        <v>120.8</v>
      </c>
      <c r="N215" s="62">
        <v>103.8</v>
      </c>
      <c r="O215" s="62">
        <v>88.1</v>
      </c>
      <c r="P215" s="62">
        <v>116.6</v>
      </c>
      <c r="Q215" s="62">
        <v>110.2</v>
      </c>
      <c r="R215" s="62">
        <v>88.8</v>
      </c>
      <c r="S215" s="62">
        <v>110.5</v>
      </c>
    </row>
    <row r="216" spans="1:19" x14ac:dyDescent="0.3">
      <c r="A216" s="81">
        <v>39600</v>
      </c>
      <c r="B216" s="62">
        <v>97.2</v>
      </c>
      <c r="C216" s="62">
        <v>102.9</v>
      </c>
      <c r="D216" s="62">
        <v>93.3</v>
      </c>
      <c r="E216" s="62">
        <v>101</v>
      </c>
      <c r="F216" s="62">
        <v>101</v>
      </c>
      <c r="G216" s="62">
        <v>101.2</v>
      </c>
      <c r="H216" s="62">
        <v>115</v>
      </c>
      <c r="I216" s="62">
        <v>136.9</v>
      </c>
      <c r="J216" s="62">
        <v>103.6</v>
      </c>
      <c r="K216" s="62">
        <v>108.6</v>
      </c>
      <c r="L216" s="62">
        <v>92.2</v>
      </c>
      <c r="M216" s="62">
        <v>114</v>
      </c>
      <c r="N216" s="62">
        <v>104.3</v>
      </c>
      <c r="O216" s="62">
        <v>84.7</v>
      </c>
      <c r="P216" s="62">
        <v>110.6</v>
      </c>
      <c r="Q216" s="62">
        <v>108.5</v>
      </c>
      <c r="R216" s="62">
        <v>89.2</v>
      </c>
      <c r="S216" s="62">
        <v>48.2</v>
      </c>
    </row>
    <row r="217" spans="1:19" x14ac:dyDescent="0.3">
      <c r="A217" s="81">
        <v>39630</v>
      </c>
      <c r="B217" s="62">
        <v>96.5</v>
      </c>
      <c r="C217" s="62">
        <v>101.8</v>
      </c>
      <c r="D217" s="62">
        <v>92.8</v>
      </c>
      <c r="E217" s="62">
        <v>99.4</v>
      </c>
      <c r="F217" s="62">
        <v>95</v>
      </c>
      <c r="G217" s="62">
        <v>101.1</v>
      </c>
      <c r="H217" s="62">
        <v>110.9</v>
      </c>
      <c r="I217" s="62">
        <v>145.80000000000001</v>
      </c>
      <c r="J217" s="62">
        <v>101.3</v>
      </c>
      <c r="K217" s="62">
        <v>108.1</v>
      </c>
      <c r="L217" s="62">
        <v>89.6</v>
      </c>
      <c r="M217" s="62">
        <v>110.4</v>
      </c>
      <c r="N217" s="62">
        <v>101.4</v>
      </c>
      <c r="O217" s="62">
        <v>84</v>
      </c>
      <c r="P217" s="62">
        <v>108.9</v>
      </c>
      <c r="Q217" s="62">
        <v>106.3</v>
      </c>
      <c r="R217" s="62">
        <v>80.400000000000006</v>
      </c>
      <c r="S217" s="62">
        <v>100.5</v>
      </c>
    </row>
    <row r="218" spans="1:19" x14ac:dyDescent="0.3">
      <c r="A218" s="81">
        <v>39661</v>
      </c>
      <c r="B218" s="62">
        <v>98.4</v>
      </c>
      <c r="C218" s="62">
        <v>102.6</v>
      </c>
      <c r="D218" s="62">
        <v>95.4</v>
      </c>
      <c r="E218" s="62">
        <v>101.6</v>
      </c>
      <c r="F218" s="62">
        <v>103.3</v>
      </c>
      <c r="G218" s="62">
        <v>101.4</v>
      </c>
      <c r="H218" s="62">
        <v>116.6</v>
      </c>
      <c r="I218" s="62">
        <v>126.4</v>
      </c>
      <c r="J218" s="62">
        <v>105.3</v>
      </c>
      <c r="K218" s="62">
        <v>106.8</v>
      </c>
      <c r="L218" s="62">
        <v>96.9</v>
      </c>
      <c r="M218" s="62">
        <v>110.5</v>
      </c>
      <c r="N218" s="62">
        <v>102</v>
      </c>
      <c r="O218" s="62">
        <v>87.6</v>
      </c>
      <c r="P218" s="62">
        <v>111.2</v>
      </c>
      <c r="Q218" s="62">
        <v>114.8</v>
      </c>
      <c r="R218" s="62">
        <v>84.5</v>
      </c>
      <c r="S218" s="62">
        <v>75.599999999999994</v>
      </c>
    </row>
    <row r="219" spans="1:19" x14ac:dyDescent="0.3">
      <c r="A219" s="81">
        <v>39692</v>
      </c>
      <c r="B219" s="62">
        <v>91.9</v>
      </c>
      <c r="C219" s="62">
        <v>97.6</v>
      </c>
      <c r="D219" s="62">
        <v>87.2</v>
      </c>
      <c r="E219" s="62">
        <v>99.5</v>
      </c>
      <c r="F219" s="62">
        <v>98.2</v>
      </c>
      <c r="G219" s="62">
        <v>100</v>
      </c>
      <c r="H219" s="62">
        <v>105.6</v>
      </c>
      <c r="I219" s="62">
        <v>126.3</v>
      </c>
      <c r="J219" s="62">
        <v>100.9</v>
      </c>
      <c r="K219" s="62">
        <v>104.1</v>
      </c>
      <c r="L219" s="62">
        <v>94.9</v>
      </c>
      <c r="M219" s="62">
        <v>103.8</v>
      </c>
      <c r="N219" s="62">
        <v>94</v>
      </c>
      <c r="O219" s="62">
        <v>82.1</v>
      </c>
      <c r="P219" s="62">
        <v>106.8</v>
      </c>
      <c r="Q219" s="62">
        <v>107.9</v>
      </c>
      <c r="R219" s="62">
        <v>78.3</v>
      </c>
      <c r="S219" s="62">
        <v>49.2</v>
      </c>
    </row>
    <row r="220" spans="1:19" x14ac:dyDescent="0.3">
      <c r="A220" s="81">
        <v>39722</v>
      </c>
      <c r="B220" s="62">
        <v>85.9</v>
      </c>
      <c r="C220" s="62">
        <v>93.2</v>
      </c>
      <c r="D220" s="62">
        <v>79.900000000000006</v>
      </c>
      <c r="E220" s="62">
        <v>97.8</v>
      </c>
      <c r="F220" s="62">
        <v>93.7</v>
      </c>
      <c r="G220" s="62">
        <v>99.4</v>
      </c>
      <c r="H220" s="62">
        <v>105.9</v>
      </c>
      <c r="I220" s="62">
        <v>122.5</v>
      </c>
      <c r="J220" s="62">
        <v>101.3</v>
      </c>
      <c r="K220" s="62">
        <v>101</v>
      </c>
      <c r="L220" s="62">
        <v>93.3</v>
      </c>
      <c r="M220" s="62">
        <v>93</v>
      </c>
      <c r="N220" s="62">
        <v>88.6</v>
      </c>
      <c r="O220" s="62">
        <v>83.7</v>
      </c>
      <c r="P220" s="62">
        <v>103.5</v>
      </c>
      <c r="Q220" s="62">
        <v>94.8</v>
      </c>
      <c r="R220" s="62">
        <v>68.5</v>
      </c>
      <c r="S220" s="62">
        <v>57.7</v>
      </c>
    </row>
    <row r="221" spans="1:19" x14ac:dyDescent="0.3">
      <c r="A221" s="81">
        <v>39753</v>
      </c>
      <c r="B221" s="62">
        <v>79.599999999999994</v>
      </c>
      <c r="C221" s="62">
        <v>84.1</v>
      </c>
      <c r="D221" s="62">
        <v>74.3</v>
      </c>
      <c r="E221" s="62">
        <v>97.1</v>
      </c>
      <c r="F221" s="62">
        <v>91</v>
      </c>
      <c r="G221" s="62">
        <v>99.4</v>
      </c>
      <c r="H221" s="62">
        <v>98.2</v>
      </c>
      <c r="I221" s="62">
        <v>159.19999999999999</v>
      </c>
      <c r="J221" s="62">
        <v>96.1</v>
      </c>
      <c r="K221" s="62">
        <v>89.7</v>
      </c>
      <c r="L221" s="62">
        <v>89.5</v>
      </c>
      <c r="M221" s="62">
        <v>78</v>
      </c>
      <c r="N221" s="62">
        <v>80.3</v>
      </c>
      <c r="O221" s="62">
        <v>76.900000000000006</v>
      </c>
      <c r="P221" s="62">
        <v>102.3</v>
      </c>
      <c r="Q221" s="62">
        <v>86.7</v>
      </c>
      <c r="R221" s="62">
        <v>62.8</v>
      </c>
      <c r="S221" s="62">
        <v>63.7</v>
      </c>
    </row>
    <row r="222" spans="1:19" x14ac:dyDescent="0.3">
      <c r="A222" s="81">
        <v>39783</v>
      </c>
      <c r="B222" s="62">
        <v>74.2</v>
      </c>
      <c r="C222" s="62">
        <v>78.7</v>
      </c>
      <c r="D222" s="62">
        <v>69.099999999999994</v>
      </c>
      <c r="E222" s="62">
        <v>94</v>
      </c>
      <c r="F222" s="62">
        <v>86.9</v>
      </c>
      <c r="G222" s="62">
        <v>96.6</v>
      </c>
      <c r="H222" s="62">
        <v>96.2</v>
      </c>
      <c r="I222" s="62">
        <v>125.7</v>
      </c>
      <c r="J222" s="62">
        <v>95.2</v>
      </c>
      <c r="K222" s="62">
        <v>81</v>
      </c>
      <c r="L222" s="62">
        <v>89.6</v>
      </c>
      <c r="M222" s="62">
        <v>72</v>
      </c>
      <c r="N222" s="62">
        <v>74.8</v>
      </c>
      <c r="O222" s="62">
        <v>77.400000000000006</v>
      </c>
      <c r="P222" s="62">
        <v>95.1</v>
      </c>
      <c r="Q222" s="62">
        <v>72.5</v>
      </c>
      <c r="R222" s="62">
        <v>59</v>
      </c>
      <c r="S222" s="62">
        <v>74.099999999999994</v>
      </c>
    </row>
    <row r="223" spans="1:19" x14ac:dyDescent="0.3">
      <c r="A223" s="81">
        <v>39814</v>
      </c>
      <c r="B223" s="62">
        <v>68.599999999999994</v>
      </c>
      <c r="C223" s="62">
        <v>73.3</v>
      </c>
      <c r="D223" s="62">
        <v>63.3</v>
      </c>
      <c r="E223" s="62">
        <v>88.5</v>
      </c>
      <c r="F223" s="62">
        <v>81.400000000000006</v>
      </c>
      <c r="G223" s="62">
        <v>91.1</v>
      </c>
      <c r="H223" s="62">
        <v>89.4</v>
      </c>
      <c r="I223" s="62">
        <v>105.1</v>
      </c>
      <c r="J223" s="62">
        <v>90.5</v>
      </c>
      <c r="K223" s="62">
        <v>80.8</v>
      </c>
      <c r="L223" s="62">
        <v>85.9</v>
      </c>
      <c r="M223" s="62">
        <v>65.7</v>
      </c>
      <c r="N223" s="62">
        <v>70.8</v>
      </c>
      <c r="O223" s="62">
        <v>71.7</v>
      </c>
      <c r="P223" s="62">
        <v>79.5</v>
      </c>
      <c r="Q223" s="62">
        <v>67.400000000000006</v>
      </c>
      <c r="R223" s="62">
        <v>56</v>
      </c>
      <c r="S223" s="62">
        <v>70.8</v>
      </c>
    </row>
    <row r="224" spans="1:19" x14ac:dyDescent="0.3">
      <c r="A224" s="81">
        <v>39845</v>
      </c>
      <c r="B224" s="62">
        <v>66.5</v>
      </c>
      <c r="C224" s="62">
        <v>69.7</v>
      </c>
      <c r="D224" s="62">
        <v>62.5</v>
      </c>
      <c r="E224" s="62">
        <v>83.4</v>
      </c>
      <c r="F224" s="62">
        <v>77.5</v>
      </c>
      <c r="G224" s="62">
        <v>85.6</v>
      </c>
      <c r="H224" s="62">
        <v>87.5</v>
      </c>
      <c r="I224" s="62">
        <v>95.5</v>
      </c>
      <c r="J224" s="62">
        <v>87.8</v>
      </c>
      <c r="K224" s="62">
        <v>79.099999999999994</v>
      </c>
      <c r="L224" s="62">
        <v>85.1</v>
      </c>
      <c r="M224" s="62">
        <v>60.7</v>
      </c>
      <c r="N224" s="62">
        <v>66.599999999999994</v>
      </c>
      <c r="O224" s="62">
        <v>68.599999999999994</v>
      </c>
      <c r="P224" s="62">
        <v>74.599999999999994</v>
      </c>
      <c r="Q224" s="62">
        <v>63.1</v>
      </c>
      <c r="R224" s="62">
        <v>59.3</v>
      </c>
      <c r="S224" s="62">
        <v>53.1</v>
      </c>
    </row>
    <row r="225" spans="1:19" x14ac:dyDescent="0.3">
      <c r="A225" s="81">
        <v>39873</v>
      </c>
      <c r="B225" s="62">
        <v>69.2</v>
      </c>
      <c r="C225" s="62">
        <v>71</v>
      </c>
      <c r="D225" s="62">
        <v>66.2</v>
      </c>
      <c r="E225" s="62">
        <v>83.5</v>
      </c>
      <c r="F225" s="62">
        <v>77.599999999999994</v>
      </c>
      <c r="G225" s="62">
        <v>85.7</v>
      </c>
      <c r="H225" s="62">
        <v>87.2</v>
      </c>
      <c r="I225" s="62">
        <v>95.2</v>
      </c>
      <c r="J225" s="62">
        <v>87.1</v>
      </c>
      <c r="K225" s="62">
        <v>78.7</v>
      </c>
      <c r="L225" s="62">
        <v>82.2</v>
      </c>
      <c r="M225" s="62">
        <v>61.1</v>
      </c>
      <c r="N225" s="62">
        <v>68.599999999999994</v>
      </c>
      <c r="O225" s="62">
        <v>66.599999999999994</v>
      </c>
      <c r="P225" s="62">
        <v>79.099999999999994</v>
      </c>
      <c r="Q225" s="62">
        <v>65</v>
      </c>
      <c r="R225" s="62">
        <v>64.5</v>
      </c>
      <c r="S225" s="62">
        <v>60.3</v>
      </c>
    </row>
    <row r="226" spans="1:19" x14ac:dyDescent="0.3">
      <c r="A226" s="81">
        <v>39904</v>
      </c>
      <c r="B226" s="62">
        <v>68.8</v>
      </c>
      <c r="C226" s="62">
        <v>74.400000000000006</v>
      </c>
      <c r="D226" s="62">
        <v>63.3</v>
      </c>
      <c r="E226" s="62">
        <v>85.2</v>
      </c>
      <c r="F226" s="62">
        <v>77.3</v>
      </c>
      <c r="G226" s="62">
        <v>88</v>
      </c>
      <c r="H226" s="62">
        <v>87.5</v>
      </c>
      <c r="I226" s="62">
        <v>96.3</v>
      </c>
      <c r="J226" s="62">
        <v>90.4</v>
      </c>
      <c r="K226" s="62">
        <v>82.4</v>
      </c>
      <c r="L226" s="62">
        <v>81.900000000000006</v>
      </c>
      <c r="M226" s="62">
        <v>72.900000000000006</v>
      </c>
      <c r="N226" s="62">
        <v>69.099999999999994</v>
      </c>
      <c r="O226" s="62">
        <v>70.7</v>
      </c>
      <c r="P226" s="62">
        <v>72.5</v>
      </c>
      <c r="Q226" s="62">
        <v>60.3</v>
      </c>
      <c r="R226" s="62">
        <v>63.5</v>
      </c>
      <c r="S226" s="62">
        <v>53.9</v>
      </c>
    </row>
    <row r="227" spans="1:19" x14ac:dyDescent="0.3">
      <c r="A227" s="81">
        <v>39934</v>
      </c>
      <c r="B227" s="62">
        <v>71.400000000000006</v>
      </c>
      <c r="C227" s="62">
        <v>76.8</v>
      </c>
      <c r="D227" s="62">
        <v>66.400000000000006</v>
      </c>
      <c r="E227" s="62">
        <v>86.3</v>
      </c>
      <c r="F227" s="62">
        <v>79.900000000000006</v>
      </c>
      <c r="G227" s="62">
        <v>88.7</v>
      </c>
      <c r="H227" s="62">
        <v>89.4</v>
      </c>
      <c r="I227" s="62">
        <v>95.7</v>
      </c>
      <c r="J227" s="62">
        <v>92.9</v>
      </c>
      <c r="K227" s="62">
        <v>83.6</v>
      </c>
      <c r="L227" s="62">
        <v>85.4</v>
      </c>
      <c r="M227" s="62">
        <v>79.3</v>
      </c>
      <c r="N227" s="62">
        <v>69.900000000000006</v>
      </c>
      <c r="O227" s="62">
        <v>70.599999999999994</v>
      </c>
      <c r="P227" s="62">
        <v>73.099999999999994</v>
      </c>
      <c r="Q227" s="62">
        <v>59.5</v>
      </c>
      <c r="R227" s="62">
        <v>69.8</v>
      </c>
      <c r="S227" s="62">
        <v>70.900000000000006</v>
      </c>
    </row>
    <row r="228" spans="1:19" x14ac:dyDescent="0.3">
      <c r="A228" s="81">
        <v>39965</v>
      </c>
      <c r="B228" s="62">
        <v>74.3</v>
      </c>
      <c r="C228" s="62">
        <v>81.2</v>
      </c>
      <c r="D228" s="62">
        <v>68.400000000000006</v>
      </c>
      <c r="E228" s="62">
        <v>86.4</v>
      </c>
      <c r="F228" s="62">
        <v>81.7</v>
      </c>
      <c r="G228" s="62">
        <v>88</v>
      </c>
      <c r="H228" s="62">
        <v>90.7</v>
      </c>
      <c r="I228" s="62">
        <v>105.4</v>
      </c>
      <c r="J228" s="62">
        <v>92.7</v>
      </c>
      <c r="K228" s="62">
        <v>87.7</v>
      </c>
      <c r="L228" s="62">
        <v>82.4</v>
      </c>
      <c r="M228" s="62">
        <v>90.6</v>
      </c>
      <c r="N228" s="62">
        <v>70.599999999999994</v>
      </c>
      <c r="O228" s="62">
        <v>72</v>
      </c>
      <c r="P228" s="62">
        <v>76.3</v>
      </c>
      <c r="Q228" s="62">
        <v>64.5</v>
      </c>
      <c r="R228" s="62">
        <v>72</v>
      </c>
      <c r="S228" s="62">
        <v>56</v>
      </c>
    </row>
    <row r="229" spans="1:19" x14ac:dyDescent="0.3">
      <c r="A229" s="81">
        <v>39995</v>
      </c>
      <c r="B229" s="62">
        <v>77.2</v>
      </c>
      <c r="C229" s="62">
        <v>83.3</v>
      </c>
      <c r="D229" s="62">
        <v>72.2</v>
      </c>
      <c r="E229" s="62">
        <v>86.3</v>
      </c>
      <c r="F229" s="62">
        <v>82.7</v>
      </c>
      <c r="G229" s="62">
        <v>87.7</v>
      </c>
      <c r="H229" s="62">
        <v>91.9</v>
      </c>
      <c r="I229" s="62">
        <v>109</v>
      </c>
      <c r="J229" s="62">
        <v>96.1</v>
      </c>
      <c r="K229" s="62">
        <v>89.6</v>
      </c>
      <c r="L229" s="62">
        <v>81.7</v>
      </c>
      <c r="M229" s="62">
        <v>89.6</v>
      </c>
      <c r="N229" s="62">
        <v>71.900000000000006</v>
      </c>
      <c r="O229" s="62">
        <v>77.099999999999994</v>
      </c>
      <c r="P229" s="62">
        <v>76.5</v>
      </c>
      <c r="Q229" s="62">
        <v>64.8</v>
      </c>
      <c r="R229" s="62">
        <v>67.8</v>
      </c>
      <c r="S229" s="62">
        <v>136</v>
      </c>
    </row>
    <row r="230" spans="1:19" x14ac:dyDescent="0.3">
      <c r="A230" s="81">
        <v>40026</v>
      </c>
      <c r="B230" s="62">
        <v>78</v>
      </c>
      <c r="C230" s="62">
        <v>86.5</v>
      </c>
      <c r="D230" s="62">
        <v>71.7</v>
      </c>
      <c r="E230" s="62">
        <v>84.2</v>
      </c>
      <c r="F230" s="62">
        <v>80.7</v>
      </c>
      <c r="G230" s="62">
        <v>85.5</v>
      </c>
      <c r="H230" s="62">
        <v>92.4</v>
      </c>
      <c r="I230" s="62">
        <v>101.3</v>
      </c>
      <c r="J230" s="62">
        <v>96.2</v>
      </c>
      <c r="K230" s="62">
        <v>92.2</v>
      </c>
      <c r="L230" s="62">
        <v>82.3</v>
      </c>
      <c r="M230" s="62">
        <v>93.6</v>
      </c>
      <c r="N230" s="62">
        <v>77.7</v>
      </c>
      <c r="O230" s="62">
        <v>78</v>
      </c>
      <c r="P230" s="62">
        <v>79.5</v>
      </c>
      <c r="Q230" s="62">
        <v>65.7</v>
      </c>
      <c r="R230" s="62">
        <v>76.3</v>
      </c>
      <c r="S230" s="62">
        <v>51.1</v>
      </c>
    </row>
    <row r="231" spans="1:19" x14ac:dyDescent="0.3">
      <c r="A231" s="81">
        <v>40057</v>
      </c>
      <c r="B231" s="62">
        <v>80.599999999999994</v>
      </c>
      <c r="C231" s="62">
        <v>88.7</v>
      </c>
      <c r="D231" s="62">
        <v>74.3</v>
      </c>
      <c r="E231" s="62">
        <v>89.6</v>
      </c>
      <c r="F231" s="62">
        <v>93.6</v>
      </c>
      <c r="G231" s="62">
        <v>88.2</v>
      </c>
      <c r="H231" s="62">
        <v>94.1</v>
      </c>
      <c r="I231" s="62">
        <v>99.4</v>
      </c>
      <c r="J231" s="62">
        <v>98.8</v>
      </c>
      <c r="K231" s="62">
        <v>92</v>
      </c>
      <c r="L231" s="62">
        <v>84.6</v>
      </c>
      <c r="M231" s="62">
        <v>92.5</v>
      </c>
      <c r="N231" s="62">
        <v>80.400000000000006</v>
      </c>
      <c r="O231" s="62">
        <v>80.599999999999994</v>
      </c>
      <c r="P231" s="62">
        <v>85.9</v>
      </c>
      <c r="Q231" s="62">
        <v>72.2</v>
      </c>
      <c r="R231" s="62">
        <v>75.3</v>
      </c>
      <c r="S231" s="62">
        <v>66.2</v>
      </c>
    </row>
    <row r="232" spans="1:19" x14ac:dyDescent="0.3">
      <c r="A232" s="81">
        <v>40087</v>
      </c>
      <c r="B232" s="62">
        <v>78.599999999999994</v>
      </c>
      <c r="C232" s="62">
        <v>89.1</v>
      </c>
      <c r="D232" s="62">
        <v>70.7</v>
      </c>
      <c r="E232" s="62">
        <v>88.5</v>
      </c>
      <c r="F232" s="62">
        <v>85.6</v>
      </c>
      <c r="G232" s="62">
        <v>89.7</v>
      </c>
      <c r="H232" s="62">
        <v>91.8</v>
      </c>
      <c r="I232" s="62">
        <v>101.5</v>
      </c>
      <c r="J232" s="62">
        <v>98.4</v>
      </c>
      <c r="K232" s="62">
        <v>93.4</v>
      </c>
      <c r="L232" s="62">
        <v>85.3</v>
      </c>
      <c r="M232" s="62">
        <v>89.4</v>
      </c>
      <c r="N232" s="62">
        <v>77.7</v>
      </c>
      <c r="O232" s="62">
        <v>80.5</v>
      </c>
      <c r="P232" s="62">
        <v>85.6</v>
      </c>
      <c r="Q232" s="62">
        <v>70.900000000000006</v>
      </c>
      <c r="R232" s="62">
        <v>72.8</v>
      </c>
      <c r="S232" s="62">
        <v>41.5</v>
      </c>
    </row>
    <row r="233" spans="1:19" x14ac:dyDescent="0.3">
      <c r="A233" s="81">
        <v>40118</v>
      </c>
      <c r="B233" s="62">
        <v>80.900000000000006</v>
      </c>
      <c r="C233" s="62">
        <v>90</v>
      </c>
      <c r="D233" s="62">
        <v>74.099999999999994</v>
      </c>
      <c r="E233" s="62">
        <v>90.3</v>
      </c>
      <c r="F233" s="62">
        <v>87.6</v>
      </c>
      <c r="G233" s="62">
        <v>91.3</v>
      </c>
      <c r="H233" s="62">
        <v>93.3</v>
      </c>
      <c r="I233" s="62">
        <v>102.1</v>
      </c>
      <c r="J233" s="62">
        <v>97.2</v>
      </c>
      <c r="K233" s="62">
        <v>93.8</v>
      </c>
      <c r="L233" s="62">
        <v>87.4</v>
      </c>
      <c r="M233" s="62">
        <v>95.3</v>
      </c>
      <c r="N233" s="62">
        <v>80.8</v>
      </c>
      <c r="O233" s="62">
        <v>81.2</v>
      </c>
      <c r="P233" s="62">
        <v>87.4</v>
      </c>
      <c r="Q233" s="62">
        <v>77.400000000000006</v>
      </c>
      <c r="R233" s="62">
        <v>74.099999999999994</v>
      </c>
      <c r="S233" s="62">
        <v>47.1</v>
      </c>
    </row>
    <row r="234" spans="1:19" x14ac:dyDescent="0.3">
      <c r="A234" s="81">
        <v>40148</v>
      </c>
      <c r="B234" s="62">
        <v>79.599999999999994</v>
      </c>
      <c r="C234" s="62">
        <v>88</v>
      </c>
      <c r="D234" s="62">
        <v>73.2</v>
      </c>
      <c r="E234" s="62">
        <v>90</v>
      </c>
      <c r="F234" s="62">
        <v>91.4</v>
      </c>
      <c r="G234" s="62">
        <v>89.7</v>
      </c>
      <c r="H234" s="62">
        <v>95</v>
      </c>
      <c r="I234" s="62">
        <v>103.1</v>
      </c>
      <c r="J234" s="62">
        <v>100</v>
      </c>
      <c r="K234" s="62">
        <v>92.9</v>
      </c>
      <c r="L234" s="62">
        <v>82.6</v>
      </c>
      <c r="M234" s="62">
        <v>91.3</v>
      </c>
      <c r="N234" s="62">
        <v>77.400000000000006</v>
      </c>
      <c r="O234" s="62">
        <v>82.6</v>
      </c>
      <c r="P234" s="62">
        <v>83.4</v>
      </c>
      <c r="Q234" s="62">
        <v>75.400000000000006</v>
      </c>
      <c r="R234" s="62">
        <v>74.3</v>
      </c>
      <c r="S234" s="62">
        <v>49</v>
      </c>
    </row>
    <row r="235" spans="1:19" x14ac:dyDescent="0.3">
      <c r="A235" s="81">
        <v>40179</v>
      </c>
      <c r="B235" s="62">
        <v>82.5</v>
      </c>
      <c r="C235" s="62">
        <v>91.1</v>
      </c>
      <c r="D235" s="62">
        <v>76.3</v>
      </c>
      <c r="E235" s="62">
        <v>90.4</v>
      </c>
      <c r="F235" s="62">
        <v>88.4</v>
      </c>
      <c r="G235" s="62">
        <v>90.9</v>
      </c>
      <c r="H235" s="62">
        <v>95.4</v>
      </c>
      <c r="I235" s="62">
        <v>98</v>
      </c>
      <c r="J235" s="62">
        <v>101</v>
      </c>
      <c r="K235" s="62">
        <v>96.3</v>
      </c>
      <c r="L235" s="62">
        <v>87.5</v>
      </c>
      <c r="M235" s="62">
        <v>97.9</v>
      </c>
      <c r="N235" s="62">
        <v>76.2</v>
      </c>
      <c r="O235" s="62">
        <v>79</v>
      </c>
      <c r="P235" s="62">
        <v>88.3</v>
      </c>
      <c r="Q235" s="62">
        <v>73.400000000000006</v>
      </c>
      <c r="R235" s="62">
        <v>74.900000000000006</v>
      </c>
      <c r="S235" s="62">
        <v>108.9</v>
      </c>
    </row>
    <row r="236" spans="1:19" x14ac:dyDescent="0.3">
      <c r="A236" s="81">
        <v>40210</v>
      </c>
      <c r="B236" s="62">
        <v>82.7</v>
      </c>
      <c r="C236" s="62">
        <v>93.1</v>
      </c>
      <c r="D236" s="62">
        <v>75.900000000000006</v>
      </c>
      <c r="E236" s="62">
        <v>86.4</v>
      </c>
      <c r="F236" s="62">
        <v>90.9</v>
      </c>
      <c r="G236" s="62">
        <v>85</v>
      </c>
      <c r="H236" s="62">
        <v>95.4</v>
      </c>
      <c r="I236" s="62">
        <v>98.3</v>
      </c>
      <c r="J236" s="62">
        <v>100.3</v>
      </c>
      <c r="K236" s="62">
        <v>98.3</v>
      </c>
      <c r="L236" s="62">
        <v>80</v>
      </c>
      <c r="M236" s="62">
        <v>101.5</v>
      </c>
      <c r="N236" s="62">
        <v>80.900000000000006</v>
      </c>
      <c r="O236" s="62">
        <v>79.2</v>
      </c>
      <c r="P236" s="62">
        <v>90.3</v>
      </c>
      <c r="Q236" s="62">
        <v>82</v>
      </c>
      <c r="R236" s="62">
        <v>75.599999999999994</v>
      </c>
      <c r="S236" s="62">
        <v>40.5</v>
      </c>
    </row>
    <row r="237" spans="1:19" x14ac:dyDescent="0.3">
      <c r="A237" s="81">
        <v>40238</v>
      </c>
      <c r="B237" s="62">
        <v>86.6</v>
      </c>
      <c r="C237" s="62">
        <v>95.7</v>
      </c>
      <c r="D237" s="62">
        <v>80.5</v>
      </c>
      <c r="E237" s="62">
        <v>90.6</v>
      </c>
      <c r="F237" s="62">
        <v>92.8</v>
      </c>
      <c r="G237" s="62">
        <v>89.9</v>
      </c>
      <c r="H237" s="62">
        <v>99.4</v>
      </c>
      <c r="I237" s="62">
        <v>103.3</v>
      </c>
      <c r="J237" s="62">
        <v>105.3</v>
      </c>
      <c r="K237" s="62">
        <v>102.1</v>
      </c>
      <c r="L237" s="62">
        <v>85.2</v>
      </c>
      <c r="M237" s="62">
        <v>103.6</v>
      </c>
      <c r="N237" s="62">
        <v>82.6</v>
      </c>
      <c r="O237" s="62">
        <v>82.1</v>
      </c>
      <c r="P237" s="62">
        <v>90.5</v>
      </c>
      <c r="Q237" s="62">
        <v>81.2</v>
      </c>
      <c r="R237" s="62">
        <v>79</v>
      </c>
      <c r="S237" s="62">
        <v>83.5</v>
      </c>
    </row>
    <row r="238" spans="1:19" x14ac:dyDescent="0.3">
      <c r="A238" s="81">
        <v>40269</v>
      </c>
      <c r="B238" s="62">
        <v>89.2</v>
      </c>
      <c r="C238" s="62">
        <v>99.7</v>
      </c>
      <c r="D238" s="62">
        <v>82.7</v>
      </c>
      <c r="E238" s="62">
        <v>89</v>
      </c>
      <c r="F238" s="62">
        <v>93.5</v>
      </c>
      <c r="G238" s="62">
        <v>87.5</v>
      </c>
      <c r="H238" s="62">
        <v>98.8</v>
      </c>
      <c r="I238" s="62">
        <v>96.7</v>
      </c>
      <c r="J238" s="62">
        <v>105.7</v>
      </c>
      <c r="K238" s="62">
        <v>101.7</v>
      </c>
      <c r="L238" s="62">
        <v>81.5</v>
      </c>
      <c r="M238" s="62">
        <v>116.1</v>
      </c>
      <c r="N238" s="62">
        <v>87.3</v>
      </c>
      <c r="O238" s="62">
        <v>82.8</v>
      </c>
      <c r="P238" s="62">
        <v>92.2</v>
      </c>
      <c r="Q238" s="62">
        <v>83.1</v>
      </c>
      <c r="R238" s="62">
        <v>85.3</v>
      </c>
      <c r="S238" s="62">
        <v>51.8</v>
      </c>
    </row>
    <row r="239" spans="1:19" x14ac:dyDescent="0.3">
      <c r="A239" s="81">
        <v>40299</v>
      </c>
      <c r="B239" s="62">
        <v>89.6</v>
      </c>
      <c r="C239" s="62">
        <v>97.3</v>
      </c>
      <c r="D239" s="62">
        <v>84.7</v>
      </c>
      <c r="E239" s="62">
        <v>91.5</v>
      </c>
      <c r="F239" s="62">
        <v>98.5</v>
      </c>
      <c r="G239" s="62">
        <v>89</v>
      </c>
      <c r="H239" s="62">
        <v>102.7</v>
      </c>
      <c r="I239" s="62">
        <v>96.7</v>
      </c>
      <c r="J239" s="62">
        <v>107.2</v>
      </c>
      <c r="K239" s="62">
        <v>103.1</v>
      </c>
      <c r="L239" s="62">
        <v>84.2</v>
      </c>
      <c r="M239" s="62">
        <v>101.6</v>
      </c>
      <c r="N239" s="62">
        <v>90.3</v>
      </c>
      <c r="O239" s="62">
        <v>88</v>
      </c>
      <c r="P239" s="62">
        <v>95.1</v>
      </c>
      <c r="Q239" s="62">
        <v>86.4</v>
      </c>
      <c r="R239" s="62">
        <v>84</v>
      </c>
      <c r="S239" s="62">
        <v>63.9</v>
      </c>
    </row>
    <row r="240" spans="1:19" x14ac:dyDescent="0.3">
      <c r="A240" s="81">
        <v>40330</v>
      </c>
      <c r="B240" s="62">
        <v>91.6</v>
      </c>
      <c r="C240" s="62">
        <v>98.2</v>
      </c>
      <c r="D240" s="62">
        <v>87.4</v>
      </c>
      <c r="E240" s="62">
        <v>92.3</v>
      </c>
      <c r="F240" s="62">
        <v>98</v>
      </c>
      <c r="G240" s="62">
        <v>90.5</v>
      </c>
      <c r="H240" s="62">
        <v>101.9</v>
      </c>
      <c r="I240" s="62">
        <v>97.3</v>
      </c>
      <c r="J240" s="62">
        <v>104.7</v>
      </c>
      <c r="K240" s="62">
        <v>103.9</v>
      </c>
      <c r="L240" s="62">
        <v>85.2</v>
      </c>
      <c r="M240" s="62">
        <v>105.4</v>
      </c>
      <c r="N240" s="62">
        <v>89.9</v>
      </c>
      <c r="O240" s="62">
        <v>87.1</v>
      </c>
      <c r="P240" s="62">
        <v>97.9</v>
      </c>
      <c r="Q240" s="62">
        <v>89.5</v>
      </c>
      <c r="R240" s="62">
        <v>82.3</v>
      </c>
      <c r="S240" s="62">
        <v>100.2</v>
      </c>
    </row>
    <row r="241" spans="1:19" x14ac:dyDescent="0.3">
      <c r="A241" s="81">
        <v>40360</v>
      </c>
      <c r="B241" s="62">
        <v>90.9</v>
      </c>
      <c r="C241" s="62">
        <v>99.8</v>
      </c>
      <c r="D241" s="62">
        <v>85.3</v>
      </c>
      <c r="E241" s="62">
        <v>90.8</v>
      </c>
      <c r="F241" s="62">
        <v>97</v>
      </c>
      <c r="G241" s="62">
        <v>88.8</v>
      </c>
      <c r="H241" s="62">
        <v>102.5</v>
      </c>
      <c r="I241" s="62">
        <v>99.3</v>
      </c>
      <c r="J241" s="62">
        <v>103</v>
      </c>
      <c r="K241" s="62">
        <v>104.5</v>
      </c>
      <c r="L241" s="62">
        <v>82.9</v>
      </c>
      <c r="M241" s="62">
        <v>105.5</v>
      </c>
      <c r="N241" s="62">
        <v>88.6</v>
      </c>
      <c r="O241" s="62">
        <v>87.7</v>
      </c>
      <c r="P241" s="62">
        <v>100.8</v>
      </c>
      <c r="Q241" s="62">
        <v>89.3</v>
      </c>
      <c r="R241" s="62">
        <v>84.5</v>
      </c>
      <c r="S241" s="62">
        <v>59.6</v>
      </c>
    </row>
    <row r="242" spans="1:19" x14ac:dyDescent="0.3">
      <c r="A242" s="81">
        <v>40391</v>
      </c>
      <c r="B242" s="62">
        <v>93.3</v>
      </c>
      <c r="C242" s="62">
        <v>99.4</v>
      </c>
      <c r="D242" s="62">
        <v>90.1</v>
      </c>
      <c r="E242" s="62">
        <v>90.8</v>
      </c>
      <c r="F242" s="62">
        <v>94.9</v>
      </c>
      <c r="G242" s="62">
        <v>89.2</v>
      </c>
      <c r="H242" s="62">
        <v>101.4</v>
      </c>
      <c r="I242" s="62">
        <v>94.1</v>
      </c>
      <c r="J242" s="62">
        <v>104.6</v>
      </c>
      <c r="K242" s="62">
        <v>104.5</v>
      </c>
      <c r="L242" s="62">
        <v>85.5</v>
      </c>
      <c r="M242" s="62">
        <v>104.9</v>
      </c>
      <c r="N242" s="62">
        <v>89</v>
      </c>
      <c r="O242" s="62">
        <v>86.6</v>
      </c>
      <c r="P242" s="62">
        <v>96.9</v>
      </c>
      <c r="Q242" s="62">
        <v>91.3</v>
      </c>
      <c r="R242" s="62">
        <v>88.3</v>
      </c>
      <c r="S242" s="62">
        <v>94.4</v>
      </c>
    </row>
    <row r="243" spans="1:19" x14ac:dyDescent="0.3">
      <c r="A243" s="81">
        <v>40422</v>
      </c>
      <c r="B243" s="62">
        <v>92</v>
      </c>
      <c r="C243" s="62">
        <v>99.2</v>
      </c>
      <c r="D243" s="62">
        <v>87.6</v>
      </c>
      <c r="E243" s="62">
        <v>91</v>
      </c>
      <c r="F243" s="62">
        <v>95.8</v>
      </c>
      <c r="G243" s="62">
        <v>89.4</v>
      </c>
      <c r="H243" s="62">
        <v>103.3</v>
      </c>
      <c r="I243" s="62">
        <v>96.3</v>
      </c>
      <c r="J243" s="62">
        <v>101.5</v>
      </c>
      <c r="K243" s="62">
        <v>108</v>
      </c>
      <c r="L243" s="62">
        <v>85.1</v>
      </c>
      <c r="M243" s="62">
        <v>106.4</v>
      </c>
      <c r="N243" s="62">
        <v>90.4</v>
      </c>
      <c r="O243" s="62">
        <v>87.3</v>
      </c>
      <c r="P243" s="62">
        <v>93.4</v>
      </c>
      <c r="Q243" s="62">
        <v>92.9</v>
      </c>
      <c r="R243" s="62">
        <v>85.9</v>
      </c>
      <c r="S243" s="62">
        <v>78.8</v>
      </c>
    </row>
    <row r="244" spans="1:19" x14ac:dyDescent="0.3">
      <c r="A244" s="81">
        <v>40452</v>
      </c>
      <c r="B244" s="62">
        <v>92.4</v>
      </c>
      <c r="C244" s="62">
        <v>99.9</v>
      </c>
      <c r="D244" s="62">
        <v>87.7</v>
      </c>
      <c r="E244" s="62">
        <v>92.2</v>
      </c>
      <c r="F244" s="62">
        <v>99.3</v>
      </c>
      <c r="G244" s="62">
        <v>90</v>
      </c>
      <c r="H244" s="62">
        <v>102.6</v>
      </c>
      <c r="I244" s="62">
        <v>101.6</v>
      </c>
      <c r="J244" s="62">
        <v>100.1</v>
      </c>
      <c r="K244" s="62">
        <v>103.3</v>
      </c>
      <c r="L244" s="62">
        <v>84.5</v>
      </c>
      <c r="M244" s="62">
        <v>107.4</v>
      </c>
      <c r="N244" s="62">
        <v>90</v>
      </c>
      <c r="O244" s="62">
        <v>90.8</v>
      </c>
      <c r="P244" s="62">
        <v>98.5</v>
      </c>
      <c r="Q244" s="62">
        <v>92.2</v>
      </c>
      <c r="R244" s="62">
        <v>85.9</v>
      </c>
      <c r="S244" s="62">
        <v>70.3</v>
      </c>
    </row>
    <row r="245" spans="1:19" x14ac:dyDescent="0.3">
      <c r="A245" s="81">
        <v>40483</v>
      </c>
      <c r="B245" s="62">
        <v>97.3</v>
      </c>
      <c r="C245" s="62">
        <v>100.7</v>
      </c>
      <c r="D245" s="62">
        <v>95.9</v>
      </c>
      <c r="E245" s="62">
        <v>92.4</v>
      </c>
      <c r="F245" s="62">
        <v>98.7</v>
      </c>
      <c r="G245" s="62">
        <v>90.3</v>
      </c>
      <c r="H245" s="62">
        <v>103.5</v>
      </c>
      <c r="I245" s="62">
        <v>114.8</v>
      </c>
      <c r="J245" s="62">
        <v>99.4</v>
      </c>
      <c r="K245" s="62">
        <v>105.7</v>
      </c>
      <c r="L245" s="62">
        <v>82.1</v>
      </c>
      <c r="M245" s="62">
        <v>108.4</v>
      </c>
      <c r="N245" s="62">
        <v>92.4</v>
      </c>
      <c r="O245" s="62">
        <v>107.5</v>
      </c>
      <c r="P245" s="62">
        <v>98.4</v>
      </c>
      <c r="Q245" s="62">
        <v>100.1</v>
      </c>
      <c r="R245" s="62">
        <v>88.8</v>
      </c>
      <c r="S245" s="62">
        <v>115.1</v>
      </c>
    </row>
    <row r="246" spans="1:19" x14ac:dyDescent="0.3">
      <c r="A246" s="81">
        <v>40513</v>
      </c>
      <c r="B246" s="62">
        <v>94.2</v>
      </c>
      <c r="C246" s="62">
        <v>101.4</v>
      </c>
      <c r="D246" s="62">
        <v>90.3</v>
      </c>
      <c r="E246" s="62">
        <v>91</v>
      </c>
      <c r="F246" s="62">
        <v>94.2</v>
      </c>
      <c r="G246" s="62">
        <v>89.8</v>
      </c>
      <c r="H246" s="62">
        <v>104</v>
      </c>
      <c r="I246" s="62">
        <v>106.2</v>
      </c>
      <c r="J246" s="62">
        <v>103.3</v>
      </c>
      <c r="K246" s="62">
        <v>107.3</v>
      </c>
      <c r="L246" s="62">
        <v>83.5</v>
      </c>
      <c r="M246" s="62">
        <v>103</v>
      </c>
      <c r="N246" s="62">
        <v>94.9</v>
      </c>
      <c r="O246" s="62">
        <v>90.9</v>
      </c>
      <c r="P246" s="62">
        <v>99.9</v>
      </c>
      <c r="Q246" s="62">
        <v>102.1</v>
      </c>
      <c r="R246" s="62">
        <v>87.5</v>
      </c>
      <c r="S246" s="62">
        <v>70.900000000000006</v>
      </c>
    </row>
    <row r="247" spans="1:19" x14ac:dyDescent="0.3">
      <c r="A247" s="81">
        <v>40544</v>
      </c>
      <c r="B247" s="62">
        <v>98.4</v>
      </c>
      <c r="C247" s="62">
        <v>106.1</v>
      </c>
      <c r="D247" s="62">
        <v>94.4</v>
      </c>
      <c r="E247" s="62">
        <v>92.1</v>
      </c>
      <c r="F247" s="62">
        <v>100.8</v>
      </c>
      <c r="G247" s="62">
        <v>89.2</v>
      </c>
      <c r="H247" s="62">
        <v>99.7</v>
      </c>
      <c r="I247" s="62">
        <v>103.6</v>
      </c>
      <c r="J247" s="62">
        <v>102.9</v>
      </c>
      <c r="K247" s="62">
        <v>108</v>
      </c>
      <c r="L247" s="62">
        <v>82.1</v>
      </c>
      <c r="M247" s="62">
        <v>115.7</v>
      </c>
      <c r="N247" s="62">
        <v>93.7</v>
      </c>
      <c r="O247" s="62">
        <v>92.5</v>
      </c>
      <c r="P247" s="62">
        <v>105.8</v>
      </c>
      <c r="Q247" s="62">
        <v>103.7</v>
      </c>
      <c r="R247" s="62">
        <v>90.3</v>
      </c>
      <c r="S247" s="62">
        <v>85.1</v>
      </c>
    </row>
    <row r="248" spans="1:19" x14ac:dyDescent="0.3">
      <c r="A248" s="81">
        <v>40575</v>
      </c>
      <c r="B248" s="62">
        <v>99.6</v>
      </c>
      <c r="C248" s="62">
        <v>104.4</v>
      </c>
      <c r="D248" s="62">
        <v>97.2</v>
      </c>
      <c r="E248" s="62">
        <v>95.3</v>
      </c>
      <c r="F248" s="62">
        <v>102.4</v>
      </c>
      <c r="G248" s="62">
        <v>92.9</v>
      </c>
      <c r="H248" s="62">
        <v>99.7</v>
      </c>
      <c r="I248" s="62">
        <v>107.6</v>
      </c>
      <c r="J248" s="62">
        <v>103.3</v>
      </c>
      <c r="K248" s="62">
        <v>107.1</v>
      </c>
      <c r="L248" s="62">
        <v>88.8</v>
      </c>
      <c r="M248" s="62">
        <v>110.5</v>
      </c>
      <c r="N248" s="62">
        <v>95.3</v>
      </c>
      <c r="O248" s="62">
        <v>93</v>
      </c>
      <c r="P248" s="62">
        <v>102.6</v>
      </c>
      <c r="Q248" s="62">
        <v>109.4</v>
      </c>
      <c r="R248" s="62">
        <v>90.4</v>
      </c>
      <c r="S248" s="62">
        <v>103.1</v>
      </c>
    </row>
    <row r="249" spans="1:19" x14ac:dyDescent="0.3">
      <c r="A249" s="81">
        <v>40603</v>
      </c>
      <c r="B249" s="62">
        <v>96.3</v>
      </c>
      <c r="C249" s="62">
        <v>105.3</v>
      </c>
      <c r="D249" s="62">
        <v>91.2</v>
      </c>
      <c r="E249" s="62">
        <v>92.9</v>
      </c>
      <c r="F249" s="62">
        <v>99.1</v>
      </c>
      <c r="G249" s="62">
        <v>90.9</v>
      </c>
      <c r="H249" s="62">
        <v>101.5</v>
      </c>
      <c r="I249" s="62">
        <v>100.9</v>
      </c>
      <c r="J249" s="62">
        <v>103.4</v>
      </c>
      <c r="K249" s="62">
        <v>109.1</v>
      </c>
      <c r="L249" s="62">
        <v>85.2</v>
      </c>
      <c r="M249" s="62">
        <v>111.8</v>
      </c>
      <c r="N249" s="62">
        <v>96.5</v>
      </c>
      <c r="O249" s="62">
        <v>88.1</v>
      </c>
      <c r="P249" s="62">
        <v>105.4</v>
      </c>
      <c r="Q249" s="62">
        <v>100.9</v>
      </c>
      <c r="R249" s="62">
        <v>88.2</v>
      </c>
      <c r="S249" s="62">
        <v>62.4</v>
      </c>
    </row>
    <row r="250" spans="1:19" x14ac:dyDescent="0.3">
      <c r="A250" s="81">
        <v>40634</v>
      </c>
      <c r="B250" s="62">
        <v>97.8</v>
      </c>
      <c r="C250" s="62">
        <v>104.1</v>
      </c>
      <c r="D250" s="62">
        <v>94.2</v>
      </c>
      <c r="E250" s="62">
        <v>94.4</v>
      </c>
      <c r="F250" s="62">
        <v>101.2</v>
      </c>
      <c r="G250" s="62">
        <v>92.3</v>
      </c>
      <c r="H250" s="62">
        <v>99.9</v>
      </c>
      <c r="I250" s="62">
        <v>105.9</v>
      </c>
      <c r="J250" s="62">
        <v>103.7</v>
      </c>
      <c r="K250" s="62">
        <v>108</v>
      </c>
      <c r="L250" s="62">
        <v>86.9</v>
      </c>
      <c r="M250" s="62">
        <v>105.7</v>
      </c>
      <c r="N250" s="62">
        <v>98.4</v>
      </c>
      <c r="O250" s="62">
        <v>92</v>
      </c>
      <c r="P250" s="62">
        <v>104</v>
      </c>
      <c r="Q250" s="62">
        <v>102.4</v>
      </c>
      <c r="R250" s="62">
        <v>86.5</v>
      </c>
      <c r="S250" s="62">
        <v>113.2</v>
      </c>
    </row>
    <row r="251" spans="1:19" x14ac:dyDescent="0.3">
      <c r="A251" s="81">
        <v>40664</v>
      </c>
      <c r="B251" s="62">
        <v>100.9</v>
      </c>
      <c r="C251" s="62">
        <v>104.8</v>
      </c>
      <c r="D251" s="62">
        <v>99.4</v>
      </c>
      <c r="E251" s="62">
        <v>93.6</v>
      </c>
      <c r="F251" s="62">
        <v>100.3</v>
      </c>
      <c r="G251" s="62">
        <v>91.5</v>
      </c>
      <c r="H251" s="62">
        <v>98.4</v>
      </c>
      <c r="I251" s="62">
        <v>108.1</v>
      </c>
      <c r="J251" s="62">
        <v>100.7</v>
      </c>
      <c r="K251" s="62">
        <v>104.6</v>
      </c>
      <c r="L251" s="62">
        <v>84.7</v>
      </c>
      <c r="M251" s="62">
        <v>106.3</v>
      </c>
      <c r="N251" s="62">
        <v>98.1</v>
      </c>
      <c r="O251" s="62">
        <v>91.6</v>
      </c>
      <c r="P251" s="62">
        <v>118.8</v>
      </c>
      <c r="Q251" s="62">
        <v>102.8</v>
      </c>
      <c r="R251" s="62">
        <v>87.1</v>
      </c>
      <c r="S251" s="62">
        <v>206.1</v>
      </c>
    </row>
    <row r="252" spans="1:19" x14ac:dyDescent="0.3">
      <c r="A252" s="81">
        <v>40695</v>
      </c>
      <c r="B252" s="62">
        <v>100.3</v>
      </c>
      <c r="C252" s="62">
        <v>102.1</v>
      </c>
      <c r="D252" s="62">
        <v>100.4</v>
      </c>
      <c r="E252" s="62">
        <v>91.8</v>
      </c>
      <c r="F252" s="62">
        <v>97.5</v>
      </c>
      <c r="G252" s="62">
        <v>90</v>
      </c>
      <c r="H252" s="62">
        <v>98.3</v>
      </c>
      <c r="I252" s="62">
        <v>96.6</v>
      </c>
      <c r="J252" s="62">
        <v>101</v>
      </c>
      <c r="K252" s="62">
        <v>106</v>
      </c>
      <c r="L252" s="62">
        <v>83.1</v>
      </c>
      <c r="M252" s="62">
        <v>106.3</v>
      </c>
      <c r="N252" s="62">
        <v>101.1</v>
      </c>
      <c r="O252" s="62">
        <v>88.4</v>
      </c>
      <c r="P252" s="62">
        <v>104.7</v>
      </c>
      <c r="Q252" s="62">
        <v>103.6</v>
      </c>
      <c r="R252" s="62">
        <v>89.2</v>
      </c>
      <c r="S252" s="62">
        <v>145.80000000000001</v>
      </c>
    </row>
    <row r="253" spans="1:19" x14ac:dyDescent="0.3">
      <c r="A253" s="81">
        <v>40725</v>
      </c>
      <c r="B253" s="62">
        <v>98.2</v>
      </c>
      <c r="C253" s="62">
        <v>104.8</v>
      </c>
      <c r="D253" s="62">
        <v>94</v>
      </c>
      <c r="E253" s="62">
        <v>97.1</v>
      </c>
      <c r="F253" s="62">
        <v>107</v>
      </c>
      <c r="G253" s="62">
        <v>93.8</v>
      </c>
      <c r="H253" s="62">
        <v>98.8</v>
      </c>
      <c r="I253" s="62">
        <v>107.9</v>
      </c>
      <c r="J253" s="62">
        <v>103.1</v>
      </c>
      <c r="K253" s="62">
        <v>104.6</v>
      </c>
      <c r="L253" s="62">
        <v>89.1</v>
      </c>
      <c r="M253" s="62">
        <v>106.7</v>
      </c>
      <c r="N253" s="62">
        <v>98.6</v>
      </c>
      <c r="O253" s="62">
        <v>96.7</v>
      </c>
      <c r="P253" s="62">
        <v>113.6</v>
      </c>
      <c r="Q253" s="62">
        <v>104.8</v>
      </c>
      <c r="R253" s="62">
        <v>88.1</v>
      </c>
      <c r="S253" s="62">
        <v>73.5</v>
      </c>
    </row>
    <row r="254" spans="1:19" x14ac:dyDescent="0.3">
      <c r="A254" s="81">
        <v>40756</v>
      </c>
      <c r="B254" s="62">
        <v>97.8</v>
      </c>
      <c r="C254" s="62">
        <v>104.8</v>
      </c>
      <c r="D254" s="62">
        <v>94.2</v>
      </c>
      <c r="E254" s="62">
        <v>92.6</v>
      </c>
      <c r="F254" s="62">
        <v>100.4</v>
      </c>
      <c r="G254" s="62">
        <v>90</v>
      </c>
      <c r="H254" s="62">
        <v>96.5</v>
      </c>
      <c r="I254" s="62">
        <v>101</v>
      </c>
      <c r="J254" s="62">
        <v>100.4</v>
      </c>
      <c r="K254" s="62">
        <v>106</v>
      </c>
      <c r="L254" s="62">
        <v>84.9</v>
      </c>
      <c r="M254" s="62">
        <v>112.6</v>
      </c>
      <c r="N254" s="62">
        <v>97.9</v>
      </c>
      <c r="O254" s="62">
        <v>91</v>
      </c>
      <c r="P254" s="62">
        <v>107</v>
      </c>
      <c r="Q254" s="62">
        <v>101.1</v>
      </c>
      <c r="R254" s="62">
        <v>89.5</v>
      </c>
      <c r="S254" s="62">
        <v>97.3</v>
      </c>
    </row>
    <row r="255" spans="1:19" x14ac:dyDescent="0.3">
      <c r="A255" s="81">
        <v>40787</v>
      </c>
      <c r="B255" s="62">
        <v>94.2</v>
      </c>
      <c r="C255" s="62">
        <v>100.6</v>
      </c>
      <c r="D255" s="62">
        <v>90.3</v>
      </c>
      <c r="E255" s="62">
        <v>94.1</v>
      </c>
      <c r="F255" s="62">
        <v>104.1</v>
      </c>
      <c r="G255" s="62">
        <v>91</v>
      </c>
      <c r="H255" s="62">
        <v>97.4</v>
      </c>
      <c r="I255" s="62">
        <v>96.1</v>
      </c>
      <c r="J255" s="62">
        <v>100.9</v>
      </c>
      <c r="K255" s="62">
        <v>101.2</v>
      </c>
      <c r="L255" s="62">
        <v>88.4</v>
      </c>
      <c r="M255" s="62">
        <v>102.9</v>
      </c>
      <c r="N255" s="62">
        <v>98.7</v>
      </c>
      <c r="O255" s="62">
        <v>91.9</v>
      </c>
      <c r="P255" s="62">
        <v>104.7</v>
      </c>
      <c r="Q255" s="62">
        <v>94.2</v>
      </c>
      <c r="R255" s="62">
        <v>90.2</v>
      </c>
      <c r="S255" s="62">
        <v>67.7</v>
      </c>
    </row>
    <row r="256" spans="1:19" x14ac:dyDescent="0.3">
      <c r="A256" s="81">
        <v>40817</v>
      </c>
      <c r="B256" s="62">
        <v>95.7</v>
      </c>
      <c r="C256" s="62">
        <v>100.1</v>
      </c>
      <c r="D256" s="62">
        <v>93.2</v>
      </c>
      <c r="E256" s="62">
        <v>93.4</v>
      </c>
      <c r="F256" s="62">
        <v>99</v>
      </c>
      <c r="G256" s="62">
        <v>91.6</v>
      </c>
      <c r="H256" s="62">
        <v>96.4</v>
      </c>
      <c r="I256" s="62">
        <v>105.5</v>
      </c>
      <c r="J256" s="62">
        <v>100.4</v>
      </c>
      <c r="K256" s="62">
        <v>99.5</v>
      </c>
      <c r="L256" s="62">
        <v>86.5</v>
      </c>
      <c r="M256" s="62">
        <v>106.3</v>
      </c>
      <c r="N256" s="62">
        <v>98.3</v>
      </c>
      <c r="O256" s="62">
        <v>91.9</v>
      </c>
      <c r="P256" s="62">
        <v>98.8</v>
      </c>
      <c r="Q256" s="62">
        <v>96.7</v>
      </c>
      <c r="R256" s="62">
        <v>87.9</v>
      </c>
      <c r="S256" s="62">
        <v>103.7</v>
      </c>
    </row>
    <row r="257" spans="1:19" x14ac:dyDescent="0.3">
      <c r="A257" s="81">
        <v>40848</v>
      </c>
      <c r="B257" s="62">
        <v>92.5</v>
      </c>
      <c r="C257" s="62">
        <v>97.3</v>
      </c>
      <c r="D257" s="62">
        <v>89.6</v>
      </c>
      <c r="E257" s="62">
        <v>93</v>
      </c>
      <c r="F257" s="62">
        <v>97.7</v>
      </c>
      <c r="G257" s="62">
        <v>91.5</v>
      </c>
      <c r="H257" s="62">
        <v>94.4</v>
      </c>
      <c r="I257" s="62">
        <v>104.3</v>
      </c>
      <c r="J257" s="62">
        <v>99</v>
      </c>
      <c r="K257" s="62">
        <v>98.2</v>
      </c>
      <c r="L257" s="62">
        <v>87.8</v>
      </c>
      <c r="M257" s="62">
        <v>99.7</v>
      </c>
      <c r="N257" s="62">
        <v>96.1</v>
      </c>
      <c r="O257" s="62">
        <v>87.8</v>
      </c>
      <c r="P257" s="62">
        <v>100.7</v>
      </c>
      <c r="Q257" s="62">
        <v>97.2</v>
      </c>
      <c r="R257" s="62">
        <v>88</v>
      </c>
      <c r="S257" s="62">
        <v>75.2</v>
      </c>
    </row>
    <row r="258" spans="1:19" x14ac:dyDescent="0.3">
      <c r="A258" s="81">
        <v>40878</v>
      </c>
      <c r="B258" s="62">
        <v>94.3</v>
      </c>
      <c r="C258" s="62">
        <v>99.6</v>
      </c>
      <c r="D258" s="62">
        <v>91.3</v>
      </c>
      <c r="E258" s="62">
        <v>92.3</v>
      </c>
      <c r="F258" s="62">
        <v>96.4</v>
      </c>
      <c r="G258" s="62">
        <v>90.9</v>
      </c>
      <c r="H258" s="62">
        <v>93.3</v>
      </c>
      <c r="I258" s="62">
        <v>92.8</v>
      </c>
      <c r="J258" s="62">
        <v>101</v>
      </c>
      <c r="K258" s="62">
        <v>95.1</v>
      </c>
      <c r="L258" s="62">
        <v>89.7</v>
      </c>
      <c r="M258" s="62">
        <v>107.7</v>
      </c>
      <c r="N258" s="62">
        <v>97</v>
      </c>
      <c r="O258" s="62">
        <v>86.2</v>
      </c>
      <c r="P258" s="62">
        <v>106.4</v>
      </c>
      <c r="Q258" s="62">
        <v>94.8</v>
      </c>
      <c r="R258" s="62">
        <v>87.5</v>
      </c>
      <c r="S258" s="62">
        <v>100.7</v>
      </c>
    </row>
    <row r="259" spans="1:19" x14ac:dyDescent="0.3">
      <c r="A259" s="81">
        <v>40909</v>
      </c>
      <c r="B259" s="62">
        <v>93</v>
      </c>
      <c r="C259" s="62">
        <v>100.6</v>
      </c>
      <c r="D259" s="62">
        <v>88.5</v>
      </c>
      <c r="E259" s="62">
        <v>90.8</v>
      </c>
      <c r="F259" s="62">
        <v>96.3</v>
      </c>
      <c r="G259" s="62">
        <v>89</v>
      </c>
      <c r="H259" s="62">
        <v>93.6</v>
      </c>
      <c r="I259" s="62">
        <v>96.5</v>
      </c>
      <c r="J259" s="62">
        <v>98.8</v>
      </c>
      <c r="K259" s="62">
        <v>102.4</v>
      </c>
      <c r="L259" s="62">
        <v>84.4</v>
      </c>
      <c r="M259" s="62">
        <v>105.8</v>
      </c>
      <c r="N259" s="62">
        <v>95.5</v>
      </c>
      <c r="O259" s="62">
        <v>86.7</v>
      </c>
      <c r="P259" s="62">
        <v>102.3</v>
      </c>
      <c r="Q259" s="62">
        <v>94.4</v>
      </c>
      <c r="R259" s="62">
        <v>88</v>
      </c>
      <c r="S259" s="62">
        <v>62.2</v>
      </c>
    </row>
    <row r="260" spans="1:19" x14ac:dyDescent="0.3">
      <c r="A260" s="81">
        <v>40940</v>
      </c>
      <c r="B260" s="62">
        <v>93.8</v>
      </c>
      <c r="C260" s="62">
        <v>100.2</v>
      </c>
      <c r="D260" s="62">
        <v>90.2</v>
      </c>
      <c r="E260" s="62">
        <v>90.5</v>
      </c>
      <c r="F260" s="62">
        <v>94.5</v>
      </c>
      <c r="G260" s="62">
        <v>89.2</v>
      </c>
      <c r="H260" s="62">
        <v>89.5</v>
      </c>
      <c r="I260" s="62">
        <v>102</v>
      </c>
      <c r="J260" s="62">
        <v>99.2</v>
      </c>
      <c r="K260" s="62">
        <v>101.8</v>
      </c>
      <c r="L260" s="62">
        <v>83.8</v>
      </c>
      <c r="M260" s="62">
        <v>108.8</v>
      </c>
      <c r="N260" s="62">
        <v>93.1</v>
      </c>
      <c r="O260" s="62">
        <v>92.7</v>
      </c>
      <c r="P260" s="62">
        <v>99.7</v>
      </c>
      <c r="Q260" s="62">
        <v>95.3</v>
      </c>
      <c r="R260" s="62">
        <v>89.4</v>
      </c>
      <c r="S260" s="62">
        <v>66.8</v>
      </c>
    </row>
    <row r="261" spans="1:19" x14ac:dyDescent="0.3">
      <c r="A261" s="81">
        <v>40969</v>
      </c>
      <c r="B261" s="62">
        <v>95.9</v>
      </c>
      <c r="C261" s="62">
        <v>98.3</v>
      </c>
      <c r="D261" s="62">
        <v>94.6</v>
      </c>
      <c r="E261" s="62">
        <v>95</v>
      </c>
      <c r="F261" s="62">
        <v>97.1</v>
      </c>
      <c r="G261" s="62">
        <v>94.2</v>
      </c>
      <c r="H261" s="62">
        <v>91.6</v>
      </c>
      <c r="I261" s="62">
        <v>96</v>
      </c>
      <c r="J261" s="62">
        <v>101.7</v>
      </c>
      <c r="K261" s="62">
        <v>102</v>
      </c>
      <c r="L261" s="62">
        <v>93.1</v>
      </c>
      <c r="M261" s="62">
        <v>101.1</v>
      </c>
      <c r="N261" s="62">
        <v>95.6</v>
      </c>
      <c r="O261" s="62">
        <v>89.1</v>
      </c>
      <c r="P261" s="62">
        <v>97</v>
      </c>
      <c r="Q261" s="62">
        <v>95</v>
      </c>
      <c r="R261" s="62">
        <v>88.4</v>
      </c>
      <c r="S261" s="62">
        <v>129.6</v>
      </c>
    </row>
    <row r="262" spans="1:19" x14ac:dyDescent="0.3">
      <c r="A262" s="81">
        <v>41000</v>
      </c>
      <c r="B262" s="62">
        <v>93.8</v>
      </c>
      <c r="C262" s="62">
        <v>99.2</v>
      </c>
      <c r="D262" s="62">
        <v>90.8</v>
      </c>
      <c r="E262" s="62">
        <v>89.5</v>
      </c>
      <c r="F262" s="62">
        <v>94.5</v>
      </c>
      <c r="G262" s="62">
        <v>87.8</v>
      </c>
      <c r="H262" s="62">
        <v>90.7</v>
      </c>
      <c r="I262" s="62">
        <v>94.8</v>
      </c>
      <c r="J262" s="62">
        <v>99.9</v>
      </c>
      <c r="K262" s="62">
        <v>102.6</v>
      </c>
      <c r="L262" s="62">
        <v>81.5</v>
      </c>
      <c r="M262" s="62">
        <v>102</v>
      </c>
      <c r="N262" s="62">
        <v>96.8</v>
      </c>
      <c r="O262" s="62">
        <v>86.2</v>
      </c>
      <c r="P262" s="62">
        <v>99.2</v>
      </c>
      <c r="Q262" s="62">
        <v>92.7</v>
      </c>
      <c r="R262" s="62">
        <v>91.4</v>
      </c>
      <c r="S262" s="62">
        <v>73.400000000000006</v>
      </c>
    </row>
    <row r="263" spans="1:19" x14ac:dyDescent="0.3">
      <c r="A263" s="81">
        <v>41030</v>
      </c>
      <c r="B263" s="62">
        <v>95.3</v>
      </c>
      <c r="C263" s="62">
        <v>99.9</v>
      </c>
      <c r="D263" s="62">
        <v>92.7</v>
      </c>
      <c r="E263" s="62">
        <v>94</v>
      </c>
      <c r="F263" s="62">
        <v>97</v>
      </c>
      <c r="G263" s="62">
        <v>92.9</v>
      </c>
      <c r="H263" s="62">
        <v>94.2</v>
      </c>
      <c r="I263" s="62">
        <v>106.3</v>
      </c>
      <c r="J263" s="62">
        <v>102</v>
      </c>
      <c r="K263" s="62">
        <v>103.3</v>
      </c>
      <c r="L263" s="62">
        <v>87.1</v>
      </c>
      <c r="M263" s="62">
        <v>103.5</v>
      </c>
      <c r="N263" s="62">
        <v>96</v>
      </c>
      <c r="O263" s="62">
        <v>90.2</v>
      </c>
      <c r="P263" s="62">
        <v>101.7</v>
      </c>
      <c r="Q263" s="62">
        <v>101.6</v>
      </c>
      <c r="R263" s="62">
        <v>88.7</v>
      </c>
      <c r="S263" s="62">
        <v>78.7</v>
      </c>
    </row>
    <row r="264" spans="1:19" x14ac:dyDescent="0.3">
      <c r="A264" s="81">
        <v>41061</v>
      </c>
      <c r="B264" s="62">
        <v>92.8</v>
      </c>
      <c r="C264" s="62">
        <v>96.9</v>
      </c>
      <c r="D264" s="62">
        <v>90.4</v>
      </c>
      <c r="E264" s="62">
        <v>93.2</v>
      </c>
      <c r="F264" s="62">
        <v>93.6</v>
      </c>
      <c r="G264" s="62">
        <v>93</v>
      </c>
      <c r="H264" s="62">
        <v>95.4</v>
      </c>
      <c r="I264" s="62">
        <v>97.3</v>
      </c>
      <c r="J264" s="62">
        <v>100.7</v>
      </c>
      <c r="K264" s="62">
        <v>100.7</v>
      </c>
      <c r="L264" s="62">
        <v>89.2</v>
      </c>
      <c r="M264" s="62">
        <v>104.8</v>
      </c>
      <c r="N264" s="62">
        <v>94</v>
      </c>
      <c r="O264" s="62">
        <v>90.2</v>
      </c>
      <c r="P264" s="62">
        <v>94.2</v>
      </c>
      <c r="Q264" s="62">
        <v>95.1</v>
      </c>
      <c r="R264" s="62">
        <v>89.3</v>
      </c>
      <c r="S264" s="62">
        <v>72</v>
      </c>
    </row>
    <row r="265" spans="1:19" x14ac:dyDescent="0.3">
      <c r="A265" s="81">
        <v>41091</v>
      </c>
      <c r="B265" s="62">
        <v>93.6</v>
      </c>
      <c r="C265" s="62">
        <v>97.6</v>
      </c>
      <c r="D265" s="62">
        <v>91.2</v>
      </c>
      <c r="E265" s="62">
        <v>93.4</v>
      </c>
      <c r="F265" s="62">
        <v>97.2</v>
      </c>
      <c r="G265" s="62">
        <v>92.1</v>
      </c>
      <c r="H265" s="62">
        <v>91.2</v>
      </c>
      <c r="I265" s="62">
        <v>94.2</v>
      </c>
      <c r="J265" s="62">
        <v>101.7</v>
      </c>
      <c r="K265" s="62">
        <v>102.5</v>
      </c>
      <c r="L265" s="62">
        <v>91.2</v>
      </c>
      <c r="M265" s="62">
        <v>102.4</v>
      </c>
      <c r="N265" s="62">
        <v>93.4</v>
      </c>
      <c r="O265" s="62">
        <v>90.8</v>
      </c>
      <c r="P265" s="62">
        <v>95.9</v>
      </c>
      <c r="Q265" s="62">
        <v>95.8</v>
      </c>
      <c r="R265" s="62">
        <v>89.8</v>
      </c>
      <c r="S265" s="62">
        <v>63.7</v>
      </c>
    </row>
    <row r="266" spans="1:19" x14ac:dyDescent="0.3">
      <c r="A266" s="81">
        <v>41122</v>
      </c>
      <c r="B266" s="62">
        <v>93.5</v>
      </c>
      <c r="C266" s="62">
        <v>99.3</v>
      </c>
      <c r="D266" s="62">
        <v>89.8</v>
      </c>
      <c r="E266" s="62">
        <v>94.1</v>
      </c>
      <c r="F266" s="62">
        <v>97.5</v>
      </c>
      <c r="G266" s="62">
        <v>92.9</v>
      </c>
      <c r="H266" s="62">
        <v>89.8</v>
      </c>
      <c r="I266" s="62">
        <v>98.8</v>
      </c>
      <c r="J266" s="62">
        <v>101.2</v>
      </c>
      <c r="K266" s="62">
        <v>103.5</v>
      </c>
      <c r="L266" s="62">
        <v>91.2</v>
      </c>
      <c r="M266" s="62">
        <v>103.8</v>
      </c>
      <c r="N266" s="62">
        <v>95.6</v>
      </c>
      <c r="O266" s="62">
        <v>87.8</v>
      </c>
      <c r="P266" s="62">
        <v>100.8</v>
      </c>
      <c r="Q266" s="62">
        <v>92.2</v>
      </c>
      <c r="R266" s="62">
        <v>88.5</v>
      </c>
      <c r="S266" s="62">
        <v>71.400000000000006</v>
      </c>
    </row>
    <row r="267" spans="1:19" x14ac:dyDescent="0.3">
      <c r="A267" s="81">
        <v>41153</v>
      </c>
      <c r="B267" s="62">
        <v>91.3</v>
      </c>
      <c r="C267" s="62">
        <v>95.5</v>
      </c>
      <c r="D267" s="62">
        <v>88.5</v>
      </c>
      <c r="E267" s="62">
        <v>93.7</v>
      </c>
      <c r="F267" s="62">
        <v>96.2</v>
      </c>
      <c r="G267" s="62">
        <v>92.8</v>
      </c>
      <c r="H267" s="62">
        <v>91.5</v>
      </c>
      <c r="I267" s="62">
        <v>97.5</v>
      </c>
      <c r="J267" s="62">
        <v>101.8</v>
      </c>
      <c r="K267" s="62">
        <v>100</v>
      </c>
      <c r="L267" s="62">
        <v>90.8</v>
      </c>
      <c r="M267" s="62">
        <v>98.2</v>
      </c>
      <c r="N267" s="62">
        <v>91.4</v>
      </c>
      <c r="O267" s="62">
        <v>84.6</v>
      </c>
      <c r="P267" s="62">
        <v>97.6</v>
      </c>
      <c r="Q267" s="62">
        <v>95</v>
      </c>
      <c r="R267" s="62">
        <v>87.1</v>
      </c>
      <c r="S267" s="62">
        <v>56.6</v>
      </c>
    </row>
    <row r="268" spans="1:19" x14ac:dyDescent="0.3">
      <c r="A268" s="81">
        <v>41183</v>
      </c>
      <c r="B268" s="62">
        <v>94.4</v>
      </c>
      <c r="C268" s="62">
        <v>97.3</v>
      </c>
      <c r="D268" s="62">
        <v>92.7</v>
      </c>
      <c r="E268" s="62">
        <v>94.1</v>
      </c>
      <c r="F268" s="62">
        <v>89.9</v>
      </c>
      <c r="G268" s="62">
        <v>95.6</v>
      </c>
      <c r="H268" s="62">
        <v>89.1</v>
      </c>
      <c r="I268" s="62">
        <v>108</v>
      </c>
      <c r="J268" s="62">
        <v>99.8</v>
      </c>
      <c r="K268" s="62">
        <v>99.8</v>
      </c>
      <c r="L268" s="62">
        <v>93</v>
      </c>
      <c r="M268" s="62">
        <v>101.4</v>
      </c>
      <c r="N268" s="62">
        <v>94.1</v>
      </c>
      <c r="O268" s="62">
        <v>84.3</v>
      </c>
      <c r="P268" s="62">
        <v>97.1</v>
      </c>
      <c r="Q268" s="62">
        <v>96</v>
      </c>
      <c r="R268" s="62">
        <v>86.3</v>
      </c>
      <c r="S268" s="62">
        <v>120.5</v>
      </c>
    </row>
    <row r="269" spans="1:19" x14ac:dyDescent="0.3">
      <c r="A269" s="81">
        <v>41214</v>
      </c>
      <c r="B269" s="62">
        <v>91.7</v>
      </c>
      <c r="C269" s="62">
        <v>95.9</v>
      </c>
      <c r="D269" s="62">
        <v>89.2</v>
      </c>
      <c r="E269" s="62">
        <v>92.5</v>
      </c>
      <c r="F269" s="62">
        <v>89.8</v>
      </c>
      <c r="G269" s="62">
        <v>93.2</v>
      </c>
      <c r="H269" s="62">
        <v>92.3</v>
      </c>
      <c r="I269" s="62">
        <v>92.5</v>
      </c>
      <c r="J269" s="62">
        <v>99.1</v>
      </c>
      <c r="K269" s="62">
        <v>99.8</v>
      </c>
      <c r="L269" s="62">
        <v>90.6</v>
      </c>
      <c r="M269" s="62">
        <v>100.5</v>
      </c>
      <c r="N269" s="62">
        <v>94.8</v>
      </c>
      <c r="O269" s="62">
        <v>88.8</v>
      </c>
      <c r="P269" s="62">
        <v>94.6</v>
      </c>
      <c r="Q269" s="62">
        <v>90.8</v>
      </c>
      <c r="R269" s="62">
        <v>89.2</v>
      </c>
      <c r="S269" s="62">
        <v>79</v>
      </c>
    </row>
    <row r="270" spans="1:19" x14ac:dyDescent="0.3">
      <c r="A270" s="81">
        <v>41244</v>
      </c>
      <c r="B270" s="62">
        <v>92.3</v>
      </c>
      <c r="C270" s="62">
        <v>95.8</v>
      </c>
      <c r="D270" s="62">
        <v>90.2</v>
      </c>
      <c r="E270" s="62">
        <v>92.5</v>
      </c>
      <c r="F270" s="62">
        <v>90.1</v>
      </c>
      <c r="G270" s="62">
        <v>93.2</v>
      </c>
      <c r="H270" s="62">
        <v>89.7</v>
      </c>
      <c r="I270" s="62">
        <v>96.8</v>
      </c>
      <c r="J270" s="62">
        <v>96.3</v>
      </c>
      <c r="K270" s="62">
        <v>98</v>
      </c>
      <c r="L270" s="62">
        <v>92.6</v>
      </c>
      <c r="M270" s="62">
        <v>104.6</v>
      </c>
      <c r="N270" s="62">
        <v>95.8</v>
      </c>
      <c r="O270" s="62">
        <v>85.2</v>
      </c>
      <c r="P270" s="62">
        <v>95.7</v>
      </c>
      <c r="Q270" s="62">
        <v>96.1</v>
      </c>
      <c r="R270" s="62">
        <v>88.8</v>
      </c>
      <c r="S270" s="62">
        <v>65.599999999999994</v>
      </c>
    </row>
    <row r="271" spans="1:19" x14ac:dyDescent="0.3">
      <c r="A271" s="81">
        <v>41275</v>
      </c>
      <c r="B271" s="62">
        <v>92.2</v>
      </c>
      <c r="C271" s="62">
        <v>96</v>
      </c>
      <c r="D271" s="62">
        <v>90.2</v>
      </c>
      <c r="E271" s="62">
        <v>89.7</v>
      </c>
      <c r="F271" s="62">
        <v>94.7</v>
      </c>
      <c r="G271" s="62">
        <v>88</v>
      </c>
      <c r="H271" s="62">
        <v>91.6</v>
      </c>
      <c r="I271" s="62">
        <v>94.1</v>
      </c>
      <c r="J271" s="62">
        <v>101.2</v>
      </c>
      <c r="K271" s="62">
        <v>98.2</v>
      </c>
      <c r="L271" s="62">
        <v>83.6</v>
      </c>
      <c r="M271" s="62">
        <v>98</v>
      </c>
      <c r="N271" s="62">
        <v>94.8</v>
      </c>
      <c r="O271" s="62">
        <v>91.9</v>
      </c>
      <c r="P271" s="62">
        <v>95</v>
      </c>
      <c r="Q271" s="62">
        <v>93.7</v>
      </c>
      <c r="R271" s="62">
        <v>86.8</v>
      </c>
      <c r="S271" s="62">
        <v>97.7</v>
      </c>
    </row>
    <row r="272" spans="1:19" x14ac:dyDescent="0.3">
      <c r="A272" s="81">
        <v>41306</v>
      </c>
      <c r="B272" s="62">
        <v>94.1</v>
      </c>
      <c r="C272" s="62">
        <v>96.4</v>
      </c>
      <c r="D272" s="62">
        <v>93</v>
      </c>
      <c r="E272" s="62">
        <v>91.8</v>
      </c>
      <c r="F272" s="62">
        <v>94.5</v>
      </c>
      <c r="G272" s="62">
        <v>91</v>
      </c>
      <c r="H272" s="62">
        <v>90.4</v>
      </c>
      <c r="I272" s="62">
        <v>96.5</v>
      </c>
      <c r="J272" s="62">
        <v>99.1</v>
      </c>
      <c r="K272" s="62">
        <v>99.2</v>
      </c>
      <c r="L272" s="62">
        <v>88.7</v>
      </c>
      <c r="M272" s="62">
        <v>98.9</v>
      </c>
      <c r="N272" s="62">
        <v>95.9</v>
      </c>
      <c r="O272" s="62">
        <v>87.2</v>
      </c>
      <c r="P272" s="62">
        <v>96.6</v>
      </c>
      <c r="Q272" s="62">
        <v>94.4</v>
      </c>
      <c r="R272" s="62">
        <v>88.3</v>
      </c>
      <c r="S272" s="62">
        <v>124.9</v>
      </c>
    </row>
    <row r="273" spans="1:19" x14ac:dyDescent="0.3">
      <c r="A273" s="81">
        <v>41334</v>
      </c>
      <c r="B273" s="62">
        <v>95.9</v>
      </c>
      <c r="C273" s="62">
        <v>100</v>
      </c>
      <c r="D273" s="62">
        <v>94.1</v>
      </c>
      <c r="E273" s="62">
        <v>91.2</v>
      </c>
      <c r="F273" s="62">
        <v>95.3</v>
      </c>
      <c r="G273" s="62">
        <v>89.8</v>
      </c>
      <c r="H273" s="62">
        <v>91.4</v>
      </c>
      <c r="I273" s="62">
        <v>90</v>
      </c>
      <c r="J273" s="62">
        <v>98.8</v>
      </c>
      <c r="K273" s="62">
        <v>98.7</v>
      </c>
      <c r="L273" s="62">
        <v>88.1</v>
      </c>
      <c r="M273" s="62">
        <v>100.3</v>
      </c>
      <c r="N273" s="62">
        <v>92.9</v>
      </c>
      <c r="O273" s="62">
        <v>94.4</v>
      </c>
      <c r="P273" s="62">
        <v>109.8</v>
      </c>
      <c r="Q273" s="62">
        <v>97.4</v>
      </c>
      <c r="R273" s="62">
        <v>90.3</v>
      </c>
      <c r="S273" s="62">
        <v>101.4</v>
      </c>
    </row>
    <row r="274" spans="1:19" x14ac:dyDescent="0.3">
      <c r="A274" s="81">
        <v>41365</v>
      </c>
      <c r="B274" s="62">
        <v>93.3</v>
      </c>
      <c r="C274" s="62">
        <v>96.9</v>
      </c>
      <c r="D274" s="62">
        <v>91</v>
      </c>
      <c r="E274" s="62">
        <v>94.8</v>
      </c>
      <c r="F274" s="62">
        <v>95.9</v>
      </c>
      <c r="G274" s="62">
        <v>94.4</v>
      </c>
      <c r="H274" s="62">
        <v>93.2</v>
      </c>
      <c r="I274" s="62">
        <v>93.8</v>
      </c>
      <c r="J274" s="62">
        <v>98.2</v>
      </c>
      <c r="K274" s="62">
        <v>97.4</v>
      </c>
      <c r="L274" s="62">
        <v>92.2</v>
      </c>
      <c r="M274" s="62">
        <v>100.5</v>
      </c>
      <c r="N274" s="62">
        <v>94.5</v>
      </c>
      <c r="O274" s="62">
        <v>90.1</v>
      </c>
      <c r="P274" s="62">
        <v>97.1</v>
      </c>
      <c r="Q274" s="62">
        <v>93</v>
      </c>
      <c r="R274" s="62">
        <v>91.3</v>
      </c>
      <c r="S274" s="62">
        <v>83.6</v>
      </c>
    </row>
    <row r="275" spans="1:19" x14ac:dyDescent="0.3">
      <c r="A275" s="81">
        <v>41395</v>
      </c>
      <c r="B275" s="62">
        <v>93.7</v>
      </c>
      <c r="C275" s="62">
        <v>97.4</v>
      </c>
      <c r="D275" s="62">
        <v>91.5</v>
      </c>
      <c r="E275" s="62">
        <v>93.6</v>
      </c>
      <c r="F275" s="62">
        <v>96.1</v>
      </c>
      <c r="G275" s="62">
        <v>92.8</v>
      </c>
      <c r="H275" s="62">
        <v>92.4</v>
      </c>
      <c r="I275" s="62">
        <v>93.8</v>
      </c>
      <c r="J275" s="62">
        <v>100.2</v>
      </c>
      <c r="K275" s="62">
        <v>100.7</v>
      </c>
      <c r="L275" s="62">
        <v>89.8</v>
      </c>
      <c r="M275" s="62">
        <v>101.9</v>
      </c>
      <c r="N275" s="62">
        <v>93.9</v>
      </c>
      <c r="O275" s="62">
        <v>86.9</v>
      </c>
      <c r="P275" s="62">
        <v>96.4</v>
      </c>
      <c r="Q275" s="62">
        <v>95.6</v>
      </c>
      <c r="R275" s="62">
        <v>92</v>
      </c>
      <c r="S275" s="62">
        <v>61.9</v>
      </c>
    </row>
    <row r="276" spans="1:19" x14ac:dyDescent="0.3">
      <c r="A276" s="81">
        <v>41426</v>
      </c>
      <c r="B276" s="62">
        <v>97.9</v>
      </c>
      <c r="C276" s="62">
        <v>97.1</v>
      </c>
      <c r="D276" s="62">
        <v>99.1</v>
      </c>
      <c r="E276" s="62">
        <v>92.6</v>
      </c>
      <c r="F276" s="62">
        <v>100.2</v>
      </c>
      <c r="G276" s="62">
        <v>90</v>
      </c>
      <c r="H276" s="62">
        <v>91.8</v>
      </c>
      <c r="I276" s="62">
        <v>88.1</v>
      </c>
      <c r="J276" s="62">
        <v>98.6</v>
      </c>
      <c r="K276" s="62">
        <v>99</v>
      </c>
      <c r="L276" s="62">
        <v>87.6</v>
      </c>
      <c r="M276" s="62">
        <v>103.9</v>
      </c>
      <c r="N276" s="62">
        <v>99.5</v>
      </c>
      <c r="O276" s="62">
        <v>89.3</v>
      </c>
      <c r="P276" s="62">
        <v>98.6</v>
      </c>
      <c r="Q276" s="62">
        <v>95.5</v>
      </c>
      <c r="R276" s="62">
        <v>93.6</v>
      </c>
      <c r="S276" s="62">
        <v>142.4</v>
      </c>
    </row>
    <row r="277" spans="1:19" x14ac:dyDescent="0.3">
      <c r="A277" s="81">
        <v>41456</v>
      </c>
      <c r="B277" s="62">
        <v>95.6</v>
      </c>
      <c r="C277" s="62">
        <v>97.9</v>
      </c>
      <c r="D277" s="62">
        <v>94.2</v>
      </c>
      <c r="E277" s="62">
        <v>94.5</v>
      </c>
      <c r="F277" s="62">
        <v>95.5</v>
      </c>
      <c r="G277" s="62">
        <v>94.1</v>
      </c>
      <c r="H277" s="62">
        <v>97.9</v>
      </c>
      <c r="I277" s="62">
        <v>98.6</v>
      </c>
      <c r="J277" s="62">
        <v>101.9</v>
      </c>
      <c r="K277" s="62">
        <v>100.8</v>
      </c>
      <c r="L277" s="62">
        <v>91.6</v>
      </c>
      <c r="M277" s="62">
        <v>104.4</v>
      </c>
      <c r="N277" s="62">
        <v>95.8</v>
      </c>
      <c r="O277" s="62">
        <v>86.9</v>
      </c>
      <c r="P277" s="62">
        <v>96.7</v>
      </c>
      <c r="Q277" s="62">
        <v>94.3</v>
      </c>
      <c r="R277" s="62">
        <v>90.7</v>
      </c>
      <c r="S277" s="62">
        <v>122.3</v>
      </c>
    </row>
    <row r="278" spans="1:19" x14ac:dyDescent="0.3">
      <c r="A278" s="81">
        <v>41487</v>
      </c>
      <c r="B278" s="62">
        <v>96.4</v>
      </c>
      <c r="C278" s="62">
        <v>99.3</v>
      </c>
      <c r="D278" s="62">
        <v>95.2</v>
      </c>
      <c r="E278" s="62">
        <v>93</v>
      </c>
      <c r="F278" s="62">
        <v>95.3</v>
      </c>
      <c r="G278" s="62">
        <v>92.3</v>
      </c>
      <c r="H278" s="62">
        <v>94.7</v>
      </c>
      <c r="I278" s="62">
        <v>89.6</v>
      </c>
      <c r="J278" s="62">
        <v>99.8</v>
      </c>
      <c r="K278" s="62">
        <v>103.4</v>
      </c>
      <c r="L278" s="62">
        <v>90.8</v>
      </c>
      <c r="M278" s="62">
        <v>104</v>
      </c>
      <c r="N278" s="62">
        <v>96.9</v>
      </c>
      <c r="O278" s="62">
        <v>89</v>
      </c>
      <c r="P278" s="62">
        <v>96.9</v>
      </c>
      <c r="Q278" s="62">
        <v>98.7</v>
      </c>
      <c r="R278" s="62">
        <v>95.6</v>
      </c>
      <c r="S278" s="62">
        <v>67.3</v>
      </c>
    </row>
    <row r="279" spans="1:19" x14ac:dyDescent="0.3">
      <c r="A279" s="81">
        <v>41518</v>
      </c>
      <c r="B279" s="62">
        <v>99</v>
      </c>
      <c r="C279" s="62">
        <v>99.1</v>
      </c>
      <c r="D279" s="62">
        <v>99</v>
      </c>
      <c r="E279" s="62">
        <v>98.3</v>
      </c>
      <c r="F279" s="62">
        <v>96</v>
      </c>
      <c r="G279" s="62">
        <v>99</v>
      </c>
      <c r="H279" s="62">
        <v>92.5</v>
      </c>
      <c r="I279" s="62">
        <v>97.9</v>
      </c>
      <c r="J279" s="62">
        <v>100.2</v>
      </c>
      <c r="K279" s="62">
        <v>101.9</v>
      </c>
      <c r="L279" s="62">
        <v>100.3</v>
      </c>
      <c r="M279" s="62">
        <v>103.1</v>
      </c>
      <c r="N279" s="62">
        <v>97.3</v>
      </c>
      <c r="O279" s="62">
        <v>86.7</v>
      </c>
      <c r="P279" s="62">
        <v>99</v>
      </c>
      <c r="Q279" s="62">
        <v>96.3</v>
      </c>
      <c r="R279" s="62">
        <v>94.6</v>
      </c>
      <c r="S279" s="62">
        <v>152.1</v>
      </c>
    </row>
    <row r="280" spans="1:19" x14ac:dyDescent="0.3">
      <c r="A280" s="81">
        <v>41548</v>
      </c>
      <c r="B280" s="62">
        <v>97.7</v>
      </c>
      <c r="C280" s="62">
        <v>102.3</v>
      </c>
      <c r="D280" s="62">
        <v>95</v>
      </c>
      <c r="E280" s="62">
        <v>97.4</v>
      </c>
      <c r="F280" s="62">
        <v>96.5</v>
      </c>
      <c r="G280" s="62">
        <v>97.5</v>
      </c>
      <c r="H280" s="62">
        <v>94.8</v>
      </c>
      <c r="I280" s="62">
        <v>95.7</v>
      </c>
      <c r="J280" s="62">
        <v>102.2</v>
      </c>
      <c r="K280" s="62">
        <v>102.5</v>
      </c>
      <c r="L280" s="62">
        <v>96.6</v>
      </c>
      <c r="M280" s="62">
        <v>104.5</v>
      </c>
      <c r="N280" s="62">
        <v>96.4</v>
      </c>
      <c r="O280" s="62">
        <v>88.7</v>
      </c>
      <c r="P280" s="62">
        <v>107.8</v>
      </c>
      <c r="Q280" s="62">
        <v>96.4</v>
      </c>
      <c r="R280" s="62">
        <v>89.9</v>
      </c>
      <c r="S280" s="62">
        <v>135.80000000000001</v>
      </c>
    </row>
    <row r="281" spans="1:19" x14ac:dyDescent="0.3">
      <c r="A281" s="81">
        <v>41579</v>
      </c>
      <c r="B281" s="62">
        <v>98.8</v>
      </c>
      <c r="C281" s="62">
        <v>100</v>
      </c>
      <c r="D281" s="62">
        <v>98</v>
      </c>
      <c r="E281" s="62">
        <v>100</v>
      </c>
      <c r="F281" s="62">
        <v>98.6</v>
      </c>
      <c r="G281" s="62">
        <v>100.4</v>
      </c>
      <c r="H281" s="62">
        <v>95.8</v>
      </c>
      <c r="I281" s="62">
        <v>91.7</v>
      </c>
      <c r="J281" s="62">
        <v>101.7</v>
      </c>
      <c r="K281" s="62">
        <v>102.3</v>
      </c>
      <c r="L281" s="62">
        <v>101.4</v>
      </c>
      <c r="M281" s="62">
        <v>101.3</v>
      </c>
      <c r="N281" s="62">
        <v>97.4</v>
      </c>
      <c r="O281" s="62">
        <v>90.7</v>
      </c>
      <c r="P281" s="62">
        <v>104.4</v>
      </c>
      <c r="Q281" s="62">
        <v>96.7</v>
      </c>
      <c r="R281" s="62">
        <v>94.6</v>
      </c>
      <c r="S281" s="62">
        <v>126.4</v>
      </c>
    </row>
    <row r="282" spans="1:19" x14ac:dyDescent="0.3">
      <c r="A282" s="81">
        <v>41609</v>
      </c>
      <c r="B282" s="62">
        <v>97.7</v>
      </c>
      <c r="C282" s="62">
        <v>98.7</v>
      </c>
      <c r="D282" s="62">
        <v>97.5</v>
      </c>
      <c r="E282" s="62">
        <v>94.5</v>
      </c>
      <c r="F282" s="62">
        <v>95.2</v>
      </c>
      <c r="G282" s="62">
        <v>94.3</v>
      </c>
      <c r="H282" s="62">
        <v>93.3</v>
      </c>
      <c r="I282" s="62">
        <v>97.6</v>
      </c>
      <c r="J282" s="62">
        <v>96.9</v>
      </c>
      <c r="K282" s="62">
        <v>99.7</v>
      </c>
      <c r="L282" s="62">
        <v>93.4</v>
      </c>
      <c r="M282" s="62">
        <v>105.3</v>
      </c>
      <c r="N282" s="62">
        <v>99.3</v>
      </c>
      <c r="O282" s="62">
        <v>93.6</v>
      </c>
      <c r="P282" s="62">
        <v>96.8</v>
      </c>
      <c r="Q282" s="62">
        <v>93.5</v>
      </c>
      <c r="R282" s="62">
        <v>97.3</v>
      </c>
      <c r="S282" s="62">
        <v>97.3</v>
      </c>
    </row>
    <row r="283" spans="1:19" x14ac:dyDescent="0.3">
      <c r="A283" s="81">
        <v>41640</v>
      </c>
      <c r="B283" s="62">
        <v>99.5</v>
      </c>
      <c r="C283" s="62">
        <v>101.4</v>
      </c>
      <c r="D283" s="62">
        <v>98.1</v>
      </c>
      <c r="E283" s="62">
        <v>100.6</v>
      </c>
      <c r="F283" s="62">
        <v>96.2</v>
      </c>
      <c r="G283" s="62">
        <v>102</v>
      </c>
      <c r="H283" s="62">
        <v>97</v>
      </c>
      <c r="I283" s="62">
        <v>104.4</v>
      </c>
      <c r="J283" s="62">
        <v>99.4</v>
      </c>
      <c r="K283" s="62">
        <v>102.3</v>
      </c>
      <c r="L283" s="62">
        <v>103.7</v>
      </c>
      <c r="M283" s="62">
        <v>103.9</v>
      </c>
      <c r="N283" s="62">
        <v>99.5</v>
      </c>
      <c r="O283" s="62">
        <v>96.2</v>
      </c>
      <c r="P283" s="62">
        <v>99.7</v>
      </c>
      <c r="Q283" s="62">
        <v>100</v>
      </c>
      <c r="R283" s="62">
        <v>97.6</v>
      </c>
      <c r="S283" s="62">
        <v>103.1</v>
      </c>
    </row>
    <row r="284" spans="1:19" x14ac:dyDescent="0.3">
      <c r="A284" s="81">
        <v>41671</v>
      </c>
      <c r="B284" s="62">
        <v>99.5</v>
      </c>
      <c r="C284" s="62">
        <v>100.8</v>
      </c>
      <c r="D284" s="62">
        <v>98.7</v>
      </c>
      <c r="E284" s="62">
        <v>99.8</v>
      </c>
      <c r="F284" s="62">
        <v>95</v>
      </c>
      <c r="G284" s="62">
        <v>101.4</v>
      </c>
      <c r="H284" s="62">
        <v>98.6</v>
      </c>
      <c r="I284" s="62">
        <v>104.3</v>
      </c>
      <c r="J284" s="62">
        <v>99.4</v>
      </c>
      <c r="K284" s="62">
        <v>100.3</v>
      </c>
      <c r="L284" s="62">
        <v>101.6</v>
      </c>
      <c r="M284" s="62">
        <v>104.1</v>
      </c>
      <c r="N284" s="62">
        <v>100.9</v>
      </c>
      <c r="O284" s="62">
        <v>92.2</v>
      </c>
      <c r="P284" s="62">
        <v>100.2</v>
      </c>
      <c r="Q284" s="62">
        <v>96.9</v>
      </c>
      <c r="R284" s="62">
        <v>96.9</v>
      </c>
      <c r="S284" s="62">
        <v>133.6</v>
      </c>
    </row>
    <row r="285" spans="1:19" x14ac:dyDescent="0.3">
      <c r="A285" s="81">
        <v>41699</v>
      </c>
      <c r="B285" s="62">
        <v>97.3</v>
      </c>
      <c r="C285" s="62">
        <v>100.3</v>
      </c>
      <c r="D285" s="62">
        <v>95.9</v>
      </c>
      <c r="E285" s="62">
        <v>93.4</v>
      </c>
      <c r="F285" s="62">
        <v>96.2</v>
      </c>
      <c r="G285" s="62">
        <v>92.5</v>
      </c>
      <c r="H285" s="62">
        <v>95.9</v>
      </c>
      <c r="I285" s="62">
        <v>92</v>
      </c>
      <c r="J285" s="62">
        <v>98.8</v>
      </c>
      <c r="K285" s="62">
        <v>98.9</v>
      </c>
      <c r="L285" s="62">
        <v>90.7</v>
      </c>
      <c r="M285" s="62">
        <v>109</v>
      </c>
      <c r="N285" s="62">
        <v>98.6</v>
      </c>
      <c r="O285" s="62">
        <v>95</v>
      </c>
      <c r="P285" s="62">
        <v>96.5</v>
      </c>
      <c r="Q285" s="62">
        <v>94.6</v>
      </c>
      <c r="R285" s="62">
        <v>96.9</v>
      </c>
      <c r="S285" s="62">
        <v>83.2</v>
      </c>
    </row>
    <row r="286" spans="1:19" x14ac:dyDescent="0.3">
      <c r="A286" s="81">
        <v>41730</v>
      </c>
      <c r="B286" s="62">
        <v>99.6</v>
      </c>
      <c r="C286" s="62">
        <v>101.2</v>
      </c>
      <c r="D286" s="62">
        <v>98.6</v>
      </c>
      <c r="E286" s="62">
        <v>98.2</v>
      </c>
      <c r="F286" s="62">
        <v>102.1</v>
      </c>
      <c r="G286" s="62">
        <v>96.9</v>
      </c>
      <c r="H286" s="62">
        <v>97.9</v>
      </c>
      <c r="I286" s="62">
        <v>102.2</v>
      </c>
      <c r="J286" s="62">
        <v>101</v>
      </c>
      <c r="K286" s="62">
        <v>102.5</v>
      </c>
      <c r="L286" s="62">
        <v>93.7</v>
      </c>
      <c r="M286" s="62">
        <v>103.3</v>
      </c>
      <c r="N286" s="62">
        <v>98.4</v>
      </c>
      <c r="O286" s="62">
        <v>99.9</v>
      </c>
      <c r="P286" s="62">
        <v>98.4</v>
      </c>
      <c r="Q286" s="62">
        <v>95.9</v>
      </c>
      <c r="R286" s="62">
        <v>97.3</v>
      </c>
      <c r="S286" s="62">
        <v>137.30000000000001</v>
      </c>
    </row>
    <row r="287" spans="1:19" x14ac:dyDescent="0.3">
      <c r="A287" s="81">
        <v>41760</v>
      </c>
      <c r="B287" s="62">
        <v>96.1</v>
      </c>
      <c r="C287" s="62">
        <v>98.4</v>
      </c>
      <c r="D287" s="62">
        <v>94.7</v>
      </c>
      <c r="E287" s="62">
        <v>97</v>
      </c>
      <c r="F287" s="62">
        <v>95.4</v>
      </c>
      <c r="G287" s="62">
        <v>97.4</v>
      </c>
      <c r="H287" s="62">
        <v>96.5</v>
      </c>
      <c r="I287" s="62">
        <v>98.3</v>
      </c>
      <c r="J287" s="62">
        <v>95.4</v>
      </c>
      <c r="K287" s="62">
        <v>97.3</v>
      </c>
      <c r="L287" s="62">
        <v>97.4</v>
      </c>
      <c r="M287" s="62">
        <v>103</v>
      </c>
      <c r="N287" s="62">
        <v>95.4</v>
      </c>
      <c r="O287" s="62">
        <v>95</v>
      </c>
      <c r="P287" s="62">
        <v>100.9</v>
      </c>
      <c r="Q287" s="62">
        <v>93.3</v>
      </c>
      <c r="R287" s="62">
        <v>95.9</v>
      </c>
      <c r="S287" s="62">
        <v>88</v>
      </c>
    </row>
    <row r="288" spans="1:19" x14ac:dyDescent="0.3">
      <c r="A288" s="81">
        <v>41791</v>
      </c>
      <c r="B288" s="62">
        <v>95.9</v>
      </c>
      <c r="C288" s="62">
        <v>100</v>
      </c>
      <c r="D288" s="62">
        <v>93.2</v>
      </c>
      <c r="E288" s="62">
        <v>96.9</v>
      </c>
      <c r="F288" s="62">
        <v>97</v>
      </c>
      <c r="G288" s="62">
        <v>97</v>
      </c>
      <c r="H288" s="62">
        <v>96.5</v>
      </c>
      <c r="I288" s="62">
        <v>110.6</v>
      </c>
      <c r="J288" s="62">
        <v>100.1</v>
      </c>
      <c r="K288" s="62">
        <v>101.8</v>
      </c>
      <c r="L288" s="62">
        <v>95.3</v>
      </c>
      <c r="M288" s="62">
        <v>105</v>
      </c>
      <c r="N288" s="62">
        <v>95.4</v>
      </c>
      <c r="O288" s="62">
        <v>95.9</v>
      </c>
      <c r="P288" s="62">
        <v>96.1</v>
      </c>
      <c r="Q288" s="62">
        <v>99.1</v>
      </c>
      <c r="R288" s="62">
        <v>96.2</v>
      </c>
      <c r="S288" s="62">
        <v>62</v>
      </c>
    </row>
    <row r="289" spans="1:19" x14ac:dyDescent="0.3">
      <c r="A289" s="81">
        <v>41821</v>
      </c>
      <c r="B289" s="62">
        <v>102.3</v>
      </c>
      <c r="C289" s="62">
        <v>100.8</v>
      </c>
      <c r="D289" s="62">
        <v>103.9</v>
      </c>
      <c r="E289" s="62">
        <v>96.3</v>
      </c>
      <c r="F289" s="62">
        <v>94.2</v>
      </c>
      <c r="G289" s="62">
        <v>96.9</v>
      </c>
      <c r="H289" s="62">
        <v>99.4</v>
      </c>
      <c r="I289" s="62">
        <v>97.8</v>
      </c>
      <c r="J289" s="62">
        <v>99.6</v>
      </c>
      <c r="K289" s="62">
        <v>102.1</v>
      </c>
      <c r="L289" s="62">
        <v>96.2</v>
      </c>
      <c r="M289" s="62">
        <v>103.9</v>
      </c>
      <c r="N289" s="62">
        <v>100.3</v>
      </c>
      <c r="O289" s="62">
        <v>97.3</v>
      </c>
      <c r="P289" s="62">
        <v>99.3</v>
      </c>
      <c r="Q289" s="62">
        <v>100.4</v>
      </c>
      <c r="R289" s="62">
        <v>99.5</v>
      </c>
      <c r="S289" s="62">
        <v>159</v>
      </c>
    </row>
    <row r="290" spans="1:19" x14ac:dyDescent="0.3">
      <c r="A290" s="81">
        <v>41852</v>
      </c>
      <c r="B290" s="62">
        <v>97.1</v>
      </c>
      <c r="C290" s="62">
        <v>98.9</v>
      </c>
      <c r="D290" s="62">
        <v>95.8</v>
      </c>
      <c r="E290" s="62">
        <v>98.1</v>
      </c>
      <c r="F290" s="62">
        <v>97.1</v>
      </c>
      <c r="G290" s="62">
        <v>98.4</v>
      </c>
      <c r="H290" s="62">
        <v>95.5</v>
      </c>
      <c r="I290" s="62">
        <v>99.6</v>
      </c>
      <c r="J290" s="62">
        <v>98.2</v>
      </c>
      <c r="K290" s="62">
        <v>98.2</v>
      </c>
      <c r="L290" s="62">
        <v>99.1</v>
      </c>
      <c r="M290" s="62">
        <v>105.2</v>
      </c>
      <c r="N290" s="62">
        <v>98.2</v>
      </c>
      <c r="O290" s="62">
        <v>95.2</v>
      </c>
      <c r="P290" s="62">
        <v>96.9</v>
      </c>
      <c r="Q290" s="62">
        <v>99.3</v>
      </c>
      <c r="R290" s="62">
        <v>92.8</v>
      </c>
      <c r="S290" s="62">
        <v>77.099999999999994</v>
      </c>
    </row>
    <row r="291" spans="1:19" x14ac:dyDescent="0.3">
      <c r="A291" s="81">
        <v>41883</v>
      </c>
      <c r="B291" s="62">
        <v>98.5</v>
      </c>
      <c r="C291" s="62">
        <v>99.9</v>
      </c>
      <c r="D291" s="62">
        <v>97.9</v>
      </c>
      <c r="E291" s="62">
        <v>97.8</v>
      </c>
      <c r="F291" s="62">
        <v>93.5</v>
      </c>
      <c r="G291" s="62">
        <v>99.3</v>
      </c>
      <c r="H291" s="62">
        <v>97.6</v>
      </c>
      <c r="I291" s="62">
        <v>96.9</v>
      </c>
      <c r="J291" s="62">
        <v>98.8</v>
      </c>
      <c r="K291" s="62">
        <v>98.5</v>
      </c>
      <c r="L291" s="62">
        <v>100.8</v>
      </c>
      <c r="M291" s="62">
        <v>107.3</v>
      </c>
      <c r="N291" s="62">
        <v>96.2</v>
      </c>
      <c r="O291" s="62">
        <v>94.8</v>
      </c>
      <c r="P291" s="62">
        <v>95.7</v>
      </c>
      <c r="Q291" s="62">
        <v>100.8</v>
      </c>
      <c r="R291" s="62">
        <v>97.5</v>
      </c>
      <c r="S291" s="62">
        <v>86</v>
      </c>
    </row>
    <row r="292" spans="1:19" x14ac:dyDescent="0.3">
      <c r="A292" s="81">
        <v>41913</v>
      </c>
      <c r="B292" s="62">
        <v>100.6</v>
      </c>
      <c r="C292" s="62">
        <v>102</v>
      </c>
      <c r="D292" s="62">
        <v>99.9</v>
      </c>
      <c r="E292" s="62">
        <v>98.7</v>
      </c>
      <c r="F292" s="62">
        <v>95.2</v>
      </c>
      <c r="G292" s="62">
        <v>99.8</v>
      </c>
      <c r="H292" s="62">
        <v>100.1</v>
      </c>
      <c r="I292" s="62">
        <v>88</v>
      </c>
      <c r="J292" s="62">
        <v>98.1</v>
      </c>
      <c r="K292" s="62">
        <v>100</v>
      </c>
      <c r="L292" s="62">
        <v>97.8</v>
      </c>
      <c r="M292" s="62">
        <v>107.5</v>
      </c>
      <c r="N292" s="62">
        <v>97.9</v>
      </c>
      <c r="O292" s="62">
        <v>97.5</v>
      </c>
      <c r="P292" s="62">
        <v>100.9</v>
      </c>
      <c r="Q292" s="62">
        <v>98.5</v>
      </c>
      <c r="R292" s="62">
        <v>101.8</v>
      </c>
      <c r="S292" s="62">
        <v>94.3</v>
      </c>
    </row>
    <row r="293" spans="1:19" x14ac:dyDescent="0.3">
      <c r="A293" s="81">
        <v>41944</v>
      </c>
      <c r="B293" s="62">
        <v>98.3</v>
      </c>
      <c r="C293" s="62">
        <v>98.4</v>
      </c>
      <c r="D293" s="62">
        <v>98.1</v>
      </c>
      <c r="E293" s="62">
        <v>99.5</v>
      </c>
      <c r="F293" s="62">
        <v>95.8</v>
      </c>
      <c r="G293" s="62">
        <v>100.6</v>
      </c>
      <c r="H293" s="62">
        <v>96.5</v>
      </c>
      <c r="I293" s="62">
        <v>88.9</v>
      </c>
      <c r="J293" s="62">
        <v>100.3</v>
      </c>
      <c r="K293" s="62">
        <v>99.6</v>
      </c>
      <c r="L293" s="62">
        <v>102.6</v>
      </c>
      <c r="M293" s="62">
        <v>99.4</v>
      </c>
      <c r="N293" s="62">
        <v>97.1</v>
      </c>
      <c r="O293" s="62">
        <v>95.2</v>
      </c>
      <c r="P293" s="62">
        <v>100.4</v>
      </c>
      <c r="Q293" s="62">
        <v>95.5</v>
      </c>
      <c r="R293" s="62">
        <v>101</v>
      </c>
      <c r="S293" s="62">
        <v>86.9</v>
      </c>
    </row>
    <row r="294" spans="1:19" x14ac:dyDescent="0.3">
      <c r="A294" s="81">
        <v>41974</v>
      </c>
      <c r="B294" s="62">
        <v>101.6</v>
      </c>
      <c r="C294" s="62">
        <v>102.3</v>
      </c>
      <c r="D294" s="62">
        <v>101.8</v>
      </c>
      <c r="E294" s="62">
        <v>96.5</v>
      </c>
      <c r="F294" s="62">
        <v>98.9</v>
      </c>
      <c r="G294" s="62">
        <v>95.5</v>
      </c>
      <c r="H294" s="62">
        <v>96.8</v>
      </c>
      <c r="I294" s="62">
        <v>98.9</v>
      </c>
      <c r="J294" s="62">
        <v>100.9</v>
      </c>
      <c r="K294" s="62">
        <v>99.1</v>
      </c>
      <c r="L294" s="62">
        <v>94.3</v>
      </c>
      <c r="M294" s="62">
        <v>104.1</v>
      </c>
      <c r="N294" s="62">
        <v>98.7</v>
      </c>
      <c r="O294" s="62">
        <v>105</v>
      </c>
      <c r="P294" s="62">
        <v>99</v>
      </c>
      <c r="Q294" s="62">
        <v>99.4</v>
      </c>
      <c r="R294" s="62">
        <v>102.7</v>
      </c>
      <c r="S294" s="62">
        <v>106.5</v>
      </c>
    </row>
    <row r="295" spans="1:19" x14ac:dyDescent="0.3">
      <c r="A295" s="81">
        <v>42005</v>
      </c>
      <c r="B295" s="62">
        <v>100.1</v>
      </c>
      <c r="C295" s="62">
        <v>101.3</v>
      </c>
      <c r="D295" s="62">
        <v>99.6</v>
      </c>
      <c r="E295" s="62">
        <v>98.8</v>
      </c>
      <c r="F295" s="62">
        <v>99.8</v>
      </c>
      <c r="G295" s="62">
        <v>98.5</v>
      </c>
      <c r="H295" s="62">
        <v>98.2</v>
      </c>
      <c r="I295" s="62">
        <v>109.9</v>
      </c>
      <c r="J295" s="62">
        <v>100.7</v>
      </c>
      <c r="K295" s="62">
        <v>99.2</v>
      </c>
      <c r="L295" s="62">
        <v>95.7</v>
      </c>
      <c r="M295" s="62">
        <v>103.1</v>
      </c>
      <c r="N295" s="62">
        <v>102.3</v>
      </c>
      <c r="O295" s="62">
        <v>96.3</v>
      </c>
      <c r="P295" s="62">
        <v>98.9</v>
      </c>
      <c r="Q295" s="62">
        <v>98.6</v>
      </c>
      <c r="R295" s="62">
        <v>105.2</v>
      </c>
      <c r="S295" s="62">
        <v>66.099999999999994</v>
      </c>
    </row>
    <row r="296" spans="1:19" x14ac:dyDescent="0.3">
      <c r="A296" s="81">
        <v>42036</v>
      </c>
      <c r="B296" s="62">
        <v>98.9</v>
      </c>
      <c r="C296" s="62">
        <v>99.9</v>
      </c>
      <c r="D296" s="62">
        <v>98</v>
      </c>
      <c r="E296" s="62">
        <v>100.6</v>
      </c>
      <c r="F296" s="62">
        <v>99.3</v>
      </c>
      <c r="G296" s="62">
        <v>101</v>
      </c>
      <c r="H296" s="62">
        <v>99.3</v>
      </c>
      <c r="I296" s="62">
        <v>100.5</v>
      </c>
      <c r="J296" s="62">
        <v>98.4</v>
      </c>
      <c r="K296" s="62">
        <v>100.3</v>
      </c>
      <c r="L296" s="62">
        <v>101.3</v>
      </c>
      <c r="M296" s="62">
        <v>101.5</v>
      </c>
      <c r="N296" s="62">
        <v>96.8</v>
      </c>
      <c r="O296" s="62">
        <v>99.6</v>
      </c>
      <c r="P296" s="62">
        <v>97.9</v>
      </c>
      <c r="Q296" s="62">
        <v>97.9</v>
      </c>
      <c r="R296" s="62">
        <v>100.9</v>
      </c>
      <c r="S296" s="62">
        <v>74.2</v>
      </c>
    </row>
    <row r="297" spans="1:19" x14ac:dyDescent="0.3">
      <c r="A297" s="81">
        <v>42064</v>
      </c>
      <c r="B297" s="62">
        <v>99.4</v>
      </c>
      <c r="C297" s="62">
        <v>100.5</v>
      </c>
      <c r="D297" s="62">
        <v>99.1</v>
      </c>
      <c r="E297" s="62">
        <v>96.7</v>
      </c>
      <c r="F297" s="62">
        <v>98.1</v>
      </c>
      <c r="G297" s="62">
        <v>96.2</v>
      </c>
      <c r="H297" s="62">
        <v>98.4</v>
      </c>
      <c r="I297" s="62">
        <v>93</v>
      </c>
      <c r="J297" s="62">
        <v>99.6</v>
      </c>
      <c r="K297" s="62">
        <v>100.1</v>
      </c>
      <c r="L297" s="62">
        <v>96.3</v>
      </c>
      <c r="M297" s="62">
        <v>98.6</v>
      </c>
      <c r="N297" s="62">
        <v>98.1</v>
      </c>
      <c r="O297" s="62">
        <v>96.7</v>
      </c>
      <c r="P297" s="62">
        <v>103.9</v>
      </c>
      <c r="Q297" s="62">
        <v>97</v>
      </c>
      <c r="R297" s="62">
        <v>98.3</v>
      </c>
      <c r="S297" s="62">
        <v>121.1</v>
      </c>
    </row>
    <row r="298" spans="1:19" x14ac:dyDescent="0.3">
      <c r="A298" s="81">
        <v>42095</v>
      </c>
      <c r="B298" s="62">
        <v>101.1</v>
      </c>
      <c r="C298" s="62">
        <v>99.1</v>
      </c>
      <c r="D298" s="62">
        <v>102.6</v>
      </c>
      <c r="E298" s="62">
        <v>99.6</v>
      </c>
      <c r="F298" s="62">
        <v>98</v>
      </c>
      <c r="G298" s="62">
        <v>100.2</v>
      </c>
      <c r="H298" s="62">
        <v>99.8</v>
      </c>
      <c r="I298" s="62">
        <v>98.8</v>
      </c>
      <c r="J298" s="62">
        <v>100.3</v>
      </c>
      <c r="K298" s="62">
        <v>97.9</v>
      </c>
      <c r="L298" s="62">
        <v>101.3</v>
      </c>
      <c r="M298" s="62">
        <v>101.3</v>
      </c>
      <c r="N298" s="62">
        <v>103</v>
      </c>
      <c r="O298" s="62">
        <v>97</v>
      </c>
      <c r="P298" s="62">
        <v>99.7</v>
      </c>
      <c r="Q298" s="62">
        <v>105</v>
      </c>
      <c r="R298" s="62">
        <v>101.5</v>
      </c>
      <c r="S298" s="62">
        <v>105.8</v>
      </c>
    </row>
    <row r="299" spans="1:19" x14ac:dyDescent="0.3">
      <c r="A299" s="81">
        <v>42125</v>
      </c>
      <c r="B299" s="62">
        <v>100.1</v>
      </c>
      <c r="C299" s="62">
        <v>100.2</v>
      </c>
      <c r="D299" s="62">
        <v>100</v>
      </c>
      <c r="E299" s="62">
        <v>100.6</v>
      </c>
      <c r="F299" s="62">
        <v>99.8</v>
      </c>
      <c r="G299" s="62">
        <v>101</v>
      </c>
      <c r="H299" s="62">
        <v>100.7</v>
      </c>
      <c r="I299" s="62">
        <v>101.1</v>
      </c>
      <c r="J299" s="62">
        <v>100.8</v>
      </c>
      <c r="K299" s="62">
        <v>100.9</v>
      </c>
      <c r="L299" s="62">
        <v>101.2</v>
      </c>
      <c r="M299" s="62">
        <v>100.7</v>
      </c>
      <c r="N299" s="62">
        <v>100.2</v>
      </c>
      <c r="O299" s="62">
        <v>99.8</v>
      </c>
      <c r="P299" s="62">
        <v>99.6</v>
      </c>
      <c r="Q299" s="62">
        <v>101.1</v>
      </c>
      <c r="R299" s="62">
        <v>102.6</v>
      </c>
      <c r="S299" s="62">
        <v>65.2</v>
      </c>
    </row>
    <row r="300" spans="1:19" x14ac:dyDescent="0.3">
      <c r="A300" s="81">
        <v>42156</v>
      </c>
      <c r="B300" s="62">
        <v>103</v>
      </c>
      <c r="C300" s="62">
        <v>100.6</v>
      </c>
      <c r="D300" s="62">
        <v>104.7</v>
      </c>
      <c r="E300" s="62">
        <v>100.7</v>
      </c>
      <c r="F300" s="62">
        <v>98.9</v>
      </c>
      <c r="G300" s="62">
        <v>101.4</v>
      </c>
      <c r="H300" s="62">
        <v>100.9</v>
      </c>
      <c r="I300" s="62">
        <v>101.3</v>
      </c>
      <c r="J300" s="62">
        <v>99.4</v>
      </c>
      <c r="K300" s="62">
        <v>100</v>
      </c>
      <c r="L300" s="62">
        <v>102.2</v>
      </c>
      <c r="M300" s="62">
        <v>101.3</v>
      </c>
      <c r="N300" s="62">
        <v>99</v>
      </c>
      <c r="O300" s="62">
        <v>99.5</v>
      </c>
      <c r="P300" s="62">
        <v>102.8</v>
      </c>
      <c r="Q300" s="62">
        <v>97</v>
      </c>
      <c r="R300" s="62">
        <v>107.9</v>
      </c>
      <c r="S300" s="62">
        <v>128.30000000000001</v>
      </c>
    </row>
    <row r="301" spans="1:19" x14ac:dyDescent="0.3">
      <c r="A301" s="81">
        <v>42186</v>
      </c>
      <c r="B301" s="62">
        <v>101.8</v>
      </c>
      <c r="C301" s="62">
        <v>99.8</v>
      </c>
      <c r="D301" s="62">
        <v>103.2</v>
      </c>
      <c r="E301" s="62">
        <v>99.7</v>
      </c>
      <c r="F301" s="62">
        <v>101.7</v>
      </c>
      <c r="G301" s="62">
        <v>99.1</v>
      </c>
      <c r="H301" s="62">
        <v>97.5</v>
      </c>
      <c r="I301" s="62">
        <v>102.1</v>
      </c>
      <c r="J301" s="62">
        <v>102.1</v>
      </c>
      <c r="K301" s="62">
        <v>100.4</v>
      </c>
      <c r="L301" s="62">
        <v>97.9</v>
      </c>
      <c r="M301" s="62">
        <v>99.9</v>
      </c>
      <c r="N301" s="62">
        <v>99.8</v>
      </c>
      <c r="O301" s="62">
        <v>100.5</v>
      </c>
      <c r="P301" s="62">
        <v>100.2</v>
      </c>
      <c r="Q301" s="62">
        <v>106.2</v>
      </c>
      <c r="R301" s="62">
        <v>101</v>
      </c>
      <c r="S301" s="62">
        <v>99.3</v>
      </c>
    </row>
    <row r="302" spans="1:19" x14ac:dyDescent="0.3">
      <c r="A302" s="81">
        <v>42217</v>
      </c>
      <c r="B302" s="62">
        <v>99.5</v>
      </c>
      <c r="C302" s="62">
        <v>98</v>
      </c>
      <c r="D302" s="62">
        <v>100.6</v>
      </c>
      <c r="E302" s="62">
        <v>97.6</v>
      </c>
      <c r="F302" s="62">
        <v>100.3</v>
      </c>
      <c r="G302" s="62">
        <v>96.7</v>
      </c>
      <c r="H302" s="62">
        <v>101.3</v>
      </c>
      <c r="I302" s="62">
        <v>100.6</v>
      </c>
      <c r="J302" s="62">
        <v>100.5</v>
      </c>
      <c r="K302" s="62">
        <v>98</v>
      </c>
      <c r="L302" s="62">
        <v>93.8</v>
      </c>
      <c r="M302" s="62">
        <v>96.1</v>
      </c>
      <c r="N302" s="62">
        <v>100.8</v>
      </c>
      <c r="O302" s="62">
        <v>96.8</v>
      </c>
      <c r="P302" s="62">
        <v>97.1</v>
      </c>
      <c r="Q302" s="62">
        <v>99.5</v>
      </c>
      <c r="R302" s="62">
        <v>95.7</v>
      </c>
      <c r="S302" s="62">
        <v>123.3</v>
      </c>
    </row>
    <row r="303" spans="1:19" x14ac:dyDescent="0.3">
      <c r="A303" s="81">
        <v>42248</v>
      </c>
      <c r="B303" s="62">
        <v>97.8</v>
      </c>
      <c r="C303" s="62">
        <v>98.7</v>
      </c>
      <c r="D303" s="62">
        <v>97.1</v>
      </c>
      <c r="E303" s="62">
        <v>98.5</v>
      </c>
      <c r="F303" s="62">
        <v>100.4</v>
      </c>
      <c r="G303" s="62">
        <v>97.9</v>
      </c>
      <c r="H303" s="62">
        <v>100.4</v>
      </c>
      <c r="I303" s="62">
        <v>97.5</v>
      </c>
      <c r="J303" s="62">
        <v>99.6</v>
      </c>
      <c r="K303" s="62">
        <v>101.2</v>
      </c>
      <c r="L303" s="62">
        <v>98</v>
      </c>
      <c r="M303" s="62">
        <v>97</v>
      </c>
      <c r="N303" s="62">
        <v>98.6</v>
      </c>
      <c r="O303" s="62">
        <v>99.9</v>
      </c>
      <c r="P303" s="62">
        <v>96.9</v>
      </c>
      <c r="Q303" s="62">
        <v>98.3</v>
      </c>
      <c r="R303" s="62">
        <v>93.3</v>
      </c>
      <c r="S303" s="62">
        <v>112.9</v>
      </c>
    </row>
    <row r="304" spans="1:19" x14ac:dyDescent="0.3">
      <c r="A304" s="81">
        <v>42278</v>
      </c>
      <c r="B304" s="62">
        <v>98.5</v>
      </c>
      <c r="C304" s="62">
        <v>99</v>
      </c>
      <c r="D304" s="62">
        <v>97.7</v>
      </c>
      <c r="E304" s="62">
        <v>102.1</v>
      </c>
      <c r="F304" s="62">
        <v>100.3</v>
      </c>
      <c r="G304" s="62">
        <v>102.7</v>
      </c>
      <c r="H304" s="62">
        <v>100.6</v>
      </c>
      <c r="I304" s="62">
        <v>97.5</v>
      </c>
      <c r="J304" s="62">
        <v>98.4</v>
      </c>
      <c r="K304" s="62">
        <v>98</v>
      </c>
      <c r="L304" s="62">
        <v>103</v>
      </c>
      <c r="M304" s="62">
        <v>96.3</v>
      </c>
      <c r="N304" s="62">
        <v>100.1</v>
      </c>
      <c r="O304" s="62">
        <v>105.3</v>
      </c>
      <c r="P304" s="62">
        <v>98.2</v>
      </c>
      <c r="Q304" s="62">
        <v>95.3</v>
      </c>
      <c r="R304" s="62">
        <v>98.4</v>
      </c>
      <c r="S304" s="62">
        <v>96.1</v>
      </c>
    </row>
    <row r="305" spans="1:19" x14ac:dyDescent="0.3">
      <c r="A305" s="81">
        <v>42309</v>
      </c>
      <c r="B305" s="62">
        <v>99.6</v>
      </c>
      <c r="C305" s="62">
        <v>100.6</v>
      </c>
      <c r="D305" s="62">
        <v>99</v>
      </c>
      <c r="E305" s="62">
        <v>99.1</v>
      </c>
      <c r="F305" s="62">
        <v>97.9</v>
      </c>
      <c r="G305" s="62">
        <v>99.5</v>
      </c>
      <c r="H305" s="62">
        <v>100.6</v>
      </c>
      <c r="I305" s="62">
        <v>96.7</v>
      </c>
      <c r="J305" s="62">
        <v>98.5</v>
      </c>
      <c r="K305" s="62">
        <v>98.9</v>
      </c>
      <c r="L305" s="62">
        <v>99.6</v>
      </c>
      <c r="M305" s="62">
        <v>104.3</v>
      </c>
      <c r="N305" s="62">
        <v>99.6</v>
      </c>
      <c r="O305" s="62">
        <v>105.1</v>
      </c>
      <c r="P305" s="62">
        <v>98.5</v>
      </c>
      <c r="Q305" s="62">
        <v>93.4</v>
      </c>
      <c r="R305" s="62">
        <v>97.9</v>
      </c>
      <c r="S305" s="62">
        <v>125</v>
      </c>
    </row>
    <row r="306" spans="1:19" x14ac:dyDescent="0.3">
      <c r="A306" s="81">
        <v>42339</v>
      </c>
      <c r="B306" s="62">
        <v>98</v>
      </c>
      <c r="C306" s="62">
        <v>99.5</v>
      </c>
      <c r="D306" s="62">
        <v>96.2</v>
      </c>
      <c r="E306" s="62">
        <v>104.3</v>
      </c>
      <c r="F306" s="62">
        <v>102.3</v>
      </c>
      <c r="G306" s="62">
        <v>104.9</v>
      </c>
      <c r="H306" s="62">
        <v>99.8</v>
      </c>
      <c r="I306" s="62">
        <v>94.4</v>
      </c>
      <c r="J306" s="62">
        <v>98.9</v>
      </c>
      <c r="K306" s="62">
        <v>102.8</v>
      </c>
      <c r="L306" s="62">
        <v>108.1</v>
      </c>
      <c r="M306" s="62">
        <v>96.3</v>
      </c>
      <c r="N306" s="62">
        <v>99.5</v>
      </c>
      <c r="O306" s="62">
        <v>100.9</v>
      </c>
      <c r="P306" s="62">
        <v>102.3</v>
      </c>
      <c r="Q306" s="62">
        <v>107</v>
      </c>
      <c r="R306" s="62">
        <v>94.7</v>
      </c>
      <c r="S306" s="62">
        <v>74.099999999999994</v>
      </c>
    </row>
    <row r="307" spans="1:19" x14ac:dyDescent="0.3">
      <c r="A307" s="81">
        <v>42370</v>
      </c>
      <c r="B307" s="62">
        <v>100.4</v>
      </c>
      <c r="C307" s="62">
        <v>99.6</v>
      </c>
      <c r="D307" s="62">
        <v>100.4</v>
      </c>
      <c r="E307" s="62">
        <v>104.6</v>
      </c>
      <c r="F307" s="62">
        <v>109.5</v>
      </c>
      <c r="G307" s="62">
        <v>102.9</v>
      </c>
      <c r="H307" s="62">
        <v>103.3</v>
      </c>
      <c r="I307" s="62">
        <v>102.4</v>
      </c>
      <c r="J307" s="62">
        <v>100</v>
      </c>
      <c r="K307" s="62">
        <v>100</v>
      </c>
      <c r="L307" s="62">
        <v>104.7</v>
      </c>
      <c r="M307" s="62">
        <v>97.2</v>
      </c>
      <c r="N307" s="62">
        <v>99</v>
      </c>
      <c r="O307" s="62">
        <v>102.2</v>
      </c>
      <c r="P307" s="62">
        <v>99.5</v>
      </c>
      <c r="Q307" s="62">
        <v>97.8</v>
      </c>
      <c r="R307" s="62">
        <v>102.6</v>
      </c>
      <c r="S307" s="62">
        <v>92.1</v>
      </c>
    </row>
    <row r="308" spans="1:19" x14ac:dyDescent="0.3">
      <c r="A308" s="81">
        <v>42401</v>
      </c>
      <c r="B308" s="62">
        <v>99.7</v>
      </c>
      <c r="C308" s="62">
        <v>101.4</v>
      </c>
      <c r="D308" s="62">
        <v>98.9</v>
      </c>
      <c r="E308" s="62">
        <v>98.1</v>
      </c>
      <c r="F308" s="62">
        <v>101.1</v>
      </c>
      <c r="G308" s="62">
        <v>97.1</v>
      </c>
      <c r="H308" s="62">
        <v>100.9</v>
      </c>
      <c r="I308" s="62">
        <v>92.1</v>
      </c>
      <c r="J308" s="62">
        <v>99.9</v>
      </c>
      <c r="K308" s="62">
        <v>99.5</v>
      </c>
      <c r="L308" s="62">
        <v>96.9</v>
      </c>
      <c r="M308" s="62">
        <v>103.3</v>
      </c>
      <c r="N308" s="62">
        <v>100.9</v>
      </c>
      <c r="O308" s="62">
        <v>102.5</v>
      </c>
      <c r="P308" s="62">
        <v>99</v>
      </c>
      <c r="Q308" s="62">
        <v>95</v>
      </c>
      <c r="R308" s="62">
        <v>102.5</v>
      </c>
      <c r="S308" s="62">
        <v>84.2</v>
      </c>
    </row>
    <row r="309" spans="1:19" x14ac:dyDescent="0.3">
      <c r="A309" s="81">
        <v>42430</v>
      </c>
      <c r="B309" s="62">
        <v>101.4</v>
      </c>
      <c r="C309" s="62">
        <v>99.2</v>
      </c>
      <c r="D309" s="62">
        <v>102.9</v>
      </c>
      <c r="E309" s="62">
        <v>99.6</v>
      </c>
      <c r="F309" s="62">
        <v>101.1</v>
      </c>
      <c r="G309" s="62">
        <v>99</v>
      </c>
      <c r="H309" s="62">
        <v>99.5</v>
      </c>
      <c r="I309" s="62">
        <v>96.1</v>
      </c>
      <c r="J309" s="62">
        <v>98.8</v>
      </c>
      <c r="K309" s="62">
        <v>99.2</v>
      </c>
      <c r="L309" s="62">
        <v>101.1</v>
      </c>
      <c r="M309" s="62">
        <v>99.9</v>
      </c>
      <c r="N309" s="62">
        <v>99.1</v>
      </c>
      <c r="O309" s="62">
        <v>101.4</v>
      </c>
      <c r="P309" s="62">
        <v>95.1</v>
      </c>
      <c r="Q309" s="62">
        <v>107.2</v>
      </c>
      <c r="R309" s="62">
        <v>102.3</v>
      </c>
      <c r="S309" s="62">
        <v>95.1</v>
      </c>
    </row>
    <row r="310" spans="1:19" x14ac:dyDescent="0.3">
      <c r="A310" s="81">
        <v>42461</v>
      </c>
      <c r="B310" s="62">
        <v>100.5</v>
      </c>
      <c r="C310" s="62">
        <v>103.1</v>
      </c>
      <c r="D310" s="62">
        <v>99.1</v>
      </c>
      <c r="E310" s="62">
        <v>98.8</v>
      </c>
      <c r="F310" s="62">
        <v>111.3</v>
      </c>
      <c r="G310" s="62">
        <v>94.7</v>
      </c>
      <c r="H310" s="62">
        <v>97.1</v>
      </c>
      <c r="I310" s="62">
        <v>100.9</v>
      </c>
      <c r="J310" s="62">
        <v>99.6</v>
      </c>
      <c r="K310" s="62">
        <v>98.6</v>
      </c>
      <c r="L310" s="62">
        <v>93.2</v>
      </c>
      <c r="M310" s="62">
        <v>116.7</v>
      </c>
      <c r="N310" s="62">
        <v>101</v>
      </c>
      <c r="O310" s="62">
        <v>105.2</v>
      </c>
      <c r="P310" s="62">
        <v>97.8</v>
      </c>
      <c r="Q310" s="62">
        <v>99.3</v>
      </c>
      <c r="R310" s="62">
        <v>98.8</v>
      </c>
      <c r="S310" s="62">
        <v>113.2</v>
      </c>
    </row>
    <row r="311" spans="1:19" x14ac:dyDescent="0.3">
      <c r="A311" s="81">
        <v>42491</v>
      </c>
      <c r="B311" s="62">
        <v>100.4</v>
      </c>
      <c r="C311" s="62">
        <v>100.2</v>
      </c>
      <c r="D311" s="62">
        <v>100.5</v>
      </c>
      <c r="E311" s="62">
        <v>100.5</v>
      </c>
      <c r="F311" s="62">
        <v>98.4</v>
      </c>
      <c r="G311" s="62">
        <v>101.1</v>
      </c>
      <c r="H311" s="62">
        <v>98.6</v>
      </c>
      <c r="I311" s="62">
        <v>95</v>
      </c>
      <c r="J311" s="62">
        <v>99.2</v>
      </c>
      <c r="K311" s="62">
        <v>98.8</v>
      </c>
      <c r="L311" s="62">
        <v>105.3</v>
      </c>
      <c r="M311" s="62">
        <v>102.5</v>
      </c>
      <c r="N311" s="62">
        <v>100.4</v>
      </c>
      <c r="O311" s="62">
        <v>104.2</v>
      </c>
      <c r="P311" s="62">
        <v>97.3</v>
      </c>
      <c r="Q311" s="62">
        <v>95.6</v>
      </c>
      <c r="R311" s="62">
        <v>102.1</v>
      </c>
      <c r="S311" s="62">
        <v>117</v>
      </c>
    </row>
    <row r="312" spans="1:19" x14ac:dyDescent="0.3">
      <c r="A312" s="81">
        <v>42522</v>
      </c>
      <c r="B312" s="62">
        <v>100.2</v>
      </c>
      <c r="C312" s="62">
        <v>99.7</v>
      </c>
      <c r="D312" s="62">
        <v>100.6</v>
      </c>
      <c r="E312" s="62">
        <v>100.4</v>
      </c>
      <c r="F312" s="62">
        <v>101.3</v>
      </c>
      <c r="G312" s="62">
        <v>100.1</v>
      </c>
      <c r="H312" s="62">
        <v>100.8</v>
      </c>
      <c r="I312" s="62">
        <v>100.4</v>
      </c>
      <c r="J312" s="62">
        <v>97.7</v>
      </c>
      <c r="K312" s="62">
        <v>97.6</v>
      </c>
      <c r="L312" s="62">
        <v>101.8</v>
      </c>
      <c r="M312" s="62">
        <v>99.8</v>
      </c>
      <c r="N312" s="62">
        <v>101.4</v>
      </c>
      <c r="O312" s="62">
        <v>104.1</v>
      </c>
      <c r="P312" s="62">
        <v>98.9</v>
      </c>
      <c r="Q312" s="62">
        <v>99.7</v>
      </c>
      <c r="R312" s="62">
        <v>105.5</v>
      </c>
      <c r="S312" s="62">
        <v>89.1</v>
      </c>
    </row>
    <row r="313" spans="1:19" x14ac:dyDescent="0.3">
      <c r="A313" s="81">
        <v>42552</v>
      </c>
      <c r="B313" s="62">
        <v>100.9</v>
      </c>
      <c r="C313" s="62">
        <v>99.5</v>
      </c>
      <c r="D313" s="62">
        <v>102</v>
      </c>
      <c r="E313" s="62">
        <v>98.5</v>
      </c>
      <c r="F313" s="62">
        <v>104.2</v>
      </c>
      <c r="G313" s="62">
        <v>96.7</v>
      </c>
      <c r="H313" s="62">
        <v>98.7</v>
      </c>
      <c r="I313" s="62">
        <v>96.9</v>
      </c>
      <c r="J313" s="62">
        <v>97.8</v>
      </c>
      <c r="K313" s="62">
        <v>98.4</v>
      </c>
      <c r="L313" s="62">
        <v>96.7</v>
      </c>
      <c r="M313" s="62">
        <v>98.7</v>
      </c>
      <c r="N313" s="62">
        <v>100.6</v>
      </c>
      <c r="O313" s="62">
        <v>102.6</v>
      </c>
      <c r="P313" s="62">
        <v>99.9</v>
      </c>
      <c r="Q313" s="62">
        <v>98.8</v>
      </c>
      <c r="R313" s="62">
        <v>100.7</v>
      </c>
      <c r="S313" s="62">
        <v>120</v>
      </c>
    </row>
    <row r="314" spans="1:19" x14ac:dyDescent="0.3">
      <c r="A314" s="81">
        <v>42583</v>
      </c>
      <c r="B314" s="62">
        <v>101.2</v>
      </c>
      <c r="C314" s="62">
        <v>99.5</v>
      </c>
      <c r="D314" s="62">
        <v>102.3</v>
      </c>
      <c r="E314" s="62">
        <v>101.1</v>
      </c>
      <c r="F314" s="62">
        <v>101.2</v>
      </c>
      <c r="G314" s="62">
        <v>101.1</v>
      </c>
      <c r="H314" s="62">
        <v>103.7</v>
      </c>
      <c r="I314" s="62">
        <v>94.3</v>
      </c>
      <c r="J314" s="62">
        <v>98</v>
      </c>
      <c r="K314" s="62">
        <v>99</v>
      </c>
      <c r="L314" s="62">
        <v>103.1</v>
      </c>
      <c r="M314" s="62">
        <v>99.3</v>
      </c>
      <c r="N314" s="62">
        <v>100.2</v>
      </c>
      <c r="O314" s="62">
        <v>105.5</v>
      </c>
      <c r="P314" s="62">
        <v>95.1</v>
      </c>
      <c r="Q314" s="62">
        <v>98.3</v>
      </c>
      <c r="R314" s="62">
        <v>102.1</v>
      </c>
      <c r="S314" s="62">
        <v>108.4</v>
      </c>
    </row>
    <row r="315" spans="1:19" x14ac:dyDescent="0.3">
      <c r="A315" s="81">
        <v>42614</v>
      </c>
      <c r="B315" s="62">
        <v>100</v>
      </c>
      <c r="C315" s="62">
        <v>100.9</v>
      </c>
      <c r="D315" s="62">
        <v>99.6</v>
      </c>
      <c r="E315" s="62">
        <v>99.3</v>
      </c>
      <c r="F315" s="62">
        <v>102.3</v>
      </c>
      <c r="G315" s="62">
        <v>98.4</v>
      </c>
      <c r="H315" s="62">
        <v>99.2</v>
      </c>
      <c r="I315" s="62">
        <v>89.7</v>
      </c>
      <c r="J315" s="62">
        <v>97.8</v>
      </c>
      <c r="K315" s="62">
        <v>100.7</v>
      </c>
      <c r="L315" s="62">
        <v>99.7</v>
      </c>
      <c r="M315" s="62">
        <v>100.5</v>
      </c>
      <c r="N315" s="62">
        <v>99.6</v>
      </c>
      <c r="O315" s="62">
        <v>107.1</v>
      </c>
      <c r="P315" s="62">
        <v>99.5</v>
      </c>
      <c r="Q315" s="62">
        <v>97.6</v>
      </c>
      <c r="R315" s="62">
        <v>102.9</v>
      </c>
      <c r="S315" s="62">
        <v>78.900000000000006</v>
      </c>
    </row>
    <row r="316" spans="1:19" x14ac:dyDescent="0.3">
      <c r="A316" s="81">
        <v>42644</v>
      </c>
      <c r="B316" s="62">
        <v>103.3</v>
      </c>
      <c r="C316" s="62">
        <v>102.4</v>
      </c>
      <c r="D316" s="62">
        <v>104.2</v>
      </c>
      <c r="E316" s="62">
        <v>100.3</v>
      </c>
      <c r="F316" s="62">
        <v>113.6</v>
      </c>
      <c r="G316" s="62">
        <v>96</v>
      </c>
      <c r="H316" s="62">
        <v>100.9</v>
      </c>
      <c r="I316" s="62">
        <v>95</v>
      </c>
      <c r="J316" s="62">
        <v>99.4</v>
      </c>
      <c r="K316" s="62">
        <v>100.1</v>
      </c>
      <c r="L316" s="62">
        <v>93.9</v>
      </c>
      <c r="M316" s="62">
        <v>103.1</v>
      </c>
      <c r="N316" s="62">
        <v>103</v>
      </c>
      <c r="O316" s="62">
        <v>110.1</v>
      </c>
      <c r="P316" s="62">
        <v>98.5</v>
      </c>
      <c r="Q316" s="62">
        <v>98.7</v>
      </c>
      <c r="R316" s="62">
        <v>109.2</v>
      </c>
      <c r="S316" s="62">
        <v>90.1</v>
      </c>
    </row>
    <row r="317" spans="1:19" x14ac:dyDescent="0.3">
      <c r="A317" s="81">
        <v>42675</v>
      </c>
      <c r="B317" s="62">
        <v>101.4</v>
      </c>
      <c r="C317" s="62">
        <v>102.8</v>
      </c>
      <c r="D317" s="62">
        <v>100.4</v>
      </c>
      <c r="E317" s="62">
        <v>101.5</v>
      </c>
      <c r="F317" s="62">
        <v>105.9</v>
      </c>
      <c r="G317" s="62">
        <v>100.1</v>
      </c>
      <c r="H317" s="62">
        <v>102.4</v>
      </c>
      <c r="I317" s="62">
        <v>98.5</v>
      </c>
      <c r="J317" s="62">
        <v>99.3</v>
      </c>
      <c r="K317" s="62">
        <v>105.7</v>
      </c>
      <c r="L317" s="62">
        <v>100.9</v>
      </c>
      <c r="M317" s="62">
        <v>102.2</v>
      </c>
      <c r="N317" s="62">
        <v>103.9</v>
      </c>
      <c r="O317" s="62">
        <v>106.6</v>
      </c>
      <c r="P317" s="62">
        <v>99.4</v>
      </c>
      <c r="Q317" s="62">
        <v>100.5</v>
      </c>
      <c r="R317" s="62">
        <v>105.6</v>
      </c>
      <c r="S317" s="62">
        <v>65.7</v>
      </c>
    </row>
    <row r="318" spans="1:19" x14ac:dyDescent="0.3">
      <c r="A318" s="81">
        <v>42705</v>
      </c>
      <c r="B318" s="62">
        <v>105.9</v>
      </c>
      <c r="C318" s="62">
        <v>102.4</v>
      </c>
      <c r="D318" s="62">
        <v>108.6</v>
      </c>
      <c r="E318" s="62">
        <v>101.5</v>
      </c>
      <c r="F318" s="62">
        <v>105.5</v>
      </c>
      <c r="G318" s="62">
        <v>100.2</v>
      </c>
      <c r="H318" s="62">
        <v>98.6</v>
      </c>
      <c r="I318" s="62">
        <v>97.2</v>
      </c>
      <c r="J318" s="62">
        <v>98.8</v>
      </c>
      <c r="K318" s="62">
        <v>103.5</v>
      </c>
      <c r="L318" s="62">
        <v>100</v>
      </c>
      <c r="M318" s="62">
        <v>102.1</v>
      </c>
      <c r="N318" s="62">
        <v>105.1</v>
      </c>
      <c r="O318" s="62">
        <v>118</v>
      </c>
      <c r="P318" s="62">
        <v>96.4</v>
      </c>
      <c r="Q318" s="62">
        <v>101.5</v>
      </c>
      <c r="R318" s="62">
        <v>103.1</v>
      </c>
      <c r="S318" s="62">
        <v>148.6</v>
      </c>
    </row>
    <row r="319" spans="1:19" x14ac:dyDescent="0.3">
      <c r="A319" s="81">
        <v>42736</v>
      </c>
      <c r="B319" s="62">
        <v>100.8</v>
      </c>
      <c r="C319" s="62">
        <v>101.2</v>
      </c>
      <c r="D319" s="62">
        <v>100.7</v>
      </c>
      <c r="E319" s="62">
        <v>99.8</v>
      </c>
      <c r="F319" s="62">
        <v>106.6</v>
      </c>
      <c r="G319" s="62">
        <v>97.5</v>
      </c>
      <c r="H319" s="62">
        <v>102.1</v>
      </c>
      <c r="I319" s="62">
        <v>94.9</v>
      </c>
      <c r="J319" s="62">
        <v>99.2</v>
      </c>
      <c r="K319" s="62">
        <v>101.7</v>
      </c>
      <c r="L319" s="62">
        <v>97.5</v>
      </c>
      <c r="M319" s="62">
        <v>98.5</v>
      </c>
      <c r="N319" s="62">
        <v>102.7</v>
      </c>
      <c r="O319" s="62">
        <v>102.9</v>
      </c>
      <c r="P319" s="62">
        <v>99.8</v>
      </c>
      <c r="Q319" s="62">
        <v>99.5</v>
      </c>
      <c r="R319" s="62">
        <v>103.7</v>
      </c>
      <c r="S319" s="62">
        <v>73.8</v>
      </c>
    </row>
    <row r="320" spans="1:19" x14ac:dyDescent="0.3">
      <c r="A320" s="81">
        <v>42767</v>
      </c>
      <c r="B320" s="62">
        <v>106.4</v>
      </c>
      <c r="C320" s="62">
        <v>108.9</v>
      </c>
      <c r="D320" s="62">
        <v>105.1</v>
      </c>
      <c r="E320" s="62">
        <v>105</v>
      </c>
      <c r="F320" s="62">
        <v>112.8</v>
      </c>
      <c r="G320" s="62">
        <v>102.4</v>
      </c>
      <c r="H320" s="62">
        <v>100.8</v>
      </c>
      <c r="I320" s="62">
        <v>93.6</v>
      </c>
      <c r="J320" s="62">
        <v>101</v>
      </c>
      <c r="K320" s="62">
        <v>107</v>
      </c>
      <c r="L320" s="62">
        <v>105.3</v>
      </c>
      <c r="M320" s="62">
        <v>113.1</v>
      </c>
      <c r="N320" s="62">
        <v>103.1</v>
      </c>
      <c r="O320" s="62">
        <v>118.9</v>
      </c>
      <c r="P320" s="62">
        <v>99.9</v>
      </c>
      <c r="Q320" s="62">
        <v>110.1</v>
      </c>
      <c r="R320" s="62">
        <v>102.6</v>
      </c>
      <c r="S320" s="62">
        <v>97.9</v>
      </c>
    </row>
    <row r="321" spans="1:19" x14ac:dyDescent="0.3">
      <c r="A321" s="81">
        <v>42795</v>
      </c>
      <c r="B321" s="62">
        <v>105.3</v>
      </c>
      <c r="C321" s="62">
        <v>105.6</v>
      </c>
      <c r="D321" s="62">
        <v>105.3</v>
      </c>
      <c r="E321" s="62">
        <v>103.4</v>
      </c>
      <c r="F321" s="62">
        <v>116.2</v>
      </c>
      <c r="G321" s="62">
        <v>99.1</v>
      </c>
      <c r="H321" s="62">
        <v>105.2</v>
      </c>
      <c r="I321" s="62">
        <v>92.7</v>
      </c>
      <c r="J321" s="62">
        <v>99.2</v>
      </c>
      <c r="K321" s="62">
        <v>105</v>
      </c>
      <c r="L321" s="62">
        <v>98.3</v>
      </c>
      <c r="M321" s="62">
        <v>105.6</v>
      </c>
      <c r="N321" s="62">
        <v>106.5</v>
      </c>
      <c r="O321" s="62">
        <v>118.1</v>
      </c>
      <c r="P321" s="62">
        <v>102.7</v>
      </c>
      <c r="Q321" s="62">
        <v>103.7</v>
      </c>
      <c r="R321" s="62">
        <v>104.1</v>
      </c>
      <c r="S321" s="62">
        <v>127.7</v>
      </c>
    </row>
    <row r="322" spans="1:19" x14ac:dyDescent="0.3">
      <c r="A322" s="81">
        <v>42826</v>
      </c>
      <c r="B322" s="62">
        <v>106.4</v>
      </c>
      <c r="C322" s="62">
        <v>105.4</v>
      </c>
      <c r="D322" s="62">
        <v>107.3</v>
      </c>
      <c r="E322" s="62">
        <v>104.5</v>
      </c>
      <c r="F322" s="62">
        <v>111.1</v>
      </c>
      <c r="G322" s="62">
        <v>102.3</v>
      </c>
      <c r="H322" s="62">
        <v>105.9</v>
      </c>
      <c r="I322" s="62">
        <v>90.4</v>
      </c>
      <c r="J322" s="62">
        <v>101.6</v>
      </c>
      <c r="K322" s="62">
        <v>102.6</v>
      </c>
      <c r="L322" s="62">
        <v>104.7</v>
      </c>
      <c r="M322" s="62">
        <v>105.6</v>
      </c>
      <c r="N322" s="62">
        <v>104.9</v>
      </c>
      <c r="O322" s="62">
        <v>115.9</v>
      </c>
      <c r="P322" s="62">
        <v>104.7</v>
      </c>
      <c r="Q322" s="62">
        <v>105.7</v>
      </c>
      <c r="R322" s="62">
        <v>110.6</v>
      </c>
      <c r="S322" s="62">
        <v>95.6</v>
      </c>
    </row>
    <row r="323" spans="1:19" x14ac:dyDescent="0.3">
      <c r="A323" s="81">
        <v>42856</v>
      </c>
      <c r="B323" s="62">
        <v>104.9</v>
      </c>
      <c r="C323" s="62">
        <v>104.7</v>
      </c>
      <c r="D323" s="62">
        <v>105</v>
      </c>
      <c r="E323" s="62">
        <v>104.6</v>
      </c>
      <c r="F323" s="62">
        <v>114.9</v>
      </c>
      <c r="G323" s="62">
        <v>101.2</v>
      </c>
      <c r="H323" s="62">
        <v>106.5</v>
      </c>
      <c r="I323" s="62">
        <v>93.2</v>
      </c>
      <c r="J323" s="62">
        <v>101.8</v>
      </c>
      <c r="K323" s="62">
        <v>103.3</v>
      </c>
      <c r="L323" s="62">
        <v>101.2</v>
      </c>
      <c r="M323" s="62">
        <v>102</v>
      </c>
      <c r="N323" s="62">
        <v>105.8</v>
      </c>
      <c r="O323" s="62">
        <v>116.7</v>
      </c>
      <c r="P323" s="62">
        <v>105.4</v>
      </c>
      <c r="Q323" s="62">
        <v>104.9</v>
      </c>
      <c r="R323" s="62">
        <v>105.4</v>
      </c>
      <c r="S323" s="62">
        <v>108.8</v>
      </c>
    </row>
    <row r="324" spans="1:19" x14ac:dyDescent="0.3">
      <c r="A324" s="81">
        <v>42887</v>
      </c>
      <c r="B324" s="62">
        <v>106.2</v>
      </c>
      <c r="C324" s="62">
        <v>107.5</v>
      </c>
      <c r="D324" s="62">
        <v>105.7</v>
      </c>
      <c r="E324" s="62">
        <v>104.2</v>
      </c>
      <c r="F324" s="62">
        <v>114.6</v>
      </c>
      <c r="G324" s="62">
        <v>100.7</v>
      </c>
      <c r="H324" s="62">
        <v>106.4</v>
      </c>
      <c r="I324" s="62">
        <v>95.6</v>
      </c>
      <c r="J324" s="62">
        <v>105.1</v>
      </c>
      <c r="K324" s="62">
        <v>107.8</v>
      </c>
      <c r="L324" s="62">
        <v>100.2</v>
      </c>
      <c r="M324" s="62">
        <v>104.5</v>
      </c>
      <c r="N324" s="62">
        <v>115</v>
      </c>
      <c r="O324" s="62">
        <v>119.8</v>
      </c>
      <c r="P324" s="62">
        <v>106.5</v>
      </c>
      <c r="Q324" s="62">
        <v>106</v>
      </c>
      <c r="R324" s="62">
        <v>106</v>
      </c>
      <c r="S324" s="62">
        <v>93.5</v>
      </c>
    </row>
    <row r="325" spans="1:19" x14ac:dyDescent="0.3">
      <c r="A325" s="81">
        <v>42917</v>
      </c>
      <c r="B325" s="62">
        <v>106</v>
      </c>
      <c r="C325" s="62">
        <v>106.6</v>
      </c>
      <c r="D325" s="62">
        <v>105.9</v>
      </c>
      <c r="E325" s="62">
        <v>103.2</v>
      </c>
      <c r="F325" s="62">
        <v>109.7</v>
      </c>
      <c r="G325" s="62">
        <v>101</v>
      </c>
      <c r="H325" s="62">
        <v>104.5</v>
      </c>
      <c r="I325" s="62">
        <v>94.7</v>
      </c>
      <c r="J325" s="62">
        <v>103.4</v>
      </c>
      <c r="K325" s="62">
        <v>104</v>
      </c>
      <c r="L325" s="62">
        <v>100.9</v>
      </c>
      <c r="M325" s="62">
        <v>103.8</v>
      </c>
      <c r="N325" s="62">
        <v>110.1</v>
      </c>
      <c r="O325" s="62">
        <v>120.3</v>
      </c>
      <c r="P325" s="62">
        <v>106</v>
      </c>
      <c r="Q325" s="62">
        <v>105.1</v>
      </c>
      <c r="R325" s="62">
        <v>109.5</v>
      </c>
      <c r="S325" s="62">
        <v>67.8</v>
      </c>
    </row>
    <row r="326" spans="1:19" x14ac:dyDescent="0.3">
      <c r="A326" s="81">
        <v>42948</v>
      </c>
      <c r="B326" s="62">
        <v>109.5</v>
      </c>
      <c r="C326" s="62">
        <v>112.7</v>
      </c>
      <c r="D326" s="62">
        <v>107.7</v>
      </c>
      <c r="E326" s="62">
        <v>109.2</v>
      </c>
      <c r="F326" s="62">
        <v>122.7</v>
      </c>
      <c r="G326" s="62">
        <v>104.8</v>
      </c>
      <c r="H326" s="62">
        <v>105.3</v>
      </c>
      <c r="I326" s="62">
        <v>97.6</v>
      </c>
      <c r="J326" s="62">
        <v>103.5</v>
      </c>
      <c r="K326" s="62">
        <v>105.8</v>
      </c>
      <c r="L326" s="62">
        <v>106.5</v>
      </c>
      <c r="M326" s="62">
        <v>113.2</v>
      </c>
      <c r="N326" s="62">
        <v>112.4</v>
      </c>
      <c r="O326" s="62">
        <v>119</v>
      </c>
      <c r="P326" s="62">
        <v>118.5</v>
      </c>
      <c r="Q326" s="62">
        <v>106.6</v>
      </c>
      <c r="R326" s="62">
        <v>109.3</v>
      </c>
      <c r="S326" s="62">
        <v>89.5</v>
      </c>
    </row>
    <row r="327" spans="1:19" x14ac:dyDescent="0.3">
      <c r="A327" s="81">
        <v>42979</v>
      </c>
      <c r="B327" s="62">
        <v>109.5</v>
      </c>
      <c r="C327" s="62">
        <v>109.5</v>
      </c>
      <c r="D327" s="62">
        <v>110</v>
      </c>
      <c r="E327" s="62">
        <v>105.1</v>
      </c>
      <c r="F327" s="62">
        <v>116.5</v>
      </c>
      <c r="G327" s="62">
        <v>101.3</v>
      </c>
      <c r="H327" s="62">
        <v>105</v>
      </c>
      <c r="I327" s="62">
        <v>94.8</v>
      </c>
      <c r="J327" s="62">
        <v>104.2</v>
      </c>
      <c r="K327" s="62">
        <v>107.2</v>
      </c>
      <c r="L327" s="62">
        <v>101.9</v>
      </c>
      <c r="M327" s="62">
        <v>109.5</v>
      </c>
      <c r="N327" s="62">
        <v>110.1</v>
      </c>
      <c r="O327" s="62">
        <v>122</v>
      </c>
      <c r="P327" s="62">
        <v>106.7</v>
      </c>
      <c r="Q327" s="62">
        <v>108.2</v>
      </c>
      <c r="R327" s="62">
        <v>112</v>
      </c>
      <c r="S327" s="62">
        <v>97</v>
      </c>
    </row>
    <row r="328" spans="1:19" x14ac:dyDescent="0.3">
      <c r="A328" s="81">
        <v>43009</v>
      </c>
      <c r="B328" s="62">
        <v>110.6</v>
      </c>
      <c r="C328" s="62">
        <v>110.1</v>
      </c>
      <c r="D328" s="62">
        <v>111.6</v>
      </c>
      <c r="E328" s="62">
        <v>106.2</v>
      </c>
      <c r="F328" s="62">
        <v>119.4</v>
      </c>
      <c r="G328" s="62">
        <v>101.8</v>
      </c>
      <c r="H328" s="62">
        <v>103</v>
      </c>
      <c r="I328" s="62">
        <v>100.7</v>
      </c>
      <c r="J328" s="62">
        <v>106.1</v>
      </c>
      <c r="K328" s="62">
        <v>108.1</v>
      </c>
      <c r="L328" s="62">
        <v>101.3</v>
      </c>
      <c r="M328" s="62">
        <v>108.6</v>
      </c>
      <c r="N328" s="62">
        <v>110.6</v>
      </c>
      <c r="O328" s="62">
        <v>120.3</v>
      </c>
      <c r="P328" s="62">
        <v>105.6</v>
      </c>
      <c r="Q328" s="62">
        <v>105.7</v>
      </c>
      <c r="R328" s="62">
        <v>111.2</v>
      </c>
      <c r="S328" s="62">
        <v>135.19999999999999</v>
      </c>
    </row>
    <row r="329" spans="1:19" x14ac:dyDescent="0.3">
      <c r="A329" s="81">
        <v>43040</v>
      </c>
      <c r="B329" s="62">
        <v>110.8</v>
      </c>
      <c r="C329" s="62">
        <v>113.3</v>
      </c>
      <c r="D329" s="62">
        <v>109.5</v>
      </c>
      <c r="E329" s="62">
        <v>109.1</v>
      </c>
      <c r="F329" s="62">
        <v>124</v>
      </c>
      <c r="G329" s="62">
        <v>104.2</v>
      </c>
      <c r="H329" s="62">
        <v>112.1</v>
      </c>
      <c r="I329" s="62">
        <v>103.5</v>
      </c>
      <c r="J329" s="62">
        <v>107.2</v>
      </c>
      <c r="K329" s="62">
        <v>111.2</v>
      </c>
      <c r="L329" s="62">
        <v>103.3</v>
      </c>
      <c r="M329" s="62">
        <v>118.1</v>
      </c>
      <c r="N329" s="62">
        <v>115.6</v>
      </c>
      <c r="O329" s="62">
        <v>127</v>
      </c>
      <c r="P329" s="62">
        <v>105.9</v>
      </c>
      <c r="Q329" s="62">
        <v>112.3</v>
      </c>
      <c r="R329" s="62">
        <v>112.6</v>
      </c>
      <c r="S329" s="62">
        <v>65.7</v>
      </c>
    </row>
    <row r="330" spans="1:19" x14ac:dyDescent="0.3">
      <c r="A330" s="81">
        <v>43070</v>
      </c>
      <c r="B330" s="62">
        <v>113.8</v>
      </c>
      <c r="C330" s="62">
        <v>113.4</v>
      </c>
      <c r="D330" s="62">
        <v>115.2</v>
      </c>
      <c r="E330" s="62">
        <v>105.3</v>
      </c>
      <c r="F330" s="62">
        <v>117.3</v>
      </c>
      <c r="G330" s="62">
        <v>101.4</v>
      </c>
      <c r="H330" s="62">
        <v>109.1</v>
      </c>
      <c r="I330" s="62">
        <v>95</v>
      </c>
      <c r="J330" s="62">
        <v>104.4</v>
      </c>
      <c r="K330" s="62">
        <v>116.2</v>
      </c>
      <c r="L330" s="62">
        <v>100.5</v>
      </c>
      <c r="M330" s="62">
        <v>110.5</v>
      </c>
      <c r="N330" s="62">
        <v>129.4</v>
      </c>
      <c r="O330" s="62">
        <v>123.2</v>
      </c>
      <c r="P330" s="62">
        <v>107.9</v>
      </c>
      <c r="Q330" s="62">
        <v>108.9</v>
      </c>
      <c r="R330" s="62">
        <v>112.4</v>
      </c>
      <c r="S330" s="62">
        <v>127.2</v>
      </c>
    </row>
    <row r="331" spans="1:19" x14ac:dyDescent="0.3">
      <c r="A331" s="81">
        <v>43101</v>
      </c>
      <c r="B331" s="62">
        <v>109.1</v>
      </c>
      <c r="C331" s="62">
        <v>108.4</v>
      </c>
      <c r="D331" s="62">
        <v>109.6</v>
      </c>
      <c r="E331" s="62">
        <v>109.1</v>
      </c>
      <c r="F331" s="62">
        <v>113.7</v>
      </c>
      <c r="G331" s="62">
        <v>107.6</v>
      </c>
      <c r="H331" s="62">
        <v>110</v>
      </c>
      <c r="I331" s="62">
        <v>97.5</v>
      </c>
      <c r="J331" s="62">
        <v>102.9</v>
      </c>
      <c r="K331" s="62">
        <v>104.9</v>
      </c>
      <c r="L331" s="62">
        <v>112.9</v>
      </c>
      <c r="M331" s="62">
        <v>105.7</v>
      </c>
      <c r="N331" s="62">
        <v>110.1</v>
      </c>
      <c r="O331" s="62">
        <v>115.4</v>
      </c>
      <c r="P331" s="62">
        <v>105.2</v>
      </c>
      <c r="Q331" s="62">
        <v>107.6</v>
      </c>
      <c r="R331" s="62">
        <v>109.3</v>
      </c>
      <c r="S331" s="62">
        <v>132.6</v>
      </c>
    </row>
    <row r="332" spans="1:19" x14ac:dyDescent="0.3">
      <c r="A332" s="81">
        <v>43132</v>
      </c>
      <c r="B332" s="62">
        <v>110.2</v>
      </c>
      <c r="C332" s="62">
        <v>107.7</v>
      </c>
      <c r="D332" s="62">
        <v>112.1</v>
      </c>
      <c r="E332" s="62">
        <v>107.1</v>
      </c>
      <c r="F332" s="62">
        <v>115.1</v>
      </c>
      <c r="G332" s="62">
        <v>104.5</v>
      </c>
      <c r="H332" s="62">
        <v>105.5</v>
      </c>
      <c r="I332" s="62">
        <v>88.5</v>
      </c>
      <c r="J332" s="62">
        <v>105.1</v>
      </c>
      <c r="K332" s="62">
        <v>103.6</v>
      </c>
      <c r="L332" s="62">
        <v>111.6</v>
      </c>
      <c r="M332" s="62">
        <v>103.7</v>
      </c>
      <c r="N332" s="62">
        <v>110</v>
      </c>
      <c r="O332" s="62">
        <v>118.1</v>
      </c>
      <c r="P332" s="62">
        <v>104.5</v>
      </c>
      <c r="Q332" s="62">
        <v>113.1</v>
      </c>
      <c r="R332" s="62">
        <v>106.9</v>
      </c>
      <c r="S332" s="62">
        <v>144.1</v>
      </c>
    </row>
    <row r="333" spans="1:19" x14ac:dyDescent="0.3">
      <c r="A333" s="81">
        <v>43160</v>
      </c>
      <c r="B333" s="62">
        <v>108.4</v>
      </c>
      <c r="C333" s="62">
        <v>107.6</v>
      </c>
      <c r="D333" s="62">
        <v>108.8</v>
      </c>
      <c r="E333" s="62">
        <v>109.5</v>
      </c>
      <c r="F333" s="62">
        <v>113.3</v>
      </c>
      <c r="G333" s="62">
        <v>108.4</v>
      </c>
      <c r="H333" s="62">
        <v>107.9</v>
      </c>
      <c r="I333" s="62">
        <v>89.1</v>
      </c>
      <c r="J333" s="62">
        <v>101.6</v>
      </c>
      <c r="K333" s="62">
        <v>103.5</v>
      </c>
      <c r="L333" s="62">
        <v>116.2</v>
      </c>
      <c r="M333" s="62">
        <v>104.7</v>
      </c>
      <c r="N333" s="62">
        <v>111.8</v>
      </c>
      <c r="O333" s="62">
        <v>119.3</v>
      </c>
      <c r="P333" s="62">
        <v>106.1</v>
      </c>
      <c r="Q333" s="62">
        <v>112.9</v>
      </c>
      <c r="R333" s="62">
        <v>108.4</v>
      </c>
      <c r="S333" s="62">
        <v>100.4</v>
      </c>
    </row>
    <row r="334" spans="1:19" x14ac:dyDescent="0.3">
      <c r="A334" s="81">
        <v>43191</v>
      </c>
      <c r="B334" s="62">
        <v>107.6</v>
      </c>
      <c r="C334" s="62">
        <v>109.1</v>
      </c>
      <c r="D334" s="62">
        <v>106.7</v>
      </c>
      <c r="E334" s="62">
        <v>107.8</v>
      </c>
      <c r="F334" s="62">
        <v>113.1</v>
      </c>
      <c r="G334" s="62">
        <v>106.1</v>
      </c>
      <c r="H334" s="62">
        <v>101.5</v>
      </c>
      <c r="I334" s="62">
        <v>95.1</v>
      </c>
      <c r="J334" s="62">
        <v>101.2</v>
      </c>
      <c r="K334" s="62">
        <v>114.5</v>
      </c>
      <c r="L334" s="62">
        <v>111.4</v>
      </c>
      <c r="M334" s="62">
        <v>103.5</v>
      </c>
      <c r="N334" s="62">
        <v>108.5</v>
      </c>
      <c r="O334" s="62">
        <v>116.9</v>
      </c>
      <c r="P334" s="62">
        <v>108.5</v>
      </c>
      <c r="Q334" s="62">
        <v>106.6</v>
      </c>
      <c r="R334" s="62">
        <v>107.2</v>
      </c>
      <c r="S334" s="62">
        <v>107.2</v>
      </c>
    </row>
    <row r="335" spans="1:19" x14ac:dyDescent="0.3">
      <c r="A335" s="81">
        <v>43221</v>
      </c>
      <c r="B335" s="62">
        <v>109.4</v>
      </c>
      <c r="C335" s="62">
        <v>108.2</v>
      </c>
      <c r="D335" s="62">
        <v>110.2</v>
      </c>
      <c r="E335" s="62">
        <v>110.2</v>
      </c>
      <c r="F335" s="62">
        <v>125.8</v>
      </c>
      <c r="G335" s="62">
        <v>105.1</v>
      </c>
      <c r="H335" s="62">
        <v>109</v>
      </c>
      <c r="I335" s="62">
        <v>95.9</v>
      </c>
      <c r="J335" s="62">
        <v>103.3</v>
      </c>
      <c r="K335" s="62">
        <v>107.5</v>
      </c>
      <c r="L335" s="62">
        <v>107.9</v>
      </c>
      <c r="M335" s="62">
        <v>105.6</v>
      </c>
      <c r="N335" s="62">
        <v>110.1</v>
      </c>
      <c r="O335" s="62">
        <v>127.4</v>
      </c>
      <c r="P335" s="62">
        <v>106.1</v>
      </c>
      <c r="Q335" s="62">
        <v>110.4</v>
      </c>
      <c r="R335" s="62">
        <v>109.7</v>
      </c>
      <c r="S335" s="62">
        <v>117.4</v>
      </c>
    </row>
    <row r="336" spans="1:19" x14ac:dyDescent="0.3">
      <c r="A336" s="81">
        <v>43252</v>
      </c>
      <c r="B336" s="62">
        <v>106.2</v>
      </c>
      <c r="C336" s="62">
        <v>107.1</v>
      </c>
      <c r="D336" s="62">
        <v>104.2</v>
      </c>
      <c r="E336" s="62">
        <v>116.3</v>
      </c>
      <c r="F336" s="62">
        <v>119.2</v>
      </c>
      <c r="G336" s="62">
        <v>115.3</v>
      </c>
      <c r="H336" s="62">
        <v>107.1</v>
      </c>
      <c r="I336" s="62">
        <v>91.1</v>
      </c>
      <c r="J336" s="62">
        <v>102.1</v>
      </c>
      <c r="K336" s="62">
        <v>105.8</v>
      </c>
      <c r="L336" s="62">
        <v>127.3</v>
      </c>
      <c r="M336" s="62">
        <v>105</v>
      </c>
      <c r="N336" s="62">
        <v>110.2</v>
      </c>
      <c r="O336" s="62">
        <v>118.2</v>
      </c>
      <c r="P336" s="62">
        <v>104.9</v>
      </c>
      <c r="Q336" s="62">
        <v>110.1</v>
      </c>
      <c r="R336" s="62">
        <v>103.9</v>
      </c>
      <c r="S336" s="62">
        <v>91</v>
      </c>
    </row>
    <row r="337" spans="1:19" x14ac:dyDescent="0.3">
      <c r="A337" s="81">
        <v>43282</v>
      </c>
      <c r="B337" s="62">
        <v>106.2</v>
      </c>
      <c r="C337" s="62">
        <v>107.3</v>
      </c>
      <c r="D337" s="62">
        <v>104.2</v>
      </c>
      <c r="E337" s="62">
        <v>116.5</v>
      </c>
      <c r="F337" s="62">
        <v>120.1</v>
      </c>
      <c r="G337" s="62">
        <v>115.3</v>
      </c>
      <c r="H337" s="62">
        <v>104.1</v>
      </c>
      <c r="I337" s="62">
        <v>92.2</v>
      </c>
      <c r="J337" s="62">
        <v>101.2</v>
      </c>
      <c r="K337" s="62">
        <v>105.6</v>
      </c>
      <c r="L337" s="62">
        <v>128.19999999999999</v>
      </c>
      <c r="M337" s="62">
        <v>106.5</v>
      </c>
      <c r="N337" s="62">
        <v>112</v>
      </c>
      <c r="O337" s="62">
        <v>118.1</v>
      </c>
      <c r="P337" s="62">
        <v>104.6</v>
      </c>
      <c r="Q337" s="62">
        <v>107.2</v>
      </c>
      <c r="R337" s="62">
        <v>97.9</v>
      </c>
      <c r="S337" s="62">
        <v>117.1</v>
      </c>
    </row>
    <row r="338" spans="1:19" x14ac:dyDescent="0.3">
      <c r="A338" s="81">
        <v>43313</v>
      </c>
      <c r="B338" s="62">
        <v>107.7</v>
      </c>
      <c r="C338" s="62">
        <v>107.1</v>
      </c>
      <c r="D338" s="62">
        <v>107.5</v>
      </c>
      <c r="E338" s="62">
        <v>112</v>
      </c>
      <c r="F338" s="62">
        <v>122.9</v>
      </c>
      <c r="G338" s="62">
        <v>108.4</v>
      </c>
      <c r="H338" s="62">
        <v>102.6</v>
      </c>
      <c r="I338" s="62">
        <v>85.5</v>
      </c>
      <c r="J338" s="62">
        <v>99.1</v>
      </c>
      <c r="K338" s="62">
        <v>103.9</v>
      </c>
      <c r="L338" s="62">
        <v>118.5</v>
      </c>
      <c r="M338" s="62">
        <v>105.7</v>
      </c>
      <c r="N338" s="62">
        <v>109.4</v>
      </c>
      <c r="O338" s="62">
        <v>121.4</v>
      </c>
      <c r="P338" s="62">
        <v>106</v>
      </c>
      <c r="Q338" s="62">
        <v>107.4</v>
      </c>
      <c r="R338" s="62">
        <v>105.5</v>
      </c>
      <c r="S338" s="62">
        <v>112.8</v>
      </c>
    </row>
    <row r="339" spans="1:19" x14ac:dyDescent="0.3">
      <c r="A339" s="81">
        <v>43344</v>
      </c>
      <c r="B339" s="62">
        <v>107.1</v>
      </c>
      <c r="C339" s="62">
        <v>106.6</v>
      </c>
      <c r="D339" s="62">
        <v>106.8</v>
      </c>
      <c r="E339" s="62">
        <v>112</v>
      </c>
      <c r="F339" s="62">
        <v>115</v>
      </c>
      <c r="G339" s="62">
        <v>111</v>
      </c>
      <c r="H339" s="62">
        <v>105</v>
      </c>
      <c r="I339" s="62">
        <v>83.8</v>
      </c>
      <c r="J339" s="62">
        <v>97.7</v>
      </c>
      <c r="K339" s="62">
        <v>102.7</v>
      </c>
      <c r="L339" s="62">
        <v>124.7</v>
      </c>
      <c r="M339" s="62">
        <v>102.6</v>
      </c>
      <c r="N339" s="62">
        <v>108.1</v>
      </c>
      <c r="O339" s="62">
        <v>121.4</v>
      </c>
      <c r="P339" s="62">
        <v>104.3</v>
      </c>
      <c r="Q339" s="62">
        <v>113.9</v>
      </c>
      <c r="R339" s="62">
        <v>100.2</v>
      </c>
      <c r="S339" s="62">
        <v>111.1</v>
      </c>
    </row>
    <row r="340" spans="1:19" x14ac:dyDescent="0.3">
      <c r="A340" s="81">
        <v>43374</v>
      </c>
      <c r="B340" s="62">
        <v>107.7</v>
      </c>
      <c r="C340" s="62">
        <v>107.4</v>
      </c>
      <c r="D340" s="62">
        <v>108.1</v>
      </c>
      <c r="E340" s="62">
        <v>105.5</v>
      </c>
      <c r="F340" s="62">
        <v>118.3</v>
      </c>
      <c r="G340" s="62">
        <v>101.3</v>
      </c>
      <c r="H340" s="62">
        <v>102.2</v>
      </c>
      <c r="I340" s="62">
        <v>90.6</v>
      </c>
      <c r="J340" s="62">
        <v>99.6</v>
      </c>
      <c r="K340" s="62">
        <v>105.9</v>
      </c>
      <c r="L340" s="62">
        <v>102.7</v>
      </c>
      <c r="M340" s="62">
        <v>102.6</v>
      </c>
      <c r="N340" s="62">
        <v>110.3</v>
      </c>
      <c r="O340" s="62">
        <v>124.2</v>
      </c>
      <c r="P340" s="62">
        <v>102.9</v>
      </c>
      <c r="Q340" s="62">
        <v>109.1</v>
      </c>
      <c r="R340" s="62">
        <v>103.6</v>
      </c>
      <c r="S340" s="62">
        <v>132.30000000000001</v>
      </c>
    </row>
    <row r="341" spans="1:19" x14ac:dyDescent="0.3">
      <c r="A341" s="81">
        <v>43405</v>
      </c>
      <c r="B341" s="62">
        <v>106.8</v>
      </c>
      <c r="C341" s="62">
        <v>103.8</v>
      </c>
      <c r="D341" s="62">
        <v>109.2</v>
      </c>
      <c r="E341" s="62">
        <v>103.2</v>
      </c>
      <c r="F341" s="62">
        <v>114.2</v>
      </c>
      <c r="G341" s="62">
        <v>99.6</v>
      </c>
      <c r="H341" s="62">
        <v>108.1</v>
      </c>
      <c r="I341" s="62">
        <v>97.5</v>
      </c>
      <c r="J341" s="62">
        <v>99.6</v>
      </c>
      <c r="K341" s="62">
        <v>101.9</v>
      </c>
      <c r="L341" s="62">
        <v>100.6</v>
      </c>
      <c r="M341" s="62">
        <v>98</v>
      </c>
      <c r="N341" s="62">
        <v>106.2</v>
      </c>
      <c r="O341" s="62">
        <v>114.7</v>
      </c>
      <c r="P341" s="62">
        <v>104.9</v>
      </c>
      <c r="Q341" s="62">
        <v>110.1</v>
      </c>
      <c r="R341" s="62">
        <v>109.3</v>
      </c>
      <c r="S341" s="62">
        <v>110.4</v>
      </c>
    </row>
    <row r="342" spans="1:19" x14ac:dyDescent="0.3">
      <c r="A342" s="81">
        <v>43435</v>
      </c>
      <c r="B342" s="62">
        <v>108.8</v>
      </c>
      <c r="C342" s="62">
        <v>103.7</v>
      </c>
      <c r="D342" s="62">
        <v>112</v>
      </c>
      <c r="E342" s="62">
        <v>107.1</v>
      </c>
      <c r="F342" s="62">
        <v>117.2</v>
      </c>
      <c r="G342" s="62">
        <v>103.8</v>
      </c>
      <c r="H342" s="62">
        <v>111.4</v>
      </c>
      <c r="I342" s="62">
        <v>99</v>
      </c>
      <c r="J342" s="62">
        <v>98.2</v>
      </c>
      <c r="K342" s="62">
        <v>103</v>
      </c>
      <c r="L342" s="62">
        <v>106.4</v>
      </c>
      <c r="M342" s="62">
        <v>100.9</v>
      </c>
      <c r="N342" s="62">
        <v>106.1</v>
      </c>
      <c r="O342" s="62">
        <v>117</v>
      </c>
      <c r="P342" s="62">
        <v>100.7</v>
      </c>
      <c r="Q342" s="62">
        <v>105.3</v>
      </c>
      <c r="R342" s="62">
        <v>112.4</v>
      </c>
      <c r="S342" s="62">
        <v>126.2</v>
      </c>
    </row>
    <row r="343" spans="1:19" x14ac:dyDescent="0.3">
      <c r="A343" s="81">
        <v>43466</v>
      </c>
      <c r="B343" s="62">
        <v>105.4</v>
      </c>
      <c r="C343" s="62">
        <v>103.1</v>
      </c>
      <c r="D343" s="62">
        <v>106.8</v>
      </c>
      <c r="E343" s="62">
        <v>105.2</v>
      </c>
      <c r="F343" s="62">
        <v>116.9</v>
      </c>
      <c r="G343" s="62">
        <v>101.3</v>
      </c>
      <c r="H343" s="62">
        <v>99.5</v>
      </c>
      <c r="I343" s="62">
        <v>89.2</v>
      </c>
      <c r="J343" s="62">
        <v>100.1</v>
      </c>
      <c r="K343" s="62">
        <v>102.9</v>
      </c>
      <c r="L343" s="62">
        <v>106.5</v>
      </c>
      <c r="M343" s="62">
        <v>96.6</v>
      </c>
      <c r="N343" s="62">
        <v>107.8</v>
      </c>
      <c r="O343" s="62">
        <v>122.7</v>
      </c>
      <c r="P343" s="62">
        <v>99.2</v>
      </c>
      <c r="Q343" s="62">
        <v>104.2</v>
      </c>
      <c r="R343" s="62">
        <v>106.3</v>
      </c>
      <c r="S343" s="62">
        <v>101.9</v>
      </c>
    </row>
    <row r="344" spans="1:19" x14ac:dyDescent="0.3">
      <c r="A344" s="81">
        <v>43497</v>
      </c>
      <c r="B344" s="62">
        <v>101.2</v>
      </c>
      <c r="C344" s="62">
        <v>101.5</v>
      </c>
      <c r="D344" s="62">
        <v>100.9</v>
      </c>
      <c r="E344" s="62">
        <v>102</v>
      </c>
      <c r="F344" s="62">
        <v>117.6</v>
      </c>
      <c r="G344" s="62">
        <v>96.8</v>
      </c>
      <c r="H344" s="62">
        <v>103.9</v>
      </c>
      <c r="I344" s="62">
        <v>83.4</v>
      </c>
      <c r="J344" s="62">
        <v>97.6</v>
      </c>
      <c r="K344" s="62">
        <v>100.7</v>
      </c>
      <c r="L344" s="62">
        <v>99.8</v>
      </c>
      <c r="M344" s="62">
        <v>94.8</v>
      </c>
      <c r="N344" s="62">
        <v>105.9</v>
      </c>
      <c r="O344" s="62">
        <v>112.1</v>
      </c>
      <c r="P344" s="62">
        <v>97.9</v>
      </c>
      <c r="Q344" s="62">
        <v>99.6</v>
      </c>
      <c r="R344" s="62">
        <v>103.2</v>
      </c>
      <c r="S344" s="62">
        <v>70.599999999999994</v>
      </c>
    </row>
    <row r="345" spans="1:19" x14ac:dyDescent="0.3">
      <c r="A345" s="81">
        <v>43525</v>
      </c>
      <c r="B345" s="62">
        <v>102.8</v>
      </c>
      <c r="C345" s="62">
        <v>99.9</v>
      </c>
      <c r="D345" s="62">
        <v>103.9</v>
      </c>
      <c r="E345" s="62">
        <v>107.8</v>
      </c>
      <c r="F345" s="62">
        <v>117.5</v>
      </c>
      <c r="G345" s="62">
        <v>104.6</v>
      </c>
      <c r="H345" s="62">
        <v>100.2</v>
      </c>
      <c r="I345" s="62">
        <v>80.900000000000006</v>
      </c>
      <c r="J345" s="62">
        <v>98.5</v>
      </c>
      <c r="K345" s="62">
        <v>99.7</v>
      </c>
      <c r="L345" s="62">
        <v>113</v>
      </c>
      <c r="M345" s="62">
        <v>93.8</v>
      </c>
      <c r="N345" s="62">
        <v>107.6</v>
      </c>
      <c r="O345" s="62">
        <v>116.9</v>
      </c>
      <c r="P345" s="62">
        <v>98.7</v>
      </c>
      <c r="Q345" s="62">
        <v>98.2</v>
      </c>
      <c r="R345" s="62">
        <v>101.1</v>
      </c>
      <c r="S345" s="62">
        <v>148</v>
      </c>
    </row>
    <row r="346" spans="1:19" x14ac:dyDescent="0.3">
      <c r="A346" s="81">
        <v>43556</v>
      </c>
      <c r="B346" s="62">
        <v>102.1</v>
      </c>
      <c r="C346" s="62">
        <v>99</v>
      </c>
      <c r="D346" s="62">
        <v>103.3</v>
      </c>
      <c r="E346" s="62">
        <v>107.8</v>
      </c>
      <c r="F346" s="62">
        <v>113.3</v>
      </c>
      <c r="G346" s="62">
        <v>106</v>
      </c>
      <c r="H346" s="62">
        <v>101.3</v>
      </c>
      <c r="I346" s="62">
        <v>98.5</v>
      </c>
      <c r="J346" s="62">
        <v>98.1</v>
      </c>
      <c r="K346" s="62">
        <v>102.2</v>
      </c>
      <c r="L346" s="62">
        <v>111.9</v>
      </c>
      <c r="M346" s="62">
        <v>94.6</v>
      </c>
      <c r="N346" s="62">
        <v>103.6</v>
      </c>
      <c r="O346" s="62">
        <v>113.4</v>
      </c>
      <c r="P346" s="62">
        <v>96.4</v>
      </c>
      <c r="Q346" s="62">
        <v>96.5</v>
      </c>
      <c r="R346" s="62">
        <v>104.9</v>
      </c>
      <c r="S346" s="62">
        <v>122.7</v>
      </c>
    </row>
    <row r="347" spans="1:19" x14ac:dyDescent="0.3">
      <c r="A347" s="81">
        <v>43586</v>
      </c>
      <c r="B347" s="62">
        <v>100.4</v>
      </c>
      <c r="C347" s="62">
        <v>97.9</v>
      </c>
      <c r="D347" s="62">
        <v>101.2</v>
      </c>
      <c r="E347" s="62">
        <v>106.6</v>
      </c>
      <c r="F347" s="62">
        <v>116.4</v>
      </c>
      <c r="G347" s="62">
        <v>103.3</v>
      </c>
      <c r="H347" s="62">
        <v>97.2</v>
      </c>
      <c r="I347" s="62">
        <v>83.2</v>
      </c>
      <c r="J347" s="62">
        <v>93.4</v>
      </c>
      <c r="K347" s="62">
        <v>100</v>
      </c>
      <c r="L347" s="62">
        <v>111.4</v>
      </c>
      <c r="M347" s="62">
        <v>91.5</v>
      </c>
      <c r="N347" s="62">
        <v>102.7</v>
      </c>
      <c r="O347" s="62">
        <v>118.4</v>
      </c>
      <c r="P347" s="62">
        <v>98.5</v>
      </c>
      <c r="Q347" s="62">
        <v>97.5</v>
      </c>
      <c r="R347" s="62">
        <v>102</v>
      </c>
      <c r="S347" s="62">
        <v>111.2</v>
      </c>
    </row>
    <row r="348" spans="1:19" x14ac:dyDescent="0.3">
      <c r="A348" s="81">
        <v>43617</v>
      </c>
      <c r="B348" s="62">
        <v>101.9</v>
      </c>
      <c r="C348" s="62">
        <v>98.8</v>
      </c>
      <c r="D348" s="62">
        <v>103.4</v>
      </c>
      <c r="E348" s="62">
        <v>105.2</v>
      </c>
      <c r="F348" s="62">
        <v>116.8</v>
      </c>
      <c r="G348" s="62">
        <v>101.5</v>
      </c>
      <c r="H348" s="62">
        <v>97.4</v>
      </c>
      <c r="I348" s="62">
        <v>86.2</v>
      </c>
      <c r="J348" s="62">
        <v>97.7</v>
      </c>
      <c r="K348" s="62">
        <v>102.6</v>
      </c>
      <c r="L348" s="62">
        <v>108.3</v>
      </c>
      <c r="M348" s="62">
        <v>93</v>
      </c>
      <c r="N348" s="62">
        <v>98.1</v>
      </c>
      <c r="O348" s="62">
        <v>116.6</v>
      </c>
      <c r="P348" s="62">
        <v>98.8</v>
      </c>
      <c r="Q348" s="62">
        <v>102.7</v>
      </c>
      <c r="R348" s="62">
        <v>100.1</v>
      </c>
      <c r="S348" s="62">
        <v>126.9</v>
      </c>
    </row>
    <row r="349" spans="1:19" x14ac:dyDescent="0.3">
      <c r="A349" s="81">
        <v>43647</v>
      </c>
      <c r="B349" s="62">
        <v>101.6</v>
      </c>
      <c r="C349" s="62">
        <v>98</v>
      </c>
      <c r="D349" s="62">
        <v>103.2</v>
      </c>
      <c r="E349" s="62">
        <v>105.9</v>
      </c>
      <c r="F349" s="62">
        <v>121.2</v>
      </c>
      <c r="G349" s="62">
        <v>101</v>
      </c>
      <c r="H349" s="62">
        <v>99.7</v>
      </c>
      <c r="I349" s="62">
        <v>83.2</v>
      </c>
      <c r="J349" s="62">
        <v>97</v>
      </c>
      <c r="K349" s="62">
        <v>99.9</v>
      </c>
      <c r="L349" s="62">
        <v>106.2</v>
      </c>
      <c r="M349" s="62">
        <v>93.1</v>
      </c>
      <c r="N349" s="62">
        <v>100.9</v>
      </c>
      <c r="O349" s="62">
        <v>117.7</v>
      </c>
      <c r="P349" s="62">
        <v>95.8</v>
      </c>
      <c r="Q349" s="62">
        <v>99.8</v>
      </c>
      <c r="R349" s="62">
        <v>99.6</v>
      </c>
      <c r="S349" s="62">
        <v>129.69999999999999</v>
      </c>
    </row>
    <row r="350" spans="1:19" x14ac:dyDescent="0.3">
      <c r="A350" s="81">
        <v>43678</v>
      </c>
      <c r="B350" s="62">
        <v>101</v>
      </c>
      <c r="C350" s="62">
        <v>100.7</v>
      </c>
      <c r="D350" s="62">
        <v>100.7</v>
      </c>
      <c r="E350" s="62">
        <v>104.8</v>
      </c>
      <c r="F350" s="62">
        <v>127.1</v>
      </c>
      <c r="G350" s="62">
        <v>97.5</v>
      </c>
      <c r="H350" s="62">
        <v>98.9</v>
      </c>
      <c r="I350" s="62">
        <v>77.900000000000006</v>
      </c>
      <c r="J350" s="62">
        <v>98.3</v>
      </c>
      <c r="K350" s="62">
        <v>101.3</v>
      </c>
      <c r="L350" s="62">
        <v>101.9</v>
      </c>
      <c r="M350" s="62">
        <v>91.9</v>
      </c>
      <c r="N350" s="62">
        <v>99.9</v>
      </c>
      <c r="O350" s="62">
        <v>128.5</v>
      </c>
      <c r="P350" s="62">
        <v>99.4</v>
      </c>
      <c r="Q350" s="62">
        <v>95.7</v>
      </c>
      <c r="R350" s="62">
        <v>101.3</v>
      </c>
      <c r="S350" s="62">
        <v>97.5</v>
      </c>
    </row>
    <row r="351" spans="1:19" x14ac:dyDescent="0.3">
      <c r="A351" s="81">
        <v>43709</v>
      </c>
      <c r="B351" s="62">
        <v>102.2</v>
      </c>
      <c r="C351" s="62">
        <v>98.4</v>
      </c>
      <c r="D351" s="62">
        <v>104.2</v>
      </c>
      <c r="E351" s="62">
        <v>105.5</v>
      </c>
      <c r="F351" s="62">
        <v>127.3</v>
      </c>
      <c r="G351" s="62">
        <v>98.4</v>
      </c>
      <c r="H351" s="62">
        <v>99.8</v>
      </c>
      <c r="I351" s="62">
        <v>85.7</v>
      </c>
      <c r="J351" s="62">
        <v>95.8</v>
      </c>
      <c r="K351" s="62">
        <v>99.2</v>
      </c>
      <c r="L351" s="62">
        <v>100.8</v>
      </c>
      <c r="M351" s="62">
        <v>92.3</v>
      </c>
      <c r="N351" s="62">
        <v>100.1</v>
      </c>
      <c r="O351" s="62">
        <v>115.4</v>
      </c>
      <c r="P351" s="62">
        <v>96.8</v>
      </c>
      <c r="Q351" s="62">
        <v>104.7</v>
      </c>
      <c r="R351" s="62">
        <v>101.4</v>
      </c>
      <c r="S351" s="62">
        <v>114.7</v>
      </c>
    </row>
    <row r="352" spans="1:19" x14ac:dyDescent="0.3">
      <c r="A352" s="81">
        <v>43739</v>
      </c>
      <c r="B352" s="62">
        <v>101.7</v>
      </c>
      <c r="C352" s="62">
        <v>99.1</v>
      </c>
      <c r="D352" s="62">
        <v>102.4</v>
      </c>
      <c r="E352" s="62">
        <v>107.7</v>
      </c>
      <c r="F352" s="62">
        <v>117.5</v>
      </c>
      <c r="G352" s="62">
        <v>104.6</v>
      </c>
      <c r="H352" s="62">
        <v>99.9</v>
      </c>
      <c r="I352" s="62">
        <v>85.9</v>
      </c>
      <c r="J352" s="62">
        <v>96.9</v>
      </c>
      <c r="K352" s="62">
        <v>100.9</v>
      </c>
      <c r="L352" s="62">
        <v>109.5</v>
      </c>
      <c r="M352" s="62">
        <v>92.5</v>
      </c>
      <c r="N352" s="62">
        <v>99.6</v>
      </c>
      <c r="O352" s="62">
        <v>111.1</v>
      </c>
      <c r="P352" s="62">
        <v>99.5</v>
      </c>
      <c r="Q352" s="62">
        <v>96.4</v>
      </c>
      <c r="R352" s="62">
        <v>99.6</v>
      </c>
      <c r="S352" s="62">
        <v>164.1</v>
      </c>
    </row>
    <row r="353" spans="1:19" x14ac:dyDescent="0.3">
      <c r="A353" s="81">
        <v>43770</v>
      </c>
      <c r="B353" s="62">
        <v>100.6</v>
      </c>
      <c r="C353" s="62">
        <v>98</v>
      </c>
      <c r="D353" s="62">
        <v>101.2</v>
      </c>
      <c r="E353" s="62">
        <v>108.2</v>
      </c>
      <c r="F353" s="62">
        <v>128.6</v>
      </c>
      <c r="G353" s="62">
        <v>101.5</v>
      </c>
      <c r="H353" s="62">
        <v>95.5</v>
      </c>
      <c r="I353" s="62">
        <v>88</v>
      </c>
      <c r="J353" s="62">
        <v>97.1</v>
      </c>
      <c r="K353" s="62">
        <v>100.9</v>
      </c>
      <c r="L353" s="62">
        <v>107.8</v>
      </c>
      <c r="M353" s="62">
        <v>92.3</v>
      </c>
      <c r="N353" s="62">
        <v>97.1</v>
      </c>
      <c r="O353" s="62">
        <v>119.4</v>
      </c>
      <c r="P353" s="62">
        <v>93</v>
      </c>
      <c r="Q353" s="62">
        <v>94.1</v>
      </c>
      <c r="R353" s="62">
        <v>101.5</v>
      </c>
      <c r="S353" s="62">
        <v>114</v>
      </c>
    </row>
    <row r="354" spans="1:19" x14ac:dyDescent="0.3">
      <c r="A354" s="81">
        <v>43800</v>
      </c>
      <c r="B354" s="62">
        <v>99.3</v>
      </c>
      <c r="C354" s="62">
        <v>100.2</v>
      </c>
      <c r="D354" s="62">
        <v>98.2</v>
      </c>
      <c r="E354" s="62">
        <v>103.7</v>
      </c>
      <c r="F354" s="62">
        <v>127.3</v>
      </c>
      <c r="G354" s="62">
        <v>95.9</v>
      </c>
      <c r="H354" s="62">
        <v>94.4</v>
      </c>
      <c r="I354" s="62">
        <v>84.1</v>
      </c>
      <c r="J354" s="62">
        <v>96.6</v>
      </c>
      <c r="K354" s="62">
        <v>100.3</v>
      </c>
      <c r="L354" s="62">
        <v>97.8</v>
      </c>
      <c r="M354" s="62">
        <v>95.6</v>
      </c>
      <c r="N354" s="62">
        <v>97.9</v>
      </c>
      <c r="O354" s="62">
        <v>120</v>
      </c>
      <c r="P354" s="62">
        <v>103.4</v>
      </c>
      <c r="Q354" s="62">
        <v>95.4</v>
      </c>
      <c r="R354" s="62">
        <v>100.1</v>
      </c>
      <c r="S354" s="62">
        <v>91</v>
      </c>
    </row>
    <row r="355" spans="1:19" x14ac:dyDescent="0.3">
      <c r="A355" s="81">
        <v>43831</v>
      </c>
      <c r="B355" s="62">
        <v>105.4</v>
      </c>
      <c r="C355" s="62">
        <v>104.1</v>
      </c>
      <c r="D355" s="62">
        <v>106.1</v>
      </c>
      <c r="E355" s="62">
        <v>106.5</v>
      </c>
      <c r="F355" s="62">
        <v>126.8</v>
      </c>
      <c r="G355" s="62">
        <v>99.8</v>
      </c>
      <c r="H355" s="62">
        <v>97.4</v>
      </c>
      <c r="I355" s="62">
        <v>85.6</v>
      </c>
      <c r="J355" s="62">
        <v>98.7</v>
      </c>
      <c r="K355" s="62">
        <v>107.8</v>
      </c>
      <c r="L355" s="62">
        <v>104.4</v>
      </c>
      <c r="M355" s="62">
        <v>98.4</v>
      </c>
      <c r="N355" s="62">
        <v>102</v>
      </c>
      <c r="O355" s="62">
        <v>125.9</v>
      </c>
      <c r="P355" s="62">
        <v>98.6</v>
      </c>
      <c r="Q355" s="62">
        <v>101.5</v>
      </c>
      <c r="R355" s="62">
        <v>102.3</v>
      </c>
      <c r="S355" s="62">
        <v>170.4</v>
      </c>
    </row>
    <row r="356" spans="1:19" x14ac:dyDescent="0.3">
      <c r="A356" s="81">
        <v>43862</v>
      </c>
      <c r="B356" s="62">
        <v>102.5</v>
      </c>
      <c r="C356" s="62">
        <v>103.7</v>
      </c>
      <c r="D356" s="62">
        <v>101.2</v>
      </c>
      <c r="E356" s="62">
        <v>108.2</v>
      </c>
      <c r="F356" s="62">
        <v>123.3</v>
      </c>
      <c r="G356" s="62">
        <v>103.2</v>
      </c>
      <c r="H356" s="62">
        <v>101.1</v>
      </c>
      <c r="I356" s="62">
        <v>86.3</v>
      </c>
      <c r="J356" s="62">
        <v>99.5</v>
      </c>
      <c r="K356" s="62">
        <v>108.1</v>
      </c>
      <c r="L356" s="62">
        <v>110</v>
      </c>
      <c r="M356" s="62">
        <v>98.6</v>
      </c>
      <c r="N356" s="62">
        <v>100.7</v>
      </c>
      <c r="O356" s="62">
        <v>121.3</v>
      </c>
      <c r="P356" s="62">
        <v>97.1</v>
      </c>
      <c r="Q356" s="62">
        <v>95.7</v>
      </c>
      <c r="R356" s="62">
        <v>102</v>
      </c>
      <c r="S356" s="62">
        <v>107.8</v>
      </c>
    </row>
    <row r="357" spans="1:19" x14ac:dyDescent="0.3">
      <c r="A357" s="81">
        <v>43891</v>
      </c>
      <c r="B357" s="62">
        <v>86.7</v>
      </c>
      <c r="C357" s="62">
        <v>96.6</v>
      </c>
      <c r="D357" s="62">
        <v>78.099999999999994</v>
      </c>
      <c r="E357" s="62">
        <v>106.1</v>
      </c>
      <c r="F357" s="62">
        <v>112.6</v>
      </c>
      <c r="G357" s="62">
        <v>103.9</v>
      </c>
      <c r="H357" s="62">
        <v>91.3</v>
      </c>
      <c r="I357" s="62">
        <v>62.3</v>
      </c>
      <c r="J357" s="62">
        <v>102.1</v>
      </c>
      <c r="K357" s="62">
        <v>107.4</v>
      </c>
      <c r="L357" s="62">
        <v>113.7</v>
      </c>
      <c r="M357" s="62">
        <v>85.4</v>
      </c>
      <c r="N357" s="62">
        <v>87.7</v>
      </c>
      <c r="O357" s="62">
        <v>119.5</v>
      </c>
      <c r="P357" s="62">
        <v>95</v>
      </c>
      <c r="Q357" s="62">
        <v>83.7</v>
      </c>
      <c r="R357" s="62">
        <v>70.5</v>
      </c>
      <c r="S357" s="62">
        <v>83.1</v>
      </c>
    </row>
    <row r="358" spans="1:19" x14ac:dyDescent="0.3">
      <c r="A358" s="81">
        <v>43922</v>
      </c>
      <c r="B358" s="62">
        <v>62.7</v>
      </c>
      <c r="C358" s="62">
        <v>74.7</v>
      </c>
      <c r="D358" s="62">
        <v>51.3</v>
      </c>
      <c r="E358" s="62">
        <v>93.1</v>
      </c>
      <c r="F358" s="62">
        <v>86.1</v>
      </c>
      <c r="G358" s="62">
        <v>95.4</v>
      </c>
      <c r="H358" s="62">
        <v>72.8</v>
      </c>
      <c r="I358" s="62">
        <v>50.7</v>
      </c>
      <c r="J358" s="62">
        <v>85.6</v>
      </c>
      <c r="K358" s="62">
        <v>90.3</v>
      </c>
      <c r="L358" s="62">
        <v>106.5</v>
      </c>
      <c r="M358" s="62">
        <v>63</v>
      </c>
      <c r="N358" s="62">
        <v>63.4</v>
      </c>
      <c r="O358" s="62">
        <v>97.8</v>
      </c>
      <c r="P358" s="62">
        <v>75.2</v>
      </c>
      <c r="Q358" s="62">
        <v>67.7</v>
      </c>
      <c r="R358" s="62">
        <v>33.700000000000003</v>
      </c>
      <c r="S358" s="62">
        <v>54.7</v>
      </c>
    </row>
    <row r="359" spans="1:19" x14ac:dyDescent="0.3">
      <c r="A359" s="81">
        <v>43952</v>
      </c>
      <c r="B359" s="62">
        <v>70.900000000000006</v>
      </c>
      <c r="C359" s="62">
        <v>75.2</v>
      </c>
      <c r="D359" s="62">
        <v>64.7</v>
      </c>
      <c r="E359" s="62">
        <v>97.5</v>
      </c>
      <c r="F359" s="62">
        <v>113.1</v>
      </c>
      <c r="G359" s="62">
        <v>92.4</v>
      </c>
      <c r="H359" s="62">
        <v>76.400000000000006</v>
      </c>
      <c r="I359" s="62">
        <v>51</v>
      </c>
      <c r="J359" s="62">
        <v>80.3</v>
      </c>
      <c r="K359" s="62">
        <v>85.4</v>
      </c>
      <c r="L359" s="62">
        <v>103.8</v>
      </c>
      <c r="M359" s="62">
        <v>60.4</v>
      </c>
      <c r="N359" s="62">
        <v>72.2</v>
      </c>
      <c r="O359" s="62">
        <v>92.9</v>
      </c>
      <c r="P359" s="62">
        <v>83.3</v>
      </c>
      <c r="Q359" s="62">
        <v>76.8</v>
      </c>
      <c r="R359" s="62">
        <v>54.5</v>
      </c>
      <c r="S359" s="62">
        <v>55.6</v>
      </c>
    </row>
    <row r="360" spans="1:19" x14ac:dyDescent="0.3">
      <c r="A360" s="81">
        <v>43983</v>
      </c>
      <c r="B360" s="62">
        <v>90.9</v>
      </c>
      <c r="C360" s="62">
        <v>82.9</v>
      </c>
      <c r="D360" s="62">
        <v>94.8</v>
      </c>
      <c r="E360" s="62">
        <v>98.6</v>
      </c>
      <c r="F360" s="62">
        <v>110.9</v>
      </c>
      <c r="G360" s="62">
        <v>94.6</v>
      </c>
      <c r="H360" s="62">
        <v>84.4</v>
      </c>
      <c r="I360" s="62">
        <v>72.400000000000006</v>
      </c>
      <c r="J360" s="62">
        <v>85</v>
      </c>
      <c r="K360" s="62">
        <v>88.1</v>
      </c>
      <c r="L360" s="62">
        <v>101.1</v>
      </c>
      <c r="M360" s="62">
        <v>71.8</v>
      </c>
      <c r="N360" s="62">
        <v>83.8</v>
      </c>
      <c r="O360" s="62">
        <v>116.7</v>
      </c>
      <c r="P360" s="62">
        <v>85.9</v>
      </c>
      <c r="Q360" s="62">
        <v>81</v>
      </c>
      <c r="R360" s="62">
        <v>92.5</v>
      </c>
      <c r="S360" s="62">
        <v>147.30000000000001</v>
      </c>
    </row>
    <row r="361" spans="1:19" x14ac:dyDescent="0.3">
      <c r="A361" s="81">
        <v>44013</v>
      </c>
      <c r="B361" s="62">
        <v>95.3</v>
      </c>
      <c r="C361" s="62">
        <v>92.2</v>
      </c>
      <c r="D361" s="62">
        <v>96.5</v>
      </c>
      <c r="E361" s="62">
        <v>100.5</v>
      </c>
      <c r="F361" s="62">
        <v>119</v>
      </c>
      <c r="G361" s="62">
        <v>94.5</v>
      </c>
      <c r="H361" s="62">
        <v>90.3</v>
      </c>
      <c r="I361" s="62">
        <v>56.8</v>
      </c>
      <c r="J361" s="62">
        <v>89.5</v>
      </c>
      <c r="K361" s="62">
        <v>92.5</v>
      </c>
      <c r="L361" s="62">
        <v>104.5</v>
      </c>
      <c r="M361" s="62">
        <v>82.8</v>
      </c>
      <c r="N361" s="62">
        <v>91</v>
      </c>
      <c r="O361" s="62">
        <v>108.7</v>
      </c>
      <c r="P361" s="62">
        <v>99.1</v>
      </c>
      <c r="Q361" s="62">
        <v>83.5</v>
      </c>
      <c r="R361" s="62">
        <v>102.7</v>
      </c>
      <c r="S361" s="62">
        <v>102.9</v>
      </c>
    </row>
    <row r="362" spans="1:19" x14ac:dyDescent="0.3">
      <c r="A362" s="81">
        <v>44044</v>
      </c>
      <c r="B362" s="62">
        <v>99.5</v>
      </c>
      <c r="C362" s="62">
        <v>96.3</v>
      </c>
      <c r="D362" s="62">
        <v>100.9</v>
      </c>
      <c r="E362" s="62">
        <v>104.9</v>
      </c>
      <c r="F362" s="62">
        <v>129.5</v>
      </c>
      <c r="G362" s="62">
        <v>96.7</v>
      </c>
      <c r="H362" s="62">
        <v>97.9</v>
      </c>
      <c r="I362" s="62">
        <v>81.7</v>
      </c>
      <c r="J362" s="62">
        <v>92</v>
      </c>
      <c r="K362" s="62">
        <v>97.2</v>
      </c>
      <c r="L362" s="62">
        <v>99.8</v>
      </c>
      <c r="M362" s="62">
        <v>88.2</v>
      </c>
      <c r="N362" s="62">
        <v>95.4</v>
      </c>
      <c r="O362" s="62">
        <v>113.5</v>
      </c>
      <c r="P362" s="62">
        <v>99.9</v>
      </c>
      <c r="Q362" s="62">
        <v>92.3</v>
      </c>
      <c r="R362" s="62">
        <v>103.5</v>
      </c>
      <c r="S362" s="62">
        <v>101.7</v>
      </c>
    </row>
    <row r="363" spans="1:19" x14ac:dyDescent="0.3">
      <c r="A363" s="81">
        <v>44075</v>
      </c>
      <c r="B363" s="62">
        <v>101.7</v>
      </c>
      <c r="C363" s="62">
        <v>102</v>
      </c>
      <c r="D363" s="62">
        <v>100.7</v>
      </c>
      <c r="E363" s="62">
        <v>108.3</v>
      </c>
      <c r="F363" s="62">
        <v>133.69999999999999</v>
      </c>
      <c r="G363" s="62">
        <v>99.9</v>
      </c>
      <c r="H363" s="62">
        <v>94.6</v>
      </c>
      <c r="I363" s="62">
        <v>83.7</v>
      </c>
      <c r="J363" s="62">
        <v>93.9</v>
      </c>
      <c r="K363" s="62">
        <v>100.5</v>
      </c>
      <c r="L363" s="62">
        <v>106.2</v>
      </c>
      <c r="M363" s="62">
        <v>98.7</v>
      </c>
      <c r="N363" s="62">
        <v>108</v>
      </c>
      <c r="O363" s="62">
        <v>119.9</v>
      </c>
      <c r="P363" s="62">
        <v>98.9</v>
      </c>
      <c r="Q363" s="62">
        <v>91.9</v>
      </c>
      <c r="R363" s="62">
        <v>107.2</v>
      </c>
      <c r="S363" s="62">
        <v>77.7</v>
      </c>
    </row>
    <row r="364" spans="1:19" x14ac:dyDescent="0.3">
      <c r="A364" s="81">
        <v>44105</v>
      </c>
      <c r="B364" s="62">
        <v>105.4</v>
      </c>
      <c r="C364" s="62">
        <v>105.1</v>
      </c>
      <c r="D364" s="62">
        <v>105.5</v>
      </c>
      <c r="E364" s="62">
        <v>106.8</v>
      </c>
      <c r="F364" s="62">
        <v>133.1</v>
      </c>
      <c r="G364" s="62">
        <v>98</v>
      </c>
      <c r="H364" s="62">
        <v>96.2</v>
      </c>
      <c r="I364" s="62">
        <v>81.8</v>
      </c>
      <c r="J364" s="62">
        <v>96.2</v>
      </c>
      <c r="K364" s="62">
        <v>106.6</v>
      </c>
      <c r="L364" s="62">
        <v>100.2</v>
      </c>
      <c r="M364" s="62">
        <v>101.3</v>
      </c>
      <c r="N364" s="62">
        <v>104.5</v>
      </c>
      <c r="O364" s="62">
        <v>127.6</v>
      </c>
      <c r="P364" s="62">
        <v>100.7</v>
      </c>
      <c r="Q364" s="62">
        <v>99.5</v>
      </c>
      <c r="R364" s="62">
        <v>108.4</v>
      </c>
      <c r="S364" s="62">
        <v>104.9</v>
      </c>
    </row>
    <row r="365" spans="1:19" x14ac:dyDescent="0.3">
      <c r="A365" s="81">
        <v>44136</v>
      </c>
      <c r="B365" s="62">
        <v>107.2</v>
      </c>
      <c r="C365" s="62">
        <v>109.7</v>
      </c>
      <c r="D365" s="62">
        <v>105.7</v>
      </c>
      <c r="E365" s="62">
        <v>106.1</v>
      </c>
      <c r="F365" s="62">
        <v>128.1</v>
      </c>
      <c r="G365" s="62">
        <v>98.9</v>
      </c>
      <c r="H365" s="62">
        <v>99.9</v>
      </c>
      <c r="I365" s="62">
        <v>75.900000000000006</v>
      </c>
      <c r="J365" s="62">
        <v>95.6</v>
      </c>
      <c r="K365" s="62">
        <v>111.4</v>
      </c>
      <c r="L365" s="62">
        <v>104</v>
      </c>
      <c r="M365" s="62">
        <v>103.2</v>
      </c>
      <c r="N365" s="62">
        <v>107.5</v>
      </c>
      <c r="O365" s="62">
        <v>140</v>
      </c>
      <c r="P365" s="62">
        <v>100.2</v>
      </c>
      <c r="Q365" s="62">
        <v>98.4</v>
      </c>
      <c r="R365" s="62">
        <v>106.2</v>
      </c>
      <c r="S365" s="62">
        <v>136.4</v>
      </c>
    </row>
    <row r="366" spans="1:19" x14ac:dyDescent="0.3">
      <c r="A366" s="81">
        <v>44166</v>
      </c>
      <c r="B366" s="62">
        <v>106.4</v>
      </c>
      <c r="C366" s="62">
        <v>111.4</v>
      </c>
      <c r="D366" s="62">
        <v>102.4</v>
      </c>
      <c r="E366" s="62">
        <v>112.6</v>
      </c>
      <c r="F366" s="62">
        <v>136.9</v>
      </c>
      <c r="G366" s="62">
        <v>104.6</v>
      </c>
      <c r="H366" s="62">
        <v>107</v>
      </c>
      <c r="I366" s="62">
        <v>90.6</v>
      </c>
      <c r="J366" s="62">
        <v>98.6</v>
      </c>
      <c r="K366" s="62">
        <v>113</v>
      </c>
      <c r="L366" s="62">
        <v>108.3</v>
      </c>
      <c r="M366" s="62">
        <v>105.2</v>
      </c>
      <c r="N366" s="62">
        <v>106.4</v>
      </c>
      <c r="O366" s="62">
        <v>135.1</v>
      </c>
      <c r="P366" s="62">
        <v>106</v>
      </c>
      <c r="Q366" s="62">
        <v>101.6</v>
      </c>
      <c r="R366" s="62">
        <v>100.4</v>
      </c>
      <c r="S366" s="62">
        <v>102.4</v>
      </c>
    </row>
    <row r="367" spans="1:19" x14ac:dyDescent="0.3">
      <c r="A367" s="81">
        <v>44197</v>
      </c>
      <c r="B367" s="62">
        <v>105.4</v>
      </c>
      <c r="C367" s="62">
        <v>111.6</v>
      </c>
      <c r="D367" s="62">
        <v>101.4</v>
      </c>
      <c r="E367" s="62">
        <v>106.1</v>
      </c>
      <c r="F367" s="62">
        <v>137.19999999999999</v>
      </c>
      <c r="G367" s="62">
        <v>95.8</v>
      </c>
      <c r="H367" s="62">
        <v>101.9</v>
      </c>
      <c r="I367" s="62">
        <v>60.5</v>
      </c>
      <c r="J367" s="62">
        <v>99.1</v>
      </c>
      <c r="K367" s="62">
        <v>111.4</v>
      </c>
      <c r="L367" s="62">
        <v>102.2</v>
      </c>
      <c r="M367" s="62">
        <v>106.6</v>
      </c>
      <c r="N367" s="62">
        <v>106.6</v>
      </c>
      <c r="O367" s="62">
        <v>140.69999999999999</v>
      </c>
      <c r="P367" s="62">
        <v>110</v>
      </c>
      <c r="Q367" s="62">
        <v>102.8</v>
      </c>
      <c r="R367" s="62">
        <v>101.1</v>
      </c>
      <c r="S367" s="62">
        <v>75.2</v>
      </c>
    </row>
    <row r="368" spans="1:19" x14ac:dyDescent="0.3">
      <c r="A368" s="81">
        <v>44228</v>
      </c>
      <c r="B368" s="62">
        <v>108.2</v>
      </c>
      <c r="C368" s="62">
        <v>113.3</v>
      </c>
      <c r="D368" s="62">
        <v>105.6</v>
      </c>
      <c r="E368" s="62">
        <v>103.8</v>
      </c>
      <c r="F368" s="62">
        <v>133</v>
      </c>
      <c r="G368" s="62">
        <v>94.3</v>
      </c>
      <c r="H368" s="62">
        <v>93.5</v>
      </c>
      <c r="I368" s="62">
        <v>69.3</v>
      </c>
      <c r="J368" s="62">
        <v>100.1</v>
      </c>
      <c r="K368" s="62">
        <v>110.6</v>
      </c>
      <c r="L368" s="62">
        <v>100.8</v>
      </c>
      <c r="M368" s="62">
        <v>105.3</v>
      </c>
      <c r="N368" s="62">
        <v>107.8</v>
      </c>
      <c r="O368" s="62">
        <v>145.6</v>
      </c>
      <c r="P368" s="62">
        <v>113.4</v>
      </c>
      <c r="Q368" s="62">
        <v>107.2</v>
      </c>
      <c r="R368" s="62">
        <v>106.2</v>
      </c>
      <c r="S368" s="62">
        <v>81.900000000000006</v>
      </c>
    </row>
    <row r="369" spans="1:19" x14ac:dyDescent="0.3">
      <c r="A369" s="81">
        <v>44256</v>
      </c>
      <c r="B369" s="62">
        <v>111.7</v>
      </c>
      <c r="C369" s="62">
        <v>116.3</v>
      </c>
      <c r="D369" s="62">
        <v>108.9</v>
      </c>
      <c r="E369" s="62">
        <v>110.8</v>
      </c>
      <c r="F369" s="62">
        <v>132.19999999999999</v>
      </c>
      <c r="G369" s="62">
        <v>103.8</v>
      </c>
      <c r="H369" s="62">
        <v>99</v>
      </c>
      <c r="I369" s="62">
        <v>83.6</v>
      </c>
      <c r="J369" s="62">
        <v>102.8</v>
      </c>
      <c r="K369" s="62">
        <v>114.3</v>
      </c>
      <c r="L369" s="62">
        <v>113</v>
      </c>
      <c r="M369" s="62">
        <v>107.1</v>
      </c>
      <c r="N369" s="62">
        <v>109.1</v>
      </c>
      <c r="O369" s="62">
        <v>157.1</v>
      </c>
      <c r="P369" s="62">
        <v>115.7</v>
      </c>
      <c r="Q369" s="62">
        <v>111</v>
      </c>
      <c r="R369" s="62">
        <v>108.6</v>
      </c>
      <c r="S369" s="62">
        <v>93.5</v>
      </c>
    </row>
    <row r="370" spans="1:19" x14ac:dyDescent="0.3">
      <c r="A370" s="81">
        <v>44287</v>
      </c>
      <c r="B370" s="62">
        <v>112.5</v>
      </c>
      <c r="C370" s="62">
        <v>116</v>
      </c>
      <c r="D370" s="62">
        <v>110.8</v>
      </c>
      <c r="E370" s="62">
        <v>108.9</v>
      </c>
      <c r="F370" s="62">
        <v>155.30000000000001</v>
      </c>
      <c r="G370" s="62">
        <v>93.6</v>
      </c>
      <c r="H370" s="62">
        <v>105.2</v>
      </c>
      <c r="I370" s="62">
        <v>62.3</v>
      </c>
      <c r="J370" s="62">
        <v>103.8</v>
      </c>
      <c r="K370" s="62">
        <v>111</v>
      </c>
      <c r="L370" s="62">
        <v>96.7</v>
      </c>
      <c r="M370" s="62">
        <v>117.6</v>
      </c>
      <c r="N370" s="62">
        <v>109.6</v>
      </c>
      <c r="O370" s="62">
        <v>148.6</v>
      </c>
      <c r="P370" s="62">
        <v>117.2</v>
      </c>
      <c r="Q370" s="62">
        <v>110</v>
      </c>
      <c r="R370" s="62">
        <v>113.6</v>
      </c>
      <c r="S370" s="62">
        <v>87.6</v>
      </c>
    </row>
    <row r="371" spans="1:19" x14ac:dyDescent="0.3">
      <c r="A371" s="81">
        <v>44317</v>
      </c>
      <c r="B371" s="62">
        <v>109.9</v>
      </c>
      <c r="C371" s="62">
        <v>111.9</v>
      </c>
      <c r="D371" s="62">
        <v>107.8</v>
      </c>
      <c r="E371" s="62">
        <v>115.2</v>
      </c>
      <c r="F371" s="62">
        <v>159</v>
      </c>
      <c r="G371" s="62">
        <v>100.9</v>
      </c>
      <c r="H371" s="62">
        <v>99.6</v>
      </c>
      <c r="I371" s="62">
        <v>78.900000000000006</v>
      </c>
      <c r="J371" s="62">
        <v>104</v>
      </c>
      <c r="K371" s="62">
        <v>109.8</v>
      </c>
      <c r="L371" s="62">
        <v>105.8</v>
      </c>
      <c r="M371" s="62">
        <v>103.8</v>
      </c>
      <c r="N371" s="62">
        <v>108.6</v>
      </c>
      <c r="O371" s="62">
        <v>145.1</v>
      </c>
      <c r="P371" s="62">
        <v>116.9</v>
      </c>
      <c r="Q371" s="62">
        <v>112.9</v>
      </c>
      <c r="R371" s="62">
        <v>102.7</v>
      </c>
      <c r="S371" s="62">
        <v>113.3</v>
      </c>
    </row>
    <row r="372" spans="1:19" x14ac:dyDescent="0.3">
      <c r="A372" s="81">
        <v>44348</v>
      </c>
      <c r="B372" s="62">
        <v>116</v>
      </c>
      <c r="C372" s="62">
        <v>114.1</v>
      </c>
      <c r="D372" s="62">
        <v>115.4</v>
      </c>
      <c r="E372" s="62">
        <v>129.6</v>
      </c>
      <c r="F372" s="62">
        <v>145.30000000000001</v>
      </c>
      <c r="G372" s="62">
        <v>124.5</v>
      </c>
      <c r="H372" s="62">
        <v>99.3</v>
      </c>
      <c r="I372" s="62">
        <v>82.6</v>
      </c>
      <c r="J372" s="62">
        <v>107</v>
      </c>
      <c r="K372" s="62">
        <v>109.2</v>
      </c>
      <c r="L372" s="62">
        <v>143.69999999999999</v>
      </c>
      <c r="M372" s="62">
        <v>102.6</v>
      </c>
      <c r="N372" s="62">
        <v>109.9</v>
      </c>
      <c r="O372" s="62">
        <v>170.4</v>
      </c>
      <c r="P372" s="62">
        <v>115.5</v>
      </c>
      <c r="Q372" s="62">
        <v>115.5</v>
      </c>
      <c r="R372" s="62">
        <v>106.8</v>
      </c>
      <c r="S372" s="62">
        <v>146.6</v>
      </c>
    </row>
    <row r="373" spans="1:19" x14ac:dyDescent="0.3">
      <c r="A373" s="81">
        <v>44378</v>
      </c>
      <c r="B373" s="62">
        <v>121.1</v>
      </c>
      <c r="C373" s="62">
        <v>113.5</v>
      </c>
      <c r="D373" s="62">
        <v>125.8</v>
      </c>
      <c r="E373" s="62">
        <v>119.9</v>
      </c>
      <c r="F373" s="62">
        <v>149.6</v>
      </c>
      <c r="G373" s="62">
        <v>110</v>
      </c>
      <c r="H373" s="62">
        <v>96</v>
      </c>
      <c r="I373" s="62">
        <v>81.400000000000006</v>
      </c>
      <c r="J373" s="62">
        <v>107.8</v>
      </c>
      <c r="K373" s="62">
        <v>108.7</v>
      </c>
      <c r="L373" s="62">
        <v>124</v>
      </c>
      <c r="M373" s="62">
        <v>102.3</v>
      </c>
      <c r="N373" s="62">
        <v>110.8</v>
      </c>
      <c r="O373" s="62">
        <v>153.4</v>
      </c>
      <c r="P373" s="62">
        <v>117</v>
      </c>
      <c r="Q373" s="62">
        <v>120.1</v>
      </c>
      <c r="R373" s="62">
        <v>102.9</v>
      </c>
      <c r="S373" s="62">
        <v>294.39999999999998</v>
      </c>
    </row>
    <row r="374" spans="1:19" x14ac:dyDescent="0.3">
      <c r="A374" s="81">
        <v>44409</v>
      </c>
      <c r="B374" s="62">
        <v>109.7</v>
      </c>
      <c r="C374" s="62">
        <v>111.5</v>
      </c>
      <c r="D374" s="62">
        <v>108.3</v>
      </c>
      <c r="E374" s="62">
        <v>111.9</v>
      </c>
      <c r="F374" s="62">
        <v>142.30000000000001</v>
      </c>
      <c r="G374" s="62">
        <v>101.8</v>
      </c>
      <c r="H374" s="62">
        <v>95.7</v>
      </c>
      <c r="I374" s="62">
        <v>82.1</v>
      </c>
      <c r="J374" s="62">
        <v>104.3</v>
      </c>
      <c r="K374" s="62">
        <v>115.7</v>
      </c>
      <c r="L374" s="62">
        <v>108.2</v>
      </c>
      <c r="M374" s="62">
        <v>93</v>
      </c>
      <c r="N374" s="62">
        <v>103.8</v>
      </c>
      <c r="O374" s="62">
        <v>152.69999999999999</v>
      </c>
      <c r="P374" s="62">
        <v>112.6</v>
      </c>
      <c r="Q374" s="62">
        <v>119</v>
      </c>
      <c r="R374" s="62">
        <v>92.3</v>
      </c>
      <c r="S374" s="62">
        <v>125.9</v>
      </c>
    </row>
    <row r="375" spans="1:19" x14ac:dyDescent="0.3">
      <c r="A375" s="81">
        <v>44440</v>
      </c>
      <c r="B375" s="62">
        <v>112.8</v>
      </c>
      <c r="C375" s="62">
        <v>111.2</v>
      </c>
      <c r="D375" s="62">
        <v>114.1</v>
      </c>
      <c r="E375" s="62">
        <v>110.3</v>
      </c>
      <c r="F375" s="62">
        <v>128.1</v>
      </c>
      <c r="G375" s="62">
        <v>104.4</v>
      </c>
      <c r="H375" s="62">
        <v>94.7</v>
      </c>
      <c r="I375" s="62">
        <v>82.3</v>
      </c>
      <c r="J375" s="62">
        <v>105.4</v>
      </c>
      <c r="K375" s="62">
        <v>107</v>
      </c>
      <c r="L375" s="62">
        <v>112.9</v>
      </c>
      <c r="M375" s="62">
        <v>96.8</v>
      </c>
      <c r="N375" s="62">
        <v>103</v>
      </c>
      <c r="O375" s="62">
        <v>135.4</v>
      </c>
      <c r="P375" s="62">
        <v>120.4</v>
      </c>
      <c r="Q375" s="62">
        <v>136.69999999999999</v>
      </c>
      <c r="R375" s="62">
        <v>99.8</v>
      </c>
      <c r="S375" s="62">
        <v>107.1</v>
      </c>
    </row>
    <row r="376" spans="1:19" x14ac:dyDescent="0.3">
      <c r="A376" s="81">
        <v>44470</v>
      </c>
      <c r="B376" s="62">
        <v>106.1</v>
      </c>
      <c r="C376" s="62">
        <v>107.7</v>
      </c>
      <c r="D376" s="62">
        <v>104.3</v>
      </c>
      <c r="E376" s="62">
        <v>113.3</v>
      </c>
      <c r="F376" s="62">
        <v>131.6</v>
      </c>
      <c r="G376" s="62">
        <v>107.3</v>
      </c>
      <c r="H376" s="62">
        <v>93.2</v>
      </c>
      <c r="I376" s="62">
        <v>81.2</v>
      </c>
      <c r="J376" s="62">
        <v>102.2</v>
      </c>
      <c r="K376" s="62">
        <v>109.4</v>
      </c>
      <c r="L376" s="62">
        <v>116.6</v>
      </c>
      <c r="M376" s="62">
        <v>89.6</v>
      </c>
      <c r="N376" s="62">
        <v>103.3</v>
      </c>
      <c r="O376" s="62">
        <v>142.4</v>
      </c>
      <c r="P376" s="62">
        <v>113.3</v>
      </c>
      <c r="Q376" s="62">
        <v>115.4</v>
      </c>
      <c r="R376" s="62">
        <v>97.1</v>
      </c>
      <c r="S376" s="62">
        <v>80</v>
      </c>
    </row>
    <row r="377" spans="1:19" x14ac:dyDescent="0.3">
      <c r="A377" s="81">
        <v>44501</v>
      </c>
      <c r="B377" s="62">
        <v>109.5</v>
      </c>
      <c r="C377" s="62">
        <v>110.3</v>
      </c>
      <c r="D377" s="62">
        <v>108.1</v>
      </c>
      <c r="E377" s="62">
        <v>117.2</v>
      </c>
      <c r="F377" s="62">
        <v>137.9</v>
      </c>
      <c r="G377" s="62">
        <v>110.4</v>
      </c>
      <c r="H377" s="62">
        <v>98.1</v>
      </c>
      <c r="I377" s="62">
        <v>110.4</v>
      </c>
      <c r="J377" s="62">
        <v>103.7</v>
      </c>
      <c r="K377" s="62">
        <v>113.7</v>
      </c>
      <c r="L377" s="62">
        <v>117.2</v>
      </c>
      <c r="M377" s="62">
        <v>93.3</v>
      </c>
      <c r="N377" s="62">
        <v>105.4</v>
      </c>
      <c r="O377" s="62">
        <v>142.9</v>
      </c>
      <c r="P377" s="62">
        <v>114.6</v>
      </c>
      <c r="Q377" s="62">
        <v>115.9</v>
      </c>
      <c r="R377" s="62">
        <v>101.6</v>
      </c>
      <c r="S377" s="62">
        <v>106.6</v>
      </c>
    </row>
    <row r="378" spans="1:19" x14ac:dyDescent="0.3">
      <c r="A378" s="81">
        <v>44531</v>
      </c>
      <c r="B378" s="62">
        <v>112.1</v>
      </c>
      <c r="C378" s="62">
        <v>112.4</v>
      </c>
      <c r="D378" s="62">
        <v>110.8</v>
      </c>
      <c r="E378" s="62">
        <v>120.7</v>
      </c>
      <c r="F378" s="62">
        <v>148.69999999999999</v>
      </c>
      <c r="G378" s="62">
        <v>111.4</v>
      </c>
      <c r="H378" s="62">
        <v>99.1</v>
      </c>
      <c r="I378" s="62">
        <v>87.1</v>
      </c>
      <c r="J378" s="62">
        <v>103.8</v>
      </c>
      <c r="K378" s="62">
        <v>113.5</v>
      </c>
      <c r="L378" s="62">
        <v>122</v>
      </c>
      <c r="M378" s="62">
        <v>93</v>
      </c>
      <c r="N378" s="62">
        <v>105.8</v>
      </c>
      <c r="O378" s="62">
        <v>147.30000000000001</v>
      </c>
      <c r="P378" s="62">
        <v>125.5</v>
      </c>
      <c r="Q378" s="62">
        <v>116.7</v>
      </c>
      <c r="R378" s="62">
        <v>101.2</v>
      </c>
      <c r="S378" s="62">
        <v>121.9</v>
      </c>
    </row>
    <row r="379" spans="1:19" x14ac:dyDescent="0.3">
      <c r="A379" s="81">
        <v>44562</v>
      </c>
      <c r="B379" s="62">
        <v>114.6</v>
      </c>
      <c r="C379" s="62">
        <v>111.6</v>
      </c>
      <c r="D379" s="62">
        <v>116.1</v>
      </c>
      <c r="E379" s="62">
        <v>117.8</v>
      </c>
      <c r="F379" s="62">
        <v>143.19999999999999</v>
      </c>
      <c r="G379" s="62">
        <v>109.5</v>
      </c>
      <c r="H379" s="62">
        <v>96.8</v>
      </c>
      <c r="I379" s="62">
        <v>78.599999999999994</v>
      </c>
      <c r="J379" s="62">
        <v>99.3</v>
      </c>
      <c r="K379" s="62">
        <v>112</v>
      </c>
      <c r="L379" s="62">
        <v>124.3</v>
      </c>
      <c r="M379" s="62">
        <v>96</v>
      </c>
      <c r="N379" s="62">
        <v>137.5</v>
      </c>
      <c r="O379" s="62">
        <v>150.1</v>
      </c>
      <c r="P379" s="62">
        <v>120.8</v>
      </c>
      <c r="Q379" s="62">
        <v>116.4</v>
      </c>
      <c r="R379" s="62">
        <v>106.8</v>
      </c>
      <c r="S379" s="62">
        <v>100.8</v>
      </c>
    </row>
    <row r="380" spans="1:19" x14ac:dyDescent="0.3">
      <c r="A380" s="81">
        <v>44593</v>
      </c>
      <c r="B380" s="62">
        <v>113.1</v>
      </c>
      <c r="C380" s="62">
        <v>109.9</v>
      </c>
      <c r="D380" s="62">
        <v>114.2</v>
      </c>
      <c r="E380" s="62">
        <v>119.8</v>
      </c>
      <c r="F380" s="62">
        <v>146.6</v>
      </c>
      <c r="G380" s="62">
        <v>111.1</v>
      </c>
      <c r="H380" s="62">
        <v>97.8</v>
      </c>
      <c r="I380" s="62">
        <v>78</v>
      </c>
      <c r="J380" s="62">
        <v>100.5</v>
      </c>
      <c r="K380" s="62">
        <v>106.2</v>
      </c>
      <c r="L380" s="62">
        <v>129.5</v>
      </c>
      <c r="M380" s="62">
        <v>95.5</v>
      </c>
      <c r="N380" s="62">
        <v>106.6</v>
      </c>
      <c r="O380" s="62">
        <v>149</v>
      </c>
      <c r="P380" s="62">
        <v>119.3</v>
      </c>
      <c r="Q380" s="62">
        <v>109.9</v>
      </c>
      <c r="R380" s="62">
        <v>103.4</v>
      </c>
      <c r="S380" s="62">
        <v>220.4</v>
      </c>
    </row>
    <row r="381" spans="1:19" x14ac:dyDescent="0.3">
      <c r="A381" s="81">
        <v>44621</v>
      </c>
      <c r="B381" s="62">
        <v>108.4</v>
      </c>
      <c r="C381" s="62">
        <v>108.2</v>
      </c>
      <c r="D381" s="62">
        <v>106.4</v>
      </c>
      <c r="E381" s="62">
        <v>125.3</v>
      </c>
      <c r="F381" s="62">
        <v>156.30000000000001</v>
      </c>
      <c r="G381" s="62">
        <v>115.1</v>
      </c>
      <c r="H381" s="62">
        <v>95.2</v>
      </c>
      <c r="I381" s="62">
        <v>82.8</v>
      </c>
      <c r="J381" s="62">
        <v>99.5</v>
      </c>
      <c r="K381" s="62">
        <v>104</v>
      </c>
      <c r="L381" s="62">
        <v>135.1</v>
      </c>
      <c r="M381" s="62">
        <v>93.1</v>
      </c>
      <c r="N381" s="62">
        <v>104.5</v>
      </c>
      <c r="O381" s="62">
        <v>178.6</v>
      </c>
      <c r="P381" s="62">
        <v>119.5</v>
      </c>
      <c r="Q381" s="62">
        <v>108.7</v>
      </c>
      <c r="R381" s="62">
        <v>92.9</v>
      </c>
      <c r="S381" s="62">
        <v>145.4</v>
      </c>
    </row>
    <row r="382" spans="1:19" x14ac:dyDescent="0.3">
      <c r="A382" s="81">
        <v>44652</v>
      </c>
      <c r="B382" s="62">
        <v>106.5</v>
      </c>
      <c r="C382" s="62">
        <v>107.9</v>
      </c>
      <c r="D382" s="62">
        <v>102.4</v>
      </c>
      <c r="E382" s="62">
        <v>130.30000000000001</v>
      </c>
      <c r="F382" s="62">
        <v>168.6</v>
      </c>
      <c r="G382" s="62">
        <v>117.7</v>
      </c>
      <c r="H382" s="62">
        <v>122.7</v>
      </c>
      <c r="I382" s="62">
        <v>90</v>
      </c>
      <c r="J382" s="62">
        <v>98.1</v>
      </c>
      <c r="K382" s="62">
        <v>103.4</v>
      </c>
      <c r="L382" s="62">
        <v>128.30000000000001</v>
      </c>
      <c r="M382" s="62">
        <v>91.6</v>
      </c>
      <c r="N382" s="62">
        <v>103.8</v>
      </c>
      <c r="O382" s="62">
        <v>166.1</v>
      </c>
      <c r="P382" s="62">
        <v>121.2</v>
      </c>
      <c r="Q382" s="62">
        <v>112.8</v>
      </c>
      <c r="R382" s="62">
        <v>85.8</v>
      </c>
      <c r="S382" s="62">
        <v>154</v>
      </c>
    </row>
    <row r="383" spans="1:19" x14ac:dyDescent="0.3">
      <c r="A383" s="81">
        <v>44682</v>
      </c>
      <c r="B383" s="62">
        <v>106.6</v>
      </c>
      <c r="C383" s="62">
        <v>104.4</v>
      </c>
      <c r="D383" s="62">
        <v>105.8</v>
      </c>
      <c r="E383" s="62">
        <v>124.4</v>
      </c>
      <c r="F383" s="62">
        <v>167.8</v>
      </c>
      <c r="G383" s="62">
        <v>110.1</v>
      </c>
      <c r="H383" s="62">
        <v>93.8</v>
      </c>
      <c r="I383" s="62">
        <v>94.9</v>
      </c>
      <c r="J383" s="62">
        <v>95.4</v>
      </c>
      <c r="K383" s="62">
        <v>103.4</v>
      </c>
      <c r="L383" s="62">
        <v>119.7</v>
      </c>
      <c r="M383" s="62">
        <v>85.6</v>
      </c>
      <c r="N383" s="62">
        <v>101.5</v>
      </c>
      <c r="O383" s="62">
        <v>145.9</v>
      </c>
      <c r="P383" s="62">
        <v>119.5</v>
      </c>
      <c r="Q383" s="62">
        <v>112.2</v>
      </c>
      <c r="R383" s="62">
        <v>96.8</v>
      </c>
      <c r="S383" s="62">
        <v>144.1</v>
      </c>
    </row>
    <row r="384" spans="1:19" x14ac:dyDescent="0.3">
      <c r="A384" s="81">
        <v>44713</v>
      </c>
      <c r="B384" s="62"/>
      <c r="C384" s="62"/>
      <c r="D384" s="62"/>
      <c r="E384" s="62"/>
      <c r="F384" s="62"/>
      <c r="G384" s="62"/>
      <c r="H384" s="62"/>
      <c r="I384" s="62"/>
      <c r="J384" s="62"/>
      <c r="K384" s="62"/>
      <c r="L384" s="62"/>
      <c r="M384" s="62"/>
      <c r="N384" s="62"/>
      <c r="O384" s="62"/>
      <c r="P384" s="62"/>
      <c r="Q384" s="62"/>
      <c r="R384" s="62"/>
      <c r="S384" s="62"/>
    </row>
    <row r="385" spans="1:19" x14ac:dyDescent="0.3">
      <c r="A385" s="81">
        <v>44743</v>
      </c>
      <c r="B385" s="62"/>
      <c r="C385" s="62"/>
      <c r="D385" s="62"/>
      <c r="E385" s="62"/>
      <c r="F385" s="62"/>
      <c r="G385" s="62"/>
      <c r="H385" s="62"/>
      <c r="I385" s="62"/>
      <c r="J385" s="62"/>
      <c r="K385" s="62"/>
      <c r="L385" s="62"/>
      <c r="M385" s="62"/>
      <c r="N385" s="62"/>
      <c r="O385" s="62"/>
      <c r="P385" s="62"/>
      <c r="Q385" s="62"/>
      <c r="R385" s="62"/>
      <c r="S385" s="62"/>
    </row>
    <row r="386" spans="1:19" x14ac:dyDescent="0.3">
      <c r="A386" s="81">
        <v>44774</v>
      </c>
      <c r="B386" s="62"/>
      <c r="C386" s="62"/>
      <c r="D386" s="62"/>
      <c r="E386" s="62"/>
      <c r="F386" s="62"/>
      <c r="G386" s="62"/>
      <c r="H386" s="62"/>
      <c r="I386" s="62"/>
      <c r="J386" s="62"/>
      <c r="K386" s="62"/>
      <c r="L386" s="62"/>
      <c r="M386" s="62"/>
      <c r="N386" s="62"/>
      <c r="O386" s="62"/>
      <c r="P386" s="62"/>
      <c r="Q386" s="62"/>
      <c r="R386" s="62"/>
      <c r="S386" s="62"/>
    </row>
    <row r="387" spans="1:19" x14ac:dyDescent="0.3">
      <c r="A387" s="81">
        <v>44805</v>
      </c>
      <c r="B387" s="62"/>
      <c r="C387" s="62"/>
      <c r="D387" s="62"/>
      <c r="E387" s="62"/>
      <c r="F387" s="62"/>
      <c r="G387" s="62"/>
      <c r="H387" s="62"/>
      <c r="I387" s="62"/>
      <c r="J387" s="62"/>
      <c r="K387" s="62"/>
      <c r="L387" s="62"/>
      <c r="M387" s="62"/>
      <c r="N387" s="62"/>
      <c r="O387" s="62"/>
      <c r="P387" s="62"/>
      <c r="Q387" s="62"/>
      <c r="R387" s="62"/>
      <c r="S387" s="62"/>
    </row>
    <row r="388" spans="1:19" x14ac:dyDescent="0.3">
      <c r="A388" s="81">
        <v>44835</v>
      </c>
      <c r="B388" s="62"/>
      <c r="C388" s="62"/>
      <c r="D388" s="62"/>
      <c r="E388" s="62"/>
      <c r="F388" s="62"/>
      <c r="G388" s="62"/>
      <c r="H388" s="62"/>
      <c r="I388" s="62"/>
      <c r="J388" s="62"/>
      <c r="K388" s="62"/>
      <c r="L388" s="62"/>
      <c r="M388" s="62"/>
      <c r="N388" s="62"/>
      <c r="O388" s="62"/>
      <c r="P388" s="62"/>
      <c r="Q388" s="62"/>
      <c r="R388" s="62"/>
      <c r="S388" s="62"/>
    </row>
    <row r="389" spans="1:19" x14ac:dyDescent="0.3">
      <c r="A389" s="81">
        <v>44866</v>
      </c>
      <c r="B389" s="62"/>
      <c r="C389" s="62"/>
      <c r="D389" s="62"/>
      <c r="E389" s="62"/>
      <c r="F389" s="62"/>
      <c r="G389" s="62"/>
      <c r="H389" s="62"/>
      <c r="I389" s="62"/>
      <c r="J389" s="62"/>
      <c r="K389" s="62"/>
      <c r="L389" s="62"/>
      <c r="M389" s="62"/>
      <c r="N389" s="62"/>
      <c r="O389" s="62"/>
      <c r="P389" s="62"/>
      <c r="Q389" s="62"/>
      <c r="R389" s="62"/>
      <c r="S389" s="62"/>
    </row>
    <row r="390" spans="1:19" x14ac:dyDescent="0.3">
      <c r="A390" s="81">
        <v>44896</v>
      </c>
      <c r="B390" s="62"/>
      <c r="C390" s="62"/>
      <c r="D390" s="62"/>
      <c r="E390" s="62"/>
      <c r="F390" s="62"/>
      <c r="G390" s="62"/>
      <c r="H390" s="62"/>
      <c r="I390" s="62"/>
      <c r="J390" s="62"/>
      <c r="K390" s="62"/>
      <c r="L390" s="62"/>
      <c r="M390" s="62"/>
      <c r="N390" s="62"/>
      <c r="O390" s="62"/>
      <c r="P390" s="62"/>
      <c r="Q390" s="62"/>
      <c r="R390" s="62"/>
      <c r="S390" s="62"/>
    </row>
    <row r="394" spans="1:19" hidden="1" x14ac:dyDescent="0.3">
      <c r="A394" s="53" t="s">
        <v>316</v>
      </c>
      <c r="B394" s="82">
        <f>AVERAGE(B331:B342)</f>
        <v>107.93333333333334</v>
      </c>
      <c r="C394" s="82">
        <f t="shared" ref="C394:S394" si="0">AVERAGE(C331:C342)</f>
        <v>107.00000000000001</v>
      </c>
      <c r="D394" s="82">
        <f t="shared" si="0"/>
        <v>108.28333333333335</v>
      </c>
      <c r="E394" s="82">
        <f t="shared" si="0"/>
        <v>109.69166666666666</v>
      </c>
      <c r="F394" s="82">
        <f t="shared" si="0"/>
        <v>117.325</v>
      </c>
      <c r="G394" s="82">
        <f t="shared" si="0"/>
        <v>107.19999999999999</v>
      </c>
      <c r="H394" s="82">
        <f t="shared" si="0"/>
        <v>106.2</v>
      </c>
      <c r="I394" s="82">
        <f t="shared" si="0"/>
        <v>92.15000000000002</v>
      </c>
      <c r="J394" s="82">
        <f t="shared" si="0"/>
        <v>100.96666666666668</v>
      </c>
      <c r="K394" s="82">
        <f t="shared" si="0"/>
        <v>105.23333333333335</v>
      </c>
      <c r="L394" s="82">
        <f t="shared" si="0"/>
        <v>114.03333333333335</v>
      </c>
      <c r="M394" s="82">
        <f t="shared" si="0"/>
        <v>103.70833333333336</v>
      </c>
      <c r="N394" s="82">
        <f t="shared" si="0"/>
        <v>109.39999999999999</v>
      </c>
      <c r="O394" s="82">
        <f t="shared" si="0"/>
        <v>119.34166666666668</v>
      </c>
      <c r="P394" s="82">
        <f t="shared" si="0"/>
        <v>104.89166666666667</v>
      </c>
      <c r="Q394" s="82">
        <f t="shared" si="0"/>
        <v>109.47499999999998</v>
      </c>
      <c r="R394" s="82">
        <f t="shared" si="0"/>
        <v>106.19166666666666</v>
      </c>
      <c r="S394" s="82">
        <f t="shared" si="0"/>
        <v>116.88333333333334</v>
      </c>
    </row>
    <row r="395" spans="1:19" hidden="1" x14ac:dyDescent="0.3">
      <c r="A395" s="53" t="s">
        <v>317</v>
      </c>
      <c r="B395" s="82">
        <f>AVERAGE(B343:B354)</f>
        <v>101.68333333333334</v>
      </c>
      <c r="C395" s="82">
        <f t="shared" ref="C395:S395" si="1">AVERAGE(C343:C354)</f>
        <v>99.550000000000011</v>
      </c>
      <c r="D395" s="82">
        <f t="shared" si="1"/>
        <v>102.45000000000003</v>
      </c>
      <c r="E395" s="82">
        <f t="shared" si="1"/>
        <v>105.86666666666667</v>
      </c>
      <c r="F395" s="82">
        <f t="shared" si="1"/>
        <v>120.625</v>
      </c>
      <c r="G395" s="82">
        <f t="shared" si="1"/>
        <v>101.03333333333335</v>
      </c>
      <c r="H395" s="82">
        <f t="shared" si="1"/>
        <v>98.975000000000009</v>
      </c>
      <c r="I395" s="82">
        <f t="shared" si="1"/>
        <v>85.516666666666666</v>
      </c>
      <c r="J395" s="82">
        <f t="shared" si="1"/>
        <v>97.258333333333312</v>
      </c>
      <c r="K395" s="82">
        <f t="shared" si="1"/>
        <v>100.88333333333333</v>
      </c>
      <c r="L395" s="82">
        <f t="shared" si="1"/>
        <v>106.24166666666666</v>
      </c>
      <c r="M395" s="82">
        <f t="shared" si="1"/>
        <v>93.499999999999986</v>
      </c>
      <c r="N395" s="82">
        <f t="shared" si="1"/>
        <v>101.76666666666667</v>
      </c>
      <c r="O395" s="82">
        <f t="shared" si="1"/>
        <v>117.68333333333334</v>
      </c>
      <c r="P395" s="82">
        <f t="shared" si="1"/>
        <v>98.116666666666674</v>
      </c>
      <c r="Q395" s="82">
        <f t="shared" si="1"/>
        <v>98.733333333333348</v>
      </c>
      <c r="R395" s="82">
        <f t="shared" si="1"/>
        <v>101.75833333333333</v>
      </c>
      <c r="S395" s="82">
        <f t="shared" si="1"/>
        <v>116.02499999999999</v>
      </c>
    </row>
    <row r="396" spans="1:19" x14ac:dyDescent="0.3">
      <c r="A396" s="53" t="s">
        <v>318</v>
      </c>
      <c r="B396" s="82">
        <f>AVERAGE(B355:B366)</f>
        <v>94.550000000000011</v>
      </c>
      <c r="C396" s="82">
        <f t="shared" ref="C396:S396" si="2">AVERAGE(C355:C366)</f>
        <v>96.158333333333346</v>
      </c>
      <c r="D396" s="82">
        <f t="shared" si="2"/>
        <v>92.325000000000003</v>
      </c>
      <c r="E396" s="82">
        <f t="shared" si="2"/>
        <v>104.09999999999998</v>
      </c>
      <c r="F396" s="82">
        <f t="shared" si="2"/>
        <v>121.09166666666665</v>
      </c>
      <c r="G396" s="82">
        <f t="shared" si="2"/>
        <v>98.49166666666666</v>
      </c>
      <c r="H396" s="82">
        <f t="shared" si="2"/>
        <v>92.441666666666663</v>
      </c>
      <c r="I396" s="82">
        <f t="shared" si="2"/>
        <v>73.233333333333334</v>
      </c>
      <c r="J396" s="82">
        <f t="shared" si="2"/>
        <v>93.083333333333329</v>
      </c>
      <c r="K396" s="82">
        <f t="shared" si="2"/>
        <v>100.69166666666668</v>
      </c>
      <c r="L396" s="82">
        <f t="shared" si="2"/>
        <v>105.20833333333333</v>
      </c>
      <c r="M396" s="82">
        <f t="shared" si="2"/>
        <v>88.083333333333329</v>
      </c>
      <c r="N396" s="82">
        <f t="shared" si="2"/>
        <v>93.55</v>
      </c>
      <c r="O396" s="82">
        <f t="shared" si="2"/>
        <v>118.24166666666666</v>
      </c>
      <c r="P396" s="82">
        <f t="shared" si="2"/>
        <v>94.991666666666674</v>
      </c>
      <c r="Q396" s="82">
        <f t="shared" si="2"/>
        <v>89.466666666666654</v>
      </c>
      <c r="R396" s="82">
        <f t="shared" si="2"/>
        <v>90.325000000000003</v>
      </c>
      <c r="S396" s="82">
        <f t="shared" si="2"/>
        <v>103.74166666666667</v>
      </c>
    </row>
    <row r="397" spans="1:19" x14ac:dyDescent="0.3">
      <c r="A397" s="53" t="s">
        <v>319</v>
      </c>
      <c r="B397" s="82">
        <f>AVERAGE(B367:B378)</f>
        <v>111.25</v>
      </c>
      <c r="C397" s="82">
        <f t="shared" ref="C397:S397" si="3">AVERAGE(C367:C378)</f>
        <v>112.48333333333335</v>
      </c>
      <c r="D397" s="82">
        <f t="shared" si="3"/>
        <v>110.10833333333331</v>
      </c>
      <c r="E397" s="82">
        <f t="shared" si="3"/>
        <v>113.97500000000001</v>
      </c>
      <c r="F397" s="82">
        <f t="shared" si="3"/>
        <v>141.68333333333334</v>
      </c>
      <c r="G397" s="82">
        <f t="shared" si="3"/>
        <v>104.85000000000001</v>
      </c>
      <c r="H397" s="82">
        <f t="shared" si="3"/>
        <v>97.941666666666663</v>
      </c>
      <c r="I397" s="82">
        <f t="shared" si="3"/>
        <v>80.141666666666666</v>
      </c>
      <c r="J397" s="82">
        <f t="shared" si="3"/>
        <v>103.66666666666664</v>
      </c>
      <c r="K397" s="82">
        <f t="shared" si="3"/>
        <v>111.19166666666668</v>
      </c>
      <c r="L397" s="82">
        <f t="shared" si="3"/>
        <v>113.59166666666668</v>
      </c>
      <c r="M397" s="82">
        <f t="shared" si="3"/>
        <v>100.91666666666664</v>
      </c>
      <c r="N397" s="82">
        <f t="shared" si="3"/>
        <v>106.97500000000001</v>
      </c>
      <c r="O397" s="82">
        <f t="shared" si="3"/>
        <v>148.4666666666667</v>
      </c>
      <c r="P397" s="82">
        <f t="shared" si="3"/>
        <v>116.00833333333333</v>
      </c>
      <c r="Q397" s="82">
        <f t="shared" si="3"/>
        <v>115.26666666666669</v>
      </c>
      <c r="R397" s="82">
        <f t="shared" si="3"/>
        <v>102.82499999999999</v>
      </c>
      <c r="S397" s="82">
        <f t="shared" si="3"/>
        <v>119.5</v>
      </c>
    </row>
    <row r="398" spans="1:19" x14ac:dyDescent="0.3">
      <c r="A398" s="53" t="s">
        <v>320</v>
      </c>
      <c r="B398" s="82">
        <f>AVERAGE(B379:B390)</f>
        <v>109.84</v>
      </c>
      <c r="C398" s="82">
        <f t="shared" ref="C398:S398" si="4">AVERAGE(C379:C390)</f>
        <v>108.4</v>
      </c>
      <c r="D398" s="82">
        <f t="shared" si="4"/>
        <v>108.97999999999999</v>
      </c>
      <c r="E398" s="82">
        <f t="shared" si="4"/>
        <v>123.52000000000001</v>
      </c>
      <c r="F398" s="82">
        <f t="shared" si="4"/>
        <v>156.5</v>
      </c>
      <c r="G398" s="82">
        <f t="shared" si="4"/>
        <v>112.7</v>
      </c>
      <c r="H398" s="82">
        <f t="shared" si="4"/>
        <v>101.26</v>
      </c>
      <c r="I398" s="82">
        <f t="shared" si="4"/>
        <v>84.859999999999985</v>
      </c>
      <c r="J398" s="82">
        <f t="shared" si="4"/>
        <v>98.559999999999988</v>
      </c>
      <c r="K398" s="82">
        <f t="shared" si="4"/>
        <v>105.8</v>
      </c>
      <c r="L398" s="82">
        <f t="shared" si="4"/>
        <v>127.38000000000002</v>
      </c>
      <c r="M398" s="82">
        <f t="shared" si="4"/>
        <v>92.360000000000014</v>
      </c>
      <c r="N398" s="82">
        <f t="shared" si="4"/>
        <v>110.78000000000002</v>
      </c>
      <c r="O398" s="82">
        <f t="shared" si="4"/>
        <v>157.94</v>
      </c>
      <c r="P398" s="82">
        <f t="shared" si="4"/>
        <v>120.05999999999999</v>
      </c>
      <c r="Q398" s="82">
        <f t="shared" si="4"/>
        <v>112</v>
      </c>
      <c r="R398" s="82">
        <f t="shared" si="4"/>
        <v>97.140000000000015</v>
      </c>
      <c r="S398" s="82">
        <f t="shared" si="4"/>
        <v>152.94</v>
      </c>
    </row>
    <row r="399" spans="1:19" hidden="1" x14ac:dyDescent="0.3">
      <c r="A399" s="53" t="s">
        <v>321</v>
      </c>
      <c r="B399" s="82">
        <f>B396/B395*100-100</f>
        <v>-7.0152434027208557</v>
      </c>
      <c r="C399" s="82">
        <f t="shared" ref="C399:S399" si="5">C396/C395*100-100</f>
        <v>-3.4069981583793663</v>
      </c>
      <c r="D399" s="82">
        <f t="shared" si="5"/>
        <v>-9.8828696925329638</v>
      </c>
      <c r="E399" s="82">
        <f t="shared" si="5"/>
        <v>-1.6687657430730809</v>
      </c>
      <c r="F399" s="82">
        <f t="shared" si="5"/>
        <v>0.38687392055267367</v>
      </c>
      <c r="G399" s="82">
        <f t="shared" si="5"/>
        <v>-2.5156713955790337</v>
      </c>
      <c r="H399" s="82">
        <f t="shared" si="5"/>
        <v>-6.6009935168813882</v>
      </c>
      <c r="I399" s="82">
        <f t="shared" si="5"/>
        <v>-14.363671798869618</v>
      </c>
      <c r="J399" s="82">
        <f t="shared" si="5"/>
        <v>-4.2926912860937136</v>
      </c>
      <c r="K399" s="82">
        <f t="shared" si="5"/>
        <v>-0.18998843548652644</v>
      </c>
      <c r="L399" s="82">
        <f t="shared" si="5"/>
        <v>-0.97262530394540647</v>
      </c>
      <c r="M399" s="82">
        <f t="shared" si="5"/>
        <v>-5.7932263814616647</v>
      </c>
      <c r="N399" s="82">
        <f t="shared" si="5"/>
        <v>-8.0740255486406909</v>
      </c>
      <c r="O399" s="82">
        <f t="shared" si="5"/>
        <v>0.47443704857667512</v>
      </c>
      <c r="P399" s="82">
        <f t="shared" si="5"/>
        <v>-3.1849838627484246</v>
      </c>
      <c r="Q399" s="82">
        <f t="shared" si="5"/>
        <v>-9.385550303848774</v>
      </c>
      <c r="R399" s="82">
        <f t="shared" si="5"/>
        <v>-11.23577102612397</v>
      </c>
      <c r="S399" s="82">
        <f t="shared" si="5"/>
        <v>-10.586798822092931</v>
      </c>
    </row>
    <row r="400" spans="1:19" x14ac:dyDescent="0.3">
      <c r="A400" s="53" t="s">
        <v>322</v>
      </c>
      <c r="B400" s="82">
        <f>B397/B396*100-100</f>
        <v>17.662612374405072</v>
      </c>
      <c r="C400" s="82">
        <f t="shared" ref="C400:S400" si="6">C397/C396*100-100</f>
        <v>16.977207730305906</v>
      </c>
      <c r="D400" s="82">
        <f t="shared" si="6"/>
        <v>19.261666215362368</v>
      </c>
      <c r="E400" s="82">
        <f t="shared" si="6"/>
        <v>9.486071085494757</v>
      </c>
      <c r="F400" s="82">
        <f t="shared" si="6"/>
        <v>17.005023742343965</v>
      </c>
      <c r="G400" s="82">
        <f t="shared" si="6"/>
        <v>6.455706912598373</v>
      </c>
      <c r="H400" s="82">
        <f t="shared" si="6"/>
        <v>5.9496980077526445</v>
      </c>
      <c r="I400" s="82">
        <f t="shared" si="6"/>
        <v>9.4333181611287955</v>
      </c>
      <c r="J400" s="82">
        <f t="shared" si="6"/>
        <v>11.36974037600713</v>
      </c>
      <c r="K400" s="82">
        <f t="shared" si="6"/>
        <v>10.42787387238269</v>
      </c>
      <c r="L400" s="82">
        <f t="shared" si="6"/>
        <v>7.9683168316831967</v>
      </c>
      <c r="M400" s="82">
        <f t="shared" si="6"/>
        <v>14.569536423841043</v>
      </c>
      <c r="N400" s="82">
        <f t="shared" si="6"/>
        <v>14.350614644575103</v>
      </c>
      <c r="O400" s="82">
        <f t="shared" si="6"/>
        <v>25.562055113115818</v>
      </c>
      <c r="P400" s="82">
        <f t="shared" si="6"/>
        <v>22.124747784893401</v>
      </c>
      <c r="Q400" s="82">
        <f t="shared" si="6"/>
        <v>28.837555886736254</v>
      </c>
      <c r="R400" s="82">
        <f t="shared" si="6"/>
        <v>13.83891502906171</v>
      </c>
      <c r="S400" s="82">
        <f t="shared" si="6"/>
        <v>15.189975098401476</v>
      </c>
    </row>
    <row r="401" spans="1:19" x14ac:dyDescent="0.3">
      <c r="A401" s="53" t="s">
        <v>323</v>
      </c>
      <c r="B401" s="82">
        <f>B398/B397*100-100</f>
        <v>-1.2674157303370777</v>
      </c>
      <c r="C401" s="82">
        <f t="shared" ref="C401:S401" si="7">C398/C397*100-100</f>
        <v>-3.6301674322121897</v>
      </c>
      <c r="D401" s="82">
        <f t="shared" si="7"/>
        <v>-1.0247483538938837</v>
      </c>
      <c r="E401" s="82">
        <f t="shared" si="7"/>
        <v>8.3746435621846871</v>
      </c>
      <c r="F401" s="82">
        <f t="shared" si="7"/>
        <v>10.457593224326558</v>
      </c>
      <c r="G401" s="82">
        <f t="shared" si="7"/>
        <v>7.4868860276585423</v>
      </c>
      <c r="H401" s="82">
        <f t="shared" si="7"/>
        <v>3.3880711307751312</v>
      </c>
      <c r="I401" s="82">
        <f t="shared" si="7"/>
        <v>5.8874909015285368</v>
      </c>
      <c r="J401" s="82">
        <f t="shared" si="7"/>
        <v>-4.9260450160771683</v>
      </c>
      <c r="K401" s="82">
        <f t="shared" si="7"/>
        <v>-4.8489844862474882</v>
      </c>
      <c r="L401" s="82">
        <f t="shared" si="7"/>
        <v>12.138507813073147</v>
      </c>
      <c r="M401" s="82">
        <f t="shared" si="7"/>
        <v>-8.4789430222955957</v>
      </c>
      <c r="N401" s="82">
        <f t="shared" si="7"/>
        <v>3.5569058191166221</v>
      </c>
      <c r="O401" s="82">
        <f t="shared" si="7"/>
        <v>6.380781320161617</v>
      </c>
      <c r="P401" s="82">
        <f t="shared" si="7"/>
        <v>3.4925651892823879</v>
      </c>
      <c r="Q401" s="82">
        <f t="shared" si="7"/>
        <v>-2.83400809716602</v>
      </c>
      <c r="R401" s="82">
        <f t="shared" si="7"/>
        <v>-5.5288110867979299</v>
      </c>
      <c r="S401" s="82">
        <f t="shared" si="7"/>
        <v>27.983263598326374</v>
      </c>
    </row>
    <row r="402" spans="1:19" hidden="1" x14ac:dyDescent="0.3">
      <c r="A402" s="53" t="s">
        <v>324</v>
      </c>
      <c r="B402" s="82">
        <f>SUM(B379:B381)/SUM(B367:B369)*100-100</f>
        <v>3.3200122963418437</v>
      </c>
      <c r="C402" s="82">
        <f t="shared" ref="C402:S402" si="8">SUM(C379:C381)/SUM(C367:C369)*100-100</f>
        <v>-3.3704572098476007</v>
      </c>
      <c r="D402" s="82">
        <f t="shared" si="8"/>
        <v>6.5843621399177152</v>
      </c>
      <c r="E402" s="82">
        <f t="shared" si="8"/>
        <v>13.158715310258799</v>
      </c>
      <c r="F402" s="82">
        <f t="shared" si="8"/>
        <v>10.859840954274347</v>
      </c>
      <c r="G402" s="82">
        <f t="shared" si="8"/>
        <v>14.222524668254508</v>
      </c>
      <c r="H402" s="82">
        <f t="shared" si="8"/>
        <v>-1.5624999999999858</v>
      </c>
      <c r="I402" s="82">
        <f t="shared" si="8"/>
        <v>12.183692596063707</v>
      </c>
      <c r="J402" s="82">
        <f t="shared" si="8"/>
        <v>-0.89403973509934076</v>
      </c>
      <c r="K402" s="82">
        <f t="shared" si="8"/>
        <v>-4.192685102586978</v>
      </c>
      <c r="L402" s="82">
        <f t="shared" si="8"/>
        <v>23.069620253164544</v>
      </c>
      <c r="M402" s="82">
        <f t="shared" si="8"/>
        <v>-10.78369905956113</v>
      </c>
      <c r="N402" s="82">
        <f t="shared" si="8"/>
        <v>7.7588871715610566</v>
      </c>
      <c r="O402" s="82">
        <f t="shared" si="8"/>
        <v>7.7356788452864294</v>
      </c>
      <c r="P402" s="82">
        <f t="shared" si="8"/>
        <v>6.0454143320554294</v>
      </c>
      <c r="Q402" s="82">
        <f t="shared" si="8"/>
        <v>4.3613707165109048</v>
      </c>
      <c r="R402" s="82">
        <f t="shared" si="8"/>
        <v>-4.0519151630262655</v>
      </c>
      <c r="S402" s="82">
        <f t="shared" si="8"/>
        <v>86.19313647246608</v>
      </c>
    </row>
    <row r="403" spans="1:19" hidden="1" x14ac:dyDescent="0.3">
      <c r="A403" s="53" t="s">
        <v>325</v>
      </c>
      <c r="B403" s="82">
        <f>SUM(B382:B384)/SUM(B358:B360)*100-100</f>
        <v>-5.077951002227195</v>
      </c>
      <c r="C403" s="82">
        <f t="shared" ref="C403:S403" si="9">SUM(C382:C384)/SUM(C358:C360)*100-100</f>
        <v>-8.8058419243986208</v>
      </c>
      <c r="D403" s="82">
        <f t="shared" si="9"/>
        <v>-1.2333965844402428</v>
      </c>
      <c r="E403" s="82">
        <f t="shared" si="9"/>
        <v>-11.92946058091286</v>
      </c>
      <c r="F403" s="82">
        <f t="shared" si="9"/>
        <v>8.4811351177039427</v>
      </c>
      <c r="G403" s="82">
        <f t="shared" si="9"/>
        <v>-19.334277620396591</v>
      </c>
      <c r="H403" s="82">
        <f t="shared" si="9"/>
        <v>-7.3202054794520564</v>
      </c>
      <c r="I403" s="82">
        <f t="shared" si="9"/>
        <v>6.203331418724872</v>
      </c>
      <c r="J403" s="82">
        <f t="shared" si="9"/>
        <v>-22.877640494220799</v>
      </c>
      <c r="K403" s="82">
        <f t="shared" si="9"/>
        <v>-21.60727824109172</v>
      </c>
      <c r="L403" s="82">
        <f t="shared" si="9"/>
        <v>-20.359666024405897</v>
      </c>
      <c r="M403" s="82">
        <f t="shared" si="9"/>
        <v>-9.2213114754098342</v>
      </c>
      <c r="N403" s="82">
        <f t="shared" si="9"/>
        <v>-6.4266180492251408</v>
      </c>
      <c r="O403" s="82">
        <f t="shared" si="9"/>
        <v>1.496421600520506</v>
      </c>
      <c r="P403" s="82">
        <f t="shared" si="9"/>
        <v>-1.513911620294607</v>
      </c>
      <c r="Q403" s="82">
        <f t="shared" si="9"/>
        <v>-0.22172949002217024</v>
      </c>
      <c r="R403" s="82">
        <f t="shared" si="9"/>
        <v>1.0514665190924291</v>
      </c>
      <c r="S403" s="82">
        <f t="shared" si="9"/>
        <v>15.722049689440993</v>
      </c>
    </row>
    <row r="404" spans="1:19" hidden="1" x14ac:dyDescent="0.3">
      <c r="A404" s="53" t="s">
        <v>326</v>
      </c>
      <c r="B404" s="82">
        <f>SUM(B385:B387)/SUM(B361:B363)*100-100</f>
        <v>-100</v>
      </c>
      <c r="C404" s="82">
        <f t="shared" ref="C404:S404" si="10">SUM(C385:C387)/SUM(C361:C363)*100-100</f>
        <v>-100</v>
      </c>
      <c r="D404" s="82">
        <f t="shared" si="10"/>
        <v>-100</v>
      </c>
      <c r="E404" s="82">
        <f t="shared" si="10"/>
        <v>-100</v>
      </c>
      <c r="F404" s="82">
        <f t="shared" si="10"/>
        <v>-100</v>
      </c>
      <c r="G404" s="82">
        <f t="shared" si="10"/>
        <v>-100</v>
      </c>
      <c r="H404" s="82">
        <f t="shared" si="10"/>
        <v>-100</v>
      </c>
      <c r="I404" s="82">
        <f t="shared" si="10"/>
        <v>-100</v>
      </c>
      <c r="J404" s="82">
        <f t="shared" si="10"/>
        <v>-100</v>
      </c>
      <c r="K404" s="82">
        <f t="shared" si="10"/>
        <v>-100</v>
      </c>
      <c r="L404" s="82">
        <f t="shared" si="10"/>
        <v>-100</v>
      </c>
      <c r="M404" s="82">
        <f t="shared" si="10"/>
        <v>-100</v>
      </c>
      <c r="N404" s="82">
        <f t="shared" si="10"/>
        <v>-100</v>
      </c>
      <c r="O404" s="82">
        <f t="shared" si="10"/>
        <v>-100</v>
      </c>
      <c r="P404" s="82">
        <f t="shared" si="10"/>
        <v>-100</v>
      </c>
      <c r="Q404" s="82">
        <f t="shared" si="10"/>
        <v>-100</v>
      </c>
      <c r="R404" s="82">
        <f t="shared" si="10"/>
        <v>-100</v>
      </c>
      <c r="S404" s="82">
        <f t="shared" si="10"/>
        <v>-100</v>
      </c>
    </row>
    <row r="405" spans="1:19" hidden="1" x14ac:dyDescent="0.3">
      <c r="A405" s="53" t="s">
        <v>327</v>
      </c>
      <c r="B405" s="82">
        <f>SUM(B388:B390)/SUM(B376:B378)*100-100</f>
        <v>-100</v>
      </c>
      <c r="C405" s="82">
        <f t="shared" ref="C405:S405" si="11">SUM(C388:C390)/SUM(C376:C378)*100-100</f>
        <v>-100</v>
      </c>
      <c r="D405" s="82">
        <f t="shared" si="11"/>
        <v>-100</v>
      </c>
      <c r="E405" s="82">
        <f t="shared" si="11"/>
        <v>-100</v>
      </c>
      <c r="F405" s="82">
        <f t="shared" si="11"/>
        <v>-100</v>
      </c>
      <c r="G405" s="82">
        <f t="shared" si="11"/>
        <v>-100</v>
      </c>
      <c r="H405" s="82">
        <f t="shared" si="11"/>
        <v>-100</v>
      </c>
      <c r="I405" s="82">
        <f t="shared" si="11"/>
        <v>-100</v>
      </c>
      <c r="J405" s="82">
        <f t="shared" si="11"/>
        <v>-100</v>
      </c>
      <c r="K405" s="82">
        <f t="shared" si="11"/>
        <v>-100</v>
      </c>
      <c r="L405" s="82">
        <f t="shared" si="11"/>
        <v>-100</v>
      </c>
      <c r="M405" s="82">
        <f t="shared" si="11"/>
        <v>-100</v>
      </c>
      <c r="N405" s="82">
        <f t="shared" si="11"/>
        <v>-100</v>
      </c>
      <c r="O405" s="82">
        <f t="shared" si="11"/>
        <v>-100</v>
      </c>
      <c r="P405" s="82">
        <f t="shared" si="11"/>
        <v>-100</v>
      </c>
      <c r="Q405" s="82">
        <f t="shared" si="11"/>
        <v>-100</v>
      </c>
      <c r="R405" s="82">
        <f t="shared" si="11"/>
        <v>-100</v>
      </c>
      <c r="S405" s="82">
        <f t="shared" si="11"/>
        <v>-100</v>
      </c>
    </row>
    <row r="406" spans="1:19" x14ac:dyDescent="0.3">
      <c r="A406" s="53" t="s">
        <v>1189</v>
      </c>
      <c r="B406" s="82">
        <f>B383/B382*100-100</f>
        <v>9.389671361500973E-2</v>
      </c>
      <c r="C406" s="82">
        <f t="shared" ref="C406:S406" si="12">C383/C382*100-100</f>
        <v>-3.243744207599633</v>
      </c>
      <c r="D406" s="82">
        <f t="shared" si="12"/>
        <v>3.3203125</v>
      </c>
      <c r="E406" s="82">
        <f t="shared" si="12"/>
        <v>-4.5280122793553375</v>
      </c>
      <c r="F406" s="82">
        <f t="shared" si="12"/>
        <v>-0.47449584816131107</v>
      </c>
      <c r="G406" s="82">
        <f t="shared" si="12"/>
        <v>-6.4570943075616043</v>
      </c>
      <c r="H406" s="82">
        <f t="shared" si="12"/>
        <v>-23.55338223308884</v>
      </c>
      <c r="I406" s="82">
        <f t="shared" si="12"/>
        <v>5.4444444444444571</v>
      </c>
      <c r="J406" s="82">
        <f t="shared" si="12"/>
        <v>-2.7522935779816322</v>
      </c>
      <c r="K406" s="82">
        <f t="shared" si="12"/>
        <v>0</v>
      </c>
      <c r="L406" s="82">
        <f t="shared" si="12"/>
        <v>-6.7030397505845656</v>
      </c>
      <c r="M406" s="82">
        <f t="shared" si="12"/>
        <v>-6.5502183406113517</v>
      </c>
      <c r="N406" s="82">
        <f t="shared" si="12"/>
        <v>-2.2157996146435437</v>
      </c>
      <c r="O406" s="82">
        <f t="shared" si="12"/>
        <v>-12.161348585189629</v>
      </c>
      <c r="P406" s="82">
        <f t="shared" si="12"/>
        <v>-1.4026402640264024</v>
      </c>
      <c r="Q406" s="82">
        <f t="shared" si="12"/>
        <v>-0.53191489361701372</v>
      </c>
      <c r="R406" s="82">
        <f t="shared" si="12"/>
        <v>12.820512820512818</v>
      </c>
      <c r="S406" s="82">
        <f t="shared" si="12"/>
        <v>-6.4285714285714306</v>
      </c>
    </row>
    <row r="407" spans="1:19" x14ac:dyDescent="0.3">
      <c r="A407" s="53" t="s">
        <v>1190</v>
      </c>
      <c r="B407" s="82">
        <f>B383/B371*100-100</f>
        <v>-3.0027297543221181</v>
      </c>
      <c r="C407" s="82">
        <f t="shared" ref="C407:S407" si="13">C383/C371*100-100</f>
        <v>-6.702412868632706</v>
      </c>
      <c r="D407" s="82">
        <f t="shared" si="13"/>
        <v>-1.855287569573278</v>
      </c>
      <c r="E407" s="82">
        <f t="shared" si="13"/>
        <v>7.9861111111111143</v>
      </c>
      <c r="F407" s="82">
        <f t="shared" si="13"/>
        <v>5.5345911949685558</v>
      </c>
      <c r="G407" s="82">
        <f t="shared" si="13"/>
        <v>9.1179385530227819</v>
      </c>
      <c r="H407" s="82">
        <f t="shared" si="13"/>
        <v>-5.8232931726907537</v>
      </c>
      <c r="I407" s="82">
        <f t="shared" si="13"/>
        <v>20.278833967046879</v>
      </c>
      <c r="J407" s="82">
        <f t="shared" si="13"/>
        <v>-8.2692307692307594</v>
      </c>
      <c r="K407" s="82">
        <f t="shared" si="13"/>
        <v>-5.8287795992713995</v>
      </c>
      <c r="L407" s="82">
        <f t="shared" si="13"/>
        <v>13.137996219281661</v>
      </c>
      <c r="M407" s="82">
        <f t="shared" si="13"/>
        <v>-17.53371868978806</v>
      </c>
      <c r="N407" s="82">
        <f t="shared" si="13"/>
        <v>-6.5377532228361019</v>
      </c>
      <c r="O407" s="82">
        <f t="shared" si="13"/>
        <v>0.55134390075809847</v>
      </c>
      <c r="P407" s="82">
        <f t="shared" si="13"/>
        <v>2.2241231822070233</v>
      </c>
      <c r="Q407" s="82">
        <f t="shared" si="13"/>
        <v>-0.62001771479185663</v>
      </c>
      <c r="R407" s="82">
        <f t="shared" si="13"/>
        <v>-5.7448880233690431</v>
      </c>
      <c r="S407" s="82">
        <f t="shared" si="13"/>
        <v>27.184466019417471</v>
      </c>
    </row>
    <row r="408" spans="1:19" x14ac:dyDescent="0.3">
      <c r="A408" s="53" t="s">
        <v>328</v>
      </c>
      <c r="B408" s="82">
        <f>AVERAGE(B379:B390)/AVERAGE(B367:B371)*100-100</f>
        <v>0.27387255796969612</v>
      </c>
      <c r="C408" s="82">
        <f t="shared" ref="C408:S408" si="14">AVERAGE(C379:C390)/AVERAGE(C367:C371)*100-100</f>
        <v>-4.7619047619047734</v>
      </c>
      <c r="D408" s="82">
        <f t="shared" si="14"/>
        <v>1.9457436856875461</v>
      </c>
      <c r="E408" s="82">
        <f t="shared" si="14"/>
        <v>13.362701908957405</v>
      </c>
      <c r="F408" s="82">
        <f t="shared" si="14"/>
        <v>9.1809683270545577</v>
      </c>
      <c r="G408" s="82">
        <f t="shared" si="14"/>
        <v>15.376740376740401</v>
      </c>
      <c r="H408" s="82">
        <f t="shared" si="14"/>
        <v>1.4222756410256636</v>
      </c>
      <c r="I408" s="82">
        <f t="shared" si="14"/>
        <v>19.655950366610227</v>
      </c>
      <c r="J408" s="82">
        <f t="shared" si="14"/>
        <v>-3.3346410357002867</v>
      </c>
      <c r="K408" s="82">
        <f t="shared" si="14"/>
        <v>-5.0439777418775833</v>
      </c>
      <c r="L408" s="82">
        <f t="shared" si="14"/>
        <v>22.83510125361623</v>
      </c>
      <c r="M408" s="82">
        <f t="shared" si="14"/>
        <v>-14.544781643227225</v>
      </c>
      <c r="N408" s="82">
        <f t="shared" si="14"/>
        <v>2.2521690972863411</v>
      </c>
      <c r="O408" s="82">
        <f t="shared" si="14"/>
        <v>7.1360738027404551</v>
      </c>
      <c r="P408" s="82">
        <f t="shared" si="14"/>
        <v>4.7278436845777918</v>
      </c>
      <c r="Q408" s="82">
        <f t="shared" si="14"/>
        <v>2.960102960102958</v>
      </c>
      <c r="R408" s="82">
        <f t="shared" si="14"/>
        <v>-8.7373167981961615</v>
      </c>
      <c r="S408" s="82">
        <f t="shared" si="14"/>
        <v>69.368770764119574</v>
      </c>
    </row>
    <row r="439" spans="1:19" ht="43.2" hidden="1" x14ac:dyDescent="0.3">
      <c r="A439" s="78" t="s">
        <v>1191</v>
      </c>
      <c r="B439" s="80" t="s">
        <v>298</v>
      </c>
      <c r="C439" s="80" t="s">
        <v>299</v>
      </c>
      <c r="D439" s="80" t="s">
        <v>300</v>
      </c>
      <c r="E439" s="80" t="s">
        <v>301</v>
      </c>
      <c r="F439" s="80" t="s">
        <v>302</v>
      </c>
      <c r="G439" s="80" t="s">
        <v>303</v>
      </c>
      <c r="H439" s="80" t="s">
        <v>304</v>
      </c>
      <c r="I439" s="80" t="s">
        <v>305</v>
      </c>
      <c r="J439" s="80" t="s">
        <v>306</v>
      </c>
      <c r="K439" s="80" t="s">
        <v>307</v>
      </c>
      <c r="L439" s="80" t="s">
        <v>308</v>
      </c>
      <c r="M439" s="80" t="s">
        <v>309</v>
      </c>
      <c r="N439" s="80" t="s">
        <v>310</v>
      </c>
      <c r="O439" s="80" t="s">
        <v>311</v>
      </c>
      <c r="P439" s="80" t="s">
        <v>312</v>
      </c>
      <c r="Q439" s="80" t="s">
        <v>313</v>
      </c>
      <c r="R439" s="80" t="s">
        <v>314</v>
      </c>
      <c r="S439" s="80" t="s">
        <v>315</v>
      </c>
    </row>
    <row r="440" spans="1:19" hidden="1" x14ac:dyDescent="0.3">
      <c r="A440" s="81">
        <v>44562</v>
      </c>
      <c r="B440" s="484">
        <f>B379/B378*100-100</f>
        <v>2.230151650312223</v>
      </c>
      <c r="C440" s="484">
        <f t="shared" ref="C440:S443" si="15">C379/C378*100-100</f>
        <v>-0.71174377224200214</v>
      </c>
      <c r="D440" s="484">
        <f t="shared" si="15"/>
        <v>4.7833935018050511</v>
      </c>
      <c r="E440" s="484">
        <f t="shared" si="15"/>
        <v>-2.4026512013255967</v>
      </c>
      <c r="F440" s="484">
        <f t="shared" si="15"/>
        <v>-3.6987222595830502</v>
      </c>
      <c r="G440" s="484">
        <f t="shared" si="15"/>
        <v>-1.7055655296229872</v>
      </c>
      <c r="H440" s="484">
        <f t="shared" si="15"/>
        <v>-2.32088799192735</v>
      </c>
      <c r="I440" s="484">
        <f t="shared" si="15"/>
        <v>-9.7588978185993085</v>
      </c>
      <c r="J440" s="484">
        <f t="shared" si="15"/>
        <v>-4.3352601156069284</v>
      </c>
      <c r="K440" s="484">
        <f t="shared" si="15"/>
        <v>-1.3215859030837009</v>
      </c>
      <c r="L440" s="484">
        <f t="shared" si="15"/>
        <v>1.8852459016393368</v>
      </c>
      <c r="M440" s="484">
        <f t="shared" si="15"/>
        <v>3.2258064516128968</v>
      </c>
      <c r="N440" s="484">
        <f t="shared" si="15"/>
        <v>29.962192816635167</v>
      </c>
      <c r="O440" s="484">
        <f t="shared" si="15"/>
        <v>1.9008825526136945</v>
      </c>
      <c r="P440" s="484">
        <f t="shared" si="15"/>
        <v>-3.7450199203187253</v>
      </c>
      <c r="Q440" s="484">
        <f t="shared" si="15"/>
        <v>-0.25706940874036377</v>
      </c>
      <c r="R440" s="484">
        <f t="shared" si="15"/>
        <v>5.533596837944657</v>
      </c>
      <c r="S440" s="484">
        <f t="shared" si="15"/>
        <v>-17.309269893355221</v>
      </c>
    </row>
    <row r="441" spans="1:19" hidden="1" x14ac:dyDescent="0.3">
      <c r="A441" s="81">
        <v>44593</v>
      </c>
      <c r="B441" s="484">
        <f t="shared" ref="B441:Q443" si="16">B380/B379*100-100</f>
        <v>-1.3089005235602116</v>
      </c>
      <c r="C441" s="484">
        <f t="shared" si="16"/>
        <v>-1.5232974910394148</v>
      </c>
      <c r="D441" s="484">
        <f t="shared" si="16"/>
        <v>-1.6365202411713966</v>
      </c>
      <c r="E441" s="484">
        <f t="shared" si="16"/>
        <v>1.6977928692699464</v>
      </c>
      <c r="F441" s="484">
        <f t="shared" si="16"/>
        <v>2.3743016759776481</v>
      </c>
      <c r="G441" s="484">
        <f t="shared" si="16"/>
        <v>1.4611872146118543</v>
      </c>
      <c r="H441" s="484">
        <f t="shared" si="16"/>
        <v>1.0330578512396613</v>
      </c>
      <c r="I441" s="484">
        <f t="shared" si="16"/>
        <v>-0.76335877862594259</v>
      </c>
      <c r="J441" s="484">
        <f t="shared" si="16"/>
        <v>1.2084592145015165</v>
      </c>
      <c r="K441" s="484">
        <f t="shared" si="16"/>
        <v>-5.1785714285714164</v>
      </c>
      <c r="L441" s="484">
        <f t="shared" si="16"/>
        <v>4.1834271922767527</v>
      </c>
      <c r="M441" s="484">
        <f t="shared" si="16"/>
        <v>-0.52083333333334281</v>
      </c>
      <c r="N441" s="484">
        <f t="shared" si="16"/>
        <v>-22.472727272727283</v>
      </c>
      <c r="O441" s="484">
        <f t="shared" si="16"/>
        <v>-0.73284477015323546</v>
      </c>
      <c r="P441" s="484">
        <f t="shared" si="16"/>
        <v>-1.2417218543046289</v>
      </c>
      <c r="Q441" s="484">
        <f t="shared" si="16"/>
        <v>-5.584192439862548</v>
      </c>
      <c r="R441" s="484">
        <f t="shared" si="15"/>
        <v>-3.1835205992509259</v>
      </c>
      <c r="S441" s="484">
        <f t="shared" si="15"/>
        <v>118.65079365079367</v>
      </c>
    </row>
    <row r="442" spans="1:19" hidden="1" x14ac:dyDescent="0.3">
      <c r="A442" s="81">
        <v>44621</v>
      </c>
      <c r="B442" s="484">
        <f t="shared" si="16"/>
        <v>-4.1556145004420699</v>
      </c>
      <c r="C442" s="484">
        <f t="shared" si="15"/>
        <v>-1.5468607825295777</v>
      </c>
      <c r="D442" s="484">
        <f t="shared" si="15"/>
        <v>-6.8301225919439617</v>
      </c>
      <c r="E442" s="484">
        <f t="shared" si="15"/>
        <v>4.5909849749582747</v>
      </c>
      <c r="F442" s="484">
        <f t="shared" si="15"/>
        <v>6.616643929058668</v>
      </c>
      <c r="G442" s="484">
        <f t="shared" si="15"/>
        <v>3.6003600360035932</v>
      </c>
      <c r="H442" s="484">
        <f t="shared" si="15"/>
        <v>-2.6584867075664533</v>
      </c>
      <c r="I442" s="484">
        <f t="shared" si="15"/>
        <v>6.1538461538461604</v>
      </c>
      <c r="J442" s="484">
        <f t="shared" si="15"/>
        <v>-0.9950248756218798</v>
      </c>
      <c r="K442" s="484">
        <f t="shared" si="15"/>
        <v>-2.0715630885122351</v>
      </c>
      <c r="L442" s="484">
        <f t="shared" si="15"/>
        <v>4.3243243243243228</v>
      </c>
      <c r="M442" s="484">
        <f t="shared" si="15"/>
        <v>-2.5130890052355994</v>
      </c>
      <c r="N442" s="484">
        <f t="shared" si="15"/>
        <v>-1.9699812382739168</v>
      </c>
      <c r="O442" s="484">
        <f t="shared" si="15"/>
        <v>19.865771812080538</v>
      </c>
      <c r="P442" s="484">
        <f t="shared" si="15"/>
        <v>0.16764459346185845</v>
      </c>
      <c r="Q442" s="484">
        <f t="shared" si="15"/>
        <v>-1.0919017288444053</v>
      </c>
      <c r="R442" s="484">
        <f t="shared" si="15"/>
        <v>-10.154738878143135</v>
      </c>
      <c r="S442" s="484">
        <f t="shared" si="15"/>
        <v>-34.029038112522684</v>
      </c>
    </row>
    <row r="443" spans="1:19" hidden="1" x14ac:dyDescent="0.3">
      <c r="A443" s="81">
        <v>44652</v>
      </c>
      <c r="B443" s="484">
        <f t="shared" si="16"/>
        <v>-1.7527675276752746</v>
      </c>
      <c r="C443" s="484">
        <f t="shared" si="15"/>
        <v>-0.27726432532347189</v>
      </c>
      <c r="D443" s="484">
        <f t="shared" si="15"/>
        <v>-3.7593984962406068</v>
      </c>
      <c r="E443" s="484">
        <f t="shared" si="15"/>
        <v>3.9904229848363997</v>
      </c>
      <c r="F443" s="484">
        <f t="shared" si="15"/>
        <v>7.8694817658349336</v>
      </c>
      <c r="G443" s="484">
        <f t="shared" si="15"/>
        <v>2.2589052997393537</v>
      </c>
      <c r="H443" s="484">
        <f t="shared" si="15"/>
        <v>28.886554621848745</v>
      </c>
      <c r="I443" s="484">
        <f t="shared" si="15"/>
        <v>8.6956521739130324</v>
      </c>
      <c r="J443" s="484">
        <f t="shared" si="15"/>
        <v>-1.4070351758794004</v>
      </c>
      <c r="K443" s="484">
        <f t="shared" si="15"/>
        <v>-0.5769230769230802</v>
      </c>
      <c r="L443" s="484">
        <f t="shared" si="15"/>
        <v>-5.033308660251663</v>
      </c>
      <c r="M443" s="484">
        <f t="shared" si="15"/>
        <v>-1.6111707841031091</v>
      </c>
      <c r="N443" s="484">
        <f t="shared" si="15"/>
        <v>-0.66985645933014837</v>
      </c>
      <c r="O443" s="484">
        <f t="shared" si="15"/>
        <v>-6.9988801791713229</v>
      </c>
      <c r="P443" s="484">
        <f t="shared" si="15"/>
        <v>1.4225941422594275</v>
      </c>
      <c r="Q443" s="484">
        <f t="shared" si="15"/>
        <v>3.7718491260349367</v>
      </c>
      <c r="R443" s="484">
        <f t="shared" si="15"/>
        <v>-7.6426264800861219</v>
      </c>
      <c r="S443" s="484">
        <f t="shared" si="15"/>
        <v>5.9147180192572222</v>
      </c>
    </row>
    <row r="444" spans="1:19" hidden="1" x14ac:dyDescent="0.3">
      <c r="A444" s="81">
        <v>44682</v>
      </c>
      <c r="B444" s="62"/>
      <c r="C444" s="62"/>
      <c r="D444" s="62"/>
      <c r="E444" s="62"/>
      <c r="F444" s="62"/>
      <c r="G444" s="62"/>
      <c r="H444" s="62"/>
      <c r="I444" s="62"/>
      <c r="J444" s="62"/>
      <c r="K444" s="62"/>
      <c r="L444" s="62"/>
      <c r="M444" s="62"/>
      <c r="N444" s="62"/>
      <c r="O444" s="62"/>
      <c r="P444" s="62"/>
      <c r="Q444" s="62"/>
      <c r="R444" s="62"/>
      <c r="S444" s="62"/>
    </row>
    <row r="445" spans="1:19" hidden="1" x14ac:dyDescent="0.3">
      <c r="A445" s="81">
        <v>44713</v>
      </c>
      <c r="B445" s="62"/>
      <c r="C445" s="62"/>
      <c r="D445" s="62"/>
      <c r="E445" s="62"/>
      <c r="F445" s="62"/>
      <c r="G445" s="62"/>
      <c r="H445" s="62"/>
      <c r="I445" s="62"/>
      <c r="J445" s="62"/>
      <c r="K445" s="62"/>
      <c r="L445" s="62"/>
      <c r="M445" s="62"/>
      <c r="N445" s="62"/>
      <c r="O445" s="62"/>
      <c r="P445" s="62"/>
      <c r="Q445" s="62"/>
      <c r="R445" s="62"/>
      <c r="S445" s="62"/>
    </row>
    <row r="446" spans="1:19" hidden="1" x14ac:dyDescent="0.3">
      <c r="A446" s="81">
        <v>44743</v>
      </c>
      <c r="B446" s="62"/>
      <c r="C446" s="62"/>
      <c r="D446" s="62"/>
      <c r="E446" s="62"/>
      <c r="F446" s="62"/>
      <c r="G446" s="62"/>
      <c r="H446" s="62"/>
      <c r="I446" s="62"/>
      <c r="J446" s="62"/>
      <c r="K446" s="62"/>
      <c r="L446" s="62"/>
      <c r="M446" s="62"/>
      <c r="N446" s="62"/>
      <c r="O446" s="62"/>
      <c r="P446" s="62"/>
      <c r="Q446" s="62"/>
      <c r="R446" s="62"/>
      <c r="S446" s="62"/>
    </row>
    <row r="447" spans="1:19" hidden="1" x14ac:dyDescent="0.3">
      <c r="A447" s="81">
        <v>44774</v>
      </c>
      <c r="B447" s="62"/>
      <c r="C447" s="62"/>
      <c r="D447" s="62"/>
      <c r="E447" s="62"/>
      <c r="F447" s="62"/>
      <c r="G447" s="62"/>
      <c r="H447" s="62"/>
      <c r="I447" s="62"/>
      <c r="J447" s="62"/>
      <c r="K447" s="62"/>
      <c r="L447" s="62"/>
      <c r="M447" s="62"/>
      <c r="N447" s="62"/>
      <c r="O447" s="62"/>
      <c r="P447" s="62"/>
      <c r="Q447" s="62"/>
      <c r="R447" s="62"/>
      <c r="S447" s="62"/>
    </row>
    <row r="448" spans="1:19" hidden="1" x14ac:dyDescent="0.3">
      <c r="A448" s="81">
        <v>44805</v>
      </c>
      <c r="B448" s="62"/>
      <c r="C448" s="62"/>
      <c r="D448" s="62"/>
      <c r="E448" s="62"/>
      <c r="F448" s="62"/>
      <c r="G448" s="62"/>
      <c r="H448" s="62"/>
      <c r="I448" s="62"/>
      <c r="J448" s="62"/>
      <c r="K448" s="62"/>
      <c r="L448" s="62"/>
      <c r="M448" s="62"/>
      <c r="N448" s="62"/>
      <c r="O448" s="62"/>
      <c r="P448" s="62"/>
      <c r="Q448" s="62"/>
      <c r="R448" s="62"/>
      <c r="S448" s="62"/>
    </row>
    <row r="449" spans="1:19" hidden="1" x14ac:dyDescent="0.3">
      <c r="A449" s="81">
        <v>44835</v>
      </c>
      <c r="B449" s="62"/>
      <c r="C449" s="62"/>
      <c r="D449" s="62"/>
      <c r="E449" s="62"/>
      <c r="F449" s="62"/>
      <c r="G449" s="62"/>
      <c r="H449" s="62"/>
      <c r="I449" s="62"/>
      <c r="J449" s="62"/>
      <c r="K449" s="62"/>
      <c r="L449" s="62"/>
      <c r="M449" s="62"/>
      <c r="N449" s="62"/>
      <c r="O449" s="62"/>
      <c r="P449" s="62"/>
      <c r="Q449" s="62"/>
      <c r="R449" s="62"/>
      <c r="S449" s="62"/>
    </row>
    <row r="450" spans="1:19" hidden="1" x14ac:dyDescent="0.3">
      <c r="A450" s="81">
        <v>44866</v>
      </c>
      <c r="B450" s="62"/>
      <c r="C450" s="62"/>
      <c r="D450" s="62"/>
      <c r="E450" s="62"/>
      <c r="F450" s="62"/>
      <c r="G450" s="62"/>
      <c r="H450" s="62"/>
      <c r="I450" s="62"/>
      <c r="J450" s="62"/>
      <c r="K450" s="62"/>
      <c r="L450" s="62"/>
      <c r="M450" s="62"/>
      <c r="N450" s="62"/>
      <c r="O450" s="62"/>
      <c r="P450" s="62"/>
      <c r="Q450" s="62"/>
      <c r="R450" s="62"/>
      <c r="S450" s="62"/>
    </row>
    <row r="451" spans="1:19" hidden="1" x14ac:dyDescent="0.3">
      <c r="A451" s="81">
        <v>44896</v>
      </c>
      <c r="B451" s="62"/>
      <c r="C451" s="62"/>
      <c r="D451" s="62"/>
      <c r="E451" s="62"/>
      <c r="F451" s="62"/>
      <c r="G451" s="62"/>
      <c r="H451" s="62"/>
      <c r="I451" s="62"/>
      <c r="J451" s="62"/>
      <c r="K451" s="62"/>
      <c r="L451" s="62"/>
      <c r="M451" s="62"/>
      <c r="N451" s="62"/>
      <c r="O451" s="62"/>
      <c r="P451" s="62"/>
      <c r="Q451" s="62"/>
      <c r="R451" s="62"/>
      <c r="S451" s="62"/>
    </row>
  </sheetData>
  <sortState xmlns:xlrd2="http://schemas.microsoft.com/office/spreadsheetml/2017/richdata2" ref="H355:T372">
    <sortCondition descending="1" ref="T355:T372"/>
  </sortState>
  <mergeCells count="1">
    <mergeCell ref="Q1:S1"/>
  </mergeCells>
  <hyperlinks>
    <hyperlink ref="A2" r:id="rId1" location="abreadcrumb" xr:uid="{DBC9D2D7-4F46-4F32-ABD0-D9EFA3CB4236}"/>
    <hyperlink ref="Q1:S1" location="Übersicht!A1" display="zurück zur Überischt" xr:uid="{20445A33-CA78-4E49-81B7-AB1EDF4CB824}"/>
  </hyperlinks>
  <pageMargins left="0.7" right="0.7" top="0.78740157499999996" bottom="0.78740157499999996"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7"/>
  <dimension ref="A1:AP388"/>
  <sheetViews>
    <sheetView zoomScale="70" zoomScaleNormal="70" workbookViewId="0">
      <pane xSplit="1" ySplit="4" topLeftCell="B5" activePane="bottomRight" state="frozen"/>
      <selection pane="topRight" activeCell="H12" sqref="H12"/>
      <selection pane="bottomLeft" activeCell="H12" sqref="H12"/>
      <selection pane="bottomRight" activeCell="H10" sqref="H10"/>
    </sheetView>
  </sheetViews>
  <sheetFormatPr baseColWidth="10" defaultColWidth="0" defaultRowHeight="13.2" x14ac:dyDescent="0.25"/>
  <cols>
    <col min="1" max="31" width="11.44140625" customWidth="1"/>
    <col min="32" max="42" width="0" hidden="1" customWidth="1"/>
    <col min="43" max="16384" width="11.44140625" hidden="1"/>
  </cols>
  <sheetData>
    <row r="1" spans="1:24" ht="25.8" x14ac:dyDescent="0.5">
      <c r="A1" s="28" t="s">
        <v>12</v>
      </c>
      <c r="B1" s="30"/>
      <c r="C1" s="30"/>
      <c r="D1" s="30"/>
      <c r="E1" s="30"/>
      <c r="F1" s="31"/>
      <c r="G1" s="31"/>
      <c r="H1" s="30"/>
      <c r="I1" s="30"/>
      <c r="J1" s="30"/>
      <c r="K1" s="30"/>
      <c r="L1" s="30"/>
      <c r="M1" s="30"/>
      <c r="N1" s="552" t="s">
        <v>268</v>
      </c>
      <c r="O1" s="552"/>
      <c r="P1" s="552"/>
      <c r="Q1" s="31"/>
      <c r="R1" s="30"/>
      <c r="S1" s="30"/>
      <c r="T1" s="30"/>
      <c r="U1" s="30"/>
      <c r="V1" s="4"/>
      <c r="W1" s="9"/>
      <c r="X1" s="9"/>
    </row>
    <row r="2" spans="1:24" ht="13.8" x14ac:dyDescent="0.3">
      <c r="A2" s="32" t="s">
        <v>269</v>
      </c>
      <c r="B2" s="30" t="s">
        <v>334</v>
      </c>
      <c r="C2" s="30"/>
      <c r="D2" s="30"/>
      <c r="E2" s="30"/>
      <c r="F2" s="30"/>
      <c r="G2" s="30"/>
      <c r="H2" s="30"/>
      <c r="I2" s="30"/>
      <c r="J2" s="30"/>
      <c r="K2" s="30"/>
      <c r="L2" s="30"/>
      <c r="M2" s="30"/>
      <c r="N2" s="30"/>
      <c r="O2" s="30"/>
      <c r="P2" s="30"/>
      <c r="Q2" s="30"/>
      <c r="R2" s="30"/>
      <c r="S2" s="30"/>
      <c r="T2" s="30"/>
      <c r="U2" s="30"/>
    </row>
    <row r="3" spans="1:24" s="5" customFormat="1" ht="27.75" customHeight="1" x14ac:dyDescent="0.3">
      <c r="A3" s="34"/>
      <c r="B3" s="553" t="s">
        <v>335</v>
      </c>
      <c r="C3" s="551"/>
      <c r="D3" s="551"/>
      <c r="E3" s="551"/>
      <c r="F3" s="554"/>
      <c r="G3" s="553" t="s">
        <v>284</v>
      </c>
      <c r="H3" s="551"/>
      <c r="I3" s="551"/>
      <c r="J3" s="551"/>
      <c r="K3" s="554"/>
      <c r="L3" s="553" t="s">
        <v>285</v>
      </c>
      <c r="M3" s="551"/>
      <c r="N3" s="551"/>
      <c r="O3" s="551"/>
      <c r="P3" s="554"/>
      <c r="Q3" s="553" t="s">
        <v>286</v>
      </c>
      <c r="R3" s="551"/>
      <c r="S3" s="551"/>
      <c r="T3" s="551"/>
      <c r="U3" s="554"/>
      <c r="V3" s="6"/>
      <c r="W3" s="12"/>
      <c r="X3" s="12"/>
    </row>
    <row r="4" spans="1:24" s="5" customFormat="1" ht="41.4" x14ac:dyDescent="0.25">
      <c r="A4" s="35"/>
      <c r="B4" s="64" t="s">
        <v>287</v>
      </c>
      <c r="C4" s="33" t="s">
        <v>288</v>
      </c>
      <c r="D4" s="33" t="s">
        <v>289</v>
      </c>
      <c r="E4" s="33" t="s">
        <v>290</v>
      </c>
      <c r="F4" s="65" t="s">
        <v>291</v>
      </c>
      <c r="G4" s="64" t="s">
        <v>287</v>
      </c>
      <c r="H4" s="33" t="s">
        <v>288</v>
      </c>
      <c r="I4" s="33" t="s">
        <v>289</v>
      </c>
      <c r="J4" s="33" t="s">
        <v>290</v>
      </c>
      <c r="K4" s="65" t="s">
        <v>291</v>
      </c>
      <c r="L4" s="64" t="s">
        <v>287</v>
      </c>
      <c r="M4" s="33" t="s">
        <v>288</v>
      </c>
      <c r="N4" s="33" t="s">
        <v>289</v>
      </c>
      <c r="O4" s="33" t="s">
        <v>290</v>
      </c>
      <c r="P4" s="65" t="s">
        <v>291</v>
      </c>
      <c r="Q4" s="64" t="s">
        <v>287</v>
      </c>
      <c r="R4" s="33" t="s">
        <v>288</v>
      </c>
      <c r="S4" s="33" t="s">
        <v>289</v>
      </c>
      <c r="T4" s="33" t="s">
        <v>290</v>
      </c>
      <c r="U4" s="65" t="s">
        <v>291</v>
      </c>
      <c r="V4" s="6"/>
      <c r="W4" s="12"/>
      <c r="X4" s="12"/>
    </row>
    <row r="5" spans="1:24" s="5" customFormat="1" ht="13.8" x14ac:dyDescent="0.3">
      <c r="A5" s="37">
        <v>44896</v>
      </c>
      <c r="B5" s="66"/>
      <c r="C5" s="66"/>
      <c r="D5" s="66"/>
      <c r="E5" s="66"/>
      <c r="F5" s="66"/>
      <c r="G5" s="67"/>
      <c r="H5" s="60"/>
      <c r="I5" s="60"/>
      <c r="J5" s="60"/>
      <c r="K5" s="68"/>
      <c r="L5" s="67"/>
      <c r="M5" s="60"/>
      <c r="N5" s="60"/>
      <c r="O5" s="60"/>
      <c r="P5" s="68"/>
      <c r="Q5" s="64"/>
      <c r="R5" s="33"/>
      <c r="S5" s="33"/>
      <c r="T5" s="33"/>
      <c r="U5" s="65"/>
      <c r="V5" s="6"/>
      <c r="W5" s="12"/>
      <c r="X5" s="12"/>
    </row>
    <row r="6" spans="1:24" s="5" customFormat="1" ht="13.8" x14ac:dyDescent="0.3">
      <c r="A6" s="37">
        <v>44866</v>
      </c>
      <c r="B6" s="66"/>
      <c r="C6" s="66"/>
      <c r="D6" s="66"/>
      <c r="E6" s="66"/>
      <c r="F6" s="66"/>
      <c r="G6" s="67"/>
      <c r="H6" s="60"/>
      <c r="I6" s="60"/>
      <c r="J6" s="60"/>
      <c r="K6" s="68"/>
      <c r="L6" s="67"/>
      <c r="M6" s="60"/>
      <c r="N6" s="60"/>
      <c r="O6" s="60"/>
      <c r="P6" s="68"/>
      <c r="Q6" s="64"/>
      <c r="R6" s="33"/>
      <c r="S6" s="33"/>
      <c r="T6" s="33"/>
      <c r="U6" s="65"/>
      <c r="V6" s="6"/>
      <c r="W6" s="12"/>
      <c r="X6" s="12"/>
    </row>
    <row r="7" spans="1:24" s="5" customFormat="1" ht="13.8" x14ac:dyDescent="0.3">
      <c r="A7" s="37">
        <v>44835</v>
      </c>
      <c r="B7" s="66"/>
      <c r="C7" s="66"/>
      <c r="D7" s="66"/>
      <c r="E7" s="66"/>
      <c r="F7" s="66"/>
      <c r="G7" s="67"/>
      <c r="H7" s="60"/>
      <c r="I7" s="60"/>
      <c r="J7" s="60"/>
      <c r="K7" s="68"/>
      <c r="L7" s="67"/>
      <c r="M7" s="60"/>
      <c r="N7" s="60"/>
      <c r="O7" s="60"/>
      <c r="P7" s="68"/>
      <c r="Q7" s="64"/>
      <c r="R7" s="33"/>
      <c r="S7" s="33"/>
      <c r="T7" s="33"/>
      <c r="U7" s="65"/>
      <c r="V7" s="6"/>
      <c r="W7" s="12"/>
      <c r="X7" s="12"/>
    </row>
    <row r="8" spans="1:24" s="5" customFormat="1" ht="13.8" x14ac:dyDescent="0.3">
      <c r="A8" s="37">
        <v>44805</v>
      </c>
      <c r="B8" s="66"/>
      <c r="C8" s="66"/>
      <c r="D8" s="66"/>
      <c r="E8" s="66"/>
      <c r="F8" s="66"/>
      <c r="G8" s="67"/>
      <c r="H8" s="60"/>
      <c r="I8" s="60"/>
      <c r="J8" s="60"/>
      <c r="K8" s="68"/>
      <c r="L8" s="67"/>
      <c r="M8" s="60"/>
      <c r="N8" s="60"/>
      <c r="O8" s="60"/>
      <c r="P8" s="68"/>
      <c r="Q8" s="64"/>
      <c r="R8" s="33"/>
      <c r="S8" s="33"/>
      <c r="T8" s="33"/>
      <c r="U8" s="65"/>
      <c r="V8" s="6"/>
      <c r="W8" s="12"/>
      <c r="X8" s="12"/>
    </row>
    <row r="9" spans="1:24" s="5" customFormat="1" ht="13.8" x14ac:dyDescent="0.3">
      <c r="A9" s="37">
        <v>44774</v>
      </c>
      <c r="B9" s="66"/>
      <c r="C9" s="66"/>
      <c r="D9" s="66"/>
      <c r="E9" s="66"/>
      <c r="F9" s="66"/>
      <c r="G9" s="67"/>
      <c r="H9" s="60"/>
      <c r="I9" s="60"/>
      <c r="J9" s="60"/>
      <c r="K9" s="68"/>
      <c r="L9" s="67"/>
      <c r="M9" s="60"/>
      <c r="N9" s="60"/>
      <c r="O9" s="60"/>
      <c r="P9" s="68"/>
      <c r="Q9" s="64"/>
      <c r="R9" s="33"/>
      <c r="S9" s="33"/>
      <c r="T9" s="33"/>
      <c r="U9" s="65"/>
      <c r="V9" s="6"/>
      <c r="W9" s="12"/>
      <c r="X9" s="12"/>
    </row>
    <row r="10" spans="1:24" s="5" customFormat="1" ht="13.8" x14ac:dyDescent="0.3">
      <c r="A10" s="37">
        <v>44743</v>
      </c>
      <c r="B10" s="66"/>
      <c r="C10" s="66"/>
      <c r="D10" s="66"/>
      <c r="E10" s="66"/>
      <c r="F10" s="66"/>
      <c r="G10" s="67"/>
      <c r="H10" s="60"/>
      <c r="I10" s="60"/>
      <c r="J10" s="60"/>
      <c r="K10" s="68"/>
      <c r="L10" s="67"/>
      <c r="M10" s="60"/>
      <c r="N10" s="60"/>
      <c r="O10" s="60"/>
      <c r="P10" s="68"/>
      <c r="Q10" s="64"/>
      <c r="R10" s="33"/>
      <c r="S10" s="33"/>
      <c r="T10" s="33"/>
      <c r="U10" s="65"/>
      <c r="V10" s="6"/>
      <c r="W10" s="12"/>
      <c r="X10" s="12"/>
    </row>
    <row r="11" spans="1:24" s="5" customFormat="1" ht="13.8" x14ac:dyDescent="0.3">
      <c r="A11" s="37">
        <v>44713</v>
      </c>
      <c r="B11" s="66"/>
      <c r="C11" s="66"/>
      <c r="D11" s="66"/>
      <c r="E11" s="66"/>
      <c r="F11" s="66"/>
      <c r="G11" s="67"/>
      <c r="H11" s="60"/>
      <c r="I11" s="60"/>
      <c r="J11" s="60"/>
      <c r="K11" s="68"/>
      <c r="L11" s="67"/>
      <c r="M11" s="60"/>
      <c r="N11" s="60"/>
      <c r="O11" s="60"/>
      <c r="P11" s="68"/>
      <c r="Q11" s="64"/>
      <c r="R11" s="33"/>
      <c r="S11" s="33"/>
      <c r="T11" s="33"/>
      <c r="U11" s="65"/>
      <c r="V11" s="6"/>
      <c r="W11" s="12"/>
      <c r="X11" s="12"/>
    </row>
    <row r="12" spans="1:24" s="5" customFormat="1" ht="13.8" x14ac:dyDescent="0.3">
      <c r="A12" s="37">
        <v>44682</v>
      </c>
      <c r="B12" s="66">
        <v>99</v>
      </c>
      <c r="C12" s="66">
        <v>94.6</v>
      </c>
      <c r="D12" s="66">
        <v>103.6</v>
      </c>
      <c r="E12" s="66">
        <v>104.8</v>
      </c>
      <c r="F12" s="66">
        <v>102.8</v>
      </c>
      <c r="G12" s="67">
        <f>(B12/B13)-1</f>
        <v>3.232533889468181E-2</v>
      </c>
      <c r="H12" s="60">
        <f t="shared" ref="H12" si="0">(C12/C13)-1</f>
        <v>2.1186440677964935E-3</v>
      </c>
      <c r="I12" s="60">
        <f t="shared" ref="I12" si="1">(D12/D13)-1</f>
        <v>6.2564102564102608E-2</v>
      </c>
      <c r="J12" s="60">
        <f t="shared" ref="J12" si="2">(E12/E13)-1</f>
        <v>6.395939086294411E-2</v>
      </c>
      <c r="K12" s="68">
        <f t="shared" ref="K12" si="3">(F12/F13)-1</f>
        <v>6.198347107438007E-2</v>
      </c>
      <c r="L12" s="67">
        <f>(B12/B24)-1</f>
        <v>1.0204081632652962E-2</v>
      </c>
      <c r="M12" s="60">
        <f t="shared" ref="M12" si="4">(C12/C24)-1</f>
        <v>-7.3452256033578189E-3</v>
      </c>
      <c r="N12" s="60">
        <f t="shared" ref="N12" si="5">(D12/D24)-1</f>
        <v>2.7777777777777679E-2</v>
      </c>
      <c r="O12" s="60">
        <f t="shared" ref="O12" si="6">(E12/E24)-1</f>
        <v>5.6451612903225756E-2</v>
      </c>
      <c r="P12" s="68">
        <f t="shared" ref="P12" si="7">(F12/F24)-1</f>
        <v>8.8321884200195377E-3</v>
      </c>
      <c r="Q12" s="64"/>
      <c r="R12" s="33"/>
      <c r="S12" s="33"/>
      <c r="T12" s="33"/>
      <c r="U12" s="65"/>
      <c r="V12" s="6"/>
      <c r="W12" s="12"/>
      <c r="X12" s="12"/>
    </row>
    <row r="13" spans="1:24" s="5" customFormat="1" ht="13.8" x14ac:dyDescent="0.3">
      <c r="A13" s="37">
        <v>44652</v>
      </c>
      <c r="B13" s="66">
        <v>95.9</v>
      </c>
      <c r="C13" s="66">
        <v>94.4</v>
      </c>
      <c r="D13" s="66">
        <v>97.5</v>
      </c>
      <c r="E13" s="66">
        <v>98.5</v>
      </c>
      <c r="F13" s="66">
        <v>96.8</v>
      </c>
      <c r="G13" s="67">
        <f>(B13/B14)-1</f>
        <v>6.2959076600210828E-3</v>
      </c>
      <c r="H13" s="60">
        <f t="shared" ref="H13" si="8">(C13/C14)-1</f>
        <v>9.6256684491979883E-3</v>
      </c>
      <c r="I13" s="60">
        <f t="shared" ref="I13" si="9">(D13/D14)-1</f>
        <v>3.0864197530864335E-3</v>
      </c>
      <c r="J13" s="60">
        <f t="shared" ref="J13" si="10">(E13/E14)-1</f>
        <v>1.6511867905056654E-2</v>
      </c>
      <c r="K13" s="68">
        <f t="shared" ref="K13" si="11">(F13/F14)-1</f>
        <v>-6.1601642710472637E-3</v>
      </c>
      <c r="L13" s="67">
        <f>(B13/B25)-1</f>
        <v>-1.842374616171949E-2</v>
      </c>
      <c r="M13" s="60">
        <f t="shared" ref="M13" si="12">(C13/C25)-1</f>
        <v>3.1880977683316214E-3</v>
      </c>
      <c r="N13" s="60">
        <f t="shared" ref="N13" si="13">(D13/D25)-1</f>
        <v>-3.7512339585389909E-2</v>
      </c>
      <c r="O13" s="60">
        <f t="shared" ref="O13" si="14">(E13/E25)-1</f>
        <v>-2.2817460317460236E-2</v>
      </c>
      <c r="P13" s="68">
        <f t="shared" ref="P13" si="15">(F13/F25)-1</f>
        <v>-4.7244094488189003E-2</v>
      </c>
      <c r="Q13" s="64"/>
      <c r="R13" s="33"/>
      <c r="S13" s="33"/>
      <c r="T13" s="33"/>
      <c r="U13" s="65"/>
      <c r="V13" s="6"/>
      <c r="W13" s="12"/>
      <c r="X13" s="12"/>
    </row>
    <row r="14" spans="1:24" s="5" customFormat="1" ht="13.8" x14ac:dyDescent="0.3">
      <c r="A14" s="37">
        <v>44621</v>
      </c>
      <c r="B14" s="66">
        <v>95.3</v>
      </c>
      <c r="C14" s="66">
        <v>93.5</v>
      </c>
      <c r="D14" s="66">
        <v>97.2</v>
      </c>
      <c r="E14" s="66">
        <v>96.9</v>
      </c>
      <c r="F14" s="66">
        <v>97.4</v>
      </c>
      <c r="G14" s="67">
        <f t="shared" ref="G14" si="16">(B14/B15)-1</f>
        <v>-5.079681274900405E-2</v>
      </c>
      <c r="H14" s="60">
        <f t="shared" ref="H14" si="17">(C14/C15)-1</f>
        <v>-3.8065843621399198E-2</v>
      </c>
      <c r="I14" s="60">
        <f t="shared" ref="I14" si="18">(D14/D15)-1</f>
        <v>-6.1776061776061653E-2</v>
      </c>
      <c r="J14" s="60">
        <f t="shared" ref="J14" si="19">(E14/E15)-1</f>
        <v>-3.4860557768924272E-2</v>
      </c>
      <c r="K14" s="68">
        <f t="shared" ref="K14" si="20">(F14/F15)-1</f>
        <v>-8.0264400377714873E-2</v>
      </c>
      <c r="L14" s="67">
        <f t="shared" ref="L14" si="21">(B14/B26)-1</f>
        <v>-5.8300395256917104E-2</v>
      </c>
      <c r="M14" s="60">
        <f t="shared" ref="M14" si="22">(C14/C26)-1</f>
        <v>-4.0041067761807048E-2</v>
      </c>
      <c r="N14" s="60">
        <f t="shared" ref="N14" si="23">(D14/D26)-1</f>
        <v>-7.4285714285714288E-2</v>
      </c>
      <c r="O14" s="60">
        <f t="shared" ref="O14" si="24">(E14/E26)-1</f>
        <v>-4.0594059405940519E-2</v>
      </c>
      <c r="P14" s="68">
        <f t="shared" ref="P14" si="25">(F14/F26)-1</f>
        <v>-9.5636025998142915E-2</v>
      </c>
      <c r="Q14" s="67">
        <f>AVERAGE(B14:B16)/AVERAGE(B17:B19)-1</f>
        <v>6.7658998646822344E-3</v>
      </c>
      <c r="R14" s="60">
        <f>AVERAGE(C14:C16)/AVERAGE(C17:C19)-1</f>
        <v>1.5828350334153862E-2</v>
      </c>
      <c r="S14" s="60">
        <f t="shared" ref="S14" si="26">AVERAGE(D14:D16)/AVERAGE(D17:D19)-1</f>
        <v>-1.9537609899056285E-3</v>
      </c>
      <c r="T14" s="60">
        <f t="shared" ref="T14" si="27">AVERAGE(E14:E16)/AVERAGE(E17:E19)-1</f>
        <v>-5.6050115397295874E-3</v>
      </c>
      <c r="U14" s="68">
        <f t="shared" ref="U14" si="28">AVERAGE(F14:F16)/AVERAGE(F17:F19)-1</f>
        <v>6.4557779212415234E-4</v>
      </c>
      <c r="V14" s="6"/>
      <c r="W14" s="12"/>
      <c r="X14" s="12"/>
    </row>
    <row r="15" spans="1:24" s="5" customFormat="1" ht="13.8" x14ac:dyDescent="0.3">
      <c r="A15" s="37">
        <v>44593</v>
      </c>
      <c r="B15" s="66">
        <v>100.4</v>
      </c>
      <c r="C15" s="66">
        <v>97.2</v>
      </c>
      <c r="D15" s="66">
        <v>103.6</v>
      </c>
      <c r="E15" s="66">
        <v>100.4</v>
      </c>
      <c r="F15" s="66">
        <v>105.9</v>
      </c>
      <c r="G15" s="67">
        <f t="shared" ref="G15" si="29">(B15/B16)-1</f>
        <v>-1.4720314033366044E-2</v>
      </c>
      <c r="H15" s="60">
        <f t="shared" ref="H15" si="30">(C15/C16)-1</f>
        <v>-9.1743119266054496E-3</v>
      </c>
      <c r="I15" s="60">
        <f t="shared" ref="I15" si="31">(D15/D16)-1</f>
        <v>-1.9867549668874274E-2</v>
      </c>
      <c r="J15" s="60">
        <f t="shared" ref="J15" si="32">(E15/E16)-1</f>
        <v>-3.7392138063278901E-2</v>
      </c>
      <c r="K15" s="68">
        <f t="shared" ref="K15" si="33">(F15/F16)-1</f>
        <v>-7.4976569821930683E-3</v>
      </c>
      <c r="L15" s="67">
        <f t="shared" ref="L15" si="34">(B15/B27)-1</f>
        <v>3.9337474120082927E-2</v>
      </c>
      <c r="M15" s="60">
        <f t="shared" ref="M15" si="35">(C15/C27)-1</f>
        <v>4.9676025917926747E-2</v>
      </c>
      <c r="N15" s="60">
        <f t="shared" ref="N15" si="36">(D15/D27)-1</f>
        <v>2.8798411122144874E-2</v>
      </c>
      <c r="O15" s="60">
        <f t="shared" ref="O15" si="37">(E15/E27)-1</f>
        <v>8.0321285140563248E-3</v>
      </c>
      <c r="P15" s="68">
        <f t="shared" ref="P15" si="38">(F15/F27)-1</f>
        <v>4.3349753694581272E-2</v>
      </c>
      <c r="Q15" s="64"/>
      <c r="R15" s="33"/>
      <c r="S15" s="33"/>
      <c r="T15" s="33"/>
      <c r="U15" s="65"/>
      <c r="V15" s="6"/>
      <c r="W15" s="12"/>
      <c r="X15" s="12"/>
    </row>
    <row r="16" spans="1:24" s="5" customFormat="1" ht="13.8" x14ac:dyDescent="0.3">
      <c r="A16" s="37">
        <v>44562</v>
      </c>
      <c r="B16" s="66">
        <v>101.9</v>
      </c>
      <c r="C16" s="66">
        <v>98.1</v>
      </c>
      <c r="D16" s="66">
        <v>105.7</v>
      </c>
      <c r="E16" s="66">
        <v>104.3</v>
      </c>
      <c r="F16" s="66">
        <v>106.7</v>
      </c>
      <c r="G16" s="67">
        <f t="shared" ref="G16" si="39">(B16/B17)-1</f>
        <v>1.5952143569292199E-2</v>
      </c>
      <c r="H16" s="60">
        <f t="shared" ref="H16" si="40">(C16/C17)-1</f>
        <v>2.1874999999999867E-2</v>
      </c>
      <c r="I16" s="60">
        <f t="shared" ref="I16" si="41">(D16/D17)-1</f>
        <v>9.5510983763131829E-3</v>
      </c>
      <c r="J16" s="60">
        <f t="shared" ref="J16" si="42">(E16/E17)-1</f>
        <v>-2.0657276995305174E-2</v>
      </c>
      <c r="K16" s="68">
        <f t="shared" ref="K16" si="43">(F16/F17)-1</f>
        <v>3.0917874396135359E-2</v>
      </c>
      <c r="L16" s="67">
        <f t="shared" ref="L16" si="44">(B16/B28)-1</f>
        <v>4.4057377049180557E-2</v>
      </c>
      <c r="M16" s="60">
        <f t="shared" ref="M16" si="45">(C16/C28)-1</f>
        <v>4.8076923076923128E-2</v>
      </c>
      <c r="N16" s="60">
        <f t="shared" ref="N16" si="46">(D16/D28)-1</f>
        <v>4.0354330708661568E-2</v>
      </c>
      <c r="O16" s="60">
        <f t="shared" ref="O16" si="47">(E16/E28)-1</f>
        <v>2.6574803149606252E-2</v>
      </c>
      <c r="P16" s="68">
        <f t="shared" ref="P16" si="48">(F16/F28)-1</f>
        <v>5.019685039370092E-2</v>
      </c>
      <c r="Q16" s="64"/>
      <c r="R16" s="33"/>
      <c r="S16" s="33"/>
      <c r="T16" s="33"/>
      <c r="U16" s="65"/>
      <c r="V16" s="6"/>
      <c r="W16" s="12"/>
      <c r="X16" s="12"/>
    </row>
    <row r="17" spans="1:24" s="5" customFormat="1" ht="13.8" x14ac:dyDescent="0.3">
      <c r="A17" s="37">
        <v>44531</v>
      </c>
      <c r="B17" s="66">
        <v>100.3</v>
      </c>
      <c r="C17" s="66">
        <v>96</v>
      </c>
      <c r="D17" s="66">
        <v>104.7</v>
      </c>
      <c r="E17" s="66">
        <v>106.5</v>
      </c>
      <c r="F17" s="66">
        <v>103.5</v>
      </c>
      <c r="G17" s="67">
        <f t="shared" ref="G17" si="49">(B17/B18)-1</f>
        <v>7.0281124497992842E-3</v>
      </c>
      <c r="H17" s="60">
        <f t="shared" ref="H17" si="50">(C17/C18)-1</f>
        <v>2.0876826722338038E-3</v>
      </c>
      <c r="I17" s="60">
        <f t="shared" ref="I17" si="51">(D17/D18)-1</f>
        <v>1.1594202898550732E-2</v>
      </c>
      <c r="J17" s="60">
        <f t="shared" ref="J17" si="52">(E17/E18)-1</f>
        <v>6.1814556331007076E-2</v>
      </c>
      <c r="K17" s="68">
        <f t="shared" ref="K17" si="53">(F17/F18)-1</f>
        <v>-2.081362346263016E-2</v>
      </c>
      <c r="L17" s="67">
        <f t="shared" ref="L17" si="54">(B17/B29)-1</f>
        <v>-3.9721946375372852E-3</v>
      </c>
      <c r="M17" s="60">
        <f t="shared" ref="M17" si="55">(C17/C29)-1</f>
        <v>-1.4373716632443578E-2</v>
      </c>
      <c r="N17" s="60">
        <f t="shared" ref="N17" si="56">(D17/D29)-1</f>
        <v>6.7307692307692069E-3</v>
      </c>
      <c r="O17" s="60">
        <f t="shared" ref="O17" si="57">(E17/E29)-1</f>
        <v>1.8164435946462776E-2</v>
      </c>
      <c r="P17" s="68">
        <f t="shared" ref="P17" si="58">(F17/F29)-1</f>
        <v>0</v>
      </c>
      <c r="Q17" s="67">
        <f>AVERAGE(B17:B19)/AVERAGE(B20:B22)-1</f>
        <v>3.2844164919636487E-2</v>
      </c>
      <c r="R17" s="60">
        <f>AVERAGE(C17:C19)/AVERAGE(C20:C22)-1</f>
        <v>2.2294138798993224E-2</v>
      </c>
      <c r="S17" s="60">
        <f t="shared" ref="S17" si="59">AVERAGE(D17:D19)/AVERAGE(D20:D22)-1</f>
        <v>4.3138586956521952E-2</v>
      </c>
      <c r="T17" s="60">
        <f t="shared" ref="T17" si="60">AVERAGE(E17:E19)/AVERAGE(E20:E22)-1</f>
        <v>3.5860655737704805E-2</v>
      </c>
      <c r="U17" s="68">
        <f t="shared" ref="U17" si="61">AVERAGE(F17:F19)/AVERAGE(F20:F22)-1</f>
        <v>4.8392554991539605E-2</v>
      </c>
      <c r="V17" s="6"/>
      <c r="W17" s="12"/>
      <c r="X17" s="12"/>
    </row>
    <row r="18" spans="1:24" s="5" customFormat="1" ht="13.8" x14ac:dyDescent="0.3">
      <c r="A18" s="37">
        <v>44501</v>
      </c>
      <c r="B18" s="66">
        <v>99.6</v>
      </c>
      <c r="C18" s="66">
        <v>95.8</v>
      </c>
      <c r="D18" s="66">
        <v>103.5</v>
      </c>
      <c r="E18" s="66">
        <v>100.3</v>
      </c>
      <c r="F18" s="66">
        <v>105.7</v>
      </c>
      <c r="G18" s="67">
        <f t="shared" ref="G18" si="62">(B18/B19)-1</f>
        <v>4.0752351097178563E-2</v>
      </c>
      <c r="H18" s="60">
        <f t="shared" ref="H18" si="63">(C18/C19)-1</f>
        <v>3.5675675675675755E-2</v>
      </c>
      <c r="I18" s="60">
        <f t="shared" ref="I18" si="64">(D18/D19)-1</f>
        <v>4.6511627906976605E-2</v>
      </c>
      <c r="J18" s="60">
        <f t="shared" ref="J18" si="65">(E18/E19)-1</f>
        <v>3.9378238341968963E-2</v>
      </c>
      <c r="K18" s="68">
        <f t="shared" ref="K18" si="66">(F18/F19)-1</f>
        <v>5.0695825049701826E-2</v>
      </c>
      <c r="L18" s="67">
        <f t="shared" ref="L18" si="67">(B18/B30)-1</f>
        <v>-1.0030090270812808E-3</v>
      </c>
      <c r="M18" s="60">
        <f t="shared" ref="M18" si="68">(C18/C30)-1</f>
        <v>-1.5416238437821139E-2</v>
      </c>
      <c r="N18" s="60">
        <f t="shared" ref="N18" si="69">(D18/D30)-1</f>
        <v>1.2720156555773077E-2</v>
      </c>
      <c r="O18" s="60">
        <f t="shared" ref="O18" si="70">(E18/E30)-1</f>
        <v>-3.2786885245901676E-2</v>
      </c>
      <c r="P18" s="68">
        <f t="shared" ref="P18" si="71">(F18/F30)-1</f>
        <v>4.549950544015835E-2</v>
      </c>
      <c r="Q18" s="64"/>
      <c r="R18" s="33"/>
      <c r="S18" s="33"/>
      <c r="T18" s="33"/>
      <c r="U18" s="65"/>
      <c r="V18" s="6"/>
      <c r="W18" s="12"/>
      <c r="X18" s="12"/>
    </row>
    <row r="19" spans="1:24" s="5" customFormat="1" ht="13.8" x14ac:dyDescent="0.3">
      <c r="A19" s="37">
        <v>44470</v>
      </c>
      <c r="B19" s="66">
        <v>95.7</v>
      </c>
      <c r="C19" s="66">
        <v>92.5</v>
      </c>
      <c r="D19" s="66">
        <v>98.9</v>
      </c>
      <c r="E19" s="66">
        <v>96.5</v>
      </c>
      <c r="F19" s="66">
        <v>100.6</v>
      </c>
      <c r="G19" s="67">
        <f t="shared" ref="G19" si="72">(B19/B20)-1</f>
        <v>1.8085106382978777E-2</v>
      </c>
      <c r="H19" s="60">
        <f t="shared" ref="H19" si="73">(C19/C20)-1</f>
        <v>1.2035010940919078E-2</v>
      </c>
      <c r="I19" s="60">
        <f t="shared" ref="I19" si="74">(D19/D20)-1</f>
        <v>2.2750775594622574E-2</v>
      </c>
      <c r="J19" s="60">
        <f t="shared" ref="J19" si="75">(E19/E20)-1</f>
        <v>1.5789473684210575E-2</v>
      </c>
      <c r="K19" s="68">
        <f t="shared" ref="K19" si="76">(F19/F20)-1</f>
        <v>2.8629856850715729E-2</v>
      </c>
      <c r="L19" s="67">
        <f t="shared" ref="L19" si="77">(B19/B31)-1</f>
        <v>-3.2355915065722995E-2</v>
      </c>
      <c r="M19" s="60">
        <f t="shared" ref="M19" si="78">(C19/C31)-1</f>
        <v>-3.645833333333337E-2</v>
      </c>
      <c r="N19" s="60">
        <f t="shared" ref="N19" si="79">(D19/D31)-1</f>
        <v>-2.8487229862475316E-2</v>
      </c>
      <c r="O19" s="60">
        <f t="shared" ref="O19" si="80">(E19/E31)-1</f>
        <v>-5.3921568627451011E-2</v>
      </c>
      <c r="P19" s="68">
        <f t="shared" ref="P19" si="81">(F19/F31)-1</f>
        <v>-9.8425196850393526E-3</v>
      </c>
      <c r="Q19" s="64"/>
      <c r="R19" s="33"/>
      <c r="S19" s="33"/>
      <c r="T19" s="33"/>
      <c r="U19" s="65"/>
      <c r="V19" s="6"/>
      <c r="W19" s="12"/>
      <c r="X19" s="12"/>
    </row>
    <row r="20" spans="1:24" s="5" customFormat="1" ht="13.8" x14ac:dyDescent="0.3">
      <c r="A20" s="37">
        <v>44440</v>
      </c>
      <c r="B20" s="66">
        <v>94</v>
      </c>
      <c r="C20" s="66">
        <v>91.4</v>
      </c>
      <c r="D20" s="66">
        <v>96.7</v>
      </c>
      <c r="E20" s="66">
        <v>95</v>
      </c>
      <c r="F20" s="66">
        <v>97.8</v>
      </c>
      <c r="G20" s="67">
        <f t="shared" ref="G20:G21" si="82">(B20/B21)-1</f>
        <v>5.3475935828877219E-3</v>
      </c>
      <c r="H20" s="60">
        <f t="shared" ref="H20:H21" si="83">(C20/C21)-1</f>
        <v>4.39560439560438E-3</v>
      </c>
      <c r="I20" s="60">
        <f t="shared" ref="I20:I21" si="84">(D20/D21)-1</f>
        <v>7.2916666666666963E-3</v>
      </c>
      <c r="J20" s="60">
        <f t="shared" ref="J20:J21" si="85">(E20/E21)-1</f>
        <v>-1.6563146997929601E-2</v>
      </c>
      <c r="K20" s="68">
        <f t="shared" ref="K20:K21" si="86">(F20/F21)-1</f>
        <v>2.3012552301255207E-2</v>
      </c>
      <c r="L20" s="67">
        <f t="shared" ref="L20:L21" si="87">(B20/B32)-1</f>
        <v>-1.5706806282722474E-2</v>
      </c>
      <c r="M20" s="60">
        <f t="shared" ref="M20:M21" si="88">(C20/C32)-1</f>
        <v>-2.0364415862808016E-2</v>
      </c>
      <c r="N20" s="60">
        <f t="shared" ref="N20:N21" si="89">(D20/D32)-1</f>
        <v>-1.1247443762781084E-2</v>
      </c>
      <c r="O20" s="60">
        <f t="shared" ref="O20:O21" si="90">(E20/E32)-1</f>
        <v>-6.4960629921259838E-2</v>
      </c>
      <c r="P20" s="68">
        <f t="shared" ref="P20:P21" si="91">(F20/F32)-1</f>
        <v>2.8391167192429068E-2</v>
      </c>
      <c r="Q20" s="67">
        <f>AVERAGE(B20:B22)/AVERAGE(B23:B25)-1</f>
        <v>-2.4872231686541735E-2</v>
      </c>
      <c r="R20" s="60">
        <f>AVERAGE(C20:C22)/AVERAGE(C23:C25)-1</f>
        <v>-2.2839072382290992E-2</v>
      </c>
      <c r="S20" s="60">
        <f t="shared" ref="S20" si="92">AVERAGE(D20:D22)/AVERAGE(D23:D25)-1</f>
        <v>-2.6776859504132222E-2</v>
      </c>
      <c r="T20" s="60">
        <f t="shared" ref="T20" si="93">AVERAGE(E20:E22)/AVERAGE(E23:E25)-1</f>
        <v>-2.3023023023022837E-2</v>
      </c>
      <c r="U20" s="68">
        <f t="shared" ref="U20" si="94">AVERAGE(F20:F22)/AVERAGE(F23:F25)-1</f>
        <v>-2.9237844940867119E-2</v>
      </c>
      <c r="V20" s="6"/>
      <c r="W20" s="12"/>
      <c r="X20" s="12"/>
    </row>
    <row r="21" spans="1:24" s="5" customFormat="1" ht="13.8" x14ac:dyDescent="0.3">
      <c r="A21" s="37">
        <v>44409</v>
      </c>
      <c r="B21" s="66">
        <v>93.5</v>
      </c>
      <c r="C21" s="66">
        <v>91</v>
      </c>
      <c r="D21" s="66">
        <v>96</v>
      </c>
      <c r="E21" s="66">
        <v>96.6</v>
      </c>
      <c r="F21" s="66">
        <v>95.6</v>
      </c>
      <c r="G21" s="67">
        <f t="shared" si="82"/>
        <v>-5.268490374873358E-2</v>
      </c>
      <c r="H21" s="60">
        <f t="shared" si="83"/>
        <v>-4.9111807732497459E-2</v>
      </c>
      <c r="I21" s="60">
        <f t="shared" si="84"/>
        <v>-5.6047197640118007E-2</v>
      </c>
      <c r="J21" s="60">
        <f t="shared" si="85"/>
        <v>-4.5454545454545525E-2</v>
      </c>
      <c r="K21" s="68">
        <f t="shared" si="86"/>
        <v>-6.3663075416258597E-2</v>
      </c>
      <c r="L21" s="67">
        <f t="shared" si="87"/>
        <v>2.1436227224009841E-3</v>
      </c>
      <c r="M21" s="60">
        <f t="shared" si="88"/>
        <v>-4.3763676148796948E-3</v>
      </c>
      <c r="N21" s="60">
        <f t="shared" si="89"/>
        <v>7.34522560335793E-3</v>
      </c>
      <c r="O21" s="60">
        <f t="shared" si="90"/>
        <v>-2.4242424242424288E-2</v>
      </c>
      <c r="P21" s="68">
        <f t="shared" si="91"/>
        <v>3.0172413793103425E-2</v>
      </c>
      <c r="Q21" s="64"/>
      <c r="R21" s="33"/>
      <c r="S21" s="33"/>
      <c r="T21" s="33"/>
      <c r="U21" s="65"/>
      <c r="V21" s="6"/>
      <c r="W21" s="12"/>
      <c r="X21" s="12"/>
    </row>
    <row r="22" spans="1:24" s="5" customFormat="1" ht="13.8" x14ac:dyDescent="0.3">
      <c r="A22" s="37">
        <v>44378</v>
      </c>
      <c r="B22" s="66">
        <v>98.7</v>
      </c>
      <c r="C22" s="66">
        <v>95.7</v>
      </c>
      <c r="D22" s="66">
        <v>101.7</v>
      </c>
      <c r="E22" s="66">
        <v>101.2</v>
      </c>
      <c r="F22" s="66">
        <v>102.1</v>
      </c>
      <c r="G22" s="67">
        <f t="shared" ref="G22" si="95">(B22/B23)-1</f>
        <v>9.2024539877302303E-3</v>
      </c>
      <c r="H22" s="60">
        <f t="shared" ref="H22" si="96">(C22/C23)-1</f>
        <v>5.2521008403361158E-3</v>
      </c>
      <c r="I22" s="60">
        <f t="shared" ref="I22" si="97">(D22/D23)-1</f>
        <v>1.294820717131473E-2</v>
      </c>
      <c r="J22" s="60">
        <f t="shared" ref="J22" si="98">(E22/E23)-1</f>
        <v>1.5045135406218657E-2</v>
      </c>
      <c r="K22" s="68">
        <f t="shared" ref="K22" si="99">(F22/F23)-1</f>
        <v>1.1892963330029538E-2</v>
      </c>
      <c r="L22" s="67">
        <f t="shared" ref="L22" si="100">(B22/B34)-1</f>
        <v>5.561497326203213E-2</v>
      </c>
      <c r="M22" s="60">
        <f t="shared" ref="M22" si="101">(C22/C34)-1</f>
        <v>3.3477321814255001E-2</v>
      </c>
      <c r="N22" s="60">
        <f t="shared" ref="N22" si="102">(D22/D34)-1</f>
        <v>7.7330508474576343E-2</v>
      </c>
      <c r="O22" s="60">
        <f t="shared" ref="O22" si="103">(E22/E34)-1</f>
        <v>3.476482617586929E-2</v>
      </c>
      <c r="P22" s="68">
        <f t="shared" ref="P22" si="104">(F22/F34)-1</f>
        <v>0.10978260869565215</v>
      </c>
      <c r="Q22" s="64"/>
      <c r="R22" s="33"/>
      <c r="S22" s="33"/>
      <c r="T22" s="33"/>
      <c r="U22" s="65"/>
      <c r="V22" s="6"/>
      <c r="W22" s="12"/>
      <c r="X22" s="12"/>
    </row>
    <row r="23" spans="1:24" s="5" customFormat="1" ht="13.8" x14ac:dyDescent="0.3">
      <c r="A23" s="37">
        <v>44348</v>
      </c>
      <c r="B23" s="66">
        <v>97.8</v>
      </c>
      <c r="C23" s="66">
        <v>95.2</v>
      </c>
      <c r="D23" s="66">
        <v>100.4</v>
      </c>
      <c r="E23" s="66">
        <v>99.7</v>
      </c>
      <c r="F23" s="66">
        <v>100.9</v>
      </c>
      <c r="G23" s="67">
        <f t="shared" ref="G23" si="105">(B23/B24)-1</f>
        <v>-2.0408163265306367E-3</v>
      </c>
      <c r="H23" s="60">
        <f t="shared" ref="H23" si="106">(C23/C24)-1</f>
        <v>-1.0493179433367361E-3</v>
      </c>
      <c r="I23" s="60">
        <f t="shared" ref="I23" si="107">(D23/D24)-1</f>
        <v>-3.9682539682538431E-3</v>
      </c>
      <c r="J23" s="60">
        <f t="shared" ref="J23" si="108">(E23/E24)-1</f>
        <v>5.0403225806452401E-3</v>
      </c>
      <c r="K23" s="68">
        <f t="shared" ref="K23" si="109">(F23/F24)-1</f>
        <v>-9.8135426889106592E-3</v>
      </c>
      <c r="L23" s="67">
        <f t="shared" ref="L23" si="110">(B23/B35)-1</f>
        <v>9.8876404494381953E-2</v>
      </c>
      <c r="M23" s="60">
        <f t="shared" ref="M23" si="111">(C23/C35)-1</f>
        <v>8.0590238365493949E-2</v>
      </c>
      <c r="N23" s="60">
        <f t="shared" ref="N23" si="112">(D23/D35)-1</f>
        <v>0.11555555555555563</v>
      </c>
      <c r="O23" s="60">
        <f t="shared" ref="O23" si="113">(E23/E35)-1</f>
        <v>9.8017621145374489E-2</v>
      </c>
      <c r="P23" s="68">
        <f t="shared" ref="P23" si="114">(F23/F35)-1</f>
        <v>0.12863534675615207</v>
      </c>
      <c r="Q23" s="67">
        <f>AVERAGE(B23:B25)/AVERAGE(B26:B28)-1</f>
        <v>-6.4319566689233776E-3</v>
      </c>
      <c r="R23" s="60">
        <f>AVERAGE(C23:C25)/AVERAGE(C26:C28)-1</f>
        <v>3.5260930888574293E-3</v>
      </c>
      <c r="S23" s="60">
        <f t="shared" ref="S23" si="115">AVERAGE(D23:D25)/AVERAGE(D26:D28)-1</f>
        <v>-1.5619915392124928E-2</v>
      </c>
      <c r="T23" s="60">
        <f t="shared" ref="T23" si="116">AVERAGE(E23:E25)/AVERAGE(E26:E28)-1</f>
        <v>-8.2726671078756642E-3</v>
      </c>
      <c r="U23" s="68">
        <f t="shared" ref="U23" si="117">AVERAGE(F23:F25)/AVERAGE(F26:F28)-1</f>
        <v>-2.0592020592020477E-2</v>
      </c>
      <c r="V23" s="6"/>
      <c r="W23" s="12"/>
      <c r="X23" s="12"/>
    </row>
    <row r="24" spans="1:24" s="5" customFormat="1" ht="13.8" x14ac:dyDescent="0.3">
      <c r="A24" s="37">
        <v>44317</v>
      </c>
      <c r="B24" s="66">
        <v>98</v>
      </c>
      <c r="C24" s="66">
        <v>95.3</v>
      </c>
      <c r="D24" s="66">
        <v>100.8</v>
      </c>
      <c r="E24" s="66">
        <v>99.2</v>
      </c>
      <c r="F24" s="66">
        <v>101.9</v>
      </c>
      <c r="G24" s="67">
        <f t="shared" ref="G24" si="118">(B24/B25)-1</f>
        <v>3.0706243602864891E-3</v>
      </c>
      <c r="H24" s="60">
        <f t="shared" ref="H24" si="119">(C24/C25)-1</f>
        <v>1.2752391073326264E-2</v>
      </c>
      <c r="I24" s="60">
        <f t="shared" ref="I24" si="120">(D24/D25)-1</f>
        <v>-4.9358341559723184E-3</v>
      </c>
      <c r="J24" s="60">
        <f t="shared" ref="J24" si="121">(E24/E25)-1</f>
        <v>-1.5873015873015817E-2</v>
      </c>
      <c r="K24" s="68">
        <f t="shared" ref="K24" si="122">(F24/F25)-1</f>
        <v>2.9527559055120278E-3</v>
      </c>
      <c r="L24" s="67">
        <f t="shared" ref="L24" si="123">(B24/B36)-1</f>
        <v>0.25159642401021709</v>
      </c>
      <c r="M24" s="60">
        <f t="shared" ref="M24" si="124">(C24/C36)-1</f>
        <v>0.18532338308457708</v>
      </c>
      <c r="N24" s="60">
        <f t="shared" ref="N24" si="125">(D24/D36)-1</f>
        <v>0.3245729303547964</v>
      </c>
      <c r="O24" s="60">
        <f t="shared" ref="O24" si="126">(E24/E36)-1</f>
        <v>0.27506426735218525</v>
      </c>
      <c r="P24" s="68">
        <f t="shared" ref="P24" si="127">(F24/F36)-1</f>
        <v>0.35866666666666669</v>
      </c>
      <c r="Q24" s="64"/>
      <c r="R24" s="33"/>
      <c r="S24" s="33"/>
      <c r="T24" s="33"/>
      <c r="U24" s="65"/>
      <c r="V24" s="6"/>
      <c r="W24" s="12"/>
      <c r="X24" s="12"/>
    </row>
    <row r="25" spans="1:24" s="5" customFormat="1" ht="13.8" x14ac:dyDescent="0.3">
      <c r="A25" s="37">
        <v>44287</v>
      </c>
      <c r="B25" s="66">
        <v>97.7</v>
      </c>
      <c r="C25" s="66">
        <v>94.1</v>
      </c>
      <c r="D25" s="66">
        <v>101.3</v>
      </c>
      <c r="E25" s="66">
        <v>100.8</v>
      </c>
      <c r="F25" s="66">
        <v>101.6</v>
      </c>
      <c r="G25" s="67">
        <f t="shared" ref="G25" si="128">(B25/B26)-1</f>
        <v>-3.4584980237154173E-2</v>
      </c>
      <c r="H25" s="60">
        <f t="shared" ref="H25" si="129">(C25/C26)-1</f>
        <v>-3.3880903490759895E-2</v>
      </c>
      <c r="I25" s="60">
        <f t="shared" ref="I25" si="130">(D25/D26)-1</f>
        <v>-3.5238095238095291E-2</v>
      </c>
      <c r="J25" s="60">
        <f t="shared" ref="J25" si="131">(E25/E26)-1</f>
        <v>-1.980198019801982E-3</v>
      </c>
      <c r="K25" s="68">
        <f t="shared" ref="K25" si="132">(F25/F26)-1</f>
        <v>-5.6638811513463394E-2</v>
      </c>
      <c r="L25" s="67">
        <f t="shared" ref="L25" si="133">(B25/B37)-1</f>
        <v>0.38778409090909083</v>
      </c>
      <c r="M25" s="60">
        <f t="shared" ref="M25" si="134">(C25/C37)-1</f>
        <v>0.27679782903663486</v>
      </c>
      <c r="N25" s="60">
        <f t="shared" ref="N25" si="135">(D25/D37)-1</f>
        <v>0.51194029850746259</v>
      </c>
      <c r="O25" s="60">
        <f t="shared" ref="O25" si="136">(E25/E37)-1</f>
        <v>0.48453608247422664</v>
      </c>
      <c r="P25" s="68">
        <f t="shared" ref="P25" si="137">(F25/F37)-1</f>
        <v>0.53012048192771055</v>
      </c>
      <c r="Q25" s="64"/>
      <c r="R25" s="33"/>
      <c r="S25" s="33"/>
      <c r="T25" s="33"/>
      <c r="U25" s="65"/>
      <c r="V25" s="6"/>
      <c r="W25" s="12"/>
      <c r="X25" s="12"/>
    </row>
    <row r="26" spans="1:24" s="5" customFormat="1" ht="13.8" x14ac:dyDescent="0.3">
      <c r="A26" s="37">
        <v>44256</v>
      </c>
      <c r="B26" s="66">
        <v>101.2</v>
      </c>
      <c r="C26" s="66">
        <v>97.4</v>
      </c>
      <c r="D26" s="66">
        <v>105</v>
      </c>
      <c r="E26" s="66">
        <v>101</v>
      </c>
      <c r="F26" s="66">
        <v>107.7</v>
      </c>
      <c r="G26" s="67">
        <f t="shared" ref="G26" si="138">(B26/B27)-1</f>
        <v>4.7619047619047672E-2</v>
      </c>
      <c r="H26" s="60">
        <f t="shared" ref="H26" si="139">(C26/C27)-1</f>
        <v>5.1835853131749543E-2</v>
      </c>
      <c r="I26" s="60">
        <f t="shared" ref="I26" si="140">(D26/D27)-1</f>
        <v>4.2701092353525372E-2</v>
      </c>
      <c r="J26" s="60">
        <f t="shared" ref="J26" si="141">(E26/E27)-1</f>
        <v>1.4056224899598346E-2</v>
      </c>
      <c r="K26" s="68">
        <f t="shared" ref="K26" si="142">(F26/F27)-1</f>
        <v>6.1083743842364591E-2</v>
      </c>
      <c r="L26" s="67">
        <f t="shared" ref="L26" si="143">(B26/B38)-1</f>
        <v>8.7003222341568209E-2</v>
      </c>
      <c r="M26" s="60">
        <f t="shared" ref="M26" si="144">(C26/C38)-1</f>
        <v>5.7546145494028256E-2</v>
      </c>
      <c r="N26" s="60">
        <f t="shared" ref="N26" si="145">(D26/D38)-1</f>
        <v>0.11583421891604684</v>
      </c>
      <c r="O26" s="60">
        <f t="shared" ref="O26" si="146">(E26/E38)-1</f>
        <v>9.3073593073593086E-2</v>
      </c>
      <c r="P26" s="68">
        <f t="shared" ref="P26" si="147">(F26/F38)-1</f>
        <v>0.13011542497376705</v>
      </c>
      <c r="Q26" s="67">
        <f>AVERAGE(B26:B28)/AVERAGE(B29:B31)-1</f>
        <v>-1.3030404276645591E-2</v>
      </c>
      <c r="R26" s="60">
        <f>AVERAGE(C26:C28)/AVERAGE(C29:C31)-1</f>
        <v>-2.4423804609562949E-2</v>
      </c>
      <c r="S26" s="60">
        <f t="shared" ref="S26" si="148">AVERAGE(D26:D28)/AVERAGE(D29:D31)-1</f>
        <v>-2.2727272727274261E-3</v>
      </c>
      <c r="T26" s="60">
        <f t="shared" ref="T26" si="149">AVERAGE(E26:E28)/AVERAGE(E29:E31)-1</f>
        <v>-2.6103770544634197E-2</v>
      </c>
      <c r="U26" s="68">
        <f t="shared" ref="U26" si="150">AVERAGE(F26:F28)/AVERAGE(F29:F31)-1</f>
        <v>1.5022860875244737E-2</v>
      </c>
      <c r="V26" s="6"/>
      <c r="W26" s="12"/>
      <c r="X26" s="12"/>
    </row>
    <row r="27" spans="1:24" s="5" customFormat="1" ht="13.8" x14ac:dyDescent="0.3">
      <c r="A27" s="37">
        <v>44228</v>
      </c>
      <c r="B27" s="66">
        <v>96.6</v>
      </c>
      <c r="C27" s="66">
        <v>92.6</v>
      </c>
      <c r="D27" s="66">
        <v>100.7</v>
      </c>
      <c r="E27" s="66">
        <v>99.6</v>
      </c>
      <c r="F27" s="66">
        <v>101.5</v>
      </c>
      <c r="G27" s="67">
        <f t="shared" ref="G27" si="151">(B27/B28)-1</f>
        <v>-1.0245901639344246E-2</v>
      </c>
      <c r="H27" s="60">
        <f t="shared" ref="H27" si="152">(C27/C28)-1</f>
        <v>-1.0683760683760646E-2</v>
      </c>
      <c r="I27" s="60">
        <f t="shared" ref="I27" si="153">(D27/D28)-1</f>
        <v>-8.8582677165353063E-3</v>
      </c>
      <c r="J27" s="60">
        <f t="shared" ref="J27" si="154">(E27/E28)-1</f>
        <v>-1.9685039370078705E-2</v>
      </c>
      <c r="K27" s="68">
        <f t="shared" ref="K27" si="155">(F27/F28)-1</f>
        <v>-9.8425196850393526E-4</v>
      </c>
      <c r="L27" s="67">
        <f t="shared" ref="L27" si="156">(B27/B39)-1</f>
        <v>-6.5764023210831857E-2</v>
      </c>
      <c r="M27" s="60">
        <f t="shared" ref="M27" si="157">(C27/C39)-1</f>
        <v>-7.7689243027888599E-2</v>
      </c>
      <c r="N27" s="60">
        <f t="shared" ref="N27" si="158">(D27/D39)-1</f>
        <v>-5.4460093896713579E-2</v>
      </c>
      <c r="O27" s="60">
        <f t="shared" ref="O27" si="159">(E27/E39)-1</f>
        <v>-9.8642533936651677E-2</v>
      </c>
      <c r="P27" s="68">
        <f t="shared" ref="P27" si="160">(F27/F39)-1</f>
        <v>-2.1215043394406941E-2</v>
      </c>
      <c r="Q27" s="64"/>
      <c r="R27" s="33"/>
      <c r="S27" s="33"/>
      <c r="T27" s="33"/>
      <c r="U27" s="65"/>
      <c r="V27" s="6"/>
      <c r="W27" s="12"/>
      <c r="X27" s="12"/>
    </row>
    <row r="28" spans="1:24" s="5" customFormat="1" ht="13.8" x14ac:dyDescent="0.3">
      <c r="A28" s="37">
        <v>44197</v>
      </c>
      <c r="B28" s="66">
        <v>97.6</v>
      </c>
      <c r="C28" s="66">
        <v>93.6</v>
      </c>
      <c r="D28" s="66">
        <v>101.6</v>
      </c>
      <c r="E28" s="66">
        <v>101.6</v>
      </c>
      <c r="F28" s="66">
        <v>101.6</v>
      </c>
      <c r="G28" s="67">
        <f t="shared" ref="G28" si="161">(B28/B29)-1</f>
        <v>-3.0784508440913738E-2</v>
      </c>
      <c r="H28" s="60">
        <f t="shared" ref="H28" si="162">(C28/C29)-1</f>
        <v>-3.9014373716632522E-2</v>
      </c>
      <c r="I28" s="60">
        <f t="shared" ref="I28" si="163">(D28/D29)-1</f>
        <v>-2.3076923076923106E-2</v>
      </c>
      <c r="J28" s="60">
        <f t="shared" ref="J28" si="164">(E28/E29)-1</f>
        <v>-2.8680688336520044E-2</v>
      </c>
      <c r="K28" s="68">
        <f t="shared" ref="K28" si="165">(F28/F29)-1</f>
        <v>-1.8357487922705418E-2</v>
      </c>
      <c r="L28" s="67">
        <f t="shared" ref="L28" si="166">(B28/B40)-1</f>
        <v>-5.1506316812439334E-2</v>
      </c>
      <c r="M28" s="60">
        <f t="shared" ref="M28" si="167">(C28/C40)-1</f>
        <v>-6.9582504970178927E-2</v>
      </c>
      <c r="N28" s="60">
        <f t="shared" ref="N28" si="168">(D28/D40)-1</f>
        <v>-3.5137701804368482E-2</v>
      </c>
      <c r="O28" s="60">
        <f t="shared" ref="O28" si="169">(E28/E40)-1</f>
        <v>-7.6363636363636411E-2</v>
      </c>
      <c r="P28" s="68">
        <f t="shared" ref="P28" si="170">(F28/F40)-1</f>
        <v>-3.9215686274510775E-3</v>
      </c>
      <c r="Q28" s="64"/>
      <c r="R28" s="33"/>
      <c r="S28" s="33"/>
      <c r="T28" s="33"/>
      <c r="U28" s="65"/>
      <c r="V28" s="6"/>
      <c r="W28" s="12"/>
      <c r="X28" s="12"/>
    </row>
    <row r="29" spans="1:24" s="5" customFormat="1" ht="13.8" x14ac:dyDescent="0.3">
      <c r="A29" s="37">
        <v>44166</v>
      </c>
      <c r="B29" s="66">
        <v>100.7</v>
      </c>
      <c r="C29" s="66">
        <v>97.4</v>
      </c>
      <c r="D29" s="66">
        <v>104</v>
      </c>
      <c r="E29" s="66">
        <v>104.6</v>
      </c>
      <c r="F29" s="66">
        <v>103.5</v>
      </c>
      <c r="G29" s="67">
        <f t="shared" ref="G29" si="171">(B29/B30)-1</f>
        <v>1.0030090270812364E-2</v>
      </c>
      <c r="H29" s="60">
        <f t="shared" ref="H29" si="172">(C29/C30)-1</f>
        <v>1.0277492291881352E-3</v>
      </c>
      <c r="I29" s="60">
        <f t="shared" ref="I29" si="173">(D29/D30)-1</f>
        <v>1.7612524461839474E-2</v>
      </c>
      <c r="J29" s="60">
        <f t="shared" ref="J29" si="174">(E29/E30)-1</f>
        <v>8.6788813886209404E-3</v>
      </c>
      <c r="K29" s="68">
        <f t="shared" ref="K29" si="175">(F29/F30)-1</f>
        <v>2.3738872403560984E-2</v>
      </c>
      <c r="L29" s="67">
        <f t="shared" ref="L29" si="176">(B29/B41)-1</f>
        <v>-4.9407114624505644E-3</v>
      </c>
      <c r="M29" s="60">
        <f t="shared" ref="M29" si="177">(C29/C41)-1</f>
        <v>-8.1466395112016476E-3</v>
      </c>
      <c r="N29" s="60">
        <f t="shared" ref="N29" si="178">(D29/D41)-1</f>
        <v>-2.8763183125598557E-3</v>
      </c>
      <c r="O29" s="60">
        <f t="shared" ref="O29" si="179">(E29/E41)-1</f>
        <v>-2.2429906542056122E-2</v>
      </c>
      <c r="P29" s="68">
        <f t="shared" ref="P29" si="180">(F29/F41)-1</f>
        <v>9.7560975609756184E-3</v>
      </c>
      <c r="Q29" s="67">
        <f>AVERAGE(B29:B31)/AVERAGE(B32:B34)-1</f>
        <v>6.0219624512929393E-2</v>
      </c>
      <c r="R29" s="60">
        <f>AVERAGE(C29:C31)/AVERAGE(C32:C34)-1</f>
        <v>4.832311575910575E-2</v>
      </c>
      <c r="S29" s="60">
        <f t="shared" ref="S29" si="181">AVERAGE(D29:D31)/AVERAGE(D32:D34)-1</f>
        <v>7.1304347826087078E-2</v>
      </c>
      <c r="T29" s="60">
        <f t="shared" ref="T29" si="182">AVERAGE(E29:E31)/AVERAGE(E32:E34)-1</f>
        <v>3.9879356568364832E-2</v>
      </c>
      <c r="U29" s="68">
        <f t="shared" ref="U29" si="183">AVERAGE(F29:F31)/AVERAGE(F32:F34)-1</f>
        <v>9.3962129331904176E-2</v>
      </c>
      <c r="V29" s="24"/>
      <c r="W29" s="25"/>
      <c r="X29" s="26"/>
    </row>
    <row r="30" spans="1:24" s="5" customFormat="1" ht="13.8" x14ac:dyDescent="0.3">
      <c r="A30" s="37">
        <v>44136</v>
      </c>
      <c r="B30" s="66">
        <v>99.7</v>
      </c>
      <c r="C30" s="66">
        <v>97.3</v>
      </c>
      <c r="D30" s="66">
        <v>102.2</v>
      </c>
      <c r="E30" s="66">
        <v>103.7</v>
      </c>
      <c r="F30" s="66">
        <v>101.1</v>
      </c>
      <c r="G30" s="67">
        <f t="shared" ref="G30" si="184">(B30/B31)-1</f>
        <v>8.0889787664306656E-3</v>
      </c>
      <c r="H30" s="60">
        <f t="shared" ref="H30" si="185">(C30/C31)-1</f>
        <v>1.3541666666666563E-2</v>
      </c>
      <c r="I30" s="60">
        <f t="shared" ref="I30" si="186">(D30/D31)-1</f>
        <v>3.9292730844793233E-3</v>
      </c>
      <c r="J30" s="60">
        <f t="shared" ref="J30" si="187">(E30/E31)-1</f>
        <v>1.6666666666666607E-2</v>
      </c>
      <c r="K30" s="68">
        <f t="shared" ref="K30" si="188">(F30/F31)-1</f>
        <v>-4.9212598425196763E-3</v>
      </c>
      <c r="L30" s="67">
        <f t="shared" ref="L30" si="189">(B30/B42)-1</f>
        <v>-1.6765285996055201E-2</v>
      </c>
      <c r="M30" s="60">
        <f t="shared" ref="M30" si="190">(C30/C42)-1</f>
        <v>-1.3184584178498993E-2</v>
      </c>
      <c r="N30" s="60">
        <f t="shared" ref="N30" si="191">(D30/D42)-1</f>
        <v>-2.0134228187919434E-2</v>
      </c>
      <c r="O30" s="60">
        <f t="shared" ref="O30" si="192">(E30/E42)-1</f>
        <v>-3.5348837209302264E-2</v>
      </c>
      <c r="P30" s="68">
        <f t="shared" ref="P30" si="193">(F30/F42)-1</f>
        <v>-9.7943192948090063E-3</v>
      </c>
      <c r="Q30" s="67"/>
      <c r="R30" s="60"/>
      <c r="S30" s="60"/>
      <c r="T30" s="60"/>
      <c r="U30" s="68"/>
      <c r="V30" s="24"/>
      <c r="W30" s="25"/>
      <c r="X30" s="26"/>
    </row>
    <row r="31" spans="1:24" s="5" customFormat="1" ht="13.8" x14ac:dyDescent="0.3">
      <c r="A31" s="37">
        <v>44105</v>
      </c>
      <c r="B31" s="66">
        <v>98.9</v>
      </c>
      <c r="C31" s="66">
        <v>96</v>
      </c>
      <c r="D31" s="66">
        <v>101.8</v>
      </c>
      <c r="E31" s="66">
        <v>102</v>
      </c>
      <c r="F31" s="66">
        <v>101.6</v>
      </c>
      <c r="G31" s="67">
        <f t="shared" ref="G31" si="194">(B31/B32)-1</f>
        <v>3.5602094240837712E-2</v>
      </c>
      <c r="H31" s="60">
        <f t="shared" ref="H31" si="195">(C31/C32)-1</f>
        <v>2.8938906752411508E-2</v>
      </c>
      <c r="I31" s="60">
        <f t="shared" ref="I31" si="196">(D31/D32)-1</f>
        <v>4.0899795501022407E-2</v>
      </c>
      <c r="J31" s="60">
        <f t="shared" ref="J31" si="197">(E31/E32)-1</f>
        <v>3.937007874015741E-3</v>
      </c>
      <c r="K31" s="68">
        <f t="shared" ref="K31" si="198">(F31/F32)-1</f>
        <v>6.8349106203995813E-2</v>
      </c>
      <c r="L31" s="67">
        <f t="shared" ref="L31" si="199">(B31/B43)-1</f>
        <v>-2.6574803149606141E-2</v>
      </c>
      <c r="M31" s="60">
        <f t="shared" ref="M31" si="200">(C31/C43)-1</f>
        <v>-2.3397761953204421E-2</v>
      </c>
      <c r="N31" s="60">
        <f t="shared" ref="N31" si="201">(D31/D43)-1</f>
        <v>-2.9551954242135414E-2</v>
      </c>
      <c r="O31" s="60">
        <f t="shared" ref="O31" si="202">(E31/E43)-1</f>
        <v>-6.0773480662983381E-2</v>
      </c>
      <c r="P31" s="68">
        <f t="shared" ref="P31" si="203">(F31/F43)-1</f>
        <v>-7.812500000000111E-3</v>
      </c>
      <c r="Q31" s="67"/>
      <c r="R31" s="60"/>
      <c r="S31" s="60"/>
      <c r="T31" s="60"/>
      <c r="U31" s="68"/>
      <c r="V31" s="24"/>
      <c r="W31" s="25"/>
      <c r="X31" s="26"/>
    </row>
    <row r="32" spans="1:24" s="5" customFormat="1" ht="13.8" x14ac:dyDescent="0.3">
      <c r="A32" s="37">
        <v>44075</v>
      </c>
      <c r="B32" s="66">
        <v>95.5</v>
      </c>
      <c r="C32" s="66">
        <v>93.3</v>
      </c>
      <c r="D32" s="66">
        <v>97.8</v>
      </c>
      <c r="E32" s="66">
        <v>101.6</v>
      </c>
      <c r="F32" s="66">
        <v>95.1</v>
      </c>
      <c r="G32" s="67">
        <f t="shared" ref="G32" si="204">(B32/B33)-1</f>
        <v>2.3579849946409492E-2</v>
      </c>
      <c r="H32" s="60">
        <f t="shared" ref="H32" si="205">(C32/C33)-1</f>
        <v>2.0787746170678245E-2</v>
      </c>
      <c r="I32" s="60">
        <f t="shared" ref="I32" si="206">(D32/D33)-1</f>
        <v>2.6232948583420734E-2</v>
      </c>
      <c r="J32" s="60">
        <f t="shared" ref="J32" si="207">(E32/E33)-1</f>
        <v>2.626262626262621E-2</v>
      </c>
      <c r="K32" s="68">
        <f t="shared" ref="K32" si="208">(F32/F33)-1</f>
        <v>2.4784482758620552E-2</v>
      </c>
      <c r="L32" s="67">
        <f t="shared" ref="L32" si="209">(B32/B44)-1</f>
        <v>-6.9200779727095485E-2</v>
      </c>
      <c r="M32" s="60">
        <f t="shared" ref="M32" si="210">(C32/C44)-1</f>
        <v>-5.7575757575757613E-2</v>
      </c>
      <c r="N32" s="60">
        <f t="shared" ref="N32" si="211">(D32/D44)-1</f>
        <v>-7.9962370649106274E-2</v>
      </c>
      <c r="O32" s="60">
        <f t="shared" ref="O32" si="212">(E32/E44)-1</f>
        <v>-6.7889908256880793E-2</v>
      </c>
      <c r="P32" s="68">
        <f t="shared" ref="P32" si="213">(F32/F44)-1</f>
        <v>-8.9952153110047894E-2</v>
      </c>
      <c r="Q32" s="67">
        <f>AVERAGE(B32:B34)/AVERAGE(B35:B37)-1</f>
        <v>0.18763146823727395</v>
      </c>
      <c r="R32" s="60">
        <f>AVERAGE(C32:C34)/AVERAGE(C35:C37)-1</f>
        <v>0.14492155243600324</v>
      </c>
      <c r="S32" s="60">
        <f t="shared" ref="S32" si="214">AVERAGE(D32:D34)/AVERAGE(D35:D37)-1</f>
        <v>0.23337623337623326</v>
      </c>
      <c r="T32" s="60">
        <f t="shared" ref="T32" si="215">AVERAGE(E32:E34)/AVERAGE(E35:E37)-1</f>
        <v>0.26173361522198713</v>
      </c>
      <c r="U32" s="68">
        <f t="shared" ref="U32" si="216">AVERAGE(F32:F34)/AVERAGE(F35:F37)-1</f>
        <v>0.2127383015597919</v>
      </c>
      <c r="V32" s="24"/>
      <c r="W32" s="25"/>
      <c r="X32" s="26"/>
    </row>
    <row r="33" spans="1:24" s="5" customFormat="1" ht="13.8" x14ac:dyDescent="0.3">
      <c r="A33" s="37">
        <v>44044</v>
      </c>
      <c r="B33" s="66">
        <v>93.3</v>
      </c>
      <c r="C33" s="66">
        <v>91.4</v>
      </c>
      <c r="D33" s="66">
        <v>95.3</v>
      </c>
      <c r="E33" s="66">
        <v>99</v>
      </c>
      <c r="F33" s="66">
        <v>92.8</v>
      </c>
      <c r="G33" s="67">
        <f t="shared" ref="G33" si="217">(B33/B34)-1</f>
        <v>-2.1390374331551332E-3</v>
      </c>
      <c r="H33" s="60">
        <f t="shared" ref="H33" si="218">(C33/C34)-1</f>
        <v>-1.2958963282937219E-2</v>
      </c>
      <c r="I33" s="60">
        <f t="shared" ref="I33" si="219">(D33/D34)-1</f>
        <v>9.5338983050845538E-3</v>
      </c>
      <c r="J33" s="60">
        <f t="shared" ref="J33" si="220">(E33/E34)-1</f>
        <v>1.2269938650306678E-2</v>
      </c>
      <c r="K33" s="68">
        <f t="shared" ref="K33" si="221">(F33/F34)-1</f>
        <v>8.6956521739129933E-3</v>
      </c>
      <c r="L33" s="67">
        <f t="shared" ref="L33" si="222">(B33/B45)-1</f>
        <v>-9.6805421103581812E-2</v>
      </c>
      <c r="M33" s="60">
        <f t="shared" ref="M33" si="223">(C33/C45)-1</f>
        <v>-8.3249749247743199E-2</v>
      </c>
      <c r="N33" s="60">
        <f t="shared" ref="N33" si="224">(D33/D45)-1</f>
        <v>-0.10934579439252334</v>
      </c>
      <c r="O33" s="60">
        <f t="shared" ref="O33" si="225">(E33/E45)-1</f>
        <v>-9.7538742023701053E-2</v>
      </c>
      <c r="P33" s="68">
        <f t="shared" ref="P33" si="226">(F33/F45)-1</f>
        <v>-0.11787072243346008</v>
      </c>
      <c r="Q33" s="67"/>
      <c r="R33" s="60"/>
      <c r="S33" s="60"/>
      <c r="T33" s="60"/>
      <c r="U33" s="68"/>
      <c r="V33" s="24"/>
      <c r="W33" s="25"/>
      <c r="X33" s="26"/>
    </row>
    <row r="34" spans="1:24" s="5" customFormat="1" ht="13.8" x14ac:dyDescent="0.3">
      <c r="A34" s="37">
        <v>44013</v>
      </c>
      <c r="B34" s="66">
        <v>93.5</v>
      </c>
      <c r="C34" s="66">
        <v>92.6</v>
      </c>
      <c r="D34" s="66">
        <v>94.4</v>
      </c>
      <c r="E34" s="66">
        <v>97.8</v>
      </c>
      <c r="F34" s="66">
        <v>92</v>
      </c>
      <c r="G34" s="67">
        <f t="shared" ref="G34" si="227">(B34/B35)-1</f>
        <v>5.0561797752809001E-2</v>
      </c>
      <c r="H34" s="60">
        <f t="shared" ref="H34" si="228">(C34/C35)-1</f>
        <v>5.1078320090805818E-2</v>
      </c>
      <c r="I34" s="60">
        <f t="shared" ref="I34" si="229">(D34/D35)-1</f>
        <v>4.8888888888888982E-2</v>
      </c>
      <c r="J34" s="60">
        <f t="shared" ref="J34" si="230">(E34/E35)-1</f>
        <v>7.7092511013215903E-2</v>
      </c>
      <c r="K34" s="68">
        <f t="shared" ref="K34" si="231">(F34/F35)-1</f>
        <v>2.9082774049216997E-2</v>
      </c>
      <c r="L34" s="67">
        <f t="shared" ref="L34" si="232">(B34/B46)-1</f>
        <v>-9.3113482056256025E-2</v>
      </c>
      <c r="M34" s="60">
        <f t="shared" ref="M34" si="233">(C34/C46)-1</f>
        <v>-6.6532258064516236E-2</v>
      </c>
      <c r="N34" s="60">
        <f t="shared" ref="N34" si="234">(D34/D46)-1</f>
        <v>-0.11858076563958908</v>
      </c>
      <c r="O34" s="60">
        <f t="shared" ref="O34" si="235">(E34/E46)-1</f>
        <v>-8.5126286248830785E-2</v>
      </c>
      <c r="P34" s="68">
        <f t="shared" ref="P34" si="236">(F34/F46)-1</f>
        <v>-0.14179104477611948</v>
      </c>
      <c r="Q34" s="67"/>
      <c r="R34" s="60"/>
      <c r="S34" s="60"/>
      <c r="T34" s="60"/>
      <c r="U34" s="68"/>
      <c r="V34" s="24"/>
      <c r="W34" s="25"/>
      <c r="X34" s="26"/>
    </row>
    <row r="35" spans="1:24" s="5" customFormat="1" ht="13.8" x14ac:dyDescent="0.3">
      <c r="A35" s="37">
        <v>43983</v>
      </c>
      <c r="B35" s="66">
        <v>89</v>
      </c>
      <c r="C35" s="66">
        <v>88.1</v>
      </c>
      <c r="D35" s="66">
        <v>90</v>
      </c>
      <c r="E35" s="66">
        <v>90.8</v>
      </c>
      <c r="F35" s="66">
        <v>89.4</v>
      </c>
      <c r="G35" s="67">
        <f t="shared" ref="G35" si="237">(B35/B36)-1</f>
        <v>0.13665389527458505</v>
      </c>
      <c r="H35" s="60">
        <f t="shared" ref="H35" si="238">(C35/C36)-1</f>
        <v>9.577114427860689E-2</v>
      </c>
      <c r="I35" s="60">
        <f t="shared" ref="I35" si="239">(D35/D36)-1</f>
        <v>0.18265440210249673</v>
      </c>
      <c r="J35" s="60">
        <f t="shared" ref="J35" si="240">(E35/E36)-1</f>
        <v>0.16709511568123392</v>
      </c>
      <c r="K35" s="68">
        <f t="shared" ref="K35" si="241">(F35/F36)-1</f>
        <v>0.19200000000000017</v>
      </c>
      <c r="L35" s="67">
        <f t="shared" ref="L35" si="242">(B35/B47)-1</f>
        <v>-0.14009661835748788</v>
      </c>
      <c r="M35" s="60">
        <f t="shared" ref="M35" si="243">(C35/C47)-1</f>
        <v>-0.11010101010101014</v>
      </c>
      <c r="N35" s="60">
        <f t="shared" ref="N35" si="244">(D35/D47)-1</f>
        <v>-0.16820702402957488</v>
      </c>
      <c r="O35" s="60">
        <f t="shared" ref="O35" si="245">(E35/E47)-1</f>
        <v>-0.16390423572744017</v>
      </c>
      <c r="P35" s="68">
        <f t="shared" ref="P35" si="246">(F35/F47)-1</f>
        <v>-0.1714550509731233</v>
      </c>
      <c r="Q35" s="67">
        <f>AVERAGE(B35:B37)/AVERAGE(B38:B40)-1</f>
        <v>-0.20607882431529723</v>
      </c>
      <c r="R35" s="60">
        <f>AVERAGE(C35:C37)/AVERAGE(C38:C40)-1</f>
        <v>-0.17366086659843061</v>
      </c>
      <c r="S35" s="60">
        <f t="shared" ref="S35:U35" si="247">AVERAGE(D35:D37)/AVERAGE(D38:D40)-1</f>
        <v>-0.2379862700228832</v>
      </c>
      <c r="T35" s="60">
        <f t="shared" si="247"/>
        <v>-0.24416746564397573</v>
      </c>
      <c r="U35" s="68">
        <f t="shared" si="247"/>
        <v>-0.2332225913621262</v>
      </c>
      <c r="V35" s="24"/>
      <c r="W35" s="25"/>
      <c r="X35" s="26"/>
    </row>
    <row r="36" spans="1:24" s="5" customFormat="1" ht="13.8" x14ac:dyDescent="0.3">
      <c r="A36" s="37">
        <v>43952</v>
      </c>
      <c r="B36" s="66">
        <v>78.3</v>
      </c>
      <c r="C36" s="66">
        <v>80.400000000000006</v>
      </c>
      <c r="D36" s="66">
        <v>76.099999999999994</v>
      </c>
      <c r="E36" s="66">
        <v>77.8</v>
      </c>
      <c r="F36" s="66">
        <v>75</v>
      </c>
      <c r="G36" s="67">
        <f t="shared" ref="G36" si="248">(B36/B37)-1</f>
        <v>0.11221590909090895</v>
      </c>
      <c r="H36" s="60">
        <f t="shared" ref="H36" si="249">(C36/C37)-1</f>
        <v>9.090909090909105E-2</v>
      </c>
      <c r="I36" s="60">
        <f t="shared" ref="I36" si="250">(D36/D37)-1</f>
        <v>0.13582089552238807</v>
      </c>
      <c r="J36" s="60">
        <f t="shared" ref="J36" si="251">(E36/E37)-1</f>
        <v>0.14580265095729006</v>
      </c>
      <c r="K36" s="68">
        <f t="shared" ref="K36" si="252">(F36/F37)-1</f>
        <v>0.12951807228915646</v>
      </c>
      <c r="L36" s="67">
        <f t="shared" ref="L36" si="253">(B36/B48)-1</f>
        <v>-0.24711538461538463</v>
      </c>
      <c r="M36" s="60">
        <f t="shared" ref="M36" si="254">(C36/C48)-1</f>
        <v>-0.19599999999999995</v>
      </c>
      <c r="N36" s="60">
        <f t="shared" ref="N36" si="255">(D36/D48)-1</f>
        <v>-0.29537037037037039</v>
      </c>
      <c r="O36" s="60">
        <f t="shared" ref="O36" si="256">(E36/E48)-1</f>
        <v>-0.29143897996357016</v>
      </c>
      <c r="P36" s="68">
        <f t="shared" ref="P36" si="257">(F36/F48)-1</f>
        <v>-0.29709465791940015</v>
      </c>
      <c r="Q36" s="67"/>
      <c r="R36" s="60"/>
      <c r="S36" s="60"/>
      <c r="T36" s="60"/>
      <c r="U36" s="68"/>
      <c r="V36" s="24"/>
      <c r="W36" s="25"/>
      <c r="X36" s="26"/>
    </row>
    <row r="37" spans="1:24" s="5" customFormat="1" ht="13.8" x14ac:dyDescent="0.3">
      <c r="A37" s="37">
        <v>43922</v>
      </c>
      <c r="B37" s="66">
        <v>70.400000000000006</v>
      </c>
      <c r="C37" s="66">
        <v>73.7</v>
      </c>
      <c r="D37" s="66">
        <v>67</v>
      </c>
      <c r="E37" s="66">
        <v>67.900000000000006</v>
      </c>
      <c r="F37" s="66">
        <v>66.400000000000006</v>
      </c>
      <c r="G37" s="67">
        <f t="shared" ref="G37" si="258">(B37/B38)-1</f>
        <v>-0.24382384532760459</v>
      </c>
      <c r="H37" s="60">
        <f t="shared" ref="H37" si="259">(C37/C38)-1</f>
        <v>-0.19978284473398467</v>
      </c>
      <c r="I37" s="60">
        <f t="shared" ref="I37" si="260">(D37/D38)-1</f>
        <v>-0.28799149840595106</v>
      </c>
      <c r="J37" s="60">
        <f t="shared" ref="J37" si="261">(E37/E38)-1</f>
        <v>-0.26515151515151514</v>
      </c>
      <c r="K37" s="68">
        <f t="shared" ref="K37" si="262">(F37/F38)-1</f>
        <v>-0.30325288562434405</v>
      </c>
      <c r="L37" s="67">
        <f t="shared" ref="L37" si="263">(B37/B49)-1</f>
        <v>-0.32695984703632874</v>
      </c>
      <c r="M37" s="60">
        <f t="shared" ref="M37" si="264">(C37/C49)-1</f>
        <v>-0.27531956735496554</v>
      </c>
      <c r="N37" s="60">
        <f t="shared" ref="N37" si="265">(D37/D49)-1</f>
        <v>-0.37732342007434938</v>
      </c>
      <c r="O37" s="60">
        <f t="shared" ref="O37" si="266">(E37/E49)-1</f>
        <v>-0.38828828828828821</v>
      </c>
      <c r="P37" s="68">
        <f t="shared" ref="P37" si="267">(F37/F49)-1</f>
        <v>-0.36882129277566533</v>
      </c>
      <c r="Q37" s="67"/>
      <c r="R37" s="60"/>
      <c r="S37" s="60"/>
      <c r="T37" s="60"/>
      <c r="U37" s="68"/>
      <c r="V37" s="24"/>
      <c r="W37" s="25"/>
      <c r="X37" s="26"/>
    </row>
    <row r="38" spans="1:24" s="5" customFormat="1" ht="13.8" x14ac:dyDescent="0.3">
      <c r="A38" s="37">
        <v>43891</v>
      </c>
      <c r="B38" s="66">
        <v>93.1</v>
      </c>
      <c r="C38" s="66">
        <v>92.1</v>
      </c>
      <c r="D38" s="66">
        <v>94.1</v>
      </c>
      <c r="E38" s="66">
        <v>92.4</v>
      </c>
      <c r="F38" s="66">
        <v>95.3</v>
      </c>
      <c r="G38" s="67">
        <f t="shared" ref="G38" si="268">(B38/B39)-1</f>
        <v>-9.9613152804642224E-2</v>
      </c>
      <c r="H38" s="60">
        <f t="shared" ref="H38" si="269">(C38/C39)-1</f>
        <v>-8.2669322709163495E-2</v>
      </c>
      <c r="I38" s="60">
        <f t="shared" ref="I38" si="270">(D38/D39)-1</f>
        <v>-0.11643192488262921</v>
      </c>
      <c r="J38" s="60">
        <f t="shared" ref="J38" si="271">(E38/E39)-1</f>
        <v>-0.16380090497737554</v>
      </c>
      <c r="K38" s="68">
        <f t="shared" ref="K38" si="272">(F38/F39)-1</f>
        <v>-8.1002892960462924E-2</v>
      </c>
      <c r="L38" s="67">
        <f t="shared" ref="L38" si="273">(B38/B50)-1</f>
        <v>-0.12003780718336488</v>
      </c>
      <c r="M38" s="60">
        <f t="shared" ref="M38" si="274">(C38/C50)-1</f>
        <v>-9.2610837438423688E-2</v>
      </c>
      <c r="N38" s="60">
        <f t="shared" ref="N38" si="275">(D38/D50)-1</f>
        <v>-0.14609800362976411</v>
      </c>
      <c r="O38" s="60">
        <f t="shared" ref="O38" si="276">(E38/E50)-1</f>
        <v>-0.1690647482014388</v>
      </c>
      <c r="P38" s="68">
        <f t="shared" ref="P38" si="277">(F38/F50)-1</f>
        <v>-0.12968036529680371</v>
      </c>
      <c r="Q38" s="67">
        <f>AVERAGE(B38:B40)/AVERAGE(B41:B43)-1</f>
        <v>-1.5779092702169817E-2</v>
      </c>
      <c r="R38" s="60">
        <f>AVERAGE(C38:C40)/AVERAGE(C41:C43)-1</f>
        <v>-6.7773636055574737E-3</v>
      </c>
      <c r="S38" s="60">
        <f t="shared" ref="S38:U38" si="278">AVERAGE(D38:D40)/AVERAGE(D41:D43)-1</f>
        <v>-2.4242424242424399E-2</v>
      </c>
      <c r="T38" s="60">
        <f t="shared" si="278"/>
        <v>-3.1569173630454972E-2</v>
      </c>
      <c r="U38" s="68">
        <f t="shared" si="278"/>
        <v>-1.9543973941368087E-2</v>
      </c>
      <c r="V38" s="24"/>
      <c r="W38" s="25"/>
      <c r="X38" s="26"/>
    </row>
    <row r="39" spans="1:24" s="5" customFormat="1" ht="13.8" x14ac:dyDescent="0.3">
      <c r="A39" s="37">
        <v>43862</v>
      </c>
      <c r="B39" s="66">
        <v>103.4</v>
      </c>
      <c r="C39" s="66">
        <v>100.4</v>
      </c>
      <c r="D39" s="66">
        <v>106.5</v>
      </c>
      <c r="E39" s="66">
        <v>110.5</v>
      </c>
      <c r="F39" s="66">
        <v>103.7</v>
      </c>
      <c r="G39" s="67">
        <f t="shared" ref="G39:G40" si="279">(B39/B40)-1</f>
        <v>4.8590864917394949E-3</v>
      </c>
      <c r="H39" s="60">
        <f t="shared" ref="H39:H40" si="280">(C39/C40)-1</f>
        <v>-1.9880715705764551E-3</v>
      </c>
      <c r="I39" s="60">
        <f t="shared" ref="I39:I40" si="281">(D39/D40)-1</f>
        <v>1.139601139601143E-2</v>
      </c>
      <c r="J39" s="60">
        <f t="shared" ref="J39:J40" si="282">(E39/E40)-1</f>
        <v>4.5454545454546302E-3</v>
      </c>
      <c r="K39" s="68">
        <f t="shared" ref="K39:K40" si="283">(F39/F40)-1</f>
        <v>1.6666666666666607E-2</v>
      </c>
      <c r="L39" s="67">
        <f t="shared" ref="L39:L40" si="284">(B39/B51)-1</f>
        <v>-9.5785440613026518E-3</v>
      </c>
      <c r="M39" s="60">
        <f t="shared" ref="M39:M40" si="285">(C39/C51)-1</f>
        <v>-1.4720314033366044E-2</v>
      </c>
      <c r="N39" s="60">
        <f t="shared" ref="N39:N40" si="286">(D39/D51)-1</f>
        <v>-4.6728971962616273E-3</v>
      </c>
      <c r="O39" s="60">
        <f t="shared" ref="O39:O40" si="287">(E39/E51)-1</f>
        <v>7.2926162260711358E-3</v>
      </c>
      <c r="P39" s="68">
        <f t="shared" ref="P39:P40" si="288">(F39/F51)-1</f>
        <v>-1.3320647002854291E-2</v>
      </c>
      <c r="Q39" s="67"/>
      <c r="R39" s="60"/>
      <c r="S39" s="60"/>
      <c r="T39" s="60"/>
      <c r="U39" s="68"/>
      <c r="V39" s="24"/>
      <c r="W39" s="25"/>
      <c r="X39" s="26"/>
    </row>
    <row r="40" spans="1:24" s="5" customFormat="1" ht="13.8" x14ac:dyDescent="0.3">
      <c r="A40" s="37">
        <v>43831</v>
      </c>
      <c r="B40" s="66">
        <v>102.9</v>
      </c>
      <c r="C40" s="66">
        <v>100.6</v>
      </c>
      <c r="D40" s="66">
        <v>105.3</v>
      </c>
      <c r="E40" s="66">
        <v>110</v>
      </c>
      <c r="F40" s="66">
        <v>102</v>
      </c>
      <c r="G40" s="67">
        <f t="shared" si="279"/>
        <v>1.679841897233203E-2</v>
      </c>
      <c r="H40" s="60">
        <f t="shared" si="280"/>
        <v>2.4439918533604832E-2</v>
      </c>
      <c r="I40" s="60">
        <f t="shared" si="281"/>
        <v>9.5877277085330004E-3</v>
      </c>
      <c r="J40" s="60">
        <f t="shared" si="282"/>
        <v>2.8037383177569986E-2</v>
      </c>
      <c r="K40" s="68">
        <f t="shared" si="283"/>
        <v>-4.8780487804878092E-3</v>
      </c>
      <c r="L40" s="67">
        <f t="shared" si="284"/>
        <v>-2.6490066225165587E-2</v>
      </c>
      <c r="M40" s="60">
        <f t="shared" si="285"/>
        <v>-2.3300970873786464E-2</v>
      </c>
      <c r="N40" s="60">
        <f t="shared" si="286"/>
        <v>-2.8597785977859891E-2</v>
      </c>
      <c r="O40" s="60">
        <f t="shared" si="287"/>
        <v>-7.2202166064981865E-3</v>
      </c>
      <c r="P40" s="68">
        <f t="shared" si="288"/>
        <v>-4.404873477038429E-2</v>
      </c>
      <c r="Q40" s="67"/>
      <c r="R40" s="60"/>
      <c r="S40" s="60"/>
      <c r="T40" s="60"/>
      <c r="U40" s="68"/>
      <c r="V40" s="24"/>
      <c r="W40" s="25"/>
      <c r="X40" s="26"/>
    </row>
    <row r="41" spans="1:24" s="5" customFormat="1" ht="13.8" x14ac:dyDescent="0.3">
      <c r="A41" s="37">
        <v>43800</v>
      </c>
      <c r="B41" s="66">
        <v>101.2</v>
      </c>
      <c r="C41" s="66">
        <v>98.2</v>
      </c>
      <c r="D41" s="66">
        <v>104.3</v>
      </c>
      <c r="E41" s="66">
        <v>107</v>
      </c>
      <c r="F41" s="66">
        <v>102.5</v>
      </c>
      <c r="G41" s="67">
        <f t="shared" ref="G41" si="289">(B41/B42)-1</f>
        <v>-1.9723865877712132E-3</v>
      </c>
      <c r="H41" s="60">
        <f t="shared" ref="H41" si="290">(C41/C42)-1</f>
        <v>-4.0567951318457585E-3</v>
      </c>
      <c r="I41" s="60">
        <f t="shared" ref="I41" si="291">(D41/D42)-1</f>
        <v>0</v>
      </c>
      <c r="J41" s="60">
        <f t="shared" ref="J41" si="292">(E41/E42)-1</f>
        <v>-4.6511627906976605E-3</v>
      </c>
      <c r="K41" s="68">
        <f t="shared" ref="K41" si="293">(F41/F42)-1</f>
        <v>3.9177277179236469E-3</v>
      </c>
      <c r="L41" s="67">
        <f t="shared" ref="L41" si="294">(B41/B53)-1</f>
        <v>-3.8936372269705588E-2</v>
      </c>
      <c r="M41" s="60">
        <f t="shared" ref="M41" si="295">(C41/C53)-1</f>
        <v>-3.1558185404339301E-2</v>
      </c>
      <c r="N41" s="60">
        <f t="shared" ref="N41" si="296">(D41/D53)-1</f>
        <v>-4.5745654162854477E-2</v>
      </c>
      <c r="O41" s="60">
        <f t="shared" ref="O41" si="297">(E41/E53)-1</f>
        <v>-6.2226117440841278E-2</v>
      </c>
      <c r="P41" s="68">
        <f t="shared" ref="P41" si="298">(F41/F53)-1</f>
        <v>-3.2105760151086016E-2</v>
      </c>
      <c r="Q41" s="67">
        <f>AVERAGE(B41:B43)/AVERAGE(B44:B46)-1</f>
        <v>-1.5533980582524087E-2</v>
      </c>
      <c r="R41" s="60">
        <f>AVERAGE(C41:C43)/AVERAGE(C44:C46)-1</f>
        <v>-9.3991272239005719E-3</v>
      </c>
      <c r="S41" s="60">
        <f t="shared" ref="S41:U41" si="299">AVERAGE(D41:D43)/AVERAGE(D44:D46)-1</f>
        <v>-2.1535580524344566E-2</v>
      </c>
      <c r="T41" s="60">
        <f t="shared" si="299"/>
        <v>-7.6781326781327763E-3</v>
      </c>
      <c r="U41" s="68">
        <f t="shared" si="299"/>
        <v>-3.1240138845061494E-2</v>
      </c>
      <c r="V41" s="24"/>
      <c r="W41" s="25"/>
      <c r="X41" s="26"/>
    </row>
    <row r="42" spans="1:24" s="5" customFormat="1" ht="13.8" x14ac:dyDescent="0.3">
      <c r="A42" s="37">
        <v>43770</v>
      </c>
      <c r="B42" s="66">
        <v>101.4</v>
      </c>
      <c r="C42" s="66">
        <v>98.6</v>
      </c>
      <c r="D42" s="66">
        <v>104.3</v>
      </c>
      <c r="E42" s="66">
        <v>107.5</v>
      </c>
      <c r="F42" s="66">
        <v>102.1</v>
      </c>
      <c r="G42" s="67">
        <f t="shared" ref="G42" si="300">(B42/B43)-1</f>
        <v>-1.9685039370077595E-3</v>
      </c>
      <c r="H42" s="60">
        <f t="shared" ref="H42" si="301">(C42/C43)-1</f>
        <v>3.0518819938962771E-3</v>
      </c>
      <c r="I42" s="60">
        <f t="shared" ref="I42" si="302">(D42/D43)-1</f>
        <v>-5.7197330791231016E-3</v>
      </c>
      <c r="J42" s="60">
        <f t="shared" ref="J42" si="303">(E42/E43)-1</f>
        <v>-1.012891344383049E-2</v>
      </c>
      <c r="K42" s="68">
        <f t="shared" ref="K42" si="304">(F42/F43)-1</f>
        <v>-2.929687500000111E-3</v>
      </c>
      <c r="L42" s="67">
        <f t="shared" ref="L42" si="305">(B42/B54)-1</f>
        <v>-1.5533980582524198E-2</v>
      </c>
      <c r="M42" s="60">
        <f t="shared" ref="M42" si="306">(C42/C54)-1</f>
        <v>-2.3762376237623783E-2</v>
      </c>
      <c r="N42" s="60">
        <f t="shared" ref="N42" si="307">(D42/D54)-1</f>
        <v>-6.6666666666667096E-3</v>
      </c>
      <c r="O42" s="60">
        <f t="shared" ref="O42" si="308">(E42/E54)-1</f>
        <v>-6.4695009242143886E-3</v>
      </c>
      <c r="P42" s="68">
        <f t="shared" ref="P42" si="309">(F42/F54)-1</f>
        <v>-6.809338521400754E-3</v>
      </c>
      <c r="Q42" s="67"/>
      <c r="R42" s="60"/>
      <c r="S42" s="60"/>
      <c r="T42" s="60"/>
      <c r="U42" s="68"/>
      <c r="V42" s="24"/>
      <c r="W42" s="12"/>
      <c r="X42" s="26"/>
    </row>
    <row r="43" spans="1:24" s="5" customFormat="1" ht="13.8" x14ac:dyDescent="0.3">
      <c r="A43" s="37">
        <v>43739</v>
      </c>
      <c r="B43" s="66">
        <v>101.6</v>
      </c>
      <c r="C43" s="66">
        <v>98.3</v>
      </c>
      <c r="D43" s="66">
        <v>104.9</v>
      </c>
      <c r="E43" s="66">
        <v>108.6</v>
      </c>
      <c r="F43" s="66">
        <v>102.4</v>
      </c>
      <c r="G43" s="67">
        <f t="shared" ref="G43" si="310">(B43/B44)-1</f>
        <v>-9.74658869395717E-3</v>
      </c>
      <c r="H43" s="60">
        <f t="shared" ref="H43" si="311">(C43/C44)-1</f>
        <v>-7.0707070707071162E-3</v>
      </c>
      <c r="I43" s="60">
        <f t="shared" ref="I43" si="312">(D43/D44)-1</f>
        <v>-1.3170272812793926E-2</v>
      </c>
      <c r="J43" s="60">
        <f t="shared" ref="J43" si="313">(E43/E44)-1</f>
        <v>-3.669724770642202E-3</v>
      </c>
      <c r="K43" s="68">
        <f t="shared" ref="K43" si="314">(F43/F44)-1</f>
        <v>-2.0095693779904278E-2</v>
      </c>
      <c r="L43" s="67">
        <f t="shared" ref="L43" si="315">(B43/B55)-1</f>
        <v>-3.0534351145038219E-2</v>
      </c>
      <c r="M43" s="60">
        <f t="shared" ref="M43" si="316">(C43/C55)-1</f>
        <v>-4.0039062500000111E-2</v>
      </c>
      <c r="N43" s="60">
        <f t="shared" ref="N43" si="317">(D43/D55)-1</f>
        <v>-2.2367194780987809E-2</v>
      </c>
      <c r="O43" s="60">
        <f t="shared" ref="O43" si="318">(E43/E55)-1</f>
        <v>-1.0027347310847867E-2</v>
      </c>
      <c r="P43" s="68">
        <f t="shared" ref="P43" si="319">(F43/F55)-1</f>
        <v>-3.1220435193945129E-2</v>
      </c>
      <c r="Q43" s="67"/>
      <c r="R43" s="60"/>
      <c r="S43" s="60"/>
      <c r="T43" s="60"/>
      <c r="U43" s="68"/>
      <c r="V43" s="24"/>
      <c r="W43" s="12"/>
      <c r="X43" s="26"/>
    </row>
    <row r="44" spans="1:24" s="5" customFormat="1" ht="13.8" x14ac:dyDescent="0.3">
      <c r="A44" s="37">
        <v>43709</v>
      </c>
      <c r="B44" s="66">
        <v>102.6</v>
      </c>
      <c r="C44" s="66">
        <v>99</v>
      </c>
      <c r="D44" s="66">
        <v>106.3</v>
      </c>
      <c r="E44" s="66">
        <v>109</v>
      </c>
      <c r="F44" s="66">
        <v>104.5</v>
      </c>
      <c r="G44" s="67">
        <f t="shared" ref="G44" si="320">(B44/B45)-1</f>
        <v>-6.776379477250738E-3</v>
      </c>
      <c r="H44" s="60">
        <f t="shared" ref="H44" si="321">(C44/C45)-1</f>
        <v>-7.0210631895687436E-3</v>
      </c>
      <c r="I44" s="60">
        <f t="shared" ref="I44" si="322">(D44/D45)-1</f>
        <v>-6.5420560747664336E-3</v>
      </c>
      <c r="J44" s="60">
        <f t="shared" ref="J44" si="323">(E44/E45)-1</f>
        <v>-6.3810391978121883E-3</v>
      </c>
      <c r="K44" s="68">
        <f t="shared" ref="K44" si="324">(F44/F45)-1</f>
        <v>-6.6539923954372915E-3</v>
      </c>
      <c r="L44" s="67">
        <f t="shared" ref="L44" si="325">(B44/B56)-1</f>
        <v>-1.4409221902017322E-2</v>
      </c>
      <c r="M44" s="60">
        <f t="shared" ref="M44" si="326">(C44/C56)-1</f>
        <v>-1.098901098901095E-2</v>
      </c>
      <c r="N44" s="60">
        <f t="shared" ref="N44" si="327">(D44/D56)-1</f>
        <v>-1.756007393715342E-2</v>
      </c>
      <c r="O44" s="60">
        <f t="shared" ref="O44" si="328">(E44/E56)-1</f>
        <v>-2.1543985637342944E-2</v>
      </c>
      <c r="P44" s="68">
        <f t="shared" ref="P44" si="329">(F44/F56)-1</f>
        <v>-1.3220018885741314E-2</v>
      </c>
      <c r="Q44" s="67">
        <f>AVERAGE(B44:B46)/AVERAGE(B47:B49)-1</f>
        <v>-9.9327138737584919E-3</v>
      </c>
      <c r="R44" s="60">
        <f>AVERAGE(C44:C46)/AVERAGE(C47:C49)-1</f>
        <v>-9.311606252078497E-3</v>
      </c>
      <c r="S44" s="60">
        <f t="shared" ref="S44:U44" si="330">AVERAGE(D44:D46)/AVERAGE(D47:D49)-1</f>
        <v>-1.0500308832612659E-2</v>
      </c>
      <c r="T44" s="60">
        <f t="shared" si="330"/>
        <v>-1.1536126290224491E-2</v>
      </c>
      <c r="U44" s="68">
        <f t="shared" si="330"/>
        <v>-9.0681676047531523E-3</v>
      </c>
      <c r="V44" s="24"/>
      <c r="W44" s="12"/>
      <c r="X44" s="12"/>
    </row>
    <row r="45" spans="1:24" s="5" customFormat="1" ht="13.8" x14ac:dyDescent="0.3">
      <c r="A45" s="37">
        <v>43678</v>
      </c>
      <c r="B45" s="66">
        <v>103.3</v>
      </c>
      <c r="C45" s="66">
        <v>99.7</v>
      </c>
      <c r="D45" s="66">
        <v>107</v>
      </c>
      <c r="E45" s="66">
        <v>109.7</v>
      </c>
      <c r="F45" s="66">
        <v>105.2</v>
      </c>
      <c r="G45" s="67">
        <f t="shared" ref="G45" si="331">(B45/B46)-1</f>
        <v>1.9398642095054264E-3</v>
      </c>
      <c r="H45" s="60">
        <f t="shared" ref="H45" si="332">(C45/C46)-1</f>
        <v>5.0403225806452401E-3</v>
      </c>
      <c r="I45" s="60">
        <f t="shared" ref="I45" si="333">(D45/D46)-1</f>
        <v>-9.3370681605975392E-4</v>
      </c>
      <c r="J45" s="60">
        <f t="shared" ref="J45" si="334">(E45/E46)-1</f>
        <v>2.6192703461178635E-2</v>
      </c>
      <c r="K45" s="68">
        <f t="shared" ref="K45" si="335">(F45/F46)-1</f>
        <v>-1.8656716417910446E-2</v>
      </c>
      <c r="L45" s="67">
        <f t="shared" ref="L45" si="336">(B45/B57)-1</f>
        <v>-1.9924098671726842E-2</v>
      </c>
      <c r="M45" s="60">
        <f t="shared" ref="M45" si="337">(C45/C57)-1</f>
        <v>-2.062868369351667E-2</v>
      </c>
      <c r="N45" s="60">
        <f t="shared" ref="N45" si="338">(D45/D57)-1</f>
        <v>-1.9248395967002674E-2</v>
      </c>
      <c r="O45" s="60">
        <f t="shared" ref="O45" si="339">(E45/E57)-1</f>
        <v>-1.7905102954342E-2</v>
      </c>
      <c r="P45" s="68">
        <f t="shared" ref="P45" si="340">(F45/F57)-1</f>
        <v>-1.9571295433364333E-2</v>
      </c>
      <c r="Q45" s="67"/>
      <c r="R45" s="60"/>
      <c r="S45" s="60"/>
      <c r="T45" s="60"/>
      <c r="U45" s="68"/>
      <c r="V45" s="24"/>
      <c r="W45" s="12"/>
      <c r="X45" s="12"/>
    </row>
    <row r="46" spans="1:24" s="5" customFormat="1" ht="13.8" x14ac:dyDescent="0.3">
      <c r="A46" s="37">
        <v>43647</v>
      </c>
      <c r="B46" s="66">
        <v>103.1</v>
      </c>
      <c r="C46" s="66">
        <v>99.2</v>
      </c>
      <c r="D46" s="66">
        <v>107.1</v>
      </c>
      <c r="E46" s="66">
        <v>106.9</v>
      </c>
      <c r="F46" s="66">
        <v>107.2</v>
      </c>
      <c r="G46" s="67">
        <f t="shared" ref="G46" si="341">(B46/B47)-1</f>
        <v>-3.8647342995169476E-3</v>
      </c>
      <c r="H46" s="60">
        <f t="shared" ref="H46" si="342">(C46/C47)-1</f>
        <v>2.0202020202020332E-3</v>
      </c>
      <c r="I46" s="60">
        <f t="shared" ref="I46" si="343">(D46/D47)-1</f>
        <v>-1.0166358595194214E-2</v>
      </c>
      <c r="J46" s="60">
        <f t="shared" ref="J46" si="344">(E46/E47)-1</f>
        <v>-1.5653775322283514E-2</v>
      </c>
      <c r="K46" s="68">
        <f t="shared" ref="K46" si="345">(F46/F47)-1</f>
        <v>-6.4874884151993051E-3</v>
      </c>
      <c r="L46" s="67">
        <f t="shared" ref="L46" si="346">(B46/B58)-1</f>
        <v>-1.9961977186311874E-2</v>
      </c>
      <c r="M46" s="60">
        <f t="shared" ref="M46" si="347">(C46/C58)-1</f>
        <v>-2.9354207436399271E-2</v>
      </c>
      <c r="N46" s="60">
        <f t="shared" ref="N46" si="348">(D46/D58)-1</f>
        <v>-1.0166358595194214E-2</v>
      </c>
      <c r="O46" s="60">
        <f t="shared" ref="O46" si="349">(E46/E58)-1</f>
        <v>-5.8978873239436513E-2</v>
      </c>
      <c r="P46" s="68">
        <f t="shared" ref="P46" si="350">(F46/F58)-1</f>
        <v>2.5837320574162659E-2</v>
      </c>
      <c r="Q46" s="67"/>
      <c r="R46" s="60"/>
      <c r="S46" s="60"/>
      <c r="T46" s="60"/>
      <c r="U46" s="68"/>
      <c r="V46" s="24"/>
      <c r="W46" s="12"/>
      <c r="X46" s="12"/>
    </row>
    <row r="47" spans="1:24" s="5" customFormat="1" ht="13.8" x14ac:dyDescent="0.3">
      <c r="A47" s="37">
        <v>43617</v>
      </c>
      <c r="B47" s="66">
        <v>103.5</v>
      </c>
      <c r="C47" s="66">
        <v>99</v>
      </c>
      <c r="D47" s="66">
        <v>108.2</v>
      </c>
      <c r="E47" s="66">
        <v>108.6</v>
      </c>
      <c r="F47" s="66">
        <v>107.9</v>
      </c>
      <c r="G47" s="67">
        <f t="shared" ref="G47" si="351">(B47/B48)-1</f>
        <v>-4.8076923076922906E-3</v>
      </c>
      <c r="H47" s="60">
        <f t="shared" ref="H47" si="352">(C47/C48)-1</f>
        <v>-1.0000000000000009E-2</v>
      </c>
      <c r="I47" s="60">
        <f t="shared" ref="I47" si="353">(D47/D48)-1</f>
        <v>1.8518518518517713E-3</v>
      </c>
      <c r="J47" s="60">
        <f t="shared" ref="J47" si="354">(E47/E48)-1</f>
        <v>-1.0928961748633892E-2</v>
      </c>
      <c r="K47" s="68">
        <f t="shared" ref="K47" si="355">(F47/F48)-1</f>
        <v>1.1246485473289658E-2</v>
      </c>
      <c r="L47" s="67">
        <f t="shared" ref="L47" si="356">(B47/B59)-1</f>
        <v>-2.9080675422138769E-2</v>
      </c>
      <c r="M47" s="60">
        <f t="shared" ref="M47" si="357">(C47/C59)-1</f>
        <v>-4.6242774566473965E-2</v>
      </c>
      <c r="N47" s="60">
        <f t="shared" ref="N47" si="358">(D47/D59)-1</f>
        <v>-1.0968921389396757E-2</v>
      </c>
      <c r="O47" s="60">
        <f t="shared" ref="O47" si="359">(E47/E59)-1</f>
        <v>-3.2947462154942153E-2</v>
      </c>
      <c r="P47" s="68">
        <f t="shared" ref="P47" si="360">(F47/F59)-1</f>
        <v>4.6554934823090921E-3</v>
      </c>
      <c r="Q47" s="67">
        <f>AVERAGE(B47:B49)/AVERAGE(B50:B52)-1</f>
        <v>-1.2029123140234077E-2</v>
      </c>
      <c r="R47" s="60">
        <f>AVERAGE(C47:C49)/AVERAGE(C50:C52)-1</f>
        <v>-1.860313315926887E-2</v>
      </c>
      <c r="S47" s="60">
        <f t="shared" ref="S47:U47" si="361">AVERAGE(D47:D49)/AVERAGE(D50:D52)-1</f>
        <v>-5.5282555282557544E-3</v>
      </c>
      <c r="T47" s="60">
        <f t="shared" si="361"/>
        <v>-6.9339764847753393E-3</v>
      </c>
      <c r="U47" s="68">
        <f t="shared" si="361"/>
        <v>-4.6685340802987696E-3</v>
      </c>
      <c r="V47" s="24"/>
      <c r="W47" s="12"/>
      <c r="X47" s="12"/>
    </row>
    <row r="48" spans="1:24" s="5" customFormat="1" ht="13.8" x14ac:dyDescent="0.3">
      <c r="A48" s="37">
        <v>43586</v>
      </c>
      <c r="B48" s="66">
        <v>104</v>
      </c>
      <c r="C48" s="66">
        <v>100</v>
      </c>
      <c r="D48" s="66">
        <v>108</v>
      </c>
      <c r="E48" s="66">
        <v>109.8</v>
      </c>
      <c r="F48" s="66">
        <v>106.7</v>
      </c>
      <c r="G48" s="67">
        <f t="shared" ref="G48" si="362">(B48/B49)-1</f>
        <v>-5.7361376673039643E-3</v>
      </c>
      <c r="H48" s="60">
        <f t="shared" ref="H48" si="363">(C48/C49)-1</f>
        <v>-1.6715830875122961E-2</v>
      </c>
      <c r="I48" s="60">
        <f t="shared" ref="I48" si="364">(D48/D49)-1</f>
        <v>3.7174721189592308E-3</v>
      </c>
      <c r="J48" s="60">
        <f t="shared" ref="J48" si="365">(E48/E49)-1</f>
        <v>-1.0810810810810811E-2</v>
      </c>
      <c r="K48" s="68">
        <f t="shared" ref="K48" si="366">(F48/F49)-1</f>
        <v>1.4258555133079831E-2</v>
      </c>
      <c r="L48" s="67">
        <f t="shared" ref="L48" si="367">(B48/B60)-1</f>
        <v>-2.6217228464419429E-2</v>
      </c>
      <c r="M48" s="60">
        <f t="shared" ref="M48" si="368">(C48/C60)-1</f>
        <v>-3.474903474903468E-2</v>
      </c>
      <c r="N48" s="60">
        <f t="shared" ref="N48" si="369">(D48/D60)-1</f>
        <v>-1.8181818181818188E-2</v>
      </c>
      <c r="O48" s="60">
        <f t="shared" ref="O48" si="370">(E48/E60)-1</f>
        <v>-3.6842105263157898E-2</v>
      </c>
      <c r="P48" s="68">
        <f t="shared" ref="P48" si="371">(F48/F60)-1</f>
        <v>-4.6641791044775838E-3</v>
      </c>
      <c r="Q48" s="67"/>
      <c r="R48" s="60"/>
      <c r="S48" s="60"/>
      <c r="T48" s="60"/>
      <c r="U48" s="68"/>
      <c r="V48" s="24"/>
      <c r="W48" s="12"/>
      <c r="X48" s="12"/>
    </row>
    <row r="49" spans="1:22" s="5" customFormat="1" ht="13.8" x14ac:dyDescent="0.3">
      <c r="A49" s="37">
        <v>43556</v>
      </c>
      <c r="B49" s="66">
        <v>104.6</v>
      </c>
      <c r="C49" s="66">
        <v>101.7</v>
      </c>
      <c r="D49" s="66">
        <v>107.6</v>
      </c>
      <c r="E49" s="66">
        <v>111</v>
      </c>
      <c r="F49" s="66">
        <v>105.2</v>
      </c>
      <c r="G49" s="67">
        <f t="shared" ref="G49" si="372">(B49/B50)-1</f>
        <v>-1.1342155009451793E-2</v>
      </c>
      <c r="H49" s="60">
        <f t="shared" ref="H49" si="373">(C49/C50)-1</f>
        <v>1.9704433497538254E-3</v>
      </c>
      <c r="I49" s="60">
        <f t="shared" ref="I49" si="374">(D49/D50)-1</f>
        <v>-2.3593466424682519E-2</v>
      </c>
      <c r="J49" s="60">
        <f t="shared" ref="J49" si="375">(E49/E50)-1</f>
        <v>-1.7985611510791255E-3</v>
      </c>
      <c r="K49" s="68">
        <f t="shared" ref="K49" si="376">(F49/F50)-1</f>
        <v>-3.9269406392694051E-2</v>
      </c>
      <c r="L49" s="67">
        <f t="shared" ref="L49" si="377">(B49/B61)-1</f>
        <v>-1.3207547169811429E-2</v>
      </c>
      <c r="M49" s="60">
        <f t="shared" ref="M49" si="378">(C49/C61)-1</f>
        <v>-7.8048780487804947E-3</v>
      </c>
      <c r="N49" s="60">
        <f t="shared" ref="N49" si="379">(D49/D61)-1</f>
        <v>-1.7351598173516058E-2</v>
      </c>
      <c r="O49" s="60">
        <f t="shared" ref="O49" si="380">(E49/E61)-1</f>
        <v>-2.6954177897573484E-3</v>
      </c>
      <c r="P49" s="68">
        <f t="shared" ref="P49" si="381">(F49/F61)-1</f>
        <v>-2.7726432532347522E-2</v>
      </c>
      <c r="Q49" s="67"/>
      <c r="R49" s="60"/>
      <c r="S49" s="60"/>
      <c r="T49" s="60"/>
      <c r="U49" s="68"/>
      <c r="V49" s="24"/>
    </row>
    <row r="50" spans="1:22" s="5" customFormat="1" ht="13.8" x14ac:dyDescent="0.3">
      <c r="A50" s="37">
        <v>43525</v>
      </c>
      <c r="B50" s="66">
        <v>105.8</v>
      </c>
      <c r="C50" s="66">
        <v>101.5</v>
      </c>
      <c r="D50" s="66">
        <v>110.2</v>
      </c>
      <c r="E50" s="66">
        <v>111.2</v>
      </c>
      <c r="F50" s="66">
        <v>109.5</v>
      </c>
      <c r="G50" s="67">
        <f t="shared" ref="G50" si="382">(B50/B51)-1</f>
        <v>1.3409961685823646E-2</v>
      </c>
      <c r="H50" s="60">
        <f t="shared" ref="H50" si="383">(C50/C51)-1</f>
        <v>-3.9254170755643747E-3</v>
      </c>
      <c r="I50" s="60">
        <f t="shared" ref="I50" si="384">(D50/D51)-1</f>
        <v>2.9906542056074903E-2</v>
      </c>
      <c r="J50" s="60">
        <f t="shared" ref="J50" si="385">(E50/E51)-1</f>
        <v>1.3673655423883213E-2</v>
      </c>
      <c r="K50" s="68">
        <f t="shared" ref="K50" si="386">(F50/F51)-1</f>
        <v>4.1864890580399772E-2</v>
      </c>
      <c r="L50" s="67">
        <f t="shared" ref="L50" si="387">(B50/B62)-1</f>
        <v>0</v>
      </c>
      <c r="M50" s="60">
        <f t="shared" ref="M50" si="388">(C50/C62)-1</f>
        <v>-1.5518913676042634E-2</v>
      </c>
      <c r="N50" s="60">
        <f t="shared" ref="N50" si="389">(D50/D62)-1</f>
        <v>1.5668202764977046E-2</v>
      </c>
      <c r="O50" s="60">
        <f t="shared" ref="O50" si="390">(E50/E62)-1</f>
        <v>-1.4184397163120477E-2</v>
      </c>
      <c r="P50" s="68">
        <f t="shared" ref="P50" si="391">(F50/F62)-1</f>
        <v>3.7914691943127909E-2</v>
      </c>
      <c r="Q50" s="67">
        <f>AVERAGE(B50:B52)/AVERAGE(B53:B55)-1</f>
        <v>8.9428297668474599E-3</v>
      </c>
      <c r="R50" s="60">
        <f t="shared" ref="R50:U50" si="392">AVERAGE(C50:C52)/AVERAGE(C53:C55)-1</f>
        <v>5.249343832020914E-3</v>
      </c>
      <c r="S50" s="60">
        <f t="shared" si="392"/>
        <v>1.2437810945273631E-2</v>
      </c>
      <c r="T50" s="60">
        <f t="shared" si="392"/>
        <v>-9.0361445783138095E-4</v>
      </c>
      <c r="U50" s="68">
        <f t="shared" si="392"/>
        <v>2.19465648854964E-2</v>
      </c>
      <c r="V50" s="24"/>
    </row>
    <row r="51" spans="1:22" s="5" customFormat="1" ht="13.8" x14ac:dyDescent="0.3">
      <c r="A51" s="37">
        <v>43497</v>
      </c>
      <c r="B51" s="66">
        <v>104.4</v>
      </c>
      <c r="C51" s="66">
        <v>101.9</v>
      </c>
      <c r="D51" s="66">
        <v>107</v>
      </c>
      <c r="E51" s="66">
        <v>109.7</v>
      </c>
      <c r="F51" s="66">
        <v>105.1</v>
      </c>
      <c r="G51" s="67">
        <f t="shared" ref="G51" si="393">(B51/B52)-1</f>
        <v>-1.2298959318826852E-2</v>
      </c>
      <c r="H51" s="60">
        <f t="shared" ref="H51" si="394">(C51/C52)-1</f>
        <v>-1.0679611650485366E-2</v>
      </c>
      <c r="I51" s="60">
        <f t="shared" ref="I51" si="395">(D51/D52)-1</f>
        <v>-1.291512915129156E-2</v>
      </c>
      <c r="J51" s="60">
        <f t="shared" ref="J51" si="396">(E51/E52)-1</f>
        <v>-9.9277978339349371E-3</v>
      </c>
      <c r="K51" s="68">
        <f t="shared" ref="K51" si="397">(F51/F52)-1</f>
        <v>-1.4995313964386248E-2</v>
      </c>
      <c r="L51" s="67">
        <f t="shared" ref="L51" si="398">(B51/B63)-1</f>
        <v>-1.9120458891012104E-3</v>
      </c>
      <c r="M51" s="60">
        <f t="shared" ref="M51" si="399">(C51/C63)-1</f>
        <v>-7.789678675754641E-3</v>
      </c>
      <c r="N51" s="60">
        <f t="shared" ref="N51" si="400">(D51/D63)-1</f>
        <v>4.6948356807512415E-3</v>
      </c>
      <c r="O51" s="60">
        <f t="shared" ref="O51" si="401">(E51/E63)-1</f>
        <v>-1.5260323159784539E-2</v>
      </c>
      <c r="P51" s="68">
        <f t="shared" ref="P51" si="402">(F51/F63)-1</f>
        <v>1.9398642095053376E-2</v>
      </c>
      <c r="Q51" s="67"/>
      <c r="R51" s="60"/>
      <c r="S51" s="60"/>
      <c r="T51" s="60"/>
      <c r="U51" s="68"/>
      <c r="V51" s="24"/>
    </row>
    <row r="52" spans="1:22" s="5" customFormat="1" ht="13.8" x14ac:dyDescent="0.3">
      <c r="A52" s="37">
        <v>43466</v>
      </c>
      <c r="B52" s="66">
        <v>105.7</v>
      </c>
      <c r="C52" s="66">
        <v>103</v>
      </c>
      <c r="D52" s="66">
        <v>108.4</v>
      </c>
      <c r="E52" s="66">
        <v>110.8</v>
      </c>
      <c r="F52" s="66">
        <v>106.7</v>
      </c>
      <c r="G52" s="67">
        <f t="shared" ref="G52:K53" si="403">(B52/B53)-1</f>
        <v>3.7986704653372172E-3</v>
      </c>
      <c r="H52" s="60">
        <f t="shared" si="403"/>
        <v>1.5779092702169484E-2</v>
      </c>
      <c r="I52" s="60">
        <f t="shared" si="403"/>
        <v>-8.2342177493137658E-3</v>
      </c>
      <c r="J52" s="60">
        <f t="shared" si="403"/>
        <v>-2.8921998247151581E-2</v>
      </c>
      <c r="K52" s="68">
        <f t="shared" si="403"/>
        <v>7.5542965061379252E-3</v>
      </c>
      <c r="L52" s="67">
        <f t="shared" ref="L52:P53" si="404">(B52/B64)-1</f>
        <v>-5.6444026340545239E-3</v>
      </c>
      <c r="M52" s="60">
        <f t="shared" si="404"/>
        <v>-5.7915057915057799E-3</v>
      </c>
      <c r="N52" s="60">
        <f t="shared" si="404"/>
        <v>-6.4161319890008173E-3</v>
      </c>
      <c r="O52" s="60">
        <f t="shared" si="404"/>
        <v>-1.5111111111111186E-2</v>
      </c>
      <c r="P52" s="68">
        <f t="shared" si="404"/>
        <v>-9.3632958801492805E-4</v>
      </c>
      <c r="Q52" s="67"/>
      <c r="R52" s="60"/>
      <c r="S52" s="60"/>
      <c r="T52" s="60"/>
      <c r="U52" s="68"/>
      <c r="V52" s="24"/>
    </row>
    <row r="53" spans="1:22" s="5" customFormat="1" ht="13.8" x14ac:dyDescent="0.3">
      <c r="A53" s="37">
        <v>43435</v>
      </c>
      <c r="B53" s="66">
        <v>105.3</v>
      </c>
      <c r="C53" s="66">
        <v>101.4</v>
      </c>
      <c r="D53" s="66">
        <v>109.3</v>
      </c>
      <c r="E53" s="66">
        <v>114.1</v>
      </c>
      <c r="F53" s="66">
        <v>105.9</v>
      </c>
      <c r="G53" s="67">
        <f t="shared" si="403"/>
        <v>2.2330097087378542E-2</v>
      </c>
      <c r="H53" s="60">
        <f t="shared" si="403"/>
        <v>3.9603960396039639E-3</v>
      </c>
      <c r="I53" s="60">
        <f t="shared" si="403"/>
        <v>4.0952380952380851E-2</v>
      </c>
      <c r="J53" s="60">
        <f t="shared" si="403"/>
        <v>5.4528650646950005E-2</v>
      </c>
      <c r="K53" s="68">
        <f t="shared" si="403"/>
        <v>3.0155642023346418E-2</v>
      </c>
      <c r="L53" s="67">
        <f t="shared" si="404"/>
        <v>-2.3191094619666064E-2</v>
      </c>
      <c r="M53" s="60">
        <f t="shared" si="404"/>
        <v>-3.2442748091602969E-2</v>
      </c>
      <c r="N53" s="60">
        <f t="shared" si="404"/>
        <v>-1.4427412082957725E-2</v>
      </c>
      <c r="O53" s="60">
        <f t="shared" si="404"/>
        <v>1.0628875110717306E-2</v>
      </c>
      <c r="P53" s="68">
        <f t="shared" si="404"/>
        <v>-3.2876712328767099E-2</v>
      </c>
      <c r="Q53" s="67">
        <f>AVERAGE(B53:B55)/AVERAGE(B56:B58)-1</f>
        <v>-5.0842071814425349E-3</v>
      </c>
      <c r="R53" s="60">
        <f t="shared" ref="R53:U53" si="405">AVERAGE(C53:C55)/AVERAGE(C56:C58)-1</f>
        <v>2.3018743834266608E-3</v>
      </c>
      <c r="S53" s="60">
        <f t="shared" si="405"/>
        <v>-1.1981566820276512E-2</v>
      </c>
      <c r="T53" s="60">
        <f t="shared" si="405"/>
        <v>-1.3959013959013999E-2</v>
      </c>
      <c r="U53" s="68">
        <f t="shared" si="405"/>
        <v>-1.0387157695939564E-2</v>
      </c>
      <c r="V53" s="24"/>
    </row>
    <row r="54" spans="1:22" s="5" customFormat="1" ht="13.8" x14ac:dyDescent="0.3">
      <c r="A54" s="37">
        <v>43405</v>
      </c>
      <c r="B54" s="66">
        <v>103</v>
      </c>
      <c r="C54" s="66">
        <v>101</v>
      </c>
      <c r="D54" s="66">
        <v>105</v>
      </c>
      <c r="E54" s="66">
        <v>108.2</v>
      </c>
      <c r="F54" s="66">
        <v>102.8</v>
      </c>
      <c r="G54" s="67">
        <f t="shared" ref="G54" si="406">(B54/B55)-1</f>
        <v>-1.717557251908397E-2</v>
      </c>
      <c r="H54" s="60">
        <f t="shared" ref="H54" si="407">(C54/C55)-1</f>
        <v>-1.3671875E-2</v>
      </c>
      <c r="I54" s="60">
        <f t="shared" ref="I54" si="408">(D54/D55)-1</f>
        <v>-2.1435228331780021E-2</v>
      </c>
      <c r="J54" s="60">
        <f t="shared" ref="J54" si="409">(E54/E55)-1</f>
        <v>-1.3673655423883324E-2</v>
      </c>
      <c r="K54" s="68">
        <f t="shared" ref="K54" si="410">(F54/F55)-1</f>
        <v>-2.7436140018921584E-2</v>
      </c>
      <c r="L54" s="67">
        <f t="shared" ref="L54" si="411">(B54/B66)-1</f>
        <v>-4.8059149722735728E-2</v>
      </c>
      <c r="M54" s="60">
        <f t="shared" ref="M54" si="412">(C54/C66)-1</f>
        <v>-3.8095238095238071E-2</v>
      </c>
      <c r="N54" s="60">
        <f t="shared" ref="N54" si="413">(D54/D66)-1</f>
        <v>-5.7450628366247813E-2</v>
      </c>
      <c r="O54" s="60">
        <f t="shared" ref="O54" si="414">(E54/E66)-1</f>
        <v>-4.9209138840070277E-2</v>
      </c>
      <c r="P54" s="68">
        <f t="shared" ref="P54" si="415">(F54/F66)-1</f>
        <v>-6.3752276867030999E-2</v>
      </c>
      <c r="Q54" s="67"/>
      <c r="R54" s="60"/>
      <c r="S54" s="60"/>
      <c r="T54" s="60"/>
      <c r="U54" s="68"/>
      <c r="V54" s="24"/>
    </row>
    <row r="55" spans="1:22" s="5" customFormat="1" ht="13.8" x14ac:dyDescent="0.3">
      <c r="A55" s="37">
        <v>43374</v>
      </c>
      <c r="B55" s="66">
        <v>104.8</v>
      </c>
      <c r="C55" s="66">
        <v>102.4</v>
      </c>
      <c r="D55" s="66">
        <v>107.3</v>
      </c>
      <c r="E55" s="66">
        <v>109.7</v>
      </c>
      <c r="F55" s="66">
        <v>105.7</v>
      </c>
      <c r="G55" s="67">
        <f t="shared" ref="G55" si="416">(B55/B56)-1</f>
        <v>6.7243035542747798E-3</v>
      </c>
      <c r="H55" s="60">
        <f t="shared" ref="H55" si="417">(C55/C56)-1</f>
        <v>2.2977022977023198E-2</v>
      </c>
      <c r="I55" s="60">
        <f t="shared" ref="I55" si="418">(D55/D56)-1</f>
        <v>-8.3179297597043567E-3</v>
      </c>
      <c r="J55" s="60">
        <f t="shared" ref="J55" si="419">(E55/E56)-1</f>
        <v>-1.5260323159784539E-2</v>
      </c>
      <c r="K55" s="68">
        <f t="shared" ref="K55" si="420">(F55/F56)-1</f>
        <v>-1.8885741265345368E-3</v>
      </c>
      <c r="L55" s="67">
        <f t="shared" ref="L55" si="421">(B55/B67)-1</f>
        <v>0</v>
      </c>
      <c r="M55" s="60">
        <f t="shared" ref="M55" si="422">(C55/C67)-1</f>
        <v>0</v>
      </c>
      <c r="N55" s="60">
        <f t="shared" ref="N55" si="423">(D55/D67)-1</f>
        <v>0</v>
      </c>
      <c r="O55" s="60">
        <f t="shared" ref="O55" si="424">(E55/E67)-1</f>
        <v>-4.5372050816696596E-3</v>
      </c>
      <c r="P55" s="68">
        <f t="shared" ref="P55" si="425">(F55/F67)-1</f>
        <v>3.7986704653372172E-3</v>
      </c>
      <c r="Q55" s="67"/>
      <c r="R55" s="60"/>
      <c r="S55" s="60"/>
      <c r="T55" s="60"/>
      <c r="U55" s="68"/>
      <c r="V55" s="24"/>
    </row>
    <row r="56" spans="1:22" s="5" customFormat="1" ht="13.8" x14ac:dyDescent="0.3">
      <c r="A56" s="37">
        <v>43344</v>
      </c>
      <c r="B56" s="66">
        <v>104.1</v>
      </c>
      <c r="C56" s="66">
        <v>100.1</v>
      </c>
      <c r="D56" s="66">
        <v>108.2</v>
      </c>
      <c r="E56" s="66">
        <v>111.4</v>
      </c>
      <c r="F56" s="66">
        <v>105.9</v>
      </c>
      <c r="G56" s="67">
        <f t="shared" ref="G56" si="426">(B56/B57)-1</f>
        <v>-1.2333965844402384E-2</v>
      </c>
      <c r="H56" s="60">
        <f t="shared" ref="H56" si="427">(C56/C57)-1</f>
        <v>-1.6699410609037346E-2</v>
      </c>
      <c r="I56" s="60">
        <f t="shared" ref="I56" si="428">(D56/D57)-1</f>
        <v>-8.2493125572867809E-3</v>
      </c>
      <c r="J56" s="60">
        <f t="shared" ref="J56" si="429">(E56/E57)-1</f>
        <v>-2.6857654431512445E-3</v>
      </c>
      <c r="K56" s="68">
        <f t="shared" ref="K56" si="430">(F56/F57)-1</f>
        <v>-1.3047530288909481E-2</v>
      </c>
      <c r="L56" s="67">
        <f t="shared" ref="L56" si="431">(B56/B68)-1</f>
        <v>-2.1616541353383534E-2</v>
      </c>
      <c r="M56" s="60">
        <f t="shared" ref="M56" si="432">(C56/C68)-1</f>
        <v>-3.8424591738712821E-2</v>
      </c>
      <c r="N56" s="60">
        <f t="shared" ref="N56" si="433">(D56/D68)-1</f>
        <v>-5.5147058823529216E-3</v>
      </c>
      <c r="O56" s="60">
        <f t="shared" ref="O56" si="434">(E56/E68)-1</f>
        <v>-2.6857654431512445E-3</v>
      </c>
      <c r="P56" s="68">
        <f t="shared" ref="P56" si="435">(F56/F68)-1</f>
        <v>-8.4269662921347965E-3</v>
      </c>
      <c r="Q56" s="67">
        <f>AVERAGE(B56:B58)/AVERAGE(B59:B61)-1</f>
        <v>-1.4715090795241026E-2</v>
      </c>
      <c r="R56" s="60">
        <f t="shared" ref="R56:U56" si="436">AVERAGE(C56:C58)/AVERAGE(C59:C61)-1</f>
        <v>-1.8715714746692536E-2</v>
      </c>
      <c r="S56" s="60">
        <f t="shared" si="436"/>
        <v>-1.0337488598358147E-2</v>
      </c>
      <c r="T56" s="60">
        <f t="shared" si="436"/>
        <v>-2.6658767772511638E-3</v>
      </c>
      <c r="U56" s="68">
        <f t="shared" si="436"/>
        <v>-1.5799256505576342E-2</v>
      </c>
      <c r="V56" s="24"/>
    </row>
    <row r="57" spans="1:22" s="5" customFormat="1" ht="13.8" x14ac:dyDescent="0.3">
      <c r="A57" s="37">
        <v>43313</v>
      </c>
      <c r="B57" s="66">
        <v>105.4</v>
      </c>
      <c r="C57" s="66">
        <v>101.8</v>
      </c>
      <c r="D57" s="66">
        <v>109.1</v>
      </c>
      <c r="E57" s="66">
        <v>111.7</v>
      </c>
      <c r="F57" s="66">
        <v>107.3</v>
      </c>
      <c r="G57" s="67">
        <f t="shared" ref="G57" si="437">(B57/B58)-1</f>
        <v>1.9011406844107182E-3</v>
      </c>
      <c r="H57" s="60">
        <f t="shared" ref="H57" si="438">(C57/C58)-1</f>
        <v>-3.9138943248533398E-3</v>
      </c>
      <c r="I57" s="60">
        <f t="shared" ref="I57" si="439">(D57/D58)-1</f>
        <v>8.3179297597042456E-3</v>
      </c>
      <c r="J57" s="60">
        <f t="shared" ref="J57" si="440">(E57/E58)-1</f>
        <v>-1.6725352112676006E-2</v>
      </c>
      <c r="K57" s="68">
        <f t="shared" ref="K57" si="441">(F57/F58)-1</f>
        <v>2.6794258373205704E-2</v>
      </c>
      <c r="L57" s="67">
        <f t="shared" ref="L57" si="442">(B57/B69)-1</f>
        <v>-1.4031805425631427E-2</v>
      </c>
      <c r="M57" s="60">
        <f t="shared" ref="M57" si="443">(C57/C69)-1</f>
        <v>-2.9551954242135414E-2</v>
      </c>
      <c r="N57" s="60">
        <f t="shared" ref="N57" si="444">(D57/D69)-1</f>
        <v>9.1743119266052275E-4</v>
      </c>
      <c r="O57" s="60">
        <f t="shared" ref="O57" si="445">(E57/E69)-1</f>
        <v>0</v>
      </c>
      <c r="P57" s="68">
        <f t="shared" ref="P57" si="446">(F57/F69)-1</f>
        <v>1.8674136321195078E-3</v>
      </c>
      <c r="Q57" s="67"/>
      <c r="R57" s="60"/>
      <c r="S57" s="60"/>
      <c r="T57" s="60"/>
      <c r="U57" s="68"/>
      <c r="V57" s="24"/>
    </row>
    <row r="58" spans="1:22" s="5" customFormat="1" ht="13.8" x14ac:dyDescent="0.3">
      <c r="A58" s="37">
        <v>43282</v>
      </c>
      <c r="B58" s="66">
        <v>105.2</v>
      </c>
      <c r="C58" s="66">
        <v>102.2</v>
      </c>
      <c r="D58" s="66">
        <v>108.2</v>
      </c>
      <c r="E58" s="66">
        <v>113.6</v>
      </c>
      <c r="F58" s="66">
        <v>104.5</v>
      </c>
      <c r="G58" s="67">
        <f t="shared" ref="G58" si="447">(B58/B59)-1</f>
        <v>-1.3133208255159401E-2</v>
      </c>
      <c r="H58" s="60">
        <f t="shared" ref="H58" si="448">(C58/C59)-1</f>
        <v>-1.5414258188824581E-2</v>
      </c>
      <c r="I58" s="60">
        <f t="shared" ref="I58" si="449">(D58/D59)-1</f>
        <v>-1.0968921389396757E-2</v>
      </c>
      <c r="J58" s="60">
        <f t="shared" ref="J58" si="450">(E58/E59)-1</f>
        <v>1.1576135351736294E-2</v>
      </c>
      <c r="K58" s="68">
        <f t="shared" ref="K58" si="451">(F58/F59)-1</f>
        <v>-2.7001862197392978E-2</v>
      </c>
      <c r="L58" s="67">
        <f t="shared" ref="L58" si="452">(B58/B70)-1</f>
        <v>5.7361376673041864E-3</v>
      </c>
      <c r="M58" s="60">
        <f t="shared" ref="M58" si="453">(C58/C70)-1</f>
        <v>2.9440628066732533E-3</v>
      </c>
      <c r="N58" s="60">
        <f t="shared" ref="N58" si="454">(D58/D70)-1</f>
        <v>8.3876980428705394E-3</v>
      </c>
      <c r="O58" s="60">
        <f t="shared" ref="O58" si="455">(E58/E70)-1</f>
        <v>4.029304029304015E-2</v>
      </c>
      <c r="P58" s="68">
        <f t="shared" ref="P58" si="456">(F58/F70)-1</f>
        <v>-1.3220018885741314E-2</v>
      </c>
      <c r="Q58" s="67"/>
      <c r="R58" s="60"/>
      <c r="S58" s="60"/>
      <c r="T58" s="60"/>
      <c r="U58" s="68"/>
      <c r="V58" s="24"/>
    </row>
    <row r="59" spans="1:22" s="5" customFormat="1" ht="13.8" x14ac:dyDescent="0.3">
      <c r="A59" s="37">
        <v>43252</v>
      </c>
      <c r="B59" s="66">
        <v>106.6</v>
      </c>
      <c r="C59" s="66">
        <v>103.8</v>
      </c>
      <c r="D59" s="66">
        <v>109.4</v>
      </c>
      <c r="E59" s="66">
        <v>112.3</v>
      </c>
      <c r="F59" s="66">
        <v>107.4</v>
      </c>
      <c r="G59" s="67">
        <f t="shared" ref="G59" si="457">(B59/B60)-1</f>
        <v>-1.8726591760299671E-3</v>
      </c>
      <c r="H59" s="60">
        <f t="shared" ref="H59" si="458">(C59/C60)-1</f>
        <v>1.9305019305020377E-3</v>
      </c>
      <c r="I59" s="60">
        <f t="shared" ref="I59" si="459">(D59/D60)-1</f>
        <v>-5.4545454545453786E-3</v>
      </c>
      <c r="J59" s="60">
        <f t="shared" ref="J59" si="460">(E59/E60)-1</f>
        <v>-1.4912280701754432E-2</v>
      </c>
      <c r="K59" s="68">
        <f t="shared" ref="K59" si="461">(F59/F60)-1</f>
        <v>1.8656716417910779E-3</v>
      </c>
      <c r="L59" s="67">
        <f t="shared" ref="L59" si="462">(B59/B71)-1</f>
        <v>2.303262955854124E-2</v>
      </c>
      <c r="M59" s="60">
        <f t="shared" ref="M59" si="463">(C59/C71)-1</f>
        <v>1.1695906432748648E-2</v>
      </c>
      <c r="N59" s="60">
        <f t="shared" ref="N59" si="464">(D59/D71)-1</f>
        <v>3.3050047214353118E-2</v>
      </c>
      <c r="O59" s="60">
        <f t="shared" ref="O59" si="465">(E59/E71)-1</f>
        <v>2.5570776255707806E-2</v>
      </c>
      <c r="P59" s="68">
        <f t="shared" ref="P59" si="466">(F59/F71)-1</f>
        <v>3.8684719535783341E-2</v>
      </c>
      <c r="Q59" s="67">
        <f>AVERAGE(B59:B61)/AVERAGE(B62:B64)-1</f>
        <v>8.5254183770129277E-3</v>
      </c>
      <c r="R59" s="60">
        <f t="shared" ref="R59:U59" si="467">AVERAGE(C59:C61)/AVERAGE(C62:C64)-1</f>
        <v>1.6160310277957279E-3</v>
      </c>
      <c r="S59" s="60">
        <f t="shared" si="467"/>
        <v>1.4810243751928187E-2</v>
      </c>
      <c r="T59" s="60">
        <f t="shared" si="467"/>
        <v>2.6730026730028555E-3</v>
      </c>
      <c r="U59" s="68">
        <f t="shared" si="467"/>
        <v>2.3462270133164376E-2</v>
      </c>
      <c r="V59" s="24"/>
    </row>
    <row r="60" spans="1:22" s="5" customFormat="1" ht="13.8" x14ac:dyDescent="0.3">
      <c r="A60" s="37">
        <v>43221</v>
      </c>
      <c r="B60" s="66">
        <v>106.8</v>
      </c>
      <c r="C60" s="66">
        <v>103.6</v>
      </c>
      <c r="D60" s="66">
        <v>110</v>
      </c>
      <c r="E60" s="66">
        <v>114</v>
      </c>
      <c r="F60" s="66">
        <v>107.2</v>
      </c>
      <c r="G60" s="67">
        <f t="shared" ref="G60" si="468">(B60/B61)-1</f>
        <v>7.547169811320753E-3</v>
      </c>
      <c r="H60" s="60">
        <f t="shared" ref="H60" si="469">(C60/C61)-1</f>
        <v>1.073170731707318E-2</v>
      </c>
      <c r="I60" s="60">
        <f t="shared" ref="I60" si="470">(D60/D61)-1</f>
        <v>4.5662100456620447E-3</v>
      </c>
      <c r="J60" s="60">
        <f t="shared" ref="J60" si="471">(E60/E61)-1</f>
        <v>2.4258760107816801E-2</v>
      </c>
      <c r="K60" s="68">
        <f t="shared" ref="K60" si="472">(F60/F61)-1</f>
        <v>-9.2421441774491742E-3</v>
      </c>
      <c r="L60" s="67">
        <f t="shared" ref="L60" si="473">(B60/B72)-1</f>
        <v>2.8901734104046284E-2</v>
      </c>
      <c r="M60" s="60">
        <f t="shared" ref="M60" si="474">(C60/C72)-1</f>
        <v>1.3698630136986134E-2</v>
      </c>
      <c r="N60" s="60">
        <f t="shared" ref="N60" si="475">(D60/D72)-1</f>
        <v>4.2654028436019065E-2</v>
      </c>
      <c r="O60" s="60">
        <f t="shared" ref="O60" si="476">(E60/E72)-1</f>
        <v>5.3604436229205188E-2</v>
      </c>
      <c r="P60" s="68">
        <f t="shared" ref="P60" si="477">(F60/F72)-1</f>
        <v>3.4749034749034902E-2</v>
      </c>
      <c r="Q60" s="67"/>
      <c r="R60" s="60"/>
      <c r="S60" s="60"/>
      <c r="T60" s="60"/>
      <c r="U60" s="68"/>
      <c r="V60" s="24"/>
    </row>
    <row r="61" spans="1:22" s="5" customFormat="1" ht="13.8" x14ac:dyDescent="0.3">
      <c r="A61" s="37">
        <v>43191</v>
      </c>
      <c r="B61" s="66">
        <v>106</v>
      </c>
      <c r="C61" s="66">
        <v>102.5</v>
      </c>
      <c r="D61" s="66">
        <v>109.5</v>
      </c>
      <c r="E61" s="66">
        <v>111.3</v>
      </c>
      <c r="F61" s="66">
        <v>108.2</v>
      </c>
      <c r="G61" s="67">
        <f t="shared" ref="G61" si="478">(B61/B62)-1</f>
        <v>1.890359168241984E-3</v>
      </c>
      <c r="H61" s="60">
        <f t="shared" ref="H61" si="479">(C61/C62)-1</f>
        <v>-5.8195926285159461E-3</v>
      </c>
      <c r="I61" s="60">
        <f t="shared" ref="I61" si="480">(D61/D62)-1</f>
        <v>9.2165898617511122E-3</v>
      </c>
      <c r="J61" s="60">
        <f t="shared" ref="J61" si="481">(E61/E62)-1</f>
        <v>-1.3297872340425565E-2</v>
      </c>
      <c r="K61" s="68">
        <f t="shared" ref="K61" si="482">(F61/F62)-1</f>
        <v>2.5592417061611306E-2</v>
      </c>
      <c r="L61" s="67">
        <f t="shared" ref="L61" si="483">(B61/B73)-1</f>
        <v>2.4154589371980784E-2</v>
      </c>
      <c r="M61" s="60">
        <f t="shared" ref="M61" si="484">(C61/C73)-1</f>
        <v>3.9177277179236469E-3</v>
      </c>
      <c r="N61" s="60">
        <f t="shared" ref="N61" si="485">(D61/D73)-1</f>
        <v>4.2857142857142927E-2</v>
      </c>
      <c r="O61" s="60">
        <f t="shared" ref="O61" si="486">(E61/E73)-1</f>
        <v>3.2467532467532534E-2</v>
      </c>
      <c r="P61" s="68">
        <f t="shared" ref="P61" si="487">(F61/F73)-1</f>
        <v>4.9466537342386152E-2</v>
      </c>
      <c r="Q61" s="67"/>
      <c r="R61" s="60"/>
      <c r="S61" s="60"/>
      <c r="T61" s="60"/>
      <c r="U61" s="68"/>
      <c r="V61" s="24"/>
    </row>
    <row r="62" spans="1:22" s="5" customFormat="1" ht="13.8" x14ac:dyDescent="0.3">
      <c r="A62" s="37">
        <v>43160</v>
      </c>
      <c r="B62" s="66">
        <v>105.8</v>
      </c>
      <c r="C62" s="66">
        <v>103.1</v>
      </c>
      <c r="D62" s="66">
        <v>108.5</v>
      </c>
      <c r="E62" s="66">
        <v>112.8</v>
      </c>
      <c r="F62" s="66">
        <v>105.5</v>
      </c>
      <c r="G62" s="67">
        <f t="shared" ref="G62" si="488">(B62/B63)-1</f>
        <v>1.1472275334608151E-2</v>
      </c>
      <c r="H62" s="60">
        <f t="shared" ref="H62" si="489">(C62/C63)-1</f>
        <v>3.894839337877265E-3</v>
      </c>
      <c r="I62" s="60">
        <f t="shared" ref="I62" si="490">(D62/D63)-1</f>
        <v>1.8779342723004744E-2</v>
      </c>
      <c r="J62" s="60">
        <f t="shared" ref="J62" si="491">(E62/E63)-1</f>
        <v>1.2567324955116588E-2</v>
      </c>
      <c r="K62" s="68">
        <f t="shared" ref="K62" si="492">(F62/F63)-1</f>
        <v>2.3278370514064006E-2</v>
      </c>
      <c r="L62" s="67">
        <f t="shared" ref="L62" si="493">(B62/B74)-1</f>
        <v>2.9182879377431803E-2</v>
      </c>
      <c r="M62" s="60">
        <f t="shared" ref="M62" si="494">(C62/C74)-1</f>
        <v>2.0792079207920811E-2</v>
      </c>
      <c r="N62" s="60">
        <f t="shared" ref="N62" si="495">(D62/D74)-1</f>
        <v>3.629417382999045E-2</v>
      </c>
      <c r="O62" s="60">
        <f t="shared" ref="O62" si="496">(E62/E74)-1</f>
        <v>4.1551246537396169E-2</v>
      </c>
      <c r="P62" s="68">
        <f t="shared" ref="P62" si="497">(F62/F74)-1</f>
        <v>3.2289628180039109E-2</v>
      </c>
      <c r="Q62" s="67">
        <f>AVERAGE(B62:B64)/AVERAGE(B65:B67)-1</f>
        <v>-1.2780548628429034E-2</v>
      </c>
      <c r="R62" s="60">
        <f t="shared" ref="R62:U62" si="498">AVERAGE(C62:C64)/AVERAGE(C65:C67)-1</f>
        <v>-8.9686098654709889E-3</v>
      </c>
      <c r="S62" s="60">
        <f t="shared" si="498"/>
        <v>-1.6686893203883502E-2</v>
      </c>
      <c r="T62" s="60">
        <f t="shared" si="498"/>
        <v>-5.9364796675565046E-4</v>
      </c>
      <c r="U62" s="68">
        <f t="shared" si="498"/>
        <v>-2.8342575477510845E-2</v>
      </c>
      <c r="V62" s="24"/>
    </row>
    <row r="63" spans="1:22" s="5" customFormat="1" ht="13.8" x14ac:dyDescent="0.3">
      <c r="A63" s="37">
        <v>43132</v>
      </c>
      <c r="B63" s="66">
        <v>104.6</v>
      </c>
      <c r="C63" s="66">
        <v>102.7</v>
      </c>
      <c r="D63" s="66">
        <v>106.5</v>
      </c>
      <c r="E63" s="66">
        <v>111.4</v>
      </c>
      <c r="F63" s="66">
        <v>103.1</v>
      </c>
      <c r="G63" s="67">
        <f t="shared" ref="G63" si="499">(B63/B64)-1</f>
        <v>-1.5992474129821299E-2</v>
      </c>
      <c r="H63" s="60">
        <f t="shared" ref="H63" si="500">(C63/C64)-1</f>
        <v>-8.6872586872586144E-3</v>
      </c>
      <c r="I63" s="60">
        <f t="shared" ref="I63" si="501">(D63/D64)-1</f>
        <v>-2.3831347387717638E-2</v>
      </c>
      <c r="J63" s="60">
        <f t="shared" ref="J63" si="502">(E63/E64)-1</f>
        <v>-9.7777777777777741E-3</v>
      </c>
      <c r="K63" s="68">
        <f t="shared" ref="K63" si="503">(F63/F64)-1</f>
        <v>-3.4644194756554336E-2</v>
      </c>
      <c r="L63" s="67">
        <f t="shared" ref="L63" si="504">(B63/B75)-1</f>
        <v>1.7509727626459082E-2</v>
      </c>
      <c r="M63" s="60">
        <f t="shared" ref="M63" si="505">(C63/C75)-1</f>
        <v>9.8328416912487615E-3</v>
      </c>
      <c r="N63" s="60">
        <f t="shared" ref="N63" si="506">(D63/D75)-1</f>
        <v>2.4038461538461453E-2</v>
      </c>
      <c r="O63" s="60">
        <f t="shared" ref="O63" si="507">(E63/E75)-1</f>
        <v>4.7977422389463786E-2</v>
      </c>
      <c r="P63" s="68">
        <f t="shared" ref="P63" si="508">(F63/F75)-1</f>
        <v>6.835937499999778E-3</v>
      </c>
      <c r="Q63" s="67"/>
      <c r="R63" s="60"/>
      <c r="S63" s="60"/>
      <c r="T63" s="60"/>
      <c r="U63" s="68"/>
      <c r="V63" s="24"/>
    </row>
    <row r="64" spans="1:22" s="5" customFormat="1" ht="13.8" x14ac:dyDescent="0.3">
      <c r="A64" s="37">
        <v>43101</v>
      </c>
      <c r="B64" s="66">
        <v>106.3</v>
      </c>
      <c r="C64" s="66">
        <v>103.6</v>
      </c>
      <c r="D64" s="66">
        <v>109.1</v>
      </c>
      <c r="E64" s="66">
        <v>112.5</v>
      </c>
      <c r="F64" s="66">
        <v>106.8</v>
      </c>
      <c r="G64" s="67">
        <f t="shared" ref="G64" si="509">(B64/B65)-1</f>
        <v>-1.3914656771799594E-2</v>
      </c>
      <c r="H64" s="60">
        <f t="shared" ref="H64" si="510">(C64/C65)-1</f>
        <v>-1.1450381679389388E-2</v>
      </c>
      <c r="I64" s="60">
        <f t="shared" ref="I64" si="511">(D64/D65)-1</f>
        <v>-1.6230838593327412E-2</v>
      </c>
      <c r="J64" s="60">
        <f t="shared" ref="J64" si="512">(E64/E65)-1</f>
        <v>-3.5429583702392131E-3</v>
      </c>
      <c r="K64" s="68">
        <f t="shared" ref="K64" si="513">(F64/F65)-1</f>
        <v>-2.4657534246575352E-2</v>
      </c>
      <c r="L64" s="67">
        <f t="shared" ref="L64" si="514">(B64/B76)-1</f>
        <v>5.5610724925521327E-2</v>
      </c>
      <c r="M64" s="60">
        <f t="shared" ref="M64" si="515">(C64/C76)-1</f>
        <v>4.540867810292637E-2</v>
      </c>
      <c r="N64" s="60">
        <f t="shared" ref="N64" si="516">(D64/D76)-1</f>
        <v>6.6471163245356735E-2</v>
      </c>
      <c r="O64" s="60">
        <f t="shared" ref="O64" si="517">(E64/E76)-1</f>
        <v>6.4333017975402029E-2</v>
      </c>
      <c r="P64" s="68">
        <f t="shared" ref="P64" si="518">(F64/F76)-1</f>
        <v>6.9069069069068956E-2</v>
      </c>
      <c r="Q64" s="67"/>
      <c r="R64" s="60"/>
      <c r="S64" s="60"/>
      <c r="T64" s="60"/>
      <c r="U64" s="68"/>
      <c r="V64" s="24"/>
    </row>
    <row r="65" spans="1:22" s="5" customFormat="1" ht="13.8" x14ac:dyDescent="0.3">
      <c r="A65" s="37">
        <v>43070</v>
      </c>
      <c r="B65" s="66">
        <v>107.8</v>
      </c>
      <c r="C65" s="66">
        <v>104.8</v>
      </c>
      <c r="D65" s="66">
        <v>110.9</v>
      </c>
      <c r="E65" s="66">
        <v>112.9</v>
      </c>
      <c r="F65" s="66">
        <v>109.5</v>
      </c>
      <c r="G65" s="67">
        <f t="shared" ref="G65" si="519">(B65/B66)-1</f>
        <v>-3.6968576709797141E-3</v>
      </c>
      <c r="H65" s="60">
        <f t="shared" ref="H65" si="520">(C65/C66)-1</f>
        <v>-1.9047619047619646E-3</v>
      </c>
      <c r="I65" s="60">
        <f t="shared" ref="I65" si="521">(D65/D66)-1</f>
        <v>-4.4883303411130671E-3</v>
      </c>
      <c r="J65" s="60">
        <f t="shared" ref="J65" si="522">(E65/E66)-1</f>
        <v>-7.9086115992968997E-3</v>
      </c>
      <c r="K65" s="68">
        <f t="shared" ref="K65" si="523">(F65/F66)-1</f>
        <v>-2.732240437158473E-3</v>
      </c>
      <c r="L65" s="67">
        <f t="shared" ref="L65" si="524">(B65/B77)-1</f>
        <v>8.6693548387096753E-2</v>
      </c>
      <c r="M65" s="60">
        <f t="shared" ref="M65" si="525">(C65/C77)-1</f>
        <v>5.7517658930373416E-2</v>
      </c>
      <c r="N65" s="60">
        <f t="shared" ref="N65" si="526">(D65/D77)-1</f>
        <v>0.11681772406847934</v>
      </c>
      <c r="O65" s="60">
        <f t="shared" ref="O65" si="527">(E65/E77)-1</f>
        <v>0.11451135241855881</v>
      </c>
      <c r="P65" s="68">
        <f t="shared" ref="P65" si="528">(F65/F77)-1</f>
        <v>0.11848825331971402</v>
      </c>
      <c r="Q65" s="67">
        <f>AVERAGE(B65:B67)/AVERAGE(B68:B70)-1</f>
        <v>9.1223655237497869E-3</v>
      </c>
      <c r="R65" s="60">
        <f t="shared" ref="R65:U65" si="529">AVERAGE(C65:C67)/AVERAGE(C68:C70)-1</f>
        <v>4.181408813123344E-3</v>
      </c>
      <c r="S65" s="60">
        <f t="shared" si="529"/>
        <v>1.3841894801599475E-2</v>
      </c>
      <c r="T65" s="60">
        <f t="shared" si="529"/>
        <v>1.2928442573661991E-2</v>
      </c>
      <c r="U65" s="68">
        <f t="shared" si="529"/>
        <v>1.5009380863039601E-2</v>
      </c>
      <c r="V65" s="24"/>
    </row>
    <row r="66" spans="1:22" s="5" customFormat="1" ht="13.8" x14ac:dyDescent="0.3">
      <c r="A66" s="37">
        <v>43040</v>
      </c>
      <c r="B66" s="66">
        <v>108.2</v>
      </c>
      <c r="C66" s="66">
        <v>105</v>
      </c>
      <c r="D66" s="66">
        <v>111.4</v>
      </c>
      <c r="E66" s="66">
        <v>113.8</v>
      </c>
      <c r="F66" s="66">
        <v>109.8</v>
      </c>
      <c r="G66" s="67">
        <f t="shared" ref="G66" si="530">(B66/B67)-1</f>
        <v>3.2442748091603191E-2</v>
      </c>
      <c r="H66" s="60">
        <f t="shared" ref="H66" si="531">(C66/C67)-1</f>
        <v>2.5390625E-2</v>
      </c>
      <c r="I66" s="60">
        <f t="shared" ref="I66" si="532">(D66/D67)-1</f>
        <v>3.82106244175211E-2</v>
      </c>
      <c r="J66" s="60">
        <f t="shared" ref="J66" si="533">(E66/E67)-1</f>
        <v>3.2667876588021727E-2</v>
      </c>
      <c r="K66" s="68">
        <f t="shared" ref="K66" si="534">(F66/F67)-1</f>
        <v>4.2735042735042805E-2</v>
      </c>
      <c r="L66" s="67">
        <f t="shared" ref="L66" si="535">(B66/B78)-1</f>
        <v>7.0227497527200811E-2</v>
      </c>
      <c r="M66" s="60">
        <f t="shared" ref="M66" si="536">(C66/C78)-1</f>
        <v>5.0000000000000044E-2</v>
      </c>
      <c r="N66" s="60">
        <f t="shared" ref="N66" si="537">(D66/D78)-1</f>
        <v>8.8954056695992323E-2</v>
      </c>
      <c r="O66" s="60">
        <f t="shared" ref="O66" si="538">(E66/E78)-1</f>
        <v>8.3809523809523778E-2</v>
      </c>
      <c r="P66" s="68">
        <f t="shared" ref="P66" si="539">(F66/F78)-1</f>
        <v>9.3625498007968044E-2</v>
      </c>
      <c r="Q66" s="67"/>
      <c r="R66" s="60"/>
      <c r="S66" s="60"/>
      <c r="T66" s="60"/>
      <c r="U66" s="68"/>
      <c r="V66" s="24"/>
    </row>
    <row r="67" spans="1:22" s="5" customFormat="1" ht="13.8" x14ac:dyDescent="0.3">
      <c r="A67" s="37">
        <v>43009</v>
      </c>
      <c r="B67" s="66">
        <v>104.8</v>
      </c>
      <c r="C67" s="66">
        <v>102.4</v>
      </c>
      <c r="D67" s="66">
        <v>107.3</v>
      </c>
      <c r="E67" s="66">
        <v>110.2</v>
      </c>
      <c r="F67" s="66">
        <v>105.3</v>
      </c>
      <c r="G67" s="67">
        <f t="shared" ref="G67" si="540">(B67/B68)-1</f>
        <v>-1.5037593984962516E-2</v>
      </c>
      <c r="H67" s="60">
        <f t="shared" ref="H67" si="541">(C67/C68)-1</f>
        <v>-1.6330451488952846E-2</v>
      </c>
      <c r="I67" s="60">
        <f t="shared" ref="I67" si="542">(D67/D68)-1</f>
        <v>-1.3786764705882359E-2</v>
      </c>
      <c r="J67" s="60">
        <f t="shared" ref="J67" si="543">(E67/E68)-1</f>
        <v>-1.3428827215756445E-2</v>
      </c>
      <c r="K67" s="68">
        <f t="shared" ref="K67" si="544">(F67/F68)-1</f>
        <v>-1.4044943820224698E-2</v>
      </c>
      <c r="L67" s="67">
        <f t="shared" ref="L67" si="545">(B67/B79)-1</f>
        <v>3.1496062992125928E-2</v>
      </c>
      <c r="M67" s="60">
        <f t="shared" ref="M67" si="546">(C67/C79)-1</f>
        <v>2.1956087824351433E-2</v>
      </c>
      <c r="N67" s="60">
        <f t="shared" ref="N67" si="547">(D67/D79)-1</f>
        <v>4.1747572815533873E-2</v>
      </c>
      <c r="O67" s="60">
        <f t="shared" ref="O67" si="548">(E67/E79)-1</f>
        <v>4.8525214081826862E-2</v>
      </c>
      <c r="P67" s="68">
        <f t="shared" ref="P67" si="549">(F67/F79)-1</f>
        <v>3.743842364532024E-2</v>
      </c>
      <c r="Q67" s="67"/>
      <c r="R67" s="60"/>
      <c r="S67" s="60"/>
      <c r="T67" s="60"/>
      <c r="U67" s="68"/>
      <c r="V67" s="24"/>
    </row>
    <row r="68" spans="1:22" s="5" customFormat="1" ht="13.8" x14ac:dyDescent="0.3">
      <c r="A68" s="37">
        <v>42979</v>
      </c>
      <c r="B68" s="66">
        <v>106.4</v>
      </c>
      <c r="C68" s="66">
        <v>104.1</v>
      </c>
      <c r="D68" s="66">
        <v>108.8</v>
      </c>
      <c r="E68" s="66">
        <v>111.7</v>
      </c>
      <c r="F68" s="66">
        <v>106.8</v>
      </c>
      <c r="G68" s="67">
        <f t="shared" ref="G68" si="550">(B68/B69)-1</f>
        <v>-4.6772684752104388E-3</v>
      </c>
      <c r="H68" s="60">
        <f t="shared" ref="H68" si="551">(C68/C69)-1</f>
        <v>-7.6263107721640244E-3</v>
      </c>
      <c r="I68" s="60">
        <f t="shared" ref="I68" si="552">(D68/D69)-1</f>
        <v>-1.8348623853211565E-3</v>
      </c>
      <c r="J68" s="60">
        <f t="shared" ref="J68" si="553">(E68/E69)-1</f>
        <v>0</v>
      </c>
      <c r="K68" s="68">
        <f t="shared" ref="K68" si="554">(F68/F69)-1</f>
        <v>-2.8011204481792618E-3</v>
      </c>
      <c r="L68" s="67">
        <f t="shared" ref="L68" si="555">(B68/B80)-1</f>
        <v>5.555555555555558E-2</v>
      </c>
      <c r="M68" s="60">
        <f t="shared" ref="M68" si="556">(C68/C80)-1</f>
        <v>4.3086172344689366E-2</v>
      </c>
      <c r="N68" s="60">
        <f t="shared" ref="N68" si="557">(D68/D80)-1</f>
        <v>6.7713444553483715E-2</v>
      </c>
      <c r="O68" s="60">
        <f t="shared" ref="O68" si="558">(E68/E80)-1</f>
        <v>6.2797335870599547E-2</v>
      </c>
      <c r="P68" s="68">
        <f t="shared" ref="P68" si="559">(F68/F80)-1</f>
        <v>7.2289156626506035E-2</v>
      </c>
      <c r="Q68" s="67">
        <f>AVERAGE(B68:B70)/AVERAGE(B71:B73)-1</f>
        <v>2.0545746388442865E-2</v>
      </c>
      <c r="R68" s="60">
        <f t="shared" ref="R68:U68" si="560">AVERAGE(C68:C70)/AVERAGE(C71:C73)-1</f>
        <v>1.3033561420658257E-2</v>
      </c>
      <c r="S68" s="60">
        <f t="shared" si="560"/>
        <v>2.749683944374226E-2</v>
      </c>
      <c r="T68" s="60">
        <f t="shared" si="560"/>
        <v>2.181259600614438E-2</v>
      </c>
      <c r="U68" s="68">
        <f t="shared" si="560"/>
        <v>3.1280232183166445E-2</v>
      </c>
      <c r="V68" s="24"/>
    </row>
    <row r="69" spans="1:22" s="5" customFormat="1" ht="13.8" x14ac:dyDescent="0.3">
      <c r="A69" s="37">
        <v>42948</v>
      </c>
      <c r="B69" s="66">
        <v>106.9</v>
      </c>
      <c r="C69" s="66">
        <v>104.9</v>
      </c>
      <c r="D69" s="66">
        <v>109</v>
      </c>
      <c r="E69" s="66">
        <v>111.7</v>
      </c>
      <c r="F69" s="66">
        <v>107.1</v>
      </c>
      <c r="G69" s="67">
        <f t="shared" ref="G69:K84" si="561">(B69/B70)-1</f>
        <v>2.1988527724665419E-2</v>
      </c>
      <c r="H69" s="60">
        <f t="shared" si="561"/>
        <v>2.9440628066732089E-2</v>
      </c>
      <c r="I69" s="60">
        <f t="shared" si="561"/>
        <v>1.5843429636533068E-2</v>
      </c>
      <c r="J69" s="60">
        <f t="shared" si="561"/>
        <v>2.2893772893772812E-2</v>
      </c>
      <c r="K69" s="68">
        <f t="shared" si="561"/>
        <v>1.1331444759206777E-2</v>
      </c>
      <c r="L69" s="67">
        <f t="shared" ref="L69:P84" si="562">(B69/B81)-1</f>
        <v>5.9464816650148578E-2</v>
      </c>
      <c r="M69" s="60">
        <f t="shared" si="562"/>
        <v>5.2156469408224604E-2</v>
      </c>
      <c r="N69" s="60">
        <f t="shared" si="562"/>
        <v>6.7580803134182243E-2</v>
      </c>
      <c r="O69" s="60">
        <f t="shared" si="562"/>
        <v>5.4768649669499458E-2</v>
      </c>
      <c r="P69" s="68">
        <f t="shared" si="562"/>
        <v>7.6381909547738713E-2</v>
      </c>
      <c r="Q69" s="67"/>
      <c r="R69" s="60"/>
      <c r="S69" s="60"/>
      <c r="T69" s="60"/>
      <c r="U69" s="68"/>
      <c r="V69" s="24"/>
    </row>
    <row r="70" spans="1:22" s="5" customFormat="1" ht="13.8" x14ac:dyDescent="0.3">
      <c r="A70" s="37">
        <v>42917</v>
      </c>
      <c r="B70" s="66">
        <v>104.6</v>
      </c>
      <c r="C70" s="66">
        <v>101.9</v>
      </c>
      <c r="D70" s="66">
        <v>107.3</v>
      </c>
      <c r="E70" s="66">
        <v>109.2</v>
      </c>
      <c r="F70" s="66">
        <v>105.9</v>
      </c>
      <c r="G70" s="67">
        <f t="shared" si="561"/>
        <v>3.8387715930900956E-3</v>
      </c>
      <c r="H70" s="60">
        <f t="shared" si="561"/>
        <v>-6.8226120857698414E-3</v>
      </c>
      <c r="I70" s="60">
        <f t="shared" si="561"/>
        <v>1.3220018885741203E-2</v>
      </c>
      <c r="J70" s="60">
        <f t="shared" si="561"/>
        <v>-2.739726027397249E-3</v>
      </c>
      <c r="K70" s="68">
        <f t="shared" si="561"/>
        <v>2.4177949709864643E-2</v>
      </c>
      <c r="L70" s="67">
        <f t="shared" si="562"/>
        <v>5.9777102330293763E-2</v>
      </c>
      <c r="M70" s="60">
        <f t="shared" si="562"/>
        <v>3.7678207739307634E-2</v>
      </c>
      <c r="N70" s="60">
        <f t="shared" si="562"/>
        <v>8.0563947633434108E-2</v>
      </c>
      <c r="O70" s="60">
        <f t="shared" si="562"/>
        <v>7.4803149606299302E-2</v>
      </c>
      <c r="P70" s="68">
        <f t="shared" si="562"/>
        <v>8.3930399181166848E-2</v>
      </c>
      <c r="Q70" s="67"/>
      <c r="R70" s="60"/>
      <c r="S70" s="60"/>
      <c r="T70" s="60"/>
      <c r="U70" s="68"/>
      <c r="V70" s="24"/>
    </row>
    <row r="71" spans="1:22" s="5" customFormat="1" ht="13.8" x14ac:dyDescent="0.3">
      <c r="A71" s="37">
        <v>42887</v>
      </c>
      <c r="B71" s="66">
        <v>104.2</v>
      </c>
      <c r="C71" s="66">
        <v>102.6</v>
      </c>
      <c r="D71" s="66">
        <v>105.9</v>
      </c>
      <c r="E71" s="66">
        <v>109.5</v>
      </c>
      <c r="F71" s="66">
        <v>103.4</v>
      </c>
      <c r="G71" s="67">
        <f t="shared" si="561"/>
        <v>3.8535645472062008E-3</v>
      </c>
      <c r="H71" s="60">
        <f t="shared" si="561"/>
        <v>3.9138943248531177E-3</v>
      </c>
      <c r="I71" s="60">
        <f t="shared" si="561"/>
        <v>3.7914691943128354E-3</v>
      </c>
      <c r="J71" s="60">
        <f t="shared" si="561"/>
        <v>1.201478743068396E-2</v>
      </c>
      <c r="K71" s="68">
        <f t="shared" si="561"/>
        <v>-1.9305019305018156E-3</v>
      </c>
      <c r="L71" s="67">
        <f t="shared" si="562"/>
        <v>4.3043043043043072E-2</v>
      </c>
      <c r="M71" s="60">
        <f t="shared" si="562"/>
        <v>3.2193158953722323E-2</v>
      </c>
      <c r="N71" s="60">
        <f t="shared" si="562"/>
        <v>5.4780876494023856E-2</v>
      </c>
      <c r="O71" s="60">
        <f t="shared" si="562"/>
        <v>6.7251461988304229E-2</v>
      </c>
      <c r="P71" s="68">
        <f t="shared" si="562"/>
        <v>4.5500505561172799E-2</v>
      </c>
      <c r="Q71" s="67">
        <f>AVERAGE(B71:B73)/AVERAGE(B74:B76)-1</f>
        <v>1.69768201110021E-2</v>
      </c>
      <c r="R71" s="60">
        <f t="shared" ref="R71:U71" si="563">AVERAGE(C71:C73)/AVERAGE(C74:C76)-1</f>
        <v>1.6898608349900757E-2</v>
      </c>
      <c r="S71" s="60">
        <f t="shared" si="563"/>
        <v>1.7363344051446683E-2</v>
      </c>
      <c r="T71" s="60">
        <f t="shared" si="563"/>
        <v>1.6234779893849582E-2</v>
      </c>
      <c r="U71" s="68">
        <f t="shared" si="563"/>
        <v>1.839080459770126E-2</v>
      </c>
      <c r="V71" s="24"/>
    </row>
    <row r="72" spans="1:22" s="5" customFormat="1" ht="13.8" x14ac:dyDescent="0.3">
      <c r="A72" s="37">
        <v>42856</v>
      </c>
      <c r="B72" s="66">
        <v>103.8</v>
      </c>
      <c r="C72" s="66">
        <v>102.2</v>
      </c>
      <c r="D72" s="66">
        <v>105.5</v>
      </c>
      <c r="E72" s="66">
        <v>108.2</v>
      </c>
      <c r="F72" s="66">
        <v>103.6</v>
      </c>
      <c r="G72" s="67">
        <f t="shared" si="561"/>
        <v>2.8985507246377384E-3</v>
      </c>
      <c r="H72" s="60">
        <f t="shared" si="561"/>
        <v>9.7943192948091173E-4</v>
      </c>
      <c r="I72" s="60">
        <f t="shared" si="561"/>
        <v>4.761904761904745E-3</v>
      </c>
      <c r="J72" s="60">
        <f t="shared" si="561"/>
        <v>3.7105751391466324E-3</v>
      </c>
      <c r="K72" s="68">
        <f t="shared" si="561"/>
        <v>4.8496605237633439E-3</v>
      </c>
      <c r="L72" s="67">
        <f t="shared" si="562"/>
        <v>3.6963036963036933E-2</v>
      </c>
      <c r="M72" s="60">
        <f t="shared" si="562"/>
        <v>3.0241935483870996E-2</v>
      </c>
      <c r="N72" s="60">
        <f t="shared" si="562"/>
        <v>4.3521266073194953E-2</v>
      </c>
      <c r="O72" s="60">
        <f t="shared" si="562"/>
        <v>5.4580896686159841E-2</v>
      </c>
      <c r="P72" s="68">
        <f t="shared" si="562"/>
        <v>3.4965034965035002E-2</v>
      </c>
      <c r="Q72" s="67"/>
      <c r="R72" s="60"/>
      <c r="S72" s="60"/>
      <c r="T72" s="60"/>
      <c r="U72" s="68"/>
      <c r="V72" s="24"/>
    </row>
    <row r="73" spans="1:22" s="5" customFormat="1" ht="13.8" x14ac:dyDescent="0.3">
      <c r="A73" s="37">
        <v>42826</v>
      </c>
      <c r="B73" s="66">
        <v>103.5</v>
      </c>
      <c r="C73" s="66">
        <v>102.1</v>
      </c>
      <c r="D73" s="66">
        <v>105</v>
      </c>
      <c r="E73" s="66">
        <v>107.8</v>
      </c>
      <c r="F73" s="66">
        <v>103.1</v>
      </c>
      <c r="G73" s="67">
        <f t="shared" si="561"/>
        <v>6.809338521400754E-3</v>
      </c>
      <c r="H73" s="60">
        <f t="shared" si="561"/>
        <v>1.0891089108910901E-2</v>
      </c>
      <c r="I73" s="60">
        <f t="shared" si="561"/>
        <v>2.8653295128939771E-3</v>
      </c>
      <c r="J73" s="60">
        <f t="shared" si="561"/>
        <v>-4.6168051708217472E-3</v>
      </c>
      <c r="K73" s="68">
        <f t="shared" si="561"/>
        <v>8.8062622309197369E-3</v>
      </c>
      <c r="L73" s="67">
        <f t="shared" si="562"/>
        <v>3.1904287138584175E-2</v>
      </c>
      <c r="M73" s="60">
        <f t="shared" si="562"/>
        <v>2.4072216649949851E-2</v>
      </c>
      <c r="N73" s="60">
        <f t="shared" si="562"/>
        <v>3.9603960396039639E-2</v>
      </c>
      <c r="O73" s="60">
        <f t="shared" si="562"/>
        <v>4.154589371980677E-2</v>
      </c>
      <c r="P73" s="68">
        <f t="shared" si="562"/>
        <v>3.8267875125881146E-2</v>
      </c>
      <c r="Q73" s="67"/>
      <c r="R73" s="60"/>
      <c r="S73" s="60"/>
      <c r="T73" s="60"/>
      <c r="U73" s="68"/>
      <c r="V73" s="24"/>
    </row>
    <row r="74" spans="1:22" s="5" customFormat="1" ht="13.8" x14ac:dyDescent="0.3">
      <c r="A74" s="37">
        <v>42795</v>
      </c>
      <c r="B74" s="66">
        <v>102.8</v>
      </c>
      <c r="C74" s="66">
        <v>101</v>
      </c>
      <c r="D74" s="66">
        <v>104.7</v>
      </c>
      <c r="E74" s="66">
        <v>108.3</v>
      </c>
      <c r="F74" s="66">
        <v>102.2</v>
      </c>
      <c r="G74" s="67">
        <f t="shared" si="561"/>
        <v>0</v>
      </c>
      <c r="H74" s="60">
        <f t="shared" si="561"/>
        <v>-6.8829891838741997E-3</v>
      </c>
      <c r="I74" s="60">
        <f t="shared" si="561"/>
        <v>6.7307692307692069E-3</v>
      </c>
      <c r="J74" s="60">
        <f t="shared" si="561"/>
        <v>1.8814675446848561E-2</v>
      </c>
      <c r="K74" s="68">
        <f t="shared" si="561"/>
        <v>-1.953125E-3</v>
      </c>
      <c r="L74" s="67">
        <f t="shared" si="562"/>
        <v>2.2885572139303534E-2</v>
      </c>
      <c r="M74" s="60">
        <f t="shared" si="562"/>
        <v>8.9910089910090196E-3</v>
      </c>
      <c r="N74" s="60">
        <f t="shared" si="562"/>
        <v>3.7661050545094055E-2</v>
      </c>
      <c r="O74" s="60">
        <f t="shared" si="562"/>
        <v>5.8651026392961825E-2</v>
      </c>
      <c r="P74" s="68">
        <f t="shared" si="562"/>
        <v>2.3023023023023059E-2</v>
      </c>
      <c r="Q74" s="67">
        <f>AVERAGE(B74:B76)/AVERAGE(B77:B79)-1</f>
        <v>1.4574362371646332E-2</v>
      </c>
      <c r="R74" s="60">
        <f t="shared" ref="R74:U74" si="564">AVERAGE(C74:C76)/AVERAGE(C77:C79)-1</f>
        <v>8.3528232542597891E-3</v>
      </c>
      <c r="S74" s="60">
        <f t="shared" si="564"/>
        <v>2.1011162179908061E-2</v>
      </c>
      <c r="T74" s="60">
        <f t="shared" si="564"/>
        <v>2.8580603725112397E-2</v>
      </c>
      <c r="U74" s="68">
        <f t="shared" si="564"/>
        <v>1.5677118078719188E-2</v>
      </c>
      <c r="V74" s="24"/>
    </row>
    <row r="75" spans="1:22" s="5" customFormat="1" ht="13.8" x14ac:dyDescent="0.3">
      <c r="A75" s="37">
        <v>42767</v>
      </c>
      <c r="B75" s="66">
        <v>102.8</v>
      </c>
      <c r="C75" s="66">
        <v>101.7</v>
      </c>
      <c r="D75" s="66">
        <v>104</v>
      </c>
      <c r="E75" s="66">
        <v>106.3</v>
      </c>
      <c r="F75" s="66">
        <v>102.4</v>
      </c>
      <c r="G75" s="67">
        <f t="shared" si="561"/>
        <v>2.0854021847070525E-2</v>
      </c>
      <c r="H75" s="60">
        <f t="shared" si="561"/>
        <v>2.6236125126135379E-2</v>
      </c>
      <c r="I75" s="60">
        <f t="shared" si="561"/>
        <v>1.6617790811339184E-2</v>
      </c>
      <c r="J75" s="60">
        <f t="shared" si="561"/>
        <v>5.6764427625353164E-3</v>
      </c>
      <c r="K75" s="68">
        <f t="shared" si="561"/>
        <v>2.5025025025025016E-2</v>
      </c>
      <c r="L75" s="67">
        <f t="shared" si="562"/>
        <v>1.5810276679841806E-2</v>
      </c>
      <c r="M75" s="60">
        <f t="shared" si="562"/>
        <v>7.9286422200197659E-3</v>
      </c>
      <c r="N75" s="60">
        <f t="shared" si="562"/>
        <v>2.3622047244094446E-2</v>
      </c>
      <c r="O75" s="60">
        <f t="shared" si="562"/>
        <v>2.9041626331074433E-2</v>
      </c>
      <c r="P75" s="68">
        <f t="shared" si="562"/>
        <v>1.8905472636816079E-2</v>
      </c>
      <c r="Q75" s="67"/>
      <c r="R75" s="60"/>
      <c r="S75" s="60"/>
      <c r="T75" s="60"/>
      <c r="U75" s="68"/>
      <c r="V75" s="24"/>
    </row>
    <row r="76" spans="1:22" s="5" customFormat="1" ht="13.8" x14ac:dyDescent="0.3">
      <c r="A76" s="37">
        <v>42736</v>
      </c>
      <c r="B76" s="66">
        <v>100.7</v>
      </c>
      <c r="C76" s="66">
        <v>99.1</v>
      </c>
      <c r="D76" s="66">
        <v>102.3</v>
      </c>
      <c r="E76" s="66">
        <v>105.7</v>
      </c>
      <c r="F76" s="66">
        <v>99.9</v>
      </c>
      <c r="G76" s="67">
        <f t="shared" si="561"/>
        <v>1.5120967741935498E-2</v>
      </c>
      <c r="H76" s="60">
        <f t="shared" si="561"/>
        <v>0</v>
      </c>
      <c r="I76" s="60">
        <f t="shared" si="561"/>
        <v>3.0211480362537735E-2</v>
      </c>
      <c r="J76" s="60">
        <f t="shared" si="561"/>
        <v>4.3435340572556713E-2</v>
      </c>
      <c r="K76" s="68">
        <f t="shared" si="561"/>
        <v>2.0429009193054126E-2</v>
      </c>
      <c r="L76" s="67">
        <f t="shared" si="562"/>
        <v>0</v>
      </c>
      <c r="M76" s="60">
        <f t="shared" si="562"/>
        <v>-1.588877855014903E-2</v>
      </c>
      <c r="N76" s="60">
        <f t="shared" si="562"/>
        <v>1.6898608349900535E-2</v>
      </c>
      <c r="O76" s="60">
        <f t="shared" si="562"/>
        <v>3.8310412573673958E-2</v>
      </c>
      <c r="P76" s="68">
        <f t="shared" si="562"/>
        <v>2.0060180541625616E-3</v>
      </c>
      <c r="Q76" s="67"/>
      <c r="R76" s="60"/>
      <c r="S76" s="60"/>
      <c r="T76" s="60"/>
      <c r="U76" s="68"/>
      <c r="V76" s="24"/>
    </row>
    <row r="77" spans="1:22" s="5" customFormat="1" ht="13.8" x14ac:dyDescent="0.3">
      <c r="A77" s="37">
        <v>42705</v>
      </c>
      <c r="B77" s="66">
        <v>99.2</v>
      </c>
      <c r="C77" s="66">
        <v>99.1</v>
      </c>
      <c r="D77" s="66">
        <v>99.3</v>
      </c>
      <c r="E77" s="66">
        <v>101.3</v>
      </c>
      <c r="F77" s="66">
        <v>97.9</v>
      </c>
      <c r="G77" s="67">
        <f t="shared" si="561"/>
        <v>-1.879327398615227E-2</v>
      </c>
      <c r="H77" s="60">
        <f t="shared" si="561"/>
        <v>-9.000000000000008E-3</v>
      </c>
      <c r="I77" s="60">
        <f t="shared" si="561"/>
        <v>-2.9325513196480912E-2</v>
      </c>
      <c r="J77" s="60">
        <f t="shared" si="561"/>
        <v>-3.5238095238095291E-2</v>
      </c>
      <c r="K77" s="68">
        <f t="shared" si="561"/>
        <v>-2.490039840637448E-2</v>
      </c>
      <c r="L77" s="67">
        <f t="shared" si="562"/>
        <v>-1.195219123505975E-2</v>
      </c>
      <c r="M77" s="60">
        <f t="shared" si="562"/>
        <v>-8.0080080080081606E-3</v>
      </c>
      <c r="N77" s="60">
        <f t="shared" si="562"/>
        <v>-1.5857284440039754E-2</v>
      </c>
      <c r="O77" s="60">
        <f t="shared" si="562"/>
        <v>-1.2670565302144277E-2</v>
      </c>
      <c r="P77" s="68">
        <f t="shared" si="562"/>
        <v>-1.9038076152304573E-2</v>
      </c>
      <c r="Q77" s="67">
        <f>AVERAGE(B77:B79)/AVERAGE(B80:B82)-1</f>
        <v>4.9933422103860536E-3</v>
      </c>
      <c r="R77" s="60">
        <f t="shared" ref="R77:U77" si="565">AVERAGE(C77:C79)/AVERAGE(C80:C82)-1</f>
        <v>5.3745381256298241E-3</v>
      </c>
      <c r="S77" s="60">
        <f t="shared" si="565"/>
        <v>4.2861852950875079E-3</v>
      </c>
      <c r="T77" s="60">
        <f t="shared" si="565"/>
        <v>-3.8387715930903177E-3</v>
      </c>
      <c r="U77" s="68">
        <f t="shared" si="565"/>
        <v>1.0107816711590223E-2</v>
      </c>
      <c r="V77" s="24"/>
    </row>
    <row r="78" spans="1:22" s="5" customFormat="1" ht="13.8" x14ac:dyDescent="0.3">
      <c r="A78" s="37">
        <v>42675</v>
      </c>
      <c r="B78" s="66">
        <v>101.1</v>
      </c>
      <c r="C78" s="66">
        <v>100</v>
      </c>
      <c r="D78" s="66">
        <v>102.3</v>
      </c>
      <c r="E78" s="66">
        <v>105</v>
      </c>
      <c r="F78" s="66">
        <v>100.4</v>
      </c>
      <c r="G78" s="67">
        <f t="shared" si="561"/>
        <v>-4.9212598425196763E-3</v>
      </c>
      <c r="H78" s="60">
        <f t="shared" si="561"/>
        <v>-1.9960079840319889E-3</v>
      </c>
      <c r="I78" s="60">
        <f t="shared" si="561"/>
        <v>-6.7961165048543437E-3</v>
      </c>
      <c r="J78" s="60">
        <f t="shared" si="561"/>
        <v>-9.5147478591817158E-4</v>
      </c>
      <c r="K78" s="68">
        <f t="shared" si="561"/>
        <v>-1.0837438423645263E-2</v>
      </c>
      <c r="L78" s="67">
        <f t="shared" si="562"/>
        <v>2.9531568228105876E-2</v>
      </c>
      <c r="M78" s="60">
        <f t="shared" si="562"/>
        <v>1.5228426395939021E-2</v>
      </c>
      <c r="N78" s="60">
        <f t="shared" si="562"/>
        <v>4.4943820224718989E-2</v>
      </c>
      <c r="O78" s="60">
        <f t="shared" si="562"/>
        <v>4.6859421734795736E-2</v>
      </c>
      <c r="P78" s="68">
        <f t="shared" si="562"/>
        <v>4.3659043659043606E-2</v>
      </c>
      <c r="Q78" s="67"/>
      <c r="R78" s="60"/>
      <c r="S78" s="60"/>
      <c r="T78" s="60"/>
      <c r="U78" s="68"/>
      <c r="V78" s="24"/>
    </row>
    <row r="79" spans="1:22" s="5" customFormat="1" ht="13.8" x14ac:dyDescent="0.3">
      <c r="A79" s="37">
        <v>42644</v>
      </c>
      <c r="B79" s="66">
        <v>101.6</v>
      </c>
      <c r="C79" s="66">
        <v>100.2</v>
      </c>
      <c r="D79" s="66">
        <v>103</v>
      </c>
      <c r="E79" s="66">
        <v>105.1</v>
      </c>
      <c r="F79" s="66">
        <v>101.5</v>
      </c>
      <c r="G79" s="67">
        <f t="shared" si="561"/>
        <v>7.9365079365079083E-3</v>
      </c>
      <c r="H79" s="60">
        <f t="shared" si="561"/>
        <v>4.0080160320641323E-3</v>
      </c>
      <c r="I79" s="60">
        <f t="shared" si="561"/>
        <v>1.0794896957801781E-2</v>
      </c>
      <c r="J79" s="60">
        <f t="shared" si="561"/>
        <v>0</v>
      </c>
      <c r="K79" s="68">
        <f t="shared" si="561"/>
        <v>1.9076305220883549E-2</v>
      </c>
      <c r="L79" s="67">
        <f t="shared" si="562"/>
        <v>6.9375619425171564E-3</v>
      </c>
      <c r="M79" s="60">
        <f t="shared" si="562"/>
        <v>-7.9207920792079278E-3</v>
      </c>
      <c r="N79" s="60">
        <f t="shared" si="562"/>
        <v>2.2840119165839168E-2</v>
      </c>
      <c r="O79" s="60">
        <f t="shared" si="562"/>
        <v>5.5220883534136567E-2</v>
      </c>
      <c r="P79" s="68">
        <f t="shared" si="562"/>
        <v>0</v>
      </c>
      <c r="Q79" s="67"/>
      <c r="R79" s="60"/>
      <c r="S79" s="60"/>
      <c r="T79" s="60"/>
      <c r="U79" s="68"/>
      <c r="V79" s="24"/>
    </row>
    <row r="80" spans="1:22" s="5" customFormat="1" ht="13.8" x14ac:dyDescent="0.3">
      <c r="A80" s="37">
        <v>42614</v>
      </c>
      <c r="B80" s="66">
        <v>100.8</v>
      </c>
      <c r="C80" s="66">
        <v>99.8</v>
      </c>
      <c r="D80" s="66">
        <v>101.9</v>
      </c>
      <c r="E80" s="66">
        <v>105.1</v>
      </c>
      <c r="F80" s="66">
        <v>99.6</v>
      </c>
      <c r="G80" s="67">
        <f t="shared" si="561"/>
        <v>-9.9108027750260952E-4</v>
      </c>
      <c r="H80" s="60">
        <f t="shared" si="561"/>
        <v>1.0030090270811698E-3</v>
      </c>
      <c r="I80" s="60">
        <f t="shared" si="561"/>
        <v>-1.9588638589617124E-3</v>
      </c>
      <c r="J80" s="60">
        <f t="shared" si="561"/>
        <v>-7.5542965061379252E-3</v>
      </c>
      <c r="K80" s="68">
        <f t="shared" si="561"/>
        <v>1.0050251256281673E-3</v>
      </c>
      <c r="L80" s="67">
        <f t="shared" si="562"/>
        <v>1.8181818181818077E-2</v>
      </c>
      <c r="M80" s="60">
        <f t="shared" si="562"/>
        <v>8.0808080808081328E-3</v>
      </c>
      <c r="N80" s="60">
        <f t="shared" si="562"/>
        <v>2.9292929292929371E-2</v>
      </c>
      <c r="O80" s="60">
        <f t="shared" si="562"/>
        <v>4.3694141012909471E-2</v>
      </c>
      <c r="P80" s="68">
        <f t="shared" si="562"/>
        <v>1.8404907975460016E-2</v>
      </c>
      <c r="Q80" s="67">
        <f>AVERAGE(B80:B82)/AVERAGE(B83:B85)-1</f>
        <v>3.330003330002107E-4</v>
      </c>
      <c r="R80" s="60">
        <f t="shared" ref="R80:U80" si="566">AVERAGE(C80:C82)/AVERAGE(C83:C85)-1</f>
        <v>-2.0113979215554689E-3</v>
      </c>
      <c r="S80" s="60">
        <f t="shared" si="566"/>
        <v>2.6446280991736515E-3</v>
      </c>
      <c r="T80" s="60">
        <f t="shared" si="566"/>
        <v>1.2633624878523042E-2</v>
      </c>
      <c r="U80" s="68">
        <f t="shared" si="566"/>
        <v>-5.0284948038886723E-3</v>
      </c>
      <c r="V80" s="24"/>
    </row>
    <row r="81" spans="1:22" s="5" customFormat="1" ht="13.8" x14ac:dyDescent="0.3">
      <c r="A81" s="37">
        <v>42583</v>
      </c>
      <c r="B81" s="66">
        <v>100.9</v>
      </c>
      <c r="C81" s="66">
        <v>99.7</v>
      </c>
      <c r="D81" s="66">
        <v>102.1</v>
      </c>
      <c r="E81" s="66">
        <v>105.9</v>
      </c>
      <c r="F81" s="66">
        <v>99.5</v>
      </c>
      <c r="G81" s="67">
        <f t="shared" si="561"/>
        <v>2.228976697061813E-2</v>
      </c>
      <c r="H81" s="60">
        <f t="shared" si="561"/>
        <v>1.5274949083503131E-2</v>
      </c>
      <c r="I81" s="60">
        <f t="shared" si="561"/>
        <v>2.8197381671701827E-2</v>
      </c>
      <c r="J81" s="60">
        <f t="shared" si="561"/>
        <v>4.2322834645669438E-2</v>
      </c>
      <c r="K81" s="68">
        <f t="shared" si="561"/>
        <v>1.8423746161719601E-2</v>
      </c>
      <c r="L81" s="67">
        <f t="shared" si="562"/>
        <v>2.3326572008113722E-2</v>
      </c>
      <c r="M81" s="60">
        <f t="shared" si="562"/>
        <v>7.0707070707070052E-3</v>
      </c>
      <c r="N81" s="60">
        <f t="shared" si="562"/>
        <v>3.9714867617107963E-2</v>
      </c>
      <c r="O81" s="60">
        <f t="shared" si="562"/>
        <v>7.7314343845371392E-2</v>
      </c>
      <c r="P81" s="68">
        <f t="shared" si="562"/>
        <v>1.4271151885830946E-2</v>
      </c>
      <c r="Q81" s="67"/>
      <c r="R81" s="60"/>
      <c r="S81" s="60"/>
      <c r="T81" s="60"/>
      <c r="U81" s="68"/>
      <c r="V81" s="24"/>
    </row>
    <row r="82" spans="1:22" s="5" customFormat="1" ht="13.8" x14ac:dyDescent="0.3">
      <c r="A82" s="37">
        <v>42552</v>
      </c>
      <c r="B82" s="66">
        <v>98.7</v>
      </c>
      <c r="C82" s="66">
        <v>98.2</v>
      </c>
      <c r="D82" s="66">
        <v>99.3</v>
      </c>
      <c r="E82" s="66">
        <v>101.6</v>
      </c>
      <c r="F82" s="66">
        <v>97.7</v>
      </c>
      <c r="G82" s="67">
        <f t="shared" si="561"/>
        <v>-1.2012012012012074E-2</v>
      </c>
      <c r="H82" s="60">
        <f t="shared" si="561"/>
        <v>-1.2072434607645954E-2</v>
      </c>
      <c r="I82" s="60">
        <f t="shared" si="561"/>
        <v>-1.0956175298804882E-2</v>
      </c>
      <c r="J82" s="60">
        <f t="shared" si="561"/>
        <v>-9.74658869395717E-3</v>
      </c>
      <c r="K82" s="68">
        <f t="shared" si="561"/>
        <v>-1.2133468149646109E-2</v>
      </c>
      <c r="L82" s="67">
        <f t="shared" si="562"/>
        <v>-2.5666337611056189E-2</v>
      </c>
      <c r="M82" s="60">
        <f t="shared" si="562"/>
        <v>-3.0602171767028619E-2</v>
      </c>
      <c r="N82" s="60">
        <f t="shared" si="562"/>
        <v>-1.9743336623889385E-2</v>
      </c>
      <c r="O82" s="60">
        <f t="shared" si="562"/>
        <v>-9.8328416912496497E-4</v>
      </c>
      <c r="P82" s="68">
        <f t="shared" si="562"/>
        <v>-3.3630069238377747E-2</v>
      </c>
      <c r="Q82" s="67"/>
      <c r="R82" s="60"/>
      <c r="S82" s="60"/>
      <c r="T82" s="60"/>
      <c r="U82" s="68"/>
      <c r="V82" s="24"/>
    </row>
    <row r="83" spans="1:22" s="5" customFormat="1" ht="13.8" x14ac:dyDescent="0.3">
      <c r="A83" s="37">
        <v>42522</v>
      </c>
      <c r="B83" s="66">
        <v>99.9</v>
      </c>
      <c r="C83" s="66">
        <v>99.4</v>
      </c>
      <c r="D83" s="66">
        <v>100.4</v>
      </c>
      <c r="E83" s="66">
        <v>102.6</v>
      </c>
      <c r="F83" s="66">
        <v>98.9</v>
      </c>
      <c r="G83" s="67">
        <f t="shared" si="561"/>
        <v>-1.9980019980019303E-3</v>
      </c>
      <c r="H83" s="60">
        <f t="shared" si="561"/>
        <v>2.0161290322580072E-3</v>
      </c>
      <c r="I83" s="60">
        <f t="shared" si="561"/>
        <v>-6.923837784371778E-3</v>
      </c>
      <c r="J83" s="60">
        <f t="shared" si="561"/>
        <v>0</v>
      </c>
      <c r="K83" s="68">
        <f t="shared" si="561"/>
        <v>-1.1988011988011915E-2</v>
      </c>
      <c r="L83" s="67">
        <f t="shared" si="562"/>
        <v>-9.9999999999988987E-4</v>
      </c>
      <c r="M83" s="60">
        <f t="shared" si="562"/>
        <v>-8.9730807577267369E-3</v>
      </c>
      <c r="N83" s="60">
        <f t="shared" si="562"/>
        <v>7.0210631895686326E-3</v>
      </c>
      <c r="O83" s="60">
        <f t="shared" si="562"/>
        <v>1.7857142857142794E-2</v>
      </c>
      <c r="P83" s="68">
        <f t="shared" si="562"/>
        <v>0</v>
      </c>
      <c r="Q83" s="67">
        <f>AVERAGE(B83:B85)/AVERAGE(B86:B88)-1</f>
        <v>-6.9444444444443088E-3</v>
      </c>
      <c r="R83" s="60">
        <f t="shared" ref="R83:U83" si="567">AVERAGE(C83:C85)/AVERAGE(C86:C88)-1</f>
        <v>-1.1269472986410234E-2</v>
      </c>
      <c r="S83" s="60">
        <f t="shared" si="567"/>
        <v>-1.9795447047180614E-3</v>
      </c>
      <c r="T83" s="60">
        <f t="shared" si="567"/>
        <v>4.2290175666883645E-3</v>
      </c>
      <c r="U83" s="68">
        <f t="shared" si="567"/>
        <v>-5.998000666444625E-3</v>
      </c>
      <c r="V83" s="24"/>
    </row>
    <row r="84" spans="1:22" s="5" customFormat="1" ht="13.8" x14ac:dyDescent="0.3">
      <c r="A84" s="37">
        <v>42491</v>
      </c>
      <c r="B84" s="66">
        <v>100.1</v>
      </c>
      <c r="C84" s="66">
        <v>99.2</v>
      </c>
      <c r="D84" s="66">
        <v>101.1</v>
      </c>
      <c r="E84" s="66">
        <v>102.6</v>
      </c>
      <c r="F84" s="66">
        <v>100.1</v>
      </c>
      <c r="G84" s="67">
        <f t="shared" si="561"/>
        <v>-1.9940179461614971E-3</v>
      </c>
      <c r="H84" s="60">
        <f t="shared" si="561"/>
        <v>-5.015045135406182E-3</v>
      </c>
      <c r="I84" s="60">
        <f t="shared" si="561"/>
        <v>9.9009900990099098E-4</v>
      </c>
      <c r="J84" s="60">
        <f t="shared" si="561"/>
        <v>-8.6956521739131043E-3</v>
      </c>
      <c r="K84" s="68">
        <f t="shared" si="561"/>
        <v>8.0563947633434108E-3</v>
      </c>
      <c r="L84" s="67">
        <f t="shared" si="562"/>
        <v>-3.9800995024875663E-3</v>
      </c>
      <c r="M84" s="60">
        <f t="shared" si="562"/>
        <v>-8.9910089910089086E-3</v>
      </c>
      <c r="N84" s="60">
        <f t="shared" si="562"/>
        <v>9.9009900990099098E-4</v>
      </c>
      <c r="O84" s="60">
        <f t="shared" si="562"/>
        <v>3.1155778894472297E-2</v>
      </c>
      <c r="P84" s="68">
        <f t="shared" si="562"/>
        <v>-1.8627450980392202E-2</v>
      </c>
      <c r="Q84" s="67"/>
      <c r="R84" s="60"/>
      <c r="S84" s="60"/>
      <c r="T84" s="60"/>
      <c r="U84" s="68"/>
      <c r="V84" s="24"/>
    </row>
    <row r="85" spans="1:22" s="5" customFormat="1" ht="13.8" x14ac:dyDescent="0.3">
      <c r="A85" s="37">
        <v>42461</v>
      </c>
      <c r="B85" s="66">
        <v>100.3</v>
      </c>
      <c r="C85" s="66">
        <v>99.7</v>
      </c>
      <c r="D85" s="66">
        <v>101</v>
      </c>
      <c r="E85" s="66">
        <v>103.5</v>
      </c>
      <c r="F85" s="66">
        <v>99.3</v>
      </c>
      <c r="G85" s="67">
        <f t="shared" ref="G85:K100" si="568">(B85/B86)-1</f>
        <v>-1.9900497512438386E-3</v>
      </c>
      <c r="H85" s="60">
        <f t="shared" si="568"/>
        <v>-3.9960039960038607E-3</v>
      </c>
      <c r="I85" s="60">
        <f t="shared" si="568"/>
        <v>9.9108027750238747E-4</v>
      </c>
      <c r="J85" s="60">
        <f t="shared" si="568"/>
        <v>1.1730205278592365E-2</v>
      </c>
      <c r="K85" s="68">
        <f t="shared" si="568"/>
        <v>-6.0060060060060927E-3</v>
      </c>
      <c r="L85" s="67">
        <f t="shared" ref="L85:P100" si="569">(B85/B97)-1</f>
        <v>7.0281124497992842E-3</v>
      </c>
      <c r="M85" s="60">
        <f t="shared" si="569"/>
        <v>6.0544904137236344E-3</v>
      </c>
      <c r="N85" s="60">
        <f t="shared" si="569"/>
        <v>8.9910089910090196E-3</v>
      </c>
      <c r="O85" s="60">
        <f t="shared" si="569"/>
        <v>3.9156626506024139E-2</v>
      </c>
      <c r="P85" s="68">
        <f t="shared" si="569"/>
        <v>-1.1940298507462699E-2</v>
      </c>
      <c r="Q85" s="67"/>
      <c r="R85" s="60"/>
      <c r="S85" s="60"/>
      <c r="T85" s="60"/>
      <c r="U85" s="68"/>
      <c r="V85" s="24"/>
    </row>
    <row r="86" spans="1:22" s="5" customFormat="1" ht="13.8" x14ac:dyDescent="0.3">
      <c r="A86" s="37">
        <v>42430</v>
      </c>
      <c r="B86" s="66">
        <v>100.5</v>
      </c>
      <c r="C86" s="66">
        <v>100.1</v>
      </c>
      <c r="D86" s="66">
        <v>100.9</v>
      </c>
      <c r="E86" s="66">
        <v>102.3</v>
      </c>
      <c r="F86" s="66">
        <v>99.9</v>
      </c>
      <c r="G86" s="67">
        <f t="shared" si="568"/>
        <v>-6.9169960474309011E-3</v>
      </c>
      <c r="H86" s="60">
        <f t="shared" si="568"/>
        <v>-7.928642220019988E-3</v>
      </c>
      <c r="I86" s="60">
        <f t="shared" si="568"/>
        <v>-6.8897637795274358E-3</v>
      </c>
      <c r="J86" s="60">
        <f t="shared" si="568"/>
        <v>-9.6805421103581812E-3</v>
      </c>
      <c r="K86" s="68">
        <f t="shared" si="568"/>
        <v>-5.9701492537312939E-3</v>
      </c>
      <c r="L86" s="67">
        <f t="shared" si="569"/>
        <v>1.1066398390342069E-2</v>
      </c>
      <c r="M86" s="60">
        <f t="shared" si="569"/>
        <v>9.9999999999988987E-4</v>
      </c>
      <c r="N86" s="60">
        <f t="shared" si="569"/>
        <v>2.228976697061813E-2</v>
      </c>
      <c r="O86" s="60">
        <f t="shared" si="569"/>
        <v>5.6818181818181879E-2</v>
      </c>
      <c r="P86" s="68">
        <f t="shared" si="569"/>
        <v>-9.9999999999988987E-4</v>
      </c>
      <c r="Q86" s="67">
        <f>AVERAGE(B86:B88)/AVERAGE(B89:B91)-1</f>
        <v>9.6828046744574792E-3</v>
      </c>
      <c r="R86" s="60">
        <f t="shared" ref="R86:U86" si="570">AVERAGE(C86:C88)/AVERAGE(C89:C91)-1</f>
        <v>7.6820307281229017E-3</v>
      </c>
      <c r="S86" s="60">
        <f t="shared" si="570"/>
        <v>1.2020033388981721E-2</v>
      </c>
      <c r="T86" s="60">
        <f t="shared" si="570"/>
        <v>1.6198347107437838E-2</v>
      </c>
      <c r="U86" s="68">
        <f t="shared" si="570"/>
        <v>8.7394957983193411E-3</v>
      </c>
      <c r="V86" s="24"/>
    </row>
    <row r="87" spans="1:22" s="5" customFormat="1" ht="13.8" x14ac:dyDescent="0.3">
      <c r="A87" s="37">
        <v>42401</v>
      </c>
      <c r="B87" s="66">
        <v>101.2</v>
      </c>
      <c r="C87" s="66">
        <v>100.9</v>
      </c>
      <c r="D87" s="66">
        <v>101.6</v>
      </c>
      <c r="E87" s="66">
        <v>103.3</v>
      </c>
      <c r="F87" s="66">
        <v>100.5</v>
      </c>
      <c r="G87" s="67">
        <f t="shared" si="568"/>
        <v>4.9652432969216065E-3</v>
      </c>
      <c r="H87" s="60">
        <f t="shared" si="568"/>
        <v>1.9860973187686426E-3</v>
      </c>
      <c r="I87" s="60">
        <f t="shared" si="568"/>
        <v>9.9403578528827197E-3</v>
      </c>
      <c r="J87" s="60">
        <f t="shared" si="568"/>
        <v>1.4734774066797574E-2</v>
      </c>
      <c r="K87" s="68">
        <f t="shared" si="568"/>
        <v>8.0240722166500245E-3</v>
      </c>
      <c r="L87" s="67">
        <f t="shared" si="569"/>
        <v>2.1190716448032276E-2</v>
      </c>
      <c r="M87" s="60">
        <f t="shared" si="569"/>
        <v>2.1255060728744946E-2</v>
      </c>
      <c r="N87" s="60">
        <f t="shared" si="569"/>
        <v>2.1105527638190846E-2</v>
      </c>
      <c r="O87" s="60">
        <f t="shared" si="569"/>
        <v>4.7667342799188717E-2</v>
      </c>
      <c r="P87" s="68">
        <f t="shared" si="569"/>
        <v>2.9940119760478723E-3</v>
      </c>
      <c r="Q87" s="67"/>
      <c r="R87" s="60"/>
      <c r="S87" s="60"/>
      <c r="T87" s="60"/>
      <c r="U87" s="68"/>
      <c r="V87" s="24"/>
    </row>
    <row r="88" spans="1:22" s="5" customFormat="1" ht="13.8" x14ac:dyDescent="0.3">
      <c r="A88" s="37">
        <v>42370</v>
      </c>
      <c r="B88" s="66">
        <v>100.7</v>
      </c>
      <c r="C88" s="66">
        <v>100.7</v>
      </c>
      <c r="D88" s="66">
        <v>100.6</v>
      </c>
      <c r="E88" s="66">
        <v>101.8</v>
      </c>
      <c r="F88" s="66">
        <v>99.7</v>
      </c>
      <c r="G88" s="67">
        <f t="shared" si="568"/>
        <v>2.9880478087649376E-3</v>
      </c>
      <c r="H88" s="60">
        <f t="shared" si="568"/>
        <v>8.0080080080080496E-3</v>
      </c>
      <c r="I88" s="60">
        <f t="shared" si="568"/>
        <v>-2.9732408325074955E-3</v>
      </c>
      <c r="J88" s="60">
        <f t="shared" si="568"/>
        <v>-7.7972709551656916E-3</v>
      </c>
      <c r="K88" s="68">
        <f t="shared" si="568"/>
        <v>-1.0020040080159776E-3</v>
      </c>
      <c r="L88" s="67">
        <f t="shared" si="569"/>
        <v>1.3078470824949617E-2</v>
      </c>
      <c r="M88" s="60">
        <f t="shared" si="569"/>
        <v>1.3078470824949617E-2</v>
      </c>
      <c r="N88" s="60">
        <f t="shared" si="569"/>
        <v>1.1055276381909396E-2</v>
      </c>
      <c r="O88" s="60">
        <f t="shared" si="569"/>
        <v>4.0899795501022407E-2</v>
      </c>
      <c r="P88" s="68">
        <f t="shared" si="569"/>
        <v>-8.9463220675943811E-3</v>
      </c>
      <c r="Q88" s="67"/>
      <c r="R88" s="60"/>
      <c r="S88" s="60"/>
      <c r="T88" s="60"/>
      <c r="U88" s="68"/>
      <c r="V88" s="24"/>
    </row>
    <row r="89" spans="1:22" s="5" customFormat="1" ht="13.8" x14ac:dyDescent="0.3">
      <c r="A89" s="37">
        <v>42339</v>
      </c>
      <c r="B89" s="66">
        <v>100.4</v>
      </c>
      <c r="C89" s="66">
        <v>99.9</v>
      </c>
      <c r="D89" s="66">
        <v>100.9</v>
      </c>
      <c r="E89" s="66">
        <v>102.6</v>
      </c>
      <c r="F89" s="66">
        <v>99.8</v>
      </c>
      <c r="G89" s="67">
        <f t="shared" si="568"/>
        <v>2.2403258655804503E-2</v>
      </c>
      <c r="H89" s="60">
        <f t="shared" si="568"/>
        <v>1.4213197969543234E-2</v>
      </c>
      <c r="I89" s="60">
        <f t="shared" si="568"/>
        <v>3.06435137895813E-2</v>
      </c>
      <c r="J89" s="60">
        <f t="shared" si="568"/>
        <v>2.2931206380857327E-2</v>
      </c>
      <c r="K89" s="68">
        <f t="shared" si="568"/>
        <v>3.7422037422037313E-2</v>
      </c>
      <c r="L89" s="67">
        <f t="shared" si="569"/>
        <v>4.0000000000000036E-3</v>
      </c>
      <c r="M89" s="60">
        <f t="shared" si="569"/>
        <v>-2.9940119760478723E-3</v>
      </c>
      <c r="N89" s="60">
        <f t="shared" si="569"/>
        <v>1.0010010010010006E-2</v>
      </c>
      <c r="O89" s="60">
        <f t="shared" si="569"/>
        <v>3.1155778894472297E-2</v>
      </c>
      <c r="P89" s="68">
        <f t="shared" si="569"/>
        <v>-2.9970029970030065E-3</v>
      </c>
      <c r="Q89" s="67">
        <f>AVERAGE(B89:B91)/AVERAGE(B92:B94)-1</f>
        <v>2.0073603211776536E-3</v>
      </c>
      <c r="R89" s="60">
        <f t="shared" ref="R89:U89" si="571">AVERAGE(C89:C91)/AVERAGE(C92:C94)-1</f>
        <v>3.3411293017038268E-4</v>
      </c>
      <c r="S89" s="60">
        <f t="shared" si="571"/>
        <v>3.3500837520936688E-3</v>
      </c>
      <c r="T89" s="60">
        <f t="shared" si="571"/>
        <v>5.9860325906218037E-3</v>
      </c>
      <c r="U89" s="68">
        <f t="shared" si="571"/>
        <v>1.6835016835017313E-3</v>
      </c>
      <c r="V89" s="24"/>
    </row>
    <row r="90" spans="1:22" s="5" customFormat="1" ht="13.8" x14ac:dyDescent="0.3">
      <c r="A90" s="37">
        <v>42309</v>
      </c>
      <c r="B90" s="66">
        <v>98.2</v>
      </c>
      <c r="C90" s="66">
        <v>98.5</v>
      </c>
      <c r="D90" s="66">
        <v>97.9</v>
      </c>
      <c r="E90" s="66">
        <v>100.3</v>
      </c>
      <c r="F90" s="66">
        <v>96.2</v>
      </c>
      <c r="G90" s="67">
        <f t="shared" si="568"/>
        <v>-2.6759167492566904E-2</v>
      </c>
      <c r="H90" s="60">
        <f t="shared" si="568"/>
        <v>-2.4752475247524774E-2</v>
      </c>
      <c r="I90" s="60">
        <f t="shared" si="568"/>
        <v>-2.7805362462760663E-2</v>
      </c>
      <c r="J90" s="60">
        <f t="shared" si="568"/>
        <v>7.0281124497992842E-3</v>
      </c>
      <c r="K90" s="68">
        <f t="shared" si="568"/>
        <v>-5.2216748768472931E-2</v>
      </c>
      <c r="L90" s="67">
        <f t="shared" si="569"/>
        <v>-9.0817356205852295E-3</v>
      </c>
      <c r="M90" s="60">
        <f t="shared" si="569"/>
        <v>-5.050505050505083E-3</v>
      </c>
      <c r="N90" s="60">
        <f t="shared" si="569"/>
        <v>-1.310483870967738E-2</v>
      </c>
      <c r="O90" s="60">
        <f t="shared" si="569"/>
        <v>5.1362683438155088E-2</v>
      </c>
      <c r="P90" s="68">
        <f t="shared" si="569"/>
        <v>-5.4080629301868188E-2</v>
      </c>
      <c r="Q90" s="67"/>
      <c r="R90" s="60"/>
      <c r="S90" s="60"/>
      <c r="T90" s="60"/>
      <c r="U90" s="68"/>
      <c r="V90" s="24"/>
    </row>
    <row r="91" spans="1:22" s="5" customFormat="1" ht="13.8" x14ac:dyDescent="0.3">
      <c r="A91" s="37">
        <v>42278</v>
      </c>
      <c r="B91" s="66">
        <v>100.9</v>
      </c>
      <c r="C91" s="66">
        <v>101</v>
      </c>
      <c r="D91" s="66">
        <v>100.7</v>
      </c>
      <c r="E91" s="66">
        <v>99.6</v>
      </c>
      <c r="F91" s="66">
        <v>101.5</v>
      </c>
      <c r="G91" s="67">
        <f t="shared" si="568"/>
        <v>1.9191919191919204E-2</v>
      </c>
      <c r="H91" s="60">
        <f t="shared" si="568"/>
        <v>2.020202020202011E-2</v>
      </c>
      <c r="I91" s="60">
        <f t="shared" si="568"/>
        <v>1.7171717171717171E-2</v>
      </c>
      <c r="J91" s="60">
        <f t="shared" si="568"/>
        <v>-1.0923535253227534E-2</v>
      </c>
      <c r="K91" s="68">
        <f t="shared" si="568"/>
        <v>3.7832310838445737E-2</v>
      </c>
      <c r="L91" s="67">
        <f t="shared" si="569"/>
        <v>2.3326572008113722E-2</v>
      </c>
      <c r="M91" s="60">
        <f t="shared" si="569"/>
        <v>2.2267206477732726E-2</v>
      </c>
      <c r="N91" s="60">
        <f t="shared" si="569"/>
        <v>2.4415055951169995E-2</v>
      </c>
      <c r="O91" s="60">
        <f t="shared" si="569"/>
        <v>2.1538461538461506E-2</v>
      </c>
      <c r="P91" s="68">
        <f t="shared" si="569"/>
        <v>2.5252525252525304E-2</v>
      </c>
      <c r="Q91" s="67"/>
      <c r="R91" s="60"/>
      <c r="S91" s="60"/>
      <c r="T91" s="60"/>
      <c r="U91" s="68"/>
      <c r="V91" s="24"/>
    </row>
    <row r="92" spans="1:22" s="5" customFormat="1" ht="13.8" x14ac:dyDescent="0.3">
      <c r="A92" s="37">
        <v>42248</v>
      </c>
      <c r="B92" s="66">
        <v>99</v>
      </c>
      <c r="C92" s="66">
        <v>99</v>
      </c>
      <c r="D92" s="66">
        <v>99</v>
      </c>
      <c r="E92" s="66">
        <v>100.7</v>
      </c>
      <c r="F92" s="66">
        <v>97.8</v>
      </c>
      <c r="G92" s="67">
        <f t="shared" si="568"/>
        <v>4.0567951318459805E-3</v>
      </c>
      <c r="H92" s="60">
        <f t="shared" si="568"/>
        <v>0</v>
      </c>
      <c r="I92" s="60">
        <f t="shared" si="568"/>
        <v>8.1466395112015366E-3</v>
      </c>
      <c r="J92" s="60">
        <f t="shared" si="568"/>
        <v>2.4415055951169995E-2</v>
      </c>
      <c r="K92" s="68">
        <f t="shared" si="568"/>
        <v>-3.0581039755351869E-3</v>
      </c>
      <c r="L92" s="67">
        <f t="shared" si="569"/>
        <v>7.1210579857579059E-3</v>
      </c>
      <c r="M92" s="60">
        <f t="shared" si="569"/>
        <v>3.0395136778114118E-3</v>
      </c>
      <c r="N92" s="60">
        <f t="shared" si="569"/>
        <v>1.3306038894575156E-2</v>
      </c>
      <c r="O92" s="60">
        <f t="shared" si="569"/>
        <v>5.555555555555558E-2</v>
      </c>
      <c r="P92" s="68">
        <f t="shared" si="569"/>
        <v>-1.5105740181268867E-2</v>
      </c>
      <c r="Q92" s="67">
        <f>AVERAGE(B92:B94)/AVERAGE(B95:B97)-1</f>
        <v>-3.9986671109631944E-3</v>
      </c>
      <c r="R92" s="60">
        <f t="shared" ref="R92:U92" si="572">AVERAGE(C92:C94)/AVERAGE(C95:C97)-1</f>
        <v>-6.6777963272113272E-4</v>
      </c>
      <c r="S92" s="60">
        <f t="shared" si="572"/>
        <v>-7.6462765957445722E-3</v>
      </c>
      <c r="T92" s="60">
        <f t="shared" si="572"/>
        <v>2.6675558519508868E-3</v>
      </c>
      <c r="U92" s="68">
        <f t="shared" si="572"/>
        <v>-1.4598540145985273E-2</v>
      </c>
      <c r="V92" s="24"/>
    </row>
    <row r="93" spans="1:22" s="5" customFormat="1" ht="13.8" x14ac:dyDescent="0.3">
      <c r="A93" s="37">
        <v>42217</v>
      </c>
      <c r="B93" s="66">
        <v>98.6</v>
      </c>
      <c r="C93" s="66">
        <v>99</v>
      </c>
      <c r="D93" s="66">
        <v>98.2</v>
      </c>
      <c r="E93" s="66">
        <v>98.3</v>
      </c>
      <c r="F93" s="66">
        <v>98.1</v>
      </c>
      <c r="G93" s="67">
        <f t="shared" si="568"/>
        <v>-2.6653504442250786E-2</v>
      </c>
      <c r="H93" s="60">
        <f t="shared" si="568"/>
        <v>-2.2704837117472843E-2</v>
      </c>
      <c r="I93" s="60">
        <f t="shared" si="568"/>
        <v>-3.0602171767028619E-2</v>
      </c>
      <c r="J93" s="60">
        <f t="shared" si="568"/>
        <v>-3.3431661750245922E-2</v>
      </c>
      <c r="K93" s="68">
        <f t="shared" si="568"/>
        <v>-2.9673590504451064E-2</v>
      </c>
      <c r="L93" s="67">
        <f t="shared" si="569"/>
        <v>2.2821576763485396E-2</v>
      </c>
      <c r="M93" s="60">
        <f t="shared" si="569"/>
        <v>1.747173689619741E-2</v>
      </c>
      <c r="N93" s="60">
        <f t="shared" si="569"/>
        <v>2.8272251308900653E-2</v>
      </c>
      <c r="O93" s="60">
        <f t="shared" si="569"/>
        <v>2.2892819979188461E-2</v>
      </c>
      <c r="P93" s="68">
        <f t="shared" si="569"/>
        <v>3.2631578947368345E-2</v>
      </c>
      <c r="Q93" s="67"/>
      <c r="R93" s="60"/>
      <c r="S93" s="60"/>
      <c r="T93" s="60"/>
      <c r="U93" s="68"/>
      <c r="V93" s="24"/>
    </row>
    <row r="94" spans="1:22" s="5" customFormat="1" ht="13.8" x14ac:dyDescent="0.3">
      <c r="A94" s="37">
        <v>42186</v>
      </c>
      <c r="B94" s="66">
        <v>101.3</v>
      </c>
      <c r="C94" s="66">
        <v>101.3</v>
      </c>
      <c r="D94" s="66">
        <v>101.3</v>
      </c>
      <c r="E94" s="66">
        <v>101.7</v>
      </c>
      <c r="F94" s="66">
        <v>101.1</v>
      </c>
      <c r="G94" s="67">
        <f t="shared" si="568"/>
        <v>1.2999999999999901E-2</v>
      </c>
      <c r="H94" s="60">
        <f t="shared" si="568"/>
        <v>9.9700897308074854E-3</v>
      </c>
      <c r="I94" s="60">
        <f t="shared" si="568"/>
        <v>1.6048144433299827E-2</v>
      </c>
      <c r="J94" s="60">
        <f t="shared" si="568"/>
        <v>8.9285714285713969E-3</v>
      </c>
      <c r="K94" s="68">
        <f t="shared" si="568"/>
        <v>2.2244691607684386E-2</v>
      </c>
      <c r="L94" s="67">
        <f t="shared" si="569"/>
        <v>2.2199798183652808E-2</v>
      </c>
      <c r="M94" s="60">
        <f t="shared" si="569"/>
        <v>7.9601990049751326E-3</v>
      </c>
      <c r="N94" s="60">
        <f t="shared" si="569"/>
        <v>3.684749232343898E-2</v>
      </c>
      <c r="O94" s="60">
        <f t="shared" si="569"/>
        <v>6.2695924764890387E-2</v>
      </c>
      <c r="P94" s="68">
        <f t="shared" si="569"/>
        <v>1.9153225806451513E-2</v>
      </c>
      <c r="Q94" s="67"/>
      <c r="R94" s="60"/>
      <c r="S94" s="60"/>
      <c r="T94" s="60"/>
      <c r="U94" s="68"/>
      <c r="V94" s="24"/>
    </row>
    <row r="95" spans="1:22" s="5" customFormat="1" ht="13.8" x14ac:dyDescent="0.3">
      <c r="A95" s="37">
        <v>42156</v>
      </c>
      <c r="B95" s="66">
        <v>100</v>
      </c>
      <c r="C95" s="66">
        <v>100.3</v>
      </c>
      <c r="D95" s="66">
        <v>99.7</v>
      </c>
      <c r="E95" s="66">
        <v>100.8</v>
      </c>
      <c r="F95" s="66">
        <v>98.9</v>
      </c>
      <c r="G95" s="67">
        <f t="shared" si="568"/>
        <v>-4.9751243781094301E-3</v>
      </c>
      <c r="H95" s="60">
        <f t="shared" si="568"/>
        <v>1.9980019980019303E-3</v>
      </c>
      <c r="I95" s="60">
        <f t="shared" si="568"/>
        <v>-1.2871287128712883E-2</v>
      </c>
      <c r="J95" s="60">
        <f t="shared" si="568"/>
        <v>1.306532663316573E-2</v>
      </c>
      <c r="K95" s="68">
        <f t="shared" si="568"/>
        <v>-3.039215686274499E-2</v>
      </c>
      <c r="L95" s="67">
        <f t="shared" si="569"/>
        <v>2.1450459652706755E-2</v>
      </c>
      <c r="M95" s="60">
        <f t="shared" si="569"/>
        <v>1.8274111675126825E-2</v>
      </c>
      <c r="N95" s="60">
        <f t="shared" si="569"/>
        <v>2.4665981500513912E-2</v>
      </c>
      <c r="O95" s="60">
        <f t="shared" si="569"/>
        <v>6.2170706006322352E-2</v>
      </c>
      <c r="P95" s="68">
        <f t="shared" si="569"/>
        <v>-1.0101010101009056E-3</v>
      </c>
      <c r="Q95" s="67">
        <f>AVERAGE(B95:B97)/AVERAGE(B98:B100)-1</f>
        <v>7.3850285330649967E-3</v>
      </c>
      <c r="R95" s="60">
        <f t="shared" ref="R95:U95" si="573">AVERAGE(C95:C97)/AVERAGE(C98:C100)-1</f>
        <v>4.3594902749830577E-3</v>
      </c>
      <c r="S95" s="60">
        <f t="shared" si="573"/>
        <v>1.0413167618407604E-2</v>
      </c>
      <c r="T95" s="60">
        <f t="shared" si="573"/>
        <v>2.2851296043655989E-2</v>
      </c>
      <c r="U95" s="68">
        <f t="shared" si="573"/>
        <v>1.9946808510638014E-3</v>
      </c>
      <c r="V95" s="24"/>
    </row>
    <row r="96" spans="1:22" s="5" customFormat="1" ht="13.8" x14ac:dyDescent="0.3">
      <c r="A96" s="37">
        <v>42125</v>
      </c>
      <c r="B96" s="66">
        <v>100.5</v>
      </c>
      <c r="C96" s="66">
        <v>100.1</v>
      </c>
      <c r="D96" s="66">
        <v>101</v>
      </c>
      <c r="E96" s="66">
        <v>99.5</v>
      </c>
      <c r="F96" s="66">
        <v>102</v>
      </c>
      <c r="G96" s="67">
        <f t="shared" si="568"/>
        <v>9.0361445783133654E-3</v>
      </c>
      <c r="H96" s="60">
        <f t="shared" si="568"/>
        <v>1.0090817356205761E-2</v>
      </c>
      <c r="I96" s="60">
        <f t="shared" si="568"/>
        <v>8.9910089910090196E-3</v>
      </c>
      <c r="J96" s="60">
        <f t="shared" si="568"/>
        <v>-1.0040160642569296E-3</v>
      </c>
      <c r="K96" s="68">
        <f t="shared" si="568"/>
        <v>1.4925373134328401E-2</v>
      </c>
      <c r="L96" s="67">
        <f t="shared" si="569"/>
        <v>4.0372670807453437E-2</v>
      </c>
      <c r="M96" s="60">
        <f t="shared" si="569"/>
        <v>2.3517382413087873E-2</v>
      </c>
      <c r="N96" s="60">
        <f t="shared" si="569"/>
        <v>5.8700209643605783E-2</v>
      </c>
      <c r="O96" s="60">
        <f t="shared" si="569"/>
        <v>4.9578059071730074E-2</v>
      </c>
      <c r="P96" s="68">
        <f t="shared" si="569"/>
        <v>6.25E-2</v>
      </c>
      <c r="Q96" s="67"/>
      <c r="R96" s="60"/>
      <c r="S96" s="60"/>
      <c r="T96" s="60"/>
      <c r="U96" s="68"/>
      <c r="V96" s="24"/>
    </row>
    <row r="97" spans="1:22" s="5" customFormat="1" ht="13.8" x14ac:dyDescent="0.3">
      <c r="A97" s="37">
        <v>42095</v>
      </c>
      <c r="B97" s="66">
        <v>99.6</v>
      </c>
      <c r="C97" s="66">
        <v>99.1</v>
      </c>
      <c r="D97" s="66">
        <v>100.1</v>
      </c>
      <c r="E97" s="66">
        <v>99.6</v>
      </c>
      <c r="F97" s="66">
        <v>100.5</v>
      </c>
      <c r="G97" s="67">
        <f t="shared" si="568"/>
        <v>2.012072434607548E-3</v>
      </c>
      <c r="H97" s="60">
        <f t="shared" si="568"/>
        <v>-9.000000000000008E-3</v>
      </c>
      <c r="I97" s="60">
        <f t="shared" si="568"/>
        <v>1.4184397163120588E-2</v>
      </c>
      <c r="J97" s="60">
        <f t="shared" si="568"/>
        <v>2.8925619834710758E-2</v>
      </c>
      <c r="K97" s="68">
        <f t="shared" si="568"/>
        <v>4.9999999999998934E-3</v>
      </c>
      <c r="L97" s="67">
        <f t="shared" si="569"/>
        <v>1.5290519877675823E-2</v>
      </c>
      <c r="M97" s="60">
        <f t="shared" si="569"/>
        <v>-1.588877855014903E-2</v>
      </c>
      <c r="N97" s="60">
        <f t="shared" si="569"/>
        <v>5.0367261280167774E-2</v>
      </c>
      <c r="O97" s="60">
        <f t="shared" si="569"/>
        <v>3.8581856100104117E-2</v>
      </c>
      <c r="P97" s="68">
        <f t="shared" si="569"/>
        <v>5.9009483667017859E-2</v>
      </c>
      <c r="Q97" s="67"/>
      <c r="R97" s="60"/>
      <c r="S97" s="60"/>
      <c r="T97" s="60"/>
      <c r="U97" s="68"/>
      <c r="V97" s="24"/>
    </row>
    <row r="98" spans="1:22" s="5" customFormat="1" ht="13.8" x14ac:dyDescent="0.3">
      <c r="A98" s="37">
        <v>42064</v>
      </c>
      <c r="B98" s="66">
        <v>99.4</v>
      </c>
      <c r="C98" s="66">
        <v>100</v>
      </c>
      <c r="D98" s="66">
        <v>98.7</v>
      </c>
      <c r="E98" s="66">
        <v>96.8</v>
      </c>
      <c r="F98" s="66">
        <v>100</v>
      </c>
      <c r="G98" s="67">
        <f t="shared" si="568"/>
        <v>3.0272452068618172E-3</v>
      </c>
      <c r="H98" s="60">
        <f t="shared" si="568"/>
        <v>1.2145748987854255E-2</v>
      </c>
      <c r="I98" s="60">
        <f t="shared" si="568"/>
        <v>-8.040201005025116E-3</v>
      </c>
      <c r="J98" s="60">
        <f t="shared" si="568"/>
        <v>-1.8255578093306246E-2</v>
      </c>
      <c r="K98" s="68">
        <f t="shared" si="568"/>
        <v>-1.9960079840319889E-3</v>
      </c>
      <c r="L98" s="67">
        <f t="shared" si="569"/>
        <v>9.1370558375634126E-3</v>
      </c>
      <c r="M98" s="60">
        <f t="shared" si="569"/>
        <v>-2.9910269192422456E-3</v>
      </c>
      <c r="N98" s="60">
        <f t="shared" si="569"/>
        <v>2.0682523267838704E-2</v>
      </c>
      <c r="O98" s="60">
        <f t="shared" si="569"/>
        <v>1.5739769150052485E-2</v>
      </c>
      <c r="P98" s="68">
        <f t="shared" si="569"/>
        <v>2.3541453428863823E-2</v>
      </c>
      <c r="Q98" s="67">
        <f>AVERAGE(B98:B100)/AVERAGE(B101:B103)-1</f>
        <v>6.7181726570364475E-4</v>
      </c>
      <c r="R98" s="60">
        <f t="shared" ref="R98:U98" si="574">AVERAGE(C98:C100)/AVERAGE(C101:C103)-1</f>
        <v>6.7114093959763643E-4</v>
      </c>
      <c r="S98" s="60">
        <f t="shared" si="574"/>
        <v>1.0087424344316087E-3</v>
      </c>
      <c r="T98" s="60">
        <f t="shared" si="574"/>
        <v>2.7359781121751858E-3</v>
      </c>
      <c r="U98" s="68">
        <f t="shared" si="574"/>
        <v>0</v>
      </c>
      <c r="V98" s="24"/>
    </row>
    <row r="99" spans="1:22" s="5" customFormat="1" ht="13.8" x14ac:dyDescent="0.3">
      <c r="A99" s="37">
        <v>42036</v>
      </c>
      <c r="B99" s="66">
        <v>99.1</v>
      </c>
      <c r="C99" s="66">
        <v>98.8</v>
      </c>
      <c r="D99" s="66">
        <v>99.5</v>
      </c>
      <c r="E99" s="66">
        <v>98.6</v>
      </c>
      <c r="F99" s="66">
        <v>100.2</v>
      </c>
      <c r="G99" s="67">
        <f t="shared" si="568"/>
        <v>-3.0181086519115441E-3</v>
      </c>
      <c r="H99" s="60">
        <f t="shared" si="568"/>
        <v>-6.0362173038229772E-3</v>
      </c>
      <c r="I99" s="60">
        <f t="shared" si="568"/>
        <v>0</v>
      </c>
      <c r="J99" s="60">
        <f t="shared" si="568"/>
        <v>8.1799591002045258E-3</v>
      </c>
      <c r="K99" s="68">
        <f t="shared" si="568"/>
        <v>-3.9761431411530213E-3</v>
      </c>
      <c r="L99" s="67">
        <f t="shared" si="569"/>
        <v>9.1649694501017009E-3</v>
      </c>
      <c r="M99" s="60">
        <f t="shared" si="569"/>
        <v>-8.0321285140562138E-3</v>
      </c>
      <c r="N99" s="60">
        <f t="shared" si="569"/>
        <v>2.6831785345717174E-2</v>
      </c>
      <c r="O99" s="60">
        <f t="shared" si="569"/>
        <v>3.4627492130115289E-2</v>
      </c>
      <c r="P99" s="68">
        <f t="shared" si="569"/>
        <v>2.1406727828746197E-2</v>
      </c>
      <c r="Q99" s="67"/>
      <c r="R99" s="60"/>
      <c r="S99" s="60"/>
      <c r="T99" s="60"/>
      <c r="U99" s="68"/>
      <c r="V99" s="24"/>
    </row>
    <row r="100" spans="1:22" s="5" customFormat="1" ht="13.8" x14ac:dyDescent="0.3">
      <c r="A100" s="37">
        <v>42005</v>
      </c>
      <c r="B100" s="66">
        <v>99.4</v>
      </c>
      <c r="C100" s="66">
        <v>99.4</v>
      </c>
      <c r="D100" s="66">
        <v>99.5</v>
      </c>
      <c r="E100" s="66">
        <v>97.8</v>
      </c>
      <c r="F100" s="66">
        <v>100.6</v>
      </c>
      <c r="G100" s="67">
        <f t="shared" si="568"/>
        <v>-5.9999999999998943E-3</v>
      </c>
      <c r="H100" s="60">
        <f t="shared" si="568"/>
        <v>-7.9840319361277334E-3</v>
      </c>
      <c r="I100" s="60">
        <f t="shared" si="568"/>
        <v>-4.0040040040040248E-3</v>
      </c>
      <c r="J100" s="60">
        <f t="shared" si="568"/>
        <v>-1.7085427135678399E-2</v>
      </c>
      <c r="K100" s="68">
        <f t="shared" si="568"/>
        <v>4.9950049950049369E-3</v>
      </c>
      <c r="L100" s="67">
        <f t="shared" si="569"/>
        <v>-2.0080321285139702E-3</v>
      </c>
      <c r="M100" s="60">
        <f t="shared" si="569"/>
        <v>-1.1928429423459175E-2</v>
      </c>
      <c r="N100" s="60">
        <f t="shared" si="569"/>
        <v>1.0152284263959421E-2</v>
      </c>
      <c r="O100" s="60">
        <f t="shared" si="569"/>
        <v>3.7115588547189882E-2</v>
      </c>
      <c r="P100" s="68">
        <f t="shared" si="569"/>
        <v>-8.8669950738916592E-3</v>
      </c>
      <c r="Q100" s="67"/>
      <c r="R100" s="60"/>
      <c r="S100" s="60"/>
      <c r="T100" s="60"/>
      <c r="U100" s="68"/>
      <c r="V100" s="24"/>
    </row>
    <row r="101" spans="1:22" s="5" customFormat="1" ht="13.8" x14ac:dyDescent="0.3">
      <c r="A101" s="37">
        <v>41974</v>
      </c>
      <c r="B101" s="66">
        <v>100</v>
      </c>
      <c r="C101" s="66">
        <v>100.2</v>
      </c>
      <c r="D101" s="66">
        <v>99.9</v>
      </c>
      <c r="E101" s="66">
        <v>99.5</v>
      </c>
      <c r="F101" s="66">
        <v>100.1</v>
      </c>
      <c r="G101" s="67">
        <f t="shared" ref="G101:K151" si="575">(B101/B102)-1</f>
        <v>9.0817356205852295E-3</v>
      </c>
      <c r="H101" s="60">
        <f t="shared" si="575"/>
        <v>1.2121212121212199E-2</v>
      </c>
      <c r="I101" s="60">
        <f t="shared" si="575"/>
        <v>7.0564516129032473E-3</v>
      </c>
      <c r="J101" s="60">
        <f t="shared" si="575"/>
        <v>4.2976939203354325E-2</v>
      </c>
      <c r="K101" s="68">
        <f t="shared" si="575"/>
        <v>-1.5732546705998107E-2</v>
      </c>
      <c r="L101" s="67">
        <f t="shared" ref="L101:P151" si="576">(B101/B113)-1</f>
        <v>2.0408163265306145E-2</v>
      </c>
      <c r="M101" s="60">
        <f t="shared" si="576"/>
        <v>1.0080645161290258E-2</v>
      </c>
      <c r="N101" s="60">
        <f t="shared" si="576"/>
        <v>3.3092037228541926E-2</v>
      </c>
      <c r="O101" s="60">
        <f t="shared" si="576"/>
        <v>4.6267087276551155E-2</v>
      </c>
      <c r="P101" s="68">
        <f t="shared" si="576"/>
        <v>2.3517382413087873E-2</v>
      </c>
      <c r="Q101" s="67"/>
      <c r="R101" s="60"/>
      <c r="S101" s="60"/>
      <c r="T101" s="60"/>
      <c r="U101" s="68"/>
      <c r="V101" s="24"/>
    </row>
    <row r="102" spans="1:22" s="5" customFormat="1" ht="13.8" x14ac:dyDescent="0.3">
      <c r="A102" s="37">
        <v>41944</v>
      </c>
      <c r="B102" s="66">
        <v>99.1</v>
      </c>
      <c r="C102" s="66">
        <v>99</v>
      </c>
      <c r="D102" s="66">
        <v>99.2</v>
      </c>
      <c r="E102" s="66">
        <v>95.4</v>
      </c>
      <c r="F102" s="66">
        <v>101.7</v>
      </c>
      <c r="G102" s="67">
        <f t="shared" si="575"/>
        <v>5.0709939148072536E-3</v>
      </c>
      <c r="H102" s="60">
        <f t="shared" si="575"/>
        <v>2.0242914979757831E-3</v>
      </c>
      <c r="I102" s="60">
        <f t="shared" si="575"/>
        <v>9.1556459816888314E-3</v>
      </c>
      <c r="J102" s="60">
        <f t="shared" si="575"/>
        <v>-2.1538461538461506E-2</v>
      </c>
      <c r="K102" s="68">
        <f t="shared" si="575"/>
        <v>2.7272727272727337E-2</v>
      </c>
      <c r="L102" s="67">
        <f t="shared" si="576"/>
        <v>6.0913705583756084E-3</v>
      </c>
      <c r="M102" s="60">
        <f t="shared" si="576"/>
        <v>-1.098901098901095E-2</v>
      </c>
      <c r="N102" s="60">
        <f t="shared" si="576"/>
        <v>2.268041237113394E-2</v>
      </c>
      <c r="O102" s="60">
        <f t="shared" si="576"/>
        <v>1.0593220338983134E-2</v>
      </c>
      <c r="P102" s="68">
        <f t="shared" si="576"/>
        <v>2.9352226720647856E-2</v>
      </c>
      <c r="Q102" s="67"/>
      <c r="R102" s="60"/>
      <c r="S102" s="60"/>
      <c r="T102" s="60"/>
      <c r="U102" s="68"/>
      <c r="V102" s="24"/>
    </row>
    <row r="103" spans="1:22" s="5" customFormat="1" ht="13.8" x14ac:dyDescent="0.3">
      <c r="A103" s="37">
        <v>41913</v>
      </c>
      <c r="B103" s="66">
        <v>98.6</v>
      </c>
      <c r="C103" s="66">
        <v>98.8</v>
      </c>
      <c r="D103" s="66">
        <v>98.3</v>
      </c>
      <c r="E103" s="66">
        <v>97.5</v>
      </c>
      <c r="F103" s="66">
        <v>99</v>
      </c>
      <c r="G103" s="67">
        <f t="shared" si="575"/>
        <v>3.0518819938962771E-3</v>
      </c>
      <c r="H103" s="60">
        <f t="shared" si="575"/>
        <v>1.0131712259371373E-3</v>
      </c>
      <c r="I103" s="60">
        <f t="shared" si="575"/>
        <v>6.1412487205732003E-3</v>
      </c>
      <c r="J103" s="60">
        <f t="shared" si="575"/>
        <v>2.2012578616352085E-2</v>
      </c>
      <c r="K103" s="68">
        <f t="shared" si="575"/>
        <v>-3.0211480362537513E-3</v>
      </c>
      <c r="L103" s="67">
        <f t="shared" si="576"/>
        <v>2.4948024948024949E-2</v>
      </c>
      <c r="M103" s="60">
        <f t="shared" si="576"/>
        <v>1.0131712259371373E-3</v>
      </c>
      <c r="N103" s="60">
        <f t="shared" si="576"/>
        <v>4.9092849519743798E-2</v>
      </c>
      <c r="O103" s="60">
        <f t="shared" si="576"/>
        <v>6.5573770491803351E-2</v>
      </c>
      <c r="P103" s="68">
        <f t="shared" si="576"/>
        <v>3.991596638655448E-2</v>
      </c>
      <c r="Q103" s="67"/>
      <c r="R103" s="60"/>
      <c r="S103" s="60"/>
      <c r="T103" s="60"/>
      <c r="U103" s="68"/>
      <c r="V103" s="24"/>
    </row>
    <row r="104" spans="1:22" s="5" customFormat="1" ht="13.8" x14ac:dyDescent="0.3">
      <c r="A104" s="37">
        <v>41883</v>
      </c>
      <c r="B104" s="66">
        <v>98.3</v>
      </c>
      <c r="C104" s="66">
        <v>98.7</v>
      </c>
      <c r="D104" s="66">
        <v>97.7</v>
      </c>
      <c r="E104" s="66">
        <v>95.4</v>
      </c>
      <c r="F104" s="66">
        <v>99.3</v>
      </c>
      <c r="G104" s="67">
        <f t="shared" si="575"/>
        <v>1.970954356846466E-2</v>
      </c>
      <c r="H104" s="60">
        <f t="shared" si="575"/>
        <v>1.4388489208633226E-2</v>
      </c>
      <c r="I104" s="60">
        <f t="shared" si="575"/>
        <v>2.3036649214659644E-2</v>
      </c>
      <c r="J104" s="60">
        <f t="shared" si="575"/>
        <v>-7.2840790842870762E-3</v>
      </c>
      <c r="K104" s="68">
        <f t="shared" si="575"/>
        <v>4.5263157894736894E-2</v>
      </c>
      <c r="L104" s="67">
        <f t="shared" si="576"/>
        <v>1.2358393408856916E-2</v>
      </c>
      <c r="M104" s="60">
        <f t="shared" si="576"/>
        <v>-1.1022044088176308E-2</v>
      </c>
      <c r="N104" s="60">
        <f t="shared" si="576"/>
        <v>3.6055143160127257E-2</v>
      </c>
      <c r="O104" s="60">
        <f t="shared" si="576"/>
        <v>4.2622950819672267E-2</v>
      </c>
      <c r="P104" s="68">
        <f t="shared" si="576"/>
        <v>3.4375000000000044E-2</v>
      </c>
      <c r="Q104" s="67"/>
      <c r="R104" s="60"/>
      <c r="S104" s="60"/>
      <c r="T104" s="60"/>
      <c r="U104" s="68"/>
      <c r="V104" s="24"/>
    </row>
    <row r="105" spans="1:22" s="5" customFormat="1" ht="13.8" x14ac:dyDescent="0.3">
      <c r="A105" s="37">
        <v>41852</v>
      </c>
      <c r="B105" s="66">
        <v>96.4</v>
      </c>
      <c r="C105" s="66">
        <v>97.3</v>
      </c>
      <c r="D105" s="66">
        <v>95.5</v>
      </c>
      <c r="E105" s="66">
        <v>96.1</v>
      </c>
      <c r="F105" s="66">
        <v>95</v>
      </c>
      <c r="G105" s="67">
        <f t="shared" si="575"/>
        <v>-2.7245206861755689E-2</v>
      </c>
      <c r="H105" s="60">
        <f t="shared" si="575"/>
        <v>-3.184079601990053E-2</v>
      </c>
      <c r="I105" s="60">
        <f t="shared" si="575"/>
        <v>-2.2517911975435068E-2</v>
      </c>
      <c r="J105" s="60">
        <f t="shared" si="575"/>
        <v>4.1797283176592259E-3</v>
      </c>
      <c r="K105" s="68">
        <f t="shared" si="575"/>
        <v>-4.2338709677419373E-2</v>
      </c>
      <c r="L105" s="67">
        <f t="shared" si="576"/>
        <v>-7.2090628218330899E-3</v>
      </c>
      <c r="M105" s="60">
        <f t="shared" si="576"/>
        <v>-2.7000000000000024E-2</v>
      </c>
      <c r="N105" s="60">
        <f t="shared" si="576"/>
        <v>1.2725344644750836E-2</v>
      </c>
      <c r="O105" s="60">
        <f t="shared" si="576"/>
        <v>4.3431053203040193E-2</v>
      </c>
      <c r="P105" s="68">
        <f t="shared" si="576"/>
        <v>-9.3847758081335719E-3</v>
      </c>
      <c r="Q105" s="67"/>
      <c r="R105" s="60"/>
      <c r="S105" s="60"/>
      <c r="T105" s="60"/>
      <c r="U105" s="68"/>
      <c r="V105" s="24"/>
    </row>
    <row r="106" spans="1:22" s="5" customFormat="1" ht="13.8" x14ac:dyDescent="0.3">
      <c r="A106" s="37">
        <v>41821</v>
      </c>
      <c r="B106" s="66">
        <v>99.1</v>
      </c>
      <c r="C106" s="66">
        <v>100.5</v>
      </c>
      <c r="D106" s="66">
        <v>97.7</v>
      </c>
      <c r="E106" s="66">
        <v>95.7</v>
      </c>
      <c r="F106" s="66">
        <v>99.2</v>
      </c>
      <c r="G106" s="67">
        <f t="shared" si="575"/>
        <v>1.2257405515832431E-2</v>
      </c>
      <c r="H106" s="60">
        <f t="shared" si="575"/>
        <v>2.0304568527918843E-2</v>
      </c>
      <c r="I106" s="60">
        <f t="shared" si="575"/>
        <v>4.1109969167523186E-3</v>
      </c>
      <c r="J106" s="60">
        <f t="shared" si="575"/>
        <v>8.4299262381453133E-3</v>
      </c>
      <c r="K106" s="68">
        <f t="shared" si="575"/>
        <v>2.0202020202020332E-3</v>
      </c>
      <c r="L106" s="67">
        <f t="shared" si="576"/>
        <v>4.3157894736842062E-2</v>
      </c>
      <c r="M106" s="60">
        <f t="shared" si="576"/>
        <v>2.238046795523907E-2</v>
      </c>
      <c r="N106" s="60">
        <f t="shared" si="576"/>
        <v>6.4270152505446765E-2</v>
      </c>
      <c r="O106" s="60">
        <f t="shared" si="576"/>
        <v>7.0469798657718075E-2</v>
      </c>
      <c r="P106" s="68">
        <f t="shared" si="576"/>
        <v>6.2098501070663836E-2</v>
      </c>
      <c r="Q106" s="67"/>
      <c r="R106" s="60"/>
      <c r="S106" s="60"/>
      <c r="T106" s="60"/>
      <c r="U106" s="68"/>
      <c r="V106" s="24"/>
    </row>
    <row r="107" spans="1:22" s="5" customFormat="1" ht="13.8" x14ac:dyDescent="0.3">
      <c r="A107" s="37">
        <v>41791</v>
      </c>
      <c r="B107" s="66">
        <v>97.9</v>
      </c>
      <c r="C107" s="66">
        <v>98.5</v>
      </c>
      <c r="D107" s="66">
        <v>97.3</v>
      </c>
      <c r="E107" s="66">
        <v>94.9</v>
      </c>
      <c r="F107" s="66">
        <v>99</v>
      </c>
      <c r="G107" s="67">
        <f t="shared" si="575"/>
        <v>1.345755693581796E-2</v>
      </c>
      <c r="H107" s="60">
        <f t="shared" si="575"/>
        <v>7.1574642126790433E-3</v>
      </c>
      <c r="I107" s="60">
        <f t="shared" si="575"/>
        <v>1.991614255765195E-2</v>
      </c>
      <c r="J107" s="60">
        <f t="shared" si="575"/>
        <v>1.0548523206752591E-3</v>
      </c>
      <c r="K107" s="68">
        <f t="shared" si="575"/>
        <v>3.125E-2</v>
      </c>
      <c r="L107" s="67">
        <f t="shared" si="576"/>
        <v>2.1920668058455162E-2</v>
      </c>
      <c r="M107" s="60">
        <f t="shared" si="576"/>
        <v>4.0774719673801751E-3</v>
      </c>
      <c r="N107" s="60">
        <f t="shared" si="576"/>
        <v>4.399141630901271E-2</v>
      </c>
      <c r="O107" s="60">
        <f t="shared" si="576"/>
        <v>4.630650496141131E-2</v>
      </c>
      <c r="P107" s="68">
        <f t="shared" si="576"/>
        <v>4.1009463722397443E-2</v>
      </c>
      <c r="Q107" s="67"/>
      <c r="R107" s="60"/>
      <c r="S107" s="60"/>
      <c r="T107" s="60"/>
      <c r="U107" s="68"/>
      <c r="V107" s="24"/>
    </row>
    <row r="108" spans="1:22" s="5" customFormat="1" ht="13.8" x14ac:dyDescent="0.3">
      <c r="A108" s="37">
        <v>41760</v>
      </c>
      <c r="B108" s="66">
        <v>96.6</v>
      </c>
      <c r="C108" s="66">
        <v>97.8</v>
      </c>
      <c r="D108" s="66">
        <v>95.4</v>
      </c>
      <c r="E108" s="66">
        <v>94.8</v>
      </c>
      <c r="F108" s="66">
        <v>96</v>
      </c>
      <c r="G108" s="67">
        <f t="shared" si="575"/>
        <v>-1.5290519877675823E-2</v>
      </c>
      <c r="H108" s="60">
        <f t="shared" si="575"/>
        <v>-2.8798411122145096E-2</v>
      </c>
      <c r="I108" s="60">
        <f t="shared" si="575"/>
        <v>1.0493179433368471E-3</v>
      </c>
      <c r="J108" s="60">
        <f t="shared" si="575"/>
        <v>-1.1470281543274341E-2</v>
      </c>
      <c r="K108" s="68">
        <f t="shared" si="575"/>
        <v>1.1591148577449806E-2</v>
      </c>
      <c r="L108" s="67">
        <f t="shared" si="576"/>
        <v>9.4043887147334804E-3</v>
      </c>
      <c r="M108" s="60">
        <f t="shared" si="576"/>
        <v>-2.0408163265306367E-3</v>
      </c>
      <c r="N108" s="60">
        <f t="shared" si="576"/>
        <v>2.3605150214592197E-2</v>
      </c>
      <c r="O108" s="60">
        <f t="shared" si="576"/>
        <v>3.8335158817086601E-2</v>
      </c>
      <c r="P108" s="68">
        <f t="shared" si="576"/>
        <v>1.5873015873015817E-2</v>
      </c>
      <c r="Q108" s="67"/>
      <c r="R108" s="60"/>
      <c r="S108" s="60"/>
      <c r="T108" s="60"/>
      <c r="U108" s="68"/>
      <c r="V108" s="24"/>
    </row>
    <row r="109" spans="1:22" s="5" customFormat="1" ht="13.8" x14ac:dyDescent="0.3">
      <c r="A109" s="37">
        <v>41730</v>
      </c>
      <c r="B109" s="66">
        <v>98.1</v>
      </c>
      <c r="C109" s="66">
        <v>100.7</v>
      </c>
      <c r="D109" s="66">
        <v>95.3</v>
      </c>
      <c r="E109" s="66">
        <v>95.9</v>
      </c>
      <c r="F109" s="66">
        <v>94.9</v>
      </c>
      <c r="G109" s="67">
        <f t="shared" si="575"/>
        <v>-4.0609137055838129E-3</v>
      </c>
      <c r="H109" s="60">
        <f t="shared" si="575"/>
        <v>3.9880358923229942E-3</v>
      </c>
      <c r="I109" s="60">
        <f t="shared" si="575"/>
        <v>-1.4477766287487093E-2</v>
      </c>
      <c r="J109" s="60">
        <f t="shared" si="575"/>
        <v>6.2959076600210828E-3</v>
      </c>
      <c r="K109" s="68">
        <f t="shared" si="575"/>
        <v>-2.8659160696008157E-2</v>
      </c>
      <c r="L109" s="67">
        <f t="shared" si="576"/>
        <v>2.294056308654846E-2</v>
      </c>
      <c r="M109" s="60">
        <f t="shared" si="576"/>
        <v>3.2820512820512793E-2</v>
      </c>
      <c r="N109" s="60">
        <f t="shared" si="576"/>
        <v>1.2752391073326264E-2</v>
      </c>
      <c r="O109" s="60">
        <f t="shared" si="576"/>
        <v>7.3908174692049355E-2</v>
      </c>
      <c r="P109" s="68">
        <f t="shared" si="576"/>
        <v>-2.7663934426229386E-2</v>
      </c>
      <c r="Q109" s="67"/>
      <c r="R109" s="60"/>
      <c r="S109" s="60"/>
      <c r="T109" s="60"/>
      <c r="U109" s="68"/>
      <c r="V109" s="24"/>
    </row>
    <row r="110" spans="1:22" s="5" customFormat="1" ht="13.8" x14ac:dyDescent="0.3">
      <c r="A110" s="37">
        <v>41699</v>
      </c>
      <c r="B110" s="66">
        <v>98.5</v>
      </c>
      <c r="C110" s="66">
        <v>100.3</v>
      </c>
      <c r="D110" s="66">
        <v>96.7</v>
      </c>
      <c r="E110" s="66">
        <v>95.3</v>
      </c>
      <c r="F110" s="66">
        <v>97.7</v>
      </c>
      <c r="G110" s="67">
        <f t="shared" si="575"/>
        <v>3.054989816700493E-3</v>
      </c>
      <c r="H110" s="60">
        <f t="shared" si="575"/>
        <v>7.0281124497992842E-3</v>
      </c>
      <c r="I110" s="60">
        <f t="shared" si="575"/>
        <v>-2.0639834881320818E-3</v>
      </c>
      <c r="J110" s="60">
        <f t="shared" si="575"/>
        <v>0</v>
      </c>
      <c r="K110" s="68">
        <f t="shared" si="575"/>
        <v>-4.0774719673801751E-3</v>
      </c>
      <c r="L110" s="67">
        <f t="shared" si="576"/>
        <v>2.4973985431841816E-2</v>
      </c>
      <c r="M110" s="60">
        <f t="shared" si="576"/>
        <v>2.0345879959308144E-2</v>
      </c>
      <c r="N110" s="60">
        <f t="shared" si="576"/>
        <v>2.9818956336528091E-2</v>
      </c>
      <c r="O110" s="60">
        <f t="shared" si="576"/>
        <v>4.9559471365638874E-2</v>
      </c>
      <c r="P110" s="68">
        <f t="shared" si="576"/>
        <v>1.7708333333333437E-2</v>
      </c>
      <c r="Q110" s="67"/>
      <c r="R110" s="60"/>
      <c r="S110" s="60"/>
      <c r="T110" s="60"/>
      <c r="U110" s="68"/>
      <c r="V110" s="24"/>
    </row>
    <row r="111" spans="1:22" s="5" customFormat="1" ht="13.8" x14ac:dyDescent="0.3">
      <c r="A111" s="37">
        <v>41671</v>
      </c>
      <c r="B111" s="66">
        <v>98.2</v>
      </c>
      <c r="C111" s="66">
        <v>99.6</v>
      </c>
      <c r="D111" s="66">
        <v>96.9</v>
      </c>
      <c r="E111" s="66">
        <v>95.3</v>
      </c>
      <c r="F111" s="66">
        <v>98.1</v>
      </c>
      <c r="G111" s="67">
        <f t="shared" si="575"/>
        <v>-1.4056224899598346E-2</v>
      </c>
      <c r="H111" s="60">
        <f t="shared" si="575"/>
        <v>-9.9403578528827197E-3</v>
      </c>
      <c r="I111" s="60">
        <f t="shared" si="575"/>
        <v>-1.6243654822334919E-2</v>
      </c>
      <c r="J111" s="60">
        <f t="shared" si="575"/>
        <v>1.0604453870625585E-2</v>
      </c>
      <c r="K111" s="68">
        <f t="shared" si="575"/>
        <v>-3.3497536945812811E-2</v>
      </c>
      <c r="L111" s="67">
        <f t="shared" si="576"/>
        <v>4.6908315565032055E-2</v>
      </c>
      <c r="M111" s="60">
        <f t="shared" si="576"/>
        <v>3.105590062111796E-2</v>
      </c>
      <c r="N111" s="60">
        <f t="shared" si="576"/>
        <v>6.7180616740088128E-2</v>
      </c>
      <c r="O111" s="60">
        <f t="shared" si="576"/>
        <v>6.4804469273743059E-2</v>
      </c>
      <c r="P111" s="68">
        <f t="shared" si="576"/>
        <v>6.9792802617230087E-2</v>
      </c>
      <c r="Q111" s="67"/>
      <c r="R111" s="60"/>
      <c r="S111" s="60"/>
      <c r="T111" s="60"/>
      <c r="U111" s="68"/>
      <c r="V111" s="24"/>
    </row>
    <row r="112" spans="1:22" s="5" customFormat="1" ht="13.8" x14ac:dyDescent="0.3">
      <c r="A112" s="37">
        <v>41640</v>
      </c>
      <c r="B112" s="66">
        <v>99.6</v>
      </c>
      <c r="C112" s="66">
        <v>100.6</v>
      </c>
      <c r="D112" s="66">
        <v>98.5</v>
      </c>
      <c r="E112" s="66">
        <v>94.3</v>
      </c>
      <c r="F112" s="66">
        <v>101.5</v>
      </c>
      <c r="G112" s="67">
        <f t="shared" si="575"/>
        <v>1.6326530612244872E-2</v>
      </c>
      <c r="H112" s="60">
        <f t="shared" si="575"/>
        <v>1.4112903225806273E-2</v>
      </c>
      <c r="I112" s="60">
        <f t="shared" si="575"/>
        <v>1.8614270941054833E-2</v>
      </c>
      <c r="J112" s="60">
        <f t="shared" si="575"/>
        <v>-8.4121976866455839E-3</v>
      </c>
      <c r="K112" s="68">
        <f t="shared" si="575"/>
        <v>3.7832310838445737E-2</v>
      </c>
      <c r="L112" s="67">
        <f t="shared" si="576"/>
        <v>6.7524115755627001E-2</v>
      </c>
      <c r="M112" s="60">
        <f t="shared" si="576"/>
        <v>3.8183694530443679E-2</v>
      </c>
      <c r="N112" s="60">
        <f t="shared" si="576"/>
        <v>9.8104793756967679E-2</v>
      </c>
      <c r="O112" s="60">
        <f t="shared" si="576"/>
        <v>4.083885209713034E-2</v>
      </c>
      <c r="P112" s="68">
        <f t="shared" si="576"/>
        <v>0.1404494382022472</v>
      </c>
      <c r="Q112" s="67"/>
      <c r="R112" s="60"/>
      <c r="S112" s="60"/>
      <c r="T112" s="60"/>
      <c r="U112" s="68"/>
      <c r="V112" s="24"/>
    </row>
    <row r="113" spans="1:22" s="5" customFormat="1" ht="13.8" x14ac:dyDescent="0.3">
      <c r="A113" s="37">
        <v>41609</v>
      </c>
      <c r="B113" s="66">
        <v>98</v>
      </c>
      <c r="C113" s="66">
        <v>99.2</v>
      </c>
      <c r="D113" s="66">
        <v>96.7</v>
      </c>
      <c r="E113" s="66">
        <v>95.1</v>
      </c>
      <c r="F113" s="66">
        <v>97.8</v>
      </c>
      <c r="G113" s="67">
        <f t="shared" si="575"/>
        <v>-5.0761421319797106E-3</v>
      </c>
      <c r="H113" s="60">
        <f t="shared" si="575"/>
        <v>-8.9910089910089086E-3</v>
      </c>
      <c r="I113" s="60">
        <f t="shared" si="575"/>
        <v>-3.0927835051546282E-3</v>
      </c>
      <c r="J113" s="60">
        <f t="shared" si="575"/>
        <v>7.4152542372880603E-3</v>
      </c>
      <c r="K113" s="68">
        <f t="shared" si="575"/>
        <v>-1.0121457489878583E-2</v>
      </c>
      <c r="L113" s="67">
        <f t="shared" si="576"/>
        <v>3.923647932131491E-2</v>
      </c>
      <c r="M113" s="60">
        <f t="shared" si="576"/>
        <v>2.585315408479838E-2</v>
      </c>
      <c r="N113" s="60">
        <f t="shared" si="576"/>
        <v>5.4525627044710978E-2</v>
      </c>
      <c r="O113" s="60">
        <f t="shared" si="576"/>
        <v>6.6143497757847447E-2</v>
      </c>
      <c r="P113" s="68">
        <f t="shared" si="576"/>
        <v>4.4871794871794934E-2</v>
      </c>
      <c r="Q113" s="67"/>
      <c r="R113" s="60"/>
      <c r="S113" s="60"/>
      <c r="T113" s="60"/>
      <c r="U113" s="68"/>
      <c r="V113" s="24"/>
    </row>
    <row r="114" spans="1:22" s="5" customFormat="1" ht="13.8" x14ac:dyDescent="0.3">
      <c r="A114" s="37">
        <v>41579</v>
      </c>
      <c r="B114" s="66">
        <v>98.5</v>
      </c>
      <c r="C114" s="66">
        <v>100.1</v>
      </c>
      <c r="D114" s="66">
        <v>97</v>
      </c>
      <c r="E114" s="66">
        <v>94.4</v>
      </c>
      <c r="F114" s="66">
        <v>98.8</v>
      </c>
      <c r="G114" s="67">
        <f t="shared" si="575"/>
        <v>2.3908523908523938E-2</v>
      </c>
      <c r="H114" s="60">
        <f t="shared" si="575"/>
        <v>1.4184397163120588E-2</v>
      </c>
      <c r="I114" s="60">
        <f t="shared" si="575"/>
        <v>3.5218783351120608E-2</v>
      </c>
      <c r="J114" s="60">
        <f t="shared" si="575"/>
        <v>3.1693989071038375E-2</v>
      </c>
      <c r="K114" s="68">
        <f t="shared" si="575"/>
        <v>3.7815126050420034E-2</v>
      </c>
      <c r="L114" s="67">
        <f t="shared" si="576"/>
        <v>4.7872340425531901E-2</v>
      </c>
      <c r="M114" s="60">
        <f t="shared" si="576"/>
        <v>2.1428571428571352E-2</v>
      </c>
      <c r="N114" s="60">
        <f t="shared" si="576"/>
        <v>7.7777777777777724E-2</v>
      </c>
      <c r="O114" s="60">
        <f t="shared" si="576"/>
        <v>5.0055617352614101E-2</v>
      </c>
      <c r="P114" s="68">
        <f t="shared" si="576"/>
        <v>9.6559378468368484E-2</v>
      </c>
      <c r="Q114" s="67"/>
      <c r="R114" s="60"/>
      <c r="S114" s="60"/>
      <c r="T114" s="60"/>
      <c r="U114" s="68"/>
      <c r="V114" s="24"/>
    </row>
    <row r="115" spans="1:22" s="5" customFormat="1" ht="13.8" x14ac:dyDescent="0.3">
      <c r="A115" s="37">
        <v>41548</v>
      </c>
      <c r="B115" s="66">
        <v>96.2</v>
      </c>
      <c r="C115" s="66">
        <v>98.7</v>
      </c>
      <c r="D115" s="66">
        <v>93.7</v>
      </c>
      <c r="E115" s="66">
        <v>91.5</v>
      </c>
      <c r="F115" s="66">
        <v>95.2</v>
      </c>
      <c r="G115" s="67">
        <f t="shared" si="575"/>
        <v>-9.2687950566425759E-3</v>
      </c>
      <c r="H115" s="60">
        <f t="shared" si="575"/>
        <v>-1.1022044088176308E-2</v>
      </c>
      <c r="I115" s="60">
        <f t="shared" si="575"/>
        <v>-6.3626723223753068E-3</v>
      </c>
      <c r="J115" s="60">
        <f t="shared" si="575"/>
        <v>0</v>
      </c>
      <c r="K115" s="68">
        <f t="shared" si="575"/>
        <v>-8.3333333333333037E-3</v>
      </c>
      <c r="L115" s="67">
        <f t="shared" si="576"/>
        <v>1.9067796610169552E-2</v>
      </c>
      <c r="M115" s="60">
        <f t="shared" si="576"/>
        <v>7.1428571428571175E-3</v>
      </c>
      <c r="N115" s="60">
        <f t="shared" si="576"/>
        <v>3.1938325991189398E-2</v>
      </c>
      <c r="O115" s="60">
        <f t="shared" si="576"/>
        <v>5.494505494505475E-3</v>
      </c>
      <c r="P115" s="68">
        <f t="shared" si="576"/>
        <v>4.961411245865488E-2</v>
      </c>
      <c r="Q115" s="67"/>
      <c r="R115" s="60"/>
      <c r="S115" s="60"/>
      <c r="T115" s="60"/>
      <c r="U115" s="68"/>
      <c r="V115" s="24"/>
    </row>
    <row r="116" spans="1:22" s="5" customFormat="1" ht="13.8" x14ac:dyDescent="0.3">
      <c r="A116" s="37">
        <v>41518</v>
      </c>
      <c r="B116" s="66">
        <v>97.1</v>
      </c>
      <c r="C116" s="66">
        <v>99.8</v>
      </c>
      <c r="D116" s="66">
        <v>94.3</v>
      </c>
      <c r="E116" s="66">
        <v>91.5</v>
      </c>
      <c r="F116" s="66">
        <v>96</v>
      </c>
      <c r="G116" s="67">
        <f t="shared" si="575"/>
        <v>0</v>
      </c>
      <c r="H116" s="60">
        <f t="shared" si="575"/>
        <v>-2.0000000000000018E-3</v>
      </c>
      <c r="I116" s="60">
        <f t="shared" si="575"/>
        <v>0</v>
      </c>
      <c r="J116" s="60">
        <f t="shared" si="575"/>
        <v>-6.5146579804559179E-3</v>
      </c>
      <c r="K116" s="68">
        <f t="shared" si="575"/>
        <v>1.0427528675702735E-3</v>
      </c>
      <c r="L116" s="67">
        <f t="shared" si="576"/>
        <v>1.2513034410844615E-2</v>
      </c>
      <c r="M116" s="60">
        <f t="shared" si="576"/>
        <v>2.0080321285140812E-3</v>
      </c>
      <c r="N116" s="60">
        <f t="shared" si="576"/>
        <v>2.4999999999999911E-2</v>
      </c>
      <c r="O116" s="60">
        <f t="shared" si="576"/>
        <v>1.2168141592920234E-2</v>
      </c>
      <c r="P116" s="68">
        <f t="shared" si="576"/>
        <v>3.0042918454935563E-2</v>
      </c>
      <c r="Q116" s="67"/>
      <c r="R116" s="60"/>
      <c r="S116" s="60"/>
      <c r="T116" s="60"/>
      <c r="U116" s="68"/>
      <c r="V116" s="24"/>
    </row>
    <row r="117" spans="1:22" s="5" customFormat="1" ht="13.8" x14ac:dyDescent="0.3">
      <c r="A117" s="37">
        <v>41487</v>
      </c>
      <c r="B117" s="66">
        <v>97.1</v>
      </c>
      <c r="C117" s="66">
        <v>100</v>
      </c>
      <c r="D117" s="66">
        <v>94.3</v>
      </c>
      <c r="E117" s="66">
        <v>92.1</v>
      </c>
      <c r="F117" s="66">
        <v>95.9</v>
      </c>
      <c r="G117" s="67">
        <f t="shared" si="575"/>
        <v>2.2105263157894628E-2</v>
      </c>
      <c r="H117" s="60">
        <f t="shared" si="575"/>
        <v>1.7293997965412089E-2</v>
      </c>
      <c r="I117" s="60">
        <f t="shared" si="575"/>
        <v>2.7233115468409563E-2</v>
      </c>
      <c r="J117" s="60">
        <f t="shared" si="575"/>
        <v>3.0201342281878985E-2</v>
      </c>
      <c r="K117" s="68">
        <f t="shared" si="575"/>
        <v>2.6766595289079209E-2</v>
      </c>
      <c r="L117" s="67">
        <f t="shared" si="576"/>
        <v>-6.1412487205733113E-3</v>
      </c>
      <c r="M117" s="60">
        <f t="shared" si="576"/>
        <v>-5.9642147117295874E-3</v>
      </c>
      <c r="N117" s="60">
        <f t="shared" si="576"/>
        <v>-5.2742616033755185E-3</v>
      </c>
      <c r="O117" s="60">
        <f t="shared" si="576"/>
        <v>-3.3578174186778664E-2</v>
      </c>
      <c r="P117" s="68">
        <f t="shared" si="576"/>
        <v>1.5889830508474478E-2</v>
      </c>
      <c r="Q117" s="67"/>
      <c r="R117" s="60"/>
      <c r="S117" s="60"/>
      <c r="T117" s="60"/>
      <c r="U117" s="68"/>
      <c r="V117" s="24"/>
    </row>
    <row r="118" spans="1:22" s="5" customFormat="1" ht="13.8" x14ac:dyDescent="0.3">
      <c r="A118" s="37">
        <v>41456</v>
      </c>
      <c r="B118" s="66">
        <v>95</v>
      </c>
      <c r="C118" s="66">
        <v>98.3</v>
      </c>
      <c r="D118" s="66">
        <v>91.8</v>
      </c>
      <c r="E118" s="66">
        <v>89.4</v>
      </c>
      <c r="F118" s="66">
        <v>93.4</v>
      </c>
      <c r="G118" s="67">
        <f t="shared" si="575"/>
        <v>-8.3507306889352151E-3</v>
      </c>
      <c r="H118" s="60">
        <f t="shared" si="575"/>
        <v>2.0387359836901986E-3</v>
      </c>
      <c r="I118" s="60">
        <f t="shared" si="575"/>
        <v>-1.5021459227467893E-2</v>
      </c>
      <c r="J118" s="60">
        <f t="shared" si="575"/>
        <v>-1.433296582138921E-2</v>
      </c>
      <c r="K118" s="68">
        <f t="shared" si="575"/>
        <v>-1.7875920084121866E-2</v>
      </c>
      <c r="L118" s="67">
        <f t="shared" si="576"/>
        <v>-2.1627188465499381E-2</v>
      </c>
      <c r="M118" s="60">
        <f t="shared" si="576"/>
        <v>-2.6732673267326756E-2</v>
      </c>
      <c r="N118" s="60">
        <f t="shared" si="576"/>
        <v>-1.3963480128893591E-2</v>
      </c>
      <c r="O118" s="60">
        <f t="shared" si="576"/>
        <v>-4.6908315565031944E-2</v>
      </c>
      <c r="P118" s="68">
        <f t="shared" si="576"/>
        <v>7.5512405609492461E-3</v>
      </c>
      <c r="Q118" s="67"/>
      <c r="R118" s="60"/>
      <c r="S118" s="60"/>
      <c r="T118" s="60"/>
      <c r="U118" s="68"/>
      <c r="V118" s="24"/>
    </row>
    <row r="119" spans="1:22" s="5" customFormat="1" ht="13.8" x14ac:dyDescent="0.3">
      <c r="A119" s="37">
        <v>41426</v>
      </c>
      <c r="B119" s="66">
        <v>95.8</v>
      </c>
      <c r="C119" s="66">
        <v>98.1</v>
      </c>
      <c r="D119" s="66">
        <v>93.2</v>
      </c>
      <c r="E119" s="66">
        <v>90.7</v>
      </c>
      <c r="F119" s="66">
        <v>95.1</v>
      </c>
      <c r="G119" s="67">
        <f t="shared" si="575"/>
        <v>1.0449320794148065E-3</v>
      </c>
      <c r="H119" s="60">
        <f t="shared" si="575"/>
        <v>1.0204081632652073E-3</v>
      </c>
      <c r="I119" s="60">
        <f t="shared" si="575"/>
        <v>0</v>
      </c>
      <c r="J119" s="60">
        <f t="shared" si="575"/>
        <v>-6.5717415115005284E-3</v>
      </c>
      <c r="K119" s="68">
        <f t="shared" si="575"/>
        <v>6.3492063492063266E-3</v>
      </c>
      <c r="L119" s="67">
        <f t="shared" si="576"/>
        <v>-5.1921079958463512E-3</v>
      </c>
      <c r="M119" s="60">
        <f t="shared" si="576"/>
        <v>-2.0958083832335439E-2</v>
      </c>
      <c r="N119" s="60">
        <f t="shared" si="576"/>
        <v>7.5675675675674903E-3</v>
      </c>
      <c r="O119" s="60">
        <f t="shared" si="576"/>
        <v>-2.0518358531317449E-2</v>
      </c>
      <c r="P119" s="68">
        <f t="shared" si="576"/>
        <v>2.9220779220779036E-2</v>
      </c>
      <c r="Q119" s="67"/>
      <c r="R119" s="60"/>
      <c r="S119" s="60"/>
      <c r="T119" s="60"/>
      <c r="U119" s="68"/>
      <c r="V119" s="24"/>
    </row>
    <row r="120" spans="1:22" s="5" customFormat="1" ht="13.8" x14ac:dyDescent="0.3">
      <c r="A120" s="37">
        <v>41395</v>
      </c>
      <c r="B120" s="66">
        <v>95.7</v>
      </c>
      <c r="C120" s="66">
        <v>98</v>
      </c>
      <c r="D120" s="66">
        <v>93.2</v>
      </c>
      <c r="E120" s="66">
        <v>91.3</v>
      </c>
      <c r="F120" s="66">
        <v>94.5</v>
      </c>
      <c r="G120" s="67">
        <f t="shared" si="575"/>
        <v>-2.0855057351407691E-3</v>
      </c>
      <c r="H120" s="60">
        <f t="shared" si="575"/>
        <v>5.12820512820511E-3</v>
      </c>
      <c r="I120" s="60">
        <f t="shared" si="575"/>
        <v>-9.5642933049946421E-3</v>
      </c>
      <c r="J120" s="60">
        <f t="shared" si="575"/>
        <v>2.2396416573348343E-2</v>
      </c>
      <c r="K120" s="68">
        <f t="shared" si="575"/>
        <v>-3.1762295081967151E-2</v>
      </c>
      <c r="L120" s="67">
        <f t="shared" si="576"/>
        <v>-1.9467213114753967E-2</v>
      </c>
      <c r="M120" s="60">
        <f t="shared" si="576"/>
        <v>-3.257650542941759E-2</v>
      </c>
      <c r="N120" s="60">
        <f t="shared" si="576"/>
        <v>-4.2735042735041473E-3</v>
      </c>
      <c r="O120" s="60">
        <f t="shared" si="576"/>
        <v>-3.4883720930232509E-2</v>
      </c>
      <c r="P120" s="68">
        <f t="shared" si="576"/>
        <v>1.5037593984962516E-2</v>
      </c>
      <c r="Q120" s="67"/>
      <c r="R120" s="60"/>
      <c r="S120" s="60"/>
      <c r="T120" s="60"/>
      <c r="U120" s="68"/>
      <c r="V120" s="24"/>
    </row>
    <row r="121" spans="1:22" s="5" customFormat="1" ht="13.8" x14ac:dyDescent="0.3">
      <c r="A121" s="37">
        <v>41365</v>
      </c>
      <c r="B121" s="66">
        <v>95.9</v>
      </c>
      <c r="C121" s="66">
        <v>97.5</v>
      </c>
      <c r="D121" s="66">
        <v>94.1</v>
      </c>
      <c r="E121" s="66">
        <v>89.3</v>
      </c>
      <c r="F121" s="66">
        <v>97.6</v>
      </c>
      <c r="G121" s="67">
        <f t="shared" si="575"/>
        <v>-2.0811654526533552E-3</v>
      </c>
      <c r="H121" s="60">
        <f t="shared" si="575"/>
        <v>-8.1383519837232576E-3</v>
      </c>
      <c r="I121" s="60">
        <f t="shared" si="575"/>
        <v>2.1299254526090383E-3</v>
      </c>
      <c r="J121" s="60">
        <f t="shared" si="575"/>
        <v>-1.6519823788546217E-2</v>
      </c>
      <c r="K121" s="68">
        <f t="shared" si="575"/>
        <v>1.6666666666666607E-2</v>
      </c>
      <c r="L121" s="67">
        <f t="shared" si="576"/>
        <v>3.13807531380772E-3</v>
      </c>
      <c r="M121" s="60">
        <f t="shared" si="576"/>
        <v>-2.2066198595787401E-2</v>
      </c>
      <c r="N121" s="60">
        <f t="shared" si="576"/>
        <v>2.9540481400437413E-2</v>
      </c>
      <c r="O121" s="60">
        <f t="shared" si="576"/>
        <v>-4.8988285410010768E-2</v>
      </c>
      <c r="P121" s="68">
        <f t="shared" si="576"/>
        <v>8.8071348940913952E-2</v>
      </c>
      <c r="Q121" s="67"/>
      <c r="R121" s="60"/>
      <c r="S121" s="60"/>
      <c r="T121" s="60"/>
      <c r="U121" s="68"/>
      <c r="V121" s="24"/>
    </row>
    <row r="122" spans="1:22" s="5" customFormat="1" ht="13.8" x14ac:dyDescent="0.3">
      <c r="A122" s="37">
        <v>41334</v>
      </c>
      <c r="B122" s="66">
        <v>96.1</v>
      </c>
      <c r="C122" s="66">
        <v>98.3</v>
      </c>
      <c r="D122" s="66">
        <v>93.9</v>
      </c>
      <c r="E122" s="66">
        <v>90.8</v>
      </c>
      <c r="F122" s="66">
        <v>96</v>
      </c>
      <c r="G122" s="67">
        <f t="shared" si="575"/>
        <v>2.4520255863539342E-2</v>
      </c>
      <c r="H122" s="60">
        <f t="shared" si="575"/>
        <v>1.7598343685300222E-2</v>
      </c>
      <c r="I122" s="60">
        <f t="shared" si="575"/>
        <v>3.4140969162995694E-2</v>
      </c>
      <c r="J122" s="60">
        <f t="shared" si="575"/>
        <v>1.4525139664804509E-2</v>
      </c>
      <c r="K122" s="68">
        <f t="shared" si="575"/>
        <v>4.6892039258451534E-2</v>
      </c>
      <c r="L122" s="67">
        <f t="shared" si="576"/>
        <v>-1.3347022587269164E-2</v>
      </c>
      <c r="M122" s="60">
        <f t="shared" si="576"/>
        <v>-2.9615004935834133E-2</v>
      </c>
      <c r="N122" s="60">
        <f t="shared" si="576"/>
        <v>3.2051282051284158E-3</v>
      </c>
      <c r="O122" s="60">
        <f t="shared" si="576"/>
        <v>-2.470461868958107E-2</v>
      </c>
      <c r="P122" s="68">
        <f t="shared" si="576"/>
        <v>2.2364217252396124E-2</v>
      </c>
      <c r="Q122" s="67"/>
      <c r="R122" s="60"/>
      <c r="S122" s="60"/>
      <c r="T122" s="60"/>
      <c r="U122" s="68"/>
      <c r="V122" s="24"/>
    </row>
    <row r="123" spans="1:22" s="5" customFormat="1" ht="13.8" x14ac:dyDescent="0.3">
      <c r="A123" s="37">
        <v>41306</v>
      </c>
      <c r="B123" s="66">
        <v>93.8</v>
      </c>
      <c r="C123" s="66">
        <v>96.6</v>
      </c>
      <c r="D123" s="66">
        <v>90.8</v>
      </c>
      <c r="E123" s="66">
        <v>89.5</v>
      </c>
      <c r="F123" s="66">
        <v>91.7</v>
      </c>
      <c r="G123" s="67">
        <f t="shared" si="575"/>
        <v>5.3590568060022381E-3</v>
      </c>
      <c r="H123" s="60">
        <f t="shared" si="575"/>
        <v>-3.0959752321982892E-3</v>
      </c>
      <c r="I123" s="60">
        <f t="shared" si="575"/>
        <v>1.2263099219620877E-2</v>
      </c>
      <c r="J123" s="60">
        <f t="shared" si="575"/>
        <v>-1.2141280353200834E-2</v>
      </c>
      <c r="K123" s="68">
        <f t="shared" si="575"/>
        <v>3.0337078651685445E-2</v>
      </c>
      <c r="L123" s="67">
        <f t="shared" si="576"/>
        <v>-3.3985581874356297E-2</v>
      </c>
      <c r="M123" s="60">
        <f t="shared" si="576"/>
        <v>-4.5454545454545525E-2</v>
      </c>
      <c r="N123" s="60">
        <f t="shared" si="576"/>
        <v>-2.155172413793105E-2</v>
      </c>
      <c r="O123" s="60">
        <f t="shared" si="576"/>
        <v>-5.3911205073995716E-2</v>
      </c>
      <c r="P123" s="68">
        <f t="shared" si="576"/>
        <v>1.0917030567687558E-3</v>
      </c>
      <c r="Q123" s="67"/>
      <c r="R123" s="60"/>
      <c r="S123" s="60"/>
      <c r="T123" s="60"/>
      <c r="U123" s="68"/>
      <c r="V123" s="24"/>
    </row>
    <row r="124" spans="1:22" s="5" customFormat="1" ht="13.8" x14ac:dyDescent="0.3">
      <c r="A124" s="37">
        <v>41275</v>
      </c>
      <c r="B124" s="66">
        <v>93.3</v>
      </c>
      <c r="C124" s="66">
        <v>96.9</v>
      </c>
      <c r="D124" s="66">
        <v>89.7</v>
      </c>
      <c r="E124" s="66">
        <v>90.6</v>
      </c>
      <c r="F124" s="66">
        <v>89</v>
      </c>
      <c r="G124" s="67">
        <f t="shared" si="575"/>
        <v>-1.0604453870625696E-2</v>
      </c>
      <c r="H124" s="60">
        <f t="shared" si="575"/>
        <v>2.0682523267838704E-3</v>
      </c>
      <c r="I124" s="60">
        <f t="shared" si="575"/>
        <v>-2.1810250817884458E-2</v>
      </c>
      <c r="J124" s="60">
        <f t="shared" si="575"/>
        <v>1.5695067264573925E-2</v>
      </c>
      <c r="K124" s="68">
        <f t="shared" si="575"/>
        <v>-4.9145299145299082E-2</v>
      </c>
      <c r="L124" s="67">
        <f t="shared" si="576"/>
        <v>-2.6096033402922769E-2</v>
      </c>
      <c r="M124" s="60">
        <f t="shared" si="576"/>
        <v>-4.4378698224852076E-2</v>
      </c>
      <c r="N124" s="60">
        <f t="shared" si="576"/>
        <v>-5.5432372505542782E-3</v>
      </c>
      <c r="O124" s="60">
        <f t="shared" si="576"/>
        <v>-4.5310853530031725E-2</v>
      </c>
      <c r="P124" s="68">
        <f t="shared" si="576"/>
        <v>2.1814006888633886E-2</v>
      </c>
      <c r="Q124" s="67"/>
      <c r="R124" s="60"/>
      <c r="S124" s="60"/>
      <c r="T124" s="60"/>
      <c r="U124" s="68"/>
      <c r="V124" s="24"/>
    </row>
    <row r="125" spans="1:22" s="5" customFormat="1" ht="13.8" x14ac:dyDescent="0.3">
      <c r="A125" s="37">
        <v>41244</v>
      </c>
      <c r="B125" s="66">
        <v>94.3</v>
      </c>
      <c r="C125" s="66">
        <v>96.7</v>
      </c>
      <c r="D125" s="66">
        <v>91.7</v>
      </c>
      <c r="E125" s="66">
        <v>89.2</v>
      </c>
      <c r="F125" s="66">
        <v>93.6</v>
      </c>
      <c r="G125" s="67">
        <f t="shared" si="575"/>
        <v>3.1914893617019935E-3</v>
      </c>
      <c r="H125" s="60">
        <f t="shared" si="575"/>
        <v>-1.3265306122448917E-2</v>
      </c>
      <c r="I125" s="60">
        <f t="shared" si="575"/>
        <v>1.8888888888888955E-2</v>
      </c>
      <c r="J125" s="60">
        <f t="shared" si="575"/>
        <v>-7.7864293659621886E-3</v>
      </c>
      <c r="K125" s="68">
        <f t="shared" si="575"/>
        <v>3.8845726970033301E-2</v>
      </c>
      <c r="L125" s="67">
        <f t="shared" si="576"/>
        <v>-1.3598326359832602E-2</v>
      </c>
      <c r="M125" s="60">
        <f t="shared" si="576"/>
        <v>-4.0674603174603141E-2</v>
      </c>
      <c r="N125" s="60">
        <f t="shared" si="576"/>
        <v>1.4380530973451267E-2</v>
      </c>
      <c r="O125" s="60">
        <f t="shared" si="576"/>
        <v>-4.7008547008546953E-2</v>
      </c>
      <c r="P125" s="68">
        <f t="shared" si="576"/>
        <v>5.8823529411764497E-2</v>
      </c>
      <c r="Q125" s="67"/>
      <c r="R125" s="60"/>
      <c r="S125" s="60"/>
      <c r="T125" s="60"/>
      <c r="U125" s="68"/>
      <c r="V125" s="24"/>
    </row>
    <row r="126" spans="1:22" s="5" customFormat="1" ht="13.8" x14ac:dyDescent="0.3">
      <c r="A126" s="37">
        <v>41214</v>
      </c>
      <c r="B126" s="66">
        <v>94</v>
      </c>
      <c r="C126" s="66">
        <v>98</v>
      </c>
      <c r="D126" s="66">
        <v>90</v>
      </c>
      <c r="E126" s="66">
        <v>89.9</v>
      </c>
      <c r="F126" s="66">
        <v>90.1</v>
      </c>
      <c r="G126" s="67">
        <f t="shared" si="575"/>
        <v>-4.2372881355933201E-3</v>
      </c>
      <c r="H126" s="60">
        <f t="shared" si="575"/>
        <v>0</v>
      </c>
      <c r="I126" s="60">
        <f t="shared" si="575"/>
        <v>-8.8105726872246271E-3</v>
      </c>
      <c r="J126" s="60">
        <f t="shared" si="575"/>
        <v>-1.2087912087912045E-2</v>
      </c>
      <c r="K126" s="68">
        <f t="shared" si="575"/>
        <v>-6.6152149944873617E-3</v>
      </c>
      <c r="L126" s="67">
        <f t="shared" si="576"/>
        <v>-2.8925619834710758E-2</v>
      </c>
      <c r="M126" s="60">
        <f t="shared" si="576"/>
        <v>-3.8272816486751737E-2</v>
      </c>
      <c r="N126" s="60">
        <f t="shared" si="576"/>
        <v>-1.7467248908296873E-2</v>
      </c>
      <c r="O126" s="60">
        <f t="shared" si="576"/>
        <v>-7.0320579110651482E-2</v>
      </c>
      <c r="P126" s="68">
        <f t="shared" si="576"/>
        <v>2.0385050962627327E-2</v>
      </c>
      <c r="Q126" s="67"/>
      <c r="R126" s="60"/>
      <c r="S126" s="60"/>
      <c r="T126" s="60"/>
      <c r="U126" s="68"/>
      <c r="V126" s="24"/>
    </row>
    <row r="127" spans="1:22" s="5" customFormat="1" ht="13.8" x14ac:dyDescent="0.3">
      <c r="A127" s="37">
        <v>41183</v>
      </c>
      <c r="B127" s="66">
        <v>94.4</v>
      </c>
      <c r="C127" s="66">
        <v>98</v>
      </c>
      <c r="D127" s="66">
        <v>90.8</v>
      </c>
      <c r="E127" s="66">
        <v>91</v>
      </c>
      <c r="F127" s="66">
        <v>90.7</v>
      </c>
      <c r="G127" s="67">
        <f t="shared" si="575"/>
        <v>-1.5641293013555768E-2</v>
      </c>
      <c r="H127" s="60">
        <f t="shared" si="575"/>
        <v>-1.6064257028112428E-2</v>
      </c>
      <c r="I127" s="60">
        <f t="shared" si="575"/>
        <v>-1.3043478260869601E-2</v>
      </c>
      <c r="J127" s="60">
        <f t="shared" si="575"/>
        <v>6.6371681415928752E-3</v>
      </c>
      <c r="K127" s="68">
        <f t="shared" si="575"/>
        <v>-2.6824034334763991E-2</v>
      </c>
      <c r="L127" s="67">
        <f t="shared" si="576"/>
        <v>-3.2786885245901565E-2</v>
      </c>
      <c r="M127" s="60">
        <f t="shared" si="576"/>
        <v>-4.946653734238593E-2</v>
      </c>
      <c r="N127" s="60">
        <f t="shared" si="576"/>
        <v>-1.3043478260869601E-2</v>
      </c>
      <c r="O127" s="60">
        <f t="shared" si="576"/>
        <v>-7.2375127420998941E-2</v>
      </c>
      <c r="P127" s="68">
        <f t="shared" si="576"/>
        <v>3.1854379977246827E-2</v>
      </c>
      <c r="Q127" s="67"/>
      <c r="R127" s="60"/>
      <c r="S127" s="60"/>
      <c r="T127" s="60"/>
      <c r="U127" s="68"/>
      <c r="V127" s="24"/>
    </row>
    <row r="128" spans="1:22" s="5" customFormat="1" ht="13.8" x14ac:dyDescent="0.3">
      <c r="A128" s="37">
        <v>41153</v>
      </c>
      <c r="B128" s="66">
        <v>95.9</v>
      </c>
      <c r="C128" s="66">
        <v>99.6</v>
      </c>
      <c r="D128" s="66">
        <v>92</v>
      </c>
      <c r="E128" s="66">
        <v>90.4</v>
      </c>
      <c r="F128" s="66">
        <v>93.2</v>
      </c>
      <c r="G128" s="67">
        <f t="shared" si="575"/>
        <v>-1.842374616171949E-2</v>
      </c>
      <c r="H128" s="60">
        <f t="shared" si="575"/>
        <v>-9.9403578528827197E-3</v>
      </c>
      <c r="I128" s="60">
        <f t="shared" si="575"/>
        <v>-2.9535864978902926E-2</v>
      </c>
      <c r="J128" s="60">
        <f t="shared" si="575"/>
        <v>-5.1416579223504622E-2</v>
      </c>
      <c r="K128" s="68">
        <f t="shared" si="575"/>
        <v>-1.2711864406779738E-2</v>
      </c>
      <c r="L128" s="67">
        <f t="shared" si="576"/>
        <v>-1.6410256410256396E-2</v>
      </c>
      <c r="M128" s="60">
        <f t="shared" si="576"/>
        <v>-2.7343750000000111E-2</v>
      </c>
      <c r="N128" s="60">
        <f t="shared" si="576"/>
        <v>-5.4054054054053502E-3</v>
      </c>
      <c r="O128" s="60">
        <f t="shared" si="576"/>
        <v>-8.4093211752786168E-2</v>
      </c>
      <c r="P128" s="68">
        <f t="shared" si="576"/>
        <v>5.5492638731596822E-2</v>
      </c>
      <c r="Q128" s="67"/>
      <c r="R128" s="60"/>
      <c r="S128" s="60"/>
      <c r="T128" s="60"/>
      <c r="U128" s="68"/>
      <c r="V128" s="24"/>
    </row>
    <row r="129" spans="1:22" s="5" customFormat="1" ht="13.8" x14ac:dyDescent="0.3">
      <c r="A129" s="37">
        <v>41122</v>
      </c>
      <c r="B129" s="66">
        <v>97.7</v>
      </c>
      <c r="C129" s="66">
        <v>100.6</v>
      </c>
      <c r="D129" s="66">
        <v>94.8</v>
      </c>
      <c r="E129" s="66">
        <v>95.3</v>
      </c>
      <c r="F129" s="66">
        <v>94.4</v>
      </c>
      <c r="G129" s="67">
        <f t="shared" si="575"/>
        <v>6.1791967044284579E-3</v>
      </c>
      <c r="H129" s="60">
        <f t="shared" si="575"/>
        <v>-3.9603960396039639E-3</v>
      </c>
      <c r="I129" s="60">
        <f t="shared" si="575"/>
        <v>1.8259935553168738E-2</v>
      </c>
      <c r="J129" s="60">
        <f t="shared" si="575"/>
        <v>1.5991471215351716E-2</v>
      </c>
      <c r="K129" s="68">
        <f t="shared" si="575"/>
        <v>1.8338727076591121E-2</v>
      </c>
      <c r="L129" s="67">
        <f t="shared" si="576"/>
        <v>-8.1218274111675148E-3</v>
      </c>
      <c r="M129" s="60">
        <f t="shared" si="576"/>
        <v>-2.3300970873786464E-2</v>
      </c>
      <c r="N129" s="60">
        <f t="shared" si="576"/>
        <v>7.4388947927737092E-3</v>
      </c>
      <c r="O129" s="60">
        <f t="shared" si="576"/>
        <v>-3.7373737373737392E-2</v>
      </c>
      <c r="P129" s="68">
        <f t="shared" si="576"/>
        <v>4.0793825799338546E-2</v>
      </c>
      <c r="Q129" s="67"/>
      <c r="R129" s="60"/>
      <c r="S129" s="60"/>
      <c r="T129" s="60"/>
      <c r="U129" s="68"/>
      <c r="V129" s="24"/>
    </row>
    <row r="130" spans="1:22" s="5" customFormat="1" ht="13.8" x14ac:dyDescent="0.3">
      <c r="A130" s="37">
        <v>41091</v>
      </c>
      <c r="B130" s="66">
        <v>97.1</v>
      </c>
      <c r="C130" s="66">
        <v>101</v>
      </c>
      <c r="D130" s="66">
        <v>93.1</v>
      </c>
      <c r="E130" s="66">
        <v>93.8</v>
      </c>
      <c r="F130" s="66">
        <v>92.7</v>
      </c>
      <c r="G130" s="67">
        <f t="shared" si="575"/>
        <v>8.3073727933540287E-3</v>
      </c>
      <c r="H130" s="60">
        <f t="shared" si="575"/>
        <v>7.9840319361277334E-3</v>
      </c>
      <c r="I130" s="60">
        <f t="shared" si="575"/>
        <v>6.4864864864864202E-3</v>
      </c>
      <c r="J130" s="60">
        <f t="shared" si="575"/>
        <v>1.2958963282937441E-2</v>
      </c>
      <c r="K130" s="68">
        <f t="shared" si="575"/>
        <v>3.2467532467532756E-3</v>
      </c>
      <c r="L130" s="67">
        <f t="shared" si="576"/>
        <v>-1.6210739614994973E-2</v>
      </c>
      <c r="M130" s="60">
        <f t="shared" si="576"/>
        <v>-2.9779058597502295E-2</v>
      </c>
      <c r="N130" s="60">
        <f t="shared" si="576"/>
        <v>-3.2119914346896428E-3</v>
      </c>
      <c r="O130" s="60">
        <f t="shared" si="576"/>
        <v>-5.9177532597793459E-2</v>
      </c>
      <c r="P130" s="68">
        <f t="shared" si="576"/>
        <v>4.0404040404040442E-2</v>
      </c>
      <c r="Q130" s="67"/>
      <c r="R130" s="60"/>
      <c r="S130" s="60"/>
      <c r="T130" s="60"/>
      <c r="U130" s="68"/>
      <c r="V130" s="24"/>
    </row>
    <row r="131" spans="1:22" s="5" customFormat="1" ht="13.8" x14ac:dyDescent="0.3">
      <c r="A131" s="37">
        <v>41061</v>
      </c>
      <c r="B131" s="66">
        <v>96.3</v>
      </c>
      <c r="C131" s="66">
        <v>100.2</v>
      </c>
      <c r="D131" s="66">
        <v>92.5</v>
      </c>
      <c r="E131" s="66">
        <v>92.6</v>
      </c>
      <c r="F131" s="66">
        <v>92.4</v>
      </c>
      <c r="G131" s="67">
        <f t="shared" si="575"/>
        <v>-1.3319672131147486E-2</v>
      </c>
      <c r="H131" s="60">
        <f t="shared" si="575"/>
        <v>-1.0858835143139123E-2</v>
      </c>
      <c r="I131" s="60">
        <f t="shared" si="575"/>
        <v>-1.175213675213671E-2</v>
      </c>
      <c r="J131" s="60">
        <f t="shared" si="575"/>
        <v>-2.114164904862581E-2</v>
      </c>
      <c r="K131" s="68">
        <f t="shared" si="575"/>
        <v>-7.5187969924810361E-3</v>
      </c>
      <c r="L131" s="67">
        <f t="shared" si="576"/>
        <v>1.0395010395010118E-3</v>
      </c>
      <c r="M131" s="60">
        <f t="shared" si="576"/>
        <v>-1.0858835143139123E-2</v>
      </c>
      <c r="N131" s="60">
        <f t="shared" si="576"/>
        <v>1.7601760176017445E-2</v>
      </c>
      <c r="O131" s="60">
        <f t="shared" si="576"/>
        <v>-5.4136874361593534E-2</v>
      </c>
      <c r="P131" s="68">
        <f t="shared" si="576"/>
        <v>6.944444444444442E-2</v>
      </c>
      <c r="Q131" s="67"/>
      <c r="R131" s="60"/>
      <c r="S131" s="60"/>
      <c r="T131" s="60"/>
      <c r="U131" s="68"/>
      <c r="V131" s="24"/>
    </row>
    <row r="132" spans="1:22" s="5" customFormat="1" ht="13.8" x14ac:dyDescent="0.3">
      <c r="A132" s="37">
        <v>41030</v>
      </c>
      <c r="B132" s="66">
        <v>97.6</v>
      </c>
      <c r="C132" s="66">
        <v>101.3</v>
      </c>
      <c r="D132" s="66">
        <v>93.6</v>
      </c>
      <c r="E132" s="66">
        <v>94.6</v>
      </c>
      <c r="F132" s="66">
        <v>93.1</v>
      </c>
      <c r="G132" s="67">
        <f t="shared" si="575"/>
        <v>2.0920502092050208E-2</v>
      </c>
      <c r="H132" s="60">
        <f t="shared" si="575"/>
        <v>1.6048144433299827E-2</v>
      </c>
      <c r="I132" s="60">
        <f t="shared" si="575"/>
        <v>2.4070021881837933E-2</v>
      </c>
      <c r="J132" s="60">
        <f t="shared" si="575"/>
        <v>7.4547390841319672E-3</v>
      </c>
      <c r="K132" s="68">
        <f t="shared" si="575"/>
        <v>3.7904124860646426E-2</v>
      </c>
      <c r="L132" s="67">
        <f t="shared" si="576"/>
        <v>1.1398963730569811E-2</v>
      </c>
      <c r="M132" s="60">
        <f t="shared" si="576"/>
        <v>-8.8062622309198479E-3</v>
      </c>
      <c r="N132" s="60">
        <f t="shared" si="576"/>
        <v>3.4254143646408775E-2</v>
      </c>
      <c r="O132" s="60">
        <f t="shared" si="576"/>
        <v>-3.4693877551020491E-2</v>
      </c>
      <c r="P132" s="68">
        <f t="shared" si="576"/>
        <v>8.7616822429906538E-2</v>
      </c>
      <c r="Q132" s="67"/>
      <c r="R132" s="60"/>
      <c r="S132" s="60"/>
      <c r="T132" s="60"/>
      <c r="U132" s="68"/>
      <c r="V132" s="24"/>
    </row>
    <row r="133" spans="1:22" s="5" customFormat="1" ht="13.8" x14ac:dyDescent="0.3">
      <c r="A133" s="37">
        <v>41000</v>
      </c>
      <c r="B133" s="66">
        <v>95.6</v>
      </c>
      <c r="C133" s="66">
        <v>99.7</v>
      </c>
      <c r="D133" s="66">
        <v>91.4</v>
      </c>
      <c r="E133" s="66">
        <v>93.9</v>
      </c>
      <c r="F133" s="66">
        <v>89.7</v>
      </c>
      <c r="G133" s="67">
        <f t="shared" si="575"/>
        <v>-1.8480492813141791E-2</v>
      </c>
      <c r="H133" s="60">
        <f t="shared" si="575"/>
        <v>-1.5794669299111441E-2</v>
      </c>
      <c r="I133" s="60">
        <f t="shared" si="575"/>
        <v>-2.3504273504273421E-2</v>
      </c>
      <c r="J133" s="60">
        <f t="shared" si="575"/>
        <v>8.5929108485500727E-3</v>
      </c>
      <c r="K133" s="68">
        <f t="shared" si="575"/>
        <v>-4.4728434504792358E-2</v>
      </c>
      <c r="L133" s="67">
        <f t="shared" si="576"/>
        <v>-1.2396694214876103E-2</v>
      </c>
      <c r="M133" s="60">
        <f t="shared" si="576"/>
        <v>-2.3506366307541549E-2</v>
      </c>
      <c r="N133" s="60">
        <f t="shared" si="576"/>
        <v>0</v>
      </c>
      <c r="O133" s="60">
        <f t="shared" si="576"/>
        <v>-4.2813455657492283E-2</v>
      </c>
      <c r="P133" s="68">
        <f t="shared" si="576"/>
        <v>3.3410138248848087E-2</v>
      </c>
      <c r="Q133" s="67"/>
      <c r="R133" s="60"/>
      <c r="S133" s="60"/>
      <c r="T133" s="60"/>
      <c r="U133" s="68"/>
      <c r="V133" s="24"/>
    </row>
    <row r="134" spans="1:22" s="5" customFormat="1" ht="13.8" x14ac:dyDescent="0.3">
      <c r="A134" s="37">
        <v>40969</v>
      </c>
      <c r="B134" s="66">
        <v>97.4</v>
      </c>
      <c r="C134" s="66">
        <v>101.3</v>
      </c>
      <c r="D134" s="66">
        <v>93.6</v>
      </c>
      <c r="E134" s="66">
        <v>93.1</v>
      </c>
      <c r="F134" s="66">
        <v>93.9</v>
      </c>
      <c r="G134" s="67">
        <f t="shared" si="575"/>
        <v>3.08959835221434E-3</v>
      </c>
      <c r="H134" s="60">
        <f t="shared" si="575"/>
        <v>9.8814229249000185E-4</v>
      </c>
      <c r="I134" s="60">
        <f t="shared" si="575"/>
        <v>8.6206896551723755E-3</v>
      </c>
      <c r="J134" s="60">
        <f t="shared" si="575"/>
        <v>-1.5856236786469302E-2</v>
      </c>
      <c r="K134" s="68">
        <f t="shared" si="575"/>
        <v>2.5109170305676942E-2</v>
      </c>
      <c r="L134" s="67">
        <f t="shared" si="576"/>
        <v>1.1422637590861928E-2</v>
      </c>
      <c r="M134" s="60">
        <f t="shared" si="576"/>
        <v>7.9601990049751326E-3</v>
      </c>
      <c r="N134" s="60">
        <f t="shared" si="576"/>
        <v>1.6286644951140072E-2</v>
      </c>
      <c r="O134" s="60">
        <f t="shared" si="576"/>
        <v>-6.8068068068068199E-2</v>
      </c>
      <c r="P134" s="68">
        <f t="shared" si="576"/>
        <v>8.1797235023041592E-2</v>
      </c>
      <c r="Q134" s="67"/>
      <c r="R134" s="60"/>
      <c r="S134" s="60"/>
      <c r="T134" s="60"/>
      <c r="U134" s="68"/>
      <c r="V134" s="24"/>
    </row>
    <row r="135" spans="1:22" s="5" customFormat="1" ht="13.8" x14ac:dyDescent="0.3">
      <c r="A135" s="37">
        <v>40940</v>
      </c>
      <c r="B135" s="66">
        <v>97.1</v>
      </c>
      <c r="C135" s="66">
        <v>101.2</v>
      </c>
      <c r="D135" s="66">
        <v>92.8</v>
      </c>
      <c r="E135" s="66">
        <v>94.6</v>
      </c>
      <c r="F135" s="66">
        <v>91.6</v>
      </c>
      <c r="G135" s="67">
        <f t="shared" si="575"/>
        <v>1.3569937369519725E-2</v>
      </c>
      <c r="H135" s="60">
        <f t="shared" si="575"/>
        <v>-1.9723865877712132E-3</v>
      </c>
      <c r="I135" s="60">
        <f t="shared" si="575"/>
        <v>2.8824833702882469E-2</v>
      </c>
      <c r="J135" s="60">
        <f t="shared" si="575"/>
        <v>-3.1612223393046035E-3</v>
      </c>
      <c r="K135" s="68">
        <f t="shared" si="575"/>
        <v>5.1664753157290466E-2</v>
      </c>
      <c r="L135" s="67">
        <f t="shared" si="576"/>
        <v>1.5690376569037712E-2</v>
      </c>
      <c r="M135" s="60">
        <f t="shared" si="576"/>
        <v>9.9800399201597223E-3</v>
      </c>
      <c r="N135" s="60">
        <f t="shared" si="576"/>
        <v>2.0902090209020896E-2</v>
      </c>
      <c r="O135" s="60">
        <f t="shared" si="576"/>
        <v>-2.8747433264887157E-2</v>
      </c>
      <c r="P135" s="68">
        <f t="shared" si="576"/>
        <v>5.895953757225425E-2</v>
      </c>
      <c r="Q135" s="67"/>
      <c r="R135" s="60"/>
      <c r="S135" s="60"/>
      <c r="T135" s="60"/>
      <c r="U135" s="68"/>
      <c r="V135" s="24"/>
    </row>
    <row r="136" spans="1:22" s="5" customFormat="1" ht="13.8" x14ac:dyDescent="0.3">
      <c r="A136" s="37">
        <v>40909</v>
      </c>
      <c r="B136" s="66">
        <v>95.8</v>
      </c>
      <c r="C136" s="66">
        <v>101.4</v>
      </c>
      <c r="D136" s="66">
        <v>90.2</v>
      </c>
      <c r="E136" s="66">
        <v>94.9</v>
      </c>
      <c r="F136" s="66">
        <v>87.1</v>
      </c>
      <c r="G136" s="67">
        <f t="shared" si="575"/>
        <v>2.0920502092049986E-3</v>
      </c>
      <c r="H136" s="60">
        <f t="shared" si="575"/>
        <v>5.9523809523809312E-3</v>
      </c>
      <c r="I136" s="60">
        <f t="shared" si="575"/>
        <v>-2.2123893805310324E-3</v>
      </c>
      <c r="J136" s="60">
        <f t="shared" si="575"/>
        <v>1.3888888888889062E-2</v>
      </c>
      <c r="K136" s="68">
        <f t="shared" si="575"/>
        <v>-1.4705882352941346E-2</v>
      </c>
      <c r="L136" s="67">
        <f t="shared" si="576"/>
        <v>1.0548523206751037E-2</v>
      </c>
      <c r="M136" s="60">
        <f t="shared" si="576"/>
        <v>3.6809815950920255E-2</v>
      </c>
      <c r="N136" s="60">
        <f t="shared" si="576"/>
        <v>-1.7429193899782036E-2</v>
      </c>
      <c r="O136" s="60">
        <f t="shared" si="576"/>
        <v>-2.6666666666666616E-2</v>
      </c>
      <c r="P136" s="68">
        <f t="shared" si="576"/>
        <v>-9.1012514220706331E-3</v>
      </c>
      <c r="Q136" s="67"/>
      <c r="R136" s="60"/>
      <c r="S136" s="60"/>
      <c r="T136" s="60"/>
      <c r="U136" s="68"/>
      <c r="V136" s="24"/>
    </row>
    <row r="137" spans="1:22" s="5" customFormat="1" ht="13.8" x14ac:dyDescent="0.3">
      <c r="A137" s="37">
        <v>40878</v>
      </c>
      <c r="B137" s="66">
        <v>95.6</v>
      </c>
      <c r="C137" s="66">
        <v>100.8</v>
      </c>
      <c r="D137" s="66">
        <v>90.4</v>
      </c>
      <c r="E137" s="66">
        <v>93.6</v>
      </c>
      <c r="F137" s="66">
        <v>88.4</v>
      </c>
      <c r="G137" s="67">
        <f t="shared" si="575"/>
        <v>-1.2396694214876103E-2</v>
      </c>
      <c r="H137" s="60">
        <f t="shared" si="575"/>
        <v>-1.0794896957801892E-2</v>
      </c>
      <c r="I137" s="60">
        <f t="shared" si="575"/>
        <v>-1.3100436681222627E-2</v>
      </c>
      <c r="J137" s="60">
        <f t="shared" si="575"/>
        <v>-3.2057911065149991E-2</v>
      </c>
      <c r="K137" s="68">
        <f t="shared" si="575"/>
        <v>1.1325028312572094E-3</v>
      </c>
      <c r="L137" s="67">
        <f t="shared" si="576"/>
        <v>0</v>
      </c>
      <c r="M137" s="60">
        <f t="shared" si="576"/>
        <v>3.2786885245901676E-2</v>
      </c>
      <c r="N137" s="60">
        <f t="shared" si="576"/>
        <v>-3.5218783351120608E-2</v>
      </c>
      <c r="O137" s="60">
        <f t="shared" si="576"/>
        <v>-3.6045314109165782E-2</v>
      </c>
      <c r="P137" s="68">
        <f t="shared" si="576"/>
        <v>-3.176341730558585E-2</v>
      </c>
      <c r="Q137" s="67"/>
      <c r="R137" s="60"/>
      <c r="S137" s="60"/>
      <c r="T137" s="60"/>
      <c r="U137" s="68"/>
      <c r="V137" s="24"/>
    </row>
    <row r="138" spans="1:22" s="5" customFormat="1" ht="13.8" x14ac:dyDescent="0.3">
      <c r="A138" s="37">
        <v>40848</v>
      </c>
      <c r="B138" s="66">
        <v>96.8</v>
      </c>
      <c r="C138" s="66">
        <v>101.9</v>
      </c>
      <c r="D138" s="66">
        <v>91.6</v>
      </c>
      <c r="E138" s="66">
        <v>96.7</v>
      </c>
      <c r="F138" s="66">
        <v>88.3</v>
      </c>
      <c r="G138" s="67">
        <f t="shared" si="575"/>
        <v>-8.1967213114754189E-3</v>
      </c>
      <c r="H138" s="60">
        <f t="shared" si="575"/>
        <v>-1.1639185257031892E-2</v>
      </c>
      <c r="I138" s="60">
        <f t="shared" si="575"/>
        <v>-4.3478260869566077E-3</v>
      </c>
      <c r="J138" s="60">
        <f t="shared" si="575"/>
        <v>-1.4271151885830724E-2</v>
      </c>
      <c r="K138" s="68">
        <f t="shared" si="575"/>
        <v>4.550625711035261E-3</v>
      </c>
      <c r="L138" s="67">
        <f t="shared" si="576"/>
        <v>1.8947368421052602E-2</v>
      </c>
      <c r="M138" s="60">
        <f t="shared" si="576"/>
        <v>2.618328298086614E-2</v>
      </c>
      <c r="N138" s="60">
        <f t="shared" si="576"/>
        <v>1.1037527593819041E-2</v>
      </c>
      <c r="O138" s="60">
        <f t="shared" si="576"/>
        <v>1.0351966873707319E-3</v>
      </c>
      <c r="P138" s="68">
        <f t="shared" si="576"/>
        <v>1.9630484988452768E-2</v>
      </c>
      <c r="Q138" s="67"/>
      <c r="R138" s="60"/>
      <c r="S138" s="60"/>
      <c r="T138" s="60"/>
      <c r="U138" s="68"/>
      <c r="V138" s="24"/>
    </row>
    <row r="139" spans="1:22" s="5" customFormat="1" ht="13.8" x14ac:dyDescent="0.3">
      <c r="A139" s="37">
        <v>40817</v>
      </c>
      <c r="B139" s="66">
        <v>97.6</v>
      </c>
      <c r="C139" s="66">
        <v>103.1</v>
      </c>
      <c r="D139" s="66">
        <v>92</v>
      </c>
      <c r="E139" s="66">
        <v>98.1</v>
      </c>
      <c r="F139" s="66">
        <v>87.9</v>
      </c>
      <c r="G139" s="67">
        <f t="shared" si="575"/>
        <v>1.0256410256410664E-3</v>
      </c>
      <c r="H139" s="60">
        <f t="shared" si="575"/>
        <v>6.835937499999778E-3</v>
      </c>
      <c r="I139" s="60">
        <f t="shared" si="575"/>
        <v>-5.4054054054053502E-3</v>
      </c>
      <c r="J139" s="60">
        <f t="shared" si="575"/>
        <v>-6.0790273556231567E-3</v>
      </c>
      <c r="K139" s="68">
        <f t="shared" si="575"/>
        <v>-4.5300113250281715E-3</v>
      </c>
      <c r="L139" s="67">
        <f t="shared" si="576"/>
        <v>3.1712473572938604E-2</v>
      </c>
      <c r="M139" s="60">
        <f t="shared" si="576"/>
        <v>3.7223340040241304E-2</v>
      </c>
      <c r="N139" s="60">
        <f t="shared" si="576"/>
        <v>2.564102564102555E-2</v>
      </c>
      <c r="O139" s="60">
        <f t="shared" si="576"/>
        <v>1.029866117404743E-2</v>
      </c>
      <c r="P139" s="68">
        <f t="shared" si="576"/>
        <v>4.0236686390532572E-2</v>
      </c>
      <c r="Q139" s="67"/>
      <c r="R139" s="60"/>
      <c r="S139" s="60"/>
      <c r="T139" s="60"/>
      <c r="U139" s="68"/>
      <c r="V139" s="24"/>
    </row>
    <row r="140" spans="1:22" s="5" customFormat="1" ht="13.8" x14ac:dyDescent="0.3">
      <c r="A140" s="37">
        <v>40787</v>
      </c>
      <c r="B140" s="66">
        <v>97.5</v>
      </c>
      <c r="C140" s="66">
        <v>102.4</v>
      </c>
      <c r="D140" s="66">
        <v>92.5</v>
      </c>
      <c r="E140" s="66">
        <v>98.7</v>
      </c>
      <c r="F140" s="66">
        <v>88.3</v>
      </c>
      <c r="G140" s="67">
        <f t="shared" si="575"/>
        <v>-1.0152284263959421E-2</v>
      </c>
      <c r="H140" s="60">
        <f t="shared" si="575"/>
        <v>-5.8252427184465327E-3</v>
      </c>
      <c r="I140" s="60">
        <f t="shared" si="575"/>
        <v>-1.700318809776824E-2</v>
      </c>
      <c r="J140" s="60">
        <f t="shared" si="575"/>
        <v>-3.0303030303030498E-3</v>
      </c>
      <c r="K140" s="68">
        <f t="shared" si="575"/>
        <v>-2.6460859977949336E-2</v>
      </c>
      <c r="L140" s="67">
        <f t="shared" si="576"/>
        <v>6.0935799782372069E-2</v>
      </c>
      <c r="M140" s="60">
        <f t="shared" si="576"/>
        <v>5.8945191313340306E-2</v>
      </c>
      <c r="N140" s="60">
        <f t="shared" si="576"/>
        <v>6.4441887226697192E-2</v>
      </c>
      <c r="O140" s="60">
        <f t="shared" si="576"/>
        <v>4.6659597030753064E-2</v>
      </c>
      <c r="P140" s="68">
        <f t="shared" si="576"/>
        <v>7.8144078144078088E-2</v>
      </c>
      <c r="Q140" s="67"/>
      <c r="R140" s="60"/>
      <c r="S140" s="60"/>
      <c r="T140" s="60"/>
      <c r="U140" s="68"/>
      <c r="V140" s="24"/>
    </row>
    <row r="141" spans="1:22" s="5" customFormat="1" ht="13.8" x14ac:dyDescent="0.3">
      <c r="A141" s="37">
        <v>40756</v>
      </c>
      <c r="B141" s="66">
        <v>98.5</v>
      </c>
      <c r="C141" s="66">
        <v>103</v>
      </c>
      <c r="D141" s="66">
        <v>94.1</v>
      </c>
      <c r="E141" s="66">
        <v>99</v>
      </c>
      <c r="F141" s="66">
        <v>90.7</v>
      </c>
      <c r="G141" s="67">
        <f t="shared" si="575"/>
        <v>-2.0263424518743856E-3</v>
      </c>
      <c r="H141" s="60">
        <f t="shared" si="575"/>
        <v>-1.056676272814594E-2</v>
      </c>
      <c r="I141" s="60">
        <f t="shared" si="575"/>
        <v>7.4946466809420187E-3</v>
      </c>
      <c r="J141" s="60">
        <f t="shared" si="575"/>
        <v>-7.0210631895687436E-3</v>
      </c>
      <c r="K141" s="68">
        <f t="shared" si="575"/>
        <v>1.7957351290684764E-2</v>
      </c>
      <c r="L141" s="67">
        <f t="shared" si="576"/>
        <v>7.8860898138006563E-2</v>
      </c>
      <c r="M141" s="60">
        <f t="shared" si="576"/>
        <v>7.1800208116545416E-2</v>
      </c>
      <c r="N141" s="60">
        <f t="shared" si="576"/>
        <v>8.7861271676300534E-2</v>
      </c>
      <c r="O141" s="60">
        <f t="shared" si="576"/>
        <v>5.2072263549415521E-2</v>
      </c>
      <c r="P141" s="68">
        <f t="shared" si="576"/>
        <v>0.11425061425061411</v>
      </c>
      <c r="Q141" s="67"/>
      <c r="R141" s="60"/>
      <c r="S141" s="60"/>
      <c r="T141" s="60"/>
      <c r="U141" s="68"/>
      <c r="V141" s="24"/>
    </row>
    <row r="142" spans="1:22" s="5" customFormat="1" ht="13.8" x14ac:dyDescent="0.3">
      <c r="A142" s="37">
        <v>40725</v>
      </c>
      <c r="B142" s="66">
        <v>98.7</v>
      </c>
      <c r="C142" s="66">
        <v>104.1</v>
      </c>
      <c r="D142" s="66">
        <v>93.4</v>
      </c>
      <c r="E142" s="66">
        <v>99.7</v>
      </c>
      <c r="F142" s="66">
        <v>89.1</v>
      </c>
      <c r="G142" s="67">
        <f t="shared" si="575"/>
        <v>2.5987525987525961E-2</v>
      </c>
      <c r="H142" s="60">
        <f t="shared" si="575"/>
        <v>2.7640671273445161E-2</v>
      </c>
      <c r="I142" s="60">
        <f t="shared" si="575"/>
        <v>2.7502750275027577E-2</v>
      </c>
      <c r="J142" s="60">
        <f t="shared" si="575"/>
        <v>1.8386108273748647E-2</v>
      </c>
      <c r="K142" s="68">
        <f t="shared" si="575"/>
        <v>3.1249999999999778E-2</v>
      </c>
      <c r="L142" s="67">
        <f t="shared" si="576"/>
        <v>9.788654060066726E-2</v>
      </c>
      <c r="M142" s="60">
        <f t="shared" si="576"/>
        <v>9.3487394957983083E-2</v>
      </c>
      <c r="N142" s="60">
        <f t="shared" si="576"/>
        <v>0.10532544378698239</v>
      </c>
      <c r="O142" s="60">
        <f t="shared" si="576"/>
        <v>9.5604395604395709E-2</v>
      </c>
      <c r="P142" s="68">
        <f t="shared" si="576"/>
        <v>0.11514392991239042</v>
      </c>
      <c r="Q142" s="67"/>
      <c r="R142" s="60"/>
      <c r="S142" s="60"/>
      <c r="T142" s="60"/>
      <c r="U142" s="68"/>
      <c r="V142" s="24"/>
    </row>
    <row r="143" spans="1:22" s="5" customFormat="1" ht="13.8" x14ac:dyDescent="0.3">
      <c r="A143" s="37">
        <v>40695</v>
      </c>
      <c r="B143" s="66">
        <v>96.2</v>
      </c>
      <c r="C143" s="66">
        <v>101.3</v>
      </c>
      <c r="D143" s="66">
        <v>90.9</v>
      </c>
      <c r="E143" s="66">
        <v>97.9</v>
      </c>
      <c r="F143" s="66">
        <v>86.4</v>
      </c>
      <c r="G143" s="67">
        <f t="shared" si="575"/>
        <v>-3.1088082901553626E-3</v>
      </c>
      <c r="H143" s="60">
        <f t="shared" si="575"/>
        <v>-8.8062622309198479E-3</v>
      </c>
      <c r="I143" s="60">
        <f t="shared" si="575"/>
        <v>4.4198895027625085E-3</v>
      </c>
      <c r="J143" s="60">
        <f t="shared" si="575"/>
        <v>-1.0204081632652073E-3</v>
      </c>
      <c r="K143" s="68">
        <f t="shared" si="575"/>
        <v>9.3457943925234765E-3</v>
      </c>
      <c r="L143" s="67">
        <f t="shared" si="576"/>
        <v>5.3669222343921241E-2</v>
      </c>
      <c r="M143" s="60">
        <f t="shared" si="576"/>
        <v>4.4329896907216559E-2</v>
      </c>
      <c r="N143" s="60">
        <f t="shared" si="576"/>
        <v>6.315789473684208E-2</v>
      </c>
      <c r="O143" s="60">
        <f t="shared" si="576"/>
        <v>4.9303322615219747E-2</v>
      </c>
      <c r="P143" s="68">
        <f t="shared" si="576"/>
        <v>7.7306733167082253E-2</v>
      </c>
      <c r="Q143" s="67"/>
      <c r="R143" s="60"/>
      <c r="S143" s="60"/>
      <c r="T143" s="60"/>
      <c r="U143" s="68"/>
      <c r="V143" s="24"/>
    </row>
    <row r="144" spans="1:22" s="5" customFormat="1" ht="13.8" x14ac:dyDescent="0.3">
      <c r="A144" s="37">
        <v>40664</v>
      </c>
      <c r="B144" s="66">
        <v>96.5</v>
      </c>
      <c r="C144" s="66">
        <v>102.2</v>
      </c>
      <c r="D144" s="66">
        <v>90.5</v>
      </c>
      <c r="E144" s="66">
        <v>98</v>
      </c>
      <c r="F144" s="66">
        <v>85.6</v>
      </c>
      <c r="G144" s="67">
        <f t="shared" si="575"/>
        <v>-3.0991735537190257E-3</v>
      </c>
      <c r="H144" s="60">
        <f t="shared" si="575"/>
        <v>9.7943192948091173E-4</v>
      </c>
      <c r="I144" s="60">
        <f t="shared" si="575"/>
        <v>-9.8468271334792856E-3</v>
      </c>
      <c r="J144" s="60">
        <f t="shared" si="575"/>
        <v>-1.0193679918449883E-3</v>
      </c>
      <c r="K144" s="68">
        <f t="shared" si="575"/>
        <v>-1.3824884792626779E-2</v>
      </c>
      <c r="L144" s="67">
        <f t="shared" si="576"/>
        <v>6.1606160616061612E-2</v>
      </c>
      <c r="M144" s="60">
        <f t="shared" si="576"/>
        <v>7.0157068062827177E-2</v>
      </c>
      <c r="N144" s="60">
        <f t="shared" si="576"/>
        <v>4.9883990719257421E-2</v>
      </c>
      <c r="O144" s="60">
        <f t="shared" si="576"/>
        <v>5.0375133976420239E-2</v>
      </c>
      <c r="P144" s="68">
        <f t="shared" si="576"/>
        <v>5.03067484662576E-2</v>
      </c>
      <c r="Q144" s="67"/>
      <c r="R144" s="60"/>
      <c r="S144" s="60"/>
      <c r="T144" s="60"/>
      <c r="U144" s="68"/>
      <c r="V144" s="24"/>
    </row>
    <row r="145" spans="1:22" s="5" customFormat="1" ht="13.8" x14ac:dyDescent="0.3">
      <c r="A145" s="37">
        <v>40634</v>
      </c>
      <c r="B145" s="66">
        <v>96.8</v>
      </c>
      <c r="C145" s="66">
        <v>102.1</v>
      </c>
      <c r="D145" s="66">
        <v>91.4</v>
      </c>
      <c r="E145" s="66">
        <v>98.1</v>
      </c>
      <c r="F145" s="66">
        <v>86.8</v>
      </c>
      <c r="G145" s="67">
        <f t="shared" si="575"/>
        <v>5.1921079958463512E-3</v>
      </c>
      <c r="H145" s="60">
        <f t="shared" si="575"/>
        <v>1.5920398009950265E-2</v>
      </c>
      <c r="I145" s="60">
        <f t="shared" si="575"/>
        <v>-7.6004343105319228E-3</v>
      </c>
      <c r="J145" s="60">
        <f t="shared" si="575"/>
        <v>-1.8018018018018167E-2</v>
      </c>
      <c r="K145" s="68">
        <f t="shared" si="575"/>
        <v>0</v>
      </c>
      <c r="L145" s="67">
        <f t="shared" si="576"/>
        <v>9.9999999999999867E-2</v>
      </c>
      <c r="M145" s="60">
        <f t="shared" si="576"/>
        <v>9.3147751605995532E-2</v>
      </c>
      <c r="N145" s="60">
        <f t="shared" si="576"/>
        <v>0.10653753026634405</v>
      </c>
      <c r="O145" s="60">
        <f t="shared" si="576"/>
        <v>8.0396475770925013E-2</v>
      </c>
      <c r="P145" s="68">
        <f t="shared" si="576"/>
        <v>0.12581063553826199</v>
      </c>
      <c r="Q145" s="67"/>
      <c r="R145" s="60"/>
      <c r="S145" s="60"/>
      <c r="T145" s="60"/>
      <c r="U145" s="68"/>
      <c r="V145" s="24"/>
    </row>
    <row r="146" spans="1:22" s="5" customFormat="1" ht="13.8" x14ac:dyDescent="0.3">
      <c r="A146" s="37">
        <v>40603</v>
      </c>
      <c r="B146" s="66">
        <v>96.3</v>
      </c>
      <c r="C146" s="66">
        <v>100.5</v>
      </c>
      <c r="D146" s="66">
        <v>92.1</v>
      </c>
      <c r="E146" s="66">
        <v>99.9</v>
      </c>
      <c r="F146" s="66">
        <v>86.8</v>
      </c>
      <c r="G146" s="67">
        <f t="shared" si="575"/>
        <v>7.3221757322174952E-3</v>
      </c>
      <c r="H146" s="60">
        <f t="shared" si="575"/>
        <v>2.9940119760478723E-3</v>
      </c>
      <c r="I146" s="60">
        <f t="shared" si="575"/>
        <v>1.3201320132013139E-2</v>
      </c>
      <c r="J146" s="60">
        <f t="shared" si="575"/>
        <v>2.5667351129363469E-2</v>
      </c>
      <c r="K146" s="68">
        <f t="shared" si="575"/>
        <v>3.4682080924854919E-3</v>
      </c>
      <c r="L146" s="67">
        <f t="shared" si="576"/>
        <v>0.10817031070195626</v>
      </c>
      <c r="M146" s="60">
        <f t="shared" si="576"/>
        <v>7.7170418006430985E-2</v>
      </c>
      <c r="N146" s="60">
        <f t="shared" si="576"/>
        <v>0.14409937888198754</v>
      </c>
      <c r="O146" s="60">
        <f t="shared" si="576"/>
        <v>0.12247191011235969</v>
      </c>
      <c r="P146" s="68">
        <f t="shared" si="576"/>
        <v>0.16198125836680055</v>
      </c>
      <c r="Q146" s="67"/>
      <c r="R146" s="60"/>
      <c r="S146" s="60"/>
      <c r="T146" s="60"/>
      <c r="U146" s="68"/>
      <c r="V146" s="24"/>
    </row>
    <row r="147" spans="1:22" s="5" customFormat="1" ht="13.8" x14ac:dyDescent="0.3">
      <c r="A147" s="37">
        <v>40575</v>
      </c>
      <c r="B147" s="66">
        <v>95.6</v>
      </c>
      <c r="C147" s="66">
        <v>100.2</v>
      </c>
      <c r="D147" s="66">
        <v>90.9</v>
      </c>
      <c r="E147" s="66">
        <v>97.4</v>
      </c>
      <c r="F147" s="66">
        <v>86.5</v>
      </c>
      <c r="G147" s="67">
        <f t="shared" si="575"/>
        <v>8.4388185654007408E-3</v>
      </c>
      <c r="H147" s="60">
        <f t="shared" si="575"/>
        <v>2.4539877300613577E-2</v>
      </c>
      <c r="I147" s="60">
        <f t="shared" si="575"/>
        <v>-9.8039215686273051E-3</v>
      </c>
      <c r="J147" s="60">
        <f t="shared" si="575"/>
        <v>-1.0256410256409554E-3</v>
      </c>
      <c r="K147" s="68">
        <f t="shared" si="575"/>
        <v>-1.5927189988623525E-2</v>
      </c>
      <c r="L147" s="67">
        <f t="shared" si="576"/>
        <v>0.1260306242638396</v>
      </c>
      <c r="M147" s="60">
        <f t="shared" si="576"/>
        <v>0.1084070796460177</v>
      </c>
      <c r="N147" s="60">
        <f t="shared" si="576"/>
        <v>0.14339622641509431</v>
      </c>
      <c r="O147" s="60">
        <f t="shared" si="576"/>
        <v>0.10056497175141255</v>
      </c>
      <c r="P147" s="68">
        <f t="shared" si="576"/>
        <v>0.18008185538881305</v>
      </c>
      <c r="Q147" s="67"/>
      <c r="R147" s="60"/>
      <c r="S147" s="60"/>
      <c r="T147" s="60"/>
      <c r="U147" s="68"/>
      <c r="V147" s="24"/>
    </row>
    <row r="148" spans="1:22" s="5" customFormat="1" ht="13.8" x14ac:dyDescent="0.3">
      <c r="A148" s="37">
        <v>40544</v>
      </c>
      <c r="B148" s="66">
        <v>94.8</v>
      </c>
      <c r="C148" s="66">
        <v>97.8</v>
      </c>
      <c r="D148" s="66">
        <v>91.8</v>
      </c>
      <c r="E148" s="66">
        <v>97.5</v>
      </c>
      <c r="F148" s="66">
        <v>87.9</v>
      </c>
      <c r="G148" s="67">
        <f t="shared" si="575"/>
        <v>-8.3682008368201055E-3</v>
      </c>
      <c r="H148" s="60">
        <f t="shared" si="575"/>
        <v>2.049180327868827E-3</v>
      </c>
      <c r="I148" s="60">
        <f t="shared" si="575"/>
        <v>-2.0277481323372482E-2</v>
      </c>
      <c r="J148" s="60">
        <f t="shared" si="575"/>
        <v>4.1194644696189719E-3</v>
      </c>
      <c r="K148" s="68">
        <f t="shared" si="575"/>
        <v>-3.7239868565169698E-2</v>
      </c>
      <c r="L148" s="67">
        <f t="shared" si="576"/>
        <v>0.12056737588652489</v>
      </c>
      <c r="M148" s="60">
        <f t="shared" si="576"/>
        <v>8.5460599334073351E-2</v>
      </c>
      <c r="N148" s="60">
        <f t="shared" si="576"/>
        <v>0.16055625790139061</v>
      </c>
      <c r="O148" s="60">
        <f t="shared" si="576"/>
        <v>8.5746102449888673E-2</v>
      </c>
      <c r="P148" s="68">
        <f t="shared" si="576"/>
        <v>0.22083333333333344</v>
      </c>
      <c r="Q148" s="67"/>
      <c r="R148" s="60"/>
      <c r="S148" s="60"/>
      <c r="T148" s="60"/>
      <c r="U148" s="68"/>
      <c r="V148" s="24"/>
    </row>
    <row r="149" spans="1:22" s="5" customFormat="1" ht="13.8" x14ac:dyDescent="0.3">
      <c r="A149" s="37">
        <v>40513</v>
      </c>
      <c r="B149" s="66">
        <v>95.6</v>
      </c>
      <c r="C149" s="66">
        <v>97.6</v>
      </c>
      <c r="D149" s="66">
        <v>93.7</v>
      </c>
      <c r="E149" s="66">
        <v>97.1</v>
      </c>
      <c r="F149" s="66">
        <v>91.3</v>
      </c>
      <c r="G149" s="67">
        <f t="shared" si="575"/>
        <v>6.3157894736840525E-3</v>
      </c>
      <c r="H149" s="60">
        <f t="shared" si="575"/>
        <v>-1.7119838872104776E-2</v>
      </c>
      <c r="I149" s="60">
        <f t="shared" si="575"/>
        <v>3.4216335540838916E-2</v>
      </c>
      <c r="J149" s="60">
        <f t="shared" si="575"/>
        <v>5.1759834368529933E-3</v>
      </c>
      <c r="K149" s="68">
        <f t="shared" si="575"/>
        <v>5.4272517321016123E-2</v>
      </c>
      <c r="L149" s="67">
        <f t="shared" si="576"/>
        <v>0.12735849056603765</v>
      </c>
      <c r="M149" s="60">
        <f t="shared" si="576"/>
        <v>8.0841638981173913E-2</v>
      </c>
      <c r="N149" s="60">
        <f t="shared" si="576"/>
        <v>0.18158890290037832</v>
      </c>
      <c r="O149" s="60">
        <f t="shared" si="576"/>
        <v>9.4701240135287357E-2</v>
      </c>
      <c r="P149" s="68">
        <f t="shared" si="576"/>
        <v>0.25412087912087911</v>
      </c>
      <c r="Q149" s="67"/>
      <c r="R149" s="60"/>
      <c r="S149" s="60"/>
      <c r="T149" s="60"/>
      <c r="U149" s="68"/>
      <c r="V149" s="24"/>
    </row>
    <row r="150" spans="1:22" s="5" customFormat="1" ht="13.8" x14ac:dyDescent="0.3">
      <c r="A150" s="37">
        <v>40483</v>
      </c>
      <c r="B150" s="66">
        <v>95</v>
      </c>
      <c r="C150" s="66">
        <v>99.3</v>
      </c>
      <c r="D150" s="66">
        <v>90.6</v>
      </c>
      <c r="E150" s="66">
        <v>96.6</v>
      </c>
      <c r="F150" s="66">
        <v>86.6</v>
      </c>
      <c r="G150" s="67">
        <f t="shared" si="575"/>
        <v>4.2283298097252064E-3</v>
      </c>
      <c r="H150" s="60">
        <f t="shared" si="575"/>
        <v>-1.006036217303885E-3</v>
      </c>
      <c r="I150" s="60">
        <f t="shared" si="575"/>
        <v>1.0033444816053505E-2</v>
      </c>
      <c r="J150" s="60">
        <f t="shared" si="575"/>
        <v>-5.1493305870237149E-3</v>
      </c>
      <c r="K150" s="68">
        <f t="shared" si="575"/>
        <v>2.485207100591702E-2</v>
      </c>
      <c r="L150" s="67">
        <f t="shared" si="576"/>
        <v>0.12028301886792447</v>
      </c>
      <c r="M150" s="60">
        <f t="shared" si="576"/>
        <v>9.1208791208791107E-2</v>
      </c>
      <c r="N150" s="60">
        <f t="shared" si="576"/>
        <v>0.16005121638924447</v>
      </c>
      <c r="O150" s="60">
        <f t="shared" si="576"/>
        <v>0.11162255466052917</v>
      </c>
      <c r="P150" s="68">
        <f t="shared" si="576"/>
        <v>0.19944598337950126</v>
      </c>
      <c r="Q150" s="67"/>
      <c r="R150" s="60"/>
      <c r="S150" s="60"/>
      <c r="T150" s="60"/>
      <c r="U150" s="68"/>
      <c r="V150" s="24"/>
    </row>
    <row r="151" spans="1:22" s="5" customFormat="1" ht="13.8" x14ac:dyDescent="0.3">
      <c r="A151" s="37">
        <v>40452</v>
      </c>
      <c r="B151" s="66">
        <v>94.6</v>
      </c>
      <c r="C151" s="66">
        <v>99.4</v>
      </c>
      <c r="D151" s="66">
        <v>89.7</v>
      </c>
      <c r="E151" s="66">
        <v>97.1</v>
      </c>
      <c r="F151" s="66">
        <v>84.5</v>
      </c>
      <c r="G151" s="67">
        <f t="shared" si="575"/>
        <v>2.9379760609357763E-2</v>
      </c>
      <c r="H151" s="60">
        <f t="shared" si="575"/>
        <v>2.792140641158225E-2</v>
      </c>
      <c r="I151" s="60">
        <f t="shared" si="575"/>
        <v>3.2220943613348707E-2</v>
      </c>
      <c r="J151" s="60">
        <f t="shared" si="575"/>
        <v>2.9692470837751728E-2</v>
      </c>
      <c r="K151" s="68">
        <f t="shared" si="575"/>
        <v>3.1746031746031633E-2</v>
      </c>
      <c r="L151" s="67">
        <f t="shared" si="576"/>
        <v>0.12351543942992871</v>
      </c>
      <c r="M151" s="60">
        <f t="shared" si="576"/>
        <v>8.9912280701754499E-2</v>
      </c>
      <c r="N151" s="60">
        <f t="shared" si="576"/>
        <v>0.16342412451361876</v>
      </c>
      <c r="O151" s="60">
        <f t="shared" si="576"/>
        <v>0.11353211009174302</v>
      </c>
      <c r="P151" s="68">
        <f t="shared" si="576"/>
        <v>0.20199146514935995</v>
      </c>
      <c r="Q151" s="67"/>
      <c r="R151" s="60"/>
      <c r="S151" s="60"/>
      <c r="T151" s="60"/>
      <c r="U151" s="68"/>
      <c r="V151" s="24"/>
    </row>
    <row r="152" spans="1:22" s="5" customFormat="1" ht="13.8" x14ac:dyDescent="0.3">
      <c r="A152" s="37">
        <v>40422</v>
      </c>
      <c r="B152" s="66">
        <v>91.9</v>
      </c>
      <c r="C152" s="66">
        <v>96.7</v>
      </c>
      <c r="D152" s="66">
        <v>86.9</v>
      </c>
      <c r="E152" s="66">
        <v>94.3</v>
      </c>
      <c r="F152" s="66">
        <v>81.900000000000006</v>
      </c>
      <c r="G152" s="67">
        <f t="shared" ref="G152:K202" si="577">(B152/B153)-1</f>
        <v>6.5717415115007505E-3</v>
      </c>
      <c r="H152" s="60">
        <f t="shared" si="577"/>
        <v>6.2434963579605096E-3</v>
      </c>
      <c r="I152" s="60">
        <f t="shared" si="577"/>
        <v>4.6242774566473965E-3</v>
      </c>
      <c r="J152" s="60">
        <f t="shared" si="577"/>
        <v>2.1253985122211549E-3</v>
      </c>
      <c r="K152" s="68">
        <f t="shared" si="577"/>
        <v>6.1425061425062211E-3</v>
      </c>
      <c r="L152" s="67">
        <f t="shared" ref="L152:P202" si="578">(B152/B164)-1</f>
        <v>7.4853801169590728E-2</v>
      </c>
      <c r="M152" s="60">
        <f t="shared" si="578"/>
        <v>5.4525627044710978E-2</v>
      </c>
      <c r="N152" s="60">
        <f t="shared" si="578"/>
        <v>9.8609355246523478E-2</v>
      </c>
      <c r="O152" s="60">
        <f t="shared" si="578"/>
        <v>4.5454545454545414E-2</v>
      </c>
      <c r="P152" s="68">
        <f t="shared" si="578"/>
        <v>0.14385474860335212</v>
      </c>
      <c r="Q152" s="67"/>
      <c r="R152" s="60"/>
      <c r="S152" s="60"/>
      <c r="T152" s="60"/>
      <c r="U152" s="68"/>
      <c r="V152" s="24"/>
    </row>
    <row r="153" spans="1:22" s="5" customFormat="1" ht="13.8" x14ac:dyDescent="0.3">
      <c r="A153" s="37">
        <v>40391</v>
      </c>
      <c r="B153" s="66">
        <v>91.3</v>
      </c>
      <c r="C153" s="66">
        <v>96.1</v>
      </c>
      <c r="D153" s="66">
        <v>86.5</v>
      </c>
      <c r="E153" s="66">
        <v>94.1</v>
      </c>
      <c r="F153" s="66">
        <v>81.400000000000006</v>
      </c>
      <c r="G153" s="67">
        <f t="shared" si="577"/>
        <v>1.5572858731924155E-2</v>
      </c>
      <c r="H153" s="60">
        <f t="shared" si="577"/>
        <v>9.4537815126050084E-3</v>
      </c>
      <c r="I153" s="60">
        <f t="shared" si="577"/>
        <v>2.3668639053254337E-2</v>
      </c>
      <c r="J153" s="60">
        <f t="shared" si="577"/>
        <v>3.4065934065933945E-2</v>
      </c>
      <c r="K153" s="68">
        <f t="shared" si="577"/>
        <v>1.8773466833541974E-2</v>
      </c>
      <c r="L153" s="67">
        <f t="shared" si="578"/>
        <v>0.10800970873786397</v>
      </c>
      <c r="M153" s="60">
        <f t="shared" si="578"/>
        <v>6.4230343300110793E-2</v>
      </c>
      <c r="N153" s="60">
        <f t="shared" si="578"/>
        <v>0.16419919246298798</v>
      </c>
      <c r="O153" s="60">
        <f t="shared" si="578"/>
        <v>0.11229314420803793</v>
      </c>
      <c r="P153" s="68">
        <f t="shared" si="578"/>
        <v>0.20771513353115734</v>
      </c>
      <c r="Q153" s="67"/>
      <c r="R153" s="60"/>
      <c r="S153" s="60"/>
      <c r="T153" s="60"/>
      <c r="U153" s="68"/>
      <c r="V153" s="24"/>
    </row>
    <row r="154" spans="1:22" s="5" customFormat="1" ht="13.8" x14ac:dyDescent="0.3">
      <c r="A154" s="37">
        <v>40360</v>
      </c>
      <c r="B154" s="66">
        <v>89.9</v>
      </c>
      <c r="C154" s="66">
        <v>95.2</v>
      </c>
      <c r="D154" s="66">
        <v>84.5</v>
      </c>
      <c r="E154" s="66">
        <v>91</v>
      </c>
      <c r="F154" s="66">
        <v>79.900000000000006</v>
      </c>
      <c r="G154" s="67">
        <f t="shared" si="577"/>
        <v>-1.5334063526834529E-2</v>
      </c>
      <c r="H154" s="60">
        <f t="shared" si="577"/>
        <v>-1.8556701030927769E-2</v>
      </c>
      <c r="I154" s="60">
        <f t="shared" si="577"/>
        <v>-1.1695906432748537E-2</v>
      </c>
      <c r="J154" s="60">
        <f t="shared" si="577"/>
        <v>-2.4651661307609873E-2</v>
      </c>
      <c r="K154" s="68">
        <f t="shared" si="577"/>
        <v>-3.7406483790523026E-3</v>
      </c>
      <c r="L154" s="67">
        <f t="shared" si="578"/>
        <v>0.10036719706242359</v>
      </c>
      <c r="M154" s="60">
        <f t="shared" si="578"/>
        <v>7.5706214689265527E-2</v>
      </c>
      <c r="N154" s="60">
        <f t="shared" si="578"/>
        <v>0.13270777479892759</v>
      </c>
      <c r="O154" s="60">
        <f t="shared" si="578"/>
        <v>8.7216248506571059E-2</v>
      </c>
      <c r="P154" s="68">
        <f t="shared" si="578"/>
        <v>0.16642335766423355</v>
      </c>
      <c r="Q154" s="67"/>
      <c r="R154" s="60"/>
      <c r="S154" s="60"/>
      <c r="T154" s="60"/>
      <c r="U154" s="68"/>
      <c r="V154" s="24"/>
    </row>
    <row r="155" spans="1:22" s="5" customFormat="1" ht="13.8" x14ac:dyDescent="0.3">
      <c r="A155" s="37">
        <v>40330</v>
      </c>
      <c r="B155" s="66">
        <v>91.3</v>
      </c>
      <c r="C155" s="66">
        <v>97</v>
      </c>
      <c r="D155" s="66">
        <v>85.5</v>
      </c>
      <c r="E155" s="66">
        <v>93.3</v>
      </c>
      <c r="F155" s="66">
        <v>80.2</v>
      </c>
      <c r="G155" s="67">
        <f t="shared" si="577"/>
        <v>4.4004400440043057E-3</v>
      </c>
      <c r="H155" s="60">
        <f t="shared" si="577"/>
        <v>1.5706806282722585E-2</v>
      </c>
      <c r="I155" s="60">
        <f t="shared" si="577"/>
        <v>-8.1206496519722338E-3</v>
      </c>
      <c r="J155" s="60">
        <f t="shared" si="577"/>
        <v>0</v>
      </c>
      <c r="K155" s="68">
        <f t="shared" si="577"/>
        <v>-1.5950920245398792E-2</v>
      </c>
      <c r="L155" s="67">
        <f t="shared" si="578"/>
        <v>0.10800970873786397</v>
      </c>
      <c r="M155" s="60">
        <f t="shared" si="578"/>
        <v>6.9459757442116743E-2</v>
      </c>
      <c r="N155" s="60">
        <f t="shared" si="578"/>
        <v>0.1601085481682496</v>
      </c>
      <c r="O155" s="60">
        <f t="shared" si="578"/>
        <v>9.6357226792009421E-2</v>
      </c>
      <c r="P155" s="68">
        <f t="shared" si="578"/>
        <v>0.21515151515151509</v>
      </c>
      <c r="Q155" s="67"/>
      <c r="R155" s="60"/>
      <c r="S155" s="60"/>
      <c r="T155" s="60"/>
      <c r="U155" s="68"/>
      <c r="V155" s="24"/>
    </row>
    <row r="156" spans="1:22" s="5" customFormat="1" ht="13.8" x14ac:dyDescent="0.3">
      <c r="A156" s="37">
        <v>40299</v>
      </c>
      <c r="B156" s="66">
        <v>90.9</v>
      </c>
      <c r="C156" s="66">
        <v>95.5</v>
      </c>
      <c r="D156" s="66">
        <v>86.2</v>
      </c>
      <c r="E156" s="66">
        <v>93.3</v>
      </c>
      <c r="F156" s="66">
        <v>81.5</v>
      </c>
      <c r="G156" s="67">
        <f t="shared" si="577"/>
        <v>3.2954545454545459E-2</v>
      </c>
      <c r="H156" s="60">
        <f t="shared" si="577"/>
        <v>2.24839400428265E-2</v>
      </c>
      <c r="I156" s="60">
        <f t="shared" si="577"/>
        <v>4.3583535108958849E-2</v>
      </c>
      <c r="J156" s="60">
        <f t="shared" si="577"/>
        <v>2.7533039647577029E-2</v>
      </c>
      <c r="K156" s="68">
        <f t="shared" si="577"/>
        <v>5.7068741893644637E-2</v>
      </c>
      <c r="L156" s="67">
        <f t="shared" si="578"/>
        <v>0.12779156327543428</v>
      </c>
      <c r="M156" s="60">
        <f t="shared" si="578"/>
        <v>6.8232662192393656E-2</v>
      </c>
      <c r="N156" s="60">
        <f t="shared" si="578"/>
        <v>0.19888734353268434</v>
      </c>
      <c r="O156" s="60">
        <f t="shared" si="578"/>
        <v>0.12953995157385001</v>
      </c>
      <c r="P156" s="68">
        <f t="shared" si="578"/>
        <v>0.25771604938271619</v>
      </c>
      <c r="Q156" s="67"/>
      <c r="R156" s="60"/>
      <c r="S156" s="60"/>
      <c r="T156" s="60"/>
      <c r="U156" s="68"/>
      <c r="V156" s="24"/>
    </row>
    <row r="157" spans="1:22" s="5" customFormat="1" ht="13.8" x14ac:dyDescent="0.3">
      <c r="A157" s="37">
        <v>40269</v>
      </c>
      <c r="B157" s="66">
        <v>88</v>
      </c>
      <c r="C157" s="66">
        <v>93.4</v>
      </c>
      <c r="D157" s="66">
        <v>82.6</v>
      </c>
      <c r="E157" s="66">
        <v>90.8</v>
      </c>
      <c r="F157" s="66">
        <v>77.099999999999994</v>
      </c>
      <c r="G157" s="67">
        <f t="shared" si="577"/>
        <v>1.2658227848101111E-2</v>
      </c>
      <c r="H157" s="60">
        <f t="shared" si="577"/>
        <v>1.071811361200492E-3</v>
      </c>
      <c r="I157" s="60">
        <f t="shared" si="577"/>
        <v>2.608695652173898E-2</v>
      </c>
      <c r="J157" s="60">
        <f t="shared" si="577"/>
        <v>2.0224719101123556E-2</v>
      </c>
      <c r="K157" s="68">
        <f t="shared" si="577"/>
        <v>3.2128514056224855E-2</v>
      </c>
      <c r="L157" s="67">
        <f t="shared" si="578"/>
        <v>0.1253196930946292</v>
      </c>
      <c r="M157" s="60">
        <f t="shared" si="578"/>
        <v>6.0158910329171533E-2</v>
      </c>
      <c r="N157" s="60">
        <f t="shared" si="578"/>
        <v>0.21114369501466257</v>
      </c>
      <c r="O157" s="60">
        <f t="shared" si="578"/>
        <v>0.11685116851168509</v>
      </c>
      <c r="P157" s="68">
        <f t="shared" si="578"/>
        <v>0.29579831932773093</v>
      </c>
      <c r="Q157" s="67"/>
      <c r="R157" s="60"/>
      <c r="S157" s="60"/>
      <c r="T157" s="60"/>
      <c r="U157" s="68"/>
      <c r="V157" s="24"/>
    </row>
    <row r="158" spans="1:22" s="5" customFormat="1" ht="13.8" x14ac:dyDescent="0.3">
      <c r="A158" s="37">
        <v>40238</v>
      </c>
      <c r="B158" s="66">
        <v>86.9</v>
      </c>
      <c r="C158" s="66">
        <v>93.3</v>
      </c>
      <c r="D158" s="66">
        <v>80.5</v>
      </c>
      <c r="E158" s="66">
        <v>89</v>
      </c>
      <c r="F158" s="66">
        <v>74.7</v>
      </c>
      <c r="G158" s="67">
        <f t="shared" si="577"/>
        <v>2.3557126030624209E-2</v>
      </c>
      <c r="H158" s="60">
        <f t="shared" si="577"/>
        <v>3.2079646017699082E-2</v>
      </c>
      <c r="I158" s="60">
        <f t="shared" si="577"/>
        <v>1.2578616352201255E-2</v>
      </c>
      <c r="J158" s="60">
        <f t="shared" si="577"/>
        <v>5.6497175141243527E-3</v>
      </c>
      <c r="K158" s="68">
        <f t="shared" si="577"/>
        <v>1.9099590723056004E-2</v>
      </c>
      <c r="L158" s="67">
        <f t="shared" si="578"/>
        <v>8.3541147132169646E-2</v>
      </c>
      <c r="M158" s="60">
        <f t="shared" si="578"/>
        <v>5.6625141562853809E-2</v>
      </c>
      <c r="N158" s="60">
        <f t="shared" si="578"/>
        <v>0.12116991643454034</v>
      </c>
      <c r="O158" s="60">
        <f t="shared" si="578"/>
        <v>3.009259259259256E-2</v>
      </c>
      <c r="P158" s="68">
        <f t="shared" si="578"/>
        <v>0.20483870967741935</v>
      </c>
      <c r="Q158" s="67"/>
      <c r="R158" s="60"/>
      <c r="S158" s="60"/>
      <c r="T158" s="60"/>
      <c r="U158" s="68"/>
      <c r="V158" s="24"/>
    </row>
    <row r="159" spans="1:22" s="5" customFormat="1" ht="13.8" x14ac:dyDescent="0.3">
      <c r="A159" s="37">
        <v>40210</v>
      </c>
      <c r="B159" s="66">
        <v>84.9</v>
      </c>
      <c r="C159" s="66">
        <v>90.4</v>
      </c>
      <c r="D159" s="66">
        <v>79.5</v>
      </c>
      <c r="E159" s="66">
        <v>88.5</v>
      </c>
      <c r="F159" s="66">
        <v>73.3</v>
      </c>
      <c r="G159" s="67">
        <f t="shared" si="577"/>
        <v>3.5460992907803135E-3</v>
      </c>
      <c r="H159" s="60">
        <f t="shared" si="577"/>
        <v>3.3296337402886067E-3</v>
      </c>
      <c r="I159" s="60">
        <f t="shared" si="577"/>
        <v>5.0568900126422012E-3</v>
      </c>
      <c r="J159" s="60">
        <f t="shared" si="577"/>
        <v>-1.4476614699331813E-2</v>
      </c>
      <c r="K159" s="68">
        <f t="shared" si="577"/>
        <v>1.8055555555555491E-2</v>
      </c>
      <c r="L159" s="67">
        <f t="shared" si="578"/>
        <v>8.2908163265306145E-2</v>
      </c>
      <c r="M159" s="60">
        <f t="shared" si="578"/>
        <v>4.7508690614136873E-2</v>
      </c>
      <c r="N159" s="60">
        <f t="shared" si="578"/>
        <v>0.12926136363636354</v>
      </c>
      <c r="O159" s="60">
        <f t="shared" si="578"/>
        <v>7.795371498172976E-2</v>
      </c>
      <c r="P159" s="68">
        <f t="shared" si="578"/>
        <v>0.17467948717948723</v>
      </c>
      <c r="Q159" s="67"/>
      <c r="R159" s="60"/>
      <c r="S159" s="60"/>
      <c r="T159" s="60"/>
      <c r="U159" s="68"/>
      <c r="V159" s="24"/>
    </row>
    <row r="160" spans="1:22" s="5" customFormat="1" ht="13.8" x14ac:dyDescent="0.3">
      <c r="A160" s="37">
        <v>40179</v>
      </c>
      <c r="B160" s="66">
        <v>84.6</v>
      </c>
      <c r="C160" s="66">
        <v>90.1</v>
      </c>
      <c r="D160" s="66">
        <v>79.099999999999994</v>
      </c>
      <c r="E160" s="66">
        <v>89.8</v>
      </c>
      <c r="F160" s="66">
        <v>72</v>
      </c>
      <c r="G160" s="67">
        <f t="shared" si="577"/>
        <v>-2.3584905660377631E-3</v>
      </c>
      <c r="H160" s="60">
        <f t="shared" si="577"/>
        <v>-2.2148394241418012E-3</v>
      </c>
      <c r="I160" s="60">
        <f t="shared" si="577"/>
        <v>-2.5220680958386588E-3</v>
      </c>
      <c r="J160" s="60">
        <f t="shared" si="577"/>
        <v>1.2401352874858995E-2</v>
      </c>
      <c r="K160" s="68">
        <f t="shared" si="577"/>
        <v>-1.098901098901095E-2</v>
      </c>
      <c r="L160" s="67">
        <f t="shared" si="578"/>
        <v>3.8036809815950923E-2</v>
      </c>
      <c r="M160" s="60">
        <f t="shared" si="578"/>
        <v>-3.3185840707965486E-3</v>
      </c>
      <c r="N160" s="60">
        <f t="shared" si="578"/>
        <v>9.1034482758620694E-2</v>
      </c>
      <c r="O160" s="60">
        <f t="shared" si="578"/>
        <v>3.935185185185186E-2</v>
      </c>
      <c r="P160" s="68">
        <f t="shared" si="578"/>
        <v>0.13924050632911378</v>
      </c>
      <c r="Q160" s="67"/>
      <c r="R160" s="60"/>
      <c r="S160" s="60"/>
      <c r="T160" s="60"/>
      <c r="U160" s="68"/>
      <c r="V160" s="24"/>
    </row>
    <row r="161" spans="1:22" s="5" customFormat="1" ht="13.8" x14ac:dyDescent="0.3">
      <c r="A161" s="37">
        <v>40148</v>
      </c>
      <c r="B161" s="66">
        <v>84.8</v>
      </c>
      <c r="C161" s="66">
        <v>90.3</v>
      </c>
      <c r="D161" s="66">
        <v>79.3</v>
      </c>
      <c r="E161" s="66">
        <v>88.7</v>
      </c>
      <c r="F161" s="66">
        <v>72.8</v>
      </c>
      <c r="G161" s="67">
        <f t="shared" si="577"/>
        <v>0</v>
      </c>
      <c r="H161" s="60">
        <f t="shared" si="577"/>
        <v>-7.692307692307776E-3</v>
      </c>
      <c r="I161" s="60">
        <f t="shared" si="577"/>
        <v>1.5364916773367598E-2</v>
      </c>
      <c r="J161" s="60">
        <f t="shared" si="577"/>
        <v>2.0713463751438344E-2</v>
      </c>
      <c r="K161" s="68">
        <f t="shared" si="577"/>
        <v>8.310249307479145E-3</v>
      </c>
      <c r="L161" s="67">
        <f t="shared" si="578"/>
        <v>-4.6119235095613109E-2</v>
      </c>
      <c r="M161" s="60">
        <f t="shared" si="578"/>
        <v>-5.246589716684158E-2</v>
      </c>
      <c r="N161" s="60">
        <f t="shared" si="578"/>
        <v>-3.8787878787878816E-2</v>
      </c>
      <c r="O161" s="60">
        <f t="shared" si="578"/>
        <v>-3.7960954446854656E-2</v>
      </c>
      <c r="P161" s="68">
        <f t="shared" si="578"/>
        <v>-3.9577836411609502E-2</v>
      </c>
      <c r="Q161" s="67"/>
      <c r="R161" s="60"/>
      <c r="S161" s="60"/>
      <c r="T161" s="60"/>
      <c r="U161" s="68"/>
      <c r="V161" s="24"/>
    </row>
    <row r="162" spans="1:22" s="5" customFormat="1" ht="13.8" x14ac:dyDescent="0.3">
      <c r="A162" s="37">
        <v>40118</v>
      </c>
      <c r="B162" s="66">
        <v>84.8</v>
      </c>
      <c r="C162" s="66">
        <v>91</v>
      </c>
      <c r="D162" s="66">
        <v>78.099999999999994</v>
      </c>
      <c r="E162" s="66">
        <v>86.9</v>
      </c>
      <c r="F162" s="66">
        <v>72.2</v>
      </c>
      <c r="G162" s="67">
        <f t="shared" si="577"/>
        <v>7.1258907363420665E-3</v>
      </c>
      <c r="H162" s="60">
        <f t="shared" si="577"/>
        <v>-2.1929824561404132E-3</v>
      </c>
      <c r="I162" s="60">
        <f t="shared" si="577"/>
        <v>1.2970168612191912E-2</v>
      </c>
      <c r="J162" s="60">
        <f t="shared" si="577"/>
        <v>-3.4403669724770714E-3</v>
      </c>
      <c r="K162" s="68">
        <f t="shared" si="577"/>
        <v>2.7027027027027195E-2</v>
      </c>
      <c r="L162" s="67">
        <f t="shared" si="578"/>
        <v>-9.4983991462113226E-2</v>
      </c>
      <c r="M162" s="60">
        <f t="shared" si="578"/>
        <v>-8.1735620585267399E-2</v>
      </c>
      <c r="N162" s="60">
        <f t="shared" si="578"/>
        <v>-0.11451247165532885</v>
      </c>
      <c r="O162" s="60">
        <f t="shared" si="578"/>
        <v>-0.11145194274028625</v>
      </c>
      <c r="P162" s="68">
        <f t="shared" si="578"/>
        <v>-0.11735941320293397</v>
      </c>
      <c r="Q162" s="67"/>
      <c r="R162" s="60"/>
      <c r="S162" s="60"/>
      <c r="T162" s="60"/>
      <c r="U162" s="68"/>
      <c r="V162" s="24"/>
    </row>
    <row r="163" spans="1:22" s="5" customFormat="1" ht="13.8" x14ac:dyDescent="0.3">
      <c r="A163" s="37">
        <v>40087</v>
      </c>
      <c r="B163" s="66">
        <v>84.2</v>
      </c>
      <c r="C163" s="66">
        <v>91.2</v>
      </c>
      <c r="D163" s="66">
        <v>77.099999999999994</v>
      </c>
      <c r="E163" s="66">
        <v>87.2</v>
      </c>
      <c r="F163" s="66">
        <v>70.3</v>
      </c>
      <c r="G163" s="67">
        <f t="shared" si="577"/>
        <v>-1.520467836257311E-2</v>
      </c>
      <c r="H163" s="60">
        <f t="shared" si="577"/>
        <v>-5.4525627044711422E-3</v>
      </c>
      <c r="I163" s="60">
        <f t="shared" si="577"/>
        <v>-2.5284450063211117E-2</v>
      </c>
      <c r="J163" s="60">
        <f t="shared" si="577"/>
        <v>-3.3259423503325891E-2</v>
      </c>
      <c r="K163" s="68">
        <f t="shared" si="577"/>
        <v>-1.8156424581005526E-2</v>
      </c>
      <c r="L163" s="67">
        <f t="shared" si="578"/>
        <v>-0.14081632653061227</v>
      </c>
      <c r="M163" s="60">
        <f t="shared" si="578"/>
        <v>-0.11284046692606997</v>
      </c>
      <c r="N163" s="60">
        <f t="shared" si="578"/>
        <v>-0.1718582169709989</v>
      </c>
      <c r="O163" s="60">
        <f t="shared" si="578"/>
        <v>-0.16314779270633395</v>
      </c>
      <c r="P163" s="68">
        <f t="shared" si="578"/>
        <v>-0.17873831775700932</v>
      </c>
      <c r="Q163" s="67"/>
      <c r="R163" s="60"/>
      <c r="S163" s="60"/>
      <c r="T163" s="60"/>
      <c r="U163" s="68"/>
      <c r="V163" s="24"/>
    </row>
    <row r="164" spans="1:22" s="5" customFormat="1" ht="13.8" x14ac:dyDescent="0.3">
      <c r="A164" s="37">
        <v>40057</v>
      </c>
      <c r="B164" s="66">
        <v>85.5</v>
      </c>
      <c r="C164" s="66">
        <v>91.7</v>
      </c>
      <c r="D164" s="66">
        <v>79.099999999999994</v>
      </c>
      <c r="E164" s="66">
        <v>90.2</v>
      </c>
      <c r="F164" s="66">
        <v>71.599999999999994</v>
      </c>
      <c r="G164" s="67">
        <f t="shared" si="577"/>
        <v>3.762135922330101E-2</v>
      </c>
      <c r="H164" s="60">
        <f t="shared" si="577"/>
        <v>1.5503875968992276E-2</v>
      </c>
      <c r="I164" s="60">
        <f t="shared" si="577"/>
        <v>6.4602960969044387E-2</v>
      </c>
      <c r="J164" s="60">
        <f t="shared" si="577"/>
        <v>6.6193853427896077E-2</v>
      </c>
      <c r="K164" s="68">
        <f t="shared" si="577"/>
        <v>6.2314540059347001E-2</v>
      </c>
      <c r="L164" s="67">
        <f t="shared" si="578"/>
        <v>-0.13286004056795131</v>
      </c>
      <c r="M164" s="60">
        <f t="shared" si="578"/>
        <v>-0.11742059672762273</v>
      </c>
      <c r="N164" s="60">
        <f t="shared" si="578"/>
        <v>-0.15310492505353335</v>
      </c>
      <c r="O164" s="60">
        <f t="shared" si="578"/>
        <v>-0.14905660377358487</v>
      </c>
      <c r="P164" s="68">
        <f t="shared" si="578"/>
        <v>-0.15566037735849059</v>
      </c>
      <c r="Q164" s="67"/>
      <c r="R164" s="60"/>
      <c r="S164" s="60"/>
      <c r="T164" s="60"/>
      <c r="U164" s="68"/>
      <c r="V164" s="24"/>
    </row>
    <row r="165" spans="1:22" s="5" customFormat="1" ht="13.8" x14ac:dyDescent="0.3">
      <c r="A165" s="37">
        <v>40026</v>
      </c>
      <c r="B165" s="66">
        <v>82.4</v>
      </c>
      <c r="C165" s="66">
        <v>90.3</v>
      </c>
      <c r="D165" s="66">
        <v>74.3</v>
      </c>
      <c r="E165" s="66">
        <v>84.6</v>
      </c>
      <c r="F165" s="66">
        <v>67.400000000000006</v>
      </c>
      <c r="G165" s="67">
        <f t="shared" si="577"/>
        <v>8.5679314565483278E-3</v>
      </c>
      <c r="H165" s="60">
        <f t="shared" si="577"/>
        <v>2.0338983050847359E-2</v>
      </c>
      <c r="I165" s="60">
        <f t="shared" si="577"/>
        <v>-4.0214477211796273E-3</v>
      </c>
      <c r="J165" s="60">
        <f t="shared" si="577"/>
        <v>1.0752688172043001E-2</v>
      </c>
      <c r="K165" s="68">
        <f t="shared" si="577"/>
        <v>-1.6058394160583855E-2</v>
      </c>
      <c r="L165" s="67">
        <f t="shared" si="578"/>
        <v>-0.18496538081107805</v>
      </c>
      <c r="M165" s="60">
        <f t="shared" si="578"/>
        <v>-0.15843429636533091</v>
      </c>
      <c r="N165" s="60">
        <f t="shared" si="578"/>
        <v>-0.21871713985278651</v>
      </c>
      <c r="O165" s="60">
        <f t="shared" si="578"/>
        <v>-0.21594068582020398</v>
      </c>
      <c r="P165" s="68">
        <f t="shared" si="578"/>
        <v>-0.21900347624565464</v>
      </c>
      <c r="Q165" s="67"/>
      <c r="R165" s="60"/>
      <c r="S165" s="60"/>
      <c r="T165" s="60"/>
      <c r="U165" s="68"/>
      <c r="V165" s="24"/>
    </row>
    <row r="166" spans="1:22" s="5" customFormat="1" ht="13.8" x14ac:dyDescent="0.3">
      <c r="A166" s="37">
        <v>39995</v>
      </c>
      <c r="B166" s="66">
        <v>81.7</v>
      </c>
      <c r="C166" s="66">
        <v>88.5</v>
      </c>
      <c r="D166" s="66">
        <v>74.599999999999994</v>
      </c>
      <c r="E166" s="66">
        <v>83.7</v>
      </c>
      <c r="F166" s="66">
        <v>68.5</v>
      </c>
      <c r="G166" s="67">
        <f t="shared" si="577"/>
        <v>-8.4951456310680129E-3</v>
      </c>
      <c r="H166" s="60">
        <f t="shared" si="577"/>
        <v>-2.4255788313120252E-2</v>
      </c>
      <c r="I166" s="60">
        <f t="shared" si="577"/>
        <v>1.2211668928086672E-2</v>
      </c>
      <c r="J166" s="60">
        <f t="shared" si="577"/>
        <v>-1.6451233842538104E-2</v>
      </c>
      <c r="K166" s="68">
        <f t="shared" si="577"/>
        <v>3.7878787878787845E-2</v>
      </c>
      <c r="L166" s="67">
        <f t="shared" si="578"/>
        <v>-0.16887080366225837</v>
      </c>
      <c r="M166" s="60">
        <f t="shared" si="578"/>
        <v>-0.14492753623188404</v>
      </c>
      <c r="N166" s="60">
        <f t="shared" si="578"/>
        <v>-0.19871106337271749</v>
      </c>
      <c r="O166" s="60">
        <f t="shared" si="578"/>
        <v>-0.21408450704225346</v>
      </c>
      <c r="P166" s="68">
        <f t="shared" si="578"/>
        <v>-0.18646080760095018</v>
      </c>
      <c r="Q166" s="67"/>
      <c r="R166" s="60"/>
      <c r="S166" s="60"/>
      <c r="T166" s="60"/>
      <c r="U166" s="68"/>
      <c r="V166" s="24"/>
    </row>
    <row r="167" spans="1:22" s="5" customFormat="1" ht="13.8" x14ac:dyDescent="0.3">
      <c r="A167" s="37">
        <v>39965</v>
      </c>
      <c r="B167" s="66">
        <v>82.4</v>
      </c>
      <c r="C167" s="66">
        <v>90.7</v>
      </c>
      <c r="D167" s="66">
        <v>73.7</v>
      </c>
      <c r="E167" s="66">
        <v>85.1</v>
      </c>
      <c r="F167" s="66">
        <v>66</v>
      </c>
      <c r="G167" s="67">
        <f t="shared" si="577"/>
        <v>2.2332506203474045E-2</v>
      </c>
      <c r="H167" s="60">
        <f t="shared" si="577"/>
        <v>1.4541387024608499E-2</v>
      </c>
      <c r="I167" s="60">
        <f t="shared" si="577"/>
        <v>2.5034770514603677E-2</v>
      </c>
      <c r="J167" s="60">
        <f t="shared" si="577"/>
        <v>3.0266343825665842E-2</v>
      </c>
      <c r="K167" s="68">
        <f t="shared" si="577"/>
        <v>1.8518518518518601E-2</v>
      </c>
      <c r="L167" s="67">
        <f t="shared" si="578"/>
        <v>-0.17517517517517511</v>
      </c>
      <c r="M167" s="60">
        <f t="shared" si="578"/>
        <v>-0.13536701620591041</v>
      </c>
      <c r="N167" s="60">
        <f t="shared" si="578"/>
        <v>-0.2250262881177707</v>
      </c>
      <c r="O167" s="60">
        <f t="shared" si="578"/>
        <v>-0.19412878787878785</v>
      </c>
      <c r="P167" s="68">
        <f t="shared" si="578"/>
        <v>-0.25</v>
      </c>
      <c r="Q167" s="67"/>
      <c r="R167" s="60"/>
      <c r="S167" s="60"/>
      <c r="T167" s="60"/>
      <c r="U167" s="68"/>
      <c r="V167" s="24"/>
    </row>
    <row r="168" spans="1:22" s="5" customFormat="1" ht="13.8" x14ac:dyDescent="0.3">
      <c r="A168" s="37">
        <v>39934</v>
      </c>
      <c r="B168" s="66">
        <v>80.599999999999994</v>
      </c>
      <c r="C168" s="66">
        <v>89.4</v>
      </c>
      <c r="D168" s="66">
        <v>71.900000000000006</v>
      </c>
      <c r="E168" s="66">
        <v>82.6</v>
      </c>
      <c r="F168" s="66">
        <v>64.8</v>
      </c>
      <c r="G168" s="67">
        <f t="shared" si="577"/>
        <v>3.0690537084398839E-2</v>
      </c>
      <c r="H168" s="60">
        <f t="shared" si="577"/>
        <v>1.4755959137344066E-2</v>
      </c>
      <c r="I168" s="60">
        <f t="shared" si="577"/>
        <v>5.4252199413489688E-2</v>
      </c>
      <c r="J168" s="60">
        <f t="shared" si="577"/>
        <v>1.5990159901599021E-2</v>
      </c>
      <c r="K168" s="68">
        <f t="shared" si="577"/>
        <v>8.9075630252100746E-2</v>
      </c>
      <c r="L168" s="67">
        <f t="shared" si="578"/>
        <v>-0.1972111553784861</v>
      </c>
      <c r="M168" s="60">
        <f t="shared" si="578"/>
        <v>-0.1518026565464895</v>
      </c>
      <c r="N168" s="60">
        <f t="shared" si="578"/>
        <v>-0.24633123689727465</v>
      </c>
      <c r="O168" s="60">
        <f t="shared" si="578"/>
        <v>-0.24011039558417668</v>
      </c>
      <c r="P168" s="68">
        <f t="shared" si="578"/>
        <v>-0.25086705202312143</v>
      </c>
      <c r="Q168" s="67"/>
      <c r="R168" s="60"/>
      <c r="S168" s="60"/>
      <c r="T168" s="60"/>
      <c r="U168" s="68"/>
      <c r="V168" s="24"/>
    </row>
    <row r="169" spans="1:22" s="5" customFormat="1" ht="13.8" x14ac:dyDescent="0.3">
      <c r="A169" s="37">
        <v>39904</v>
      </c>
      <c r="B169" s="66">
        <v>78.2</v>
      </c>
      <c r="C169" s="66">
        <v>88.1</v>
      </c>
      <c r="D169" s="66">
        <v>68.2</v>
      </c>
      <c r="E169" s="66">
        <v>81.3</v>
      </c>
      <c r="F169" s="66">
        <v>59.5</v>
      </c>
      <c r="G169" s="67">
        <f t="shared" si="577"/>
        <v>-2.4937655860349128E-2</v>
      </c>
      <c r="H169" s="60">
        <f t="shared" si="577"/>
        <v>-2.2650056625141968E-3</v>
      </c>
      <c r="I169" s="60">
        <f t="shared" si="577"/>
        <v>-5.0139275766016622E-2</v>
      </c>
      <c r="J169" s="60">
        <f t="shared" si="577"/>
        <v>-5.9027777777777901E-2</v>
      </c>
      <c r="K169" s="68">
        <f t="shared" si="577"/>
        <v>-4.0322580645161255E-2</v>
      </c>
      <c r="L169" s="67">
        <f t="shared" si="578"/>
        <v>-0.236328125</v>
      </c>
      <c r="M169" s="60">
        <f t="shared" si="578"/>
        <v>-0.17432052483598881</v>
      </c>
      <c r="N169" s="60">
        <f t="shared" si="578"/>
        <v>-0.30691056910569103</v>
      </c>
      <c r="O169" s="60">
        <f t="shared" si="578"/>
        <v>-0.28306878306878314</v>
      </c>
      <c r="P169" s="68">
        <f t="shared" si="578"/>
        <v>-0.32692307692307698</v>
      </c>
      <c r="Q169" s="67"/>
      <c r="R169" s="60"/>
      <c r="S169" s="60"/>
      <c r="T169" s="60"/>
      <c r="U169" s="68"/>
      <c r="V169" s="24"/>
    </row>
    <row r="170" spans="1:22" s="5" customFormat="1" ht="13.8" x14ac:dyDescent="0.3">
      <c r="A170" s="37">
        <v>39873</v>
      </c>
      <c r="B170" s="66">
        <v>80.2</v>
      </c>
      <c r="C170" s="66">
        <v>88.3</v>
      </c>
      <c r="D170" s="66">
        <v>71.8</v>
      </c>
      <c r="E170" s="66">
        <v>86.4</v>
      </c>
      <c r="F170" s="66">
        <v>62</v>
      </c>
      <c r="G170" s="67">
        <f t="shared" si="577"/>
        <v>2.2959183673469274E-2</v>
      </c>
      <c r="H170" s="60">
        <f t="shared" si="577"/>
        <v>2.3174971031286296E-2</v>
      </c>
      <c r="I170" s="60">
        <f t="shared" si="577"/>
        <v>1.9886363636363535E-2</v>
      </c>
      <c r="J170" s="60">
        <f t="shared" si="577"/>
        <v>5.2375152253349766E-2</v>
      </c>
      <c r="K170" s="68">
        <f t="shared" si="577"/>
        <v>-6.4102564102563875E-3</v>
      </c>
      <c r="L170" s="67">
        <f t="shared" si="578"/>
        <v>-0.216796875</v>
      </c>
      <c r="M170" s="60">
        <f t="shared" si="578"/>
        <v>-0.17707362534948745</v>
      </c>
      <c r="N170" s="60">
        <f t="shared" si="578"/>
        <v>-0.26283367556468185</v>
      </c>
      <c r="O170" s="60">
        <f t="shared" si="578"/>
        <v>-0.21739130434782605</v>
      </c>
      <c r="P170" s="68">
        <f t="shared" si="578"/>
        <v>-0.30180180180180183</v>
      </c>
      <c r="Q170" s="67"/>
      <c r="R170" s="60"/>
      <c r="S170" s="60"/>
      <c r="T170" s="60"/>
      <c r="U170" s="68"/>
      <c r="V170" s="24"/>
    </row>
    <row r="171" spans="1:22" s="5" customFormat="1" ht="13.8" x14ac:dyDescent="0.3">
      <c r="A171" s="37">
        <v>39845</v>
      </c>
      <c r="B171" s="66">
        <v>78.400000000000006</v>
      </c>
      <c r="C171" s="66">
        <v>86.3</v>
      </c>
      <c r="D171" s="66">
        <v>70.400000000000006</v>
      </c>
      <c r="E171" s="66">
        <v>82.1</v>
      </c>
      <c r="F171" s="66">
        <v>62.4</v>
      </c>
      <c r="G171" s="67">
        <f t="shared" si="577"/>
        <v>-3.8036809815950812E-2</v>
      </c>
      <c r="H171" s="60">
        <f t="shared" si="577"/>
        <v>-4.5353982300885054E-2</v>
      </c>
      <c r="I171" s="60">
        <f t="shared" si="577"/>
        <v>-2.8965517241379191E-2</v>
      </c>
      <c r="J171" s="60">
        <f t="shared" si="577"/>
        <v>-4.9768518518518601E-2</v>
      </c>
      <c r="K171" s="68">
        <f t="shared" si="577"/>
        <v>-1.2658227848101333E-2</v>
      </c>
      <c r="L171" s="67">
        <f t="shared" si="578"/>
        <v>-0.24251207729468593</v>
      </c>
      <c r="M171" s="60">
        <f t="shared" si="578"/>
        <v>-0.20534069981583791</v>
      </c>
      <c r="N171" s="60">
        <f t="shared" si="578"/>
        <v>-0.28455284552845528</v>
      </c>
      <c r="O171" s="60">
        <f t="shared" si="578"/>
        <v>-0.26301615798922806</v>
      </c>
      <c r="P171" s="68">
        <f t="shared" si="578"/>
        <v>-0.30279329608938554</v>
      </c>
      <c r="Q171" s="67"/>
      <c r="R171" s="60"/>
      <c r="S171" s="60"/>
      <c r="T171" s="60"/>
      <c r="U171" s="68"/>
      <c r="V171" s="24"/>
    </row>
    <row r="172" spans="1:22" s="5" customFormat="1" ht="13.8" x14ac:dyDescent="0.3">
      <c r="A172" s="37">
        <v>39814</v>
      </c>
      <c r="B172" s="66">
        <v>81.5</v>
      </c>
      <c r="C172" s="66">
        <v>90.4</v>
      </c>
      <c r="D172" s="66">
        <v>72.5</v>
      </c>
      <c r="E172" s="66">
        <v>86.4</v>
      </c>
      <c r="F172" s="66">
        <v>63.2</v>
      </c>
      <c r="G172" s="67">
        <f t="shared" si="577"/>
        <v>-8.3239595050618731E-2</v>
      </c>
      <c r="H172" s="60">
        <f t="shared" si="577"/>
        <v>-5.1416579223504622E-2</v>
      </c>
      <c r="I172" s="60">
        <f t="shared" si="577"/>
        <v>-0.12121212121212122</v>
      </c>
      <c r="J172" s="60">
        <f t="shared" si="577"/>
        <v>-6.2906724511930578E-2</v>
      </c>
      <c r="K172" s="68">
        <f t="shared" si="577"/>
        <v>-0.1662269129287598</v>
      </c>
      <c r="L172" s="67">
        <f t="shared" si="578"/>
        <v>-0.21634615384615385</v>
      </c>
      <c r="M172" s="60">
        <f t="shared" si="578"/>
        <v>-0.1811594202898551</v>
      </c>
      <c r="N172" s="60">
        <f t="shared" si="578"/>
        <v>-0.25717213114754089</v>
      </c>
      <c r="O172" s="60">
        <f t="shared" si="578"/>
        <v>-0.22788203753351211</v>
      </c>
      <c r="P172" s="68">
        <f t="shared" si="578"/>
        <v>-0.28181818181818175</v>
      </c>
      <c r="Q172" s="67"/>
      <c r="R172" s="60"/>
      <c r="S172" s="60"/>
      <c r="T172" s="60"/>
      <c r="U172" s="68"/>
      <c r="V172" s="24"/>
    </row>
    <row r="173" spans="1:22" s="5" customFormat="1" ht="13.8" x14ac:dyDescent="0.3">
      <c r="A173" s="37">
        <v>39783</v>
      </c>
      <c r="B173" s="66">
        <v>88.9</v>
      </c>
      <c r="C173" s="66">
        <v>95.3</v>
      </c>
      <c r="D173" s="66">
        <v>82.5</v>
      </c>
      <c r="E173" s="66">
        <v>92.2</v>
      </c>
      <c r="F173" s="66">
        <v>75.8</v>
      </c>
      <c r="G173" s="67">
        <f t="shared" si="577"/>
        <v>-5.1227321237993562E-2</v>
      </c>
      <c r="H173" s="60">
        <f t="shared" si="577"/>
        <v>-3.8345105953582204E-2</v>
      </c>
      <c r="I173" s="60">
        <f t="shared" si="577"/>
        <v>-6.4625850340136126E-2</v>
      </c>
      <c r="J173" s="60">
        <f t="shared" si="577"/>
        <v>-5.7259713701431458E-2</v>
      </c>
      <c r="K173" s="68">
        <f t="shared" si="577"/>
        <v>-7.3349633251833746E-2</v>
      </c>
      <c r="L173" s="67">
        <f t="shared" si="578"/>
        <v>-0.12499999999999989</v>
      </c>
      <c r="M173" s="60">
        <f t="shared" si="578"/>
        <v>-9.7537878787878785E-2</v>
      </c>
      <c r="N173" s="60">
        <f t="shared" si="578"/>
        <v>-0.15123456790123457</v>
      </c>
      <c r="O173" s="60">
        <f t="shared" si="578"/>
        <v>-0.17383512544802859</v>
      </c>
      <c r="P173" s="68">
        <f t="shared" si="578"/>
        <v>-0.13470319634703198</v>
      </c>
      <c r="Q173" s="67"/>
      <c r="R173" s="60"/>
      <c r="S173" s="60"/>
      <c r="T173" s="60"/>
      <c r="U173" s="68"/>
      <c r="V173" s="24"/>
    </row>
    <row r="174" spans="1:22" s="5" customFormat="1" ht="13.8" x14ac:dyDescent="0.3">
      <c r="A174" s="37">
        <v>39753</v>
      </c>
      <c r="B174" s="66">
        <v>93.7</v>
      </c>
      <c r="C174" s="66">
        <v>99.1</v>
      </c>
      <c r="D174" s="66">
        <v>88.2</v>
      </c>
      <c r="E174" s="66">
        <v>97.8</v>
      </c>
      <c r="F174" s="66">
        <v>81.8</v>
      </c>
      <c r="G174" s="67">
        <f t="shared" si="577"/>
        <v>-4.3877551020408134E-2</v>
      </c>
      <c r="H174" s="60">
        <f t="shared" si="577"/>
        <v>-3.5992217898832668E-2</v>
      </c>
      <c r="I174" s="60">
        <f t="shared" si="577"/>
        <v>-5.2631578947368363E-2</v>
      </c>
      <c r="J174" s="60">
        <f t="shared" si="577"/>
        <v>-6.1420345489443418E-2</v>
      </c>
      <c r="K174" s="68">
        <f t="shared" si="577"/>
        <v>-4.4392523364485958E-2</v>
      </c>
      <c r="L174" s="67">
        <f t="shared" si="578"/>
        <v>-7.227722772277223E-2</v>
      </c>
      <c r="M174" s="60">
        <f t="shared" si="578"/>
        <v>-6.2440870387890368E-2</v>
      </c>
      <c r="N174" s="60">
        <f t="shared" si="578"/>
        <v>-8.0291970802919721E-2</v>
      </c>
      <c r="O174" s="60">
        <f t="shared" si="578"/>
        <v>-0.11971197119711974</v>
      </c>
      <c r="P174" s="68">
        <f t="shared" si="578"/>
        <v>-4.6620046620046596E-2</v>
      </c>
      <c r="Q174" s="67"/>
      <c r="R174" s="60"/>
      <c r="S174" s="60"/>
      <c r="T174" s="60"/>
      <c r="U174" s="68"/>
      <c r="V174" s="24"/>
    </row>
    <row r="175" spans="1:22" s="5" customFormat="1" ht="13.8" x14ac:dyDescent="0.3">
      <c r="A175" s="37">
        <v>39722</v>
      </c>
      <c r="B175" s="66">
        <v>98</v>
      </c>
      <c r="C175" s="66">
        <v>102.8</v>
      </c>
      <c r="D175" s="66">
        <v>93.1</v>
      </c>
      <c r="E175" s="66">
        <v>104.2</v>
      </c>
      <c r="F175" s="66">
        <v>85.6</v>
      </c>
      <c r="G175" s="67">
        <f t="shared" si="577"/>
        <v>-6.0851926977687487E-3</v>
      </c>
      <c r="H175" s="60">
        <f t="shared" si="577"/>
        <v>-1.0587102983638186E-2</v>
      </c>
      <c r="I175" s="60">
        <f t="shared" si="577"/>
        <v>-3.2119914346896428E-3</v>
      </c>
      <c r="J175" s="60">
        <f t="shared" si="577"/>
        <v>-1.6981132075471694E-2</v>
      </c>
      <c r="K175" s="68">
        <f t="shared" si="577"/>
        <v>9.4339622641508303E-3</v>
      </c>
      <c r="L175" s="67">
        <f t="shared" si="578"/>
        <v>-3.3530571992110514E-2</v>
      </c>
      <c r="M175" s="60">
        <f t="shared" si="578"/>
        <v>-2.7436140018921584E-2</v>
      </c>
      <c r="N175" s="60">
        <f t="shared" si="578"/>
        <v>-4.218106995884785E-2</v>
      </c>
      <c r="O175" s="60">
        <f t="shared" si="578"/>
        <v>-5.8717253839205008E-2</v>
      </c>
      <c r="P175" s="68">
        <f t="shared" si="578"/>
        <v>-2.8376844494892195E-2</v>
      </c>
      <c r="Q175" s="67"/>
      <c r="R175" s="60"/>
      <c r="S175" s="60"/>
      <c r="T175" s="60"/>
      <c r="U175" s="68"/>
      <c r="V175" s="24"/>
    </row>
    <row r="176" spans="1:22" s="5" customFormat="1" ht="13.8" x14ac:dyDescent="0.3">
      <c r="A176" s="37">
        <v>39692</v>
      </c>
      <c r="B176" s="66">
        <v>98.6</v>
      </c>
      <c r="C176" s="66">
        <v>103.9</v>
      </c>
      <c r="D176" s="66">
        <v>93.4</v>
      </c>
      <c r="E176" s="66">
        <v>106</v>
      </c>
      <c r="F176" s="66">
        <v>84.8</v>
      </c>
      <c r="G176" s="67">
        <f t="shared" si="577"/>
        <v>-2.4727992087042572E-2</v>
      </c>
      <c r="H176" s="60">
        <f t="shared" si="577"/>
        <v>-3.1686859273066137E-2</v>
      </c>
      <c r="I176" s="60">
        <f t="shared" si="577"/>
        <v>-1.7875920084121866E-2</v>
      </c>
      <c r="J176" s="60">
        <f t="shared" si="577"/>
        <v>-1.7608897126969447E-2</v>
      </c>
      <c r="K176" s="68">
        <f t="shared" si="577"/>
        <v>-1.7381228273464666E-2</v>
      </c>
      <c r="L176" s="67">
        <f t="shared" si="578"/>
        <v>-2.2794846382557132E-2</v>
      </c>
      <c r="M176" s="60">
        <f t="shared" si="578"/>
        <v>-1.7029328287606393E-2</v>
      </c>
      <c r="N176" s="60">
        <f t="shared" si="578"/>
        <v>-3.0114226375908548E-2</v>
      </c>
      <c r="O176" s="60">
        <f t="shared" si="578"/>
        <v>-3.4608378870673917E-2</v>
      </c>
      <c r="P176" s="68">
        <f t="shared" si="578"/>
        <v>-2.8636884306987409E-2</v>
      </c>
      <c r="Q176" s="67"/>
      <c r="R176" s="60"/>
      <c r="S176" s="60"/>
      <c r="T176" s="60"/>
      <c r="U176" s="68"/>
      <c r="V176" s="24"/>
    </row>
    <row r="177" spans="1:22" s="5" customFormat="1" ht="13.8" x14ac:dyDescent="0.3">
      <c r="A177" s="37">
        <v>39661</v>
      </c>
      <c r="B177" s="66">
        <v>101.1</v>
      </c>
      <c r="C177" s="66">
        <v>107.3</v>
      </c>
      <c r="D177" s="66">
        <v>95.1</v>
      </c>
      <c r="E177" s="66">
        <v>107.9</v>
      </c>
      <c r="F177" s="66">
        <v>86.3</v>
      </c>
      <c r="G177" s="67">
        <f t="shared" si="577"/>
        <v>2.8484231943031402E-2</v>
      </c>
      <c r="H177" s="60">
        <f t="shared" si="577"/>
        <v>3.6714975845410613E-2</v>
      </c>
      <c r="I177" s="60">
        <f t="shared" si="577"/>
        <v>2.148227712137496E-2</v>
      </c>
      <c r="J177" s="60">
        <f t="shared" si="577"/>
        <v>1.3145539906103343E-2</v>
      </c>
      <c r="K177" s="68">
        <f t="shared" si="577"/>
        <v>2.4940617577197122E-2</v>
      </c>
      <c r="L177" s="67">
        <f t="shared" si="578"/>
        <v>1.6080402010050232E-2</v>
      </c>
      <c r="M177" s="60">
        <f t="shared" si="578"/>
        <v>2.1904761904761871E-2</v>
      </c>
      <c r="N177" s="60">
        <f t="shared" si="578"/>
        <v>1.3859275053304865E-2</v>
      </c>
      <c r="O177" s="60">
        <f t="shared" si="578"/>
        <v>-6.4456721915284731E-3</v>
      </c>
      <c r="P177" s="68">
        <f t="shared" si="578"/>
        <v>2.7380952380952284E-2</v>
      </c>
      <c r="Q177" s="67"/>
      <c r="R177" s="60"/>
      <c r="S177" s="60"/>
      <c r="T177" s="60"/>
      <c r="U177" s="68"/>
      <c r="V177" s="24"/>
    </row>
    <row r="178" spans="1:22" s="5" customFormat="1" ht="13.8" x14ac:dyDescent="0.3">
      <c r="A178" s="37">
        <v>39630</v>
      </c>
      <c r="B178" s="66">
        <v>98.3</v>
      </c>
      <c r="C178" s="66">
        <v>103.5</v>
      </c>
      <c r="D178" s="66">
        <v>93.1</v>
      </c>
      <c r="E178" s="66">
        <v>106.5</v>
      </c>
      <c r="F178" s="66">
        <v>84.2</v>
      </c>
      <c r="G178" s="67">
        <f t="shared" si="577"/>
        <v>-1.6016016016016099E-2</v>
      </c>
      <c r="H178" s="60">
        <f t="shared" si="577"/>
        <v>-1.3346043851287015E-2</v>
      </c>
      <c r="I178" s="60">
        <f t="shared" si="577"/>
        <v>-2.1030494216614071E-2</v>
      </c>
      <c r="J178" s="60">
        <f t="shared" si="577"/>
        <v>8.5227272727272929E-3</v>
      </c>
      <c r="K178" s="68">
        <f t="shared" si="577"/>
        <v>-4.3181818181818099E-2</v>
      </c>
      <c r="L178" s="67">
        <f t="shared" si="578"/>
        <v>-1.3052208835341306E-2</v>
      </c>
      <c r="M178" s="60">
        <f t="shared" si="578"/>
        <v>-1.1461318051575908E-2</v>
      </c>
      <c r="N178" s="60">
        <f t="shared" si="578"/>
        <v>-1.3771186440678096E-2</v>
      </c>
      <c r="O178" s="60">
        <f t="shared" si="578"/>
        <v>-1.8433179723502335E-2</v>
      </c>
      <c r="P178" s="68">
        <f t="shared" si="578"/>
        <v>-8.2449941107185509E-3</v>
      </c>
      <c r="Q178" s="67"/>
      <c r="R178" s="60"/>
      <c r="S178" s="60"/>
      <c r="T178" s="60"/>
      <c r="U178" s="68"/>
      <c r="V178" s="24"/>
    </row>
    <row r="179" spans="1:22" s="5" customFormat="1" ht="13.8" x14ac:dyDescent="0.3">
      <c r="A179" s="37">
        <v>39600</v>
      </c>
      <c r="B179" s="66">
        <v>99.9</v>
      </c>
      <c r="C179" s="66">
        <v>104.9</v>
      </c>
      <c r="D179" s="66">
        <v>95.1</v>
      </c>
      <c r="E179" s="66">
        <v>105.6</v>
      </c>
      <c r="F179" s="66">
        <v>88</v>
      </c>
      <c r="G179" s="67">
        <f t="shared" si="577"/>
        <v>-4.980079681274896E-3</v>
      </c>
      <c r="H179" s="60">
        <f t="shared" si="577"/>
        <v>-4.7438330170778142E-3</v>
      </c>
      <c r="I179" s="60">
        <f t="shared" si="577"/>
        <v>-3.1446540880504248E-3</v>
      </c>
      <c r="J179" s="60">
        <f t="shared" si="577"/>
        <v>-2.8518859245630246E-2</v>
      </c>
      <c r="K179" s="68">
        <f t="shared" si="577"/>
        <v>1.7341040462427681E-2</v>
      </c>
      <c r="L179" s="67">
        <f t="shared" si="578"/>
        <v>8.0726538849646978E-3</v>
      </c>
      <c r="M179" s="60">
        <f t="shared" si="578"/>
        <v>9.6246390760346134E-3</v>
      </c>
      <c r="N179" s="60">
        <f t="shared" si="578"/>
        <v>8.4835630965005571E-3</v>
      </c>
      <c r="O179" s="60">
        <f t="shared" si="578"/>
        <v>-1.8587360594795488E-2</v>
      </c>
      <c r="P179" s="68">
        <f t="shared" si="578"/>
        <v>3.1652989449003632E-2</v>
      </c>
      <c r="Q179" s="67"/>
      <c r="R179" s="60"/>
      <c r="S179" s="60"/>
      <c r="T179" s="60"/>
      <c r="U179" s="68"/>
      <c r="V179" s="24"/>
    </row>
    <row r="180" spans="1:22" s="5" customFormat="1" ht="13.8" x14ac:dyDescent="0.3">
      <c r="A180" s="37">
        <v>39569</v>
      </c>
      <c r="B180" s="66">
        <v>100.4</v>
      </c>
      <c r="C180" s="66">
        <v>105.4</v>
      </c>
      <c r="D180" s="66">
        <v>95.4</v>
      </c>
      <c r="E180" s="66">
        <v>108.7</v>
      </c>
      <c r="F180" s="66">
        <v>86.5</v>
      </c>
      <c r="G180" s="67">
        <f t="shared" si="577"/>
        <v>-1.953125E-2</v>
      </c>
      <c r="H180" s="60">
        <f t="shared" si="577"/>
        <v>-1.2183692596063667E-2</v>
      </c>
      <c r="I180" s="60">
        <f t="shared" si="577"/>
        <v>-3.0487804878048808E-2</v>
      </c>
      <c r="J180" s="60">
        <f t="shared" si="577"/>
        <v>-4.1446208112874805E-2</v>
      </c>
      <c r="K180" s="68">
        <f t="shared" si="577"/>
        <v>-2.1493212669683293E-2</v>
      </c>
      <c r="L180" s="67">
        <f t="shared" si="578"/>
        <v>8.0321285140563248E-3</v>
      </c>
      <c r="M180" s="60">
        <f t="shared" si="578"/>
        <v>4.7664442326025291E-3</v>
      </c>
      <c r="N180" s="60">
        <f t="shared" si="578"/>
        <v>1.3815090329436952E-2</v>
      </c>
      <c r="O180" s="60">
        <f t="shared" si="578"/>
        <v>1.0223048327137718E-2</v>
      </c>
      <c r="P180" s="68">
        <f t="shared" si="578"/>
        <v>1.7647058823529349E-2</v>
      </c>
      <c r="Q180" s="67"/>
      <c r="R180" s="60"/>
      <c r="S180" s="60"/>
      <c r="T180" s="60"/>
      <c r="U180" s="68"/>
      <c r="V180" s="24"/>
    </row>
    <row r="181" spans="1:22" s="5" customFormat="1" ht="13.8" x14ac:dyDescent="0.3">
      <c r="A181" s="37">
        <v>39539</v>
      </c>
      <c r="B181" s="66">
        <v>102.4</v>
      </c>
      <c r="C181" s="66">
        <v>106.7</v>
      </c>
      <c r="D181" s="66">
        <v>98.4</v>
      </c>
      <c r="E181" s="66">
        <v>113.4</v>
      </c>
      <c r="F181" s="66">
        <v>88.4</v>
      </c>
      <c r="G181" s="67">
        <f t="shared" si="577"/>
        <v>0</v>
      </c>
      <c r="H181" s="60">
        <f t="shared" si="577"/>
        <v>-5.5917986952469523E-3</v>
      </c>
      <c r="I181" s="60">
        <f t="shared" si="577"/>
        <v>1.0266940451745477E-2</v>
      </c>
      <c r="J181" s="60">
        <f t="shared" si="577"/>
        <v>2.7173913043478271E-2</v>
      </c>
      <c r="K181" s="68">
        <f t="shared" si="577"/>
        <v>-4.5045045045044585E-3</v>
      </c>
      <c r="L181" s="67">
        <f t="shared" si="578"/>
        <v>4.1709053916582084E-2</v>
      </c>
      <c r="M181" s="60">
        <f t="shared" si="578"/>
        <v>2.5961538461538591E-2</v>
      </c>
      <c r="N181" s="60">
        <f t="shared" si="578"/>
        <v>6.7245119305856971E-2</v>
      </c>
      <c r="O181" s="60">
        <f t="shared" si="578"/>
        <v>5.4883720930232638E-2</v>
      </c>
      <c r="P181" s="68">
        <f t="shared" si="578"/>
        <v>7.5425790754257926E-2</v>
      </c>
      <c r="Q181" s="67"/>
      <c r="R181" s="60"/>
      <c r="S181" s="60"/>
      <c r="T181" s="60"/>
      <c r="U181" s="68"/>
      <c r="V181" s="24"/>
    </row>
    <row r="182" spans="1:22" s="5" customFormat="1" ht="13.8" x14ac:dyDescent="0.3">
      <c r="A182" s="37">
        <v>39508</v>
      </c>
      <c r="B182" s="66">
        <v>102.4</v>
      </c>
      <c r="C182" s="66">
        <v>107.3</v>
      </c>
      <c r="D182" s="66">
        <v>97.4</v>
      </c>
      <c r="E182" s="66">
        <v>110.4</v>
      </c>
      <c r="F182" s="66">
        <v>88.8</v>
      </c>
      <c r="G182" s="67">
        <f t="shared" si="577"/>
        <v>-1.0628019323671412E-2</v>
      </c>
      <c r="H182" s="60">
        <f t="shared" si="577"/>
        <v>-1.1970534069981609E-2</v>
      </c>
      <c r="I182" s="60">
        <f t="shared" si="577"/>
        <v>-1.0162601626016232E-2</v>
      </c>
      <c r="J182" s="60">
        <f t="shared" si="577"/>
        <v>-8.9766606822262451E-3</v>
      </c>
      <c r="K182" s="68">
        <f t="shared" si="577"/>
        <v>-7.8212290502793769E-3</v>
      </c>
      <c r="L182" s="67">
        <f t="shared" si="578"/>
        <v>3.1218529707955689E-2</v>
      </c>
      <c r="M182" s="60">
        <f t="shared" si="578"/>
        <v>1.5137180700094621E-2</v>
      </c>
      <c r="N182" s="60">
        <f t="shared" si="578"/>
        <v>4.9568965517241548E-2</v>
      </c>
      <c r="O182" s="60">
        <f t="shared" si="578"/>
        <v>2.6022304832713949E-2</v>
      </c>
      <c r="P182" s="68">
        <f t="shared" si="578"/>
        <v>7.1170084439083015E-2</v>
      </c>
      <c r="Q182" s="67"/>
      <c r="R182" s="60"/>
      <c r="S182" s="60"/>
      <c r="T182" s="60"/>
      <c r="U182" s="68"/>
      <c r="V182" s="24"/>
    </row>
    <row r="183" spans="1:22" s="5" customFormat="1" ht="13.8" x14ac:dyDescent="0.3">
      <c r="A183" s="37">
        <v>39479</v>
      </c>
      <c r="B183" s="66">
        <v>103.5</v>
      </c>
      <c r="C183" s="66">
        <v>108.6</v>
      </c>
      <c r="D183" s="66">
        <v>98.4</v>
      </c>
      <c r="E183" s="66">
        <v>111.4</v>
      </c>
      <c r="F183" s="66">
        <v>89.5</v>
      </c>
      <c r="G183" s="67">
        <f t="shared" si="577"/>
        <v>-4.8076923076922906E-3</v>
      </c>
      <c r="H183" s="60">
        <f t="shared" si="577"/>
        <v>-1.6304347826087029E-2</v>
      </c>
      <c r="I183" s="60">
        <f t="shared" si="577"/>
        <v>8.19672131147553E-3</v>
      </c>
      <c r="J183" s="60">
        <f t="shared" si="577"/>
        <v>-4.4682752457551045E-3</v>
      </c>
      <c r="K183" s="68">
        <f t="shared" si="577"/>
        <v>1.7045454545454586E-2</v>
      </c>
      <c r="L183" s="67">
        <f t="shared" si="578"/>
        <v>5.0761421319796884E-2</v>
      </c>
      <c r="M183" s="60">
        <f t="shared" si="578"/>
        <v>4.122722914669219E-2</v>
      </c>
      <c r="N183" s="60">
        <f t="shared" si="578"/>
        <v>6.3783783783783798E-2</v>
      </c>
      <c r="O183" s="60">
        <f t="shared" si="578"/>
        <v>4.6992481203007586E-2</v>
      </c>
      <c r="P183" s="68">
        <f t="shared" si="578"/>
        <v>7.7015643802647471E-2</v>
      </c>
      <c r="Q183" s="67"/>
      <c r="R183" s="60"/>
      <c r="S183" s="60"/>
      <c r="T183" s="60"/>
      <c r="U183" s="68"/>
      <c r="V183" s="24"/>
    </row>
    <row r="184" spans="1:22" s="5" customFormat="1" ht="13.8" x14ac:dyDescent="0.3">
      <c r="A184" s="37">
        <v>39448</v>
      </c>
      <c r="B184" s="66">
        <v>104</v>
      </c>
      <c r="C184" s="66">
        <v>110.4</v>
      </c>
      <c r="D184" s="66">
        <v>97.6</v>
      </c>
      <c r="E184" s="66">
        <v>111.9</v>
      </c>
      <c r="F184" s="66">
        <v>88</v>
      </c>
      <c r="G184" s="67">
        <f t="shared" si="577"/>
        <v>2.3622047244094446E-2</v>
      </c>
      <c r="H184" s="60">
        <f t="shared" si="577"/>
        <v>4.5454545454545636E-2</v>
      </c>
      <c r="I184" s="60">
        <f t="shared" si="577"/>
        <v>4.1152263374484299E-3</v>
      </c>
      <c r="J184" s="60">
        <f t="shared" si="577"/>
        <v>2.6881720430107503E-3</v>
      </c>
      <c r="K184" s="68">
        <f t="shared" si="577"/>
        <v>4.5662100456622667E-3</v>
      </c>
      <c r="L184" s="67">
        <f t="shared" si="578"/>
        <v>6.3394683026584797E-2</v>
      </c>
      <c r="M184" s="60">
        <f t="shared" si="578"/>
        <v>6.873184898354312E-2</v>
      </c>
      <c r="N184" s="60">
        <f t="shared" si="578"/>
        <v>5.8568329718004186E-2</v>
      </c>
      <c r="O184" s="60">
        <f t="shared" si="578"/>
        <v>4.7752808988764217E-2</v>
      </c>
      <c r="P184" s="68">
        <f t="shared" si="578"/>
        <v>6.7961165048543659E-2</v>
      </c>
      <c r="Q184" s="67"/>
      <c r="R184" s="60"/>
      <c r="S184" s="60"/>
      <c r="T184" s="60"/>
      <c r="U184" s="68"/>
      <c r="V184" s="24"/>
    </row>
    <row r="185" spans="1:22" s="5" customFormat="1" ht="13.8" x14ac:dyDescent="0.3">
      <c r="A185" s="37">
        <v>39417</v>
      </c>
      <c r="B185" s="66">
        <v>101.6</v>
      </c>
      <c r="C185" s="66">
        <v>105.6</v>
      </c>
      <c r="D185" s="66">
        <v>97.2</v>
      </c>
      <c r="E185" s="66">
        <v>111.6</v>
      </c>
      <c r="F185" s="66">
        <v>87.6</v>
      </c>
      <c r="G185" s="67">
        <f t="shared" si="577"/>
        <v>5.9405940594059459E-3</v>
      </c>
      <c r="H185" s="60">
        <f t="shared" si="577"/>
        <v>-9.4607379375599709E-4</v>
      </c>
      <c r="I185" s="60">
        <f t="shared" si="577"/>
        <v>1.3555787278414888E-2</v>
      </c>
      <c r="J185" s="60">
        <f t="shared" si="577"/>
        <v>4.5004500450045448E-3</v>
      </c>
      <c r="K185" s="68">
        <f t="shared" si="577"/>
        <v>2.0979020979021046E-2</v>
      </c>
      <c r="L185" s="67">
        <f t="shared" si="578"/>
        <v>4.7422680412370966E-2</v>
      </c>
      <c r="M185" s="60">
        <f t="shared" si="578"/>
        <v>9.5602294455066072E-3</v>
      </c>
      <c r="N185" s="60">
        <f t="shared" si="578"/>
        <v>8.8465845464725801E-2</v>
      </c>
      <c r="O185" s="60">
        <f t="shared" si="578"/>
        <v>0.11488511488511488</v>
      </c>
      <c r="P185" s="68">
        <f t="shared" si="578"/>
        <v>6.5693430656934115E-2</v>
      </c>
      <c r="Q185" s="67"/>
      <c r="R185" s="60"/>
      <c r="S185" s="60"/>
      <c r="T185" s="60"/>
      <c r="U185" s="68"/>
      <c r="V185" s="24"/>
    </row>
    <row r="186" spans="1:22" s="5" customFormat="1" ht="13.8" x14ac:dyDescent="0.3">
      <c r="A186" s="37">
        <v>39387</v>
      </c>
      <c r="B186" s="66">
        <v>101</v>
      </c>
      <c r="C186" s="66">
        <v>105.7</v>
      </c>
      <c r="D186" s="66">
        <v>95.9</v>
      </c>
      <c r="E186" s="66">
        <v>111.1</v>
      </c>
      <c r="F186" s="66">
        <v>85.8</v>
      </c>
      <c r="G186" s="67">
        <f t="shared" si="577"/>
        <v>-3.9447731755424265E-3</v>
      </c>
      <c r="H186" s="60">
        <f t="shared" si="577"/>
        <v>0</v>
      </c>
      <c r="I186" s="60">
        <f t="shared" si="577"/>
        <v>-1.3374485596707841E-2</v>
      </c>
      <c r="J186" s="60">
        <f t="shared" si="577"/>
        <v>3.6133694670279493E-3</v>
      </c>
      <c r="K186" s="68">
        <f t="shared" si="577"/>
        <v>-2.6106696935300766E-2</v>
      </c>
      <c r="L186" s="67">
        <f t="shared" si="578"/>
        <v>3.2719836400818103E-2</v>
      </c>
      <c r="M186" s="60">
        <f t="shared" si="578"/>
        <v>6.6666666666665986E-3</v>
      </c>
      <c r="N186" s="60">
        <f t="shared" si="578"/>
        <v>5.9668508287292976E-2</v>
      </c>
      <c r="O186" s="60">
        <f t="shared" si="578"/>
        <v>7.759456838021328E-2</v>
      </c>
      <c r="P186" s="68">
        <f t="shared" si="578"/>
        <v>4.3795620437956151E-2</v>
      </c>
      <c r="Q186" s="67"/>
      <c r="R186" s="60"/>
      <c r="S186" s="60"/>
      <c r="T186" s="60"/>
      <c r="U186" s="68"/>
      <c r="V186" s="24"/>
    </row>
    <row r="187" spans="1:22" s="5" customFormat="1" ht="13.8" x14ac:dyDescent="0.3">
      <c r="A187" s="37">
        <v>39356</v>
      </c>
      <c r="B187" s="66">
        <v>101.4</v>
      </c>
      <c r="C187" s="66">
        <v>105.7</v>
      </c>
      <c r="D187" s="66">
        <v>97.2</v>
      </c>
      <c r="E187" s="66">
        <v>110.7</v>
      </c>
      <c r="F187" s="66">
        <v>88.1</v>
      </c>
      <c r="G187" s="67">
        <f t="shared" si="577"/>
        <v>4.9554013875123815E-3</v>
      </c>
      <c r="H187" s="60">
        <f t="shared" si="577"/>
        <v>0</v>
      </c>
      <c r="I187" s="60">
        <f t="shared" si="577"/>
        <v>9.3457943925234765E-3</v>
      </c>
      <c r="J187" s="60">
        <f t="shared" si="577"/>
        <v>8.19672131147553E-3</v>
      </c>
      <c r="K187" s="68">
        <f t="shared" si="577"/>
        <v>9.1638029782359354E-3</v>
      </c>
      <c r="L187" s="67">
        <f t="shared" si="578"/>
        <v>5.8455114822547172E-2</v>
      </c>
      <c r="M187" s="60">
        <f t="shared" si="578"/>
        <v>2.8210116731517632E-2</v>
      </c>
      <c r="N187" s="60">
        <f t="shared" si="578"/>
        <v>9.582863585118373E-2</v>
      </c>
      <c r="O187" s="60">
        <f t="shared" si="578"/>
        <v>7.3714839961202872E-2</v>
      </c>
      <c r="P187" s="68">
        <f t="shared" si="578"/>
        <v>0.11378002528445008</v>
      </c>
      <c r="Q187" s="67"/>
      <c r="R187" s="60"/>
      <c r="S187" s="60"/>
      <c r="T187" s="60"/>
      <c r="U187" s="68"/>
      <c r="V187" s="24"/>
    </row>
    <row r="188" spans="1:22" s="5" customFormat="1" ht="13.8" x14ac:dyDescent="0.3">
      <c r="A188" s="37">
        <v>39326</v>
      </c>
      <c r="B188" s="66">
        <v>100.9</v>
      </c>
      <c r="C188" s="66">
        <v>105.7</v>
      </c>
      <c r="D188" s="66">
        <v>96.3</v>
      </c>
      <c r="E188" s="66">
        <v>109.8</v>
      </c>
      <c r="F188" s="66">
        <v>87.3</v>
      </c>
      <c r="G188" s="67">
        <f t="shared" si="577"/>
        <v>1.407035175879412E-2</v>
      </c>
      <c r="H188" s="60">
        <f t="shared" si="577"/>
        <v>6.6666666666665986E-3</v>
      </c>
      <c r="I188" s="60">
        <f t="shared" si="577"/>
        <v>2.6652452025586415E-2</v>
      </c>
      <c r="J188" s="60">
        <f t="shared" si="577"/>
        <v>1.1049723756906049E-2</v>
      </c>
      <c r="K188" s="68">
        <f t="shared" si="577"/>
        <v>3.9285714285714146E-2</v>
      </c>
      <c r="L188" s="67">
        <f t="shared" si="578"/>
        <v>4.9947970863683855E-2</v>
      </c>
      <c r="M188" s="60">
        <f t="shared" si="578"/>
        <v>2.5218234723569433E-2</v>
      </c>
      <c r="N188" s="60">
        <f t="shared" si="578"/>
        <v>8.202247191011236E-2</v>
      </c>
      <c r="O188" s="60">
        <f t="shared" si="578"/>
        <v>7.9646017699114946E-2</v>
      </c>
      <c r="P188" s="68">
        <f t="shared" si="578"/>
        <v>8.582089552238803E-2</v>
      </c>
      <c r="Q188" s="67"/>
      <c r="R188" s="60"/>
      <c r="S188" s="60"/>
      <c r="T188" s="60"/>
      <c r="U188" s="68"/>
      <c r="V188" s="24"/>
    </row>
    <row r="189" spans="1:22" s="5" customFormat="1" ht="13.8" x14ac:dyDescent="0.3">
      <c r="A189" s="37">
        <v>39295</v>
      </c>
      <c r="B189" s="66">
        <v>99.5</v>
      </c>
      <c r="C189" s="66">
        <v>105</v>
      </c>
      <c r="D189" s="66">
        <v>93.8</v>
      </c>
      <c r="E189" s="66">
        <v>108.6</v>
      </c>
      <c r="F189" s="66">
        <v>84</v>
      </c>
      <c r="G189" s="67">
        <f t="shared" si="577"/>
        <v>-1.0040160642569296E-3</v>
      </c>
      <c r="H189" s="60">
        <f t="shared" si="577"/>
        <v>2.8653295128939771E-3</v>
      </c>
      <c r="I189" s="60">
        <f t="shared" si="577"/>
        <v>-6.3559322033899246E-3</v>
      </c>
      <c r="J189" s="60">
        <f t="shared" si="577"/>
        <v>9.2165898617513342E-4</v>
      </c>
      <c r="K189" s="68">
        <f t="shared" si="577"/>
        <v>-1.0600706713780994E-2</v>
      </c>
      <c r="L189" s="67">
        <f t="shared" si="578"/>
        <v>4.6267087276551155E-2</v>
      </c>
      <c r="M189" s="60">
        <f t="shared" si="578"/>
        <v>3.6525172754195534E-2</v>
      </c>
      <c r="N189" s="60">
        <f t="shared" si="578"/>
        <v>5.6306306306306286E-2</v>
      </c>
      <c r="O189" s="60">
        <f t="shared" si="578"/>
        <v>6.1583577712609916E-2</v>
      </c>
      <c r="P189" s="68">
        <f t="shared" si="578"/>
        <v>5.3952321204516984E-2</v>
      </c>
      <c r="Q189" s="67"/>
      <c r="R189" s="60"/>
      <c r="S189" s="60"/>
      <c r="T189" s="60"/>
      <c r="U189" s="68"/>
      <c r="V189" s="24"/>
    </row>
    <row r="190" spans="1:22" s="5" customFormat="1" ht="13.8" x14ac:dyDescent="0.3">
      <c r="A190" s="37">
        <v>39264</v>
      </c>
      <c r="B190" s="66">
        <v>99.6</v>
      </c>
      <c r="C190" s="66">
        <v>104.7</v>
      </c>
      <c r="D190" s="66">
        <v>94.4</v>
      </c>
      <c r="E190" s="66">
        <v>108.5</v>
      </c>
      <c r="F190" s="66">
        <v>84.9</v>
      </c>
      <c r="G190" s="67">
        <f t="shared" si="577"/>
        <v>5.0454086781028806E-3</v>
      </c>
      <c r="H190" s="60">
        <f t="shared" si="577"/>
        <v>7.6997112608276908E-3</v>
      </c>
      <c r="I190" s="60">
        <f t="shared" si="577"/>
        <v>1.0604453870626251E-3</v>
      </c>
      <c r="J190" s="60">
        <f t="shared" si="577"/>
        <v>8.3643122676579917E-3</v>
      </c>
      <c r="K190" s="68">
        <f t="shared" si="577"/>
        <v>-4.6893317702226822E-3</v>
      </c>
      <c r="L190" s="67">
        <f t="shared" si="578"/>
        <v>5.2854122621564414E-2</v>
      </c>
      <c r="M190" s="60">
        <f t="shared" si="578"/>
        <v>2.346041055718473E-2</v>
      </c>
      <c r="N190" s="60">
        <f t="shared" si="578"/>
        <v>8.6306098964326727E-2</v>
      </c>
      <c r="O190" s="60">
        <f t="shared" si="578"/>
        <v>8.4999999999999964E-2</v>
      </c>
      <c r="P190" s="68">
        <f t="shared" si="578"/>
        <v>8.7067861715749206E-2</v>
      </c>
      <c r="Q190" s="67"/>
      <c r="R190" s="60"/>
      <c r="S190" s="60"/>
      <c r="T190" s="60"/>
      <c r="U190" s="68"/>
      <c r="V190" s="24"/>
    </row>
    <row r="191" spans="1:22" s="5" customFormat="1" ht="13.8" x14ac:dyDescent="0.3">
      <c r="A191" s="37">
        <v>39234</v>
      </c>
      <c r="B191" s="66">
        <v>99.1</v>
      </c>
      <c r="C191" s="66">
        <v>103.9</v>
      </c>
      <c r="D191" s="66">
        <v>94.3</v>
      </c>
      <c r="E191" s="66">
        <v>107.6</v>
      </c>
      <c r="F191" s="66">
        <v>85.3</v>
      </c>
      <c r="G191" s="67">
        <f t="shared" si="577"/>
        <v>-5.020080321285092E-3</v>
      </c>
      <c r="H191" s="60">
        <f t="shared" si="577"/>
        <v>-9.5328884652049473E-3</v>
      </c>
      <c r="I191" s="60">
        <f t="shared" si="577"/>
        <v>2.1253985122211549E-3</v>
      </c>
      <c r="J191" s="60">
        <f t="shared" si="577"/>
        <v>0</v>
      </c>
      <c r="K191" s="68">
        <f t="shared" si="577"/>
        <v>3.529411764705781E-3</v>
      </c>
      <c r="L191" s="67">
        <f t="shared" si="578"/>
        <v>5.3134962805525987E-2</v>
      </c>
      <c r="M191" s="60">
        <f t="shared" si="578"/>
        <v>2.9732408325074289E-2</v>
      </c>
      <c r="N191" s="60">
        <f t="shared" si="578"/>
        <v>8.2663605051664701E-2</v>
      </c>
      <c r="O191" s="60">
        <f t="shared" si="578"/>
        <v>7.2781655034895198E-2</v>
      </c>
      <c r="P191" s="68">
        <f t="shared" si="578"/>
        <v>8.9399744572158379E-2</v>
      </c>
      <c r="Q191" s="67"/>
      <c r="R191" s="60"/>
      <c r="S191" s="60"/>
      <c r="T191" s="60"/>
      <c r="U191" s="68"/>
      <c r="V191" s="24"/>
    </row>
    <row r="192" spans="1:22" s="5" customFormat="1" ht="13.8" x14ac:dyDescent="0.3">
      <c r="A192" s="37">
        <v>39203</v>
      </c>
      <c r="B192" s="66">
        <v>99.6</v>
      </c>
      <c r="C192" s="66">
        <v>104.9</v>
      </c>
      <c r="D192" s="66">
        <v>94.1</v>
      </c>
      <c r="E192" s="66">
        <v>107.6</v>
      </c>
      <c r="F192" s="66">
        <v>85</v>
      </c>
      <c r="G192" s="67">
        <f t="shared" si="577"/>
        <v>1.3224821973550238E-2</v>
      </c>
      <c r="H192" s="60">
        <f t="shared" si="577"/>
        <v>8.6538461538461231E-3</v>
      </c>
      <c r="I192" s="60">
        <f t="shared" si="577"/>
        <v>2.0607375271149531E-2</v>
      </c>
      <c r="J192" s="60">
        <f t="shared" si="577"/>
        <v>9.3023255813950989E-4</v>
      </c>
      <c r="K192" s="68">
        <f t="shared" si="577"/>
        <v>3.4063260340632562E-2</v>
      </c>
      <c r="L192" s="67">
        <f t="shared" si="578"/>
        <v>5.6203605514316024E-2</v>
      </c>
      <c r="M192" s="60">
        <f t="shared" si="578"/>
        <v>3.5538005923001048E-2</v>
      </c>
      <c r="N192" s="60">
        <f t="shared" si="578"/>
        <v>8.1609195402298829E-2</v>
      </c>
      <c r="O192" s="60">
        <f t="shared" si="578"/>
        <v>7.1713147410358502E-2</v>
      </c>
      <c r="P192" s="68">
        <f t="shared" si="578"/>
        <v>8.9743589743589647E-2</v>
      </c>
      <c r="Q192" s="67"/>
      <c r="R192" s="60"/>
      <c r="S192" s="60"/>
      <c r="T192" s="60"/>
      <c r="U192" s="68"/>
      <c r="V192" s="24"/>
    </row>
    <row r="193" spans="1:22" s="5" customFormat="1" ht="13.8" x14ac:dyDescent="0.3">
      <c r="A193" s="37">
        <v>39173</v>
      </c>
      <c r="B193" s="66">
        <v>98.3</v>
      </c>
      <c r="C193" s="66">
        <v>104</v>
      </c>
      <c r="D193" s="66">
        <v>92.2</v>
      </c>
      <c r="E193" s="66">
        <v>107.5</v>
      </c>
      <c r="F193" s="66">
        <v>82.2</v>
      </c>
      <c r="G193" s="67">
        <f t="shared" si="577"/>
        <v>-1.0070493454179208E-2</v>
      </c>
      <c r="H193" s="60">
        <f t="shared" si="577"/>
        <v>-1.6083254493850507E-2</v>
      </c>
      <c r="I193" s="60">
        <f t="shared" si="577"/>
        <v>-6.4655172413792261E-3</v>
      </c>
      <c r="J193" s="60">
        <f t="shared" si="577"/>
        <v>-9.2936802973975219E-4</v>
      </c>
      <c r="K193" s="68">
        <f t="shared" si="577"/>
        <v>-8.4439083232811241E-3</v>
      </c>
      <c r="L193" s="67">
        <f t="shared" si="578"/>
        <v>4.6858359957401508E-2</v>
      </c>
      <c r="M193" s="60">
        <f t="shared" si="578"/>
        <v>2.8684470820969477E-2</v>
      </c>
      <c r="N193" s="60">
        <f t="shared" si="578"/>
        <v>6.3437139561707045E-2</v>
      </c>
      <c r="O193" s="60">
        <f t="shared" si="578"/>
        <v>9.0263691683569958E-2</v>
      </c>
      <c r="P193" s="68">
        <f t="shared" si="578"/>
        <v>4.5801526717557328E-2</v>
      </c>
      <c r="Q193" s="67"/>
      <c r="R193" s="60"/>
      <c r="S193" s="60"/>
      <c r="T193" s="60"/>
      <c r="U193" s="68"/>
      <c r="V193" s="24"/>
    </row>
    <row r="194" spans="1:22" s="5" customFormat="1" ht="13.8" x14ac:dyDescent="0.3">
      <c r="A194" s="37">
        <v>39142</v>
      </c>
      <c r="B194" s="66">
        <v>99.3</v>
      </c>
      <c r="C194" s="66">
        <v>105.7</v>
      </c>
      <c r="D194" s="66">
        <v>92.8</v>
      </c>
      <c r="E194" s="66">
        <v>107.6</v>
      </c>
      <c r="F194" s="66">
        <v>82.9</v>
      </c>
      <c r="G194" s="67">
        <f t="shared" si="577"/>
        <v>8.1218274111674038E-3</v>
      </c>
      <c r="H194" s="60">
        <f t="shared" si="577"/>
        <v>1.3422818791946289E-2</v>
      </c>
      <c r="I194" s="60">
        <f t="shared" si="577"/>
        <v>3.2432432432432101E-3</v>
      </c>
      <c r="J194" s="60">
        <f t="shared" si="577"/>
        <v>1.1278195488721776E-2</v>
      </c>
      <c r="K194" s="68">
        <f t="shared" si="577"/>
        <v>-2.4067388688325808E-3</v>
      </c>
      <c r="L194" s="67">
        <f t="shared" si="578"/>
        <v>8.881578947368407E-2</v>
      </c>
      <c r="M194" s="60">
        <f t="shared" si="578"/>
        <v>7.6374745417515211E-2</v>
      </c>
      <c r="N194" s="60">
        <f t="shared" si="578"/>
        <v>0.10083036773428233</v>
      </c>
      <c r="O194" s="60">
        <f t="shared" si="578"/>
        <v>0.10358974358974349</v>
      </c>
      <c r="P194" s="68">
        <f t="shared" si="578"/>
        <v>9.8013245033112595E-2</v>
      </c>
      <c r="Q194" s="67"/>
      <c r="R194" s="60"/>
      <c r="S194" s="60"/>
      <c r="T194" s="60"/>
      <c r="U194" s="68"/>
      <c r="V194" s="24"/>
    </row>
    <row r="195" spans="1:22" s="5" customFormat="1" ht="13.8" x14ac:dyDescent="0.3">
      <c r="A195" s="37">
        <v>39114</v>
      </c>
      <c r="B195" s="66">
        <v>98.5</v>
      </c>
      <c r="C195" s="66">
        <v>104.3</v>
      </c>
      <c r="D195" s="66">
        <v>92.5</v>
      </c>
      <c r="E195" s="66">
        <v>106.4</v>
      </c>
      <c r="F195" s="66">
        <v>83.1</v>
      </c>
      <c r="G195" s="67">
        <f t="shared" si="577"/>
        <v>7.1574642126790433E-3</v>
      </c>
      <c r="H195" s="60">
        <f t="shared" si="577"/>
        <v>9.6805421103580702E-3</v>
      </c>
      <c r="I195" s="60">
        <f t="shared" si="577"/>
        <v>3.2537960954446277E-3</v>
      </c>
      <c r="J195" s="60">
        <f t="shared" si="577"/>
        <v>-3.7453183520598232E-3</v>
      </c>
      <c r="K195" s="68">
        <f t="shared" si="577"/>
        <v>8.4951456310677909E-3</v>
      </c>
      <c r="L195" s="67">
        <f t="shared" si="578"/>
        <v>6.7172264355362943E-2</v>
      </c>
      <c r="M195" s="60">
        <f t="shared" si="578"/>
        <v>4.7188755020080242E-2</v>
      </c>
      <c r="N195" s="60">
        <f t="shared" si="578"/>
        <v>9.0801886792452935E-2</v>
      </c>
      <c r="O195" s="60">
        <f t="shared" si="578"/>
        <v>8.4607543323139689E-2</v>
      </c>
      <c r="P195" s="68">
        <f t="shared" si="578"/>
        <v>9.6306068601583084E-2</v>
      </c>
      <c r="Q195" s="67"/>
      <c r="R195" s="60"/>
      <c r="S195" s="60"/>
      <c r="T195" s="60"/>
      <c r="U195" s="68"/>
      <c r="V195" s="24"/>
    </row>
    <row r="196" spans="1:22" s="5" customFormat="1" ht="13.8" x14ac:dyDescent="0.3">
      <c r="A196" s="37">
        <v>39083</v>
      </c>
      <c r="B196" s="66">
        <v>97.8</v>
      </c>
      <c r="C196" s="66">
        <v>103.3</v>
      </c>
      <c r="D196" s="66">
        <v>92.2</v>
      </c>
      <c r="E196" s="66">
        <v>106.8</v>
      </c>
      <c r="F196" s="66">
        <v>82.4</v>
      </c>
      <c r="G196" s="67">
        <f t="shared" si="577"/>
        <v>8.2474226804123418E-3</v>
      </c>
      <c r="H196" s="60">
        <f t="shared" si="577"/>
        <v>-1.24282982791587E-2</v>
      </c>
      <c r="I196" s="60">
        <f t="shared" si="577"/>
        <v>3.2474804031354942E-2</v>
      </c>
      <c r="J196" s="60">
        <f t="shared" si="577"/>
        <v>6.6933066933066998E-2</v>
      </c>
      <c r="K196" s="68">
        <f t="shared" si="577"/>
        <v>2.4330900243310083E-3</v>
      </c>
      <c r="L196" s="67">
        <f t="shared" si="578"/>
        <v>7.7092511013215903E-2</v>
      </c>
      <c r="M196" s="60">
        <f t="shared" si="578"/>
        <v>4.6605876393110313E-2</v>
      </c>
      <c r="N196" s="60">
        <f t="shared" si="578"/>
        <v>0.11352657004830924</v>
      </c>
      <c r="O196" s="60">
        <f t="shared" si="578"/>
        <v>0.11250000000000004</v>
      </c>
      <c r="P196" s="68">
        <f t="shared" si="578"/>
        <v>0.11502029769959399</v>
      </c>
      <c r="Q196" s="67"/>
      <c r="R196" s="60"/>
      <c r="S196" s="60"/>
      <c r="T196" s="60"/>
      <c r="U196" s="68"/>
      <c r="V196" s="24"/>
    </row>
    <row r="197" spans="1:22" s="5" customFormat="1" ht="13.8" x14ac:dyDescent="0.3">
      <c r="A197" s="37">
        <v>39052</v>
      </c>
      <c r="B197" s="66">
        <v>97</v>
      </c>
      <c r="C197" s="66">
        <v>104.6</v>
      </c>
      <c r="D197" s="66">
        <v>89.3</v>
      </c>
      <c r="E197" s="66">
        <v>100.1</v>
      </c>
      <c r="F197" s="66">
        <v>82.2</v>
      </c>
      <c r="G197" s="67">
        <f t="shared" si="577"/>
        <v>-8.1799591002044147E-3</v>
      </c>
      <c r="H197" s="60">
        <f t="shared" si="577"/>
        <v>-3.8095238095238182E-3</v>
      </c>
      <c r="I197" s="60">
        <f t="shared" si="577"/>
        <v>-1.3259668508287303E-2</v>
      </c>
      <c r="J197" s="60">
        <f t="shared" si="577"/>
        <v>-2.9097963142580063E-2</v>
      </c>
      <c r="K197" s="68">
        <f t="shared" si="577"/>
        <v>0</v>
      </c>
      <c r="L197" s="67">
        <f t="shared" si="578"/>
        <v>6.7106710671066994E-2</v>
      </c>
      <c r="M197" s="60">
        <f t="shared" si="578"/>
        <v>5.6565656565656486E-2</v>
      </c>
      <c r="N197" s="60">
        <f t="shared" si="578"/>
        <v>7.8502415458937103E-2</v>
      </c>
      <c r="O197" s="60">
        <f t="shared" si="578"/>
        <v>4.9266247379454731E-2</v>
      </c>
      <c r="P197" s="68">
        <f t="shared" si="578"/>
        <v>0.10632570659488572</v>
      </c>
      <c r="Q197" s="67"/>
      <c r="R197" s="60"/>
      <c r="S197" s="60"/>
      <c r="T197" s="60"/>
      <c r="U197" s="68"/>
      <c r="V197" s="24"/>
    </row>
    <row r="198" spans="1:22" s="5" customFormat="1" ht="13.8" x14ac:dyDescent="0.3">
      <c r="A198" s="37">
        <v>39022</v>
      </c>
      <c r="B198" s="66">
        <v>97.8</v>
      </c>
      <c r="C198" s="66">
        <v>105</v>
      </c>
      <c r="D198" s="66">
        <v>90.5</v>
      </c>
      <c r="E198" s="66">
        <v>103.1</v>
      </c>
      <c r="F198" s="66">
        <v>82.2</v>
      </c>
      <c r="G198" s="67">
        <f t="shared" si="577"/>
        <v>2.087682672233826E-2</v>
      </c>
      <c r="H198" s="60">
        <f t="shared" si="577"/>
        <v>2.1400778210116655E-2</v>
      </c>
      <c r="I198" s="60">
        <f t="shared" si="577"/>
        <v>2.0293122886132942E-2</v>
      </c>
      <c r="J198" s="60">
        <f t="shared" si="577"/>
        <v>0</v>
      </c>
      <c r="K198" s="68">
        <f t="shared" si="577"/>
        <v>3.9190897597977337E-2</v>
      </c>
      <c r="L198" s="67">
        <f t="shared" si="578"/>
        <v>7.3545554335894714E-2</v>
      </c>
      <c r="M198" s="60">
        <f t="shared" si="578"/>
        <v>6.2753036437247056E-2</v>
      </c>
      <c r="N198" s="60">
        <f t="shared" si="578"/>
        <v>8.5131894484412385E-2</v>
      </c>
      <c r="O198" s="60">
        <f t="shared" si="578"/>
        <v>6.618407445708363E-2</v>
      </c>
      <c r="P198" s="68">
        <f t="shared" si="578"/>
        <v>0.10483870967741926</v>
      </c>
      <c r="Q198" s="67"/>
      <c r="R198" s="60"/>
      <c r="S198" s="60"/>
      <c r="T198" s="60"/>
      <c r="U198" s="68"/>
      <c r="V198" s="24"/>
    </row>
    <row r="199" spans="1:22" s="5" customFormat="1" ht="13.8" x14ac:dyDescent="0.3">
      <c r="A199" s="37">
        <v>38991</v>
      </c>
      <c r="B199" s="66">
        <v>95.8</v>
      </c>
      <c r="C199" s="66">
        <v>102.8</v>
      </c>
      <c r="D199" s="66">
        <v>88.7</v>
      </c>
      <c r="E199" s="66">
        <v>103.1</v>
      </c>
      <c r="F199" s="66">
        <v>79.099999999999994</v>
      </c>
      <c r="G199" s="67">
        <f t="shared" si="577"/>
        <v>-3.1217481789802548E-3</v>
      </c>
      <c r="H199" s="60">
        <f t="shared" si="577"/>
        <v>-2.9097963142580285E-3</v>
      </c>
      <c r="I199" s="60">
        <f t="shared" si="577"/>
        <v>-3.370786516853852E-3</v>
      </c>
      <c r="J199" s="60">
        <f t="shared" si="577"/>
        <v>1.3765978367748177E-2</v>
      </c>
      <c r="K199" s="68">
        <f t="shared" si="577"/>
        <v>-1.6169154228855898E-2</v>
      </c>
      <c r="L199" s="67">
        <f t="shared" si="578"/>
        <v>5.2747252747252782E-2</v>
      </c>
      <c r="M199" s="60">
        <f t="shared" si="578"/>
        <v>3.1093279839518484E-2</v>
      </c>
      <c r="N199" s="60">
        <f t="shared" si="578"/>
        <v>8.4352078239608774E-2</v>
      </c>
      <c r="O199" s="60">
        <f t="shared" si="578"/>
        <v>8.755274261603363E-2</v>
      </c>
      <c r="P199" s="68">
        <f t="shared" si="578"/>
        <v>8.0601092896174675E-2</v>
      </c>
      <c r="Q199" s="67"/>
      <c r="R199" s="60"/>
      <c r="S199" s="60"/>
      <c r="T199" s="60"/>
      <c r="U199" s="68"/>
      <c r="V199" s="24"/>
    </row>
    <row r="200" spans="1:22" s="5" customFormat="1" ht="13.8" x14ac:dyDescent="0.3">
      <c r="A200" s="37">
        <v>38961</v>
      </c>
      <c r="B200" s="66">
        <v>96.1</v>
      </c>
      <c r="C200" s="66">
        <v>103.1</v>
      </c>
      <c r="D200" s="66">
        <v>89</v>
      </c>
      <c r="E200" s="66">
        <v>101.7</v>
      </c>
      <c r="F200" s="66">
        <v>80.400000000000006</v>
      </c>
      <c r="G200" s="67">
        <f t="shared" si="577"/>
        <v>1.051524710830698E-2</v>
      </c>
      <c r="H200" s="60">
        <f t="shared" si="577"/>
        <v>1.7769002961500524E-2</v>
      </c>
      <c r="I200" s="60">
        <f t="shared" si="577"/>
        <v>2.2522522522523403E-3</v>
      </c>
      <c r="J200" s="60">
        <f t="shared" si="577"/>
        <v>-5.8651026392961825E-3</v>
      </c>
      <c r="K200" s="68">
        <f t="shared" si="577"/>
        <v>8.7829360100377674E-3</v>
      </c>
      <c r="L200" s="67">
        <f t="shared" si="578"/>
        <v>5.7205720572057084E-2</v>
      </c>
      <c r="M200" s="60">
        <f t="shared" si="578"/>
        <v>3.5140562248995977E-2</v>
      </c>
      <c r="N200" s="60">
        <f t="shared" si="578"/>
        <v>8.6691086691086605E-2</v>
      </c>
      <c r="O200" s="60">
        <f t="shared" si="578"/>
        <v>6.1586638830897655E-2</v>
      </c>
      <c r="P200" s="68">
        <f t="shared" si="578"/>
        <v>0.10591471801925723</v>
      </c>
      <c r="Q200" s="67"/>
      <c r="R200" s="60"/>
      <c r="S200" s="60"/>
      <c r="T200" s="60"/>
      <c r="U200" s="68"/>
      <c r="V200" s="24"/>
    </row>
    <row r="201" spans="1:22" s="5" customFormat="1" ht="13.8" x14ac:dyDescent="0.3">
      <c r="A201" s="37">
        <v>38930</v>
      </c>
      <c r="B201" s="66">
        <v>95.1</v>
      </c>
      <c r="C201" s="66">
        <v>101.3</v>
      </c>
      <c r="D201" s="66">
        <v>88.8</v>
      </c>
      <c r="E201" s="66">
        <v>102.3</v>
      </c>
      <c r="F201" s="66">
        <v>79.7</v>
      </c>
      <c r="G201" s="67">
        <f t="shared" si="577"/>
        <v>5.285412262156397E-3</v>
      </c>
      <c r="H201" s="60">
        <f t="shared" si="577"/>
        <v>-9.7751710654936375E-3</v>
      </c>
      <c r="I201" s="60">
        <f t="shared" si="577"/>
        <v>2.1864211737629313E-2</v>
      </c>
      <c r="J201" s="60">
        <f t="shared" si="577"/>
        <v>2.2999999999999909E-2</v>
      </c>
      <c r="K201" s="68">
        <f t="shared" si="577"/>
        <v>2.0486555697823317E-2</v>
      </c>
      <c r="L201" s="67">
        <f t="shared" si="578"/>
        <v>7.0945945945945832E-2</v>
      </c>
      <c r="M201" s="60">
        <f t="shared" si="578"/>
        <v>4.0041067761806826E-2</v>
      </c>
      <c r="N201" s="60">
        <f t="shared" si="578"/>
        <v>0.10861423220973787</v>
      </c>
      <c r="O201" s="60">
        <f t="shared" si="578"/>
        <v>0.11803278688524577</v>
      </c>
      <c r="P201" s="68">
        <f t="shared" si="578"/>
        <v>9.9310344827586272E-2</v>
      </c>
      <c r="Q201" s="67"/>
      <c r="R201" s="60"/>
      <c r="S201" s="60"/>
      <c r="T201" s="60"/>
      <c r="U201" s="68"/>
      <c r="V201" s="24"/>
    </row>
    <row r="202" spans="1:22" s="5" customFormat="1" ht="13.8" x14ac:dyDescent="0.3">
      <c r="A202" s="37">
        <v>38899</v>
      </c>
      <c r="B202" s="66">
        <v>94.6</v>
      </c>
      <c r="C202" s="66">
        <v>102.3</v>
      </c>
      <c r="D202" s="66">
        <v>86.9</v>
      </c>
      <c r="E202" s="66">
        <v>100</v>
      </c>
      <c r="F202" s="66">
        <v>78.099999999999994</v>
      </c>
      <c r="G202" s="67">
        <f t="shared" si="577"/>
        <v>5.3134962805525543E-3</v>
      </c>
      <c r="H202" s="60">
        <f t="shared" si="577"/>
        <v>1.3875123885034535E-2</v>
      </c>
      <c r="I202" s="60">
        <f t="shared" si="577"/>
        <v>-2.2962112514349764E-3</v>
      </c>
      <c r="J202" s="60">
        <f t="shared" si="577"/>
        <v>-2.9910269192422456E-3</v>
      </c>
      <c r="K202" s="68">
        <f t="shared" si="577"/>
        <v>-2.5542784163473664E-3</v>
      </c>
      <c r="L202" s="67">
        <f t="shared" si="578"/>
        <v>5.935050391937291E-2</v>
      </c>
      <c r="M202" s="60">
        <f t="shared" si="578"/>
        <v>3.125E-2</v>
      </c>
      <c r="N202" s="60">
        <f t="shared" si="578"/>
        <v>9.3081761006289288E-2</v>
      </c>
      <c r="O202" s="60">
        <f t="shared" si="578"/>
        <v>7.6426264800861121E-2</v>
      </c>
      <c r="P202" s="68">
        <f t="shared" si="578"/>
        <v>0.10623229461756378</v>
      </c>
      <c r="Q202" s="67"/>
      <c r="R202" s="60"/>
      <c r="S202" s="60"/>
      <c r="T202" s="60"/>
      <c r="U202" s="68"/>
      <c r="V202" s="24"/>
    </row>
    <row r="203" spans="1:22" s="5" customFormat="1" ht="13.8" x14ac:dyDescent="0.3">
      <c r="A203" s="37">
        <v>38869</v>
      </c>
      <c r="B203" s="66">
        <v>94.1</v>
      </c>
      <c r="C203" s="66">
        <v>100.9</v>
      </c>
      <c r="D203" s="66">
        <v>87.1</v>
      </c>
      <c r="E203" s="66">
        <v>100.3</v>
      </c>
      <c r="F203" s="66">
        <v>78.3</v>
      </c>
      <c r="G203" s="67">
        <f t="shared" ref="G203:K244" si="579">(B203/B204)-1</f>
        <v>-2.1208907741251393E-3</v>
      </c>
      <c r="H203" s="60">
        <f t="shared" si="579"/>
        <v>-3.9486673247778326E-3</v>
      </c>
      <c r="I203" s="60">
        <f t="shared" si="579"/>
        <v>1.1494252873562871E-3</v>
      </c>
      <c r="J203" s="60">
        <f t="shared" si="579"/>
        <v>-9.9601593625509022E-4</v>
      </c>
      <c r="K203" s="68">
        <f t="shared" si="579"/>
        <v>3.8461538461538325E-3</v>
      </c>
      <c r="L203" s="67">
        <f t="shared" ref="L203:P244" si="580">(B203/B215)-1</f>
        <v>6.5685164212910596E-2</v>
      </c>
      <c r="M203" s="60">
        <f t="shared" si="580"/>
        <v>3.5934291581108724E-2</v>
      </c>
      <c r="N203" s="60">
        <f t="shared" si="580"/>
        <v>0.10392902408111526</v>
      </c>
      <c r="O203" s="60">
        <f t="shared" si="580"/>
        <v>7.8494623655913864E-2</v>
      </c>
      <c r="P203" s="68">
        <f t="shared" si="580"/>
        <v>0.12661870503597128</v>
      </c>
      <c r="Q203" s="67"/>
      <c r="R203" s="60"/>
      <c r="S203" s="60"/>
      <c r="T203" s="60"/>
      <c r="U203" s="68"/>
      <c r="V203" s="24"/>
    </row>
    <row r="204" spans="1:22" s="5" customFormat="1" ht="13.8" x14ac:dyDescent="0.3">
      <c r="A204" s="37">
        <v>38838</v>
      </c>
      <c r="B204" s="66">
        <v>94.3</v>
      </c>
      <c r="C204" s="66">
        <v>101.3</v>
      </c>
      <c r="D204" s="66">
        <v>87</v>
      </c>
      <c r="E204" s="66">
        <v>100.4</v>
      </c>
      <c r="F204" s="66">
        <v>78</v>
      </c>
      <c r="G204" s="67">
        <f t="shared" si="579"/>
        <v>4.2598509052182987E-3</v>
      </c>
      <c r="H204" s="60">
        <f t="shared" si="579"/>
        <v>1.9782393669633969E-3</v>
      </c>
      <c r="I204" s="60">
        <f t="shared" si="579"/>
        <v>3.4602076124568004E-3</v>
      </c>
      <c r="J204" s="60">
        <f t="shared" si="579"/>
        <v>1.8255578093306468E-2</v>
      </c>
      <c r="K204" s="68">
        <f t="shared" si="579"/>
        <v>-7.6335877862594437E-3</v>
      </c>
      <c r="L204" s="67">
        <f t="shared" si="580"/>
        <v>8.0183276059564657E-2</v>
      </c>
      <c r="M204" s="60">
        <f t="shared" si="580"/>
        <v>4.4329896907216559E-2</v>
      </c>
      <c r="N204" s="60">
        <f t="shared" si="580"/>
        <v>0.12403100775193798</v>
      </c>
      <c r="O204" s="60">
        <f t="shared" si="580"/>
        <v>9.9671412924425162E-2</v>
      </c>
      <c r="P204" s="68">
        <f t="shared" si="580"/>
        <v>0.14202049780380688</v>
      </c>
      <c r="Q204" s="67"/>
      <c r="R204" s="60"/>
      <c r="S204" s="60"/>
      <c r="T204" s="60"/>
      <c r="U204" s="68"/>
      <c r="V204" s="24"/>
    </row>
    <row r="205" spans="1:22" s="5" customFormat="1" ht="13.8" x14ac:dyDescent="0.3">
      <c r="A205" s="37">
        <v>38808</v>
      </c>
      <c r="B205" s="66">
        <v>93.9</v>
      </c>
      <c r="C205" s="66">
        <v>101.1</v>
      </c>
      <c r="D205" s="66">
        <v>86.7</v>
      </c>
      <c r="E205" s="66">
        <v>98.6</v>
      </c>
      <c r="F205" s="66">
        <v>78.599999999999994</v>
      </c>
      <c r="G205" s="67">
        <f t="shared" si="579"/>
        <v>2.960526315789469E-2</v>
      </c>
      <c r="H205" s="60">
        <f t="shared" si="579"/>
        <v>2.9531568228105876E-2</v>
      </c>
      <c r="I205" s="60">
        <f t="shared" si="579"/>
        <v>2.8469750889679846E-2</v>
      </c>
      <c r="J205" s="60">
        <f t="shared" si="579"/>
        <v>1.1282051282051286E-2</v>
      </c>
      <c r="K205" s="68">
        <f t="shared" si="579"/>
        <v>4.1059602649006655E-2</v>
      </c>
      <c r="L205" s="67">
        <f t="shared" si="580"/>
        <v>7.4370709382151068E-2</v>
      </c>
      <c r="M205" s="60">
        <f t="shared" si="580"/>
        <v>4.1194644696189497E-2</v>
      </c>
      <c r="N205" s="60">
        <f t="shared" si="580"/>
        <v>0.12160413971539463</v>
      </c>
      <c r="O205" s="60">
        <f t="shared" si="580"/>
        <v>7.6419213973799138E-2</v>
      </c>
      <c r="P205" s="68">
        <f t="shared" si="580"/>
        <v>0.16100443131462328</v>
      </c>
      <c r="Q205" s="67"/>
      <c r="R205" s="60"/>
      <c r="S205" s="60"/>
      <c r="T205" s="60"/>
      <c r="U205" s="68"/>
      <c r="V205" s="24"/>
    </row>
    <row r="206" spans="1:22" s="5" customFormat="1" ht="13.8" x14ac:dyDescent="0.3">
      <c r="A206" s="37">
        <v>38777</v>
      </c>
      <c r="B206" s="66">
        <v>91.2</v>
      </c>
      <c r="C206" s="66">
        <v>98.2</v>
      </c>
      <c r="D206" s="66">
        <v>84.3</v>
      </c>
      <c r="E206" s="66">
        <v>97.5</v>
      </c>
      <c r="F206" s="66">
        <v>75.5</v>
      </c>
      <c r="G206" s="67">
        <f t="shared" si="579"/>
        <v>-1.1917659804983716E-2</v>
      </c>
      <c r="H206" s="60">
        <f t="shared" si="579"/>
        <v>-1.4056224899598346E-2</v>
      </c>
      <c r="I206" s="60">
        <f t="shared" si="579"/>
        <v>-5.8962264150943522E-3</v>
      </c>
      <c r="J206" s="60">
        <f t="shared" si="579"/>
        <v>-6.1162079510702627E-3</v>
      </c>
      <c r="K206" s="68">
        <f t="shared" si="579"/>
        <v>-3.9577836411609502E-3</v>
      </c>
      <c r="L206" s="67">
        <f t="shared" si="580"/>
        <v>3.6363636363636376E-2</v>
      </c>
      <c r="M206" s="60">
        <f t="shared" si="580"/>
        <v>8.2135523613962036E-3</v>
      </c>
      <c r="N206" s="60">
        <f t="shared" si="580"/>
        <v>7.8005115089514021E-2</v>
      </c>
      <c r="O206" s="60">
        <f t="shared" si="580"/>
        <v>4.0554962646744963E-2</v>
      </c>
      <c r="P206" s="68">
        <f t="shared" si="580"/>
        <v>0.11192930780559629</v>
      </c>
      <c r="Q206" s="67"/>
      <c r="R206" s="60"/>
      <c r="S206" s="60"/>
      <c r="T206" s="60"/>
      <c r="U206" s="68"/>
      <c r="V206" s="24"/>
    </row>
    <row r="207" spans="1:22" s="5" customFormat="1" ht="13.8" x14ac:dyDescent="0.3">
      <c r="A207" s="37">
        <v>38749</v>
      </c>
      <c r="B207" s="66">
        <v>92.3</v>
      </c>
      <c r="C207" s="66">
        <v>99.6</v>
      </c>
      <c r="D207" s="66">
        <v>84.8</v>
      </c>
      <c r="E207" s="66">
        <v>98.1</v>
      </c>
      <c r="F207" s="66">
        <v>75.8</v>
      </c>
      <c r="G207" s="67">
        <f t="shared" si="579"/>
        <v>1.6519823788546217E-2</v>
      </c>
      <c r="H207" s="60">
        <f t="shared" si="579"/>
        <v>9.1185410334344574E-3</v>
      </c>
      <c r="I207" s="60">
        <f t="shared" si="579"/>
        <v>2.4154589371980784E-2</v>
      </c>
      <c r="J207" s="60">
        <f t="shared" si="579"/>
        <v>2.1874999999999867E-2</v>
      </c>
      <c r="K207" s="68">
        <f t="shared" si="579"/>
        <v>2.5710419485791558E-2</v>
      </c>
      <c r="L207" s="67">
        <f t="shared" si="580"/>
        <v>7.2009291521486718E-2</v>
      </c>
      <c r="M207" s="60">
        <f t="shared" si="580"/>
        <v>3.105590062111796E-2</v>
      </c>
      <c r="N207" s="60">
        <f t="shared" si="580"/>
        <v>0.12169312169312163</v>
      </c>
      <c r="O207" s="60">
        <f t="shared" si="580"/>
        <v>8.1587651598676869E-2</v>
      </c>
      <c r="P207" s="68">
        <f t="shared" si="580"/>
        <v>0.15548780487804881</v>
      </c>
      <c r="Q207" s="67"/>
      <c r="R207" s="60"/>
      <c r="S207" s="60"/>
      <c r="T207" s="60"/>
      <c r="U207" s="68"/>
      <c r="V207" s="24"/>
    </row>
    <row r="208" spans="1:22" s="5" customFormat="1" ht="13.8" x14ac:dyDescent="0.3">
      <c r="A208" s="37">
        <v>38718</v>
      </c>
      <c r="B208" s="66">
        <v>90.8</v>
      </c>
      <c r="C208" s="66">
        <v>98.7</v>
      </c>
      <c r="D208" s="66">
        <v>82.8</v>
      </c>
      <c r="E208" s="66">
        <v>96</v>
      </c>
      <c r="F208" s="66">
        <v>73.900000000000006</v>
      </c>
      <c r="G208" s="67">
        <f t="shared" si="579"/>
        <v>-1.1001100110011874E-3</v>
      </c>
      <c r="H208" s="60">
        <f t="shared" si="579"/>
        <v>-3.0303030303030498E-3</v>
      </c>
      <c r="I208" s="60">
        <f t="shared" si="579"/>
        <v>0</v>
      </c>
      <c r="J208" s="60">
        <f t="shared" si="579"/>
        <v>6.2893081761006275E-3</v>
      </c>
      <c r="K208" s="68">
        <f t="shared" si="579"/>
        <v>-5.3835800807535694E-3</v>
      </c>
      <c r="L208" s="67">
        <f t="shared" si="580"/>
        <v>3.0646992054483624E-2</v>
      </c>
      <c r="M208" s="60">
        <f t="shared" si="580"/>
        <v>0</v>
      </c>
      <c r="N208" s="60">
        <f t="shared" si="580"/>
        <v>7.2538860103626757E-2</v>
      </c>
      <c r="O208" s="60">
        <f t="shared" si="580"/>
        <v>5.4945054945054972E-2</v>
      </c>
      <c r="P208" s="68">
        <f t="shared" si="580"/>
        <v>8.6764705882353077E-2</v>
      </c>
      <c r="Q208" s="67"/>
      <c r="R208" s="60"/>
      <c r="S208" s="60"/>
      <c r="T208" s="60"/>
      <c r="U208" s="68"/>
      <c r="V208" s="24"/>
    </row>
    <row r="209" spans="1:22" s="5" customFormat="1" ht="13.8" x14ac:dyDescent="0.3">
      <c r="A209" s="37">
        <v>38687</v>
      </c>
      <c r="B209" s="66">
        <v>90.9</v>
      </c>
      <c r="C209" s="66">
        <v>99</v>
      </c>
      <c r="D209" s="66">
        <v>82.8</v>
      </c>
      <c r="E209" s="66">
        <v>95.4</v>
      </c>
      <c r="F209" s="66">
        <v>74.3</v>
      </c>
      <c r="G209" s="67">
        <f t="shared" si="579"/>
        <v>-2.1953896816683249E-3</v>
      </c>
      <c r="H209" s="60">
        <f t="shared" si="579"/>
        <v>2.0242914979757831E-3</v>
      </c>
      <c r="I209" s="60">
        <f t="shared" si="579"/>
        <v>-7.1942446043166131E-3</v>
      </c>
      <c r="J209" s="60">
        <f t="shared" si="579"/>
        <v>-1.3443640124095158E-2</v>
      </c>
      <c r="K209" s="68">
        <f t="shared" si="579"/>
        <v>-1.3440860215054862E-3</v>
      </c>
      <c r="L209" s="67">
        <f t="shared" si="580"/>
        <v>4.3628013777267549E-2</v>
      </c>
      <c r="M209" s="60">
        <f t="shared" si="580"/>
        <v>1.1235955056179803E-2</v>
      </c>
      <c r="N209" s="60">
        <f t="shared" si="580"/>
        <v>9.0909090909090828E-2</v>
      </c>
      <c r="O209" s="60">
        <f t="shared" si="580"/>
        <v>2.6910656620021456E-2</v>
      </c>
      <c r="P209" s="68">
        <f t="shared" si="580"/>
        <v>0.15552099533437014</v>
      </c>
      <c r="Q209" s="67"/>
      <c r="R209" s="60"/>
      <c r="S209" s="60"/>
      <c r="T209" s="60"/>
      <c r="U209" s="68"/>
      <c r="V209" s="24"/>
    </row>
    <row r="210" spans="1:22" s="5" customFormat="1" ht="13.8" x14ac:dyDescent="0.3">
      <c r="A210" s="37">
        <v>38657</v>
      </c>
      <c r="B210" s="66">
        <v>91.1</v>
      </c>
      <c r="C210" s="66">
        <v>98.8</v>
      </c>
      <c r="D210" s="66">
        <v>83.4</v>
      </c>
      <c r="E210" s="66">
        <v>96.7</v>
      </c>
      <c r="F210" s="66">
        <v>74.400000000000006</v>
      </c>
      <c r="G210" s="67">
        <f t="shared" si="579"/>
        <v>1.098901098901095E-3</v>
      </c>
      <c r="H210" s="60">
        <f t="shared" si="579"/>
        <v>-9.0270812437313053E-3</v>
      </c>
      <c r="I210" s="60">
        <f t="shared" si="579"/>
        <v>1.9559902200489088E-2</v>
      </c>
      <c r="J210" s="60">
        <f t="shared" si="579"/>
        <v>2.0042194092827037E-2</v>
      </c>
      <c r="K210" s="68">
        <f t="shared" si="579"/>
        <v>1.6393442622950838E-2</v>
      </c>
      <c r="L210" s="67">
        <f t="shared" si="580"/>
        <v>6.3010501750291548E-2</v>
      </c>
      <c r="M210" s="60">
        <f t="shared" si="580"/>
        <v>2.3834196891191706E-2</v>
      </c>
      <c r="N210" s="60">
        <f t="shared" si="580"/>
        <v>0.1120000000000001</v>
      </c>
      <c r="O210" s="60">
        <f t="shared" si="580"/>
        <v>7.4444444444444535E-2</v>
      </c>
      <c r="P210" s="68">
        <f t="shared" si="580"/>
        <v>0.14637904468412932</v>
      </c>
      <c r="Q210" s="67"/>
      <c r="R210" s="60"/>
      <c r="S210" s="60"/>
      <c r="T210" s="60"/>
      <c r="U210" s="68"/>
      <c r="V210" s="24"/>
    </row>
    <row r="211" spans="1:22" s="5" customFormat="1" ht="13.8" x14ac:dyDescent="0.3">
      <c r="A211" s="37">
        <v>38626</v>
      </c>
      <c r="B211" s="66">
        <v>91</v>
      </c>
      <c r="C211" s="66">
        <v>99.7</v>
      </c>
      <c r="D211" s="66">
        <v>81.8</v>
      </c>
      <c r="E211" s="66">
        <v>94.8</v>
      </c>
      <c r="F211" s="66">
        <v>73.2</v>
      </c>
      <c r="G211" s="67">
        <f t="shared" si="579"/>
        <v>1.1001100110010764E-3</v>
      </c>
      <c r="H211" s="60">
        <f t="shared" si="579"/>
        <v>1.0040160642570406E-3</v>
      </c>
      <c r="I211" s="60">
        <f t="shared" si="579"/>
        <v>-1.2210012210013277E-3</v>
      </c>
      <c r="J211" s="60">
        <f t="shared" si="579"/>
        <v>-1.043841336116913E-2</v>
      </c>
      <c r="K211" s="68">
        <f t="shared" si="579"/>
        <v>6.8775790921595803E-3</v>
      </c>
      <c r="L211" s="67">
        <f t="shared" si="580"/>
        <v>5.0808314087759987E-2</v>
      </c>
      <c r="M211" s="60">
        <f t="shared" si="580"/>
        <v>2.8895768833849367E-2</v>
      </c>
      <c r="N211" s="60">
        <f t="shared" si="580"/>
        <v>7.9155672823219003E-2</v>
      </c>
      <c r="O211" s="60">
        <f t="shared" si="580"/>
        <v>3.6065573770491799E-2</v>
      </c>
      <c r="P211" s="68">
        <f t="shared" si="580"/>
        <v>0.12269938650306744</v>
      </c>
      <c r="Q211" s="67"/>
      <c r="R211" s="60"/>
      <c r="S211" s="60"/>
      <c r="T211" s="60"/>
      <c r="U211" s="68"/>
      <c r="V211" s="24"/>
    </row>
    <row r="212" spans="1:22" s="5" customFormat="1" ht="13.8" x14ac:dyDescent="0.3">
      <c r="A212" s="37">
        <v>38596</v>
      </c>
      <c r="B212" s="66">
        <v>90.9</v>
      </c>
      <c r="C212" s="66">
        <v>99.6</v>
      </c>
      <c r="D212" s="66">
        <v>81.900000000000006</v>
      </c>
      <c r="E212" s="66">
        <v>95.8</v>
      </c>
      <c r="F212" s="66">
        <v>72.7</v>
      </c>
      <c r="G212" s="67">
        <f t="shared" si="579"/>
        <v>2.3648648648648685E-2</v>
      </c>
      <c r="H212" s="60">
        <f t="shared" si="579"/>
        <v>2.2587268993839782E-2</v>
      </c>
      <c r="I212" s="60">
        <f t="shared" si="579"/>
        <v>2.2471910112359605E-2</v>
      </c>
      <c r="J212" s="60">
        <f t="shared" si="579"/>
        <v>4.6994535519125691E-2</v>
      </c>
      <c r="K212" s="68">
        <f t="shared" si="579"/>
        <v>2.7586206896552667E-3</v>
      </c>
      <c r="L212" s="67">
        <f t="shared" si="580"/>
        <v>4.7235023041474644E-2</v>
      </c>
      <c r="M212" s="60">
        <f t="shared" si="580"/>
        <v>1.9447287615148356E-2</v>
      </c>
      <c r="N212" s="60">
        <f t="shared" si="580"/>
        <v>8.1902245706737098E-2</v>
      </c>
      <c r="O212" s="60">
        <f t="shared" si="580"/>
        <v>5.0438596491227949E-2</v>
      </c>
      <c r="P212" s="68">
        <f t="shared" si="580"/>
        <v>0.11674347158218135</v>
      </c>
      <c r="Q212" s="67"/>
      <c r="R212" s="60"/>
      <c r="S212" s="60"/>
      <c r="T212" s="60"/>
      <c r="U212" s="68"/>
      <c r="V212" s="24"/>
    </row>
    <row r="213" spans="1:22" s="5" customFormat="1" ht="13.8" x14ac:dyDescent="0.3">
      <c r="A213" s="37">
        <v>38565</v>
      </c>
      <c r="B213" s="66">
        <v>88.8</v>
      </c>
      <c r="C213" s="66">
        <v>97.4</v>
      </c>
      <c r="D213" s="66">
        <v>80.099999999999994</v>
      </c>
      <c r="E213" s="66">
        <v>91.5</v>
      </c>
      <c r="F213" s="66">
        <v>72.5</v>
      </c>
      <c r="G213" s="67">
        <f t="shared" si="579"/>
        <v>-5.5991041433370858E-3</v>
      </c>
      <c r="H213" s="60">
        <f t="shared" si="579"/>
        <v>-1.8145161290322509E-2</v>
      </c>
      <c r="I213" s="60">
        <f t="shared" si="579"/>
        <v>7.547169811320753E-3</v>
      </c>
      <c r="J213" s="60">
        <f t="shared" si="579"/>
        <v>-1.506996770721214E-2</v>
      </c>
      <c r="K213" s="68">
        <f t="shared" si="579"/>
        <v>2.6912181303116123E-2</v>
      </c>
      <c r="L213" s="67">
        <f t="shared" si="580"/>
        <v>3.1358885017421567E-2</v>
      </c>
      <c r="M213" s="60">
        <f t="shared" si="580"/>
        <v>6.1983471074380514E-3</v>
      </c>
      <c r="N213" s="60">
        <f t="shared" si="580"/>
        <v>6.6577896138481973E-2</v>
      </c>
      <c r="O213" s="60">
        <f t="shared" si="580"/>
        <v>2.2346368715083775E-2</v>
      </c>
      <c r="P213" s="68">
        <f t="shared" si="580"/>
        <v>0.10518292682926833</v>
      </c>
      <c r="Q213" s="67"/>
      <c r="R213" s="60"/>
      <c r="S213" s="60"/>
      <c r="T213" s="60"/>
      <c r="U213" s="68"/>
      <c r="V213" s="24"/>
    </row>
    <row r="214" spans="1:22" s="5" customFormat="1" ht="13.8" x14ac:dyDescent="0.3">
      <c r="A214" s="37">
        <v>38534</v>
      </c>
      <c r="B214" s="66">
        <v>89.3</v>
      </c>
      <c r="C214" s="66">
        <v>99.2</v>
      </c>
      <c r="D214" s="66">
        <v>79.5</v>
      </c>
      <c r="E214" s="66">
        <v>92.9</v>
      </c>
      <c r="F214" s="66">
        <v>70.599999999999994</v>
      </c>
      <c r="G214" s="67">
        <f t="shared" si="579"/>
        <v>1.1325028312570762E-2</v>
      </c>
      <c r="H214" s="60">
        <f t="shared" si="579"/>
        <v>1.848049281314168E-2</v>
      </c>
      <c r="I214" s="60">
        <f t="shared" si="579"/>
        <v>7.6045627376424285E-3</v>
      </c>
      <c r="J214" s="60">
        <f t="shared" si="579"/>
        <v>-1.0752688172042113E-3</v>
      </c>
      <c r="K214" s="68">
        <f t="shared" si="579"/>
        <v>1.5827338129496216E-2</v>
      </c>
      <c r="L214" s="67">
        <f t="shared" si="580"/>
        <v>2.4082568807339388E-2</v>
      </c>
      <c r="M214" s="60">
        <f t="shared" si="580"/>
        <v>1.4314928425357865E-2</v>
      </c>
      <c r="N214" s="60">
        <f t="shared" si="580"/>
        <v>4.0575916230366493E-2</v>
      </c>
      <c r="O214" s="60">
        <f t="shared" si="580"/>
        <v>1.4192139737991383E-2</v>
      </c>
      <c r="P214" s="68">
        <f t="shared" si="580"/>
        <v>6.8078668683812404E-2</v>
      </c>
      <c r="Q214" s="67"/>
      <c r="R214" s="60"/>
      <c r="S214" s="60"/>
      <c r="T214" s="60"/>
      <c r="U214" s="68"/>
      <c r="V214" s="24"/>
    </row>
    <row r="215" spans="1:22" s="5" customFormat="1" ht="13.8" x14ac:dyDescent="0.3">
      <c r="A215" s="37">
        <v>38504</v>
      </c>
      <c r="B215" s="66">
        <v>88.3</v>
      </c>
      <c r="C215" s="66">
        <v>97.4</v>
      </c>
      <c r="D215" s="66">
        <v>78.900000000000006</v>
      </c>
      <c r="E215" s="66">
        <v>93</v>
      </c>
      <c r="F215" s="66">
        <v>69.5</v>
      </c>
      <c r="G215" s="67">
        <f t="shared" si="579"/>
        <v>1.1454753722794919E-2</v>
      </c>
      <c r="H215" s="60">
        <f t="shared" si="579"/>
        <v>4.1237113402061709E-3</v>
      </c>
      <c r="I215" s="60">
        <f t="shared" si="579"/>
        <v>1.9379844961240345E-2</v>
      </c>
      <c r="J215" s="60">
        <f t="shared" si="579"/>
        <v>1.8619934282585016E-2</v>
      </c>
      <c r="K215" s="68">
        <f t="shared" si="579"/>
        <v>1.7569546120058677E-2</v>
      </c>
      <c r="L215" s="67">
        <f t="shared" si="580"/>
        <v>1.3777267508610747E-2</v>
      </c>
      <c r="M215" s="60">
        <f t="shared" si="580"/>
        <v>2.057613168724215E-3</v>
      </c>
      <c r="N215" s="60">
        <f t="shared" si="580"/>
        <v>2.6007802340702213E-2</v>
      </c>
      <c r="O215" s="60">
        <f t="shared" si="580"/>
        <v>2.1551724137931494E-3</v>
      </c>
      <c r="P215" s="68">
        <f t="shared" si="580"/>
        <v>5.1437216338880543E-2</v>
      </c>
      <c r="Q215" s="67"/>
      <c r="R215" s="60"/>
      <c r="S215" s="60"/>
      <c r="T215" s="60"/>
      <c r="U215" s="68"/>
      <c r="V215" s="24"/>
    </row>
    <row r="216" spans="1:22" s="5" customFormat="1" ht="13.8" x14ac:dyDescent="0.3">
      <c r="A216" s="37">
        <v>38473</v>
      </c>
      <c r="B216" s="66">
        <v>87.3</v>
      </c>
      <c r="C216" s="66">
        <v>97</v>
      </c>
      <c r="D216" s="66">
        <v>77.400000000000006</v>
      </c>
      <c r="E216" s="66">
        <v>91.3</v>
      </c>
      <c r="F216" s="66">
        <v>68.3</v>
      </c>
      <c r="G216" s="67">
        <f t="shared" si="579"/>
        <v>-1.1441647597254523E-3</v>
      </c>
      <c r="H216" s="60">
        <f t="shared" si="579"/>
        <v>-1.029866117404632E-3</v>
      </c>
      <c r="I216" s="60">
        <f t="shared" si="579"/>
        <v>1.2936610608020871E-3</v>
      </c>
      <c r="J216" s="60">
        <f t="shared" si="579"/>
        <v>-3.2751091703056012E-3</v>
      </c>
      <c r="K216" s="68">
        <f t="shared" si="579"/>
        <v>8.8626292466764678E-3</v>
      </c>
      <c r="L216" s="67">
        <f t="shared" si="580"/>
        <v>1.6298020954598202E-2</v>
      </c>
      <c r="M216" s="60">
        <f t="shared" si="580"/>
        <v>1.1470281543274119E-2</v>
      </c>
      <c r="N216" s="60">
        <f t="shared" si="580"/>
        <v>2.1108179419525142E-2</v>
      </c>
      <c r="O216" s="60">
        <f t="shared" si="580"/>
        <v>2.1252796420581532E-2</v>
      </c>
      <c r="P216" s="68">
        <f t="shared" si="580"/>
        <v>2.398800599700146E-2</v>
      </c>
      <c r="Q216" s="67"/>
      <c r="R216" s="60"/>
      <c r="S216" s="60"/>
      <c r="T216" s="60"/>
      <c r="U216" s="68"/>
      <c r="V216" s="24"/>
    </row>
    <row r="217" spans="1:22" s="5" customFormat="1" ht="13.8" x14ac:dyDescent="0.3">
      <c r="A217" s="37">
        <v>38443</v>
      </c>
      <c r="B217" s="66">
        <v>87.4</v>
      </c>
      <c r="C217" s="66">
        <v>97.1</v>
      </c>
      <c r="D217" s="66">
        <v>77.3</v>
      </c>
      <c r="E217" s="66">
        <v>91.6</v>
      </c>
      <c r="F217" s="66">
        <v>67.7</v>
      </c>
      <c r="G217" s="67">
        <f t="shared" si="579"/>
        <v>-6.8181818181817233E-3</v>
      </c>
      <c r="H217" s="60">
        <f t="shared" si="579"/>
        <v>-3.0800821355236874E-3</v>
      </c>
      <c r="I217" s="60">
        <f t="shared" si="579"/>
        <v>-1.1508951406649648E-2</v>
      </c>
      <c r="J217" s="60">
        <f t="shared" si="579"/>
        <v>-2.2411953041622246E-2</v>
      </c>
      <c r="K217" s="68">
        <f t="shared" si="579"/>
        <v>-2.9455081001472649E-3</v>
      </c>
      <c r="L217" s="67">
        <f t="shared" si="580"/>
        <v>1.274623406720754E-2</v>
      </c>
      <c r="M217" s="60">
        <f t="shared" si="580"/>
        <v>-1.0288065843622185E-3</v>
      </c>
      <c r="N217" s="60">
        <f t="shared" si="580"/>
        <v>3.4805890227576963E-2</v>
      </c>
      <c r="O217" s="60">
        <f t="shared" si="580"/>
        <v>5.408515535097802E-2</v>
      </c>
      <c r="P217" s="68">
        <f t="shared" si="580"/>
        <v>1.4992503748125996E-2</v>
      </c>
      <c r="Q217" s="67"/>
      <c r="R217" s="60"/>
      <c r="S217" s="60"/>
      <c r="T217" s="60"/>
      <c r="U217" s="68"/>
      <c r="V217" s="24"/>
    </row>
    <row r="218" spans="1:22" s="5" customFormat="1" ht="13.8" x14ac:dyDescent="0.3">
      <c r="A218" s="37">
        <v>38412</v>
      </c>
      <c r="B218" s="66">
        <v>88</v>
      </c>
      <c r="C218" s="66">
        <v>97.4</v>
      </c>
      <c r="D218" s="66">
        <v>78.2</v>
      </c>
      <c r="E218" s="66">
        <v>93.7</v>
      </c>
      <c r="F218" s="66">
        <v>67.900000000000006</v>
      </c>
      <c r="G218" s="67">
        <f t="shared" si="579"/>
        <v>2.2067363530778206E-2</v>
      </c>
      <c r="H218" s="60">
        <f t="shared" si="579"/>
        <v>8.281573498964967E-3</v>
      </c>
      <c r="I218" s="60">
        <f t="shared" si="579"/>
        <v>3.4391534391534417E-2</v>
      </c>
      <c r="J218" s="60">
        <f t="shared" si="579"/>
        <v>3.3076074972436587E-2</v>
      </c>
      <c r="K218" s="68">
        <f t="shared" si="579"/>
        <v>3.5060975609756184E-2</v>
      </c>
      <c r="L218" s="67">
        <f t="shared" si="580"/>
        <v>4.0189125295508443E-2</v>
      </c>
      <c r="M218" s="60">
        <f t="shared" si="580"/>
        <v>1.3527575442247697E-2</v>
      </c>
      <c r="N218" s="60">
        <f t="shared" si="580"/>
        <v>7.5653370013755161E-2</v>
      </c>
      <c r="O218" s="60">
        <f t="shared" si="580"/>
        <v>0.10625737898465171</v>
      </c>
      <c r="P218" s="68">
        <f t="shared" si="580"/>
        <v>4.9459041731066522E-2</v>
      </c>
      <c r="Q218" s="67"/>
      <c r="R218" s="60"/>
      <c r="S218" s="60"/>
      <c r="T218" s="60"/>
      <c r="U218" s="68"/>
      <c r="V218" s="24"/>
    </row>
    <row r="219" spans="1:22" s="5" customFormat="1" ht="13.8" x14ac:dyDescent="0.3">
      <c r="A219" s="37">
        <v>38384</v>
      </c>
      <c r="B219" s="66">
        <v>86.1</v>
      </c>
      <c r="C219" s="66">
        <v>96.6</v>
      </c>
      <c r="D219" s="66">
        <v>75.599999999999994</v>
      </c>
      <c r="E219" s="66">
        <v>90.7</v>
      </c>
      <c r="F219" s="66">
        <v>65.599999999999994</v>
      </c>
      <c r="G219" s="67">
        <f t="shared" si="579"/>
        <v>-2.2701475595913734E-2</v>
      </c>
      <c r="H219" s="60">
        <f t="shared" si="579"/>
        <v>-2.1276595744680882E-2</v>
      </c>
      <c r="I219" s="60">
        <f t="shared" si="579"/>
        <v>-2.0725388601036343E-2</v>
      </c>
      <c r="J219" s="60">
        <f t="shared" si="579"/>
        <v>-3.296703296703285E-3</v>
      </c>
      <c r="K219" s="68">
        <f t="shared" si="579"/>
        <v>-3.529411764705892E-2</v>
      </c>
      <c r="L219" s="67">
        <f t="shared" si="580"/>
        <v>8.1967213114753079E-3</v>
      </c>
      <c r="M219" s="60">
        <f t="shared" si="580"/>
        <v>3.1152647975076775E-3</v>
      </c>
      <c r="N219" s="60">
        <f t="shared" si="580"/>
        <v>1.7496635262449489E-2</v>
      </c>
      <c r="O219" s="60">
        <f t="shared" si="580"/>
        <v>3.5388127853881457E-2</v>
      </c>
      <c r="P219" s="68">
        <f t="shared" si="580"/>
        <v>6.1349693251533388E-3</v>
      </c>
      <c r="Q219" s="67"/>
      <c r="R219" s="60"/>
      <c r="S219" s="60"/>
      <c r="T219" s="60"/>
      <c r="U219" s="68"/>
      <c r="V219" s="24"/>
    </row>
    <row r="220" spans="1:22" s="5" customFormat="1" ht="13.8" x14ac:dyDescent="0.3">
      <c r="A220" s="37">
        <v>38353</v>
      </c>
      <c r="B220" s="66">
        <v>88.1</v>
      </c>
      <c r="C220" s="66">
        <v>98.7</v>
      </c>
      <c r="D220" s="66">
        <v>77.2</v>
      </c>
      <c r="E220" s="66">
        <v>91</v>
      </c>
      <c r="F220" s="66">
        <v>68</v>
      </c>
      <c r="G220" s="67">
        <f t="shared" si="579"/>
        <v>1.1481056257175659E-2</v>
      </c>
      <c r="H220" s="60">
        <f t="shared" si="579"/>
        <v>8.1716036772216949E-3</v>
      </c>
      <c r="I220" s="60">
        <f t="shared" si="579"/>
        <v>1.7127799736495364E-2</v>
      </c>
      <c r="J220" s="60">
        <f t="shared" si="579"/>
        <v>-2.0452099031216475E-2</v>
      </c>
      <c r="K220" s="68">
        <f t="shared" si="579"/>
        <v>5.7542768273717071E-2</v>
      </c>
      <c r="L220" s="67">
        <f t="shared" si="580"/>
        <v>5.3827751196172224E-2</v>
      </c>
      <c r="M220" s="60">
        <f t="shared" si="580"/>
        <v>2.8124999999999956E-2</v>
      </c>
      <c r="N220" s="60">
        <f t="shared" si="580"/>
        <v>8.4269662921348409E-2</v>
      </c>
      <c r="O220" s="60">
        <f t="shared" si="580"/>
        <v>8.9820359281437057E-2</v>
      </c>
      <c r="P220" s="68">
        <f t="shared" si="580"/>
        <v>7.9365079365079305E-2</v>
      </c>
      <c r="Q220" s="67"/>
      <c r="R220" s="60"/>
      <c r="S220" s="60"/>
      <c r="T220" s="60"/>
      <c r="U220" s="68"/>
      <c r="V220" s="24"/>
    </row>
    <row r="221" spans="1:22" s="5" customFormat="1" ht="13.8" x14ac:dyDescent="0.3">
      <c r="A221" s="37">
        <v>38322</v>
      </c>
      <c r="B221" s="66">
        <v>87.1</v>
      </c>
      <c r="C221" s="66">
        <v>97.9</v>
      </c>
      <c r="D221" s="66">
        <v>75.900000000000006</v>
      </c>
      <c r="E221" s="66">
        <v>92.9</v>
      </c>
      <c r="F221" s="66">
        <v>64.3</v>
      </c>
      <c r="G221" s="67">
        <f t="shared" si="579"/>
        <v>1.6336056009334854E-2</v>
      </c>
      <c r="H221" s="60">
        <f t="shared" si="579"/>
        <v>1.4507772020725396E-2</v>
      </c>
      <c r="I221" s="60">
        <f t="shared" si="579"/>
        <v>1.2000000000000011E-2</v>
      </c>
      <c r="J221" s="60">
        <f t="shared" si="579"/>
        <v>3.2222222222222374E-2</v>
      </c>
      <c r="K221" s="68">
        <f t="shared" si="579"/>
        <v>-9.24499229583986E-3</v>
      </c>
      <c r="L221" s="67">
        <f t="shared" si="580"/>
        <v>1.2790697674418539E-2</v>
      </c>
      <c r="M221" s="60">
        <f t="shared" si="580"/>
        <v>3.0737704918033515E-3</v>
      </c>
      <c r="N221" s="60">
        <f t="shared" si="580"/>
        <v>2.2911051212938016E-2</v>
      </c>
      <c r="O221" s="60">
        <f t="shared" si="580"/>
        <v>7.5231481481481399E-2</v>
      </c>
      <c r="P221" s="68">
        <f t="shared" si="580"/>
        <v>-2.5757575757575757E-2</v>
      </c>
      <c r="Q221" s="67"/>
      <c r="R221" s="60"/>
      <c r="S221" s="60"/>
      <c r="T221" s="60"/>
      <c r="U221" s="68"/>
      <c r="V221" s="24"/>
    </row>
    <row r="222" spans="1:22" s="5" customFormat="1" ht="13.8" x14ac:dyDescent="0.3">
      <c r="A222" s="37">
        <v>38292</v>
      </c>
      <c r="B222" s="66">
        <v>85.7</v>
      </c>
      <c r="C222" s="66">
        <v>96.5</v>
      </c>
      <c r="D222" s="66">
        <v>75</v>
      </c>
      <c r="E222" s="66">
        <v>90</v>
      </c>
      <c r="F222" s="66">
        <v>64.900000000000006</v>
      </c>
      <c r="G222" s="67">
        <f t="shared" si="579"/>
        <v>-1.0392609699768962E-2</v>
      </c>
      <c r="H222" s="60">
        <f t="shared" si="579"/>
        <v>-4.1279669762642746E-3</v>
      </c>
      <c r="I222" s="60">
        <f t="shared" si="579"/>
        <v>-1.055408970976246E-2</v>
      </c>
      <c r="J222" s="60">
        <f t="shared" si="579"/>
        <v>-1.6393442622950838E-2</v>
      </c>
      <c r="K222" s="68">
        <f t="shared" si="579"/>
        <v>-4.6012269938650041E-3</v>
      </c>
      <c r="L222" s="67">
        <f t="shared" si="580"/>
        <v>2.1454112038140627E-2</v>
      </c>
      <c r="M222" s="60">
        <f t="shared" si="580"/>
        <v>6.2565172054223073E-3</v>
      </c>
      <c r="N222" s="60">
        <f t="shared" si="580"/>
        <v>4.8951048951048959E-2</v>
      </c>
      <c r="O222" s="60">
        <f t="shared" si="580"/>
        <v>7.1428571428571397E-2</v>
      </c>
      <c r="P222" s="68">
        <f t="shared" si="580"/>
        <v>2.6898734177215333E-2</v>
      </c>
      <c r="Q222" s="67"/>
      <c r="R222" s="60"/>
      <c r="S222" s="60"/>
      <c r="T222" s="60"/>
      <c r="U222" s="68"/>
      <c r="V222" s="24"/>
    </row>
    <row r="223" spans="1:22" s="5" customFormat="1" ht="13.8" x14ac:dyDescent="0.3">
      <c r="A223" s="37">
        <v>38261</v>
      </c>
      <c r="B223" s="66">
        <v>86.6</v>
      </c>
      <c r="C223" s="66">
        <v>96.9</v>
      </c>
      <c r="D223" s="66">
        <v>75.8</v>
      </c>
      <c r="E223" s="66">
        <v>91.5</v>
      </c>
      <c r="F223" s="66">
        <v>65.2</v>
      </c>
      <c r="G223" s="67">
        <f t="shared" si="579"/>
        <v>-2.3041474654378336E-3</v>
      </c>
      <c r="H223" s="60">
        <f t="shared" si="579"/>
        <v>-8.1883316274309337E-3</v>
      </c>
      <c r="I223" s="60">
        <f t="shared" si="579"/>
        <v>1.3210039630118242E-3</v>
      </c>
      <c r="J223" s="60">
        <f t="shared" si="579"/>
        <v>3.2894736842103978E-3</v>
      </c>
      <c r="K223" s="68">
        <f t="shared" si="579"/>
        <v>1.536098310291889E-3</v>
      </c>
      <c r="L223" s="67">
        <f t="shared" si="580"/>
        <v>4.2117930204572884E-2</v>
      </c>
      <c r="M223" s="60">
        <f t="shared" si="580"/>
        <v>1.1482254697286143E-2</v>
      </c>
      <c r="N223" s="60">
        <f t="shared" si="580"/>
        <v>8.285714285714274E-2</v>
      </c>
      <c r="O223" s="60">
        <f t="shared" si="580"/>
        <v>0.11585365853658547</v>
      </c>
      <c r="P223" s="68">
        <f t="shared" si="580"/>
        <v>5.1612903225806583E-2</v>
      </c>
      <c r="Q223" s="67"/>
      <c r="R223" s="60"/>
      <c r="S223" s="60"/>
      <c r="T223" s="60"/>
      <c r="U223" s="68"/>
      <c r="V223" s="24"/>
    </row>
    <row r="224" spans="1:22" s="5" customFormat="1" ht="13.8" x14ac:dyDescent="0.3">
      <c r="A224" s="37">
        <v>38231</v>
      </c>
      <c r="B224" s="66">
        <v>86.8</v>
      </c>
      <c r="C224" s="66">
        <v>97.7</v>
      </c>
      <c r="D224" s="66">
        <v>75.7</v>
      </c>
      <c r="E224" s="66">
        <v>91.2</v>
      </c>
      <c r="F224" s="66">
        <v>65.099999999999994</v>
      </c>
      <c r="G224" s="67">
        <f t="shared" si="579"/>
        <v>8.1300813008129413E-3</v>
      </c>
      <c r="H224" s="60">
        <f t="shared" si="579"/>
        <v>9.2975206611571881E-3</v>
      </c>
      <c r="I224" s="60">
        <f t="shared" si="579"/>
        <v>7.9893475366179523E-3</v>
      </c>
      <c r="J224" s="60">
        <f t="shared" si="579"/>
        <v>1.8994413407821265E-2</v>
      </c>
      <c r="K224" s="68">
        <f t="shared" si="579"/>
        <v>-7.6219512195121464E-3</v>
      </c>
      <c r="L224" s="67">
        <f t="shared" si="580"/>
        <v>5.7247259439707765E-2</v>
      </c>
      <c r="M224" s="60">
        <f t="shared" si="580"/>
        <v>3.3862433862433816E-2</v>
      </c>
      <c r="N224" s="60">
        <f t="shared" si="580"/>
        <v>9.710144927536235E-2</v>
      </c>
      <c r="O224" s="60">
        <f t="shared" si="580"/>
        <v>0.11627906976744184</v>
      </c>
      <c r="P224" s="68">
        <f t="shared" si="580"/>
        <v>7.4257425742574101E-2</v>
      </c>
      <c r="Q224" s="67"/>
      <c r="R224" s="60"/>
      <c r="S224" s="60"/>
      <c r="T224" s="60"/>
      <c r="U224" s="68"/>
      <c r="V224" s="24"/>
    </row>
    <row r="225" spans="1:22" s="5" customFormat="1" ht="13.8" x14ac:dyDescent="0.3">
      <c r="A225" s="37">
        <v>38200</v>
      </c>
      <c r="B225" s="66">
        <v>86.1</v>
      </c>
      <c r="C225" s="66">
        <v>96.8</v>
      </c>
      <c r="D225" s="66">
        <v>75.099999999999994</v>
      </c>
      <c r="E225" s="66">
        <v>89.5</v>
      </c>
      <c r="F225" s="66">
        <v>65.599999999999994</v>
      </c>
      <c r="G225" s="67">
        <f t="shared" si="579"/>
        <v>-1.2614678899082632E-2</v>
      </c>
      <c r="H225" s="60">
        <f t="shared" si="579"/>
        <v>-1.0224948875255602E-2</v>
      </c>
      <c r="I225" s="60">
        <f t="shared" si="579"/>
        <v>-1.7015706806282838E-2</v>
      </c>
      <c r="J225" s="60">
        <f t="shared" si="579"/>
        <v>-2.2925764192139653E-2</v>
      </c>
      <c r="K225" s="68">
        <f t="shared" si="579"/>
        <v>-7.5642965204235635E-3</v>
      </c>
      <c r="L225" s="67">
        <f t="shared" si="580"/>
        <v>6.2962962962962887E-2</v>
      </c>
      <c r="M225" s="60">
        <f t="shared" si="580"/>
        <v>3.4188034188034289E-2</v>
      </c>
      <c r="N225" s="60">
        <f t="shared" si="580"/>
        <v>0.10766961651917395</v>
      </c>
      <c r="O225" s="60">
        <f t="shared" si="580"/>
        <v>0.13005050505050497</v>
      </c>
      <c r="P225" s="68">
        <f t="shared" si="580"/>
        <v>9.1514143094841849E-2</v>
      </c>
      <c r="Q225" s="67"/>
      <c r="R225" s="60"/>
      <c r="S225" s="60"/>
      <c r="T225" s="60"/>
      <c r="U225" s="68"/>
      <c r="V225" s="24"/>
    </row>
    <row r="226" spans="1:22" s="5" customFormat="1" ht="13.8" x14ac:dyDescent="0.3">
      <c r="A226" s="37">
        <v>38169</v>
      </c>
      <c r="B226" s="66">
        <v>87.2</v>
      </c>
      <c r="C226" s="66">
        <v>97.8</v>
      </c>
      <c r="D226" s="66">
        <v>76.400000000000006</v>
      </c>
      <c r="E226" s="66">
        <v>91.6</v>
      </c>
      <c r="F226" s="66">
        <v>66.099999999999994</v>
      </c>
      <c r="G226" s="67">
        <f t="shared" si="579"/>
        <v>1.1481056257176547E-3</v>
      </c>
      <c r="H226" s="60">
        <f t="shared" si="579"/>
        <v>6.1728395061728669E-3</v>
      </c>
      <c r="I226" s="60">
        <f t="shared" si="579"/>
        <v>-6.5019505851755532E-3</v>
      </c>
      <c r="J226" s="60">
        <f t="shared" si="579"/>
        <v>-1.2931034482758674E-2</v>
      </c>
      <c r="K226" s="68">
        <f t="shared" si="579"/>
        <v>0</v>
      </c>
      <c r="L226" s="67">
        <f t="shared" si="580"/>
        <v>4.3062200956937913E-2</v>
      </c>
      <c r="M226" s="60">
        <f t="shared" si="580"/>
        <v>1.2422360248447228E-2</v>
      </c>
      <c r="N226" s="60">
        <f t="shared" si="580"/>
        <v>8.5227272727272707E-2</v>
      </c>
      <c r="O226" s="60">
        <f t="shared" si="580"/>
        <v>9.3078758949880713E-2</v>
      </c>
      <c r="P226" s="68">
        <f t="shared" si="580"/>
        <v>7.8303425774877589E-2</v>
      </c>
      <c r="Q226" s="67"/>
      <c r="R226" s="60"/>
      <c r="S226" s="60"/>
      <c r="T226" s="60"/>
      <c r="U226" s="68"/>
      <c r="V226" s="24"/>
    </row>
    <row r="227" spans="1:22" s="5" customFormat="1" ht="13.8" x14ac:dyDescent="0.3">
      <c r="A227" s="37">
        <v>38139</v>
      </c>
      <c r="B227" s="66">
        <v>87.1</v>
      </c>
      <c r="C227" s="66">
        <v>97.2</v>
      </c>
      <c r="D227" s="66">
        <v>76.900000000000006</v>
      </c>
      <c r="E227" s="66">
        <v>92.8</v>
      </c>
      <c r="F227" s="66">
        <v>66.099999999999994</v>
      </c>
      <c r="G227" s="67">
        <f t="shared" si="579"/>
        <v>1.3969732246798428E-2</v>
      </c>
      <c r="H227" s="60">
        <f t="shared" si="579"/>
        <v>1.3555787278414888E-2</v>
      </c>
      <c r="I227" s="60">
        <f t="shared" si="579"/>
        <v>1.4511873350923521E-2</v>
      </c>
      <c r="J227" s="60">
        <f t="shared" si="579"/>
        <v>3.8031319910514449E-2</v>
      </c>
      <c r="K227" s="68">
        <f t="shared" si="579"/>
        <v>-8.9955022488756864E-3</v>
      </c>
      <c r="L227" s="67">
        <f t="shared" si="580"/>
        <v>7.5308641975308621E-2</v>
      </c>
      <c r="M227" s="60">
        <f t="shared" si="580"/>
        <v>2.5316455696202667E-2</v>
      </c>
      <c r="N227" s="60">
        <f t="shared" si="580"/>
        <v>0.15639097744360919</v>
      </c>
      <c r="O227" s="60">
        <f t="shared" si="580"/>
        <v>0.18518518518518512</v>
      </c>
      <c r="P227" s="68">
        <f t="shared" si="580"/>
        <v>0.1299145299145299</v>
      </c>
      <c r="Q227" s="67"/>
      <c r="R227" s="60"/>
      <c r="S227" s="60"/>
      <c r="T227" s="60"/>
      <c r="U227" s="68"/>
      <c r="V227" s="24"/>
    </row>
    <row r="228" spans="1:22" s="5" customFormat="1" ht="13.8" x14ac:dyDescent="0.3">
      <c r="A228" s="37">
        <v>38108</v>
      </c>
      <c r="B228" s="66">
        <v>85.9</v>
      </c>
      <c r="C228" s="66">
        <v>95.9</v>
      </c>
      <c r="D228" s="66">
        <v>75.8</v>
      </c>
      <c r="E228" s="66">
        <v>89.4</v>
      </c>
      <c r="F228" s="66">
        <v>66.7</v>
      </c>
      <c r="G228" s="67">
        <f t="shared" si="579"/>
        <v>-4.6349942062571259E-3</v>
      </c>
      <c r="H228" s="60">
        <f t="shared" si="579"/>
        <v>-1.3374485596707841E-2</v>
      </c>
      <c r="I228" s="60">
        <f t="shared" si="579"/>
        <v>1.4725568942436373E-2</v>
      </c>
      <c r="J228" s="60">
        <f t="shared" si="579"/>
        <v>2.8768699654775576E-2</v>
      </c>
      <c r="K228" s="68">
        <f t="shared" si="579"/>
        <v>0</v>
      </c>
      <c r="L228" s="67">
        <f t="shared" si="580"/>
        <v>5.7881773399014902E-2</v>
      </c>
      <c r="M228" s="60">
        <f t="shared" si="580"/>
        <v>6.2959076600210828E-3</v>
      </c>
      <c r="N228" s="60">
        <f t="shared" si="580"/>
        <v>0.13643178410794587</v>
      </c>
      <c r="O228" s="60">
        <f t="shared" si="580"/>
        <v>0.1302149178255374</v>
      </c>
      <c r="P228" s="68">
        <f t="shared" si="580"/>
        <v>0.14408233276157811</v>
      </c>
      <c r="Q228" s="67"/>
      <c r="R228" s="60"/>
      <c r="S228" s="60"/>
      <c r="T228" s="60"/>
      <c r="U228" s="68"/>
      <c r="V228" s="24"/>
    </row>
    <row r="229" spans="1:22" s="5" customFormat="1" ht="13.8" x14ac:dyDescent="0.3">
      <c r="A229" s="37">
        <v>38078</v>
      </c>
      <c r="B229" s="66">
        <v>86.3</v>
      </c>
      <c r="C229" s="66">
        <v>97.2</v>
      </c>
      <c r="D229" s="66">
        <v>74.7</v>
      </c>
      <c r="E229" s="66">
        <v>86.9</v>
      </c>
      <c r="F229" s="66">
        <v>66.7</v>
      </c>
      <c r="G229" s="67">
        <f t="shared" si="579"/>
        <v>2.0094562647754222E-2</v>
      </c>
      <c r="H229" s="60">
        <f t="shared" si="579"/>
        <v>1.1446409989594342E-2</v>
      </c>
      <c r="I229" s="60">
        <f t="shared" si="579"/>
        <v>2.7510316368638321E-2</v>
      </c>
      <c r="J229" s="60">
        <f t="shared" si="579"/>
        <v>2.5974025974025983E-2</v>
      </c>
      <c r="K229" s="68">
        <f t="shared" si="579"/>
        <v>3.0911901081916549E-2</v>
      </c>
      <c r="L229" s="67">
        <f t="shared" si="580"/>
        <v>3.9759036144578319E-2</v>
      </c>
      <c r="M229" s="60">
        <f t="shared" si="580"/>
        <v>1.3555787278414888E-2</v>
      </c>
      <c r="N229" s="60">
        <f t="shared" si="580"/>
        <v>7.1736011477761874E-2</v>
      </c>
      <c r="O229" s="60">
        <f t="shared" si="580"/>
        <v>3.6992840095465551E-2</v>
      </c>
      <c r="P229" s="68">
        <f t="shared" si="580"/>
        <v>0.1079734219269104</v>
      </c>
      <c r="Q229" s="67"/>
      <c r="R229" s="60"/>
      <c r="S229" s="60"/>
      <c r="T229" s="60"/>
      <c r="U229" s="68"/>
      <c r="V229" s="24"/>
    </row>
    <row r="230" spans="1:22" s="5" customFormat="1" ht="13.8" x14ac:dyDescent="0.3">
      <c r="A230" s="37">
        <v>38047</v>
      </c>
      <c r="B230" s="66">
        <v>84.6</v>
      </c>
      <c r="C230" s="66">
        <v>96.1</v>
      </c>
      <c r="D230" s="66">
        <v>72.7</v>
      </c>
      <c r="E230" s="66">
        <v>84.7</v>
      </c>
      <c r="F230" s="66">
        <v>64.7</v>
      </c>
      <c r="G230" s="67">
        <f t="shared" si="579"/>
        <v>-9.3676814988291612E-3</v>
      </c>
      <c r="H230" s="60">
        <f t="shared" si="579"/>
        <v>-2.0768431983385627E-3</v>
      </c>
      <c r="I230" s="60">
        <f t="shared" si="579"/>
        <v>-2.1534320323014722E-2</v>
      </c>
      <c r="J230" s="60">
        <f t="shared" si="579"/>
        <v>-3.3105022831050102E-2</v>
      </c>
      <c r="K230" s="68">
        <f t="shared" si="579"/>
        <v>-7.6687116564416735E-3</v>
      </c>
      <c r="L230" s="67">
        <f t="shared" si="580"/>
        <v>2.2974607013301007E-2</v>
      </c>
      <c r="M230" s="60">
        <f t="shared" si="580"/>
        <v>8.394543546694555E-3</v>
      </c>
      <c r="N230" s="60">
        <f t="shared" si="580"/>
        <v>4.4540229885057681E-2</v>
      </c>
      <c r="O230" s="60">
        <f t="shared" si="580"/>
        <v>1.0739856801909475E-2</v>
      </c>
      <c r="P230" s="68">
        <f t="shared" si="580"/>
        <v>7.8333333333333366E-2</v>
      </c>
      <c r="Q230" s="67"/>
      <c r="R230" s="60"/>
      <c r="S230" s="60"/>
      <c r="T230" s="60"/>
      <c r="U230" s="68"/>
      <c r="V230" s="24"/>
    </row>
    <row r="231" spans="1:22" s="5" customFormat="1" ht="13.8" x14ac:dyDescent="0.3">
      <c r="A231" s="37">
        <v>38018</v>
      </c>
      <c r="B231" s="66">
        <v>85.4</v>
      </c>
      <c r="C231" s="66">
        <v>96.3</v>
      </c>
      <c r="D231" s="66">
        <v>74.3</v>
      </c>
      <c r="E231" s="66">
        <v>87.6</v>
      </c>
      <c r="F231" s="66">
        <v>65.2</v>
      </c>
      <c r="G231" s="67">
        <f t="shared" si="579"/>
        <v>2.1531100478469067E-2</v>
      </c>
      <c r="H231" s="60">
        <f t="shared" si="579"/>
        <v>3.1250000000000444E-3</v>
      </c>
      <c r="I231" s="60">
        <f t="shared" si="579"/>
        <v>4.3539325842696597E-2</v>
      </c>
      <c r="J231" s="60">
        <f t="shared" si="579"/>
        <v>4.9101796407185594E-2</v>
      </c>
      <c r="K231" s="68">
        <f t="shared" si="579"/>
        <v>3.4920634920635019E-2</v>
      </c>
      <c r="L231" s="67">
        <f t="shared" si="580"/>
        <v>3.6407766990291357E-2</v>
      </c>
      <c r="M231" s="60">
        <f t="shared" si="580"/>
        <v>7.3221757322174952E-3</v>
      </c>
      <c r="N231" s="60">
        <f t="shared" si="580"/>
        <v>8.4671532846715358E-2</v>
      </c>
      <c r="O231" s="60">
        <f t="shared" si="580"/>
        <v>6.3106796116504604E-2</v>
      </c>
      <c r="P231" s="68">
        <f t="shared" si="580"/>
        <v>0.10135135135135132</v>
      </c>
      <c r="Q231" s="67"/>
      <c r="R231" s="60"/>
      <c r="S231" s="60"/>
      <c r="T231" s="60"/>
      <c r="U231" s="68"/>
      <c r="V231" s="24"/>
    </row>
    <row r="232" spans="1:22" s="5" customFormat="1" ht="13.8" x14ac:dyDescent="0.3">
      <c r="A232" s="37">
        <v>37987</v>
      </c>
      <c r="B232" s="66">
        <v>83.6</v>
      </c>
      <c r="C232" s="66">
        <v>96</v>
      </c>
      <c r="D232" s="66">
        <v>71.2</v>
      </c>
      <c r="E232" s="66">
        <v>83.5</v>
      </c>
      <c r="F232" s="66">
        <v>63</v>
      </c>
      <c r="G232" s="67">
        <f t="shared" si="579"/>
        <v>-2.7906976744186074E-2</v>
      </c>
      <c r="H232" s="60">
        <f t="shared" si="579"/>
        <v>-1.6393442622950727E-2</v>
      </c>
      <c r="I232" s="60">
        <f t="shared" si="579"/>
        <v>-4.0431266846361225E-2</v>
      </c>
      <c r="J232" s="60">
        <f t="shared" si="579"/>
        <v>-3.3564814814814881E-2</v>
      </c>
      <c r="K232" s="68">
        <f t="shared" si="579"/>
        <v>-4.5454545454545414E-2</v>
      </c>
      <c r="L232" s="67">
        <f t="shared" si="580"/>
        <v>1.5795868772782384E-2</v>
      </c>
      <c r="M232" s="60">
        <f t="shared" si="580"/>
        <v>1.0526315789473717E-2</v>
      </c>
      <c r="N232" s="60">
        <f t="shared" si="580"/>
        <v>2.7417027417027562E-2</v>
      </c>
      <c r="O232" s="60">
        <f t="shared" si="580"/>
        <v>-1.1961722488037507E-3</v>
      </c>
      <c r="P232" s="68">
        <f t="shared" si="580"/>
        <v>5.7046979865771785E-2</v>
      </c>
      <c r="Q232" s="67"/>
      <c r="R232" s="60"/>
      <c r="S232" s="60"/>
      <c r="T232" s="60"/>
      <c r="U232" s="68"/>
      <c r="V232" s="24"/>
    </row>
    <row r="233" spans="1:22" s="5" customFormat="1" ht="13.8" x14ac:dyDescent="0.3">
      <c r="A233" s="37">
        <v>37956</v>
      </c>
      <c r="B233" s="66">
        <v>86</v>
      </c>
      <c r="C233" s="66">
        <v>97.6</v>
      </c>
      <c r="D233" s="66">
        <v>74.2</v>
      </c>
      <c r="E233" s="66">
        <v>86.4</v>
      </c>
      <c r="F233" s="66">
        <v>66</v>
      </c>
      <c r="G233" s="67">
        <f t="shared" si="579"/>
        <v>2.502979737783062E-2</v>
      </c>
      <c r="H233" s="60">
        <f t="shared" si="579"/>
        <v>1.7726798748696426E-2</v>
      </c>
      <c r="I233" s="60">
        <f t="shared" si="579"/>
        <v>3.7762237762237749E-2</v>
      </c>
      <c r="J233" s="60">
        <f t="shared" si="579"/>
        <v>2.8571428571428692E-2</v>
      </c>
      <c r="K233" s="68">
        <f t="shared" si="579"/>
        <v>4.4303797468354444E-2</v>
      </c>
      <c r="L233" s="67">
        <f t="shared" si="580"/>
        <v>2.502979737783062E-2</v>
      </c>
      <c r="M233" s="60">
        <f t="shared" si="580"/>
        <v>1.349948078920038E-2</v>
      </c>
      <c r="N233" s="60">
        <f t="shared" si="580"/>
        <v>4.9504950495049549E-2</v>
      </c>
      <c r="O233" s="60"/>
      <c r="P233" s="68"/>
      <c r="Q233" s="67"/>
      <c r="R233" s="60"/>
      <c r="S233" s="60"/>
      <c r="T233" s="60"/>
      <c r="U233" s="68"/>
      <c r="V233" s="24"/>
    </row>
    <row r="234" spans="1:22" s="5" customFormat="1" ht="13.8" x14ac:dyDescent="0.3">
      <c r="A234" s="37">
        <v>37926</v>
      </c>
      <c r="B234" s="66">
        <v>83.9</v>
      </c>
      <c r="C234" s="66">
        <v>95.9</v>
      </c>
      <c r="D234" s="66">
        <v>71.5</v>
      </c>
      <c r="E234" s="66">
        <v>84</v>
      </c>
      <c r="F234" s="66">
        <v>63.2</v>
      </c>
      <c r="G234" s="67">
        <f t="shared" si="579"/>
        <v>9.6269554753309894E-3</v>
      </c>
      <c r="H234" s="60">
        <f t="shared" si="579"/>
        <v>1.0438413361169019E-3</v>
      </c>
      <c r="I234" s="60">
        <f t="shared" si="579"/>
        <v>2.1428571428571352E-2</v>
      </c>
      <c r="J234" s="60">
        <f t="shared" si="579"/>
        <v>2.4390243902439046E-2</v>
      </c>
      <c r="K234" s="68">
        <f t="shared" si="579"/>
        <v>1.9354838709677358E-2</v>
      </c>
      <c r="L234" s="67">
        <f t="shared" si="580"/>
        <v>3.5885167464115852E-3</v>
      </c>
      <c r="M234" s="60">
        <f t="shared" si="580"/>
        <v>-4.1536863966770143E-3</v>
      </c>
      <c r="N234" s="60">
        <f t="shared" si="580"/>
        <v>1.5625E-2</v>
      </c>
      <c r="O234" s="60"/>
      <c r="P234" s="68"/>
      <c r="Q234" s="67"/>
      <c r="R234" s="60"/>
      <c r="S234" s="60"/>
      <c r="T234" s="60"/>
      <c r="U234" s="68"/>
      <c r="V234" s="24"/>
    </row>
    <row r="235" spans="1:22" s="5" customFormat="1" ht="13.8" x14ac:dyDescent="0.3">
      <c r="A235" s="37">
        <v>37895</v>
      </c>
      <c r="B235" s="66">
        <v>83.1</v>
      </c>
      <c r="C235" s="66">
        <v>95.8</v>
      </c>
      <c r="D235" s="66">
        <v>70</v>
      </c>
      <c r="E235" s="66">
        <v>82</v>
      </c>
      <c r="F235" s="66">
        <v>62</v>
      </c>
      <c r="G235" s="67">
        <f t="shared" si="579"/>
        <v>1.2180267965895331E-2</v>
      </c>
      <c r="H235" s="60">
        <f t="shared" si="579"/>
        <v>1.3756613756613634E-2</v>
      </c>
      <c r="I235" s="60">
        <f t="shared" si="579"/>
        <v>1.449275362318847E-2</v>
      </c>
      <c r="J235" s="60">
        <f t="shared" si="579"/>
        <v>3.6719706242349659E-3</v>
      </c>
      <c r="K235" s="68">
        <f t="shared" si="579"/>
        <v>2.3102310231023049E-2</v>
      </c>
      <c r="L235" s="67">
        <f t="shared" si="580"/>
        <v>4.8367593712210777E-3</v>
      </c>
      <c r="M235" s="60">
        <f t="shared" si="580"/>
        <v>-7.2538860103626979E-3</v>
      </c>
      <c r="N235" s="60">
        <f t="shared" si="580"/>
        <v>2.1897810218978186E-2</v>
      </c>
      <c r="O235" s="60"/>
      <c r="P235" s="68"/>
      <c r="Q235" s="67"/>
      <c r="R235" s="60"/>
      <c r="S235" s="60"/>
      <c r="T235" s="60"/>
      <c r="U235" s="68"/>
      <c r="V235" s="24"/>
    </row>
    <row r="236" spans="1:22" s="5" customFormat="1" ht="13.8" x14ac:dyDescent="0.3">
      <c r="A236" s="37">
        <v>37865</v>
      </c>
      <c r="B236" s="66">
        <v>82.1</v>
      </c>
      <c r="C236" s="66">
        <v>94.5</v>
      </c>
      <c r="D236" s="66">
        <v>69</v>
      </c>
      <c r="E236" s="66">
        <v>81.7</v>
      </c>
      <c r="F236" s="66">
        <v>60.6</v>
      </c>
      <c r="G236" s="67">
        <f t="shared" si="579"/>
        <v>1.3580246913580174E-2</v>
      </c>
      <c r="H236" s="60">
        <f t="shared" si="579"/>
        <v>9.6153846153845812E-3</v>
      </c>
      <c r="I236" s="60">
        <f t="shared" si="579"/>
        <v>1.7699115044247815E-2</v>
      </c>
      <c r="J236" s="60">
        <f t="shared" si="579"/>
        <v>3.1565656565656575E-2</v>
      </c>
      <c r="K236" s="68">
        <f t="shared" si="579"/>
        <v>8.3194675540765317E-3</v>
      </c>
      <c r="L236" s="67">
        <f t="shared" si="580"/>
        <v>-2.1454112038140738E-2</v>
      </c>
      <c r="M236" s="60">
        <f t="shared" si="580"/>
        <v>-3.1762295081967151E-2</v>
      </c>
      <c r="N236" s="60">
        <f t="shared" si="580"/>
        <v>-1.0043041606886738E-2</v>
      </c>
      <c r="O236" s="60"/>
      <c r="P236" s="68"/>
      <c r="Q236" s="67"/>
      <c r="R236" s="60"/>
      <c r="S236" s="60"/>
      <c r="T236" s="60"/>
      <c r="U236" s="68"/>
      <c r="V236" s="24"/>
    </row>
    <row r="237" spans="1:22" s="5" customFormat="1" ht="13.8" x14ac:dyDescent="0.3">
      <c r="A237" s="37">
        <v>37834</v>
      </c>
      <c r="B237" s="66">
        <v>81</v>
      </c>
      <c r="C237" s="66">
        <v>93.6</v>
      </c>
      <c r="D237" s="66">
        <v>67.8</v>
      </c>
      <c r="E237" s="66">
        <v>79.2</v>
      </c>
      <c r="F237" s="66">
        <v>60.1</v>
      </c>
      <c r="G237" s="67">
        <f t="shared" si="579"/>
        <v>-3.1100478468899406E-2</v>
      </c>
      <c r="H237" s="60">
        <f t="shared" si="579"/>
        <v>-3.105590062111796E-2</v>
      </c>
      <c r="I237" s="60">
        <f t="shared" si="579"/>
        <v>-3.6931818181818343E-2</v>
      </c>
      <c r="J237" s="60">
        <f t="shared" si="579"/>
        <v>-5.4892601431980825E-2</v>
      </c>
      <c r="K237" s="68">
        <f t="shared" si="579"/>
        <v>-1.9575856443719397E-2</v>
      </c>
      <c r="L237" s="67">
        <f t="shared" si="580"/>
        <v>-4.0284360189573487E-2</v>
      </c>
      <c r="M237" s="60">
        <f t="shared" si="580"/>
        <v>-4.5871559633027581E-2</v>
      </c>
      <c r="N237" s="60">
        <f t="shared" si="580"/>
        <v>-3.6931818181818343E-2</v>
      </c>
      <c r="O237" s="60"/>
      <c r="P237" s="68"/>
      <c r="Q237" s="67"/>
      <c r="R237" s="60"/>
      <c r="S237" s="60"/>
      <c r="T237" s="60"/>
      <c r="U237" s="68"/>
      <c r="V237" s="24"/>
    </row>
    <row r="238" spans="1:22" s="5" customFormat="1" ht="13.8" x14ac:dyDescent="0.3">
      <c r="A238" s="37">
        <v>37803</v>
      </c>
      <c r="B238" s="66">
        <v>83.6</v>
      </c>
      <c r="C238" s="66">
        <v>96.6</v>
      </c>
      <c r="D238" s="66">
        <v>70.400000000000006</v>
      </c>
      <c r="E238" s="66">
        <v>83.8</v>
      </c>
      <c r="F238" s="66">
        <v>61.3</v>
      </c>
      <c r="G238" s="67">
        <f t="shared" si="579"/>
        <v>3.2098765432098775E-2</v>
      </c>
      <c r="H238" s="60">
        <f t="shared" si="579"/>
        <v>1.8987341772151778E-2</v>
      </c>
      <c r="I238" s="60">
        <f t="shared" si="579"/>
        <v>5.8646616541353502E-2</v>
      </c>
      <c r="J238" s="60">
        <f t="shared" si="579"/>
        <v>7.0242656449553076E-2</v>
      </c>
      <c r="K238" s="68">
        <f t="shared" si="579"/>
        <v>4.7863247863247915E-2</v>
      </c>
      <c r="L238" s="67">
        <f t="shared" si="580"/>
        <v>1.4563106796116276E-2</v>
      </c>
      <c r="M238" s="60">
        <f t="shared" si="580"/>
        <v>1.1518324607329822E-2</v>
      </c>
      <c r="N238" s="60">
        <f t="shared" si="580"/>
        <v>2.4745269286754024E-2</v>
      </c>
      <c r="O238" s="60"/>
      <c r="P238" s="68"/>
      <c r="Q238" s="67"/>
      <c r="R238" s="60"/>
      <c r="S238" s="60"/>
      <c r="T238" s="60"/>
      <c r="U238" s="68"/>
      <c r="V238" s="24"/>
    </row>
    <row r="239" spans="1:22" s="5" customFormat="1" ht="13.8" x14ac:dyDescent="0.3">
      <c r="A239" s="37">
        <v>37773</v>
      </c>
      <c r="B239" s="66">
        <v>81</v>
      </c>
      <c r="C239" s="66">
        <v>94.8</v>
      </c>
      <c r="D239" s="66">
        <v>66.5</v>
      </c>
      <c r="E239" s="66">
        <v>78.3</v>
      </c>
      <c r="F239" s="66">
        <v>58.5</v>
      </c>
      <c r="G239" s="67">
        <f t="shared" si="579"/>
        <v>-2.4630541871921707E-3</v>
      </c>
      <c r="H239" s="60">
        <f t="shared" si="579"/>
        <v>-5.2465897166841247E-3</v>
      </c>
      <c r="I239" s="60">
        <f t="shared" si="579"/>
        <v>-2.9985007496252658E-3</v>
      </c>
      <c r="J239" s="60">
        <f t="shared" si="579"/>
        <v>-1.0113780025284402E-2</v>
      </c>
      <c r="K239" s="68">
        <f t="shared" si="579"/>
        <v>3.4305317324185847E-3</v>
      </c>
      <c r="L239" s="67">
        <f t="shared" si="580"/>
        <v>-2.0556227327690468E-2</v>
      </c>
      <c r="M239" s="60">
        <f t="shared" si="580"/>
        <v>-2.0661157024793431E-2</v>
      </c>
      <c r="N239" s="60">
        <f t="shared" si="580"/>
        <v>-2.0618556701030966E-2</v>
      </c>
      <c r="O239" s="60"/>
      <c r="P239" s="68"/>
      <c r="Q239" s="67"/>
      <c r="R239" s="60"/>
      <c r="S239" s="60"/>
      <c r="T239" s="60"/>
      <c r="U239" s="68"/>
      <c r="V239" s="24"/>
    </row>
    <row r="240" spans="1:22" s="5" customFormat="1" ht="13.8" x14ac:dyDescent="0.3">
      <c r="A240" s="37">
        <v>37742</v>
      </c>
      <c r="B240" s="66">
        <v>81.2</v>
      </c>
      <c r="C240" s="66">
        <v>95.3</v>
      </c>
      <c r="D240" s="66">
        <v>66.7</v>
      </c>
      <c r="E240" s="66">
        <v>79.099999999999994</v>
      </c>
      <c r="F240" s="66">
        <v>58.3</v>
      </c>
      <c r="G240" s="67">
        <f t="shared" si="579"/>
        <v>-2.168674698795181E-2</v>
      </c>
      <c r="H240" s="60">
        <f t="shared" si="579"/>
        <v>-6.2565172054224183E-3</v>
      </c>
      <c r="I240" s="60">
        <f t="shared" si="579"/>
        <v>-4.3041606886657147E-2</v>
      </c>
      <c r="J240" s="60">
        <f t="shared" si="579"/>
        <v>-5.6085918854415273E-2</v>
      </c>
      <c r="K240" s="68">
        <f t="shared" si="579"/>
        <v>-3.1561461794019974E-2</v>
      </c>
      <c r="L240" s="67">
        <f t="shared" si="580"/>
        <v>-1.0962241169305664E-2</v>
      </c>
      <c r="M240" s="60">
        <f t="shared" si="580"/>
        <v>-6.2565172054224183E-3</v>
      </c>
      <c r="N240" s="60">
        <f t="shared" si="580"/>
        <v>-1.9117647058823461E-2</v>
      </c>
      <c r="O240" s="60"/>
      <c r="P240" s="68"/>
      <c r="Q240" s="67"/>
      <c r="R240" s="60"/>
      <c r="S240" s="60"/>
      <c r="T240" s="60"/>
      <c r="U240" s="68"/>
      <c r="V240" s="24"/>
    </row>
    <row r="241" spans="1:22" s="5" customFormat="1" ht="13.8" x14ac:dyDescent="0.3">
      <c r="A241" s="37">
        <v>37712</v>
      </c>
      <c r="B241" s="66">
        <v>83</v>
      </c>
      <c r="C241" s="66">
        <v>95.9</v>
      </c>
      <c r="D241" s="66">
        <v>69.7</v>
      </c>
      <c r="E241" s="66">
        <v>83.8</v>
      </c>
      <c r="F241" s="66">
        <v>60.2</v>
      </c>
      <c r="G241" s="67">
        <f t="shared" si="579"/>
        <v>3.6275695284160303E-3</v>
      </c>
      <c r="H241" s="60">
        <f t="shared" si="579"/>
        <v>6.2959076600210828E-3</v>
      </c>
      <c r="I241" s="60">
        <f t="shared" si="579"/>
        <v>1.436781609195581E-3</v>
      </c>
      <c r="J241" s="60">
        <f t="shared" si="579"/>
        <v>0</v>
      </c>
      <c r="K241" s="68">
        <f t="shared" si="579"/>
        <v>3.3333333333334103E-3</v>
      </c>
      <c r="L241" s="67">
        <f t="shared" si="580"/>
        <v>4.8426150121065881E-3</v>
      </c>
      <c r="M241" s="60">
        <f t="shared" si="580"/>
        <v>-4.1536863966770143E-3</v>
      </c>
      <c r="N241" s="60">
        <f t="shared" si="580"/>
        <v>2.3494860499265968E-2</v>
      </c>
      <c r="O241" s="60"/>
      <c r="P241" s="68"/>
      <c r="Q241" s="67"/>
      <c r="R241" s="60"/>
      <c r="S241" s="60"/>
      <c r="T241" s="60"/>
      <c r="U241" s="68"/>
      <c r="V241" s="24"/>
    </row>
    <row r="242" spans="1:22" s="5" customFormat="1" ht="13.8" x14ac:dyDescent="0.3">
      <c r="A242" s="37">
        <v>37681</v>
      </c>
      <c r="B242" s="66">
        <v>82.7</v>
      </c>
      <c r="C242" s="66">
        <v>95.3</v>
      </c>
      <c r="D242" s="66">
        <v>69.599999999999994</v>
      </c>
      <c r="E242" s="66">
        <v>83.8</v>
      </c>
      <c r="F242" s="66">
        <v>60</v>
      </c>
      <c r="G242" s="67">
        <f t="shared" si="579"/>
        <v>3.6407766990291801E-3</v>
      </c>
      <c r="H242" s="60">
        <f t="shared" si="579"/>
        <v>-3.1380753138074979E-3</v>
      </c>
      <c r="I242" s="60">
        <f t="shared" si="579"/>
        <v>1.6058394160583855E-2</v>
      </c>
      <c r="J242" s="60">
        <f t="shared" si="579"/>
        <v>1.6990291262135804E-2</v>
      </c>
      <c r="K242" s="68">
        <f t="shared" si="579"/>
        <v>1.3513513513513375E-2</v>
      </c>
      <c r="L242" s="67">
        <f t="shared" si="580"/>
        <v>-1.2077294685989282E-3</v>
      </c>
      <c r="M242" s="60">
        <f t="shared" si="580"/>
        <v>-2.0554984583761593E-2</v>
      </c>
      <c r="N242" s="60">
        <f t="shared" si="580"/>
        <v>2.9585798816567976E-2</v>
      </c>
      <c r="O242" s="60"/>
      <c r="P242" s="68"/>
      <c r="Q242" s="67"/>
      <c r="R242" s="60"/>
      <c r="S242" s="60"/>
      <c r="T242" s="60"/>
      <c r="U242" s="68"/>
      <c r="V242" s="24"/>
    </row>
    <row r="243" spans="1:22" s="5" customFormat="1" ht="13.8" x14ac:dyDescent="0.3">
      <c r="A243" s="37">
        <v>37653</v>
      </c>
      <c r="B243" s="66">
        <v>82.4</v>
      </c>
      <c r="C243" s="66">
        <v>95.6</v>
      </c>
      <c r="D243" s="66">
        <v>68.5</v>
      </c>
      <c r="E243" s="66">
        <v>82.4</v>
      </c>
      <c r="F243" s="66">
        <v>59.2</v>
      </c>
      <c r="G243" s="67">
        <f t="shared" si="579"/>
        <v>1.2150668286756705E-3</v>
      </c>
      <c r="H243" s="60">
        <f t="shared" si="579"/>
        <v>6.3157894736840525E-3</v>
      </c>
      <c r="I243" s="60">
        <f t="shared" si="579"/>
        <v>-1.1544011544011523E-2</v>
      </c>
      <c r="J243" s="60">
        <f t="shared" si="579"/>
        <v>-1.4354066985645786E-2</v>
      </c>
      <c r="K243" s="68">
        <f t="shared" si="579"/>
        <v>-6.7114093959731447E-3</v>
      </c>
      <c r="L243" s="67">
        <f t="shared" si="580"/>
        <v>-7.2289156626504925E-3</v>
      </c>
      <c r="M243" s="60">
        <f t="shared" si="580"/>
        <v>-1.747173689619741E-2</v>
      </c>
      <c r="N243" s="60">
        <f t="shared" si="580"/>
        <v>7.3529411764705621E-3</v>
      </c>
      <c r="O243" s="60"/>
      <c r="P243" s="68"/>
      <c r="Q243" s="67"/>
      <c r="R243" s="60"/>
      <c r="S243" s="60"/>
      <c r="T243" s="60"/>
      <c r="U243" s="68"/>
      <c r="V243" s="24"/>
    </row>
    <row r="244" spans="1:22" s="5" customFormat="1" ht="13.8" x14ac:dyDescent="0.3">
      <c r="A244" s="37">
        <v>37622</v>
      </c>
      <c r="B244" s="66">
        <v>82.3</v>
      </c>
      <c r="C244" s="66">
        <v>95</v>
      </c>
      <c r="D244" s="66">
        <v>69.3</v>
      </c>
      <c r="E244" s="66">
        <v>83.6</v>
      </c>
      <c r="F244" s="66">
        <v>59.6</v>
      </c>
      <c r="G244" s="67">
        <f t="shared" si="579"/>
        <v>-1.9070321811680668E-2</v>
      </c>
      <c r="H244" s="60">
        <f t="shared" si="579"/>
        <v>-1.349948078920038E-2</v>
      </c>
      <c r="I244" s="60">
        <f t="shared" si="579"/>
        <v>-1.9801980198019931E-2</v>
      </c>
      <c r="J244" s="60"/>
      <c r="K244" s="68"/>
      <c r="L244" s="67">
        <f t="shared" si="580"/>
        <v>-1.0817307692307709E-2</v>
      </c>
      <c r="M244" s="60">
        <f t="shared" si="580"/>
        <v>-2.2633744855967142E-2</v>
      </c>
      <c r="N244" s="60">
        <f t="shared" si="580"/>
        <v>7.2674418604650182E-3</v>
      </c>
      <c r="O244" s="60"/>
      <c r="P244" s="68"/>
      <c r="Q244" s="67"/>
      <c r="R244" s="60"/>
      <c r="S244" s="60"/>
      <c r="T244" s="60"/>
      <c r="U244" s="68"/>
      <c r="V244" s="24"/>
    </row>
    <row r="245" spans="1:22" s="5" customFormat="1" ht="13.8" x14ac:dyDescent="0.3">
      <c r="A245" s="37">
        <v>37591</v>
      </c>
      <c r="B245" s="66">
        <v>83.9</v>
      </c>
      <c r="C245" s="66">
        <v>96.3</v>
      </c>
      <c r="D245" s="66">
        <v>70.7</v>
      </c>
      <c r="E245" s="66" t="s">
        <v>292</v>
      </c>
      <c r="F245" s="66" t="s">
        <v>292</v>
      </c>
      <c r="G245" s="67">
        <f t="shared" ref="G245:G308" si="581">(B245/B246)-1</f>
        <v>3.5885167464115852E-3</v>
      </c>
      <c r="H245" s="60">
        <f t="shared" ref="H245:H308" si="582">(C245/C246)-1</f>
        <v>0</v>
      </c>
      <c r="I245" s="60">
        <f t="shared" ref="I245:I308" si="583">(D245/D246)-1</f>
        <v>4.2613636363635354E-3</v>
      </c>
      <c r="J245" s="30"/>
      <c r="K245" s="69"/>
      <c r="L245" s="67">
        <f t="shared" ref="L245:L308" si="584">(B245/B257)-1</f>
        <v>1.6969696969697079E-2</v>
      </c>
      <c r="M245" s="60">
        <f t="shared" ref="M245:M308" si="585">(C245/C257)-1</f>
        <v>-1.634320735444339E-2</v>
      </c>
      <c r="N245" s="60">
        <f t="shared" ref="N245:N308" si="586">(D245/D257)-1</f>
        <v>6.475903614457823E-2</v>
      </c>
      <c r="O245" s="30"/>
      <c r="P245" s="69"/>
      <c r="Q245" s="67"/>
      <c r="R245" s="60"/>
      <c r="S245" s="60"/>
      <c r="T245" s="30"/>
      <c r="U245" s="69"/>
      <c r="V245" s="12"/>
    </row>
    <row r="246" spans="1:22" s="5" customFormat="1" ht="13.8" x14ac:dyDescent="0.3">
      <c r="A246" s="37">
        <v>37561</v>
      </c>
      <c r="B246" s="66">
        <v>83.6</v>
      </c>
      <c r="C246" s="66">
        <v>96.3</v>
      </c>
      <c r="D246" s="66">
        <v>70.400000000000006</v>
      </c>
      <c r="E246" s="66" t="s">
        <v>292</v>
      </c>
      <c r="F246" s="66" t="s">
        <v>292</v>
      </c>
      <c r="G246" s="67">
        <f t="shared" si="581"/>
        <v>1.0882708585247869E-2</v>
      </c>
      <c r="H246" s="60">
        <f t="shared" si="582"/>
        <v>-2.0725388601036121E-3</v>
      </c>
      <c r="I246" s="60">
        <f t="shared" si="583"/>
        <v>2.7737226277372296E-2</v>
      </c>
      <c r="J246" s="30"/>
      <c r="K246" s="69"/>
      <c r="L246" s="67">
        <f t="shared" si="584"/>
        <v>1.703163017031617E-2</v>
      </c>
      <c r="M246" s="60">
        <f t="shared" si="585"/>
        <v>-1.4329580348004134E-2</v>
      </c>
      <c r="N246" s="60">
        <f t="shared" si="586"/>
        <v>6.3444108761329332E-2</v>
      </c>
      <c r="O246" s="30"/>
      <c r="P246" s="69"/>
      <c r="Q246" s="67"/>
      <c r="R246" s="60"/>
      <c r="S246" s="60"/>
      <c r="T246" s="30"/>
      <c r="U246" s="69"/>
      <c r="V246" s="12"/>
    </row>
    <row r="247" spans="1:22" s="5" customFormat="1" ht="13.8" x14ac:dyDescent="0.3">
      <c r="A247" s="37">
        <v>37530</v>
      </c>
      <c r="B247" s="66">
        <v>82.7</v>
      </c>
      <c r="C247" s="66">
        <v>96.5</v>
      </c>
      <c r="D247" s="66">
        <v>68.5</v>
      </c>
      <c r="E247" s="66" t="s">
        <v>292</v>
      </c>
      <c r="F247" s="66" t="s">
        <v>292</v>
      </c>
      <c r="G247" s="67">
        <f t="shared" si="581"/>
        <v>-1.4302741358760418E-2</v>
      </c>
      <c r="H247" s="60">
        <f t="shared" si="582"/>
        <v>-1.1270491803278659E-2</v>
      </c>
      <c r="I247" s="60">
        <f t="shared" si="583"/>
        <v>-1.7216642754662836E-2</v>
      </c>
      <c r="J247" s="30"/>
      <c r="K247" s="69"/>
      <c r="L247" s="67">
        <f t="shared" si="584"/>
        <v>-4.8134777376653837E-3</v>
      </c>
      <c r="M247" s="60">
        <f t="shared" si="585"/>
        <v>-2.5252525252525304E-2</v>
      </c>
      <c r="N247" s="60">
        <f t="shared" si="586"/>
        <v>3.007518796992481E-2</v>
      </c>
      <c r="O247" s="30"/>
      <c r="P247" s="69"/>
      <c r="Q247" s="67"/>
      <c r="R247" s="60"/>
      <c r="S247" s="60"/>
      <c r="T247" s="30"/>
      <c r="U247" s="69"/>
      <c r="V247" s="12"/>
    </row>
    <row r="248" spans="1:22" s="5" customFormat="1" ht="13.8" x14ac:dyDescent="0.3">
      <c r="A248" s="37">
        <v>37500</v>
      </c>
      <c r="B248" s="66">
        <v>83.9</v>
      </c>
      <c r="C248" s="66">
        <v>97.6</v>
      </c>
      <c r="D248" s="66">
        <v>69.7</v>
      </c>
      <c r="E248" s="66" t="s">
        <v>292</v>
      </c>
      <c r="F248" s="66" t="s">
        <v>292</v>
      </c>
      <c r="G248" s="67">
        <f t="shared" si="581"/>
        <v>-5.924170616113722E-3</v>
      </c>
      <c r="H248" s="60">
        <f t="shared" si="582"/>
        <v>-5.0968399592252744E-3</v>
      </c>
      <c r="I248" s="60">
        <f t="shared" si="583"/>
        <v>-9.9431818181818787E-3</v>
      </c>
      <c r="J248" s="30"/>
      <c r="K248" s="69"/>
      <c r="L248" s="67">
        <f t="shared" si="584"/>
        <v>-8.274231678486843E-3</v>
      </c>
      <c r="M248" s="60">
        <f t="shared" si="585"/>
        <v>-1.8108651911468931E-2</v>
      </c>
      <c r="N248" s="60">
        <f t="shared" si="586"/>
        <v>4.3227665706051521E-3</v>
      </c>
      <c r="O248" s="30"/>
      <c r="P248" s="69"/>
      <c r="Q248" s="67"/>
      <c r="R248" s="60"/>
      <c r="S248" s="60"/>
      <c r="T248" s="30"/>
      <c r="U248" s="69"/>
      <c r="V248" s="12"/>
    </row>
    <row r="249" spans="1:22" s="5" customFormat="1" ht="13.8" x14ac:dyDescent="0.3">
      <c r="A249" s="37">
        <v>37469</v>
      </c>
      <c r="B249" s="66">
        <v>84.4</v>
      </c>
      <c r="C249" s="66">
        <v>98.1</v>
      </c>
      <c r="D249" s="66">
        <v>70.400000000000006</v>
      </c>
      <c r="E249" s="66" t="s">
        <v>292</v>
      </c>
      <c r="F249" s="66" t="s">
        <v>292</v>
      </c>
      <c r="G249" s="67">
        <f t="shared" si="581"/>
        <v>2.4271844660194164E-2</v>
      </c>
      <c r="H249" s="60">
        <f t="shared" si="582"/>
        <v>2.7225130890052407E-2</v>
      </c>
      <c r="I249" s="60">
        <f t="shared" si="583"/>
        <v>2.4745269286754024E-2</v>
      </c>
      <c r="J249" s="30"/>
      <c r="K249" s="69"/>
      <c r="L249" s="67">
        <f t="shared" si="584"/>
        <v>-1.4018691588784882E-2</v>
      </c>
      <c r="M249" s="60">
        <f t="shared" si="585"/>
        <v>-3.8235294117647145E-2</v>
      </c>
      <c r="N249" s="60">
        <f t="shared" si="586"/>
        <v>2.0289855072463947E-2</v>
      </c>
      <c r="O249" s="30"/>
      <c r="P249" s="69"/>
      <c r="Q249" s="67"/>
      <c r="R249" s="60"/>
      <c r="S249" s="60"/>
      <c r="T249" s="30"/>
      <c r="U249" s="69"/>
      <c r="V249" s="12"/>
    </row>
    <row r="250" spans="1:22" s="5" customFormat="1" ht="13.8" x14ac:dyDescent="0.3">
      <c r="A250" s="37">
        <v>37438</v>
      </c>
      <c r="B250" s="66">
        <v>82.4</v>
      </c>
      <c r="C250" s="66">
        <v>95.5</v>
      </c>
      <c r="D250" s="66">
        <v>68.7</v>
      </c>
      <c r="E250" s="66" t="s">
        <v>292</v>
      </c>
      <c r="F250" s="66" t="s">
        <v>292</v>
      </c>
      <c r="G250" s="67">
        <f t="shared" si="581"/>
        <v>-3.6275695284159193E-3</v>
      </c>
      <c r="H250" s="60">
        <f t="shared" si="582"/>
        <v>-1.342975206611563E-2</v>
      </c>
      <c r="I250" s="60">
        <f t="shared" si="583"/>
        <v>1.178203240058906E-2</v>
      </c>
      <c r="J250" s="30"/>
      <c r="K250" s="69"/>
      <c r="L250" s="67">
        <f t="shared" si="584"/>
        <v>-1.3173652694610682E-2</v>
      </c>
      <c r="M250" s="60">
        <f t="shared" si="585"/>
        <v>-3.34008097165992E-2</v>
      </c>
      <c r="N250" s="60">
        <f t="shared" si="586"/>
        <v>2.0802377414561812E-2</v>
      </c>
      <c r="O250" s="30"/>
      <c r="P250" s="69"/>
      <c r="Q250" s="67"/>
      <c r="R250" s="60"/>
      <c r="S250" s="60"/>
      <c r="T250" s="30"/>
      <c r="U250" s="69"/>
      <c r="V250" s="12"/>
    </row>
    <row r="251" spans="1:22" s="5" customFormat="1" ht="13.8" x14ac:dyDescent="0.3">
      <c r="A251" s="37">
        <v>37408</v>
      </c>
      <c r="B251" s="66">
        <v>82.7</v>
      </c>
      <c r="C251" s="66">
        <v>96.8</v>
      </c>
      <c r="D251" s="66">
        <v>67.900000000000006</v>
      </c>
      <c r="E251" s="66" t="s">
        <v>292</v>
      </c>
      <c r="F251" s="66" t="s">
        <v>292</v>
      </c>
      <c r="G251" s="67">
        <f t="shared" si="581"/>
        <v>7.3081607795373316E-3</v>
      </c>
      <c r="H251" s="60">
        <f t="shared" si="582"/>
        <v>9.3847758081333499E-3</v>
      </c>
      <c r="I251" s="60">
        <f t="shared" si="583"/>
        <v>-1.4705882352940014E-3</v>
      </c>
      <c r="J251" s="30"/>
      <c r="K251" s="69"/>
      <c r="L251" s="67">
        <f t="shared" si="584"/>
        <v>-2.7058823529411691E-2</v>
      </c>
      <c r="M251" s="60">
        <f t="shared" si="585"/>
        <v>-4.4422507403751199E-2</v>
      </c>
      <c r="N251" s="60">
        <f t="shared" si="586"/>
        <v>1.474926253687503E-3</v>
      </c>
      <c r="O251" s="30"/>
      <c r="P251" s="69"/>
      <c r="Q251" s="67"/>
      <c r="R251" s="60"/>
      <c r="S251" s="60"/>
      <c r="T251" s="30"/>
      <c r="U251" s="69"/>
      <c r="V251" s="12"/>
    </row>
    <row r="252" spans="1:22" s="5" customFormat="1" ht="13.8" x14ac:dyDescent="0.3">
      <c r="A252" s="37">
        <v>37377</v>
      </c>
      <c r="B252" s="66">
        <v>82.1</v>
      </c>
      <c r="C252" s="66">
        <v>95.9</v>
      </c>
      <c r="D252" s="66">
        <v>68</v>
      </c>
      <c r="E252" s="66" t="s">
        <v>292</v>
      </c>
      <c r="F252" s="66" t="s">
        <v>292</v>
      </c>
      <c r="G252" s="67">
        <f t="shared" si="581"/>
        <v>-6.0532687651331241E-3</v>
      </c>
      <c r="H252" s="60">
        <f t="shared" si="582"/>
        <v>-4.1536863966770143E-3</v>
      </c>
      <c r="I252" s="60">
        <f t="shared" si="583"/>
        <v>-1.468428781204012E-3</v>
      </c>
      <c r="J252" s="30"/>
      <c r="K252" s="69"/>
      <c r="L252" s="67">
        <f t="shared" si="584"/>
        <v>-3.7514654161782013E-2</v>
      </c>
      <c r="M252" s="60">
        <f t="shared" si="585"/>
        <v>-6.072477962781575E-2</v>
      </c>
      <c r="N252" s="60">
        <f t="shared" si="586"/>
        <v>2.9498525073747839E-3</v>
      </c>
      <c r="O252" s="30"/>
      <c r="P252" s="69"/>
      <c r="Q252" s="67"/>
      <c r="R252" s="60"/>
      <c r="S252" s="60"/>
      <c r="T252" s="30"/>
      <c r="U252" s="69"/>
      <c r="V252" s="12"/>
    </row>
    <row r="253" spans="1:22" s="5" customFormat="1" ht="13.8" x14ac:dyDescent="0.3">
      <c r="A253" s="37">
        <v>37347</v>
      </c>
      <c r="B253" s="66">
        <v>82.6</v>
      </c>
      <c r="C253" s="66">
        <v>96.3</v>
      </c>
      <c r="D253" s="66">
        <v>68.099999999999994</v>
      </c>
      <c r="E253" s="66" t="s">
        <v>292</v>
      </c>
      <c r="F253" s="66" t="s">
        <v>292</v>
      </c>
      <c r="G253" s="67">
        <f t="shared" si="581"/>
        <v>-2.4154589371980784E-3</v>
      </c>
      <c r="H253" s="60">
        <f t="shared" si="582"/>
        <v>-1.0277492291880796E-2</v>
      </c>
      <c r="I253" s="60">
        <f t="shared" si="583"/>
        <v>7.3964497041421051E-3</v>
      </c>
      <c r="J253" s="30"/>
      <c r="K253" s="69"/>
      <c r="L253" s="67">
        <f t="shared" si="584"/>
        <v>-2.4793388429752206E-2</v>
      </c>
      <c r="M253" s="60">
        <f t="shared" si="585"/>
        <v>-4.3694141012909693E-2</v>
      </c>
      <c r="N253" s="60">
        <f t="shared" si="586"/>
        <v>1.4705882352941124E-3</v>
      </c>
      <c r="O253" s="30"/>
      <c r="P253" s="69"/>
      <c r="Q253" s="67"/>
      <c r="R253" s="60"/>
      <c r="S253" s="60"/>
      <c r="T253" s="30"/>
      <c r="U253" s="69"/>
      <c r="V253" s="12"/>
    </row>
    <row r="254" spans="1:22" s="5" customFormat="1" ht="13.8" x14ac:dyDescent="0.3">
      <c r="A254" s="37">
        <v>37316</v>
      </c>
      <c r="B254" s="66">
        <v>82.8</v>
      </c>
      <c r="C254" s="66">
        <v>97.3</v>
      </c>
      <c r="D254" s="66">
        <v>67.599999999999994</v>
      </c>
      <c r="E254" s="66" t="s">
        <v>292</v>
      </c>
      <c r="F254" s="66" t="s">
        <v>292</v>
      </c>
      <c r="G254" s="67">
        <f t="shared" si="581"/>
        <v>-2.4096385542169418E-3</v>
      </c>
      <c r="H254" s="60">
        <f t="shared" si="582"/>
        <v>0</v>
      </c>
      <c r="I254" s="60">
        <f t="shared" si="583"/>
        <v>-5.8823529411765607E-3</v>
      </c>
      <c r="J254" s="30"/>
      <c r="K254" s="69"/>
      <c r="L254" s="67">
        <f t="shared" si="584"/>
        <v>-3.6088474970896511E-2</v>
      </c>
      <c r="M254" s="60">
        <f t="shared" si="585"/>
        <v>-3.9486673247778881E-2</v>
      </c>
      <c r="N254" s="60">
        <f t="shared" si="586"/>
        <v>-2.7338129496402908E-2</v>
      </c>
      <c r="O254" s="30"/>
      <c r="P254" s="69"/>
      <c r="Q254" s="67"/>
      <c r="R254" s="60"/>
      <c r="S254" s="60"/>
      <c r="T254" s="30"/>
      <c r="U254" s="69"/>
      <c r="V254" s="12"/>
    </row>
    <row r="255" spans="1:22" s="5" customFormat="1" ht="13.8" x14ac:dyDescent="0.3">
      <c r="A255" s="37">
        <v>37288</v>
      </c>
      <c r="B255" s="66">
        <v>83</v>
      </c>
      <c r="C255" s="66">
        <v>97.3</v>
      </c>
      <c r="D255" s="66">
        <v>68</v>
      </c>
      <c r="E255" s="66" t="s">
        <v>292</v>
      </c>
      <c r="F255" s="66" t="s">
        <v>292</v>
      </c>
      <c r="G255" s="67">
        <f t="shared" si="581"/>
        <v>-2.4038461538461453E-3</v>
      </c>
      <c r="H255" s="60">
        <f t="shared" si="582"/>
        <v>1.0288065843619965E-3</v>
      </c>
      <c r="I255" s="60">
        <f t="shared" si="583"/>
        <v>-1.1627906976744096E-2</v>
      </c>
      <c r="J255" s="30"/>
      <c r="K255" s="69"/>
      <c r="L255" s="67">
        <f t="shared" si="584"/>
        <v>-3.935185185185186E-2</v>
      </c>
      <c r="M255" s="60">
        <f t="shared" si="585"/>
        <v>-5.1656920077972734E-2</v>
      </c>
      <c r="N255" s="60">
        <f t="shared" si="586"/>
        <v>-2.4390243902439046E-2</v>
      </c>
      <c r="O255" s="30"/>
      <c r="P255" s="69"/>
      <c r="Q255" s="67"/>
      <c r="R255" s="60"/>
      <c r="S255" s="60"/>
      <c r="T255" s="30"/>
      <c r="U255" s="69"/>
      <c r="V255" s="12"/>
    </row>
    <row r="256" spans="1:22" s="5" customFormat="1" ht="13.8" x14ac:dyDescent="0.3">
      <c r="A256" s="37">
        <v>37257</v>
      </c>
      <c r="B256" s="66">
        <v>83.2</v>
      </c>
      <c r="C256" s="66">
        <v>97.2</v>
      </c>
      <c r="D256" s="66">
        <v>68.8</v>
      </c>
      <c r="E256" s="66" t="s">
        <v>292</v>
      </c>
      <c r="F256" s="66" t="s">
        <v>292</v>
      </c>
      <c r="G256" s="67">
        <f t="shared" si="581"/>
        <v>8.4848484848485395E-3</v>
      </c>
      <c r="H256" s="60">
        <f t="shared" si="582"/>
        <v>-7.1501532175689553E-3</v>
      </c>
      <c r="I256" s="60">
        <f t="shared" si="583"/>
        <v>3.6144578313252795E-2</v>
      </c>
      <c r="J256" s="30"/>
      <c r="K256" s="69"/>
      <c r="L256" s="67">
        <f t="shared" si="584"/>
        <v>-2.6900584795321647E-2</v>
      </c>
      <c r="M256" s="60">
        <f t="shared" si="585"/>
        <v>-4.1420118343195256E-2</v>
      </c>
      <c r="N256" s="60">
        <f t="shared" si="586"/>
        <v>1.4556040756912303E-3</v>
      </c>
      <c r="O256" s="30"/>
      <c r="P256" s="69"/>
      <c r="Q256" s="67"/>
      <c r="R256" s="60"/>
      <c r="S256" s="60"/>
      <c r="T256" s="30"/>
      <c r="U256" s="69"/>
      <c r="V256" s="12"/>
    </row>
    <row r="257" spans="1:22" s="5" customFormat="1" ht="13.8" x14ac:dyDescent="0.3">
      <c r="A257" s="37">
        <v>37226</v>
      </c>
      <c r="B257" s="66">
        <v>82.5</v>
      </c>
      <c r="C257" s="66">
        <v>97.9</v>
      </c>
      <c r="D257" s="66">
        <v>66.400000000000006</v>
      </c>
      <c r="E257" s="66" t="s">
        <v>292</v>
      </c>
      <c r="F257" s="66" t="s">
        <v>292</v>
      </c>
      <c r="G257" s="67">
        <f t="shared" si="581"/>
        <v>3.6496350364962904E-3</v>
      </c>
      <c r="H257" s="60">
        <f t="shared" si="582"/>
        <v>2.0470829068577334E-3</v>
      </c>
      <c r="I257" s="60">
        <f t="shared" si="583"/>
        <v>3.0211480362538623E-3</v>
      </c>
      <c r="J257" s="30"/>
      <c r="K257" s="69"/>
      <c r="L257" s="67">
        <f t="shared" si="584"/>
        <v>-3.282532239155922E-2</v>
      </c>
      <c r="M257" s="60">
        <f t="shared" si="585"/>
        <v>-3.5467980295566415E-2</v>
      </c>
      <c r="N257" s="60">
        <f t="shared" si="586"/>
        <v>-3.0656934306569239E-2</v>
      </c>
      <c r="O257" s="30"/>
      <c r="P257" s="69"/>
      <c r="Q257" s="67"/>
      <c r="R257" s="60"/>
      <c r="S257" s="60"/>
      <c r="T257" s="30"/>
      <c r="U257" s="69"/>
      <c r="V257" s="12"/>
    </row>
    <row r="258" spans="1:22" s="5" customFormat="1" ht="13.8" x14ac:dyDescent="0.3">
      <c r="A258" s="37">
        <v>37196</v>
      </c>
      <c r="B258" s="66">
        <v>82.2</v>
      </c>
      <c r="C258" s="66">
        <v>97.7</v>
      </c>
      <c r="D258" s="66">
        <v>66.2</v>
      </c>
      <c r="E258" s="66" t="s">
        <v>292</v>
      </c>
      <c r="F258" s="66" t="s">
        <v>292</v>
      </c>
      <c r="G258" s="67">
        <f t="shared" si="581"/>
        <v>-1.0830324909747224E-2</v>
      </c>
      <c r="H258" s="60">
        <f t="shared" si="582"/>
        <v>-1.3131313131313105E-2</v>
      </c>
      <c r="I258" s="60">
        <f t="shared" si="583"/>
        <v>-4.5112781954886882E-3</v>
      </c>
      <c r="J258" s="30"/>
      <c r="K258" s="69"/>
      <c r="L258" s="67">
        <f t="shared" si="584"/>
        <v>-3.0660377358490476E-2</v>
      </c>
      <c r="M258" s="60">
        <f t="shared" si="585"/>
        <v>-3.1714568880079286E-2</v>
      </c>
      <c r="N258" s="60">
        <f t="shared" si="586"/>
        <v>-3.0746705710102407E-2</v>
      </c>
      <c r="O258" s="30"/>
      <c r="P258" s="69"/>
      <c r="Q258" s="67"/>
      <c r="R258" s="60"/>
      <c r="S258" s="60"/>
      <c r="T258" s="30"/>
      <c r="U258" s="69"/>
      <c r="V258" s="12"/>
    </row>
    <row r="259" spans="1:22" s="5" customFormat="1" ht="13.8" x14ac:dyDescent="0.3">
      <c r="A259" s="37">
        <v>37165</v>
      </c>
      <c r="B259" s="66">
        <v>83.1</v>
      </c>
      <c r="C259" s="66">
        <v>99</v>
      </c>
      <c r="D259" s="66">
        <v>66.5</v>
      </c>
      <c r="E259" s="66" t="s">
        <v>292</v>
      </c>
      <c r="F259" s="66" t="s">
        <v>292</v>
      </c>
      <c r="G259" s="67">
        <f t="shared" si="581"/>
        <v>-1.7730496453900679E-2</v>
      </c>
      <c r="H259" s="60">
        <f t="shared" si="582"/>
        <v>-4.0241448692153181E-3</v>
      </c>
      <c r="I259" s="60">
        <f t="shared" si="583"/>
        <v>-4.1786743515850211E-2</v>
      </c>
      <c r="J259" s="30"/>
      <c r="K259" s="69"/>
      <c r="L259" s="67">
        <f t="shared" si="584"/>
        <v>-1.7730496453900679E-2</v>
      </c>
      <c r="M259" s="60">
        <f t="shared" si="585"/>
        <v>-1.19760479041916E-2</v>
      </c>
      <c r="N259" s="60">
        <f t="shared" si="586"/>
        <v>-3.0612244897959107E-2</v>
      </c>
      <c r="O259" s="30"/>
      <c r="P259" s="69"/>
      <c r="Q259" s="67"/>
      <c r="R259" s="60"/>
      <c r="S259" s="60"/>
      <c r="T259" s="30"/>
      <c r="U259" s="69"/>
      <c r="V259" s="12"/>
    </row>
    <row r="260" spans="1:22" s="5" customFormat="1" ht="13.8" x14ac:dyDescent="0.3">
      <c r="A260" s="37">
        <v>37135</v>
      </c>
      <c r="B260" s="66">
        <v>84.6</v>
      </c>
      <c r="C260" s="66">
        <v>99.4</v>
      </c>
      <c r="D260" s="66">
        <v>69.400000000000006</v>
      </c>
      <c r="E260" s="66" t="s">
        <v>292</v>
      </c>
      <c r="F260" s="66" t="s">
        <v>292</v>
      </c>
      <c r="G260" s="67">
        <f t="shared" si="581"/>
        <v>-1.1682242990654235E-2</v>
      </c>
      <c r="H260" s="60">
        <f t="shared" si="582"/>
        <v>-2.5490196078431282E-2</v>
      </c>
      <c r="I260" s="60">
        <f t="shared" si="583"/>
        <v>5.7971014492754769E-3</v>
      </c>
      <c r="J260" s="30"/>
      <c r="K260" s="69"/>
      <c r="L260" s="67">
        <f t="shared" si="584"/>
        <v>1.1834319526626835E-3</v>
      </c>
      <c r="M260" s="60">
        <f t="shared" si="585"/>
        <v>-1.0945273631840724E-2</v>
      </c>
      <c r="N260" s="60">
        <f t="shared" si="586"/>
        <v>1.7595307917888547E-2</v>
      </c>
      <c r="O260" s="30"/>
      <c r="P260" s="69"/>
      <c r="Q260" s="67"/>
      <c r="R260" s="60"/>
      <c r="S260" s="60"/>
      <c r="T260" s="30"/>
      <c r="U260" s="69"/>
      <c r="V260" s="12"/>
    </row>
    <row r="261" spans="1:22" s="5" customFormat="1" ht="13.8" x14ac:dyDescent="0.3">
      <c r="A261" s="37">
        <v>37104</v>
      </c>
      <c r="B261" s="66">
        <v>85.6</v>
      </c>
      <c r="C261" s="66">
        <v>102</v>
      </c>
      <c r="D261" s="66">
        <v>69</v>
      </c>
      <c r="E261" s="66" t="s">
        <v>292</v>
      </c>
      <c r="F261" s="66" t="s">
        <v>292</v>
      </c>
      <c r="G261" s="67">
        <f t="shared" si="581"/>
        <v>2.5149700598802394E-2</v>
      </c>
      <c r="H261" s="60">
        <f t="shared" si="582"/>
        <v>3.238866396761142E-2</v>
      </c>
      <c r="I261" s="60">
        <f t="shared" si="583"/>
        <v>2.5260029717682153E-2</v>
      </c>
      <c r="J261" s="30"/>
      <c r="K261" s="69"/>
      <c r="L261" s="67">
        <f t="shared" si="584"/>
        <v>4.6948356807510194E-3</v>
      </c>
      <c r="M261" s="60">
        <f t="shared" si="585"/>
        <v>9.8135426889101041E-4</v>
      </c>
      <c r="N261" s="60">
        <f t="shared" si="586"/>
        <v>1.3215859030837107E-2</v>
      </c>
      <c r="O261" s="30"/>
      <c r="P261" s="69"/>
      <c r="Q261" s="67"/>
      <c r="R261" s="60"/>
      <c r="S261" s="60"/>
      <c r="T261" s="30"/>
      <c r="U261" s="69"/>
      <c r="V261" s="12"/>
    </row>
    <row r="262" spans="1:22" s="5" customFormat="1" ht="13.8" x14ac:dyDescent="0.3">
      <c r="A262" s="37">
        <v>37073</v>
      </c>
      <c r="B262" s="66">
        <v>83.5</v>
      </c>
      <c r="C262" s="66">
        <v>98.8</v>
      </c>
      <c r="D262" s="66">
        <v>67.3</v>
      </c>
      <c r="E262" s="66" t="s">
        <v>292</v>
      </c>
      <c r="F262" s="66" t="s">
        <v>292</v>
      </c>
      <c r="G262" s="67">
        <f t="shared" si="581"/>
        <v>-1.764705882352946E-2</v>
      </c>
      <c r="H262" s="60">
        <f t="shared" si="582"/>
        <v>-2.4679170779861814E-2</v>
      </c>
      <c r="I262" s="60">
        <f t="shared" si="583"/>
        <v>-7.3746312684366266E-3</v>
      </c>
      <c r="J262" s="30"/>
      <c r="K262" s="69"/>
      <c r="L262" s="67">
        <f t="shared" si="584"/>
        <v>-7.1343638525563913E-3</v>
      </c>
      <c r="M262" s="60">
        <f t="shared" si="585"/>
        <v>-1.6915422885572129E-2</v>
      </c>
      <c r="N262" s="60">
        <f t="shared" si="586"/>
        <v>8.9955022488754643E-3</v>
      </c>
      <c r="O262" s="30"/>
      <c r="P262" s="69"/>
      <c r="Q262" s="67"/>
      <c r="R262" s="60"/>
      <c r="S262" s="60"/>
      <c r="T262" s="30"/>
      <c r="U262" s="69"/>
      <c r="V262" s="12"/>
    </row>
    <row r="263" spans="1:22" s="5" customFormat="1" ht="13.8" x14ac:dyDescent="0.3">
      <c r="A263" s="37">
        <v>37043</v>
      </c>
      <c r="B263" s="66">
        <v>85</v>
      </c>
      <c r="C263" s="66">
        <v>101.3</v>
      </c>
      <c r="D263" s="66">
        <v>67.8</v>
      </c>
      <c r="E263" s="66" t="s">
        <v>292</v>
      </c>
      <c r="F263" s="66" t="s">
        <v>292</v>
      </c>
      <c r="G263" s="67">
        <f t="shared" si="581"/>
        <v>-3.5169988276669839E-3</v>
      </c>
      <c r="H263" s="60">
        <f t="shared" si="582"/>
        <v>-7.8354554358471828E-3</v>
      </c>
      <c r="I263" s="60">
        <f t="shared" si="583"/>
        <v>0</v>
      </c>
      <c r="J263" s="30"/>
      <c r="K263" s="69"/>
      <c r="L263" s="67">
        <f t="shared" si="584"/>
        <v>1.1904761904761862E-2</v>
      </c>
      <c r="M263" s="60">
        <f t="shared" si="585"/>
        <v>9.8814229249000185E-4</v>
      </c>
      <c r="N263" s="60">
        <f t="shared" si="586"/>
        <v>2.8831562974203306E-2</v>
      </c>
      <c r="O263" s="30"/>
      <c r="P263" s="69"/>
      <c r="Q263" s="67"/>
      <c r="R263" s="60"/>
      <c r="S263" s="60"/>
      <c r="T263" s="30"/>
      <c r="U263" s="69"/>
      <c r="V263" s="12"/>
    </row>
    <row r="264" spans="1:22" s="5" customFormat="1" ht="13.8" x14ac:dyDescent="0.3">
      <c r="A264" s="37">
        <v>37012</v>
      </c>
      <c r="B264" s="66">
        <v>85.3</v>
      </c>
      <c r="C264" s="66">
        <v>102.1</v>
      </c>
      <c r="D264" s="66">
        <v>67.8</v>
      </c>
      <c r="E264" s="66" t="s">
        <v>292</v>
      </c>
      <c r="F264" s="66" t="s">
        <v>292</v>
      </c>
      <c r="G264" s="67">
        <f t="shared" si="581"/>
        <v>7.0838252656433287E-3</v>
      </c>
      <c r="H264" s="60">
        <f t="shared" si="582"/>
        <v>1.3902681231380276E-2</v>
      </c>
      <c r="I264" s="60">
        <f t="shared" si="583"/>
        <v>-2.9411764705882248E-3</v>
      </c>
      <c r="J264" s="30"/>
      <c r="K264" s="69"/>
      <c r="L264" s="67">
        <f t="shared" si="584"/>
        <v>1.9115890083631903E-2</v>
      </c>
      <c r="M264" s="60">
        <f t="shared" si="585"/>
        <v>2.9469548133596035E-3</v>
      </c>
      <c r="N264" s="60">
        <f t="shared" si="586"/>
        <v>4.7913446676970617E-2</v>
      </c>
      <c r="O264" s="30"/>
      <c r="P264" s="69"/>
      <c r="Q264" s="67"/>
      <c r="R264" s="60"/>
      <c r="S264" s="60"/>
      <c r="T264" s="30"/>
      <c r="U264" s="69"/>
      <c r="V264" s="12"/>
    </row>
    <row r="265" spans="1:22" s="5" customFormat="1" ht="13.8" x14ac:dyDescent="0.3">
      <c r="A265" s="37">
        <v>36982</v>
      </c>
      <c r="B265" s="66">
        <v>84.7</v>
      </c>
      <c r="C265" s="66">
        <v>100.7</v>
      </c>
      <c r="D265" s="66">
        <v>68</v>
      </c>
      <c r="E265" s="66" t="s">
        <v>292</v>
      </c>
      <c r="F265" s="66" t="s">
        <v>292</v>
      </c>
      <c r="G265" s="67">
        <f t="shared" si="581"/>
        <v>-1.396973224679865E-2</v>
      </c>
      <c r="H265" s="60">
        <f t="shared" si="582"/>
        <v>-5.9230009871668043E-3</v>
      </c>
      <c r="I265" s="60">
        <f t="shared" si="583"/>
        <v>-2.1582733812949617E-2</v>
      </c>
      <c r="J265" s="30"/>
      <c r="K265" s="69"/>
      <c r="L265" s="67">
        <f t="shared" si="584"/>
        <v>3.5452322738386277E-2</v>
      </c>
      <c r="M265" s="60">
        <f t="shared" si="585"/>
        <v>5.9940059940060131E-3</v>
      </c>
      <c r="N265" s="60">
        <f t="shared" si="586"/>
        <v>8.6261980830670826E-2</v>
      </c>
      <c r="O265" s="30"/>
      <c r="P265" s="69"/>
      <c r="Q265" s="67"/>
      <c r="R265" s="60"/>
      <c r="S265" s="60"/>
      <c r="T265" s="30"/>
      <c r="U265" s="69"/>
      <c r="V265" s="12"/>
    </row>
    <row r="266" spans="1:22" s="5" customFormat="1" ht="13.8" x14ac:dyDescent="0.3">
      <c r="A266" s="37">
        <v>36951</v>
      </c>
      <c r="B266" s="66">
        <v>85.9</v>
      </c>
      <c r="C266" s="66">
        <v>101.3</v>
      </c>
      <c r="D266" s="66">
        <v>69.5</v>
      </c>
      <c r="E266" s="66" t="s">
        <v>292</v>
      </c>
      <c r="F266" s="66" t="s">
        <v>292</v>
      </c>
      <c r="G266" s="67">
        <f t="shared" si="581"/>
        <v>-5.7870370370370905E-3</v>
      </c>
      <c r="H266" s="60">
        <f t="shared" si="582"/>
        <v>-1.2670565302144277E-2</v>
      </c>
      <c r="I266" s="60">
        <f t="shared" si="583"/>
        <v>-2.8694404591105283E-3</v>
      </c>
      <c r="J266" s="30"/>
      <c r="K266" s="69"/>
      <c r="L266" s="67">
        <f t="shared" si="584"/>
        <v>5.2696078431372584E-2</v>
      </c>
      <c r="M266" s="60">
        <f t="shared" si="585"/>
        <v>2.0140986908358416E-2</v>
      </c>
      <c r="N266" s="60">
        <f t="shared" si="586"/>
        <v>9.794628751974721E-2</v>
      </c>
      <c r="O266" s="30"/>
      <c r="P266" s="69"/>
      <c r="Q266" s="67"/>
      <c r="R266" s="60"/>
      <c r="S266" s="60"/>
      <c r="T266" s="30"/>
      <c r="U266" s="69"/>
      <c r="V266" s="12"/>
    </row>
    <row r="267" spans="1:22" s="5" customFormat="1" ht="13.8" x14ac:dyDescent="0.3">
      <c r="A267" s="37">
        <v>36923</v>
      </c>
      <c r="B267" s="66">
        <v>86.4</v>
      </c>
      <c r="C267" s="66">
        <v>102.6</v>
      </c>
      <c r="D267" s="66">
        <v>69.7</v>
      </c>
      <c r="E267" s="66" t="s">
        <v>292</v>
      </c>
      <c r="F267" s="66" t="s">
        <v>292</v>
      </c>
      <c r="G267" s="67">
        <f t="shared" si="581"/>
        <v>1.0526315789473717E-2</v>
      </c>
      <c r="H267" s="60">
        <f t="shared" si="582"/>
        <v>1.1834319526627057E-2</v>
      </c>
      <c r="I267" s="60">
        <f t="shared" si="583"/>
        <v>1.4556040756914079E-2</v>
      </c>
      <c r="J267" s="30"/>
      <c r="K267" s="69"/>
      <c r="L267" s="67">
        <f t="shared" si="584"/>
        <v>6.5351418002466133E-2</v>
      </c>
      <c r="M267" s="60">
        <f t="shared" si="585"/>
        <v>3.1155778894472297E-2</v>
      </c>
      <c r="N267" s="60">
        <f t="shared" si="586"/>
        <v>0.13149350649350655</v>
      </c>
      <c r="O267" s="30"/>
      <c r="P267" s="69"/>
      <c r="Q267" s="67"/>
      <c r="R267" s="60"/>
      <c r="S267" s="60"/>
      <c r="T267" s="30"/>
      <c r="U267" s="69"/>
      <c r="V267" s="12"/>
    </row>
    <row r="268" spans="1:22" s="5" customFormat="1" ht="13.8" x14ac:dyDescent="0.3">
      <c r="A268" s="37">
        <v>36892</v>
      </c>
      <c r="B268" s="66">
        <v>85.5</v>
      </c>
      <c r="C268" s="66">
        <v>101.4</v>
      </c>
      <c r="D268" s="66">
        <v>68.7</v>
      </c>
      <c r="E268" s="66" t="s">
        <v>292</v>
      </c>
      <c r="F268" s="66" t="s">
        <v>292</v>
      </c>
      <c r="G268" s="67">
        <f t="shared" si="581"/>
        <v>2.3446658851113966E-3</v>
      </c>
      <c r="H268" s="60">
        <f t="shared" si="582"/>
        <v>-9.8522167487680168E-4</v>
      </c>
      <c r="I268" s="60">
        <f t="shared" si="583"/>
        <v>2.9197080291971655E-3</v>
      </c>
      <c r="J268" s="30"/>
      <c r="K268" s="69"/>
      <c r="L268" s="67">
        <f t="shared" si="584"/>
        <v>7.8184110970996201E-2</v>
      </c>
      <c r="M268" s="60">
        <f t="shared" si="585"/>
        <v>4.9689440993788914E-2</v>
      </c>
      <c r="N268" s="60">
        <f t="shared" si="586"/>
        <v>0.12807881773399021</v>
      </c>
      <c r="O268" s="30"/>
      <c r="P268" s="69"/>
      <c r="Q268" s="67"/>
      <c r="R268" s="60"/>
      <c r="S268" s="60"/>
      <c r="T268" s="30"/>
      <c r="U268" s="69"/>
      <c r="V268" s="12"/>
    </row>
    <row r="269" spans="1:22" s="5" customFormat="1" ht="13.8" x14ac:dyDescent="0.3">
      <c r="A269" s="37">
        <v>36861</v>
      </c>
      <c r="B269" s="66">
        <v>85.3</v>
      </c>
      <c r="C269" s="66">
        <v>101.5</v>
      </c>
      <c r="D269" s="66">
        <v>68.5</v>
      </c>
      <c r="E269" s="66" t="s">
        <v>292</v>
      </c>
      <c r="F269" s="66" t="s">
        <v>292</v>
      </c>
      <c r="G269" s="67">
        <f t="shared" si="581"/>
        <v>5.8962264150943522E-3</v>
      </c>
      <c r="H269" s="60">
        <f t="shared" si="582"/>
        <v>5.9464816650147689E-3</v>
      </c>
      <c r="I269" s="60">
        <f t="shared" si="583"/>
        <v>2.9282576866764831E-3</v>
      </c>
      <c r="J269" s="30"/>
      <c r="K269" s="69"/>
      <c r="L269" s="67">
        <f t="shared" si="584"/>
        <v>4.7911547911547725E-2</v>
      </c>
      <c r="M269" s="60">
        <f t="shared" si="585"/>
        <v>1.4999999999999902E-2</v>
      </c>
      <c r="N269" s="60">
        <f t="shared" si="586"/>
        <v>0.10841423948220075</v>
      </c>
      <c r="O269" s="30"/>
      <c r="P269" s="69"/>
      <c r="Q269" s="67"/>
      <c r="R269" s="60"/>
      <c r="S269" s="60"/>
      <c r="T269" s="30"/>
      <c r="U269" s="69"/>
      <c r="V269" s="12"/>
    </row>
    <row r="270" spans="1:22" s="5" customFormat="1" ht="13.8" x14ac:dyDescent="0.3">
      <c r="A270" s="37">
        <v>36831</v>
      </c>
      <c r="B270" s="66">
        <v>84.8</v>
      </c>
      <c r="C270" s="66">
        <v>100.9</v>
      </c>
      <c r="D270" s="66">
        <v>68.3</v>
      </c>
      <c r="E270" s="66" t="s">
        <v>292</v>
      </c>
      <c r="F270" s="66" t="s">
        <v>292</v>
      </c>
      <c r="G270" s="67">
        <f t="shared" si="581"/>
        <v>2.3640661938535423E-3</v>
      </c>
      <c r="H270" s="60">
        <f t="shared" si="582"/>
        <v>6.98602794411185E-3</v>
      </c>
      <c r="I270" s="60">
        <f t="shared" si="583"/>
        <v>-4.3731778425655232E-3</v>
      </c>
      <c r="J270" s="30"/>
      <c r="K270" s="69"/>
      <c r="L270" s="67">
        <f t="shared" si="584"/>
        <v>6.2656641604009966E-2</v>
      </c>
      <c r="M270" s="60">
        <f t="shared" si="585"/>
        <v>2.6449643947100698E-2</v>
      </c>
      <c r="N270" s="60">
        <f t="shared" si="586"/>
        <v>0.12892561983471063</v>
      </c>
      <c r="O270" s="30"/>
      <c r="P270" s="69"/>
      <c r="Q270" s="67"/>
      <c r="R270" s="60"/>
      <c r="S270" s="60"/>
      <c r="T270" s="30"/>
      <c r="U270" s="69"/>
      <c r="V270" s="12"/>
    </row>
    <row r="271" spans="1:22" s="5" customFormat="1" ht="13.8" x14ac:dyDescent="0.3">
      <c r="A271" s="37">
        <v>36800</v>
      </c>
      <c r="B271" s="66">
        <v>84.6</v>
      </c>
      <c r="C271" s="66">
        <v>100.2</v>
      </c>
      <c r="D271" s="66">
        <v>68.599999999999994</v>
      </c>
      <c r="E271" s="66" t="s">
        <v>292</v>
      </c>
      <c r="F271" s="66" t="s">
        <v>292</v>
      </c>
      <c r="G271" s="67">
        <f t="shared" si="581"/>
        <v>1.1834319526626835E-3</v>
      </c>
      <c r="H271" s="60">
        <f t="shared" si="582"/>
        <v>-2.9850746268655914E-3</v>
      </c>
      <c r="I271" s="60">
        <f t="shared" si="583"/>
        <v>5.8651026392959604E-3</v>
      </c>
      <c r="J271" s="30"/>
      <c r="K271" s="69"/>
      <c r="L271" s="67">
        <f t="shared" si="584"/>
        <v>6.2814070351758788E-2</v>
      </c>
      <c r="M271" s="60">
        <f t="shared" si="585"/>
        <v>1.8292682926829285E-2</v>
      </c>
      <c r="N271" s="60">
        <f t="shared" si="586"/>
        <v>0.1452420701168613</v>
      </c>
      <c r="O271" s="30"/>
      <c r="P271" s="69"/>
      <c r="Q271" s="67"/>
      <c r="R271" s="60"/>
      <c r="S271" s="60"/>
      <c r="T271" s="30"/>
      <c r="U271" s="69"/>
      <c r="V271" s="12"/>
    </row>
    <row r="272" spans="1:22" s="5" customFormat="1" ht="13.8" x14ac:dyDescent="0.3">
      <c r="A272" s="37">
        <v>36770</v>
      </c>
      <c r="B272" s="66">
        <v>84.5</v>
      </c>
      <c r="C272" s="66">
        <v>100.5</v>
      </c>
      <c r="D272" s="66">
        <v>68.2</v>
      </c>
      <c r="E272" s="66" t="s">
        <v>292</v>
      </c>
      <c r="F272" s="66" t="s">
        <v>292</v>
      </c>
      <c r="G272" s="67">
        <f t="shared" si="581"/>
        <v>-8.2159624413146171E-3</v>
      </c>
      <c r="H272" s="60">
        <f t="shared" si="582"/>
        <v>-1.3738959764475034E-2</v>
      </c>
      <c r="I272" s="60">
        <f t="shared" si="583"/>
        <v>1.4684287812043451E-3</v>
      </c>
      <c r="J272" s="30"/>
      <c r="K272" s="69"/>
      <c r="L272" s="67">
        <f t="shared" si="584"/>
        <v>5.4931335830212369E-2</v>
      </c>
      <c r="M272" s="60">
        <f t="shared" si="585"/>
        <v>1.7206477732793601E-2</v>
      </c>
      <c r="N272" s="60">
        <f t="shared" si="586"/>
        <v>0.12913907284768222</v>
      </c>
      <c r="O272" s="30"/>
      <c r="P272" s="69"/>
      <c r="Q272" s="67"/>
      <c r="R272" s="60"/>
      <c r="S272" s="60"/>
      <c r="T272" s="30"/>
      <c r="U272" s="69"/>
      <c r="V272" s="12"/>
    </row>
    <row r="273" spans="1:22" s="5" customFormat="1" ht="13.8" x14ac:dyDescent="0.3">
      <c r="A273" s="37">
        <v>36739</v>
      </c>
      <c r="B273" s="66">
        <v>85.2</v>
      </c>
      <c r="C273" s="66">
        <v>101.9</v>
      </c>
      <c r="D273" s="66">
        <v>68.099999999999994</v>
      </c>
      <c r="E273" s="66" t="s">
        <v>292</v>
      </c>
      <c r="F273" s="66" t="s">
        <v>292</v>
      </c>
      <c r="G273" s="67">
        <f t="shared" si="581"/>
        <v>1.3079667063020217E-2</v>
      </c>
      <c r="H273" s="60">
        <f t="shared" si="582"/>
        <v>1.3930348258706537E-2</v>
      </c>
      <c r="I273" s="60">
        <f t="shared" si="583"/>
        <v>2.0989505247376083E-2</v>
      </c>
      <c r="J273" s="30"/>
      <c r="K273" s="69"/>
      <c r="L273" s="67">
        <f t="shared" si="584"/>
        <v>8.1218274111675148E-2</v>
      </c>
      <c r="M273" s="60">
        <f t="shared" si="585"/>
        <v>4.7276464542651775E-2</v>
      </c>
      <c r="N273" s="60">
        <f t="shared" si="586"/>
        <v>0.14261744966442946</v>
      </c>
      <c r="O273" s="30"/>
      <c r="P273" s="69"/>
      <c r="Q273" s="67"/>
      <c r="R273" s="60"/>
      <c r="S273" s="60"/>
      <c r="T273" s="30"/>
      <c r="U273" s="69"/>
      <c r="V273" s="12"/>
    </row>
    <row r="274" spans="1:22" s="5" customFormat="1" ht="13.8" x14ac:dyDescent="0.3">
      <c r="A274" s="37">
        <v>36708</v>
      </c>
      <c r="B274" s="66">
        <v>84.1</v>
      </c>
      <c r="C274" s="66">
        <v>100.5</v>
      </c>
      <c r="D274" s="66">
        <v>66.7</v>
      </c>
      <c r="E274" s="66" t="s">
        <v>292</v>
      </c>
      <c r="F274" s="66" t="s">
        <v>292</v>
      </c>
      <c r="G274" s="67">
        <f t="shared" si="581"/>
        <v>1.1904761904761862E-3</v>
      </c>
      <c r="H274" s="60">
        <f t="shared" si="582"/>
        <v>-6.9169960474309011E-3</v>
      </c>
      <c r="I274" s="60">
        <f t="shared" si="583"/>
        <v>1.2139605462822445E-2</v>
      </c>
      <c r="J274" s="30"/>
      <c r="K274" s="69"/>
      <c r="L274" s="67">
        <f t="shared" si="584"/>
        <v>7.2704081632652962E-2</v>
      </c>
      <c r="M274" s="60">
        <f t="shared" si="585"/>
        <v>3.1827515400410622E-2</v>
      </c>
      <c r="N274" s="60">
        <f t="shared" si="586"/>
        <v>0.14408233276157811</v>
      </c>
      <c r="O274" s="30"/>
      <c r="P274" s="69"/>
      <c r="Q274" s="67"/>
      <c r="R274" s="60"/>
      <c r="S274" s="60"/>
      <c r="T274" s="30"/>
      <c r="U274" s="69"/>
      <c r="V274" s="12"/>
    </row>
    <row r="275" spans="1:22" s="5" customFormat="1" ht="13.8" x14ac:dyDescent="0.3">
      <c r="A275" s="37">
        <v>36678</v>
      </c>
      <c r="B275" s="66">
        <v>84</v>
      </c>
      <c r="C275" s="66">
        <v>101.2</v>
      </c>
      <c r="D275" s="66">
        <v>65.900000000000006</v>
      </c>
      <c r="E275" s="66" t="s">
        <v>292</v>
      </c>
      <c r="F275" s="66" t="s">
        <v>292</v>
      </c>
      <c r="G275" s="67">
        <f t="shared" si="581"/>
        <v>3.5842293906809264E-3</v>
      </c>
      <c r="H275" s="60">
        <f t="shared" si="582"/>
        <v>-5.893909626718985E-3</v>
      </c>
      <c r="I275" s="60">
        <f t="shared" si="583"/>
        <v>1.8547140649149974E-2</v>
      </c>
      <c r="J275" s="30"/>
      <c r="K275" s="69"/>
      <c r="L275" s="67">
        <f t="shared" si="584"/>
        <v>7.5544174135723452E-2</v>
      </c>
      <c r="M275" s="60">
        <f t="shared" si="585"/>
        <v>3.476482617586929E-2</v>
      </c>
      <c r="N275" s="60">
        <f t="shared" si="586"/>
        <v>0.14808362369338002</v>
      </c>
      <c r="O275" s="30"/>
      <c r="P275" s="69"/>
      <c r="Q275" s="67"/>
      <c r="R275" s="60"/>
      <c r="S275" s="60"/>
      <c r="T275" s="30"/>
      <c r="U275" s="69"/>
      <c r="V275" s="12"/>
    </row>
    <row r="276" spans="1:22" s="5" customFormat="1" ht="13.8" x14ac:dyDescent="0.3">
      <c r="A276" s="37">
        <v>36647</v>
      </c>
      <c r="B276" s="66">
        <v>83.7</v>
      </c>
      <c r="C276" s="66">
        <v>101.8</v>
      </c>
      <c r="D276" s="66">
        <v>64.7</v>
      </c>
      <c r="E276" s="66" t="s">
        <v>292</v>
      </c>
      <c r="F276" s="66" t="s">
        <v>292</v>
      </c>
      <c r="G276" s="67">
        <f t="shared" si="581"/>
        <v>2.3227383863080764E-2</v>
      </c>
      <c r="H276" s="60">
        <f t="shared" si="582"/>
        <v>1.6983016983016963E-2</v>
      </c>
      <c r="I276" s="60">
        <f t="shared" si="583"/>
        <v>3.3546325878594185E-2</v>
      </c>
      <c r="J276" s="30"/>
      <c r="K276" s="69"/>
      <c r="L276" s="67">
        <f t="shared" si="584"/>
        <v>8.7012987012986986E-2</v>
      </c>
      <c r="M276" s="60">
        <f t="shared" si="585"/>
        <v>6.1522419186652577E-2</v>
      </c>
      <c r="N276" s="60">
        <f t="shared" si="586"/>
        <v>0.12914485165794076</v>
      </c>
      <c r="O276" s="30"/>
      <c r="P276" s="69"/>
      <c r="Q276" s="67"/>
      <c r="R276" s="60"/>
      <c r="S276" s="60"/>
      <c r="T276" s="30"/>
      <c r="U276" s="69"/>
      <c r="V276" s="12"/>
    </row>
    <row r="277" spans="1:22" s="5" customFormat="1" ht="13.8" x14ac:dyDescent="0.3">
      <c r="A277" s="37">
        <v>36617</v>
      </c>
      <c r="B277" s="66">
        <v>81.8</v>
      </c>
      <c r="C277" s="66">
        <v>100.1</v>
      </c>
      <c r="D277" s="66">
        <v>62.6</v>
      </c>
      <c r="E277" s="66" t="s">
        <v>292</v>
      </c>
      <c r="F277" s="66" t="s">
        <v>292</v>
      </c>
      <c r="G277" s="67">
        <f t="shared" si="581"/>
        <v>2.450980392156854E-3</v>
      </c>
      <c r="H277" s="60">
        <f t="shared" si="582"/>
        <v>8.0563947633434108E-3</v>
      </c>
      <c r="I277" s="60">
        <f t="shared" si="583"/>
        <v>-1.1058451816745585E-2</v>
      </c>
      <c r="J277" s="30"/>
      <c r="K277" s="69"/>
      <c r="L277" s="67">
        <f t="shared" si="584"/>
        <v>7.3490813648293907E-2</v>
      </c>
      <c r="M277" s="60">
        <f t="shared" si="585"/>
        <v>4.9266247379454731E-2</v>
      </c>
      <c r="N277" s="60">
        <f t="shared" si="586"/>
        <v>0.12387791741472176</v>
      </c>
      <c r="O277" s="30"/>
      <c r="P277" s="69"/>
      <c r="Q277" s="67"/>
      <c r="R277" s="60"/>
      <c r="S277" s="60"/>
      <c r="T277" s="30"/>
      <c r="U277" s="69"/>
      <c r="V277" s="12"/>
    </row>
    <row r="278" spans="1:22" s="5" customFormat="1" ht="13.8" x14ac:dyDescent="0.3">
      <c r="A278" s="37">
        <v>36586</v>
      </c>
      <c r="B278" s="66">
        <v>81.599999999999994</v>
      </c>
      <c r="C278" s="66">
        <v>99.3</v>
      </c>
      <c r="D278" s="66">
        <v>63.3</v>
      </c>
      <c r="E278" s="66" t="s">
        <v>292</v>
      </c>
      <c r="F278" s="66" t="s">
        <v>292</v>
      </c>
      <c r="G278" s="67">
        <f t="shared" si="581"/>
        <v>6.1652281134401132E-3</v>
      </c>
      <c r="H278" s="60">
        <f t="shared" si="582"/>
        <v>-2.0100502512563345E-3</v>
      </c>
      <c r="I278" s="60">
        <f t="shared" si="583"/>
        <v>2.759740259740262E-2</v>
      </c>
      <c r="J278" s="30"/>
      <c r="K278" s="69"/>
      <c r="L278" s="67">
        <f t="shared" si="584"/>
        <v>4.7496790757381113E-2</v>
      </c>
      <c r="M278" s="60">
        <f t="shared" si="585"/>
        <v>1.5337423312883347E-2</v>
      </c>
      <c r="N278" s="60">
        <f t="shared" si="586"/>
        <v>0.10471204188481686</v>
      </c>
      <c r="O278" s="30"/>
      <c r="P278" s="69"/>
      <c r="Q278" s="67"/>
      <c r="R278" s="60"/>
      <c r="S278" s="60"/>
      <c r="T278" s="30"/>
      <c r="U278" s="69"/>
      <c r="V278" s="12"/>
    </row>
    <row r="279" spans="1:22" s="5" customFormat="1" ht="13.8" x14ac:dyDescent="0.3">
      <c r="A279" s="37">
        <v>36557</v>
      </c>
      <c r="B279" s="66">
        <v>81.099999999999994</v>
      </c>
      <c r="C279" s="66">
        <v>99.5</v>
      </c>
      <c r="D279" s="66">
        <v>61.6</v>
      </c>
      <c r="E279" s="66" t="s">
        <v>292</v>
      </c>
      <c r="F279" s="66" t="s">
        <v>292</v>
      </c>
      <c r="G279" s="67">
        <f t="shared" si="581"/>
        <v>2.2698612862547263E-2</v>
      </c>
      <c r="H279" s="60">
        <f t="shared" si="582"/>
        <v>3.002070393374745E-2</v>
      </c>
      <c r="I279" s="60">
        <f t="shared" si="583"/>
        <v>1.1494252873563315E-2</v>
      </c>
      <c r="J279" s="30"/>
      <c r="K279" s="69"/>
      <c r="L279" s="67">
        <f t="shared" si="584"/>
        <v>7.7025232403718391E-2</v>
      </c>
      <c r="M279" s="60">
        <f t="shared" si="585"/>
        <v>5.2910052910053018E-2</v>
      </c>
      <c r="N279" s="60">
        <f t="shared" si="586"/>
        <v>0.11796733212341204</v>
      </c>
      <c r="O279" s="30"/>
      <c r="P279" s="69"/>
      <c r="Q279" s="67"/>
      <c r="R279" s="60"/>
      <c r="S279" s="60"/>
      <c r="T279" s="30"/>
      <c r="U279" s="69"/>
      <c r="V279" s="12"/>
    </row>
    <row r="280" spans="1:22" s="5" customFormat="1" ht="13.8" x14ac:dyDescent="0.3">
      <c r="A280" s="37">
        <v>36526</v>
      </c>
      <c r="B280" s="66">
        <v>79.3</v>
      </c>
      <c r="C280" s="66">
        <v>96.6</v>
      </c>
      <c r="D280" s="66">
        <v>60.9</v>
      </c>
      <c r="E280" s="66" t="s">
        <v>292</v>
      </c>
      <c r="F280" s="66" t="s">
        <v>292</v>
      </c>
      <c r="G280" s="67">
        <f t="shared" si="581"/>
        <v>-2.5798525798525929E-2</v>
      </c>
      <c r="H280" s="60">
        <f t="shared" si="582"/>
        <v>-3.400000000000003E-2</v>
      </c>
      <c r="I280" s="60">
        <f t="shared" si="583"/>
        <v>-1.4563106796116498E-2</v>
      </c>
      <c r="J280" s="30"/>
      <c r="K280" s="69"/>
      <c r="L280" s="67">
        <f t="shared" si="584"/>
        <v>3.6601307189542354E-2</v>
      </c>
      <c r="M280" s="60">
        <f t="shared" si="585"/>
        <v>-8.2135523613964256E-3</v>
      </c>
      <c r="N280" s="60">
        <f t="shared" si="586"/>
        <v>0.11334552102376594</v>
      </c>
      <c r="O280" s="30"/>
      <c r="P280" s="69"/>
      <c r="Q280" s="67"/>
      <c r="R280" s="60"/>
      <c r="S280" s="60"/>
      <c r="T280" s="30"/>
      <c r="U280" s="69"/>
      <c r="V280" s="12"/>
    </row>
    <row r="281" spans="1:22" s="5" customFormat="1" ht="13.8" x14ac:dyDescent="0.3">
      <c r="A281" s="37">
        <v>36495</v>
      </c>
      <c r="B281" s="66">
        <v>81.400000000000006</v>
      </c>
      <c r="C281" s="66">
        <v>100</v>
      </c>
      <c r="D281" s="66">
        <v>61.8</v>
      </c>
      <c r="E281" s="66" t="s">
        <v>292</v>
      </c>
      <c r="F281" s="66" t="s">
        <v>292</v>
      </c>
      <c r="G281" s="67">
        <f t="shared" si="581"/>
        <v>2.0050125313283207E-2</v>
      </c>
      <c r="H281" s="60">
        <f t="shared" si="582"/>
        <v>1.7293997965412089E-2</v>
      </c>
      <c r="I281" s="60">
        <f t="shared" si="583"/>
        <v>2.1487603305785141E-2</v>
      </c>
      <c r="J281" s="30"/>
      <c r="K281" s="69"/>
      <c r="L281" s="67">
        <f t="shared" si="584"/>
        <v>6.1277705345502032E-2</v>
      </c>
      <c r="M281" s="60">
        <f t="shared" si="585"/>
        <v>3.4126163391933861E-2</v>
      </c>
      <c r="N281" s="60">
        <f t="shared" si="586"/>
        <v>0.10752688172043001</v>
      </c>
      <c r="O281" s="30"/>
      <c r="P281" s="69"/>
      <c r="Q281" s="67"/>
      <c r="R281" s="60"/>
      <c r="S281" s="60"/>
      <c r="T281" s="30"/>
      <c r="U281" s="69"/>
      <c r="V281" s="12"/>
    </row>
    <row r="282" spans="1:22" s="5" customFormat="1" ht="13.8" x14ac:dyDescent="0.3">
      <c r="A282" s="37">
        <v>36465</v>
      </c>
      <c r="B282" s="66">
        <v>79.8</v>
      </c>
      <c r="C282" s="66">
        <v>98.3</v>
      </c>
      <c r="D282" s="66">
        <v>60.5</v>
      </c>
      <c r="E282" s="66" t="s">
        <v>292</v>
      </c>
      <c r="F282" s="66" t="s">
        <v>292</v>
      </c>
      <c r="G282" s="67">
        <f t="shared" si="581"/>
        <v>2.5125628140703071E-3</v>
      </c>
      <c r="H282" s="60">
        <f t="shared" si="582"/>
        <v>-1.0162601626017009E-3</v>
      </c>
      <c r="I282" s="60">
        <f t="shared" si="583"/>
        <v>1.001669449081799E-2</v>
      </c>
      <c r="J282" s="30"/>
      <c r="K282" s="69"/>
      <c r="L282" s="67">
        <f t="shared" si="584"/>
        <v>6.4000000000000057E-2</v>
      </c>
      <c r="M282" s="60">
        <f t="shared" si="585"/>
        <v>3.9112050739957827E-2</v>
      </c>
      <c r="N282" s="60">
        <f t="shared" si="586"/>
        <v>0.11623616236162349</v>
      </c>
      <c r="O282" s="30"/>
      <c r="P282" s="69"/>
      <c r="Q282" s="67"/>
      <c r="R282" s="60"/>
      <c r="S282" s="60"/>
      <c r="T282" s="30"/>
      <c r="U282" s="69"/>
      <c r="V282" s="12"/>
    </row>
    <row r="283" spans="1:22" s="5" customFormat="1" ht="13.8" x14ac:dyDescent="0.3">
      <c r="A283" s="37">
        <v>36434</v>
      </c>
      <c r="B283" s="66">
        <v>79.599999999999994</v>
      </c>
      <c r="C283" s="66">
        <v>98.4</v>
      </c>
      <c r="D283" s="66">
        <v>59.9</v>
      </c>
      <c r="E283" s="66" t="s">
        <v>292</v>
      </c>
      <c r="F283" s="66" t="s">
        <v>292</v>
      </c>
      <c r="G283" s="67">
        <f t="shared" si="581"/>
        <v>-6.2421972534332237E-3</v>
      </c>
      <c r="H283" s="60">
        <f t="shared" si="582"/>
        <v>-4.0485829959513442E-3</v>
      </c>
      <c r="I283" s="60">
        <f t="shared" si="583"/>
        <v>-8.2781456953642252E-3</v>
      </c>
      <c r="J283" s="30"/>
      <c r="K283" s="69"/>
      <c r="L283" s="67">
        <f t="shared" si="584"/>
        <v>4.3250327653997278E-2</v>
      </c>
      <c r="M283" s="60">
        <f t="shared" si="585"/>
        <v>1.8633540372670954E-2</v>
      </c>
      <c r="N283" s="60">
        <f t="shared" si="586"/>
        <v>8.5144927536231707E-2</v>
      </c>
      <c r="O283" s="30"/>
      <c r="P283" s="69"/>
      <c r="Q283" s="67"/>
      <c r="R283" s="60"/>
      <c r="S283" s="60"/>
      <c r="T283" s="30"/>
      <c r="U283" s="69"/>
      <c r="V283" s="12"/>
    </row>
    <row r="284" spans="1:22" s="5" customFormat="1" ht="13.8" x14ac:dyDescent="0.3">
      <c r="A284" s="37">
        <v>36404</v>
      </c>
      <c r="B284" s="66">
        <v>80.099999999999994</v>
      </c>
      <c r="C284" s="66">
        <v>98.8</v>
      </c>
      <c r="D284" s="66">
        <v>60.4</v>
      </c>
      <c r="E284" s="66" t="s">
        <v>292</v>
      </c>
      <c r="F284" s="66" t="s">
        <v>292</v>
      </c>
      <c r="G284" s="67">
        <f t="shared" si="581"/>
        <v>1.6497461928933976E-2</v>
      </c>
      <c r="H284" s="60">
        <f t="shared" si="582"/>
        <v>1.5416238437821139E-2</v>
      </c>
      <c r="I284" s="60">
        <f t="shared" si="583"/>
        <v>1.3422818791946289E-2</v>
      </c>
      <c r="J284" s="30"/>
      <c r="K284" s="69"/>
      <c r="L284" s="67">
        <f t="shared" si="584"/>
        <v>5.6728232189973582E-2</v>
      </c>
      <c r="M284" s="60">
        <f t="shared" si="585"/>
        <v>3.5639412997903408E-2</v>
      </c>
      <c r="N284" s="60">
        <f t="shared" si="586"/>
        <v>9.2224231464737905E-2</v>
      </c>
      <c r="O284" s="30"/>
      <c r="P284" s="69"/>
      <c r="Q284" s="67"/>
      <c r="R284" s="60"/>
      <c r="S284" s="60"/>
      <c r="T284" s="30"/>
      <c r="U284" s="69"/>
      <c r="V284" s="12"/>
    </row>
    <row r="285" spans="1:22" s="5" customFormat="1" ht="13.8" x14ac:dyDescent="0.3">
      <c r="A285" s="37">
        <v>36373</v>
      </c>
      <c r="B285" s="66">
        <v>78.8</v>
      </c>
      <c r="C285" s="66">
        <v>97.3</v>
      </c>
      <c r="D285" s="66">
        <v>59.6</v>
      </c>
      <c r="E285" s="66" t="s">
        <v>292</v>
      </c>
      <c r="F285" s="66" t="s">
        <v>292</v>
      </c>
      <c r="G285" s="67">
        <f t="shared" si="581"/>
        <v>5.1020408163264808E-3</v>
      </c>
      <c r="H285" s="60">
        <f t="shared" si="582"/>
        <v>-1.0266940451746365E-3</v>
      </c>
      <c r="I285" s="60">
        <f t="shared" si="583"/>
        <v>2.2298456260720467E-2</v>
      </c>
      <c r="J285" s="30"/>
      <c r="K285" s="69"/>
      <c r="L285" s="67">
        <f t="shared" si="584"/>
        <v>3.1413612565444948E-2</v>
      </c>
      <c r="M285" s="60">
        <f t="shared" si="585"/>
        <v>2.0986358866736721E-2</v>
      </c>
      <c r="N285" s="60">
        <f t="shared" si="586"/>
        <v>5.3003533568904526E-2</v>
      </c>
      <c r="O285" s="30"/>
      <c r="P285" s="69"/>
      <c r="Q285" s="67"/>
      <c r="R285" s="60"/>
      <c r="S285" s="60"/>
      <c r="T285" s="30"/>
      <c r="U285" s="69"/>
      <c r="V285" s="12"/>
    </row>
    <row r="286" spans="1:22" s="5" customFormat="1" ht="13.8" x14ac:dyDescent="0.3">
      <c r="A286" s="37">
        <v>36342</v>
      </c>
      <c r="B286" s="66">
        <v>78.400000000000006</v>
      </c>
      <c r="C286" s="66">
        <v>97.4</v>
      </c>
      <c r="D286" s="66">
        <v>58.3</v>
      </c>
      <c r="E286" s="66" t="s">
        <v>292</v>
      </c>
      <c r="F286" s="66" t="s">
        <v>292</v>
      </c>
      <c r="G286" s="67">
        <f t="shared" si="581"/>
        <v>3.8412291933420661E-3</v>
      </c>
      <c r="H286" s="60">
        <f t="shared" si="582"/>
        <v>-4.0899795501021519E-3</v>
      </c>
      <c r="I286" s="60">
        <f t="shared" si="583"/>
        <v>1.5679442508710784E-2</v>
      </c>
      <c r="J286" s="30"/>
      <c r="K286" s="69"/>
      <c r="L286" s="67">
        <f t="shared" si="584"/>
        <v>1.4230271668822958E-2</v>
      </c>
      <c r="M286" s="60">
        <f t="shared" si="585"/>
        <v>0</v>
      </c>
      <c r="N286" s="60">
        <f t="shared" si="586"/>
        <v>3.3687943262411313E-2</v>
      </c>
      <c r="O286" s="30"/>
      <c r="P286" s="69"/>
      <c r="Q286" s="67"/>
      <c r="R286" s="60"/>
      <c r="S286" s="60"/>
      <c r="T286" s="30"/>
      <c r="U286" s="69"/>
      <c r="V286" s="12"/>
    </row>
    <row r="287" spans="1:22" s="5" customFormat="1" ht="13.8" x14ac:dyDescent="0.3">
      <c r="A287" s="37">
        <v>36312</v>
      </c>
      <c r="B287" s="66">
        <v>78.099999999999994</v>
      </c>
      <c r="C287" s="66">
        <v>97.8</v>
      </c>
      <c r="D287" s="66">
        <v>57.4</v>
      </c>
      <c r="E287" s="66" t="s">
        <v>292</v>
      </c>
      <c r="F287" s="66" t="s">
        <v>292</v>
      </c>
      <c r="G287" s="67">
        <f t="shared" si="581"/>
        <v>1.4285714285714235E-2</v>
      </c>
      <c r="H287" s="60">
        <f t="shared" si="582"/>
        <v>1.9812304483837195E-2</v>
      </c>
      <c r="I287" s="60">
        <f t="shared" si="583"/>
        <v>1.7452006980802626E-3</v>
      </c>
      <c r="J287" s="30"/>
      <c r="K287" s="69"/>
      <c r="L287" s="67">
        <f t="shared" si="584"/>
        <v>9.0439276485787534E-3</v>
      </c>
      <c r="M287" s="60">
        <f t="shared" si="585"/>
        <v>1.0330578512396604E-2</v>
      </c>
      <c r="N287" s="60">
        <f t="shared" si="586"/>
        <v>3.4965034965033226E-3</v>
      </c>
      <c r="O287" s="30"/>
      <c r="P287" s="69"/>
      <c r="Q287" s="67"/>
      <c r="R287" s="60"/>
      <c r="S287" s="60"/>
      <c r="T287" s="30"/>
      <c r="U287" s="69"/>
      <c r="V287" s="12"/>
    </row>
    <row r="288" spans="1:22" s="5" customFormat="1" ht="13.8" x14ac:dyDescent="0.3">
      <c r="A288" s="37">
        <v>36281</v>
      </c>
      <c r="B288" s="66">
        <v>77</v>
      </c>
      <c r="C288" s="66">
        <v>95.9</v>
      </c>
      <c r="D288" s="66">
        <v>57.3</v>
      </c>
      <c r="E288" s="66" t="s">
        <v>292</v>
      </c>
      <c r="F288" s="66" t="s">
        <v>292</v>
      </c>
      <c r="G288" s="67">
        <f t="shared" si="581"/>
        <v>1.049868766404205E-2</v>
      </c>
      <c r="H288" s="60">
        <f t="shared" si="582"/>
        <v>5.24109014675056E-3</v>
      </c>
      <c r="I288" s="60">
        <f t="shared" si="583"/>
        <v>2.8725314183123851E-2</v>
      </c>
      <c r="J288" s="30"/>
      <c r="K288" s="69"/>
      <c r="L288" s="67">
        <f t="shared" si="584"/>
        <v>5.2219321148825326E-3</v>
      </c>
      <c r="M288" s="60">
        <f t="shared" si="585"/>
        <v>-9.2975206611569661E-3</v>
      </c>
      <c r="N288" s="60">
        <f t="shared" si="586"/>
        <v>3.4296028880866469E-2</v>
      </c>
      <c r="O288" s="30"/>
      <c r="P288" s="69"/>
      <c r="Q288" s="67"/>
      <c r="R288" s="60"/>
      <c r="S288" s="60"/>
      <c r="T288" s="30"/>
      <c r="U288" s="69"/>
      <c r="V288" s="12"/>
    </row>
    <row r="289" spans="1:22" s="5" customFormat="1" ht="13.8" x14ac:dyDescent="0.3">
      <c r="A289" s="37">
        <v>36251</v>
      </c>
      <c r="B289" s="66">
        <v>76.2</v>
      </c>
      <c r="C289" s="66">
        <v>95.4</v>
      </c>
      <c r="D289" s="66">
        <v>55.7</v>
      </c>
      <c r="E289" s="66" t="s">
        <v>292</v>
      </c>
      <c r="F289" s="66" t="s">
        <v>292</v>
      </c>
      <c r="G289" s="67">
        <f t="shared" si="581"/>
        <v>-2.1822849807445532E-2</v>
      </c>
      <c r="H289" s="60">
        <f t="shared" si="582"/>
        <v>-2.4539877300613355E-2</v>
      </c>
      <c r="I289" s="60">
        <f t="shared" si="583"/>
        <v>-2.7923211169284423E-2</v>
      </c>
      <c r="J289" s="30"/>
      <c r="K289" s="69"/>
      <c r="L289" s="67">
        <f t="shared" si="584"/>
        <v>2.6315789473685403E-3</v>
      </c>
      <c r="M289" s="60">
        <f t="shared" si="585"/>
        <v>-6.2499999999999778E-3</v>
      </c>
      <c r="N289" s="60">
        <f t="shared" si="586"/>
        <v>1.8281535648994485E-2</v>
      </c>
      <c r="O289" s="30"/>
      <c r="P289" s="69"/>
      <c r="Q289" s="67"/>
      <c r="R289" s="60"/>
      <c r="S289" s="60"/>
      <c r="T289" s="30"/>
      <c r="U289" s="69"/>
      <c r="V289" s="12"/>
    </row>
    <row r="290" spans="1:22" s="5" customFormat="1" ht="13.8" x14ac:dyDescent="0.3">
      <c r="A290" s="37">
        <v>36220</v>
      </c>
      <c r="B290" s="66">
        <v>77.900000000000006</v>
      </c>
      <c r="C290" s="66">
        <v>97.8</v>
      </c>
      <c r="D290" s="66">
        <v>57.3</v>
      </c>
      <c r="E290" s="66" t="s">
        <v>292</v>
      </c>
      <c r="F290" s="66" t="s">
        <v>292</v>
      </c>
      <c r="G290" s="67">
        <f t="shared" si="581"/>
        <v>3.4528552456839501E-2</v>
      </c>
      <c r="H290" s="60">
        <f t="shared" si="582"/>
        <v>3.4920634920634797E-2</v>
      </c>
      <c r="I290" s="60">
        <f t="shared" si="583"/>
        <v>3.9927404718693271E-2</v>
      </c>
      <c r="J290" s="30"/>
      <c r="K290" s="69"/>
      <c r="L290" s="67">
        <f t="shared" si="584"/>
        <v>1.3003901170351106E-2</v>
      </c>
      <c r="M290" s="60">
        <f t="shared" si="585"/>
        <v>-3.0581039755351869E-3</v>
      </c>
      <c r="N290" s="60">
        <f t="shared" si="586"/>
        <v>4.7531992687385616E-2</v>
      </c>
      <c r="O290" s="30"/>
      <c r="P290" s="69"/>
      <c r="Q290" s="67"/>
      <c r="R290" s="60"/>
      <c r="S290" s="60"/>
      <c r="T290" s="30"/>
      <c r="U290" s="69"/>
      <c r="V290" s="12"/>
    </row>
    <row r="291" spans="1:22" s="5" customFormat="1" ht="13.8" x14ac:dyDescent="0.3">
      <c r="A291" s="37">
        <v>36192</v>
      </c>
      <c r="B291" s="66">
        <v>75.3</v>
      </c>
      <c r="C291" s="66">
        <v>94.5</v>
      </c>
      <c r="D291" s="66">
        <v>55.1</v>
      </c>
      <c r="E291" s="66" t="s">
        <v>292</v>
      </c>
      <c r="F291" s="66" t="s">
        <v>292</v>
      </c>
      <c r="G291" s="67">
        <f t="shared" si="581"/>
        <v>-1.5686274509803977E-2</v>
      </c>
      <c r="H291" s="60">
        <f t="shared" si="582"/>
        <v>-2.9774127310061682E-2</v>
      </c>
      <c r="I291" s="60">
        <f t="shared" si="583"/>
        <v>7.3126142595978383E-3</v>
      </c>
      <c r="J291" s="30"/>
      <c r="K291" s="69"/>
      <c r="L291" s="67">
        <f t="shared" si="584"/>
        <v>-6.5963060686016206E-3</v>
      </c>
      <c r="M291" s="60">
        <f t="shared" si="585"/>
        <v>-1.6649323621227841E-2</v>
      </c>
      <c r="N291" s="60">
        <f t="shared" si="586"/>
        <v>1.2867647058823595E-2</v>
      </c>
      <c r="O291" s="30"/>
      <c r="P291" s="69"/>
      <c r="Q291" s="67"/>
      <c r="R291" s="60"/>
      <c r="S291" s="60"/>
      <c r="T291" s="30"/>
      <c r="U291" s="69"/>
      <c r="V291" s="12"/>
    </row>
    <row r="292" spans="1:22" s="5" customFormat="1" ht="13.8" x14ac:dyDescent="0.3">
      <c r="A292" s="37">
        <v>36161</v>
      </c>
      <c r="B292" s="66">
        <v>76.5</v>
      </c>
      <c r="C292" s="66">
        <v>97.4</v>
      </c>
      <c r="D292" s="66">
        <v>54.7</v>
      </c>
      <c r="E292" s="66" t="s">
        <v>292</v>
      </c>
      <c r="F292" s="66" t="s">
        <v>292</v>
      </c>
      <c r="G292" s="67">
        <f t="shared" si="581"/>
        <v>-2.6075619295958807E-3</v>
      </c>
      <c r="H292" s="60">
        <f t="shared" si="582"/>
        <v>7.2388831437435464E-3</v>
      </c>
      <c r="I292" s="60">
        <f t="shared" si="583"/>
        <v>-1.9713261648745428E-2</v>
      </c>
      <c r="J292" s="30"/>
      <c r="K292" s="69"/>
      <c r="L292" s="67">
        <f t="shared" si="584"/>
        <v>1.8641810918775148E-2</v>
      </c>
      <c r="M292" s="60">
        <f t="shared" si="585"/>
        <v>1.7763845350052376E-2</v>
      </c>
      <c r="N292" s="60">
        <f t="shared" si="586"/>
        <v>3.0131826741996326E-2</v>
      </c>
      <c r="O292" s="30"/>
      <c r="P292" s="69"/>
      <c r="Q292" s="67"/>
      <c r="R292" s="60"/>
      <c r="S292" s="60"/>
      <c r="T292" s="30"/>
      <c r="U292" s="69"/>
      <c r="V292" s="12"/>
    </row>
    <row r="293" spans="1:22" s="5" customFormat="1" ht="13.8" x14ac:dyDescent="0.3">
      <c r="A293" s="37">
        <v>36130</v>
      </c>
      <c r="B293" s="66">
        <v>76.7</v>
      </c>
      <c r="C293" s="66">
        <v>96.7</v>
      </c>
      <c r="D293" s="66">
        <v>55.8</v>
      </c>
      <c r="E293" s="66" t="s">
        <v>292</v>
      </c>
      <c r="F293" s="66" t="s">
        <v>292</v>
      </c>
      <c r="G293" s="67">
        <f t="shared" si="581"/>
        <v>2.2666666666666613E-2</v>
      </c>
      <c r="H293" s="60">
        <f t="shared" si="582"/>
        <v>2.2198731501057223E-2</v>
      </c>
      <c r="I293" s="60">
        <f t="shared" si="583"/>
        <v>2.9520295202951852E-2</v>
      </c>
      <c r="J293" s="30"/>
      <c r="K293" s="69"/>
      <c r="L293" s="67">
        <f t="shared" si="584"/>
        <v>3.9267015706805353E-3</v>
      </c>
      <c r="M293" s="60">
        <f t="shared" si="585"/>
        <v>1.0351966873707319E-3</v>
      </c>
      <c r="N293" s="60">
        <f t="shared" si="586"/>
        <v>1.4545454545454417E-2</v>
      </c>
      <c r="O293" s="30"/>
      <c r="P293" s="69"/>
      <c r="Q293" s="67"/>
      <c r="R293" s="60"/>
      <c r="S293" s="60"/>
      <c r="T293" s="30"/>
      <c r="U293" s="69"/>
      <c r="V293" s="12"/>
    </row>
    <row r="294" spans="1:22" s="5" customFormat="1" ht="13.8" x14ac:dyDescent="0.3">
      <c r="A294" s="37">
        <v>36100</v>
      </c>
      <c r="B294" s="66">
        <v>75</v>
      </c>
      <c r="C294" s="66">
        <v>94.6</v>
      </c>
      <c r="D294" s="66">
        <v>54.2</v>
      </c>
      <c r="E294" s="66" t="s">
        <v>292</v>
      </c>
      <c r="F294" s="66" t="s">
        <v>292</v>
      </c>
      <c r="G294" s="67">
        <f t="shared" si="581"/>
        <v>-1.7038007863695914E-2</v>
      </c>
      <c r="H294" s="60">
        <f t="shared" si="582"/>
        <v>-2.0703933747411973E-2</v>
      </c>
      <c r="I294" s="60">
        <f t="shared" si="583"/>
        <v>-1.8115942028985477E-2</v>
      </c>
      <c r="J294" s="30"/>
      <c r="K294" s="69"/>
      <c r="L294" s="67">
        <f t="shared" si="584"/>
        <v>-5.3050397877985045E-3</v>
      </c>
      <c r="M294" s="60">
        <f t="shared" si="585"/>
        <v>-4.2105263157895534E-3</v>
      </c>
      <c r="N294" s="60">
        <f t="shared" si="586"/>
        <v>-1.0948905109488982E-2</v>
      </c>
      <c r="O294" s="30"/>
      <c r="P294" s="69"/>
      <c r="Q294" s="67"/>
      <c r="R294" s="60"/>
      <c r="S294" s="60"/>
      <c r="T294" s="30"/>
      <c r="U294" s="69"/>
      <c r="V294" s="12"/>
    </row>
    <row r="295" spans="1:22" s="5" customFormat="1" ht="13.8" x14ac:dyDescent="0.3">
      <c r="A295" s="37">
        <v>36069</v>
      </c>
      <c r="B295" s="66">
        <v>76.3</v>
      </c>
      <c r="C295" s="66">
        <v>96.6</v>
      </c>
      <c r="D295" s="66">
        <v>55.2</v>
      </c>
      <c r="E295" s="66" t="s">
        <v>292</v>
      </c>
      <c r="F295" s="66" t="s">
        <v>292</v>
      </c>
      <c r="G295" s="67">
        <f t="shared" si="581"/>
        <v>6.5963060686016206E-3</v>
      </c>
      <c r="H295" s="60">
        <f t="shared" si="582"/>
        <v>1.2578616352201033E-2</v>
      </c>
      <c r="I295" s="60">
        <f t="shared" si="583"/>
        <v>-1.8083182640143969E-3</v>
      </c>
      <c r="J295" s="30"/>
      <c r="K295" s="69"/>
      <c r="L295" s="67">
        <f t="shared" si="584"/>
        <v>2.6917900403768513E-2</v>
      </c>
      <c r="M295" s="60">
        <f t="shared" si="585"/>
        <v>2.765957446808498E-2</v>
      </c>
      <c r="N295" s="60">
        <f t="shared" si="586"/>
        <v>2.7932960893854775E-2</v>
      </c>
      <c r="O295" s="30"/>
      <c r="P295" s="69"/>
      <c r="Q295" s="67"/>
      <c r="R295" s="60"/>
      <c r="S295" s="60"/>
      <c r="T295" s="30"/>
      <c r="U295" s="69"/>
      <c r="V295" s="12"/>
    </row>
    <row r="296" spans="1:22" s="5" customFormat="1" ht="13.8" x14ac:dyDescent="0.3">
      <c r="A296" s="37">
        <v>36039</v>
      </c>
      <c r="B296" s="66">
        <v>75.8</v>
      </c>
      <c r="C296" s="66">
        <v>95.4</v>
      </c>
      <c r="D296" s="66">
        <v>55.3</v>
      </c>
      <c r="E296" s="66" t="s">
        <v>292</v>
      </c>
      <c r="F296" s="66" t="s">
        <v>292</v>
      </c>
      <c r="G296" s="67">
        <f t="shared" si="581"/>
        <v>-7.8534031413614036E-3</v>
      </c>
      <c r="H296" s="60">
        <f t="shared" si="582"/>
        <v>1.0493179433368471E-3</v>
      </c>
      <c r="I296" s="60">
        <f t="shared" si="583"/>
        <v>-2.2968197879858709E-2</v>
      </c>
      <c r="J296" s="30"/>
      <c r="K296" s="69"/>
      <c r="L296" s="67">
        <f t="shared" si="584"/>
        <v>2.1563342318059231E-2</v>
      </c>
      <c r="M296" s="60">
        <f t="shared" si="585"/>
        <v>9.52380952380949E-3</v>
      </c>
      <c r="N296" s="60">
        <f t="shared" si="586"/>
        <v>4.1431261770244809E-2</v>
      </c>
      <c r="O296" s="30"/>
      <c r="P296" s="69"/>
      <c r="Q296" s="67"/>
      <c r="R296" s="60"/>
      <c r="S296" s="60"/>
      <c r="T296" s="30"/>
      <c r="U296" s="69"/>
      <c r="V296" s="12"/>
    </row>
    <row r="297" spans="1:22" s="5" customFormat="1" ht="13.8" x14ac:dyDescent="0.3">
      <c r="A297" s="37">
        <v>36008</v>
      </c>
      <c r="B297" s="66">
        <v>76.400000000000006</v>
      </c>
      <c r="C297" s="66">
        <v>95.3</v>
      </c>
      <c r="D297" s="66">
        <v>56.6</v>
      </c>
      <c r="E297" s="66" t="s">
        <v>292</v>
      </c>
      <c r="F297" s="66" t="s">
        <v>292</v>
      </c>
      <c r="G297" s="67">
        <f t="shared" si="581"/>
        <v>-1.1642949547218562E-2</v>
      </c>
      <c r="H297" s="60">
        <f t="shared" si="582"/>
        <v>-2.1560574948665368E-2</v>
      </c>
      <c r="I297" s="60">
        <f t="shared" si="583"/>
        <v>3.5460992907800915E-3</v>
      </c>
      <c r="J297" s="30"/>
      <c r="K297" s="69"/>
      <c r="L297" s="67">
        <f t="shared" si="584"/>
        <v>4.0871934604904681E-2</v>
      </c>
      <c r="M297" s="60">
        <f t="shared" si="585"/>
        <v>2.1436227224008508E-2</v>
      </c>
      <c r="N297" s="60">
        <f t="shared" si="586"/>
        <v>8.0152671755725269E-2</v>
      </c>
      <c r="O297" s="30"/>
      <c r="P297" s="69"/>
      <c r="Q297" s="67"/>
      <c r="R297" s="60"/>
      <c r="S297" s="60"/>
      <c r="T297" s="30"/>
      <c r="U297" s="69"/>
      <c r="V297" s="12"/>
    </row>
    <row r="298" spans="1:22" s="5" customFormat="1" ht="13.8" x14ac:dyDescent="0.3">
      <c r="A298" s="37">
        <v>35977</v>
      </c>
      <c r="B298" s="66">
        <v>77.3</v>
      </c>
      <c r="C298" s="66">
        <v>97.4</v>
      </c>
      <c r="D298" s="66">
        <v>56.4</v>
      </c>
      <c r="E298" s="66" t="s">
        <v>292</v>
      </c>
      <c r="F298" s="66" t="s">
        <v>292</v>
      </c>
      <c r="G298" s="67">
        <f t="shared" si="581"/>
        <v>-1.2919896640828377E-3</v>
      </c>
      <c r="H298" s="60">
        <f t="shared" si="582"/>
        <v>6.1983471074380514E-3</v>
      </c>
      <c r="I298" s="60">
        <f t="shared" si="583"/>
        <v>-1.3986013986014068E-2</v>
      </c>
      <c r="J298" s="30"/>
      <c r="K298" s="69"/>
      <c r="L298" s="67">
        <f t="shared" si="584"/>
        <v>3.2042723631508618E-2</v>
      </c>
      <c r="M298" s="60">
        <f t="shared" si="585"/>
        <v>1.1422637590861928E-2</v>
      </c>
      <c r="N298" s="60">
        <f t="shared" si="586"/>
        <v>6.6162570888468775E-2</v>
      </c>
      <c r="O298" s="30"/>
      <c r="P298" s="69"/>
      <c r="Q298" s="67"/>
      <c r="R298" s="60"/>
      <c r="S298" s="60"/>
      <c r="T298" s="30"/>
      <c r="U298" s="69"/>
      <c r="V298" s="12"/>
    </row>
    <row r="299" spans="1:22" s="5" customFormat="1" ht="13.8" x14ac:dyDescent="0.3">
      <c r="A299" s="37">
        <v>35947</v>
      </c>
      <c r="B299" s="66">
        <v>77.400000000000006</v>
      </c>
      <c r="C299" s="66">
        <v>96.8</v>
      </c>
      <c r="D299" s="66">
        <v>57.2</v>
      </c>
      <c r="E299" s="66" t="s">
        <v>292</v>
      </c>
      <c r="F299" s="66" t="s">
        <v>292</v>
      </c>
      <c r="G299" s="67">
        <f t="shared" si="581"/>
        <v>1.0443864229765065E-2</v>
      </c>
      <c r="H299" s="60">
        <f t="shared" si="582"/>
        <v>0</v>
      </c>
      <c r="I299" s="60">
        <f t="shared" si="583"/>
        <v>3.2490974729241895E-2</v>
      </c>
      <c r="J299" s="30"/>
      <c r="K299" s="69"/>
      <c r="L299" s="67">
        <f t="shared" si="584"/>
        <v>4.4534412955465674E-2</v>
      </c>
      <c r="M299" s="60">
        <f t="shared" si="585"/>
        <v>1.5739769150052485E-2</v>
      </c>
      <c r="N299" s="60">
        <f t="shared" si="586"/>
        <v>9.3690248565965639E-2</v>
      </c>
      <c r="O299" s="30"/>
      <c r="P299" s="69"/>
      <c r="Q299" s="67"/>
      <c r="R299" s="60"/>
      <c r="S299" s="60"/>
      <c r="T299" s="30"/>
      <c r="U299" s="69"/>
      <c r="V299" s="12"/>
    </row>
    <row r="300" spans="1:22" s="5" customFormat="1" ht="13.8" x14ac:dyDescent="0.3">
      <c r="A300" s="37">
        <v>35916</v>
      </c>
      <c r="B300" s="66">
        <v>76.599999999999994</v>
      </c>
      <c r="C300" s="66">
        <v>96.8</v>
      </c>
      <c r="D300" s="66">
        <v>55.4</v>
      </c>
      <c r="E300" s="66" t="s">
        <v>292</v>
      </c>
      <c r="F300" s="66" t="s">
        <v>292</v>
      </c>
      <c r="G300" s="67">
        <f t="shared" si="581"/>
        <v>7.8947368421051767E-3</v>
      </c>
      <c r="H300" s="60">
        <f t="shared" si="582"/>
        <v>8.3333333333333037E-3</v>
      </c>
      <c r="I300" s="60">
        <f t="shared" si="583"/>
        <v>1.279707495429605E-2</v>
      </c>
      <c r="J300" s="30"/>
      <c r="K300" s="69"/>
      <c r="L300" s="67">
        <f t="shared" si="584"/>
        <v>5.8011049723756702E-2</v>
      </c>
      <c r="M300" s="60">
        <f t="shared" si="585"/>
        <v>3.6402569593147582E-2</v>
      </c>
      <c r="N300" s="60">
        <f t="shared" si="586"/>
        <v>9.9206349206349298E-2</v>
      </c>
      <c r="O300" s="30"/>
      <c r="P300" s="69"/>
      <c r="Q300" s="67"/>
      <c r="R300" s="60"/>
      <c r="S300" s="60"/>
      <c r="T300" s="30"/>
      <c r="U300" s="69"/>
      <c r="V300" s="12"/>
    </row>
    <row r="301" spans="1:22" s="5" customFormat="1" ht="13.8" x14ac:dyDescent="0.3">
      <c r="A301" s="37">
        <v>35886</v>
      </c>
      <c r="B301" s="66">
        <v>76</v>
      </c>
      <c r="C301" s="66">
        <v>96</v>
      </c>
      <c r="D301" s="66">
        <v>54.7</v>
      </c>
      <c r="E301" s="66" t="s">
        <v>292</v>
      </c>
      <c r="F301" s="66" t="s">
        <v>292</v>
      </c>
      <c r="G301" s="67">
        <f t="shared" si="581"/>
        <v>-1.1703511053316018E-2</v>
      </c>
      <c r="H301" s="60">
        <f t="shared" si="582"/>
        <v>-2.1406727828746086E-2</v>
      </c>
      <c r="I301" s="60">
        <f t="shared" si="583"/>
        <v>0</v>
      </c>
      <c r="J301" s="30"/>
      <c r="K301" s="69"/>
      <c r="L301" s="67">
        <f t="shared" si="584"/>
        <v>5.2631578947368363E-2</v>
      </c>
      <c r="M301" s="60">
        <f t="shared" si="585"/>
        <v>2.673796791443861E-2</v>
      </c>
      <c r="N301" s="60">
        <f t="shared" si="586"/>
        <v>0.10060362173038229</v>
      </c>
      <c r="O301" s="30"/>
      <c r="P301" s="69"/>
      <c r="Q301" s="67"/>
      <c r="R301" s="60"/>
      <c r="S301" s="60"/>
      <c r="T301" s="30"/>
      <c r="U301" s="69"/>
      <c r="V301" s="12"/>
    </row>
    <row r="302" spans="1:22" s="5" customFormat="1" ht="13.8" x14ac:dyDescent="0.3">
      <c r="A302" s="37">
        <v>35855</v>
      </c>
      <c r="B302" s="66">
        <v>76.900000000000006</v>
      </c>
      <c r="C302" s="66">
        <v>98.1</v>
      </c>
      <c r="D302" s="66">
        <v>54.7</v>
      </c>
      <c r="E302" s="66" t="s">
        <v>292</v>
      </c>
      <c r="F302" s="66" t="s">
        <v>292</v>
      </c>
      <c r="G302" s="67">
        <f t="shared" si="581"/>
        <v>1.4511873350923521E-2</v>
      </c>
      <c r="H302" s="60">
        <f t="shared" si="582"/>
        <v>2.0811654526534884E-2</v>
      </c>
      <c r="I302" s="60">
        <f t="shared" si="583"/>
        <v>5.5147058823530326E-3</v>
      </c>
      <c r="J302" s="30"/>
      <c r="K302" s="69"/>
      <c r="L302" s="67">
        <f t="shared" si="584"/>
        <v>5.0546448087431806E-2</v>
      </c>
      <c r="M302" s="60">
        <f t="shared" si="585"/>
        <v>2.9380902413431276E-2</v>
      </c>
      <c r="N302" s="60">
        <f t="shared" si="586"/>
        <v>9.6192384769539174E-2</v>
      </c>
      <c r="O302" s="30"/>
      <c r="P302" s="69"/>
      <c r="Q302" s="67"/>
      <c r="R302" s="60"/>
      <c r="S302" s="60"/>
      <c r="T302" s="30"/>
      <c r="U302" s="69"/>
      <c r="V302" s="12"/>
    </row>
    <row r="303" spans="1:22" s="5" customFormat="1" ht="13.8" x14ac:dyDescent="0.3">
      <c r="A303" s="37">
        <v>35827</v>
      </c>
      <c r="B303" s="66">
        <v>75.8</v>
      </c>
      <c r="C303" s="66">
        <v>96.1</v>
      </c>
      <c r="D303" s="66">
        <v>54.4</v>
      </c>
      <c r="E303" s="66" t="s">
        <v>292</v>
      </c>
      <c r="F303" s="66" t="s">
        <v>292</v>
      </c>
      <c r="G303" s="67">
        <f t="shared" si="581"/>
        <v>9.320905459387463E-3</v>
      </c>
      <c r="H303" s="60">
        <f t="shared" si="582"/>
        <v>4.1797283176592259E-3</v>
      </c>
      <c r="I303" s="60">
        <f t="shared" si="583"/>
        <v>2.4482109227871973E-2</v>
      </c>
      <c r="J303" s="30"/>
      <c r="K303" s="69"/>
      <c r="L303" s="67">
        <f t="shared" si="584"/>
        <v>6.1624649859943759E-2</v>
      </c>
      <c r="M303" s="60">
        <f t="shared" si="585"/>
        <v>4.1170097508125725E-2</v>
      </c>
      <c r="N303" s="60">
        <f t="shared" si="586"/>
        <v>0.10344827586206895</v>
      </c>
      <c r="O303" s="30"/>
      <c r="P303" s="69"/>
      <c r="Q303" s="67"/>
      <c r="R303" s="60"/>
      <c r="S303" s="60"/>
      <c r="T303" s="30"/>
      <c r="U303" s="69"/>
      <c r="V303" s="12"/>
    </row>
    <row r="304" spans="1:22" s="5" customFormat="1" ht="13.8" x14ac:dyDescent="0.3">
      <c r="A304" s="37">
        <v>35796</v>
      </c>
      <c r="B304" s="66">
        <v>75.099999999999994</v>
      </c>
      <c r="C304" s="66">
        <v>95.7</v>
      </c>
      <c r="D304" s="66">
        <v>53.1</v>
      </c>
      <c r="E304" s="66" t="s">
        <v>292</v>
      </c>
      <c r="F304" s="66" t="s">
        <v>292</v>
      </c>
      <c r="G304" s="67">
        <f t="shared" si="581"/>
        <v>-1.7015706806282838E-2</v>
      </c>
      <c r="H304" s="60">
        <f t="shared" si="582"/>
        <v>-9.3167701863353658E-3</v>
      </c>
      <c r="I304" s="60">
        <f t="shared" si="583"/>
        <v>-3.4545454545454546E-2</v>
      </c>
      <c r="J304" s="30"/>
      <c r="K304" s="69"/>
      <c r="L304" s="67">
        <f t="shared" si="584"/>
        <v>5.3295932678821822E-2</v>
      </c>
      <c r="M304" s="60">
        <f t="shared" si="585"/>
        <v>3.5714285714285587E-2</v>
      </c>
      <c r="N304" s="60">
        <f t="shared" si="586"/>
        <v>8.811475409836067E-2</v>
      </c>
      <c r="O304" s="30"/>
      <c r="P304" s="69"/>
      <c r="Q304" s="67"/>
      <c r="R304" s="60"/>
      <c r="S304" s="60"/>
      <c r="T304" s="30"/>
      <c r="U304" s="69"/>
      <c r="V304" s="12"/>
    </row>
    <row r="305" spans="1:22" s="5" customFormat="1" ht="13.8" x14ac:dyDescent="0.3">
      <c r="A305" s="37">
        <v>35765</v>
      </c>
      <c r="B305" s="66">
        <v>76.400000000000006</v>
      </c>
      <c r="C305" s="66">
        <v>96.6</v>
      </c>
      <c r="D305" s="66">
        <v>55</v>
      </c>
      <c r="E305" s="66" t="s">
        <v>292</v>
      </c>
      <c r="F305" s="66" t="s">
        <v>292</v>
      </c>
      <c r="G305" s="67">
        <f t="shared" si="581"/>
        <v>1.3262599469495928E-2</v>
      </c>
      <c r="H305" s="60">
        <f t="shared" si="582"/>
        <v>1.6842105263157769E-2</v>
      </c>
      <c r="I305" s="60">
        <f t="shared" si="583"/>
        <v>3.6496350364965124E-3</v>
      </c>
      <c r="J305" s="30"/>
      <c r="K305" s="69"/>
      <c r="L305" s="67">
        <f t="shared" si="584"/>
        <v>5.2341597796143446E-2</v>
      </c>
      <c r="M305" s="60">
        <f t="shared" si="585"/>
        <v>1.7913593256058791E-2</v>
      </c>
      <c r="N305" s="60">
        <f t="shared" si="586"/>
        <v>0.12474437627811863</v>
      </c>
      <c r="O305" s="30"/>
      <c r="P305" s="69"/>
      <c r="Q305" s="67"/>
      <c r="R305" s="60"/>
      <c r="S305" s="60"/>
      <c r="T305" s="30"/>
      <c r="U305" s="69"/>
      <c r="V305" s="12"/>
    </row>
    <row r="306" spans="1:22" s="5" customFormat="1" ht="13.8" x14ac:dyDescent="0.3">
      <c r="A306" s="37">
        <v>35735</v>
      </c>
      <c r="B306" s="66">
        <v>75.400000000000006</v>
      </c>
      <c r="C306" s="66">
        <v>95</v>
      </c>
      <c r="D306" s="66">
        <v>54.8</v>
      </c>
      <c r="E306" s="66" t="s">
        <v>292</v>
      </c>
      <c r="F306" s="66" t="s">
        <v>292</v>
      </c>
      <c r="G306" s="67">
        <f t="shared" si="581"/>
        <v>1.4804845222072816E-2</v>
      </c>
      <c r="H306" s="60">
        <f t="shared" si="582"/>
        <v>1.0638297872340496E-2</v>
      </c>
      <c r="I306" s="60">
        <f t="shared" si="583"/>
        <v>2.0484171322159961E-2</v>
      </c>
      <c r="J306" s="30"/>
      <c r="K306" s="69"/>
      <c r="L306" s="67">
        <f t="shared" si="584"/>
        <v>4.143646408839774E-2</v>
      </c>
      <c r="M306" s="60">
        <f t="shared" si="585"/>
        <v>4.2283298097252064E-3</v>
      </c>
      <c r="N306" s="60">
        <f t="shared" si="586"/>
        <v>0.11382113821138207</v>
      </c>
      <c r="O306" s="30"/>
      <c r="P306" s="69"/>
      <c r="Q306" s="67"/>
      <c r="R306" s="60"/>
      <c r="S306" s="60"/>
      <c r="T306" s="30"/>
      <c r="U306" s="69"/>
      <c r="V306" s="12"/>
    </row>
    <row r="307" spans="1:22" s="5" customFormat="1" ht="13.8" x14ac:dyDescent="0.3">
      <c r="A307" s="37">
        <v>35704</v>
      </c>
      <c r="B307" s="66">
        <v>74.3</v>
      </c>
      <c r="C307" s="66">
        <v>94</v>
      </c>
      <c r="D307" s="66">
        <v>53.7</v>
      </c>
      <c r="E307" s="66" t="s">
        <v>292</v>
      </c>
      <c r="F307" s="66" t="s">
        <v>292</v>
      </c>
      <c r="G307" s="67">
        <f t="shared" si="581"/>
        <v>1.3477088948785632E-3</v>
      </c>
      <c r="H307" s="60">
        <f t="shared" si="582"/>
        <v>-5.2910052910053462E-3</v>
      </c>
      <c r="I307" s="60">
        <f t="shared" si="583"/>
        <v>1.1299435028248705E-2</v>
      </c>
      <c r="J307" s="30"/>
      <c r="K307" s="69"/>
      <c r="L307" s="67">
        <f t="shared" si="584"/>
        <v>4.5007032348804543E-2</v>
      </c>
      <c r="M307" s="60">
        <f t="shared" si="585"/>
        <v>6.4239828693790635E-3</v>
      </c>
      <c r="N307" s="60">
        <f t="shared" si="586"/>
        <v>0.12343096234309625</v>
      </c>
      <c r="O307" s="30"/>
      <c r="P307" s="69"/>
      <c r="Q307" s="67"/>
      <c r="R307" s="60"/>
      <c r="S307" s="60"/>
      <c r="T307" s="30"/>
      <c r="U307" s="69"/>
      <c r="V307" s="12"/>
    </row>
    <row r="308" spans="1:22" s="5" customFormat="1" ht="13.8" x14ac:dyDescent="0.3">
      <c r="A308" s="37">
        <v>35674</v>
      </c>
      <c r="B308" s="66">
        <v>74.2</v>
      </c>
      <c r="C308" s="66">
        <v>94.5</v>
      </c>
      <c r="D308" s="66">
        <v>53.1</v>
      </c>
      <c r="E308" s="66" t="s">
        <v>292</v>
      </c>
      <c r="F308" s="66" t="s">
        <v>292</v>
      </c>
      <c r="G308" s="67">
        <f t="shared" si="581"/>
        <v>1.0899182561307841E-2</v>
      </c>
      <c r="H308" s="60">
        <f t="shared" si="582"/>
        <v>1.2861736334405238E-2</v>
      </c>
      <c r="I308" s="60">
        <f t="shared" si="583"/>
        <v>1.3358778625954359E-2</v>
      </c>
      <c r="J308" s="30"/>
      <c r="K308" s="69"/>
      <c r="L308" s="67">
        <f t="shared" si="584"/>
        <v>2.9126213592233219E-2</v>
      </c>
      <c r="M308" s="60">
        <f t="shared" si="585"/>
        <v>-4.2149631190727677E-3</v>
      </c>
      <c r="N308" s="60">
        <f t="shared" si="586"/>
        <v>0.10395010395010384</v>
      </c>
      <c r="O308" s="30"/>
      <c r="P308" s="69"/>
      <c r="Q308" s="67"/>
      <c r="R308" s="60"/>
      <c r="S308" s="60"/>
      <c r="T308" s="30"/>
      <c r="U308" s="69"/>
      <c r="V308" s="12"/>
    </row>
    <row r="309" spans="1:22" s="5" customFormat="1" ht="13.8" x14ac:dyDescent="0.3">
      <c r="A309" s="37">
        <v>35643</v>
      </c>
      <c r="B309" s="66">
        <v>73.400000000000006</v>
      </c>
      <c r="C309" s="66">
        <v>93.3</v>
      </c>
      <c r="D309" s="66">
        <v>52.4</v>
      </c>
      <c r="E309" s="66" t="s">
        <v>292</v>
      </c>
      <c r="F309" s="66" t="s">
        <v>292</v>
      </c>
      <c r="G309" s="67">
        <f t="shared" ref="G309:G372" si="587">(B309/B310)-1</f>
        <v>-2.0026702269692942E-2</v>
      </c>
      <c r="H309" s="60">
        <f t="shared" ref="H309:H372" si="588">(C309/C310)-1</f>
        <v>-3.1152647975077885E-2</v>
      </c>
      <c r="I309" s="60">
        <f t="shared" ref="I309:I372" si="589">(D309/D310)-1</f>
        <v>-9.4517958412098091E-3</v>
      </c>
      <c r="J309" s="30"/>
      <c r="K309" s="69"/>
      <c r="L309" s="67">
        <f t="shared" ref="L309:L372" si="590">(B309/B321)-1</f>
        <v>4.1134751773049816E-2</v>
      </c>
      <c r="M309" s="60">
        <f t="shared" ref="M309:M372" si="591">(C309/C321)-1</f>
        <v>-7.4468085106382809E-3</v>
      </c>
      <c r="N309" s="60">
        <f t="shared" ref="N309:N372" si="592">(D309/D321)-1</f>
        <v>0.13913043478260856</v>
      </c>
      <c r="O309" s="30"/>
      <c r="P309" s="69"/>
      <c r="Q309" s="67"/>
      <c r="R309" s="60"/>
      <c r="S309" s="60"/>
      <c r="T309" s="30"/>
      <c r="U309" s="69"/>
      <c r="V309" s="12"/>
    </row>
    <row r="310" spans="1:22" s="5" customFormat="1" ht="13.8" x14ac:dyDescent="0.3">
      <c r="A310" s="37">
        <v>35612</v>
      </c>
      <c r="B310" s="66">
        <v>74.900000000000006</v>
      </c>
      <c r="C310" s="66">
        <v>96.3</v>
      </c>
      <c r="D310" s="66">
        <v>52.9</v>
      </c>
      <c r="E310" s="66" t="s">
        <v>292</v>
      </c>
      <c r="F310" s="66" t="s">
        <v>292</v>
      </c>
      <c r="G310" s="67">
        <f t="shared" si="587"/>
        <v>1.0796221322537214E-2</v>
      </c>
      <c r="H310" s="60">
        <f t="shared" si="588"/>
        <v>1.0493179433368249E-2</v>
      </c>
      <c r="I310" s="60">
        <f t="shared" si="589"/>
        <v>1.1472275334608151E-2</v>
      </c>
      <c r="J310" s="30"/>
      <c r="K310" s="69"/>
      <c r="L310" s="67">
        <f t="shared" si="590"/>
        <v>7.0000000000000062E-2</v>
      </c>
      <c r="M310" s="60">
        <f t="shared" si="591"/>
        <v>3.9956803455723611E-2</v>
      </c>
      <c r="N310" s="60">
        <f t="shared" si="592"/>
        <v>0.14254859611231097</v>
      </c>
      <c r="O310" s="30"/>
      <c r="P310" s="69"/>
      <c r="Q310" s="67"/>
      <c r="R310" s="60"/>
      <c r="S310" s="60"/>
      <c r="T310" s="30"/>
      <c r="U310" s="69"/>
      <c r="V310" s="12"/>
    </row>
    <row r="311" spans="1:22" s="5" customFormat="1" ht="13.8" x14ac:dyDescent="0.3">
      <c r="A311" s="37">
        <v>35582</v>
      </c>
      <c r="B311" s="66">
        <v>74.099999999999994</v>
      </c>
      <c r="C311" s="66">
        <v>95.3</v>
      </c>
      <c r="D311" s="66">
        <v>52.3</v>
      </c>
      <c r="E311" s="66" t="s">
        <v>292</v>
      </c>
      <c r="F311" s="66" t="s">
        <v>292</v>
      </c>
      <c r="G311" s="67">
        <f t="shared" si="587"/>
        <v>2.3480662983425216E-2</v>
      </c>
      <c r="H311" s="60">
        <f t="shared" si="588"/>
        <v>2.0342612419700146E-2</v>
      </c>
      <c r="I311" s="60">
        <f t="shared" si="589"/>
        <v>3.7698412698412564E-2</v>
      </c>
      <c r="J311" s="30"/>
      <c r="K311" s="69"/>
      <c r="L311" s="67">
        <f t="shared" si="590"/>
        <v>4.66101694915253E-2</v>
      </c>
      <c r="M311" s="60">
        <f t="shared" si="591"/>
        <v>1.8162393162393098E-2</v>
      </c>
      <c r="N311" s="60">
        <f t="shared" si="592"/>
        <v>0.12473118279569895</v>
      </c>
      <c r="O311" s="30"/>
      <c r="P311" s="69"/>
      <c r="Q311" s="67"/>
      <c r="R311" s="60"/>
      <c r="S311" s="60"/>
      <c r="T311" s="30"/>
      <c r="U311" s="69"/>
      <c r="V311" s="12"/>
    </row>
    <row r="312" spans="1:22" s="5" customFormat="1" ht="13.8" x14ac:dyDescent="0.3">
      <c r="A312" s="37">
        <v>35551</v>
      </c>
      <c r="B312" s="66">
        <v>72.400000000000006</v>
      </c>
      <c r="C312" s="66">
        <v>93.4</v>
      </c>
      <c r="D312" s="66">
        <v>50.4</v>
      </c>
      <c r="E312" s="66" t="s">
        <v>292</v>
      </c>
      <c r="F312" s="66" t="s">
        <v>292</v>
      </c>
      <c r="G312" s="67">
        <f t="shared" si="587"/>
        <v>2.7700831024930483E-3</v>
      </c>
      <c r="H312" s="60">
        <f t="shared" si="588"/>
        <v>-1.0695187165774556E-3</v>
      </c>
      <c r="I312" s="60">
        <f t="shared" si="589"/>
        <v>1.4084507042253502E-2</v>
      </c>
      <c r="J312" s="30"/>
      <c r="K312" s="69"/>
      <c r="L312" s="67">
        <f t="shared" si="590"/>
        <v>3.1339031339031376E-2</v>
      </c>
      <c r="M312" s="60">
        <f t="shared" si="591"/>
        <v>-1.0695187165774556E-3</v>
      </c>
      <c r="N312" s="60">
        <f t="shared" si="592"/>
        <v>0.10284463894967177</v>
      </c>
      <c r="O312" s="30"/>
      <c r="P312" s="69"/>
      <c r="Q312" s="67"/>
      <c r="R312" s="60"/>
      <c r="S312" s="60"/>
      <c r="T312" s="30"/>
      <c r="U312" s="69"/>
      <c r="V312" s="12"/>
    </row>
    <row r="313" spans="1:22" s="5" customFormat="1" ht="13.8" x14ac:dyDescent="0.3">
      <c r="A313" s="37">
        <v>35521</v>
      </c>
      <c r="B313" s="66">
        <v>72.2</v>
      </c>
      <c r="C313" s="66">
        <v>93.5</v>
      </c>
      <c r="D313" s="66">
        <v>49.7</v>
      </c>
      <c r="E313" s="66" t="s">
        <v>292</v>
      </c>
      <c r="F313" s="66" t="s">
        <v>292</v>
      </c>
      <c r="G313" s="67">
        <f t="shared" si="587"/>
        <v>-1.3661202185792365E-2</v>
      </c>
      <c r="H313" s="60">
        <f t="shared" si="588"/>
        <v>-1.8887722980062915E-2</v>
      </c>
      <c r="I313" s="60">
        <f t="shared" si="589"/>
        <v>-4.0080160320640212E-3</v>
      </c>
      <c r="J313" s="30"/>
      <c r="K313" s="69"/>
      <c r="L313" s="67">
        <f t="shared" si="590"/>
        <v>2.8490028490028463E-2</v>
      </c>
      <c r="M313" s="60">
        <f t="shared" si="591"/>
        <v>4.2964554242750363E-3</v>
      </c>
      <c r="N313" s="60">
        <f t="shared" si="592"/>
        <v>8.0434782608695743E-2</v>
      </c>
      <c r="O313" s="30"/>
      <c r="P313" s="69"/>
      <c r="Q313" s="67"/>
      <c r="R313" s="60"/>
      <c r="S313" s="60"/>
      <c r="T313" s="30"/>
      <c r="U313" s="69"/>
      <c r="V313" s="12"/>
    </row>
    <row r="314" spans="1:22" s="5" customFormat="1" ht="13.8" x14ac:dyDescent="0.3">
      <c r="A314" s="37">
        <v>35490</v>
      </c>
      <c r="B314" s="66">
        <v>73.2</v>
      </c>
      <c r="C314" s="66">
        <v>95.3</v>
      </c>
      <c r="D314" s="66">
        <v>49.9</v>
      </c>
      <c r="E314" s="66" t="s">
        <v>292</v>
      </c>
      <c r="F314" s="66" t="s">
        <v>292</v>
      </c>
      <c r="G314" s="67">
        <f t="shared" si="587"/>
        <v>2.5210084033613356E-2</v>
      </c>
      <c r="H314" s="60">
        <f t="shared" si="588"/>
        <v>3.2502708559046578E-2</v>
      </c>
      <c r="I314" s="60">
        <f t="shared" si="589"/>
        <v>1.2170385395537497E-2</v>
      </c>
      <c r="J314" s="30"/>
      <c r="K314" s="69"/>
      <c r="L314" s="67">
        <f t="shared" si="590"/>
        <v>5.3237410071942382E-2</v>
      </c>
      <c r="M314" s="60">
        <f t="shared" si="591"/>
        <v>2.8047464940668787E-2</v>
      </c>
      <c r="N314" s="60">
        <f t="shared" si="592"/>
        <v>0.11383928571428581</v>
      </c>
      <c r="O314" s="30"/>
      <c r="P314" s="69"/>
      <c r="Q314" s="67"/>
      <c r="R314" s="60"/>
      <c r="S314" s="60"/>
      <c r="T314" s="30"/>
      <c r="U314" s="69"/>
      <c r="V314" s="12"/>
    </row>
    <row r="315" spans="1:22" s="5" customFormat="1" ht="13.8" x14ac:dyDescent="0.3">
      <c r="A315" s="37">
        <v>35462</v>
      </c>
      <c r="B315" s="66">
        <v>71.400000000000006</v>
      </c>
      <c r="C315" s="66">
        <v>92.3</v>
      </c>
      <c r="D315" s="66">
        <v>49.3</v>
      </c>
      <c r="E315" s="66" t="s">
        <v>292</v>
      </c>
      <c r="F315" s="66" t="s">
        <v>292</v>
      </c>
      <c r="G315" s="67">
        <f t="shared" si="587"/>
        <v>1.4025245441795509E-3</v>
      </c>
      <c r="H315" s="60">
        <f t="shared" si="588"/>
        <v>-1.0822510822511289E-3</v>
      </c>
      <c r="I315" s="60">
        <f t="shared" si="589"/>
        <v>1.0245901639344357E-2</v>
      </c>
      <c r="J315" s="30"/>
      <c r="K315" s="69"/>
      <c r="L315" s="67">
        <f t="shared" si="590"/>
        <v>4.5387994143484711E-2</v>
      </c>
      <c r="M315" s="60">
        <f t="shared" si="591"/>
        <v>1.317233809001106E-2</v>
      </c>
      <c r="N315" s="60">
        <f t="shared" si="592"/>
        <v>0.10786516853932571</v>
      </c>
      <c r="O315" s="30"/>
      <c r="P315" s="69"/>
      <c r="Q315" s="67"/>
      <c r="R315" s="60"/>
      <c r="S315" s="60"/>
      <c r="T315" s="30"/>
      <c r="U315" s="69"/>
      <c r="V315" s="12"/>
    </row>
    <row r="316" spans="1:22" s="5" customFormat="1" ht="13.8" x14ac:dyDescent="0.3">
      <c r="A316" s="37">
        <v>35431</v>
      </c>
      <c r="B316" s="66">
        <v>71.3</v>
      </c>
      <c r="C316" s="66">
        <v>92.4</v>
      </c>
      <c r="D316" s="66">
        <v>48.8</v>
      </c>
      <c r="E316" s="66" t="s">
        <v>292</v>
      </c>
      <c r="F316" s="66" t="s">
        <v>292</v>
      </c>
      <c r="G316" s="67">
        <f t="shared" si="587"/>
        <v>-1.7906336088154284E-2</v>
      </c>
      <c r="H316" s="60">
        <f t="shared" si="588"/>
        <v>-2.6343519494204437E-2</v>
      </c>
      <c r="I316" s="60">
        <f t="shared" si="589"/>
        <v>-2.044989775051187E-3</v>
      </c>
      <c r="J316" s="30"/>
      <c r="K316" s="69"/>
      <c r="L316" s="67">
        <f t="shared" si="590"/>
        <v>2.2955523672883782E-2</v>
      </c>
      <c r="M316" s="60">
        <f t="shared" si="591"/>
        <v>-1.492537313432829E-2</v>
      </c>
      <c r="N316" s="60">
        <f t="shared" si="592"/>
        <v>0.10657596371882083</v>
      </c>
      <c r="O316" s="30"/>
      <c r="P316" s="69"/>
      <c r="Q316" s="67"/>
      <c r="R316" s="60"/>
      <c r="S316" s="60"/>
      <c r="T316" s="30"/>
      <c r="U316" s="69"/>
      <c r="V316" s="12"/>
    </row>
    <row r="317" spans="1:22" s="5" customFormat="1" ht="13.8" x14ac:dyDescent="0.3">
      <c r="A317" s="37">
        <v>35400</v>
      </c>
      <c r="B317" s="66">
        <v>72.599999999999994</v>
      </c>
      <c r="C317" s="66">
        <v>94.9</v>
      </c>
      <c r="D317" s="66">
        <v>48.9</v>
      </c>
      <c r="E317" s="66" t="s">
        <v>292</v>
      </c>
      <c r="F317" s="66" t="s">
        <v>292</v>
      </c>
      <c r="G317" s="67">
        <f t="shared" si="587"/>
        <v>2.7624309392264568E-3</v>
      </c>
      <c r="H317" s="60">
        <f t="shared" si="588"/>
        <v>3.1712473572940159E-3</v>
      </c>
      <c r="I317" s="60">
        <f t="shared" si="589"/>
        <v>-6.0975609756098725E-3</v>
      </c>
      <c r="J317" s="30"/>
      <c r="K317" s="69"/>
      <c r="L317" s="67">
        <f t="shared" si="590"/>
        <v>3.2716927453769529E-2</v>
      </c>
      <c r="M317" s="60">
        <f t="shared" si="591"/>
        <v>1.3888888888889062E-2</v>
      </c>
      <c r="N317" s="60">
        <f t="shared" si="592"/>
        <v>7.0021881838074229E-2</v>
      </c>
      <c r="O317" s="30"/>
      <c r="P317" s="69"/>
      <c r="Q317" s="67"/>
      <c r="R317" s="60"/>
      <c r="S317" s="60"/>
      <c r="T317" s="30"/>
      <c r="U317" s="69"/>
      <c r="V317" s="12"/>
    </row>
    <row r="318" spans="1:22" s="5" customFormat="1" ht="13.8" x14ac:dyDescent="0.3">
      <c r="A318" s="37">
        <v>35370</v>
      </c>
      <c r="B318" s="66">
        <v>72.400000000000006</v>
      </c>
      <c r="C318" s="66">
        <v>94.6</v>
      </c>
      <c r="D318" s="66">
        <v>49.2</v>
      </c>
      <c r="E318" s="66" t="s">
        <v>292</v>
      </c>
      <c r="F318" s="66" t="s">
        <v>292</v>
      </c>
      <c r="G318" s="67">
        <f t="shared" si="587"/>
        <v>1.8284106891701901E-2</v>
      </c>
      <c r="H318" s="60">
        <f t="shared" si="588"/>
        <v>1.2847965738757905E-2</v>
      </c>
      <c r="I318" s="60">
        <f t="shared" si="589"/>
        <v>2.9288702928870425E-2</v>
      </c>
      <c r="J318" s="30"/>
      <c r="K318" s="69"/>
      <c r="L318" s="67">
        <f t="shared" si="590"/>
        <v>4.6242774566473965E-2</v>
      </c>
      <c r="M318" s="60">
        <f t="shared" si="591"/>
        <v>1.0683760683760646E-2</v>
      </c>
      <c r="N318" s="60">
        <f t="shared" si="592"/>
        <v>0.12072892938496582</v>
      </c>
      <c r="O318" s="30"/>
      <c r="P318" s="69"/>
      <c r="Q318" s="67"/>
      <c r="R318" s="60"/>
      <c r="S318" s="60"/>
      <c r="T318" s="30"/>
      <c r="U318" s="69"/>
      <c r="V318" s="12"/>
    </row>
    <row r="319" spans="1:22" s="5" customFormat="1" ht="13.8" x14ac:dyDescent="0.3">
      <c r="A319" s="37">
        <v>35339</v>
      </c>
      <c r="B319" s="66">
        <v>71.099999999999994</v>
      </c>
      <c r="C319" s="66">
        <v>93.4</v>
      </c>
      <c r="D319" s="66">
        <v>47.8</v>
      </c>
      <c r="E319" s="66" t="s">
        <v>292</v>
      </c>
      <c r="F319" s="66" t="s">
        <v>292</v>
      </c>
      <c r="G319" s="67">
        <f t="shared" si="587"/>
        <v>-1.3869625520110951E-2</v>
      </c>
      <c r="H319" s="60">
        <f t="shared" si="588"/>
        <v>-1.5806111696522684E-2</v>
      </c>
      <c r="I319" s="60">
        <f t="shared" si="589"/>
        <v>-6.2370062370062929E-3</v>
      </c>
      <c r="J319" s="30"/>
      <c r="K319" s="69"/>
      <c r="L319" s="67">
        <f t="shared" si="590"/>
        <v>2.8943560057887119E-2</v>
      </c>
      <c r="M319" s="60">
        <f t="shared" si="591"/>
        <v>4.3010752688172893E-3</v>
      </c>
      <c r="N319" s="60">
        <f t="shared" si="592"/>
        <v>8.6363636363636198E-2</v>
      </c>
      <c r="O319" s="30"/>
      <c r="P319" s="69"/>
      <c r="Q319" s="67"/>
      <c r="R319" s="60"/>
      <c r="S319" s="60"/>
      <c r="T319" s="30"/>
      <c r="U319" s="69"/>
      <c r="V319" s="12"/>
    </row>
    <row r="320" spans="1:22" s="5" customFormat="1" ht="13.8" x14ac:dyDescent="0.3">
      <c r="A320" s="37">
        <v>35309</v>
      </c>
      <c r="B320" s="66">
        <v>72.099999999999994</v>
      </c>
      <c r="C320" s="66">
        <v>94.9</v>
      </c>
      <c r="D320" s="66">
        <v>48.1</v>
      </c>
      <c r="E320" s="66" t="s">
        <v>292</v>
      </c>
      <c r="F320" s="66" t="s">
        <v>292</v>
      </c>
      <c r="G320" s="67">
        <f t="shared" si="587"/>
        <v>2.2695035460992719E-2</v>
      </c>
      <c r="H320" s="60">
        <f t="shared" si="588"/>
        <v>9.5744680851064246E-3</v>
      </c>
      <c r="I320" s="60">
        <f t="shared" si="589"/>
        <v>4.5652173913043548E-2</v>
      </c>
      <c r="J320" s="30"/>
      <c r="K320" s="69"/>
      <c r="L320" s="67">
        <f t="shared" si="590"/>
        <v>2.2695035460992719E-2</v>
      </c>
      <c r="M320" s="60">
        <f t="shared" si="591"/>
        <v>0</v>
      </c>
      <c r="N320" s="60">
        <f t="shared" si="592"/>
        <v>7.8475336322869849E-2</v>
      </c>
      <c r="O320" s="30"/>
      <c r="P320" s="69"/>
      <c r="Q320" s="67"/>
      <c r="R320" s="60"/>
      <c r="S320" s="60"/>
      <c r="T320" s="30"/>
      <c r="U320" s="69"/>
      <c r="V320" s="12"/>
    </row>
    <row r="321" spans="1:22" s="5" customFormat="1" ht="13.8" x14ac:dyDescent="0.3">
      <c r="A321" s="37">
        <v>35278</v>
      </c>
      <c r="B321" s="66">
        <v>70.5</v>
      </c>
      <c r="C321" s="66">
        <v>94</v>
      </c>
      <c r="D321" s="66">
        <v>46</v>
      </c>
      <c r="E321" s="66" t="s">
        <v>292</v>
      </c>
      <c r="F321" s="66" t="s">
        <v>292</v>
      </c>
      <c r="G321" s="67">
        <f t="shared" si="587"/>
        <v>7.1428571428571175E-3</v>
      </c>
      <c r="H321" s="60">
        <f t="shared" si="588"/>
        <v>1.5118790496760237E-2</v>
      </c>
      <c r="I321" s="60">
        <f t="shared" si="589"/>
        <v>-6.4794816414686096E-3</v>
      </c>
      <c r="J321" s="30"/>
      <c r="K321" s="69"/>
      <c r="L321" s="67">
        <f t="shared" si="590"/>
        <v>1.5850144092218965E-2</v>
      </c>
      <c r="M321" s="60">
        <f t="shared" si="591"/>
        <v>-3.1813361611876534E-3</v>
      </c>
      <c r="N321" s="60">
        <f t="shared" si="592"/>
        <v>5.9907834101382562E-2</v>
      </c>
      <c r="O321" s="30"/>
      <c r="P321" s="69"/>
      <c r="Q321" s="67"/>
      <c r="R321" s="60"/>
      <c r="S321" s="60"/>
      <c r="T321" s="30"/>
      <c r="U321" s="69"/>
      <c r="V321" s="12"/>
    </row>
    <row r="322" spans="1:22" s="5" customFormat="1" ht="13.8" x14ac:dyDescent="0.3">
      <c r="A322" s="37">
        <v>35247</v>
      </c>
      <c r="B322" s="66">
        <v>70</v>
      </c>
      <c r="C322" s="66">
        <v>92.6</v>
      </c>
      <c r="D322" s="66">
        <v>46.3</v>
      </c>
      <c r="E322" s="66" t="s">
        <v>292</v>
      </c>
      <c r="F322" s="66" t="s">
        <v>292</v>
      </c>
      <c r="G322" s="67">
        <f t="shared" si="587"/>
        <v>-1.1299435028248594E-2</v>
      </c>
      <c r="H322" s="60">
        <f t="shared" si="588"/>
        <v>-1.0683760683760646E-2</v>
      </c>
      <c r="I322" s="60">
        <f t="shared" si="589"/>
        <v>-4.3010752688172893E-3</v>
      </c>
      <c r="J322" s="30"/>
      <c r="K322" s="69"/>
      <c r="L322" s="67">
        <f t="shared" si="590"/>
        <v>7.194244604316502E-3</v>
      </c>
      <c r="M322" s="60">
        <f t="shared" si="591"/>
        <v>-2.114164904862581E-2</v>
      </c>
      <c r="N322" s="60">
        <f t="shared" si="592"/>
        <v>7.4245939675174011E-2</v>
      </c>
      <c r="O322" s="30"/>
      <c r="P322" s="69"/>
      <c r="Q322" s="67"/>
      <c r="R322" s="60"/>
      <c r="S322" s="60"/>
      <c r="T322" s="30"/>
      <c r="U322" s="69"/>
      <c r="V322" s="12"/>
    </row>
    <row r="323" spans="1:22" s="5" customFormat="1" ht="13.8" x14ac:dyDescent="0.3">
      <c r="A323" s="37">
        <v>35217</v>
      </c>
      <c r="B323" s="66">
        <v>70.8</v>
      </c>
      <c r="C323" s="66">
        <v>93.6</v>
      </c>
      <c r="D323" s="66">
        <v>46.5</v>
      </c>
      <c r="E323" s="66" t="s">
        <v>292</v>
      </c>
      <c r="F323" s="66" t="s">
        <v>292</v>
      </c>
      <c r="G323" s="67">
        <f t="shared" si="587"/>
        <v>8.5470085470085166E-3</v>
      </c>
      <c r="H323" s="60">
        <f t="shared" si="588"/>
        <v>1.0695187165774556E-3</v>
      </c>
      <c r="I323" s="60">
        <f t="shared" si="589"/>
        <v>1.7505470459518557E-2</v>
      </c>
      <c r="J323" s="30"/>
      <c r="K323" s="69"/>
      <c r="L323" s="67">
        <f t="shared" si="590"/>
        <v>0</v>
      </c>
      <c r="M323" s="60">
        <f t="shared" si="591"/>
        <v>-2.2964509394572064E-2</v>
      </c>
      <c r="N323" s="60">
        <f t="shared" si="592"/>
        <v>4.2600896860986559E-2</v>
      </c>
      <c r="O323" s="30"/>
      <c r="P323" s="69"/>
      <c r="Q323" s="67"/>
      <c r="R323" s="60"/>
      <c r="S323" s="60"/>
      <c r="T323" s="30"/>
      <c r="U323" s="69"/>
      <c r="V323" s="12"/>
    </row>
    <row r="324" spans="1:22" s="5" customFormat="1" ht="13.8" x14ac:dyDescent="0.3">
      <c r="A324" s="37">
        <v>35186</v>
      </c>
      <c r="B324" s="66">
        <v>70.2</v>
      </c>
      <c r="C324" s="66">
        <v>93.5</v>
      </c>
      <c r="D324" s="66">
        <v>45.7</v>
      </c>
      <c r="E324" s="66" t="s">
        <v>292</v>
      </c>
      <c r="F324" s="66" t="s">
        <v>292</v>
      </c>
      <c r="G324" s="67">
        <f t="shared" si="587"/>
        <v>0</v>
      </c>
      <c r="H324" s="60">
        <f t="shared" si="588"/>
        <v>4.2964554242750363E-3</v>
      </c>
      <c r="I324" s="60">
        <f t="shared" si="589"/>
        <v>-6.521739130434745E-3</v>
      </c>
      <c r="J324" s="30"/>
      <c r="K324" s="69"/>
      <c r="L324" s="67">
        <f t="shared" si="590"/>
        <v>-9.873060648801113E-3</v>
      </c>
      <c r="M324" s="60">
        <f t="shared" si="591"/>
        <v>-2.7055150884495283E-2</v>
      </c>
      <c r="N324" s="60">
        <f t="shared" si="592"/>
        <v>2.4663677130044803E-2</v>
      </c>
      <c r="O324" s="30"/>
      <c r="P324" s="69"/>
      <c r="Q324" s="67"/>
      <c r="R324" s="60"/>
      <c r="S324" s="60"/>
      <c r="T324" s="30"/>
      <c r="U324" s="69"/>
      <c r="V324" s="12"/>
    </row>
    <row r="325" spans="1:22" s="5" customFormat="1" ht="13.8" x14ac:dyDescent="0.3">
      <c r="A325" s="37">
        <v>35156</v>
      </c>
      <c r="B325" s="66">
        <v>70.2</v>
      </c>
      <c r="C325" s="66">
        <v>93.1</v>
      </c>
      <c r="D325" s="66">
        <v>46</v>
      </c>
      <c r="E325" s="66" t="s">
        <v>292</v>
      </c>
      <c r="F325" s="66" t="s">
        <v>292</v>
      </c>
      <c r="G325" s="67">
        <f t="shared" si="587"/>
        <v>1.0071942446043147E-2</v>
      </c>
      <c r="H325" s="60">
        <f t="shared" si="588"/>
        <v>4.3149946062566169E-3</v>
      </c>
      <c r="I325" s="60">
        <f t="shared" si="589"/>
        <v>2.6785714285714413E-2</v>
      </c>
      <c r="J325" s="30"/>
      <c r="K325" s="69"/>
      <c r="L325" s="67">
        <f t="shared" si="590"/>
        <v>-2.8409090909091717E-3</v>
      </c>
      <c r="M325" s="60">
        <f t="shared" si="591"/>
        <v>-2.3084994753410304E-2</v>
      </c>
      <c r="N325" s="60">
        <f t="shared" si="592"/>
        <v>3.6036036036036112E-2</v>
      </c>
      <c r="O325" s="30"/>
      <c r="P325" s="69"/>
      <c r="Q325" s="67"/>
      <c r="R325" s="60"/>
      <c r="S325" s="60"/>
      <c r="T325" s="30"/>
      <c r="U325" s="69"/>
      <c r="V325" s="12"/>
    </row>
    <row r="326" spans="1:22" s="5" customFormat="1" ht="13.8" x14ac:dyDescent="0.3">
      <c r="A326" s="37">
        <v>35125</v>
      </c>
      <c r="B326" s="66">
        <v>69.5</v>
      </c>
      <c r="C326" s="66">
        <v>92.7</v>
      </c>
      <c r="D326" s="66">
        <v>44.8</v>
      </c>
      <c r="E326" s="66" t="s">
        <v>292</v>
      </c>
      <c r="F326" s="66" t="s">
        <v>292</v>
      </c>
      <c r="G326" s="67">
        <f t="shared" si="587"/>
        <v>1.7569546120058677E-2</v>
      </c>
      <c r="H326" s="60">
        <f t="shared" si="588"/>
        <v>1.7563117453348154E-2</v>
      </c>
      <c r="I326" s="60">
        <f t="shared" si="589"/>
        <v>6.741573033707704E-3</v>
      </c>
      <c r="J326" s="30"/>
      <c r="K326" s="69"/>
      <c r="L326" s="67">
        <f t="shared" si="590"/>
        <v>-1.8361581920903869E-2</v>
      </c>
      <c r="M326" s="60">
        <f t="shared" si="591"/>
        <v>-3.5379812695109147E-2</v>
      </c>
      <c r="N326" s="60">
        <f t="shared" si="592"/>
        <v>1.5873015873015817E-2</v>
      </c>
      <c r="O326" s="30"/>
      <c r="P326" s="69"/>
      <c r="Q326" s="67"/>
      <c r="R326" s="60"/>
      <c r="S326" s="60"/>
      <c r="T326" s="30"/>
      <c r="U326" s="69"/>
      <c r="V326" s="12"/>
    </row>
    <row r="327" spans="1:22" s="5" customFormat="1" ht="13.8" x14ac:dyDescent="0.3">
      <c r="A327" s="37">
        <v>35096</v>
      </c>
      <c r="B327" s="66">
        <v>68.3</v>
      </c>
      <c r="C327" s="66">
        <v>91.1</v>
      </c>
      <c r="D327" s="66">
        <v>44.5</v>
      </c>
      <c r="E327" s="66" t="s">
        <v>292</v>
      </c>
      <c r="F327" s="66" t="s">
        <v>292</v>
      </c>
      <c r="G327" s="67">
        <f t="shared" si="587"/>
        <v>-2.0086083213773365E-2</v>
      </c>
      <c r="H327" s="60">
        <f t="shared" si="588"/>
        <v>-2.8784648187633266E-2</v>
      </c>
      <c r="I327" s="60">
        <f t="shared" si="589"/>
        <v>9.0702947845804349E-3</v>
      </c>
      <c r="J327" s="30"/>
      <c r="K327" s="69"/>
      <c r="L327" s="67">
        <f t="shared" si="590"/>
        <v>-3.9381153305203864E-2</v>
      </c>
      <c r="M327" s="60">
        <f t="shared" si="591"/>
        <v>-5.5958549222797971E-2</v>
      </c>
      <c r="N327" s="60">
        <f t="shared" si="592"/>
        <v>0</v>
      </c>
      <c r="O327" s="30"/>
      <c r="P327" s="69"/>
      <c r="Q327" s="67"/>
      <c r="R327" s="60"/>
      <c r="S327" s="60"/>
      <c r="T327" s="30"/>
      <c r="U327" s="69"/>
      <c r="V327" s="12"/>
    </row>
    <row r="328" spans="1:22" s="5" customFormat="1" ht="13.8" x14ac:dyDescent="0.3">
      <c r="A328" s="37">
        <v>35065</v>
      </c>
      <c r="B328" s="66">
        <v>69.7</v>
      </c>
      <c r="C328" s="66">
        <v>93.8</v>
      </c>
      <c r="D328" s="66">
        <v>44.1</v>
      </c>
      <c r="E328" s="66" t="s">
        <v>292</v>
      </c>
      <c r="F328" s="66" t="s">
        <v>292</v>
      </c>
      <c r="G328" s="67">
        <f t="shared" si="587"/>
        <v>-8.5348506401137225E-3</v>
      </c>
      <c r="H328" s="60">
        <f t="shared" si="588"/>
        <v>2.1367521367521292E-3</v>
      </c>
      <c r="I328" s="60">
        <f t="shared" si="589"/>
        <v>-3.5010940919037226E-2</v>
      </c>
      <c r="J328" s="30"/>
      <c r="K328" s="69"/>
      <c r="L328" s="67">
        <f t="shared" si="590"/>
        <v>-2.8612303290415086E-3</v>
      </c>
      <c r="M328" s="60">
        <f t="shared" si="591"/>
        <v>-3.1880977683315104E-3</v>
      </c>
      <c r="N328" s="60">
        <f t="shared" si="592"/>
        <v>-8.9887640449437534E-3</v>
      </c>
      <c r="O328" s="30"/>
      <c r="P328" s="69"/>
      <c r="Q328" s="67"/>
      <c r="R328" s="60"/>
      <c r="S328" s="60"/>
      <c r="T328" s="30"/>
      <c r="U328" s="69"/>
      <c r="V328" s="12"/>
    </row>
    <row r="329" spans="1:22" s="5" customFormat="1" ht="13.8" x14ac:dyDescent="0.3">
      <c r="A329" s="37">
        <v>35034</v>
      </c>
      <c r="B329" s="66">
        <v>70.3</v>
      </c>
      <c r="C329" s="66">
        <v>93.6</v>
      </c>
      <c r="D329" s="66">
        <v>45.7</v>
      </c>
      <c r="E329" s="66" t="s">
        <v>292</v>
      </c>
      <c r="F329" s="66" t="s">
        <v>292</v>
      </c>
      <c r="G329" s="67">
        <f t="shared" si="587"/>
        <v>1.5895953757225412E-2</v>
      </c>
      <c r="H329" s="60">
        <f t="shared" si="588"/>
        <v>0</v>
      </c>
      <c r="I329" s="60">
        <f t="shared" si="589"/>
        <v>4.1002277904328199E-2</v>
      </c>
      <c r="J329" s="30"/>
      <c r="K329" s="69"/>
      <c r="L329" s="67">
        <f t="shared" si="590"/>
        <v>-2.0891364902506981E-2</v>
      </c>
      <c r="M329" s="60">
        <f t="shared" si="591"/>
        <v>-4.0983606557377095E-2</v>
      </c>
      <c r="N329" s="60">
        <f t="shared" si="592"/>
        <v>2.6966292134831482E-2</v>
      </c>
      <c r="O329" s="30"/>
      <c r="P329" s="69"/>
      <c r="Q329" s="67"/>
      <c r="R329" s="60"/>
      <c r="S329" s="60"/>
      <c r="T329" s="30"/>
      <c r="U329" s="69"/>
      <c r="V329" s="12"/>
    </row>
    <row r="330" spans="1:22" s="5" customFormat="1" ht="13.8" x14ac:dyDescent="0.3">
      <c r="A330" s="37">
        <v>35004</v>
      </c>
      <c r="B330" s="66">
        <v>69.2</v>
      </c>
      <c r="C330" s="66">
        <v>93.6</v>
      </c>
      <c r="D330" s="66">
        <v>43.9</v>
      </c>
      <c r="E330" s="66" t="s">
        <v>292</v>
      </c>
      <c r="F330" s="66" t="s">
        <v>292</v>
      </c>
      <c r="G330" s="67">
        <f t="shared" si="587"/>
        <v>1.4471780028944004E-3</v>
      </c>
      <c r="H330" s="60">
        <f t="shared" si="588"/>
        <v>6.4516129032257119E-3</v>
      </c>
      <c r="I330" s="60">
        <f t="shared" si="589"/>
        <v>-2.2727272727273151E-3</v>
      </c>
      <c r="J330" s="30"/>
      <c r="K330" s="69"/>
      <c r="L330" s="67">
        <f t="shared" si="590"/>
        <v>-3.4867503486750384E-2</v>
      </c>
      <c r="M330" s="60">
        <f t="shared" si="591"/>
        <v>-4.1965199590583535E-2</v>
      </c>
      <c r="N330" s="60">
        <f t="shared" si="592"/>
        <v>-4.5351473922903285E-3</v>
      </c>
      <c r="O330" s="30"/>
      <c r="P330" s="69"/>
      <c r="Q330" s="67"/>
      <c r="R330" s="60"/>
      <c r="S330" s="60"/>
      <c r="T330" s="30"/>
      <c r="U330" s="69"/>
      <c r="V330" s="12"/>
    </row>
    <row r="331" spans="1:22" s="5" customFormat="1" ht="13.8" x14ac:dyDescent="0.3">
      <c r="A331" s="37">
        <v>34973</v>
      </c>
      <c r="B331" s="66">
        <v>69.099999999999994</v>
      </c>
      <c r="C331" s="66">
        <v>93</v>
      </c>
      <c r="D331" s="66">
        <v>44</v>
      </c>
      <c r="E331" s="66" t="s">
        <v>292</v>
      </c>
      <c r="F331" s="66" t="s">
        <v>292</v>
      </c>
      <c r="G331" s="67">
        <f t="shared" si="587"/>
        <v>-1.9858156028368823E-2</v>
      </c>
      <c r="H331" s="60">
        <f t="shared" si="588"/>
        <v>-2.0021074815595452E-2</v>
      </c>
      <c r="I331" s="60">
        <f t="shared" si="589"/>
        <v>-1.3452914798206317E-2</v>
      </c>
      <c r="J331" s="30"/>
      <c r="K331" s="69"/>
      <c r="L331" s="67">
        <f t="shared" si="590"/>
        <v>-2.6760563380281766E-2</v>
      </c>
      <c r="M331" s="60">
        <f t="shared" si="591"/>
        <v>-4.2224510813594129E-2</v>
      </c>
      <c r="N331" s="60">
        <f t="shared" si="592"/>
        <v>9.1743119266054496E-3</v>
      </c>
      <c r="O331" s="30"/>
      <c r="P331" s="69"/>
      <c r="Q331" s="67"/>
      <c r="R331" s="60"/>
      <c r="S331" s="60"/>
      <c r="T331" s="30"/>
      <c r="U331" s="69"/>
      <c r="V331" s="12"/>
    </row>
    <row r="332" spans="1:22" s="5" customFormat="1" ht="13.8" x14ac:dyDescent="0.3">
      <c r="A332" s="37">
        <v>34943</v>
      </c>
      <c r="B332" s="66">
        <v>70.5</v>
      </c>
      <c r="C332" s="66">
        <v>94.9</v>
      </c>
      <c r="D332" s="66">
        <v>44.6</v>
      </c>
      <c r="E332" s="66" t="s">
        <v>292</v>
      </c>
      <c r="F332" s="66" t="s">
        <v>292</v>
      </c>
      <c r="G332" s="67">
        <f t="shared" si="587"/>
        <v>1.5850144092218965E-2</v>
      </c>
      <c r="H332" s="60">
        <f t="shared" si="588"/>
        <v>6.3626723223755288E-3</v>
      </c>
      <c r="I332" s="60">
        <f t="shared" si="589"/>
        <v>2.7649769585253559E-2</v>
      </c>
      <c r="J332" s="30"/>
      <c r="K332" s="69"/>
      <c r="L332" s="67">
        <f t="shared" si="590"/>
        <v>5.7061340941513272E-3</v>
      </c>
      <c r="M332" s="60">
        <f t="shared" si="591"/>
        <v>-1.2486992715920797E-2</v>
      </c>
      <c r="N332" s="60">
        <f t="shared" si="592"/>
        <v>3.9627039627039728E-2</v>
      </c>
      <c r="O332" s="30"/>
      <c r="P332" s="69"/>
      <c r="Q332" s="67"/>
      <c r="R332" s="60"/>
      <c r="S332" s="60"/>
      <c r="T332" s="30"/>
      <c r="U332" s="69"/>
      <c r="V332" s="12"/>
    </row>
    <row r="333" spans="1:22" s="5" customFormat="1" ht="13.8" x14ac:dyDescent="0.3">
      <c r="A333" s="37">
        <v>34912</v>
      </c>
      <c r="B333" s="66">
        <v>69.400000000000006</v>
      </c>
      <c r="C333" s="66">
        <v>94.3</v>
      </c>
      <c r="D333" s="66">
        <v>43.4</v>
      </c>
      <c r="E333" s="66" t="s">
        <v>292</v>
      </c>
      <c r="F333" s="66" t="s">
        <v>292</v>
      </c>
      <c r="G333" s="67">
        <f t="shared" si="587"/>
        <v>-1.4388489208632116E-3</v>
      </c>
      <c r="H333" s="60">
        <f t="shared" si="588"/>
        <v>-3.1712473572937938E-3</v>
      </c>
      <c r="I333" s="60">
        <f t="shared" si="589"/>
        <v>6.9605568445474386E-3</v>
      </c>
      <c r="J333" s="30"/>
      <c r="K333" s="69"/>
      <c r="L333" s="67">
        <f t="shared" si="590"/>
        <v>2.2091310751104487E-2</v>
      </c>
      <c r="M333" s="60">
        <f t="shared" si="591"/>
        <v>9.6359743040683732E-3</v>
      </c>
      <c r="N333" s="60">
        <f t="shared" si="592"/>
        <v>5.5961070559610526E-2</v>
      </c>
      <c r="O333" s="30"/>
      <c r="P333" s="69"/>
      <c r="Q333" s="67"/>
      <c r="R333" s="60"/>
      <c r="S333" s="60"/>
      <c r="T333" s="30"/>
      <c r="U333" s="69"/>
      <c r="V333" s="12"/>
    </row>
    <row r="334" spans="1:22" s="5" customFormat="1" ht="13.8" x14ac:dyDescent="0.3">
      <c r="A334" s="37">
        <v>34881</v>
      </c>
      <c r="B334" s="66">
        <v>69.5</v>
      </c>
      <c r="C334" s="66">
        <v>94.6</v>
      </c>
      <c r="D334" s="66">
        <v>43.1</v>
      </c>
      <c r="E334" s="66" t="s">
        <v>292</v>
      </c>
      <c r="F334" s="66" t="s">
        <v>292</v>
      </c>
      <c r="G334" s="67">
        <f t="shared" si="587"/>
        <v>-1.8361581920903869E-2</v>
      </c>
      <c r="H334" s="60">
        <f t="shared" si="588"/>
        <v>-1.2526096033402934E-2</v>
      </c>
      <c r="I334" s="60">
        <f t="shared" si="589"/>
        <v>-3.3632286995515681E-2</v>
      </c>
      <c r="J334" s="30"/>
      <c r="K334" s="69"/>
      <c r="L334" s="67">
        <f t="shared" si="590"/>
        <v>1.3119533527696792E-2</v>
      </c>
      <c r="M334" s="60">
        <f t="shared" si="591"/>
        <v>7.4547390841319672E-3</v>
      </c>
      <c r="N334" s="60">
        <f t="shared" si="592"/>
        <v>2.1327014218009532E-2</v>
      </c>
      <c r="O334" s="30"/>
      <c r="P334" s="69"/>
      <c r="Q334" s="67"/>
      <c r="R334" s="60"/>
      <c r="S334" s="60"/>
      <c r="T334" s="30"/>
      <c r="U334" s="69"/>
      <c r="V334" s="12"/>
    </row>
    <row r="335" spans="1:22" s="5" customFormat="1" ht="13.8" x14ac:dyDescent="0.3">
      <c r="A335" s="37">
        <v>34851</v>
      </c>
      <c r="B335" s="66">
        <v>70.8</v>
      </c>
      <c r="C335" s="66">
        <v>95.8</v>
      </c>
      <c r="D335" s="66">
        <v>44.6</v>
      </c>
      <c r="E335" s="66" t="s">
        <v>292</v>
      </c>
      <c r="F335" s="66" t="s">
        <v>292</v>
      </c>
      <c r="G335" s="67">
        <f t="shared" si="587"/>
        <v>-1.4104372355431272E-3</v>
      </c>
      <c r="H335" s="60">
        <f t="shared" si="588"/>
        <v>-3.1217481789802548E-3</v>
      </c>
      <c r="I335" s="60">
        <f t="shared" si="589"/>
        <v>0</v>
      </c>
      <c r="J335" s="30"/>
      <c r="K335" s="69"/>
      <c r="L335" s="67">
        <f t="shared" si="590"/>
        <v>3.5087719298245501E-2</v>
      </c>
      <c r="M335" s="60">
        <f t="shared" si="591"/>
        <v>2.5695931477516032E-2</v>
      </c>
      <c r="N335" s="60">
        <f t="shared" si="592"/>
        <v>6.6985645933014482E-2</v>
      </c>
      <c r="O335" s="30"/>
      <c r="P335" s="69"/>
      <c r="Q335" s="67"/>
      <c r="R335" s="60"/>
      <c r="S335" s="60"/>
      <c r="T335" s="30"/>
      <c r="U335" s="69"/>
      <c r="V335" s="12"/>
    </row>
    <row r="336" spans="1:22" s="5" customFormat="1" ht="13.8" x14ac:dyDescent="0.3">
      <c r="A336" s="37">
        <v>34820</v>
      </c>
      <c r="B336" s="66">
        <v>70.900000000000006</v>
      </c>
      <c r="C336" s="66">
        <v>96.1</v>
      </c>
      <c r="D336" s="66">
        <v>44.6</v>
      </c>
      <c r="E336" s="66" t="s">
        <v>292</v>
      </c>
      <c r="F336" s="66" t="s">
        <v>292</v>
      </c>
      <c r="G336" s="67">
        <f t="shared" si="587"/>
        <v>7.1022727272727071E-3</v>
      </c>
      <c r="H336" s="60">
        <f t="shared" si="588"/>
        <v>8.394543546694555E-3</v>
      </c>
      <c r="I336" s="60">
        <f t="shared" si="589"/>
        <v>4.5045045045044585E-3</v>
      </c>
      <c r="J336" s="30"/>
      <c r="K336" s="69"/>
      <c r="L336" s="67">
        <f t="shared" si="590"/>
        <v>4.2647058823529482E-2</v>
      </c>
      <c r="M336" s="60">
        <f t="shared" si="591"/>
        <v>2.6709401709401615E-2</v>
      </c>
      <c r="N336" s="60">
        <f t="shared" si="592"/>
        <v>7.9903147699758037E-2</v>
      </c>
      <c r="O336" s="30"/>
      <c r="P336" s="69"/>
      <c r="Q336" s="67"/>
      <c r="R336" s="60"/>
      <c r="S336" s="60"/>
      <c r="T336" s="30"/>
      <c r="U336" s="69"/>
      <c r="V336" s="12"/>
    </row>
    <row r="337" spans="1:22" s="5" customFormat="1" ht="13.8" x14ac:dyDescent="0.3">
      <c r="A337" s="37">
        <v>34790</v>
      </c>
      <c r="B337" s="66">
        <v>70.400000000000006</v>
      </c>
      <c r="C337" s="66">
        <v>95.3</v>
      </c>
      <c r="D337" s="66">
        <v>44.4</v>
      </c>
      <c r="E337" s="66" t="s">
        <v>292</v>
      </c>
      <c r="F337" s="66" t="s">
        <v>292</v>
      </c>
      <c r="G337" s="67">
        <f t="shared" si="587"/>
        <v>-5.6497175141241307E-3</v>
      </c>
      <c r="H337" s="60">
        <f t="shared" si="588"/>
        <v>-8.3246618106138648E-3</v>
      </c>
      <c r="I337" s="60">
        <f t="shared" si="589"/>
        <v>6.8027210884353817E-3</v>
      </c>
      <c r="J337" s="30"/>
      <c r="K337" s="69"/>
      <c r="L337" s="67">
        <f t="shared" si="590"/>
        <v>3.0746705710102518E-2</v>
      </c>
      <c r="M337" s="60">
        <f t="shared" si="591"/>
        <v>1.7075773745997891E-2</v>
      </c>
      <c r="N337" s="60">
        <f t="shared" si="592"/>
        <v>7.2463768115942129E-2</v>
      </c>
      <c r="O337" s="30"/>
      <c r="P337" s="69"/>
      <c r="Q337" s="67"/>
      <c r="R337" s="60"/>
      <c r="S337" s="60"/>
      <c r="T337" s="30"/>
      <c r="U337" s="69"/>
      <c r="V337" s="12"/>
    </row>
    <row r="338" spans="1:22" s="5" customFormat="1" ht="13.8" x14ac:dyDescent="0.3">
      <c r="A338" s="37">
        <v>34759</v>
      </c>
      <c r="B338" s="66">
        <v>70.8</v>
      </c>
      <c r="C338" s="66">
        <v>96.1</v>
      </c>
      <c r="D338" s="66">
        <v>44.1</v>
      </c>
      <c r="E338" s="66" t="s">
        <v>292</v>
      </c>
      <c r="F338" s="66" t="s">
        <v>292</v>
      </c>
      <c r="G338" s="67">
        <f t="shared" si="587"/>
        <v>-4.2194092827003704E-3</v>
      </c>
      <c r="H338" s="60">
        <f t="shared" si="588"/>
        <v>-4.1450777202073352E-3</v>
      </c>
      <c r="I338" s="60">
        <f t="shared" si="589"/>
        <v>-8.9887640449437534E-3</v>
      </c>
      <c r="J338" s="30"/>
      <c r="K338" s="69"/>
      <c r="L338" s="67">
        <f t="shared" si="590"/>
        <v>4.888888888888876E-2</v>
      </c>
      <c r="M338" s="60">
        <f t="shared" si="591"/>
        <v>3.6677454153182243E-2</v>
      </c>
      <c r="N338" s="60">
        <f t="shared" si="592"/>
        <v>7.5609756097561043E-2</v>
      </c>
      <c r="O338" s="30"/>
      <c r="P338" s="69"/>
      <c r="Q338" s="67"/>
      <c r="R338" s="60"/>
      <c r="S338" s="60"/>
      <c r="T338" s="30"/>
      <c r="U338" s="69"/>
      <c r="V338" s="12"/>
    </row>
    <row r="339" spans="1:22" s="5" customFormat="1" ht="13.8" x14ac:dyDescent="0.3">
      <c r="A339" s="37">
        <v>34731</v>
      </c>
      <c r="B339" s="66">
        <v>71.099999999999994</v>
      </c>
      <c r="C339" s="66">
        <v>96.5</v>
      </c>
      <c r="D339" s="66">
        <v>44.5</v>
      </c>
      <c r="E339" s="66" t="s">
        <v>292</v>
      </c>
      <c r="F339" s="66" t="s">
        <v>292</v>
      </c>
      <c r="G339" s="67">
        <f t="shared" si="587"/>
        <v>1.716738197424883E-2</v>
      </c>
      <c r="H339" s="60">
        <f t="shared" si="588"/>
        <v>2.5504782146652527E-2</v>
      </c>
      <c r="I339" s="60">
        <f t="shared" si="589"/>
        <v>0</v>
      </c>
      <c r="J339" s="30"/>
      <c r="K339" s="69"/>
      <c r="L339" s="67">
        <f t="shared" si="590"/>
        <v>5.9612518628912037E-2</v>
      </c>
      <c r="M339" s="60">
        <f t="shared" si="591"/>
        <v>4.7774158523344212E-2</v>
      </c>
      <c r="N339" s="60">
        <f t="shared" si="592"/>
        <v>9.0686274509804043E-2</v>
      </c>
      <c r="O339" s="30"/>
      <c r="P339" s="69"/>
      <c r="Q339" s="67"/>
      <c r="R339" s="60"/>
      <c r="S339" s="60"/>
      <c r="T339" s="30"/>
      <c r="U339" s="69"/>
      <c r="V339" s="12"/>
    </row>
    <row r="340" spans="1:22" s="5" customFormat="1" ht="13.8" x14ac:dyDescent="0.3">
      <c r="A340" s="37">
        <v>34700</v>
      </c>
      <c r="B340" s="66">
        <v>69.900000000000006</v>
      </c>
      <c r="C340" s="66">
        <v>94.1</v>
      </c>
      <c r="D340" s="66">
        <v>44.5</v>
      </c>
      <c r="E340" s="66" t="s">
        <v>292</v>
      </c>
      <c r="F340" s="66" t="s">
        <v>292</v>
      </c>
      <c r="G340" s="67">
        <f t="shared" si="587"/>
        <v>-2.6462395543175421E-2</v>
      </c>
      <c r="H340" s="60">
        <f t="shared" si="588"/>
        <v>-3.5860655737704916E-2</v>
      </c>
      <c r="I340" s="60">
        <f t="shared" si="589"/>
        <v>0</v>
      </c>
      <c r="J340" s="30"/>
      <c r="K340" s="69"/>
      <c r="L340" s="67">
        <f t="shared" si="590"/>
        <v>5.4298642533936681E-2</v>
      </c>
      <c r="M340" s="60">
        <f t="shared" si="591"/>
        <v>2.6172300981461172E-2</v>
      </c>
      <c r="N340" s="60">
        <f t="shared" si="592"/>
        <v>0.12944162436548234</v>
      </c>
      <c r="O340" s="30"/>
      <c r="P340" s="69"/>
      <c r="Q340" s="67"/>
      <c r="R340" s="60"/>
      <c r="S340" s="60"/>
      <c r="T340" s="30"/>
      <c r="U340" s="69"/>
      <c r="V340" s="12"/>
    </row>
    <row r="341" spans="1:22" s="5" customFormat="1" ht="13.8" x14ac:dyDescent="0.3">
      <c r="A341" s="37">
        <v>34669</v>
      </c>
      <c r="B341" s="66">
        <v>71.8</v>
      </c>
      <c r="C341" s="66">
        <v>97.6</v>
      </c>
      <c r="D341" s="66">
        <v>44.5</v>
      </c>
      <c r="E341" s="66" t="s">
        <v>292</v>
      </c>
      <c r="F341" s="66" t="s">
        <v>292</v>
      </c>
      <c r="G341" s="67">
        <f t="shared" si="587"/>
        <v>1.3947001394698511E-3</v>
      </c>
      <c r="H341" s="60">
        <f t="shared" si="588"/>
        <v>-1.0235414534289777E-3</v>
      </c>
      <c r="I341" s="60">
        <f t="shared" si="589"/>
        <v>9.0702947845804349E-3</v>
      </c>
      <c r="J341" s="30"/>
      <c r="K341" s="69"/>
      <c r="L341" s="67">
        <f t="shared" si="590"/>
        <v>4.8175182481751788E-2</v>
      </c>
      <c r="M341" s="60">
        <f t="shared" si="591"/>
        <v>2.8451001053740654E-2</v>
      </c>
      <c r="N341" s="60">
        <f t="shared" si="592"/>
        <v>9.0686274509804043E-2</v>
      </c>
      <c r="O341" s="30"/>
      <c r="P341" s="69"/>
      <c r="Q341" s="67"/>
      <c r="R341" s="60"/>
      <c r="S341" s="60"/>
      <c r="T341" s="30"/>
      <c r="U341" s="69"/>
      <c r="V341" s="12"/>
    </row>
    <row r="342" spans="1:22" s="5" customFormat="1" ht="13.8" x14ac:dyDescent="0.3">
      <c r="A342" s="37">
        <v>34639</v>
      </c>
      <c r="B342" s="66">
        <v>71.7</v>
      </c>
      <c r="C342" s="66">
        <v>97.7</v>
      </c>
      <c r="D342" s="66">
        <v>44.1</v>
      </c>
      <c r="E342" s="66" t="s">
        <v>292</v>
      </c>
      <c r="F342" s="66" t="s">
        <v>292</v>
      </c>
      <c r="G342" s="67">
        <f t="shared" si="587"/>
        <v>9.8591549295774517E-3</v>
      </c>
      <c r="H342" s="60">
        <f t="shared" si="588"/>
        <v>6.1791967044284579E-3</v>
      </c>
      <c r="I342" s="60">
        <f t="shared" si="589"/>
        <v>1.1467889908256979E-2</v>
      </c>
      <c r="J342" s="30"/>
      <c r="K342" s="69"/>
      <c r="L342" s="67">
        <f t="shared" si="590"/>
        <v>7.3353293413173759E-2</v>
      </c>
      <c r="M342" s="60">
        <f t="shared" si="591"/>
        <v>5.6216216216216308E-2</v>
      </c>
      <c r="N342" s="60">
        <f t="shared" si="592"/>
        <v>0.1164556962025316</v>
      </c>
      <c r="O342" s="30"/>
      <c r="P342" s="69"/>
      <c r="Q342" s="67"/>
      <c r="R342" s="60"/>
      <c r="S342" s="60"/>
      <c r="T342" s="30"/>
      <c r="U342" s="69"/>
      <c r="V342" s="12"/>
    </row>
    <row r="343" spans="1:22" s="5" customFormat="1" ht="13.8" x14ac:dyDescent="0.3">
      <c r="A343" s="37">
        <v>34608</v>
      </c>
      <c r="B343" s="66">
        <v>71</v>
      </c>
      <c r="C343" s="66">
        <v>97.1</v>
      </c>
      <c r="D343" s="66">
        <v>43.6</v>
      </c>
      <c r="E343" s="66" t="s">
        <v>292</v>
      </c>
      <c r="F343" s="66" t="s">
        <v>292</v>
      </c>
      <c r="G343" s="67">
        <f t="shared" si="587"/>
        <v>1.2838801711840375E-2</v>
      </c>
      <c r="H343" s="60">
        <f t="shared" si="588"/>
        <v>1.0405827263267442E-2</v>
      </c>
      <c r="I343" s="60">
        <f t="shared" si="589"/>
        <v>1.631701631701632E-2</v>
      </c>
      <c r="J343" s="30"/>
      <c r="K343" s="69"/>
      <c r="L343" s="67">
        <f t="shared" si="590"/>
        <v>5.9701492537313383E-2</v>
      </c>
      <c r="M343" s="60">
        <f t="shared" si="591"/>
        <v>3.9614561027837114E-2</v>
      </c>
      <c r="N343" s="60">
        <f t="shared" si="592"/>
        <v>0.10941475826972025</v>
      </c>
      <c r="O343" s="30"/>
      <c r="P343" s="69"/>
      <c r="Q343" s="67"/>
      <c r="R343" s="60"/>
      <c r="S343" s="60"/>
      <c r="T343" s="30"/>
      <c r="U343" s="69"/>
      <c r="V343" s="12"/>
    </row>
    <row r="344" spans="1:22" s="5" customFormat="1" ht="13.8" x14ac:dyDescent="0.3">
      <c r="A344" s="37">
        <v>34578</v>
      </c>
      <c r="B344" s="66">
        <v>70.099999999999994</v>
      </c>
      <c r="C344" s="66">
        <v>96.1</v>
      </c>
      <c r="D344" s="66">
        <v>42.9</v>
      </c>
      <c r="E344" s="66" t="s">
        <v>292</v>
      </c>
      <c r="F344" s="66" t="s">
        <v>292</v>
      </c>
      <c r="G344" s="67">
        <f t="shared" si="587"/>
        <v>3.2400589101619914E-2</v>
      </c>
      <c r="H344" s="60">
        <f t="shared" si="588"/>
        <v>2.8907922912205342E-2</v>
      </c>
      <c r="I344" s="60">
        <f t="shared" si="589"/>
        <v>4.3795620437956151E-2</v>
      </c>
      <c r="J344" s="30"/>
      <c r="K344" s="69"/>
      <c r="L344" s="67">
        <f t="shared" si="590"/>
        <v>3.8518518518518396E-2</v>
      </c>
      <c r="M344" s="60">
        <f t="shared" si="591"/>
        <v>2.2340425531914843E-2</v>
      </c>
      <c r="N344" s="60">
        <f t="shared" si="592"/>
        <v>8.3333333333333259E-2</v>
      </c>
      <c r="O344" s="30"/>
      <c r="P344" s="69"/>
      <c r="Q344" s="67"/>
      <c r="R344" s="60"/>
      <c r="S344" s="60"/>
      <c r="T344" s="30"/>
      <c r="U344" s="69"/>
      <c r="V344" s="12"/>
    </row>
    <row r="345" spans="1:22" s="5" customFormat="1" ht="13.8" x14ac:dyDescent="0.3">
      <c r="A345" s="37">
        <v>34547</v>
      </c>
      <c r="B345" s="66">
        <v>67.900000000000006</v>
      </c>
      <c r="C345" s="66">
        <v>93.4</v>
      </c>
      <c r="D345" s="66">
        <v>41.1</v>
      </c>
      <c r="E345" s="66" t="s">
        <v>292</v>
      </c>
      <c r="F345" s="66" t="s">
        <v>292</v>
      </c>
      <c r="G345" s="67">
        <f t="shared" si="587"/>
        <v>-1.0204081632652851E-2</v>
      </c>
      <c r="H345" s="60">
        <f t="shared" si="588"/>
        <v>-5.3248136315229289E-3</v>
      </c>
      <c r="I345" s="60">
        <f t="shared" si="589"/>
        <v>-2.6066350710900466E-2</v>
      </c>
      <c r="J345" s="30"/>
      <c r="K345" s="69"/>
      <c r="L345" s="67">
        <f t="shared" si="590"/>
        <v>5.9259259259261121E-3</v>
      </c>
      <c r="M345" s="60">
        <f t="shared" si="591"/>
        <v>-9.5440084835629602E-3</v>
      </c>
      <c r="N345" s="60">
        <f t="shared" si="592"/>
        <v>4.0506329113924044E-2</v>
      </c>
      <c r="O345" s="30"/>
      <c r="P345" s="69"/>
      <c r="Q345" s="67"/>
      <c r="R345" s="60"/>
      <c r="S345" s="60"/>
      <c r="T345" s="30"/>
      <c r="U345" s="69"/>
      <c r="V345" s="12"/>
    </row>
    <row r="346" spans="1:22" s="5" customFormat="1" ht="13.8" x14ac:dyDescent="0.3">
      <c r="A346" s="37">
        <v>34516</v>
      </c>
      <c r="B346" s="66">
        <v>68.599999999999994</v>
      </c>
      <c r="C346" s="66">
        <v>93.9</v>
      </c>
      <c r="D346" s="66">
        <v>42.2</v>
      </c>
      <c r="E346" s="66" t="s">
        <v>292</v>
      </c>
      <c r="F346" s="66" t="s">
        <v>292</v>
      </c>
      <c r="G346" s="67">
        <f t="shared" si="587"/>
        <v>2.9239766081869956E-3</v>
      </c>
      <c r="H346" s="60">
        <f t="shared" si="588"/>
        <v>5.3533190578158862E-3</v>
      </c>
      <c r="I346" s="60">
        <f t="shared" si="589"/>
        <v>9.5693779904306719E-3</v>
      </c>
      <c r="J346" s="30"/>
      <c r="K346" s="69"/>
      <c r="L346" s="67">
        <f t="shared" si="590"/>
        <v>4.57317073170731E-2</v>
      </c>
      <c r="M346" s="60">
        <f t="shared" si="591"/>
        <v>2.7352297592997843E-2</v>
      </c>
      <c r="N346" s="60">
        <f t="shared" si="592"/>
        <v>0.11052631578947381</v>
      </c>
      <c r="O346" s="30"/>
      <c r="P346" s="69"/>
      <c r="Q346" s="67"/>
      <c r="R346" s="60"/>
      <c r="S346" s="60"/>
      <c r="T346" s="30"/>
      <c r="U346" s="69"/>
      <c r="V346" s="12"/>
    </row>
    <row r="347" spans="1:22" s="5" customFormat="1" ht="13.8" x14ac:dyDescent="0.3">
      <c r="A347" s="37">
        <v>34486</v>
      </c>
      <c r="B347" s="66">
        <v>68.400000000000006</v>
      </c>
      <c r="C347" s="66">
        <v>93.4</v>
      </c>
      <c r="D347" s="66">
        <v>41.8</v>
      </c>
      <c r="E347" s="66" t="s">
        <v>292</v>
      </c>
      <c r="F347" s="66" t="s">
        <v>292</v>
      </c>
      <c r="G347" s="67">
        <f t="shared" si="587"/>
        <v>5.8823529411764497E-3</v>
      </c>
      <c r="H347" s="60">
        <f t="shared" si="588"/>
        <v>-2.1367521367520181E-3</v>
      </c>
      <c r="I347" s="60">
        <f t="shared" si="589"/>
        <v>1.2106537530266248E-2</v>
      </c>
      <c r="J347" s="30"/>
      <c r="K347" s="69"/>
      <c r="L347" s="67">
        <f t="shared" si="590"/>
        <v>3.4795763993948681E-2</v>
      </c>
      <c r="M347" s="60">
        <f t="shared" si="591"/>
        <v>8.6393088552916275E-3</v>
      </c>
      <c r="N347" s="60">
        <f t="shared" si="592"/>
        <v>9.7112860892388353E-2</v>
      </c>
      <c r="O347" s="30"/>
      <c r="P347" s="69"/>
      <c r="Q347" s="67"/>
      <c r="R347" s="60"/>
      <c r="S347" s="60"/>
      <c r="T347" s="30"/>
      <c r="U347" s="69"/>
      <c r="V347" s="12"/>
    </row>
    <row r="348" spans="1:22" s="5" customFormat="1" ht="13.8" x14ac:dyDescent="0.3">
      <c r="A348" s="37">
        <v>34455</v>
      </c>
      <c r="B348" s="66">
        <v>68</v>
      </c>
      <c r="C348" s="66">
        <v>93.6</v>
      </c>
      <c r="D348" s="66">
        <v>41.3</v>
      </c>
      <c r="E348" s="66" t="s">
        <v>292</v>
      </c>
      <c r="F348" s="66" t="s">
        <v>292</v>
      </c>
      <c r="G348" s="67">
        <f t="shared" si="587"/>
        <v>-4.3923865300146137E-3</v>
      </c>
      <c r="H348" s="60">
        <f t="shared" si="588"/>
        <v>-1.0672358591249376E-3</v>
      </c>
      <c r="I348" s="60">
        <f t="shared" si="589"/>
        <v>-2.4154589371980784E-3</v>
      </c>
      <c r="J348" s="30"/>
      <c r="K348" s="69"/>
      <c r="L348" s="67">
        <f t="shared" si="590"/>
        <v>2.7190332326283873E-2</v>
      </c>
      <c r="M348" s="60">
        <f t="shared" si="591"/>
        <v>1.5184381778741818E-2</v>
      </c>
      <c r="N348" s="60">
        <f t="shared" si="592"/>
        <v>6.1696658097686319E-2</v>
      </c>
      <c r="O348" s="30"/>
      <c r="P348" s="69"/>
      <c r="Q348" s="67"/>
      <c r="R348" s="60"/>
      <c r="S348" s="60"/>
      <c r="T348" s="30"/>
      <c r="U348" s="69"/>
      <c r="V348" s="12"/>
    </row>
    <row r="349" spans="1:22" s="5" customFormat="1" ht="13.8" x14ac:dyDescent="0.3">
      <c r="A349" s="37">
        <v>34425</v>
      </c>
      <c r="B349" s="66">
        <v>68.3</v>
      </c>
      <c r="C349" s="66">
        <v>93.7</v>
      </c>
      <c r="D349" s="66">
        <v>41.4</v>
      </c>
      <c r="E349" s="66" t="s">
        <v>292</v>
      </c>
      <c r="F349" s="66" t="s">
        <v>292</v>
      </c>
      <c r="G349" s="67">
        <f t="shared" si="587"/>
        <v>1.185185185185178E-2</v>
      </c>
      <c r="H349" s="60">
        <f t="shared" si="588"/>
        <v>1.0787486515641875E-2</v>
      </c>
      <c r="I349" s="60">
        <f t="shared" si="589"/>
        <v>9.7560975609756184E-3</v>
      </c>
      <c r="J349" s="30"/>
      <c r="K349" s="69"/>
      <c r="L349" s="67">
        <f t="shared" si="590"/>
        <v>1.636904761904745E-2</v>
      </c>
      <c r="M349" s="60">
        <f t="shared" si="591"/>
        <v>-6.3626723223753068E-3</v>
      </c>
      <c r="N349" s="60">
        <f t="shared" si="592"/>
        <v>7.5324675324675239E-2</v>
      </c>
      <c r="O349" s="30"/>
      <c r="P349" s="69"/>
      <c r="Q349" s="67"/>
      <c r="R349" s="60"/>
      <c r="S349" s="60"/>
      <c r="T349" s="30"/>
      <c r="U349" s="69"/>
      <c r="V349" s="12"/>
    </row>
    <row r="350" spans="1:22" s="5" customFormat="1" ht="13.8" x14ac:dyDescent="0.3">
      <c r="A350" s="37">
        <v>34394</v>
      </c>
      <c r="B350" s="66">
        <v>67.5</v>
      </c>
      <c r="C350" s="66">
        <v>92.7</v>
      </c>
      <c r="D350" s="66">
        <v>41</v>
      </c>
      <c r="E350" s="66" t="s">
        <v>292</v>
      </c>
      <c r="F350" s="66" t="s">
        <v>292</v>
      </c>
      <c r="G350" s="67">
        <f t="shared" si="587"/>
        <v>5.9612518628913147E-3</v>
      </c>
      <c r="H350" s="60">
        <f t="shared" si="588"/>
        <v>6.514657980456029E-3</v>
      </c>
      <c r="I350" s="60">
        <f t="shared" si="589"/>
        <v>4.9019607843137081E-3</v>
      </c>
      <c r="J350" s="30"/>
      <c r="K350" s="69"/>
      <c r="L350" s="67">
        <f t="shared" si="590"/>
        <v>4.4642857142855874E-3</v>
      </c>
      <c r="M350" s="60">
        <f t="shared" si="591"/>
        <v>-7.4946466809422407E-3</v>
      </c>
      <c r="N350" s="60">
        <f t="shared" si="592"/>
        <v>3.7974683544303778E-2</v>
      </c>
      <c r="O350" s="30"/>
      <c r="P350" s="69"/>
      <c r="Q350" s="67"/>
      <c r="R350" s="60"/>
      <c r="S350" s="60"/>
      <c r="T350" s="30"/>
      <c r="U350" s="69"/>
      <c r="V350" s="12"/>
    </row>
    <row r="351" spans="1:22" s="5" customFormat="1" ht="13.8" x14ac:dyDescent="0.3">
      <c r="A351" s="37">
        <v>34366</v>
      </c>
      <c r="B351" s="66">
        <v>67.099999999999994</v>
      </c>
      <c r="C351" s="66">
        <v>92.1</v>
      </c>
      <c r="D351" s="66">
        <v>40.799999999999997</v>
      </c>
      <c r="E351" s="66" t="s">
        <v>292</v>
      </c>
      <c r="F351" s="66" t="s">
        <v>292</v>
      </c>
      <c r="G351" s="67">
        <f t="shared" si="587"/>
        <v>1.2066365007541435E-2</v>
      </c>
      <c r="H351" s="60">
        <f t="shared" si="588"/>
        <v>4.362050163576825E-3</v>
      </c>
      <c r="I351" s="60">
        <f t="shared" si="589"/>
        <v>3.5532994923857864E-2</v>
      </c>
      <c r="J351" s="30"/>
      <c r="K351" s="69"/>
      <c r="L351" s="67">
        <f t="shared" si="590"/>
        <v>-1.4880952380953438E-3</v>
      </c>
      <c r="M351" s="60">
        <f t="shared" si="591"/>
        <v>-1.7075773745998002E-2</v>
      </c>
      <c r="N351" s="60">
        <f t="shared" si="592"/>
        <v>4.3478260869565188E-2</v>
      </c>
      <c r="O351" s="30"/>
      <c r="P351" s="69"/>
      <c r="Q351" s="67"/>
      <c r="R351" s="60"/>
      <c r="S351" s="60"/>
      <c r="T351" s="30"/>
      <c r="U351" s="69"/>
      <c r="V351" s="12"/>
    </row>
    <row r="352" spans="1:22" s="5" customFormat="1" ht="13.8" x14ac:dyDescent="0.3">
      <c r="A352" s="37">
        <v>34335</v>
      </c>
      <c r="B352" s="66">
        <v>66.3</v>
      </c>
      <c r="C352" s="66">
        <v>91.7</v>
      </c>
      <c r="D352" s="66">
        <v>39.4</v>
      </c>
      <c r="E352" s="66" t="s">
        <v>292</v>
      </c>
      <c r="F352" s="66" t="s">
        <v>292</v>
      </c>
      <c r="G352" s="67">
        <f t="shared" si="587"/>
        <v>-3.2116788321167933E-2</v>
      </c>
      <c r="H352" s="60">
        <f t="shared" si="588"/>
        <v>-3.3719704952581697E-2</v>
      </c>
      <c r="I352" s="60">
        <f t="shared" si="589"/>
        <v>-3.4313725490196068E-2</v>
      </c>
      <c r="J352" s="30"/>
      <c r="K352" s="69"/>
      <c r="L352" s="67">
        <f t="shared" si="590"/>
        <v>-1.6320474777448246E-2</v>
      </c>
      <c r="M352" s="60">
        <f t="shared" si="591"/>
        <v>-4.279749478079331E-2</v>
      </c>
      <c r="N352" s="60">
        <f t="shared" si="592"/>
        <v>4.5092838196286289E-2</v>
      </c>
      <c r="O352" s="30"/>
      <c r="P352" s="69"/>
      <c r="Q352" s="67"/>
      <c r="R352" s="60"/>
      <c r="S352" s="60"/>
      <c r="T352" s="30"/>
      <c r="U352" s="69"/>
      <c r="V352" s="12"/>
    </row>
    <row r="353" spans="1:22" s="5" customFormat="1" ht="13.8" x14ac:dyDescent="0.3">
      <c r="A353" s="37">
        <v>34304</v>
      </c>
      <c r="B353" s="66">
        <v>68.5</v>
      </c>
      <c r="C353" s="66">
        <v>94.9</v>
      </c>
      <c r="D353" s="66">
        <v>40.799999999999997</v>
      </c>
      <c r="E353" s="66" t="s">
        <v>292</v>
      </c>
      <c r="F353" s="66" t="s">
        <v>292</v>
      </c>
      <c r="G353" s="67">
        <f t="shared" si="587"/>
        <v>2.5449101796407136E-2</v>
      </c>
      <c r="H353" s="60">
        <f t="shared" si="588"/>
        <v>2.5945945945945903E-2</v>
      </c>
      <c r="I353" s="60">
        <f t="shared" si="589"/>
        <v>3.2911392405063244E-2</v>
      </c>
      <c r="J353" s="30"/>
      <c r="K353" s="69"/>
      <c r="L353" s="67">
        <f t="shared" si="590"/>
        <v>-2.8368794326241176E-2</v>
      </c>
      <c r="M353" s="60">
        <f t="shared" si="591"/>
        <v>-4.4310171198388648E-2</v>
      </c>
      <c r="N353" s="60">
        <f t="shared" si="592"/>
        <v>9.9009900990099098E-3</v>
      </c>
      <c r="O353" s="30"/>
      <c r="P353" s="69"/>
      <c r="Q353" s="67"/>
      <c r="R353" s="60"/>
      <c r="S353" s="60"/>
      <c r="T353" s="30"/>
      <c r="U353" s="69"/>
      <c r="V353" s="12"/>
    </row>
    <row r="354" spans="1:22" s="5" customFormat="1" ht="13.8" x14ac:dyDescent="0.3">
      <c r="A354" s="37">
        <v>34274</v>
      </c>
      <c r="B354" s="66">
        <v>66.8</v>
      </c>
      <c r="C354" s="66">
        <v>92.5</v>
      </c>
      <c r="D354" s="66">
        <v>39.5</v>
      </c>
      <c r="E354" s="66" t="s">
        <v>292</v>
      </c>
      <c r="F354" s="66" t="s">
        <v>292</v>
      </c>
      <c r="G354" s="67">
        <f t="shared" si="587"/>
        <v>-2.9850746268657025E-3</v>
      </c>
      <c r="H354" s="60">
        <f t="shared" si="588"/>
        <v>-9.6359743040685952E-3</v>
      </c>
      <c r="I354" s="60">
        <f t="shared" si="589"/>
        <v>5.0890585241731845E-3</v>
      </c>
      <c r="J354" s="30"/>
      <c r="K354" s="69"/>
      <c r="L354" s="67">
        <f t="shared" si="590"/>
        <v>-4.0229885057471271E-2</v>
      </c>
      <c r="M354" s="60">
        <f t="shared" si="591"/>
        <v>-4.2443064182194568E-2</v>
      </c>
      <c r="N354" s="60">
        <f t="shared" si="592"/>
        <v>-3.8929440389294467E-2</v>
      </c>
      <c r="O354" s="30"/>
      <c r="P354" s="69"/>
      <c r="Q354" s="67"/>
      <c r="R354" s="60"/>
      <c r="S354" s="60"/>
      <c r="T354" s="30"/>
      <c r="U354" s="69"/>
      <c r="V354" s="12"/>
    </row>
    <row r="355" spans="1:22" s="5" customFormat="1" ht="13.8" x14ac:dyDescent="0.3">
      <c r="A355" s="37">
        <v>34243</v>
      </c>
      <c r="B355" s="66">
        <v>67</v>
      </c>
      <c r="C355" s="66">
        <v>93.4</v>
      </c>
      <c r="D355" s="66">
        <v>39.299999999999997</v>
      </c>
      <c r="E355" s="66" t="s">
        <v>292</v>
      </c>
      <c r="F355" s="66" t="s">
        <v>292</v>
      </c>
      <c r="G355" s="67">
        <f t="shared" si="587"/>
        <v>-7.4074074074074181E-3</v>
      </c>
      <c r="H355" s="60">
        <f t="shared" si="588"/>
        <v>-6.382978723404209E-3</v>
      </c>
      <c r="I355" s="60">
        <f t="shared" si="589"/>
        <v>-7.5757575757576801E-3</v>
      </c>
      <c r="J355" s="30"/>
      <c r="K355" s="69"/>
      <c r="L355" s="67">
        <f t="shared" si="590"/>
        <v>-4.6941678520625807E-2</v>
      </c>
      <c r="M355" s="60">
        <f t="shared" si="591"/>
        <v>-4.7910295616717558E-2</v>
      </c>
      <c r="N355" s="60">
        <f t="shared" si="592"/>
        <v>-3.9119804400978064E-2</v>
      </c>
      <c r="O355" s="30"/>
      <c r="P355" s="69"/>
      <c r="Q355" s="67"/>
      <c r="R355" s="60"/>
      <c r="S355" s="60"/>
      <c r="T355" s="30"/>
      <c r="U355" s="69"/>
      <c r="V355" s="12"/>
    </row>
    <row r="356" spans="1:22" s="5" customFormat="1" ht="13.8" x14ac:dyDescent="0.3">
      <c r="A356" s="37">
        <v>34213</v>
      </c>
      <c r="B356" s="66">
        <v>67.5</v>
      </c>
      <c r="C356" s="66">
        <v>94</v>
      </c>
      <c r="D356" s="66">
        <v>39.6</v>
      </c>
      <c r="E356" s="66" t="s">
        <v>292</v>
      </c>
      <c r="F356" s="66" t="s">
        <v>292</v>
      </c>
      <c r="G356" s="67">
        <f t="shared" si="587"/>
        <v>0</v>
      </c>
      <c r="H356" s="60">
        <f t="shared" si="588"/>
        <v>-3.1813361611876534E-3</v>
      </c>
      <c r="I356" s="60">
        <f t="shared" si="589"/>
        <v>2.5316455696202667E-3</v>
      </c>
      <c r="J356" s="30"/>
      <c r="K356" s="69"/>
      <c r="L356" s="67">
        <f t="shared" si="590"/>
        <v>-5.4621848739495826E-2</v>
      </c>
      <c r="M356" s="60">
        <f t="shared" si="591"/>
        <v>-4.7619047619047672E-2</v>
      </c>
      <c r="N356" s="60">
        <f t="shared" si="592"/>
        <v>-7.2599531615925139E-2</v>
      </c>
      <c r="O356" s="30"/>
      <c r="P356" s="69"/>
      <c r="Q356" s="67"/>
      <c r="R356" s="60"/>
      <c r="S356" s="60"/>
      <c r="T356" s="30"/>
      <c r="U356" s="69"/>
      <c r="V356" s="12"/>
    </row>
    <row r="357" spans="1:22" s="5" customFormat="1" ht="13.8" x14ac:dyDescent="0.3">
      <c r="A357" s="37">
        <v>34182</v>
      </c>
      <c r="B357" s="66">
        <v>67.5</v>
      </c>
      <c r="C357" s="66">
        <v>94.3</v>
      </c>
      <c r="D357" s="66">
        <v>39.5</v>
      </c>
      <c r="E357" s="66" t="s">
        <v>292</v>
      </c>
      <c r="F357" s="66" t="s">
        <v>292</v>
      </c>
      <c r="G357" s="67">
        <f t="shared" si="587"/>
        <v>2.8963414634146423E-2</v>
      </c>
      <c r="H357" s="60">
        <f t="shared" si="588"/>
        <v>3.1728665207877427E-2</v>
      </c>
      <c r="I357" s="60">
        <f t="shared" si="589"/>
        <v>3.9473684210526327E-2</v>
      </c>
      <c r="J357" s="30"/>
      <c r="K357" s="69"/>
      <c r="L357" s="67">
        <f t="shared" si="590"/>
        <v>-4.9295774647887369E-2</v>
      </c>
      <c r="M357" s="60">
        <f t="shared" si="591"/>
        <v>-4.8435923309788076E-2</v>
      </c>
      <c r="N357" s="60">
        <f t="shared" si="592"/>
        <v>-3.8929440389294467E-2</v>
      </c>
      <c r="O357" s="30"/>
      <c r="P357" s="69"/>
      <c r="Q357" s="67"/>
      <c r="R357" s="60"/>
      <c r="S357" s="60"/>
      <c r="T357" s="30"/>
      <c r="U357" s="69"/>
      <c r="V357" s="12"/>
    </row>
    <row r="358" spans="1:22" s="5" customFormat="1" ht="13.8" x14ac:dyDescent="0.3">
      <c r="A358" s="37">
        <v>34151</v>
      </c>
      <c r="B358" s="66">
        <v>65.599999999999994</v>
      </c>
      <c r="C358" s="66">
        <v>91.4</v>
      </c>
      <c r="D358" s="66">
        <v>38</v>
      </c>
      <c r="E358" s="66" t="s">
        <v>292</v>
      </c>
      <c r="F358" s="66" t="s">
        <v>292</v>
      </c>
      <c r="G358" s="67">
        <f t="shared" si="587"/>
        <v>-7.5642965204235635E-3</v>
      </c>
      <c r="H358" s="60">
        <f t="shared" si="588"/>
        <v>-1.2958963282937219E-2</v>
      </c>
      <c r="I358" s="60">
        <f t="shared" si="589"/>
        <v>-2.624671916010568E-3</v>
      </c>
      <c r="J358" s="30"/>
      <c r="K358" s="69"/>
      <c r="L358" s="67">
        <f t="shared" si="590"/>
        <v>-6.950354609929088E-2</v>
      </c>
      <c r="M358" s="60">
        <f t="shared" si="591"/>
        <v>-6.9246435845213838E-2</v>
      </c>
      <c r="N358" s="60">
        <f t="shared" si="592"/>
        <v>-7.9903147699757815E-2</v>
      </c>
      <c r="O358" s="30"/>
      <c r="P358" s="69"/>
      <c r="Q358" s="67"/>
      <c r="R358" s="60"/>
      <c r="S358" s="60"/>
      <c r="T358" s="30"/>
      <c r="U358" s="69"/>
      <c r="V358" s="12"/>
    </row>
    <row r="359" spans="1:22" s="5" customFormat="1" ht="13.8" x14ac:dyDescent="0.3">
      <c r="A359" s="37">
        <v>34121</v>
      </c>
      <c r="B359" s="66">
        <v>66.099999999999994</v>
      </c>
      <c r="C359" s="66">
        <v>92.6</v>
      </c>
      <c r="D359" s="66">
        <v>38.1</v>
      </c>
      <c r="E359" s="66" t="s">
        <v>292</v>
      </c>
      <c r="F359" s="66" t="s">
        <v>292</v>
      </c>
      <c r="G359" s="67">
        <f t="shared" si="587"/>
        <v>-1.5105740181270422E-3</v>
      </c>
      <c r="H359" s="60">
        <f t="shared" si="588"/>
        <v>4.3383947939261702E-3</v>
      </c>
      <c r="I359" s="60">
        <f t="shared" si="589"/>
        <v>-2.0565552699228773E-2</v>
      </c>
      <c r="J359" s="30"/>
      <c r="K359" s="69"/>
      <c r="L359" s="67">
        <f t="shared" si="590"/>
        <v>-8.1944444444444486E-2</v>
      </c>
      <c r="M359" s="60">
        <f t="shared" si="591"/>
        <v>-8.225966303270571E-2</v>
      </c>
      <c r="N359" s="60">
        <f t="shared" si="592"/>
        <v>-8.4134615384615419E-2</v>
      </c>
      <c r="O359" s="30"/>
      <c r="P359" s="69"/>
      <c r="Q359" s="67"/>
      <c r="R359" s="60"/>
      <c r="S359" s="60"/>
      <c r="T359" s="30"/>
      <c r="U359" s="69"/>
      <c r="V359" s="12"/>
    </row>
    <row r="360" spans="1:22" s="5" customFormat="1" ht="13.8" x14ac:dyDescent="0.3">
      <c r="A360" s="37">
        <v>34090</v>
      </c>
      <c r="B360" s="66">
        <v>66.2</v>
      </c>
      <c r="C360" s="66">
        <v>92.2</v>
      </c>
      <c r="D360" s="66">
        <v>38.9</v>
      </c>
      <c r="E360" s="66" t="s">
        <v>292</v>
      </c>
      <c r="F360" s="66" t="s">
        <v>292</v>
      </c>
      <c r="G360" s="67">
        <f t="shared" si="587"/>
        <v>-1.4880952380952328E-2</v>
      </c>
      <c r="H360" s="60">
        <f t="shared" si="588"/>
        <v>-2.2269353128313796E-2</v>
      </c>
      <c r="I360" s="60">
        <f t="shared" si="589"/>
        <v>1.0389610389610393E-2</v>
      </c>
      <c r="J360" s="30"/>
      <c r="K360" s="69"/>
      <c r="L360" s="67">
        <f t="shared" si="590"/>
        <v>-8.9408528198074322E-2</v>
      </c>
      <c r="M360" s="60">
        <f t="shared" si="591"/>
        <v>-8.9832181638696884E-2</v>
      </c>
      <c r="N360" s="60">
        <f t="shared" si="592"/>
        <v>-8.8992974238875977E-2</v>
      </c>
      <c r="O360" s="30"/>
      <c r="P360" s="69"/>
      <c r="Q360" s="67"/>
      <c r="R360" s="60"/>
      <c r="S360" s="60"/>
      <c r="T360" s="30"/>
      <c r="U360" s="69"/>
      <c r="V360" s="12"/>
    </row>
    <row r="361" spans="1:22" s="5" customFormat="1" ht="13.8" x14ac:dyDescent="0.3">
      <c r="A361" s="37">
        <v>34060</v>
      </c>
      <c r="B361" s="66">
        <v>67.2</v>
      </c>
      <c r="C361" s="66">
        <v>94.3</v>
      </c>
      <c r="D361" s="66">
        <v>38.5</v>
      </c>
      <c r="E361" s="66" t="s">
        <v>292</v>
      </c>
      <c r="F361" s="66" t="s">
        <v>292</v>
      </c>
      <c r="G361" s="67">
        <f t="shared" si="587"/>
        <v>0</v>
      </c>
      <c r="H361" s="60">
        <f t="shared" si="588"/>
        <v>9.6359743040683732E-3</v>
      </c>
      <c r="I361" s="60">
        <f t="shared" si="589"/>
        <v>-2.5316455696202556E-2</v>
      </c>
      <c r="J361" s="30"/>
      <c r="K361" s="69"/>
      <c r="L361" s="67">
        <f t="shared" si="590"/>
        <v>-8.3219645293315048E-2</v>
      </c>
      <c r="M361" s="60">
        <f t="shared" si="591"/>
        <v>-7.5490196078431437E-2</v>
      </c>
      <c r="N361" s="60">
        <f t="shared" si="592"/>
        <v>-0.10256410256410253</v>
      </c>
      <c r="O361" s="30"/>
      <c r="P361" s="69"/>
      <c r="Q361" s="67"/>
      <c r="R361" s="60"/>
      <c r="S361" s="60"/>
      <c r="T361" s="30"/>
      <c r="U361" s="69"/>
      <c r="V361" s="12"/>
    </row>
    <row r="362" spans="1:22" s="5" customFormat="1" ht="13.8" x14ac:dyDescent="0.3">
      <c r="A362" s="37">
        <v>34029</v>
      </c>
      <c r="B362" s="66">
        <v>67.2</v>
      </c>
      <c r="C362" s="66">
        <v>93.4</v>
      </c>
      <c r="D362" s="66">
        <v>39.5</v>
      </c>
      <c r="E362" s="66" t="s">
        <v>292</v>
      </c>
      <c r="F362" s="66" t="s">
        <v>292</v>
      </c>
      <c r="G362" s="67">
        <f t="shared" si="587"/>
        <v>0</v>
      </c>
      <c r="H362" s="60">
        <f t="shared" si="588"/>
        <v>-3.2017075773745907E-3</v>
      </c>
      <c r="I362" s="60">
        <f t="shared" si="589"/>
        <v>1.0230179028132946E-2</v>
      </c>
      <c r="J362" s="30"/>
      <c r="K362" s="69"/>
      <c r="L362" s="67">
        <f t="shared" si="590"/>
        <v>-8.0711354309165428E-2</v>
      </c>
      <c r="M362" s="60">
        <f t="shared" si="591"/>
        <v>-8.3415112855740881E-2</v>
      </c>
      <c r="N362" s="60">
        <f t="shared" si="592"/>
        <v>-8.1395348837209336E-2</v>
      </c>
      <c r="O362" s="30"/>
      <c r="P362" s="69"/>
      <c r="Q362" s="67"/>
      <c r="R362" s="60"/>
      <c r="S362" s="60"/>
      <c r="T362" s="30"/>
      <c r="U362" s="69"/>
      <c r="V362" s="12"/>
    </row>
    <row r="363" spans="1:22" s="5" customFormat="1" ht="13.8" x14ac:dyDescent="0.3">
      <c r="A363" s="37">
        <v>34001</v>
      </c>
      <c r="B363" s="66">
        <v>67.2</v>
      </c>
      <c r="C363" s="66">
        <v>93.7</v>
      </c>
      <c r="D363" s="66">
        <v>39.1</v>
      </c>
      <c r="E363" s="66" t="s">
        <v>292</v>
      </c>
      <c r="F363" s="66" t="s">
        <v>292</v>
      </c>
      <c r="G363" s="67">
        <f t="shared" si="587"/>
        <v>-2.9673590504450953E-3</v>
      </c>
      <c r="H363" s="60">
        <f t="shared" si="588"/>
        <v>-2.1920668058455051E-2</v>
      </c>
      <c r="I363" s="60">
        <f t="shared" si="589"/>
        <v>3.7135278514588865E-2</v>
      </c>
      <c r="J363" s="30"/>
      <c r="K363" s="69"/>
      <c r="L363" s="67">
        <f t="shared" si="590"/>
        <v>-9.7986577181208068E-2</v>
      </c>
      <c r="M363" s="60">
        <f t="shared" si="591"/>
        <v>-0.10076775431861806</v>
      </c>
      <c r="N363" s="60">
        <f t="shared" si="592"/>
        <v>-9.0697674418604657E-2</v>
      </c>
      <c r="O363" s="30"/>
      <c r="P363" s="69"/>
      <c r="Q363" s="67"/>
      <c r="R363" s="60"/>
      <c r="S363" s="60"/>
      <c r="T363" s="30"/>
      <c r="U363" s="69"/>
      <c r="V363" s="12"/>
    </row>
    <row r="364" spans="1:22" s="5" customFormat="1" ht="13.8" x14ac:dyDescent="0.3">
      <c r="A364" s="37">
        <v>33970</v>
      </c>
      <c r="B364" s="66">
        <v>67.400000000000006</v>
      </c>
      <c r="C364" s="66">
        <v>95.8</v>
      </c>
      <c r="D364" s="66">
        <v>37.700000000000003</v>
      </c>
      <c r="E364" s="66" t="s">
        <v>292</v>
      </c>
      <c r="F364" s="66" t="s">
        <v>292</v>
      </c>
      <c r="G364" s="67">
        <f t="shared" si="587"/>
        <v>-4.3971631205673711E-2</v>
      </c>
      <c r="H364" s="60">
        <f t="shared" si="588"/>
        <v>-3.5246727089627394E-2</v>
      </c>
      <c r="I364" s="60">
        <f t="shared" si="589"/>
        <v>-6.683168316831678E-2</v>
      </c>
      <c r="J364" s="30"/>
      <c r="K364" s="69"/>
      <c r="L364" s="67">
        <f t="shared" si="590"/>
        <v>-9.0418353576248167E-2</v>
      </c>
      <c r="M364" s="60">
        <f t="shared" si="591"/>
        <v>-7.528957528957525E-2</v>
      </c>
      <c r="N364" s="60">
        <f t="shared" si="592"/>
        <v>-0.12325581395348828</v>
      </c>
      <c r="O364" s="30"/>
      <c r="P364" s="69"/>
      <c r="Q364" s="67"/>
      <c r="R364" s="60"/>
      <c r="S364" s="60"/>
      <c r="T364" s="30"/>
      <c r="U364" s="69"/>
      <c r="V364" s="12"/>
    </row>
    <row r="365" spans="1:22" s="5" customFormat="1" ht="13.8" x14ac:dyDescent="0.3">
      <c r="A365" s="37">
        <v>33939</v>
      </c>
      <c r="B365" s="66">
        <v>70.5</v>
      </c>
      <c r="C365" s="66">
        <v>99.3</v>
      </c>
      <c r="D365" s="66">
        <v>40.4</v>
      </c>
      <c r="E365" s="66" t="s">
        <v>292</v>
      </c>
      <c r="F365" s="66" t="s">
        <v>292</v>
      </c>
      <c r="G365" s="67">
        <f t="shared" si="587"/>
        <v>1.2931034482758674E-2</v>
      </c>
      <c r="H365" s="60">
        <f t="shared" si="588"/>
        <v>2.7950310559006208E-2</v>
      </c>
      <c r="I365" s="60">
        <f t="shared" si="589"/>
        <v>-1.7031630170316392E-2</v>
      </c>
      <c r="J365" s="30"/>
      <c r="K365" s="69"/>
      <c r="L365" s="67">
        <f t="shared" si="590"/>
        <v>-4.081632653061229E-2</v>
      </c>
      <c r="M365" s="60">
        <f t="shared" si="591"/>
        <v>-1.3902681231380387E-2</v>
      </c>
      <c r="N365" s="60">
        <f t="shared" si="592"/>
        <v>-9.2134831460674138E-2</v>
      </c>
      <c r="O365" s="30"/>
      <c r="P365" s="69"/>
      <c r="Q365" s="67"/>
      <c r="R365" s="60"/>
      <c r="S365" s="60"/>
      <c r="T365" s="30"/>
      <c r="U365" s="69"/>
      <c r="V365" s="12"/>
    </row>
    <row r="366" spans="1:22" s="5" customFormat="1" ht="13.8" x14ac:dyDescent="0.3">
      <c r="A366" s="37">
        <v>33909</v>
      </c>
      <c r="B366" s="66">
        <v>69.599999999999994</v>
      </c>
      <c r="C366" s="66">
        <v>96.6</v>
      </c>
      <c r="D366" s="66">
        <v>41.1</v>
      </c>
      <c r="E366" s="66" t="s">
        <v>292</v>
      </c>
      <c r="F366" s="66" t="s">
        <v>292</v>
      </c>
      <c r="G366" s="67">
        <f t="shared" si="587"/>
        <v>-9.957325746799417E-3</v>
      </c>
      <c r="H366" s="60">
        <f t="shared" si="588"/>
        <v>-1.5290519877675823E-2</v>
      </c>
      <c r="I366" s="60">
        <f t="shared" si="589"/>
        <v>4.8899755501223829E-3</v>
      </c>
      <c r="J366" s="30"/>
      <c r="K366" s="69"/>
      <c r="L366" s="67">
        <f t="shared" si="590"/>
        <v>-7.0761014686248513E-2</v>
      </c>
      <c r="M366" s="60">
        <f t="shared" si="591"/>
        <v>-6.3953488372093137E-2</v>
      </c>
      <c r="N366" s="60">
        <f t="shared" si="592"/>
        <v>-8.666666666666667E-2</v>
      </c>
      <c r="O366" s="30"/>
      <c r="P366" s="69"/>
      <c r="Q366" s="67"/>
      <c r="R366" s="60"/>
      <c r="S366" s="60"/>
      <c r="T366" s="30"/>
      <c r="U366" s="69"/>
      <c r="V366" s="12"/>
    </row>
    <row r="367" spans="1:22" s="5" customFormat="1" ht="13.8" x14ac:dyDescent="0.3">
      <c r="A367" s="37">
        <v>33878</v>
      </c>
      <c r="B367" s="66">
        <v>70.3</v>
      </c>
      <c r="C367" s="66">
        <v>98.1</v>
      </c>
      <c r="D367" s="66">
        <v>40.9</v>
      </c>
      <c r="E367" s="66" t="s">
        <v>292</v>
      </c>
      <c r="F367" s="66" t="s">
        <v>292</v>
      </c>
      <c r="G367" s="67">
        <f t="shared" si="587"/>
        <v>-1.5406162464986162E-2</v>
      </c>
      <c r="H367" s="60">
        <f t="shared" si="588"/>
        <v>-6.0790273556231567E-3</v>
      </c>
      <c r="I367" s="60">
        <f t="shared" si="589"/>
        <v>-4.2154566744730726E-2</v>
      </c>
      <c r="J367" s="30"/>
      <c r="K367" s="69"/>
      <c r="L367" s="67">
        <f t="shared" si="590"/>
        <v>-3.830369357045138E-2</v>
      </c>
      <c r="M367" s="60">
        <f t="shared" si="591"/>
        <v>-3.3497536945812811E-2</v>
      </c>
      <c r="N367" s="60">
        <f t="shared" si="592"/>
        <v>-5.7603686635944729E-2</v>
      </c>
      <c r="O367" s="30"/>
      <c r="P367" s="69"/>
      <c r="Q367" s="67"/>
      <c r="R367" s="60"/>
      <c r="S367" s="60"/>
      <c r="T367" s="30"/>
      <c r="U367" s="69"/>
      <c r="V367" s="12"/>
    </row>
    <row r="368" spans="1:22" s="5" customFormat="1" ht="13.8" x14ac:dyDescent="0.3">
      <c r="A368" s="37">
        <v>33848</v>
      </c>
      <c r="B368" s="66">
        <v>71.400000000000006</v>
      </c>
      <c r="C368" s="66">
        <v>98.7</v>
      </c>
      <c r="D368" s="66">
        <v>42.7</v>
      </c>
      <c r="E368" s="66" t="s">
        <v>292</v>
      </c>
      <c r="F368" s="66" t="s">
        <v>292</v>
      </c>
      <c r="G368" s="67">
        <f t="shared" si="587"/>
        <v>5.6338028169014009E-3</v>
      </c>
      <c r="H368" s="60">
        <f t="shared" si="588"/>
        <v>-4.0363269424822379E-3</v>
      </c>
      <c r="I368" s="60">
        <f t="shared" si="589"/>
        <v>3.8929440389294356E-2</v>
      </c>
      <c r="J368" s="30"/>
      <c r="K368" s="69"/>
      <c r="L368" s="67">
        <f t="shared" si="590"/>
        <v>-2.7932960893852776E-3</v>
      </c>
      <c r="M368" s="60">
        <f t="shared" si="591"/>
        <v>-6.0422960725075026E-3</v>
      </c>
      <c r="N368" s="60">
        <f t="shared" si="592"/>
        <v>1.1848341232227444E-2</v>
      </c>
      <c r="O368" s="30"/>
      <c r="P368" s="69"/>
      <c r="Q368" s="67"/>
      <c r="R368" s="60"/>
      <c r="S368" s="60"/>
      <c r="T368" s="30"/>
      <c r="U368" s="69"/>
      <c r="V368" s="12"/>
    </row>
    <row r="369" spans="1:22" s="5" customFormat="1" ht="13.8" x14ac:dyDescent="0.3">
      <c r="A369" s="37">
        <v>33817</v>
      </c>
      <c r="B369" s="66">
        <v>71</v>
      </c>
      <c r="C369" s="66">
        <v>99.1</v>
      </c>
      <c r="D369" s="66">
        <v>41.1</v>
      </c>
      <c r="E369" s="66" t="s">
        <v>292</v>
      </c>
      <c r="F369" s="66" t="s">
        <v>292</v>
      </c>
      <c r="G369" s="67">
        <f t="shared" si="587"/>
        <v>7.0921985815601829E-3</v>
      </c>
      <c r="H369" s="60">
        <f t="shared" si="588"/>
        <v>9.1649694501017009E-3</v>
      </c>
      <c r="I369" s="60">
        <f t="shared" si="589"/>
        <v>-4.842615012106477E-3</v>
      </c>
      <c r="J369" s="30"/>
      <c r="K369" s="69"/>
      <c r="L369" s="67">
        <f t="shared" si="590"/>
        <v>-6.9930069930069783E-3</v>
      </c>
      <c r="M369" s="60">
        <f t="shared" si="591"/>
        <v>-6.0180541624875739E-3</v>
      </c>
      <c r="N369" s="60">
        <f t="shared" si="592"/>
        <v>-1.2019230769230727E-2</v>
      </c>
      <c r="O369" s="30"/>
      <c r="P369" s="69"/>
      <c r="Q369" s="67"/>
      <c r="R369" s="60"/>
      <c r="S369" s="60"/>
      <c r="T369" s="30"/>
      <c r="U369" s="69"/>
      <c r="V369" s="12"/>
    </row>
    <row r="370" spans="1:22" s="5" customFormat="1" ht="13.8" x14ac:dyDescent="0.3">
      <c r="A370" s="37">
        <v>33786</v>
      </c>
      <c r="B370" s="66">
        <v>70.5</v>
      </c>
      <c r="C370" s="66">
        <v>98.2</v>
      </c>
      <c r="D370" s="66">
        <v>41.3</v>
      </c>
      <c r="E370" s="66" t="s">
        <v>292</v>
      </c>
      <c r="F370" s="66" t="s">
        <v>292</v>
      </c>
      <c r="G370" s="67">
        <f t="shared" si="587"/>
        <v>-2.083333333333337E-2</v>
      </c>
      <c r="H370" s="60">
        <f t="shared" si="588"/>
        <v>-2.6759167492566904E-2</v>
      </c>
      <c r="I370" s="60">
        <f t="shared" si="589"/>
        <v>-7.2115384615385469E-3</v>
      </c>
      <c r="J370" s="30"/>
      <c r="K370" s="69"/>
      <c r="L370" s="67">
        <f t="shared" si="590"/>
        <v>-2.083333333333337E-2</v>
      </c>
      <c r="M370" s="60">
        <f t="shared" si="591"/>
        <v>-3.1558185404339301E-2</v>
      </c>
      <c r="N370" s="60">
        <f t="shared" si="592"/>
        <v>2.4271844660193054E-3</v>
      </c>
      <c r="O370" s="30"/>
      <c r="P370" s="69"/>
      <c r="Q370" s="67"/>
      <c r="R370" s="60"/>
      <c r="S370" s="60"/>
      <c r="T370" s="30"/>
      <c r="U370" s="69"/>
      <c r="V370" s="12"/>
    </row>
    <row r="371" spans="1:22" s="5" customFormat="1" ht="13.8" x14ac:dyDescent="0.3">
      <c r="A371" s="37">
        <v>33756</v>
      </c>
      <c r="B371" s="66">
        <v>72</v>
      </c>
      <c r="C371" s="66">
        <v>100.9</v>
      </c>
      <c r="D371" s="66">
        <v>41.6</v>
      </c>
      <c r="E371" s="66" t="s">
        <v>292</v>
      </c>
      <c r="F371" s="66" t="s">
        <v>292</v>
      </c>
      <c r="G371" s="67">
        <f t="shared" si="587"/>
        <v>-9.6286107290234346E-3</v>
      </c>
      <c r="H371" s="60">
        <f t="shared" si="588"/>
        <v>-3.9486673247778326E-3</v>
      </c>
      <c r="I371" s="60">
        <f t="shared" si="589"/>
        <v>-2.5761124121779888E-2</v>
      </c>
      <c r="J371" s="30"/>
      <c r="K371" s="69"/>
      <c r="L371" s="67">
        <f t="shared" si="590"/>
        <v>-2.8340080971659853E-2</v>
      </c>
      <c r="M371" s="60">
        <f t="shared" si="591"/>
        <v>-3.7213740458015176E-2</v>
      </c>
      <c r="N371" s="60">
        <f t="shared" si="592"/>
        <v>-7.1599045346061319E-3</v>
      </c>
      <c r="O371" s="30"/>
      <c r="P371" s="69"/>
      <c r="Q371" s="67"/>
      <c r="R371" s="60"/>
      <c r="S371" s="60"/>
      <c r="T371" s="30"/>
      <c r="U371" s="69"/>
      <c r="V371" s="12"/>
    </row>
    <row r="372" spans="1:22" s="5" customFormat="1" ht="13.8" x14ac:dyDescent="0.3">
      <c r="A372" s="37">
        <v>33725</v>
      </c>
      <c r="B372" s="66">
        <v>72.7</v>
      </c>
      <c r="C372" s="66">
        <v>101.3</v>
      </c>
      <c r="D372" s="66">
        <v>42.7</v>
      </c>
      <c r="E372" s="66" t="s">
        <v>292</v>
      </c>
      <c r="F372" s="66" t="s">
        <v>292</v>
      </c>
      <c r="G372" s="67">
        <f t="shared" si="587"/>
        <v>-8.1855388813095731E-3</v>
      </c>
      <c r="H372" s="60">
        <f t="shared" si="588"/>
        <v>-6.8627450980391913E-3</v>
      </c>
      <c r="I372" s="60">
        <f t="shared" si="589"/>
        <v>-4.6620046620046152E-3</v>
      </c>
      <c r="J372" s="30"/>
      <c r="K372" s="69"/>
      <c r="L372" s="67">
        <f t="shared" si="590"/>
        <v>5.5325034578146415E-3</v>
      </c>
      <c r="M372" s="60">
        <f t="shared" si="591"/>
        <v>-7.8354554358471828E-3</v>
      </c>
      <c r="N372" s="60">
        <f t="shared" si="592"/>
        <v>4.4009779951100336E-2</v>
      </c>
      <c r="O372" s="30"/>
      <c r="P372" s="69"/>
      <c r="Q372" s="67"/>
      <c r="R372" s="60"/>
      <c r="S372" s="60"/>
      <c r="T372" s="30"/>
      <c r="U372" s="69"/>
      <c r="V372" s="12"/>
    </row>
    <row r="373" spans="1:22" s="5" customFormat="1" ht="13.8" x14ac:dyDescent="0.3">
      <c r="A373" s="37">
        <v>33695</v>
      </c>
      <c r="B373" s="66">
        <v>73.3</v>
      </c>
      <c r="C373" s="66">
        <v>102</v>
      </c>
      <c r="D373" s="66">
        <v>42.9</v>
      </c>
      <c r="E373" s="66" t="s">
        <v>292</v>
      </c>
      <c r="F373" s="66" t="s">
        <v>292</v>
      </c>
      <c r="G373" s="67">
        <f t="shared" ref="G373:G387" si="593">(B373/B374)-1</f>
        <v>2.7359781121751858E-3</v>
      </c>
      <c r="H373" s="60">
        <f t="shared" ref="H373:H387" si="594">(C373/C374)-1</f>
        <v>9.8135426889101041E-4</v>
      </c>
      <c r="I373" s="60">
        <f t="shared" ref="I373:I387" si="595">(D373/D374)-1</f>
        <v>-2.3255813953488857E-3</v>
      </c>
      <c r="J373" s="30"/>
      <c r="K373" s="69"/>
      <c r="L373" s="67">
        <f t="shared" ref="L373:L376" si="596">(B373/B385)-1</f>
        <v>1.1034482758620623E-2</v>
      </c>
      <c r="M373" s="60">
        <f t="shared" ref="M373:M376" si="597">(C373/C385)-1</f>
        <v>1.9646365422396617E-3</v>
      </c>
      <c r="N373" s="60">
        <f t="shared" ref="N373:N376" si="598">(D373/D385)-1</f>
        <v>3.3734939759036076E-2</v>
      </c>
      <c r="O373" s="30"/>
      <c r="P373" s="69"/>
      <c r="Q373" s="67"/>
      <c r="R373" s="60"/>
      <c r="S373" s="60"/>
      <c r="T373" s="30"/>
      <c r="U373" s="69"/>
      <c r="V373" s="12"/>
    </row>
    <row r="374" spans="1:22" s="5" customFormat="1" ht="13.8" x14ac:dyDescent="0.3">
      <c r="A374" s="37">
        <v>33664</v>
      </c>
      <c r="B374" s="66">
        <v>73.099999999999994</v>
      </c>
      <c r="C374" s="66">
        <v>101.9</v>
      </c>
      <c r="D374" s="66">
        <v>43</v>
      </c>
      <c r="E374" s="66" t="s">
        <v>292</v>
      </c>
      <c r="F374" s="66" t="s">
        <v>292</v>
      </c>
      <c r="G374" s="67">
        <f t="shared" si="593"/>
        <v>-1.8791946308724938E-2</v>
      </c>
      <c r="H374" s="60">
        <f t="shared" si="594"/>
        <v>-2.2072936660268661E-2</v>
      </c>
      <c r="I374" s="60">
        <f t="shared" si="595"/>
        <v>0</v>
      </c>
      <c r="J374" s="30"/>
      <c r="K374" s="69"/>
      <c r="L374" s="67">
        <f t="shared" si="596"/>
        <v>-2.7285129604366354E-3</v>
      </c>
      <c r="M374" s="60">
        <f t="shared" si="597"/>
        <v>-1.8304431599229232E-2</v>
      </c>
      <c r="N374" s="60">
        <f t="shared" si="598"/>
        <v>4.3689320388349495E-2</v>
      </c>
      <c r="O374" s="30"/>
      <c r="P374" s="69"/>
      <c r="Q374" s="67"/>
      <c r="R374" s="60"/>
      <c r="S374" s="60"/>
      <c r="T374" s="30"/>
      <c r="U374" s="69"/>
      <c r="V374" s="12"/>
    </row>
    <row r="375" spans="1:22" s="5" customFormat="1" ht="13.8" x14ac:dyDescent="0.3">
      <c r="A375" s="37">
        <v>33635</v>
      </c>
      <c r="B375" s="66">
        <v>74.5</v>
      </c>
      <c r="C375" s="66">
        <v>104.2</v>
      </c>
      <c r="D375" s="66">
        <v>43</v>
      </c>
      <c r="E375" s="66" t="s">
        <v>292</v>
      </c>
      <c r="F375" s="66" t="s">
        <v>292</v>
      </c>
      <c r="G375" s="67">
        <f t="shared" si="593"/>
        <v>5.3981106612686069E-3</v>
      </c>
      <c r="H375" s="60">
        <f t="shared" si="594"/>
        <v>5.791505791505891E-3</v>
      </c>
      <c r="I375" s="60">
        <f t="shared" si="595"/>
        <v>0</v>
      </c>
      <c r="J375" s="30"/>
      <c r="K375" s="69"/>
      <c r="L375" s="67">
        <f t="shared" si="596"/>
        <v>2.0547945205479534E-2</v>
      </c>
      <c r="M375" s="60">
        <f t="shared" si="597"/>
        <v>1.5594541910331383E-2</v>
      </c>
      <c r="N375" s="60">
        <f t="shared" si="598"/>
        <v>2.3809523809523725E-2</v>
      </c>
      <c r="O375" s="30"/>
      <c r="P375" s="69"/>
      <c r="Q375" s="67"/>
      <c r="R375" s="60"/>
      <c r="S375" s="60"/>
      <c r="T375" s="30"/>
      <c r="U375" s="69"/>
      <c r="V375" s="12"/>
    </row>
    <row r="376" spans="1:22" s="5" customFormat="1" ht="13.8" x14ac:dyDescent="0.3">
      <c r="A376" s="37">
        <v>33604</v>
      </c>
      <c r="B376" s="66">
        <v>74.099999999999994</v>
      </c>
      <c r="C376" s="66">
        <v>103.6</v>
      </c>
      <c r="D376" s="66">
        <v>43</v>
      </c>
      <c r="E376" s="66" t="s">
        <v>292</v>
      </c>
      <c r="F376" s="66" t="s">
        <v>292</v>
      </c>
      <c r="G376" s="67">
        <f t="shared" si="593"/>
        <v>8.1632653061223248E-3</v>
      </c>
      <c r="H376" s="60">
        <f t="shared" si="594"/>
        <v>2.8798411122144874E-2</v>
      </c>
      <c r="I376" s="60">
        <f t="shared" si="595"/>
        <v>-3.3707865168539297E-2</v>
      </c>
      <c r="J376" s="30"/>
      <c r="K376" s="69"/>
      <c r="L376" s="67">
        <f t="shared" si="596"/>
        <v>-6.7024128686327122E-3</v>
      </c>
      <c r="M376" s="60">
        <f t="shared" si="597"/>
        <v>-1.1450381679389388E-2</v>
      </c>
      <c r="N376" s="60">
        <f t="shared" si="598"/>
        <v>0</v>
      </c>
      <c r="O376" s="30"/>
      <c r="P376" s="69"/>
      <c r="Q376" s="67"/>
      <c r="R376" s="60"/>
      <c r="S376" s="60"/>
      <c r="T376" s="30"/>
      <c r="U376" s="69"/>
      <c r="V376" s="12"/>
    </row>
    <row r="377" spans="1:22" ht="13.8" x14ac:dyDescent="0.3">
      <c r="A377" s="37">
        <v>33573</v>
      </c>
      <c r="B377" s="66">
        <v>73.5</v>
      </c>
      <c r="C377" s="66">
        <v>100.7</v>
      </c>
      <c r="D377" s="66">
        <v>44.5</v>
      </c>
      <c r="E377" s="66" t="s">
        <v>292</v>
      </c>
      <c r="F377" s="66" t="s">
        <v>292</v>
      </c>
      <c r="G377" s="67">
        <f t="shared" si="593"/>
        <v>-1.8691588785046842E-2</v>
      </c>
      <c r="H377" s="60">
        <f t="shared" si="594"/>
        <v>-2.4224806201550431E-2</v>
      </c>
      <c r="I377" s="60">
        <f t="shared" si="595"/>
        <v>-1.1111111111111072E-2</v>
      </c>
      <c r="J377" s="30"/>
      <c r="K377" s="69"/>
      <c r="L377" s="67"/>
      <c r="M377" s="60"/>
      <c r="N377" s="60"/>
      <c r="O377" s="30"/>
      <c r="P377" s="69"/>
      <c r="Q377" s="67"/>
      <c r="R377" s="60"/>
      <c r="S377" s="60"/>
      <c r="T377" s="30"/>
      <c r="U377" s="69"/>
      <c r="V377" s="12"/>
    </row>
    <row r="378" spans="1:22" ht="13.8" x14ac:dyDescent="0.3">
      <c r="A378" s="37">
        <v>33543</v>
      </c>
      <c r="B378" s="66">
        <v>74.900000000000006</v>
      </c>
      <c r="C378" s="66">
        <v>103.2</v>
      </c>
      <c r="D378" s="66">
        <v>45</v>
      </c>
      <c r="E378" s="66" t="s">
        <v>292</v>
      </c>
      <c r="F378" s="66" t="s">
        <v>292</v>
      </c>
      <c r="G378" s="67">
        <f t="shared" si="593"/>
        <v>2.4623803009576006E-2</v>
      </c>
      <c r="H378" s="60">
        <f t="shared" si="594"/>
        <v>1.6748768472906406E-2</v>
      </c>
      <c r="I378" s="60">
        <f t="shared" si="595"/>
        <v>3.6866359447004671E-2</v>
      </c>
      <c r="J378" s="30"/>
      <c r="K378" s="69"/>
      <c r="L378" s="67"/>
      <c r="M378" s="60"/>
      <c r="N378" s="60"/>
      <c r="O378" s="30"/>
      <c r="P378" s="69"/>
      <c r="Q378" s="67"/>
      <c r="R378" s="60"/>
      <c r="S378" s="60"/>
      <c r="T378" s="30"/>
      <c r="U378" s="69"/>
      <c r="V378" s="12"/>
    </row>
    <row r="379" spans="1:22" ht="13.8" x14ac:dyDescent="0.3">
      <c r="A379" s="37">
        <v>33512</v>
      </c>
      <c r="B379" s="66">
        <v>73.099999999999994</v>
      </c>
      <c r="C379" s="66">
        <v>101.5</v>
      </c>
      <c r="D379" s="66">
        <v>43.4</v>
      </c>
      <c r="E379" s="66" t="s">
        <v>292</v>
      </c>
      <c r="F379" s="66" t="s">
        <v>292</v>
      </c>
      <c r="G379" s="67">
        <f t="shared" si="593"/>
        <v>2.0949720670391025E-2</v>
      </c>
      <c r="H379" s="60">
        <f t="shared" si="594"/>
        <v>2.2155085599194324E-2</v>
      </c>
      <c r="I379" s="60">
        <f t="shared" si="595"/>
        <v>2.8436018957345821E-2</v>
      </c>
      <c r="J379" s="30"/>
      <c r="K379" s="69"/>
      <c r="L379" s="67"/>
      <c r="M379" s="60"/>
      <c r="N379" s="60"/>
      <c r="O379" s="30"/>
      <c r="P379" s="69"/>
      <c r="Q379" s="67"/>
      <c r="R379" s="60"/>
      <c r="S379" s="60"/>
      <c r="T379" s="30"/>
      <c r="U379" s="69"/>
      <c r="V379" s="12"/>
    </row>
    <row r="380" spans="1:22" ht="13.8" x14ac:dyDescent="0.3">
      <c r="A380" s="37">
        <v>33482</v>
      </c>
      <c r="B380" s="66">
        <v>71.599999999999994</v>
      </c>
      <c r="C380" s="66">
        <v>99.3</v>
      </c>
      <c r="D380" s="66">
        <v>42.2</v>
      </c>
      <c r="E380" s="66" t="s">
        <v>292</v>
      </c>
      <c r="F380" s="66" t="s">
        <v>292</v>
      </c>
      <c r="G380" s="67">
        <f t="shared" si="593"/>
        <v>1.3986013986013734E-3</v>
      </c>
      <c r="H380" s="60">
        <f t="shared" si="594"/>
        <v>-4.0120361083250122E-3</v>
      </c>
      <c r="I380" s="60">
        <f t="shared" si="595"/>
        <v>1.4423076923076872E-2</v>
      </c>
      <c r="J380" s="30"/>
      <c r="K380" s="69"/>
      <c r="L380" s="67"/>
      <c r="M380" s="60"/>
      <c r="N380" s="60"/>
      <c r="O380" s="30"/>
      <c r="P380" s="69"/>
      <c r="Q380" s="67"/>
      <c r="R380" s="60"/>
      <c r="S380" s="60"/>
      <c r="T380" s="30"/>
      <c r="U380" s="69"/>
      <c r="V380" s="12"/>
    </row>
    <row r="381" spans="1:22" ht="13.8" x14ac:dyDescent="0.3">
      <c r="A381" s="37">
        <v>33451</v>
      </c>
      <c r="B381" s="66">
        <v>71.5</v>
      </c>
      <c r="C381" s="66">
        <v>99.7</v>
      </c>
      <c r="D381" s="66">
        <v>41.6</v>
      </c>
      <c r="E381" s="66" t="s">
        <v>292</v>
      </c>
      <c r="F381" s="66" t="s">
        <v>292</v>
      </c>
      <c r="G381" s="67">
        <f t="shared" si="593"/>
        <v>-6.9444444444444198E-3</v>
      </c>
      <c r="H381" s="60">
        <f t="shared" si="594"/>
        <v>-1.6765285996055201E-2</v>
      </c>
      <c r="I381" s="60">
        <f t="shared" si="595"/>
        <v>9.7087378640776656E-3</v>
      </c>
      <c r="J381" s="30"/>
      <c r="K381" s="69"/>
      <c r="L381" s="67"/>
      <c r="M381" s="60"/>
      <c r="N381" s="60"/>
      <c r="O381" s="30"/>
      <c r="P381" s="69"/>
      <c r="Q381" s="67"/>
      <c r="R381" s="60"/>
      <c r="S381" s="60"/>
      <c r="T381" s="30"/>
      <c r="U381" s="69"/>
      <c r="V381" s="12"/>
    </row>
    <row r="382" spans="1:22" ht="13.8" x14ac:dyDescent="0.3">
      <c r="A382" s="37">
        <v>33420</v>
      </c>
      <c r="B382" s="66">
        <v>72</v>
      </c>
      <c r="C382" s="66">
        <v>101.4</v>
      </c>
      <c r="D382" s="66">
        <v>41.2</v>
      </c>
      <c r="E382" s="66" t="s">
        <v>292</v>
      </c>
      <c r="F382" s="66" t="s">
        <v>292</v>
      </c>
      <c r="G382" s="67">
        <f t="shared" si="593"/>
        <v>-2.8340080971659853E-2</v>
      </c>
      <c r="H382" s="60">
        <f t="shared" si="594"/>
        <v>-3.2442748091602969E-2</v>
      </c>
      <c r="I382" s="60">
        <f t="shared" si="595"/>
        <v>-1.6706443914081048E-2</v>
      </c>
      <c r="J382" s="30"/>
      <c r="K382" s="69"/>
      <c r="L382" s="67"/>
      <c r="M382" s="60"/>
      <c r="N382" s="60"/>
      <c r="O382" s="30"/>
      <c r="P382" s="69"/>
      <c r="Q382" s="67"/>
      <c r="R382" s="60"/>
      <c r="S382" s="60"/>
      <c r="T382" s="30"/>
      <c r="U382" s="69"/>
      <c r="V382" s="12"/>
    </row>
    <row r="383" spans="1:22" ht="13.8" x14ac:dyDescent="0.3">
      <c r="A383" s="37">
        <v>33390</v>
      </c>
      <c r="B383" s="66">
        <v>74.099999999999994</v>
      </c>
      <c r="C383" s="66">
        <v>104.8</v>
      </c>
      <c r="D383" s="66">
        <v>41.9</v>
      </c>
      <c r="E383" s="66" t="s">
        <v>292</v>
      </c>
      <c r="F383" s="66" t="s">
        <v>292</v>
      </c>
      <c r="G383" s="67">
        <f t="shared" si="593"/>
        <v>2.4896265560165887E-2</v>
      </c>
      <c r="H383" s="60">
        <f t="shared" si="594"/>
        <v>2.6444662095984395E-2</v>
      </c>
      <c r="I383" s="60">
        <f t="shared" si="595"/>
        <v>2.4449877750611249E-2</v>
      </c>
      <c r="J383" s="30"/>
      <c r="K383" s="69"/>
      <c r="L383" s="67"/>
      <c r="M383" s="60"/>
      <c r="N383" s="60"/>
      <c r="O383" s="30"/>
      <c r="P383" s="69"/>
      <c r="Q383" s="67"/>
      <c r="R383" s="60"/>
      <c r="S383" s="60"/>
      <c r="T383" s="30"/>
      <c r="U383" s="69"/>
      <c r="V383" s="12"/>
    </row>
    <row r="384" spans="1:22" ht="13.8" x14ac:dyDescent="0.3">
      <c r="A384" s="37">
        <v>33359</v>
      </c>
      <c r="B384" s="66">
        <v>72.3</v>
      </c>
      <c r="C384" s="66">
        <v>102.1</v>
      </c>
      <c r="D384" s="66">
        <v>40.9</v>
      </c>
      <c r="E384" s="66" t="s">
        <v>292</v>
      </c>
      <c r="F384" s="66" t="s">
        <v>292</v>
      </c>
      <c r="G384" s="67">
        <f t="shared" si="593"/>
        <v>-2.7586206896552667E-3</v>
      </c>
      <c r="H384" s="60">
        <f t="shared" si="594"/>
        <v>2.9469548133596035E-3</v>
      </c>
      <c r="I384" s="60">
        <f t="shared" si="595"/>
        <v>-1.4457831325301207E-2</v>
      </c>
      <c r="J384" s="30"/>
      <c r="K384" s="69"/>
      <c r="L384" s="67"/>
      <c r="M384" s="60"/>
      <c r="N384" s="60"/>
      <c r="O384" s="30"/>
      <c r="P384" s="69"/>
      <c r="Q384" s="67"/>
      <c r="R384" s="60"/>
      <c r="S384" s="60"/>
      <c r="T384" s="30"/>
      <c r="U384" s="69"/>
      <c r="V384" s="12"/>
    </row>
    <row r="385" spans="1:22" ht="13.8" x14ac:dyDescent="0.3">
      <c r="A385" s="37">
        <v>33329</v>
      </c>
      <c r="B385" s="66">
        <v>72.5</v>
      </c>
      <c r="C385" s="66">
        <v>101.8</v>
      </c>
      <c r="D385" s="66">
        <v>41.5</v>
      </c>
      <c r="E385" s="66" t="s">
        <v>292</v>
      </c>
      <c r="F385" s="66" t="s">
        <v>292</v>
      </c>
      <c r="G385" s="67">
        <f t="shared" si="593"/>
        <v>-1.0914051841746208E-2</v>
      </c>
      <c r="H385" s="60">
        <f t="shared" si="594"/>
        <v>-1.9267822736030782E-2</v>
      </c>
      <c r="I385" s="60">
        <f t="shared" si="595"/>
        <v>7.2815533980581382E-3</v>
      </c>
      <c r="J385" s="30"/>
      <c r="K385" s="69"/>
      <c r="L385" s="67"/>
      <c r="M385" s="60"/>
      <c r="N385" s="60"/>
      <c r="O385" s="30"/>
      <c r="P385" s="69"/>
      <c r="Q385" s="67"/>
      <c r="R385" s="60"/>
      <c r="S385" s="60"/>
      <c r="T385" s="30"/>
      <c r="U385" s="69"/>
      <c r="V385" s="12"/>
    </row>
    <row r="386" spans="1:22" ht="13.8" x14ac:dyDescent="0.3">
      <c r="A386" s="37">
        <v>33298</v>
      </c>
      <c r="B386" s="66">
        <v>73.3</v>
      </c>
      <c r="C386" s="66">
        <v>103.8</v>
      </c>
      <c r="D386" s="66">
        <v>41.2</v>
      </c>
      <c r="E386" s="66" t="s">
        <v>292</v>
      </c>
      <c r="F386" s="66" t="s">
        <v>292</v>
      </c>
      <c r="G386" s="67">
        <f t="shared" si="593"/>
        <v>4.109589041095818E-3</v>
      </c>
      <c r="H386" s="60">
        <f t="shared" si="594"/>
        <v>1.1695906432748648E-2</v>
      </c>
      <c r="I386" s="60">
        <f t="shared" si="595"/>
        <v>-1.904761904761898E-2</v>
      </c>
      <c r="J386" s="30"/>
      <c r="K386" s="69"/>
      <c r="L386" s="67"/>
      <c r="M386" s="60"/>
      <c r="N386" s="60"/>
      <c r="O386" s="30"/>
      <c r="P386" s="69"/>
      <c r="Q386" s="67"/>
      <c r="R386" s="60"/>
      <c r="S386" s="60"/>
      <c r="T386" s="30"/>
      <c r="U386" s="69"/>
      <c r="V386" s="12"/>
    </row>
    <row r="387" spans="1:22" ht="13.8" x14ac:dyDescent="0.3">
      <c r="A387" s="37">
        <v>33270</v>
      </c>
      <c r="B387" s="66">
        <v>73</v>
      </c>
      <c r="C387" s="66">
        <v>102.6</v>
      </c>
      <c r="D387" s="66">
        <v>42</v>
      </c>
      <c r="E387" s="66" t="s">
        <v>292</v>
      </c>
      <c r="F387" s="66" t="s">
        <v>292</v>
      </c>
      <c r="G387" s="67">
        <f t="shared" si="593"/>
        <v>-2.1447721179624568E-2</v>
      </c>
      <c r="H387" s="60">
        <f t="shared" si="594"/>
        <v>-2.0992366412213803E-2</v>
      </c>
      <c r="I387" s="60">
        <f t="shared" si="595"/>
        <v>-2.3255813953488413E-2</v>
      </c>
      <c r="J387" s="30"/>
      <c r="K387" s="69"/>
      <c r="L387" s="70"/>
      <c r="M387" s="30"/>
      <c r="N387" s="30"/>
      <c r="O387" s="30"/>
      <c r="P387" s="69"/>
      <c r="Q387" s="67"/>
      <c r="R387" s="60"/>
      <c r="S387" s="60"/>
      <c r="T387" s="30"/>
      <c r="U387" s="69"/>
      <c r="V387" s="12"/>
    </row>
    <row r="388" spans="1:22" ht="13.8" x14ac:dyDescent="0.3">
      <c r="A388" s="37">
        <v>33239</v>
      </c>
      <c r="B388" s="66">
        <v>74.599999999999994</v>
      </c>
      <c r="C388" s="66">
        <v>104.8</v>
      </c>
      <c r="D388" s="66">
        <v>43</v>
      </c>
      <c r="E388" s="66" t="s">
        <v>292</v>
      </c>
      <c r="F388" s="66" t="s">
        <v>292</v>
      </c>
      <c r="G388" s="71"/>
      <c r="H388" s="72"/>
      <c r="I388" s="72"/>
      <c r="J388" s="73"/>
      <c r="K388" s="74"/>
      <c r="L388" s="75"/>
      <c r="M388" s="73"/>
      <c r="N388" s="73"/>
      <c r="O388" s="73"/>
      <c r="P388" s="74"/>
      <c r="Q388" s="71"/>
      <c r="R388" s="72"/>
      <c r="S388" s="72"/>
      <c r="T388" s="73"/>
      <c r="U388" s="74"/>
      <c r="V388" s="12"/>
    </row>
  </sheetData>
  <mergeCells count="5">
    <mergeCell ref="N1:P1"/>
    <mergeCell ref="B3:F3"/>
    <mergeCell ref="G3:K3"/>
    <mergeCell ref="L3:P3"/>
    <mergeCell ref="Q3:U3"/>
  </mergeCells>
  <conditionalFormatting sqref="G84:P244 G245:I387 L245:N386 V39:V53 V84:V244 V29:X40 G29:P53">
    <cfRule type="cellIs" dxfId="666" priority="251" operator="greaterThan">
      <formula>0</formula>
    </cfRule>
    <cfRule type="cellIs" dxfId="665" priority="252" operator="lessThan">
      <formula>0</formula>
    </cfRule>
  </conditionalFormatting>
  <conditionalFormatting sqref="G83:P83 V83">
    <cfRule type="cellIs" dxfId="664" priority="249" operator="greaterThan">
      <formula>0</formula>
    </cfRule>
    <cfRule type="cellIs" dxfId="663" priority="250" operator="lessThan">
      <formula>0</formula>
    </cfRule>
  </conditionalFormatting>
  <conditionalFormatting sqref="G82:P82 V82">
    <cfRule type="cellIs" dxfId="662" priority="247" operator="greaterThan">
      <formula>0</formula>
    </cfRule>
    <cfRule type="cellIs" dxfId="661" priority="248" operator="lessThan">
      <formula>0</formula>
    </cfRule>
  </conditionalFormatting>
  <conditionalFormatting sqref="G81:P81 V81">
    <cfRule type="cellIs" dxfId="660" priority="245" operator="greaterThan">
      <formula>0</formula>
    </cfRule>
    <cfRule type="cellIs" dxfId="659" priority="246" operator="lessThan">
      <formula>0</formula>
    </cfRule>
  </conditionalFormatting>
  <conditionalFormatting sqref="G80:P80 V80">
    <cfRule type="cellIs" dxfId="658" priority="243" operator="greaterThan">
      <formula>0</formula>
    </cfRule>
    <cfRule type="cellIs" dxfId="657" priority="244" operator="lessThan">
      <formula>0</formula>
    </cfRule>
  </conditionalFormatting>
  <conditionalFormatting sqref="G79:P79 V79">
    <cfRule type="cellIs" dxfId="656" priority="241" operator="greaterThan">
      <formula>0</formula>
    </cfRule>
    <cfRule type="cellIs" dxfId="655" priority="242" operator="lessThan">
      <formula>0</formula>
    </cfRule>
  </conditionalFormatting>
  <conditionalFormatting sqref="G78:P78 V78">
    <cfRule type="cellIs" dxfId="654" priority="239" operator="greaterThan">
      <formula>0</formula>
    </cfRule>
    <cfRule type="cellIs" dxfId="653" priority="240" operator="lessThan">
      <formula>0</formula>
    </cfRule>
  </conditionalFormatting>
  <conditionalFormatting sqref="G77:P77 V77">
    <cfRule type="cellIs" dxfId="652" priority="237" operator="greaterThan">
      <formula>0</formula>
    </cfRule>
    <cfRule type="cellIs" dxfId="651" priority="238" operator="lessThan">
      <formula>0</formula>
    </cfRule>
  </conditionalFormatting>
  <conditionalFormatting sqref="G76:P76 V76">
    <cfRule type="cellIs" dxfId="650" priority="235" operator="greaterThan">
      <formula>0</formula>
    </cfRule>
    <cfRule type="cellIs" dxfId="649" priority="236" operator="lessThan">
      <formula>0</formula>
    </cfRule>
  </conditionalFormatting>
  <conditionalFormatting sqref="G75:P75 V75">
    <cfRule type="cellIs" dxfId="648" priority="233" operator="greaterThan">
      <formula>0</formula>
    </cfRule>
    <cfRule type="cellIs" dxfId="647" priority="234" operator="lessThan">
      <formula>0</formula>
    </cfRule>
  </conditionalFormatting>
  <conditionalFormatting sqref="G74:P74 V74">
    <cfRule type="cellIs" dxfId="646" priority="231" operator="greaterThan">
      <formula>0</formula>
    </cfRule>
    <cfRule type="cellIs" dxfId="645" priority="232" operator="lessThan">
      <formula>0</formula>
    </cfRule>
  </conditionalFormatting>
  <conditionalFormatting sqref="G73:K73">
    <cfRule type="cellIs" dxfId="644" priority="229" operator="greaterThan">
      <formula>0</formula>
    </cfRule>
    <cfRule type="cellIs" dxfId="643" priority="230" operator="lessThan">
      <formula>0</formula>
    </cfRule>
  </conditionalFormatting>
  <conditionalFormatting sqref="L73:P73 V73">
    <cfRule type="cellIs" dxfId="642" priority="227" operator="greaterThan">
      <formula>0</formula>
    </cfRule>
    <cfRule type="cellIs" dxfId="641" priority="228" operator="lessThan">
      <formula>0</formula>
    </cfRule>
  </conditionalFormatting>
  <conditionalFormatting sqref="G72:K72">
    <cfRule type="cellIs" dxfId="640" priority="225" operator="greaterThan">
      <formula>0</formula>
    </cfRule>
    <cfRule type="cellIs" dxfId="639" priority="226" operator="lessThan">
      <formula>0</formula>
    </cfRule>
  </conditionalFormatting>
  <conditionalFormatting sqref="L72:P72 V72">
    <cfRule type="cellIs" dxfId="638" priority="223" operator="greaterThan">
      <formula>0</formula>
    </cfRule>
    <cfRule type="cellIs" dxfId="637" priority="224" operator="lessThan">
      <formula>0</formula>
    </cfRule>
  </conditionalFormatting>
  <conditionalFormatting sqref="G71:K71">
    <cfRule type="cellIs" dxfId="636" priority="221" operator="greaterThan">
      <formula>0</formula>
    </cfRule>
    <cfRule type="cellIs" dxfId="635" priority="222" operator="lessThan">
      <formula>0</formula>
    </cfRule>
  </conditionalFormatting>
  <conditionalFormatting sqref="L71:P71 V71">
    <cfRule type="cellIs" dxfId="634" priority="219" operator="greaterThan">
      <formula>0</formula>
    </cfRule>
    <cfRule type="cellIs" dxfId="633" priority="220" operator="lessThan">
      <formula>0</formula>
    </cfRule>
  </conditionalFormatting>
  <conditionalFormatting sqref="G70:K70">
    <cfRule type="cellIs" dxfId="632" priority="217" operator="greaterThan">
      <formula>0</formula>
    </cfRule>
    <cfRule type="cellIs" dxfId="631" priority="218" operator="lessThan">
      <formula>0</formula>
    </cfRule>
  </conditionalFormatting>
  <conditionalFormatting sqref="L70:P70 V70">
    <cfRule type="cellIs" dxfId="630" priority="215" operator="greaterThan">
      <formula>0</formula>
    </cfRule>
    <cfRule type="cellIs" dxfId="629" priority="216" operator="lessThan">
      <formula>0</formula>
    </cfRule>
  </conditionalFormatting>
  <conditionalFormatting sqref="G68:K69">
    <cfRule type="cellIs" dxfId="628" priority="213" operator="greaterThan">
      <formula>0</formula>
    </cfRule>
    <cfRule type="cellIs" dxfId="627" priority="214" operator="lessThan">
      <formula>0</formula>
    </cfRule>
  </conditionalFormatting>
  <conditionalFormatting sqref="L68:P69 V68:V69">
    <cfRule type="cellIs" dxfId="626" priority="211" operator="greaterThan">
      <formula>0</formula>
    </cfRule>
    <cfRule type="cellIs" dxfId="625" priority="212" operator="lessThan">
      <formula>0</formula>
    </cfRule>
  </conditionalFormatting>
  <conditionalFormatting sqref="G67:K67">
    <cfRule type="cellIs" dxfId="624" priority="205" operator="greaterThan">
      <formula>0</formula>
    </cfRule>
    <cfRule type="cellIs" dxfId="623" priority="206" operator="lessThan">
      <formula>0</formula>
    </cfRule>
  </conditionalFormatting>
  <conditionalFormatting sqref="L67:P67 V67">
    <cfRule type="cellIs" dxfId="622" priority="203" operator="greaterThan">
      <formula>0</formula>
    </cfRule>
    <cfRule type="cellIs" dxfId="621" priority="204" operator="lessThan">
      <formula>0</formula>
    </cfRule>
  </conditionalFormatting>
  <conditionalFormatting sqref="G66:K66">
    <cfRule type="cellIs" dxfId="620" priority="201" operator="greaterThan">
      <formula>0</formula>
    </cfRule>
    <cfRule type="cellIs" dxfId="619" priority="202" operator="lessThan">
      <formula>0</formula>
    </cfRule>
  </conditionalFormatting>
  <conditionalFormatting sqref="L66:P66 V66">
    <cfRule type="cellIs" dxfId="618" priority="199" operator="greaterThan">
      <formula>0</formula>
    </cfRule>
    <cfRule type="cellIs" dxfId="617" priority="200" operator="lessThan">
      <formula>0</formula>
    </cfRule>
  </conditionalFormatting>
  <conditionalFormatting sqref="G65:K65">
    <cfRule type="cellIs" dxfId="616" priority="197" operator="greaterThan">
      <formula>0</formula>
    </cfRule>
    <cfRule type="cellIs" dxfId="615" priority="198" operator="lessThan">
      <formula>0</formula>
    </cfRule>
  </conditionalFormatting>
  <conditionalFormatting sqref="L65:P65 V65">
    <cfRule type="cellIs" dxfId="614" priority="195" operator="greaterThan">
      <formula>0</formula>
    </cfRule>
    <cfRule type="cellIs" dxfId="613" priority="196" operator="lessThan">
      <formula>0</formula>
    </cfRule>
  </conditionalFormatting>
  <conditionalFormatting sqref="G64:K64">
    <cfRule type="cellIs" dxfId="612" priority="193" operator="greaterThan">
      <formula>0</formula>
    </cfRule>
    <cfRule type="cellIs" dxfId="611" priority="194" operator="lessThan">
      <formula>0</formula>
    </cfRule>
  </conditionalFormatting>
  <conditionalFormatting sqref="L64:P64 V64">
    <cfRule type="cellIs" dxfId="610" priority="191" operator="greaterThan">
      <formula>0</formula>
    </cfRule>
    <cfRule type="cellIs" dxfId="609" priority="192" operator="lessThan">
      <formula>0</formula>
    </cfRule>
  </conditionalFormatting>
  <conditionalFormatting sqref="G63:K63">
    <cfRule type="cellIs" dxfId="608" priority="189" operator="greaterThan">
      <formula>0</formula>
    </cfRule>
    <cfRule type="cellIs" dxfId="607" priority="190" operator="lessThan">
      <formula>0</formula>
    </cfRule>
  </conditionalFormatting>
  <conditionalFormatting sqref="L63:P63 V63">
    <cfRule type="cellIs" dxfId="606" priority="187" operator="greaterThan">
      <formula>0</formula>
    </cfRule>
    <cfRule type="cellIs" dxfId="605" priority="188" operator="lessThan">
      <formula>0</formula>
    </cfRule>
  </conditionalFormatting>
  <conditionalFormatting sqref="G62:K62">
    <cfRule type="cellIs" dxfId="604" priority="185" operator="greaterThan">
      <formula>0</formula>
    </cfRule>
    <cfRule type="cellIs" dxfId="603" priority="186" operator="lessThan">
      <formula>0</formula>
    </cfRule>
  </conditionalFormatting>
  <conditionalFormatting sqref="L62:P62 V62">
    <cfRule type="cellIs" dxfId="602" priority="183" operator="greaterThan">
      <formula>0</formula>
    </cfRule>
    <cfRule type="cellIs" dxfId="601" priority="184" operator="lessThan">
      <formula>0</formula>
    </cfRule>
  </conditionalFormatting>
  <conditionalFormatting sqref="G61:K61">
    <cfRule type="cellIs" dxfId="600" priority="181" operator="greaterThan">
      <formula>0</formula>
    </cfRule>
    <cfRule type="cellIs" dxfId="599" priority="182" operator="lessThan">
      <formula>0</formula>
    </cfRule>
  </conditionalFormatting>
  <conditionalFormatting sqref="L61:P61 V61">
    <cfRule type="cellIs" dxfId="598" priority="179" operator="greaterThan">
      <formula>0</formula>
    </cfRule>
    <cfRule type="cellIs" dxfId="597" priority="180" operator="lessThan">
      <formula>0</formula>
    </cfRule>
  </conditionalFormatting>
  <conditionalFormatting sqref="G59:K60">
    <cfRule type="cellIs" dxfId="596" priority="177" operator="greaterThan">
      <formula>0</formula>
    </cfRule>
    <cfRule type="cellIs" dxfId="595" priority="178" operator="lessThan">
      <formula>0</formula>
    </cfRule>
  </conditionalFormatting>
  <conditionalFormatting sqref="L59:P60 V59:V60">
    <cfRule type="cellIs" dxfId="594" priority="175" operator="greaterThan">
      <formula>0</formula>
    </cfRule>
    <cfRule type="cellIs" dxfId="593" priority="176" operator="lessThan">
      <formula>0</formula>
    </cfRule>
  </conditionalFormatting>
  <conditionalFormatting sqref="G59:K60">
    <cfRule type="cellIs" dxfId="592" priority="173" operator="greaterThan">
      <formula>0</formula>
    </cfRule>
    <cfRule type="cellIs" dxfId="591" priority="174" operator="lessThan">
      <formula>0</formula>
    </cfRule>
  </conditionalFormatting>
  <conditionalFormatting sqref="L59:P60 V59:V60">
    <cfRule type="cellIs" dxfId="590" priority="171" operator="greaterThan">
      <formula>0</formula>
    </cfRule>
    <cfRule type="cellIs" dxfId="589" priority="172" operator="lessThan">
      <formula>0</formula>
    </cfRule>
  </conditionalFormatting>
  <conditionalFormatting sqref="G58:K58">
    <cfRule type="cellIs" dxfId="588" priority="165" operator="greaterThan">
      <formula>0</formula>
    </cfRule>
    <cfRule type="cellIs" dxfId="587" priority="166" operator="lessThan">
      <formula>0</formula>
    </cfRule>
  </conditionalFormatting>
  <conditionalFormatting sqref="L58:P58 V58">
    <cfRule type="cellIs" dxfId="586" priority="163" operator="greaterThan">
      <formula>0</formula>
    </cfRule>
    <cfRule type="cellIs" dxfId="585" priority="164" operator="lessThan">
      <formula>0</formula>
    </cfRule>
  </conditionalFormatting>
  <conditionalFormatting sqref="G58:K58">
    <cfRule type="cellIs" dxfId="584" priority="161" operator="greaterThan">
      <formula>0</formula>
    </cfRule>
    <cfRule type="cellIs" dxfId="583" priority="162" operator="lessThan">
      <formula>0</formula>
    </cfRule>
  </conditionalFormatting>
  <conditionalFormatting sqref="L58:P58 V58">
    <cfRule type="cellIs" dxfId="582" priority="159" operator="greaterThan">
      <formula>0</formula>
    </cfRule>
    <cfRule type="cellIs" dxfId="581" priority="160" operator="lessThan">
      <formula>0</formula>
    </cfRule>
  </conditionalFormatting>
  <conditionalFormatting sqref="G57:K57">
    <cfRule type="cellIs" dxfId="580" priority="157" operator="greaterThan">
      <formula>0</formula>
    </cfRule>
    <cfRule type="cellIs" dxfId="579" priority="158" operator="lessThan">
      <formula>0</formula>
    </cfRule>
  </conditionalFormatting>
  <conditionalFormatting sqref="L57:P57 V57">
    <cfRule type="cellIs" dxfId="578" priority="155" operator="greaterThan">
      <formula>0</formula>
    </cfRule>
    <cfRule type="cellIs" dxfId="577" priority="156" operator="lessThan">
      <formula>0</formula>
    </cfRule>
  </conditionalFormatting>
  <conditionalFormatting sqref="G57:K57">
    <cfRule type="cellIs" dxfId="576" priority="153" operator="greaterThan">
      <formula>0</formula>
    </cfRule>
    <cfRule type="cellIs" dxfId="575" priority="154" operator="lessThan">
      <formula>0</formula>
    </cfRule>
  </conditionalFormatting>
  <conditionalFormatting sqref="L57:P57 V57">
    <cfRule type="cellIs" dxfId="574" priority="151" operator="greaterThan">
      <formula>0</formula>
    </cfRule>
    <cfRule type="cellIs" dxfId="573" priority="152" operator="lessThan">
      <formula>0</formula>
    </cfRule>
  </conditionalFormatting>
  <conditionalFormatting sqref="G56:K56">
    <cfRule type="cellIs" dxfId="572" priority="149" operator="greaterThan">
      <formula>0</formula>
    </cfRule>
    <cfRule type="cellIs" dxfId="571" priority="150" operator="lessThan">
      <formula>0</formula>
    </cfRule>
  </conditionalFormatting>
  <conditionalFormatting sqref="L56:P56 V56">
    <cfRule type="cellIs" dxfId="570" priority="147" operator="greaterThan">
      <formula>0</formula>
    </cfRule>
    <cfRule type="cellIs" dxfId="569" priority="148" operator="lessThan">
      <formula>0</formula>
    </cfRule>
  </conditionalFormatting>
  <conditionalFormatting sqref="G56:K56">
    <cfRule type="cellIs" dxfId="568" priority="145" operator="greaterThan">
      <formula>0</formula>
    </cfRule>
    <cfRule type="cellIs" dxfId="567" priority="146" operator="lessThan">
      <formula>0</formula>
    </cfRule>
  </conditionalFormatting>
  <conditionalFormatting sqref="L56:P56 V56">
    <cfRule type="cellIs" dxfId="566" priority="143" operator="greaterThan">
      <formula>0</formula>
    </cfRule>
    <cfRule type="cellIs" dxfId="565" priority="144" operator="lessThan">
      <formula>0</formula>
    </cfRule>
  </conditionalFormatting>
  <conditionalFormatting sqref="G55:K55">
    <cfRule type="cellIs" dxfId="564" priority="141" operator="greaterThan">
      <formula>0</formula>
    </cfRule>
    <cfRule type="cellIs" dxfId="563" priority="142" operator="lessThan">
      <formula>0</formula>
    </cfRule>
  </conditionalFormatting>
  <conditionalFormatting sqref="L55:P55 V55">
    <cfRule type="cellIs" dxfId="562" priority="139" operator="greaterThan">
      <formula>0</formula>
    </cfRule>
    <cfRule type="cellIs" dxfId="561" priority="140" operator="lessThan">
      <formula>0</formula>
    </cfRule>
  </conditionalFormatting>
  <conditionalFormatting sqref="G55:K55">
    <cfRule type="cellIs" dxfId="560" priority="137" operator="greaterThan">
      <formula>0</formula>
    </cfRule>
    <cfRule type="cellIs" dxfId="559" priority="138" operator="lessThan">
      <formula>0</formula>
    </cfRule>
  </conditionalFormatting>
  <conditionalFormatting sqref="L55:P55 V55">
    <cfRule type="cellIs" dxfId="558" priority="135" operator="greaterThan">
      <formula>0</formula>
    </cfRule>
    <cfRule type="cellIs" dxfId="557" priority="136" operator="lessThan">
      <formula>0</formula>
    </cfRule>
  </conditionalFormatting>
  <conditionalFormatting sqref="G54:K54">
    <cfRule type="cellIs" dxfId="556" priority="133" operator="greaterThan">
      <formula>0</formula>
    </cfRule>
    <cfRule type="cellIs" dxfId="555" priority="134" operator="lessThan">
      <formula>0</formula>
    </cfRule>
  </conditionalFormatting>
  <conditionalFormatting sqref="L54:P54 V54">
    <cfRule type="cellIs" dxfId="554" priority="131" operator="greaterThan">
      <formula>0</formula>
    </cfRule>
    <cfRule type="cellIs" dxfId="553" priority="132" operator="lessThan">
      <formula>0</formula>
    </cfRule>
  </conditionalFormatting>
  <conditionalFormatting sqref="G54:K54">
    <cfRule type="cellIs" dxfId="552" priority="129" operator="greaterThan">
      <formula>0</formula>
    </cfRule>
    <cfRule type="cellIs" dxfId="551" priority="130" operator="lessThan">
      <formula>0</formula>
    </cfRule>
  </conditionalFormatting>
  <conditionalFormatting sqref="L54:P54 V54">
    <cfRule type="cellIs" dxfId="550" priority="127" operator="greaterThan">
      <formula>0</formula>
    </cfRule>
    <cfRule type="cellIs" dxfId="549" priority="128" operator="lessThan">
      <formula>0</formula>
    </cfRule>
  </conditionalFormatting>
  <conditionalFormatting sqref="W41:X41">
    <cfRule type="cellIs" dxfId="548" priority="117" operator="greaterThan">
      <formula>0</formula>
    </cfRule>
    <cfRule type="cellIs" dxfId="547" priority="118" operator="lessThan">
      <formula>0</formula>
    </cfRule>
  </conditionalFormatting>
  <conditionalFormatting sqref="X42:X43">
    <cfRule type="cellIs" dxfId="546" priority="115" operator="greaterThan">
      <formula>0</formula>
    </cfRule>
    <cfRule type="cellIs" dxfId="545" priority="116" operator="lessThan">
      <formula>0</formula>
    </cfRule>
  </conditionalFormatting>
  <conditionalFormatting sqref="Q245:S387 Q84:U244 Q42:U53">
    <cfRule type="cellIs" dxfId="544" priority="111" operator="greaterThan">
      <formula>0</formula>
    </cfRule>
    <cfRule type="cellIs" dxfId="543" priority="112" operator="lessThan">
      <formula>0</formula>
    </cfRule>
  </conditionalFormatting>
  <conditionalFormatting sqref="Q83:U83">
    <cfRule type="cellIs" dxfId="542" priority="109" operator="greaterThan">
      <formula>0</formula>
    </cfRule>
    <cfRule type="cellIs" dxfId="541" priority="110" operator="lessThan">
      <formula>0</formula>
    </cfRule>
  </conditionalFormatting>
  <conditionalFormatting sqref="Q82:U82">
    <cfRule type="cellIs" dxfId="540" priority="107" operator="greaterThan">
      <formula>0</formula>
    </cfRule>
    <cfRule type="cellIs" dxfId="539" priority="108" operator="lessThan">
      <formula>0</formula>
    </cfRule>
  </conditionalFormatting>
  <conditionalFormatting sqref="Q81:U81">
    <cfRule type="cellIs" dxfId="538" priority="105" operator="greaterThan">
      <formula>0</formula>
    </cfRule>
    <cfRule type="cellIs" dxfId="537" priority="106" operator="lessThan">
      <formula>0</formula>
    </cfRule>
  </conditionalFormatting>
  <conditionalFormatting sqref="Q80:U80">
    <cfRule type="cellIs" dxfId="536" priority="103" operator="greaterThan">
      <formula>0</formula>
    </cfRule>
    <cfRule type="cellIs" dxfId="535" priority="104" operator="lessThan">
      <formula>0</formula>
    </cfRule>
  </conditionalFormatting>
  <conditionalFormatting sqref="Q79:U79">
    <cfRule type="cellIs" dxfId="534" priority="101" operator="greaterThan">
      <formula>0</formula>
    </cfRule>
    <cfRule type="cellIs" dxfId="533" priority="102" operator="lessThan">
      <formula>0</formula>
    </cfRule>
  </conditionalFormatting>
  <conditionalFormatting sqref="Q78:U78">
    <cfRule type="cellIs" dxfId="532" priority="99" operator="greaterThan">
      <formula>0</formula>
    </cfRule>
    <cfRule type="cellIs" dxfId="531" priority="100" operator="lessThan">
      <formula>0</formula>
    </cfRule>
  </conditionalFormatting>
  <conditionalFormatting sqref="Q77:U77">
    <cfRule type="cellIs" dxfId="530" priority="97" operator="greaterThan">
      <formula>0</formula>
    </cfRule>
    <cfRule type="cellIs" dxfId="529" priority="98" operator="lessThan">
      <formula>0</formula>
    </cfRule>
  </conditionalFormatting>
  <conditionalFormatting sqref="Q76:U76">
    <cfRule type="cellIs" dxfId="528" priority="95" operator="greaterThan">
      <formula>0</formula>
    </cfRule>
    <cfRule type="cellIs" dxfId="527" priority="96" operator="lessThan">
      <formula>0</formula>
    </cfRule>
  </conditionalFormatting>
  <conditionalFormatting sqref="Q75:U75">
    <cfRule type="cellIs" dxfId="526" priority="93" operator="greaterThan">
      <formula>0</formula>
    </cfRule>
    <cfRule type="cellIs" dxfId="525" priority="94" operator="lessThan">
      <formula>0</formula>
    </cfRule>
  </conditionalFormatting>
  <conditionalFormatting sqref="Q74:U74">
    <cfRule type="cellIs" dxfId="524" priority="91" operator="greaterThan">
      <formula>0</formula>
    </cfRule>
    <cfRule type="cellIs" dxfId="523" priority="92" operator="lessThan">
      <formula>0</formula>
    </cfRule>
  </conditionalFormatting>
  <conditionalFormatting sqref="Q73:U73">
    <cfRule type="cellIs" dxfId="522" priority="89" operator="greaterThan">
      <formula>0</formula>
    </cfRule>
    <cfRule type="cellIs" dxfId="521" priority="90" operator="lessThan">
      <formula>0</formula>
    </cfRule>
  </conditionalFormatting>
  <conditionalFormatting sqref="Q72:U72">
    <cfRule type="cellIs" dxfId="520" priority="87" operator="greaterThan">
      <formula>0</formula>
    </cfRule>
    <cfRule type="cellIs" dxfId="519" priority="88" operator="lessThan">
      <formula>0</formula>
    </cfRule>
  </conditionalFormatting>
  <conditionalFormatting sqref="Q71:U71">
    <cfRule type="cellIs" dxfId="518" priority="85" operator="greaterThan">
      <formula>0</formula>
    </cfRule>
    <cfRule type="cellIs" dxfId="517" priority="86" operator="lessThan">
      <formula>0</formula>
    </cfRule>
  </conditionalFormatting>
  <conditionalFormatting sqref="Q70:U70">
    <cfRule type="cellIs" dxfId="516" priority="83" operator="greaterThan">
      <formula>0</formula>
    </cfRule>
    <cfRule type="cellIs" dxfId="515" priority="84" operator="lessThan">
      <formula>0</formula>
    </cfRule>
  </conditionalFormatting>
  <conditionalFormatting sqref="Q69:U69">
    <cfRule type="cellIs" dxfId="514" priority="81" operator="greaterThan">
      <formula>0</formula>
    </cfRule>
    <cfRule type="cellIs" dxfId="513" priority="82" operator="lessThan">
      <formula>0</formula>
    </cfRule>
  </conditionalFormatting>
  <conditionalFormatting sqref="Q67:U68">
    <cfRule type="cellIs" dxfId="512" priority="79" operator="greaterThan">
      <formula>0</formula>
    </cfRule>
    <cfRule type="cellIs" dxfId="511" priority="80" operator="lessThan">
      <formula>0</formula>
    </cfRule>
  </conditionalFormatting>
  <conditionalFormatting sqref="Q66:U66">
    <cfRule type="cellIs" dxfId="510" priority="77" operator="greaterThan">
      <formula>0</formula>
    </cfRule>
    <cfRule type="cellIs" dxfId="509" priority="78" operator="lessThan">
      <formula>0</formula>
    </cfRule>
  </conditionalFormatting>
  <conditionalFormatting sqref="Q65:U65">
    <cfRule type="cellIs" dxfId="508" priority="75" operator="greaterThan">
      <formula>0</formula>
    </cfRule>
    <cfRule type="cellIs" dxfId="507" priority="76" operator="lessThan">
      <formula>0</formula>
    </cfRule>
  </conditionalFormatting>
  <conditionalFormatting sqref="Q64:U64">
    <cfRule type="cellIs" dxfId="506" priority="73" operator="greaterThan">
      <formula>0</formula>
    </cfRule>
    <cfRule type="cellIs" dxfId="505" priority="74" operator="lessThan">
      <formula>0</formula>
    </cfRule>
  </conditionalFormatting>
  <conditionalFormatting sqref="Q63:U63">
    <cfRule type="cellIs" dxfId="504" priority="71" operator="greaterThan">
      <formula>0</formula>
    </cfRule>
    <cfRule type="cellIs" dxfId="503" priority="72" operator="lessThan">
      <formula>0</formula>
    </cfRule>
  </conditionalFormatting>
  <conditionalFormatting sqref="Q62:U62">
    <cfRule type="cellIs" dxfId="502" priority="69" operator="greaterThan">
      <formula>0</formula>
    </cfRule>
    <cfRule type="cellIs" dxfId="501" priority="70" operator="lessThan">
      <formula>0</formula>
    </cfRule>
  </conditionalFormatting>
  <conditionalFormatting sqref="Q61:U61">
    <cfRule type="cellIs" dxfId="500" priority="67" operator="greaterThan">
      <formula>0</formula>
    </cfRule>
    <cfRule type="cellIs" dxfId="499" priority="68" operator="lessThan">
      <formula>0</formula>
    </cfRule>
  </conditionalFormatting>
  <conditionalFormatting sqref="Q59:U60">
    <cfRule type="cellIs" dxfId="498" priority="65" operator="greaterThan">
      <formula>0</formula>
    </cfRule>
    <cfRule type="cellIs" dxfId="497" priority="66" operator="lessThan">
      <formula>0</formula>
    </cfRule>
  </conditionalFormatting>
  <conditionalFormatting sqref="Q58:U58">
    <cfRule type="cellIs" dxfId="496" priority="63" operator="greaterThan">
      <formula>0</formula>
    </cfRule>
    <cfRule type="cellIs" dxfId="495" priority="64" operator="lessThan">
      <formula>0</formula>
    </cfRule>
  </conditionalFormatting>
  <conditionalFormatting sqref="Q57:U57">
    <cfRule type="cellIs" dxfId="494" priority="61" operator="greaterThan">
      <formula>0</formula>
    </cfRule>
    <cfRule type="cellIs" dxfId="493" priority="62" operator="lessThan">
      <formula>0</formula>
    </cfRule>
  </conditionalFormatting>
  <conditionalFormatting sqref="Q56:U56">
    <cfRule type="cellIs" dxfId="492" priority="59" operator="greaterThan">
      <formula>0</formula>
    </cfRule>
    <cfRule type="cellIs" dxfId="491" priority="60" operator="lessThan">
      <formula>0</formula>
    </cfRule>
  </conditionalFormatting>
  <conditionalFormatting sqref="Q55:U55">
    <cfRule type="cellIs" dxfId="490" priority="57" operator="greaterThan">
      <formula>0</formula>
    </cfRule>
    <cfRule type="cellIs" dxfId="489" priority="58" operator="lessThan">
      <formula>0</formula>
    </cfRule>
  </conditionalFormatting>
  <conditionalFormatting sqref="Q54:U54">
    <cfRule type="cellIs" dxfId="488" priority="55" operator="greaterThan">
      <formula>0</formula>
    </cfRule>
    <cfRule type="cellIs" dxfId="487" priority="56" operator="lessThan">
      <formula>0</formula>
    </cfRule>
  </conditionalFormatting>
  <conditionalFormatting sqref="Q30:U31 Q39:U40 Q36:U37 Q33:U34">
    <cfRule type="cellIs" dxfId="486" priority="53" operator="greaterThan">
      <formula>0</formula>
    </cfRule>
    <cfRule type="cellIs" dxfId="485" priority="54" operator="lessThan">
      <formula>0</formula>
    </cfRule>
  </conditionalFormatting>
  <conditionalFormatting sqref="Q41:U41">
    <cfRule type="cellIs" dxfId="484" priority="51" operator="greaterThan">
      <formula>0</formula>
    </cfRule>
    <cfRule type="cellIs" dxfId="483" priority="52" operator="lessThan">
      <formula>0</formula>
    </cfRule>
  </conditionalFormatting>
  <conditionalFormatting sqref="Q38:U38">
    <cfRule type="cellIs" dxfId="482" priority="49" operator="greaterThan">
      <formula>0</formula>
    </cfRule>
    <cfRule type="cellIs" dxfId="481" priority="50" operator="lessThan">
      <formula>0</formula>
    </cfRule>
  </conditionalFormatting>
  <conditionalFormatting sqref="Q35:U35">
    <cfRule type="cellIs" dxfId="480" priority="47" operator="greaterThan">
      <formula>0</formula>
    </cfRule>
    <cfRule type="cellIs" dxfId="479" priority="48" operator="lessThan">
      <formula>0</formula>
    </cfRule>
  </conditionalFormatting>
  <conditionalFormatting sqref="Q32:U32">
    <cfRule type="cellIs" dxfId="478" priority="45" operator="greaterThan">
      <formula>0</formula>
    </cfRule>
    <cfRule type="cellIs" dxfId="477" priority="46" operator="lessThan">
      <formula>0</formula>
    </cfRule>
  </conditionalFormatting>
  <conditionalFormatting sqref="Q29:U29">
    <cfRule type="cellIs" dxfId="476" priority="43" operator="greaterThan">
      <formula>0</formula>
    </cfRule>
    <cfRule type="cellIs" dxfId="475" priority="44" operator="lessThan">
      <formula>0</formula>
    </cfRule>
  </conditionalFormatting>
  <conditionalFormatting sqref="G28:P28">
    <cfRule type="cellIs" dxfId="474" priority="41" operator="greaterThan">
      <formula>0</formula>
    </cfRule>
    <cfRule type="cellIs" dxfId="473" priority="42" operator="lessThan">
      <formula>0</formula>
    </cfRule>
  </conditionalFormatting>
  <conditionalFormatting sqref="G26:P27">
    <cfRule type="cellIs" dxfId="472" priority="39" operator="greaterThan">
      <formula>0</formula>
    </cfRule>
    <cfRule type="cellIs" dxfId="471" priority="40" operator="lessThan">
      <formula>0</formula>
    </cfRule>
  </conditionalFormatting>
  <conditionalFormatting sqref="Q26:U26">
    <cfRule type="cellIs" dxfId="470" priority="37" operator="greaterThan">
      <formula>0</formula>
    </cfRule>
    <cfRule type="cellIs" dxfId="469" priority="38" operator="lessThan">
      <formula>0</formula>
    </cfRule>
  </conditionalFormatting>
  <conditionalFormatting sqref="G25:P25">
    <cfRule type="cellIs" dxfId="468" priority="35" operator="greaterThan">
      <formula>0</formula>
    </cfRule>
    <cfRule type="cellIs" dxfId="467" priority="36" operator="lessThan">
      <formula>0</formula>
    </cfRule>
  </conditionalFormatting>
  <conditionalFormatting sqref="G24:P24">
    <cfRule type="cellIs" dxfId="466" priority="33" operator="greaterThan">
      <formula>0</formula>
    </cfRule>
    <cfRule type="cellIs" dxfId="465" priority="34" operator="lessThan">
      <formula>0</formula>
    </cfRule>
  </conditionalFormatting>
  <conditionalFormatting sqref="G23:P23">
    <cfRule type="cellIs" dxfId="464" priority="31" operator="greaterThan">
      <formula>0</formula>
    </cfRule>
    <cfRule type="cellIs" dxfId="463" priority="32" operator="lessThan">
      <formula>0</formula>
    </cfRule>
  </conditionalFormatting>
  <conditionalFormatting sqref="Q23:U23">
    <cfRule type="cellIs" dxfId="462" priority="29" operator="greaterThan">
      <formula>0</formula>
    </cfRule>
    <cfRule type="cellIs" dxfId="461" priority="30" operator="lessThan">
      <formula>0</formula>
    </cfRule>
  </conditionalFormatting>
  <conditionalFormatting sqref="G22:P22">
    <cfRule type="cellIs" dxfId="460" priority="27" operator="greaterThan">
      <formula>0</formula>
    </cfRule>
    <cfRule type="cellIs" dxfId="459" priority="28" operator="lessThan">
      <formula>0</formula>
    </cfRule>
  </conditionalFormatting>
  <conditionalFormatting sqref="G20:P21">
    <cfRule type="cellIs" dxfId="458" priority="25" operator="greaterThan">
      <formula>0</formula>
    </cfRule>
    <cfRule type="cellIs" dxfId="457" priority="26" operator="lessThan">
      <formula>0</formula>
    </cfRule>
  </conditionalFormatting>
  <conditionalFormatting sqref="Q20:U20">
    <cfRule type="cellIs" dxfId="456" priority="23" operator="greaterThan">
      <formula>0</formula>
    </cfRule>
    <cfRule type="cellIs" dxfId="455" priority="24" operator="lessThan">
      <formula>0</formula>
    </cfRule>
  </conditionalFormatting>
  <conditionalFormatting sqref="G19:P19">
    <cfRule type="cellIs" dxfId="454" priority="21" operator="greaterThan">
      <formula>0</formula>
    </cfRule>
    <cfRule type="cellIs" dxfId="453" priority="22" operator="lessThan">
      <formula>0</formula>
    </cfRule>
  </conditionalFormatting>
  <conditionalFormatting sqref="G17:P18">
    <cfRule type="cellIs" dxfId="452" priority="17" operator="greaterThan">
      <formula>0</formula>
    </cfRule>
    <cfRule type="cellIs" dxfId="451" priority="18" operator="lessThan">
      <formula>0</formula>
    </cfRule>
  </conditionalFormatting>
  <conditionalFormatting sqref="G5:P11">
    <cfRule type="cellIs" dxfId="450" priority="11" operator="greaterThan">
      <formula>0</formula>
    </cfRule>
    <cfRule type="cellIs" dxfId="449" priority="12" operator="lessThan">
      <formula>0</formula>
    </cfRule>
  </conditionalFormatting>
  <conditionalFormatting sqref="Q17:U17">
    <cfRule type="cellIs" dxfId="448" priority="9" operator="greaterThan">
      <formula>0</formula>
    </cfRule>
    <cfRule type="cellIs" dxfId="447" priority="10" operator="lessThan">
      <formula>0</formula>
    </cfRule>
  </conditionalFormatting>
  <conditionalFormatting sqref="G14:P16">
    <cfRule type="cellIs" dxfId="446" priority="7" operator="greaterThan">
      <formula>0</formula>
    </cfRule>
    <cfRule type="cellIs" dxfId="445" priority="8" operator="lessThan">
      <formula>0</formula>
    </cfRule>
  </conditionalFormatting>
  <conditionalFormatting sqref="Q14:U14">
    <cfRule type="cellIs" dxfId="444" priority="5" operator="greaterThan">
      <formula>0</formula>
    </cfRule>
    <cfRule type="cellIs" dxfId="443" priority="6" operator="lessThan">
      <formula>0</formula>
    </cfRule>
  </conditionalFormatting>
  <conditionalFormatting sqref="G13:P13">
    <cfRule type="cellIs" dxfId="442" priority="3" operator="greaterThan">
      <formula>0</formula>
    </cfRule>
    <cfRule type="cellIs" dxfId="441" priority="4" operator="lessThan">
      <formula>0</formula>
    </cfRule>
  </conditionalFormatting>
  <conditionalFormatting sqref="G12:P12">
    <cfRule type="cellIs" dxfId="440" priority="1" operator="greaterThan">
      <formula>0</formula>
    </cfRule>
    <cfRule type="cellIs" dxfId="439" priority="2" operator="lessThan">
      <formula>0</formula>
    </cfRule>
  </conditionalFormatting>
  <hyperlinks>
    <hyperlink ref="A2" r:id="rId1" xr:uid="{00000000-0004-0000-0500-000000000000}"/>
    <hyperlink ref="N1:P1" location="Übersicht!A1" display="zurück zur Überischt" xr:uid="{00000000-0004-0000-0500-000001000000}"/>
  </hyperlinks>
  <pageMargins left="0.7" right="0.7" top="0.78740157499999996" bottom="0.78740157499999996"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ACF38-9CCC-452B-A3E5-94ED378EAE9E}">
  <dimension ref="A1:AF397"/>
  <sheetViews>
    <sheetView zoomScale="70" zoomScaleNormal="70" workbookViewId="0">
      <pane xSplit="1" ySplit="5" topLeftCell="B24" activePane="bottomRight" state="frozen"/>
      <selection pane="topRight" activeCell="H12" sqref="H12"/>
      <selection pane="bottomLeft" activeCell="H12" sqref="H12"/>
      <selection pane="bottomRight" activeCell="AD53" sqref="AD53"/>
    </sheetView>
  </sheetViews>
  <sheetFormatPr baseColWidth="10" defaultColWidth="11.44140625" defaultRowHeight="13.8" x14ac:dyDescent="0.3"/>
  <cols>
    <col min="1" max="1" width="13.109375" style="97" customWidth="1"/>
    <col min="2" max="2" width="6.6640625" style="96" bestFit="1" customWidth="1"/>
    <col min="3" max="3" width="20.6640625" style="97" customWidth="1"/>
    <col min="4" max="4" width="7.109375" style="96" bestFit="1" customWidth="1"/>
    <col min="5" max="5" width="14.6640625" style="97" bestFit="1" customWidth="1"/>
    <col min="6" max="6" width="11.44140625" style="97" hidden="1" customWidth="1"/>
    <col min="7" max="7" width="7" style="97" bestFit="1" customWidth="1"/>
    <col min="8" max="8" width="7.5546875" style="97" bestFit="1" customWidth="1"/>
    <col min="9" max="9" width="9.109375" style="97" customWidth="1"/>
    <col min="10" max="18" width="11.44140625" style="97" customWidth="1"/>
    <col min="19" max="19" width="15" style="97" bestFit="1" customWidth="1"/>
    <col min="20" max="47" width="11.44140625" style="97" customWidth="1"/>
    <col min="48" max="16384" width="11.44140625" style="97"/>
  </cols>
  <sheetData>
    <row r="1" spans="1:27" ht="25.8" x14ac:dyDescent="0.5">
      <c r="A1" s="95" t="s">
        <v>336</v>
      </c>
      <c r="F1" s="31"/>
      <c r="G1" s="31"/>
      <c r="W1" s="552" t="s">
        <v>268</v>
      </c>
      <c r="X1" s="552"/>
      <c r="Y1" s="552"/>
      <c r="Z1" s="63"/>
      <c r="AA1" s="63"/>
    </row>
    <row r="2" spans="1:27" x14ac:dyDescent="0.3">
      <c r="A2" s="32" t="s">
        <v>337</v>
      </c>
      <c r="B2" s="98"/>
      <c r="K2" s="32" t="s">
        <v>338</v>
      </c>
    </row>
    <row r="3" spans="1:27" x14ac:dyDescent="0.3">
      <c r="B3" s="562" t="s">
        <v>339</v>
      </c>
      <c r="C3" s="562"/>
      <c r="D3" s="562"/>
      <c r="E3" s="562"/>
      <c r="F3" s="562"/>
      <c r="G3" s="562"/>
      <c r="H3" s="562"/>
      <c r="I3" s="562"/>
      <c r="J3" s="562"/>
      <c r="K3" s="562" t="s">
        <v>340</v>
      </c>
      <c r="L3" s="562"/>
      <c r="M3" s="562"/>
      <c r="N3" s="562"/>
      <c r="O3" s="562" t="s">
        <v>341</v>
      </c>
      <c r="P3" s="562"/>
      <c r="Q3" s="562"/>
      <c r="R3" s="562"/>
      <c r="S3" s="99"/>
    </row>
    <row r="4" spans="1:27" ht="27" customHeight="1" x14ac:dyDescent="0.3">
      <c r="A4" s="100" t="s">
        <v>271</v>
      </c>
      <c r="B4" s="561" t="s">
        <v>272</v>
      </c>
      <c r="C4" s="561"/>
      <c r="D4" s="561" t="s">
        <v>342</v>
      </c>
      <c r="E4" s="561"/>
      <c r="F4" s="59"/>
      <c r="G4" s="59"/>
      <c r="K4" s="561" t="s">
        <v>343</v>
      </c>
      <c r="L4" s="561"/>
      <c r="M4" s="561"/>
      <c r="N4" s="561"/>
      <c r="O4" s="561"/>
      <c r="P4" s="561"/>
      <c r="Q4" s="561"/>
      <c r="R4" s="561"/>
      <c r="S4" s="59"/>
    </row>
    <row r="5" spans="1:27" ht="69" x14ac:dyDescent="0.3">
      <c r="A5" s="101"/>
      <c r="B5" s="102" t="s">
        <v>274</v>
      </c>
      <c r="C5" s="59" t="s">
        <v>275</v>
      </c>
      <c r="D5" s="102" t="s">
        <v>274</v>
      </c>
      <c r="E5" s="59" t="s">
        <v>276</v>
      </c>
      <c r="F5" s="59" t="s">
        <v>344</v>
      </c>
      <c r="G5" s="59" t="s">
        <v>277</v>
      </c>
      <c r="H5" s="59" t="s">
        <v>278</v>
      </c>
      <c r="I5" s="59" t="s">
        <v>279</v>
      </c>
      <c r="J5" s="103" t="s">
        <v>280</v>
      </c>
      <c r="K5" s="102" t="s">
        <v>274</v>
      </c>
      <c r="L5" s="59" t="s">
        <v>275</v>
      </c>
      <c r="M5" s="59" t="s">
        <v>276</v>
      </c>
      <c r="N5" s="103" t="s">
        <v>345</v>
      </c>
      <c r="O5" s="104" t="s">
        <v>274</v>
      </c>
      <c r="P5" s="59" t="s">
        <v>275</v>
      </c>
      <c r="Q5" s="59" t="s">
        <v>276</v>
      </c>
      <c r="R5" s="103" t="s">
        <v>345</v>
      </c>
      <c r="S5" s="102"/>
      <c r="T5" s="59"/>
      <c r="U5" s="59"/>
      <c r="V5" s="59"/>
    </row>
    <row r="6" spans="1:27" x14ac:dyDescent="0.3">
      <c r="A6" s="105">
        <v>44896</v>
      </c>
      <c r="B6" s="97"/>
      <c r="E6" s="106"/>
      <c r="F6" s="59"/>
      <c r="G6" s="59"/>
      <c r="H6" s="59"/>
      <c r="I6" s="96">
        <f>AVERAGE(B6:B17)</f>
        <v>95.425000000000011</v>
      </c>
      <c r="J6" s="107">
        <f>AVERAGE(D6:D17)</f>
        <v>97.5</v>
      </c>
      <c r="K6" s="66"/>
      <c r="L6" s="110"/>
      <c r="M6" s="110"/>
      <c r="N6" s="112"/>
      <c r="O6" s="66"/>
      <c r="P6" s="110"/>
      <c r="Q6" s="110"/>
      <c r="R6" s="112"/>
      <c r="S6" s="102"/>
      <c r="T6" s="59"/>
      <c r="U6" s="59"/>
      <c r="V6" s="59"/>
    </row>
    <row r="7" spans="1:27" x14ac:dyDescent="0.3">
      <c r="A7" s="105">
        <v>44866</v>
      </c>
      <c r="B7" s="97"/>
      <c r="E7" s="106"/>
      <c r="F7" s="59"/>
      <c r="G7" s="59"/>
      <c r="H7" s="59"/>
      <c r="I7" s="477"/>
      <c r="J7" s="107">
        <f>J6/J18*100-100</f>
        <v>0.45505280329696518</v>
      </c>
      <c r="K7" s="66"/>
      <c r="L7" s="110"/>
      <c r="M7" s="110"/>
      <c r="N7" s="112"/>
      <c r="O7" s="66"/>
      <c r="P7" s="110"/>
      <c r="Q7" s="110"/>
      <c r="R7" s="112"/>
      <c r="S7" s="102"/>
      <c r="T7" s="59"/>
      <c r="U7" s="59"/>
      <c r="V7" s="59"/>
    </row>
    <row r="8" spans="1:27" x14ac:dyDescent="0.3">
      <c r="A8" s="105">
        <v>44835</v>
      </c>
      <c r="B8" s="97"/>
      <c r="E8" s="106"/>
      <c r="F8" s="59"/>
      <c r="G8" s="59"/>
      <c r="H8" s="59"/>
      <c r="I8" s="96"/>
      <c r="J8" s="107"/>
      <c r="K8" s="66"/>
      <c r="L8" s="110"/>
      <c r="M8" s="110"/>
      <c r="N8" s="112"/>
      <c r="O8" s="66"/>
      <c r="P8" s="110"/>
      <c r="Q8" s="110"/>
      <c r="R8" s="112"/>
      <c r="S8" s="102"/>
      <c r="T8" s="59"/>
      <c r="U8" s="59"/>
      <c r="V8" s="59"/>
    </row>
    <row r="9" spans="1:27" x14ac:dyDescent="0.3">
      <c r="A9" s="105">
        <v>44805</v>
      </c>
      <c r="B9" s="97"/>
      <c r="E9" s="106"/>
      <c r="F9" s="59"/>
      <c r="G9" s="59"/>
      <c r="H9" s="59"/>
      <c r="I9" s="96"/>
      <c r="J9" s="107"/>
      <c r="K9" s="66"/>
      <c r="L9" s="110"/>
      <c r="M9" s="110"/>
      <c r="N9" s="112"/>
      <c r="O9" s="66"/>
      <c r="P9" s="110"/>
      <c r="Q9" s="110"/>
      <c r="R9" s="112"/>
      <c r="S9" s="102"/>
      <c r="T9" s="59"/>
      <c r="U9" s="59"/>
      <c r="V9" s="59"/>
    </row>
    <row r="10" spans="1:27" x14ac:dyDescent="0.3">
      <c r="A10" s="105">
        <v>44774</v>
      </c>
      <c r="B10" s="97"/>
      <c r="E10" s="106"/>
      <c r="F10" s="59"/>
      <c r="G10" s="59"/>
      <c r="H10" s="59"/>
      <c r="I10" s="96"/>
      <c r="J10" s="107"/>
      <c r="K10" s="66"/>
      <c r="L10" s="110"/>
      <c r="M10" s="110"/>
      <c r="N10" s="112"/>
      <c r="O10" s="66"/>
      <c r="P10" s="110"/>
      <c r="Q10" s="110"/>
      <c r="R10" s="112"/>
      <c r="S10" s="102"/>
      <c r="T10" s="59"/>
      <c r="U10" s="59"/>
      <c r="V10" s="59"/>
    </row>
    <row r="11" spans="1:27" x14ac:dyDescent="0.3">
      <c r="A11" s="105">
        <v>44743</v>
      </c>
      <c r="B11" s="97"/>
      <c r="E11" s="106"/>
      <c r="F11" s="59"/>
      <c r="G11" s="59"/>
      <c r="H11" s="59"/>
      <c r="I11" s="96"/>
      <c r="J11" s="107"/>
      <c r="K11" s="66"/>
      <c r="L11" s="110"/>
      <c r="M11" s="110"/>
      <c r="N11" s="112"/>
      <c r="O11" s="66"/>
      <c r="P11" s="110"/>
      <c r="Q11" s="110"/>
      <c r="R11" s="112"/>
      <c r="S11" s="102"/>
      <c r="T11" s="59"/>
      <c r="U11" s="59"/>
      <c r="V11" s="59"/>
    </row>
    <row r="12" spans="1:27" x14ac:dyDescent="0.3">
      <c r="A12" s="105">
        <v>44713</v>
      </c>
      <c r="B12" s="97"/>
      <c r="E12" s="106"/>
      <c r="F12" s="59"/>
      <c r="G12" s="59"/>
      <c r="H12" s="59"/>
      <c r="I12" s="96"/>
      <c r="J12" s="107"/>
      <c r="K12" s="66"/>
      <c r="L12" s="110"/>
      <c r="M12" s="110"/>
      <c r="N12" s="112"/>
      <c r="O12" s="66"/>
      <c r="P12" s="110"/>
      <c r="Q12" s="110"/>
      <c r="R12" s="112"/>
      <c r="S12" s="102"/>
      <c r="T12" s="59"/>
      <c r="U12" s="59"/>
      <c r="V12" s="59"/>
    </row>
    <row r="13" spans="1:27" x14ac:dyDescent="0.3">
      <c r="A13" s="105">
        <v>44682</v>
      </c>
      <c r="B13" s="97"/>
      <c r="E13" s="106"/>
      <c r="F13" s="59"/>
      <c r="G13" s="59"/>
      <c r="H13" s="59"/>
      <c r="I13" s="96"/>
      <c r="J13" s="107"/>
      <c r="K13" s="66"/>
      <c r="L13" s="110"/>
      <c r="M13" s="110"/>
      <c r="N13" s="112"/>
      <c r="O13" s="66"/>
      <c r="P13" s="110"/>
      <c r="Q13" s="110"/>
      <c r="R13" s="112"/>
      <c r="S13" s="102"/>
      <c r="T13" s="59"/>
      <c r="U13" s="59"/>
      <c r="V13" s="59"/>
    </row>
    <row r="14" spans="1:27" x14ac:dyDescent="0.3">
      <c r="A14" s="105">
        <v>44652</v>
      </c>
      <c r="B14" s="97">
        <v>92.6</v>
      </c>
      <c r="C14" s="97">
        <v>-5.4</v>
      </c>
      <c r="D14" s="96">
        <v>96.2</v>
      </c>
      <c r="E14" s="106">
        <v>0.7</v>
      </c>
      <c r="F14" s="59"/>
      <c r="G14" s="59"/>
      <c r="H14" s="59"/>
      <c r="I14" s="96"/>
      <c r="J14" s="107"/>
      <c r="K14" s="66">
        <v>93.1</v>
      </c>
      <c r="L14" s="110">
        <f>K14/K26*100-100</f>
        <v>-2.7168234064785821</v>
      </c>
      <c r="M14" s="110">
        <f>K14/K15*100-100</f>
        <v>0.43149946062565903</v>
      </c>
      <c r="N14" s="112"/>
      <c r="O14" s="66">
        <v>115</v>
      </c>
      <c r="P14" s="110">
        <f>O14/O26*100-100</f>
        <v>-1.2027491408934736</v>
      </c>
      <c r="Q14" s="110">
        <f t="shared" ref="Q14" si="0">O14/O15*100-100</f>
        <v>-2.1276595744680833</v>
      </c>
      <c r="R14" s="112"/>
      <c r="S14" s="102"/>
      <c r="T14" s="59"/>
      <c r="U14" s="59"/>
      <c r="V14" s="59"/>
    </row>
    <row r="15" spans="1:27" ht="14.4" x14ac:dyDescent="0.3">
      <c r="A15" s="105">
        <v>44621</v>
      </c>
      <c r="B15" s="108">
        <v>107.2</v>
      </c>
      <c r="C15" s="108">
        <v>-3.2</v>
      </c>
      <c r="D15" s="108">
        <v>95.5</v>
      </c>
      <c r="E15" s="458">
        <v>-3.7</v>
      </c>
      <c r="F15" s="59"/>
      <c r="G15" s="111">
        <f>AVERAGE(D15:D17)/AVERAGE(D18:D20)-1</f>
        <v>1.0316368638239259E-2</v>
      </c>
      <c r="H15" s="96">
        <f>(D15/AVERAGE(D15:D17)-1)*100</f>
        <v>-2.4846834581347732</v>
      </c>
      <c r="I15" s="96"/>
      <c r="J15" s="107"/>
      <c r="K15" s="66">
        <v>92.7</v>
      </c>
      <c r="L15" s="110">
        <f t="shared" ref="L15" si="1">K15/K27*100-100</f>
        <v>-3.3368091762252448</v>
      </c>
      <c r="M15" s="110">
        <f>K15/K16*100-100</f>
        <v>-4.0372670807453375</v>
      </c>
      <c r="N15" s="112">
        <f>AVERAGE(K15:K17)/AVERAGE(K18:K20)-1</f>
        <v>5.985915492957794E-3</v>
      </c>
      <c r="O15" s="66">
        <v>117.5</v>
      </c>
      <c r="P15" s="110">
        <f t="shared" ref="P15" si="2">O15/O27*100-100</f>
        <v>-1.7558528428093609</v>
      </c>
      <c r="Q15" s="110">
        <f t="shared" ref="Q15" si="3">O15/O16*100-100</f>
        <v>-8.5034013605437053E-2</v>
      </c>
      <c r="R15" s="112">
        <f>AVERAGE(O15:O17)/AVERAGE(O18:O20)-1</f>
        <v>3.5964912280701755E-2</v>
      </c>
      <c r="S15" s="102"/>
      <c r="T15" s="59"/>
      <c r="U15" s="59"/>
      <c r="V15" s="59"/>
    </row>
    <row r="16" spans="1:27" ht="14.4" x14ac:dyDescent="0.3">
      <c r="A16" s="105">
        <v>44593</v>
      </c>
      <c r="B16" s="108">
        <v>94</v>
      </c>
      <c r="C16" s="108">
        <v>3</v>
      </c>
      <c r="D16" s="108">
        <v>99.2</v>
      </c>
      <c r="E16" s="458">
        <v>0.1</v>
      </c>
      <c r="F16" s="59"/>
      <c r="G16" s="59"/>
      <c r="H16" s="59"/>
      <c r="I16" s="96"/>
      <c r="J16" s="107"/>
      <c r="K16" s="66">
        <v>96.6</v>
      </c>
      <c r="L16" s="110">
        <f t="shared" ref="L16" si="4">K16/K28*100-100</f>
        <v>1.5772870662460434</v>
      </c>
      <c r="M16" s="110">
        <f>K16/K17*100-100</f>
        <v>0.20746887966805616</v>
      </c>
      <c r="N16" s="112"/>
      <c r="O16" s="66">
        <v>117.6</v>
      </c>
      <c r="P16" s="110">
        <f t="shared" ref="P16:P21" si="5">O16/O28*100-100</f>
        <v>7.5937785910338533</v>
      </c>
      <c r="Q16" s="110">
        <f t="shared" ref="Q16" si="6">O16/O17*100-100</f>
        <v>-1.342281879194644</v>
      </c>
      <c r="R16" s="112"/>
      <c r="S16" s="102"/>
      <c r="T16" s="59"/>
      <c r="U16" s="59"/>
      <c r="V16" s="59"/>
    </row>
    <row r="17" spans="1:22" ht="14.4" x14ac:dyDescent="0.3">
      <c r="A17" s="105">
        <v>44562</v>
      </c>
      <c r="B17" s="108">
        <v>87.9</v>
      </c>
      <c r="C17" s="108">
        <v>4.5999999999999996</v>
      </c>
      <c r="D17" s="108">
        <v>99.1</v>
      </c>
      <c r="E17" s="458">
        <v>1.4</v>
      </c>
      <c r="F17" s="59"/>
      <c r="G17" s="59"/>
      <c r="H17" s="59"/>
      <c r="I17" s="96"/>
      <c r="J17" s="107"/>
      <c r="K17" s="66">
        <v>96.4</v>
      </c>
      <c r="L17" s="110">
        <f t="shared" ref="L17:L80" si="7">K17/K29*100-100</f>
        <v>-0.61855670103092564</v>
      </c>
      <c r="M17" s="110">
        <f>K17/K18*100-100</f>
        <v>0.62630480167015889</v>
      </c>
      <c r="N17" s="112"/>
      <c r="O17" s="66">
        <v>119.2</v>
      </c>
      <c r="P17" s="110">
        <f t="shared" si="5"/>
        <v>8.0689029918404458</v>
      </c>
      <c r="Q17" s="110">
        <f t="shared" ref="Q17:Q30" si="8">O17/O18*100-100</f>
        <v>5.8614564831261191</v>
      </c>
      <c r="R17" s="112"/>
      <c r="S17" s="102"/>
      <c r="T17" s="59"/>
      <c r="U17" s="59"/>
      <c r="V17" s="59"/>
    </row>
    <row r="18" spans="1:22" ht="14.4" x14ac:dyDescent="0.3">
      <c r="A18" s="105">
        <v>44531</v>
      </c>
      <c r="B18" s="108">
        <v>98.3</v>
      </c>
      <c r="C18" s="108">
        <v>-0.8</v>
      </c>
      <c r="D18" s="108">
        <v>97.7</v>
      </c>
      <c r="E18" s="458">
        <v>1</v>
      </c>
      <c r="F18" s="59"/>
      <c r="G18" s="111">
        <f>AVERAGE(D18:D20)/AVERAGE(D21:D23)-1</f>
        <v>1.2887495646116243E-2</v>
      </c>
      <c r="H18" s="96">
        <f>(D18/AVERAGE(D18:D20)-1)*100</f>
        <v>0.7909215955983484</v>
      </c>
      <c r="I18" s="96">
        <f>AVERAGE(B18:B29)</f>
        <v>97.666666666666671</v>
      </c>
      <c r="J18" s="107">
        <f>AVERAGE(D18:D29)</f>
        <v>97.058333333333351</v>
      </c>
      <c r="K18" s="66">
        <v>95.8</v>
      </c>
      <c r="L18" s="110">
        <f t="shared" si="7"/>
        <v>-1.6427104722792762</v>
      </c>
      <c r="M18" s="110">
        <f t="shared" ref="M18" si="9">K18/K19*100-100</f>
        <v>1.5906680805938436</v>
      </c>
      <c r="N18" s="112">
        <f>AVERAGE(K18:K20)/AVERAGE(K21:K23)-1</f>
        <v>1.5373614587057549E-2</v>
      </c>
      <c r="O18" s="66">
        <v>112.6</v>
      </c>
      <c r="P18" s="110">
        <f t="shared" si="5"/>
        <v>-9.5582329317269199</v>
      </c>
      <c r="Q18" s="110">
        <f t="shared" si="8"/>
        <v>-1.7452006980802821</v>
      </c>
      <c r="R18" s="112">
        <f>AVERAGE(O18:O20)/AVERAGE(O21:O23)-1</f>
        <v>2.924831822170848E-4</v>
      </c>
      <c r="S18" s="102"/>
      <c r="T18" s="59"/>
      <c r="U18" s="59"/>
      <c r="V18" s="59"/>
    </row>
    <row r="19" spans="1:22" ht="14.4" x14ac:dyDescent="0.3">
      <c r="A19" s="105">
        <v>44501</v>
      </c>
      <c r="B19" s="108">
        <v>105.5</v>
      </c>
      <c r="C19" s="108">
        <v>-1.1000000000000001</v>
      </c>
      <c r="D19" s="108">
        <v>96.7</v>
      </c>
      <c r="E19" s="458">
        <v>0.3</v>
      </c>
      <c r="F19" s="59"/>
      <c r="G19" s="59"/>
      <c r="H19" s="59"/>
      <c r="I19" s="59"/>
      <c r="J19" s="107">
        <f>J18/J30*100-100</f>
        <v>3.0616759578798565</v>
      </c>
      <c r="K19" s="66">
        <v>94.3</v>
      </c>
      <c r="L19" s="110">
        <f t="shared" si="7"/>
        <v>-2.1784232365145328</v>
      </c>
      <c r="M19" s="110">
        <f t="shared" ref="M19" si="10">K19/K20*100-100</f>
        <v>0.42598509052183431</v>
      </c>
      <c r="N19" s="103"/>
      <c r="O19" s="66">
        <v>114.6</v>
      </c>
      <c r="P19" s="110">
        <f t="shared" si="5"/>
        <v>-2.1349274124679738</v>
      </c>
      <c r="Q19" s="110">
        <f t="shared" si="8"/>
        <v>-0.17421602787456436</v>
      </c>
      <c r="R19" s="103"/>
      <c r="S19" s="102"/>
      <c r="T19" s="59"/>
      <c r="U19" s="59"/>
      <c r="V19" s="59"/>
    </row>
    <row r="20" spans="1:22" ht="14.4" x14ac:dyDescent="0.3">
      <c r="A20" s="105">
        <v>44470</v>
      </c>
      <c r="B20" s="108">
        <v>99.3</v>
      </c>
      <c r="C20" s="108">
        <v>-4.7</v>
      </c>
      <c r="D20" s="108">
        <v>96.4</v>
      </c>
      <c r="E20" s="458">
        <v>2.1</v>
      </c>
      <c r="F20" s="59"/>
      <c r="G20" s="59"/>
      <c r="H20" s="59"/>
      <c r="I20" s="96"/>
      <c r="J20" s="107"/>
      <c r="K20" s="66">
        <v>93.9</v>
      </c>
      <c r="L20" s="110">
        <f t="shared" si="7"/>
        <v>-1.5723270440251582</v>
      </c>
      <c r="M20" s="110">
        <f t="shared" ref="M20" si="11">K20/K21*100-100</f>
        <v>2.7352297592997843</v>
      </c>
      <c r="N20" s="103"/>
      <c r="O20" s="66">
        <v>114.8</v>
      </c>
      <c r="P20" s="110">
        <f t="shared" si="5"/>
        <v>8.7183958151697993E-2</v>
      </c>
      <c r="Q20" s="110">
        <f t="shared" si="8"/>
        <v>0.52539404553415636</v>
      </c>
      <c r="R20" s="103"/>
      <c r="S20" s="102"/>
      <c r="T20" s="59"/>
      <c r="U20" s="59"/>
      <c r="V20" s="59"/>
    </row>
    <row r="21" spans="1:22" ht="14.4" x14ac:dyDescent="0.3">
      <c r="A21" s="105">
        <v>44440</v>
      </c>
      <c r="B21" s="108">
        <v>100.7</v>
      </c>
      <c r="C21" s="108">
        <v>-0.7</v>
      </c>
      <c r="D21" s="108">
        <v>94.4</v>
      </c>
      <c r="E21" s="458">
        <v>-0.6</v>
      </c>
      <c r="F21" s="59"/>
      <c r="G21" s="111">
        <f>AVERAGE(D21:D23)/AVERAGE(D24:D26)-1</f>
        <v>-2.1138765768837331E-2</v>
      </c>
      <c r="H21" s="96">
        <f>(D21/AVERAGE(D21:D23)-1)*100</f>
        <v>-1.3584117032392817</v>
      </c>
      <c r="I21" s="59"/>
      <c r="J21" s="107"/>
      <c r="K21" s="66">
        <v>91.4</v>
      </c>
      <c r="L21" s="110">
        <f t="shared" si="7"/>
        <v>-0.76004343105319094</v>
      </c>
      <c r="M21" s="110">
        <f t="shared" ref="M21:M22" si="12">K21/K22*100-100</f>
        <v>-1.189189189189193</v>
      </c>
      <c r="N21" s="112">
        <f>AVERAGE(K21:K23)/AVERAGE(K24:K26)-1</f>
        <v>-2.1001050052502634E-2</v>
      </c>
      <c r="O21" s="66">
        <v>114.2</v>
      </c>
      <c r="P21" s="110">
        <f t="shared" si="5"/>
        <v>0.35149384885764334</v>
      </c>
      <c r="Q21" s="110">
        <f t="shared" si="8"/>
        <v>1.3309671694764944</v>
      </c>
      <c r="R21" s="112">
        <f>AVERAGE(O21:O23)/AVERAGE(O24:O26)-1</f>
        <v>-2.0624462904612062E-2</v>
      </c>
      <c r="S21" s="102"/>
      <c r="T21" s="59"/>
      <c r="U21" s="59"/>
      <c r="V21" s="59"/>
    </row>
    <row r="22" spans="1:22" ht="14.4" x14ac:dyDescent="0.3">
      <c r="A22" s="105">
        <v>44409</v>
      </c>
      <c r="B22" s="108">
        <v>89.7</v>
      </c>
      <c r="C22" s="108">
        <v>5.5</v>
      </c>
      <c r="D22" s="108">
        <v>95</v>
      </c>
      <c r="E22" s="458">
        <v>-2.8</v>
      </c>
      <c r="F22" s="59"/>
      <c r="G22" s="59"/>
      <c r="H22" s="59"/>
      <c r="I22" s="59"/>
      <c r="J22" s="103"/>
      <c r="K22" s="66">
        <v>92.5</v>
      </c>
      <c r="L22" s="110">
        <f t="shared" si="7"/>
        <v>3.1215161649944321</v>
      </c>
      <c r="M22" s="110">
        <f t="shared" si="12"/>
        <v>-3.4446764091858029</v>
      </c>
      <c r="N22" s="103"/>
      <c r="O22" s="66">
        <v>112.7</v>
      </c>
      <c r="P22" s="110">
        <f t="shared" ref="P22:P30" si="13">O22/O34*100-100</f>
        <v>-8.8652482269509392E-2</v>
      </c>
      <c r="Q22" s="110">
        <f t="shared" si="8"/>
        <v>-2</v>
      </c>
      <c r="R22" s="103"/>
      <c r="S22" s="102"/>
      <c r="T22" s="59"/>
      <c r="U22" s="59"/>
      <c r="V22" s="59"/>
    </row>
    <row r="23" spans="1:22" ht="14.4" x14ac:dyDescent="0.3">
      <c r="A23" s="105">
        <v>44378</v>
      </c>
      <c r="B23" s="108">
        <v>98.3</v>
      </c>
      <c r="C23" s="108">
        <v>1.9</v>
      </c>
      <c r="D23" s="108">
        <v>97.7</v>
      </c>
      <c r="E23" s="458">
        <v>0.5</v>
      </c>
      <c r="F23" s="59"/>
      <c r="G23" s="59"/>
      <c r="H23" s="59"/>
      <c r="I23" s="59"/>
      <c r="J23" s="103"/>
      <c r="K23" s="66">
        <v>95.8</v>
      </c>
      <c r="L23" s="110">
        <f t="shared" si="7"/>
        <v>6.4444444444444287</v>
      </c>
      <c r="M23" s="110">
        <f t="shared" ref="M23:M86" si="14">K23/K24*100-100</f>
        <v>1.0548523206751099</v>
      </c>
      <c r="N23" s="103"/>
      <c r="O23" s="66">
        <v>115</v>
      </c>
      <c r="P23" s="110">
        <f t="shared" si="13"/>
        <v>3.046594982078858</v>
      </c>
      <c r="Q23" s="110">
        <f t="shared" si="8"/>
        <v>-0.4329004329004249</v>
      </c>
      <c r="R23" s="103"/>
      <c r="S23" s="102"/>
      <c r="T23" s="59"/>
      <c r="U23" s="59"/>
      <c r="V23" s="59"/>
    </row>
    <row r="24" spans="1:22" ht="14.4" x14ac:dyDescent="0.3">
      <c r="A24" s="105">
        <v>44348</v>
      </c>
      <c r="B24" s="108">
        <v>102.3</v>
      </c>
      <c r="C24" s="108">
        <v>9.5</v>
      </c>
      <c r="D24" s="108">
        <v>97.2</v>
      </c>
      <c r="E24" s="458">
        <v>-0.6</v>
      </c>
      <c r="F24" s="59"/>
      <c r="G24" s="111">
        <f>AVERAGE(D24:D26)/AVERAGE(D27:D29)-1</f>
        <v>-6.8143100511064425E-4</v>
      </c>
      <c r="H24" s="96">
        <f>(D24/AVERAGE(D24:D26)-1)*100</f>
        <v>-0.57961131946812072</v>
      </c>
      <c r="I24" s="59"/>
      <c r="J24" s="103"/>
      <c r="K24" s="66">
        <v>94.8</v>
      </c>
      <c r="L24" s="110">
        <f t="shared" si="7"/>
        <v>7.4829931972789012</v>
      </c>
      <c r="M24" s="110">
        <f t="shared" si="14"/>
        <v>-0.42016806722689637</v>
      </c>
      <c r="N24" s="112">
        <f>AVERAGE(K24:K26)/AVERAGE(K27:K29)-1</f>
        <v>-7.9861111111111382E-3</v>
      </c>
      <c r="O24" s="66">
        <v>115.5</v>
      </c>
      <c r="P24" s="110">
        <f t="shared" si="13"/>
        <v>-0.60240963855422081</v>
      </c>
      <c r="Q24" s="110">
        <f t="shared" si="8"/>
        <v>-1.450511945392492</v>
      </c>
      <c r="R24" s="112">
        <f>AVERAGE(O24:O26)/AVERAGE(O27:O29)-1</f>
        <v>2.9186320754717165E-2</v>
      </c>
      <c r="S24" s="102"/>
      <c r="T24" s="59"/>
      <c r="U24" s="59"/>
      <c r="V24" s="59"/>
    </row>
    <row r="25" spans="1:22" ht="14.4" x14ac:dyDescent="0.3">
      <c r="A25" s="105">
        <v>44317</v>
      </c>
      <c r="B25" s="108">
        <v>94</v>
      </c>
      <c r="C25" s="108">
        <v>16.8</v>
      </c>
      <c r="D25" s="108">
        <v>97.8</v>
      </c>
      <c r="E25" s="458">
        <v>-0.5</v>
      </c>
      <c r="F25" s="59"/>
      <c r="G25" s="59"/>
      <c r="H25" s="59"/>
      <c r="I25" s="59"/>
      <c r="J25" s="103"/>
      <c r="K25" s="66">
        <v>95.2</v>
      </c>
      <c r="L25" s="110">
        <f t="shared" si="7"/>
        <v>20.506329113924053</v>
      </c>
      <c r="M25" s="110">
        <f t="shared" si="14"/>
        <v>-0.52246603970741035</v>
      </c>
      <c r="N25" s="103"/>
      <c r="O25" s="66">
        <v>117.2</v>
      </c>
      <c r="P25" s="110">
        <f t="shared" si="13"/>
        <v>2.9876977152899968</v>
      </c>
      <c r="Q25" s="110">
        <f t="shared" si="8"/>
        <v>0.68728522336769515</v>
      </c>
      <c r="R25" s="103"/>
      <c r="S25" s="102"/>
      <c r="T25" s="59"/>
      <c r="U25" s="59"/>
      <c r="V25" s="59"/>
    </row>
    <row r="26" spans="1:22" ht="14.4" x14ac:dyDescent="0.3">
      <c r="A26" s="105">
        <v>44287</v>
      </c>
      <c r="B26" s="108">
        <v>97.9</v>
      </c>
      <c r="C26" s="108">
        <v>27.5</v>
      </c>
      <c r="D26" s="108">
        <v>98.3</v>
      </c>
      <c r="E26" s="458">
        <v>-0.3</v>
      </c>
      <c r="F26" s="59"/>
      <c r="G26" s="111"/>
      <c r="H26" s="59"/>
      <c r="I26" s="59"/>
      <c r="J26" s="103"/>
      <c r="K26" s="66">
        <v>95.7</v>
      </c>
      <c r="L26" s="110">
        <f t="shared" si="7"/>
        <v>35.169491525423751</v>
      </c>
      <c r="M26" s="110">
        <f t="shared" si="14"/>
        <v>-0.20855057351407424</v>
      </c>
      <c r="N26" s="112"/>
      <c r="O26" s="66">
        <v>116.4</v>
      </c>
      <c r="P26" s="110">
        <f t="shared" si="13"/>
        <v>2.7360988526037033</v>
      </c>
      <c r="Q26" s="110">
        <f t="shared" si="8"/>
        <v>-2.6755852842809276</v>
      </c>
      <c r="R26" s="112"/>
      <c r="S26" s="102"/>
      <c r="T26" s="59"/>
      <c r="U26" s="59"/>
      <c r="V26" s="59"/>
    </row>
    <row r="27" spans="1:22" ht="14.4" x14ac:dyDescent="0.3">
      <c r="A27" s="105">
        <v>44256</v>
      </c>
      <c r="B27" s="108">
        <v>110.7</v>
      </c>
      <c r="C27" s="108">
        <v>8.6999999999999993</v>
      </c>
      <c r="D27" s="108">
        <v>98.6</v>
      </c>
      <c r="E27" s="458">
        <v>2.2000000000000002</v>
      </c>
      <c r="F27" s="59"/>
      <c r="G27" s="111">
        <f>AVERAGE(D27:D29)/AVERAGE(D30:D32)-1</f>
        <v>-1.1784511784511786E-2</v>
      </c>
      <c r="H27" s="96">
        <f>(D27/AVERAGE(D27:D29)-1)*100</f>
        <v>0.78364565587734081</v>
      </c>
      <c r="I27" s="59"/>
      <c r="J27" s="103"/>
      <c r="K27" s="66">
        <v>95.9</v>
      </c>
      <c r="L27" s="110">
        <f t="shared" si="7"/>
        <v>5.3846153846153868</v>
      </c>
      <c r="M27" s="110">
        <f t="shared" si="14"/>
        <v>0.84121976866458681</v>
      </c>
      <c r="N27" s="112">
        <f>AVERAGE(K27:K29)/AVERAGE(K30:K32)-1</f>
        <v>-4.1493775933612032E-3</v>
      </c>
      <c r="O27" s="66">
        <v>119.6</v>
      </c>
      <c r="P27" s="110">
        <f t="shared" si="13"/>
        <v>1.2701100762066062</v>
      </c>
      <c r="Q27" s="110">
        <f t="shared" si="8"/>
        <v>9.42360475754802</v>
      </c>
      <c r="R27" s="112">
        <f>AVERAGE(O27:O29)/AVERAGE(O30:O32)-1</f>
        <v>-4.799326410328375E-2</v>
      </c>
      <c r="S27" s="102"/>
      <c r="T27" s="59"/>
      <c r="U27" s="59"/>
      <c r="V27" s="59"/>
    </row>
    <row r="28" spans="1:22" x14ac:dyDescent="0.3">
      <c r="A28" s="105">
        <v>44228</v>
      </c>
      <c r="B28" s="106">
        <v>91.3</v>
      </c>
      <c r="C28" s="106">
        <v>-5.4</v>
      </c>
      <c r="D28" s="106">
        <v>96.5</v>
      </c>
      <c r="E28" s="458">
        <v>-1.9</v>
      </c>
      <c r="F28" s="59"/>
      <c r="G28" s="59"/>
      <c r="H28" s="59"/>
      <c r="I28" s="59"/>
      <c r="J28" s="103"/>
      <c r="K28" s="66">
        <v>95.1</v>
      </c>
      <c r="L28" s="110">
        <f t="shared" si="7"/>
        <v>-6.7647058823529562</v>
      </c>
      <c r="M28" s="110">
        <f t="shared" si="14"/>
        <v>-1.9587628865979383</v>
      </c>
      <c r="N28" s="103"/>
      <c r="O28" s="66">
        <v>109.3</v>
      </c>
      <c r="P28" s="110">
        <f t="shared" si="13"/>
        <v>-7.1367884451996559</v>
      </c>
      <c r="Q28" s="110">
        <f t="shared" si="8"/>
        <v>-0.90661831368993262</v>
      </c>
      <c r="R28" s="103"/>
      <c r="S28" s="102"/>
      <c r="T28" s="59"/>
      <c r="U28" s="59"/>
      <c r="V28" s="59"/>
    </row>
    <row r="29" spans="1:22" x14ac:dyDescent="0.3">
      <c r="A29" s="105">
        <v>44197</v>
      </c>
      <c r="B29" s="106">
        <v>84</v>
      </c>
      <c r="C29" s="106">
        <v>-10.199999999999999</v>
      </c>
      <c r="D29" s="106">
        <v>98.4</v>
      </c>
      <c r="E29" s="458">
        <v>-2.1</v>
      </c>
      <c r="F29" s="59"/>
      <c r="G29" s="59"/>
      <c r="H29" s="59"/>
      <c r="I29" s="59"/>
      <c r="J29" s="103"/>
      <c r="K29" s="66">
        <v>97</v>
      </c>
      <c r="L29" s="110">
        <f t="shared" si="7"/>
        <v>-3.6742800397219497</v>
      </c>
      <c r="M29" s="110">
        <f t="shared" si="14"/>
        <v>-0.41067761806982617</v>
      </c>
      <c r="N29" s="103"/>
      <c r="O29" s="66">
        <v>110.3</v>
      </c>
      <c r="P29" s="110">
        <f t="shared" si="13"/>
        <v>-7.6214405360133952</v>
      </c>
      <c r="Q29" s="110">
        <f t="shared" si="8"/>
        <v>-11.405622489959839</v>
      </c>
      <c r="R29" s="103"/>
      <c r="S29" s="102"/>
      <c r="T29" s="59"/>
      <c r="U29" s="59"/>
      <c r="V29" s="59"/>
    </row>
    <row r="30" spans="1:22" x14ac:dyDescent="0.3">
      <c r="A30" s="105">
        <v>44166</v>
      </c>
      <c r="B30" s="106">
        <v>99.1</v>
      </c>
      <c r="C30" s="106">
        <v>5.0999999999999996</v>
      </c>
      <c r="D30" s="106">
        <v>100.5</v>
      </c>
      <c r="E30" s="458">
        <v>1.6</v>
      </c>
      <c r="G30" s="111">
        <f>AVERAGE(D30:D32)/AVERAGE(D33:D35)-1</f>
        <v>5.7692307692307487E-2</v>
      </c>
      <c r="H30" s="96">
        <f>(D30/AVERAGE(D30:D32)-1)*100</f>
        <v>1.5151515151515138</v>
      </c>
      <c r="I30" s="96">
        <f>AVERAGE(B30:B41)</f>
        <v>94.61666666666666</v>
      </c>
      <c r="J30" s="107">
        <f>AVERAGE(D30:D41)</f>
        <v>94.174999999999997</v>
      </c>
      <c r="K30" s="66">
        <v>97.4</v>
      </c>
      <c r="L30" s="110">
        <f t="shared" si="7"/>
        <v>-0.61224489795918657</v>
      </c>
      <c r="M30" s="110">
        <f t="shared" si="14"/>
        <v>1.0373443983402524</v>
      </c>
      <c r="N30" s="112">
        <f>AVERAGE(K30:K32)/AVERAGE(K33:K35)-1</f>
        <v>6.4017660044150215E-2</v>
      </c>
      <c r="O30" s="66">
        <v>124.5</v>
      </c>
      <c r="P30" s="110">
        <f t="shared" si="13"/>
        <v>10.765124555160142</v>
      </c>
      <c r="Q30" s="110">
        <f t="shared" si="8"/>
        <v>6.3193851409052257</v>
      </c>
      <c r="R30" s="112">
        <f>AVERAGE(O30:O32)/AVERAGE(O33:O35)-1</f>
        <v>5.3518628030750914E-2</v>
      </c>
      <c r="S30" s="113"/>
      <c r="T30" s="114"/>
      <c r="U30" s="114"/>
      <c r="V30" s="114"/>
    </row>
    <row r="31" spans="1:22" x14ac:dyDescent="0.3">
      <c r="A31" s="105">
        <v>44136</v>
      </c>
      <c r="B31" s="106">
        <v>106.7</v>
      </c>
      <c r="C31" s="106">
        <v>0</v>
      </c>
      <c r="D31" s="106">
        <v>98.9</v>
      </c>
      <c r="E31" s="458">
        <v>1.3</v>
      </c>
      <c r="G31" s="111"/>
      <c r="H31" s="96"/>
      <c r="I31" s="59"/>
      <c r="J31" s="107">
        <f>J30/J42*100-100</f>
        <v>-8.1294203723274734</v>
      </c>
      <c r="K31" s="66">
        <v>96.4</v>
      </c>
      <c r="L31" s="110">
        <f t="shared" si="7"/>
        <v>-3.5999999999999943</v>
      </c>
      <c r="M31" s="110">
        <f t="shared" si="14"/>
        <v>1.0482180293501102</v>
      </c>
      <c r="N31" s="112"/>
      <c r="O31" s="66">
        <v>117.1</v>
      </c>
      <c r="P31" s="110">
        <f t="shared" ref="P31:P54" si="15">O31/O43*100-100</f>
        <v>2.3601398601398529</v>
      </c>
      <c r="Q31" s="110">
        <f t="shared" ref="Q31:Q54" si="16">O31/O32*100-100</f>
        <v>2.0924149956407945</v>
      </c>
      <c r="R31" s="112"/>
      <c r="S31" s="113"/>
      <c r="T31" s="114"/>
      <c r="U31" s="114"/>
      <c r="V31" s="114"/>
    </row>
    <row r="32" spans="1:22" x14ac:dyDescent="0.3">
      <c r="A32" s="105">
        <v>44105</v>
      </c>
      <c r="B32" s="106">
        <v>104.2</v>
      </c>
      <c r="C32" s="106">
        <v>-2.2999999999999998</v>
      </c>
      <c r="D32" s="106">
        <v>97.6</v>
      </c>
      <c r="E32" s="458">
        <v>2.7</v>
      </c>
      <c r="G32" s="111"/>
      <c r="H32" s="96"/>
      <c r="I32" s="96"/>
      <c r="J32" s="107"/>
      <c r="K32" s="66">
        <v>95.4</v>
      </c>
      <c r="L32" s="110">
        <f t="shared" si="7"/>
        <v>-4.1206030150753747</v>
      </c>
      <c r="M32" s="110">
        <f t="shared" si="14"/>
        <v>3.5830618892508141</v>
      </c>
      <c r="N32" s="112"/>
      <c r="O32" s="66">
        <v>114.7</v>
      </c>
      <c r="P32" s="110">
        <f t="shared" si="15"/>
        <v>2.1371326803205903</v>
      </c>
      <c r="Q32" s="110">
        <f t="shared" si="16"/>
        <v>0.79086115992970463</v>
      </c>
      <c r="R32" s="112"/>
      <c r="S32" s="113"/>
      <c r="T32" s="114"/>
      <c r="U32" s="114"/>
      <c r="V32" s="114"/>
    </row>
    <row r="33" spans="1:32" x14ac:dyDescent="0.3">
      <c r="A33" s="105">
        <v>44075</v>
      </c>
      <c r="B33" s="106">
        <v>101.4</v>
      </c>
      <c r="C33" s="106">
        <v>-3.5</v>
      </c>
      <c r="D33" s="106">
        <v>95</v>
      </c>
      <c r="E33" s="458">
        <v>1.8</v>
      </c>
      <c r="G33" s="111">
        <f>AVERAGE(D33:D35)/AVERAGE(D36:D38)-1</f>
        <v>0.1103202846975091</v>
      </c>
      <c r="H33" s="96">
        <f>(D33/AVERAGE(D33:D35)-1)*100</f>
        <v>1.4957264957264904</v>
      </c>
      <c r="I33" s="96"/>
      <c r="J33" s="107"/>
      <c r="K33" s="66">
        <v>92.1</v>
      </c>
      <c r="L33" s="110">
        <f t="shared" si="7"/>
        <v>-8.4493041749502993</v>
      </c>
      <c r="M33" s="110">
        <f t="shared" si="14"/>
        <v>2.6755852842809418</v>
      </c>
      <c r="N33" s="112">
        <f>AVERAGE(K33:K35)/AVERAGE(K36:K38)-1</f>
        <v>0.14201680672268924</v>
      </c>
      <c r="O33" s="66">
        <v>113.8</v>
      </c>
      <c r="P33" s="110">
        <f t="shared" si="15"/>
        <v>0.17605633802817522</v>
      </c>
      <c r="Q33" s="110">
        <f t="shared" si="16"/>
        <v>0.88652482269505128</v>
      </c>
      <c r="R33" s="112">
        <f>AVERAGE(O33:O35)/AVERAGE(O36:O38)-1</f>
        <v>-1.485581124381008E-2</v>
      </c>
      <c r="T33" s="114"/>
      <c r="U33" s="114"/>
      <c r="V33" s="114"/>
    </row>
    <row r="34" spans="1:32" x14ac:dyDescent="0.3">
      <c r="A34" s="105">
        <v>44044</v>
      </c>
      <c r="B34" s="106">
        <v>85</v>
      </c>
      <c r="C34" s="106">
        <v>-11.6</v>
      </c>
      <c r="D34" s="106">
        <v>93.3</v>
      </c>
      <c r="E34" s="458">
        <v>0.9</v>
      </c>
      <c r="G34" s="111"/>
      <c r="H34" s="96"/>
      <c r="I34" s="96"/>
      <c r="J34" s="107"/>
      <c r="K34" s="66">
        <v>89.7</v>
      </c>
      <c r="L34" s="110">
        <f t="shared" si="7"/>
        <v>-11.712598425196845</v>
      </c>
      <c r="M34" s="110">
        <f t="shared" si="14"/>
        <v>-0.3333333333333286</v>
      </c>
      <c r="N34" s="112"/>
      <c r="O34" s="66">
        <v>112.8</v>
      </c>
      <c r="P34" s="110">
        <f t="shared" si="15"/>
        <v>0.62444246208741561</v>
      </c>
      <c r="Q34" s="110">
        <f t="shared" si="16"/>
        <v>1.0752688172043037</v>
      </c>
      <c r="R34" s="112"/>
      <c r="T34" s="114"/>
      <c r="U34" s="114"/>
      <c r="V34" s="114"/>
    </row>
    <row r="35" spans="1:32" x14ac:dyDescent="0.3">
      <c r="A35" s="105">
        <v>44013</v>
      </c>
      <c r="B35" s="106">
        <v>96.5</v>
      </c>
      <c r="C35" s="106">
        <v>-9.5</v>
      </c>
      <c r="D35" s="106">
        <v>92.5</v>
      </c>
      <c r="E35" s="458">
        <v>0.5</v>
      </c>
      <c r="G35" s="111"/>
      <c r="H35" s="96"/>
      <c r="I35" s="96"/>
      <c r="J35" s="107"/>
      <c r="K35" s="66">
        <v>90</v>
      </c>
      <c r="L35" s="110">
        <f t="shared" si="7"/>
        <v>-11.15498519249752</v>
      </c>
      <c r="M35" s="110">
        <f t="shared" si="14"/>
        <v>2.0408163265306172</v>
      </c>
      <c r="N35" s="112"/>
      <c r="O35" s="66">
        <v>111.6</v>
      </c>
      <c r="P35" s="110">
        <f t="shared" si="15"/>
        <v>-1.0638297872340559</v>
      </c>
      <c r="Q35" s="110">
        <f t="shared" si="16"/>
        <v>-3.9586919104991409</v>
      </c>
      <c r="R35" s="112"/>
      <c r="T35" s="114"/>
      <c r="U35" s="114"/>
      <c r="V35" s="114"/>
    </row>
    <row r="36" spans="1:32" x14ac:dyDescent="0.3">
      <c r="A36" s="105">
        <v>43983</v>
      </c>
      <c r="B36" s="106">
        <v>93.4</v>
      </c>
      <c r="C36" s="106">
        <v>-3.8</v>
      </c>
      <c r="D36" s="106">
        <v>92</v>
      </c>
      <c r="E36" s="458">
        <v>9.8000000000000007</v>
      </c>
      <c r="G36" s="111">
        <f>AVERAGE(D36:D38)/AVERAGE(D39:D41)-1</f>
        <v>-0.15531062124248496</v>
      </c>
      <c r="H36" s="96">
        <f>(D36/AVERAGE(D36:D38)-1)*100</f>
        <v>9.1340450771055792</v>
      </c>
      <c r="I36" s="96"/>
      <c r="J36" s="107"/>
      <c r="K36" s="66">
        <v>88.2</v>
      </c>
      <c r="L36" s="110">
        <f t="shared" si="7"/>
        <v>-13.359528487229852</v>
      </c>
      <c r="M36" s="110">
        <f t="shared" si="14"/>
        <v>11.645569620253156</v>
      </c>
      <c r="N36" s="112">
        <f>AVERAGE(K36:K38)/AVERAGE(K39:K41)-1</f>
        <v>-0.18964930200885255</v>
      </c>
      <c r="O36" s="66">
        <v>116.2</v>
      </c>
      <c r="P36" s="110">
        <f t="shared" si="15"/>
        <v>3.0141843971631204</v>
      </c>
      <c r="Q36" s="110">
        <f t="shared" si="16"/>
        <v>2.1089630931458743</v>
      </c>
      <c r="R36" s="112">
        <f>AVERAGE(O36:O38)/AVERAGE(O39:O41)-1</f>
        <v>-3.350225225225234E-2</v>
      </c>
      <c r="S36" s="115"/>
      <c r="T36" s="114"/>
      <c r="U36" s="114"/>
      <c r="V36" s="114"/>
    </row>
    <row r="37" spans="1:32" x14ac:dyDescent="0.3">
      <c r="A37" s="105">
        <v>43952</v>
      </c>
      <c r="B37" s="106">
        <v>80.5</v>
      </c>
      <c r="C37" s="106">
        <v>-24.3</v>
      </c>
      <c r="D37" s="106">
        <v>83.8</v>
      </c>
      <c r="E37" s="458">
        <v>8.6999999999999993</v>
      </c>
      <c r="G37" s="111"/>
      <c r="H37" s="96"/>
      <c r="I37" s="96"/>
      <c r="J37" s="107"/>
      <c r="K37" s="66">
        <v>79</v>
      </c>
      <c r="L37" s="110">
        <f t="shared" si="7"/>
        <v>-23.001949317738791</v>
      </c>
      <c r="M37" s="110">
        <f t="shared" si="14"/>
        <v>11.581920903954796</v>
      </c>
      <c r="N37" s="112"/>
      <c r="O37" s="66">
        <v>113.8</v>
      </c>
      <c r="P37" s="110">
        <f t="shared" si="15"/>
        <v>1.7889087656529341</v>
      </c>
      <c r="Q37" s="110">
        <f t="shared" si="16"/>
        <v>0.44130626654899174</v>
      </c>
      <c r="R37" s="112"/>
      <c r="S37" s="115"/>
      <c r="T37" s="114"/>
      <c r="U37" s="114"/>
      <c r="V37" s="114"/>
    </row>
    <row r="38" spans="1:32" x14ac:dyDescent="0.3">
      <c r="A38" s="105">
        <v>43922</v>
      </c>
      <c r="B38" s="106">
        <v>76.8</v>
      </c>
      <c r="C38" s="106">
        <v>-24.9</v>
      </c>
      <c r="D38" s="106">
        <v>77.099999999999994</v>
      </c>
      <c r="E38" s="458">
        <v>-18.100000000000001</v>
      </c>
      <c r="G38" s="111"/>
      <c r="H38" s="96"/>
      <c r="I38" s="96"/>
      <c r="J38" s="107"/>
      <c r="K38" s="66">
        <v>70.8</v>
      </c>
      <c r="L38" s="110">
        <f t="shared" si="7"/>
        <v>-30.383480825958713</v>
      </c>
      <c r="M38" s="110">
        <f t="shared" si="14"/>
        <v>-22.19780219780219</v>
      </c>
      <c r="N38" s="112"/>
      <c r="O38" s="66">
        <v>113.3</v>
      </c>
      <c r="P38" s="110">
        <f t="shared" si="15"/>
        <v>-0.43936731107206128</v>
      </c>
      <c r="Q38" s="110">
        <f t="shared" si="16"/>
        <v>-4.064352243861137</v>
      </c>
      <c r="R38" s="112"/>
      <c r="S38" s="115"/>
      <c r="T38" s="114"/>
      <c r="U38" s="114"/>
      <c r="V38" s="114"/>
    </row>
    <row r="39" spans="1:32" x14ac:dyDescent="0.3">
      <c r="A39" s="105">
        <v>43891</v>
      </c>
      <c r="B39" s="106">
        <v>101.8</v>
      </c>
      <c r="C39" s="106">
        <v>-6</v>
      </c>
      <c r="D39" s="106">
        <v>94.1</v>
      </c>
      <c r="E39" s="458">
        <v>-8.6999999999999993</v>
      </c>
      <c r="G39" s="111">
        <f>AVERAGE(D39:D41)/AVERAGE(D42:D44)-1</f>
        <v>-6.9651741293532687E-3</v>
      </c>
      <c r="H39" s="96">
        <f>(D39/AVERAGE(D39:D41)-1)*100</f>
        <v>-5.7114228456913825</v>
      </c>
      <c r="I39" s="96"/>
      <c r="J39" s="107"/>
      <c r="K39" s="66">
        <v>91</v>
      </c>
      <c r="L39" s="110">
        <f t="shared" si="7"/>
        <v>-12.918660287081337</v>
      </c>
      <c r="M39" s="110">
        <f t="shared" si="14"/>
        <v>-10.784313725490193</v>
      </c>
      <c r="N39" s="112">
        <f>AVERAGE(K39:K41)/AVERAGE(K42:K44)-1</f>
        <v>-1.2773109243697567E-2</v>
      </c>
      <c r="O39" s="66">
        <v>118.1</v>
      </c>
      <c r="P39" s="110">
        <f t="shared" si="15"/>
        <v>2.874564459930312</v>
      </c>
      <c r="Q39" s="110">
        <f t="shared" si="16"/>
        <v>0.33984706881902582</v>
      </c>
      <c r="R39" s="112">
        <f>AVERAGE(O39:O41)/AVERAGE(O42:O44)-1</f>
        <v>4.7478619876142769E-2</v>
      </c>
      <c r="S39" s="115"/>
      <c r="T39" s="114"/>
      <c r="U39" s="114"/>
      <c r="V39" s="114"/>
    </row>
    <row r="40" spans="1:32" x14ac:dyDescent="0.3">
      <c r="A40" s="105">
        <v>43862</v>
      </c>
      <c r="B40" s="106">
        <v>96.5</v>
      </c>
      <c r="C40" s="106">
        <v>-2.5</v>
      </c>
      <c r="D40" s="106">
        <v>103.1</v>
      </c>
      <c r="E40" s="458">
        <v>0.9</v>
      </c>
      <c r="G40" s="111"/>
      <c r="H40" s="96"/>
      <c r="I40" s="96"/>
      <c r="J40" s="107"/>
      <c r="K40" s="66">
        <v>102</v>
      </c>
      <c r="L40" s="110">
        <f t="shared" si="7"/>
        <v>-1.7341040462427628</v>
      </c>
      <c r="M40" s="110">
        <f t="shared" si="14"/>
        <v>1.2909632571995928</v>
      </c>
      <c r="N40" s="112"/>
      <c r="O40" s="66">
        <v>117.7</v>
      </c>
      <c r="P40" s="110">
        <f t="shared" si="15"/>
        <v>2.9746281714785709</v>
      </c>
      <c r="Q40" s="110">
        <f t="shared" si="16"/>
        <v>-1.4237855946398668</v>
      </c>
      <c r="R40" s="112"/>
      <c r="S40" s="115"/>
      <c r="T40" s="114"/>
      <c r="U40" s="114"/>
      <c r="V40" s="114"/>
    </row>
    <row r="41" spans="1:32" x14ac:dyDescent="0.3">
      <c r="A41" s="105">
        <v>43831</v>
      </c>
      <c r="B41" s="106">
        <v>93.5</v>
      </c>
      <c r="C41" s="106">
        <v>-2.8</v>
      </c>
      <c r="D41" s="106">
        <v>102.2</v>
      </c>
      <c r="E41" s="458">
        <v>2.8</v>
      </c>
      <c r="G41" s="111"/>
      <c r="H41" s="96"/>
      <c r="I41" s="96"/>
      <c r="J41" s="107"/>
      <c r="K41" s="66">
        <v>100.7</v>
      </c>
      <c r="L41" s="110">
        <f t="shared" si="7"/>
        <v>-2.7992277992277934</v>
      </c>
      <c r="M41" s="110">
        <f t="shared" si="14"/>
        <v>2.7551020408163254</v>
      </c>
      <c r="N41" s="112"/>
      <c r="O41" s="66">
        <v>119.4</v>
      </c>
      <c r="P41" s="110">
        <f t="shared" si="15"/>
        <v>10.760667903525061</v>
      </c>
      <c r="Q41" s="110">
        <f t="shared" si="16"/>
        <v>6.2277580071174299</v>
      </c>
      <c r="R41" s="112"/>
      <c r="S41" s="115"/>
      <c r="T41" s="114"/>
      <c r="U41" s="114"/>
      <c r="V41" s="114"/>
    </row>
    <row r="42" spans="1:32" x14ac:dyDescent="0.3">
      <c r="A42" s="105">
        <v>43800</v>
      </c>
      <c r="B42" s="106">
        <v>94.3</v>
      </c>
      <c r="C42" s="106">
        <v>-3.3</v>
      </c>
      <c r="D42" s="106">
        <v>99.4</v>
      </c>
      <c r="E42" s="458">
        <v>-2</v>
      </c>
      <c r="G42" s="111">
        <f>AVERAGE(D42:D44)/AVERAGE(D45:D47)-1</f>
        <v>-1.7595307917888547E-2</v>
      </c>
      <c r="H42" s="96">
        <f>(D42/AVERAGE(D42:D44)-1)*100</f>
        <v>-1.0945273631840724</v>
      </c>
      <c r="I42" s="96">
        <f>AVERAGE(B42:B53)</f>
        <v>102.06666666666666</v>
      </c>
      <c r="J42" s="107">
        <f>AVERAGE(D42:D53)</f>
        <v>102.50833333333334</v>
      </c>
      <c r="K42" s="97">
        <v>98</v>
      </c>
      <c r="L42" s="110">
        <f t="shared" si="7"/>
        <v>-6.1302681992337256</v>
      </c>
      <c r="M42" s="110">
        <f t="shared" si="14"/>
        <v>-2</v>
      </c>
      <c r="N42" s="112">
        <f>AVERAGE(K42:K44)/AVERAGE(K45:K47)-1</f>
        <v>-1.9769357495881379E-2</v>
      </c>
      <c r="O42" s="97">
        <v>112.4</v>
      </c>
      <c r="P42" s="110">
        <f t="shared" si="15"/>
        <v>0.89766606822261963</v>
      </c>
      <c r="Q42" s="110">
        <f t="shared" si="16"/>
        <v>-1.7482517482517466</v>
      </c>
      <c r="R42" s="112">
        <f>AVERAGE(O42:O44)/AVERAGE(O45:O47)-1</f>
        <v>1.7725258493355156E-3</v>
      </c>
      <c r="S42" s="115"/>
      <c r="T42" s="114"/>
      <c r="U42" s="114"/>
      <c r="V42" s="114"/>
    </row>
    <row r="43" spans="1:32" x14ac:dyDescent="0.3">
      <c r="A43" s="105">
        <v>43770</v>
      </c>
      <c r="B43" s="106">
        <v>106.7</v>
      </c>
      <c r="C43" s="106">
        <v>-5.8</v>
      </c>
      <c r="D43" s="106">
        <v>101.4</v>
      </c>
      <c r="E43" s="458">
        <v>0.7</v>
      </c>
      <c r="F43" s="59"/>
      <c r="G43" s="111"/>
      <c r="H43" s="96"/>
      <c r="I43" s="59"/>
      <c r="J43" s="107">
        <f>J42/J54*100-100</f>
        <v>-3.1950893208467619</v>
      </c>
      <c r="K43" s="97">
        <v>100</v>
      </c>
      <c r="L43" s="110">
        <f t="shared" si="7"/>
        <v>-3.4749034749034706</v>
      </c>
      <c r="M43" s="110">
        <f t="shared" si="14"/>
        <v>0.50251256281406143</v>
      </c>
      <c r="N43" s="112"/>
      <c r="O43" s="97">
        <v>114.4</v>
      </c>
      <c r="P43" s="110">
        <f t="shared" si="15"/>
        <v>4</v>
      </c>
      <c r="Q43" s="110">
        <f t="shared" si="16"/>
        <v>1.869991095280497</v>
      </c>
      <c r="R43" s="116"/>
      <c r="S43" s="115"/>
      <c r="T43" s="114"/>
      <c r="U43" s="114"/>
      <c r="V43" s="114"/>
      <c r="AE43" s="96"/>
      <c r="AF43" s="96"/>
    </row>
    <row r="44" spans="1:32" x14ac:dyDescent="0.3">
      <c r="A44" s="105">
        <v>43739</v>
      </c>
      <c r="B44" s="106">
        <v>106.7</v>
      </c>
      <c r="C44" s="106">
        <v>-4.5999999999999996</v>
      </c>
      <c r="D44" s="106">
        <v>100.7</v>
      </c>
      <c r="E44" s="458">
        <v>-1.3</v>
      </c>
      <c r="F44" s="59"/>
      <c r="G44" s="111"/>
      <c r="H44" s="96"/>
      <c r="I44" s="59"/>
      <c r="J44" s="107"/>
      <c r="K44" s="97">
        <v>99.5</v>
      </c>
      <c r="L44" s="110">
        <f t="shared" si="7"/>
        <v>-5.5977229601518133</v>
      </c>
      <c r="M44" s="110">
        <f t="shared" si="14"/>
        <v>-1.0934393638170974</v>
      </c>
      <c r="N44" s="112"/>
      <c r="O44" s="97">
        <v>112.3</v>
      </c>
      <c r="P44" s="110">
        <f t="shared" si="15"/>
        <v>1.6289592760180938</v>
      </c>
      <c r="Q44" s="110">
        <f t="shared" si="16"/>
        <v>-1.1443661971831034</v>
      </c>
      <c r="R44" s="116"/>
      <c r="S44" s="115"/>
      <c r="T44" s="114"/>
      <c r="U44" s="114"/>
      <c r="V44" s="114"/>
      <c r="AE44" s="96"/>
      <c r="AF44" s="96"/>
    </row>
    <row r="45" spans="1:32" x14ac:dyDescent="0.3">
      <c r="A45" s="105">
        <v>43709</v>
      </c>
      <c r="B45" s="106">
        <v>105.1</v>
      </c>
      <c r="C45" s="106">
        <v>-0.6</v>
      </c>
      <c r="D45" s="106">
        <v>102</v>
      </c>
      <c r="E45" s="458">
        <v>-0.8</v>
      </c>
      <c r="F45" s="59"/>
      <c r="G45" s="111">
        <f>AVERAGE(D45:D47)/AVERAGE(D48:D50)-1</f>
        <v>-4.8638132295719672E-3</v>
      </c>
      <c r="H45" s="96">
        <f>(D45/AVERAGE(D45:D47)-1)*100</f>
        <v>-0.29325513196480912</v>
      </c>
      <c r="I45" s="117"/>
      <c r="J45" s="118"/>
      <c r="K45" s="97">
        <v>100.6</v>
      </c>
      <c r="L45" s="110">
        <f t="shared" si="7"/>
        <v>-4.7348484848484844</v>
      </c>
      <c r="M45" s="110">
        <f t="shared" si="14"/>
        <v>-0.98425196850394059</v>
      </c>
      <c r="N45" s="112">
        <f>AVERAGE(K45:K47)/AVERAGE(K48:K50)-1</f>
        <v>-8.4939562234561672E-3</v>
      </c>
      <c r="O45" s="97">
        <v>113.6</v>
      </c>
      <c r="P45" s="110">
        <f t="shared" si="15"/>
        <v>2.1582733812949471</v>
      </c>
      <c r="Q45" s="110">
        <f t="shared" si="16"/>
        <v>1.3380909901873395</v>
      </c>
      <c r="R45" s="112">
        <f>AVERAGE(O45:O47)/AVERAGE(O48:O50)-1</f>
        <v>2.955082742317483E-4</v>
      </c>
      <c r="S45" s="115"/>
      <c r="T45" s="114"/>
      <c r="U45" s="114"/>
      <c r="V45" s="114"/>
      <c r="AE45" s="96"/>
      <c r="AF45" s="96"/>
    </row>
    <row r="46" spans="1:32" x14ac:dyDescent="0.3">
      <c r="A46" s="105">
        <v>43678</v>
      </c>
      <c r="B46" s="106">
        <v>96.1</v>
      </c>
      <c r="C46" s="106">
        <v>-7</v>
      </c>
      <c r="D46" s="106">
        <v>102.8</v>
      </c>
      <c r="E46" s="458">
        <v>0.7</v>
      </c>
      <c r="F46" s="59"/>
      <c r="G46" s="111"/>
      <c r="H46" s="96"/>
      <c r="I46" s="117"/>
      <c r="J46" s="118"/>
      <c r="K46" s="97">
        <v>101.6</v>
      </c>
      <c r="L46" s="110">
        <f t="shared" si="7"/>
        <v>-3.9697542533081389</v>
      </c>
      <c r="M46" s="110">
        <f t="shared" si="14"/>
        <v>0.29615004935834577</v>
      </c>
      <c r="N46" s="112"/>
      <c r="O46" s="97">
        <v>112.1</v>
      </c>
      <c r="P46" s="110">
        <f t="shared" si="15"/>
        <v>2.8440366972477023</v>
      </c>
      <c r="Q46" s="110">
        <f t="shared" si="16"/>
        <v>-0.62056737588652311</v>
      </c>
      <c r="R46" s="112"/>
      <c r="S46" s="115"/>
      <c r="T46" s="114"/>
      <c r="U46" s="114"/>
      <c r="V46" s="114"/>
    </row>
    <row r="47" spans="1:32" x14ac:dyDescent="0.3">
      <c r="A47" s="105">
        <v>43647</v>
      </c>
      <c r="B47" s="106">
        <v>106.6</v>
      </c>
      <c r="C47" s="106">
        <v>0</v>
      </c>
      <c r="D47" s="106">
        <v>102.1</v>
      </c>
      <c r="E47" s="458">
        <v>-0.4</v>
      </c>
      <c r="F47" s="59"/>
      <c r="G47" s="111"/>
      <c r="H47" s="96"/>
      <c r="I47" s="117"/>
      <c r="J47" s="118"/>
      <c r="K47" s="97">
        <v>101.3</v>
      </c>
      <c r="L47" s="110">
        <f t="shared" si="7"/>
        <v>-3.9810426540284425</v>
      </c>
      <c r="M47" s="110">
        <f t="shared" si="14"/>
        <v>-0.49115913555992563</v>
      </c>
      <c r="N47" s="116"/>
      <c r="O47" s="97">
        <v>112.8</v>
      </c>
      <c r="P47" s="110">
        <f t="shared" si="15"/>
        <v>3.3913840513290552</v>
      </c>
      <c r="Q47" s="110">
        <f t="shared" si="16"/>
        <v>0</v>
      </c>
      <c r="R47" s="116"/>
      <c r="S47" s="115"/>
      <c r="T47" s="114"/>
      <c r="U47" s="114"/>
      <c r="V47" s="114"/>
    </row>
    <row r="48" spans="1:32" x14ac:dyDescent="0.3">
      <c r="A48" s="105">
        <v>43617</v>
      </c>
      <c r="B48" s="106">
        <v>97.1</v>
      </c>
      <c r="C48" s="106">
        <v>-13.4</v>
      </c>
      <c r="D48" s="106">
        <v>102.5</v>
      </c>
      <c r="E48" s="458">
        <v>-0.8</v>
      </c>
      <c r="F48" s="59"/>
      <c r="G48" s="111">
        <f>AVERAGE(D48:D50)/AVERAGE(D51:D53)-1</f>
        <v>-1.563996169805304E-2</v>
      </c>
      <c r="H48" s="96">
        <f>(D48/AVERAGE(D48:D50)-1)*100</f>
        <v>-0.29182879377431803</v>
      </c>
      <c r="I48" s="59"/>
      <c r="J48" s="107"/>
      <c r="K48" s="97">
        <v>101.8</v>
      </c>
      <c r="L48" s="110">
        <f t="shared" si="7"/>
        <v>-5.4781801299907187</v>
      </c>
      <c r="M48" s="110">
        <f t="shared" si="14"/>
        <v>-0.77972709551656294</v>
      </c>
      <c r="N48" s="112">
        <f>AVERAGE(K48:K50)/AVERAGE(K51:K53)-1</f>
        <v>-1.8595703751202342E-2</v>
      </c>
      <c r="O48" s="97">
        <v>112.8</v>
      </c>
      <c r="P48" s="110">
        <f t="shared" si="15"/>
        <v>3.486238532110093</v>
      </c>
      <c r="Q48" s="110">
        <f t="shared" si="16"/>
        <v>0.89445438282646705</v>
      </c>
      <c r="R48" s="112">
        <f>AVERAGE(O48:O50)/AVERAGE(O51:O53)-1</f>
        <v>4.4523597506678225E-3</v>
      </c>
      <c r="S48" s="115"/>
      <c r="T48" s="114"/>
      <c r="U48" s="114"/>
      <c r="V48" s="114"/>
    </row>
    <row r="49" spans="1:22" x14ac:dyDescent="0.3">
      <c r="A49" s="105">
        <v>43586</v>
      </c>
      <c r="B49" s="106">
        <v>106.4</v>
      </c>
      <c r="C49" s="106">
        <v>1.9</v>
      </c>
      <c r="D49" s="106">
        <v>103.3</v>
      </c>
      <c r="E49" s="458">
        <v>0.7</v>
      </c>
      <c r="F49" s="59"/>
      <c r="G49" s="111"/>
      <c r="H49" s="96"/>
      <c r="I49" s="59"/>
      <c r="J49" s="107"/>
      <c r="K49" s="97">
        <v>102.6</v>
      </c>
      <c r="L49" s="110">
        <f t="shared" si="7"/>
        <v>-4.8237476808905484</v>
      </c>
      <c r="M49" s="110">
        <f t="shared" si="14"/>
        <v>0.88495575221239164</v>
      </c>
      <c r="N49" s="112"/>
      <c r="O49" s="97">
        <v>111.8</v>
      </c>
      <c r="P49" s="110">
        <f t="shared" si="15"/>
        <v>0.44923629829290235</v>
      </c>
      <c r="Q49" s="110">
        <f t="shared" si="16"/>
        <v>-1.7574692442882167</v>
      </c>
      <c r="R49" s="112"/>
      <c r="S49" s="115"/>
      <c r="T49" s="114"/>
      <c r="U49" s="114"/>
      <c r="V49" s="114"/>
    </row>
    <row r="50" spans="1:22" x14ac:dyDescent="0.3">
      <c r="A50" s="105">
        <v>43556</v>
      </c>
      <c r="B50" s="106">
        <v>102.3</v>
      </c>
      <c r="C50" s="106">
        <v>-2.6</v>
      </c>
      <c r="D50" s="106">
        <v>102.6</v>
      </c>
      <c r="E50" s="458">
        <v>-2.4</v>
      </c>
      <c r="F50" s="59"/>
      <c r="G50" s="111"/>
      <c r="H50" s="96"/>
      <c r="I50" s="59"/>
      <c r="J50" s="107"/>
      <c r="K50" s="97">
        <v>101.7</v>
      </c>
      <c r="L50" s="110">
        <f t="shared" si="7"/>
        <v>-3.9660056657223777</v>
      </c>
      <c r="M50" s="110">
        <f t="shared" si="14"/>
        <v>-2.6794258373205651</v>
      </c>
      <c r="N50" s="112"/>
      <c r="O50" s="97">
        <v>113.8</v>
      </c>
      <c r="P50" s="110">
        <f t="shared" si="15"/>
        <v>5.663881151346331</v>
      </c>
      <c r="Q50" s="110">
        <f t="shared" si="16"/>
        <v>-0.8710801393728218</v>
      </c>
      <c r="R50" s="112"/>
      <c r="S50" s="115"/>
      <c r="T50" s="114"/>
      <c r="U50" s="114"/>
      <c r="V50" s="114"/>
    </row>
    <row r="51" spans="1:22" x14ac:dyDescent="0.3">
      <c r="A51" s="105">
        <v>43525</v>
      </c>
      <c r="B51" s="106">
        <v>108.3</v>
      </c>
      <c r="C51" s="106">
        <v>-2.2999999999999998</v>
      </c>
      <c r="D51" s="106">
        <v>105.1</v>
      </c>
      <c r="E51" s="458">
        <v>0.6</v>
      </c>
      <c r="F51" s="59"/>
      <c r="G51" s="111">
        <f>AVERAGE(D51:D53)/AVERAGE(D54:D56)-1</f>
        <v>-3.4987277353688562E-3</v>
      </c>
      <c r="H51" s="96">
        <f>(D51/AVERAGE(D51:D53)-1)*100</f>
        <v>0.63836578359399709</v>
      </c>
      <c r="I51" s="59"/>
      <c r="J51" s="107"/>
      <c r="K51" s="97">
        <v>104.5</v>
      </c>
      <c r="L51" s="110">
        <f t="shared" si="7"/>
        <v>-2.0618556701030997</v>
      </c>
      <c r="M51" s="110">
        <f t="shared" si="14"/>
        <v>0.67437379576107048</v>
      </c>
      <c r="N51" s="112">
        <f>AVERAGE(K51:K53)/AVERAGE(K54:K56)-1</f>
        <v>-4.7862156987874549E-3</v>
      </c>
      <c r="O51" s="97">
        <v>114.8</v>
      </c>
      <c r="P51" s="110">
        <f t="shared" si="15"/>
        <v>8.0979284369114879</v>
      </c>
      <c r="Q51" s="110">
        <f t="shared" si="16"/>
        <v>0.43744531933506892</v>
      </c>
      <c r="R51" s="112">
        <f>AVERAGE(O51:O53)/AVERAGE(O54:O56)-1</f>
        <v>1.5064778547755342E-2</v>
      </c>
      <c r="S51" s="115"/>
      <c r="T51" s="114"/>
      <c r="U51" s="114"/>
      <c r="V51" s="114"/>
    </row>
    <row r="52" spans="1:22" x14ac:dyDescent="0.3">
      <c r="A52" s="105">
        <v>43497</v>
      </c>
      <c r="B52" s="106">
        <v>99</v>
      </c>
      <c r="C52" s="106">
        <v>1.3</v>
      </c>
      <c r="D52" s="106">
        <v>104.5</v>
      </c>
      <c r="E52" s="458">
        <v>0.8</v>
      </c>
      <c r="F52" s="59"/>
      <c r="G52" s="111"/>
      <c r="H52" s="96"/>
      <c r="I52" s="59"/>
      <c r="J52" s="107"/>
      <c r="K52" s="97">
        <v>103.8</v>
      </c>
      <c r="L52" s="110">
        <f t="shared" si="7"/>
        <v>-1.5180265654649077</v>
      </c>
      <c r="M52" s="110">
        <f t="shared" si="14"/>
        <v>0.19305019305019755</v>
      </c>
      <c r="N52" s="112"/>
      <c r="O52" s="97">
        <v>114.3</v>
      </c>
      <c r="P52" s="110">
        <f t="shared" si="15"/>
        <v>9.3779904306219919</v>
      </c>
      <c r="Q52" s="110">
        <f t="shared" si="16"/>
        <v>6.0296846011131748</v>
      </c>
      <c r="R52" s="112"/>
      <c r="S52" s="115"/>
      <c r="T52" s="114"/>
      <c r="U52" s="114"/>
      <c r="V52" s="114"/>
    </row>
    <row r="53" spans="1:22" x14ac:dyDescent="0.3">
      <c r="A53" s="105">
        <v>43466</v>
      </c>
      <c r="B53" s="106">
        <v>96.2</v>
      </c>
      <c r="C53" s="106">
        <v>-2.2999999999999998</v>
      </c>
      <c r="D53" s="106">
        <v>103.7</v>
      </c>
      <c r="E53" s="458">
        <v>-1.1000000000000001</v>
      </c>
      <c r="F53" s="59"/>
      <c r="G53" s="111"/>
      <c r="H53" s="96"/>
      <c r="I53" s="59"/>
      <c r="J53" s="107"/>
      <c r="K53" s="97">
        <v>103.6</v>
      </c>
      <c r="L53" s="110">
        <f t="shared" si="7"/>
        <v>-3.2679738562091529</v>
      </c>
      <c r="M53" s="110">
        <f t="shared" si="14"/>
        <v>-0.76628352490422458</v>
      </c>
      <c r="N53" s="112"/>
      <c r="O53" s="97">
        <v>107.8</v>
      </c>
      <c r="P53" s="110">
        <f t="shared" si="15"/>
        <v>-0.55350553505535061</v>
      </c>
      <c r="Q53" s="110">
        <f t="shared" si="16"/>
        <v>-3.231597845601442</v>
      </c>
      <c r="R53" s="112"/>
      <c r="S53" s="115"/>
      <c r="T53" s="114"/>
      <c r="U53" s="114"/>
      <c r="V53" s="114"/>
    </row>
    <row r="54" spans="1:22" x14ac:dyDescent="0.3">
      <c r="A54" s="105">
        <v>43435</v>
      </c>
      <c r="B54" s="106">
        <v>97.5</v>
      </c>
      <c r="C54" s="106">
        <v>-6.1</v>
      </c>
      <c r="D54" s="106">
        <v>104.9</v>
      </c>
      <c r="E54" s="458">
        <v>1</v>
      </c>
      <c r="F54" s="59"/>
      <c r="G54" s="111">
        <f>AVERAGE(D54:D56)/AVERAGE(D57:D59)-1</f>
        <v>-1.2872841444270033E-2</v>
      </c>
      <c r="H54" s="96">
        <f>(D54/AVERAGE(D54:D56)-1)*100</f>
        <v>9.5419847328259699E-2</v>
      </c>
      <c r="I54" s="96">
        <f>AVERAGE(B54:B65)</f>
        <v>105.56666666666668</v>
      </c>
      <c r="J54" s="107">
        <f>AVERAGE(D54:D65)</f>
        <v>105.89166666666667</v>
      </c>
      <c r="K54" s="97">
        <v>104.4</v>
      </c>
      <c r="L54" s="110">
        <f t="shared" si="7"/>
        <v>-3.0640668523676879</v>
      </c>
      <c r="M54" s="110">
        <f t="shared" si="14"/>
        <v>0.7722007722007902</v>
      </c>
      <c r="N54" s="112">
        <f>AVERAGE(K54:K56)/AVERAGE(K57:K59)-1</f>
        <v>-1.1044493531082389E-2</v>
      </c>
      <c r="O54" s="97">
        <v>111.4</v>
      </c>
      <c r="P54" s="110">
        <f t="shared" si="15"/>
        <v>1.088929219600729</v>
      </c>
      <c r="Q54" s="110">
        <f t="shared" si="16"/>
        <v>1.2727272727272663</v>
      </c>
      <c r="R54" s="112">
        <f>AVERAGE(O54:O56)/AVERAGE(O57:O59)-1</f>
        <v>7.8955359854235851E-3</v>
      </c>
      <c r="S54" s="115"/>
      <c r="T54" s="114"/>
      <c r="U54" s="114"/>
      <c r="V54" s="114"/>
    </row>
    <row r="55" spans="1:22" x14ac:dyDescent="0.3">
      <c r="A55" s="105">
        <v>43405</v>
      </c>
      <c r="B55" s="106">
        <v>113.3</v>
      </c>
      <c r="C55" s="106">
        <v>-3.9</v>
      </c>
      <c r="D55" s="106">
        <v>103.9</v>
      </c>
      <c r="E55" s="458">
        <v>-1.6</v>
      </c>
      <c r="F55" s="59"/>
      <c r="G55" s="59"/>
      <c r="H55" s="59"/>
      <c r="I55" s="59"/>
      <c r="J55" s="107">
        <f>J54/J66*100-100</f>
        <v>0.89725265999682335</v>
      </c>
      <c r="K55" s="97">
        <v>103.6</v>
      </c>
      <c r="L55" s="110">
        <f t="shared" si="7"/>
        <v>-4.4280442804428048</v>
      </c>
      <c r="M55" s="110">
        <f t="shared" si="14"/>
        <v>-1.7077798861480176</v>
      </c>
      <c r="N55" s="103"/>
      <c r="O55" s="97">
        <v>110</v>
      </c>
      <c r="P55" s="110">
        <f t="shared" ref="P55:P86" si="17">O55/O67*100-100</f>
        <v>-0.27198549410697126</v>
      </c>
      <c r="Q55" s="110">
        <f t="shared" ref="Q55:Q86" si="18">O55/O56*100-100</f>
        <v>-0.45248868778280382</v>
      </c>
      <c r="R55" s="103"/>
      <c r="S55" s="115"/>
      <c r="T55" s="119"/>
      <c r="U55" s="119"/>
      <c r="V55" s="119"/>
    </row>
    <row r="56" spans="1:22" x14ac:dyDescent="0.3">
      <c r="A56" s="105">
        <v>43374</v>
      </c>
      <c r="B56" s="106">
        <v>111.9</v>
      </c>
      <c r="C56" s="106">
        <v>7.1</v>
      </c>
      <c r="D56" s="106">
        <v>105.6</v>
      </c>
      <c r="E56" s="458">
        <v>-0.6</v>
      </c>
      <c r="F56" s="59"/>
      <c r="G56" s="59"/>
      <c r="H56" s="59"/>
      <c r="I56" s="59"/>
      <c r="J56" s="103"/>
      <c r="K56" s="97">
        <v>105.4</v>
      </c>
      <c r="L56" s="110">
        <f t="shared" si="7"/>
        <v>0.95785440613028072</v>
      </c>
      <c r="M56" s="110">
        <f t="shared" si="14"/>
        <v>-0.18939393939393767</v>
      </c>
      <c r="N56" s="103"/>
      <c r="O56" s="97">
        <v>110.5</v>
      </c>
      <c r="P56" s="110">
        <f t="shared" si="17"/>
        <v>0.91324200913243203</v>
      </c>
      <c r="Q56" s="110">
        <f t="shared" si="18"/>
        <v>-0.62949640287770592</v>
      </c>
      <c r="R56" s="103"/>
      <c r="S56" s="115"/>
      <c r="T56" s="119"/>
      <c r="U56" s="119"/>
      <c r="V56" s="119"/>
    </row>
    <row r="57" spans="1:22" x14ac:dyDescent="0.3">
      <c r="A57" s="105">
        <v>43344</v>
      </c>
      <c r="B57" s="106">
        <v>105.7</v>
      </c>
      <c r="C57" s="106">
        <v>-3.7</v>
      </c>
      <c r="D57" s="106">
        <v>106.2</v>
      </c>
      <c r="E57" s="458">
        <v>-0.4</v>
      </c>
      <c r="F57" s="59"/>
      <c r="G57" s="111">
        <f>AVERAGE(D57:D59)/AVERAGE(D60:D62)-1</f>
        <v>-6.8599937636418806E-3</v>
      </c>
      <c r="H57" s="96">
        <f>(D57/AVERAGE(D57:D59)-1)*100</f>
        <v>3.1397174254310656E-2</v>
      </c>
      <c r="I57" s="59"/>
      <c r="J57" s="103"/>
      <c r="K57" s="97">
        <v>105.6</v>
      </c>
      <c r="L57" s="110">
        <f t="shared" si="7"/>
        <v>-0.37735849056603854</v>
      </c>
      <c r="M57" s="110">
        <f t="shared" si="14"/>
        <v>-0.18903591682419574</v>
      </c>
      <c r="N57" s="112">
        <f>AVERAGE(K57:K59)/AVERAGE(K60:K62)-1</f>
        <v>-1.4001244555071568E-2</v>
      </c>
      <c r="O57" s="97">
        <v>111.2</v>
      </c>
      <c r="P57" s="110">
        <f t="shared" si="17"/>
        <v>1.5525114155251316</v>
      </c>
      <c r="Q57" s="110">
        <f t="shared" si="18"/>
        <v>2.018348623853214</v>
      </c>
      <c r="R57" s="112">
        <f>AVERAGE(O57:O59)/AVERAGE(O60:O62)-1</f>
        <v>3.9634146341462895E-3</v>
      </c>
      <c r="S57" s="115"/>
      <c r="T57" s="119"/>
      <c r="U57" s="119"/>
      <c r="V57" s="119"/>
    </row>
    <row r="58" spans="1:22" x14ac:dyDescent="0.3">
      <c r="A58" s="105">
        <v>43313</v>
      </c>
      <c r="B58" s="106">
        <v>103.3</v>
      </c>
      <c r="C58" s="106">
        <v>-0.9</v>
      </c>
      <c r="D58" s="106">
        <v>106.6</v>
      </c>
      <c r="E58" s="458">
        <v>0.9</v>
      </c>
      <c r="F58" s="59"/>
      <c r="G58" s="59"/>
      <c r="H58" s="59"/>
      <c r="I58" s="59"/>
      <c r="J58" s="103"/>
      <c r="K58" s="97">
        <v>105.8</v>
      </c>
      <c r="L58" s="110">
        <f t="shared" si="7"/>
        <v>-1.0289990645463121</v>
      </c>
      <c r="M58" s="110">
        <f t="shared" si="14"/>
        <v>0.284360189573448</v>
      </c>
      <c r="N58" s="103"/>
      <c r="O58" s="97">
        <v>109</v>
      </c>
      <c r="P58" s="110">
        <f t="shared" si="17"/>
        <v>-0.27447392497712997</v>
      </c>
      <c r="Q58" s="110">
        <f t="shared" si="18"/>
        <v>-9.1659028414298405E-2</v>
      </c>
      <c r="R58" s="103"/>
      <c r="S58" s="115"/>
      <c r="T58" s="119"/>
      <c r="U58" s="119"/>
      <c r="V58" s="119"/>
    </row>
    <row r="59" spans="1:22" x14ac:dyDescent="0.3">
      <c r="A59" s="105">
        <v>43282</v>
      </c>
      <c r="B59" s="106">
        <v>106.6</v>
      </c>
      <c r="C59" s="106">
        <v>4.2</v>
      </c>
      <c r="D59" s="106">
        <v>105.7</v>
      </c>
      <c r="E59" s="458">
        <v>-1.7</v>
      </c>
      <c r="F59" s="59"/>
      <c r="G59" s="59"/>
      <c r="H59" s="59"/>
      <c r="I59" s="59"/>
      <c r="J59" s="103"/>
      <c r="K59" s="97">
        <v>105.5</v>
      </c>
      <c r="L59" s="110">
        <f t="shared" si="7"/>
        <v>0.7640878701050724</v>
      </c>
      <c r="M59" s="110">
        <f t="shared" si="14"/>
        <v>-2.042711234911792</v>
      </c>
      <c r="N59" s="103"/>
      <c r="O59" s="97">
        <v>109.1</v>
      </c>
      <c r="P59" s="110">
        <f t="shared" si="17"/>
        <v>9.1743119266055828E-2</v>
      </c>
      <c r="Q59" s="110">
        <f t="shared" si="18"/>
        <v>9.1743119266055828E-2</v>
      </c>
      <c r="R59" s="103"/>
      <c r="S59" s="115"/>
      <c r="T59" s="119"/>
      <c r="U59" s="119"/>
      <c r="V59" s="119"/>
    </row>
    <row r="60" spans="1:22" x14ac:dyDescent="0.3">
      <c r="A60" s="105">
        <v>43252</v>
      </c>
      <c r="B60" s="106">
        <v>112.1</v>
      </c>
      <c r="C60" s="106">
        <v>5.0999999999999996</v>
      </c>
      <c r="D60" s="106">
        <v>107.5</v>
      </c>
      <c r="E60" s="458">
        <v>-0.2</v>
      </c>
      <c r="F60" s="59"/>
      <c r="G60" s="111">
        <f>AVERAGE(D60:D62)/AVERAGE(D63:D65)-1</f>
        <v>1.1352885525070855E-2</v>
      </c>
      <c r="H60" s="96">
        <f>(D60/AVERAGE(D60:D62)-1)*100</f>
        <v>0.56127221702526597</v>
      </c>
      <c r="I60" s="59"/>
      <c r="J60" s="103"/>
      <c r="K60" s="97">
        <v>107.7</v>
      </c>
      <c r="L60" s="110">
        <f t="shared" si="7"/>
        <v>3.5576923076923208</v>
      </c>
      <c r="M60" s="110">
        <f t="shared" si="14"/>
        <v>-9.2764378478662479E-2</v>
      </c>
      <c r="N60" s="112">
        <f>AVERAGE(K60:K62)/AVERAGE(K63:K65)-1</f>
        <v>6.8922305764409497E-3</v>
      </c>
      <c r="O60" s="97">
        <v>109</v>
      </c>
      <c r="P60" s="110">
        <f t="shared" si="17"/>
        <v>-0.36563071297989325</v>
      </c>
      <c r="Q60" s="110">
        <f t="shared" si="18"/>
        <v>-2.0664869721473451</v>
      </c>
      <c r="R60" s="112">
        <f>AVERAGE(O60:O62)/AVERAGE(O63:O65)-1</f>
        <v>2.789094327796926E-2</v>
      </c>
      <c r="S60" s="115"/>
      <c r="T60" s="119"/>
      <c r="U60" s="119"/>
      <c r="V60" s="119"/>
    </row>
    <row r="61" spans="1:22" x14ac:dyDescent="0.3">
      <c r="A61" s="105">
        <v>43221</v>
      </c>
      <c r="B61" s="106">
        <v>104.4</v>
      </c>
      <c r="C61" s="106">
        <v>-3.2</v>
      </c>
      <c r="D61" s="106">
        <v>107.7</v>
      </c>
      <c r="E61" s="458">
        <v>2.1</v>
      </c>
      <c r="F61" s="120" t="e">
        <f t="shared" ref="F61:F108" si="19">(D61-D$170)/Y$141</f>
        <v>#DIV/0!</v>
      </c>
      <c r="G61" s="59"/>
      <c r="H61" s="59"/>
      <c r="I61" s="59"/>
      <c r="J61" s="103"/>
      <c r="K61" s="97">
        <v>107.8</v>
      </c>
      <c r="L61" s="110">
        <f t="shared" si="7"/>
        <v>3.7536092396535139</v>
      </c>
      <c r="M61" s="110">
        <f t="shared" si="14"/>
        <v>1.7941454202077267</v>
      </c>
      <c r="N61" s="103"/>
      <c r="O61" s="97">
        <v>111.3</v>
      </c>
      <c r="P61" s="110">
        <f t="shared" si="17"/>
        <v>1.551094890510953</v>
      </c>
      <c r="Q61" s="110">
        <f t="shared" si="18"/>
        <v>3.3426183844011064</v>
      </c>
      <c r="R61" s="103"/>
      <c r="S61" s="115"/>
      <c r="T61" s="119"/>
      <c r="U61" s="119"/>
      <c r="V61" s="119"/>
    </row>
    <row r="62" spans="1:22" x14ac:dyDescent="0.3">
      <c r="A62" s="105">
        <v>43191</v>
      </c>
      <c r="B62" s="106">
        <v>105</v>
      </c>
      <c r="C62" s="106">
        <v>8.6999999999999993</v>
      </c>
      <c r="D62" s="106">
        <v>105.5</v>
      </c>
      <c r="E62" s="458">
        <v>-0.5</v>
      </c>
      <c r="F62" s="120" t="e">
        <f t="shared" si="19"/>
        <v>#DIV/0!</v>
      </c>
      <c r="G62" s="59"/>
      <c r="H62" s="59"/>
      <c r="I62" s="59"/>
      <c r="J62" s="103"/>
      <c r="K62" s="97">
        <v>105.9</v>
      </c>
      <c r="L62" s="110">
        <f t="shared" si="7"/>
        <v>2.220077220077215</v>
      </c>
      <c r="M62" s="110">
        <f t="shared" si="14"/>
        <v>-0.74976569821930639</v>
      </c>
      <c r="N62" s="103"/>
      <c r="O62" s="97">
        <v>107.7</v>
      </c>
      <c r="P62" s="110">
        <f t="shared" si="17"/>
        <v>-2.1798365122615735</v>
      </c>
      <c r="Q62" s="110">
        <f t="shared" si="18"/>
        <v>1.4124293785310726</v>
      </c>
      <c r="R62" s="103"/>
      <c r="S62" s="115"/>
      <c r="T62" s="119"/>
      <c r="U62" s="119"/>
      <c r="V62" s="119"/>
    </row>
    <row r="63" spans="1:22" x14ac:dyDescent="0.3">
      <c r="A63" s="105">
        <v>43160</v>
      </c>
      <c r="B63" s="106">
        <v>110.8</v>
      </c>
      <c r="C63" s="106">
        <v>-3.7</v>
      </c>
      <c r="D63" s="106">
        <v>106</v>
      </c>
      <c r="E63" s="458">
        <v>1.2</v>
      </c>
      <c r="F63" s="120" t="e">
        <f t="shared" si="19"/>
        <v>#DIV/0!</v>
      </c>
      <c r="G63" s="111">
        <f>AVERAGE(D63:D65)/AVERAGE(D66:D68)-1</f>
        <v>-9.9906337808304269E-3</v>
      </c>
      <c r="H63" s="96">
        <f>(D63/AVERAGE(D63:D65)-1)*100</f>
        <v>0.28382213812676582</v>
      </c>
      <c r="I63" s="59"/>
      <c r="J63" s="103"/>
      <c r="K63" s="97">
        <v>106.7</v>
      </c>
      <c r="L63" s="110">
        <f t="shared" si="7"/>
        <v>4.19921875</v>
      </c>
      <c r="M63" s="110">
        <f t="shared" si="14"/>
        <v>1.2333965844402144</v>
      </c>
      <c r="N63" s="112">
        <f>AVERAGE(K63:K65)/AVERAGE(K66:K68)-1</f>
        <v>-4.0561622464896363E-3</v>
      </c>
      <c r="O63" s="97">
        <v>106.2</v>
      </c>
      <c r="P63" s="110">
        <f t="shared" si="17"/>
        <v>-2.6581118240146537</v>
      </c>
      <c r="Q63" s="110">
        <f t="shared" si="18"/>
        <v>1.6267942583731951</v>
      </c>
      <c r="R63" s="112">
        <f>AVERAGE(O63:O65)/AVERAGE(O66:O68)-1</f>
        <v>-3.3030303030302965E-2</v>
      </c>
      <c r="S63" s="115"/>
      <c r="T63" s="119"/>
      <c r="U63" s="119"/>
      <c r="V63" s="119"/>
    </row>
    <row r="64" spans="1:22" x14ac:dyDescent="0.3">
      <c r="A64" s="105">
        <v>43132</v>
      </c>
      <c r="B64" s="106">
        <v>97.7</v>
      </c>
      <c r="C64" s="106">
        <v>2</v>
      </c>
      <c r="D64" s="106">
        <v>104.7</v>
      </c>
      <c r="E64" s="458">
        <v>-1.6</v>
      </c>
      <c r="F64" s="120" t="e">
        <f t="shared" si="19"/>
        <v>#DIV/0!</v>
      </c>
      <c r="G64" s="59"/>
      <c r="H64" s="59"/>
      <c r="I64" s="59"/>
      <c r="J64" s="103"/>
      <c r="K64" s="97">
        <v>105.4</v>
      </c>
      <c r="L64" s="110">
        <f t="shared" si="7"/>
        <v>2.4295432458697661</v>
      </c>
      <c r="M64" s="110">
        <f t="shared" si="14"/>
        <v>-1.5873015873015817</v>
      </c>
      <c r="N64" s="103"/>
      <c r="O64" s="97">
        <v>104.5</v>
      </c>
      <c r="P64" s="110">
        <f t="shared" si="17"/>
        <v>-3.1510658016682243</v>
      </c>
      <c r="Q64" s="110">
        <f t="shared" si="18"/>
        <v>-3.597785977859786</v>
      </c>
      <c r="R64" s="103"/>
      <c r="S64" s="115"/>
      <c r="T64" s="119"/>
      <c r="U64" s="119"/>
      <c r="V64" s="119"/>
    </row>
    <row r="65" spans="1:22" x14ac:dyDescent="0.3">
      <c r="A65" s="105">
        <v>43101</v>
      </c>
      <c r="B65" s="106">
        <v>98.5</v>
      </c>
      <c r="C65" s="106">
        <v>7.4</v>
      </c>
      <c r="D65" s="106">
        <v>106.4</v>
      </c>
      <c r="E65" s="458">
        <v>-0.9</v>
      </c>
      <c r="F65" s="120" t="e">
        <f t="shared" si="19"/>
        <v>#DIV/0!</v>
      </c>
      <c r="G65" s="59"/>
      <c r="H65" s="59"/>
      <c r="I65" s="59"/>
      <c r="J65" s="103"/>
      <c r="K65" s="97">
        <v>107.1</v>
      </c>
      <c r="L65" s="110">
        <f t="shared" si="7"/>
        <v>5.4133858267716448</v>
      </c>
      <c r="M65" s="110">
        <f t="shared" si="14"/>
        <v>-0.55710306406685106</v>
      </c>
      <c r="N65" s="103"/>
      <c r="O65" s="97">
        <v>108.4</v>
      </c>
      <c r="P65" s="110">
        <f t="shared" si="17"/>
        <v>7.6464746772591923</v>
      </c>
      <c r="Q65" s="110">
        <f t="shared" si="18"/>
        <v>-1.6333938294010864</v>
      </c>
      <c r="R65" s="103"/>
      <c r="S65" s="115"/>
      <c r="T65" s="119"/>
      <c r="U65" s="119"/>
      <c r="V65" s="119"/>
    </row>
    <row r="66" spans="1:22" x14ac:dyDescent="0.3">
      <c r="A66" s="105">
        <v>43070</v>
      </c>
      <c r="B66" s="106">
        <v>103.8</v>
      </c>
      <c r="C66" s="106">
        <v>2.6</v>
      </c>
      <c r="D66" s="106">
        <v>107.4</v>
      </c>
      <c r="E66" s="458">
        <v>-0.6</v>
      </c>
      <c r="F66" s="120" t="e">
        <f t="shared" si="19"/>
        <v>#DIV/0!</v>
      </c>
      <c r="G66" s="111">
        <f>AVERAGE(D66:D68)/AVERAGE(D69:D71)-1</f>
        <v>5.6514913657770283E-3</v>
      </c>
      <c r="H66" s="96">
        <f>(D66/AVERAGE(D66:D68)-1)*100</f>
        <v>0.59319388073681978</v>
      </c>
      <c r="I66" s="96">
        <f>AVERAGE(B66:B77)</f>
        <v>104.675</v>
      </c>
      <c r="J66" s="107">
        <f>AVERAGE(D66:D77)</f>
        <v>104.94999999999999</v>
      </c>
      <c r="K66" s="97">
        <v>107.7</v>
      </c>
      <c r="L66" s="110">
        <f t="shared" si="7"/>
        <v>7.3778664007976005</v>
      </c>
      <c r="M66" s="110">
        <f t="shared" si="14"/>
        <v>-0.64575645756458755</v>
      </c>
      <c r="N66" s="112">
        <f>AVERAGE(K66:K68)/AVERAGE(K69:K71)-1</f>
        <v>9.1309823677581115E-3</v>
      </c>
      <c r="O66" s="97">
        <v>110.2</v>
      </c>
      <c r="P66" s="110">
        <f t="shared" si="17"/>
        <v>3.2802249297094761</v>
      </c>
      <c r="Q66" s="110">
        <f t="shared" si="18"/>
        <v>-9.066183136899042E-2</v>
      </c>
      <c r="R66" s="112">
        <f>AVERAGE(O66:O68)/AVERAGE(O69:O71)-1</f>
        <v>6.7114093959732557E-3</v>
      </c>
      <c r="S66" s="115"/>
      <c r="T66" s="114"/>
      <c r="U66" s="114"/>
      <c r="V66" s="114"/>
    </row>
    <row r="67" spans="1:22" x14ac:dyDescent="0.3">
      <c r="A67" s="105">
        <v>43040</v>
      </c>
      <c r="B67" s="106">
        <v>117.9</v>
      </c>
      <c r="C67" s="106">
        <v>5.6</v>
      </c>
      <c r="D67" s="106">
        <v>108.1</v>
      </c>
      <c r="E67" s="458">
        <v>3.1</v>
      </c>
      <c r="F67" s="120" t="e">
        <f t="shared" si="19"/>
        <v>#DIV/0!</v>
      </c>
      <c r="G67" s="59"/>
      <c r="H67" s="59"/>
      <c r="I67" s="59"/>
      <c r="J67" s="107">
        <f>J66/J78*100-100</f>
        <v>3.3481043820777785</v>
      </c>
      <c r="K67" s="97">
        <v>108.4</v>
      </c>
      <c r="L67" s="110">
        <f t="shared" si="7"/>
        <v>6.3788027477919513</v>
      </c>
      <c r="M67" s="110">
        <f t="shared" si="14"/>
        <v>3.8314176245210803</v>
      </c>
      <c r="N67" s="103"/>
      <c r="O67" s="97">
        <v>110.3</v>
      </c>
      <c r="P67" s="110">
        <f t="shared" si="17"/>
        <v>4.5497630331753527</v>
      </c>
      <c r="Q67" s="110">
        <f t="shared" si="18"/>
        <v>0.73059360730593426</v>
      </c>
      <c r="R67" s="103"/>
      <c r="S67" s="115"/>
      <c r="T67" s="119"/>
      <c r="U67" s="119"/>
      <c r="V67" s="119"/>
    </row>
    <row r="68" spans="1:22" x14ac:dyDescent="0.3">
      <c r="A68" s="105">
        <v>43009</v>
      </c>
      <c r="B68" s="106">
        <v>104.5</v>
      </c>
      <c r="C68" s="106">
        <v>2.6</v>
      </c>
      <c r="D68" s="106">
        <v>104.8</v>
      </c>
      <c r="E68" s="458">
        <v>-1.2</v>
      </c>
      <c r="F68" s="120" t="e">
        <f t="shared" si="19"/>
        <v>#DIV/0!</v>
      </c>
      <c r="G68" s="59"/>
      <c r="H68" s="59"/>
      <c r="I68" s="59"/>
      <c r="J68" s="121"/>
      <c r="K68" s="97">
        <v>104.4</v>
      </c>
      <c r="L68" s="110">
        <f t="shared" si="7"/>
        <v>2.1526418786692858</v>
      </c>
      <c r="M68" s="110">
        <f t="shared" si="14"/>
        <v>-1.5094339622641542</v>
      </c>
      <c r="N68" s="103"/>
      <c r="O68" s="97">
        <v>109.5</v>
      </c>
      <c r="P68" s="110">
        <f t="shared" si="17"/>
        <v>3.9886039886039839</v>
      </c>
      <c r="Q68" s="110">
        <f t="shared" si="18"/>
        <v>0</v>
      </c>
      <c r="R68" s="103"/>
      <c r="S68" s="115"/>
      <c r="T68" s="119"/>
      <c r="U68" s="119"/>
      <c r="V68" s="119"/>
    </row>
    <row r="69" spans="1:22" x14ac:dyDescent="0.3">
      <c r="A69" s="105">
        <v>42979</v>
      </c>
      <c r="B69" s="106">
        <v>109.8</v>
      </c>
      <c r="C69" s="106">
        <v>0.3</v>
      </c>
      <c r="D69" s="106">
        <v>106.1</v>
      </c>
      <c r="E69" s="458">
        <v>-1.2</v>
      </c>
      <c r="F69" s="120" t="e">
        <f t="shared" si="19"/>
        <v>#DIV/0!</v>
      </c>
      <c r="G69" s="111">
        <f>AVERAGE(D69:D71)/AVERAGE(D72:D74)-1</f>
        <v>1.5948963317384379E-2</v>
      </c>
      <c r="H69" s="96">
        <f>(D69/AVERAGE(D69:D71)-1)*100</f>
        <v>-6.2794348508643516E-2</v>
      </c>
      <c r="I69" s="59"/>
      <c r="J69" s="121"/>
      <c r="K69" s="97">
        <v>106</v>
      </c>
      <c r="L69" s="110">
        <f t="shared" si="7"/>
        <v>4.433497536945822</v>
      </c>
      <c r="M69" s="110">
        <f t="shared" si="14"/>
        <v>-0.84190832553788653</v>
      </c>
      <c r="N69" s="112">
        <f>AVERAGE(K69:K71)/AVERAGE(K72:K74)-1</f>
        <v>1.9582664526484939E-2</v>
      </c>
      <c r="O69" s="97">
        <v>109.5</v>
      </c>
      <c r="P69" s="110">
        <f t="shared" si="17"/>
        <v>4.0874524714828766</v>
      </c>
      <c r="Q69" s="110">
        <f t="shared" si="18"/>
        <v>0.18298261665141524</v>
      </c>
      <c r="R69" s="112">
        <f>AVERAGE(O69:O71)/AVERAGE(O72:O74)-1</f>
        <v>-3.9501671224552171E-3</v>
      </c>
      <c r="S69" s="115"/>
      <c r="T69" s="119"/>
      <c r="U69" s="119"/>
      <c r="V69" s="119"/>
    </row>
    <row r="70" spans="1:22" x14ac:dyDescent="0.3">
      <c r="A70" s="105">
        <v>42948</v>
      </c>
      <c r="B70" s="106">
        <v>104.2</v>
      </c>
      <c r="C70" s="106">
        <v>4.5</v>
      </c>
      <c r="D70" s="106">
        <v>107.4</v>
      </c>
      <c r="E70" s="458">
        <v>2.2999999999999998</v>
      </c>
      <c r="F70" s="120" t="e">
        <f t="shared" si="19"/>
        <v>#DIV/0!</v>
      </c>
      <c r="G70" s="59"/>
      <c r="H70" s="59"/>
      <c r="I70" s="59"/>
      <c r="J70" s="121"/>
      <c r="K70" s="97">
        <v>106.9</v>
      </c>
      <c r="L70" s="110">
        <f t="shared" si="7"/>
        <v>5.2165354330708738</v>
      </c>
      <c r="M70" s="110">
        <f t="shared" si="14"/>
        <v>2.1012416427889349</v>
      </c>
      <c r="N70" s="103"/>
      <c r="O70" s="97">
        <v>109.3</v>
      </c>
      <c r="P70" s="110">
        <f t="shared" si="17"/>
        <v>3.3081285444234396</v>
      </c>
      <c r="Q70" s="110">
        <f t="shared" si="18"/>
        <v>0.27522935779815327</v>
      </c>
      <c r="R70" s="103"/>
      <c r="S70" s="115"/>
      <c r="T70" s="119"/>
      <c r="U70" s="119"/>
      <c r="V70" s="119"/>
    </row>
    <row r="71" spans="1:22" x14ac:dyDescent="0.3">
      <c r="A71" s="105">
        <v>42917</v>
      </c>
      <c r="B71" s="106">
        <v>102.3</v>
      </c>
      <c r="C71" s="106">
        <v>3.9</v>
      </c>
      <c r="D71" s="106">
        <v>105</v>
      </c>
      <c r="E71" s="458">
        <v>0.3</v>
      </c>
      <c r="F71" s="120" t="e">
        <f t="shared" si="19"/>
        <v>#DIV/0!</v>
      </c>
      <c r="G71" s="59"/>
      <c r="H71" s="59"/>
      <c r="I71" s="59"/>
      <c r="J71" s="121"/>
      <c r="K71" s="97">
        <v>104.7</v>
      </c>
      <c r="L71" s="110">
        <f t="shared" si="7"/>
        <v>4.6999999999999886</v>
      </c>
      <c r="M71" s="110">
        <f t="shared" si="14"/>
        <v>0.6730769230769198</v>
      </c>
      <c r="N71" s="103"/>
      <c r="O71" s="97">
        <v>109</v>
      </c>
      <c r="P71" s="110">
        <f t="shared" si="17"/>
        <v>3.1220435193945093</v>
      </c>
      <c r="Q71" s="110">
        <f t="shared" si="18"/>
        <v>-0.36563071297989325</v>
      </c>
      <c r="R71" s="103"/>
      <c r="S71" s="115"/>
      <c r="T71" s="119"/>
      <c r="U71" s="119"/>
      <c r="V71" s="119"/>
    </row>
    <row r="72" spans="1:22" x14ac:dyDescent="0.3">
      <c r="A72" s="105">
        <v>42887</v>
      </c>
      <c r="B72" s="106">
        <v>106.7</v>
      </c>
      <c r="C72" s="106">
        <v>-3.4</v>
      </c>
      <c r="D72" s="106">
        <v>104.7</v>
      </c>
      <c r="E72" s="458">
        <v>0.1</v>
      </c>
      <c r="F72" s="120" t="e">
        <f t="shared" si="19"/>
        <v>#DIV/0!</v>
      </c>
      <c r="G72" s="111">
        <f>AVERAGE(D72:D74)/AVERAGE(D75:D77)-1</f>
        <v>2.0840117225659371E-2</v>
      </c>
      <c r="H72" s="96">
        <f>(D72/AVERAGE(D72:D74)-1)*100</f>
        <v>0.191387559808609</v>
      </c>
      <c r="I72" s="59"/>
      <c r="J72" s="121"/>
      <c r="K72" s="97">
        <v>104</v>
      </c>
      <c r="L72" s="110">
        <f t="shared" si="7"/>
        <v>2.4630541871921281</v>
      </c>
      <c r="M72" s="110">
        <f t="shared" si="14"/>
        <v>9.6246390760342138E-2</v>
      </c>
      <c r="N72" s="112">
        <f>AVERAGE(K72:K74)/AVERAGE(K75:K77)-1</f>
        <v>1.4988595633756985E-2</v>
      </c>
      <c r="O72" s="97">
        <v>109.4</v>
      </c>
      <c r="P72" s="110">
        <f t="shared" si="17"/>
        <v>4.2897998093422274</v>
      </c>
      <c r="Q72" s="110">
        <f t="shared" si="18"/>
        <v>-0.18248175182480963</v>
      </c>
      <c r="R72" s="112">
        <f>AVERAGE(O72:O74)/AVERAGE(O75:O77)-1</f>
        <v>3.5882908404154978E-2</v>
      </c>
      <c r="S72" s="115"/>
      <c r="T72" s="119"/>
      <c r="U72" s="119"/>
      <c r="V72" s="119"/>
    </row>
    <row r="73" spans="1:22" x14ac:dyDescent="0.3">
      <c r="A73" s="105">
        <v>42856</v>
      </c>
      <c r="B73" s="106">
        <v>107.8</v>
      </c>
      <c r="C73" s="106">
        <v>11.2</v>
      </c>
      <c r="D73" s="106">
        <v>104.6</v>
      </c>
      <c r="E73" s="458">
        <v>0.4</v>
      </c>
      <c r="F73" s="120" t="e">
        <f t="shared" si="19"/>
        <v>#DIV/0!</v>
      </c>
      <c r="G73" s="111"/>
      <c r="H73" s="59"/>
      <c r="I73" s="59"/>
      <c r="J73" s="121"/>
      <c r="K73" s="97">
        <v>103.9</v>
      </c>
      <c r="L73" s="110">
        <f t="shared" si="7"/>
        <v>4.632426988922461</v>
      </c>
      <c r="M73" s="110">
        <f t="shared" si="14"/>
        <v>0.28957528957529632</v>
      </c>
      <c r="N73" s="112"/>
      <c r="O73" s="97">
        <v>109.6</v>
      </c>
      <c r="P73" s="110">
        <f t="shared" si="17"/>
        <v>5.1823416506717734</v>
      </c>
      <c r="Q73" s="110">
        <f t="shared" si="18"/>
        <v>-0.45413260672115996</v>
      </c>
      <c r="R73" s="112"/>
      <c r="S73" s="115"/>
      <c r="T73" s="119"/>
      <c r="U73" s="119"/>
      <c r="V73" s="119"/>
    </row>
    <row r="74" spans="1:22" x14ac:dyDescent="0.3">
      <c r="A74" s="105">
        <v>42826</v>
      </c>
      <c r="B74" s="106">
        <v>96.6</v>
      </c>
      <c r="C74" s="106">
        <v>-7.5</v>
      </c>
      <c r="D74" s="106">
        <v>104.2</v>
      </c>
      <c r="E74" s="458">
        <v>1.5</v>
      </c>
      <c r="F74" s="120" t="e">
        <f t="shared" si="19"/>
        <v>#DIV/0!</v>
      </c>
      <c r="G74" s="111"/>
      <c r="H74" s="59"/>
      <c r="I74" s="59"/>
      <c r="J74" s="121"/>
      <c r="K74" s="97">
        <v>103.6</v>
      </c>
      <c r="L74" s="110">
        <f t="shared" si="7"/>
        <v>2.3715415019762673</v>
      </c>
      <c r="M74" s="110">
        <f t="shared" si="14"/>
        <v>1.1718749999999716</v>
      </c>
      <c r="N74" s="112"/>
      <c r="O74" s="97">
        <v>110.1</v>
      </c>
      <c r="P74" s="110">
        <f t="shared" si="17"/>
        <v>5.6621880998080485</v>
      </c>
      <c r="Q74" s="110">
        <f t="shared" si="18"/>
        <v>0.91659028414299826</v>
      </c>
      <c r="R74" s="112"/>
      <c r="S74" s="115"/>
      <c r="T74" s="119"/>
      <c r="U74" s="119"/>
      <c r="V74" s="119"/>
    </row>
    <row r="75" spans="1:22" x14ac:dyDescent="0.3">
      <c r="A75" s="105">
        <v>42795</v>
      </c>
      <c r="B75" s="106">
        <v>115</v>
      </c>
      <c r="C75" s="106">
        <v>9.3000000000000007</v>
      </c>
      <c r="D75" s="106">
        <v>102.7</v>
      </c>
      <c r="E75" s="458">
        <v>-0.4</v>
      </c>
      <c r="F75" s="120" t="e">
        <f t="shared" si="19"/>
        <v>#DIV/0!</v>
      </c>
      <c r="G75" s="111">
        <f>AVERAGE(D75:D77)/AVERAGE(D78:D80)-1</f>
        <v>6.2254259501965947E-3</v>
      </c>
      <c r="H75" s="96">
        <f>(D75/AVERAGE(D75:D77)-1)*100</f>
        <v>0.32562683165091588</v>
      </c>
      <c r="I75" s="59"/>
      <c r="J75" s="121"/>
      <c r="K75" s="97">
        <v>102.4</v>
      </c>
      <c r="L75" s="110">
        <f t="shared" si="7"/>
        <v>1.8905472636816114</v>
      </c>
      <c r="M75" s="110">
        <f t="shared" si="14"/>
        <v>-0.48590864917396459</v>
      </c>
      <c r="N75" s="112">
        <f>AVERAGE(K75:K77)/AVERAGE(K78:K80)-1</f>
        <v>8.2128777923784479E-3</v>
      </c>
      <c r="O75" s="97">
        <v>109.1</v>
      </c>
      <c r="P75" s="110">
        <f t="shared" si="17"/>
        <v>3.0217186024551239</v>
      </c>
      <c r="Q75" s="110">
        <f t="shared" si="18"/>
        <v>1.1121408711770187</v>
      </c>
      <c r="R75" s="112">
        <f>AVERAGE(O75:O77)/AVERAGE(O78:O80)-1</f>
        <v>6.299212598424031E-4</v>
      </c>
      <c r="S75" s="115"/>
      <c r="T75" s="119"/>
      <c r="U75" s="119"/>
      <c r="V75" s="119"/>
    </row>
    <row r="76" spans="1:22" x14ac:dyDescent="0.3">
      <c r="A76" s="105">
        <v>42767</v>
      </c>
      <c r="B76" s="106">
        <v>95.8</v>
      </c>
      <c r="C76" s="106">
        <v>-2.5</v>
      </c>
      <c r="D76" s="106">
        <v>103.1</v>
      </c>
      <c r="E76" s="458">
        <v>1.8</v>
      </c>
      <c r="F76" s="120" t="e">
        <f t="shared" si="19"/>
        <v>#DIV/0!</v>
      </c>
      <c r="G76" s="59"/>
      <c r="H76" s="59"/>
      <c r="I76" s="59"/>
      <c r="J76" s="121"/>
      <c r="K76" s="97">
        <v>102.9</v>
      </c>
      <c r="L76" s="110">
        <f t="shared" si="7"/>
        <v>1.1799410029498461</v>
      </c>
      <c r="M76" s="110">
        <f t="shared" si="14"/>
        <v>1.2795275590551398</v>
      </c>
      <c r="N76" s="103"/>
      <c r="O76" s="97">
        <v>107.9</v>
      </c>
      <c r="P76" s="110">
        <f t="shared" si="17"/>
        <v>1.2195121951219505</v>
      </c>
      <c r="Q76" s="110">
        <f t="shared" si="18"/>
        <v>7.1499503475670281</v>
      </c>
      <c r="R76" s="103"/>
      <c r="S76" s="115"/>
      <c r="T76" s="119"/>
      <c r="U76" s="119"/>
      <c r="V76" s="119"/>
    </row>
    <row r="77" spans="1:22" x14ac:dyDescent="0.3">
      <c r="A77" s="105">
        <v>42736</v>
      </c>
      <c r="B77" s="106">
        <v>91.7</v>
      </c>
      <c r="C77" s="106">
        <v>6.6</v>
      </c>
      <c r="D77" s="106">
        <v>101.3</v>
      </c>
      <c r="E77" s="458">
        <v>0.9</v>
      </c>
      <c r="F77" s="120" t="e">
        <f t="shared" si="19"/>
        <v>#DIV/0!</v>
      </c>
      <c r="G77" s="59"/>
      <c r="H77" s="59"/>
      <c r="I77" s="59"/>
      <c r="J77" s="121"/>
      <c r="K77" s="97">
        <v>101.6</v>
      </c>
      <c r="L77" s="110">
        <f t="shared" si="7"/>
        <v>-0.39215686274511086</v>
      </c>
      <c r="M77" s="110">
        <f t="shared" si="14"/>
        <v>1.296111665004986</v>
      </c>
      <c r="N77" s="103"/>
      <c r="O77" s="97">
        <v>100.7</v>
      </c>
      <c r="P77" s="110">
        <f t="shared" si="17"/>
        <v>-2.892960462873674</v>
      </c>
      <c r="Q77" s="110">
        <f t="shared" si="18"/>
        <v>-5.6232427366447979</v>
      </c>
      <c r="R77" s="103"/>
      <c r="S77" s="115"/>
      <c r="T77" s="119"/>
      <c r="U77" s="119"/>
      <c r="V77" s="119"/>
    </row>
    <row r="78" spans="1:22" ht="14.4" x14ac:dyDescent="0.3">
      <c r="A78" s="105">
        <v>42705</v>
      </c>
      <c r="B78" s="106">
        <v>101.2</v>
      </c>
      <c r="C78" s="106">
        <v>2.7</v>
      </c>
      <c r="D78" s="106">
        <v>100.6</v>
      </c>
      <c r="E78" s="109">
        <v>-1.6</v>
      </c>
      <c r="F78" s="120" t="e">
        <f t="shared" si="19"/>
        <v>#DIV/0!</v>
      </c>
      <c r="G78" s="111">
        <f>AVERAGE(D78:D80)/AVERAGE(D81:D83)-1</f>
        <v>6.5573770491811345E-4</v>
      </c>
      <c r="H78" s="96">
        <f>(D78/AVERAGE(D78:D80)-1)*100</f>
        <v>-1.1140235910878316</v>
      </c>
      <c r="I78" s="96">
        <f>AVERAGE(B78:B89)</f>
        <v>101.96666666666665</v>
      </c>
      <c r="J78" s="107">
        <f>AVERAGE(D78:D89)</f>
        <v>101.55</v>
      </c>
      <c r="K78" s="97">
        <v>100.3</v>
      </c>
      <c r="L78" s="110">
        <f t="shared" si="7"/>
        <v>0.19980019980019392</v>
      </c>
      <c r="M78" s="110">
        <f t="shared" si="14"/>
        <v>-1.5701668302257161</v>
      </c>
      <c r="N78" s="112">
        <f>AVERAGE(K78:K80)/AVERAGE(K81:K83)-1</f>
        <v>4.2890135268884855E-3</v>
      </c>
      <c r="O78" s="97">
        <v>106.7</v>
      </c>
      <c r="P78" s="110">
        <f t="shared" si="17"/>
        <v>5.2268244575936791</v>
      </c>
      <c r="Q78" s="110">
        <f t="shared" si="18"/>
        <v>1.1374407582938488</v>
      </c>
      <c r="R78" s="112">
        <f>AVERAGE(O78:O80)/AVERAGE(O81:O83)-1</f>
        <v>2.5260498894852379E-3</v>
      </c>
      <c r="S78" s="115"/>
      <c r="T78" s="114"/>
      <c r="U78" s="114"/>
      <c r="V78" s="114"/>
    </row>
    <row r="79" spans="1:22" ht="14.4" x14ac:dyDescent="0.3">
      <c r="A79" s="105">
        <v>42675</v>
      </c>
      <c r="B79" s="106">
        <v>111.6</v>
      </c>
      <c r="C79" s="106">
        <v>4.0999999999999996</v>
      </c>
      <c r="D79" s="106">
        <v>102.2</v>
      </c>
      <c r="E79" s="109">
        <v>-0.2</v>
      </c>
      <c r="F79" s="120" t="e">
        <f t="shared" si="19"/>
        <v>#DIV/0!</v>
      </c>
      <c r="G79" s="59"/>
      <c r="H79" s="59"/>
      <c r="I79" s="59"/>
      <c r="J79" s="121"/>
      <c r="K79" s="97">
        <v>101.9</v>
      </c>
      <c r="L79" s="110">
        <f t="shared" si="7"/>
        <v>2.6183282980866096</v>
      </c>
      <c r="M79" s="110">
        <f t="shared" si="14"/>
        <v>-0.29354207436399804</v>
      </c>
      <c r="N79" s="103"/>
      <c r="O79" s="97">
        <v>105.5</v>
      </c>
      <c r="P79" s="110">
        <f t="shared" si="17"/>
        <v>6.2437059415911449</v>
      </c>
      <c r="Q79" s="110">
        <f t="shared" si="18"/>
        <v>0.18993352326685908</v>
      </c>
      <c r="R79" s="103"/>
      <c r="S79" s="115"/>
      <c r="T79" s="119"/>
      <c r="U79" s="119"/>
      <c r="V79" s="119"/>
    </row>
    <row r="80" spans="1:22" ht="14.4" x14ac:dyDescent="0.3">
      <c r="A80" s="105">
        <v>42644</v>
      </c>
      <c r="B80" s="106">
        <v>101.9</v>
      </c>
      <c r="C80" s="106">
        <v>-5</v>
      </c>
      <c r="D80" s="106">
        <v>102.4</v>
      </c>
      <c r="E80" s="109">
        <v>0.5</v>
      </c>
      <c r="F80" s="120" t="e">
        <f t="shared" si="19"/>
        <v>#DIV/0!</v>
      </c>
      <c r="G80" s="59"/>
      <c r="H80" s="59"/>
      <c r="I80" s="59"/>
      <c r="J80" s="121"/>
      <c r="K80" s="97">
        <v>102.2</v>
      </c>
      <c r="L80" s="110">
        <f t="shared" si="7"/>
        <v>1.996007984031948</v>
      </c>
      <c r="M80" s="110">
        <f t="shared" si="14"/>
        <v>0.68965517241379359</v>
      </c>
      <c r="N80" s="103"/>
      <c r="O80" s="97">
        <v>105.3</v>
      </c>
      <c r="P80" s="110">
        <f t="shared" si="17"/>
        <v>6.2563067608476359</v>
      </c>
      <c r="Q80" s="110">
        <f t="shared" si="18"/>
        <v>9.5057034220531023E-2</v>
      </c>
      <c r="R80" s="103"/>
      <c r="S80" s="115"/>
      <c r="T80" s="119"/>
      <c r="U80" s="119"/>
      <c r="V80" s="119"/>
    </row>
    <row r="81" spans="1:22" ht="14.4" x14ac:dyDescent="0.3">
      <c r="A81" s="105">
        <v>42614</v>
      </c>
      <c r="B81" s="106">
        <v>109.5</v>
      </c>
      <c r="C81" s="106">
        <v>2.6</v>
      </c>
      <c r="D81" s="106">
        <v>101.9</v>
      </c>
      <c r="E81" s="109">
        <v>-0.3</v>
      </c>
      <c r="F81" s="120" t="e">
        <f t="shared" si="19"/>
        <v>#DIV/0!</v>
      </c>
      <c r="G81" s="111">
        <f>AVERAGE(D81:D83)/AVERAGE(D84:D86)-1</f>
        <v>5.9366754617413697E-3</v>
      </c>
      <c r="H81" s="96">
        <f>(D81/AVERAGE(D81:D83)-1)*100</f>
        <v>0.2295081967213175</v>
      </c>
      <c r="I81" s="59"/>
      <c r="J81" s="121"/>
      <c r="K81" s="97">
        <v>101.5</v>
      </c>
      <c r="L81" s="110">
        <f t="shared" ref="L81:L144" si="20">K81/K93*100-100</f>
        <v>2.215508559919428</v>
      </c>
      <c r="M81" s="110">
        <f t="shared" si="14"/>
        <v>-9.8425196850399743E-2</v>
      </c>
      <c r="N81" s="112">
        <f>AVERAGE(K81:K83)/AVERAGE(K84:K86)-1</f>
        <v>3.6423841059602946E-3</v>
      </c>
      <c r="O81" s="97">
        <v>105.2</v>
      </c>
      <c r="P81" s="110">
        <f t="shared" si="17"/>
        <v>6.8020304568527905</v>
      </c>
      <c r="Q81" s="110">
        <f t="shared" si="18"/>
        <v>-0.56710775047258721</v>
      </c>
      <c r="R81" s="112">
        <f>AVERAGE(O81:O83)/AVERAGE(O84:O86)-1</f>
        <v>1.0852218321097951E-2</v>
      </c>
      <c r="S81" s="115"/>
      <c r="T81" s="119"/>
      <c r="U81" s="119"/>
      <c r="V81" s="119"/>
    </row>
    <row r="82" spans="1:22" ht="14.4" x14ac:dyDescent="0.3">
      <c r="A82" s="105">
        <v>42583</v>
      </c>
      <c r="B82" s="106">
        <v>99.7</v>
      </c>
      <c r="C82" s="106">
        <v>9.6999999999999993</v>
      </c>
      <c r="D82" s="106">
        <v>102.2</v>
      </c>
      <c r="E82" s="109">
        <v>1.3</v>
      </c>
      <c r="F82" s="120" t="e">
        <f t="shared" si="19"/>
        <v>#DIV/0!</v>
      </c>
      <c r="G82" s="59"/>
      <c r="H82" s="59"/>
      <c r="I82" s="59"/>
      <c r="J82" s="121"/>
      <c r="K82" s="97">
        <v>101.6</v>
      </c>
      <c r="L82" s="110">
        <f t="shared" si="20"/>
        <v>2.9381965552178286</v>
      </c>
      <c r="M82" s="110">
        <f t="shared" si="14"/>
        <v>1.5999999999999943</v>
      </c>
      <c r="N82" s="103"/>
      <c r="O82" s="97">
        <v>105.8</v>
      </c>
      <c r="P82" s="110">
        <f t="shared" si="17"/>
        <v>5.1689860834990071</v>
      </c>
      <c r="Q82" s="110">
        <f t="shared" si="18"/>
        <v>9.4607379375588607E-2</v>
      </c>
      <c r="R82" s="103"/>
      <c r="S82" s="115"/>
      <c r="T82" s="119"/>
      <c r="U82" s="119"/>
      <c r="V82" s="119"/>
    </row>
    <row r="83" spans="1:22" ht="14.4" x14ac:dyDescent="0.3">
      <c r="A83" s="105">
        <v>42552</v>
      </c>
      <c r="B83" s="106">
        <v>98.5</v>
      </c>
      <c r="C83" s="106">
        <v>-7.3</v>
      </c>
      <c r="D83" s="106">
        <v>100.9</v>
      </c>
      <c r="E83" s="109">
        <v>-0.9</v>
      </c>
      <c r="F83" s="120" t="e">
        <f t="shared" si="19"/>
        <v>#DIV/0!</v>
      </c>
      <c r="G83" s="59"/>
      <c r="H83" s="59"/>
      <c r="I83" s="59"/>
      <c r="J83" s="121"/>
      <c r="K83" s="97">
        <v>100</v>
      </c>
      <c r="L83" s="110">
        <f t="shared" si="20"/>
        <v>-1.3806706114398537</v>
      </c>
      <c r="M83" s="110">
        <f t="shared" si="14"/>
        <v>-1.477832512315274</v>
      </c>
      <c r="N83" s="103"/>
      <c r="O83" s="97">
        <v>105.7</v>
      </c>
      <c r="P83" s="110">
        <f t="shared" si="17"/>
        <v>6.9838056680162026</v>
      </c>
      <c r="Q83" s="110">
        <f t="shared" si="18"/>
        <v>0.76263107721639756</v>
      </c>
      <c r="R83" s="103"/>
      <c r="S83" s="115"/>
      <c r="T83" s="119"/>
      <c r="U83" s="119"/>
      <c r="V83" s="119"/>
    </row>
    <row r="84" spans="1:22" ht="14.4" x14ac:dyDescent="0.3">
      <c r="A84" s="105">
        <v>42522</v>
      </c>
      <c r="B84" s="106">
        <v>110.4</v>
      </c>
      <c r="C84" s="106">
        <v>4.5</v>
      </c>
      <c r="D84" s="106">
        <v>101.8</v>
      </c>
      <c r="E84" s="109">
        <v>1.8</v>
      </c>
      <c r="F84" s="120" t="e">
        <f t="shared" si="19"/>
        <v>#DIV/0!</v>
      </c>
      <c r="G84" s="111">
        <f>AVERAGE(D84:D86)/AVERAGE(D87:D89)-1</f>
        <v>-6.5530799475752577E-3</v>
      </c>
      <c r="H84" s="96">
        <f>(D84/AVERAGE(D84:D86)-1)*100</f>
        <v>0.72559366754616494</v>
      </c>
      <c r="I84" s="59"/>
      <c r="J84" s="121"/>
      <c r="K84" s="97">
        <v>101.5</v>
      </c>
      <c r="L84" s="110">
        <f t="shared" si="20"/>
        <v>1.4999999999999858</v>
      </c>
      <c r="M84" s="110">
        <f t="shared" si="14"/>
        <v>2.215508559919428</v>
      </c>
      <c r="N84" s="112">
        <f>AVERAGE(K84:K86)/AVERAGE(K87:K89)-1</f>
        <v>-7.2320841551609671E-3</v>
      </c>
      <c r="O84" s="97">
        <v>104.9</v>
      </c>
      <c r="P84" s="110">
        <f t="shared" si="17"/>
        <v>6.6056910569105725</v>
      </c>
      <c r="Q84" s="110">
        <f t="shared" si="18"/>
        <v>0.6717850287907936</v>
      </c>
      <c r="R84" s="112">
        <f>AVERAGE(O84:O86)/AVERAGE(O87:O89)-1</f>
        <v>-9.1714104996836188E-3</v>
      </c>
      <c r="S84" s="115"/>
      <c r="T84" s="119"/>
      <c r="U84" s="119"/>
      <c r="V84" s="119"/>
    </row>
    <row r="85" spans="1:22" ht="14.4" x14ac:dyDescent="0.3">
      <c r="A85" s="105">
        <v>42491</v>
      </c>
      <c r="B85" s="106">
        <v>96.9</v>
      </c>
      <c r="C85" s="106">
        <v>4.5999999999999996</v>
      </c>
      <c r="D85" s="106">
        <v>100</v>
      </c>
      <c r="E85" s="109">
        <v>-1.4</v>
      </c>
      <c r="F85" s="120" t="e">
        <f t="shared" si="19"/>
        <v>#DIV/0!</v>
      </c>
      <c r="G85" s="111"/>
      <c r="H85" s="59"/>
      <c r="I85" s="59"/>
      <c r="J85" s="121"/>
      <c r="K85" s="97">
        <v>99.3</v>
      </c>
      <c r="L85" s="110">
        <f t="shared" si="20"/>
        <v>-0.7992007992007899</v>
      </c>
      <c r="M85" s="110">
        <f t="shared" si="14"/>
        <v>-1.8774703557312193</v>
      </c>
      <c r="N85" s="112"/>
      <c r="O85" s="97">
        <v>104.2</v>
      </c>
      <c r="P85" s="110">
        <f t="shared" si="17"/>
        <v>3.8883349950149579</v>
      </c>
      <c r="Q85" s="110">
        <f t="shared" si="18"/>
        <v>0</v>
      </c>
      <c r="R85" s="112"/>
      <c r="S85" s="115"/>
      <c r="T85" s="119"/>
      <c r="U85" s="119"/>
      <c r="V85" s="119"/>
    </row>
    <row r="86" spans="1:22" ht="14.4" x14ac:dyDescent="0.3">
      <c r="A86" s="105">
        <v>42461</v>
      </c>
      <c r="B86" s="106">
        <v>104.4</v>
      </c>
      <c r="C86" s="106">
        <v>5.0999999999999996</v>
      </c>
      <c r="D86" s="106">
        <v>101.4</v>
      </c>
      <c r="E86" s="109">
        <v>0.4</v>
      </c>
      <c r="F86" s="120" t="e">
        <f t="shared" si="19"/>
        <v>#DIV/0!</v>
      </c>
      <c r="G86" s="111"/>
      <c r="H86" s="59"/>
      <c r="I86" s="59"/>
      <c r="J86" s="121"/>
      <c r="K86" s="97">
        <v>101.2</v>
      </c>
      <c r="L86" s="110">
        <f t="shared" si="20"/>
        <v>1.2000000000000028</v>
      </c>
      <c r="M86" s="110">
        <f t="shared" si="14"/>
        <v>0.69651741293532154</v>
      </c>
      <c r="N86" s="112"/>
      <c r="O86" s="97">
        <v>104.2</v>
      </c>
      <c r="P86" s="110">
        <f t="shared" si="17"/>
        <v>4.6184738955823406</v>
      </c>
      <c r="Q86" s="110">
        <f t="shared" si="18"/>
        <v>-1.605288007554293</v>
      </c>
      <c r="R86" s="112"/>
      <c r="S86" s="115"/>
      <c r="T86" s="119"/>
      <c r="U86" s="119"/>
      <c r="V86" s="119"/>
    </row>
    <row r="87" spans="1:22" ht="14.4" x14ac:dyDescent="0.3">
      <c r="A87" s="105">
        <v>42430</v>
      </c>
      <c r="B87" s="106">
        <v>105.2</v>
      </c>
      <c r="C87" s="106">
        <v>-2</v>
      </c>
      <c r="D87" s="106">
        <v>101</v>
      </c>
      <c r="E87" s="109">
        <v>-1.1000000000000001</v>
      </c>
      <c r="F87" s="120" t="e">
        <f t="shared" si="19"/>
        <v>#DIV/0!</v>
      </c>
      <c r="G87" s="111">
        <f>AVERAGE(D87:D89)/AVERAGE(D90:D92)-1</f>
        <v>1.9372077488309936E-2</v>
      </c>
      <c r="H87" s="96">
        <f>(D87/AVERAGE(D87:D89)-1)*100</f>
        <v>-0.72083879423329167</v>
      </c>
      <c r="I87" s="59"/>
      <c r="J87" s="121"/>
      <c r="K87" s="97">
        <v>100.5</v>
      </c>
      <c r="L87" s="110">
        <f t="shared" si="20"/>
        <v>1.1066398390342016</v>
      </c>
      <c r="M87" s="110">
        <f t="shared" ref="M87:M150" si="21">K87/K88*100-100</f>
        <v>-1.1799410029498603</v>
      </c>
      <c r="N87" s="112">
        <f>AVERAGE(K87:K89)/AVERAGE(K90:K92)-1</f>
        <v>1.5353805073431204E-2</v>
      </c>
      <c r="O87" s="97">
        <v>105.9</v>
      </c>
      <c r="P87" s="110">
        <f t="shared" ref="P87:P118" si="22">O87/O99*100-100</f>
        <v>5.9000000000000199</v>
      </c>
      <c r="Q87" s="110">
        <f t="shared" ref="Q87:Q118" si="23">O87/O88*100-100</f>
        <v>-0.65666041275795806</v>
      </c>
      <c r="R87" s="112">
        <f>AVERAGE(O87:O89)/AVERAGE(O90:O92)-1</f>
        <v>5.4703135423615823E-2</v>
      </c>
      <c r="S87" s="115"/>
      <c r="T87" s="119"/>
      <c r="U87" s="119"/>
      <c r="V87" s="119"/>
    </row>
    <row r="88" spans="1:22" ht="14.4" x14ac:dyDescent="0.3">
      <c r="A88" s="105">
        <v>42401</v>
      </c>
      <c r="B88" s="106">
        <v>98.3</v>
      </c>
      <c r="C88" s="106">
        <v>7</v>
      </c>
      <c r="D88" s="106">
        <v>102.1</v>
      </c>
      <c r="E88" s="109">
        <v>0</v>
      </c>
      <c r="F88" s="120" t="e">
        <f t="shared" si="19"/>
        <v>#DIV/0!</v>
      </c>
      <c r="G88" s="59"/>
      <c r="H88" s="59"/>
      <c r="I88" s="59"/>
      <c r="J88" s="121"/>
      <c r="K88" s="97">
        <v>101.7</v>
      </c>
      <c r="L88" s="110">
        <f t="shared" si="20"/>
        <v>2.3138832997987748</v>
      </c>
      <c r="M88" s="110">
        <f t="shared" si="21"/>
        <v>-0.29411764705882604</v>
      </c>
      <c r="N88" s="103"/>
      <c r="O88" s="97">
        <v>106.6</v>
      </c>
      <c r="P88" s="110">
        <f t="shared" si="22"/>
        <v>8.3333333333333286</v>
      </c>
      <c r="Q88" s="110">
        <f t="shared" si="23"/>
        <v>2.7965284474445298</v>
      </c>
      <c r="R88" s="103"/>
      <c r="S88" s="115"/>
      <c r="T88" s="119"/>
      <c r="U88" s="119"/>
      <c r="V88" s="119"/>
    </row>
    <row r="89" spans="1:22" ht="14.4" x14ac:dyDescent="0.3">
      <c r="A89" s="105">
        <v>42370</v>
      </c>
      <c r="B89" s="106">
        <v>86</v>
      </c>
      <c r="C89" s="106">
        <v>-0.3</v>
      </c>
      <c r="D89" s="106">
        <v>102.1</v>
      </c>
      <c r="E89" s="122">
        <v>2.2000000000000002</v>
      </c>
      <c r="F89" s="120" t="e">
        <f t="shared" si="19"/>
        <v>#DIV/0!</v>
      </c>
      <c r="G89" s="59"/>
      <c r="H89" s="59"/>
      <c r="I89" s="59"/>
      <c r="J89" s="121"/>
      <c r="K89" s="97">
        <v>102</v>
      </c>
      <c r="L89" s="110">
        <f t="shared" si="20"/>
        <v>3.134479271991907</v>
      </c>
      <c r="M89" s="110">
        <f t="shared" si="21"/>
        <v>1.8981018981019133</v>
      </c>
      <c r="N89" s="103"/>
      <c r="O89" s="97">
        <v>103.7</v>
      </c>
      <c r="P89" s="110">
        <f t="shared" si="22"/>
        <v>1.9665683382497576</v>
      </c>
      <c r="Q89" s="110">
        <f t="shared" si="23"/>
        <v>2.2682445759368903</v>
      </c>
      <c r="R89" s="103"/>
      <c r="S89" s="115"/>
      <c r="T89" s="119"/>
      <c r="U89" s="119"/>
      <c r="V89" s="119"/>
    </row>
    <row r="90" spans="1:22" x14ac:dyDescent="0.3">
      <c r="A90" s="105">
        <v>42339</v>
      </c>
      <c r="B90" s="106">
        <v>98.5</v>
      </c>
      <c r="C90" s="106">
        <v>2.2000000000000002</v>
      </c>
      <c r="D90" s="106">
        <v>100.1</v>
      </c>
      <c r="E90" s="106">
        <v>0.8</v>
      </c>
      <c r="F90" s="120" t="e">
        <f t="shared" si="19"/>
        <v>#DIV/0!</v>
      </c>
      <c r="G90" s="111">
        <f>AVERAGE(D90:D92)/AVERAGE(D93:D95)-1</f>
        <v>-6.6755674232321649E-4</v>
      </c>
      <c r="H90" s="96">
        <f>(D90/AVERAGE(D90:D92)-1)*100</f>
        <v>0.30060120240480437</v>
      </c>
      <c r="I90" s="96">
        <f>AVERAGE(B90:B101)</f>
        <v>99.983333333333334</v>
      </c>
      <c r="J90" s="107">
        <f>AVERAGE(D90:D101)</f>
        <v>99.75</v>
      </c>
      <c r="K90" s="97">
        <v>100.1</v>
      </c>
      <c r="L90" s="110">
        <f t="shared" si="20"/>
        <v>-0.98911968348170376</v>
      </c>
      <c r="M90" s="110">
        <f t="shared" si="21"/>
        <v>0.80563947633433486</v>
      </c>
      <c r="N90" s="112">
        <f>AVERAGE(K90:K92)/AVERAGE(K93:K95)-1</f>
        <v>6.6800267201072572E-4</v>
      </c>
      <c r="O90" s="97">
        <v>101.4</v>
      </c>
      <c r="P90" s="110">
        <f t="shared" si="22"/>
        <v>-0.87976539589440961</v>
      </c>
      <c r="Q90" s="110">
        <f t="shared" si="23"/>
        <v>2.114803625377661</v>
      </c>
      <c r="R90" s="112">
        <f>AVERAGE(O90:O92)/AVERAGE(O93:O95)-1</f>
        <v>6.3779791876468206E-3</v>
      </c>
      <c r="S90" s="115"/>
      <c r="T90" s="114"/>
      <c r="U90" s="114"/>
      <c r="V90" s="114"/>
    </row>
    <row r="91" spans="1:22" x14ac:dyDescent="0.3">
      <c r="A91" s="105">
        <v>42309</v>
      </c>
      <c r="B91" s="106">
        <v>107.2</v>
      </c>
      <c r="C91" s="106">
        <v>3.8</v>
      </c>
      <c r="D91" s="106">
        <v>99.3</v>
      </c>
      <c r="E91" s="106">
        <v>-0.7</v>
      </c>
      <c r="F91" s="120" t="e">
        <f t="shared" si="19"/>
        <v>#DIV/0!</v>
      </c>
      <c r="G91" s="59"/>
      <c r="H91" s="59"/>
      <c r="I91" s="59"/>
      <c r="J91" s="121"/>
      <c r="K91" s="97">
        <v>99.3</v>
      </c>
      <c r="L91" s="110">
        <f t="shared" si="20"/>
        <v>-0.10060362173038584</v>
      </c>
      <c r="M91" s="110">
        <f t="shared" si="21"/>
        <v>-0.89820359281436879</v>
      </c>
      <c r="N91" s="103"/>
      <c r="O91" s="97">
        <v>99.3</v>
      </c>
      <c r="P91" s="110">
        <f t="shared" si="22"/>
        <v>-1.8774703557312193</v>
      </c>
      <c r="Q91" s="110">
        <f t="shared" si="23"/>
        <v>0.20181634712412233</v>
      </c>
      <c r="R91" s="103"/>
      <c r="S91" s="115"/>
      <c r="T91" s="119"/>
      <c r="U91" s="119"/>
      <c r="V91" s="119"/>
    </row>
    <row r="92" spans="1:22" x14ac:dyDescent="0.3">
      <c r="A92" s="105">
        <v>42278</v>
      </c>
      <c r="B92" s="106">
        <v>107.3</v>
      </c>
      <c r="C92" s="106">
        <v>0.9</v>
      </c>
      <c r="D92" s="106">
        <v>100</v>
      </c>
      <c r="E92" s="106">
        <v>0.6</v>
      </c>
      <c r="F92" s="120" t="e">
        <f t="shared" si="19"/>
        <v>#DIV/0!</v>
      </c>
      <c r="G92" s="59"/>
      <c r="H92" s="59"/>
      <c r="I92" s="59"/>
      <c r="J92" s="121"/>
      <c r="K92" s="97">
        <v>100.2</v>
      </c>
      <c r="L92" s="110">
        <f t="shared" si="20"/>
        <v>0.90634441087613027</v>
      </c>
      <c r="M92" s="110">
        <f t="shared" si="21"/>
        <v>0.90634441087613027</v>
      </c>
      <c r="N92" s="103"/>
      <c r="O92" s="97">
        <v>99.1</v>
      </c>
      <c r="P92" s="110">
        <f t="shared" si="22"/>
        <v>-1.7839444995044715</v>
      </c>
      <c r="Q92" s="110">
        <f t="shared" si="23"/>
        <v>0.60913705583756439</v>
      </c>
      <c r="R92" s="103"/>
      <c r="S92" s="115"/>
      <c r="T92" s="119"/>
      <c r="U92" s="119"/>
      <c r="V92" s="119"/>
    </row>
    <row r="93" spans="1:22" x14ac:dyDescent="0.3">
      <c r="A93" s="105">
        <v>42248</v>
      </c>
      <c r="B93" s="106">
        <v>106.7</v>
      </c>
      <c r="C93" s="106">
        <v>0.8</v>
      </c>
      <c r="D93" s="106">
        <v>99.4</v>
      </c>
      <c r="E93" s="106">
        <v>0.3</v>
      </c>
      <c r="F93" s="120" t="e">
        <f t="shared" si="19"/>
        <v>#DIV/0!</v>
      </c>
      <c r="G93" s="111">
        <f>AVERAGE(D93:D95)/AVERAGE(D96:D98)-1</f>
        <v>-1.0003334444812495E-3</v>
      </c>
      <c r="H93" s="96">
        <f>(D93/AVERAGE(D93:D95)-1)*100</f>
        <v>-0.46728971962617383</v>
      </c>
      <c r="I93" s="59"/>
      <c r="J93" s="121"/>
      <c r="K93" s="97">
        <v>99.3</v>
      </c>
      <c r="L93" s="110">
        <f t="shared" si="20"/>
        <v>0.20181634712412233</v>
      </c>
      <c r="M93" s="110">
        <f t="shared" si="21"/>
        <v>0.60790273556230545</v>
      </c>
      <c r="N93" s="112">
        <f>AVERAGE(K93:K95)/AVERAGE(K96:K98)-1</f>
        <v>-2.3325558147285763E-3</v>
      </c>
      <c r="O93" s="97">
        <v>98.5</v>
      </c>
      <c r="P93" s="110">
        <f t="shared" si="22"/>
        <v>-2.3785926660059573</v>
      </c>
      <c r="Q93" s="110">
        <f t="shared" si="23"/>
        <v>-2.0874751491053729</v>
      </c>
      <c r="R93" s="112">
        <f>AVERAGE(O93:O95)/AVERAGE(O96:O98)-1</f>
        <v>-1.3409319477035719E-3</v>
      </c>
      <c r="S93" s="115"/>
      <c r="T93" s="119"/>
      <c r="U93" s="119"/>
      <c r="V93" s="119"/>
    </row>
    <row r="94" spans="1:22" x14ac:dyDescent="0.3">
      <c r="A94" s="105">
        <v>42217</v>
      </c>
      <c r="B94" s="106">
        <v>90.9</v>
      </c>
      <c r="C94" s="106">
        <v>3.4</v>
      </c>
      <c r="D94" s="106">
        <v>99.1</v>
      </c>
      <c r="E94" s="106">
        <v>-2</v>
      </c>
      <c r="F94" s="120" t="e">
        <f t="shared" si="19"/>
        <v>#DIV/0!</v>
      </c>
      <c r="G94" s="59"/>
      <c r="H94" s="59"/>
      <c r="I94" s="59"/>
      <c r="J94" s="121"/>
      <c r="K94" s="97">
        <v>98.7</v>
      </c>
      <c r="L94" s="110">
        <f t="shared" si="20"/>
        <v>1.9628099173553721</v>
      </c>
      <c r="M94" s="110">
        <f t="shared" si="21"/>
        <v>-2.6627218934911241</v>
      </c>
      <c r="N94" s="103"/>
      <c r="O94" s="97">
        <v>100.6</v>
      </c>
      <c r="P94" s="110">
        <f t="shared" si="22"/>
        <v>-9.9304865938449893E-2</v>
      </c>
      <c r="Q94" s="110">
        <f t="shared" si="23"/>
        <v>1.8218623481781435</v>
      </c>
      <c r="R94" s="103"/>
      <c r="S94" s="115"/>
      <c r="T94" s="119"/>
      <c r="U94" s="119"/>
      <c r="V94" s="119"/>
    </row>
    <row r="95" spans="1:22" x14ac:dyDescent="0.3">
      <c r="A95" s="105">
        <v>42186</v>
      </c>
      <c r="B95" s="106">
        <v>106.2</v>
      </c>
      <c r="C95" s="106">
        <v>1.5</v>
      </c>
      <c r="D95" s="106">
        <v>101.1</v>
      </c>
      <c r="E95" s="106">
        <v>1.2</v>
      </c>
      <c r="F95" s="120" t="e">
        <f t="shared" si="19"/>
        <v>#DIV/0!</v>
      </c>
      <c r="G95" s="59"/>
      <c r="H95" s="59"/>
      <c r="I95" s="59"/>
      <c r="J95" s="121"/>
      <c r="K95" s="97">
        <v>101.4</v>
      </c>
      <c r="L95" s="110">
        <f t="shared" si="20"/>
        <v>0.69513406156902136</v>
      </c>
      <c r="M95" s="110">
        <f t="shared" si="21"/>
        <v>1.4000000000000057</v>
      </c>
      <c r="N95" s="103"/>
      <c r="O95" s="97">
        <v>98.8</v>
      </c>
      <c r="P95" s="110">
        <f t="shared" si="22"/>
        <v>-2.6600985221674875</v>
      </c>
      <c r="Q95" s="110">
        <f t="shared" si="23"/>
        <v>0.40650406504063596</v>
      </c>
      <c r="R95" s="103"/>
      <c r="S95" s="115"/>
      <c r="T95" s="119"/>
      <c r="U95" s="119"/>
      <c r="V95" s="119"/>
    </row>
    <row r="96" spans="1:22" x14ac:dyDescent="0.3">
      <c r="A96" s="105">
        <v>42156</v>
      </c>
      <c r="B96" s="106">
        <v>105.6</v>
      </c>
      <c r="C96" s="106">
        <v>9</v>
      </c>
      <c r="D96" s="106">
        <v>99.9</v>
      </c>
      <c r="E96" s="106">
        <v>-0.1</v>
      </c>
      <c r="F96" s="120" t="e">
        <f t="shared" si="19"/>
        <v>#DIV/0!</v>
      </c>
      <c r="G96" s="111">
        <f>AVERAGE(D96:D98)/AVERAGE(D99:D101)-1</f>
        <v>6.0382422006037828E-3</v>
      </c>
      <c r="H96" s="96">
        <f>(D96/AVERAGE(D96:D98)-1)*100</f>
        <v>-6.6688896298749967E-2</v>
      </c>
      <c r="I96" s="59"/>
      <c r="J96" s="121"/>
      <c r="K96" s="97">
        <v>100</v>
      </c>
      <c r="L96" s="110">
        <f t="shared" si="20"/>
        <v>1.3171225937183522</v>
      </c>
      <c r="M96" s="110">
        <f t="shared" si="21"/>
        <v>-9.9900099900096961E-2</v>
      </c>
      <c r="N96" s="112">
        <f>AVERAGE(K96:K98)/AVERAGE(K99:K101)-1</f>
        <v>8.0618071884446252E-3</v>
      </c>
      <c r="O96" s="97">
        <v>98.4</v>
      </c>
      <c r="P96" s="110">
        <f t="shared" si="22"/>
        <v>-3.1496062992125928</v>
      </c>
      <c r="Q96" s="110">
        <f t="shared" si="23"/>
        <v>-1.8943170488534378</v>
      </c>
      <c r="R96" s="112">
        <f>AVERAGE(O96:O98)/AVERAGE(O99:O101)-1</f>
        <v>-5.9980006664447361E-3</v>
      </c>
      <c r="S96" s="115"/>
      <c r="T96" s="119"/>
      <c r="U96" s="119"/>
      <c r="V96" s="119"/>
    </row>
    <row r="97" spans="1:22" x14ac:dyDescent="0.3">
      <c r="A97" s="105">
        <v>42125</v>
      </c>
      <c r="B97" s="106">
        <v>92.6</v>
      </c>
      <c r="C97" s="106">
        <v>-4.5999999999999996</v>
      </c>
      <c r="D97" s="106">
        <v>100</v>
      </c>
      <c r="E97" s="106">
        <v>0</v>
      </c>
      <c r="F97" s="120" t="e">
        <f t="shared" si="19"/>
        <v>#DIV/0!</v>
      </c>
      <c r="G97" s="111"/>
      <c r="H97" s="59"/>
      <c r="I97" s="59"/>
      <c r="J97" s="121"/>
      <c r="K97" s="97">
        <v>100.1</v>
      </c>
      <c r="L97" s="110">
        <f t="shared" si="20"/>
        <v>1.5212981744421938</v>
      </c>
      <c r="M97" s="110">
        <f t="shared" si="21"/>
        <v>9.9999999999994316E-2</v>
      </c>
      <c r="N97" s="112"/>
      <c r="O97" s="97">
        <v>100.3</v>
      </c>
      <c r="P97" s="110">
        <f t="shared" si="22"/>
        <v>0.50100200400802919</v>
      </c>
      <c r="Q97" s="110">
        <f t="shared" si="23"/>
        <v>0.70281124497992664</v>
      </c>
      <c r="R97" s="112"/>
      <c r="S97" s="115"/>
      <c r="T97" s="119"/>
      <c r="U97" s="119"/>
      <c r="V97" s="119"/>
    </row>
    <row r="98" spans="1:22" x14ac:dyDescent="0.3">
      <c r="A98" s="105">
        <v>42095</v>
      </c>
      <c r="B98" s="106">
        <v>99.3</v>
      </c>
      <c r="C98" s="106">
        <v>0.8</v>
      </c>
      <c r="D98" s="106">
        <v>100</v>
      </c>
      <c r="E98" s="106">
        <v>0.4</v>
      </c>
      <c r="F98" s="120" t="e">
        <f t="shared" si="19"/>
        <v>#DIV/0!</v>
      </c>
      <c r="G98" s="111"/>
      <c r="H98" s="59"/>
      <c r="I98" s="59"/>
      <c r="J98" s="121"/>
      <c r="K98" s="97">
        <v>100</v>
      </c>
      <c r="L98" s="110">
        <f t="shared" si="20"/>
        <v>0.50251256281406143</v>
      </c>
      <c r="M98" s="110">
        <f t="shared" si="21"/>
        <v>0.60362173038228661</v>
      </c>
      <c r="N98" s="112"/>
      <c r="O98" s="97">
        <v>99.6</v>
      </c>
      <c r="P98" s="110">
        <f t="shared" si="22"/>
        <v>-2.6392961876832857</v>
      </c>
      <c r="Q98" s="110">
        <f t="shared" si="23"/>
        <v>-0.40000000000000568</v>
      </c>
      <c r="R98" s="112"/>
      <c r="S98" s="115"/>
      <c r="T98" s="119"/>
      <c r="U98" s="119"/>
      <c r="V98" s="119"/>
    </row>
    <row r="99" spans="1:22" x14ac:dyDescent="0.3">
      <c r="A99" s="105">
        <v>42064</v>
      </c>
      <c r="B99" s="106">
        <v>107.3</v>
      </c>
      <c r="C99" s="106">
        <v>5</v>
      </c>
      <c r="D99" s="106">
        <v>99.6</v>
      </c>
      <c r="E99" s="106">
        <v>0.3</v>
      </c>
      <c r="F99" s="120" t="e">
        <f t="shared" si="19"/>
        <v>#DIV/0!</v>
      </c>
      <c r="G99" s="111">
        <f>AVERAGE(D99:D101)/AVERAGE(D102:D104)-1</f>
        <v>-6.7046597385189699E-4</v>
      </c>
      <c r="H99" s="96">
        <f>(D99/AVERAGE(D99:D101)-1)*100</f>
        <v>0.23482053002348291</v>
      </c>
      <c r="I99" s="59"/>
      <c r="J99" s="121"/>
      <c r="K99" s="97">
        <v>99.4</v>
      </c>
      <c r="L99" s="110">
        <f t="shared" si="20"/>
        <v>-0.40080160320640346</v>
      </c>
      <c r="M99" s="110">
        <f t="shared" si="21"/>
        <v>0</v>
      </c>
      <c r="N99" s="112">
        <f>AVERAGE(K99:K101)/AVERAGE(K102:K104)-1</f>
        <v>-7.0046697798531454E-3</v>
      </c>
      <c r="O99" s="97">
        <v>100</v>
      </c>
      <c r="P99" s="110">
        <f t="shared" si="22"/>
        <v>-2.1526418786692858</v>
      </c>
      <c r="Q99" s="110">
        <f t="shared" si="23"/>
        <v>1.6260162601625865</v>
      </c>
      <c r="R99" s="112">
        <f>AVERAGE(O99:O101)/AVERAGE(O102:O104)-1</f>
        <v>-1.4126149802890731E-2</v>
      </c>
      <c r="S99" s="115"/>
      <c r="T99" s="119"/>
      <c r="U99" s="119"/>
      <c r="V99" s="119"/>
    </row>
    <row r="100" spans="1:22" x14ac:dyDescent="0.3">
      <c r="A100" s="105">
        <v>42036</v>
      </c>
      <c r="B100" s="106">
        <v>91.9</v>
      </c>
      <c r="C100" s="106">
        <v>-2.6</v>
      </c>
      <c r="D100" s="106">
        <v>99.3</v>
      </c>
      <c r="E100" s="106">
        <v>0.1</v>
      </c>
      <c r="F100" s="120" t="e">
        <f t="shared" si="19"/>
        <v>#DIV/0!</v>
      </c>
      <c r="G100" s="59"/>
      <c r="H100" s="59"/>
      <c r="I100" s="59"/>
      <c r="J100" s="121"/>
      <c r="K100" s="97">
        <v>99.4</v>
      </c>
      <c r="L100" s="110">
        <f t="shared" si="20"/>
        <v>0</v>
      </c>
      <c r="M100" s="110">
        <f t="shared" si="21"/>
        <v>0.50556117290192049</v>
      </c>
      <c r="N100" s="103"/>
      <c r="O100" s="97">
        <v>98.4</v>
      </c>
      <c r="P100" s="110">
        <f t="shared" si="22"/>
        <v>-6.7298578199052059</v>
      </c>
      <c r="Q100" s="110">
        <f t="shared" si="23"/>
        <v>-3.244837758112098</v>
      </c>
      <c r="R100" s="103"/>
      <c r="S100" s="115"/>
      <c r="T100" s="119"/>
      <c r="U100" s="119"/>
      <c r="V100" s="119"/>
    </row>
    <row r="101" spans="1:22" x14ac:dyDescent="0.3">
      <c r="A101" s="105">
        <v>42005</v>
      </c>
      <c r="B101" s="106">
        <v>86.3</v>
      </c>
      <c r="C101" s="106">
        <v>-5.6</v>
      </c>
      <c r="D101" s="106">
        <v>99.2</v>
      </c>
      <c r="E101" s="106">
        <v>-1.3</v>
      </c>
      <c r="F101" s="120" t="e">
        <f t="shared" si="19"/>
        <v>#DIV/0!</v>
      </c>
      <c r="G101" s="59"/>
      <c r="H101" s="59"/>
      <c r="I101" s="59"/>
      <c r="J101" s="121"/>
      <c r="K101" s="97">
        <v>98.9</v>
      </c>
      <c r="L101" s="110">
        <f t="shared" si="20"/>
        <v>-0.40281973816715322</v>
      </c>
      <c r="M101" s="110">
        <f t="shared" si="21"/>
        <v>-2.1760633036597312</v>
      </c>
      <c r="N101" s="103"/>
      <c r="O101" s="97">
        <v>101.7</v>
      </c>
      <c r="P101" s="110">
        <f t="shared" si="22"/>
        <v>-2.8653295128939931</v>
      </c>
      <c r="Q101" s="110">
        <f t="shared" si="23"/>
        <v>-0.58651026392962535</v>
      </c>
      <c r="R101" s="103"/>
      <c r="S101" s="115"/>
      <c r="T101" s="119"/>
      <c r="U101" s="119"/>
      <c r="V101" s="119"/>
    </row>
    <row r="102" spans="1:22" x14ac:dyDescent="0.3">
      <c r="A102" s="105">
        <v>41974</v>
      </c>
      <c r="B102" s="106">
        <v>96.4</v>
      </c>
      <c r="C102" s="106">
        <v>3.1</v>
      </c>
      <c r="D102" s="106">
        <v>100.5</v>
      </c>
      <c r="E102" s="106">
        <v>1.6</v>
      </c>
      <c r="F102" s="120" t="e">
        <f t="shared" si="19"/>
        <v>#DIV/0!</v>
      </c>
      <c r="G102" s="111">
        <f>AVERAGE(D102:D104)/AVERAGE(D105:D107)-1</f>
        <v>1.1186440677966258E-2</v>
      </c>
      <c r="H102" s="96">
        <f>(D102/AVERAGE(D102:D104)-1)*100</f>
        <v>1.0727455581629242</v>
      </c>
      <c r="I102" s="96">
        <f>AVERAGE(B102:B113)</f>
        <v>98.741666666666674</v>
      </c>
      <c r="J102" s="107">
        <f>AVERAGE(D102:D113)</f>
        <v>98.824999999999989</v>
      </c>
      <c r="K102" s="97">
        <v>101.1</v>
      </c>
      <c r="L102" s="110">
        <f t="shared" si="20"/>
        <v>1.2012012012012008</v>
      </c>
      <c r="M102" s="110">
        <f t="shared" si="21"/>
        <v>1.7102615694164882</v>
      </c>
      <c r="N102" s="112">
        <f>AVERAGE(K102:K104)/AVERAGE(K105:K107)-1</f>
        <v>1.0788941335131641E-2</v>
      </c>
      <c r="O102" s="97">
        <v>102.3</v>
      </c>
      <c r="P102" s="110">
        <f t="shared" si="22"/>
        <v>-0.77594568380212081</v>
      </c>
      <c r="Q102" s="110">
        <f t="shared" si="23"/>
        <v>1.0869565217391397</v>
      </c>
      <c r="R102" s="112">
        <f>AVERAGE(O102:O104)/AVERAGE(O105:O107)-1</f>
        <v>4.2890135268884855E-3</v>
      </c>
      <c r="S102" s="115"/>
      <c r="T102" s="114"/>
      <c r="U102" s="114"/>
      <c r="V102" s="114"/>
    </row>
    <row r="103" spans="1:22" x14ac:dyDescent="0.3">
      <c r="A103" s="105">
        <v>41944</v>
      </c>
      <c r="B103" s="106">
        <v>103.3</v>
      </c>
      <c r="C103" s="106">
        <v>-1.2</v>
      </c>
      <c r="D103" s="106">
        <v>98.9</v>
      </c>
      <c r="E103" s="106">
        <v>0</v>
      </c>
      <c r="F103" s="120" t="e">
        <f t="shared" si="19"/>
        <v>#DIV/0!</v>
      </c>
      <c r="G103" s="59"/>
      <c r="H103" s="59"/>
      <c r="I103" s="59"/>
      <c r="J103" s="121"/>
      <c r="K103" s="97">
        <v>99.4</v>
      </c>
      <c r="L103" s="110">
        <f t="shared" si="20"/>
        <v>-0.3009027081243687</v>
      </c>
      <c r="M103" s="110">
        <f t="shared" si="21"/>
        <v>0.10070493454179541</v>
      </c>
      <c r="N103" s="103"/>
      <c r="O103" s="97">
        <v>101.2</v>
      </c>
      <c r="P103" s="110">
        <f t="shared" si="22"/>
        <v>-0.68694798822374992</v>
      </c>
      <c r="Q103" s="110">
        <f t="shared" si="23"/>
        <v>0.29732408325074289</v>
      </c>
      <c r="R103" s="103"/>
      <c r="S103" s="115"/>
    </row>
    <row r="104" spans="1:22" x14ac:dyDescent="0.3">
      <c r="A104" s="105">
        <v>41913</v>
      </c>
      <c r="B104" s="106">
        <v>106.3</v>
      </c>
      <c r="C104" s="106">
        <v>1.1000000000000001</v>
      </c>
      <c r="D104" s="106">
        <v>98.9</v>
      </c>
      <c r="E104" s="106">
        <v>0.2</v>
      </c>
      <c r="F104" s="120" t="e">
        <f t="shared" si="19"/>
        <v>#DIV/0!</v>
      </c>
      <c r="G104" s="59"/>
      <c r="H104" s="59"/>
      <c r="I104" s="59"/>
      <c r="J104" s="121"/>
      <c r="K104" s="97">
        <v>99.3</v>
      </c>
      <c r="L104" s="110">
        <f t="shared" si="20"/>
        <v>1.8461538461538538</v>
      </c>
      <c r="M104" s="110">
        <f t="shared" si="21"/>
        <v>0.20181634712412233</v>
      </c>
      <c r="N104" s="103"/>
      <c r="O104" s="97">
        <v>100.9</v>
      </c>
      <c r="P104" s="110">
        <f t="shared" si="22"/>
        <v>-0.1978239366963237</v>
      </c>
      <c r="Q104" s="110">
        <f t="shared" si="23"/>
        <v>0</v>
      </c>
      <c r="R104" s="103"/>
      <c r="S104" s="115"/>
    </row>
    <row r="105" spans="1:22" x14ac:dyDescent="0.3">
      <c r="A105" s="105">
        <v>41883</v>
      </c>
      <c r="B105" s="106">
        <v>105.9</v>
      </c>
      <c r="C105" s="106">
        <v>4</v>
      </c>
      <c r="D105" s="106">
        <v>98.7</v>
      </c>
      <c r="E105" s="106">
        <v>2.2999999999999998</v>
      </c>
      <c r="F105" s="120" t="e">
        <f t="shared" si="19"/>
        <v>#DIV/0!</v>
      </c>
      <c r="G105" s="111">
        <f>AVERAGE(D105:D107)/AVERAGE(D108:D110)-1</f>
        <v>-3.388681802779514E-4</v>
      </c>
      <c r="H105" s="96">
        <f>(D105/AVERAGE(D105:D107)-1)*100</f>
        <v>0.37288135593220861</v>
      </c>
      <c r="I105" s="59"/>
      <c r="J105" s="121"/>
      <c r="K105" s="97">
        <v>99.1</v>
      </c>
      <c r="L105" s="110">
        <f t="shared" si="20"/>
        <v>0.91649694501016654</v>
      </c>
      <c r="M105" s="110">
        <f t="shared" si="21"/>
        <v>2.376033057851231</v>
      </c>
      <c r="N105" s="112">
        <f>AVERAGE(K105:K107)/AVERAGE(K108:K110)-1</f>
        <v>-6.7385444743950362E-4</v>
      </c>
      <c r="O105" s="97">
        <v>100.9</v>
      </c>
      <c r="P105" s="110">
        <f t="shared" si="22"/>
        <v>-0.1978239366963237</v>
      </c>
      <c r="Q105" s="110">
        <f t="shared" si="23"/>
        <v>0.19860973187687136</v>
      </c>
      <c r="R105" s="112">
        <f>AVERAGE(O105:O107)/AVERAGE(O108:O110)-1</f>
        <v>-1.9756338491931924E-3</v>
      </c>
      <c r="S105" s="115"/>
    </row>
    <row r="106" spans="1:22" x14ac:dyDescent="0.3">
      <c r="A106" s="105">
        <v>41852</v>
      </c>
      <c r="B106" s="106">
        <v>87.9</v>
      </c>
      <c r="C106" s="106">
        <v>-5.0999999999999996</v>
      </c>
      <c r="D106" s="106">
        <v>96.5</v>
      </c>
      <c r="E106" s="106">
        <v>-3.3</v>
      </c>
      <c r="F106" s="120" t="e">
        <f t="shared" si="19"/>
        <v>#DIV/0!</v>
      </c>
      <c r="G106" s="59"/>
      <c r="H106" s="59"/>
      <c r="I106" s="59"/>
      <c r="J106" s="121"/>
      <c r="K106" s="97">
        <v>96.8</v>
      </c>
      <c r="L106" s="110">
        <f t="shared" si="20"/>
        <v>-1.9250253292806434</v>
      </c>
      <c r="M106" s="110">
        <f t="shared" si="21"/>
        <v>-3.8728897715988069</v>
      </c>
      <c r="N106" s="103"/>
      <c r="O106" s="97">
        <v>100.7</v>
      </c>
      <c r="P106" s="110">
        <f t="shared" si="22"/>
        <v>-0.49407114624506221</v>
      </c>
      <c r="Q106" s="110">
        <f t="shared" si="23"/>
        <v>-0.78817733990148042</v>
      </c>
      <c r="R106" s="103"/>
      <c r="S106" s="115"/>
    </row>
    <row r="107" spans="1:22" x14ac:dyDescent="0.3">
      <c r="A107" s="105">
        <v>41821</v>
      </c>
      <c r="B107" s="106">
        <v>104.6</v>
      </c>
      <c r="C107" s="106">
        <v>3.2</v>
      </c>
      <c r="D107" s="106">
        <v>99.8</v>
      </c>
      <c r="E107" s="106">
        <v>1.5</v>
      </c>
      <c r="F107" s="120" t="e">
        <f t="shared" si="19"/>
        <v>#DIV/0!</v>
      </c>
      <c r="G107" s="59"/>
      <c r="H107" s="59"/>
      <c r="I107" s="59"/>
      <c r="J107" s="121"/>
      <c r="K107" s="97">
        <v>100.7</v>
      </c>
      <c r="L107" s="110">
        <f t="shared" si="20"/>
        <v>4.4605809128630796</v>
      </c>
      <c r="M107" s="110">
        <f t="shared" si="21"/>
        <v>2.0263424518743705</v>
      </c>
      <c r="N107" s="103"/>
      <c r="O107" s="97">
        <v>101.5</v>
      </c>
      <c r="P107" s="110">
        <f t="shared" si="22"/>
        <v>0</v>
      </c>
      <c r="Q107" s="110">
        <f t="shared" si="23"/>
        <v>-9.8425196850399743E-2</v>
      </c>
      <c r="R107" s="103"/>
      <c r="S107" s="115"/>
    </row>
    <row r="108" spans="1:22" x14ac:dyDescent="0.3">
      <c r="A108" s="105">
        <v>41791</v>
      </c>
      <c r="B108" s="106">
        <v>96.9</v>
      </c>
      <c r="C108" s="106">
        <v>-2.1</v>
      </c>
      <c r="D108" s="106">
        <v>98.3</v>
      </c>
      <c r="E108" s="106">
        <v>0.3</v>
      </c>
      <c r="F108" s="120" t="e">
        <f t="shared" si="19"/>
        <v>#DIV/0!</v>
      </c>
      <c r="G108" s="111">
        <f>AVERAGE(D108:D110)/AVERAGE(D111:D113)-1</f>
        <v>-8.0672268907562295E-3</v>
      </c>
      <c r="H108" s="96">
        <f>(D108/AVERAGE(D108:D110)-1)*100</f>
        <v>-6.7773636055590281E-2</v>
      </c>
      <c r="I108" s="59"/>
      <c r="J108" s="121"/>
      <c r="K108" s="97">
        <v>98.7</v>
      </c>
      <c r="L108" s="110">
        <f t="shared" si="20"/>
        <v>0.61162079510704359</v>
      </c>
      <c r="M108" s="110">
        <f t="shared" si="21"/>
        <v>0.10141987829615573</v>
      </c>
      <c r="N108" s="112">
        <f>AVERAGE(K108:K110)/AVERAGE(K111:K113)-1</f>
        <v>-5.6951423785593924E-3</v>
      </c>
      <c r="O108" s="97">
        <v>101.6</v>
      </c>
      <c r="P108" s="110">
        <f t="shared" si="22"/>
        <v>1.5999999999999943</v>
      </c>
      <c r="Q108" s="110">
        <f t="shared" si="23"/>
        <v>1.8036072144288511</v>
      </c>
      <c r="R108" s="112">
        <f>AVERAGE(O108:O110)/AVERAGE(O111:O113)-1</f>
        <v>-2.7848911651728425E-2</v>
      </c>
      <c r="S108" s="115"/>
    </row>
    <row r="109" spans="1:22" x14ac:dyDescent="0.3">
      <c r="A109" s="105">
        <v>41760</v>
      </c>
      <c r="B109" s="106">
        <v>97.1</v>
      </c>
      <c r="C109" s="106">
        <v>4</v>
      </c>
      <c r="D109" s="106">
        <v>98</v>
      </c>
      <c r="E109" s="106">
        <v>-0.8</v>
      </c>
      <c r="F109" s="120" t="e">
        <f t="shared" ref="F109:F140" si="24">(D109-D$172)/Y$141</f>
        <v>#DIV/0!</v>
      </c>
      <c r="G109" s="59"/>
      <c r="H109" s="96"/>
      <c r="I109" s="59"/>
      <c r="J109" s="121"/>
      <c r="K109" s="97">
        <v>98.6</v>
      </c>
      <c r="L109" s="110">
        <f t="shared" si="20"/>
        <v>2.0703933747412009</v>
      </c>
      <c r="M109" s="110">
        <f t="shared" si="21"/>
        <v>-0.90452261306532478</v>
      </c>
      <c r="N109" s="103"/>
      <c r="O109" s="97">
        <v>99.8</v>
      </c>
      <c r="P109" s="110">
        <f t="shared" si="22"/>
        <v>1.5259409969481226</v>
      </c>
      <c r="Q109" s="110">
        <f t="shared" si="23"/>
        <v>-2.4437927663734058</v>
      </c>
      <c r="R109" s="103"/>
      <c r="S109" s="115"/>
    </row>
    <row r="110" spans="1:22" x14ac:dyDescent="0.3">
      <c r="A110" s="105">
        <v>41730</v>
      </c>
      <c r="B110" s="106">
        <v>98.5</v>
      </c>
      <c r="C110" s="106">
        <v>-1.6</v>
      </c>
      <c r="D110" s="106">
        <v>98.8</v>
      </c>
      <c r="E110" s="106">
        <v>-0.3</v>
      </c>
      <c r="F110" s="120" t="e">
        <f t="shared" si="24"/>
        <v>#DIV/0!</v>
      </c>
      <c r="G110" s="59"/>
      <c r="H110" s="96"/>
      <c r="I110" s="59"/>
      <c r="J110" s="121"/>
      <c r="K110" s="97">
        <v>99.5</v>
      </c>
      <c r="L110" s="110">
        <f t="shared" si="20"/>
        <v>2.4716786817713796</v>
      </c>
      <c r="M110" s="110">
        <f t="shared" si="21"/>
        <v>-0.30060120240480614</v>
      </c>
      <c r="N110" s="103"/>
      <c r="O110" s="97">
        <v>102.3</v>
      </c>
      <c r="P110" s="110">
        <f t="shared" si="22"/>
        <v>3.6474164133738469</v>
      </c>
      <c r="Q110" s="110">
        <f t="shared" si="23"/>
        <v>9.7847358121327943E-2</v>
      </c>
      <c r="R110" s="103"/>
      <c r="S110" s="115"/>
    </row>
    <row r="111" spans="1:22" x14ac:dyDescent="0.3">
      <c r="A111" s="105">
        <v>41699</v>
      </c>
      <c r="B111" s="106">
        <v>102.2</v>
      </c>
      <c r="C111" s="106">
        <v>4.7</v>
      </c>
      <c r="D111" s="106">
        <v>99.1</v>
      </c>
      <c r="E111" s="106">
        <v>-0.1</v>
      </c>
      <c r="F111" s="120" t="e">
        <f t="shared" si="24"/>
        <v>#DIV/0!</v>
      </c>
      <c r="G111" s="111">
        <f>AVERAGE(D111:D113)/AVERAGE(D114:D116)-1</f>
        <v>4.0499493756329663E-3</v>
      </c>
      <c r="H111" s="96">
        <f>(D111/AVERAGE(D111:D113)-1)*100</f>
        <v>-6.7226890756311164E-2</v>
      </c>
      <c r="I111" s="59"/>
      <c r="J111" s="121"/>
      <c r="K111" s="97">
        <v>99.8</v>
      </c>
      <c r="L111" s="110">
        <f t="shared" si="20"/>
        <v>2.9927760577915308</v>
      </c>
      <c r="M111" s="110">
        <f t="shared" si="21"/>
        <v>0.40241448692151494</v>
      </c>
      <c r="N111" s="112">
        <f>AVERAGE(K111:K113)/AVERAGE(K114:K116)-1</f>
        <v>4.7122181083809611E-3</v>
      </c>
      <c r="O111" s="97">
        <v>102.2</v>
      </c>
      <c r="P111" s="110">
        <f t="shared" si="22"/>
        <v>12.18441273326016</v>
      </c>
      <c r="Q111" s="110">
        <f t="shared" si="23"/>
        <v>-3.1279620853080559</v>
      </c>
      <c r="R111" s="112">
        <f>AVERAGE(O111:O113)/AVERAGE(O114:O116)-1</f>
        <v>2.0581509310682478E-2</v>
      </c>
      <c r="S111" s="115"/>
    </row>
    <row r="112" spans="1:22" x14ac:dyDescent="0.3">
      <c r="A112" s="105">
        <v>41671</v>
      </c>
      <c r="B112" s="106">
        <v>94.4</v>
      </c>
      <c r="C112" s="106">
        <v>5.7</v>
      </c>
      <c r="D112" s="106">
        <v>99.2</v>
      </c>
      <c r="E112" s="106">
        <v>0</v>
      </c>
      <c r="F112" s="120" t="e">
        <f t="shared" si="24"/>
        <v>#DIV/0!</v>
      </c>
      <c r="G112" s="59"/>
      <c r="H112" s="59"/>
      <c r="I112" s="59"/>
      <c r="J112" s="121"/>
      <c r="K112" s="97">
        <v>99.4</v>
      </c>
      <c r="L112" s="110">
        <f t="shared" si="20"/>
        <v>3.9748953974895471</v>
      </c>
      <c r="M112" s="110">
        <f t="shared" si="21"/>
        <v>0.10070493454179541</v>
      </c>
      <c r="N112" s="103"/>
      <c r="O112" s="97">
        <v>105.5</v>
      </c>
      <c r="P112" s="110">
        <f t="shared" si="22"/>
        <v>11.286919831223628</v>
      </c>
      <c r="Q112" s="110">
        <f t="shared" si="23"/>
        <v>0.7640878701050724</v>
      </c>
      <c r="R112" s="103"/>
      <c r="S112" s="115"/>
    </row>
    <row r="113" spans="1:19" x14ac:dyDescent="0.3">
      <c r="A113" s="105">
        <v>41640</v>
      </c>
      <c r="B113" s="106">
        <v>91.4</v>
      </c>
      <c r="C113" s="106">
        <v>3.3</v>
      </c>
      <c r="D113" s="106">
        <v>99.2</v>
      </c>
      <c r="E113" s="106">
        <v>-0.3</v>
      </c>
      <c r="F113" s="120" t="e">
        <f t="shared" si="24"/>
        <v>#DIV/0!</v>
      </c>
      <c r="G113" s="59"/>
      <c r="H113" s="59"/>
      <c r="I113" s="59"/>
      <c r="J113" s="121"/>
      <c r="K113" s="97">
        <v>99.3</v>
      </c>
      <c r="L113" s="110">
        <f t="shared" si="20"/>
        <v>4.6364594309799685</v>
      </c>
      <c r="M113" s="110">
        <f t="shared" si="21"/>
        <v>-0.6006006006006146</v>
      </c>
      <c r="N113" s="103"/>
      <c r="O113" s="97">
        <v>104.7</v>
      </c>
      <c r="P113" s="110">
        <f t="shared" si="22"/>
        <v>8.4974093264248722</v>
      </c>
      <c r="Q113" s="110">
        <f t="shared" si="23"/>
        <v>1.55189136760427</v>
      </c>
      <c r="R113" s="103"/>
      <c r="S113" s="115"/>
    </row>
    <row r="114" spans="1:19" x14ac:dyDescent="0.3">
      <c r="A114" s="105">
        <v>41609</v>
      </c>
      <c r="B114" s="106">
        <v>93.5</v>
      </c>
      <c r="C114" s="106">
        <v>6.1</v>
      </c>
      <c r="D114" s="106">
        <v>99.5</v>
      </c>
      <c r="E114" s="106">
        <v>0.3</v>
      </c>
      <c r="F114" s="120" t="e">
        <f t="shared" si="24"/>
        <v>#DIV/0!</v>
      </c>
      <c r="G114" s="111">
        <f>AVERAGE(D114:D116)/AVERAGE(D117:D119)-1</f>
        <v>9.1961852861033311E-3</v>
      </c>
      <c r="H114" s="96">
        <f>(D114/AVERAGE(D114:D116)-1)*100</f>
        <v>0.74249071886602902</v>
      </c>
      <c r="I114" s="96">
        <f>AVERAGE(B114:B125)</f>
        <v>97.241666666666674</v>
      </c>
      <c r="J114" s="107">
        <f>AVERAGE(D114:D125)</f>
        <v>97.316666666666663</v>
      </c>
      <c r="K114" s="97">
        <v>99.9</v>
      </c>
      <c r="L114" s="110">
        <f t="shared" si="20"/>
        <v>4.1710114702815417</v>
      </c>
      <c r="M114" s="110">
        <f t="shared" si="21"/>
        <v>0.20060180541625527</v>
      </c>
      <c r="N114" s="112">
        <f>AVERAGE(K114:K116)/AVERAGE(K117:K119)-1</f>
        <v>1.2956017729287561E-2</v>
      </c>
      <c r="O114" s="97">
        <v>103.1</v>
      </c>
      <c r="P114" s="110">
        <f t="shared" si="22"/>
        <v>7.1725571725571626</v>
      </c>
      <c r="Q114" s="110">
        <f t="shared" si="23"/>
        <v>1.1776251226692835</v>
      </c>
      <c r="R114" s="112">
        <f>AVERAGE(O114:O116)/AVERAGE(O117:O119)-1</f>
        <v>7.5707702435814372E-3</v>
      </c>
      <c r="S114" s="115"/>
    </row>
    <row r="115" spans="1:19" x14ac:dyDescent="0.3">
      <c r="A115" s="105">
        <v>41579</v>
      </c>
      <c r="B115" s="106">
        <v>104.6</v>
      </c>
      <c r="C115" s="106">
        <v>0.6</v>
      </c>
      <c r="D115" s="106">
        <v>99.2</v>
      </c>
      <c r="E115" s="106">
        <v>1.6</v>
      </c>
      <c r="F115" s="120" t="e">
        <f t="shared" si="24"/>
        <v>#DIV/0!</v>
      </c>
      <c r="G115" s="59"/>
      <c r="H115" s="96"/>
      <c r="J115" s="123"/>
      <c r="K115" s="97">
        <v>99.7</v>
      </c>
      <c r="L115" s="110">
        <f t="shared" si="20"/>
        <v>4.7268907563025238</v>
      </c>
      <c r="M115" s="110">
        <f t="shared" si="21"/>
        <v>2.2564102564102626</v>
      </c>
      <c r="N115" s="103"/>
      <c r="O115" s="97">
        <v>101.9</v>
      </c>
      <c r="P115" s="110">
        <f t="shared" si="22"/>
        <v>3.3468559837728264</v>
      </c>
      <c r="Q115" s="110">
        <f t="shared" si="23"/>
        <v>0.79129574678538006</v>
      </c>
      <c r="R115" s="103"/>
      <c r="S115" s="115"/>
    </row>
    <row r="116" spans="1:19" x14ac:dyDescent="0.3">
      <c r="A116" s="105">
        <v>41548</v>
      </c>
      <c r="B116" s="106">
        <v>105.1</v>
      </c>
      <c r="C116" s="106">
        <v>1.5</v>
      </c>
      <c r="D116" s="106">
        <v>97.6</v>
      </c>
      <c r="E116" s="106">
        <v>-0.6</v>
      </c>
      <c r="F116" s="120" t="e">
        <f t="shared" si="24"/>
        <v>#DIV/0!</v>
      </c>
      <c r="G116" s="59"/>
      <c r="H116" s="59"/>
      <c r="J116" s="123"/>
      <c r="K116" s="97">
        <v>97.5</v>
      </c>
      <c r="L116" s="110">
        <f t="shared" si="20"/>
        <v>1.6684045881126224</v>
      </c>
      <c r="M116" s="110">
        <f t="shared" si="21"/>
        <v>-0.71283095723015322</v>
      </c>
      <c r="N116" s="103"/>
      <c r="O116" s="97">
        <v>101.1</v>
      </c>
      <c r="P116" s="110">
        <f t="shared" si="22"/>
        <v>0.99900099900101225</v>
      </c>
      <c r="Q116" s="110">
        <f t="shared" si="23"/>
        <v>0</v>
      </c>
      <c r="R116" s="103"/>
      <c r="S116" s="115"/>
    </row>
    <row r="117" spans="1:19" x14ac:dyDescent="0.3">
      <c r="A117" s="105">
        <v>41518</v>
      </c>
      <c r="B117" s="106">
        <v>101.8</v>
      </c>
      <c r="C117" s="106">
        <v>4.2</v>
      </c>
      <c r="D117" s="106">
        <v>98.2</v>
      </c>
      <c r="E117" s="106">
        <v>-0.3</v>
      </c>
      <c r="F117" s="120" t="e">
        <f t="shared" si="24"/>
        <v>#DIV/0!</v>
      </c>
      <c r="G117" s="111">
        <f>AVERAGE(D117:D119)/AVERAGE(D120:D122)-1</f>
        <v>7.2041166380789612E-3</v>
      </c>
      <c r="H117" s="96">
        <f>(D117/AVERAGE(D117:D119)-1)*100</f>
        <v>0.34059945504085753</v>
      </c>
      <c r="J117" s="123"/>
      <c r="K117" s="97">
        <v>98.2</v>
      </c>
      <c r="L117" s="110">
        <f t="shared" si="20"/>
        <v>1.0288065843621297</v>
      </c>
      <c r="M117" s="110">
        <f t="shared" si="21"/>
        <v>-0.50658561296859261</v>
      </c>
      <c r="N117" s="112">
        <f>AVERAGE(K117:K119)/AVERAGE(K120:K122)-1</f>
        <v>5.1405071967103311E-3</v>
      </c>
      <c r="O117" s="97">
        <v>101.1</v>
      </c>
      <c r="P117" s="110">
        <f t="shared" si="22"/>
        <v>0</v>
      </c>
      <c r="Q117" s="110">
        <f t="shared" si="23"/>
        <v>-9.8814229249029495E-2</v>
      </c>
      <c r="R117" s="112">
        <f>AVERAGE(O117:O119)/AVERAGE(O120:O122)-1</f>
        <v>2.2895622895622969E-2</v>
      </c>
      <c r="S117" s="115"/>
    </row>
    <row r="118" spans="1:19" x14ac:dyDescent="0.3">
      <c r="A118" s="105">
        <v>41487</v>
      </c>
      <c r="B118" s="106">
        <v>92.6</v>
      </c>
      <c r="C118" s="106">
        <v>-2.8</v>
      </c>
      <c r="D118" s="106">
        <v>98.5</v>
      </c>
      <c r="E118" s="106">
        <v>1.7</v>
      </c>
      <c r="F118" s="120" t="e">
        <f t="shared" si="24"/>
        <v>#DIV/0!</v>
      </c>
      <c r="G118" s="59"/>
      <c r="H118" s="59"/>
      <c r="J118" s="123"/>
      <c r="K118" s="97">
        <v>98.7</v>
      </c>
      <c r="L118" s="110">
        <f t="shared" si="20"/>
        <v>0.30487804878048053</v>
      </c>
      <c r="M118" s="110">
        <f t="shared" si="21"/>
        <v>2.3858921161825606</v>
      </c>
      <c r="N118" s="103"/>
      <c r="O118" s="97">
        <v>101.2</v>
      </c>
      <c r="P118" s="110">
        <f t="shared" si="22"/>
        <v>1.6064257028112365</v>
      </c>
      <c r="Q118" s="110">
        <f t="shared" si="23"/>
        <v>-0.29556650246304628</v>
      </c>
      <c r="R118" s="103"/>
      <c r="S118" s="115"/>
    </row>
    <row r="119" spans="1:19" x14ac:dyDescent="0.3">
      <c r="A119" s="105">
        <v>41456</v>
      </c>
      <c r="B119" s="106">
        <v>101.4</v>
      </c>
      <c r="C119" s="106">
        <v>1.9</v>
      </c>
      <c r="D119" s="106">
        <v>96.9</v>
      </c>
      <c r="E119" s="106">
        <v>-1.1000000000000001</v>
      </c>
      <c r="F119" s="120" t="e">
        <f t="shared" si="24"/>
        <v>#DIV/0!</v>
      </c>
      <c r="G119" s="59"/>
      <c r="H119" s="59"/>
      <c r="J119" s="123"/>
      <c r="K119" s="97">
        <v>96.4</v>
      </c>
      <c r="L119" s="110">
        <f t="shared" si="20"/>
        <v>-2.1319796954314683</v>
      </c>
      <c r="M119" s="110">
        <f t="shared" si="21"/>
        <v>-1.7329255861365738</v>
      </c>
      <c r="N119" s="103"/>
      <c r="O119" s="97">
        <v>101.5</v>
      </c>
      <c r="P119" s="110">
        <f t="shared" ref="P119:P149" si="25">O119/O131*100-100</f>
        <v>0.69444444444444287</v>
      </c>
      <c r="Q119" s="110">
        <f t="shared" ref="Q119:Q150" si="26">O119/O120*100-100</f>
        <v>1.4999999999999858</v>
      </c>
      <c r="R119" s="103"/>
      <c r="S119" s="115"/>
    </row>
    <row r="120" spans="1:19" x14ac:dyDescent="0.3">
      <c r="A120" s="105">
        <v>41426</v>
      </c>
      <c r="B120" s="106">
        <v>99</v>
      </c>
      <c r="C120" s="106">
        <v>-0.5</v>
      </c>
      <c r="D120" s="106">
        <v>98</v>
      </c>
      <c r="E120" s="106">
        <v>1.8</v>
      </c>
      <c r="F120" s="120" t="e">
        <f t="shared" si="24"/>
        <v>#DIV/0!</v>
      </c>
      <c r="G120" s="111">
        <f>AVERAGE(D120:D122)/AVERAGE(D123:D125)-1</f>
        <v>1.7807262569832227E-2</v>
      </c>
      <c r="H120" s="96">
        <f>(D120/AVERAGE(D120:D122)-1)*100</f>
        <v>0.85763293310463506</v>
      </c>
      <c r="J120" s="123"/>
      <c r="K120" s="97">
        <v>98.1</v>
      </c>
      <c r="L120" s="110">
        <f t="shared" si="20"/>
        <v>0.92592592592590961</v>
      </c>
      <c r="M120" s="110">
        <f t="shared" si="21"/>
        <v>1.5527950310558936</v>
      </c>
      <c r="N120" s="112">
        <f>AVERAGE(K120:K122)/AVERAGE(K123:K125)-1</f>
        <v>1.5309672929714635E-2</v>
      </c>
      <c r="O120" s="97">
        <v>100</v>
      </c>
      <c r="P120" s="110">
        <f t="shared" si="25"/>
        <v>-0.29910269192421879</v>
      </c>
      <c r="Q120" s="110">
        <f t="shared" si="26"/>
        <v>1.7293997965412018</v>
      </c>
      <c r="R120" s="112">
        <f>AVERAGE(O120:O122)/AVERAGE(O123:O125)-1</f>
        <v>5.1699716713881072E-2</v>
      </c>
      <c r="S120" s="115"/>
    </row>
    <row r="121" spans="1:19" x14ac:dyDescent="0.3">
      <c r="A121" s="105">
        <v>41395</v>
      </c>
      <c r="B121" s="106">
        <v>93.4</v>
      </c>
      <c r="C121" s="106">
        <v>-4.5</v>
      </c>
      <c r="D121" s="106">
        <v>96.3</v>
      </c>
      <c r="E121" s="106">
        <v>-0.9</v>
      </c>
      <c r="F121" s="120" t="e">
        <f t="shared" si="24"/>
        <v>#DIV/0!</v>
      </c>
      <c r="G121" s="59"/>
      <c r="H121" s="59"/>
      <c r="J121" s="123"/>
      <c r="K121" s="97">
        <v>96.6</v>
      </c>
      <c r="L121" s="110">
        <f t="shared" si="20"/>
        <v>-1.9289340101522896</v>
      </c>
      <c r="M121" s="110">
        <f t="shared" si="21"/>
        <v>-0.51493305870236838</v>
      </c>
      <c r="N121" s="103"/>
      <c r="O121" s="97">
        <v>98.3</v>
      </c>
      <c r="P121" s="110">
        <f t="shared" si="25"/>
        <v>-1.6016016016016152</v>
      </c>
      <c r="Q121" s="110">
        <f t="shared" si="26"/>
        <v>-0.40526849037487978</v>
      </c>
      <c r="R121" s="103"/>
      <c r="S121" s="115"/>
    </row>
    <row r="122" spans="1:19" x14ac:dyDescent="0.3">
      <c r="A122" s="105">
        <v>41365</v>
      </c>
      <c r="B122" s="106">
        <v>100.1</v>
      </c>
      <c r="C122" s="106">
        <v>7.3</v>
      </c>
      <c r="D122" s="106">
        <v>97.2</v>
      </c>
      <c r="E122" s="106">
        <v>0.8</v>
      </c>
      <c r="F122" s="120" t="e">
        <f t="shared" si="24"/>
        <v>#DIV/0!</v>
      </c>
      <c r="G122" s="59"/>
      <c r="H122" s="59"/>
      <c r="J122" s="123"/>
      <c r="K122" s="97">
        <v>97.1</v>
      </c>
      <c r="L122" s="110">
        <f t="shared" si="20"/>
        <v>0.51759834368529312</v>
      </c>
      <c r="M122" s="110">
        <f t="shared" si="21"/>
        <v>0.2063983488131953</v>
      </c>
      <c r="N122" s="103"/>
      <c r="O122" s="97">
        <v>98.7</v>
      </c>
      <c r="P122" s="110">
        <f t="shared" si="25"/>
        <v>-0.10121457489877628</v>
      </c>
      <c r="Q122" s="110">
        <f t="shared" si="26"/>
        <v>8.3424807903403035</v>
      </c>
      <c r="R122" s="103"/>
      <c r="S122" s="115"/>
    </row>
    <row r="123" spans="1:19" x14ac:dyDescent="0.3">
      <c r="A123" s="105">
        <v>41334</v>
      </c>
      <c r="B123" s="106">
        <v>97.6</v>
      </c>
      <c r="C123" s="106">
        <v>-8.4</v>
      </c>
      <c r="D123" s="106">
        <v>96.4</v>
      </c>
      <c r="E123" s="106">
        <v>1.3</v>
      </c>
      <c r="F123" s="120" t="e">
        <f t="shared" si="24"/>
        <v>#DIV/0!</v>
      </c>
      <c r="G123" s="111">
        <f>AVERAGE(D123:D125)/AVERAGE(D126:D128)-1</f>
        <v>-2.0905923344946009E-3</v>
      </c>
      <c r="H123" s="96">
        <f>(D123/AVERAGE(D123:D125)-1)*100</f>
        <v>0.97765363128490268</v>
      </c>
      <c r="J123" s="123"/>
      <c r="K123" s="97">
        <v>96.9</v>
      </c>
      <c r="L123" s="110">
        <f t="shared" si="20"/>
        <v>-1.4242115971515688</v>
      </c>
      <c r="M123" s="110">
        <f t="shared" si="21"/>
        <v>1.3598326359832669</v>
      </c>
      <c r="N123" s="112">
        <f>AVERAGE(K123:K125)/AVERAGE(K126:K128)-1</f>
        <v>1.3937282229963266E-3</v>
      </c>
      <c r="O123" s="97">
        <v>91.1</v>
      </c>
      <c r="P123" s="110">
        <f t="shared" si="25"/>
        <v>-12.23506743737957</v>
      </c>
      <c r="Q123" s="110">
        <f t="shared" si="26"/>
        <v>-3.9029535864978868</v>
      </c>
      <c r="R123" s="112">
        <f>AVERAGE(O123:O125)/AVERAGE(O126:O128)-1</f>
        <v>-4.2387249915225578E-2</v>
      </c>
      <c r="S123" s="115"/>
    </row>
    <row r="124" spans="1:19" x14ac:dyDescent="0.3">
      <c r="A124" s="105">
        <v>41306</v>
      </c>
      <c r="B124" s="106">
        <v>89.3</v>
      </c>
      <c r="C124" s="106">
        <v>-4.8</v>
      </c>
      <c r="D124" s="106">
        <v>95.2</v>
      </c>
      <c r="E124" s="106">
        <v>0.4</v>
      </c>
      <c r="F124" s="120" t="e">
        <f t="shared" si="24"/>
        <v>#DIV/0!</v>
      </c>
      <c r="G124" s="59"/>
      <c r="H124" s="59"/>
      <c r="J124" s="123"/>
      <c r="K124" s="97">
        <v>95.6</v>
      </c>
      <c r="L124" s="110">
        <f t="shared" si="20"/>
        <v>-1.6460905349794217</v>
      </c>
      <c r="M124" s="110">
        <f t="shared" si="21"/>
        <v>0.73761854583771935</v>
      </c>
      <c r="N124" s="103"/>
      <c r="O124" s="97">
        <v>94.8</v>
      </c>
      <c r="P124" s="110">
        <f t="shared" si="25"/>
        <v>4.8672566371681398</v>
      </c>
      <c r="Q124" s="110">
        <f t="shared" si="26"/>
        <v>-1.7616580310880892</v>
      </c>
      <c r="R124" s="103"/>
      <c r="S124" s="115"/>
    </row>
    <row r="125" spans="1:19" x14ac:dyDescent="0.3">
      <c r="A125" s="105">
        <v>41275</v>
      </c>
      <c r="B125" s="106">
        <v>88.5</v>
      </c>
      <c r="C125" s="106">
        <v>-1.2</v>
      </c>
      <c r="D125" s="106">
        <v>94.8</v>
      </c>
      <c r="E125" s="106">
        <v>-0.7</v>
      </c>
      <c r="F125" s="120" t="e">
        <f t="shared" si="24"/>
        <v>#DIV/0!</v>
      </c>
      <c r="G125" s="59"/>
      <c r="H125" s="59"/>
      <c r="J125" s="123"/>
      <c r="K125" s="97">
        <v>94.9</v>
      </c>
      <c r="L125" s="110">
        <f t="shared" si="20"/>
        <v>-2.4665981500513823</v>
      </c>
      <c r="M125" s="110">
        <f t="shared" si="21"/>
        <v>-1.0427528675703854</v>
      </c>
      <c r="N125" s="103"/>
      <c r="O125" s="97">
        <v>96.5</v>
      </c>
      <c r="P125" s="110">
        <f t="shared" si="25"/>
        <v>-3.6926147704590733</v>
      </c>
      <c r="Q125" s="110">
        <f t="shared" si="26"/>
        <v>0.31185031185030709</v>
      </c>
      <c r="R125" s="103"/>
      <c r="S125" s="115"/>
    </row>
    <row r="126" spans="1:19" x14ac:dyDescent="0.3">
      <c r="A126" s="105">
        <v>41244</v>
      </c>
      <c r="B126" s="106">
        <v>88.1</v>
      </c>
      <c r="C126" s="106">
        <v>-9.1</v>
      </c>
      <c r="D126" s="106">
        <v>95.5</v>
      </c>
      <c r="E126" s="106">
        <v>0.1</v>
      </c>
      <c r="F126" s="120" t="e">
        <f t="shared" si="24"/>
        <v>#DIV/0!</v>
      </c>
      <c r="G126" s="111">
        <f>AVERAGE(D126:D128)/AVERAGE(D129:D131)-1</f>
        <v>-2.4141448486909245E-2</v>
      </c>
      <c r="H126" s="96">
        <f>(D126/AVERAGE(D126:D128)-1)*100</f>
        <v>-0.17421602787457413</v>
      </c>
      <c r="I126" s="96">
        <f>AVERAGE(B126:B137)</f>
        <v>97.383333333333326</v>
      </c>
      <c r="J126" s="123"/>
      <c r="K126" s="97">
        <v>95.9</v>
      </c>
      <c r="L126" s="110">
        <f t="shared" si="20"/>
        <v>-1.0319917440660475</v>
      </c>
      <c r="M126" s="110">
        <f t="shared" si="21"/>
        <v>0.73529411764705799</v>
      </c>
      <c r="N126" s="112">
        <f>AVERAGE(K126:K128)/AVERAGE(K129:K131)-1</f>
        <v>-2.4141448486909245E-2</v>
      </c>
      <c r="O126" s="97">
        <v>96.2</v>
      </c>
      <c r="P126" s="110">
        <f t="shared" si="25"/>
        <v>-5.1282051282051384</v>
      </c>
      <c r="Q126" s="110">
        <f t="shared" si="26"/>
        <v>-2.4340770791074959</v>
      </c>
      <c r="R126" s="112">
        <f>AVERAGE(O126:O128)/AVERAGE(O129:O131)-1</f>
        <v>-2.189054726368167E-2</v>
      </c>
      <c r="S126" s="115"/>
    </row>
    <row r="127" spans="1:19" x14ac:dyDescent="0.3">
      <c r="A127" s="105">
        <v>41214</v>
      </c>
      <c r="B127" s="106">
        <v>104</v>
      </c>
      <c r="C127" s="106">
        <v>-2.4</v>
      </c>
      <c r="D127" s="106">
        <v>95.4</v>
      </c>
      <c r="E127" s="106">
        <v>-0.7</v>
      </c>
      <c r="F127" s="120" t="e">
        <f t="shared" si="24"/>
        <v>#DIV/0!</v>
      </c>
      <c r="G127" s="59"/>
      <c r="H127" s="59"/>
      <c r="I127" s="59"/>
      <c r="J127" s="123"/>
      <c r="K127" s="97">
        <v>95.2</v>
      </c>
      <c r="L127" s="110">
        <f t="shared" si="20"/>
        <v>-2.956167176350661</v>
      </c>
      <c r="M127" s="110">
        <f t="shared" si="21"/>
        <v>-0.72992700729926696</v>
      </c>
      <c r="N127" s="103"/>
      <c r="O127" s="97">
        <v>98.6</v>
      </c>
      <c r="P127" s="110">
        <f t="shared" si="25"/>
        <v>-3.4280117531831564</v>
      </c>
      <c r="Q127" s="110">
        <f t="shared" si="26"/>
        <v>-1.4985014985014971</v>
      </c>
      <c r="R127" s="103"/>
      <c r="S127" s="115"/>
    </row>
    <row r="128" spans="1:19" x14ac:dyDescent="0.3">
      <c r="A128" s="105">
        <v>41183</v>
      </c>
      <c r="B128" s="106">
        <v>103.5</v>
      </c>
      <c r="C128" s="106">
        <v>4.7</v>
      </c>
      <c r="D128" s="106">
        <v>96.1</v>
      </c>
      <c r="E128" s="106">
        <v>-1.4</v>
      </c>
      <c r="F128" s="120" t="e">
        <f t="shared" si="24"/>
        <v>#DIV/0!</v>
      </c>
      <c r="G128" s="59"/>
      <c r="H128" s="59"/>
      <c r="I128" s="59"/>
      <c r="J128" s="123"/>
      <c r="K128" s="97">
        <v>95.9</v>
      </c>
      <c r="L128" s="110">
        <f t="shared" si="20"/>
        <v>-3.131313131313135</v>
      </c>
      <c r="M128" s="110">
        <f t="shared" si="21"/>
        <v>-1.3374485596707899</v>
      </c>
      <c r="N128" s="103"/>
      <c r="O128" s="97">
        <v>100.1</v>
      </c>
      <c r="P128" s="110">
        <f t="shared" si="25"/>
        <v>-0.79286422200199524</v>
      </c>
      <c r="Q128" s="110">
        <f t="shared" si="26"/>
        <v>-0.98911968348170376</v>
      </c>
      <c r="R128" s="103"/>
      <c r="S128" s="115"/>
    </row>
    <row r="129" spans="1:19" x14ac:dyDescent="0.3">
      <c r="A129" s="105">
        <v>41153</v>
      </c>
      <c r="B129" s="106">
        <v>97.7</v>
      </c>
      <c r="C129" s="106">
        <v>-6.2</v>
      </c>
      <c r="D129" s="106">
        <v>97.5</v>
      </c>
      <c r="E129" s="106">
        <v>-0.8</v>
      </c>
      <c r="F129" s="120" t="e">
        <f t="shared" si="24"/>
        <v>#DIV/0!</v>
      </c>
      <c r="G129" s="111">
        <f>AVERAGE(D129:D131)/AVERAGE(D132:D134)-1</f>
        <v>3.7542662116041292E-3</v>
      </c>
      <c r="H129" s="96">
        <f>(D129/AVERAGE(D129:D131)-1)*100</f>
        <v>-0.54403264195852508</v>
      </c>
      <c r="I129" s="59"/>
      <c r="J129" s="123"/>
      <c r="K129" s="97">
        <v>97.2</v>
      </c>
      <c r="L129" s="110">
        <f t="shared" si="20"/>
        <v>-0.51177072671443113</v>
      </c>
      <c r="M129" s="110">
        <f t="shared" si="21"/>
        <v>-1.2195121951219505</v>
      </c>
      <c r="N129" s="112">
        <f>AVERAGE(K129:K131)/AVERAGE(K132:K134)-1</f>
        <v>6.1580567909684802E-3</v>
      </c>
      <c r="O129" s="97">
        <v>101.1</v>
      </c>
      <c r="P129" s="110">
        <f t="shared" si="25"/>
        <v>2.3279352226720675</v>
      </c>
      <c r="Q129" s="110">
        <f t="shared" si="26"/>
        <v>1.5060240963855449</v>
      </c>
      <c r="R129" s="112">
        <f>AVERAGE(O129:O131)/AVERAGE(O132:O134)-1</f>
        <v>8.3612040133778098E-3</v>
      </c>
      <c r="S129" s="115"/>
    </row>
    <row r="130" spans="1:19" ht="12" customHeight="1" x14ac:dyDescent="0.3">
      <c r="A130" s="105">
        <v>41122</v>
      </c>
      <c r="B130" s="106">
        <v>95.3</v>
      </c>
      <c r="C130" s="106">
        <v>-0.1</v>
      </c>
      <c r="D130" s="106">
        <v>98.3</v>
      </c>
      <c r="E130" s="106">
        <v>0</v>
      </c>
      <c r="F130" s="120" t="e">
        <f t="shared" si="24"/>
        <v>#DIV/0!</v>
      </c>
      <c r="G130" s="59"/>
      <c r="H130" s="59"/>
      <c r="I130" s="59"/>
      <c r="J130" s="123"/>
      <c r="K130" s="97">
        <v>98.4</v>
      </c>
      <c r="L130" s="110">
        <f t="shared" si="20"/>
        <v>-1.0060362173038158</v>
      </c>
      <c r="M130" s="110">
        <f t="shared" si="21"/>
        <v>-0.10152284263959643</v>
      </c>
      <c r="N130" s="103"/>
      <c r="O130" s="97">
        <v>99.6</v>
      </c>
      <c r="P130" s="110">
        <f t="shared" si="25"/>
        <v>0.91185410334344397</v>
      </c>
      <c r="Q130" s="110">
        <f t="shared" si="26"/>
        <v>-1.190476190476204</v>
      </c>
      <c r="R130" s="103"/>
      <c r="S130" s="115"/>
    </row>
    <row r="131" spans="1:19" ht="12" customHeight="1" x14ac:dyDescent="0.3">
      <c r="A131" s="105">
        <v>41091</v>
      </c>
      <c r="B131" s="106">
        <v>99.5</v>
      </c>
      <c r="C131" s="106">
        <v>2.8</v>
      </c>
      <c r="D131" s="106">
        <v>98.3</v>
      </c>
      <c r="E131" s="106">
        <v>0.7</v>
      </c>
      <c r="F131" s="120" t="e">
        <f t="shared" si="24"/>
        <v>#DIV/0!</v>
      </c>
      <c r="G131" s="59"/>
      <c r="H131" s="59"/>
      <c r="I131" s="59"/>
      <c r="J131" s="123"/>
      <c r="K131" s="97">
        <v>98.5</v>
      </c>
      <c r="L131" s="110">
        <f t="shared" si="20"/>
        <v>-1.598401598401594</v>
      </c>
      <c r="M131" s="110">
        <f t="shared" si="21"/>
        <v>1.3374485596707757</v>
      </c>
      <c r="N131" s="103"/>
      <c r="O131" s="97">
        <v>100.8</v>
      </c>
      <c r="P131" s="110">
        <f t="shared" si="25"/>
        <v>1.818181818181813</v>
      </c>
      <c r="Q131" s="110">
        <f t="shared" si="26"/>
        <v>0.4985044865403836</v>
      </c>
      <c r="R131" s="103"/>
      <c r="S131" s="115"/>
    </row>
    <row r="132" spans="1:19" ht="12" customHeight="1" x14ac:dyDescent="0.3">
      <c r="A132" s="105">
        <v>41061</v>
      </c>
      <c r="B132" s="106">
        <v>99.5</v>
      </c>
      <c r="C132" s="106">
        <v>4.8</v>
      </c>
      <c r="D132" s="106">
        <v>97.6</v>
      </c>
      <c r="E132" s="106">
        <v>-0.9</v>
      </c>
      <c r="F132" s="120" t="e">
        <f t="shared" si="24"/>
        <v>#DIV/0!</v>
      </c>
      <c r="G132" s="111">
        <f>AVERAGE(D132:D134)/AVERAGE(D135:D137)-1</f>
        <v>1.7094017094017033E-3</v>
      </c>
      <c r="H132" s="96">
        <f>(D132/AVERAGE(D132:D134)-1)*100</f>
        <v>-6.8259385665536687E-2</v>
      </c>
      <c r="I132" s="59"/>
      <c r="J132" s="123"/>
      <c r="K132" s="97">
        <v>97.2</v>
      </c>
      <c r="L132" s="110">
        <f t="shared" si="20"/>
        <v>0.10298661174049073</v>
      </c>
      <c r="M132" s="110">
        <f t="shared" si="21"/>
        <v>-1.3197969543147252</v>
      </c>
      <c r="N132" s="112">
        <f>AVERAGE(K132:K134)/AVERAGE(K135:K137)-1</f>
        <v>-1.7076502732242815E-3</v>
      </c>
      <c r="O132" s="97">
        <v>100.3</v>
      </c>
      <c r="P132" s="110">
        <f t="shared" si="25"/>
        <v>2.9774127310061544</v>
      </c>
      <c r="Q132" s="110">
        <f t="shared" si="26"/>
        <v>0.40040040040038605</v>
      </c>
      <c r="R132" s="112">
        <f>AVERAGE(O132:O134)/AVERAGE(O135:O137)-1</f>
        <v>1.5625000000000222E-2</v>
      </c>
      <c r="S132" s="115"/>
    </row>
    <row r="133" spans="1:19" ht="12" customHeight="1" x14ac:dyDescent="0.3">
      <c r="A133" s="105">
        <v>41030</v>
      </c>
      <c r="B133" s="106">
        <v>97.8</v>
      </c>
      <c r="C133" s="106">
        <v>-5.8</v>
      </c>
      <c r="D133" s="106">
        <v>98.5</v>
      </c>
      <c r="E133" s="106">
        <v>1.7</v>
      </c>
      <c r="F133" s="120" t="e">
        <f t="shared" si="24"/>
        <v>#DIV/0!</v>
      </c>
      <c r="G133" s="59"/>
      <c r="H133" s="59"/>
      <c r="I133" s="59"/>
      <c r="J133" s="123"/>
      <c r="K133" s="97">
        <v>98.5</v>
      </c>
      <c r="L133" s="110">
        <f t="shared" si="20"/>
        <v>-0.20263424518743989</v>
      </c>
      <c r="M133" s="110">
        <f t="shared" si="21"/>
        <v>1.9668737060041508</v>
      </c>
      <c r="N133" s="103"/>
      <c r="O133" s="97">
        <v>99.9</v>
      </c>
      <c r="P133" s="110">
        <f t="shared" si="25"/>
        <v>0.60422960725077246</v>
      </c>
      <c r="Q133" s="110">
        <f t="shared" si="26"/>
        <v>1.1133603238866527</v>
      </c>
      <c r="R133" s="103"/>
      <c r="S133" s="115"/>
    </row>
    <row r="134" spans="1:19" ht="12" customHeight="1" x14ac:dyDescent="0.3">
      <c r="A134" s="105">
        <v>41000</v>
      </c>
      <c r="B134" s="106">
        <v>93.3</v>
      </c>
      <c r="C134" s="106">
        <v>0.1</v>
      </c>
      <c r="D134" s="106">
        <v>96.9</v>
      </c>
      <c r="E134" s="106">
        <v>-1.7</v>
      </c>
      <c r="F134" s="120" t="e">
        <f t="shared" si="24"/>
        <v>#DIV/0!</v>
      </c>
      <c r="G134" s="59"/>
      <c r="H134" s="59"/>
      <c r="I134" s="59"/>
      <c r="J134" s="123"/>
      <c r="K134" s="97">
        <v>96.6</v>
      </c>
      <c r="L134" s="110">
        <f t="shared" si="20"/>
        <v>-0.82135523613963812</v>
      </c>
      <c r="M134" s="110">
        <f t="shared" si="21"/>
        <v>-1.7293997965412018</v>
      </c>
      <c r="N134" s="103"/>
      <c r="O134" s="97">
        <v>98.8</v>
      </c>
      <c r="P134" s="110">
        <f t="shared" si="25"/>
        <v>0.61099796334012524</v>
      </c>
      <c r="Q134" s="110">
        <f t="shared" si="26"/>
        <v>-4.8169556840077092</v>
      </c>
      <c r="R134" s="103"/>
      <c r="S134" s="115"/>
    </row>
    <row r="135" spans="1:19" ht="12" customHeight="1" x14ac:dyDescent="0.3">
      <c r="A135" s="105">
        <v>40969</v>
      </c>
      <c r="B135" s="106">
        <v>106.5</v>
      </c>
      <c r="C135" s="106">
        <v>0.2</v>
      </c>
      <c r="D135" s="106">
        <v>98.6</v>
      </c>
      <c r="E135" s="106">
        <v>2.1</v>
      </c>
      <c r="F135" s="120" t="e">
        <f t="shared" si="24"/>
        <v>#DIV/0!</v>
      </c>
      <c r="G135" s="111">
        <f>AVERAGE(D135:D137)/AVERAGE(D138:D140)-1</f>
        <v>-3.7465940054496327E-3</v>
      </c>
      <c r="H135" s="96">
        <f>(D135/AVERAGE(D135:D137)-1)*100</f>
        <v>1.1282051282051286</v>
      </c>
      <c r="I135" s="59"/>
      <c r="J135" s="123"/>
      <c r="K135" s="97">
        <v>98.3</v>
      </c>
      <c r="L135" s="110">
        <f t="shared" si="20"/>
        <v>1.4447884416924666</v>
      </c>
      <c r="M135" s="110">
        <f t="shared" si="21"/>
        <v>1.1316872427983498</v>
      </c>
      <c r="N135" s="112">
        <f>AVERAGE(K135:K137)/AVERAGE(K138:K140)-1</f>
        <v>-4.0816326530611624E-3</v>
      </c>
      <c r="O135" s="97">
        <v>103.8</v>
      </c>
      <c r="P135" s="110">
        <f t="shared" si="25"/>
        <v>7.010309278350519</v>
      </c>
      <c r="Q135" s="110">
        <f t="shared" si="26"/>
        <v>14.82300884955751</v>
      </c>
      <c r="R135" s="112">
        <f>AVERAGE(O135:O137)/AVERAGE(O138:O140)-1</f>
        <v>-3.2851511169513792E-2</v>
      </c>
      <c r="S135" s="115"/>
    </row>
    <row r="136" spans="1:19" ht="12" customHeight="1" x14ac:dyDescent="0.3">
      <c r="A136" s="105">
        <v>40940</v>
      </c>
      <c r="B136" s="106">
        <v>93.8</v>
      </c>
      <c r="C136" s="106">
        <v>2.6</v>
      </c>
      <c r="D136" s="106">
        <v>96.6</v>
      </c>
      <c r="E136" s="106">
        <v>-0.7</v>
      </c>
      <c r="F136" s="120" t="e">
        <f t="shared" si="24"/>
        <v>#DIV/0!</v>
      </c>
      <c r="G136" s="59"/>
      <c r="H136" s="59"/>
      <c r="I136" s="59"/>
      <c r="J136" s="123"/>
      <c r="K136" s="97">
        <v>97.2</v>
      </c>
      <c r="L136" s="110">
        <f t="shared" si="20"/>
        <v>0.93457943925234588</v>
      </c>
      <c r="M136" s="110">
        <f t="shared" si="21"/>
        <v>-0.10277492291879753</v>
      </c>
      <c r="N136" s="103"/>
      <c r="O136" s="97">
        <v>90.4</v>
      </c>
      <c r="P136" s="110">
        <f t="shared" si="25"/>
        <v>-8.5020242914979605</v>
      </c>
      <c r="Q136" s="110">
        <f t="shared" si="26"/>
        <v>-9.7804391217564728</v>
      </c>
      <c r="R136" s="103"/>
      <c r="S136" s="115"/>
    </row>
    <row r="137" spans="1:19" x14ac:dyDescent="0.3">
      <c r="A137" s="105">
        <v>40909</v>
      </c>
      <c r="B137" s="106">
        <v>89.6</v>
      </c>
      <c r="C137" s="106">
        <v>5</v>
      </c>
      <c r="D137" s="106">
        <v>97.3</v>
      </c>
      <c r="E137" s="106">
        <v>0.3</v>
      </c>
      <c r="F137" s="120" t="e">
        <f t="shared" si="24"/>
        <v>#DIV/0!</v>
      </c>
      <c r="G137" s="59"/>
      <c r="H137" s="59"/>
      <c r="I137" s="59"/>
      <c r="J137" s="123"/>
      <c r="K137" s="97">
        <v>97.3</v>
      </c>
      <c r="L137" s="110">
        <f t="shared" si="20"/>
        <v>2.205882352941174</v>
      </c>
      <c r="M137" s="110">
        <f t="shared" si="21"/>
        <v>0.41279669762641902</v>
      </c>
      <c r="N137" s="103"/>
      <c r="O137" s="97">
        <v>100.2</v>
      </c>
      <c r="P137" s="110">
        <f t="shared" si="25"/>
        <v>2.140672782874617</v>
      </c>
      <c r="Q137" s="110">
        <f t="shared" si="26"/>
        <v>-1.1834319526627297</v>
      </c>
      <c r="R137" s="103"/>
      <c r="S137" s="115"/>
    </row>
    <row r="138" spans="1:19" x14ac:dyDescent="0.3">
      <c r="A138" s="105">
        <v>40878</v>
      </c>
      <c r="B138" s="106">
        <v>96.9</v>
      </c>
      <c r="C138" s="106">
        <v>1.8</v>
      </c>
      <c r="D138" s="106">
        <v>97</v>
      </c>
      <c r="E138" s="106">
        <v>-1.1000000000000001</v>
      </c>
      <c r="F138" s="120" t="e">
        <f t="shared" si="24"/>
        <v>#DIV/0!</v>
      </c>
      <c r="G138" s="111">
        <f>AVERAGE(D138:D140)/AVERAGE(D141:D143)-1</f>
        <v>-6.4297800338408706E-3</v>
      </c>
      <c r="H138" s="96">
        <f>(D138/AVERAGE(D138:D140)-1)*100</f>
        <v>-0.88555858310627178</v>
      </c>
      <c r="I138" s="96">
        <f>AVERAGE(B138:B149)</f>
        <v>97.808333333333323</v>
      </c>
      <c r="J138" s="123"/>
      <c r="K138" s="97">
        <v>96.9</v>
      </c>
      <c r="L138" s="110">
        <f t="shared" si="20"/>
        <v>1.5723270440251724</v>
      </c>
      <c r="M138" s="110">
        <f t="shared" si="21"/>
        <v>-1.2232415902140588</v>
      </c>
      <c r="N138" s="112">
        <f>AVERAGE(K138:K140)/AVERAGE(K141:K143)-1</f>
        <v>-1.0767160161507472E-2</v>
      </c>
      <c r="O138" s="97">
        <v>101.4</v>
      </c>
      <c r="P138" s="110">
        <f t="shared" si="25"/>
        <v>18.181818181818187</v>
      </c>
      <c r="Q138" s="110">
        <f t="shared" si="26"/>
        <v>-0.68560235063661423</v>
      </c>
      <c r="R138" s="112">
        <f>AVERAGE(O138:O140)/AVERAGE(O141:O143)-1</f>
        <v>2.664418212478914E-2</v>
      </c>
      <c r="S138" s="115"/>
    </row>
    <row r="139" spans="1:19" ht="15" customHeight="1" x14ac:dyDescent="0.3">
      <c r="A139" s="105">
        <v>40848</v>
      </c>
      <c r="B139" s="106">
        <v>106.6</v>
      </c>
      <c r="C139" s="106">
        <v>3.8</v>
      </c>
      <c r="D139" s="106">
        <v>98.1</v>
      </c>
      <c r="E139" s="106">
        <v>-0.4</v>
      </c>
      <c r="F139" s="120" t="e">
        <f t="shared" si="24"/>
        <v>#DIV/0!</v>
      </c>
      <c r="G139" s="59"/>
      <c r="H139" s="59"/>
      <c r="I139" s="59"/>
      <c r="J139" s="123"/>
      <c r="K139" s="97">
        <v>98.1</v>
      </c>
      <c r="L139" s="110">
        <f t="shared" si="20"/>
        <v>4.4728434504792176</v>
      </c>
      <c r="M139" s="110">
        <f t="shared" si="21"/>
        <v>-0.90909090909092072</v>
      </c>
      <c r="N139" s="103"/>
      <c r="O139" s="97">
        <v>102.1</v>
      </c>
      <c r="P139" s="110">
        <f t="shared" si="25"/>
        <v>9.0811965811965649</v>
      </c>
      <c r="Q139" s="110">
        <f t="shared" si="26"/>
        <v>1.1892963330029573</v>
      </c>
      <c r="R139" s="103"/>
      <c r="S139" s="115"/>
    </row>
    <row r="140" spans="1:19" ht="15" customHeight="1" x14ac:dyDescent="0.3">
      <c r="A140" s="105">
        <v>40817</v>
      </c>
      <c r="B140" s="106">
        <v>98.9</v>
      </c>
      <c r="C140" s="106">
        <v>-0.1</v>
      </c>
      <c r="D140" s="106">
        <v>98.5</v>
      </c>
      <c r="E140" s="106">
        <v>1.2</v>
      </c>
      <c r="F140" s="120" t="e">
        <f t="shared" si="24"/>
        <v>#DIV/0!</v>
      </c>
      <c r="G140" s="59"/>
      <c r="H140" s="59"/>
      <c r="I140" s="59"/>
      <c r="J140" s="123"/>
      <c r="K140" s="97">
        <v>99</v>
      </c>
      <c r="L140" s="110">
        <f t="shared" si="20"/>
        <v>4.8728813559322077</v>
      </c>
      <c r="M140" s="110">
        <f t="shared" si="21"/>
        <v>1.3306038894575209</v>
      </c>
      <c r="N140" s="103"/>
      <c r="O140" s="97">
        <v>100.9</v>
      </c>
      <c r="P140" s="110">
        <f t="shared" si="25"/>
        <v>6.098843322818098</v>
      </c>
      <c r="Q140" s="110">
        <f t="shared" si="26"/>
        <v>2.1255060728745008</v>
      </c>
      <c r="R140" s="103"/>
      <c r="S140" s="115"/>
    </row>
    <row r="141" spans="1:19" ht="15" customHeight="1" x14ac:dyDescent="0.3">
      <c r="A141" s="105">
        <v>40787</v>
      </c>
      <c r="B141" s="106">
        <v>104.2</v>
      </c>
      <c r="C141" s="106">
        <v>4.5</v>
      </c>
      <c r="D141" s="106">
        <v>97.3</v>
      </c>
      <c r="E141" s="106">
        <v>-1.5</v>
      </c>
      <c r="F141" s="120" t="e">
        <f t="shared" ref="F141:F173" si="27">(D141-D$172)/Y$141</f>
        <v>#DIV/0!</v>
      </c>
      <c r="G141" s="111">
        <f>AVERAGE(D141:D143)/AVERAGE(D144:D146)-1</f>
        <v>1.337448559670773E-2</v>
      </c>
      <c r="H141" s="96">
        <f>(D141/AVERAGE(D141:D143)-1)*100</f>
        <v>-1.2182741116751328</v>
      </c>
      <c r="I141" s="59"/>
      <c r="J141" s="123"/>
      <c r="K141" s="97">
        <v>97.7</v>
      </c>
      <c r="L141" s="110">
        <f t="shared" si="20"/>
        <v>5.7359307359307223</v>
      </c>
      <c r="M141" s="110">
        <f t="shared" si="21"/>
        <v>-1.7102615694165024</v>
      </c>
      <c r="N141" s="112">
        <f>AVERAGE(K141:K143)/AVERAGE(K144:K146)-1</f>
        <v>1.3642564802182733E-2</v>
      </c>
      <c r="O141" s="97">
        <v>98.8</v>
      </c>
      <c r="P141" s="110">
        <f t="shared" si="25"/>
        <v>2.8095733610822009</v>
      </c>
      <c r="Q141" s="110">
        <f t="shared" si="26"/>
        <v>0.10131712259371284</v>
      </c>
      <c r="R141" s="112">
        <f>AVERAGE(O141:O143)/AVERAGE(O144:O146)-1</f>
        <v>5.4255679891488384E-3</v>
      </c>
      <c r="S141" s="115"/>
    </row>
    <row r="142" spans="1:19" ht="15" customHeight="1" x14ac:dyDescent="0.3">
      <c r="A142" s="105">
        <v>40756</v>
      </c>
      <c r="B142" s="106">
        <v>95.4</v>
      </c>
      <c r="C142" s="106">
        <v>10.3</v>
      </c>
      <c r="D142" s="106">
        <v>98.8</v>
      </c>
      <c r="E142" s="106">
        <v>-0.6</v>
      </c>
      <c r="F142" s="120" t="e">
        <f t="shared" si="27"/>
        <v>#DIV/0!</v>
      </c>
      <c r="G142" s="59"/>
      <c r="H142" s="59"/>
      <c r="I142" s="59"/>
      <c r="J142" s="123"/>
      <c r="K142" s="97">
        <v>99.4</v>
      </c>
      <c r="L142" s="110">
        <f t="shared" si="20"/>
        <v>9.1108671789242663</v>
      </c>
      <c r="M142" s="110">
        <f t="shared" si="21"/>
        <v>-0.69930069930069294</v>
      </c>
      <c r="N142" s="103"/>
      <c r="O142" s="97">
        <v>98.7</v>
      </c>
      <c r="P142" s="110">
        <f t="shared" si="25"/>
        <v>3.4591194968553367</v>
      </c>
      <c r="Q142" s="110">
        <f t="shared" si="26"/>
        <v>-0.30303030303031164</v>
      </c>
      <c r="R142" s="103"/>
      <c r="S142" s="115"/>
    </row>
    <row r="143" spans="1:19" ht="15" customHeight="1" x14ac:dyDescent="0.3">
      <c r="A143" s="105">
        <v>40725</v>
      </c>
      <c r="B143" s="106">
        <v>96.8</v>
      </c>
      <c r="C143" s="106">
        <v>5.8</v>
      </c>
      <c r="D143" s="106">
        <v>99.4</v>
      </c>
      <c r="E143" s="106">
        <v>3</v>
      </c>
      <c r="F143" s="120" t="e">
        <f t="shared" si="27"/>
        <v>#DIV/0!</v>
      </c>
      <c r="G143" s="59"/>
      <c r="H143" s="59"/>
      <c r="I143" s="59"/>
      <c r="J143" s="123"/>
      <c r="K143" s="97">
        <v>100.1</v>
      </c>
      <c r="L143" s="110">
        <f t="shared" si="20"/>
        <v>11.71875</v>
      </c>
      <c r="M143" s="110">
        <f t="shared" si="21"/>
        <v>3.0895983522142103</v>
      </c>
      <c r="N143" s="103"/>
      <c r="O143" s="97">
        <v>99</v>
      </c>
      <c r="P143" s="110">
        <f t="shared" si="25"/>
        <v>5.0955414012738913</v>
      </c>
      <c r="Q143" s="110">
        <f t="shared" si="26"/>
        <v>1.642710472279262</v>
      </c>
      <c r="R143" s="103"/>
      <c r="S143" s="115"/>
    </row>
    <row r="144" spans="1:19" ht="15" customHeight="1" x14ac:dyDescent="0.3">
      <c r="A144" s="105">
        <v>40695</v>
      </c>
      <c r="B144" s="106">
        <v>94.9</v>
      </c>
      <c r="C144" s="106">
        <v>-1</v>
      </c>
      <c r="D144" s="106">
        <v>96.5</v>
      </c>
      <c r="E144" s="106">
        <v>-1.5</v>
      </c>
      <c r="F144" s="120" t="e">
        <f t="shared" si="27"/>
        <v>#DIV/0!</v>
      </c>
      <c r="G144" s="111">
        <f>AVERAGE(D144:D146)/AVERAGE(D147:D149)-1</f>
        <v>7.9502246802627408E-3</v>
      </c>
      <c r="H144" s="96">
        <f>(D144/AVERAGE(D144:D146)-1)*100</f>
        <v>-0.72016460905349744</v>
      </c>
      <c r="I144" s="59"/>
      <c r="J144" s="123"/>
      <c r="K144" s="97">
        <v>97.1</v>
      </c>
      <c r="L144" s="110">
        <f t="shared" si="20"/>
        <v>7.5304540420819421</v>
      </c>
      <c r="M144" s="110">
        <f t="shared" si="21"/>
        <v>-1.6210739614994907</v>
      </c>
      <c r="N144" s="112">
        <f>AVERAGE(K144:K146)/AVERAGE(K147:K149)-1</f>
        <v>1.6643550624133363E-2</v>
      </c>
      <c r="O144" s="97">
        <v>97.4</v>
      </c>
      <c r="P144" s="110">
        <f t="shared" si="25"/>
        <v>1.4583333333333428</v>
      </c>
      <c r="Q144" s="110">
        <f t="shared" si="26"/>
        <v>-1.9133937562940417</v>
      </c>
      <c r="R144" s="112">
        <f>AVERAGE(O144:O146)/AVERAGE(O147:O149)-1</f>
        <v>3.4025178632188791E-3</v>
      </c>
      <c r="S144" s="115"/>
    </row>
    <row r="145" spans="1:19" ht="15" customHeight="1" x14ac:dyDescent="0.3">
      <c r="A145" s="105">
        <v>40664</v>
      </c>
      <c r="B145" s="106">
        <v>103.8</v>
      </c>
      <c r="C145" s="106">
        <v>17.8</v>
      </c>
      <c r="D145" s="106">
        <v>98</v>
      </c>
      <c r="E145" s="106">
        <v>0.9</v>
      </c>
      <c r="F145" s="120" t="e">
        <f t="shared" si="27"/>
        <v>#DIV/0!</v>
      </c>
      <c r="G145" s="120"/>
      <c r="H145" s="59"/>
      <c r="I145" s="59"/>
      <c r="J145" s="123"/>
      <c r="K145" s="97">
        <v>98.7</v>
      </c>
      <c r="L145" s="110">
        <f t="shared" ref="L145:L208" si="28">K145/K157*100-100</f>
        <v>9.1814159292035384</v>
      </c>
      <c r="M145" s="110">
        <f t="shared" si="21"/>
        <v>1.3347022587268924</v>
      </c>
      <c r="N145" s="124"/>
      <c r="O145" s="97">
        <v>99.3</v>
      </c>
      <c r="P145" s="110">
        <f t="shared" si="25"/>
        <v>4.1972717733473246</v>
      </c>
      <c r="Q145" s="110">
        <f t="shared" si="26"/>
        <v>1.1201629327902225</v>
      </c>
      <c r="R145" s="124"/>
      <c r="S145" s="115"/>
    </row>
    <row r="146" spans="1:19" ht="15" customHeight="1" x14ac:dyDescent="0.3">
      <c r="A146" s="105">
        <v>40634</v>
      </c>
      <c r="B146" s="106">
        <v>93.2</v>
      </c>
      <c r="C146" s="106">
        <v>5</v>
      </c>
      <c r="D146" s="106">
        <v>97.1</v>
      </c>
      <c r="E146" s="106">
        <v>0.2</v>
      </c>
      <c r="F146" s="120" t="e">
        <f t="shared" si="27"/>
        <v>#DIV/0!</v>
      </c>
      <c r="G146" s="120"/>
      <c r="H146" s="59"/>
      <c r="I146" s="59"/>
      <c r="J146" s="123"/>
      <c r="K146" s="97">
        <v>97.4</v>
      </c>
      <c r="L146" s="110">
        <f t="shared" si="28"/>
        <v>11.060433295324984</v>
      </c>
      <c r="M146" s="110">
        <f t="shared" si="21"/>
        <v>0.51599587203301667</v>
      </c>
      <c r="N146" s="124"/>
      <c r="O146" s="97">
        <v>98.2</v>
      </c>
      <c r="P146" s="110">
        <f t="shared" si="25"/>
        <v>3.2597266035751886</v>
      </c>
      <c r="Q146" s="110">
        <f t="shared" si="26"/>
        <v>1.2371134020618513</v>
      </c>
      <c r="R146" s="124"/>
      <c r="S146" s="115"/>
    </row>
    <row r="147" spans="1:19" ht="15" customHeight="1" x14ac:dyDescent="0.3">
      <c r="A147" s="105">
        <v>40603</v>
      </c>
      <c r="B147" s="106">
        <v>106.3</v>
      </c>
      <c r="C147" s="106">
        <v>9.8000000000000007</v>
      </c>
      <c r="D147" s="106">
        <v>96.9</v>
      </c>
      <c r="E147" s="106">
        <v>0.2</v>
      </c>
      <c r="F147" s="120" t="e">
        <f t="shared" si="27"/>
        <v>#DIV/0!</v>
      </c>
      <c r="G147" s="111">
        <f>AVERAGE(D147:D149)/AVERAGE(D150:D152)-1</f>
        <v>1.8661971830985946E-2</v>
      </c>
      <c r="H147" s="96">
        <f>(D147/AVERAGE(D147:D149)-1)*100</f>
        <v>0.48392671966817069</v>
      </c>
      <c r="I147" s="59"/>
      <c r="J147" s="123"/>
      <c r="K147" s="97">
        <v>96.9</v>
      </c>
      <c r="L147" s="110">
        <f t="shared" si="28"/>
        <v>12.543554006968648</v>
      </c>
      <c r="M147" s="110">
        <f t="shared" si="21"/>
        <v>0.62305295950156392</v>
      </c>
      <c r="N147" s="112">
        <f>AVERAGE(K147:K149)/AVERAGE(K150:K152)-1</f>
        <v>1.6566795911173493E-2</v>
      </c>
      <c r="O147" s="97">
        <v>97</v>
      </c>
      <c r="P147" s="110">
        <f t="shared" si="25"/>
        <v>6.710671067106702</v>
      </c>
      <c r="Q147" s="110">
        <f t="shared" si="26"/>
        <v>-1.8218623481781435</v>
      </c>
      <c r="R147" s="112">
        <f>AVERAGE(O147:O149)/AVERAGE(O150:O152)-1</f>
        <v>7.0673952641165716E-2</v>
      </c>
      <c r="S147" s="115"/>
    </row>
    <row r="148" spans="1:19" ht="15" customHeight="1" x14ac:dyDescent="0.3">
      <c r="A148" s="105">
        <v>40575</v>
      </c>
      <c r="B148" s="106">
        <v>91.4</v>
      </c>
      <c r="C148" s="106">
        <v>15.8</v>
      </c>
      <c r="D148" s="106">
        <v>96.7</v>
      </c>
      <c r="E148" s="106">
        <v>1</v>
      </c>
      <c r="F148" s="120" t="e">
        <f t="shared" si="27"/>
        <v>#DIV/0!</v>
      </c>
      <c r="G148" s="120"/>
      <c r="H148" s="59"/>
      <c r="I148" s="59"/>
      <c r="J148" s="123"/>
      <c r="K148" s="97">
        <v>96.3</v>
      </c>
      <c r="L148" s="110">
        <f t="shared" si="28"/>
        <v>15.329341317365277</v>
      </c>
      <c r="M148" s="110">
        <f t="shared" si="21"/>
        <v>1.1554621848739401</v>
      </c>
      <c r="N148" s="124"/>
      <c r="O148" s="97">
        <v>98.8</v>
      </c>
      <c r="P148" s="110">
        <f t="shared" si="25"/>
        <v>16.235294117647058</v>
      </c>
      <c r="Q148" s="110">
        <f t="shared" si="26"/>
        <v>0.71355759429154375</v>
      </c>
      <c r="R148" s="124"/>
      <c r="S148" s="115"/>
    </row>
    <row r="149" spans="1:19" ht="15" customHeight="1" x14ac:dyDescent="0.3">
      <c r="A149" s="105">
        <v>40544</v>
      </c>
      <c r="B149" s="106">
        <v>85.3</v>
      </c>
      <c r="C149" s="106">
        <v>15.1</v>
      </c>
      <c r="D149" s="106">
        <v>95.7</v>
      </c>
      <c r="E149" s="106">
        <v>0.8</v>
      </c>
      <c r="F149" s="120" t="e">
        <f t="shared" si="27"/>
        <v>#DIV/0!</v>
      </c>
      <c r="G149" s="120"/>
      <c r="H149" s="59"/>
      <c r="I149" s="59"/>
      <c r="J149" s="123"/>
      <c r="K149" s="97">
        <v>95.2</v>
      </c>
      <c r="L149" s="110">
        <f t="shared" si="28"/>
        <v>13.198573127229494</v>
      </c>
      <c r="M149" s="110">
        <f t="shared" si="21"/>
        <v>-0.20964360587002773</v>
      </c>
      <c r="N149" s="124"/>
      <c r="O149" s="97">
        <v>98.1</v>
      </c>
      <c r="P149" s="110">
        <f t="shared" si="25"/>
        <v>12.75862068965516</v>
      </c>
      <c r="Q149" s="110">
        <f t="shared" si="26"/>
        <v>14.335664335664333</v>
      </c>
      <c r="R149" s="124"/>
      <c r="S149" s="115"/>
    </row>
    <row r="150" spans="1:19" ht="15" customHeight="1" x14ac:dyDescent="0.3">
      <c r="A150" s="105">
        <v>40513</v>
      </c>
      <c r="B150" s="106">
        <v>95.2</v>
      </c>
      <c r="C150" s="106">
        <v>17.2</v>
      </c>
      <c r="D150" s="106">
        <v>94.9</v>
      </c>
      <c r="E150" s="106">
        <v>0.6</v>
      </c>
      <c r="F150" s="120" t="e">
        <f t="shared" si="27"/>
        <v>#DIV/0!</v>
      </c>
      <c r="G150" s="111">
        <f>AVERAGE(D150:D152)/AVERAGE(D153:D155)-1</f>
        <v>2.7868259138617679E-2</v>
      </c>
      <c r="H150" s="96">
        <f>(D150/AVERAGE(D150:D152)-1)*100</f>
        <v>0.24647887323943074</v>
      </c>
      <c r="I150" s="96">
        <f>AVERAGE(B150:B161)</f>
        <v>91.433333333333323</v>
      </c>
      <c r="J150" s="123"/>
      <c r="K150" s="97">
        <v>95.4</v>
      </c>
      <c r="L150" s="110">
        <f t="shared" si="28"/>
        <v>14.525810324129679</v>
      </c>
      <c r="M150" s="110">
        <f t="shared" si="21"/>
        <v>1.5974440894568716</v>
      </c>
      <c r="N150" s="112">
        <f>AVERAGE(K150:K152)/AVERAGE(K153:K155)-1</f>
        <v>3.8813621384108377E-2</v>
      </c>
      <c r="O150" s="97">
        <v>85.8</v>
      </c>
      <c r="P150" s="110"/>
      <c r="Q150" s="110">
        <f t="shared" si="26"/>
        <v>-8.3333333333333286</v>
      </c>
      <c r="R150" s="112">
        <f>AVERAGE(O150:O152)/AVERAGE(O153:O155)-1</f>
        <v>-3.9201960098004918E-2</v>
      </c>
      <c r="S150" s="115"/>
    </row>
    <row r="151" spans="1:19" ht="15" customHeight="1" x14ac:dyDescent="0.3">
      <c r="A151" s="105">
        <v>40483</v>
      </c>
      <c r="B151" s="106">
        <v>102.7</v>
      </c>
      <c r="C151" s="106">
        <v>12.7</v>
      </c>
      <c r="D151" s="106">
        <v>94.3</v>
      </c>
      <c r="E151" s="106">
        <v>-0.5</v>
      </c>
      <c r="F151" s="120" t="e">
        <f t="shared" si="27"/>
        <v>#DIV/0!</v>
      </c>
      <c r="G151" s="120"/>
      <c r="I151" s="59"/>
      <c r="J151" s="123"/>
      <c r="K151" s="97">
        <v>93.9</v>
      </c>
      <c r="L151" s="110">
        <f t="shared" si="28"/>
        <v>12.86057692307692</v>
      </c>
      <c r="M151" s="110">
        <f t="shared" ref="M151:M214" si="29">K151/K152*100-100</f>
        <v>-0.5296610169491629</v>
      </c>
      <c r="N151" s="124"/>
      <c r="O151" s="97">
        <v>93.6</v>
      </c>
      <c r="P151" s="110"/>
      <c r="Q151" s="110">
        <f t="shared" ref="Q151:Q160" si="30">O151/O152*100-100</f>
        <v>-1.5772870662460576</v>
      </c>
      <c r="R151" s="124"/>
      <c r="S151" s="115"/>
    </row>
    <row r="152" spans="1:19" ht="15" customHeight="1" x14ac:dyDescent="0.3">
      <c r="A152" s="105">
        <v>40452</v>
      </c>
      <c r="B152" s="106">
        <v>99</v>
      </c>
      <c r="C152" s="106">
        <v>8.6999999999999993</v>
      </c>
      <c r="D152" s="106">
        <v>94.8</v>
      </c>
      <c r="E152" s="106">
        <v>1.6</v>
      </c>
      <c r="F152" s="120" t="e">
        <f t="shared" si="27"/>
        <v>#DIV/0!</v>
      </c>
      <c r="G152" s="120"/>
      <c r="I152" s="59"/>
      <c r="J152" s="123"/>
      <c r="K152" s="97">
        <v>94.4</v>
      </c>
      <c r="L152" s="110">
        <f t="shared" si="28"/>
        <v>14.424242424242422</v>
      </c>
      <c r="M152" s="110">
        <f t="shared" si="29"/>
        <v>2.1645021645021671</v>
      </c>
      <c r="N152" s="124"/>
      <c r="O152" s="97">
        <v>95.1</v>
      </c>
      <c r="P152" s="110"/>
      <c r="Q152" s="110">
        <f t="shared" si="30"/>
        <v>-1.0405827263267469</v>
      </c>
      <c r="R152" s="124"/>
      <c r="S152" s="115"/>
    </row>
    <row r="153" spans="1:19" ht="15" customHeight="1" x14ac:dyDescent="0.3">
      <c r="A153" s="105">
        <v>40422</v>
      </c>
      <c r="B153" s="106">
        <v>99.7</v>
      </c>
      <c r="C153" s="106">
        <v>7.9</v>
      </c>
      <c r="D153" s="106">
        <v>93.3</v>
      </c>
      <c r="E153" s="106">
        <v>1.3</v>
      </c>
      <c r="F153" s="120" t="e">
        <f t="shared" si="27"/>
        <v>#DIV/0!</v>
      </c>
      <c r="G153" s="111">
        <f>AVERAGE(D153:D155)/AVERAGE(D156:D158)-1</f>
        <v>1.4317180616739922E-2</v>
      </c>
      <c r="H153" s="96">
        <f>(D153/AVERAGE(D153:D155)-1)*100</f>
        <v>1.302931596091228</v>
      </c>
      <c r="I153" s="59"/>
      <c r="J153" s="123"/>
      <c r="K153" s="97">
        <v>92.4</v>
      </c>
      <c r="L153" s="110">
        <f t="shared" si="28"/>
        <v>9.6085409252669081</v>
      </c>
      <c r="M153" s="110">
        <f t="shared" si="29"/>
        <v>1.4270032930845389</v>
      </c>
      <c r="N153" s="112">
        <f>AVERAGE(K153:K155)/AVERAGE(K156:K158)-1</f>
        <v>1.7511177347243168E-2</v>
      </c>
      <c r="O153" s="97">
        <v>96.1</v>
      </c>
      <c r="P153" s="110"/>
      <c r="Q153" s="110">
        <f t="shared" si="30"/>
        <v>0.73375262054507573</v>
      </c>
      <c r="R153" s="112">
        <f>AVERAGE(O153:O155)/AVERAGE(O156:O158)-1</f>
        <v>-2.4441340782122012E-3</v>
      </c>
      <c r="S153" s="115"/>
    </row>
    <row r="154" spans="1:19" ht="15" customHeight="1" x14ac:dyDescent="0.3">
      <c r="A154" s="105">
        <v>40391</v>
      </c>
      <c r="B154" s="106">
        <v>86.5</v>
      </c>
      <c r="C154" s="106">
        <v>14.9</v>
      </c>
      <c r="D154" s="106">
        <v>92.1</v>
      </c>
      <c r="E154" s="106">
        <v>1.3</v>
      </c>
      <c r="F154" s="120" t="e">
        <f t="shared" si="27"/>
        <v>#DIV/0!</v>
      </c>
      <c r="G154" s="120"/>
      <c r="I154" s="59"/>
      <c r="J154" s="123"/>
      <c r="K154" s="97">
        <v>91.1</v>
      </c>
      <c r="L154" s="110">
        <f t="shared" si="28"/>
        <v>12.747524752475243</v>
      </c>
      <c r="M154" s="110">
        <f t="shared" si="29"/>
        <v>1.6741071428571388</v>
      </c>
      <c r="N154" s="124"/>
      <c r="O154" s="97">
        <v>95.4</v>
      </c>
      <c r="P154" s="110"/>
      <c r="Q154" s="110">
        <f t="shared" si="30"/>
        <v>1.2738853503184657</v>
      </c>
      <c r="R154" s="124"/>
      <c r="S154" s="115"/>
    </row>
    <row r="155" spans="1:19" ht="15" customHeight="1" x14ac:dyDescent="0.3">
      <c r="A155" s="105">
        <v>40360</v>
      </c>
      <c r="B155" s="106">
        <v>91.5</v>
      </c>
      <c r="C155" s="106">
        <v>7.6</v>
      </c>
      <c r="D155" s="106">
        <v>90.9</v>
      </c>
      <c r="E155" s="106">
        <v>-0.2</v>
      </c>
      <c r="F155" s="120" t="e">
        <f t="shared" si="27"/>
        <v>#DIV/0!</v>
      </c>
      <c r="G155" s="120"/>
      <c r="I155" s="59"/>
      <c r="J155" s="123"/>
      <c r="K155" s="97">
        <v>89.6</v>
      </c>
      <c r="L155" s="110">
        <f t="shared" si="28"/>
        <v>12.562814070351763</v>
      </c>
      <c r="M155" s="110">
        <f t="shared" si="29"/>
        <v>-0.77519379844960667</v>
      </c>
      <c r="N155" s="124"/>
      <c r="O155" s="97">
        <v>94.2</v>
      </c>
      <c r="P155" s="110"/>
      <c r="Q155" s="110">
        <f t="shared" si="30"/>
        <v>-1.875</v>
      </c>
      <c r="R155" s="124"/>
      <c r="S155" s="115"/>
    </row>
    <row r="156" spans="1:19" ht="15" customHeight="1" x14ac:dyDescent="0.3">
      <c r="A156" s="105">
        <v>40330</v>
      </c>
      <c r="B156" s="106">
        <v>95.9</v>
      </c>
      <c r="C156" s="106">
        <v>13.9</v>
      </c>
      <c r="D156" s="106">
        <v>91.1</v>
      </c>
      <c r="E156" s="106">
        <v>-0.9</v>
      </c>
      <c r="F156" s="120" t="e">
        <f t="shared" si="27"/>
        <v>#DIV/0!</v>
      </c>
      <c r="G156" s="111">
        <f>AVERAGE(D156:D158)/AVERAGE(D159:D161)-1</f>
        <v>5.5813953488372148E-2</v>
      </c>
      <c r="H156" s="96">
        <f>(D156/AVERAGE(D156:D158)-1)*100</f>
        <v>0.33039647577091102</v>
      </c>
      <c r="I156" s="59"/>
      <c r="J156" s="123"/>
      <c r="K156" s="97">
        <v>90.3</v>
      </c>
      <c r="L156" s="110">
        <f t="shared" si="28"/>
        <v>12.173913043478251</v>
      </c>
      <c r="M156" s="110">
        <f t="shared" si="29"/>
        <v>-0.11061946902655961</v>
      </c>
      <c r="N156" s="112">
        <f>AVERAGE(K156:K158)/AVERAGE(K159:K161)-1</f>
        <v>5.7942451714623422E-2</v>
      </c>
      <c r="O156" s="97">
        <v>96</v>
      </c>
      <c r="P156" s="110"/>
      <c r="Q156" s="110">
        <f t="shared" si="30"/>
        <v>0.73452256033579033</v>
      </c>
      <c r="R156" s="112">
        <f>AVERAGE(O156:O158)/AVERAGE(O159:O161)-1</f>
        <v>8.9387599847850829E-2</v>
      </c>
      <c r="S156" s="115"/>
    </row>
    <row r="157" spans="1:19" ht="15" customHeight="1" x14ac:dyDescent="0.3">
      <c r="A157" s="105">
        <v>40299</v>
      </c>
      <c r="B157" s="106">
        <v>88.1</v>
      </c>
      <c r="C157" s="106">
        <v>12.4</v>
      </c>
      <c r="D157" s="106">
        <v>91.9</v>
      </c>
      <c r="E157" s="106">
        <v>2.8</v>
      </c>
      <c r="F157" s="120" t="e">
        <f t="shared" si="27"/>
        <v>#DIV/0!</v>
      </c>
      <c r="G157" s="120"/>
      <c r="H157" s="96"/>
      <c r="I157" s="59"/>
      <c r="J157" s="123"/>
      <c r="K157" s="97">
        <v>90.4</v>
      </c>
      <c r="L157" s="110">
        <f t="shared" si="28"/>
        <v>13.425345043914689</v>
      </c>
      <c r="M157" s="110">
        <f t="shared" si="29"/>
        <v>3.0786773090079862</v>
      </c>
      <c r="N157" s="124"/>
      <c r="O157" s="97">
        <v>95.3</v>
      </c>
      <c r="P157" s="110"/>
      <c r="Q157" s="110">
        <f t="shared" si="30"/>
        <v>0.2103049421661467</v>
      </c>
      <c r="R157" s="124"/>
      <c r="S157" s="115"/>
    </row>
    <row r="158" spans="1:19" ht="15" customHeight="1" x14ac:dyDescent="0.3">
      <c r="A158" s="105">
        <v>40269</v>
      </c>
      <c r="B158" s="106">
        <v>88.8</v>
      </c>
      <c r="C158" s="106">
        <v>13.1</v>
      </c>
      <c r="D158" s="106">
        <v>89.4</v>
      </c>
      <c r="E158" s="106">
        <v>2.4</v>
      </c>
      <c r="F158" s="120" t="e">
        <f t="shared" si="27"/>
        <v>#DIV/0!</v>
      </c>
      <c r="G158" s="120"/>
      <c r="H158" s="96"/>
      <c r="I158" s="59"/>
      <c r="J158" s="123"/>
      <c r="K158" s="97">
        <v>87.7</v>
      </c>
      <c r="L158" s="110">
        <f t="shared" si="28"/>
        <v>15.091863517060375</v>
      </c>
      <c r="M158" s="110">
        <f t="shared" si="29"/>
        <v>1.8583042973287007</v>
      </c>
      <c r="N158" s="124"/>
      <c r="O158" s="97">
        <v>95.1</v>
      </c>
      <c r="P158" s="110"/>
      <c r="Q158" s="110">
        <f t="shared" si="30"/>
        <v>4.620462046204608</v>
      </c>
      <c r="R158" s="124"/>
      <c r="S158" s="115"/>
    </row>
    <row r="159" spans="1:19" ht="15" customHeight="1" x14ac:dyDescent="0.3">
      <c r="A159" s="105">
        <v>40238</v>
      </c>
      <c r="B159" s="106">
        <v>96.8</v>
      </c>
      <c r="C159" s="106">
        <v>12.3</v>
      </c>
      <c r="D159" s="106">
        <v>87.3</v>
      </c>
      <c r="E159" s="106">
        <v>2.9</v>
      </c>
      <c r="F159" s="120" t="e">
        <f t="shared" si="27"/>
        <v>#DIV/0!</v>
      </c>
      <c r="G159" s="111">
        <f>AVERAGE(D159:D161)/AVERAGE(D162:D164)-1</f>
        <v>1.4948859166010964E-2</v>
      </c>
      <c r="H159" s="96">
        <f>(D159/AVERAGE(D159:D161)-1)*100</f>
        <v>1.5116279069767424</v>
      </c>
      <c r="I159" s="59"/>
      <c r="J159" s="123"/>
      <c r="K159" s="97">
        <v>86.1</v>
      </c>
      <c r="L159" s="110">
        <f t="shared" si="28"/>
        <v>9.9616858237547774</v>
      </c>
      <c r="M159" s="110">
        <f t="shared" si="29"/>
        <v>3.1137724550898156</v>
      </c>
      <c r="N159" s="112">
        <f>AVERAGE(K159:K161)/AVERAGE(K162:K164)-1</f>
        <v>1.8875502008032008E-2</v>
      </c>
      <c r="O159" s="97">
        <v>90.9</v>
      </c>
      <c r="P159" s="110"/>
      <c r="Q159" s="110">
        <f t="shared" si="30"/>
        <v>6.9411764705882462</v>
      </c>
      <c r="R159" s="112"/>
      <c r="S159" s="115"/>
    </row>
    <row r="160" spans="1:19" ht="15" customHeight="1" x14ac:dyDescent="0.3">
      <c r="A160" s="105">
        <v>40210</v>
      </c>
      <c r="B160" s="106">
        <v>78.900000000000006</v>
      </c>
      <c r="C160" s="106">
        <v>5.3</v>
      </c>
      <c r="D160" s="106">
        <v>84.8</v>
      </c>
      <c r="E160" s="106">
        <v>-1.3</v>
      </c>
      <c r="F160" s="120" t="e">
        <f t="shared" si="27"/>
        <v>#DIV/0!</v>
      </c>
      <c r="G160" s="120"/>
      <c r="I160" s="59"/>
      <c r="J160" s="123"/>
      <c r="K160" s="97">
        <v>83.5</v>
      </c>
      <c r="L160" s="110">
        <f t="shared" si="28"/>
        <v>7.3264781491002537</v>
      </c>
      <c r="M160" s="110">
        <f t="shared" si="29"/>
        <v>-0.71343638525563335</v>
      </c>
      <c r="N160" s="124"/>
      <c r="O160" s="97">
        <v>85</v>
      </c>
      <c r="P160" s="110"/>
      <c r="Q160" s="110">
        <f t="shared" si="30"/>
        <v>-2.2988505747126453</v>
      </c>
      <c r="R160" s="124"/>
      <c r="S160" s="115"/>
    </row>
    <row r="161" spans="1:19" ht="15" customHeight="1" x14ac:dyDescent="0.3">
      <c r="A161" s="105">
        <v>40179</v>
      </c>
      <c r="B161" s="106">
        <v>74.099999999999994</v>
      </c>
      <c r="C161" s="106">
        <v>-0.7</v>
      </c>
      <c r="D161" s="106">
        <v>85.9</v>
      </c>
      <c r="E161" s="106">
        <v>0.9</v>
      </c>
      <c r="F161" s="120" t="e">
        <f t="shared" si="27"/>
        <v>#DIV/0!</v>
      </c>
      <c r="G161" s="120"/>
      <c r="I161" s="59"/>
      <c r="J161" s="123"/>
      <c r="K161" s="97">
        <v>84.1</v>
      </c>
      <c r="L161" s="110">
        <f t="shared" si="28"/>
        <v>4.6019900497512367</v>
      </c>
      <c r="M161" s="110">
        <f t="shared" si="29"/>
        <v>0.96038415366146523</v>
      </c>
      <c r="N161" s="124"/>
      <c r="O161" s="97">
        <v>87</v>
      </c>
      <c r="P161" s="110"/>
      <c r="Q161" s="110"/>
      <c r="R161" s="124"/>
      <c r="S161" s="115"/>
    </row>
    <row r="162" spans="1:19" x14ac:dyDescent="0.3">
      <c r="A162" s="105">
        <v>40148</v>
      </c>
      <c r="B162" s="106">
        <v>81.2</v>
      </c>
      <c r="C162" s="106">
        <v>-2.2999999999999998</v>
      </c>
      <c r="D162" s="106">
        <v>85.1</v>
      </c>
      <c r="E162" s="106">
        <v>0.2</v>
      </c>
      <c r="F162" s="120" t="e">
        <f t="shared" si="27"/>
        <v>#DIV/0!</v>
      </c>
      <c r="G162" s="111">
        <f>AVERAGE(D162:D164)/AVERAGE(D165:D167)-1</f>
        <v>1.4365522745411141E-2</v>
      </c>
      <c r="H162" s="96">
        <f>(D162/AVERAGE(D162:D164)-1)*100</f>
        <v>0.43273013375293434</v>
      </c>
      <c r="I162" s="96">
        <f>AVERAGE(B162:B173)</f>
        <v>82.74166666666666</v>
      </c>
      <c r="J162" s="123"/>
      <c r="K162" s="97">
        <v>83.3</v>
      </c>
      <c r="L162" s="110">
        <f t="shared" si="28"/>
        <v>-4.9086757990867653</v>
      </c>
      <c r="M162" s="110">
        <f t="shared" si="29"/>
        <v>0.12019230769229239</v>
      </c>
      <c r="N162" s="112">
        <f>AVERAGE(K162:K164)/AVERAGE(K165:K167)-1</f>
        <v>1.7572537801389565E-2</v>
      </c>
      <c r="O162" s="125"/>
      <c r="P162" s="115"/>
      <c r="Q162" s="115"/>
      <c r="R162" s="112"/>
      <c r="S162" s="115"/>
    </row>
    <row r="163" spans="1:19" x14ac:dyDescent="0.3">
      <c r="A163" s="105">
        <v>40118</v>
      </c>
      <c r="B163" s="106">
        <v>91.1</v>
      </c>
      <c r="C163" s="106">
        <v>-4.4000000000000004</v>
      </c>
      <c r="D163" s="106">
        <v>84.9</v>
      </c>
      <c r="E163" s="106">
        <v>0.8</v>
      </c>
      <c r="F163" s="120" t="e">
        <f t="shared" si="27"/>
        <v>#DIV/0!</v>
      </c>
      <c r="G163" s="120"/>
      <c r="I163" s="59"/>
      <c r="J163" s="123"/>
      <c r="K163" s="97">
        <v>83.2</v>
      </c>
      <c r="L163" s="110">
        <f t="shared" si="28"/>
        <v>-8.7719298245614112</v>
      </c>
      <c r="M163" s="110">
        <f t="shared" si="29"/>
        <v>0.84848484848485839</v>
      </c>
      <c r="N163" s="124"/>
      <c r="O163" s="125"/>
      <c r="P163" s="115"/>
      <c r="Q163" s="115"/>
      <c r="R163" s="124"/>
      <c r="S163" s="115"/>
    </row>
    <row r="164" spans="1:19" x14ac:dyDescent="0.3">
      <c r="A164" s="105">
        <v>40087</v>
      </c>
      <c r="B164" s="106">
        <v>91.1</v>
      </c>
      <c r="C164" s="106">
        <v>-11.6</v>
      </c>
      <c r="D164" s="106">
        <v>84.2</v>
      </c>
      <c r="E164" s="106">
        <v>-2.1</v>
      </c>
      <c r="F164" s="120" t="e">
        <f t="shared" si="27"/>
        <v>#DIV/0!</v>
      </c>
      <c r="G164" s="120"/>
      <c r="I164" s="59"/>
      <c r="J164" s="123"/>
      <c r="K164" s="97">
        <v>82.5</v>
      </c>
      <c r="L164" s="110">
        <f t="shared" si="28"/>
        <v>-13.340336134453793</v>
      </c>
      <c r="M164" s="110">
        <f t="shared" si="29"/>
        <v>-2.135231316725978</v>
      </c>
      <c r="N164" s="124"/>
      <c r="O164" s="125"/>
      <c r="P164" s="115"/>
      <c r="Q164" s="115"/>
      <c r="R164" s="124"/>
      <c r="S164" s="115"/>
    </row>
    <row r="165" spans="1:19" x14ac:dyDescent="0.3">
      <c r="A165" s="105">
        <v>40057</v>
      </c>
      <c r="B165" s="106">
        <v>92.4</v>
      </c>
      <c r="C165" s="106">
        <v>-12.2</v>
      </c>
      <c r="D165" s="106">
        <v>86</v>
      </c>
      <c r="E165" s="106">
        <v>3.6</v>
      </c>
      <c r="F165" s="120" t="e">
        <f t="shared" si="27"/>
        <v>#DIV/0!</v>
      </c>
      <c r="G165" s="111">
        <f>AVERAGE(D165:D167)/AVERAGE(D168:D170)-1</f>
        <v>3.4682080924855363E-2</v>
      </c>
      <c r="H165" s="96">
        <f>(D165/AVERAGE(D165:D167)-1)*100</f>
        <v>2.9529130087789346</v>
      </c>
      <c r="I165" s="59"/>
      <c r="J165" s="123"/>
      <c r="K165" s="97">
        <v>84.3</v>
      </c>
      <c r="L165" s="110">
        <f t="shared" si="28"/>
        <v>-13.271604938271608</v>
      </c>
      <c r="M165" s="110">
        <f t="shared" si="29"/>
        <v>4.3316831683168289</v>
      </c>
      <c r="N165" s="112">
        <f>AVERAGE(K165:K167)/AVERAGE(K168:K170)-1</f>
        <v>3.5109983079526286E-2</v>
      </c>
      <c r="O165" s="125"/>
      <c r="P165" s="115"/>
      <c r="Q165" s="115"/>
      <c r="R165" s="112"/>
      <c r="S165" s="115"/>
    </row>
    <row r="166" spans="1:19" x14ac:dyDescent="0.3">
      <c r="A166" s="105">
        <v>40026</v>
      </c>
      <c r="B166" s="106">
        <v>75.3</v>
      </c>
      <c r="C166" s="106">
        <v>-15.5</v>
      </c>
      <c r="D166" s="106">
        <v>83</v>
      </c>
      <c r="E166" s="106">
        <v>1.7</v>
      </c>
      <c r="F166" s="120" t="e">
        <f t="shared" si="27"/>
        <v>#DIV/0!</v>
      </c>
      <c r="G166" s="120"/>
      <c r="I166" s="59"/>
      <c r="J166" s="123"/>
      <c r="K166" s="97">
        <v>80.8</v>
      </c>
      <c r="L166" s="110">
        <f t="shared" si="28"/>
        <v>-18.875502008032129</v>
      </c>
      <c r="M166" s="110">
        <f t="shared" si="29"/>
        <v>1.5075376884422127</v>
      </c>
      <c r="N166" s="124"/>
      <c r="O166" s="125"/>
      <c r="P166" s="115"/>
      <c r="Q166" s="115"/>
      <c r="R166" s="124"/>
      <c r="S166" s="115"/>
    </row>
    <row r="167" spans="1:19" x14ac:dyDescent="0.3">
      <c r="A167" s="105">
        <v>39995</v>
      </c>
      <c r="B167" s="106">
        <v>85</v>
      </c>
      <c r="C167" s="106">
        <v>-16.600000000000001</v>
      </c>
      <c r="D167" s="106">
        <v>81.599999999999994</v>
      </c>
      <c r="E167" s="106">
        <v>-1.2</v>
      </c>
      <c r="F167" s="120" t="e">
        <f t="shared" si="27"/>
        <v>#DIV/0!</v>
      </c>
      <c r="G167" s="120"/>
      <c r="I167" s="59"/>
      <c r="J167" s="123"/>
      <c r="K167" s="97">
        <v>79.599999999999994</v>
      </c>
      <c r="L167" s="110">
        <f t="shared" si="28"/>
        <v>-18.52610030706245</v>
      </c>
      <c r="M167" s="110">
        <f t="shared" si="29"/>
        <v>-1.1180124223602661</v>
      </c>
      <c r="N167" s="124"/>
      <c r="O167" s="125"/>
      <c r="P167" s="115"/>
      <c r="Q167" s="115"/>
      <c r="R167" s="124"/>
      <c r="S167" s="115"/>
    </row>
    <row r="168" spans="1:19" x14ac:dyDescent="0.3">
      <c r="A168" s="105">
        <v>39965</v>
      </c>
      <c r="B168" s="106">
        <v>84.2</v>
      </c>
      <c r="C168" s="106">
        <v>-18.899999999999999</v>
      </c>
      <c r="D168" s="106">
        <v>82.6</v>
      </c>
      <c r="E168" s="106">
        <v>1.6</v>
      </c>
      <c r="F168" s="120" t="e">
        <f t="shared" si="27"/>
        <v>#DIV/0!</v>
      </c>
      <c r="G168" s="111">
        <f>AVERAGE(D168:D170)/AVERAGE(D171:D173)-1</f>
        <v>-4.521167283189409E-3</v>
      </c>
      <c r="H168" s="96">
        <f>(D168/AVERAGE(D168:D170)-1)*100</f>
        <v>2.3121387283236983</v>
      </c>
      <c r="I168" s="59"/>
      <c r="J168" s="123"/>
      <c r="K168" s="97">
        <v>80.5</v>
      </c>
      <c r="L168" s="110">
        <f t="shared" si="28"/>
        <v>-18.932527693856997</v>
      </c>
      <c r="M168" s="110">
        <f t="shared" si="29"/>
        <v>1.0037641154328583</v>
      </c>
      <c r="N168" s="112">
        <f>AVERAGE(K168:K170)/AVERAGE(K171:K173)-1</f>
        <v>-4.2283298097245403E-4</v>
      </c>
      <c r="O168" s="125"/>
      <c r="P168" s="115"/>
      <c r="Q168" s="115"/>
      <c r="R168" s="112"/>
      <c r="S168" s="115"/>
    </row>
    <row r="169" spans="1:19" x14ac:dyDescent="0.3">
      <c r="A169" s="105">
        <v>39934</v>
      </c>
      <c r="B169" s="106">
        <v>78.400000000000006</v>
      </c>
      <c r="C169" s="106">
        <v>-18</v>
      </c>
      <c r="D169" s="106">
        <v>81.3</v>
      </c>
      <c r="E169" s="106">
        <v>3.8</v>
      </c>
      <c r="F169" s="120" t="e">
        <f t="shared" si="27"/>
        <v>#DIV/0!</v>
      </c>
      <c r="G169" s="120"/>
      <c r="I169" s="96"/>
      <c r="J169" s="123"/>
      <c r="K169" s="97">
        <v>79.7</v>
      </c>
      <c r="L169" s="110">
        <f t="shared" si="28"/>
        <v>-18.839103869653769</v>
      </c>
      <c r="M169" s="110">
        <f t="shared" si="29"/>
        <v>4.5931758530183657</v>
      </c>
      <c r="N169" s="124"/>
      <c r="O169" s="125"/>
      <c r="P169" s="115"/>
      <c r="Q169" s="115"/>
      <c r="R169" s="124"/>
      <c r="S169" s="115"/>
    </row>
    <row r="170" spans="1:19" x14ac:dyDescent="0.3">
      <c r="A170" s="105">
        <v>39904</v>
      </c>
      <c r="B170" s="106">
        <v>78.5</v>
      </c>
      <c r="C170" s="106">
        <v>-26.9</v>
      </c>
      <c r="D170" s="106">
        <v>78.3</v>
      </c>
      <c r="E170" s="106">
        <v>-2.7</v>
      </c>
      <c r="F170" s="120" t="e">
        <f t="shared" si="27"/>
        <v>#DIV/0!</v>
      </c>
      <c r="G170" s="120"/>
      <c r="I170" s="96"/>
      <c r="J170" s="123"/>
      <c r="K170" s="97">
        <v>76.2</v>
      </c>
      <c r="L170" s="110">
        <f t="shared" si="28"/>
        <v>-23.952095808383234</v>
      </c>
      <c r="M170" s="110">
        <f t="shared" si="29"/>
        <v>-2.6819923371647434</v>
      </c>
      <c r="N170" s="124"/>
      <c r="O170" s="125"/>
      <c r="P170" s="115"/>
      <c r="Q170" s="115"/>
      <c r="R170" s="124"/>
      <c r="S170" s="115"/>
    </row>
    <row r="171" spans="1:19" x14ac:dyDescent="0.3">
      <c r="A171" s="105">
        <v>39873</v>
      </c>
      <c r="B171" s="106">
        <v>86.2</v>
      </c>
      <c r="C171" s="106">
        <v>-11.3</v>
      </c>
      <c r="D171" s="106">
        <v>80.5</v>
      </c>
      <c r="E171" s="106">
        <v>0.4</v>
      </c>
      <c r="F171" s="120" t="e">
        <f t="shared" si="27"/>
        <v>#DIV/0!</v>
      </c>
      <c r="G171" s="111">
        <f>AVERAGE(D171:D173)/AVERAGE(D174:D176)-1</f>
        <v>-0.11847826086956526</v>
      </c>
      <c r="H171" s="96">
        <f>(D171/AVERAGE(D171:D173)-1)*100</f>
        <v>-0.73982737361281137</v>
      </c>
      <c r="I171" s="96"/>
      <c r="J171" s="123"/>
      <c r="K171" s="97">
        <v>78.3</v>
      </c>
      <c r="L171" s="110">
        <f t="shared" si="28"/>
        <v>-21.621621621621628</v>
      </c>
      <c r="M171" s="110">
        <f t="shared" si="29"/>
        <v>0.64267352185089521</v>
      </c>
      <c r="N171" s="112">
        <f>AVERAGE(K171:K173)/AVERAGE(K174:K176)-1</f>
        <v>-0.13686131386861311</v>
      </c>
      <c r="O171" s="125"/>
      <c r="P171" s="115"/>
      <c r="Q171" s="115"/>
      <c r="R171" s="112"/>
      <c r="S171" s="115"/>
    </row>
    <row r="172" spans="1:19" x14ac:dyDescent="0.3">
      <c r="A172" s="105">
        <v>39845</v>
      </c>
      <c r="B172" s="106">
        <v>74.900000000000006</v>
      </c>
      <c r="C172" s="106">
        <v>-23.6</v>
      </c>
      <c r="D172" s="106">
        <v>80.2</v>
      </c>
      <c r="E172" s="106">
        <v>-2.9</v>
      </c>
      <c r="F172" s="120" t="e">
        <f t="shared" si="27"/>
        <v>#DIV/0!</v>
      </c>
      <c r="G172" s="120"/>
      <c r="I172" s="96"/>
      <c r="J172" s="123"/>
      <c r="K172" s="97">
        <v>77.8</v>
      </c>
      <c r="L172" s="110">
        <f t="shared" si="28"/>
        <v>-22.587064676616919</v>
      </c>
      <c r="M172" s="110">
        <f t="shared" si="29"/>
        <v>-3.233830845771152</v>
      </c>
      <c r="N172" s="124"/>
      <c r="O172" s="125"/>
      <c r="P172" s="115"/>
      <c r="Q172" s="115"/>
      <c r="R172" s="124"/>
      <c r="S172" s="115"/>
    </row>
    <row r="173" spans="1:19" x14ac:dyDescent="0.3">
      <c r="A173" s="105">
        <v>39814</v>
      </c>
      <c r="B173" s="106">
        <v>74.599999999999994</v>
      </c>
      <c r="C173" s="106">
        <v>-22</v>
      </c>
      <c r="D173" s="106">
        <v>82.6</v>
      </c>
      <c r="E173" s="106">
        <v>-6.9</v>
      </c>
      <c r="F173" s="120" t="e">
        <f t="shared" si="27"/>
        <v>#DIV/0!</v>
      </c>
      <c r="G173" s="120"/>
      <c r="I173" s="96"/>
      <c r="J173" s="123"/>
      <c r="K173" s="97">
        <v>80.400000000000006</v>
      </c>
      <c r="L173" s="110">
        <f t="shared" si="28"/>
        <v>-20.238095238095227</v>
      </c>
      <c r="M173" s="110">
        <f t="shared" si="29"/>
        <v>-8.2191780821917746</v>
      </c>
      <c r="N173" s="124"/>
      <c r="O173" s="125"/>
      <c r="P173" s="115"/>
      <c r="Q173" s="115"/>
      <c r="R173" s="124"/>
      <c r="S173" s="115"/>
    </row>
    <row r="174" spans="1:19" x14ac:dyDescent="0.3">
      <c r="A174" s="105">
        <v>39783</v>
      </c>
      <c r="B174" s="106">
        <v>83.1</v>
      </c>
      <c r="C174" s="106">
        <v>-7.4</v>
      </c>
      <c r="D174" s="106">
        <v>88.7</v>
      </c>
      <c r="E174" s="106">
        <v>-3.2</v>
      </c>
      <c r="F174" s="126"/>
      <c r="G174" s="111">
        <f>AVERAGE(D174:D176)/AVERAGE(D177:D179)-1</f>
        <v>-6.4406779661016933E-2</v>
      </c>
      <c r="H174" s="96">
        <f>(D174/AVERAGE(D174:D176)-1)*100</f>
        <v>-3.5869565217391264</v>
      </c>
      <c r="I174" s="96">
        <f>AVERAGE(B174:B185)</f>
        <v>97.949999999999989</v>
      </c>
      <c r="J174" s="123"/>
      <c r="K174" s="97">
        <v>87.6</v>
      </c>
      <c r="L174" s="110">
        <f t="shared" si="28"/>
        <v>-11.871227364185117</v>
      </c>
      <c r="M174" s="110">
        <f t="shared" si="29"/>
        <v>-3.9473684210526443</v>
      </c>
      <c r="N174" s="112">
        <f>AVERAGE(K174:K176)/AVERAGE(K177:K179)-1</f>
        <v>-6.9609507640068014E-2</v>
      </c>
      <c r="O174" s="125"/>
      <c r="P174" s="115"/>
      <c r="Q174" s="115"/>
      <c r="R174" s="112"/>
      <c r="S174" s="115"/>
    </row>
    <row r="175" spans="1:19" x14ac:dyDescent="0.3">
      <c r="A175" s="105">
        <v>39753</v>
      </c>
      <c r="B175" s="106">
        <v>95.3</v>
      </c>
      <c r="C175" s="106">
        <v>-11.1</v>
      </c>
      <c r="D175" s="106">
        <v>91.6</v>
      </c>
      <c r="E175" s="106">
        <v>-4.3</v>
      </c>
      <c r="F175" s="126"/>
      <c r="G175" s="120"/>
      <c r="I175" s="96"/>
      <c r="J175" s="123"/>
      <c r="K175" s="97">
        <v>91.2</v>
      </c>
      <c r="L175" s="110">
        <f t="shared" si="28"/>
        <v>-7.222787385554426</v>
      </c>
      <c r="M175" s="110">
        <f t="shared" si="29"/>
        <v>-4.2016806722689068</v>
      </c>
      <c r="N175" s="124"/>
      <c r="O175" s="125"/>
      <c r="P175" s="115"/>
      <c r="Q175" s="115"/>
      <c r="R175" s="124"/>
      <c r="S175" s="115"/>
    </row>
    <row r="176" spans="1:19" x14ac:dyDescent="0.3">
      <c r="A176" s="105">
        <v>39722</v>
      </c>
      <c r="B176" s="106">
        <v>103.1</v>
      </c>
      <c r="C176" s="106">
        <v>-3.6</v>
      </c>
      <c r="D176" s="106">
        <v>95.7</v>
      </c>
      <c r="E176" s="106">
        <v>-2</v>
      </c>
      <c r="F176" s="126"/>
      <c r="G176" s="120"/>
      <c r="I176" s="96"/>
      <c r="J176" s="123"/>
      <c r="K176" s="97">
        <v>95.2</v>
      </c>
      <c r="L176" s="110">
        <f t="shared" si="28"/>
        <v>-3.5460992907801483</v>
      </c>
      <c r="M176" s="110">
        <f t="shared" si="29"/>
        <v>-2.0576131687242878</v>
      </c>
      <c r="N176" s="124"/>
      <c r="O176" s="125"/>
      <c r="P176" s="115"/>
      <c r="Q176" s="115"/>
      <c r="R176" s="124"/>
      <c r="S176" s="115"/>
    </row>
    <row r="177" spans="1:19" x14ac:dyDescent="0.3">
      <c r="A177" s="105">
        <v>39692</v>
      </c>
      <c r="B177" s="106">
        <v>105.2</v>
      </c>
      <c r="C177" s="106">
        <v>5.4</v>
      </c>
      <c r="D177" s="106">
        <v>97.7</v>
      </c>
      <c r="E177" s="106">
        <v>-1.8</v>
      </c>
      <c r="F177" s="126"/>
      <c r="G177" s="111">
        <f>AVERAGE(D177:D179)/AVERAGE(D180:D182)-1</f>
        <v>-1.0731052984574108E-2</v>
      </c>
      <c r="I177" s="96"/>
      <c r="J177" s="123"/>
      <c r="K177" s="97">
        <v>97.2</v>
      </c>
      <c r="L177" s="110">
        <f t="shared" si="28"/>
        <v>-1.3197969543147252</v>
      </c>
      <c r="M177" s="110">
        <f t="shared" si="29"/>
        <v>-2.409638554216869</v>
      </c>
      <c r="N177" s="112">
        <f>AVERAGE(K177:K179)/AVERAGE(K180:K182)-1</f>
        <v>-1.0749076251259648E-2</v>
      </c>
      <c r="O177" s="125"/>
      <c r="P177" s="115"/>
      <c r="Q177" s="115"/>
      <c r="R177" s="112"/>
      <c r="S177" s="115"/>
    </row>
    <row r="178" spans="1:19" x14ac:dyDescent="0.3">
      <c r="A178" s="105">
        <v>39661</v>
      </c>
      <c r="B178" s="106">
        <v>89.1</v>
      </c>
      <c r="C178" s="106">
        <v>-5.0999999999999996</v>
      </c>
      <c r="D178" s="106">
        <v>99.5</v>
      </c>
      <c r="E178" s="106">
        <v>1.7</v>
      </c>
      <c r="F178" s="126"/>
      <c r="G178" s="120"/>
      <c r="I178" s="96"/>
      <c r="J178" s="123"/>
      <c r="K178" s="97">
        <v>99.6</v>
      </c>
      <c r="L178" s="110">
        <f t="shared" si="28"/>
        <v>2.1538461538461462</v>
      </c>
      <c r="M178" s="110">
        <f t="shared" si="29"/>
        <v>1.9447287615148383</v>
      </c>
      <c r="N178" s="124"/>
      <c r="O178" s="125"/>
      <c r="P178" s="115"/>
      <c r="Q178" s="115"/>
      <c r="R178" s="124"/>
      <c r="S178" s="115"/>
    </row>
    <row r="179" spans="1:19" x14ac:dyDescent="0.3">
      <c r="A179" s="105">
        <v>39630</v>
      </c>
      <c r="B179" s="106">
        <v>101.9</v>
      </c>
      <c r="C179" s="106">
        <v>3.3</v>
      </c>
      <c r="D179" s="106">
        <v>97.8</v>
      </c>
      <c r="E179" s="106">
        <v>-1.5</v>
      </c>
      <c r="F179" s="126"/>
      <c r="G179" s="120"/>
      <c r="I179" s="96"/>
      <c r="J179" s="123"/>
      <c r="K179" s="97">
        <v>97.7</v>
      </c>
      <c r="L179" s="110">
        <f t="shared" si="28"/>
        <v>0.41109969167523275</v>
      </c>
      <c r="M179" s="110">
        <f t="shared" si="29"/>
        <v>-1.6112789526686697</v>
      </c>
      <c r="N179" s="124"/>
      <c r="O179" s="125"/>
      <c r="P179" s="115"/>
      <c r="Q179" s="115"/>
      <c r="R179" s="124"/>
      <c r="S179" s="115"/>
    </row>
    <row r="180" spans="1:19" x14ac:dyDescent="0.3">
      <c r="A180" s="105">
        <v>39600</v>
      </c>
      <c r="B180" s="106">
        <v>103.8</v>
      </c>
      <c r="C180" s="106">
        <v>4.4000000000000004</v>
      </c>
      <c r="D180" s="106">
        <v>99.3</v>
      </c>
      <c r="E180" s="106">
        <v>0.9</v>
      </c>
      <c r="F180" s="126"/>
      <c r="G180" s="111">
        <f>AVERAGE(D180:D182)/AVERAGE(D183:D185)-1</f>
        <v>-1.3236267372600974E-2</v>
      </c>
      <c r="I180" s="96"/>
      <c r="J180" s="123"/>
      <c r="K180" s="97">
        <v>99.3</v>
      </c>
      <c r="L180" s="110">
        <f t="shared" si="28"/>
        <v>2.9015544041450738</v>
      </c>
      <c r="M180" s="110">
        <f t="shared" si="29"/>
        <v>1.1201629327902225</v>
      </c>
      <c r="N180" s="112">
        <f>AVERAGE(K180:K182)/AVERAGE(K183:K185)-1</f>
        <v>-1.1620185922974646E-2</v>
      </c>
      <c r="O180" s="125"/>
      <c r="P180" s="115"/>
      <c r="Q180" s="115"/>
      <c r="R180" s="112"/>
      <c r="S180" s="115"/>
    </row>
    <row r="181" spans="1:19" x14ac:dyDescent="0.3">
      <c r="A181" s="105">
        <v>39569</v>
      </c>
      <c r="B181" s="106">
        <v>95.6</v>
      </c>
      <c r="C181" s="106">
        <v>-1.1000000000000001</v>
      </c>
      <c r="D181" s="106">
        <v>98.4</v>
      </c>
      <c r="E181" s="106">
        <v>-2.1</v>
      </c>
      <c r="F181" s="126"/>
      <c r="G181" s="120"/>
      <c r="I181" s="96"/>
      <c r="J181" s="123"/>
      <c r="K181" s="97">
        <v>98.2</v>
      </c>
      <c r="L181" s="110">
        <f t="shared" si="28"/>
        <v>1.6563146997929721</v>
      </c>
      <c r="M181" s="110">
        <f t="shared" si="29"/>
        <v>-1.9960079840319338</v>
      </c>
      <c r="N181" s="124"/>
      <c r="O181" s="125"/>
      <c r="P181" s="115"/>
      <c r="Q181" s="115"/>
      <c r="R181" s="124"/>
      <c r="S181" s="115"/>
    </row>
    <row r="182" spans="1:19" x14ac:dyDescent="0.3">
      <c r="A182" s="105">
        <v>39539</v>
      </c>
      <c r="B182" s="106">
        <v>107.4</v>
      </c>
      <c r="C182" s="106">
        <v>16.2</v>
      </c>
      <c r="D182" s="106">
        <v>100.5</v>
      </c>
      <c r="E182" s="106">
        <v>0.5</v>
      </c>
      <c r="F182" s="126"/>
      <c r="G182" s="120"/>
      <c r="I182" s="96"/>
      <c r="J182" s="123"/>
      <c r="K182" s="97">
        <v>100.2</v>
      </c>
      <c r="L182" s="110">
        <f t="shared" si="28"/>
        <v>5.5848261327713402</v>
      </c>
      <c r="M182" s="110">
        <f t="shared" si="29"/>
        <v>0.3003003003003073</v>
      </c>
      <c r="N182" s="124"/>
      <c r="O182" s="125"/>
      <c r="P182" s="115"/>
      <c r="Q182" s="115"/>
      <c r="R182" s="124"/>
      <c r="S182" s="115"/>
    </row>
    <row r="183" spans="1:19" x14ac:dyDescent="0.3">
      <c r="A183" s="105">
        <v>39508</v>
      </c>
      <c r="B183" s="106">
        <v>97.2</v>
      </c>
      <c r="C183" s="106">
        <v>-5.9</v>
      </c>
      <c r="D183" s="106">
        <v>100</v>
      </c>
      <c r="E183" s="106">
        <v>-0.9</v>
      </c>
      <c r="F183" s="126"/>
      <c r="G183" s="111">
        <f>AVERAGE(D183:D185)/AVERAGE(D186:D188)-1</f>
        <v>1.3413816230717801E-2</v>
      </c>
      <c r="I183" s="96"/>
      <c r="J183" s="123"/>
      <c r="K183" s="97">
        <v>99.9</v>
      </c>
      <c r="L183" s="110">
        <f t="shared" si="28"/>
        <v>4.3887147335423151</v>
      </c>
      <c r="M183" s="110">
        <f t="shared" si="29"/>
        <v>-0.59701492537313072</v>
      </c>
      <c r="N183" s="112">
        <f>AVERAGE(K183:K185)/AVERAGE(K186:K188)-1</f>
        <v>1.6194331983805599E-2</v>
      </c>
      <c r="O183" s="125"/>
      <c r="P183" s="115"/>
      <c r="Q183" s="115"/>
      <c r="R183" s="112"/>
      <c r="S183" s="115"/>
    </row>
    <row r="184" spans="1:19" x14ac:dyDescent="0.3">
      <c r="A184" s="105">
        <v>39479</v>
      </c>
      <c r="B184" s="106">
        <v>98.1</v>
      </c>
      <c r="C184" s="106">
        <v>8.9</v>
      </c>
      <c r="D184" s="106">
        <v>100.9</v>
      </c>
      <c r="E184" s="106">
        <v>-0.4</v>
      </c>
      <c r="F184" s="126"/>
      <c r="G184" s="120"/>
      <c r="I184" s="96"/>
      <c r="J184" s="123"/>
      <c r="K184" s="97">
        <v>100.5</v>
      </c>
      <c r="L184" s="110">
        <f t="shared" si="28"/>
        <v>5.3459119496855294</v>
      </c>
      <c r="M184" s="110">
        <f t="shared" si="29"/>
        <v>-0.297619047619051</v>
      </c>
      <c r="N184" s="124"/>
      <c r="O184" s="125"/>
      <c r="P184" s="115"/>
      <c r="Q184" s="115"/>
      <c r="R184" s="124"/>
      <c r="S184" s="115"/>
    </row>
    <row r="185" spans="1:19" x14ac:dyDescent="0.3">
      <c r="A185" s="105">
        <v>39448</v>
      </c>
      <c r="B185" s="106">
        <v>95.6</v>
      </c>
      <c r="C185" s="106">
        <v>5.8</v>
      </c>
      <c r="D185" s="106">
        <v>101.3</v>
      </c>
      <c r="E185" s="106">
        <v>1.5</v>
      </c>
      <c r="F185" s="126"/>
      <c r="G185" s="120"/>
      <c r="I185" s="96"/>
      <c r="J185" s="123"/>
      <c r="K185" s="97">
        <v>100.8</v>
      </c>
      <c r="L185" s="110">
        <f t="shared" si="28"/>
        <v>6.1052631578947256</v>
      </c>
      <c r="M185" s="110">
        <f t="shared" si="29"/>
        <v>1.4084507042253449</v>
      </c>
      <c r="N185" s="124"/>
      <c r="O185" s="125"/>
      <c r="P185" s="115"/>
      <c r="Q185" s="115"/>
      <c r="R185" s="124"/>
      <c r="S185" s="115"/>
    </row>
    <row r="186" spans="1:19" x14ac:dyDescent="0.3">
      <c r="A186" s="105">
        <v>39417</v>
      </c>
      <c r="B186" s="106">
        <v>89.7</v>
      </c>
      <c r="C186" s="106">
        <v>-0.1</v>
      </c>
      <c r="D186" s="106">
        <v>99.8</v>
      </c>
      <c r="E186" s="106">
        <v>0.7</v>
      </c>
      <c r="F186" s="126"/>
      <c r="G186" s="111">
        <f>AVERAGE(D186:D188)/AVERAGE(D189:D191)-1</f>
        <v>9.1370558375634126E-3</v>
      </c>
      <c r="I186" s="96">
        <f>AVERAGE(B186:B197)</f>
        <v>97.375</v>
      </c>
      <c r="J186" s="123"/>
      <c r="K186" s="97">
        <v>99.4</v>
      </c>
      <c r="L186" s="110">
        <f t="shared" si="28"/>
        <v>4.8523206751055028</v>
      </c>
      <c r="M186" s="110">
        <f t="shared" si="29"/>
        <v>1.1190233977619499</v>
      </c>
      <c r="N186" s="112">
        <f>AVERAGE(K186:K188)/AVERAGE(K189:K191)-1</f>
        <v>1.0569382884418665E-2</v>
      </c>
      <c r="O186" s="125"/>
      <c r="P186" s="115"/>
      <c r="Q186" s="115"/>
      <c r="R186" s="112"/>
      <c r="S186" s="115"/>
    </row>
    <row r="187" spans="1:19" x14ac:dyDescent="0.3">
      <c r="A187" s="105">
        <v>39387</v>
      </c>
      <c r="B187" s="106">
        <v>107.2</v>
      </c>
      <c r="C187" s="106">
        <v>4.3</v>
      </c>
      <c r="D187" s="106">
        <v>99.1</v>
      </c>
      <c r="E187" s="106">
        <v>-0.2</v>
      </c>
      <c r="F187" s="126"/>
      <c r="G187" s="126"/>
      <c r="J187" s="123"/>
      <c r="K187" s="97">
        <v>98.3</v>
      </c>
      <c r="L187" s="110">
        <f t="shared" si="28"/>
        <v>4.685835995740149</v>
      </c>
      <c r="M187" s="110">
        <f t="shared" si="29"/>
        <v>-0.40526849037487978</v>
      </c>
      <c r="N187" s="127"/>
      <c r="O187" s="125"/>
      <c r="P187" s="115"/>
      <c r="Q187" s="115"/>
      <c r="R187" s="127"/>
      <c r="S187" s="115"/>
    </row>
    <row r="188" spans="1:19" x14ac:dyDescent="0.3">
      <c r="A188" s="105">
        <v>39356</v>
      </c>
      <c r="B188" s="106">
        <v>107</v>
      </c>
      <c r="C188" s="106">
        <v>10.199999999999999</v>
      </c>
      <c r="D188" s="106">
        <v>99.3</v>
      </c>
      <c r="E188" s="106">
        <v>0</v>
      </c>
      <c r="F188" s="126"/>
      <c r="G188" s="126"/>
      <c r="J188" s="123"/>
      <c r="K188" s="97">
        <v>98.7</v>
      </c>
      <c r="L188" s="110">
        <f t="shared" si="28"/>
        <v>7.0498915401301616</v>
      </c>
      <c r="M188" s="110">
        <f t="shared" si="29"/>
        <v>0.20304568527920708</v>
      </c>
      <c r="N188" s="127"/>
      <c r="O188" s="125"/>
      <c r="P188" s="115"/>
      <c r="Q188" s="115"/>
      <c r="R188" s="127"/>
      <c r="S188" s="115"/>
    </row>
    <row r="189" spans="1:19" x14ac:dyDescent="0.3">
      <c r="A189" s="105">
        <v>39326</v>
      </c>
      <c r="B189" s="106">
        <v>99.8</v>
      </c>
      <c r="C189" s="106">
        <v>2.6</v>
      </c>
      <c r="D189" s="106">
        <v>99.3</v>
      </c>
      <c r="E189" s="106">
        <v>1.1000000000000001</v>
      </c>
      <c r="F189" s="126"/>
      <c r="G189" s="111">
        <f>AVERAGE(D189:D191)/AVERAGE(D192:D194)-1</f>
        <v>1.8965517241379182E-2</v>
      </c>
      <c r="J189" s="123"/>
      <c r="K189" s="97">
        <v>98.5</v>
      </c>
      <c r="L189" s="110">
        <f t="shared" si="28"/>
        <v>6.4864864864864842</v>
      </c>
      <c r="M189" s="110">
        <f t="shared" si="29"/>
        <v>1.025641025641022</v>
      </c>
      <c r="N189" s="112">
        <f>AVERAGE(K189:K191)/AVERAGE(K192:K194)-1</f>
        <v>1.8402777777777768E-2</v>
      </c>
      <c r="O189" s="125"/>
      <c r="P189" s="115"/>
      <c r="Q189" s="115"/>
      <c r="R189" s="112"/>
      <c r="S189" s="115"/>
    </row>
    <row r="190" spans="1:19" x14ac:dyDescent="0.3">
      <c r="A190" s="105">
        <v>39295</v>
      </c>
      <c r="B190" s="106">
        <v>93.9</v>
      </c>
      <c r="C190" s="106">
        <v>4.9000000000000004</v>
      </c>
      <c r="D190" s="106">
        <v>98.2</v>
      </c>
      <c r="E190" s="106">
        <v>0.2</v>
      </c>
      <c r="F190" s="126"/>
      <c r="G190" s="120"/>
      <c r="J190" s="123"/>
      <c r="K190" s="97">
        <v>97.5</v>
      </c>
      <c r="L190" s="110">
        <f t="shared" si="28"/>
        <v>5.2915766738661034</v>
      </c>
      <c r="M190" s="110">
        <f t="shared" si="29"/>
        <v>0.20554984583762348</v>
      </c>
      <c r="N190" s="124"/>
      <c r="O190" s="125"/>
      <c r="P190" s="115"/>
      <c r="Q190" s="115"/>
      <c r="R190" s="124"/>
      <c r="S190" s="115"/>
    </row>
    <row r="191" spans="1:19" x14ac:dyDescent="0.3">
      <c r="A191" s="105">
        <v>39264</v>
      </c>
      <c r="B191" s="106">
        <v>98.6</v>
      </c>
      <c r="C191" s="106">
        <v>8.6</v>
      </c>
      <c r="D191" s="106">
        <v>98</v>
      </c>
      <c r="E191" s="106">
        <v>0.6</v>
      </c>
      <c r="F191" s="126"/>
      <c r="G191" s="120"/>
      <c r="J191" s="123"/>
      <c r="K191" s="97">
        <v>97.3</v>
      </c>
      <c r="L191" s="110">
        <f t="shared" si="28"/>
        <v>5.9912854030501137</v>
      </c>
      <c r="M191" s="110">
        <f t="shared" si="29"/>
        <v>0.82901554404143951</v>
      </c>
      <c r="N191" s="124"/>
      <c r="O191" s="125"/>
      <c r="P191" s="115"/>
      <c r="Q191" s="115"/>
      <c r="R191" s="124"/>
      <c r="S191" s="115"/>
    </row>
    <row r="192" spans="1:19" x14ac:dyDescent="0.3">
      <c r="A192" s="105">
        <v>39234</v>
      </c>
      <c r="B192" s="106">
        <v>99.4</v>
      </c>
      <c r="C192" s="106">
        <v>6</v>
      </c>
      <c r="D192" s="106">
        <v>97.4</v>
      </c>
      <c r="E192" s="106">
        <v>0.2</v>
      </c>
      <c r="F192" s="126"/>
      <c r="G192" s="111">
        <f>AVERAGE(D192:D194)/AVERAGE(D195:D197)-1</f>
        <v>6.5949323151681671E-3</v>
      </c>
      <c r="J192" s="123"/>
      <c r="K192" s="97">
        <v>96.5</v>
      </c>
      <c r="L192" s="110">
        <f t="shared" si="28"/>
        <v>6.7477876106194685</v>
      </c>
      <c r="M192" s="110">
        <f t="shared" si="29"/>
        <v>-0.1035196687370501</v>
      </c>
      <c r="N192" s="112">
        <f>AVERAGE(K192:K194)/AVERAGE(K195:K197)-1</f>
        <v>6.6410346032854672E-3</v>
      </c>
      <c r="O192" s="125"/>
      <c r="P192" s="115"/>
      <c r="Q192" s="115"/>
      <c r="R192" s="112"/>
      <c r="S192" s="115"/>
    </row>
    <row r="193" spans="1:19" x14ac:dyDescent="0.3">
      <c r="A193" s="105">
        <v>39203</v>
      </c>
      <c r="B193" s="106">
        <v>96.7</v>
      </c>
      <c r="C193" s="106">
        <v>2.2999999999999998</v>
      </c>
      <c r="D193" s="106">
        <v>97.2</v>
      </c>
      <c r="E193" s="106">
        <v>1.9</v>
      </c>
      <c r="F193" s="126"/>
      <c r="G193" s="120"/>
      <c r="J193" s="123"/>
      <c r="K193" s="97">
        <v>96.6</v>
      </c>
      <c r="L193" s="110">
        <f t="shared" si="28"/>
        <v>6.1538461538461604</v>
      </c>
      <c r="M193" s="110">
        <f t="shared" si="29"/>
        <v>1.7913593256058817</v>
      </c>
      <c r="N193" s="124"/>
      <c r="O193" s="125"/>
      <c r="P193" s="115"/>
      <c r="Q193" s="115"/>
      <c r="R193" s="124"/>
      <c r="S193" s="115"/>
    </row>
    <row r="194" spans="1:19" x14ac:dyDescent="0.3">
      <c r="A194" s="105">
        <v>39173</v>
      </c>
      <c r="B194" s="106">
        <v>92.4</v>
      </c>
      <c r="C194" s="106">
        <v>8.6</v>
      </c>
      <c r="D194" s="106">
        <v>95.4</v>
      </c>
      <c r="E194" s="106">
        <v>-1</v>
      </c>
      <c r="F194" s="126"/>
      <c r="G194" s="120"/>
      <c r="J194" s="123"/>
      <c r="K194" s="97">
        <v>94.9</v>
      </c>
      <c r="L194" s="110">
        <f t="shared" si="28"/>
        <v>5.9151785714285836</v>
      </c>
      <c r="M194" s="110">
        <f t="shared" si="29"/>
        <v>-0.83594566353187361</v>
      </c>
      <c r="N194" s="124"/>
      <c r="O194" s="125"/>
      <c r="P194" s="115"/>
      <c r="Q194" s="115"/>
      <c r="R194" s="124"/>
      <c r="S194" s="115"/>
    </row>
    <row r="195" spans="1:19" x14ac:dyDescent="0.3">
      <c r="A195" s="105">
        <v>39142</v>
      </c>
      <c r="B195" s="106">
        <v>103.3</v>
      </c>
      <c r="C195" s="106">
        <v>5.4</v>
      </c>
      <c r="D195" s="106">
        <v>96.4</v>
      </c>
      <c r="E195" s="106">
        <v>0.2</v>
      </c>
      <c r="F195" s="126"/>
      <c r="G195" s="111">
        <f>AVERAGE(D195:D197)/AVERAGE(D198:D200)-1</f>
        <v>1.5151515151515138E-2</v>
      </c>
      <c r="J195" s="123"/>
      <c r="K195" s="97">
        <v>95.7</v>
      </c>
      <c r="L195" s="110">
        <f t="shared" si="28"/>
        <v>9.3714285714285666</v>
      </c>
      <c r="M195" s="110">
        <f t="shared" si="29"/>
        <v>0.31446540880502027</v>
      </c>
      <c r="N195" s="112">
        <f>AVERAGE(K195:K197)/AVERAGE(K198:K200)-1</f>
        <v>1.8511925952296338E-2</v>
      </c>
      <c r="O195" s="125"/>
      <c r="P195" s="115"/>
      <c r="Q195" s="115"/>
      <c r="R195" s="112"/>
      <c r="S195" s="115"/>
    </row>
    <row r="196" spans="1:19" x14ac:dyDescent="0.3">
      <c r="A196" s="105">
        <v>39114</v>
      </c>
      <c r="B196" s="106">
        <v>90.1</v>
      </c>
      <c r="C196" s="106">
        <v>7.4</v>
      </c>
      <c r="D196" s="106">
        <v>96.2</v>
      </c>
      <c r="E196" s="106">
        <v>0.7</v>
      </c>
      <c r="F196" s="126"/>
      <c r="G196" s="120"/>
      <c r="J196" s="123"/>
      <c r="K196" s="97">
        <v>95.4</v>
      </c>
      <c r="L196" s="110">
        <f t="shared" si="28"/>
        <v>8.1632653061224545</v>
      </c>
      <c r="M196" s="110">
        <f t="shared" si="29"/>
        <v>0.42105263157894512</v>
      </c>
      <c r="N196" s="124"/>
      <c r="O196" s="125"/>
      <c r="P196" s="115"/>
      <c r="Q196" s="115"/>
      <c r="R196" s="124"/>
      <c r="S196" s="115"/>
    </row>
    <row r="197" spans="1:19" x14ac:dyDescent="0.3">
      <c r="A197" s="105">
        <v>39083</v>
      </c>
      <c r="B197" s="106">
        <v>90.4</v>
      </c>
      <c r="C197" s="106">
        <v>8</v>
      </c>
      <c r="D197" s="106">
        <v>95.5</v>
      </c>
      <c r="E197" s="106">
        <v>-0.2</v>
      </c>
      <c r="F197" s="126"/>
      <c r="G197" s="120"/>
      <c r="J197" s="123"/>
      <c r="K197" s="97">
        <v>95</v>
      </c>
      <c r="L197" s="110">
        <f t="shared" si="28"/>
        <v>8.2004555808656221</v>
      </c>
      <c r="M197" s="110">
        <f t="shared" si="29"/>
        <v>0.21097046413503051</v>
      </c>
      <c r="N197" s="124"/>
      <c r="O197" s="125"/>
      <c r="P197" s="115"/>
      <c r="Q197" s="115"/>
      <c r="R197" s="124"/>
      <c r="S197" s="115"/>
    </row>
    <row r="198" spans="1:19" x14ac:dyDescent="0.3">
      <c r="A198" s="105">
        <v>39052</v>
      </c>
      <c r="B198" s="106">
        <v>89.8</v>
      </c>
      <c r="C198" s="106">
        <v>2.5</v>
      </c>
      <c r="D198" s="106">
        <v>95.7</v>
      </c>
      <c r="E198" s="106">
        <v>0.8</v>
      </c>
      <c r="F198" s="126"/>
      <c r="G198" s="111">
        <f>AVERAGE(D198:D200)/AVERAGE(D201:D203)-1</f>
        <v>1.1764705882353121E-2</v>
      </c>
      <c r="I198" s="96">
        <f>AVERAGE(B198:B209)</f>
        <v>92.191666666666663</v>
      </c>
      <c r="J198" s="123"/>
      <c r="K198" s="97">
        <v>94.8</v>
      </c>
      <c r="L198" s="110">
        <f t="shared" si="28"/>
        <v>8.4668192219679526</v>
      </c>
      <c r="M198" s="110">
        <f t="shared" si="29"/>
        <v>0.95846645367412009</v>
      </c>
      <c r="N198" s="112">
        <f>AVERAGE(K198:K200)/AVERAGE(K201:K203)-1</f>
        <v>1.444564824846517E-2</v>
      </c>
      <c r="O198" s="125"/>
      <c r="P198" s="115"/>
      <c r="Q198" s="115"/>
      <c r="R198" s="112"/>
      <c r="S198" s="115"/>
    </row>
    <row r="199" spans="1:19" x14ac:dyDescent="0.3">
      <c r="A199" s="105">
        <v>39022</v>
      </c>
      <c r="B199" s="106">
        <v>102.8</v>
      </c>
      <c r="C199" s="106">
        <v>6.7</v>
      </c>
      <c r="D199" s="106">
        <v>94.9</v>
      </c>
      <c r="E199" s="106">
        <v>1.8</v>
      </c>
      <c r="F199" s="126"/>
      <c r="G199" s="120"/>
      <c r="J199" s="123"/>
      <c r="K199" s="97">
        <v>93.9</v>
      </c>
      <c r="L199" s="110">
        <f t="shared" si="28"/>
        <v>7.3142857142857167</v>
      </c>
      <c r="M199" s="110">
        <f t="shared" si="29"/>
        <v>1.8438177874186721</v>
      </c>
      <c r="N199" s="124"/>
      <c r="O199" s="125"/>
      <c r="P199" s="115"/>
      <c r="Q199" s="115"/>
      <c r="R199" s="124"/>
      <c r="S199" s="115"/>
    </row>
    <row r="200" spans="1:19" x14ac:dyDescent="0.3">
      <c r="A200" s="105">
        <v>38991</v>
      </c>
      <c r="B200" s="106">
        <v>97.1</v>
      </c>
      <c r="C200" s="106">
        <v>7.3</v>
      </c>
      <c r="D200" s="106">
        <v>93.2</v>
      </c>
      <c r="E200" s="106">
        <v>-0.3</v>
      </c>
      <c r="F200" s="126"/>
      <c r="G200" s="120"/>
      <c r="J200" s="123"/>
      <c r="K200" s="97">
        <v>92.2</v>
      </c>
      <c r="L200" s="110">
        <f t="shared" si="28"/>
        <v>4.1807909604519864</v>
      </c>
      <c r="M200" s="110">
        <f t="shared" si="29"/>
        <v>-0.32432432432432279</v>
      </c>
      <c r="N200" s="124"/>
      <c r="O200" s="125"/>
      <c r="P200" s="115"/>
      <c r="Q200" s="115"/>
      <c r="R200" s="124"/>
      <c r="S200" s="115"/>
    </row>
    <row r="201" spans="1:19" x14ac:dyDescent="0.3">
      <c r="A201" s="105">
        <v>38961</v>
      </c>
      <c r="B201" s="106">
        <v>97.3</v>
      </c>
      <c r="C201" s="106">
        <v>2.5</v>
      </c>
      <c r="D201" s="106">
        <v>93.5</v>
      </c>
      <c r="E201" s="106">
        <v>-0.2</v>
      </c>
      <c r="F201" s="126"/>
      <c r="G201" s="111">
        <f>AVERAGE(D201:D203)/AVERAGE(D204:D206)-1</f>
        <v>2.0742358078602585E-2</v>
      </c>
      <c r="J201" s="123"/>
      <c r="K201" s="97">
        <v>92.5</v>
      </c>
      <c r="L201" s="110">
        <f t="shared" si="28"/>
        <v>6.5668202764977082</v>
      </c>
      <c r="M201" s="110">
        <f t="shared" si="29"/>
        <v>-0.10799136069114468</v>
      </c>
      <c r="N201" s="112">
        <f>AVERAGE(K201:K203)/AVERAGE(K204:K206)-1</f>
        <v>2.177121771217716E-2</v>
      </c>
      <c r="O201" s="125"/>
      <c r="P201" s="115"/>
      <c r="Q201" s="115"/>
      <c r="R201" s="112"/>
      <c r="S201" s="115"/>
    </row>
    <row r="202" spans="1:19" x14ac:dyDescent="0.3">
      <c r="A202" s="105">
        <v>38930</v>
      </c>
      <c r="B202" s="106">
        <v>89.5</v>
      </c>
      <c r="C202" s="106">
        <v>8.6</v>
      </c>
      <c r="D202" s="106">
        <v>93.7</v>
      </c>
      <c r="E202" s="106">
        <v>0.4</v>
      </c>
      <c r="F202" s="126"/>
      <c r="G202" s="126"/>
      <c r="J202" s="123"/>
      <c r="K202" s="97">
        <v>92.6</v>
      </c>
      <c r="L202" s="110">
        <f t="shared" si="28"/>
        <v>9.4562647754137004</v>
      </c>
      <c r="M202" s="110">
        <f t="shared" si="29"/>
        <v>0.87145969498909892</v>
      </c>
      <c r="N202" s="127"/>
      <c r="O202" s="125"/>
      <c r="P202" s="115"/>
      <c r="Q202" s="115"/>
      <c r="R202" s="127"/>
      <c r="S202" s="115"/>
    </row>
    <row r="203" spans="1:19" x14ac:dyDescent="0.3">
      <c r="A203" s="105">
        <v>38899</v>
      </c>
      <c r="B203" s="106">
        <v>90.8</v>
      </c>
      <c r="C203" s="106">
        <v>5.5</v>
      </c>
      <c r="D203" s="106">
        <v>93.3</v>
      </c>
      <c r="E203" s="106">
        <v>1.6</v>
      </c>
      <c r="F203" s="126"/>
      <c r="G203" s="126"/>
      <c r="J203" s="123"/>
      <c r="K203" s="97">
        <v>91.8</v>
      </c>
      <c r="L203" s="110">
        <f t="shared" si="28"/>
        <v>5.7603686635944626</v>
      </c>
      <c r="M203" s="110">
        <f t="shared" si="29"/>
        <v>1.5486725663716783</v>
      </c>
      <c r="N203" s="127"/>
      <c r="O203" s="125"/>
      <c r="P203" s="115"/>
      <c r="Q203" s="115"/>
      <c r="R203" s="127"/>
      <c r="S203" s="115"/>
    </row>
    <row r="204" spans="1:19" x14ac:dyDescent="0.3">
      <c r="A204" s="105">
        <v>38869</v>
      </c>
      <c r="B204" s="106">
        <v>93.8</v>
      </c>
      <c r="C204" s="106">
        <v>-0.8</v>
      </c>
      <c r="D204" s="106">
        <v>91.8</v>
      </c>
      <c r="E204" s="106">
        <v>-0.2</v>
      </c>
      <c r="F204" s="126"/>
      <c r="G204" s="111">
        <f>AVERAGE(D204:D206)/AVERAGE(D207:D209)-1</f>
        <v>2.6522226372805546E-2</v>
      </c>
      <c r="J204" s="123"/>
      <c r="K204" s="97">
        <v>90.4</v>
      </c>
      <c r="L204" s="110">
        <f t="shared" si="28"/>
        <v>5.4842473745624289</v>
      </c>
      <c r="M204" s="110">
        <f t="shared" si="29"/>
        <v>-0.659340659340657</v>
      </c>
      <c r="N204" s="112">
        <f>AVERAGE(K204:K206)/AVERAGE(K207:K209)-1</f>
        <v>2.8462998102466885E-2</v>
      </c>
      <c r="O204" s="125"/>
      <c r="P204" s="115"/>
      <c r="Q204" s="115"/>
      <c r="R204" s="112"/>
      <c r="S204" s="115"/>
    </row>
    <row r="205" spans="1:19" x14ac:dyDescent="0.3">
      <c r="A205" s="105">
        <v>38838</v>
      </c>
      <c r="B205" s="106">
        <v>94.5</v>
      </c>
      <c r="C205" s="106">
        <v>13.9</v>
      </c>
      <c r="D205" s="106">
        <v>92</v>
      </c>
      <c r="E205" s="106">
        <v>1.1000000000000001</v>
      </c>
      <c r="F205" s="126"/>
      <c r="G205" s="120"/>
      <c r="J205" s="123"/>
      <c r="K205" s="97">
        <v>91</v>
      </c>
      <c r="L205" s="110">
        <f t="shared" si="28"/>
        <v>8.3333333333333286</v>
      </c>
      <c r="M205" s="110">
        <f t="shared" si="29"/>
        <v>1.5625</v>
      </c>
      <c r="N205" s="124"/>
      <c r="O205" s="125"/>
      <c r="P205" s="115"/>
      <c r="Q205" s="115"/>
      <c r="R205" s="124"/>
      <c r="S205" s="115"/>
    </row>
    <row r="206" spans="1:19" x14ac:dyDescent="0.3">
      <c r="A206" s="105">
        <v>38808</v>
      </c>
      <c r="B206" s="106">
        <v>85.1</v>
      </c>
      <c r="C206" s="106">
        <v>-4.9000000000000004</v>
      </c>
      <c r="D206" s="106">
        <v>91</v>
      </c>
      <c r="E206" s="106">
        <v>2.8</v>
      </c>
      <c r="F206" s="126"/>
      <c r="G206" s="120"/>
      <c r="J206" s="123"/>
      <c r="K206" s="97">
        <v>89.6</v>
      </c>
      <c r="L206" s="110">
        <f t="shared" si="28"/>
        <v>5.6603773584905639</v>
      </c>
      <c r="M206" s="110">
        <f t="shared" si="29"/>
        <v>2.4000000000000057</v>
      </c>
      <c r="N206" s="124"/>
      <c r="O206" s="125"/>
      <c r="P206" s="115"/>
      <c r="Q206" s="115"/>
      <c r="R206" s="124"/>
      <c r="S206" s="115"/>
    </row>
    <row r="207" spans="1:19" x14ac:dyDescent="0.3">
      <c r="A207" s="105">
        <v>38777</v>
      </c>
      <c r="B207" s="106">
        <v>98</v>
      </c>
      <c r="C207" s="106">
        <v>10.9</v>
      </c>
      <c r="D207" s="106">
        <v>88.5</v>
      </c>
      <c r="E207" s="106">
        <v>-1.3</v>
      </c>
      <c r="F207" s="126"/>
      <c r="G207" s="111">
        <f>AVERAGE(D207:D209)/AVERAGE(D210:D212)-1</f>
        <v>3.7369207772819379E-4</v>
      </c>
      <c r="J207" s="123"/>
      <c r="K207" s="97">
        <v>87.5</v>
      </c>
      <c r="L207" s="110">
        <f t="shared" si="28"/>
        <v>3.7959667852906449</v>
      </c>
      <c r="M207" s="110">
        <f t="shared" si="29"/>
        <v>-0.79365079365079794</v>
      </c>
      <c r="N207" s="112">
        <f>AVERAGE(K207:K209)/AVERAGE(K210:K212)-1</f>
        <v>3.7965072133627764E-4</v>
      </c>
      <c r="O207" s="125"/>
      <c r="P207" s="115"/>
      <c r="Q207" s="115"/>
      <c r="R207" s="112"/>
      <c r="S207" s="115"/>
    </row>
    <row r="208" spans="1:19" x14ac:dyDescent="0.3">
      <c r="A208" s="105">
        <v>38749</v>
      </c>
      <c r="B208" s="106">
        <v>83.9</v>
      </c>
      <c r="C208" s="106">
        <v>5.8</v>
      </c>
      <c r="D208" s="106">
        <v>89.7</v>
      </c>
      <c r="E208" s="106">
        <v>0.2</v>
      </c>
      <c r="F208" s="126"/>
      <c r="G208" s="120"/>
      <c r="J208" s="123"/>
      <c r="K208" s="97">
        <v>88.2</v>
      </c>
      <c r="L208" s="110">
        <f t="shared" si="28"/>
        <v>6.1371841155234819</v>
      </c>
      <c r="M208" s="110">
        <f t="shared" si="29"/>
        <v>0.45558086560365041</v>
      </c>
      <c r="N208" s="124"/>
      <c r="O208" s="125"/>
      <c r="P208" s="115"/>
      <c r="Q208" s="115"/>
      <c r="R208" s="124"/>
      <c r="S208" s="115"/>
    </row>
    <row r="209" spans="1:19" x14ac:dyDescent="0.3">
      <c r="A209" s="105">
        <v>38718</v>
      </c>
      <c r="B209" s="106">
        <v>83.7</v>
      </c>
      <c r="C209" s="106">
        <v>7.3</v>
      </c>
      <c r="D209" s="106">
        <v>89.5</v>
      </c>
      <c r="E209" s="106">
        <v>0.4</v>
      </c>
      <c r="F209" s="126"/>
      <c r="G209" s="120"/>
      <c r="J209" s="123"/>
      <c r="K209" s="97">
        <v>87.8</v>
      </c>
      <c r="L209" s="110">
        <f t="shared" ref="L209:L272" si="31">K209/K221*100-100</f>
        <v>3.6599763872491025</v>
      </c>
      <c r="M209" s="110">
        <f t="shared" si="29"/>
        <v>0.4576659038901596</v>
      </c>
      <c r="N209" s="124"/>
      <c r="O209" s="125"/>
      <c r="P209" s="115"/>
      <c r="Q209" s="115"/>
      <c r="R209" s="124"/>
      <c r="S209" s="115"/>
    </row>
    <row r="210" spans="1:19" x14ac:dyDescent="0.3">
      <c r="A210" s="105">
        <v>38687</v>
      </c>
      <c r="B210" s="106">
        <v>87.6</v>
      </c>
      <c r="C210" s="106">
        <v>4.9000000000000004</v>
      </c>
      <c r="D210" s="106">
        <v>89.1</v>
      </c>
      <c r="E210" s="106">
        <v>0.3</v>
      </c>
      <c r="F210" s="126"/>
      <c r="G210" s="111">
        <f>AVERAGE(D210:D212)/AVERAGE(D213:D215)-1</f>
        <v>1.8264840182648179E-2</v>
      </c>
      <c r="I210" s="96">
        <f>AVERAGE(B210:B221)</f>
        <v>87.55</v>
      </c>
      <c r="J210" s="123"/>
      <c r="K210" s="97">
        <v>87.4</v>
      </c>
      <c r="L210" s="110">
        <f t="shared" si="31"/>
        <v>6.4555420219244866</v>
      </c>
      <c r="M210" s="110">
        <f t="shared" si="29"/>
        <v>-0.11428571428571388</v>
      </c>
      <c r="N210" s="112">
        <f>AVERAGE(K210:K212)/AVERAGE(K213:K215)-1</f>
        <v>2.0139426800929616E-2</v>
      </c>
      <c r="O210" s="125"/>
      <c r="P210" s="115"/>
      <c r="Q210" s="115"/>
      <c r="R210" s="112"/>
      <c r="S210" s="115"/>
    </row>
    <row r="211" spans="1:19" x14ac:dyDescent="0.3">
      <c r="A211" s="105">
        <v>38657</v>
      </c>
      <c r="B211" s="106">
        <v>96.3</v>
      </c>
      <c r="C211" s="106">
        <v>5.2</v>
      </c>
      <c r="D211" s="106">
        <v>88.8</v>
      </c>
      <c r="E211" s="106">
        <v>-1</v>
      </c>
      <c r="F211" s="126"/>
      <c r="G211" s="120"/>
      <c r="J211" s="123"/>
      <c r="K211" s="97">
        <v>87.5</v>
      </c>
      <c r="L211" s="110">
        <f t="shared" si="31"/>
        <v>6.4476885644768771</v>
      </c>
      <c r="M211" s="110">
        <f t="shared" si="29"/>
        <v>-1.1299435028248581</v>
      </c>
      <c r="N211" s="124"/>
      <c r="O211" s="125"/>
      <c r="P211" s="115"/>
      <c r="Q211" s="115"/>
      <c r="R211" s="124"/>
      <c r="S211" s="115"/>
    </row>
    <row r="212" spans="1:19" x14ac:dyDescent="0.3">
      <c r="A212" s="105">
        <v>38626</v>
      </c>
      <c r="B212" s="106">
        <v>90.5</v>
      </c>
      <c r="C212" s="106">
        <v>1</v>
      </c>
      <c r="D212" s="106">
        <v>89.7</v>
      </c>
      <c r="E212" s="106">
        <v>1.8</v>
      </c>
      <c r="F212" s="126"/>
      <c r="G212" s="120"/>
      <c r="J212" s="123"/>
      <c r="K212" s="97">
        <v>88.5</v>
      </c>
      <c r="L212" s="110">
        <f t="shared" si="31"/>
        <v>5.7347670250895959</v>
      </c>
      <c r="M212" s="110">
        <f t="shared" si="29"/>
        <v>1.9585253456221352</v>
      </c>
      <c r="N212" s="124"/>
      <c r="O212" s="125"/>
      <c r="P212" s="115"/>
      <c r="Q212" s="115"/>
      <c r="R212" s="124"/>
      <c r="S212" s="115"/>
    </row>
    <row r="213" spans="1:19" x14ac:dyDescent="0.3">
      <c r="A213" s="105">
        <v>38596</v>
      </c>
      <c r="B213" s="106">
        <v>94.9</v>
      </c>
      <c r="C213" s="106">
        <v>3.9</v>
      </c>
      <c r="D213" s="106">
        <v>88.1</v>
      </c>
      <c r="E213" s="106">
        <v>2.2000000000000002</v>
      </c>
      <c r="F213" s="126"/>
      <c r="G213" s="111">
        <f>AVERAGE(D213:D215)/AVERAGE(D216:D218)-1</f>
        <v>1.2326656394452851E-2</v>
      </c>
      <c r="J213" s="123"/>
      <c r="K213" s="97">
        <v>86.8</v>
      </c>
      <c r="L213" s="110">
        <f t="shared" si="31"/>
        <v>4.704463208685155</v>
      </c>
      <c r="M213" s="110">
        <f t="shared" si="29"/>
        <v>2.6004728132387669</v>
      </c>
      <c r="N213" s="112">
        <f>AVERAGE(K213:K215)/AVERAGE(K216:K218)-1</f>
        <v>1.4538310412573585E-2</v>
      </c>
      <c r="O213" s="125"/>
      <c r="P213" s="115"/>
      <c r="Q213" s="115"/>
      <c r="R213" s="112"/>
      <c r="S213" s="115"/>
    </row>
    <row r="214" spans="1:19" x14ac:dyDescent="0.3">
      <c r="A214" s="105">
        <v>38565</v>
      </c>
      <c r="B214" s="106">
        <v>82.4</v>
      </c>
      <c r="C214" s="106">
        <v>4.4000000000000004</v>
      </c>
      <c r="D214" s="106">
        <v>86.2</v>
      </c>
      <c r="E214" s="106">
        <v>-2.6</v>
      </c>
      <c r="F214" s="126"/>
      <c r="G214" s="120"/>
      <c r="J214" s="123"/>
      <c r="K214" s="97">
        <v>84.6</v>
      </c>
      <c r="L214" s="110">
        <f t="shared" si="31"/>
        <v>1.9277108433734895</v>
      </c>
      <c r="M214" s="110">
        <f t="shared" si="29"/>
        <v>-2.5345622119815658</v>
      </c>
      <c r="N214" s="124"/>
      <c r="O214" s="125"/>
      <c r="P214" s="115"/>
      <c r="Q214" s="115"/>
      <c r="R214" s="124"/>
      <c r="S214" s="115"/>
    </row>
    <row r="215" spans="1:19" x14ac:dyDescent="0.3">
      <c r="A215" s="105">
        <v>38534</v>
      </c>
      <c r="B215" s="106">
        <v>86.1</v>
      </c>
      <c r="C215" s="106">
        <v>-0.2</v>
      </c>
      <c r="D215" s="106">
        <v>88.5</v>
      </c>
      <c r="E215" s="106">
        <v>1.4</v>
      </c>
      <c r="F215" s="126"/>
      <c r="G215" s="120"/>
      <c r="J215" s="123"/>
      <c r="K215" s="97">
        <v>86.8</v>
      </c>
      <c r="L215" s="110">
        <f t="shared" si="31"/>
        <v>3.5799522673030992</v>
      </c>
      <c r="M215" s="110">
        <f t="shared" ref="M215:M278" si="32">K215/K216*100-100</f>
        <v>1.2835472578763216</v>
      </c>
      <c r="N215" s="124"/>
      <c r="O215" s="125"/>
      <c r="P215" s="115"/>
      <c r="Q215" s="115"/>
      <c r="R215" s="124"/>
      <c r="S215" s="115"/>
    </row>
    <row r="216" spans="1:19" x14ac:dyDescent="0.3">
      <c r="A216" s="105">
        <v>38504</v>
      </c>
      <c r="B216" s="106">
        <v>94.6</v>
      </c>
      <c r="C216" s="106">
        <v>5.5</v>
      </c>
      <c r="D216" s="106">
        <v>87.3</v>
      </c>
      <c r="E216" s="106">
        <v>1.9</v>
      </c>
      <c r="F216" s="126"/>
      <c r="G216" s="111">
        <f>AVERAGE(D216:D218)/AVERAGE(D219:D221)-1</f>
        <v>1.1691348402182333E-2</v>
      </c>
      <c r="J216" s="123"/>
      <c r="K216" s="97">
        <v>85.7</v>
      </c>
      <c r="L216" s="110">
        <f t="shared" si="31"/>
        <v>3.377563329312423</v>
      </c>
      <c r="M216" s="110">
        <f t="shared" si="32"/>
        <v>2.0238095238095184</v>
      </c>
      <c r="N216" s="112">
        <f>AVERAGE(K216:K218)/AVERAGE(K219:K221)-1</f>
        <v>9.5200317334391826E-3</v>
      </c>
      <c r="O216" s="125"/>
      <c r="P216" s="115"/>
      <c r="Q216" s="115"/>
      <c r="R216" s="112"/>
      <c r="S216" s="115"/>
    </row>
    <row r="217" spans="1:19" x14ac:dyDescent="0.3">
      <c r="A217" s="105">
        <v>38473</v>
      </c>
      <c r="B217" s="106">
        <v>83</v>
      </c>
      <c r="C217" s="106">
        <v>1.2</v>
      </c>
      <c r="D217" s="106">
        <v>85.7</v>
      </c>
      <c r="E217" s="106">
        <v>-1</v>
      </c>
      <c r="F217" s="126"/>
      <c r="G217" s="126"/>
      <c r="J217" s="123"/>
      <c r="K217" s="97">
        <v>84</v>
      </c>
      <c r="L217" s="110">
        <f t="shared" si="31"/>
        <v>0.96153846153845279</v>
      </c>
      <c r="M217" s="110">
        <f t="shared" si="32"/>
        <v>-0.94339622641508925</v>
      </c>
      <c r="N217" s="127"/>
      <c r="O217" s="125"/>
      <c r="P217" s="115"/>
      <c r="Q217" s="115"/>
      <c r="R217" s="127"/>
      <c r="S217" s="115"/>
    </row>
    <row r="218" spans="1:19" x14ac:dyDescent="0.3">
      <c r="A218" s="105">
        <v>38443</v>
      </c>
      <c r="B218" s="106">
        <v>89.5</v>
      </c>
      <c r="C218" s="106">
        <v>5.4</v>
      </c>
      <c r="D218" s="106">
        <v>86.6</v>
      </c>
      <c r="E218" s="106">
        <v>1.5</v>
      </c>
      <c r="F218" s="126"/>
      <c r="G218" s="126"/>
      <c r="J218" s="123"/>
      <c r="K218" s="97">
        <v>84.8</v>
      </c>
      <c r="L218" s="110">
        <f t="shared" si="31"/>
        <v>2.9126213592232943</v>
      </c>
      <c r="M218" s="110">
        <f t="shared" si="32"/>
        <v>0.59311981020167082</v>
      </c>
      <c r="N218" s="127"/>
      <c r="O218" s="125"/>
      <c r="P218" s="115"/>
      <c r="Q218" s="115"/>
      <c r="R218" s="127"/>
      <c r="S218" s="115"/>
    </row>
    <row r="219" spans="1:19" x14ac:dyDescent="0.3">
      <c r="A219" s="105">
        <v>38412</v>
      </c>
      <c r="B219" s="106">
        <v>88.4</v>
      </c>
      <c r="C219" s="106">
        <v>-4.3</v>
      </c>
      <c r="D219" s="106">
        <v>85.3</v>
      </c>
      <c r="E219" s="106">
        <v>0.4</v>
      </c>
      <c r="F219" s="126"/>
      <c r="G219" s="111">
        <f>AVERAGE(D219:D221)/AVERAGE(D222:D224)-1</f>
        <v>7.8554595443836028E-3</v>
      </c>
      <c r="J219" s="123"/>
      <c r="K219" s="97">
        <v>84.3</v>
      </c>
      <c r="L219" s="110">
        <f t="shared" si="31"/>
        <v>3.5626535626535514</v>
      </c>
      <c r="M219" s="110">
        <f t="shared" si="32"/>
        <v>1.4440433212996311</v>
      </c>
      <c r="N219" s="112">
        <f>AVERAGE(K219:K221)/AVERAGE(K222:K224)-1</f>
        <v>1.653225806451597E-2</v>
      </c>
      <c r="O219" s="125"/>
      <c r="P219" s="115"/>
      <c r="Q219" s="115"/>
      <c r="R219" s="112"/>
      <c r="S219" s="115"/>
    </row>
    <row r="220" spans="1:19" x14ac:dyDescent="0.3">
      <c r="A220" s="105">
        <v>38384</v>
      </c>
      <c r="B220" s="106">
        <v>79.3</v>
      </c>
      <c r="C220" s="106">
        <v>0.5</v>
      </c>
      <c r="D220" s="106">
        <v>85</v>
      </c>
      <c r="E220" s="106">
        <v>-1.5</v>
      </c>
      <c r="F220" s="126"/>
      <c r="G220" s="120"/>
      <c r="J220" s="123"/>
      <c r="K220" s="97">
        <v>83.1</v>
      </c>
      <c r="L220" s="110">
        <f t="shared" si="31"/>
        <v>1.5892420537897181</v>
      </c>
      <c r="M220" s="110">
        <f t="shared" si="32"/>
        <v>-1.8890200708382707</v>
      </c>
      <c r="N220" s="124"/>
      <c r="O220" s="125"/>
      <c r="P220" s="115"/>
      <c r="Q220" s="115"/>
      <c r="R220" s="124"/>
      <c r="S220" s="115"/>
    </row>
    <row r="221" spans="1:19" x14ac:dyDescent="0.3">
      <c r="A221" s="105">
        <v>38353</v>
      </c>
      <c r="B221" s="106">
        <v>78</v>
      </c>
      <c r="C221" s="106">
        <v>2.8</v>
      </c>
      <c r="D221" s="106">
        <v>86.3</v>
      </c>
      <c r="E221" s="106">
        <v>2.1</v>
      </c>
      <c r="F221" s="126"/>
      <c r="G221" s="120"/>
      <c r="J221" s="123"/>
      <c r="K221" s="97">
        <v>84.7</v>
      </c>
      <c r="L221" s="110">
        <f t="shared" si="31"/>
        <v>4.4389642416769561</v>
      </c>
      <c r="M221" s="110">
        <f t="shared" si="32"/>
        <v>3.1668696711327726</v>
      </c>
      <c r="N221" s="124"/>
      <c r="O221" s="125"/>
      <c r="P221" s="115"/>
      <c r="Q221" s="115"/>
      <c r="R221" s="124"/>
      <c r="S221" s="115"/>
    </row>
    <row r="222" spans="1:19" x14ac:dyDescent="0.3">
      <c r="A222" s="105">
        <v>38322</v>
      </c>
      <c r="B222" s="106">
        <v>83.5</v>
      </c>
      <c r="C222" s="106">
        <v>5.3</v>
      </c>
      <c r="D222" s="106">
        <v>84.5</v>
      </c>
      <c r="E222" s="106">
        <v>0</v>
      </c>
      <c r="F222" s="126"/>
      <c r="G222" s="111">
        <f>AVERAGE(D222:D224)/AVERAGE(D225:D227)-1</f>
        <v>-3.9123630672927012E-3</v>
      </c>
      <c r="I222" s="96">
        <f>AVERAGE(B222:B233)</f>
        <v>85.408333333333346</v>
      </c>
      <c r="J222" s="123"/>
      <c r="K222" s="97">
        <v>82.1</v>
      </c>
      <c r="L222" s="110">
        <f t="shared" si="31"/>
        <v>0.48959608323131931</v>
      </c>
      <c r="M222" s="110">
        <f t="shared" si="32"/>
        <v>-0.12165450121655397</v>
      </c>
      <c r="N222" s="112">
        <f>AVERAGE(K222:K224)/AVERAGE(K225:K227)-1</f>
        <v>-6.8081698037644189E-3</v>
      </c>
      <c r="O222" s="125"/>
      <c r="P222" s="115"/>
      <c r="Q222" s="115"/>
      <c r="R222" s="112"/>
      <c r="S222" s="115"/>
    </row>
    <row r="223" spans="1:19" x14ac:dyDescent="0.3">
      <c r="A223" s="105">
        <v>38292</v>
      </c>
      <c r="B223" s="106">
        <v>91.5</v>
      </c>
      <c r="C223" s="106">
        <v>4.9000000000000004</v>
      </c>
      <c r="D223" s="106">
        <v>84.5</v>
      </c>
      <c r="E223" s="106">
        <v>-1.3</v>
      </c>
      <c r="F223" s="126"/>
      <c r="G223" s="120"/>
      <c r="J223" s="123"/>
      <c r="K223" s="97">
        <v>82.2</v>
      </c>
      <c r="L223" s="110">
        <f t="shared" si="31"/>
        <v>0.85889570552146211</v>
      </c>
      <c r="M223" s="110">
        <f t="shared" si="32"/>
        <v>-1.7921146953405014</v>
      </c>
      <c r="N223" s="124"/>
      <c r="O223" s="125"/>
      <c r="P223" s="115"/>
      <c r="Q223" s="115"/>
      <c r="R223" s="124"/>
      <c r="S223" s="115"/>
    </row>
    <row r="224" spans="1:19" x14ac:dyDescent="0.3">
      <c r="A224" s="105">
        <v>38261</v>
      </c>
      <c r="B224" s="106">
        <v>89.6</v>
      </c>
      <c r="C224" s="106">
        <v>-0.2</v>
      </c>
      <c r="D224" s="106">
        <v>85.6</v>
      </c>
      <c r="E224" s="106">
        <v>0.7</v>
      </c>
      <c r="F224" s="126"/>
      <c r="G224" s="120"/>
      <c r="J224" s="123"/>
      <c r="K224" s="97">
        <v>83.7</v>
      </c>
      <c r="L224" s="110">
        <f t="shared" si="31"/>
        <v>3.8461538461538538</v>
      </c>
      <c r="M224" s="110">
        <f t="shared" si="32"/>
        <v>0.96501809408925965</v>
      </c>
      <c r="N224" s="124"/>
      <c r="O224" s="125"/>
      <c r="P224" s="115"/>
      <c r="Q224" s="115"/>
      <c r="R224" s="124"/>
      <c r="S224" s="115"/>
    </row>
    <row r="225" spans="1:19" x14ac:dyDescent="0.3">
      <c r="A225" s="105">
        <v>38231</v>
      </c>
      <c r="B225" s="106">
        <v>91.3</v>
      </c>
      <c r="C225" s="106">
        <v>4.5</v>
      </c>
      <c r="D225" s="106">
        <v>85</v>
      </c>
      <c r="E225" s="106">
        <v>0.1</v>
      </c>
      <c r="F225" s="126"/>
      <c r="G225" s="111">
        <f>AVERAGE(D225:D227)/AVERAGE(D228:D230)-1</f>
        <v>2.3529411764706687E-3</v>
      </c>
      <c r="J225" s="123"/>
      <c r="K225" s="97">
        <v>82.9</v>
      </c>
      <c r="L225" s="110">
        <f t="shared" si="31"/>
        <v>5.6050955414012691</v>
      </c>
      <c r="M225" s="110">
        <f t="shared" si="32"/>
        <v>-0.12048192771084132</v>
      </c>
      <c r="N225" s="112">
        <f>AVERAGE(K225:K227)/AVERAGE(K228:K230)-1</f>
        <v>4.8289738430582485E-3</v>
      </c>
      <c r="O225" s="125"/>
      <c r="P225" s="115"/>
      <c r="Q225" s="115"/>
      <c r="R225" s="112"/>
      <c r="S225" s="115"/>
    </row>
    <row r="226" spans="1:19" x14ac:dyDescent="0.3">
      <c r="A226" s="105">
        <v>38200</v>
      </c>
      <c r="B226" s="106">
        <v>78.900000000000006</v>
      </c>
      <c r="C226" s="106">
        <v>8.4</v>
      </c>
      <c r="D226" s="106">
        <v>84.9</v>
      </c>
      <c r="E226" s="106">
        <v>-0.9</v>
      </c>
      <c r="F226" s="126"/>
      <c r="G226" s="120"/>
      <c r="J226" s="123"/>
      <c r="K226" s="97">
        <v>83</v>
      </c>
      <c r="L226" s="110">
        <f t="shared" si="31"/>
        <v>5.4637865311308644</v>
      </c>
      <c r="M226" s="110">
        <f t="shared" si="32"/>
        <v>-0.95465393794749787</v>
      </c>
      <c r="N226" s="124"/>
      <c r="O226" s="125"/>
      <c r="P226" s="115"/>
      <c r="Q226" s="115"/>
      <c r="R226" s="124"/>
      <c r="S226" s="115"/>
    </row>
    <row r="227" spans="1:19" x14ac:dyDescent="0.3">
      <c r="A227" s="105">
        <v>38169</v>
      </c>
      <c r="B227" s="106">
        <v>86.3</v>
      </c>
      <c r="C227" s="106">
        <v>-0.6</v>
      </c>
      <c r="D227" s="106">
        <v>85.7</v>
      </c>
      <c r="E227" s="106">
        <v>0.9</v>
      </c>
      <c r="F227" s="126"/>
      <c r="G227" s="120"/>
      <c r="J227" s="123"/>
      <c r="K227" s="97">
        <v>83.8</v>
      </c>
      <c r="L227" s="110">
        <f t="shared" si="31"/>
        <v>3.9702233250620225</v>
      </c>
      <c r="M227" s="110">
        <f t="shared" si="32"/>
        <v>1.0856453558504029</v>
      </c>
      <c r="N227" s="124"/>
      <c r="O227" s="125"/>
      <c r="P227" s="115"/>
      <c r="Q227" s="115"/>
      <c r="R227" s="124"/>
      <c r="S227" s="115"/>
    </row>
    <row r="228" spans="1:19" x14ac:dyDescent="0.3">
      <c r="A228" s="105">
        <v>38139</v>
      </c>
      <c r="B228" s="106">
        <v>89.7</v>
      </c>
      <c r="C228" s="106">
        <v>10.9</v>
      </c>
      <c r="D228" s="106">
        <v>84.9</v>
      </c>
      <c r="E228" s="106">
        <v>-0.7</v>
      </c>
      <c r="F228" s="126"/>
      <c r="G228" s="111">
        <f>AVERAGE(D228:D230)/AVERAGE(D231:D233)-1</f>
        <v>1.3513513513513598E-2</v>
      </c>
      <c r="J228" s="123"/>
      <c r="K228" s="97">
        <v>82.9</v>
      </c>
      <c r="L228" s="110">
        <f t="shared" si="31"/>
        <v>5.470737913486019</v>
      </c>
      <c r="M228" s="110">
        <f t="shared" si="32"/>
        <v>-0.3605769230769198</v>
      </c>
      <c r="N228" s="112">
        <f>AVERAGE(K228:K230)/AVERAGE(K231:K233)-1</f>
        <v>1.7191977077364085E-2</v>
      </c>
      <c r="O228" s="125"/>
      <c r="P228" s="115"/>
      <c r="Q228" s="115"/>
      <c r="R228" s="112"/>
      <c r="S228" s="115"/>
    </row>
    <row r="229" spans="1:19" x14ac:dyDescent="0.3">
      <c r="A229" s="105">
        <v>38108</v>
      </c>
      <c r="B229" s="106">
        <v>82</v>
      </c>
      <c r="C229" s="106">
        <v>0.7</v>
      </c>
      <c r="D229" s="106">
        <v>85.5</v>
      </c>
      <c r="E229" s="106">
        <v>1.1000000000000001</v>
      </c>
      <c r="F229" s="126"/>
      <c r="G229" s="120"/>
      <c r="J229" s="123"/>
      <c r="K229" s="97">
        <v>83.2</v>
      </c>
      <c r="L229" s="110">
        <f t="shared" si="31"/>
        <v>5.1833122629582959</v>
      </c>
      <c r="M229" s="110">
        <f t="shared" si="32"/>
        <v>0.97087378640776478</v>
      </c>
      <c r="N229" s="124"/>
      <c r="O229" s="125"/>
      <c r="P229" s="115"/>
      <c r="Q229" s="115"/>
      <c r="R229" s="124"/>
      <c r="S229" s="115"/>
    </row>
    <row r="230" spans="1:19" x14ac:dyDescent="0.3">
      <c r="A230" s="105">
        <v>38078</v>
      </c>
      <c r="B230" s="106">
        <v>84.9</v>
      </c>
      <c r="C230" s="106">
        <v>2.4</v>
      </c>
      <c r="D230" s="106">
        <v>84.6</v>
      </c>
      <c r="E230" s="106">
        <v>1</v>
      </c>
      <c r="F230" s="126"/>
      <c r="G230" s="120"/>
      <c r="J230" s="123"/>
      <c r="K230" s="97">
        <v>82.4</v>
      </c>
      <c r="L230" s="110">
        <f t="shared" si="31"/>
        <v>3.517587939698501</v>
      </c>
      <c r="M230" s="110">
        <f t="shared" si="32"/>
        <v>1.2285012285012158</v>
      </c>
      <c r="N230" s="124"/>
      <c r="O230" s="125"/>
      <c r="P230" s="115"/>
      <c r="Q230" s="115"/>
      <c r="R230" s="124"/>
      <c r="S230" s="115"/>
    </row>
    <row r="231" spans="1:19" x14ac:dyDescent="0.3">
      <c r="A231" s="105">
        <v>38047</v>
      </c>
      <c r="B231" s="106">
        <v>92.4</v>
      </c>
      <c r="C231" s="106">
        <v>8.8000000000000007</v>
      </c>
      <c r="D231" s="106">
        <v>83.8</v>
      </c>
      <c r="E231" s="106">
        <v>0</v>
      </c>
      <c r="F231" s="126"/>
      <c r="G231" s="111">
        <f>AVERAGE(D231:D233)/AVERAGE(D234:D236)-1</f>
        <v>1.1937922801432688E-3</v>
      </c>
      <c r="J231" s="123"/>
      <c r="K231" s="97">
        <v>81.400000000000006</v>
      </c>
      <c r="L231" s="110">
        <f t="shared" si="31"/>
        <v>1.3698630136986338</v>
      </c>
      <c r="M231" s="110">
        <f t="shared" si="32"/>
        <v>-0.48899755501221875</v>
      </c>
      <c r="N231" s="112">
        <f>AVERAGE(K231:K233)/AVERAGE(K234:K236)-1</f>
        <v>2.0508613617717941E-3</v>
      </c>
      <c r="O231" s="125"/>
      <c r="P231" s="115"/>
      <c r="Q231" s="115"/>
      <c r="R231" s="112"/>
      <c r="S231" s="115"/>
    </row>
    <row r="232" spans="1:19" x14ac:dyDescent="0.3">
      <c r="A232" s="105">
        <v>38018</v>
      </c>
      <c r="B232" s="115">
        <v>78.900000000000006</v>
      </c>
      <c r="C232" s="128">
        <v>1.3</v>
      </c>
      <c r="D232" s="115">
        <v>83.8</v>
      </c>
      <c r="E232" s="106">
        <v>-0.2</v>
      </c>
      <c r="F232" s="126"/>
      <c r="G232" s="126"/>
      <c r="J232" s="123"/>
      <c r="K232" s="97">
        <v>81.8</v>
      </c>
      <c r="L232" s="110">
        <f t="shared" si="31"/>
        <v>2.1223470661672934</v>
      </c>
      <c r="M232" s="110">
        <f t="shared" si="32"/>
        <v>0.86313193588163983</v>
      </c>
      <c r="N232" s="127"/>
      <c r="O232" s="125"/>
      <c r="P232" s="115"/>
      <c r="Q232" s="115"/>
      <c r="R232" s="127"/>
      <c r="S232" s="115"/>
    </row>
    <row r="233" spans="1:19" x14ac:dyDescent="0.3">
      <c r="A233" s="105">
        <v>37987</v>
      </c>
      <c r="B233" s="115">
        <v>75.900000000000006</v>
      </c>
      <c r="C233" s="128">
        <v>-1.3</v>
      </c>
      <c r="D233" s="115">
        <v>84</v>
      </c>
      <c r="E233" s="106">
        <v>-0.1</v>
      </c>
      <c r="F233" s="126"/>
      <c r="G233" s="126"/>
      <c r="J233" s="123"/>
      <c r="K233" s="97">
        <v>81.099999999999994</v>
      </c>
      <c r="L233" s="110">
        <f t="shared" si="31"/>
        <v>1.1221945137156979</v>
      </c>
      <c r="M233" s="110">
        <f t="shared" si="32"/>
        <v>-0.7343941248470145</v>
      </c>
      <c r="N233" s="127"/>
      <c r="O233" s="125"/>
      <c r="P233" s="115"/>
      <c r="Q233" s="115"/>
      <c r="R233" s="127"/>
      <c r="S233" s="115"/>
    </row>
    <row r="234" spans="1:19" x14ac:dyDescent="0.3">
      <c r="A234" s="105">
        <v>37956</v>
      </c>
      <c r="B234" s="115">
        <v>79.3</v>
      </c>
      <c r="C234" s="128">
        <v>5.2</v>
      </c>
      <c r="D234" s="115">
        <v>84.1</v>
      </c>
      <c r="E234" s="106">
        <v>0.2</v>
      </c>
      <c r="F234" s="126"/>
      <c r="G234" s="111">
        <f>AVERAGE(D234:D236)/AVERAGE(D237:D239)-1</f>
        <v>2.1544715447154417E-2</v>
      </c>
      <c r="I234" s="96">
        <f>AVERAGE(B234:B245)</f>
        <v>82.35</v>
      </c>
      <c r="J234" s="123"/>
      <c r="K234" s="97">
        <v>81.7</v>
      </c>
      <c r="L234" s="110">
        <f t="shared" si="31"/>
        <v>2.896725440806037</v>
      </c>
      <c r="M234" s="110">
        <f t="shared" si="32"/>
        <v>0.24539877300613</v>
      </c>
      <c r="N234" s="112">
        <f>AVERAGE(K234:K236)/AVERAGE(K237:K239)-1</f>
        <v>2.5231286795626584E-2</v>
      </c>
      <c r="O234" s="125"/>
      <c r="P234" s="115"/>
      <c r="Q234" s="115"/>
      <c r="R234" s="112"/>
      <c r="S234" s="115"/>
    </row>
    <row r="235" spans="1:19" x14ac:dyDescent="0.3">
      <c r="A235" s="105">
        <v>37926</v>
      </c>
      <c r="B235" s="115">
        <v>87.2</v>
      </c>
      <c r="C235" s="128">
        <v>-0.7</v>
      </c>
      <c r="D235" s="115">
        <v>83.9</v>
      </c>
      <c r="E235" s="106">
        <v>0.7</v>
      </c>
      <c r="F235" s="126"/>
      <c r="G235" s="120"/>
      <c r="J235" s="123"/>
      <c r="K235" s="97">
        <v>81.5</v>
      </c>
      <c r="L235" s="110">
        <f t="shared" si="31"/>
        <v>0.61728395061729202</v>
      </c>
      <c r="M235" s="110">
        <f t="shared" si="32"/>
        <v>1.1166253101737169</v>
      </c>
      <c r="N235" s="124"/>
      <c r="O235" s="125"/>
      <c r="P235" s="115"/>
      <c r="Q235" s="115"/>
      <c r="R235" s="124"/>
      <c r="S235" s="115"/>
    </row>
    <row r="236" spans="1:19" x14ac:dyDescent="0.3">
      <c r="A236" s="105">
        <v>37895</v>
      </c>
      <c r="B236" s="115">
        <v>89.8</v>
      </c>
      <c r="C236" s="128">
        <v>1</v>
      </c>
      <c r="D236" s="115">
        <v>83.3</v>
      </c>
      <c r="E236" s="106">
        <v>2.5</v>
      </c>
      <c r="F236" s="126"/>
      <c r="G236" s="120"/>
      <c r="J236" s="123"/>
      <c r="K236" s="97">
        <v>80.599999999999994</v>
      </c>
      <c r="L236" s="110">
        <f t="shared" si="31"/>
        <v>1.6393442622950829</v>
      </c>
      <c r="M236" s="110">
        <f t="shared" si="32"/>
        <v>2.6751592356687866</v>
      </c>
      <c r="N236" s="124"/>
      <c r="O236" s="125"/>
      <c r="P236" s="115"/>
      <c r="Q236" s="115"/>
      <c r="R236" s="124"/>
      <c r="S236" s="115"/>
    </row>
    <row r="237" spans="1:19" x14ac:dyDescent="0.3">
      <c r="A237" s="105">
        <v>37865</v>
      </c>
      <c r="B237" s="115">
        <v>87.4</v>
      </c>
      <c r="C237" s="128">
        <v>0.9</v>
      </c>
      <c r="D237" s="115">
        <v>81.3</v>
      </c>
      <c r="E237" s="106">
        <v>-0.1</v>
      </c>
      <c r="F237" s="126"/>
      <c r="G237" s="111">
        <f>AVERAGE(D237:D239)/AVERAGE(D240:D242)-1</f>
        <v>-1.6233766233767488E-3</v>
      </c>
      <c r="J237" s="123"/>
      <c r="K237" s="97">
        <v>78.5</v>
      </c>
      <c r="L237" s="110">
        <f t="shared" si="31"/>
        <v>-2.3631840796019929</v>
      </c>
      <c r="M237" s="110">
        <f t="shared" si="32"/>
        <v>-0.25412960609911295</v>
      </c>
      <c r="N237" s="112">
        <f>AVERAGE(K237:K239)/AVERAGE(K240:K242)-1</f>
        <v>2.1070375052676393E-3</v>
      </c>
      <c r="O237" s="125"/>
      <c r="P237" s="115"/>
      <c r="Q237" s="115"/>
      <c r="R237" s="112"/>
      <c r="S237" s="115"/>
    </row>
    <row r="238" spans="1:19" x14ac:dyDescent="0.3">
      <c r="A238" s="105">
        <v>37834</v>
      </c>
      <c r="B238" s="115">
        <v>72.8</v>
      </c>
      <c r="C238" s="128">
        <v>-5.8</v>
      </c>
      <c r="D238" s="115">
        <v>81.400000000000006</v>
      </c>
      <c r="E238" s="106">
        <v>-2.2999999999999998</v>
      </c>
      <c r="F238" s="126"/>
      <c r="G238" s="120"/>
      <c r="J238" s="123"/>
      <c r="K238" s="97">
        <v>78.7</v>
      </c>
      <c r="L238" s="110">
        <f t="shared" si="31"/>
        <v>-3.0788177339901495</v>
      </c>
      <c r="M238" s="110">
        <f t="shared" si="32"/>
        <v>-2.3573200992555741</v>
      </c>
      <c r="N238" s="124"/>
      <c r="O238" s="125"/>
      <c r="P238" s="115"/>
      <c r="Q238" s="115"/>
      <c r="R238" s="124"/>
      <c r="S238" s="115"/>
    </row>
    <row r="239" spans="1:19" x14ac:dyDescent="0.3">
      <c r="A239" s="105">
        <v>37803</v>
      </c>
      <c r="B239" s="115">
        <v>86.8</v>
      </c>
      <c r="C239" s="128">
        <v>1.5</v>
      </c>
      <c r="D239" s="115">
        <v>83.3</v>
      </c>
      <c r="E239" s="106">
        <v>2</v>
      </c>
      <c r="F239" s="126"/>
      <c r="G239" s="120"/>
      <c r="J239" s="123"/>
      <c r="K239" s="97">
        <v>80.599999999999994</v>
      </c>
      <c r="L239" s="110">
        <f t="shared" si="31"/>
        <v>1.6393442622950829</v>
      </c>
      <c r="M239" s="110">
        <f t="shared" si="32"/>
        <v>2.544529262086499</v>
      </c>
      <c r="N239" s="124"/>
      <c r="O239" s="125"/>
      <c r="P239" s="115"/>
      <c r="Q239" s="115"/>
      <c r="R239" s="124"/>
      <c r="S239" s="115"/>
    </row>
    <row r="240" spans="1:19" x14ac:dyDescent="0.3">
      <c r="A240" s="105">
        <v>37773</v>
      </c>
      <c r="B240" s="115">
        <v>80.900000000000006</v>
      </c>
      <c r="C240" s="128">
        <v>-4.4000000000000004</v>
      </c>
      <c r="D240" s="115">
        <v>81.7</v>
      </c>
      <c r="E240" s="106">
        <v>-0.5</v>
      </c>
      <c r="F240" s="126"/>
      <c r="G240" s="111">
        <f>AVERAGE(D240:D242)/AVERAGE(D243:D245)-1</f>
        <v>-8.4507042253519904E-3</v>
      </c>
      <c r="J240" s="123"/>
      <c r="K240" s="97">
        <v>78.599999999999994</v>
      </c>
      <c r="L240" s="110">
        <f t="shared" si="31"/>
        <v>-2.722772277227719</v>
      </c>
      <c r="M240" s="110">
        <f t="shared" si="32"/>
        <v>-0.63211125158028381</v>
      </c>
      <c r="N240" s="112">
        <f>AVERAGE(K240:K242)/AVERAGE(K243:K245)-1</f>
        <v>-1.3715710723191998E-2</v>
      </c>
      <c r="O240" s="125"/>
      <c r="P240" s="115"/>
      <c r="Q240" s="115"/>
      <c r="R240" s="112"/>
      <c r="S240" s="115"/>
    </row>
    <row r="241" spans="1:19" x14ac:dyDescent="0.3">
      <c r="A241" s="105">
        <v>37742</v>
      </c>
      <c r="B241" s="115">
        <v>81.400000000000006</v>
      </c>
      <c r="C241" s="128">
        <v>2.6</v>
      </c>
      <c r="D241" s="115">
        <v>82.1</v>
      </c>
      <c r="E241" s="106">
        <v>-0.6</v>
      </c>
      <c r="F241" s="126"/>
      <c r="G241" s="120"/>
      <c r="J241" s="123"/>
      <c r="K241" s="97">
        <v>79.099999999999994</v>
      </c>
      <c r="L241" s="110">
        <f t="shared" si="31"/>
        <v>0.63613231552162119</v>
      </c>
      <c r="M241" s="110">
        <f t="shared" si="32"/>
        <v>-0.62814070351758744</v>
      </c>
      <c r="N241" s="124"/>
      <c r="O241" s="125"/>
      <c r="P241" s="115"/>
      <c r="Q241" s="115"/>
      <c r="R241" s="124"/>
      <c r="S241" s="115"/>
    </row>
    <row r="242" spans="1:19" x14ac:dyDescent="0.3">
      <c r="A242" s="105">
        <v>37712</v>
      </c>
      <c r="B242" s="115">
        <v>82.9</v>
      </c>
      <c r="C242" s="128">
        <v>-2.9</v>
      </c>
      <c r="D242" s="115">
        <v>82.6</v>
      </c>
      <c r="E242" s="106">
        <v>-0.7</v>
      </c>
      <c r="F242" s="126"/>
      <c r="G242" s="120"/>
      <c r="J242" s="123"/>
      <c r="K242" s="97">
        <v>79.599999999999994</v>
      </c>
      <c r="L242" s="110">
        <f t="shared" si="31"/>
        <v>0.12578616352200811</v>
      </c>
      <c r="M242" s="110">
        <f t="shared" si="32"/>
        <v>-0.8717310087173189</v>
      </c>
      <c r="N242" s="124"/>
      <c r="O242" s="125"/>
      <c r="P242" s="115"/>
      <c r="Q242" s="115"/>
      <c r="R242" s="124"/>
      <c r="S242" s="115"/>
    </row>
    <row r="243" spans="1:19" x14ac:dyDescent="0.3">
      <c r="A243" s="105">
        <v>37681</v>
      </c>
      <c r="B243" s="115">
        <v>84.9</v>
      </c>
      <c r="C243" s="128">
        <v>2.8</v>
      </c>
      <c r="D243" s="115">
        <v>83.2</v>
      </c>
      <c r="E243" s="106">
        <v>0.6</v>
      </c>
      <c r="F243" s="126"/>
      <c r="G243" s="111">
        <f>AVERAGE(D243:D245)/AVERAGE(D246:D248)-1</f>
        <v>3.6348949919222662E-3</v>
      </c>
      <c r="J243" s="123"/>
      <c r="K243" s="97">
        <v>80.3</v>
      </c>
      <c r="L243" s="110">
        <f t="shared" si="31"/>
        <v>1.0062893081760933</v>
      </c>
      <c r="M243" s="110">
        <f t="shared" si="32"/>
        <v>0.24968789013732362</v>
      </c>
      <c r="N243" s="112">
        <f>AVERAGE(K243:K245)/AVERAGE(K246:K248)-1</f>
        <v>3.754693366708306E-3</v>
      </c>
      <c r="O243" s="125"/>
      <c r="P243" s="115"/>
      <c r="Q243" s="115"/>
      <c r="R243" s="112"/>
      <c r="S243" s="115"/>
    </row>
    <row r="244" spans="1:19" x14ac:dyDescent="0.3">
      <c r="A244" s="105">
        <v>37653</v>
      </c>
      <c r="B244" s="115">
        <v>77.900000000000006</v>
      </c>
      <c r="C244" s="128">
        <v>2</v>
      </c>
      <c r="D244" s="115">
        <v>82.7</v>
      </c>
      <c r="E244" s="106">
        <v>0.1</v>
      </c>
      <c r="F244" s="126"/>
      <c r="G244" s="120"/>
      <c r="J244" s="123"/>
      <c r="K244" s="97">
        <v>80.099999999999994</v>
      </c>
      <c r="L244" s="110">
        <f t="shared" si="31"/>
        <v>1.136363636363626</v>
      </c>
      <c r="M244" s="110">
        <f t="shared" si="32"/>
        <v>-0.12468827930175053</v>
      </c>
      <c r="N244" s="124"/>
      <c r="O244" s="125"/>
      <c r="P244" s="115"/>
      <c r="Q244" s="115"/>
      <c r="R244" s="124"/>
      <c r="S244" s="115"/>
    </row>
    <row r="245" spans="1:19" x14ac:dyDescent="0.3">
      <c r="A245" s="105">
        <v>37622</v>
      </c>
      <c r="B245" s="115">
        <v>76.900000000000006</v>
      </c>
      <c r="C245" s="128">
        <v>-0.1</v>
      </c>
      <c r="D245" s="115">
        <v>82.6</v>
      </c>
      <c r="E245" s="106">
        <v>1.1000000000000001</v>
      </c>
      <c r="F245" s="126"/>
      <c r="G245" s="120"/>
      <c r="J245" s="123"/>
      <c r="K245" s="97">
        <v>80.2</v>
      </c>
      <c r="L245" s="110">
        <f t="shared" si="31"/>
        <v>1.51898734177216</v>
      </c>
      <c r="M245" s="110">
        <f t="shared" si="32"/>
        <v>1.0075566750629577</v>
      </c>
      <c r="N245" s="124"/>
      <c r="O245" s="125"/>
      <c r="P245" s="115"/>
      <c r="Q245" s="115"/>
      <c r="R245" s="124"/>
      <c r="S245" s="115"/>
    </row>
    <row r="246" spans="1:19" x14ac:dyDescent="0.3">
      <c r="A246" s="105">
        <v>37591</v>
      </c>
      <c r="B246" s="115">
        <v>75.400000000000006</v>
      </c>
      <c r="C246" s="128">
        <v>1.9</v>
      </c>
      <c r="D246" s="115">
        <v>81.7</v>
      </c>
      <c r="E246" s="106">
        <v>-2.2999999999999998</v>
      </c>
      <c r="F246" s="126"/>
      <c r="G246" s="111">
        <f>AVERAGE(D246:D248)/AVERAGE(D249:D251)-1</f>
        <v>-5.6224899598390499E-3</v>
      </c>
      <c r="I246" s="96">
        <f>AVERAGE(B246:B257)</f>
        <v>82.233333333333334</v>
      </c>
      <c r="J246" s="123"/>
      <c r="K246" s="97">
        <v>79.400000000000006</v>
      </c>
      <c r="L246" s="110">
        <f t="shared" si="31"/>
        <v>0.88945362134688821</v>
      </c>
      <c r="M246" s="110">
        <f t="shared" si="32"/>
        <v>-1.9753086419753032</v>
      </c>
      <c r="N246" s="112">
        <f>AVERAGE(K246:K248)/AVERAGE(K249:K251)-1</f>
        <v>-4.9813200498134425E-3</v>
      </c>
      <c r="O246" s="125"/>
      <c r="P246" s="115"/>
      <c r="Q246" s="115"/>
      <c r="R246" s="112"/>
      <c r="S246" s="115"/>
    </row>
    <row r="247" spans="1:19" x14ac:dyDescent="0.3">
      <c r="A247" s="105">
        <v>37561</v>
      </c>
      <c r="B247" s="115">
        <v>87.8</v>
      </c>
      <c r="C247" s="128">
        <v>-0.7</v>
      </c>
      <c r="D247" s="115">
        <v>83.6</v>
      </c>
      <c r="E247" s="106">
        <v>1.6</v>
      </c>
      <c r="F247" s="126"/>
      <c r="G247" s="126"/>
      <c r="J247" s="123"/>
      <c r="K247" s="97">
        <v>81</v>
      </c>
      <c r="L247" s="110">
        <f t="shared" si="31"/>
        <v>3.713188220230478</v>
      </c>
      <c r="M247" s="110">
        <f t="shared" si="32"/>
        <v>2.1437578814627898</v>
      </c>
      <c r="N247" s="127"/>
      <c r="O247" s="125"/>
      <c r="P247" s="115"/>
      <c r="Q247" s="115"/>
      <c r="R247" s="127"/>
      <c r="S247" s="115"/>
    </row>
    <row r="248" spans="1:19" x14ac:dyDescent="0.3">
      <c r="A248" s="105">
        <v>37530</v>
      </c>
      <c r="B248" s="115">
        <v>88.9</v>
      </c>
      <c r="C248" s="128">
        <v>0.2</v>
      </c>
      <c r="D248" s="115">
        <v>82.3</v>
      </c>
      <c r="E248" s="106">
        <v>-1</v>
      </c>
      <c r="F248" s="126"/>
      <c r="G248" s="126"/>
      <c r="J248" s="123"/>
      <c r="K248" s="97">
        <v>79.3</v>
      </c>
      <c r="L248" s="110">
        <f t="shared" si="31"/>
        <v>0.50697084917617019</v>
      </c>
      <c r="M248" s="110">
        <f t="shared" si="32"/>
        <v>-1.3681592039801131</v>
      </c>
      <c r="N248" s="127"/>
      <c r="O248" s="125"/>
      <c r="P248" s="115"/>
      <c r="Q248" s="115"/>
      <c r="R248" s="127"/>
      <c r="S248" s="115"/>
    </row>
    <row r="249" spans="1:19" x14ac:dyDescent="0.3">
      <c r="A249" s="105">
        <v>37500</v>
      </c>
      <c r="B249" s="115">
        <v>86.6</v>
      </c>
      <c r="C249" s="128">
        <v>2.9</v>
      </c>
      <c r="D249" s="115">
        <v>83.1</v>
      </c>
      <c r="E249" s="106">
        <v>-0.8</v>
      </c>
      <c r="F249" s="126"/>
      <c r="G249" s="111">
        <f>AVERAGE(D249:D251)/AVERAGE(D252:D254)-1</f>
        <v>5.2482842147758557E-3</v>
      </c>
      <c r="J249" s="123"/>
      <c r="K249" s="97">
        <v>80.400000000000006</v>
      </c>
      <c r="L249" s="110">
        <f t="shared" si="31"/>
        <v>-0.12422360248446296</v>
      </c>
      <c r="M249" s="110">
        <f t="shared" si="32"/>
        <v>-0.98522167487683987</v>
      </c>
      <c r="N249" s="112">
        <f>AVERAGE(K249:K251)/AVERAGE(K252:K254)-1</f>
        <v>8.3717036416912638E-3</v>
      </c>
      <c r="O249" s="125"/>
      <c r="P249" s="115"/>
      <c r="Q249" s="115"/>
      <c r="R249" s="112"/>
      <c r="S249" s="115"/>
    </row>
    <row r="250" spans="1:19" x14ac:dyDescent="0.3">
      <c r="A250" s="105">
        <v>37469</v>
      </c>
      <c r="B250" s="115">
        <v>77.3</v>
      </c>
      <c r="C250" s="128">
        <v>-4</v>
      </c>
      <c r="D250" s="115">
        <v>83.8</v>
      </c>
      <c r="E250" s="106">
        <v>2.1</v>
      </c>
      <c r="F250" s="126"/>
      <c r="G250" s="120"/>
      <c r="J250" s="123"/>
      <c r="K250" s="97">
        <v>81.2</v>
      </c>
      <c r="L250" s="110">
        <f t="shared" si="31"/>
        <v>-0.12300123001229224</v>
      </c>
      <c r="M250" s="110">
        <f t="shared" si="32"/>
        <v>2.3959646910466574</v>
      </c>
      <c r="N250" s="124"/>
      <c r="O250" s="125"/>
      <c r="P250" s="115"/>
      <c r="Q250" s="115"/>
      <c r="R250" s="124"/>
      <c r="S250" s="115"/>
    </row>
    <row r="251" spans="1:19" x14ac:dyDescent="0.3">
      <c r="A251" s="105">
        <v>37438</v>
      </c>
      <c r="B251" s="115">
        <v>85.5</v>
      </c>
      <c r="C251" s="128">
        <v>3.1</v>
      </c>
      <c r="D251" s="115">
        <v>82.1</v>
      </c>
      <c r="E251" s="106">
        <v>-1.4</v>
      </c>
      <c r="F251" s="126"/>
      <c r="G251" s="120"/>
      <c r="J251" s="123"/>
      <c r="K251" s="97">
        <v>79.3</v>
      </c>
      <c r="L251" s="110">
        <f t="shared" si="31"/>
        <v>-0.1259445843828928</v>
      </c>
      <c r="M251" s="110">
        <f t="shared" si="32"/>
        <v>-1.8564356435643532</v>
      </c>
      <c r="N251" s="124"/>
      <c r="O251" s="125"/>
      <c r="P251" s="115"/>
      <c r="Q251" s="115"/>
      <c r="R251" s="124"/>
      <c r="S251" s="115"/>
    </row>
    <row r="252" spans="1:19" x14ac:dyDescent="0.3">
      <c r="A252" s="105">
        <v>37408</v>
      </c>
      <c r="B252" s="115">
        <v>84.6</v>
      </c>
      <c r="C252" s="128">
        <v>1</v>
      </c>
      <c r="D252" s="115">
        <v>83.3</v>
      </c>
      <c r="E252" s="106">
        <v>1.7</v>
      </c>
      <c r="F252" s="126"/>
      <c r="G252" s="111">
        <f>AVERAGE(D252:D254)/AVERAGE(D255:D257)-1</f>
        <v>5.2759740259737953E-3</v>
      </c>
      <c r="J252" s="123"/>
      <c r="K252" s="97">
        <v>80.8</v>
      </c>
      <c r="L252" s="110">
        <f t="shared" si="31"/>
        <v>-1.2224938875305611</v>
      </c>
      <c r="M252" s="110">
        <f t="shared" si="32"/>
        <v>2.7989821882951702</v>
      </c>
      <c r="N252" s="112">
        <f>AVERAGE(K252:K254)/AVERAGE(K255:K257)-1</f>
        <v>5.0483803113166026E-3</v>
      </c>
      <c r="O252" s="125"/>
      <c r="P252" s="115"/>
      <c r="Q252" s="115"/>
      <c r="R252" s="112"/>
      <c r="S252" s="115"/>
    </row>
    <row r="253" spans="1:19" x14ac:dyDescent="0.3">
      <c r="A253" s="105">
        <v>37377</v>
      </c>
      <c r="B253" s="115">
        <v>79.3</v>
      </c>
      <c r="C253" s="128">
        <v>-8.1999999999999993</v>
      </c>
      <c r="D253" s="115">
        <v>81.900000000000006</v>
      </c>
      <c r="E253" s="106">
        <v>-0.7</v>
      </c>
      <c r="F253" s="126"/>
      <c r="G253" s="120"/>
      <c r="J253" s="123"/>
      <c r="K253" s="97">
        <v>78.599999999999994</v>
      </c>
      <c r="L253" s="110">
        <f t="shared" si="31"/>
        <v>-3.4398034398034554</v>
      </c>
      <c r="M253" s="110">
        <f t="shared" si="32"/>
        <v>-1.1320754716981298</v>
      </c>
      <c r="N253" s="124"/>
      <c r="O253" s="125"/>
      <c r="P253" s="115"/>
      <c r="Q253" s="115"/>
      <c r="R253" s="124"/>
      <c r="S253" s="115"/>
    </row>
    <row r="254" spans="1:19" x14ac:dyDescent="0.3">
      <c r="A254" s="105">
        <v>37347</v>
      </c>
      <c r="B254" s="115">
        <v>85.4</v>
      </c>
      <c r="C254" s="128">
        <v>5.7</v>
      </c>
      <c r="D254" s="115">
        <v>82.5</v>
      </c>
      <c r="E254" s="106">
        <v>-0.1</v>
      </c>
      <c r="F254" s="126"/>
      <c r="G254" s="120"/>
      <c r="J254" s="123"/>
      <c r="K254" s="97">
        <v>79.5</v>
      </c>
      <c r="L254" s="110">
        <f t="shared" si="31"/>
        <v>-1.2422360248447291</v>
      </c>
      <c r="M254" s="110">
        <f t="shared" si="32"/>
        <v>0</v>
      </c>
      <c r="N254" s="124"/>
      <c r="O254" s="125"/>
      <c r="P254" s="115"/>
      <c r="Q254" s="115"/>
      <c r="R254" s="124"/>
      <c r="S254" s="115"/>
    </row>
    <row r="255" spans="1:19" x14ac:dyDescent="0.3">
      <c r="A255" s="105">
        <v>37316</v>
      </c>
      <c r="B255" s="115">
        <v>82.6</v>
      </c>
      <c r="C255" s="128">
        <v>-8.5</v>
      </c>
      <c r="D255" s="115">
        <v>82.6</v>
      </c>
      <c r="E255" s="106">
        <v>0.5</v>
      </c>
      <c r="F255" s="126"/>
      <c r="G255" s="111">
        <f>AVERAGE(D255:D257)/AVERAGE(D258:D260)-1</f>
        <v>3.6659877800409024E-3</v>
      </c>
      <c r="J255" s="123"/>
      <c r="K255" s="97">
        <v>79.5</v>
      </c>
      <c r="L255" s="110">
        <f t="shared" si="31"/>
        <v>-3.1668696711327584</v>
      </c>
      <c r="M255" s="110">
        <f t="shared" si="32"/>
        <v>0.37878787878786113</v>
      </c>
      <c r="N255" s="112">
        <f>AVERAGE(K255:K257)/AVERAGE(K258:K260)-1</f>
        <v>8.4853627492573747E-3</v>
      </c>
      <c r="O255" s="125"/>
      <c r="P255" s="115"/>
      <c r="Q255" s="115"/>
      <c r="R255" s="112"/>
      <c r="S255" s="115"/>
    </row>
    <row r="256" spans="1:19" x14ac:dyDescent="0.3">
      <c r="A256" s="105">
        <v>37288</v>
      </c>
      <c r="B256" s="115">
        <v>76.400000000000006</v>
      </c>
      <c r="C256" s="128">
        <v>-4.5999999999999996</v>
      </c>
      <c r="D256" s="115">
        <v>82.2</v>
      </c>
      <c r="E256" s="106">
        <v>0.7</v>
      </c>
      <c r="F256" s="126"/>
      <c r="G256" s="120"/>
      <c r="J256" s="123"/>
      <c r="K256" s="97">
        <v>79.2</v>
      </c>
      <c r="L256" s="110">
        <f t="shared" si="31"/>
        <v>-4.8076923076923066</v>
      </c>
      <c r="M256" s="110">
        <f t="shared" si="32"/>
        <v>0.25316455696201956</v>
      </c>
      <c r="N256" s="124"/>
      <c r="O256" s="125"/>
      <c r="P256" s="115"/>
      <c r="Q256" s="115"/>
      <c r="R256" s="124"/>
      <c r="S256" s="115"/>
    </row>
    <row r="257" spans="1:19" x14ac:dyDescent="0.3">
      <c r="A257" s="105">
        <v>37257</v>
      </c>
      <c r="B257" s="115">
        <v>77</v>
      </c>
      <c r="C257" s="128">
        <v>-3.9</v>
      </c>
      <c r="D257" s="115">
        <v>81.599999999999994</v>
      </c>
      <c r="E257" s="106">
        <v>-0.5</v>
      </c>
      <c r="F257" s="126"/>
      <c r="G257" s="120"/>
      <c r="J257" s="123"/>
      <c r="K257" s="97">
        <v>79</v>
      </c>
      <c r="L257" s="110">
        <f t="shared" si="31"/>
        <v>-4.0097205346293947</v>
      </c>
      <c r="M257" s="110">
        <f t="shared" si="32"/>
        <v>0.38119440914866232</v>
      </c>
      <c r="N257" s="124"/>
      <c r="O257" s="125"/>
      <c r="P257" s="115"/>
      <c r="Q257" s="115"/>
      <c r="R257" s="124"/>
      <c r="S257" s="115"/>
    </row>
    <row r="258" spans="1:19" x14ac:dyDescent="0.3">
      <c r="A258" s="105">
        <v>37226</v>
      </c>
      <c r="B258" s="115">
        <v>74</v>
      </c>
      <c r="C258" s="128">
        <v>-8.8000000000000007</v>
      </c>
      <c r="D258" s="115">
        <v>82</v>
      </c>
      <c r="E258" s="106">
        <v>0.7</v>
      </c>
      <c r="F258" s="126"/>
      <c r="G258" s="111">
        <f>AVERAGE(D258:D260)/AVERAGE(D261:D263)-1</f>
        <v>-1.9176987614862306E-2</v>
      </c>
      <c r="I258" s="96">
        <f>AVERAGE(B258:B269)</f>
        <v>83.35</v>
      </c>
      <c r="J258" s="123"/>
      <c r="K258" s="97">
        <v>78.7</v>
      </c>
      <c r="L258" s="110">
        <f t="shared" si="31"/>
        <v>-4.7215496368038714</v>
      </c>
      <c r="M258" s="110">
        <f t="shared" si="32"/>
        <v>0.76824583866839191</v>
      </c>
      <c r="N258" s="112">
        <f>AVERAGE(K258:K260)/AVERAGE(K261:K263)-1</f>
        <v>-2.2802653399668249E-2</v>
      </c>
      <c r="O258" s="125"/>
      <c r="P258" s="115"/>
      <c r="Q258" s="115"/>
      <c r="R258" s="112"/>
      <c r="S258" s="115"/>
    </row>
    <row r="259" spans="1:19" x14ac:dyDescent="0.3">
      <c r="A259" s="105">
        <v>37196</v>
      </c>
      <c r="B259" s="115">
        <v>88.4</v>
      </c>
      <c r="C259" s="128">
        <v>-4.5</v>
      </c>
      <c r="D259" s="115">
        <v>81.400000000000006</v>
      </c>
      <c r="E259" s="106">
        <v>-0.9</v>
      </c>
      <c r="F259" s="126"/>
      <c r="G259" s="120"/>
      <c r="J259" s="123"/>
      <c r="K259" s="97">
        <v>78.099999999999994</v>
      </c>
      <c r="L259" s="110">
        <f t="shared" si="31"/>
        <v>-4.6398046398046517</v>
      </c>
      <c r="M259" s="110">
        <f t="shared" si="32"/>
        <v>-1.0139416983523546</v>
      </c>
      <c r="N259" s="124"/>
      <c r="O259" s="125"/>
      <c r="P259" s="115"/>
      <c r="Q259" s="115"/>
      <c r="R259" s="124"/>
      <c r="S259" s="115"/>
    </row>
    <row r="260" spans="1:19" x14ac:dyDescent="0.3">
      <c r="A260" s="105">
        <v>37165</v>
      </c>
      <c r="B260" s="115">
        <v>88.7</v>
      </c>
      <c r="C260" s="128">
        <v>0.3</v>
      </c>
      <c r="D260" s="115">
        <v>82.1</v>
      </c>
      <c r="E260" s="106">
        <v>-1.7</v>
      </c>
      <c r="F260" s="126"/>
      <c r="G260" s="120"/>
      <c r="J260" s="123"/>
      <c r="K260" s="97">
        <v>78.900000000000006</v>
      </c>
      <c r="L260" s="110">
        <f t="shared" si="31"/>
        <v>-2.9520295202951985</v>
      </c>
      <c r="M260" s="110">
        <f t="shared" si="32"/>
        <v>-1.9875776397515494</v>
      </c>
      <c r="N260" s="124"/>
      <c r="O260" s="125"/>
      <c r="P260" s="115"/>
      <c r="Q260" s="115"/>
      <c r="R260" s="124"/>
      <c r="S260" s="115"/>
    </row>
    <row r="261" spans="1:19" x14ac:dyDescent="0.3">
      <c r="A261" s="105">
        <v>37135</v>
      </c>
      <c r="B261" s="115">
        <v>84.2</v>
      </c>
      <c r="C261" s="128">
        <v>-5.0999999999999996</v>
      </c>
      <c r="D261" s="115">
        <v>83.5</v>
      </c>
      <c r="E261" s="106">
        <v>-1.2</v>
      </c>
      <c r="F261" s="126"/>
      <c r="G261" s="111">
        <f>AVERAGE(D261:D263)/AVERAGE(D264:D266)-1</f>
        <v>-7.140023800079387E-3</v>
      </c>
      <c r="J261" s="123"/>
      <c r="K261" s="97">
        <v>80.5</v>
      </c>
      <c r="L261" s="110">
        <f t="shared" si="31"/>
        <v>-1.4687882496940148</v>
      </c>
      <c r="M261" s="110">
        <f t="shared" si="32"/>
        <v>-0.98400984009839476</v>
      </c>
      <c r="N261" s="112">
        <f>AVERAGE(K261:K263)/AVERAGE(K264:K266)-1</f>
        <v>-1.0258514567090593E-2</v>
      </c>
      <c r="O261" s="125"/>
      <c r="P261" s="115"/>
      <c r="Q261" s="115"/>
      <c r="R261" s="112"/>
      <c r="S261" s="115"/>
    </row>
    <row r="262" spans="1:19" x14ac:dyDescent="0.3">
      <c r="A262" s="105">
        <v>37104</v>
      </c>
      <c r="B262" s="115">
        <v>80.5</v>
      </c>
      <c r="C262" s="128">
        <v>-0.5</v>
      </c>
      <c r="D262" s="115">
        <v>84.5</v>
      </c>
      <c r="E262" s="106">
        <v>2.7</v>
      </c>
      <c r="F262" s="126"/>
      <c r="G262" s="126"/>
      <c r="J262" s="123"/>
      <c r="K262" s="97">
        <v>81.3</v>
      </c>
      <c r="L262" s="110">
        <f t="shared" si="31"/>
        <v>-0.24539877300613</v>
      </c>
      <c r="M262" s="110">
        <f t="shared" si="32"/>
        <v>2.3929471032745511</v>
      </c>
      <c r="N262" s="127"/>
      <c r="O262" s="125"/>
      <c r="P262" s="115"/>
      <c r="Q262" s="115"/>
      <c r="R262" s="127"/>
      <c r="S262" s="115"/>
    </row>
    <row r="263" spans="1:19" x14ac:dyDescent="0.3">
      <c r="A263" s="105">
        <v>37073</v>
      </c>
      <c r="B263" s="115">
        <v>82.9</v>
      </c>
      <c r="C263" s="128">
        <v>1</v>
      </c>
      <c r="D263" s="115">
        <v>82.3</v>
      </c>
      <c r="E263" s="106">
        <v>-2.5</v>
      </c>
      <c r="F263" s="126"/>
      <c r="G263" s="126"/>
      <c r="J263" s="123"/>
      <c r="K263" s="97">
        <v>79.400000000000006</v>
      </c>
      <c r="L263" s="110">
        <f t="shared" si="31"/>
        <v>-1.7326732673267173</v>
      </c>
      <c r="M263" s="110">
        <f t="shared" si="32"/>
        <v>-2.9339853300733409</v>
      </c>
      <c r="N263" s="127"/>
      <c r="O263" s="125"/>
      <c r="P263" s="115"/>
      <c r="Q263" s="115"/>
      <c r="R263" s="127"/>
      <c r="S263" s="115"/>
    </row>
    <row r="264" spans="1:19" x14ac:dyDescent="0.3">
      <c r="A264" s="105">
        <v>37043</v>
      </c>
      <c r="B264" s="115">
        <v>83.8</v>
      </c>
      <c r="C264" s="128">
        <v>1.9</v>
      </c>
      <c r="D264" s="115">
        <v>84.4</v>
      </c>
      <c r="E264" s="106">
        <v>-0.1</v>
      </c>
      <c r="F264" s="126"/>
      <c r="G264" s="111">
        <f>AVERAGE(D264:D266)/AVERAGE(D267:D269)-1</f>
        <v>-1.4849550605705142E-2</v>
      </c>
      <c r="J264" s="123"/>
      <c r="K264" s="97">
        <v>81.8</v>
      </c>
      <c r="L264" s="110">
        <f t="shared" si="31"/>
        <v>3.0226700251889014</v>
      </c>
      <c r="M264" s="110">
        <f t="shared" si="32"/>
        <v>0.49140049140048347</v>
      </c>
      <c r="N264" s="112">
        <f>AVERAGE(K264:K266)/AVERAGE(K267:K269)-1</f>
        <v>-1.5751211631664153E-2</v>
      </c>
      <c r="O264" s="125"/>
      <c r="P264" s="115"/>
      <c r="Q264" s="115"/>
      <c r="R264" s="112"/>
      <c r="S264" s="115"/>
    </row>
    <row r="265" spans="1:19" x14ac:dyDescent="0.3">
      <c r="A265" s="105">
        <v>37012</v>
      </c>
      <c r="B265" s="115">
        <v>86.4</v>
      </c>
      <c r="C265" s="128">
        <v>-4</v>
      </c>
      <c r="D265" s="115">
        <v>84.5</v>
      </c>
      <c r="E265" s="106">
        <v>1.6</v>
      </c>
      <c r="F265" s="126"/>
      <c r="G265" s="120"/>
      <c r="J265" s="123"/>
      <c r="K265" s="97">
        <v>81.400000000000006</v>
      </c>
      <c r="L265" s="110">
        <f t="shared" si="31"/>
        <v>0.24630541871921707</v>
      </c>
      <c r="M265" s="110">
        <f t="shared" si="32"/>
        <v>1.1180124223602519</v>
      </c>
      <c r="N265" s="124"/>
      <c r="O265" s="125"/>
      <c r="P265" s="115"/>
      <c r="Q265" s="115"/>
      <c r="R265" s="124"/>
      <c r="S265" s="115"/>
    </row>
    <row r="266" spans="1:19" x14ac:dyDescent="0.3">
      <c r="A266" s="105">
        <v>36982</v>
      </c>
      <c r="B266" s="115">
        <v>80.8</v>
      </c>
      <c r="C266" s="128">
        <v>3.5</v>
      </c>
      <c r="D266" s="115">
        <v>83.2</v>
      </c>
      <c r="E266" s="106">
        <v>-1.7</v>
      </c>
      <c r="F266" s="126"/>
      <c r="G266" s="120"/>
      <c r="J266" s="123"/>
      <c r="K266" s="97">
        <v>80.5</v>
      </c>
      <c r="L266" s="110">
        <f t="shared" si="31"/>
        <v>1.5132408575031491</v>
      </c>
      <c r="M266" s="110">
        <f t="shared" si="32"/>
        <v>-1.9488428745432316</v>
      </c>
      <c r="N266" s="124"/>
      <c r="O266" s="125"/>
      <c r="P266" s="115"/>
      <c r="Q266" s="115"/>
      <c r="R266" s="124"/>
      <c r="S266" s="115"/>
    </row>
    <row r="267" spans="1:19" x14ac:dyDescent="0.3">
      <c r="A267" s="105">
        <v>36951</v>
      </c>
      <c r="B267" s="115">
        <v>90.3</v>
      </c>
      <c r="C267" s="128">
        <v>0.7</v>
      </c>
      <c r="D267" s="115">
        <v>84.6</v>
      </c>
      <c r="E267" s="106">
        <v>-2.1</v>
      </c>
      <c r="F267" s="126"/>
      <c r="G267" s="111">
        <f>AVERAGE(D267:D269)/AVERAGE(D270:D272)-1</f>
        <v>3.1360250882006557E-3</v>
      </c>
      <c r="J267" s="123"/>
      <c r="K267" s="97">
        <v>82.1</v>
      </c>
      <c r="L267" s="110">
        <f t="shared" si="31"/>
        <v>4.7193877551020336</v>
      </c>
      <c r="M267" s="110">
        <f t="shared" si="32"/>
        <v>-1.322115384615401</v>
      </c>
      <c r="N267" s="112">
        <f>AVERAGE(K267:K269)/AVERAGE(K270:K272)-1</f>
        <v>7.3230268510986463E-3</v>
      </c>
      <c r="O267" s="125"/>
      <c r="P267" s="115"/>
      <c r="Q267" s="115"/>
      <c r="R267" s="112"/>
      <c r="S267" s="115"/>
    </row>
    <row r="268" spans="1:19" x14ac:dyDescent="0.3">
      <c r="A268" s="105">
        <v>36923</v>
      </c>
      <c r="B268" s="115">
        <v>80.099999999999994</v>
      </c>
      <c r="C268" s="128">
        <v>-0.5</v>
      </c>
      <c r="D268" s="115">
        <v>86.4</v>
      </c>
      <c r="E268" s="106">
        <v>1.8</v>
      </c>
      <c r="F268" s="126"/>
      <c r="G268" s="120"/>
      <c r="J268" s="123"/>
      <c r="K268" s="97">
        <v>83.2</v>
      </c>
      <c r="L268" s="110">
        <f t="shared" si="31"/>
        <v>6.3938618925831321</v>
      </c>
      <c r="M268" s="110">
        <f t="shared" si="32"/>
        <v>1.0935601458080413</v>
      </c>
      <c r="N268" s="124"/>
      <c r="O268" s="125"/>
      <c r="P268" s="115"/>
      <c r="Q268" s="115"/>
      <c r="R268" s="124"/>
      <c r="S268" s="115"/>
    </row>
    <row r="269" spans="1:19" x14ac:dyDescent="0.3">
      <c r="A269" s="105">
        <v>36892</v>
      </c>
      <c r="B269" s="115">
        <v>80.099999999999994</v>
      </c>
      <c r="C269" s="128">
        <v>10.199999999999999</v>
      </c>
      <c r="D269" s="115">
        <v>84.9</v>
      </c>
      <c r="E269" s="106">
        <v>-0.8</v>
      </c>
      <c r="F269" s="126"/>
      <c r="G269" s="120"/>
      <c r="J269" s="123"/>
      <c r="K269" s="97">
        <v>82.3</v>
      </c>
      <c r="L269" s="110">
        <f t="shared" si="31"/>
        <v>7.7225130890052185</v>
      </c>
      <c r="M269" s="110">
        <f t="shared" si="32"/>
        <v>-0.36319612590799011</v>
      </c>
      <c r="N269" s="124"/>
      <c r="O269" s="125"/>
      <c r="P269" s="115"/>
      <c r="Q269" s="115"/>
      <c r="R269" s="124"/>
      <c r="S269" s="115"/>
    </row>
    <row r="270" spans="1:19" x14ac:dyDescent="0.3">
      <c r="A270" s="105">
        <v>36861</v>
      </c>
      <c r="B270" s="115">
        <v>81.099999999999994</v>
      </c>
      <c r="C270" s="128">
        <v>0.2</v>
      </c>
      <c r="D270" s="115">
        <v>85.6</v>
      </c>
      <c r="E270" s="106">
        <v>0.7</v>
      </c>
      <c r="F270" s="126"/>
      <c r="G270" s="111">
        <f>AVERAGE(D270:D272)/AVERAGE(D273:D275)-1</f>
        <v>2.3575638506876384E-3</v>
      </c>
      <c r="J270" s="123"/>
      <c r="K270" s="97">
        <v>82.6</v>
      </c>
      <c r="L270" s="110">
        <f t="shared" si="31"/>
        <v>7.1335927367055803</v>
      </c>
      <c r="M270" s="110">
        <f t="shared" si="32"/>
        <v>0.85470085470085166</v>
      </c>
      <c r="N270" s="112">
        <f>AVERAGE(K270:K272)/AVERAGE(K273:K275)-1</f>
        <v>7.3770491803279992E-3</v>
      </c>
      <c r="O270" s="125"/>
      <c r="P270" s="115"/>
      <c r="Q270" s="115"/>
      <c r="R270" s="112"/>
      <c r="S270" s="115"/>
    </row>
    <row r="271" spans="1:19" x14ac:dyDescent="0.3">
      <c r="A271" s="105">
        <v>36831</v>
      </c>
      <c r="B271" s="115">
        <v>92.6</v>
      </c>
      <c r="C271" s="128">
        <v>4.5999999999999996</v>
      </c>
      <c r="D271" s="115">
        <v>85</v>
      </c>
      <c r="E271" s="106">
        <v>0.6</v>
      </c>
      <c r="F271" s="126"/>
      <c r="G271" s="120"/>
      <c r="J271" s="123"/>
      <c r="K271" s="97">
        <v>81.900000000000006</v>
      </c>
      <c r="L271" s="110">
        <f t="shared" si="31"/>
        <v>6.5019505851755497</v>
      </c>
      <c r="M271" s="110">
        <f t="shared" si="32"/>
        <v>0.73800738007381028</v>
      </c>
      <c r="N271" s="124"/>
      <c r="O271" s="125"/>
      <c r="P271" s="115"/>
      <c r="Q271" s="115"/>
      <c r="R271" s="124"/>
      <c r="S271" s="115"/>
    </row>
    <row r="272" spans="1:19" x14ac:dyDescent="0.3">
      <c r="A272" s="105">
        <v>36800</v>
      </c>
      <c r="B272" s="115">
        <v>88.4</v>
      </c>
      <c r="C272" s="128">
        <v>3.8</v>
      </c>
      <c r="D272" s="115">
        <v>84.5</v>
      </c>
      <c r="E272" s="106">
        <v>-0.6</v>
      </c>
      <c r="F272" s="126"/>
      <c r="G272" s="120"/>
      <c r="J272" s="123"/>
      <c r="K272" s="97">
        <v>81.3</v>
      </c>
      <c r="L272" s="110">
        <f t="shared" si="31"/>
        <v>5.859375</v>
      </c>
      <c r="M272" s="110">
        <f t="shared" si="32"/>
        <v>-0.48959608323133352</v>
      </c>
      <c r="N272" s="124"/>
      <c r="O272" s="125"/>
      <c r="P272" s="115"/>
      <c r="Q272" s="115"/>
      <c r="R272" s="124"/>
      <c r="S272" s="115"/>
    </row>
    <row r="273" spans="1:19" x14ac:dyDescent="0.3">
      <c r="A273" s="105">
        <v>36770</v>
      </c>
      <c r="B273" s="115">
        <v>88.7</v>
      </c>
      <c r="C273" s="128">
        <v>2.1</v>
      </c>
      <c r="D273" s="115">
        <v>85</v>
      </c>
      <c r="E273" s="106">
        <v>0</v>
      </c>
      <c r="F273" s="126"/>
      <c r="G273" s="111">
        <f>AVERAGE(D273:D275)/AVERAGE(D276:D278)-1</f>
        <v>1.4348345954563468E-2</v>
      </c>
      <c r="J273" s="123"/>
      <c r="K273" s="97">
        <v>81.7</v>
      </c>
      <c r="L273" s="110">
        <f t="shared" ref="L273:L336" si="33">K273/K285*100-100</f>
        <v>7.3587385019711036</v>
      </c>
      <c r="M273" s="110">
        <f t="shared" si="32"/>
        <v>0.24539877300613</v>
      </c>
      <c r="N273" s="112">
        <f>AVERAGE(K273:K275)/AVERAGE(K276:K278)-1</f>
        <v>1.7090454355981333E-2</v>
      </c>
      <c r="O273" s="125"/>
      <c r="P273" s="115"/>
      <c r="Q273" s="115"/>
      <c r="R273" s="112"/>
      <c r="S273" s="115"/>
    </row>
    <row r="274" spans="1:19" x14ac:dyDescent="0.3">
      <c r="A274" s="105">
        <v>36739</v>
      </c>
      <c r="B274" s="115">
        <v>80.900000000000006</v>
      </c>
      <c r="C274" s="128">
        <v>8.1999999999999993</v>
      </c>
      <c r="D274" s="115">
        <v>85</v>
      </c>
      <c r="E274" s="106">
        <v>0.6</v>
      </c>
      <c r="F274" s="126"/>
      <c r="G274" s="120"/>
      <c r="J274" s="123"/>
      <c r="K274" s="97">
        <v>81.5</v>
      </c>
      <c r="L274" s="110">
        <f t="shared" si="33"/>
        <v>6.9553805774278175</v>
      </c>
      <c r="M274" s="110">
        <f t="shared" si="32"/>
        <v>0.86633663366337998</v>
      </c>
      <c r="N274" s="124"/>
      <c r="O274" s="125"/>
      <c r="P274" s="115"/>
      <c r="Q274" s="115"/>
      <c r="R274" s="124"/>
      <c r="S274" s="115"/>
    </row>
    <row r="275" spans="1:19" x14ac:dyDescent="0.3">
      <c r="A275" s="105">
        <v>36708</v>
      </c>
      <c r="B275" s="115">
        <v>82.1</v>
      </c>
      <c r="C275" s="128">
        <v>2.4</v>
      </c>
      <c r="D275" s="115">
        <v>84.5</v>
      </c>
      <c r="E275" s="106">
        <v>2.2000000000000002</v>
      </c>
      <c r="F275" s="126"/>
      <c r="G275" s="120"/>
      <c r="J275" s="123"/>
      <c r="K275" s="97">
        <v>80.8</v>
      </c>
      <c r="L275" s="110">
        <f t="shared" si="33"/>
        <v>6.878306878306887</v>
      </c>
      <c r="M275" s="110">
        <f t="shared" si="32"/>
        <v>1.7632241813601865</v>
      </c>
      <c r="N275" s="124"/>
      <c r="O275" s="125"/>
      <c r="P275" s="115"/>
      <c r="Q275" s="115"/>
      <c r="R275" s="124"/>
      <c r="S275" s="115"/>
    </row>
    <row r="276" spans="1:19" x14ac:dyDescent="0.3">
      <c r="A276" s="105">
        <v>36678</v>
      </c>
      <c r="B276" s="115">
        <v>82.2</v>
      </c>
      <c r="C276" s="128">
        <v>-2.8</v>
      </c>
      <c r="D276" s="115">
        <v>82.7</v>
      </c>
      <c r="E276" s="106">
        <v>-2.9</v>
      </c>
      <c r="F276" s="126"/>
      <c r="G276" s="111">
        <f>AVERAGE(D276:D278)/AVERAGE(D279:D281)-1</f>
        <v>2.2412387938060219E-2</v>
      </c>
      <c r="J276" s="123"/>
      <c r="K276" s="97">
        <v>79.400000000000006</v>
      </c>
      <c r="L276" s="110">
        <f t="shared" si="33"/>
        <v>5.86666666666666</v>
      </c>
      <c r="M276" s="110">
        <f t="shared" si="32"/>
        <v>-2.2167487684728968</v>
      </c>
      <c r="N276" s="112">
        <f>AVERAGE(K276:K278)/AVERAGE(K279:K281)-1</f>
        <v>2.9613733905579531E-2</v>
      </c>
      <c r="O276" s="125"/>
      <c r="P276" s="115"/>
      <c r="Q276" s="115"/>
      <c r="R276" s="112"/>
      <c r="S276" s="115"/>
    </row>
    <row r="277" spans="1:19" x14ac:dyDescent="0.3">
      <c r="A277" s="105">
        <v>36647</v>
      </c>
      <c r="B277" s="115">
        <v>90</v>
      </c>
      <c r="C277" s="128">
        <v>17.8</v>
      </c>
      <c r="D277" s="115">
        <v>85.2</v>
      </c>
      <c r="E277" s="106">
        <v>2.7</v>
      </c>
      <c r="F277" s="126"/>
      <c r="G277" s="126"/>
      <c r="J277" s="123"/>
      <c r="K277" s="97">
        <v>81.2</v>
      </c>
      <c r="L277" s="110">
        <f t="shared" si="33"/>
        <v>8.1225033288948083</v>
      </c>
      <c r="M277" s="110">
        <f t="shared" si="32"/>
        <v>2.3959646910466574</v>
      </c>
      <c r="N277" s="116"/>
      <c r="O277" s="125"/>
      <c r="P277" s="115"/>
      <c r="Q277" s="115"/>
      <c r="R277" s="116"/>
      <c r="S277" s="115"/>
    </row>
    <row r="278" spans="1:19" x14ac:dyDescent="0.3">
      <c r="A278" s="105">
        <v>36617</v>
      </c>
      <c r="B278" s="115">
        <v>78.099999999999994</v>
      </c>
      <c r="C278" s="128">
        <v>-1.6</v>
      </c>
      <c r="D278" s="115">
        <v>83</v>
      </c>
      <c r="E278" s="106">
        <v>0.7</v>
      </c>
      <c r="F278" s="126"/>
      <c r="G278" s="126"/>
      <c r="J278" s="123"/>
      <c r="K278" s="97">
        <v>79.3</v>
      </c>
      <c r="L278" s="110">
        <f t="shared" si="33"/>
        <v>6.5860215053763227</v>
      </c>
      <c r="M278" s="110">
        <f t="shared" si="32"/>
        <v>1.14795918367345</v>
      </c>
      <c r="N278" s="116"/>
      <c r="O278" s="125"/>
      <c r="P278" s="115"/>
      <c r="Q278" s="115"/>
      <c r="R278" s="116"/>
      <c r="S278" s="115"/>
    </row>
    <row r="279" spans="1:19" x14ac:dyDescent="0.3">
      <c r="A279" s="105">
        <v>36586</v>
      </c>
      <c r="B279" s="115">
        <v>89.7</v>
      </c>
      <c r="C279" s="128">
        <v>3.2</v>
      </c>
      <c r="D279" s="115">
        <v>82.4</v>
      </c>
      <c r="E279" s="106">
        <v>0.2</v>
      </c>
      <c r="F279" s="126"/>
      <c r="G279" s="126"/>
      <c r="J279" s="123"/>
      <c r="K279" s="97">
        <v>78.400000000000006</v>
      </c>
      <c r="L279" s="110">
        <f t="shared" si="33"/>
        <v>5.9459459459459509</v>
      </c>
      <c r="M279" s="110">
        <f t="shared" ref="M279:M342" si="34">K279/K280*100-100</f>
        <v>0.25575447570331278</v>
      </c>
      <c r="N279" s="116"/>
      <c r="O279" s="125"/>
      <c r="P279" s="115"/>
      <c r="Q279" s="115"/>
      <c r="R279" s="116"/>
      <c r="S279" s="115"/>
    </row>
    <row r="280" spans="1:19" x14ac:dyDescent="0.3">
      <c r="A280" s="105">
        <v>36557</v>
      </c>
      <c r="B280" s="115">
        <v>80.5</v>
      </c>
      <c r="C280" s="128">
        <v>11.7</v>
      </c>
      <c r="D280" s="115">
        <v>82.2</v>
      </c>
      <c r="E280" s="106">
        <v>1.7</v>
      </c>
      <c r="F280" s="126"/>
      <c r="G280" s="126"/>
      <c r="J280" s="123"/>
      <c r="K280" s="97">
        <v>78.2</v>
      </c>
      <c r="L280" s="110">
        <f t="shared" si="33"/>
        <v>6.3945578231292473</v>
      </c>
      <c r="M280" s="110">
        <f t="shared" si="34"/>
        <v>2.3560209424083638</v>
      </c>
      <c r="N280" s="116"/>
      <c r="O280" s="125"/>
      <c r="P280" s="115"/>
      <c r="Q280" s="115"/>
      <c r="R280" s="116"/>
      <c r="S280" s="115"/>
    </row>
    <row r="281" spans="1:19" x14ac:dyDescent="0.3">
      <c r="A281" s="105">
        <v>36526</v>
      </c>
      <c r="B281" s="115">
        <v>72.7</v>
      </c>
      <c r="C281" s="128">
        <v>4.5999999999999996</v>
      </c>
      <c r="D281" s="115">
        <v>80.8</v>
      </c>
      <c r="E281" s="106">
        <v>-0.6</v>
      </c>
      <c r="F281" s="126"/>
      <c r="G281" s="126"/>
      <c r="J281" s="123"/>
      <c r="K281" s="97">
        <v>76.400000000000006</v>
      </c>
      <c r="L281" s="110">
        <f t="shared" si="33"/>
        <v>1.8666666666666885</v>
      </c>
      <c r="M281" s="110">
        <f t="shared" si="34"/>
        <v>-0.90791180285341966</v>
      </c>
      <c r="N281" s="116"/>
      <c r="O281" s="125"/>
      <c r="P281" s="115"/>
      <c r="Q281" s="115"/>
      <c r="R281" s="116"/>
      <c r="S281" s="115"/>
    </row>
    <row r="282" spans="1:19" x14ac:dyDescent="0.3">
      <c r="A282" s="105">
        <v>36495</v>
      </c>
      <c r="B282" s="115">
        <v>80.900000000000006</v>
      </c>
      <c r="C282" s="128">
        <v>6.3</v>
      </c>
      <c r="D282" s="115">
        <v>81.3</v>
      </c>
      <c r="E282" s="106">
        <v>0.2</v>
      </c>
      <c r="J282" s="123"/>
      <c r="K282" s="97">
        <v>77.099999999999994</v>
      </c>
      <c r="L282" s="110">
        <f t="shared" si="33"/>
        <v>4.6132971506105633</v>
      </c>
      <c r="M282" s="110">
        <f t="shared" si="34"/>
        <v>0.26007802340701858</v>
      </c>
      <c r="N282" s="116"/>
      <c r="O282" s="125"/>
      <c r="P282" s="115"/>
      <c r="Q282" s="115"/>
      <c r="R282" s="116"/>
      <c r="S282" s="115"/>
    </row>
    <row r="283" spans="1:19" x14ac:dyDescent="0.3">
      <c r="A283" s="105">
        <v>36465</v>
      </c>
      <c r="B283" s="115">
        <v>88.5</v>
      </c>
      <c r="C283" s="128">
        <v>5</v>
      </c>
      <c r="D283" s="115">
        <v>81.099999999999994</v>
      </c>
      <c r="E283" s="106">
        <v>-0.1</v>
      </c>
      <c r="J283" s="123"/>
      <c r="K283" s="97">
        <v>76.900000000000006</v>
      </c>
      <c r="L283" s="110">
        <f t="shared" si="33"/>
        <v>4.9113233287858264</v>
      </c>
      <c r="M283" s="110">
        <f t="shared" si="34"/>
        <v>0.13020833333334281</v>
      </c>
      <c r="N283" s="116"/>
      <c r="O283" s="125"/>
      <c r="P283" s="115"/>
      <c r="Q283" s="115"/>
      <c r="R283" s="116"/>
      <c r="S283" s="115"/>
    </row>
    <row r="284" spans="1:19" x14ac:dyDescent="0.3">
      <c r="A284" s="105">
        <v>36434</v>
      </c>
      <c r="B284" s="115">
        <v>85.2</v>
      </c>
      <c r="C284" s="128">
        <v>-0.8</v>
      </c>
      <c r="D284" s="115">
        <v>81.2</v>
      </c>
      <c r="E284" s="106">
        <v>0.7</v>
      </c>
      <c r="J284" s="123"/>
      <c r="K284" s="97">
        <v>76.8</v>
      </c>
      <c r="L284" s="110">
        <f t="shared" si="33"/>
        <v>3.2258064516128968</v>
      </c>
      <c r="M284" s="110">
        <f t="shared" si="34"/>
        <v>0.91984231274639683</v>
      </c>
      <c r="N284" s="116"/>
      <c r="O284" s="125"/>
      <c r="P284" s="115"/>
      <c r="Q284" s="115"/>
      <c r="R284" s="116"/>
      <c r="S284" s="115"/>
    </row>
    <row r="285" spans="1:19" x14ac:dyDescent="0.3">
      <c r="A285" s="105">
        <v>36404</v>
      </c>
      <c r="B285" s="115">
        <v>86.9</v>
      </c>
      <c r="C285" s="128">
        <v>2.2000000000000002</v>
      </c>
      <c r="D285" s="115">
        <v>80.599999999999994</v>
      </c>
      <c r="E285" s="106">
        <v>-0.2</v>
      </c>
      <c r="J285" s="123"/>
      <c r="K285" s="97">
        <v>76.099999999999994</v>
      </c>
      <c r="L285" s="110">
        <f t="shared" si="33"/>
        <v>2.976995940460057</v>
      </c>
      <c r="M285" s="110">
        <f t="shared" si="34"/>
        <v>-0.13123359580053773</v>
      </c>
      <c r="N285" s="116"/>
      <c r="O285" s="125"/>
      <c r="P285" s="115"/>
      <c r="Q285" s="115"/>
      <c r="R285" s="116"/>
      <c r="S285" s="115"/>
    </row>
    <row r="286" spans="1:19" x14ac:dyDescent="0.3">
      <c r="A286" s="105">
        <v>36373</v>
      </c>
      <c r="B286" s="115">
        <v>74.8</v>
      </c>
      <c r="C286" s="128">
        <v>5.2</v>
      </c>
      <c r="D286" s="115">
        <v>80.8</v>
      </c>
      <c r="E286" s="106">
        <v>0.6</v>
      </c>
      <c r="J286" s="123"/>
      <c r="K286" s="97">
        <v>76.2</v>
      </c>
      <c r="L286" s="110">
        <f t="shared" si="33"/>
        <v>2.281879194630875</v>
      </c>
      <c r="M286" s="110">
        <f t="shared" si="34"/>
        <v>0.79365079365081215</v>
      </c>
      <c r="N286" s="116"/>
      <c r="O286" s="125"/>
      <c r="P286" s="115"/>
      <c r="Q286" s="115"/>
      <c r="R286" s="116"/>
      <c r="S286" s="115"/>
    </row>
    <row r="287" spans="1:19" x14ac:dyDescent="0.3">
      <c r="A287" s="105">
        <v>36342</v>
      </c>
      <c r="B287" s="115">
        <v>80.2</v>
      </c>
      <c r="C287" s="128">
        <v>-3.4</v>
      </c>
      <c r="D287" s="115">
        <v>80.3</v>
      </c>
      <c r="E287" s="106">
        <v>0.6</v>
      </c>
      <c r="J287" s="123"/>
      <c r="K287" s="97">
        <v>75.599999999999994</v>
      </c>
      <c r="L287" s="110">
        <f t="shared" si="33"/>
        <v>-0.65703022339027939</v>
      </c>
      <c r="M287" s="110">
        <f t="shared" si="34"/>
        <v>0.79999999999999716</v>
      </c>
      <c r="N287" s="116"/>
      <c r="O287" s="125"/>
      <c r="P287" s="115"/>
      <c r="Q287" s="115"/>
      <c r="R287" s="116"/>
      <c r="S287" s="115"/>
    </row>
    <row r="288" spans="1:19" x14ac:dyDescent="0.3">
      <c r="A288" s="105">
        <v>36312</v>
      </c>
      <c r="B288" s="115">
        <v>84.6</v>
      </c>
      <c r="C288" s="128">
        <v>3.9</v>
      </c>
      <c r="D288" s="115">
        <v>79.8</v>
      </c>
      <c r="E288" s="106">
        <v>0.4</v>
      </c>
      <c r="J288" s="123"/>
      <c r="K288" s="97">
        <v>75</v>
      </c>
      <c r="L288" s="110">
        <f t="shared" si="33"/>
        <v>0.67114093959732202</v>
      </c>
      <c r="M288" s="110">
        <f t="shared" si="34"/>
        <v>-0.13315579227695196</v>
      </c>
      <c r="N288" s="116"/>
      <c r="O288" s="125"/>
      <c r="P288" s="115"/>
      <c r="Q288" s="115"/>
      <c r="R288" s="116"/>
      <c r="S288" s="115"/>
    </row>
    <row r="289" spans="1:19" x14ac:dyDescent="0.3">
      <c r="A289" s="105">
        <v>36281</v>
      </c>
      <c r="B289" s="115">
        <v>76.400000000000006</v>
      </c>
      <c r="C289" s="128">
        <v>-0.3</v>
      </c>
      <c r="D289" s="115">
        <v>79.5</v>
      </c>
      <c r="E289" s="106">
        <v>0.4</v>
      </c>
      <c r="J289" s="123"/>
      <c r="K289" s="97">
        <v>75.099999999999994</v>
      </c>
      <c r="L289" s="110">
        <f t="shared" si="33"/>
        <v>-0.13297872340426409</v>
      </c>
      <c r="M289" s="110">
        <f t="shared" si="34"/>
        <v>0.94086021505374617</v>
      </c>
      <c r="N289" s="116"/>
      <c r="O289" s="125"/>
      <c r="P289" s="115"/>
      <c r="Q289" s="115"/>
      <c r="R289" s="116"/>
      <c r="S289" s="115"/>
    </row>
    <row r="290" spans="1:19" x14ac:dyDescent="0.3">
      <c r="A290" s="105">
        <v>36251</v>
      </c>
      <c r="B290" s="115">
        <v>79.400000000000006</v>
      </c>
      <c r="C290" s="128">
        <v>-0.1</v>
      </c>
      <c r="D290" s="115">
        <v>79.2</v>
      </c>
      <c r="E290" s="106">
        <v>0.4</v>
      </c>
      <c r="J290" s="123"/>
      <c r="K290" s="97">
        <v>74.400000000000006</v>
      </c>
      <c r="L290" s="110">
        <f t="shared" si="33"/>
        <v>-0.53475935828876686</v>
      </c>
      <c r="M290" s="110">
        <f t="shared" si="34"/>
        <v>0.54054054054056166</v>
      </c>
      <c r="N290" s="116"/>
      <c r="O290" s="125"/>
      <c r="P290" s="115"/>
      <c r="Q290" s="115"/>
      <c r="R290" s="116"/>
      <c r="S290" s="115"/>
    </row>
    <row r="291" spans="1:19" x14ac:dyDescent="0.3">
      <c r="A291" s="105">
        <v>36220</v>
      </c>
      <c r="B291" s="115">
        <v>86.9</v>
      </c>
      <c r="C291" s="128">
        <v>1.8</v>
      </c>
      <c r="D291" s="115">
        <v>78.900000000000006</v>
      </c>
      <c r="E291" s="106">
        <v>1.3</v>
      </c>
      <c r="J291" s="123"/>
      <c r="K291" s="97">
        <v>74</v>
      </c>
      <c r="L291" s="110">
        <f t="shared" si="33"/>
        <v>-1.856763925729453</v>
      </c>
      <c r="M291" s="110">
        <f t="shared" si="34"/>
        <v>0.68027210884353906</v>
      </c>
      <c r="N291" s="116"/>
      <c r="O291" s="125"/>
      <c r="P291" s="115"/>
      <c r="Q291" s="115"/>
      <c r="R291" s="116"/>
      <c r="S291" s="115"/>
    </row>
    <row r="292" spans="1:19" x14ac:dyDescent="0.3">
      <c r="A292" s="105">
        <v>36192</v>
      </c>
      <c r="B292" s="115">
        <v>72.099999999999994</v>
      </c>
      <c r="C292" s="128">
        <v>-1.4</v>
      </c>
      <c r="D292" s="115">
        <v>77.900000000000006</v>
      </c>
      <c r="E292" s="106">
        <v>-2.5</v>
      </c>
      <c r="J292" s="123"/>
      <c r="K292" s="97">
        <v>73.5</v>
      </c>
      <c r="L292" s="110">
        <f t="shared" si="33"/>
        <v>-1.0767160161507405</v>
      </c>
      <c r="M292" s="110">
        <f t="shared" si="34"/>
        <v>-2</v>
      </c>
      <c r="N292" s="116"/>
      <c r="O292" s="125"/>
      <c r="P292" s="115"/>
      <c r="Q292" s="115"/>
      <c r="R292" s="116"/>
      <c r="S292" s="115"/>
    </row>
    <row r="293" spans="1:19" x14ac:dyDescent="0.3">
      <c r="A293" s="105">
        <v>36161</v>
      </c>
      <c r="B293" s="115">
        <v>69.5</v>
      </c>
      <c r="C293" s="128">
        <v>-2.2999999999999998</v>
      </c>
      <c r="D293" s="115">
        <v>79.900000000000006</v>
      </c>
      <c r="E293" s="106">
        <v>2.2999999999999998</v>
      </c>
      <c r="J293" s="123"/>
      <c r="K293" s="97">
        <v>75</v>
      </c>
      <c r="L293" s="110">
        <f t="shared" si="33"/>
        <v>0.53619302949061876</v>
      </c>
      <c r="M293" s="110">
        <f t="shared" si="34"/>
        <v>1.7639077340569855</v>
      </c>
      <c r="N293" s="116"/>
      <c r="O293" s="125"/>
      <c r="P293" s="115"/>
      <c r="Q293" s="115"/>
      <c r="R293" s="116"/>
      <c r="S293" s="115"/>
    </row>
    <row r="294" spans="1:19" x14ac:dyDescent="0.3">
      <c r="A294" s="105">
        <v>36130</v>
      </c>
      <c r="B294" s="115">
        <v>76.099999999999994</v>
      </c>
      <c r="C294" s="128">
        <f t="shared" ref="C294:C325" si="35">(B294/B306-1)*100</f>
        <v>1.6021361815754087</v>
      </c>
      <c r="D294" s="115">
        <v>78.099999999999994</v>
      </c>
      <c r="E294" s="128">
        <f t="shared" ref="E294:E325" si="36">D294/D295*100-100</f>
        <v>0.1282051282051242</v>
      </c>
      <c r="J294" s="123"/>
      <c r="K294" s="97">
        <v>73.7</v>
      </c>
      <c r="L294" s="110">
        <f t="shared" si="33"/>
        <v>-0.13550135501354532</v>
      </c>
      <c r="M294" s="110">
        <f t="shared" si="34"/>
        <v>0.54570259208732352</v>
      </c>
      <c r="N294" s="116"/>
      <c r="O294" s="125"/>
      <c r="P294" s="115"/>
      <c r="Q294" s="115"/>
      <c r="R294" s="116"/>
      <c r="S294" s="115"/>
    </row>
    <row r="295" spans="1:19" x14ac:dyDescent="0.3">
      <c r="A295" s="105">
        <v>36100</v>
      </c>
      <c r="B295" s="115">
        <v>84.3</v>
      </c>
      <c r="C295" s="128">
        <f t="shared" si="35"/>
        <v>2.8048780487804903</v>
      </c>
      <c r="D295" s="115">
        <v>78</v>
      </c>
      <c r="E295" s="128">
        <f t="shared" si="36"/>
        <v>-1.3906447534765931</v>
      </c>
      <c r="J295" s="123"/>
      <c r="K295" s="97">
        <v>73.3</v>
      </c>
      <c r="L295" s="110">
        <f t="shared" si="33"/>
        <v>0.6868131868131826</v>
      </c>
      <c r="M295" s="110">
        <f t="shared" si="34"/>
        <v>-1.4784946236559193</v>
      </c>
      <c r="N295" s="116"/>
      <c r="O295" s="125"/>
      <c r="P295" s="115"/>
      <c r="Q295" s="115"/>
      <c r="R295" s="116"/>
      <c r="S295" s="115"/>
    </row>
    <row r="296" spans="1:19" x14ac:dyDescent="0.3">
      <c r="A296" s="105">
        <v>36069</v>
      </c>
      <c r="B296" s="115">
        <v>85.9</v>
      </c>
      <c r="C296" s="128">
        <f t="shared" si="35"/>
        <v>1.5366430260047359</v>
      </c>
      <c r="D296" s="115">
        <v>79.099999999999994</v>
      </c>
      <c r="E296" s="128">
        <f t="shared" si="36"/>
        <v>0.50825921219821169</v>
      </c>
      <c r="J296" s="123"/>
      <c r="K296" s="97">
        <v>74.400000000000006</v>
      </c>
      <c r="L296" s="110">
        <f t="shared" si="33"/>
        <v>2.4793388429752241</v>
      </c>
      <c r="M296" s="110">
        <f t="shared" si="34"/>
        <v>0.67658998646820123</v>
      </c>
      <c r="N296" s="116"/>
      <c r="O296" s="125"/>
      <c r="P296" s="115"/>
      <c r="Q296" s="115"/>
      <c r="R296" s="116"/>
      <c r="S296" s="115"/>
    </row>
    <row r="297" spans="1:19" x14ac:dyDescent="0.3">
      <c r="A297" s="105">
        <v>36039</v>
      </c>
      <c r="B297" s="115">
        <v>85</v>
      </c>
      <c r="C297" s="128">
        <f t="shared" si="35"/>
        <v>2.2864019253911128</v>
      </c>
      <c r="D297" s="115">
        <v>78.7</v>
      </c>
      <c r="E297" s="128">
        <f t="shared" si="36"/>
        <v>-0.75662042875156033</v>
      </c>
      <c r="J297" s="123"/>
      <c r="K297" s="97">
        <v>73.900000000000006</v>
      </c>
      <c r="L297" s="110">
        <f t="shared" si="33"/>
        <v>3.2122905027933086</v>
      </c>
      <c r="M297" s="110">
        <f t="shared" si="34"/>
        <v>-0.80536912751676937</v>
      </c>
      <c r="N297" s="116"/>
      <c r="O297" s="125"/>
      <c r="P297" s="115"/>
      <c r="Q297" s="115"/>
      <c r="R297" s="116"/>
      <c r="S297" s="115"/>
    </row>
    <row r="298" spans="1:19" x14ac:dyDescent="0.3">
      <c r="A298" s="105">
        <v>36008</v>
      </c>
      <c r="B298" s="115">
        <v>71.099999999999994</v>
      </c>
      <c r="C298" s="128">
        <f t="shared" si="35"/>
        <v>5.0221565731166873</v>
      </c>
      <c r="D298" s="115">
        <v>79.3</v>
      </c>
      <c r="E298" s="128">
        <f t="shared" si="36"/>
        <v>-1.8564356435643532</v>
      </c>
      <c r="J298" s="123"/>
      <c r="K298" s="97">
        <v>74.5</v>
      </c>
      <c r="L298" s="110">
        <f t="shared" si="33"/>
        <v>5.0775740479548546</v>
      </c>
      <c r="M298" s="110">
        <f t="shared" si="34"/>
        <v>-2.1024967148488827</v>
      </c>
      <c r="N298" s="116"/>
      <c r="O298" s="125"/>
      <c r="P298" s="115"/>
      <c r="Q298" s="115"/>
      <c r="R298" s="116"/>
      <c r="S298" s="115"/>
    </row>
    <row r="299" spans="1:19" x14ac:dyDescent="0.3">
      <c r="A299" s="105">
        <v>35977</v>
      </c>
      <c r="B299" s="115">
        <v>83</v>
      </c>
      <c r="C299" s="128">
        <f t="shared" si="35"/>
        <v>3.2338308457711351</v>
      </c>
      <c r="D299" s="115">
        <v>80.8</v>
      </c>
      <c r="E299" s="128">
        <f t="shared" si="36"/>
        <v>1.8915510718789506</v>
      </c>
      <c r="J299" s="123"/>
      <c r="K299" s="97">
        <v>76.099999999999994</v>
      </c>
      <c r="L299" s="110">
        <f t="shared" si="33"/>
        <v>3.8199181446111794</v>
      </c>
      <c r="M299" s="110">
        <f t="shared" si="34"/>
        <v>2.1476510067113992</v>
      </c>
      <c r="N299" s="116"/>
      <c r="O299" s="125"/>
      <c r="P299" s="115"/>
      <c r="Q299" s="115"/>
      <c r="R299" s="116"/>
      <c r="S299" s="115"/>
    </row>
    <row r="300" spans="1:19" x14ac:dyDescent="0.3">
      <c r="A300" s="105">
        <v>35947</v>
      </c>
      <c r="B300" s="115">
        <v>81.400000000000006</v>
      </c>
      <c r="C300" s="128">
        <f t="shared" si="35"/>
        <v>-0.2450980392156743</v>
      </c>
      <c r="D300" s="115">
        <v>79.3</v>
      </c>
      <c r="E300" s="128">
        <f t="shared" si="36"/>
        <v>-0.50188205771644334</v>
      </c>
      <c r="J300" s="123"/>
      <c r="K300" s="97">
        <v>74.5</v>
      </c>
      <c r="L300" s="110">
        <f t="shared" si="33"/>
        <v>3.0428769017980812</v>
      </c>
      <c r="M300" s="110">
        <f t="shared" si="34"/>
        <v>-0.93085106382979177</v>
      </c>
      <c r="N300" s="116"/>
      <c r="O300" s="125"/>
      <c r="P300" s="115"/>
      <c r="Q300" s="115"/>
      <c r="R300" s="116"/>
      <c r="S300" s="115"/>
    </row>
    <row r="301" spans="1:19" x14ac:dyDescent="0.3">
      <c r="A301" s="105">
        <v>35916</v>
      </c>
      <c r="B301" s="115">
        <v>76.599999999999994</v>
      </c>
      <c r="C301" s="128">
        <f t="shared" si="35"/>
        <v>7.8873239436619613</v>
      </c>
      <c r="D301" s="115">
        <v>79.7</v>
      </c>
      <c r="E301" s="128">
        <f t="shared" si="36"/>
        <v>0.63131313131312083</v>
      </c>
      <c r="J301" s="123"/>
      <c r="K301" s="97">
        <v>75.2</v>
      </c>
      <c r="L301" s="110">
        <f t="shared" si="33"/>
        <v>7.5822603719599471</v>
      </c>
      <c r="M301" s="110">
        <f t="shared" si="34"/>
        <v>0.53475935828876686</v>
      </c>
      <c r="N301" s="116"/>
      <c r="O301" s="125"/>
      <c r="P301" s="115"/>
      <c r="Q301" s="115"/>
      <c r="R301" s="116"/>
      <c r="S301" s="115"/>
    </row>
    <row r="302" spans="1:19" x14ac:dyDescent="0.3">
      <c r="A302" s="105">
        <v>35886</v>
      </c>
      <c r="B302" s="115">
        <v>79.5</v>
      </c>
      <c r="C302" s="128">
        <f t="shared" si="35"/>
        <v>-2.6927784577723379</v>
      </c>
      <c r="D302" s="115">
        <v>79.2</v>
      </c>
      <c r="E302" s="128">
        <f t="shared" si="36"/>
        <v>-1</v>
      </c>
      <c r="J302" s="123"/>
      <c r="K302" s="97">
        <v>74.8</v>
      </c>
      <c r="L302" s="110">
        <f t="shared" si="33"/>
        <v>5.7991513437057876</v>
      </c>
      <c r="M302" s="110">
        <f t="shared" si="34"/>
        <v>-0.79575596816977168</v>
      </c>
      <c r="N302" s="116"/>
      <c r="O302" s="125"/>
      <c r="P302" s="115"/>
      <c r="Q302" s="115"/>
      <c r="R302" s="116"/>
      <c r="S302" s="115"/>
    </row>
    <row r="303" spans="1:19" x14ac:dyDescent="0.3">
      <c r="A303" s="105">
        <v>35855</v>
      </c>
      <c r="B303" s="115">
        <v>85.4</v>
      </c>
      <c r="C303" s="128">
        <f t="shared" si="35"/>
        <v>14.939434724091537</v>
      </c>
      <c r="D303" s="115">
        <v>80</v>
      </c>
      <c r="E303" s="128">
        <f t="shared" si="36"/>
        <v>1.2658227848101262</v>
      </c>
      <c r="J303" s="123"/>
      <c r="K303" s="97">
        <v>75.400000000000006</v>
      </c>
      <c r="L303" s="110">
        <f t="shared" si="33"/>
        <v>6.0478199718706236</v>
      </c>
      <c r="M303" s="110">
        <f t="shared" si="34"/>
        <v>1.4804845222072771</v>
      </c>
      <c r="N303" s="116"/>
      <c r="O303" s="125"/>
      <c r="P303" s="115"/>
      <c r="Q303" s="115"/>
      <c r="R303" s="116"/>
      <c r="S303" s="115"/>
    </row>
    <row r="304" spans="1:19" x14ac:dyDescent="0.3">
      <c r="A304" s="105">
        <v>35827</v>
      </c>
      <c r="B304" s="115">
        <v>73.099999999999994</v>
      </c>
      <c r="C304" s="128">
        <f t="shared" si="35"/>
        <v>4.4285714285714262</v>
      </c>
      <c r="D304" s="115">
        <v>79</v>
      </c>
      <c r="E304" s="128">
        <f t="shared" si="36"/>
        <v>-0.2525252525252597</v>
      </c>
      <c r="J304" s="123"/>
      <c r="K304" s="97">
        <v>74.3</v>
      </c>
      <c r="L304" s="110">
        <f t="shared" si="33"/>
        <v>5.8404558404558315</v>
      </c>
      <c r="M304" s="110">
        <f t="shared" si="34"/>
        <v>-0.40214477211796407</v>
      </c>
      <c r="N304" s="116"/>
      <c r="O304" s="125"/>
      <c r="P304" s="115"/>
      <c r="Q304" s="115"/>
      <c r="R304" s="116"/>
      <c r="S304" s="115"/>
    </row>
    <row r="305" spans="1:19" x14ac:dyDescent="0.3">
      <c r="A305" s="105">
        <v>35796</v>
      </c>
      <c r="B305" s="115">
        <v>71.099999999999994</v>
      </c>
      <c r="C305" s="128">
        <f t="shared" si="35"/>
        <v>3.6443148688046545</v>
      </c>
      <c r="D305" s="115">
        <v>79.2</v>
      </c>
      <c r="E305" s="128">
        <f t="shared" si="36"/>
        <v>0.76335877862597101</v>
      </c>
      <c r="J305" s="123"/>
      <c r="K305" s="97">
        <v>74.599999999999994</v>
      </c>
      <c r="L305" s="110">
        <f t="shared" si="33"/>
        <v>7.8034682080924824</v>
      </c>
      <c r="M305" s="110">
        <f t="shared" si="34"/>
        <v>1.0840108401084052</v>
      </c>
      <c r="N305" s="116"/>
      <c r="O305" s="125"/>
      <c r="P305" s="115"/>
      <c r="Q305" s="115"/>
      <c r="R305" s="116"/>
      <c r="S305" s="115"/>
    </row>
    <row r="306" spans="1:19" x14ac:dyDescent="0.3">
      <c r="A306" s="105">
        <v>35765</v>
      </c>
      <c r="B306" s="115">
        <v>74.900000000000006</v>
      </c>
      <c r="C306" s="128">
        <f t="shared" si="35"/>
        <v>5.3445850914205506</v>
      </c>
      <c r="D306" s="115">
        <v>78.599999999999994</v>
      </c>
      <c r="E306" s="128">
        <f t="shared" si="36"/>
        <v>0.38314176245211229</v>
      </c>
      <c r="J306" s="123"/>
      <c r="K306" s="97">
        <v>73.8</v>
      </c>
      <c r="L306" s="110">
        <f t="shared" si="33"/>
        <v>5.579399141630887</v>
      </c>
      <c r="M306" s="110">
        <f t="shared" si="34"/>
        <v>1.3736263736263652</v>
      </c>
      <c r="N306" s="116"/>
      <c r="O306" s="125"/>
      <c r="P306" s="115"/>
      <c r="Q306" s="115"/>
      <c r="R306" s="116"/>
      <c r="S306" s="115"/>
    </row>
    <row r="307" spans="1:19" x14ac:dyDescent="0.3">
      <c r="A307" s="105">
        <v>35735</v>
      </c>
      <c r="B307" s="115">
        <v>82</v>
      </c>
      <c r="C307" s="128">
        <f t="shared" si="35"/>
        <v>1.6109045848822667</v>
      </c>
      <c r="D307" s="115">
        <v>78.3</v>
      </c>
      <c r="E307" s="128">
        <f t="shared" si="36"/>
        <v>0.3846153846153868</v>
      </c>
      <c r="J307" s="123"/>
      <c r="K307" s="97">
        <v>72.8</v>
      </c>
      <c r="L307" s="110">
        <f t="shared" si="33"/>
        <v>3.8516405135520699</v>
      </c>
      <c r="M307" s="110">
        <f t="shared" si="34"/>
        <v>0.27548209366392484</v>
      </c>
      <c r="N307" s="116"/>
      <c r="O307" s="125"/>
      <c r="P307" s="115"/>
      <c r="Q307" s="115"/>
      <c r="R307" s="116"/>
      <c r="S307" s="115"/>
    </row>
    <row r="308" spans="1:19" x14ac:dyDescent="0.3">
      <c r="A308" s="105">
        <v>35704</v>
      </c>
      <c r="B308" s="115">
        <v>84.6</v>
      </c>
      <c r="C308" s="128">
        <f t="shared" si="35"/>
        <v>3.296703296703285</v>
      </c>
      <c r="D308" s="115">
        <v>78</v>
      </c>
      <c r="E308" s="128">
        <f t="shared" si="36"/>
        <v>1.5625</v>
      </c>
      <c r="J308" s="123"/>
      <c r="K308" s="97">
        <v>72.599999999999994</v>
      </c>
      <c r="L308" s="110">
        <f t="shared" si="33"/>
        <v>5.2173913043478137</v>
      </c>
      <c r="M308" s="110">
        <f t="shared" si="34"/>
        <v>1.396648044692725</v>
      </c>
      <c r="N308" s="116"/>
      <c r="O308" s="125"/>
      <c r="P308" s="115"/>
      <c r="Q308" s="115"/>
      <c r="R308" s="116"/>
      <c r="S308" s="115"/>
    </row>
    <row r="309" spans="1:19" x14ac:dyDescent="0.3">
      <c r="A309" s="105">
        <v>35674</v>
      </c>
      <c r="B309" s="115">
        <v>83.1</v>
      </c>
      <c r="C309" s="128">
        <f t="shared" si="35"/>
        <v>3.7453183520599342</v>
      </c>
      <c r="D309" s="115">
        <v>76.8</v>
      </c>
      <c r="E309" s="128">
        <f t="shared" si="36"/>
        <v>0.7874015748031411</v>
      </c>
      <c r="J309" s="123"/>
      <c r="K309" s="97">
        <v>71.599999999999994</v>
      </c>
      <c r="L309" s="110">
        <f t="shared" si="33"/>
        <v>2.1398002853067197</v>
      </c>
      <c r="M309" s="110">
        <f t="shared" si="34"/>
        <v>0.98730606488008732</v>
      </c>
      <c r="N309" s="116"/>
      <c r="O309" s="125"/>
      <c r="P309" s="115"/>
      <c r="Q309" s="115"/>
      <c r="R309" s="116"/>
      <c r="S309" s="115"/>
    </row>
    <row r="310" spans="1:19" x14ac:dyDescent="0.3">
      <c r="A310" s="105">
        <v>35643</v>
      </c>
      <c r="B310" s="115">
        <v>67.7</v>
      </c>
      <c r="C310" s="128">
        <f t="shared" si="35"/>
        <v>-2.7298850574712485</v>
      </c>
      <c r="D310" s="115">
        <v>76.2</v>
      </c>
      <c r="E310" s="128">
        <f t="shared" si="36"/>
        <v>-3.2994923857867917</v>
      </c>
      <c r="J310" s="123"/>
      <c r="K310" s="97">
        <v>70.900000000000006</v>
      </c>
      <c r="L310" s="110">
        <f t="shared" si="33"/>
        <v>2.0143884892086561</v>
      </c>
      <c r="M310" s="110">
        <f t="shared" si="34"/>
        <v>-3.2742155525238559</v>
      </c>
      <c r="N310" s="116"/>
      <c r="O310" s="125"/>
      <c r="P310" s="115"/>
      <c r="Q310" s="115"/>
      <c r="R310" s="116"/>
      <c r="S310" s="115"/>
    </row>
    <row r="311" spans="1:19" x14ac:dyDescent="0.3">
      <c r="A311" s="105">
        <v>35612</v>
      </c>
      <c r="B311" s="115">
        <v>80.400000000000006</v>
      </c>
      <c r="C311" s="128">
        <f t="shared" si="35"/>
        <v>5.2356020942408321</v>
      </c>
      <c r="D311" s="115">
        <v>78.8</v>
      </c>
      <c r="E311" s="128">
        <f t="shared" si="36"/>
        <v>1.2853470437018046</v>
      </c>
      <c r="J311" s="123"/>
      <c r="K311" s="97">
        <v>73.3</v>
      </c>
      <c r="L311" s="110">
        <f t="shared" si="33"/>
        <v>6.8513119533527771</v>
      </c>
      <c r="M311" s="110">
        <f t="shared" si="34"/>
        <v>1.3831258644536604</v>
      </c>
      <c r="N311" s="116"/>
      <c r="O311" s="125"/>
      <c r="P311" s="115"/>
      <c r="Q311" s="115"/>
      <c r="R311" s="116"/>
      <c r="S311" s="115"/>
    </row>
    <row r="312" spans="1:19" x14ac:dyDescent="0.3">
      <c r="A312" s="105">
        <v>35582</v>
      </c>
      <c r="B312" s="115">
        <v>81.599999999999994</v>
      </c>
      <c r="C312" s="128">
        <f t="shared" si="35"/>
        <v>8.6551264980026623</v>
      </c>
      <c r="D312" s="115">
        <v>77.8</v>
      </c>
      <c r="E312" s="128">
        <f t="shared" si="36"/>
        <v>2.9100529100529116</v>
      </c>
      <c r="J312" s="123"/>
      <c r="K312" s="97">
        <v>72.3</v>
      </c>
      <c r="L312" s="110">
        <f t="shared" si="33"/>
        <v>4.3290043290043343</v>
      </c>
      <c r="M312" s="110">
        <f t="shared" si="34"/>
        <v>3.4334763948497624</v>
      </c>
      <c r="N312" s="116"/>
      <c r="O312" s="125"/>
      <c r="P312" s="115"/>
      <c r="Q312" s="115"/>
      <c r="R312" s="116"/>
      <c r="S312" s="115"/>
    </row>
    <row r="313" spans="1:19" x14ac:dyDescent="0.3">
      <c r="A313" s="105">
        <v>35551</v>
      </c>
      <c r="B313" s="115">
        <v>71</v>
      </c>
      <c r="C313" s="128">
        <f t="shared" si="35"/>
        <v>-5.3333333333333339</v>
      </c>
      <c r="D313" s="115">
        <v>75.599999999999994</v>
      </c>
      <c r="E313" s="128">
        <f t="shared" si="36"/>
        <v>-1.0471204188481806</v>
      </c>
      <c r="J313" s="123"/>
      <c r="K313" s="97">
        <v>69.900000000000006</v>
      </c>
      <c r="L313" s="110">
        <f t="shared" si="33"/>
        <v>1.4513788098693823</v>
      </c>
      <c r="M313" s="110">
        <f t="shared" si="34"/>
        <v>-1.1315417256011244</v>
      </c>
      <c r="N313" s="116"/>
      <c r="O313" s="125"/>
      <c r="P313" s="115"/>
      <c r="Q313" s="115"/>
      <c r="R313" s="116"/>
      <c r="S313" s="115"/>
    </row>
    <row r="314" spans="1:19" x14ac:dyDescent="0.3">
      <c r="A314" s="105">
        <v>35521</v>
      </c>
      <c r="B314" s="115">
        <v>81.7</v>
      </c>
      <c r="C314" s="128">
        <f t="shared" si="35"/>
        <v>9.0787716955941242</v>
      </c>
      <c r="D314" s="115">
        <v>76.400000000000006</v>
      </c>
      <c r="E314" s="128">
        <f t="shared" si="36"/>
        <v>-0.39113428943936412</v>
      </c>
      <c r="J314" s="123"/>
      <c r="K314" s="97">
        <v>70.7</v>
      </c>
      <c r="L314" s="110">
        <f t="shared" si="33"/>
        <v>3.3625730994151866</v>
      </c>
      <c r="M314" s="110">
        <f t="shared" si="34"/>
        <v>-0.56258790436004347</v>
      </c>
      <c r="N314" s="116"/>
      <c r="O314" s="125"/>
      <c r="P314" s="115"/>
      <c r="Q314" s="115"/>
      <c r="R314" s="116"/>
      <c r="S314" s="115"/>
    </row>
    <row r="315" spans="1:19" x14ac:dyDescent="0.3">
      <c r="A315" s="105">
        <v>35490</v>
      </c>
      <c r="B315" s="115">
        <v>74.3</v>
      </c>
      <c r="C315" s="128">
        <f t="shared" si="35"/>
        <v>-3.0026109660574396</v>
      </c>
      <c r="D315" s="115">
        <v>76.7</v>
      </c>
      <c r="E315" s="128">
        <f t="shared" si="36"/>
        <v>1.3210039630118899</v>
      </c>
      <c r="J315" s="123"/>
      <c r="K315" s="97">
        <v>71.099999999999994</v>
      </c>
      <c r="L315" s="110">
        <f t="shared" si="33"/>
        <v>3.7956204379562024</v>
      </c>
      <c r="M315" s="110">
        <f t="shared" si="34"/>
        <v>1.2820512820512704</v>
      </c>
      <c r="N315" s="116"/>
      <c r="O315" s="125"/>
      <c r="P315" s="115"/>
      <c r="Q315" s="115"/>
      <c r="R315" s="116"/>
      <c r="S315" s="115"/>
    </row>
    <row r="316" spans="1:19" x14ac:dyDescent="0.3">
      <c r="A316" s="105">
        <v>35462</v>
      </c>
      <c r="B316" s="115">
        <v>70</v>
      </c>
      <c r="C316" s="106">
        <f t="shared" si="35"/>
        <v>0.14306151645206988</v>
      </c>
      <c r="D316" s="115">
        <v>75.7</v>
      </c>
      <c r="E316" s="128">
        <f t="shared" si="36"/>
        <v>2.4357239512855102</v>
      </c>
      <c r="J316" s="123"/>
      <c r="K316" s="97">
        <v>70.2</v>
      </c>
      <c r="L316" s="110">
        <f t="shared" si="33"/>
        <v>2.7818448023426186</v>
      </c>
      <c r="M316" s="110">
        <f t="shared" si="34"/>
        <v>1.4450867052023142</v>
      </c>
      <c r="N316" s="116"/>
      <c r="O316" s="125"/>
      <c r="P316" s="115"/>
      <c r="Q316" s="115"/>
      <c r="R316" s="116"/>
      <c r="S316" s="115"/>
    </row>
    <row r="317" spans="1:19" x14ac:dyDescent="0.3">
      <c r="A317" s="105">
        <v>35431</v>
      </c>
      <c r="B317" s="115">
        <v>68.599999999999994</v>
      </c>
      <c r="C317" s="106">
        <f t="shared" si="35"/>
        <v>-0.86705202312139518</v>
      </c>
      <c r="D317" s="115">
        <v>73.900000000000006</v>
      </c>
      <c r="E317" s="128">
        <f t="shared" si="36"/>
        <v>-3.1454783748361592</v>
      </c>
      <c r="J317" s="123"/>
      <c r="K317" s="97">
        <v>69.2</v>
      </c>
      <c r="L317" s="110">
        <f t="shared" si="33"/>
        <v>0.58139534883720501</v>
      </c>
      <c r="M317" s="110">
        <f t="shared" si="34"/>
        <v>-1.0014306151645229</v>
      </c>
      <c r="N317" s="116"/>
      <c r="O317" s="125"/>
      <c r="P317" s="115"/>
      <c r="Q317" s="115"/>
      <c r="R317" s="116"/>
      <c r="S317" s="115"/>
    </row>
    <row r="318" spans="1:19" x14ac:dyDescent="0.3">
      <c r="A318" s="105">
        <v>35400</v>
      </c>
      <c r="B318" s="115">
        <v>71.099999999999994</v>
      </c>
      <c r="C318" s="106">
        <f t="shared" si="35"/>
        <v>0</v>
      </c>
      <c r="D318" s="115">
        <v>76.3</v>
      </c>
      <c r="E318" s="128">
        <f t="shared" si="36"/>
        <v>0.26281208935611744</v>
      </c>
      <c r="J318" s="123"/>
      <c r="K318" s="97">
        <v>69.900000000000006</v>
      </c>
      <c r="L318" s="110">
        <f t="shared" si="33"/>
        <v>1.8950437317784434</v>
      </c>
      <c r="M318" s="110">
        <f t="shared" si="34"/>
        <v>-0.28530670470755126</v>
      </c>
      <c r="N318" s="116"/>
      <c r="O318" s="125"/>
      <c r="P318" s="115"/>
      <c r="Q318" s="115"/>
      <c r="R318" s="116"/>
      <c r="S318" s="115"/>
    </row>
    <row r="319" spans="1:19" x14ac:dyDescent="0.3">
      <c r="A319" s="105">
        <v>35370</v>
      </c>
      <c r="B319" s="115">
        <v>80.7</v>
      </c>
      <c r="C319" s="106">
        <f t="shared" si="35"/>
        <v>-1.9441069258809174</v>
      </c>
      <c r="D319" s="115">
        <v>76.099999999999994</v>
      </c>
      <c r="E319" s="128">
        <f t="shared" si="36"/>
        <v>1.0624169986719778</v>
      </c>
      <c r="J319" s="123"/>
      <c r="K319" s="97">
        <v>70.099999999999994</v>
      </c>
      <c r="L319" s="110">
        <f t="shared" si="33"/>
        <v>2.3357664233576685</v>
      </c>
      <c r="M319" s="110">
        <f t="shared" si="34"/>
        <v>1.5942028985507193</v>
      </c>
      <c r="N319" s="116"/>
      <c r="O319" s="125"/>
      <c r="P319" s="115"/>
      <c r="Q319" s="115"/>
      <c r="R319" s="116"/>
      <c r="S319" s="115"/>
    </row>
    <row r="320" spans="1:19" x14ac:dyDescent="0.3">
      <c r="A320" s="105">
        <v>35339</v>
      </c>
      <c r="B320" s="115">
        <v>81.900000000000006</v>
      </c>
      <c r="C320" s="106">
        <f t="shared" si="35"/>
        <v>4.5977011494253039</v>
      </c>
      <c r="D320" s="115">
        <v>75.3</v>
      </c>
      <c r="E320" s="128">
        <f t="shared" si="36"/>
        <v>-1.4397905759162484</v>
      </c>
      <c r="J320" s="123"/>
      <c r="K320" s="97">
        <v>69</v>
      </c>
      <c r="L320" s="110">
        <f t="shared" si="33"/>
        <v>1.470588235294116</v>
      </c>
      <c r="M320" s="110">
        <f t="shared" si="34"/>
        <v>-1.5691868758915746</v>
      </c>
      <c r="N320" s="116"/>
      <c r="O320" s="125"/>
      <c r="P320" s="115"/>
      <c r="Q320" s="115"/>
      <c r="R320" s="116"/>
      <c r="S320" s="115"/>
    </row>
    <row r="321" spans="1:19" x14ac:dyDescent="0.3">
      <c r="A321" s="105">
        <v>35309</v>
      </c>
      <c r="B321" s="115">
        <v>80.099999999999994</v>
      </c>
      <c r="C321" s="106">
        <f t="shared" si="35"/>
        <v>0.62814070351759899</v>
      </c>
      <c r="D321" s="115">
        <v>76.400000000000006</v>
      </c>
      <c r="E321" s="128">
        <f t="shared" si="36"/>
        <v>0.52631578947368496</v>
      </c>
      <c r="J321" s="123"/>
      <c r="K321" s="97">
        <v>70.099999999999994</v>
      </c>
      <c r="L321" s="110">
        <f t="shared" si="33"/>
        <v>0.57388809182208433</v>
      </c>
      <c r="M321" s="110">
        <f t="shared" si="34"/>
        <v>0.86330935251797314</v>
      </c>
      <c r="N321" s="116"/>
      <c r="O321" s="125"/>
      <c r="P321" s="115"/>
      <c r="Q321" s="115"/>
      <c r="R321" s="116"/>
      <c r="S321" s="115"/>
    </row>
    <row r="322" spans="1:19" x14ac:dyDescent="0.3">
      <c r="A322" s="105">
        <v>35278</v>
      </c>
      <c r="B322" s="115">
        <v>69.599999999999994</v>
      </c>
      <c r="C322" s="106">
        <f t="shared" si="35"/>
        <v>-1.6949152542372947</v>
      </c>
      <c r="D322" s="115">
        <v>76</v>
      </c>
      <c r="E322" s="128">
        <f t="shared" si="36"/>
        <v>1.1984021304926955</v>
      </c>
      <c r="J322" s="123"/>
      <c r="K322" s="97">
        <v>69.5</v>
      </c>
      <c r="L322" s="110">
        <f t="shared" si="33"/>
        <v>1.6081871345029271</v>
      </c>
      <c r="M322" s="110">
        <f t="shared" si="34"/>
        <v>1.3119533527696774</v>
      </c>
      <c r="N322" s="116"/>
      <c r="O322" s="125"/>
      <c r="P322" s="115"/>
      <c r="Q322" s="115"/>
      <c r="R322" s="116"/>
      <c r="S322" s="115"/>
    </row>
    <row r="323" spans="1:19" x14ac:dyDescent="0.3">
      <c r="A323" s="105">
        <v>35247</v>
      </c>
      <c r="B323" s="115">
        <v>76.400000000000006</v>
      </c>
      <c r="C323" s="106">
        <f t="shared" si="35"/>
        <v>6.2586926286509081</v>
      </c>
      <c r="D323" s="115">
        <v>75.099999999999994</v>
      </c>
      <c r="E323" s="128">
        <f t="shared" si="36"/>
        <v>-0.66137566137565784</v>
      </c>
      <c r="J323" s="123"/>
      <c r="K323" s="97">
        <v>68.599999999999994</v>
      </c>
      <c r="L323" s="110">
        <f t="shared" si="33"/>
        <v>-1.0101010101010104</v>
      </c>
      <c r="M323" s="110">
        <f t="shared" si="34"/>
        <v>-1.0101010101010104</v>
      </c>
      <c r="N323" s="116"/>
      <c r="O323" s="125"/>
      <c r="P323" s="115"/>
      <c r="Q323" s="115"/>
      <c r="R323" s="116"/>
      <c r="S323" s="115"/>
    </row>
    <row r="324" spans="1:19" x14ac:dyDescent="0.3">
      <c r="A324" s="105">
        <v>35217</v>
      </c>
      <c r="B324" s="115">
        <v>75.099999999999994</v>
      </c>
      <c r="C324" s="106">
        <f t="shared" si="35"/>
        <v>-3.5943517329910302</v>
      </c>
      <c r="D324" s="115">
        <v>75.599999999999994</v>
      </c>
      <c r="E324" s="128">
        <f t="shared" si="36"/>
        <v>0.13245033112580984</v>
      </c>
      <c r="J324" s="123"/>
      <c r="K324" s="97">
        <v>69.3</v>
      </c>
      <c r="L324" s="110">
        <f t="shared" si="33"/>
        <v>-0.28776978417266719</v>
      </c>
      <c r="M324" s="110">
        <f t="shared" si="34"/>
        <v>0.58055152394773302</v>
      </c>
      <c r="N324" s="116"/>
      <c r="O324" s="125"/>
      <c r="P324" s="115"/>
      <c r="Q324" s="115"/>
      <c r="R324" s="116"/>
      <c r="S324" s="115"/>
    </row>
    <row r="325" spans="1:19" x14ac:dyDescent="0.3">
      <c r="A325" s="105">
        <v>35186</v>
      </c>
      <c r="B325" s="115">
        <v>75</v>
      </c>
      <c r="C325" s="106">
        <f t="shared" si="35"/>
        <v>-4.822335025380708</v>
      </c>
      <c r="D325" s="115">
        <v>75.5</v>
      </c>
      <c r="E325" s="128">
        <f t="shared" si="36"/>
        <v>1.0709504685408149</v>
      </c>
      <c r="J325" s="123"/>
      <c r="K325" s="97">
        <v>68.900000000000006</v>
      </c>
      <c r="L325" s="110">
        <f t="shared" si="33"/>
        <v>-1.8518518518518476</v>
      </c>
      <c r="M325" s="110">
        <f t="shared" si="34"/>
        <v>0.73099415204677598</v>
      </c>
      <c r="N325" s="116"/>
      <c r="O325" s="125"/>
      <c r="P325" s="115"/>
      <c r="Q325" s="115"/>
      <c r="R325" s="116"/>
      <c r="S325" s="115"/>
    </row>
    <row r="326" spans="1:19" x14ac:dyDescent="0.3">
      <c r="A326" s="105">
        <v>35156</v>
      </c>
      <c r="B326" s="115">
        <v>74.900000000000006</v>
      </c>
      <c r="C326" s="106">
        <f t="shared" ref="C326:C357" si="37">(B326/B338-1)*100</f>
        <v>4.4630404463040563</v>
      </c>
      <c r="D326" s="115">
        <v>74.7</v>
      </c>
      <c r="E326" s="128">
        <f t="shared" ref="E326:E357" si="38">D326/D327*100-100</f>
        <v>0.94594594594595094</v>
      </c>
      <c r="J326" s="123"/>
      <c r="K326" s="97">
        <v>68.400000000000006</v>
      </c>
      <c r="L326" s="110">
        <f t="shared" si="33"/>
        <v>-1.8651362984218025</v>
      </c>
      <c r="M326" s="110">
        <f t="shared" si="34"/>
        <v>-0.14598540145985339</v>
      </c>
      <c r="N326" s="116"/>
      <c r="O326" s="125"/>
      <c r="P326" s="115"/>
      <c r="Q326" s="115"/>
      <c r="R326" s="116"/>
      <c r="S326" s="115"/>
    </row>
    <row r="327" spans="1:19" x14ac:dyDescent="0.3">
      <c r="A327" s="105">
        <v>35125</v>
      </c>
      <c r="B327" s="115">
        <v>76.599999999999994</v>
      </c>
      <c r="C327" s="106">
        <f t="shared" si="37"/>
        <v>-8.591885441527447</v>
      </c>
      <c r="D327" s="115">
        <v>74</v>
      </c>
      <c r="E327" s="128">
        <f t="shared" si="38"/>
        <v>1.9283746556473886</v>
      </c>
      <c r="J327" s="123"/>
      <c r="K327" s="97">
        <v>68.5</v>
      </c>
      <c r="L327" s="110">
        <f t="shared" si="33"/>
        <v>-1.4388489208633075</v>
      </c>
      <c r="M327" s="110">
        <f t="shared" si="34"/>
        <v>0.29282576866765453</v>
      </c>
      <c r="N327" s="116"/>
      <c r="O327" s="125"/>
      <c r="P327" s="115"/>
      <c r="Q327" s="115"/>
      <c r="R327" s="116"/>
      <c r="S327" s="115"/>
    </row>
    <row r="328" spans="1:19" x14ac:dyDescent="0.3">
      <c r="A328" s="105">
        <v>35096</v>
      </c>
      <c r="B328" s="115">
        <v>69.900000000000006</v>
      </c>
      <c r="C328" s="128">
        <f t="shared" si="37"/>
        <v>-1.8258426966292096</v>
      </c>
      <c r="D328" s="115">
        <v>72.599999999999994</v>
      </c>
      <c r="E328" s="128">
        <f t="shared" si="38"/>
        <v>-1.2244897959183731</v>
      </c>
      <c r="J328" s="123"/>
      <c r="K328" s="97">
        <v>68.3</v>
      </c>
      <c r="L328" s="110">
        <f t="shared" si="33"/>
        <v>-2.8449502133712627</v>
      </c>
      <c r="M328" s="110">
        <f t="shared" si="34"/>
        <v>-0.72674418604651692</v>
      </c>
      <c r="N328" s="116"/>
      <c r="O328" s="125"/>
      <c r="P328" s="115"/>
      <c r="Q328" s="115"/>
      <c r="R328" s="116"/>
      <c r="S328" s="115"/>
    </row>
    <row r="329" spans="1:19" x14ac:dyDescent="0.3">
      <c r="A329" s="105">
        <v>35065</v>
      </c>
      <c r="B329" s="115">
        <v>69.2</v>
      </c>
      <c r="C329" s="128">
        <f t="shared" si="37"/>
        <v>-0.43165467625898568</v>
      </c>
      <c r="D329" s="115">
        <v>73.5</v>
      </c>
      <c r="E329" s="128">
        <f t="shared" si="38"/>
        <v>-1.3422818791946298</v>
      </c>
      <c r="J329" s="123"/>
      <c r="K329" s="97">
        <v>68.8</v>
      </c>
      <c r="L329" s="110">
        <f t="shared" si="33"/>
        <v>-0.86455331412105352</v>
      </c>
      <c r="M329" s="110">
        <f t="shared" si="34"/>
        <v>0.29154518950437591</v>
      </c>
      <c r="N329" s="116"/>
      <c r="O329" s="125"/>
      <c r="P329" s="115"/>
      <c r="Q329" s="115"/>
      <c r="R329" s="116"/>
      <c r="S329" s="115"/>
    </row>
    <row r="330" spans="1:19" x14ac:dyDescent="0.3">
      <c r="A330" s="105">
        <v>35034</v>
      </c>
      <c r="B330" s="115">
        <v>71.099999999999994</v>
      </c>
      <c r="C330" s="128">
        <f t="shared" si="37"/>
        <v>-7.9015544041450836</v>
      </c>
      <c r="D330" s="115">
        <v>74.5</v>
      </c>
      <c r="E330" s="128">
        <f t="shared" si="38"/>
        <v>-0.6666666666666714</v>
      </c>
      <c r="J330" s="123"/>
      <c r="K330" s="97">
        <v>68.599999999999994</v>
      </c>
      <c r="L330" s="110">
        <f t="shared" si="33"/>
        <v>-2.9702970297029907</v>
      </c>
      <c r="M330" s="110">
        <f t="shared" si="34"/>
        <v>0.14598540145985339</v>
      </c>
      <c r="N330" s="116"/>
      <c r="O330" s="125"/>
      <c r="P330" s="115"/>
      <c r="Q330" s="115"/>
      <c r="R330" s="116"/>
      <c r="S330" s="115"/>
    </row>
    <row r="331" spans="1:19" x14ac:dyDescent="0.3">
      <c r="A331" s="105">
        <v>35004</v>
      </c>
      <c r="B331" s="115">
        <v>82.3</v>
      </c>
      <c r="C331" s="128">
        <f t="shared" si="37"/>
        <v>0.36585365853658569</v>
      </c>
      <c r="D331" s="115">
        <v>75</v>
      </c>
      <c r="E331" s="128">
        <f t="shared" si="38"/>
        <v>0.94212651413189974</v>
      </c>
      <c r="J331" s="123"/>
      <c r="K331" s="97">
        <v>68.5</v>
      </c>
      <c r="L331" s="110">
        <f t="shared" si="33"/>
        <v>-2.8368794326241158</v>
      </c>
      <c r="M331" s="110">
        <f t="shared" si="34"/>
        <v>0.73529411764705799</v>
      </c>
      <c r="N331" s="116"/>
      <c r="O331" s="125"/>
      <c r="P331" s="115"/>
      <c r="Q331" s="115"/>
      <c r="R331" s="116"/>
      <c r="S331" s="115"/>
    </row>
    <row r="332" spans="1:19" x14ac:dyDescent="0.3">
      <c r="A332" s="105">
        <v>34973</v>
      </c>
      <c r="B332" s="115">
        <v>78.3</v>
      </c>
      <c r="C332" s="128">
        <f t="shared" si="37"/>
        <v>-0.25477707006369421</v>
      </c>
      <c r="D332" s="115">
        <v>74.3</v>
      </c>
      <c r="E332" s="128">
        <f t="shared" si="38"/>
        <v>-2.1080368906455931</v>
      </c>
      <c r="J332" s="123"/>
      <c r="K332" s="97">
        <v>68</v>
      </c>
      <c r="L332" s="110">
        <f t="shared" si="33"/>
        <v>-3.2716927453769529</v>
      </c>
      <c r="M332" s="110">
        <f t="shared" si="34"/>
        <v>-2.4390243902439011</v>
      </c>
      <c r="N332" s="116"/>
      <c r="O332" s="125"/>
      <c r="P332" s="115"/>
      <c r="Q332" s="115"/>
      <c r="R332" s="116"/>
      <c r="S332" s="115"/>
    </row>
    <row r="333" spans="1:19" x14ac:dyDescent="0.3">
      <c r="A333" s="105">
        <v>34943</v>
      </c>
      <c r="B333" s="115">
        <v>79.599999999999994</v>
      </c>
      <c r="C333" s="128">
        <f t="shared" si="37"/>
        <v>-2.4509803921568651</v>
      </c>
      <c r="D333" s="115">
        <v>75.900000000000006</v>
      </c>
      <c r="E333" s="128">
        <f t="shared" si="38"/>
        <v>1.2000000000000028</v>
      </c>
      <c r="J333" s="123"/>
      <c r="K333" s="97">
        <v>69.7</v>
      </c>
      <c r="L333" s="110">
        <f t="shared" si="33"/>
        <v>1.4556040756914115</v>
      </c>
      <c r="M333" s="110">
        <f t="shared" si="34"/>
        <v>1.9005847953216204</v>
      </c>
      <c r="N333" s="116"/>
      <c r="O333" s="125"/>
      <c r="P333" s="115"/>
      <c r="Q333" s="115"/>
      <c r="R333" s="116"/>
      <c r="S333" s="115"/>
    </row>
    <row r="334" spans="1:19" x14ac:dyDescent="0.3">
      <c r="A334" s="105">
        <v>34912</v>
      </c>
      <c r="B334" s="115">
        <v>70.8</v>
      </c>
      <c r="C334" s="128">
        <f t="shared" si="37"/>
        <v>0.56818181818181213</v>
      </c>
      <c r="D334" s="115">
        <v>75</v>
      </c>
      <c r="E334" s="128">
        <f t="shared" si="38"/>
        <v>-0.9247027741083258</v>
      </c>
      <c r="J334" s="123"/>
      <c r="K334" s="97">
        <v>68.400000000000006</v>
      </c>
      <c r="L334" s="110">
        <f t="shared" si="33"/>
        <v>0.44052863436125733</v>
      </c>
      <c r="M334" s="110">
        <f t="shared" si="34"/>
        <v>-1.2987012987012889</v>
      </c>
      <c r="N334" s="116"/>
      <c r="O334" s="125"/>
      <c r="P334" s="115"/>
      <c r="Q334" s="115"/>
      <c r="R334" s="116"/>
      <c r="S334" s="115"/>
    </row>
    <row r="335" spans="1:19" x14ac:dyDescent="0.3">
      <c r="A335" s="105">
        <v>34881</v>
      </c>
      <c r="B335" s="115">
        <v>71.900000000000006</v>
      </c>
      <c r="C335" s="128">
        <f t="shared" si="37"/>
        <v>2.4216524216524205</v>
      </c>
      <c r="D335" s="115">
        <v>75.7</v>
      </c>
      <c r="E335" s="128">
        <f t="shared" si="38"/>
        <v>-0.26350461133070269</v>
      </c>
      <c r="J335" s="123"/>
      <c r="K335" s="97">
        <v>69.3</v>
      </c>
      <c r="L335" s="110">
        <f t="shared" si="33"/>
        <v>1.9117647058823479</v>
      </c>
      <c r="M335" s="110">
        <f t="shared" si="34"/>
        <v>-0.28776978417266719</v>
      </c>
      <c r="N335" s="116"/>
      <c r="O335" s="125"/>
      <c r="P335" s="115"/>
      <c r="Q335" s="115"/>
      <c r="R335" s="116"/>
      <c r="S335" s="115"/>
    </row>
    <row r="336" spans="1:19" x14ac:dyDescent="0.3">
      <c r="A336" s="105">
        <v>34851</v>
      </c>
      <c r="B336" s="115">
        <v>77.900000000000006</v>
      </c>
      <c r="C336" s="128">
        <f t="shared" si="37"/>
        <v>-1.6414141414141326</v>
      </c>
      <c r="D336" s="115">
        <v>75.900000000000006</v>
      </c>
      <c r="E336" s="128">
        <f t="shared" si="38"/>
        <v>-1.1718749999999858</v>
      </c>
      <c r="J336" s="123"/>
      <c r="K336" s="97">
        <v>69.5</v>
      </c>
      <c r="L336" s="110">
        <f t="shared" si="33"/>
        <v>1.9061583577712611</v>
      </c>
      <c r="M336" s="110">
        <f t="shared" si="34"/>
        <v>-0.99715099715099598</v>
      </c>
      <c r="N336" s="116"/>
      <c r="O336" s="125"/>
      <c r="P336" s="115"/>
      <c r="Q336" s="115"/>
      <c r="R336" s="116"/>
      <c r="S336" s="115"/>
    </row>
    <row r="337" spans="1:19" x14ac:dyDescent="0.3">
      <c r="A337" s="105">
        <v>34820</v>
      </c>
      <c r="B337" s="115">
        <v>78.8</v>
      </c>
      <c r="C337" s="128">
        <f t="shared" si="37"/>
        <v>6.630581867388341</v>
      </c>
      <c r="D337" s="115">
        <v>76.8</v>
      </c>
      <c r="E337" s="128">
        <f t="shared" si="38"/>
        <v>0.65530799475752133</v>
      </c>
      <c r="J337" s="123"/>
      <c r="K337" s="97">
        <v>70.2</v>
      </c>
      <c r="L337" s="110">
        <f t="shared" ref="L337:L376" si="39">K337/K349*100-100</f>
        <v>3.5398230088495666</v>
      </c>
      <c r="M337" s="110">
        <f t="shared" si="34"/>
        <v>0.71736011477760542</v>
      </c>
      <c r="N337" s="116"/>
      <c r="O337" s="125"/>
      <c r="P337" s="115"/>
      <c r="Q337" s="115"/>
      <c r="R337" s="116"/>
      <c r="S337" s="115"/>
    </row>
    <row r="338" spans="1:19" x14ac:dyDescent="0.3">
      <c r="A338" s="105">
        <v>34790</v>
      </c>
      <c r="B338" s="115">
        <v>71.7</v>
      </c>
      <c r="C338" s="128">
        <f t="shared" si="37"/>
        <v>-0.96685082872928207</v>
      </c>
      <c r="D338" s="115">
        <v>76.3</v>
      </c>
      <c r="E338" s="128">
        <f t="shared" si="38"/>
        <v>0.52700922266137695</v>
      </c>
      <c r="J338" s="123"/>
      <c r="K338" s="97">
        <v>69.7</v>
      </c>
      <c r="L338" s="110">
        <f t="shared" si="39"/>
        <v>2.3494860499265968</v>
      </c>
      <c r="M338" s="110">
        <f t="shared" si="34"/>
        <v>0.28776978417266719</v>
      </c>
      <c r="N338" s="116"/>
      <c r="O338" s="125"/>
      <c r="P338" s="115"/>
      <c r="Q338" s="115"/>
      <c r="R338" s="116"/>
      <c r="S338" s="115"/>
    </row>
    <row r="339" spans="1:19" x14ac:dyDescent="0.3">
      <c r="A339" s="105">
        <v>34759</v>
      </c>
      <c r="B339" s="115">
        <v>83.8</v>
      </c>
      <c r="C339" s="128">
        <f t="shared" si="37"/>
        <v>2.5703794369644983</v>
      </c>
      <c r="D339" s="115">
        <v>75.900000000000006</v>
      </c>
      <c r="E339" s="128">
        <f t="shared" si="38"/>
        <v>-1.5564202334630153</v>
      </c>
      <c r="J339" s="123"/>
      <c r="K339" s="97">
        <v>69.5</v>
      </c>
      <c r="L339" s="110">
        <f t="shared" si="39"/>
        <v>3.422619047619051</v>
      </c>
      <c r="M339" s="110">
        <f t="shared" si="34"/>
        <v>-1.1379800853485023</v>
      </c>
      <c r="N339" s="116"/>
      <c r="O339" s="125"/>
      <c r="P339" s="115"/>
      <c r="Q339" s="115"/>
      <c r="R339" s="116"/>
      <c r="S339" s="115"/>
    </row>
    <row r="340" spans="1:19" x14ac:dyDescent="0.3">
      <c r="A340" s="105">
        <v>34731</v>
      </c>
      <c r="B340" s="115">
        <v>71.2</v>
      </c>
      <c r="C340" s="128">
        <f t="shared" si="37"/>
        <v>4.5521292217327591</v>
      </c>
      <c r="D340" s="115">
        <v>77.099999999999994</v>
      </c>
      <c r="E340" s="128">
        <f t="shared" si="38"/>
        <v>3.2128514056224873</v>
      </c>
      <c r="J340" s="123"/>
      <c r="K340" s="97">
        <v>70.3</v>
      </c>
      <c r="L340" s="110">
        <f t="shared" si="39"/>
        <v>3.8404726735598302</v>
      </c>
      <c r="M340" s="110">
        <f t="shared" si="34"/>
        <v>1.2968299711815519</v>
      </c>
      <c r="N340" s="116"/>
      <c r="O340" s="125"/>
      <c r="P340" s="115"/>
      <c r="Q340" s="115"/>
      <c r="R340" s="116"/>
      <c r="S340" s="115"/>
    </row>
    <row r="341" spans="1:19" x14ac:dyDescent="0.3">
      <c r="A341" s="105">
        <v>34700</v>
      </c>
      <c r="B341" s="115">
        <v>69.5</v>
      </c>
      <c r="C341" s="128">
        <f t="shared" si="37"/>
        <v>5.3030303030302983</v>
      </c>
      <c r="D341" s="115">
        <v>74.7</v>
      </c>
      <c r="E341" s="128">
        <f t="shared" si="38"/>
        <v>-3.112840466926059</v>
      </c>
      <c r="J341" s="123"/>
      <c r="K341" s="97">
        <v>69.400000000000006</v>
      </c>
      <c r="L341" s="110">
        <f t="shared" si="39"/>
        <v>4.0479760119940096</v>
      </c>
      <c r="M341" s="110">
        <f t="shared" si="34"/>
        <v>-1.8387553041018379</v>
      </c>
      <c r="N341" s="116"/>
      <c r="O341" s="125"/>
      <c r="P341" s="115"/>
      <c r="Q341" s="115"/>
      <c r="R341" s="116"/>
      <c r="S341" s="115"/>
    </row>
    <row r="342" spans="1:19" x14ac:dyDescent="0.3">
      <c r="A342" s="105">
        <v>34669</v>
      </c>
      <c r="B342" s="115">
        <v>77.2</v>
      </c>
      <c r="C342" s="128">
        <f t="shared" si="37"/>
        <v>5.8984910836762605</v>
      </c>
      <c r="D342" s="115">
        <v>77.099999999999994</v>
      </c>
      <c r="E342" s="128">
        <f t="shared" si="38"/>
        <v>0.12987012987011326</v>
      </c>
      <c r="J342" s="123"/>
      <c r="K342" s="97">
        <v>70.7</v>
      </c>
      <c r="L342" s="110">
        <f t="shared" si="39"/>
        <v>5.6801195814648651</v>
      </c>
      <c r="M342" s="110">
        <f t="shared" si="34"/>
        <v>0.28368794326240732</v>
      </c>
      <c r="N342" s="116"/>
      <c r="O342" s="125"/>
      <c r="P342" s="115"/>
      <c r="Q342" s="115"/>
      <c r="R342" s="116"/>
      <c r="S342" s="115"/>
    </row>
    <row r="343" spans="1:19" x14ac:dyDescent="0.3">
      <c r="A343" s="105">
        <v>34639</v>
      </c>
      <c r="B343" s="115">
        <v>82</v>
      </c>
      <c r="C343" s="128">
        <f t="shared" si="37"/>
        <v>6.7708333333333481</v>
      </c>
      <c r="D343" s="115">
        <v>77</v>
      </c>
      <c r="E343" s="128">
        <f t="shared" si="38"/>
        <v>0.13003901170350218</v>
      </c>
      <c r="J343" s="123"/>
      <c r="K343" s="97">
        <v>70.5</v>
      </c>
      <c r="L343" s="110">
        <f t="shared" si="39"/>
        <v>6.495468277945605</v>
      </c>
      <c r="M343" s="110">
        <f t="shared" ref="M343:M388" si="40">K343/K344*100-100</f>
        <v>0.28449502133713622</v>
      </c>
      <c r="N343" s="116"/>
      <c r="O343" s="125"/>
      <c r="P343" s="115"/>
      <c r="Q343" s="115"/>
      <c r="R343" s="116"/>
      <c r="S343" s="115"/>
    </row>
    <row r="344" spans="1:19" x14ac:dyDescent="0.3">
      <c r="A344" s="105">
        <v>34608</v>
      </c>
      <c r="B344" s="115">
        <v>78.5</v>
      </c>
      <c r="C344" s="128">
        <f t="shared" si="37"/>
        <v>1.8158236057068899</v>
      </c>
      <c r="D344" s="115">
        <v>76.900000000000006</v>
      </c>
      <c r="E344" s="128">
        <f t="shared" si="38"/>
        <v>2.124833997343984</v>
      </c>
      <c r="J344" s="123"/>
      <c r="K344" s="97">
        <v>70.3</v>
      </c>
      <c r="L344" s="110">
        <f t="shared" si="39"/>
        <v>5.3973013493253177</v>
      </c>
      <c r="M344" s="110">
        <f t="shared" si="40"/>
        <v>2.3289665211062527</v>
      </c>
      <c r="N344" s="116"/>
      <c r="O344" s="125"/>
      <c r="P344" s="115"/>
      <c r="Q344" s="115"/>
      <c r="R344" s="116"/>
      <c r="S344" s="115"/>
    </row>
    <row r="345" spans="1:19" x14ac:dyDescent="0.3">
      <c r="A345" s="105">
        <v>34578</v>
      </c>
      <c r="B345" s="115">
        <v>81.599999999999994</v>
      </c>
      <c r="C345" s="128">
        <f t="shared" si="37"/>
        <v>3.6848792884370818</v>
      </c>
      <c r="D345" s="115">
        <v>75.3</v>
      </c>
      <c r="E345" s="128">
        <f t="shared" si="38"/>
        <v>0.80321285140560406</v>
      </c>
      <c r="J345" s="123"/>
      <c r="K345" s="97">
        <v>68.7</v>
      </c>
      <c r="L345" s="110">
        <f t="shared" si="39"/>
        <v>3.619909502262459</v>
      </c>
      <c r="M345" s="110">
        <f t="shared" si="40"/>
        <v>0.88105726872247203</v>
      </c>
      <c r="N345" s="116"/>
      <c r="O345" s="125"/>
      <c r="P345" s="115"/>
      <c r="Q345" s="115"/>
      <c r="R345" s="116"/>
      <c r="S345" s="115"/>
    </row>
    <row r="346" spans="1:19" x14ac:dyDescent="0.3">
      <c r="A346" s="105">
        <v>34547</v>
      </c>
      <c r="B346" s="115">
        <v>70.400000000000006</v>
      </c>
      <c r="C346" s="128">
        <f t="shared" si="37"/>
        <v>5.0746268656716609</v>
      </c>
      <c r="D346" s="115">
        <v>74.7</v>
      </c>
      <c r="E346" s="128">
        <f t="shared" si="38"/>
        <v>0.53835800807537737</v>
      </c>
      <c r="J346" s="123"/>
      <c r="K346" s="97">
        <v>68.099999999999994</v>
      </c>
      <c r="L346" s="110">
        <f t="shared" si="39"/>
        <v>1.641791044776113</v>
      </c>
      <c r="M346" s="110">
        <f t="shared" si="40"/>
        <v>0.14705882352940591</v>
      </c>
      <c r="N346" s="116"/>
      <c r="O346" s="125"/>
      <c r="P346" s="115"/>
      <c r="Q346" s="115"/>
      <c r="R346" s="129"/>
      <c r="S346" s="115"/>
    </row>
    <row r="347" spans="1:19" x14ac:dyDescent="0.3">
      <c r="A347" s="105">
        <v>34516</v>
      </c>
      <c r="B347" s="115">
        <v>70.2</v>
      </c>
      <c r="C347" s="128">
        <f t="shared" si="37"/>
        <v>2.7818448023426257</v>
      </c>
      <c r="D347" s="115">
        <v>74.3</v>
      </c>
      <c r="E347" s="128">
        <f t="shared" si="38"/>
        <v>-0.53547523427042165</v>
      </c>
      <c r="J347" s="123"/>
      <c r="K347" s="97">
        <v>68</v>
      </c>
      <c r="L347" s="110">
        <f t="shared" si="39"/>
        <v>5.7542768273717115</v>
      </c>
      <c r="M347" s="110">
        <f t="shared" si="40"/>
        <v>-0.29325513196481268</v>
      </c>
      <c r="N347" s="116"/>
      <c r="O347" s="125"/>
      <c r="P347" s="115"/>
      <c r="Q347" s="115"/>
      <c r="R347" s="129"/>
      <c r="S347" s="115"/>
    </row>
    <row r="348" spans="1:19" x14ac:dyDescent="0.3">
      <c r="A348" s="105">
        <v>34486</v>
      </c>
      <c r="B348" s="115">
        <v>79.2</v>
      </c>
      <c r="C348" s="128">
        <f t="shared" si="37"/>
        <v>4.0735873850197279</v>
      </c>
      <c r="D348" s="115">
        <v>74.7</v>
      </c>
      <c r="E348" s="128">
        <f t="shared" si="38"/>
        <v>0.26845637583892312</v>
      </c>
      <c r="J348" s="123"/>
      <c r="K348" s="97">
        <v>68.2</v>
      </c>
      <c r="L348" s="110">
        <f t="shared" si="39"/>
        <v>3.9634146341463605</v>
      </c>
      <c r="M348" s="110">
        <f t="shared" si="40"/>
        <v>0.58997050147493724</v>
      </c>
      <c r="N348" s="116"/>
      <c r="O348" s="125"/>
      <c r="P348" s="115"/>
      <c r="Q348" s="115"/>
      <c r="R348" s="129"/>
      <c r="S348" s="115"/>
    </row>
    <row r="349" spans="1:19" x14ac:dyDescent="0.3">
      <c r="A349" s="105">
        <v>34455</v>
      </c>
      <c r="B349" s="115">
        <v>73.900000000000006</v>
      </c>
      <c r="C349" s="128">
        <f t="shared" si="37"/>
        <v>6.7919075144508678</v>
      </c>
      <c r="D349" s="115">
        <v>74.5</v>
      </c>
      <c r="E349" s="128">
        <f t="shared" si="38"/>
        <v>0</v>
      </c>
      <c r="J349" s="123"/>
      <c r="K349" s="97">
        <v>67.8</v>
      </c>
      <c r="L349" s="110">
        <f t="shared" si="39"/>
        <v>2.5718608169440245</v>
      </c>
      <c r="M349" s="110">
        <f t="shared" si="40"/>
        <v>-0.44052863436122891</v>
      </c>
      <c r="N349" s="116"/>
      <c r="O349" s="125"/>
      <c r="P349" s="115"/>
      <c r="Q349" s="115"/>
      <c r="R349" s="129"/>
      <c r="S349" s="115"/>
    </row>
    <row r="350" spans="1:19" x14ac:dyDescent="0.3">
      <c r="A350" s="105">
        <v>34425</v>
      </c>
      <c r="B350" s="115">
        <v>72.400000000000006</v>
      </c>
      <c r="C350" s="128">
        <f t="shared" si="37"/>
        <v>-0.13793103448275223</v>
      </c>
      <c r="D350" s="115">
        <v>74.5</v>
      </c>
      <c r="E350" s="128">
        <f t="shared" si="38"/>
        <v>0.67567567567567721</v>
      </c>
      <c r="J350" s="123"/>
      <c r="K350" s="97">
        <v>68.099999999999994</v>
      </c>
      <c r="L350" s="110">
        <f t="shared" si="39"/>
        <v>3.1818181818181728</v>
      </c>
      <c r="M350" s="110">
        <f t="shared" si="40"/>
        <v>1.339285714285694</v>
      </c>
      <c r="N350" s="116"/>
      <c r="O350" s="125"/>
      <c r="P350" s="115"/>
      <c r="Q350" s="115"/>
      <c r="R350" s="129"/>
      <c r="S350" s="115"/>
    </row>
    <row r="351" spans="1:19" x14ac:dyDescent="0.3">
      <c r="A351" s="105">
        <v>34394</v>
      </c>
      <c r="B351" s="115">
        <v>81.7</v>
      </c>
      <c r="C351" s="128">
        <f t="shared" si="37"/>
        <v>1.8703241895261735</v>
      </c>
      <c r="D351" s="115">
        <v>74</v>
      </c>
      <c r="E351" s="128">
        <f t="shared" si="38"/>
        <v>0.27100271002711906</v>
      </c>
      <c r="J351" s="123"/>
      <c r="K351" s="97">
        <v>67.2</v>
      </c>
      <c r="L351" s="110">
        <f t="shared" si="39"/>
        <v>1.0526315789473699</v>
      </c>
      <c r="M351" s="110">
        <f t="shared" si="40"/>
        <v>-0.73855243722303499</v>
      </c>
      <c r="N351" s="116"/>
      <c r="O351" s="125"/>
      <c r="P351" s="115"/>
      <c r="Q351" s="115"/>
      <c r="R351" s="129"/>
      <c r="S351" s="115"/>
    </row>
    <row r="352" spans="1:19" x14ac:dyDescent="0.3">
      <c r="A352" s="105">
        <v>34366</v>
      </c>
      <c r="B352" s="115">
        <v>68.099999999999994</v>
      </c>
      <c r="C352" s="128">
        <f t="shared" si="37"/>
        <v>1.4903129657227954</v>
      </c>
      <c r="D352" s="115">
        <v>73.8</v>
      </c>
      <c r="E352" s="128">
        <f t="shared" si="38"/>
        <v>1.0958904109589014</v>
      </c>
      <c r="J352" s="123"/>
      <c r="K352" s="97">
        <v>67.7</v>
      </c>
      <c r="L352" s="110">
        <f t="shared" si="39"/>
        <v>1.9578313253012141</v>
      </c>
      <c r="M352" s="110">
        <f t="shared" si="40"/>
        <v>1.499250374812604</v>
      </c>
      <c r="N352" s="116"/>
      <c r="O352" s="125"/>
      <c r="P352" s="115"/>
      <c r="Q352" s="115"/>
      <c r="R352" s="129"/>
      <c r="S352" s="115"/>
    </row>
    <row r="353" spans="1:19" x14ac:dyDescent="0.3">
      <c r="A353" s="105">
        <v>34335</v>
      </c>
      <c r="B353" s="115">
        <v>66</v>
      </c>
      <c r="C353" s="128">
        <f t="shared" si="37"/>
        <v>2.4844720496894235</v>
      </c>
      <c r="D353" s="115">
        <v>73</v>
      </c>
      <c r="E353" s="128">
        <f t="shared" si="38"/>
        <v>0.41265474552956505</v>
      </c>
      <c r="J353" s="123"/>
      <c r="K353" s="97">
        <v>66.7</v>
      </c>
      <c r="L353" s="110">
        <f t="shared" si="39"/>
        <v>-1.1851851851851762</v>
      </c>
      <c r="M353" s="110">
        <f t="shared" si="40"/>
        <v>-0.29895366218237029</v>
      </c>
      <c r="N353" s="116"/>
      <c r="O353" s="125"/>
      <c r="P353" s="115"/>
      <c r="Q353" s="115"/>
      <c r="R353" s="129"/>
      <c r="S353" s="115"/>
    </row>
    <row r="354" spans="1:19" x14ac:dyDescent="0.3">
      <c r="A354" s="105">
        <v>34304</v>
      </c>
      <c r="B354" s="115">
        <v>72.900000000000006</v>
      </c>
      <c r="C354" s="128">
        <f t="shared" si="37"/>
        <v>0.13736263736265908</v>
      </c>
      <c r="D354" s="115">
        <v>72.7</v>
      </c>
      <c r="E354" s="128">
        <f t="shared" si="38"/>
        <v>0.83217753120668192</v>
      </c>
      <c r="J354" s="123"/>
      <c r="K354" s="97">
        <v>66.900000000000006</v>
      </c>
      <c r="L354" s="110">
        <f t="shared" si="39"/>
        <v>-2.0497803806734822</v>
      </c>
      <c r="M354" s="110">
        <f t="shared" si="40"/>
        <v>1.0574018126888234</v>
      </c>
      <c r="N354" s="116"/>
      <c r="O354" s="125"/>
      <c r="P354" s="115"/>
      <c r="Q354" s="115"/>
      <c r="R354" s="129"/>
      <c r="S354" s="115"/>
    </row>
    <row r="355" spans="1:19" x14ac:dyDescent="0.3">
      <c r="A355" s="105">
        <v>34274</v>
      </c>
      <c r="B355" s="115">
        <v>76.8</v>
      </c>
      <c r="C355" s="128">
        <f t="shared" si="37"/>
        <v>-3.0303030303030387</v>
      </c>
      <c r="D355" s="115">
        <v>72.099999999999994</v>
      </c>
      <c r="E355" s="128">
        <f t="shared" si="38"/>
        <v>-0.82530949105915852</v>
      </c>
      <c r="J355" s="123"/>
      <c r="K355" s="97">
        <v>66.2</v>
      </c>
      <c r="L355" s="110">
        <f t="shared" si="39"/>
        <v>-4.4733044733044665</v>
      </c>
      <c r="M355" s="110">
        <f t="shared" si="40"/>
        <v>-0.74962518740629491</v>
      </c>
      <c r="N355" s="116"/>
      <c r="O355" s="125"/>
      <c r="P355" s="115"/>
      <c r="Q355" s="115"/>
      <c r="R355" s="129"/>
      <c r="S355" s="115"/>
    </row>
    <row r="356" spans="1:19" x14ac:dyDescent="0.3">
      <c r="A356" s="105">
        <v>34243</v>
      </c>
      <c r="B356" s="115">
        <v>77.099999999999994</v>
      </c>
      <c r="C356" s="128">
        <f t="shared" si="37"/>
        <v>-7.4429771908763538</v>
      </c>
      <c r="D356" s="115">
        <v>72.7</v>
      </c>
      <c r="E356" s="128">
        <f t="shared" si="38"/>
        <v>0.13774104683197663</v>
      </c>
      <c r="J356" s="123"/>
      <c r="K356" s="97">
        <v>66.7</v>
      </c>
      <c r="L356" s="110">
        <f t="shared" si="39"/>
        <v>-5.2556818181818272</v>
      </c>
      <c r="M356" s="110">
        <f t="shared" si="40"/>
        <v>0.60331825037707176</v>
      </c>
      <c r="N356" s="116"/>
      <c r="O356" s="125"/>
      <c r="P356" s="115"/>
      <c r="Q356" s="115"/>
      <c r="R356" s="129"/>
      <c r="S356" s="115"/>
    </row>
    <row r="357" spans="1:19" x14ac:dyDescent="0.3">
      <c r="A357" s="105">
        <v>34213</v>
      </c>
      <c r="B357" s="115">
        <v>78.7</v>
      </c>
      <c r="C357" s="128">
        <f t="shared" si="37"/>
        <v>-4.606060606060602</v>
      </c>
      <c r="D357" s="115">
        <v>72.599999999999994</v>
      </c>
      <c r="E357" s="128">
        <f t="shared" si="38"/>
        <v>-0.68399452804376892</v>
      </c>
      <c r="J357" s="123"/>
      <c r="K357" s="97">
        <v>66.3</v>
      </c>
      <c r="L357" s="110">
        <f t="shared" si="39"/>
        <v>-5.9574468085106531</v>
      </c>
      <c r="M357" s="110">
        <f t="shared" si="40"/>
        <v>-1.0447761194029965</v>
      </c>
      <c r="N357" s="116"/>
      <c r="O357" s="125"/>
      <c r="P357" s="115"/>
      <c r="Q357" s="115"/>
      <c r="R357" s="129"/>
      <c r="S357" s="115"/>
    </row>
    <row r="358" spans="1:19" x14ac:dyDescent="0.3">
      <c r="A358" s="105">
        <v>34182</v>
      </c>
      <c r="B358" s="115">
        <v>67</v>
      </c>
      <c r="C358" s="128">
        <f t="shared" ref="C358:C377" si="41">(B358/B370-1)*100</f>
        <v>-1.4705882352941124</v>
      </c>
      <c r="D358" s="115">
        <v>73.099999999999994</v>
      </c>
      <c r="E358" s="128">
        <f t="shared" ref="E358:E388" si="42">D358/D359*100-100</f>
        <v>3.982930298719765</v>
      </c>
      <c r="J358" s="123"/>
      <c r="K358" s="97">
        <v>67</v>
      </c>
      <c r="L358" s="110">
        <f t="shared" si="39"/>
        <v>-6.0308555399719523</v>
      </c>
      <c r="M358" s="110">
        <f t="shared" si="40"/>
        <v>4.1990668740280057</v>
      </c>
      <c r="N358" s="116"/>
      <c r="O358" s="125"/>
      <c r="P358" s="115"/>
      <c r="Q358" s="115"/>
      <c r="R358" s="129"/>
      <c r="S358" s="115"/>
    </row>
    <row r="359" spans="1:19" x14ac:dyDescent="0.3">
      <c r="A359" s="105">
        <v>34151</v>
      </c>
      <c r="B359" s="115">
        <v>68.3</v>
      </c>
      <c r="C359" s="128">
        <f t="shared" si="41"/>
        <v>-10.367454068241477</v>
      </c>
      <c r="D359" s="115">
        <v>70.3</v>
      </c>
      <c r="E359" s="128">
        <f t="shared" si="42"/>
        <v>-2.089136490250695</v>
      </c>
      <c r="J359" s="123"/>
      <c r="K359" s="97">
        <v>64.3</v>
      </c>
      <c r="L359" s="110">
        <f t="shared" si="39"/>
        <v>-9.3088857545839261</v>
      </c>
      <c r="M359" s="110">
        <f t="shared" si="40"/>
        <v>-1.9817073170731732</v>
      </c>
      <c r="N359" s="116"/>
      <c r="O359" s="125"/>
      <c r="P359" s="115"/>
      <c r="Q359" s="115"/>
      <c r="R359" s="129"/>
      <c r="S359" s="115"/>
    </row>
    <row r="360" spans="1:19" x14ac:dyDescent="0.3">
      <c r="A360" s="105">
        <v>34121</v>
      </c>
      <c r="B360" s="115">
        <v>76.099999999999994</v>
      </c>
      <c r="C360" s="128">
        <f t="shared" si="41"/>
        <v>-4.1561712846347802</v>
      </c>
      <c r="D360" s="115">
        <v>71.8</v>
      </c>
      <c r="E360" s="128">
        <f t="shared" si="42"/>
        <v>-0.27777777777777146</v>
      </c>
      <c r="J360" s="123"/>
      <c r="K360" s="97">
        <v>65.599999999999994</v>
      </c>
      <c r="L360" s="110">
        <f t="shared" si="39"/>
        <v>-9.1412742382271546</v>
      </c>
      <c r="M360" s="110">
        <f t="shared" si="40"/>
        <v>-0.75642965204235679</v>
      </c>
      <c r="N360" s="116"/>
      <c r="O360" s="125"/>
      <c r="P360" s="115"/>
      <c r="Q360" s="115"/>
      <c r="R360" s="129"/>
      <c r="S360" s="115"/>
    </row>
    <row r="361" spans="1:19" x14ac:dyDescent="0.3">
      <c r="A361" s="105">
        <v>34090</v>
      </c>
      <c r="B361" s="115">
        <v>69.2</v>
      </c>
      <c r="C361" s="128">
        <f t="shared" si="41"/>
        <v>-8.1009296148738308</v>
      </c>
      <c r="D361" s="115">
        <v>72</v>
      </c>
      <c r="E361" s="128">
        <f t="shared" si="42"/>
        <v>-0.13869625520109707</v>
      </c>
      <c r="J361" s="123"/>
      <c r="K361" s="97">
        <v>66.099999999999994</v>
      </c>
      <c r="L361" s="110">
        <f t="shared" si="39"/>
        <v>-9.8226466575716387</v>
      </c>
      <c r="M361" s="110">
        <f t="shared" si="40"/>
        <v>0.15151515151514161</v>
      </c>
      <c r="N361" s="116"/>
      <c r="O361" s="125"/>
      <c r="P361" s="115"/>
      <c r="Q361" s="115"/>
      <c r="R361" s="129"/>
      <c r="S361" s="115"/>
    </row>
    <row r="362" spans="1:19" x14ac:dyDescent="0.3">
      <c r="A362" s="105">
        <v>34060</v>
      </c>
      <c r="B362" s="115">
        <v>72.5</v>
      </c>
      <c r="C362" s="128">
        <f t="shared" si="41"/>
        <v>-8.9195979899497466</v>
      </c>
      <c r="D362" s="115">
        <v>72.099999999999994</v>
      </c>
      <c r="E362" s="128">
        <f t="shared" si="42"/>
        <v>-0.82530949105915852</v>
      </c>
      <c r="J362" s="123"/>
      <c r="K362" s="97">
        <v>66</v>
      </c>
      <c r="L362" s="110">
        <f t="shared" si="39"/>
        <v>-10.690121786197565</v>
      </c>
      <c r="M362" s="110">
        <f t="shared" si="40"/>
        <v>-0.75187969924812137</v>
      </c>
      <c r="N362" s="116"/>
      <c r="O362" s="125"/>
      <c r="P362" s="115"/>
      <c r="Q362" s="115"/>
      <c r="R362" s="129"/>
      <c r="S362" s="115"/>
    </row>
    <row r="363" spans="1:19" x14ac:dyDescent="0.3">
      <c r="A363" s="105">
        <v>34029</v>
      </c>
      <c r="B363" s="115">
        <v>80.2</v>
      </c>
      <c r="C363" s="128">
        <f t="shared" si="41"/>
        <v>-4.295942720763712</v>
      </c>
      <c r="D363" s="115">
        <v>72.7</v>
      </c>
      <c r="E363" s="128">
        <f t="shared" si="42"/>
        <v>0</v>
      </c>
      <c r="J363" s="123"/>
      <c r="K363" s="97">
        <v>66.5</v>
      </c>
      <c r="L363" s="110">
        <f t="shared" si="39"/>
        <v>-10.13513513513513</v>
      </c>
      <c r="M363" s="110">
        <f t="shared" si="40"/>
        <v>0.15060240963855165</v>
      </c>
      <c r="N363" s="116"/>
      <c r="O363" s="125"/>
      <c r="P363" s="115"/>
      <c r="Q363" s="115"/>
      <c r="R363" s="129"/>
      <c r="S363" s="115"/>
    </row>
    <row r="364" spans="1:19" x14ac:dyDescent="0.3">
      <c r="A364" s="105">
        <v>34001</v>
      </c>
      <c r="B364" s="115">
        <v>67.099999999999994</v>
      </c>
      <c r="C364" s="128">
        <f t="shared" si="41"/>
        <v>-12.516297262059982</v>
      </c>
      <c r="D364" s="115">
        <v>72.7</v>
      </c>
      <c r="E364" s="128">
        <f t="shared" si="42"/>
        <v>-1.222826086956502</v>
      </c>
      <c r="J364" s="123"/>
      <c r="K364" s="97">
        <v>66.400000000000006</v>
      </c>
      <c r="L364" s="110">
        <f t="shared" si="39"/>
        <v>-12.746386333771341</v>
      </c>
      <c r="M364" s="110">
        <f t="shared" si="40"/>
        <v>-1.6296296296296191</v>
      </c>
      <c r="N364" s="116"/>
      <c r="O364" s="125"/>
      <c r="P364" s="115"/>
      <c r="Q364" s="115"/>
      <c r="R364" s="129"/>
      <c r="S364" s="115"/>
    </row>
    <row r="365" spans="1:19" x14ac:dyDescent="0.3">
      <c r="A365" s="105">
        <v>33970</v>
      </c>
      <c r="B365" s="115">
        <v>64.400000000000006</v>
      </c>
      <c r="C365" s="128">
        <f t="shared" si="41"/>
        <v>-13.78848728246318</v>
      </c>
      <c r="D365" s="115">
        <v>73.599999999999994</v>
      </c>
      <c r="E365" s="128">
        <f t="shared" si="42"/>
        <v>-1.0752688172043179</v>
      </c>
      <c r="J365" s="123"/>
      <c r="K365" s="97">
        <v>67.5</v>
      </c>
      <c r="L365" s="110">
        <f t="shared" si="39"/>
        <v>-9.8798397863818508</v>
      </c>
      <c r="M365" s="110">
        <f t="shared" si="40"/>
        <v>-1.1713030746705755</v>
      </c>
      <c r="N365" s="116"/>
      <c r="O365" s="125"/>
      <c r="P365" s="115"/>
      <c r="Q365" s="115"/>
      <c r="R365" s="129"/>
      <c r="S365" s="115"/>
    </row>
    <row r="366" spans="1:19" x14ac:dyDescent="0.3">
      <c r="A366" s="105">
        <v>33939</v>
      </c>
      <c r="B366" s="115">
        <v>72.8</v>
      </c>
      <c r="C366" s="128">
        <f t="shared" si="41"/>
        <v>-1.2211668928086894</v>
      </c>
      <c r="D366" s="115">
        <v>74.400000000000006</v>
      </c>
      <c r="E366" s="128">
        <f t="shared" si="42"/>
        <v>-0.66755674232310014</v>
      </c>
      <c r="J366" s="123"/>
      <c r="K366" s="97">
        <v>68.3</v>
      </c>
      <c r="L366" s="110">
        <f t="shared" si="39"/>
        <v>-7.7027027027027088</v>
      </c>
      <c r="M366" s="110">
        <f t="shared" si="40"/>
        <v>-1.4430014430014495</v>
      </c>
      <c r="N366" s="116"/>
      <c r="O366" s="125"/>
      <c r="P366" s="115"/>
      <c r="Q366" s="115"/>
      <c r="R366" s="129"/>
      <c r="S366" s="115"/>
    </row>
    <row r="367" spans="1:19" x14ac:dyDescent="0.3">
      <c r="A367" s="105">
        <v>33909</v>
      </c>
      <c r="B367" s="115">
        <v>79.2</v>
      </c>
      <c r="C367" s="128">
        <f t="shared" si="41"/>
        <v>-3.0599755201958345</v>
      </c>
      <c r="D367" s="115">
        <v>74.900000000000006</v>
      </c>
      <c r="E367" s="128">
        <f t="shared" si="42"/>
        <v>-1.5768725361366478</v>
      </c>
      <c r="J367" s="123"/>
      <c r="K367" s="97">
        <v>69.3</v>
      </c>
      <c r="L367" s="110">
        <f t="shared" si="39"/>
        <v>-6.4777327935222644</v>
      </c>
      <c r="M367" s="110">
        <f t="shared" si="40"/>
        <v>-1.5625000000000142</v>
      </c>
      <c r="N367" s="116"/>
      <c r="O367" s="125"/>
      <c r="P367" s="115"/>
      <c r="Q367" s="115"/>
      <c r="R367" s="129"/>
      <c r="S367" s="115"/>
    </row>
    <row r="368" spans="1:19" x14ac:dyDescent="0.3">
      <c r="A368" s="105">
        <v>33878</v>
      </c>
      <c r="B368" s="115">
        <v>83.3</v>
      </c>
      <c r="C368" s="128">
        <f t="shared" si="41"/>
        <v>-2.4590163934426368</v>
      </c>
      <c r="D368" s="115">
        <v>76.099999999999994</v>
      </c>
      <c r="E368" s="128">
        <f t="shared" si="42"/>
        <v>0.13157894736841058</v>
      </c>
      <c r="J368" s="123"/>
      <c r="K368" s="97">
        <v>70.400000000000006</v>
      </c>
      <c r="L368" s="110">
        <f t="shared" si="39"/>
        <v>-3.9563437926329925</v>
      </c>
      <c r="M368" s="110">
        <f t="shared" si="40"/>
        <v>-0.14184397163118945</v>
      </c>
      <c r="N368" s="116"/>
      <c r="O368" s="125"/>
      <c r="P368" s="115"/>
      <c r="Q368" s="115"/>
      <c r="R368" s="129"/>
      <c r="S368" s="115"/>
    </row>
    <row r="369" spans="1:19" x14ac:dyDescent="0.3">
      <c r="A369" s="105">
        <v>33848</v>
      </c>
      <c r="B369" s="115">
        <v>82.5</v>
      </c>
      <c r="C369" s="128">
        <f t="shared" si="41"/>
        <v>2.6119402985074647</v>
      </c>
      <c r="D369" s="115">
        <v>76</v>
      </c>
      <c r="E369" s="128">
        <f t="shared" si="42"/>
        <v>-0.91264667535854471</v>
      </c>
      <c r="J369" s="123"/>
      <c r="K369" s="97">
        <v>70.5</v>
      </c>
      <c r="L369" s="110">
        <f t="shared" si="39"/>
        <v>-1.8105849582172624</v>
      </c>
      <c r="M369" s="110">
        <f t="shared" si="40"/>
        <v>-1.1220196353436194</v>
      </c>
      <c r="N369" s="116"/>
      <c r="O369" s="125"/>
      <c r="P369" s="115"/>
      <c r="Q369" s="115"/>
      <c r="R369" s="129"/>
      <c r="S369" s="115"/>
    </row>
    <row r="370" spans="1:19" x14ac:dyDescent="0.3">
      <c r="A370" s="105">
        <v>33817</v>
      </c>
      <c r="B370" s="115">
        <v>68</v>
      </c>
      <c r="C370" s="128">
        <f t="shared" si="41"/>
        <v>-2.8571428571428581</v>
      </c>
      <c r="D370" s="115">
        <v>76.7</v>
      </c>
      <c r="E370" s="128">
        <f t="shared" si="42"/>
        <v>0.39267015706805353</v>
      </c>
      <c r="J370" s="123"/>
      <c r="K370" s="97">
        <v>71.3</v>
      </c>
      <c r="L370" s="110">
        <f t="shared" si="39"/>
        <v>-1.6551724137931103</v>
      </c>
      <c r="M370" s="110">
        <f t="shared" si="40"/>
        <v>0.56417489421718869</v>
      </c>
      <c r="N370" s="116"/>
      <c r="O370" s="125"/>
      <c r="P370" s="115"/>
      <c r="Q370" s="115"/>
      <c r="R370" s="129"/>
      <c r="S370" s="115"/>
    </row>
    <row r="371" spans="1:19" x14ac:dyDescent="0.3">
      <c r="A371" s="105">
        <v>33786</v>
      </c>
      <c r="B371" s="115">
        <v>76.2</v>
      </c>
      <c r="C371" s="128">
        <f t="shared" si="41"/>
        <v>-2.1822849807445532</v>
      </c>
      <c r="D371" s="115">
        <v>76.400000000000006</v>
      </c>
      <c r="E371" s="128">
        <f t="shared" si="42"/>
        <v>-1.4193548387096797</v>
      </c>
      <c r="J371" s="123"/>
      <c r="K371" s="97">
        <v>70.900000000000006</v>
      </c>
      <c r="L371" s="110">
        <f t="shared" si="39"/>
        <v>-3.5374149659863861</v>
      </c>
      <c r="M371" s="110">
        <f t="shared" si="40"/>
        <v>-1.8005540166204952</v>
      </c>
      <c r="N371" s="116"/>
      <c r="O371" s="125"/>
      <c r="P371" s="115"/>
      <c r="Q371" s="115"/>
      <c r="R371" s="129"/>
      <c r="S371" s="115"/>
    </row>
    <row r="372" spans="1:19" x14ac:dyDescent="0.3">
      <c r="A372" s="105">
        <v>33756</v>
      </c>
      <c r="B372" s="115">
        <v>79.400000000000006</v>
      </c>
      <c r="C372" s="128">
        <f t="shared" si="41"/>
        <v>-2.0961775585696563</v>
      </c>
      <c r="D372" s="115">
        <v>77.5</v>
      </c>
      <c r="E372" s="128">
        <f t="shared" si="42"/>
        <v>-1.1479591836734784</v>
      </c>
      <c r="J372" s="123"/>
      <c r="K372" s="97">
        <v>72.2</v>
      </c>
      <c r="L372" s="110">
        <f t="shared" si="39"/>
        <v>-4.4973544973544932</v>
      </c>
      <c r="M372" s="110">
        <f t="shared" si="40"/>
        <v>-1.5006821282401006</v>
      </c>
      <c r="N372" s="116"/>
      <c r="O372" s="125"/>
      <c r="P372" s="115"/>
      <c r="Q372" s="115"/>
      <c r="R372" s="129"/>
      <c r="S372" s="115"/>
    </row>
    <row r="373" spans="1:19" x14ac:dyDescent="0.3">
      <c r="A373" s="105">
        <v>33725</v>
      </c>
      <c r="B373" s="115">
        <v>75.3</v>
      </c>
      <c r="C373" s="128">
        <f t="shared" si="41"/>
        <v>0.26631158455392434</v>
      </c>
      <c r="D373" s="115">
        <v>78.400000000000006</v>
      </c>
      <c r="E373" s="128">
        <f t="shared" si="42"/>
        <v>-0.88495575221237743</v>
      </c>
      <c r="J373" s="123"/>
      <c r="K373" s="97">
        <v>73.3</v>
      </c>
      <c r="L373" s="110">
        <f t="shared" si="39"/>
        <v>1.1034482758620641</v>
      </c>
      <c r="M373" s="110">
        <f t="shared" si="40"/>
        <v>-0.81190798376185569</v>
      </c>
      <c r="N373" s="116"/>
      <c r="O373" s="125"/>
      <c r="P373" s="115"/>
      <c r="Q373" s="115"/>
      <c r="R373" s="129"/>
      <c r="S373" s="115"/>
    </row>
    <row r="374" spans="1:19" x14ac:dyDescent="0.3">
      <c r="A374" s="105">
        <v>33695</v>
      </c>
      <c r="B374" s="115">
        <v>79.599999999999994</v>
      </c>
      <c r="C374" s="128">
        <f t="shared" si="41"/>
        <v>-2.211302211302224</v>
      </c>
      <c r="D374" s="115">
        <v>79.099999999999994</v>
      </c>
      <c r="E374" s="128">
        <f t="shared" si="42"/>
        <v>-0.37783375314862155</v>
      </c>
      <c r="J374" s="123"/>
      <c r="K374" s="97">
        <v>73.900000000000006</v>
      </c>
      <c r="L374" s="110">
        <f t="shared" si="39"/>
        <v>0.27137042062415162</v>
      </c>
      <c r="M374" s="110">
        <f t="shared" si="40"/>
        <v>-0.13513513513512976</v>
      </c>
      <c r="N374" s="116"/>
      <c r="O374" s="125"/>
      <c r="P374" s="115"/>
      <c r="Q374" s="115"/>
      <c r="R374" s="129"/>
      <c r="S374" s="115"/>
    </row>
    <row r="375" spans="1:19" x14ac:dyDescent="0.3">
      <c r="A375" s="105">
        <v>33664</v>
      </c>
      <c r="B375" s="115">
        <v>83.8</v>
      </c>
      <c r="C375" s="128">
        <f t="shared" si="41"/>
        <v>5.6746532156368268</v>
      </c>
      <c r="D375" s="115">
        <v>79.400000000000006</v>
      </c>
      <c r="E375" s="128">
        <f t="shared" si="42"/>
        <v>-2.2167487684728968</v>
      </c>
      <c r="J375" s="123"/>
      <c r="K375" s="97">
        <v>74</v>
      </c>
      <c r="L375" s="110">
        <f t="shared" si="39"/>
        <v>-0.40376850605652237</v>
      </c>
      <c r="M375" s="110">
        <f t="shared" si="40"/>
        <v>-2.7595269382391479</v>
      </c>
      <c r="N375" s="116"/>
      <c r="O375" s="125"/>
      <c r="P375" s="115"/>
      <c r="Q375" s="115"/>
      <c r="R375" s="129"/>
      <c r="S375" s="115"/>
    </row>
    <row r="376" spans="1:19" x14ac:dyDescent="0.3">
      <c r="A376" s="105">
        <v>33635</v>
      </c>
      <c r="B376" s="115">
        <v>76.7</v>
      </c>
      <c r="C376" s="128">
        <f t="shared" si="41"/>
        <v>5.0684931506849384</v>
      </c>
      <c r="D376" s="115">
        <v>81.2</v>
      </c>
      <c r="E376" s="128">
        <f t="shared" si="42"/>
        <v>1.5000000000000142</v>
      </c>
      <c r="J376" s="123"/>
      <c r="K376" s="97">
        <v>76.099999999999994</v>
      </c>
      <c r="L376" s="110">
        <f t="shared" si="39"/>
        <v>1.7379679144384994</v>
      </c>
      <c r="M376" s="110">
        <f t="shared" si="40"/>
        <v>1.6021361815754034</v>
      </c>
      <c r="N376" s="116"/>
      <c r="O376" s="125"/>
      <c r="P376" s="115"/>
      <c r="Q376" s="115"/>
      <c r="R376" s="129"/>
      <c r="S376" s="115"/>
    </row>
    <row r="377" spans="1:19" x14ac:dyDescent="0.3">
      <c r="A377" s="105">
        <v>33604</v>
      </c>
      <c r="B377" s="115">
        <v>74.7</v>
      </c>
      <c r="C377" s="128">
        <f t="shared" si="41"/>
        <v>-2.4804177545691752</v>
      </c>
      <c r="D377" s="115">
        <v>80</v>
      </c>
      <c r="E377" s="128">
        <f t="shared" si="42"/>
        <v>1.5228426395939039</v>
      </c>
      <c r="J377" s="123"/>
      <c r="K377" s="97">
        <v>74.900000000000006</v>
      </c>
      <c r="L377" s="110">
        <f>K377/K389*100-100</f>
        <v>-1.0568031704095091</v>
      </c>
      <c r="M377" s="110">
        <f t="shared" si="40"/>
        <v>1.2162162162162105</v>
      </c>
      <c r="N377" s="116"/>
      <c r="O377" s="125"/>
      <c r="P377" s="115"/>
      <c r="Q377" s="115"/>
      <c r="R377" s="129"/>
      <c r="S377" s="115"/>
    </row>
    <row r="378" spans="1:19" x14ac:dyDescent="0.3">
      <c r="A378" s="105">
        <v>33573</v>
      </c>
      <c r="B378" s="115">
        <v>73.7</v>
      </c>
      <c r="C378" s="106"/>
      <c r="D378" s="115">
        <v>78.8</v>
      </c>
      <c r="E378" s="128">
        <f t="shared" si="42"/>
        <v>-0.25316455696201956</v>
      </c>
      <c r="J378" s="123"/>
      <c r="K378" s="97">
        <v>74</v>
      </c>
      <c r="L378" s="110"/>
      <c r="M378" s="110">
        <f t="shared" si="40"/>
        <v>-0.13495276653171118</v>
      </c>
      <c r="N378" s="116"/>
      <c r="O378" s="125"/>
      <c r="P378" s="115"/>
      <c r="Q378" s="115"/>
      <c r="R378" s="129"/>
      <c r="S378" s="115"/>
    </row>
    <row r="379" spans="1:19" x14ac:dyDescent="0.3">
      <c r="A379" s="105">
        <v>33543</v>
      </c>
      <c r="B379" s="115">
        <v>81.7</v>
      </c>
      <c r="C379" s="106"/>
      <c r="D379" s="115">
        <v>79</v>
      </c>
      <c r="E379" s="128">
        <f t="shared" si="42"/>
        <v>1.1523687580025808</v>
      </c>
      <c r="J379" s="123"/>
      <c r="K379" s="97">
        <v>74.099999999999994</v>
      </c>
      <c r="L379" s="110"/>
      <c r="M379" s="110">
        <f t="shared" si="40"/>
        <v>1.0914051841746328</v>
      </c>
      <c r="N379" s="116"/>
      <c r="O379" s="125"/>
      <c r="P379" s="115"/>
      <c r="Q379" s="115"/>
      <c r="R379" s="129"/>
      <c r="S379" s="115"/>
    </row>
    <row r="380" spans="1:19" x14ac:dyDescent="0.3">
      <c r="A380" s="105">
        <v>33512</v>
      </c>
      <c r="B380" s="115">
        <v>85.4</v>
      </c>
      <c r="C380" s="106"/>
      <c r="D380" s="115">
        <v>78.099999999999994</v>
      </c>
      <c r="E380" s="128">
        <f t="shared" si="42"/>
        <v>2.0915032679738488</v>
      </c>
      <c r="J380" s="123"/>
      <c r="K380" s="97">
        <v>73.3</v>
      </c>
      <c r="L380" s="110"/>
      <c r="M380" s="110">
        <f t="shared" si="40"/>
        <v>2.0891364902506808</v>
      </c>
      <c r="N380" s="116"/>
      <c r="O380" s="125"/>
      <c r="P380" s="115"/>
      <c r="Q380" s="115"/>
      <c r="R380" s="129"/>
      <c r="S380" s="115"/>
    </row>
    <row r="381" spans="1:19" x14ac:dyDescent="0.3">
      <c r="A381" s="105">
        <v>33482</v>
      </c>
      <c r="B381" s="115">
        <v>80.400000000000006</v>
      </c>
      <c r="C381" s="106"/>
      <c r="D381" s="115">
        <v>76.5</v>
      </c>
      <c r="E381" s="128">
        <f t="shared" si="42"/>
        <v>-0.52015604681405136</v>
      </c>
      <c r="J381" s="123"/>
      <c r="K381" s="97">
        <v>71.8</v>
      </c>
      <c r="L381" s="110"/>
      <c r="M381" s="110">
        <f t="shared" si="40"/>
        <v>-0.96551724137931672</v>
      </c>
      <c r="N381" s="116"/>
      <c r="O381" s="125"/>
      <c r="P381" s="115"/>
      <c r="Q381" s="115"/>
      <c r="R381" s="129"/>
      <c r="S381" s="115"/>
    </row>
    <row r="382" spans="1:19" x14ac:dyDescent="0.3">
      <c r="A382" s="105">
        <v>33451</v>
      </c>
      <c r="B382" s="115">
        <v>70</v>
      </c>
      <c r="C382" s="106"/>
      <c r="D382" s="115">
        <v>76.900000000000006</v>
      </c>
      <c r="E382" s="128">
        <f t="shared" si="42"/>
        <v>-1.7879948914431623</v>
      </c>
      <c r="J382" s="123"/>
      <c r="K382" s="97">
        <v>72.5</v>
      </c>
      <c r="L382" s="110"/>
      <c r="M382" s="110">
        <f t="shared" si="40"/>
        <v>-1.3605442176870781</v>
      </c>
      <c r="N382" s="116"/>
      <c r="O382" s="125"/>
      <c r="P382" s="115"/>
      <c r="Q382" s="115"/>
      <c r="R382" s="129"/>
      <c r="S382" s="115"/>
    </row>
    <row r="383" spans="1:19" x14ac:dyDescent="0.3">
      <c r="A383" s="105">
        <v>33420</v>
      </c>
      <c r="B383" s="115">
        <v>77.900000000000006</v>
      </c>
      <c r="C383" s="106"/>
      <c r="D383" s="115">
        <v>78.3</v>
      </c>
      <c r="E383" s="128">
        <f t="shared" si="42"/>
        <v>-2.0025031289111439</v>
      </c>
      <c r="J383" s="123"/>
      <c r="K383" s="97">
        <v>73.5</v>
      </c>
      <c r="L383" s="110"/>
      <c r="M383" s="110">
        <f t="shared" si="40"/>
        <v>-2.7777777777777715</v>
      </c>
      <c r="N383" s="116"/>
      <c r="O383" s="125"/>
      <c r="P383" s="115"/>
      <c r="Q383" s="115"/>
      <c r="R383" s="129"/>
      <c r="S383" s="115"/>
    </row>
    <row r="384" spans="1:19" x14ac:dyDescent="0.3">
      <c r="A384" s="105">
        <v>33390</v>
      </c>
      <c r="B384" s="115">
        <v>81.099999999999994</v>
      </c>
      <c r="C384" s="106"/>
      <c r="D384" s="115">
        <v>79.900000000000006</v>
      </c>
      <c r="E384" s="128">
        <f t="shared" si="42"/>
        <v>3.0967741935483843</v>
      </c>
      <c r="J384" s="123"/>
      <c r="K384" s="97">
        <v>75.599999999999994</v>
      </c>
      <c r="L384" s="110"/>
      <c r="M384" s="110">
        <f t="shared" si="40"/>
        <v>4.2758620689655089</v>
      </c>
      <c r="N384" s="116"/>
      <c r="O384" s="125"/>
      <c r="P384" s="115"/>
      <c r="Q384" s="115"/>
      <c r="R384" s="129"/>
      <c r="S384" s="115"/>
    </row>
    <row r="385" spans="1:19" x14ac:dyDescent="0.3">
      <c r="A385" s="105">
        <v>33359</v>
      </c>
      <c r="B385" s="115">
        <v>75.099999999999994</v>
      </c>
      <c r="C385" s="106"/>
      <c r="D385" s="115">
        <v>77.5</v>
      </c>
      <c r="E385" s="128">
        <f t="shared" si="42"/>
        <v>-1.1479591836734784</v>
      </c>
      <c r="J385" s="123"/>
      <c r="K385" s="97">
        <v>72.5</v>
      </c>
      <c r="L385" s="110"/>
      <c r="M385" s="110">
        <f t="shared" si="40"/>
        <v>-1.6282225237449097</v>
      </c>
      <c r="N385" s="116"/>
      <c r="O385" s="125"/>
      <c r="P385" s="115"/>
      <c r="Q385" s="115"/>
      <c r="R385" s="129"/>
      <c r="S385" s="115"/>
    </row>
    <row r="386" spans="1:19" x14ac:dyDescent="0.3">
      <c r="A386" s="105">
        <v>33329</v>
      </c>
      <c r="B386" s="115">
        <v>81.400000000000006</v>
      </c>
      <c r="C386" s="106"/>
      <c r="D386" s="115">
        <v>78.400000000000006</v>
      </c>
      <c r="E386" s="128">
        <f t="shared" si="42"/>
        <v>-0.88495575221237743</v>
      </c>
      <c r="J386" s="123"/>
      <c r="K386" s="97">
        <v>73.7</v>
      </c>
      <c r="L386" s="110"/>
      <c r="M386" s="110">
        <f t="shared" si="40"/>
        <v>-0.80753701211304474</v>
      </c>
      <c r="N386" s="116"/>
      <c r="O386" s="125"/>
      <c r="P386" s="115"/>
      <c r="Q386" s="115"/>
      <c r="R386" s="129"/>
      <c r="S386" s="115"/>
    </row>
    <row r="387" spans="1:19" x14ac:dyDescent="0.3">
      <c r="A387" s="105">
        <v>33298</v>
      </c>
      <c r="B387" s="115">
        <v>79.3</v>
      </c>
      <c r="C387" s="106"/>
      <c r="D387" s="115">
        <v>79.099999999999994</v>
      </c>
      <c r="E387" s="128">
        <f t="shared" si="42"/>
        <v>0.12658227848100978</v>
      </c>
      <c r="J387" s="123"/>
      <c r="K387" s="97">
        <v>74.3</v>
      </c>
      <c r="L387" s="110"/>
      <c r="M387" s="110">
        <f t="shared" si="40"/>
        <v>-0.66844919786096568</v>
      </c>
      <c r="N387" s="116"/>
      <c r="O387" s="125"/>
      <c r="P387" s="115"/>
      <c r="Q387" s="115"/>
      <c r="R387" s="129"/>
      <c r="S387" s="115"/>
    </row>
    <row r="388" spans="1:19" x14ac:dyDescent="0.3">
      <c r="A388" s="105">
        <v>33270</v>
      </c>
      <c r="B388" s="115">
        <v>73</v>
      </c>
      <c r="C388" s="106"/>
      <c r="D388" s="115">
        <v>79</v>
      </c>
      <c r="E388" s="128">
        <f t="shared" si="42"/>
        <v>-2.2277227722772324</v>
      </c>
      <c r="J388" s="123"/>
      <c r="K388" s="97">
        <v>74.8</v>
      </c>
      <c r="L388" s="110"/>
      <c r="M388" s="110">
        <f t="shared" si="40"/>
        <v>-1.1889035667107066</v>
      </c>
      <c r="N388" s="116"/>
      <c r="O388" s="125"/>
      <c r="P388" s="115"/>
      <c r="Q388" s="115"/>
      <c r="R388" s="129"/>
      <c r="S388" s="115"/>
    </row>
    <row r="389" spans="1:19" x14ac:dyDescent="0.3">
      <c r="A389" s="105">
        <v>33239</v>
      </c>
      <c r="B389" s="115">
        <v>76.599999999999994</v>
      </c>
      <c r="C389" s="106"/>
      <c r="D389" s="115">
        <v>80.8</v>
      </c>
      <c r="J389" s="123"/>
      <c r="K389" s="97">
        <v>75.7</v>
      </c>
      <c r="L389" s="110"/>
      <c r="M389" s="110"/>
      <c r="N389" s="116"/>
      <c r="O389" s="125"/>
      <c r="P389" s="115"/>
      <c r="Q389" s="115"/>
      <c r="R389" s="129"/>
      <c r="S389" s="115"/>
    </row>
    <row r="390" spans="1:19" x14ac:dyDescent="0.3">
      <c r="K390" s="115" t="s">
        <v>346</v>
      </c>
    </row>
    <row r="391" spans="1:19" x14ac:dyDescent="0.3">
      <c r="K391" s="115" t="s">
        <v>346</v>
      </c>
    </row>
    <row r="392" spans="1:19" x14ac:dyDescent="0.3">
      <c r="K392" s="115" t="s">
        <v>346</v>
      </c>
    </row>
    <row r="393" spans="1:19" x14ac:dyDescent="0.3">
      <c r="K393" s="115"/>
    </row>
    <row r="394" spans="1:19" x14ac:dyDescent="0.3">
      <c r="K394" s="115"/>
    </row>
    <row r="395" spans="1:19" x14ac:dyDescent="0.3">
      <c r="K395" s="115"/>
    </row>
    <row r="396" spans="1:19" x14ac:dyDescent="0.3">
      <c r="K396" s="115"/>
    </row>
    <row r="397" spans="1:19" x14ac:dyDescent="0.3">
      <c r="K397" s="115"/>
    </row>
  </sheetData>
  <mergeCells count="7">
    <mergeCell ref="W1:Y1"/>
    <mergeCell ref="B4:C4"/>
    <mergeCell ref="D4:E4"/>
    <mergeCell ref="B3:J3"/>
    <mergeCell ref="K4:R4"/>
    <mergeCell ref="K3:N3"/>
    <mergeCell ref="O3:R3"/>
  </mergeCells>
  <conditionalFormatting sqref="E102:E388">
    <cfRule type="cellIs" dxfId="438" priority="31" stopIfTrue="1" operator="lessThan">
      <formula>0</formula>
    </cfRule>
    <cfRule type="cellIs" dxfId="437" priority="32" stopIfTrue="1" operator="greaterThan">
      <formula>0</formula>
    </cfRule>
  </conditionalFormatting>
  <conditionalFormatting sqref="E41:E101">
    <cfRule type="cellIs" dxfId="436" priority="29" stopIfTrue="1" operator="lessThan">
      <formula>0</formula>
    </cfRule>
    <cfRule type="cellIs" dxfId="435" priority="30" stopIfTrue="1" operator="greaterThan">
      <formula>0</formula>
    </cfRule>
  </conditionalFormatting>
  <conditionalFormatting sqref="E39">
    <cfRule type="cellIs" dxfId="434" priority="25" stopIfTrue="1" operator="lessThan">
      <formula>0</formula>
    </cfRule>
    <cfRule type="cellIs" dxfId="433" priority="26" stopIfTrue="1" operator="greaterThan">
      <formula>0</formula>
    </cfRule>
  </conditionalFormatting>
  <conditionalFormatting sqref="E40">
    <cfRule type="cellIs" dxfId="432" priority="27" stopIfTrue="1" operator="lessThan">
      <formula>0</formula>
    </cfRule>
    <cfRule type="cellIs" dxfId="431" priority="28" stopIfTrue="1" operator="greaterThan">
      <formula>0</formula>
    </cfRule>
  </conditionalFormatting>
  <conditionalFormatting sqref="E38">
    <cfRule type="cellIs" dxfId="430" priority="23" stopIfTrue="1" operator="lessThan">
      <formula>0</formula>
    </cfRule>
    <cfRule type="cellIs" dxfId="429" priority="24" stopIfTrue="1" operator="greaterThan">
      <formula>0</formula>
    </cfRule>
  </conditionalFormatting>
  <conditionalFormatting sqref="E35:E37">
    <cfRule type="cellIs" dxfId="428" priority="21" stopIfTrue="1" operator="lessThan">
      <formula>0</formula>
    </cfRule>
    <cfRule type="cellIs" dxfId="427" priority="22" stopIfTrue="1" operator="greaterThan">
      <formula>0</formula>
    </cfRule>
  </conditionalFormatting>
  <conditionalFormatting sqref="E34">
    <cfRule type="cellIs" dxfId="426" priority="19" stopIfTrue="1" operator="lessThan">
      <formula>0</formula>
    </cfRule>
    <cfRule type="cellIs" dxfId="425" priority="20" stopIfTrue="1" operator="greaterThan">
      <formula>0</formula>
    </cfRule>
  </conditionalFormatting>
  <conditionalFormatting sqref="E33">
    <cfRule type="cellIs" dxfId="424" priority="17" stopIfTrue="1" operator="lessThan">
      <formula>0</formula>
    </cfRule>
    <cfRule type="cellIs" dxfId="423" priority="18" stopIfTrue="1" operator="greaterThan">
      <formula>0</formula>
    </cfRule>
  </conditionalFormatting>
  <conditionalFormatting sqref="E32">
    <cfRule type="cellIs" dxfId="422" priority="15" stopIfTrue="1" operator="lessThan">
      <formula>0</formula>
    </cfRule>
    <cfRule type="cellIs" dxfId="421" priority="16" stopIfTrue="1" operator="greaterThan">
      <formula>0</formula>
    </cfRule>
  </conditionalFormatting>
  <conditionalFormatting sqref="E31">
    <cfRule type="cellIs" dxfId="420" priority="13" stopIfTrue="1" operator="lessThan">
      <formula>0</formula>
    </cfRule>
    <cfRule type="cellIs" dxfId="419" priority="14" stopIfTrue="1" operator="greaterThan">
      <formula>0</formula>
    </cfRule>
  </conditionalFormatting>
  <conditionalFormatting sqref="E6:E18">
    <cfRule type="cellIs" dxfId="418" priority="11" stopIfTrue="1" operator="lessThan">
      <formula>0</formula>
    </cfRule>
    <cfRule type="cellIs" dxfId="417" priority="12" stopIfTrue="1" operator="greaterThan">
      <formula>0</formula>
    </cfRule>
  </conditionalFormatting>
  <conditionalFormatting sqref="E22:E30">
    <cfRule type="cellIs" dxfId="416" priority="5" stopIfTrue="1" operator="lessThan">
      <formula>0</formula>
    </cfRule>
    <cfRule type="cellIs" dxfId="415" priority="6" stopIfTrue="1" operator="greaterThan">
      <formula>0</formula>
    </cfRule>
  </conditionalFormatting>
  <conditionalFormatting sqref="E20:E21">
    <cfRule type="cellIs" dxfId="414" priority="3" stopIfTrue="1" operator="lessThan">
      <formula>0</formula>
    </cfRule>
    <cfRule type="cellIs" dxfId="413" priority="4" stopIfTrue="1" operator="greaterThan">
      <formula>0</formula>
    </cfRule>
  </conditionalFormatting>
  <conditionalFormatting sqref="E19">
    <cfRule type="cellIs" dxfId="412" priority="1" stopIfTrue="1" operator="lessThan">
      <formula>0</formula>
    </cfRule>
    <cfRule type="cellIs" dxfId="411" priority="2" stopIfTrue="1" operator="greaterThan">
      <formula>0</formula>
    </cfRule>
  </conditionalFormatting>
  <hyperlinks>
    <hyperlink ref="Y1:Z1" location="Übersicht!A1" display="zurück zur Überischt" xr:uid="{B4B0C172-BEB9-426A-96D5-FD8458C0024B}"/>
    <hyperlink ref="A2" r:id="rId1" tooltip="Link zur Fußnote 1" xr:uid="{80245D04-20E6-4C29-9BB8-3930180B8699}"/>
    <hyperlink ref="K2" r:id="rId2" location="abreadcrumb" display="abreadcrumb" xr:uid="{486CB19E-C0A1-4F2E-AB88-7D97AA34AB7A}"/>
    <hyperlink ref="W1:Y1" location="Übersicht!A1" display="zurück zur Überischt" xr:uid="{E91E554D-F8E5-4073-AD0F-CE655661E1D8}"/>
  </hyperlinks>
  <pageMargins left="0.78740157499999996" right="0.78740157499999996" top="0.984251969" bottom="0.984251969" header="0.4921259845" footer="0.4921259845"/>
  <pageSetup paperSize="9" orientation="portrait" horizontalDpi="300" verticalDpi="300"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20EB2-504B-4322-B8B4-D22AB1E593C7}">
  <dimension ref="A1:S2556"/>
  <sheetViews>
    <sheetView zoomScale="70" zoomScaleNormal="70" workbookViewId="0">
      <pane xSplit="2" ySplit="6" topLeftCell="C367" activePane="bottomRight" state="frozen"/>
      <selection pane="topRight" activeCell="H12" sqref="H12"/>
      <selection pane="bottomLeft" activeCell="H12" sqref="H12"/>
      <selection pane="bottomRight" activeCell="D382" sqref="D382"/>
    </sheetView>
  </sheetViews>
  <sheetFormatPr baseColWidth="10" defaultColWidth="12.6640625" defaultRowHeight="13.8" x14ac:dyDescent="0.3"/>
  <cols>
    <col min="1" max="2" width="9.109375" style="30" customWidth="1"/>
    <col min="3" max="3" width="27.88671875" style="41" bestFit="1" customWidth="1"/>
    <col min="4" max="4" width="12" style="41" bestFit="1" customWidth="1"/>
    <col min="5" max="5" width="19.33203125" style="41" bestFit="1" customWidth="1"/>
    <col min="6" max="6" width="18.109375" style="41" bestFit="1" customWidth="1"/>
    <col min="7" max="7" width="18.6640625" style="41" bestFit="1" customWidth="1"/>
    <col min="8" max="8" width="15.33203125" style="41" bestFit="1" customWidth="1"/>
    <col min="9" max="9" width="27.109375" style="41" bestFit="1" customWidth="1"/>
    <col min="10" max="10" width="14.33203125" style="41" bestFit="1" customWidth="1"/>
    <col min="11" max="11" width="9.5546875" style="41" bestFit="1" customWidth="1"/>
    <col min="12" max="12" width="9.6640625" style="41" bestFit="1" customWidth="1"/>
    <col min="13" max="13" width="36.88671875" style="41" bestFit="1" customWidth="1"/>
    <col min="14" max="14" width="20.6640625" style="41" bestFit="1" customWidth="1"/>
    <col min="15" max="15" width="51.5546875" style="41" bestFit="1" customWidth="1"/>
    <col min="16" max="16" width="28.6640625" style="41" bestFit="1" customWidth="1"/>
    <col min="17" max="17" width="16.6640625" style="41" bestFit="1" customWidth="1"/>
    <col min="18" max="18" width="53.5546875" style="41" bestFit="1" customWidth="1"/>
    <col min="19" max="19" width="25.88671875" style="41" bestFit="1" customWidth="1"/>
    <col min="20" max="16384" width="12.6640625" style="30"/>
  </cols>
  <sheetData>
    <row r="1" spans="1:19" ht="31.2" x14ac:dyDescent="0.5">
      <c r="A1" s="28" t="s">
        <v>400</v>
      </c>
      <c r="E1" s="130"/>
      <c r="Q1" s="552" t="s">
        <v>268</v>
      </c>
      <c r="R1" s="552"/>
      <c r="S1" s="552"/>
    </row>
    <row r="2" spans="1:19" x14ac:dyDescent="0.3">
      <c r="A2" s="131" t="s">
        <v>401</v>
      </c>
    </row>
    <row r="3" spans="1:19" x14ac:dyDescent="0.3">
      <c r="A3" s="132" t="s">
        <v>402</v>
      </c>
    </row>
    <row r="4" spans="1:19" x14ac:dyDescent="0.3">
      <c r="A4" s="131" t="s">
        <v>403</v>
      </c>
    </row>
    <row r="5" spans="1:19" x14ac:dyDescent="0.3">
      <c r="A5" s="131"/>
    </row>
    <row r="6" spans="1:19" ht="33.75" customHeight="1" x14ac:dyDescent="0.3">
      <c r="A6" s="133"/>
      <c r="B6" s="133"/>
      <c r="C6" s="134" t="s">
        <v>404</v>
      </c>
      <c r="D6" s="134" t="s">
        <v>405</v>
      </c>
      <c r="E6" s="134" t="s">
        <v>300</v>
      </c>
      <c r="F6" s="134" t="s">
        <v>302</v>
      </c>
      <c r="G6" s="134" t="s">
        <v>303</v>
      </c>
      <c r="H6" s="134" t="s">
        <v>301</v>
      </c>
      <c r="I6" s="134" t="s">
        <v>298</v>
      </c>
      <c r="J6" s="134" t="s">
        <v>406</v>
      </c>
      <c r="K6" s="134" t="s">
        <v>407</v>
      </c>
      <c r="L6" s="134" t="s">
        <v>408</v>
      </c>
      <c r="M6" s="134" t="s">
        <v>409</v>
      </c>
      <c r="N6" s="134" t="s">
        <v>410</v>
      </c>
      <c r="O6" s="134" t="s">
        <v>311</v>
      </c>
      <c r="P6" s="134" t="s">
        <v>411</v>
      </c>
      <c r="Q6" s="134" t="s">
        <v>313</v>
      </c>
      <c r="R6" s="134" t="s">
        <v>314</v>
      </c>
      <c r="S6" s="134" t="s">
        <v>315</v>
      </c>
    </row>
    <row r="7" spans="1:19" hidden="1" x14ac:dyDescent="0.3">
      <c r="A7" s="135" t="s">
        <v>412</v>
      </c>
      <c r="B7" s="136" t="s">
        <v>413</v>
      </c>
      <c r="C7" s="41">
        <v>80.8</v>
      </c>
      <c r="D7" s="41">
        <v>74.8</v>
      </c>
      <c r="E7" s="41">
        <v>67.5</v>
      </c>
      <c r="F7" s="41">
        <v>137.19999999999999</v>
      </c>
      <c r="G7" s="41">
        <v>99.3</v>
      </c>
      <c r="H7" s="41">
        <v>105.5</v>
      </c>
      <c r="I7" s="41">
        <v>75.7</v>
      </c>
      <c r="J7" s="41" t="s">
        <v>292</v>
      </c>
      <c r="K7" s="41">
        <v>77.099999999999994</v>
      </c>
      <c r="L7" s="41">
        <v>59.2</v>
      </c>
      <c r="M7" s="41">
        <v>95.4</v>
      </c>
      <c r="N7" s="41">
        <v>65.099999999999994</v>
      </c>
      <c r="O7" s="41">
        <v>35.9</v>
      </c>
      <c r="P7" s="41">
        <v>75.400000000000006</v>
      </c>
      <c r="Q7" s="41">
        <v>82.4</v>
      </c>
      <c r="R7" s="41">
        <v>56.3</v>
      </c>
      <c r="S7" s="41">
        <v>65.099999999999994</v>
      </c>
    </row>
    <row r="8" spans="1:19" hidden="1" x14ac:dyDescent="0.3">
      <c r="B8" s="136" t="s">
        <v>414</v>
      </c>
      <c r="C8" s="41">
        <v>79</v>
      </c>
      <c r="D8" s="41">
        <v>73.8</v>
      </c>
      <c r="E8" s="41">
        <v>66.2</v>
      </c>
      <c r="F8" s="41">
        <v>139</v>
      </c>
      <c r="G8" s="41">
        <v>96.8</v>
      </c>
      <c r="H8" s="41">
        <v>103.6</v>
      </c>
      <c r="I8" s="41">
        <v>74.8</v>
      </c>
      <c r="J8" s="41" t="s">
        <v>292</v>
      </c>
      <c r="K8" s="41">
        <v>74.099999999999994</v>
      </c>
      <c r="L8" s="41">
        <v>51.6</v>
      </c>
      <c r="M8" s="41">
        <v>98.3</v>
      </c>
      <c r="N8" s="41">
        <v>66.2</v>
      </c>
      <c r="O8" s="41">
        <v>36.299999999999997</v>
      </c>
      <c r="P8" s="41">
        <v>76.099999999999994</v>
      </c>
      <c r="Q8" s="41">
        <v>79.900000000000006</v>
      </c>
      <c r="R8" s="41">
        <v>53.9</v>
      </c>
      <c r="S8" s="41">
        <v>67.900000000000006</v>
      </c>
    </row>
    <row r="9" spans="1:19" hidden="1" x14ac:dyDescent="0.3">
      <c r="B9" s="136" t="s">
        <v>415</v>
      </c>
      <c r="C9" s="41">
        <v>79.099999999999994</v>
      </c>
      <c r="D9" s="41">
        <v>73.400000000000006</v>
      </c>
      <c r="E9" s="41">
        <v>65.900000000000006</v>
      </c>
      <c r="F9" s="41">
        <v>140.19999999999999</v>
      </c>
      <c r="G9" s="41">
        <v>96.4</v>
      </c>
      <c r="H9" s="41">
        <v>103.3</v>
      </c>
      <c r="I9" s="41">
        <v>74.3</v>
      </c>
      <c r="J9" s="41" t="s">
        <v>292</v>
      </c>
      <c r="K9" s="41">
        <v>74.3</v>
      </c>
      <c r="L9" s="41">
        <v>51.6</v>
      </c>
      <c r="M9" s="41">
        <v>98.3</v>
      </c>
      <c r="N9" s="41">
        <v>65.5</v>
      </c>
      <c r="O9" s="41">
        <v>36.799999999999997</v>
      </c>
      <c r="P9" s="41">
        <v>75.7</v>
      </c>
      <c r="Q9" s="41">
        <v>79.5</v>
      </c>
      <c r="R9" s="41">
        <v>53</v>
      </c>
      <c r="S9" s="41">
        <v>65.8</v>
      </c>
    </row>
    <row r="10" spans="1:19" hidden="1" x14ac:dyDescent="0.3">
      <c r="B10" s="136" t="s">
        <v>416</v>
      </c>
      <c r="C10" s="41">
        <v>78.400000000000006</v>
      </c>
      <c r="D10" s="41">
        <v>73.099999999999994</v>
      </c>
      <c r="E10" s="41">
        <v>65.099999999999994</v>
      </c>
      <c r="F10" s="41">
        <v>136.6</v>
      </c>
      <c r="G10" s="41">
        <v>95.4</v>
      </c>
      <c r="H10" s="41">
        <v>102.3</v>
      </c>
      <c r="I10" s="41">
        <v>73.7</v>
      </c>
      <c r="J10" s="41" t="s">
        <v>292</v>
      </c>
      <c r="K10" s="41">
        <v>74.599999999999994</v>
      </c>
      <c r="L10" s="41">
        <v>50.2</v>
      </c>
      <c r="M10" s="41">
        <v>95.1</v>
      </c>
      <c r="N10" s="41">
        <v>65.3</v>
      </c>
      <c r="O10" s="41">
        <v>36.6</v>
      </c>
      <c r="P10" s="41">
        <v>74.8</v>
      </c>
      <c r="Q10" s="41">
        <v>78.099999999999994</v>
      </c>
      <c r="R10" s="41">
        <v>52.7</v>
      </c>
      <c r="S10" s="41">
        <v>69.8</v>
      </c>
    </row>
    <row r="11" spans="1:19" hidden="1" x14ac:dyDescent="0.3">
      <c r="B11" s="136" t="s">
        <v>417</v>
      </c>
      <c r="C11" s="41">
        <v>77.5</v>
      </c>
      <c r="D11" s="41">
        <v>72.3</v>
      </c>
      <c r="E11" s="41">
        <v>64.099999999999994</v>
      </c>
      <c r="F11" s="41">
        <v>133.4</v>
      </c>
      <c r="G11" s="41">
        <v>93.8</v>
      </c>
      <c r="H11" s="41">
        <v>100.1</v>
      </c>
      <c r="I11" s="41">
        <v>72.5</v>
      </c>
      <c r="J11" s="41" t="s">
        <v>292</v>
      </c>
      <c r="K11" s="41">
        <v>72.400000000000006</v>
      </c>
      <c r="L11" s="41">
        <v>50.5</v>
      </c>
      <c r="M11" s="41">
        <v>95.2</v>
      </c>
      <c r="N11" s="41">
        <v>65</v>
      </c>
      <c r="O11" s="41">
        <v>35.6</v>
      </c>
      <c r="P11" s="41">
        <v>74</v>
      </c>
      <c r="Q11" s="41">
        <v>76.900000000000006</v>
      </c>
      <c r="R11" s="41">
        <v>51.5</v>
      </c>
      <c r="S11" s="41">
        <v>69.400000000000006</v>
      </c>
    </row>
    <row r="12" spans="1:19" hidden="1" x14ac:dyDescent="0.3">
      <c r="B12" s="136" t="s">
        <v>418</v>
      </c>
      <c r="C12" s="41">
        <v>79.900000000000006</v>
      </c>
      <c r="D12" s="41">
        <v>74.599999999999994</v>
      </c>
      <c r="E12" s="41">
        <v>67.7</v>
      </c>
      <c r="F12" s="41">
        <v>145.69999999999999</v>
      </c>
      <c r="G12" s="41">
        <v>94.6</v>
      </c>
      <c r="H12" s="41">
        <v>102.8</v>
      </c>
      <c r="I12" s="41">
        <v>75.599999999999994</v>
      </c>
      <c r="J12" s="41" t="s">
        <v>292</v>
      </c>
      <c r="K12" s="41">
        <v>74.099999999999994</v>
      </c>
      <c r="L12" s="41">
        <v>50.1</v>
      </c>
      <c r="M12" s="41">
        <v>99</v>
      </c>
      <c r="N12" s="41">
        <v>67</v>
      </c>
      <c r="O12" s="41">
        <v>37.5</v>
      </c>
      <c r="P12" s="41">
        <v>76.900000000000006</v>
      </c>
      <c r="Q12" s="41">
        <v>80</v>
      </c>
      <c r="R12" s="41">
        <v>53.8</v>
      </c>
      <c r="S12" s="41">
        <v>69.400000000000006</v>
      </c>
    </row>
    <row r="13" spans="1:19" hidden="1" x14ac:dyDescent="0.3">
      <c r="B13" s="136" t="s">
        <v>419</v>
      </c>
      <c r="C13" s="41">
        <v>78.3</v>
      </c>
      <c r="D13" s="41">
        <v>73.2</v>
      </c>
      <c r="E13" s="41">
        <v>64.599999999999994</v>
      </c>
      <c r="F13" s="41">
        <v>139.1</v>
      </c>
      <c r="G13" s="41">
        <v>94.9</v>
      </c>
      <c r="H13" s="41">
        <v>101.8</v>
      </c>
      <c r="I13" s="41">
        <v>73.5</v>
      </c>
      <c r="J13" s="41" t="s">
        <v>292</v>
      </c>
      <c r="K13" s="41">
        <v>74.5</v>
      </c>
      <c r="L13" s="41">
        <v>52.6</v>
      </c>
      <c r="M13" s="41">
        <v>95.9</v>
      </c>
      <c r="N13" s="41">
        <v>66</v>
      </c>
      <c r="O13" s="41">
        <v>35.299999999999997</v>
      </c>
      <c r="P13" s="41">
        <v>75.599999999999994</v>
      </c>
      <c r="Q13" s="41">
        <v>78.8</v>
      </c>
      <c r="R13" s="41">
        <v>51.6</v>
      </c>
      <c r="S13" s="41">
        <v>70.900000000000006</v>
      </c>
    </row>
    <row r="14" spans="1:19" hidden="1" x14ac:dyDescent="0.3">
      <c r="B14" s="136" t="s">
        <v>420</v>
      </c>
      <c r="C14" s="41">
        <v>76.900000000000006</v>
      </c>
      <c r="D14" s="41">
        <v>71.8</v>
      </c>
      <c r="E14" s="41">
        <v>64.900000000000006</v>
      </c>
      <c r="F14" s="41">
        <v>128.6</v>
      </c>
      <c r="G14" s="41">
        <v>93.4</v>
      </c>
      <c r="H14" s="41">
        <v>99</v>
      </c>
      <c r="I14" s="41">
        <v>72.5</v>
      </c>
      <c r="J14" s="41" t="s">
        <v>292</v>
      </c>
      <c r="K14" s="41">
        <v>74.599999999999994</v>
      </c>
      <c r="L14" s="41">
        <v>49.4</v>
      </c>
      <c r="M14" s="41">
        <v>89.1</v>
      </c>
      <c r="N14" s="41">
        <v>63.7</v>
      </c>
      <c r="O14" s="41">
        <v>34.6</v>
      </c>
      <c r="P14" s="41">
        <v>73.900000000000006</v>
      </c>
      <c r="Q14" s="41">
        <v>76.400000000000006</v>
      </c>
      <c r="R14" s="41">
        <v>54.2</v>
      </c>
      <c r="S14" s="41">
        <v>72.8</v>
      </c>
    </row>
    <row r="15" spans="1:19" hidden="1" x14ac:dyDescent="0.3">
      <c r="B15" s="136" t="s">
        <v>421</v>
      </c>
      <c r="C15" s="41">
        <v>76.5</v>
      </c>
      <c r="D15" s="41">
        <v>72.099999999999994</v>
      </c>
      <c r="E15" s="41">
        <v>63.2</v>
      </c>
      <c r="F15" s="41">
        <v>135.6</v>
      </c>
      <c r="G15" s="41">
        <v>93.2</v>
      </c>
      <c r="H15" s="41">
        <v>99.8</v>
      </c>
      <c r="I15" s="41">
        <v>71.8</v>
      </c>
      <c r="J15" s="41" t="s">
        <v>292</v>
      </c>
      <c r="K15" s="41">
        <v>73.7</v>
      </c>
      <c r="L15" s="41">
        <v>47.9</v>
      </c>
      <c r="M15" s="41">
        <v>94.9</v>
      </c>
      <c r="N15" s="41">
        <v>64.5</v>
      </c>
      <c r="O15" s="41">
        <v>35.9</v>
      </c>
      <c r="P15" s="41">
        <v>74.3</v>
      </c>
      <c r="Q15" s="41">
        <v>74.400000000000006</v>
      </c>
      <c r="R15" s="41">
        <v>51.8</v>
      </c>
      <c r="S15" s="41">
        <v>68.2</v>
      </c>
    </row>
    <row r="16" spans="1:19" hidden="1" x14ac:dyDescent="0.3">
      <c r="B16" s="136" t="s">
        <v>422</v>
      </c>
      <c r="C16" s="41">
        <v>78.099999999999994</v>
      </c>
      <c r="D16" s="41">
        <v>73</v>
      </c>
      <c r="E16" s="41">
        <v>64.599999999999994</v>
      </c>
      <c r="F16" s="41">
        <v>134.30000000000001</v>
      </c>
      <c r="G16" s="41">
        <v>95.1</v>
      </c>
      <c r="H16" s="41">
        <v>101.4</v>
      </c>
      <c r="I16" s="41">
        <v>73.3</v>
      </c>
      <c r="J16" s="41" t="s">
        <v>292</v>
      </c>
      <c r="K16" s="41">
        <v>75.099999999999994</v>
      </c>
      <c r="L16" s="41">
        <v>55.2</v>
      </c>
      <c r="M16" s="41">
        <v>97</v>
      </c>
      <c r="N16" s="41">
        <v>65.099999999999994</v>
      </c>
      <c r="O16" s="41">
        <v>35.700000000000003</v>
      </c>
      <c r="P16" s="41">
        <v>73.8</v>
      </c>
      <c r="Q16" s="41">
        <v>76.8</v>
      </c>
      <c r="R16" s="41">
        <v>52.8</v>
      </c>
      <c r="S16" s="41">
        <v>70.900000000000006</v>
      </c>
    </row>
    <row r="17" spans="1:19" hidden="1" x14ac:dyDescent="0.3">
      <c r="B17" s="136" t="s">
        <v>423</v>
      </c>
      <c r="C17" s="41">
        <v>79</v>
      </c>
      <c r="D17" s="41">
        <v>74</v>
      </c>
      <c r="E17" s="41">
        <v>65.599999999999994</v>
      </c>
      <c r="F17" s="41">
        <v>136.1</v>
      </c>
      <c r="G17" s="41">
        <v>94.8</v>
      </c>
      <c r="H17" s="41">
        <v>101.5</v>
      </c>
      <c r="I17" s="41">
        <v>74.099999999999994</v>
      </c>
      <c r="J17" s="41" t="s">
        <v>292</v>
      </c>
      <c r="K17" s="41">
        <v>74.900000000000006</v>
      </c>
      <c r="L17" s="41">
        <v>54.7</v>
      </c>
      <c r="M17" s="41">
        <v>96.2</v>
      </c>
      <c r="N17" s="41">
        <v>67.7</v>
      </c>
      <c r="O17" s="41">
        <v>35.299999999999997</v>
      </c>
      <c r="P17" s="41">
        <v>75.3</v>
      </c>
      <c r="Q17" s="41">
        <v>76.099999999999994</v>
      </c>
      <c r="R17" s="41">
        <v>55</v>
      </c>
      <c r="S17" s="41">
        <v>67.8</v>
      </c>
    </row>
    <row r="18" spans="1:19" hidden="1" x14ac:dyDescent="0.3">
      <c r="B18" s="136" t="s">
        <v>424</v>
      </c>
      <c r="C18" s="41">
        <v>78.8</v>
      </c>
      <c r="D18" s="41">
        <v>74.8</v>
      </c>
      <c r="E18" s="41">
        <v>65.400000000000006</v>
      </c>
      <c r="F18" s="41">
        <v>133.6</v>
      </c>
      <c r="G18" s="41">
        <v>94.3</v>
      </c>
      <c r="H18" s="41">
        <v>100</v>
      </c>
      <c r="I18" s="41">
        <v>74</v>
      </c>
      <c r="J18" s="41" t="s">
        <v>292</v>
      </c>
      <c r="K18" s="41">
        <v>76.3</v>
      </c>
      <c r="L18" s="41">
        <v>53.8</v>
      </c>
      <c r="M18" s="41">
        <v>101.7</v>
      </c>
      <c r="N18" s="41">
        <v>68.099999999999994</v>
      </c>
      <c r="O18" s="41">
        <v>35.200000000000003</v>
      </c>
      <c r="P18" s="41">
        <v>75.599999999999994</v>
      </c>
      <c r="Q18" s="41">
        <v>77</v>
      </c>
      <c r="R18" s="41">
        <v>53.4</v>
      </c>
      <c r="S18" s="41">
        <v>71.8</v>
      </c>
    </row>
    <row r="19" spans="1:19" hidden="1" x14ac:dyDescent="0.3">
      <c r="A19" s="135" t="s">
        <v>425</v>
      </c>
      <c r="B19" s="136" t="s">
        <v>413</v>
      </c>
      <c r="C19" s="41">
        <v>80</v>
      </c>
      <c r="D19" s="41">
        <v>75.3</v>
      </c>
      <c r="E19" s="41">
        <v>66.7</v>
      </c>
      <c r="F19" s="41">
        <v>134.80000000000001</v>
      </c>
      <c r="G19" s="41">
        <v>95.6</v>
      </c>
      <c r="H19" s="41">
        <v>101.9</v>
      </c>
      <c r="I19" s="41">
        <v>74.900000000000006</v>
      </c>
      <c r="J19" s="41" t="s">
        <v>292</v>
      </c>
      <c r="K19" s="41">
        <v>76.7</v>
      </c>
      <c r="L19" s="41">
        <v>54.7</v>
      </c>
      <c r="M19" s="41">
        <v>97.4</v>
      </c>
      <c r="N19" s="41">
        <v>66.900000000000006</v>
      </c>
      <c r="O19" s="41">
        <v>34.700000000000003</v>
      </c>
      <c r="P19" s="41">
        <v>76.7</v>
      </c>
      <c r="Q19" s="41">
        <v>77</v>
      </c>
      <c r="R19" s="41">
        <v>57.2</v>
      </c>
      <c r="S19" s="41">
        <v>69.099999999999994</v>
      </c>
    </row>
    <row r="20" spans="1:19" hidden="1" x14ac:dyDescent="0.3">
      <c r="B20" s="136" t="s">
        <v>414</v>
      </c>
      <c r="C20" s="41">
        <v>81.2</v>
      </c>
      <c r="D20" s="41">
        <v>76.099999999999994</v>
      </c>
      <c r="E20" s="41">
        <v>67.8</v>
      </c>
      <c r="F20" s="41">
        <v>137.1</v>
      </c>
      <c r="G20" s="41">
        <v>95.4</v>
      </c>
      <c r="H20" s="41">
        <v>102.1</v>
      </c>
      <c r="I20" s="41">
        <v>76.099999999999994</v>
      </c>
      <c r="J20" s="41" t="s">
        <v>292</v>
      </c>
      <c r="K20" s="41">
        <v>78.7</v>
      </c>
      <c r="L20" s="41">
        <v>55.3</v>
      </c>
      <c r="M20" s="41">
        <v>95.3</v>
      </c>
      <c r="N20" s="41">
        <v>69.8</v>
      </c>
      <c r="O20" s="41">
        <v>34.799999999999997</v>
      </c>
      <c r="P20" s="41">
        <v>77.099999999999994</v>
      </c>
      <c r="Q20" s="41">
        <v>79</v>
      </c>
      <c r="R20" s="41">
        <v>57.6</v>
      </c>
      <c r="S20" s="41">
        <v>68.900000000000006</v>
      </c>
    </row>
    <row r="21" spans="1:19" hidden="1" x14ac:dyDescent="0.3">
      <c r="B21" s="136" t="s">
        <v>415</v>
      </c>
      <c r="C21" s="41">
        <v>79.400000000000006</v>
      </c>
      <c r="D21" s="41">
        <v>74.7</v>
      </c>
      <c r="E21" s="41">
        <v>65.400000000000006</v>
      </c>
      <c r="F21" s="41">
        <v>133.80000000000001</v>
      </c>
      <c r="G21" s="41">
        <v>93.3</v>
      </c>
      <c r="H21" s="41">
        <v>99.7</v>
      </c>
      <c r="I21" s="41">
        <v>74</v>
      </c>
      <c r="J21" s="41" t="s">
        <v>292</v>
      </c>
      <c r="K21" s="41">
        <v>76.900000000000006</v>
      </c>
      <c r="L21" s="41">
        <v>53.8</v>
      </c>
      <c r="M21" s="41">
        <v>93.8</v>
      </c>
      <c r="N21" s="41">
        <v>68.7</v>
      </c>
      <c r="O21" s="41">
        <v>34.200000000000003</v>
      </c>
      <c r="P21" s="41">
        <v>76.7</v>
      </c>
      <c r="Q21" s="41">
        <v>75.3</v>
      </c>
      <c r="R21" s="41">
        <v>55.3</v>
      </c>
      <c r="S21" s="41">
        <v>68.5</v>
      </c>
    </row>
    <row r="22" spans="1:19" hidden="1" x14ac:dyDescent="0.3">
      <c r="B22" s="136" t="s">
        <v>416</v>
      </c>
      <c r="C22" s="41">
        <v>79.099999999999994</v>
      </c>
      <c r="D22" s="41">
        <v>74.099999999999994</v>
      </c>
      <c r="E22" s="41">
        <v>65.7</v>
      </c>
      <c r="F22" s="41">
        <v>133.19999999999999</v>
      </c>
      <c r="G22" s="41">
        <v>94.4</v>
      </c>
      <c r="H22" s="41">
        <v>100.7</v>
      </c>
      <c r="I22" s="41">
        <v>73.900000000000006</v>
      </c>
      <c r="J22" s="41" t="s">
        <v>292</v>
      </c>
      <c r="K22" s="41">
        <v>76.3</v>
      </c>
      <c r="L22" s="41">
        <v>55.9</v>
      </c>
      <c r="M22" s="41">
        <v>92.6</v>
      </c>
      <c r="N22" s="41">
        <v>67.3</v>
      </c>
      <c r="O22" s="41">
        <v>33.4</v>
      </c>
      <c r="P22" s="41">
        <v>76.7</v>
      </c>
      <c r="Q22" s="41">
        <v>78</v>
      </c>
      <c r="R22" s="41">
        <v>54.4</v>
      </c>
      <c r="S22" s="41">
        <v>69.900000000000006</v>
      </c>
    </row>
    <row r="23" spans="1:19" hidden="1" x14ac:dyDescent="0.3">
      <c r="B23" s="136" t="s">
        <v>417</v>
      </c>
      <c r="C23" s="41">
        <v>78.400000000000006</v>
      </c>
      <c r="D23" s="41">
        <v>73.900000000000006</v>
      </c>
      <c r="E23" s="41">
        <v>65.099999999999994</v>
      </c>
      <c r="F23" s="41">
        <v>132.80000000000001</v>
      </c>
      <c r="G23" s="41">
        <v>92.7</v>
      </c>
      <c r="H23" s="41">
        <v>99</v>
      </c>
      <c r="I23" s="41">
        <v>73.3</v>
      </c>
      <c r="J23" s="41" t="s">
        <v>292</v>
      </c>
      <c r="K23" s="41">
        <v>76</v>
      </c>
      <c r="L23" s="41">
        <v>54.2</v>
      </c>
      <c r="M23" s="41">
        <v>93.4</v>
      </c>
      <c r="N23" s="41">
        <v>66.8</v>
      </c>
      <c r="O23" s="41">
        <v>33.299999999999997</v>
      </c>
      <c r="P23" s="41">
        <v>76.7</v>
      </c>
      <c r="Q23" s="41">
        <v>75.2</v>
      </c>
      <c r="R23" s="41">
        <v>55.4</v>
      </c>
      <c r="S23" s="41">
        <v>69.3</v>
      </c>
    </row>
    <row r="24" spans="1:19" hidden="1" x14ac:dyDescent="0.3">
      <c r="B24" s="136" t="s">
        <v>418</v>
      </c>
      <c r="C24" s="41">
        <v>77.5</v>
      </c>
      <c r="D24" s="41">
        <v>72.599999999999994</v>
      </c>
      <c r="E24" s="41">
        <v>63.8</v>
      </c>
      <c r="F24" s="41">
        <v>128.69999999999999</v>
      </c>
      <c r="G24" s="41">
        <v>92.3</v>
      </c>
      <c r="H24" s="41">
        <v>98.4</v>
      </c>
      <c r="I24" s="41">
        <v>72.2</v>
      </c>
      <c r="J24" s="41" t="s">
        <v>292</v>
      </c>
      <c r="K24" s="41">
        <v>75.5</v>
      </c>
      <c r="L24" s="41">
        <v>56</v>
      </c>
      <c r="M24" s="41">
        <v>91.6</v>
      </c>
      <c r="N24" s="41">
        <v>65.5</v>
      </c>
      <c r="O24" s="41">
        <v>32.4</v>
      </c>
      <c r="P24" s="41">
        <v>73.8</v>
      </c>
      <c r="Q24" s="41">
        <v>73.400000000000006</v>
      </c>
      <c r="R24" s="41">
        <v>53.3</v>
      </c>
      <c r="S24" s="41">
        <v>68.3</v>
      </c>
    </row>
    <row r="25" spans="1:19" hidden="1" x14ac:dyDescent="0.3">
      <c r="B25" s="136" t="s">
        <v>419</v>
      </c>
      <c r="C25" s="41">
        <v>76.400000000000006</v>
      </c>
      <c r="D25" s="41">
        <v>71.8</v>
      </c>
      <c r="E25" s="41">
        <v>61.4</v>
      </c>
      <c r="F25" s="41">
        <v>127</v>
      </c>
      <c r="G25" s="41">
        <v>91.8</v>
      </c>
      <c r="H25" s="41">
        <v>97.4</v>
      </c>
      <c r="I25" s="41">
        <v>70.900000000000006</v>
      </c>
      <c r="J25" s="41" t="s">
        <v>292</v>
      </c>
      <c r="K25" s="41">
        <v>74.400000000000006</v>
      </c>
      <c r="L25" s="41">
        <v>53</v>
      </c>
      <c r="M25" s="41">
        <v>90.4</v>
      </c>
      <c r="N25" s="41">
        <v>64.900000000000006</v>
      </c>
      <c r="O25" s="41">
        <v>32.4</v>
      </c>
      <c r="P25" s="41">
        <v>73.2</v>
      </c>
      <c r="Q25" s="41">
        <v>71.7</v>
      </c>
      <c r="R25" s="41">
        <v>53</v>
      </c>
      <c r="S25" s="41">
        <v>67.8</v>
      </c>
    </row>
    <row r="26" spans="1:19" hidden="1" x14ac:dyDescent="0.3">
      <c r="B26" s="136" t="s">
        <v>420</v>
      </c>
      <c r="C26" s="41">
        <v>76.7</v>
      </c>
      <c r="D26" s="41">
        <v>71.8</v>
      </c>
      <c r="E26" s="41">
        <v>62.2</v>
      </c>
      <c r="F26" s="41">
        <v>127.3</v>
      </c>
      <c r="G26" s="41">
        <v>92.9</v>
      </c>
      <c r="H26" s="41">
        <v>98.4</v>
      </c>
      <c r="I26" s="41">
        <v>71.3</v>
      </c>
      <c r="J26" s="41" t="s">
        <v>292</v>
      </c>
      <c r="K26" s="41">
        <v>73.5</v>
      </c>
      <c r="L26" s="41">
        <v>57</v>
      </c>
      <c r="M26" s="41">
        <v>92.9</v>
      </c>
      <c r="N26" s="41">
        <v>65.2</v>
      </c>
      <c r="O26" s="41">
        <v>33.1</v>
      </c>
      <c r="P26" s="41">
        <v>73.8</v>
      </c>
      <c r="Q26" s="41">
        <v>71</v>
      </c>
      <c r="R26" s="41">
        <v>52</v>
      </c>
      <c r="S26" s="41">
        <v>68.8</v>
      </c>
    </row>
    <row r="27" spans="1:19" hidden="1" x14ac:dyDescent="0.3">
      <c r="B27" s="136" t="s">
        <v>421</v>
      </c>
      <c r="C27" s="41">
        <v>76</v>
      </c>
      <c r="D27" s="41">
        <v>70.5</v>
      </c>
      <c r="E27" s="41">
        <v>61.9</v>
      </c>
      <c r="F27" s="41">
        <v>125.6</v>
      </c>
      <c r="G27" s="41">
        <v>93.5</v>
      </c>
      <c r="H27" s="41">
        <v>98.7</v>
      </c>
      <c r="I27" s="41">
        <v>70.5</v>
      </c>
      <c r="J27" s="41" t="s">
        <v>292</v>
      </c>
      <c r="K27" s="41">
        <v>73.8</v>
      </c>
      <c r="L27" s="41">
        <v>55.2</v>
      </c>
      <c r="M27" s="41">
        <v>91.4</v>
      </c>
      <c r="N27" s="41">
        <v>63.4</v>
      </c>
      <c r="O27" s="41">
        <v>31.4</v>
      </c>
      <c r="P27" s="41">
        <v>71.900000000000006</v>
      </c>
      <c r="Q27" s="41">
        <v>71.2</v>
      </c>
      <c r="R27" s="41">
        <v>53.9</v>
      </c>
      <c r="S27" s="41">
        <v>67.8</v>
      </c>
    </row>
    <row r="28" spans="1:19" hidden="1" x14ac:dyDescent="0.3">
      <c r="B28" s="136" t="s">
        <v>422</v>
      </c>
      <c r="C28" s="41">
        <v>76.099999999999994</v>
      </c>
      <c r="D28" s="41">
        <v>70</v>
      </c>
      <c r="E28" s="41">
        <v>61.9</v>
      </c>
      <c r="F28" s="41">
        <v>125</v>
      </c>
      <c r="G28" s="41">
        <v>93</v>
      </c>
      <c r="H28" s="41">
        <v>98.3</v>
      </c>
      <c r="I28" s="41">
        <v>70.400000000000006</v>
      </c>
      <c r="J28" s="41" t="s">
        <v>292</v>
      </c>
      <c r="K28" s="41">
        <v>72.099999999999994</v>
      </c>
      <c r="L28" s="41">
        <v>52.8</v>
      </c>
      <c r="M28" s="41">
        <v>88.4</v>
      </c>
      <c r="N28" s="41">
        <v>63.1</v>
      </c>
      <c r="O28" s="41">
        <v>31.9</v>
      </c>
      <c r="P28" s="41">
        <v>71.2</v>
      </c>
      <c r="Q28" s="41">
        <v>69.5</v>
      </c>
      <c r="R28" s="41">
        <v>54.1</v>
      </c>
      <c r="S28" s="41">
        <v>67.599999999999994</v>
      </c>
    </row>
    <row r="29" spans="1:19" hidden="1" x14ac:dyDescent="0.3">
      <c r="B29" s="136" t="s">
        <v>423</v>
      </c>
      <c r="C29" s="41">
        <v>74.900000000000006</v>
      </c>
      <c r="D29" s="41">
        <v>69.8</v>
      </c>
      <c r="E29" s="41">
        <v>60.5</v>
      </c>
      <c r="F29" s="41">
        <v>125</v>
      </c>
      <c r="G29" s="41">
        <v>90.8</v>
      </c>
      <c r="H29" s="41">
        <v>96.3</v>
      </c>
      <c r="I29" s="41">
        <v>69.3</v>
      </c>
      <c r="J29" s="41" t="s">
        <v>292</v>
      </c>
      <c r="K29" s="41">
        <v>72</v>
      </c>
      <c r="L29" s="41">
        <v>51.2</v>
      </c>
      <c r="M29" s="41">
        <v>85.8</v>
      </c>
      <c r="N29" s="41">
        <v>63.4</v>
      </c>
      <c r="O29" s="41">
        <v>31.5</v>
      </c>
      <c r="P29" s="41">
        <v>70.7</v>
      </c>
      <c r="Q29" s="41">
        <v>68.8</v>
      </c>
      <c r="R29" s="41">
        <v>50.6</v>
      </c>
      <c r="S29" s="41">
        <v>66.3</v>
      </c>
    </row>
    <row r="30" spans="1:19" hidden="1" x14ac:dyDescent="0.3">
      <c r="B30" s="136" t="s">
        <v>424</v>
      </c>
      <c r="C30" s="41">
        <v>74.400000000000006</v>
      </c>
      <c r="D30" s="41">
        <v>69.099999999999994</v>
      </c>
      <c r="E30" s="41">
        <v>58.4</v>
      </c>
      <c r="F30" s="41">
        <v>126.3</v>
      </c>
      <c r="G30" s="41">
        <v>91.9</v>
      </c>
      <c r="H30" s="41">
        <v>96.8</v>
      </c>
      <c r="I30" s="41">
        <v>68.3</v>
      </c>
      <c r="J30" s="41" t="s">
        <v>292</v>
      </c>
      <c r="K30" s="41">
        <v>70.099999999999994</v>
      </c>
      <c r="L30" s="41">
        <v>57</v>
      </c>
      <c r="M30" s="41">
        <v>87.6</v>
      </c>
      <c r="N30" s="41">
        <v>65</v>
      </c>
      <c r="O30" s="41">
        <v>31.5</v>
      </c>
      <c r="P30" s="41">
        <v>69.2</v>
      </c>
      <c r="Q30" s="41">
        <v>65.7</v>
      </c>
      <c r="R30" s="41">
        <v>46</v>
      </c>
      <c r="S30" s="41">
        <v>68</v>
      </c>
    </row>
    <row r="31" spans="1:19" hidden="1" x14ac:dyDescent="0.3">
      <c r="A31" s="135" t="s">
        <v>426</v>
      </c>
      <c r="B31" s="136" t="s">
        <v>413</v>
      </c>
      <c r="C31" s="41">
        <v>73.599999999999994</v>
      </c>
      <c r="D31" s="41">
        <v>68.3</v>
      </c>
      <c r="E31" s="41">
        <v>57.4</v>
      </c>
      <c r="F31" s="41">
        <v>128.1</v>
      </c>
      <c r="G31" s="41">
        <v>89.7</v>
      </c>
      <c r="H31" s="41">
        <v>95.6</v>
      </c>
      <c r="I31" s="41">
        <v>67.5</v>
      </c>
      <c r="J31" s="41" t="s">
        <v>292</v>
      </c>
      <c r="K31" s="41">
        <v>71.7</v>
      </c>
      <c r="L31" s="41">
        <v>48.9</v>
      </c>
      <c r="M31" s="41">
        <v>81.900000000000006</v>
      </c>
      <c r="N31" s="41">
        <v>65.5</v>
      </c>
      <c r="O31" s="41">
        <v>31.2</v>
      </c>
      <c r="P31" s="41">
        <v>69.8</v>
      </c>
      <c r="Q31" s="41">
        <v>66.7</v>
      </c>
      <c r="R31" s="41">
        <v>42.3</v>
      </c>
      <c r="S31" s="41">
        <v>65.7</v>
      </c>
    </row>
    <row r="32" spans="1:19" hidden="1" x14ac:dyDescent="0.3">
      <c r="B32" s="136" t="s">
        <v>414</v>
      </c>
      <c r="C32" s="41">
        <v>72.7</v>
      </c>
      <c r="D32" s="41">
        <v>67.5</v>
      </c>
      <c r="E32" s="41">
        <v>55.8</v>
      </c>
      <c r="F32" s="41">
        <v>125.4</v>
      </c>
      <c r="G32" s="41">
        <v>88.6</v>
      </c>
      <c r="H32" s="41">
        <v>94.4</v>
      </c>
      <c r="I32" s="41">
        <v>66.400000000000006</v>
      </c>
      <c r="J32" s="41" t="s">
        <v>292</v>
      </c>
      <c r="K32" s="41">
        <v>71.5</v>
      </c>
      <c r="L32" s="41">
        <v>47.9</v>
      </c>
      <c r="M32" s="41">
        <v>81</v>
      </c>
      <c r="N32" s="41">
        <v>61</v>
      </c>
      <c r="O32" s="41">
        <v>30.1</v>
      </c>
      <c r="P32" s="41">
        <v>68.599999999999994</v>
      </c>
      <c r="Q32" s="41">
        <v>64.8</v>
      </c>
      <c r="R32" s="41">
        <v>43.1</v>
      </c>
      <c r="S32" s="41">
        <v>66.8</v>
      </c>
    </row>
    <row r="33" spans="1:19" hidden="1" x14ac:dyDescent="0.3">
      <c r="B33" s="136" t="s">
        <v>415</v>
      </c>
      <c r="C33" s="41">
        <v>72.7</v>
      </c>
      <c r="D33" s="41">
        <v>67.3</v>
      </c>
      <c r="E33" s="41">
        <v>56.4</v>
      </c>
      <c r="F33" s="41">
        <v>122.6</v>
      </c>
      <c r="G33" s="41">
        <v>89.6</v>
      </c>
      <c r="H33" s="41">
        <v>95</v>
      </c>
      <c r="I33" s="41">
        <v>66.5</v>
      </c>
      <c r="J33" s="41" t="s">
        <v>292</v>
      </c>
      <c r="K33" s="41">
        <v>72.5</v>
      </c>
      <c r="L33" s="41">
        <v>48.9</v>
      </c>
      <c r="M33" s="41">
        <v>78.7</v>
      </c>
      <c r="N33" s="41">
        <v>60.7</v>
      </c>
      <c r="O33" s="41">
        <v>30.1</v>
      </c>
      <c r="P33" s="41">
        <v>68.099999999999994</v>
      </c>
      <c r="Q33" s="41">
        <v>65.900000000000006</v>
      </c>
      <c r="R33" s="41">
        <v>45</v>
      </c>
      <c r="S33" s="41">
        <v>64.099999999999994</v>
      </c>
    </row>
    <row r="34" spans="1:19" hidden="1" x14ac:dyDescent="0.3">
      <c r="B34" s="136" t="s">
        <v>416</v>
      </c>
      <c r="C34" s="41">
        <v>72.099999999999994</v>
      </c>
      <c r="D34" s="41">
        <v>67.2</v>
      </c>
      <c r="E34" s="41">
        <v>55.7</v>
      </c>
      <c r="F34" s="41">
        <v>122.7</v>
      </c>
      <c r="G34" s="41">
        <v>88.6</v>
      </c>
      <c r="H34" s="41">
        <v>94</v>
      </c>
      <c r="I34" s="41">
        <v>66</v>
      </c>
      <c r="J34" s="41" t="s">
        <v>292</v>
      </c>
      <c r="K34" s="41">
        <v>71.2</v>
      </c>
      <c r="L34" s="41">
        <v>47.7</v>
      </c>
      <c r="M34" s="41">
        <v>80.8</v>
      </c>
      <c r="N34" s="41">
        <v>60.3</v>
      </c>
      <c r="O34" s="41">
        <v>29.9</v>
      </c>
      <c r="P34" s="41">
        <v>67.8</v>
      </c>
      <c r="Q34" s="41">
        <v>64.099999999999994</v>
      </c>
      <c r="R34" s="41">
        <v>44.3</v>
      </c>
      <c r="S34" s="41">
        <v>63.9</v>
      </c>
    </row>
    <row r="35" spans="1:19" hidden="1" x14ac:dyDescent="0.3">
      <c r="B35" s="136" t="s">
        <v>417</v>
      </c>
      <c r="C35" s="41">
        <v>72</v>
      </c>
      <c r="D35" s="41">
        <v>66.400000000000006</v>
      </c>
      <c r="E35" s="41">
        <v>56.6</v>
      </c>
      <c r="F35" s="41">
        <v>124.3</v>
      </c>
      <c r="G35" s="41">
        <v>87.9</v>
      </c>
      <c r="H35" s="41">
        <v>93.8</v>
      </c>
      <c r="I35" s="41">
        <v>66.099999999999994</v>
      </c>
      <c r="J35" s="41" t="s">
        <v>292</v>
      </c>
      <c r="K35" s="41">
        <v>70</v>
      </c>
      <c r="L35" s="41">
        <v>47.2</v>
      </c>
      <c r="M35" s="41">
        <v>78.2</v>
      </c>
      <c r="N35" s="41">
        <v>60.7</v>
      </c>
      <c r="O35" s="41">
        <v>30.2</v>
      </c>
      <c r="P35" s="41">
        <v>67.599999999999994</v>
      </c>
      <c r="Q35" s="41">
        <v>66.7</v>
      </c>
      <c r="R35" s="41">
        <v>45</v>
      </c>
      <c r="S35" s="41">
        <v>59.3</v>
      </c>
    </row>
    <row r="36" spans="1:19" hidden="1" x14ac:dyDescent="0.3">
      <c r="B36" s="136" t="s">
        <v>418</v>
      </c>
      <c r="C36" s="41">
        <v>71.8</v>
      </c>
      <c r="D36" s="41">
        <v>66.900000000000006</v>
      </c>
      <c r="E36" s="41">
        <v>54.7</v>
      </c>
      <c r="F36" s="41">
        <v>121.7</v>
      </c>
      <c r="G36" s="41">
        <v>89.1</v>
      </c>
      <c r="H36" s="41">
        <v>94.4</v>
      </c>
      <c r="I36" s="41">
        <v>65.599999999999994</v>
      </c>
      <c r="J36" s="41" t="s">
        <v>292</v>
      </c>
      <c r="K36" s="41">
        <v>71.599999999999994</v>
      </c>
      <c r="L36" s="41">
        <v>50.5</v>
      </c>
      <c r="M36" s="41">
        <v>81.599999999999994</v>
      </c>
      <c r="N36" s="41">
        <v>60.7</v>
      </c>
      <c r="O36" s="41">
        <v>30.3</v>
      </c>
      <c r="P36" s="41">
        <v>66.900000000000006</v>
      </c>
      <c r="Q36" s="41">
        <v>63</v>
      </c>
      <c r="R36" s="41">
        <v>40.9</v>
      </c>
      <c r="S36" s="41">
        <v>64.8</v>
      </c>
    </row>
    <row r="37" spans="1:19" hidden="1" x14ac:dyDescent="0.3">
      <c r="B37" s="136" t="s">
        <v>419</v>
      </c>
      <c r="C37" s="41">
        <v>70.3</v>
      </c>
      <c r="D37" s="41">
        <v>66.099999999999994</v>
      </c>
      <c r="E37" s="41">
        <v>52.7</v>
      </c>
      <c r="F37" s="41">
        <v>113.3</v>
      </c>
      <c r="G37" s="41">
        <v>87.9</v>
      </c>
      <c r="H37" s="41">
        <v>92.1</v>
      </c>
      <c r="I37" s="41">
        <v>64.3</v>
      </c>
      <c r="J37" s="41" t="s">
        <v>292</v>
      </c>
      <c r="K37" s="41">
        <v>71.7</v>
      </c>
      <c r="L37" s="41">
        <v>49.9</v>
      </c>
      <c r="M37" s="41">
        <v>77.099999999999994</v>
      </c>
      <c r="N37" s="41">
        <v>59.5</v>
      </c>
      <c r="O37" s="41">
        <v>29</v>
      </c>
      <c r="P37" s="41">
        <v>65.8</v>
      </c>
      <c r="Q37" s="41">
        <v>61.4</v>
      </c>
      <c r="R37" s="41">
        <v>41.2</v>
      </c>
      <c r="S37" s="41">
        <v>63.8</v>
      </c>
    </row>
    <row r="38" spans="1:19" hidden="1" x14ac:dyDescent="0.3">
      <c r="B38" s="136" t="s">
        <v>420</v>
      </c>
      <c r="C38" s="41">
        <v>73.099999999999994</v>
      </c>
      <c r="D38" s="41">
        <v>67.8</v>
      </c>
      <c r="E38" s="41">
        <v>56.9</v>
      </c>
      <c r="F38" s="41">
        <v>128.5</v>
      </c>
      <c r="G38" s="41">
        <v>88.9</v>
      </c>
      <c r="H38" s="41">
        <v>95.1</v>
      </c>
      <c r="I38" s="41">
        <v>67</v>
      </c>
      <c r="J38" s="41" t="s">
        <v>292</v>
      </c>
      <c r="K38" s="41">
        <v>72.099999999999994</v>
      </c>
      <c r="L38" s="41">
        <v>51.2</v>
      </c>
      <c r="M38" s="41">
        <v>85.2</v>
      </c>
      <c r="N38" s="41">
        <v>60.3</v>
      </c>
      <c r="O38" s="41">
        <v>30.5</v>
      </c>
      <c r="P38" s="41">
        <v>67.900000000000006</v>
      </c>
      <c r="Q38" s="41">
        <v>63.6</v>
      </c>
      <c r="R38" s="41">
        <v>47.1</v>
      </c>
      <c r="S38" s="41">
        <v>66.599999999999994</v>
      </c>
    </row>
    <row r="39" spans="1:19" hidden="1" x14ac:dyDescent="0.3">
      <c r="B39" s="136" t="s">
        <v>421</v>
      </c>
      <c r="C39" s="41">
        <v>72.599999999999994</v>
      </c>
      <c r="D39" s="41">
        <v>67.8</v>
      </c>
      <c r="E39" s="41">
        <v>55.7</v>
      </c>
      <c r="F39" s="41">
        <v>121.6</v>
      </c>
      <c r="G39" s="41">
        <v>90.6</v>
      </c>
      <c r="H39" s="41">
        <v>95.6</v>
      </c>
      <c r="I39" s="41">
        <v>66.3</v>
      </c>
      <c r="J39" s="41" t="s">
        <v>292</v>
      </c>
      <c r="K39" s="41">
        <v>73.599999999999994</v>
      </c>
      <c r="L39" s="41">
        <v>50.4</v>
      </c>
      <c r="M39" s="41">
        <v>81.900000000000006</v>
      </c>
      <c r="N39" s="41">
        <v>61.6</v>
      </c>
      <c r="O39" s="41">
        <v>30.1</v>
      </c>
      <c r="P39" s="41">
        <v>67.2</v>
      </c>
      <c r="Q39" s="41">
        <v>63.6</v>
      </c>
      <c r="R39" s="41">
        <v>45.4</v>
      </c>
      <c r="S39" s="41">
        <v>65.3</v>
      </c>
    </row>
    <row r="40" spans="1:19" hidden="1" x14ac:dyDescent="0.3">
      <c r="B40" s="136" t="s">
        <v>422</v>
      </c>
      <c r="C40" s="41">
        <v>72.7</v>
      </c>
      <c r="D40" s="41">
        <v>68.2</v>
      </c>
      <c r="E40" s="41">
        <v>55.7</v>
      </c>
      <c r="F40" s="41">
        <v>123.1</v>
      </c>
      <c r="G40" s="41">
        <v>89.8</v>
      </c>
      <c r="H40" s="41">
        <v>95.1</v>
      </c>
      <c r="I40" s="41">
        <v>66.7</v>
      </c>
      <c r="J40" s="41" t="s">
        <v>292</v>
      </c>
      <c r="K40" s="41">
        <v>73.5</v>
      </c>
      <c r="L40" s="41">
        <v>52</v>
      </c>
      <c r="M40" s="41">
        <v>82.1</v>
      </c>
      <c r="N40" s="41">
        <v>61.7</v>
      </c>
      <c r="O40" s="41">
        <v>30.7</v>
      </c>
      <c r="P40" s="41">
        <v>68.7</v>
      </c>
      <c r="Q40" s="41">
        <v>62.1</v>
      </c>
      <c r="R40" s="41">
        <v>45.6</v>
      </c>
      <c r="S40" s="41">
        <v>64.8</v>
      </c>
    </row>
    <row r="41" spans="1:19" hidden="1" x14ac:dyDescent="0.3">
      <c r="B41" s="136" t="s">
        <v>423</v>
      </c>
      <c r="C41" s="41">
        <v>72.099999999999994</v>
      </c>
      <c r="D41" s="41">
        <v>68</v>
      </c>
      <c r="E41" s="41">
        <v>54.4</v>
      </c>
      <c r="F41" s="41">
        <v>122.3</v>
      </c>
      <c r="G41" s="41">
        <v>90.3</v>
      </c>
      <c r="H41" s="41">
        <v>95.3</v>
      </c>
      <c r="I41" s="41">
        <v>66.2</v>
      </c>
      <c r="J41" s="41" t="s">
        <v>292</v>
      </c>
      <c r="K41" s="41">
        <v>74.5</v>
      </c>
      <c r="L41" s="41">
        <v>53.4</v>
      </c>
      <c r="M41" s="41">
        <v>83</v>
      </c>
      <c r="N41" s="41">
        <v>60.3</v>
      </c>
      <c r="O41" s="41">
        <v>30.4</v>
      </c>
      <c r="P41" s="41">
        <v>68</v>
      </c>
      <c r="Q41" s="41">
        <v>59.6</v>
      </c>
      <c r="R41" s="41">
        <v>44.8</v>
      </c>
      <c r="S41" s="41">
        <v>64.3</v>
      </c>
    </row>
    <row r="42" spans="1:19" hidden="1" x14ac:dyDescent="0.3">
      <c r="B42" s="136" t="s">
        <v>424</v>
      </c>
      <c r="C42" s="41">
        <v>72.7</v>
      </c>
      <c r="D42" s="41">
        <v>68.3</v>
      </c>
      <c r="E42" s="41">
        <v>56.1</v>
      </c>
      <c r="F42" s="41">
        <v>124.8</v>
      </c>
      <c r="G42" s="41">
        <v>90.6</v>
      </c>
      <c r="H42" s="41">
        <v>95.6</v>
      </c>
      <c r="I42" s="41">
        <v>66.900000000000006</v>
      </c>
      <c r="J42" s="41" t="s">
        <v>292</v>
      </c>
      <c r="K42" s="41">
        <v>72.900000000000006</v>
      </c>
      <c r="L42" s="41">
        <v>55.9</v>
      </c>
      <c r="M42" s="41">
        <v>82.7</v>
      </c>
      <c r="N42" s="41">
        <v>62.2</v>
      </c>
      <c r="O42" s="41">
        <v>31.8</v>
      </c>
      <c r="P42" s="41">
        <v>68.7</v>
      </c>
      <c r="Q42" s="41">
        <v>63.5</v>
      </c>
      <c r="R42" s="41">
        <v>46</v>
      </c>
      <c r="S42" s="41">
        <v>62.4</v>
      </c>
    </row>
    <row r="43" spans="1:19" hidden="1" x14ac:dyDescent="0.3">
      <c r="A43" s="135" t="s">
        <v>427</v>
      </c>
      <c r="B43" s="136" t="s">
        <v>413</v>
      </c>
      <c r="C43" s="41">
        <v>73</v>
      </c>
      <c r="D43" s="41">
        <v>69.2</v>
      </c>
      <c r="E43" s="41">
        <v>53.9</v>
      </c>
      <c r="F43" s="41">
        <v>121.4</v>
      </c>
      <c r="G43" s="41">
        <v>88.9</v>
      </c>
      <c r="H43" s="41">
        <v>94.1</v>
      </c>
      <c r="I43" s="41">
        <v>66.7</v>
      </c>
      <c r="J43" s="41" t="s">
        <v>292</v>
      </c>
      <c r="K43" s="41">
        <v>73.599999999999994</v>
      </c>
      <c r="L43" s="41">
        <v>50.8</v>
      </c>
      <c r="M43" s="41">
        <v>87.9</v>
      </c>
      <c r="N43" s="41">
        <v>61.1</v>
      </c>
      <c r="O43" s="41">
        <v>30.8</v>
      </c>
      <c r="P43" s="41">
        <v>69.2</v>
      </c>
      <c r="Q43" s="41">
        <v>60.3</v>
      </c>
      <c r="R43" s="41">
        <v>43.3</v>
      </c>
      <c r="S43" s="41">
        <v>63.9</v>
      </c>
    </row>
    <row r="44" spans="1:19" hidden="1" x14ac:dyDescent="0.3">
      <c r="B44" s="136" t="s">
        <v>414</v>
      </c>
      <c r="C44" s="41">
        <v>73.8</v>
      </c>
      <c r="D44" s="41">
        <v>69.099999999999994</v>
      </c>
      <c r="E44" s="41">
        <v>57.2</v>
      </c>
      <c r="F44" s="41">
        <v>120.7</v>
      </c>
      <c r="G44" s="41">
        <v>88.8</v>
      </c>
      <c r="H44" s="41">
        <v>93.8</v>
      </c>
      <c r="I44" s="41">
        <v>67.7</v>
      </c>
      <c r="J44" s="41" t="s">
        <v>292</v>
      </c>
      <c r="K44" s="41">
        <v>73.900000000000006</v>
      </c>
      <c r="L44" s="41">
        <v>52.9</v>
      </c>
      <c r="M44" s="41">
        <v>85.2</v>
      </c>
      <c r="N44" s="41">
        <v>61.1</v>
      </c>
      <c r="O44" s="41">
        <v>30.7</v>
      </c>
      <c r="P44" s="41">
        <v>69</v>
      </c>
      <c r="Q44" s="41">
        <v>67.900000000000006</v>
      </c>
      <c r="R44" s="41">
        <v>45.3</v>
      </c>
      <c r="S44" s="41">
        <v>62.7</v>
      </c>
    </row>
    <row r="45" spans="1:19" hidden="1" x14ac:dyDescent="0.3">
      <c r="B45" s="136" t="s">
        <v>415</v>
      </c>
      <c r="C45" s="41">
        <v>74</v>
      </c>
      <c r="D45" s="41">
        <v>69.7</v>
      </c>
      <c r="E45" s="41">
        <v>56</v>
      </c>
      <c r="F45" s="41">
        <v>120.7</v>
      </c>
      <c r="G45" s="41">
        <v>89.4</v>
      </c>
      <c r="H45" s="41">
        <v>94.5</v>
      </c>
      <c r="I45" s="41">
        <v>67.2</v>
      </c>
      <c r="J45" s="41" t="s">
        <v>292</v>
      </c>
      <c r="K45" s="41">
        <v>74.7</v>
      </c>
      <c r="L45" s="41">
        <v>53.1</v>
      </c>
      <c r="M45" s="41">
        <v>89.2</v>
      </c>
      <c r="N45" s="41">
        <v>59.9</v>
      </c>
      <c r="O45" s="41">
        <v>31.8</v>
      </c>
      <c r="P45" s="41">
        <v>69.400000000000006</v>
      </c>
      <c r="Q45" s="41">
        <v>62.4</v>
      </c>
      <c r="R45" s="41">
        <v>47.4</v>
      </c>
      <c r="S45" s="41">
        <v>63.7</v>
      </c>
    </row>
    <row r="46" spans="1:19" hidden="1" x14ac:dyDescent="0.3">
      <c r="B46" s="136" t="s">
        <v>416</v>
      </c>
      <c r="C46" s="41">
        <v>74.5</v>
      </c>
      <c r="D46" s="41">
        <v>70.3</v>
      </c>
      <c r="E46" s="41">
        <v>57.5</v>
      </c>
      <c r="F46" s="41">
        <v>124.3</v>
      </c>
      <c r="G46" s="41">
        <v>87.4</v>
      </c>
      <c r="H46" s="41">
        <v>93.3</v>
      </c>
      <c r="I46" s="41">
        <v>68.099999999999994</v>
      </c>
      <c r="J46" s="41" t="s">
        <v>292</v>
      </c>
      <c r="K46" s="41">
        <v>75</v>
      </c>
      <c r="L46" s="41">
        <v>50.8</v>
      </c>
      <c r="M46" s="41">
        <v>85.6</v>
      </c>
      <c r="N46" s="41">
        <v>63.1</v>
      </c>
      <c r="O46" s="41">
        <v>32.1</v>
      </c>
      <c r="P46" s="41">
        <v>70.5</v>
      </c>
      <c r="Q46" s="41">
        <v>64.3</v>
      </c>
      <c r="R46" s="41">
        <v>48.9</v>
      </c>
      <c r="S46" s="41">
        <v>62.8</v>
      </c>
    </row>
    <row r="47" spans="1:19" hidden="1" x14ac:dyDescent="0.3">
      <c r="B47" s="136" t="s">
        <v>417</v>
      </c>
      <c r="C47" s="41">
        <v>74.5</v>
      </c>
      <c r="D47" s="41">
        <v>70.599999999999994</v>
      </c>
      <c r="E47" s="41">
        <v>56.9</v>
      </c>
      <c r="F47" s="41">
        <v>122.5</v>
      </c>
      <c r="G47" s="41">
        <v>87.8</v>
      </c>
      <c r="H47" s="41">
        <v>93.5</v>
      </c>
      <c r="I47" s="41">
        <v>67.8</v>
      </c>
      <c r="J47" s="41" t="s">
        <v>292</v>
      </c>
      <c r="K47" s="41">
        <v>76.5</v>
      </c>
      <c r="L47" s="41">
        <v>52</v>
      </c>
      <c r="M47" s="41">
        <v>87.3</v>
      </c>
      <c r="N47" s="41">
        <v>63</v>
      </c>
      <c r="O47" s="41">
        <v>31.9</v>
      </c>
      <c r="P47" s="41">
        <v>70.3</v>
      </c>
      <c r="Q47" s="41">
        <v>64.7</v>
      </c>
      <c r="R47" s="41">
        <v>47.2</v>
      </c>
      <c r="S47" s="41">
        <v>59.9</v>
      </c>
    </row>
    <row r="48" spans="1:19" hidden="1" x14ac:dyDescent="0.3">
      <c r="B48" s="136" t="s">
        <v>418</v>
      </c>
      <c r="C48" s="41">
        <v>74.7</v>
      </c>
      <c r="D48" s="41">
        <v>70.8</v>
      </c>
      <c r="E48" s="41">
        <v>57.1</v>
      </c>
      <c r="F48" s="41">
        <v>120.6</v>
      </c>
      <c r="G48" s="41">
        <v>88.4</v>
      </c>
      <c r="H48" s="41">
        <v>93.6</v>
      </c>
      <c r="I48" s="41">
        <v>68.2</v>
      </c>
      <c r="J48" s="41" t="s">
        <v>292</v>
      </c>
      <c r="K48" s="41">
        <v>76.7</v>
      </c>
      <c r="L48" s="41">
        <v>53.8</v>
      </c>
      <c r="M48" s="41">
        <v>85.6</v>
      </c>
      <c r="N48" s="41">
        <v>62</v>
      </c>
      <c r="O48" s="41">
        <v>32.9</v>
      </c>
      <c r="P48" s="41">
        <v>70.5</v>
      </c>
      <c r="Q48" s="41">
        <v>63.2</v>
      </c>
      <c r="R48" s="41">
        <v>48.8</v>
      </c>
      <c r="S48" s="41">
        <v>61.3</v>
      </c>
    </row>
    <row r="49" spans="1:19" hidden="1" x14ac:dyDescent="0.3">
      <c r="B49" s="136" t="s">
        <v>419</v>
      </c>
      <c r="C49" s="41">
        <v>74.3</v>
      </c>
      <c r="D49" s="41">
        <v>70.2</v>
      </c>
      <c r="E49" s="41">
        <v>57.3</v>
      </c>
      <c r="F49" s="41">
        <v>116.1</v>
      </c>
      <c r="G49" s="41">
        <v>88.4</v>
      </c>
      <c r="H49" s="41">
        <v>92.8</v>
      </c>
      <c r="I49" s="41">
        <v>68</v>
      </c>
      <c r="J49" s="41" t="s">
        <v>292</v>
      </c>
      <c r="K49" s="41">
        <v>77</v>
      </c>
      <c r="L49" s="41">
        <v>51.9</v>
      </c>
      <c r="M49" s="41">
        <v>79.8</v>
      </c>
      <c r="N49" s="41">
        <v>61.8</v>
      </c>
      <c r="O49" s="41">
        <v>32.200000000000003</v>
      </c>
      <c r="P49" s="41">
        <v>71</v>
      </c>
      <c r="Q49" s="41">
        <v>63.4</v>
      </c>
      <c r="R49" s="41">
        <v>51.9</v>
      </c>
      <c r="S49" s="41">
        <v>59</v>
      </c>
    </row>
    <row r="50" spans="1:19" hidden="1" x14ac:dyDescent="0.3">
      <c r="B50" s="136" t="s">
        <v>420</v>
      </c>
      <c r="C50" s="41">
        <v>74.7</v>
      </c>
      <c r="D50" s="41">
        <v>71.5</v>
      </c>
      <c r="E50" s="41">
        <v>56</v>
      </c>
      <c r="F50" s="41">
        <v>123</v>
      </c>
      <c r="G50" s="41">
        <v>88.9</v>
      </c>
      <c r="H50" s="41">
        <v>94.1</v>
      </c>
      <c r="I50" s="41">
        <v>68.099999999999994</v>
      </c>
      <c r="J50" s="41" t="s">
        <v>292</v>
      </c>
      <c r="K50" s="41">
        <v>78.599999999999994</v>
      </c>
      <c r="L50" s="41">
        <v>53.3</v>
      </c>
      <c r="M50" s="41">
        <v>87.1</v>
      </c>
      <c r="N50" s="41">
        <v>63.7</v>
      </c>
      <c r="O50" s="41">
        <v>32.4</v>
      </c>
      <c r="P50" s="41">
        <v>70.2</v>
      </c>
      <c r="Q50" s="41">
        <v>64.7</v>
      </c>
      <c r="R50" s="41">
        <v>45.3</v>
      </c>
      <c r="S50" s="41">
        <v>57.1</v>
      </c>
    </row>
    <row r="51" spans="1:19" hidden="1" x14ac:dyDescent="0.3">
      <c r="B51" s="136" t="s">
        <v>421</v>
      </c>
      <c r="C51" s="41">
        <v>75.3</v>
      </c>
      <c r="D51" s="41">
        <v>72.599999999999994</v>
      </c>
      <c r="E51" s="41">
        <v>57.9</v>
      </c>
      <c r="F51" s="41">
        <v>119.9</v>
      </c>
      <c r="G51" s="41">
        <v>87.8</v>
      </c>
      <c r="H51" s="41">
        <v>93.2</v>
      </c>
      <c r="I51" s="41">
        <v>68.7</v>
      </c>
      <c r="J51" s="41" t="s">
        <v>292</v>
      </c>
      <c r="K51" s="41">
        <v>79.900000000000006</v>
      </c>
      <c r="L51" s="41">
        <v>53.9</v>
      </c>
      <c r="M51" s="41">
        <v>88.1</v>
      </c>
      <c r="N51" s="41">
        <v>64.3</v>
      </c>
      <c r="O51" s="41">
        <v>33.299999999999997</v>
      </c>
      <c r="P51" s="41">
        <v>71.8</v>
      </c>
      <c r="Q51" s="41">
        <v>63.9</v>
      </c>
      <c r="R51" s="41">
        <v>50.6</v>
      </c>
      <c r="S51" s="41">
        <v>60.7</v>
      </c>
    </row>
    <row r="52" spans="1:19" hidden="1" x14ac:dyDescent="0.3">
      <c r="B52" s="136" t="s">
        <v>422</v>
      </c>
      <c r="C52" s="41">
        <v>76.900000000000006</v>
      </c>
      <c r="D52" s="41">
        <v>73.599999999999994</v>
      </c>
      <c r="E52" s="41">
        <v>59.2</v>
      </c>
      <c r="F52" s="41">
        <v>122.1</v>
      </c>
      <c r="G52" s="41">
        <v>89.4</v>
      </c>
      <c r="H52" s="41">
        <v>94.6</v>
      </c>
      <c r="I52" s="41">
        <v>70.3</v>
      </c>
      <c r="J52" s="41" t="s">
        <v>292</v>
      </c>
      <c r="K52" s="41">
        <v>79.7</v>
      </c>
      <c r="L52" s="41">
        <v>52.5</v>
      </c>
      <c r="M52" s="41">
        <v>87.6</v>
      </c>
      <c r="N52" s="41">
        <v>65.900000000000006</v>
      </c>
      <c r="O52" s="41">
        <v>33.299999999999997</v>
      </c>
      <c r="P52" s="41">
        <v>72.3</v>
      </c>
      <c r="Q52" s="41">
        <v>65.900000000000006</v>
      </c>
      <c r="R52" s="41">
        <v>50.4</v>
      </c>
      <c r="S52" s="41">
        <v>59.7</v>
      </c>
    </row>
    <row r="53" spans="1:19" hidden="1" x14ac:dyDescent="0.3">
      <c r="B53" s="136" t="s">
        <v>423</v>
      </c>
      <c r="C53" s="41">
        <v>77</v>
      </c>
      <c r="D53" s="41">
        <v>74.599999999999994</v>
      </c>
      <c r="E53" s="41">
        <v>58.4</v>
      </c>
      <c r="F53" s="41">
        <v>122.1</v>
      </c>
      <c r="G53" s="41">
        <v>91.3</v>
      </c>
      <c r="H53" s="41">
        <v>96.3</v>
      </c>
      <c r="I53" s="41">
        <v>70.5</v>
      </c>
      <c r="J53" s="41" t="s">
        <v>292</v>
      </c>
      <c r="K53" s="41">
        <v>80.900000000000006</v>
      </c>
      <c r="L53" s="41">
        <v>54.3</v>
      </c>
      <c r="M53" s="41">
        <v>88.2</v>
      </c>
      <c r="N53" s="41">
        <v>65.5</v>
      </c>
      <c r="O53" s="41">
        <v>33.1</v>
      </c>
      <c r="P53" s="41">
        <v>72.8</v>
      </c>
      <c r="Q53" s="41">
        <v>65.8</v>
      </c>
      <c r="R53" s="41">
        <v>50.5</v>
      </c>
      <c r="S53" s="41">
        <v>60.1</v>
      </c>
    </row>
    <row r="54" spans="1:19" hidden="1" x14ac:dyDescent="0.3">
      <c r="B54" s="136" t="s">
        <v>424</v>
      </c>
      <c r="C54" s="41">
        <v>77.099999999999994</v>
      </c>
      <c r="D54" s="41">
        <v>76.2</v>
      </c>
      <c r="E54" s="41">
        <v>58.4</v>
      </c>
      <c r="F54" s="41">
        <v>129</v>
      </c>
      <c r="G54" s="41">
        <v>88.4</v>
      </c>
      <c r="H54" s="41">
        <v>94.3</v>
      </c>
      <c r="I54" s="41">
        <v>70.7</v>
      </c>
      <c r="J54" s="41" t="s">
        <v>292</v>
      </c>
      <c r="K54" s="41">
        <v>81.400000000000006</v>
      </c>
      <c r="L54" s="41">
        <v>54.3</v>
      </c>
      <c r="M54" s="41">
        <v>91.3</v>
      </c>
      <c r="N54" s="41">
        <v>67.900000000000006</v>
      </c>
      <c r="O54" s="41">
        <v>34.6</v>
      </c>
      <c r="P54" s="41">
        <v>72.099999999999994</v>
      </c>
      <c r="Q54" s="41">
        <v>66.099999999999994</v>
      </c>
      <c r="R54" s="41">
        <v>51.5</v>
      </c>
      <c r="S54" s="41">
        <v>60.5</v>
      </c>
    </row>
    <row r="55" spans="1:19" hidden="1" x14ac:dyDescent="0.3">
      <c r="A55" s="135" t="s">
        <v>428</v>
      </c>
      <c r="B55" s="136" t="s">
        <v>413</v>
      </c>
      <c r="C55" s="41">
        <v>74.7</v>
      </c>
      <c r="D55" s="41">
        <v>72.099999999999994</v>
      </c>
      <c r="E55" s="41">
        <v>57.1</v>
      </c>
      <c r="F55" s="41">
        <v>117.2</v>
      </c>
      <c r="G55" s="41">
        <v>90.4</v>
      </c>
      <c r="H55" s="41">
        <v>94.6</v>
      </c>
      <c r="I55" s="41">
        <v>69.400000000000006</v>
      </c>
      <c r="J55" s="41" t="s">
        <v>292</v>
      </c>
      <c r="K55" s="41">
        <v>81.099999999999994</v>
      </c>
      <c r="L55" s="41">
        <v>57.7</v>
      </c>
      <c r="M55" s="41">
        <v>89.2</v>
      </c>
      <c r="N55" s="41">
        <v>66.099999999999994</v>
      </c>
      <c r="O55" s="41">
        <v>31.9</v>
      </c>
      <c r="P55" s="41">
        <v>69</v>
      </c>
      <c r="Q55" s="41">
        <v>63.5</v>
      </c>
      <c r="R55" s="41">
        <v>50.1</v>
      </c>
      <c r="S55" s="41">
        <v>57.3</v>
      </c>
    </row>
    <row r="56" spans="1:19" hidden="1" x14ac:dyDescent="0.3">
      <c r="B56" s="136" t="s">
        <v>414</v>
      </c>
      <c r="C56" s="41">
        <v>77.099999999999994</v>
      </c>
      <c r="D56" s="41">
        <v>74</v>
      </c>
      <c r="E56" s="41">
        <v>58.2</v>
      </c>
      <c r="F56" s="41">
        <v>117.3</v>
      </c>
      <c r="G56" s="41">
        <v>91.7</v>
      </c>
      <c r="H56" s="41">
        <v>95.6</v>
      </c>
      <c r="I56" s="41">
        <v>70.3</v>
      </c>
      <c r="J56" s="41" t="s">
        <v>292</v>
      </c>
      <c r="K56" s="41">
        <v>79.599999999999994</v>
      </c>
      <c r="L56" s="41">
        <v>55.5</v>
      </c>
      <c r="M56" s="41">
        <v>89.6</v>
      </c>
      <c r="N56" s="41">
        <v>67.599999999999994</v>
      </c>
      <c r="O56" s="41">
        <v>32.6</v>
      </c>
      <c r="P56" s="41">
        <v>69.599999999999994</v>
      </c>
      <c r="Q56" s="41">
        <v>65.7</v>
      </c>
      <c r="R56" s="41">
        <v>49</v>
      </c>
      <c r="S56" s="41">
        <v>55.6</v>
      </c>
    </row>
    <row r="57" spans="1:19" hidden="1" x14ac:dyDescent="0.3">
      <c r="B57" s="136" t="s">
        <v>415</v>
      </c>
      <c r="C57" s="41">
        <v>75.900000000000006</v>
      </c>
      <c r="D57" s="41">
        <v>73.099999999999994</v>
      </c>
      <c r="E57" s="41">
        <v>57.8</v>
      </c>
      <c r="F57" s="41">
        <v>114</v>
      </c>
      <c r="G57" s="41">
        <v>90.5</v>
      </c>
      <c r="H57" s="41">
        <v>94.4</v>
      </c>
      <c r="I57" s="41">
        <v>69.5</v>
      </c>
      <c r="J57" s="41" t="s">
        <v>292</v>
      </c>
      <c r="K57" s="41">
        <v>78.599999999999994</v>
      </c>
      <c r="L57" s="41">
        <v>54.7</v>
      </c>
      <c r="M57" s="41">
        <v>88.9</v>
      </c>
      <c r="N57" s="41">
        <v>67.900000000000006</v>
      </c>
      <c r="O57" s="41">
        <v>32.200000000000003</v>
      </c>
      <c r="P57" s="41">
        <v>67.599999999999994</v>
      </c>
      <c r="Q57" s="41">
        <v>65.900000000000006</v>
      </c>
      <c r="R57" s="41">
        <v>48.4</v>
      </c>
      <c r="S57" s="41">
        <v>56</v>
      </c>
    </row>
    <row r="58" spans="1:19" hidden="1" x14ac:dyDescent="0.3">
      <c r="B58" s="136" t="s">
        <v>416</v>
      </c>
      <c r="C58" s="41">
        <v>76.3</v>
      </c>
      <c r="D58" s="41">
        <v>73.099999999999994</v>
      </c>
      <c r="E58" s="41">
        <v>58.1</v>
      </c>
      <c r="F58" s="41">
        <v>117.5</v>
      </c>
      <c r="G58" s="41">
        <v>90.5</v>
      </c>
      <c r="H58" s="41">
        <v>94.7</v>
      </c>
      <c r="I58" s="41">
        <v>69.7</v>
      </c>
      <c r="J58" s="41" t="s">
        <v>292</v>
      </c>
      <c r="K58" s="41">
        <v>79.2</v>
      </c>
      <c r="L58" s="41">
        <v>56.5</v>
      </c>
      <c r="M58" s="41">
        <v>89.1</v>
      </c>
      <c r="N58" s="41">
        <v>67.2</v>
      </c>
      <c r="O58" s="41">
        <v>31.9</v>
      </c>
      <c r="P58" s="41">
        <v>70.099999999999994</v>
      </c>
      <c r="Q58" s="41">
        <v>65</v>
      </c>
      <c r="R58" s="41">
        <v>50.3</v>
      </c>
      <c r="S58" s="41">
        <v>54.3</v>
      </c>
    </row>
    <row r="59" spans="1:19" hidden="1" x14ac:dyDescent="0.3">
      <c r="B59" s="136" t="s">
        <v>417</v>
      </c>
      <c r="C59" s="41">
        <v>76.8</v>
      </c>
      <c r="D59" s="41">
        <v>73.5</v>
      </c>
      <c r="E59" s="41">
        <v>58.9</v>
      </c>
      <c r="F59" s="41">
        <v>116.5</v>
      </c>
      <c r="G59" s="41">
        <v>91.5</v>
      </c>
      <c r="H59" s="41">
        <v>95.6</v>
      </c>
      <c r="I59" s="41">
        <v>70.2</v>
      </c>
      <c r="J59" s="41" t="s">
        <v>292</v>
      </c>
      <c r="K59" s="41">
        <v>81.3</v>
      </c>
      <c r="L59" s="41">
        <v>55.2</v>
      </c>
      <c r="M59" s="41">
        <v>88.1</v>
      </c>
      <c r="N59" s="41">
        <v>67.3</v>
      </c>
      <c r="O59" s="41">
        <v>33.299999999999997</v>
      </c>
      <c r="P59" s="41">
        <v>70.2</v>
      </c>
      <c r="Q59" s="41">
        <v>66.599999999999994</v>
      </c>
      <c r="R59" s="41">
        <v>50</v>
      </c>
      <c r="S59" s="41">
        <v>55.9</v>
      </c>
    </row>
    <row r="60" spans="1:19" hidden="1" x14ac:dyDescent="0.3">
      <c r="B60" s="136" t="s">
        <v>418</v>
      </c>
      <c r="C60" s="41">
        <v>75.900000000000006</v>
      </c>
      <c r="D60" s="41">
        <v>72.900000000000006</v>
      </c>
      <c r="E60" s="41">
        <v>58.4</v>
      </c>
      <c r="F60" s="41">
        <v>114.8</v>
      </c>
      <c r="G60" s="41">
        <v>89.5</v>
      </c>
      <c r="H60" s="41">
        <v>93.6</v>
      </c>
      <c r="I60" s="41">
        <v>69.5</v>
      </c>
      <c r="J60" s="41" t="s">
        <v>292</v>
      </c>
      <c r="K60" s="41">
        <v>81</v>
      </c>
      <c r="L60" s="41">
        <v>50.6</v>
      </c>
      <c r="M60" s="41">
        <v>86.4</v>
      </c>
      <c r="N60" s="41">
        <v>67</v>
      </c>
      <c r="O60" s="41">
        <v>32.6</v>
      </c>
      <c r="P60" s="41">
        <v>70.5</v>
      </c>
      <c r="Q60" s="41">
        <v>65.599999999999994</v>
      </c>
      <c r="R60" s="41">
        <v>49.3</v>
      </c>
      <c r="S60" s="41">
        <v>56.3</v>
      </c>
    </row>
    <row r="61" spans="1:19" hidden="1" x14ac:dyDescent="0.3">
      <c r="B61" s="136" t="s">
        <v>419</v>
      </c>
      <c r="C61" s="41">
        <v>75.7</v>
      </c>
      <c r="D61" s="41">
        <v>72</v>
      </c>
      <c r="E61" s="41">
        <v>58.1</v>
      </c>
      <c r="F61" s="41">
        <v>116.7</v>
      </c>
      <c r="G61" s="41">
        <v>90.3</v>
      </c>
      <c r="H61" s="41">
        <v>94.6</v>
      </c>
      <c r="I61" s="41">
        <v>69.3</v>
      </c>
      <c r="J61" s="41" t="s">
        <v>292</v>
      </c>
      <c r="K61" s="41">
        <v>77.5</v>
      </c>
      <c r="L61" s="41">
        <v>54</v>
      </c>
      <c r="M61" s="41">
        <v>88.7</v>
      </c>
      <c r="N61" s="41">
        <v>67.3</v>
      </c>
      <c r="O61" s="41">
        <v>32.200000000000003</v>
      </c>
      <c r="P61" s="41">
        <v>70.3</v>
      </c>
      <c r="Q61" s="41">
        <v>68.8</v>
      </c>
      <c r="R61" s="41">
        <v>47</v>
      </c>
      <c r="S61" s="41">
        <v>50.9</v>
      </c>
    </row>
    <row r="62" spans="1:19" hidden="1" x14ac:dyDescent="0.3">
      <c r="B62" s="136" t="s">
        <v>420</v>
      </c>
      <c r="C62" s="41">
        <v>75</v>
      </c>
      <c r="D62" s="41">
        <v>70.900000000000006</v>
      </c>
      <c r="E62" s="41">
        <v>57.6</v>
      </c>
      <c r="F62" s="41">
        <v>112.4</v>
      </c>
      <c r="G62" s="41">
        <v>90.3</v>
      </c>
      <c r="H62" s="41">
        <v>93.9</v>
      </c>
      <c r="I62" s="41">
        <v>68.400000000000006</v>
      </c>
      <c r="J62" s="41" t="s">
        <v>292</v>
      </c>
      <c r="K62" s="41">
        <v>75.900000000000006</v>
      </c>
      <c r="L62" s="41">
        <v>53.2</v>
      </c>
      <c r="M62" s="41">
        <v>83.9</v>
      </c>
      <c r="N62" s="41">
        <v>66.3</v>
      </c>
      <c r="O62" s="41">
        <v>32</v>
      </c>
      <c r="P62" s="41">
        <v>69</v>
      </c>
      <c r="Q62" s="41">
        <v>67</v>
      </c>
      <c r="R62" s="41">
        <v>46.7</v>
      </c>
      <c r="S62" s="41">
        <v>54.4</v>
      </c>
    </row>
    <row r="63" spans="1:19" hidden="1" x14ac:dyDescent="0.3">
      <c r="B63" s="136" t="s">
        <v>421</v>
      </c>
      <c r="C63" s="41">
        <v>75.900000000000006</v>
      </c>
      <c r="D63" s="41">
        <v>72.8</v>
      </c>
      <c r="E63" s="41">
        <v>59.4</v>
      </c>
      <c r="F63" s="41">
        <v>115.3</v>
      </c>
      <c r="G63" s="41">
        <v>90.1</v>
      </c>
      <c r="H63" s="41">
        <v>94</v>
      </c>
      <c r="I63" s="41">
        <v>69.7</v>
      </c>
      <c r="J63" s="41" t="s">
        <v>292</v>
      </c>
      <c r="K63" s="41">
        <v>77.599999999999994</v>
      </c>
      <c r="L63" s="41">
        <v>53.4</v>
      </c>
      <c r="M63" s="41">
        <v>87.9</v>
      </c>
      <c r="N63" s="41">
        <v>68.599999999999994</v>
      </c>
      <c r="O63" s="41">
        <v>33.1</v>
      </c>
      <c r="P63" s="41">
        <v>70.099999999999994</v>
      </c>
      <c r="Q63" s="41">
        <v>67.900000000000006</v>
      </c>
      <c r="R63" s="41">
        <v>48.7</v>
      </c>
      <c r="S63" s="41">
        <v>55.6</v>
      </c>
    </row>
    <row r="64" spans="1:19" hidden="1" x14ac:dyDescent="0.3">
      <c r="B64" s="136" t="s">
        <v>422</v>
      </c>
      <c r="C64" s="41">
        <v>74.3</v>
      </c>
      <c r="D64" s="41">
        <v>70.8</v>
      </c>
      <c r="E64" s="41">
        <v>56.8</v>
      </c>
      <c r="F64" s="41">
        <v>113.4</v>
      </c>
      <c r="G64" s="41">
        <v>89</v>
      </c>
      <c r="H64" s="41">
        <v>93</v>
      </c>
      <c r="I64" s="41">
        <v>68</v>
      </c>
      <c r="J64" s="41" t="s">
        <v>292</v>
      </c>
      <c r="K64" s="41">
        <v>78.8</v>
      </c>
      <c r="L64" s="41">
        <v>54.7</v>
      </c>
      <c r="M64" s="41">
        <v>85.3</v>
      </c>
      <c r="N64" s="41">
        <v>64.900000000000006</v>
      </c>
      <c r="O64" s="41">
        <v>33.200000000000003</v>
      </c>
      <c r="P64" s="41">
        <v>67</v>
      </c>
      <c r="Q64" s="41">
        <v>65.7</v>
      </c>
      <c r="R64" s="41">
        <v>47.3</v>
      </c>
      <c r="S64" s="41">
        <v>50.4</v>
      </c>
    </row>
    <row r="65" spans="1:19" hidden="1" x14ac:dyDescent="0.3">
      <c r="B65" s="136" t="s">
        <v>423</v>
      </c>
      <c r="C65" s="41">
        <v>75</v>
      </c>
      <c r="D65" s="41">
        <v>70.8</v>
      </c>
      <c r="E65" s="41">
        <v>58.1</v>
      </c>
      <c r="F65" s="41">
        <v>111.9</v>
      </c>
      <c r="G65" s="41">
        <v>89</v>
      </c>
      <c r="H65" s="41">
        <v>92.7</v>
      </c>
      <c r="I65" s="41">
        <v>68.5</v>
      </c>
      <c r="J65" s="41" t="s">
        <v>292</v>
      </c>
      <c r="K65" s="41">
        <v>79.3</v>
      </c>
      <c r="L65" s="41">
        <v>52.6</v>
      </c>
      <c r="M65" s="41">
        <v>83.2</v>
      </c>
      <c r="N65" s="41">
        <v>64.7</v>
      </c>
      <c r="O65" s="41">
        <v>33.299999999999997</v>
      </c>
      <c r="P65" s="41">
        <v>68.8</v>
      </c>
      <c r="Q65" s="41">
        <v>67.3</v>
      </c>
      <c r="R65" s="41">
        <v>48.9</v>
      </c>
      <c r="S65" s="41">
        <v>52.5</v>
      </c>
    </row>
    <row r="66" spans="1:19" hidden="1" x14ac:dyDescent="0.3">
      <c r="B66" s="136" t="s">
        <v>424</v>
      </c>
      <c r="C66" s="41">
        <v>74.5</v>
      </c>
      <c r="D66" s="41">
        <v>69.7</v>
      </c>
      <c r="E66" s="41">
        <v>60.3</v>
      </c>
      <c r="F66" s="41">
        <v>110.6</v>
      </c>
      <c r="G66" s="41">
        <v>87.4</v>
      </c>
      <c r="H66" s="41">
        <v>90.7</v>
      </c>
      <c r="I66" s="41">
        <v>68.599999999999994</v>
      </c>
      <c r="J66" s="41" t="s">
        <v>292</v>
      </c>
      <c r="K66" s="41">
        <v>78.3</v>
      </c>
      <c r="L66" s="41">
        <v>50.2</v>
      </c>
      <c r="M66" s="41">
        <v>80.900000000000006</v>
      </c>
      <c r="N66" s="41">
        <v>64.400000000000006</v>
      </c>
      <c r="O66" s="41">
        <v>32.799999999999997</v>
      </c>
      <c r="P66" s="41">
        <v>70.099999999999994</v>
      </c>
      <c r="Q66" s="41">
        <v>70.099999999999994</v>
      </c>
      <c r="R66" s="41">
        <v>49.6</v>
      </c>
      <c r="S66" s="41">
        <v>51.5</v>
      </c>
    </row>
    <row r="67" spans="1:19" hidden="1" x14ac:dyDescent="0.3">
      <c r="A67" s="135" t="s">
        <v>429</v>
      </c>
      <c r="B67" s="136" t="s">
        <v>413</v>
      </c>
      <c r="C67" s="41">
        <v>73.5</v>
      </c>
      <c r="D67" s="41">
        <v>70.5</v>
      </c>
      <c r="E67" s="41">
        <v>58.6</v>
      </c>
      <c r="F67" s="41">
        <v>113.2</v>
      </c>
      <c r="G67" s="41">
        <v>88.4</v>
      </c>
      <c r="H67" s="41">
        <v>92.3</v>
      </c>
      <c r="I67" s="41">
        <v>68.8</v>
      </c>
      <c r="J67" s="41" t="s">
        <v>292</v>
      </c>
      <c r="K67" s="41">
        <v>79.3</v>
      </c>
      <c r="L67" s="41">
        <v>55.2</v>
      </c>
      <c r="M67" s="41">
        <v>78.7</v>
      </c>
      <c r="N67" s="41">
        <v>65.900000000000006</v>
      </c>
      <c r="O67" s="41">
        <v>33.799999999999997</v>
      </c>
      <c r="P67" s="41">
        <v>70.2</v>
      </c>
      <c r="Q67" s="41">
        <v>67.599999999999994</v>
      </c>
      <c r="R67" s="41">
        <v>49.8</v>
      </c>
      <c r="S67" s="41">
        <v>52</v>
      </c>
    </row>
    <row r="68" spans="1:19" hidden="1" x14ac:dyDescent="0.3">
      <c r="B68" s="136" t="s">
        <v>414</v>
      </c>
      <c r="C68" s="41">
        <v>72.599999999999994</v>
      </c>
      <c r="D68" s="41">
        <v>69.400000000000006</v>
      </c>
      <c r="E68" s="41">
        <v>58.1</v>
      </c>
      <c r="F68" s="41">
        <v>112.3</v>
      </c>
      <c r="G68" s="41">
        <v>90.7</v>
      </c>
      <c r="H68" s="41">
        <v>94</v>
      </c>
      <c r="I68" s="41">
        <v>68.3</v>
      </c>
      <c r="J68" s="41" t="s">
        <v>292</v>
      </c>
      <c r="K68" s="41">
        <v>79</v>
      </c>
      <c r="L68" s="41">
        <v>55.6</v>
      </c>
      <c r="M68" s="41">
        <v>80.099999999999994</v>
      </c>
      <c r="N68" s="41">
        <v>63.9</v>
      </c>
      <c r="O68" s="41">
        <v>33</v>
      </c>
      <c r="P68" s="41">
        <v>70.5</v>
      </c>
      <c r="Q68" s="41">
        <v>65.400000000000006</v>
      </c>
      <c r="R68" s="41">
        <v>49.9</v>
      </c>
      <c r="S68" s="41">
        <v>53.3</v>
      </c>
    </row>
    <row r="69" spans="1:19" hidden="1" x14ac:dyDescent="0.3">
      <c r="B69" s="136" t="s">
        <v>415</v>
      </c>
      <c r="C69" s="41">
        <v>74</v>
      </c>
      <c r="D69" s="41">
        <v>70.099999999999994</v>
      </c>
      <c r="E69" s="41">
        <v>58.3</v>
      </c>
      <c r="F69" s="41">
        <v>114.1</v>
      </c>
      <c r="G69" s="41">
        <v>89.9</v>
      </c>
      <c r="H69" s="41">
        <v>93.6</v>
      </c>
      <c r="I69" s="41">
        <v>68.5</v>
      </c>
      <c r="J69" s="41" t="s">
        <v>292</v>
      </c>
      <c r="K69" s="41">
        <v>80.7</v>
      </c>
      <c r="L69" s="41">
        <v>54.8</v>
      </c>
      <c r="M69" s="41">
        <v>82</v>
      </c>
      <c r="N69" s="41">
        <v>64.099999999999994</v>
      </c>
      <c r="O69" s="41">
        <v>33.1</v>
      </c>
      <c r="P69" s="41">
        <v>69.5</v>
      </c>
      <c r="Q69" s="41">
        <v>66.599999999999994</v>
      </c>
      <c r="R69" s="41">
        <v>50.3</v>
      </c>
      <c r="S69" s="41">
        <v>50.8</v>
      </c>
    </row>
    <row r="70" spans="1:19" hidden="1" x14ac:dyDescent="0.3">
      <c r="B70" s="136" t="s">
        <v>416</v>
      </c>
      <c r="C70" s="41">
        <v>74.7</v>
      </c>
      <c r="D70" s="41">
        <v>70.2</v>
      </c>
      <c r="E70" s="41">
        <v>58</v>
      </c>
      <c r="F70" s="41">
        <v>111.3</v>
      </c>
      <c r="G70" s="41">
        <v>91.1</v>
      </c>
      <c r="H70" s="41">
        <v>94.1</v>
      </c>
      <c r="I70" s="41">
        <v>68.400000000000006</v>
      </c>
      <c r="J70" s="41" t="s">
        <v>292</v>
      </c>
      <c r="K70" s="41">
        <v>81.400000000000006</v>
      </c>
      <c r="L70" s="41">
        <v>57.4</v>
      </c>
      <c r="M70" s="41">
        <v>80.099999999999994</v>
      </c>
      <c r="N70" s="41">
        <v>64.099999999999994</v>
      </c>
      <c r="O70" s="41">
        <v>32.9</v>
      </c>
      <c r="P70" s="41">
        <v>68.900000000000006</v>
      </c>
      <c r="Q70" s="41">
        <v>67.3</v>
      </c>
      <c r="R70" s="41">
        <v>49.1</v>
      </c>
      <c r="S70" s="41">
        <v>50.1</v>
      </c>
    </row>
    <row r="71" spans="1:19" hidden="1" x14ac:dyDescent="0.3">
      <c r="B71" s="136" t="s">
        <v>417</v>
      </c>
      <c r="C71" s="41">
        <v>75.5</v>
      </c>
      <c r="D71" s="41">
        <v>71.5</v>
      </c>
      <c r="E71" s="41">
        <v>57.9</v>
      </c>
      <c r="F71" s="41">
        <v>110.9</v>
      </c>
      <c r="G71" s="41">
        <v>91.3</v>
      </c>
      <c r="H71" s="41">
        <v>94.5</v>
      </c>
      <c r="I71" s="41">
        <v>68.900000000000006</v>
      </c>
      <c r="J71" s="41" t="s">
        <v>292</v>
      </c>
      <c r="K71" s="41">
        <v>82.4</v>
      </c>
      <c r="L71" s="41">
        <v>58</v>
      </c>
      <c r="M71" s="41">
        <v>80.599999999999994</v>
      </c>
      <c r="N71" s="41">
        <v>64.7</v>
      </c>
      <c r="O71" s="41">
        <v>32.9</v>
      </c>
      <c r="P71" s="41">
        <v>69.400000000000006</v>
      </c>
      <c r="Q71" s="41">
        <v>65.900000000000006</v>
      </c>
      <c r="R71" s="41">
        <v>49.5</v>
      </c>
      <c r="S71" s="41">
        <v>50.5</v>
      </c>
    </row>
    <row r="72" spans="1:19" hidden="1" x14ac:dyDescent="0.3">
      <c r="B72" s="136" t="s">
        <v>418</v>
      </c>
      <c r="C72" s="41">
        <v>75.599999999999994</v>
      </c>
      <c r="D72" s="41">
        <v>71</v>
      </c>
      <c r="E72" s="41">
        <v>58.9</v>
      </c>
      <c r="F72" s="41">
        <v>114.1</v>
      </c>
      <c r="G72" s="41">
        <v>90</v>
      </c>
      <c r="H72" s="41">
        <v>93.9</v>
      </c>
      <c r="I72" s="41">
        <v>69.3</v>
      </c>
      <c r="J72" s="41" t="s">
        <v>292</v>
      </c>
      <c r="K72" s="41">
        <v>80.8</v>
      </c>
      <c r="L72" s="41">
        <v>54.4</v>
      </c>
      <c r="M72" s="41">
        <v>82.2</v>
      </c>
      <c r="N72" s="41">
        <v>64.8</v>
      </c>
      <c r="O72" s="41">
        <v>32.9</v>
      </c>
      <c r="P72" s="41">
        <v>69</v>
      </c>
      <c r="Q72" s="41">
        <v>67.8</v>
      </c>
      <c r="R72" s="41">
        <v>49.3</v>
      </c>
      <c r="S72" s="41">
        <v>50.1</v>
      </c>
    </row>
    <row r="73" spans="1:19" hidden="1" x14ac:dyDescent="0.3">
      <c r="B73" s="136" t="s">
        <v>419</v>
      </c>
      <c r="C73" s="41">
        <v>75.099999999999994</v>
      </c>
      <c r="D73" s="41">
        <v>70.900000000000006</v>
      </c>
      <c r="E73" s="41">
        <v>57.6</v>
      </c>
      <c r="F73" s="41">
        <v>113.3</v>
      </c>
      <c r="G73" s="41">
        <v>89.7</v>
      </c>
      <c r="H73" s="41">
        <v>93.6</v>
      </c>
      <c r="I73" s="41">
        <v>68.599999999999994</v>
      </c>
      <c r="J73" s="41" t="s">
        <v>292</v>
      </c>
      <c r="K73" s="41">
        <v>82.5</v>
      </c>
      <c r="L73" s="41">
        <v>55.6</v>
      </c>
      <c r="M73" s="41">
        <v>80.8</v>
      </c>
      <c r="N73" s="41">
        <v>64.599999999999994</v>
      </c>
      <c r="O73" s="41">
        <v>33.1</v>
      </c>
      <c r="P73" s="41">
        <v>69.2</v>
      </c>
      <c r="Q73" s="41">
        <v>66.3</v>
      </c>
      <c r="R73" s="41">
        <v>48.4</v>
      </c>
      <c r="S73" s="41">
        <v>47.4</v>
      </c>
    </row>
    <row r="74" spans="1:19" hidden="1" x14ac:dyDescent="0.3">
      <c r="B74" s="136" t="s">
        <v>420</v>
      </c>
      <c r="C74" s="41">
        <v>76</v>
      </c>
      <c r="D74" s="41">
        <v>72.099999999999994</v>
      </c>
      <c r="E74" s="41">
        <v>58.7</v>
      </c>
      <c r="F74" s="41">
        <v>112</v>
      </c>
      <c r="G74" s="41">
        <v>90.5</v>
      </c>
      <c r="H74" s="41">
        <v>94.2</v>
      </c>
      <c r="I74" s="41">
        <v>69.5</v>
      </c>
      <c r="J74" s="41" t="s">
        <v>292</v>
      </c>
      <c r="K74" s="41">
        <v>83.1</v>
      </c>
      <c r="L74" s="41">
        <v>56.5</v>
      </c>
      <c r="M74" s="41">
        <v>82.8</v>
      </c>
      <c r="N74" s="41">
        <v>65.5</v>
      </c>
      <c r="O74" s="41">
        <v>33.1</v>
      </c>
      <c r="P74" s="41">
        <v>70.3</v>
      </c>
      <c r="Q74" s="41">
        <v>65</v>
      </c>
      <c r="R74" s="41">
        <v>51.3</v>
      </c>
      <c r="S74" s="41">
        <v>51.3</v>
      </c>
    </row>
    <row r="75" spans="1:19" hidden="1" x14ac:dyDescent="0.3">
      <c r="B75" s="136" t="s">
        <v>421</v>
      </c>
      <c r="C75" s="41">
        <v>76.400000000000006</v>
      </c>
      <c r="D75" s="41">
        <v>72.7</v>
      </c>
      <c r="E75" s="41">
        <v>59.5</v>
      </c>
      <c r="F75" s="41">
        <v>110.4</v>
      </c>
      <c r="G75" s="41">
        <v>90.6</v>
      </c>
      <c r="H75" s="41">
        <v>93.6</v>
      </c>
      <c r="I75" s="41">
        <v>70.099999999999994</v>
      </c>
      <c r="J75" s="41" t="s">
        <v>292</v>
      </c>
      <c r="K75" s="41">
        <v>83.9</v>
      </c>
      <c r="L75" s="41">
        <v>56.2</v>
      </c>
      <c r="M75" s="41">
        <v>84</v>
      </c>
      <c r="N75" s="41">
        <v>64.900000000000006</v>
      </c>
      <c r="O75" s="41">
        <v>33.299999999999997</v>
      </c>
      <c r="P75" s="41">
        <v>72.2</v>
      </c>
      <c r="Q75" s="41">
        <v>68.599999999999994</v>
      </c>
      <c r="R75" s="41">
        <v>50.6</v>
      </c>
      <c r="S75" s="41">
        <v>50.6</v>
      </c>
    </row>
    <row r="76" spans="1:19" hidden="1" x14ac:dyDescent="0.3">
      <c r="B76" s="136" t="s">
        <v>422</v>
      </c>
      <c r="C76" s="41">
        <v>75.3</v>
      </c>
      <c r="D76" s="41">
        <v>72</v>
      </c>
      <c r="E76" s="41">
        <v>58.2</v>
      </c>
      <c r="F76" s="41">
        <v>109.5</v>
      </c>
      <c r="G76" s="41">
        <v>89.4</v>
      </c>
      <c r="H76" s="41">
        <v>92.7</v>
      </c>
      <c r="I76" s="41">
        <v>69</v>
      </c>
      <c r="J76" s="41" t="s">
        <v>292</v>
      </c>
      <c r="K76" s="41">
        <v>83.2</v>
      </c>
      <c r="L76" s="41">
        <v>56.7</v>
      </c>
      <c r="M76" s="41">
        <v>82.9</v>
      </c>
      <c r="N76" s="41">
        <v>64.5</v>
      </c>
      <c r="O76" s="41">
        <v>32.700000000000003</v>
      </c>
      <c r="P76" s="41">
        <v>69.099999999999994</v>
      </c>
      <c r="Q76" s="41">
        <v>66.5</v>
      </c>
      <c r="R76" s="41">
        <v>50.2</v>
      </c>
      <c r="S76" s="41">
        <v>49.4</v>
      </c>
    </row>
    <row r="77" spans="1:19" hidden="1" x14ac:dyDescent="0.3">
      <c r="B77" s="136" t="s">
        <v>423</v>
      </c>
      <c r="C77" s="41">
        <v>76.099999999999994</v>
      </c>
      <c r="D77" s="41">
        <v>72.5</v>
      </c>
      <c r="E77" s="41">
        <v>60.2</v>
      </c>
      <c r="F77" s="41">
        <v>110.6</v>
      </c>
      <c r="G77" s="41">
        <v>89.8</v>
      </c>
      <c r="H77" s="41">
        <v>93.2</v>
      </c>
      <c r="I77" s="41">
        <v>70.099999999999994</v>
      </c>
      <c r="J77" s="41" t="s">
        <v>292</v>
      </c>
      <c r="K77" s="41">
        <v>84.1</v>
      </c>
      <c r="L77" s="41">
        <v>55.1</v>
      </c>
      <c r="M77" s="41">
        <v>86</v>
      </c>
      <c r="N77" s="41">
        <v>65.099999999999994</v>
      </c>
      <c r="O77" s="41">
        <v>33.5</v>
      </c>
      <c r="P77" s="41">
        <v>70</v>
      </c>
      <c r="Q77" s="41">
        <v>67.7</v>
      </c>
      <c r="R77" s="41">
        <v>52.6</v>
      </c>
      <c r="S77" s="41">
        <v>49.4</v>
      </c>
    </row>
    <row r="78" spans="1:19" hidden="1" x14ac:dyDescent="0.3">
      <c r="B78" s="136" t="s">
        <v>424</v>
      </c>
      <c r="C78" s="41">
        <v>76.3</v>
      </c>
      <c r="D78" s="41">
        <v>72.900000000000006</v>
      </c>
      <c r="E78" s="41">
        <v>59.7</v>
      </c>
      <c r="F78" s="41">
        <v>111.6</v>
      </c>
      <c r="G78" s="41">
        <v>90.4</v>
      </c>
      <c r="H78" s="41">
        <v>93.4</v>
      </c>
      <c r="I78" s="41">
        <v>69.900000000000006</v>
      </c>
      <c r="J78" s="41" t="s">
        <v>292</v>
      </c>
      <c r="K78" s="41">
        <v>86.4</v>
      </c>
      <c r="L78" s="41">
        <v>54.9</v>
      </c>
      <c r="M78" s="41">
        <v>88.8</v>
      </c>
      <c r="N78" s="41">
        <v>66.5</v>
      </c>
      <c r="O78" s="41">
        <v>33.4</v>
      </c>
      <c r="P78" s="41">
        <v>69.5</v>
      </c>
      <c r="Q78" s="41">
        <v>67.3</v>
      </c>
      <c r="R78" s="41">
        <v>51.3</v>
      </c>
      <c r="S78" s="41">
        <v>51.2</v>
      </c>
    </row>
    <row r="79" spans="1:19" hidden="1" x14ac:dyDescent="0.3">
      <c r="A79" s="135" t="s">
        <v>430</v>
      </c>
      <c r="B79" s="136" t="s">
        <v>413</v>
      </c>
      <c r="C79" s="41">
        <v>73.900000000000006</v>
      </c>
      <c r="D79" s="41">
        <v>71.3</v>
      </c>
      <c r="E79" s="41">
        <v>59</v>
      </c>
      <c r="F79" s="41">
        <v>109.7</v>
      </c>
      <c r="G79" s="41">
        <v>90</v>
      </c>
      <c r="H79" s="41">
        <v>92.9</v>
      </c>
      <c r="I79" s="41">
        <v>69.2</v>
      </c>
      <c r="J79" s="41" t="s">
        <v>292</v>
      </c>
      <c r="K79" s="41">
        <v>84</v>
      </c>
      <c r="L79" s="41">
        <v>53.2</v>
      </c>
      <c r="M79" s="41">
        <v>83.7</v>
      </c>
      <c r="N79" s="41">
        <v>64</v>
      </c>
      <c r="O79" s="41">
        <v>33.799999999999997</v>
      </c>
      <c r="P79" s="41">
        <v>70.7</v>
      </c>
      <c r="Q79" s="41">
        <v>66.8</v>
      </c>
      <c r="R79" s="41">
        <v>52.3</v>
      </c>
      <c r="S79" s="41">
        <v>47.6</v>
      </c>
    </row>
    <row r="80" spans="1:19" hidden="1" x14ac:dyDescent="0.3">
      <c r="B80" s="136" t="s">
        <v>414</v>
      </c>
      <c r="C80" s="41">
        <v>75.7</v>
      </c>
      <c r="D80" s="41">
        <v>73.099999999999994</v>
      </c>
      <c r="E80" s="41">
        <v>59.4</v>
      </c>
      <c r="F80" s="41">
        <v>110.7</v>
      </c>
      <c r="G80" s="41">
        <v>90.6</v>
      </c>
      <c r="H80" s="41">
        <v>93.8</v>
      </c>
      <c r="I80" s="41">
        <v>70.2</v>
      </c>
      <c r="J80" s="41" t="s">
        <v>292</v>
      </c>
      <c r="K80" s="41">
        <v>86.1</v>
      </c>
      <c r="L80" s="41">
        <v>53</v>
      </c>
      <c r="M80" s="41">
        <v>86.7</v>
      </c>
      <c r="N80" s="41">
        <v>65.8</v>
      </c>
      <c r="O80" s="41">
        <v>34.1</v>
      </c>
      <c r="P80" s="41">
        <v>71.400000000000006</v>
      </c>
      <c r="Q80" s="41">
        <v>68</v>
      </c>
      <c r="R80" s="41">
        <v>51.9</v>
      </c>
      <c r="S80" s="41">
        <v>49</v>
      </c>
    </row>
    <row r="81" spans="1:19" hidden="1" x14ac:dyDescent="0.3">
      <c r="B81" s="136" t="s">
        <v>415</v>
      </c>
      <c r="C81" s="41">
        <v>76.7</v>
      </c>
      <c r="D81" s="41">
        <v>73.599999999999994</v>
      </c>
      <c r="E81" s="41">
        <v>60.4</v>
      </c>
      <c r="F81" s="41">
        <v>113.5</v>
      </c>
      <c r="G81" s="41">
        <v>90.7</v>
      </c>
      <c r="H81" s="41">
        <v>94.1</v>
      </c>
      <c r="I81" s="41">
        <v>71.099999999999994</v>
      </c>
      <c r="J81" s="41" t="s">
        <v>292</v>
      </c>
      <c r="K81" s="41">
        <v>85.9</v>
      </c>
      <c r="L81" s="41">
        <v>54.7</v>
      </c>
      <c r="M81" s="41">
        <v>86.9</v>
      </c>
      <c r="N81" s="41">
        <v>67.599999999999994</v>
      </c>
      <c r="O81" s="41">
        <v>34.200000000000003</v>
      </c>
      <c r="P81" s="41">
        <v>72.8</v>
      </c>
      <c r="Q81" s="41">
        <v>67.900000000000006</v>
      </c>
      <c r="R81" s="41">
        <v>53.9</v>
      </c>
      <c r="S81" s="41">
        <v>50.5</v>
      </c>
    </row>
    <row r="82" spans="1:19" hidden="1" x14ac:dyDescent="0.3">
      <c r="B82" s="136" t="s">
        <v>416</v>
      </c>
      <c r="C82" s="41">
        <v>76.400000000000006</v>
      </c>
      <c r="D82" s="41">
        <v>74.599999999999994</v>
      </c>
      <c r="E82" s="41">
        <v>59.4</v>
      </c>
      <c r="F82" s="41">
        <v>110.1</v>
      </c>
      <c r="G82" s="41">
        <v>89.7</v>
      </c>
      <c r="H82" s="41">
        <v>93.1</v>
      </c>
      <c r="I82" s="41">
        <v>70.7</v>
      </c>
      <c r="J82" s="41" t="s">
        <v>292</v>
      </c>
      <c r="K82" s="41">
        <v>87.1</v>
      </c>
      <c r="L82" s="41">
        <v>55.9</v>
      </c>
      <c r="M82" s="41">
        <v>88.6</v>
      </c>
      <c r="N82" s="41">
        <v>66.2</v>
      </c>
      <c r="O82" s="41">
        <v>34.4</v>
      </c>
      <c r="P82" s="41">
        <v>73</v>
      </c>
      <c r="Q82" s="41">
        <v>67.8</v>
      </c>
      <c r="R82" s="41">
        <v>52.8</v>
      </c>
      <c r="S82" s="41">
        <v>47.9</v>
      </c>
    </row>
    <row r="83" spans="1:19" hidden="1" x14ac:dyDescent="0.3">
      <c r="B83" s="136" t="s">
        <v>417</v>
      </c>
      <c r="C83" s="41">
        <v>75.599999999999994</v>
      </c>
      <c r="D83" s="41">
        <v>73.7</v>
      </c>
      <c r="E83" s="41">
        <v>58.9</v>
      </c>
      <c r="F83" s="41">
        <v>102.2</v>
      </c>
      <c r="G83" s="41">
        <v>90.2</v>
      </c>
      <c r="H83" s="41">
        <v>92.3</v>
      </c>
      <c r="I83" s="41">
        <v>69.900000000000006</v>
      </c>
      <c r="J83" s="41" t="s">
        <v>292</v>
      </c>
      <c r="K83" s="41">
        <v>87.2</v>
      </c>
      <c r="L83" s="41">
        <v>56.1</v>
      </c>
      <c r="M83" s="41">
        <v>88.5</v>
      </c>
      <c r="N83" s="41">
        <v>65.5</v>
      </c>
      <c r="O83" s="41">
        <v>32.9</v>
      </c>
      <c r="P83" s="41">
        <v>69.599999999999994</v>
      </c>
      <c r="Q83" s="41">
        <v>68</v>
      </c>
      <c r="R83" s="41">
        <v>52</v>
      </c>
      <c r="S83" s="41">
        <v>47.9</v>
      </c>
    </row>
    <row r="84" spans="1:19" hidden="1" x14ac:dyDescent="0.3">
      <c r="B84" s="136" t="s">
        <v>418</v>
      </c>
      <c r="C84" s="41">
        <v>77.8</v>
      </c>
      <c r="D84" s="41">
        <v>75.7</v>
      </c>
      <c r="E84" s="41">
        <v>62</v>
      </c>
      <c r="F84" s="41">
        <v>112.9</v>
      </c>
      <c r="G84" s="41">
        <v>90.3</v>
      </c>
      <c r="H84" s="41">
        <v>93.8</v>
      </c>
      <c r="I84" s="41">
        <v>72.3</v>
      </c>
      <c r="J84" s="41" t="s">
        <v>292</v>
      </c>
      <c r="K84" s="41">
        <v>88.5</v>
      </c>
      <c r="L84" s="41">
        <v>59.3</v>
      </c>
      <c r="M84" s="41">
        <v>89.6</v>
      </c>
      <c r="N84" s="41">
        <v>68.900000000000006</v>
      </c>
      <c r="O84" s="41">
        <v>35.799999999999997</v>
      </c>
      <c r="P84" s="41">
        <v>74.400000000000006</v>
      </c>
      <c r="Q84" s="41">
        <v>70.7</v>
      </c>
      <c r="R84" s="41">
        <v>54.3</v>
      </c>
      <c r="S84" s="41">
        <v>48.4</v>
      </c>
    </row>
    <row r="85" spans="1:19" hidden="1" x14ac:dyDescent="0.3">
      <c r="B85" s="136" t="s">
        <v>419</v>
      </c>
      <c r="C85" s="41">
        <v>78.8</v>
      </c>
      <c r="D85" s="41">
        <v>76.8</v>
      </c>
      <c r="E85" s="41">
        <v>63.1</v>
      </c>
      <c r="F85" s="41">
        <v>115.7</v>
      </c>
      <c r="G85" s="41">
        <v>90.7</v>
      </c>
      <c r="H85" s="41">
        <v>94.6</v>
      </c>
      <c r="I85" s="41">
        <v>73.3</v>
      </c>
      <c r="J85" s="41" t="s">
        <v>292</v>
      </c>
      <c r="K85" s="41">
        <v>89.8</v>
      </c>
      <c r="L85" s="41">
        <v>55.9</v>
      </c>
      <c r="M85" s="41">
        <v>91.7</v>
      </c>
      <c r="N85" s="41">
        <v>70.3</v>
      </c>
      <c r="O85" s="41">
        <v>36.700000000000003</v>
      </c>
      <c r="P85" s="41">
        <v>75.3</v>
      </c>
      <c r="Q85" s="41">
        <v>70.599999999999994</v>
      </c>
      <c r="R85" s="41">
        <v>57.6</v>
      </c>
      <c r="S85" s="41">
        <v>49.6</v>
      </c>
    </row>
    <row r="86" spans="1:19" hidden="1" x14ac:dyDescent="0.3">
      <c r="B86" s="136" t="s">
        <v>420</v>
      </c>
      <c r="C86" s="41">
        <v>76.2</v>
      </c>
      <c r="D86" s="41">
        <v>75.400000000000006</v>
      </c>
      <c r="E86" s="41">
        <v>59.9</v>
      </c>
      <c r="F86" s="41">
        <v>104.6</v>
      </c>
      <c r="G86" s="41">
        <v>88.8</v>
      </c>
      <c r="H86" s="41">
        <v>91.6</v>
      </c>
      <c r="I86" s="41">
        <v>70.900000000000006</v>
      </c>
      <c r="J86" s="41" t="s">
        <v>292</v>
      </c>
      <c r="K86" s="41">
        <v>88.5</v>
      </c>
      <c r="L86" s="41">
        <v>52.8</v>
      </c>
      <c r="M86" s="41">
        <v>89.3</v>
      </c>
      <c r="N86" s="41">
        <v>67.3</v>
      </c>
      <c r="O86" s="41">
        <v>33.9</v>
      </c>
      <c r="P86" s="41">
        <v>74.900000000000006</v>
      </c>
      <c r="Q86" s="41">
        <v>69.400000000000006</v>
      </c>
      <c r="R86" s="41">
        <v>51.1</v>
      </c>
      <c r="S86" s="41">
        <v>48.1</v>
      </c>
    </row>
    <row r="87" spans="1:19" hidden="1" x14ac:dyDescent="0.3">
      <c r="B87" s="136" t="s">
        <v>421</v>
      </c>
      <c r="C87" s="41">
        <v>76.8</v>
      </c>
      <c r="D87" s="41">
        <v>75.8</v>
      </c>
      <c r="E87" s="41">
        <v>60.8</v>
      </c>
      <c r="F87" s="41">
        <v>111.6</v>
      </c>
      <c r="G87" s="41">
        <v>89.4</v>
      </c>
      <c r="H87" s="41">
        <v>93</v>
      </c>
      <c r="I87" s="41">
        <v>71.599999999999994</v>
      </c>
      <c r="J87" s="41" t="s">
        <v>292</v>
      </c>
      <c r="K87" s="41">
        <v>88.6</v>
      </c>
      <c r="L87" s="41">
        <v>53.6</v>
      </c>
      <c r="M87" s="41">
        <v>91.3</v>
      </c>
      <c r="N87" s="41">
        <v>68.599999999999994</v>
      </c>
      <c r="O87" s="41">
        <v>36.200000000000003</v>
      </c>
      <c r="P87" s="41">
        <v>75.3</v>
      </c>
      <c r="Q87" s="41">
        <v>70.099999999999994</v>
      </c>
      <c r="R87" s="41">
        <v>53.2</v>
      </c>
      <c r="S87" s="41">
        <v>47.8</v>
      </c>
    </row>
    <row r="88" spans="1:19" hidden="1" x14ac:dyDescent="0.3">
      <c r="B88" s="136" t="s">
        <v>422</v>
      </c>
      <c r="C88" s="41">
        <v>78</v>
      </c>
      <c r="D88" s="41">
        <v>76.900000000000006</v>
      </c>
      <c r="E88" s="41">
        <v>61.8</v>
      </c>
      <c r="F88" s="41">
        <v>112.4</v>
      </c>
      <c r="G88" s="41">
        <v>90</v>
      </c>
      <c r="H88" s="41">
        <v>93.6</v>
      </c>
      <c r="I88" s="41">
        <v>72.599999999999994</v>
      </c>
      <c r="J88" s="41" t="s">
        <v>292</v>
      </c>
      <c r="K88" s="41">
        <v>89.9</v>
      </c>
      <c r="L88" s="41">
        <v>55.4</v>
      </c>
      <c r="M88" s="41">
        <v>93</v>
      </c>
      <c r="N88" s="41">
        <v>70.5</v>
      </c>
      <c r="O88" s="41">
        <v>36.200000000000003</v>
      </c>
      <c r="P88" s="41">
        <v>76.099999999999994</v>
      </c>
      <c r="Q88" s="41">
        <v>72</v>
      </c>
      <c r="R88" s="41">
        <v>53</v>
      </c>
      <c r="S88" s="41">
        <v>49.6</v>
      </c>
    </row>
    <row r="89" spans="1:19" hidden="1" x14ac:dyDescent="0.3">
      <c r="B89" s="136" t="s">
        <v>423</v>
      </c>
      <c r="C89" s="41">
        <v>78.3</v>
      </c>
      <c r="D89" s="41">
        <v>77</v>
      </c>
      <c r="E89" s="41">
        <v>62.6</v>
      </c>
      <c r="F89" s="41">
        <v>112.4</v>
      </c>
      <c r="G89" s="41">
        <v>89.2</v>
      </c>
      <c r="H89" s="41">
        <v>92.8</v>
      </c>
      <c r="I89" s="41">
        <v>72.8</v>
      </c>
      <c r="J89" s="41" t="s">
        <v>292</v>
      </c>
      <c r="K89" s="41">
        <v>89.4</v>
      </c>
      <c r="L89" s="41">
        <v>55.1</v>
      </c>
      <c r="M89" s="41">
        <v>94.1</v>
      </c>
      <c r="N89" s="41">
        <v>70.5</v>
      </c>
      <c r="O89" s="41">
        <v>36.5</v>
      </c>
      <c r="P89" s="41">
        <v>76.5</v>
      </c>
      <c r="Q89" s="41">
        <v>71.8</v>
      </c>
      <c r="R89" s="41">
        <v>56.3</v>
      </c>
      <c r="S89" s="41">
        <v>46.9</v>
      </c>
    </row>
    <row r="90" spans="1:19" hidden="1" x14ac:dyDescent="0.3">
      <c r="B90" s="136" t="s">
        <v>424</v>
      </c>
      <c r="C90" s="41">
        <v>78.599999999999994</v>
      </c>
      <c r="D90" s="41">
        <v>78</v>
      </c>
      <c r="E90" s="41">
        <v>63.2</v>
      </c>
      <c r="F90" s="41">
        <v>112.9</v>
      </c>
      <c r="G90" s="41">
        <v>92.5</v>
      </c>
      <c r="H90" s="41">
        <v>95.2</v>
      </c>
      <c r="I90" s="41">
        <v>73.8</v>
      </c>
      <c r="J90" s="41" t="s">
        <v>292</v>
      </c>
      <c r="K90" s="41">
        <v>91.1</v>
      </c>
      <c r="L90" s="41">
        <v>58.6</v>
      </c>
      <c r="M90" s="41">
        <v>101.4</v>
      </c>
      <c r="N90" s="41">
        <v>71.5</v>
      </c>
      <c r="O90" s="41">
        <v>35.799999999999997</v>
      </c>
      <c r="P90" s="41">
        <v>76.7</v>
      </c>
      <c r="Q90" s="41">
        <v>72.099999999999994</v>
      </c>
      <c r="R90" s="41">
        <v>56.2</v>
      </c>
      <c r="S90" s="41">
        <v>49.7</v>
      </c>
    </row>
    <row r="91" spans="1:19" hidden="1" x14ac:dyDescent="0.3">
      <c r="A91" s="135" t="s">
        <v>431</v>
      </c>
      <c r="B91" s="136" t="s">
        <v>413</v>
      </c>
      <c r="C91" s="41">
        <v>79.2</v>
      </c>
      <c r="D91" s="41">
        <v>78.5</v>
      </c>
      <c r="E91" s="41">
        <v>63.6</v>
      </c>
      <c r="F91" s="41">
        <v>113.6</v>
      </c>
      <c r="G91" s="41">
        <v>92.2</v>
      </c>
      <c r="H91" s="41">
        <v>95.6</v>
      </c>
      <c r="I91" s="41">
        <v>74.599999999999994</v>
      </c>
      <c r="J91" s="41" t="s">
        <v>292</v>
      </c>
      <c r="K91" s="41">
        <v>90.7</v>
      </c>
      <c r="L91" s="41">
        <v>57.6</v>
      </c>
      <c r="M91" s="41">
        <v>94.5</v>
      </c>
      <c r="N91" s="41">
        <v>70.2</v>
      </c>
      <c r="O91" s="41">
        <v>36.6</v>
      </c>
      <c r="P91" s="41">
        <v>78</v>
      </c>
      <c r="Q91" s="41">
        <v>73</v>
      </c>
      <c r="R91" s="41">
        <v>57.8</v>
      </c>
      <c r="S91" s="41">
        <v>45.9</v>
      </c>
    </row>
    <row r="92" spans="1:19" hidden="1" x14ac:dyDescent="0.3">
      <c r="B92" s="136" t="s">
        <v>414</v>
      </c>
      <c r="C92" s="41">
        <v>79</v>
      </c>
      <c r="D92" s="41">
        <v>77.7</v>
      </c>
      <c r="E92" s="41">
        <v>64.599999999999994</v>
      </c>
      <c r="F92" s="41">
        <v>115.8</v>
      </c>
      <c r="G92" s="41">
        <v>89.9</v>
      </c>
      <c r="H92" s="41">
        <v>94</v>
      </c>
      <c r="I92" s="41">
        <v>74.3</v>
      </c>
      <c r="J92" s="41" t="s">
        <v>292</v>
      </c>
      <c r="K92" s="41">
        <v>90.6</v>
      </c>
      <c r="L92" s="41">
        <v>53.2</v>
      </c>
      <c r="M92" s="41">
        <v>93.1</v>
      </c>
      <c r="N92" s="41">
        <v>70.400000000000006</v>
      </c>
      <c r="O92" s="41">
        <v>37.700000000000003</v>
      </c>
      <c r="P92" s="41">
        <v>76.900000000000006</v>
      </c>
      <c r="Q92" s="41">
        <v>73.7</v>
      </c>
      <c r="R92" s="41">
        <v>59.6</v>
      </c>
      <c r="S92" s="41">
        <v>49.3</v>
      </c>
    </row>
    <row r="93" spans="1:19" hidden="1" x14ac:dyDescent="0.3">
      <c r="B93" s="136" t="s">
        <v>415</v>
      </c>
      <c r="C93" s="41">
        <v>80</v>
      </c>
      <c r="D93" s="41">
        <v>78.2</v>
      </c>
      <c r="E93" s="41">
        <v>66</v>
      </c>
      <c r="F93" s="41">
        <v>118.1</v>
      </c>
      <c r="G93" s="41">
        <v>90.5</v>
      </c>
      <c r="H93" s="41">
        <v>94.9</v>
      </c>
      <c r="I93" s="41">
        <v>75.400000000000006</v>
      </c>
      <c r="J93" s="41" t="s">
        <v>292</v>
      </c>
      <c r="K93" s="41">
        <v>89.2</v>
      </c>
      <c r="L93" s="41">
        <v>58.5</v>
      </c>
      <c r="M93" s="41">
        <v>93.2</v>
      </c>
      <c r="N93" s="41">
        <v>75.099999999999994</v>
      </c>
      <c r="O93" s="41">
        <v>38</v>
      </c>
      <c r="P93" s="41">
        <v>78.2</v>
      </c>
      <c r="Q93" s="41">
        <v>74.5</v>
      </c>
      <c r="R93" s="41">
        <v>59.3</v>
      </c>
      <c r="S93" s="41">
        <v>48.5</v>
      </c>
    </row>
    <row r="94" spans="1:19" hidden="1" x14ac:dyDescent="0.3">
      <c r="B94" s="136" t="s">
        <v>416</v>
      </c>
      <c r="C94" s="41">
        <v>79.2</v>
      </c>
      <c r="D94" s="41">
        <v>77.3</v>
      </c>
      <c r="E94" s="41">
        <v>65.2</v>
      </c>
      <c r="F94" s="41">
        <v>114.4</v>
      </c>
      <c r="G94" s="41">
        <v>91.4</v>
      </c>
      <c r="H94" s="41">
        <v>95</v>
      </c>
      <c r="I94" s="41">
        <v>74.8</v>
      </c>
      <c r="J94" s="41" t="s">
        <v>292</v>
      </c>
      <c r="K94" s="41">
        <v>89.1</v>
      </c>
      <c r="L94" s="41">
        <v>57.2</v>
      </c>
      <c r="M94" s="41">
        <v>92.1</v>
      </c>
      <c r="N94" s="41">
        <v>71.099999999999994</v>
      </c>
      <c r="O94" s="41">
        <v>38.1</v>
      </c>
      <c r="P94" s="41">
        <v>79</v>
      </c>
      <c r="Q94" s="41">
        <v>74.099999999999994</v>
      </c>
      <c r="R94" s="41">
        <v>59.8</v>
      </c>
      <c r="S94" s="41">
        <v>48.9</v>
      </c>
    </row>
    <row r="95" spans="1:19" hidden="1" x14ac:dyDescent="0.3">
      <c r="B95" s="136" t="s">
        <v>417</v>
      </c>
      <c r="C95" s="41">
        <v>79.7</v>
      </c>
      <c r="D95" s="41">
        <v>78</v>
      </c>
      <c r="E95" s="41">
        <v>65.900000000000006</v>
      </c>
      <c r="F95" s="41">
        <v>116</v>
      </c>
      <c r="G95" s="41">
        <v>90</v>
      </c>
      <c r="H95" s="41">
        <v>94.5</v>
      </c>
      <c r="I95" s="41">
        <v>75.2</v>
      </c>
      <c r="J95" s="41" t="s">
        <v>292</v>
      </c>
      <c r="K95" s="41">
        <v>87.9</v>
      </c>
      <c r="L95" s="41">
        <v>51.5</v>
      </c>
      <c r="M95" s="41">
        <v>94.4</v>
      </c>
      <c r="N95" s="41">
        <v>71.599999999999994</v>
      </c>
      <c r="O95" s="41">
        <v>38.700000000000003</v>
      </c>
      <c r="P95" s="41">
        <v>77.5</v>
      </c>
      <c r="Q95" s="41">
        <v>74.400000000000006</v>
      </c>
      <c r="R95" s="41">
        <v>61.1</v>
      </c>
      <c r="S95" s="41">
        <v>48.2</v>
      </c>
    </row>
    <row r="96" spans="1:19" hidden="1" x14ac:dyDescent="0.3">
      <c r="B96" s="136" t="s">
        <v>418</v>
      </c>
      <c r="C96" s="41">
        <v>79.3</v>
      </c>
      <c r="D96" s="41">
        <v>77.400000000000006</v>
      </c>
      <c r="E96" s="41">
        <v>65</v>
      </c>
      <c r="F96" s="41">
        <v>113.6</v>
      </c>
      <c r="G96" s="41">
        <v>90.3</v>
      </c>
      <c r="H96" s="41">
        <v>94</v>
      </c>
      <c r="I96" s="41">
        <v>74.5</v>
      </c>
      <c r="J96" s="41" t="s">
        <v>292</v>
      </c>
      <c r="K96" s="41">
        <v>89.3</v>
      </c>
      <c r="L96" s="41">
        <v>56.5</v>
      </c>
      <c r="M96" s="41">
        <v>92.2</v>
      </c>
      <c r="N96" s="41">
        <v>71.400000000000006</v>
      </c>
      <c r="O96" s="41">
        <v>37.700000000000003</v>
      </c>
      <c r="P96" s="41">
        <v>76.900000000000006</v>
      </c>
      <c r="Q96" s="41">
        <v>73</v>
      </c>
      <c r="R96" s="41">
        <v>60.5</v>
      </c>
      <c r="S96" s="41">
        <v>49.5</v>
      </c>
    </row>
    <row r="97" spans="1:19" hidden="1" x14ac:dyDescent="0.3">
      <c r="B97" s="136" t="s">
        <v>419</v>
      </c>
      <c r="C97" s="41">
        <v>80.8</v>
      </c>
      <c r="D97" s="41">
        <v>78.3</v>
      </c>
      <c r="E97" s="41">
        <v>67.7</v>
      </c>
      <c r="F97" s="41">
        <v>115.3</v>
      </c>
      <c r="G97" s="41">
        <v>90.6</v>
      </c>
      <c r="H97" s="41">
        <v>94.4</v>
      </c>
      <c r="I97" s="41">
        <v>76.099999999999994</v>
      </c>
      <c r="J97" s="41" t="s">
        <v>292</v>
      </c>
      <c r="K97" s="41">
        <v>88.5</v>
      </c>
      <c r="L97" s="41">
        <v>57.5</v>
      </c>
      <c r="M97" s="41">
        <v>91.7</v>
      </c>
      <c r="N97" s="41">
        <v>72.599999999999994</v>
      </c>
      <c r="O97" s="41">
        <v>39.5</v>
      </c>
      <c r="P97" s="41">
        <v>78.400000000000006</v>
      </c>
      <c r="Q97" s="41">
        <v>76.7</v>
      </c>
      <c r="R97" s="41">
        <v>64.3</v>
      </c>
      <c r="S97" s="41">
        <v>49.8</v>
      </c>
    </row>
    <row r="98" spans="1:19" hidden="1" x14ac:dyDescent="0.3">
      <c r="B98" s="136" t="s">
        <v>420</v>
      </c>
      <c r="C98" s="41">
        <v>79.3</v>
      </c>
      <c r="D98" s="41">
        <v>77.400000000000006</v>
      </c>
      <c r="E98" s="41">
        <v>65.8</v>
      </c>
      <c r="F98" s="41">
        <v>112</v>
      </c>
      <c r="G98" s="41">
        <v>88.5</v>
      </c>
      <c r="H98" s="41">
        <v>92.3</v>
      </c>
      <c r="I98" s="41">
        <v>74.5</v>
      </c>
      <c r="J98" s="41" t="s">
        <v>292</v>
      </c>
      <c r="K98" s="41">
        <v>87.1</v>
      </c>
      <c r="L98" s="41">
        <v>51.8</v>
      </c>
      <c r="M98" s="41">
        <v>92.4</v>
      </c>
      <c r="N98" s="41">
        <v>71.400000000000006</v>
      </c>
      <c r="O98" s="41">
        <v>37.5</v>
      </c>
      <c r="P98" s="41">
        <v>78.099999999999994</v>
      </c>
      <c r="Q98" s="41">
        <v>73.2</v>
      </c>
      <c r="R98" s="41">
        <v>62.4</v>
      </c>
      <c r="S98" s="41">
        <v>48.6</v>
      </c>
    </row>
    <row r="99" spans="1:19" hidden="1" x14ac:dyDescent="0.3">
      <c r="B99" s="136" t="s">
        <v>421</v>
      </c>
      <c r="C99" s="41">
        <v>78.7</v>
      </c>
      <c r="D99" s="41">
        <v>76.400000000000006</v>
      </c>
      <c r="E99" s="41">
        <v>64.8</v>
      </c>
      <c r="F99" s="41">
        <v>114.4</v>
      </c>
      <c r="G99" s="41">
        <v>89.7</v>
      </c>
      <c r="H99" s="41">
        <v>93.6</v>
      </c>
      <c r="I99" s="41">
        <v>73.900000000000006</v>
      </c>
      <c r="J99" s="41" t="s">
        <v>292</v>
      </c>
      <c r="K99" s="41">
        <v>87.2</v>
      </c>
      <c r="L99" s="41">
        <v>56.7</v>
      </c>
      <c r="M99" s="41">
        <v>88.2</v>
      </c>
      <c r="N99" s="41">
        <v>70.900000000000006</v>
      </c>
      <c r="O99" s="41">
        <v>38.9</v>
      </c>
      <c r="P99" s="41">
        <v>77</v>
      </c>
      <c r="Q99" s="41">
        <v>70.900000000000006</v>
      </c>
      <c r="R99" s="41">
        <v>61.9</v>
      </c>
      <c r="S99" s="41">
        <v>49</v>
      </c>
    </row>
    <row r="100" spans="1:19" hidden="1" x14ac:dyDescent="0.3">
      <c r="B100" s="136" t="s">
        <v>422</v>
      </c>
      <c r="C100" s="41">
        <v>79.099999999999994</v>
      </c>
      <c r="D100" s="41">
        <v>76.3</v>
      </c>
      <c r="E100" s="41">
        <v>66.7</v>
      </c>
      <c r="F100" s="41">
        <v>111.4</v>
      </c>
      <c r="G100" s="41">
        <v>88.4</v>
      </c>
      <c r="H100" s="41">
        <v>92.2</v>
      </c>
      <c r="I100" s="41">
        <v>74.400000000000006</v>
      </c>
      <c r="J100" s="41" t="s">
        <v>292</v>
      </c>
      <c r="K100" s="41">
        <v>87.1</v>
      </c>
      <c r="L100" s="41">
        <v>53.5</v>
      </c>
      <c r="M100" s="41">
        <v>88.3</v>
      </c>
      <c r="N100" s="41">
        <v>71.7</v>
      </c>
      <c r="O100" s="41">
        <v>39</v>
      </c>
      <c r="P100" s="41">
        <v>77.5</v>
      </c>
      <c r="Q100" s="41">
        <v>71.900000000000006</v>
      </c>
      <c r="R100" s="41">
        <v>65.400000000000006</v>
      </c>
      <c r="S100" s="41">
        <v>51.1</v>
      </c>
    </row>
    <row r="101" spans="1:19" hidden="1" x14ac:dyDescent="0.3">
      <c r="B101" s="136" t="s">
        <v>423</v>
      </c>
      <c r="C101" s="41">
        <v>78</v>
      </c>
      <c r="D101" s="41">
        <v>75</v>
      </c>
      <c r="E101" s="41">
        <v>65.5</v>
      </c>
      <c r="F101" s="41">
        <v>110.8</v>
      </c>
      <c r="G101" s="41">
        <v>88.9</v>
      </c>
      <c r="H101" s="41">
        <v>92.4</v>
      </c>
      <c r="I101" s="41">
        <v>73.3</v>
      </c>
      <c r="J101" s="41" t="s">
        <v>292</v>
      </c>
      <c r="K101" s="41">
        <v>84.9</v>
      </c>
      <c r="L101" s="41">
        <v>54.4</v>
      </c>
      <c r="M101" s="41">
        <v>86.8</v>
      </c>
      <c r="N101" s="41">
        <v>70.400000000000006</v>
      </c>
      <c r="O101" s="41">
        <v>37.799999999999997</v>
      </c>
      <c r="P101" s="41">
        <v>75.900000000000006</v>
      </c>
      <c r="Q101" s="41">
        <v>72</v>
      </c>
      <c r="R101" s="41">
        <v>62.5</v>
      </c>
      <c r="S101" s="41">
        <v>51.7</v>
      </c>
    </row>
    <row r="102" spans="1:19" hidden="1" x14ac:dyDescent="0.3">
      <c r="B102" s="136" t="s">
        <v>424</v>
      </c>
      <c r="C102" s="41">
        <v>78.099999999999994</v>
      </c>
      <c r="D102" s="41">
        <v>74.3</v>
      </c>
      <c r="E102" s="41">
        <v>66.7</v>
      </c>
      <c r="F102" s="41">
        <v>108.8</v>
      </c>
      <c r="G102" s="41">
        <v>90.5</v>
      </c>
      <c r="H102" s="41">
        <v>93.1</v>
      </c>
      <c r="I102" s="41">
        <v>73.7</v>
      </c>
      <c r="J102" s="41" t="s">
        <v>292</v>
      </c>
      <c r="K102" s="41">
        <v>83</v>
      </c>
      <c r="L102" s="41">
        <v>55.1</v>
      </c>
      <c r="M102" s="41">
        <v>85.8</v>
      </c>
      <c r="N102" s="41">
        <v>70.900000000000006</v>
      </c>
      <c r="O102" s="41">
        <v>38.6</v>
      </c>
      <c r="P102" s="41">
        <v>75.2</v>
      </c>
      <c r="Q102" s="41">
        <v>72.2</v>
      </c>
      <c r="R102" s="41">
        <v>63.4</v>
      </c>
      <c r="S102" s="41">
        <v>51.9</v>
      </c>
    </row>
    <row r="103" spans="1:19" hidden="1" x14ac:dyDescent="0.3">
      <c r="A103" s="135" t="s">
        <v>432</v>
      </c>
      <c r="B103" s="136" t="s">
        <v>413</v>
      </c>
      <c r="C103" s="41">
        <v>79.900000000000006</v>
      </c>
      <c r="D103" s="41">
        <v>78.400000000000006</v>
      </c>
      <c r="E103" s="41">
        <v>65</v>
      </c>
      <c r="F103" s="41">
        <v>112.7</v>
      </c>
      <c r="G103" s="41">
        <v>91.1</v>
      </c>
      <c r="H103" s="41">
        <v>94.3</v>
      </c>
      <c r="I103" s="41">
        <v>75</v>
      </c>
      <c r="J103" s="41" t="s">
        <v>292</v>
      </c>
      <c r="K103" s="41">
        <v>92.6</v>
      </c>
      <c r="L103" s="41">
        <v>55.1</v>
      </c>
      <c r="M103" s="41">
        <v>85.4</v>
      </c>
      <c r="N103" s="41">
        <v>71.599999999999994</v>
      </c>
      <c r="O103" s="41">
        <v>37.4</v>
      </c>
      <c r="P103" s="41">
        <v>79.099999999999994</v>
      </c>
      <c r="Q103" s="41">
        <v>72.900000000000006</v>
      </c>
      <c r="R103" s="41">
        <v>61.4</v>
      </c>
      <c r="S103" s="41">
        <v>50.1</v>
      </c>
    </row>
    <row r="104" spans="1:19" hidden="1" x14ac:dyDescent="0.3">
      <c r="B104" s="136" t="s">
        <v>414</v>
      </c>
      <c r="C104" s="41">
        <v>77.900000000000006</v>
      </c>
      <c r="D104" s="41">
        <v>75.400000000000006</v>
      </c>
      <c r="E104" s="41">
        <v>64.8</v>
      </c>
      <c r="F104" s="41">
        <v>109.4</v>
      </c>
      <c r="G104" s="41">
        <v>89.8</v>
      </c>
      <c r="H104" s="41">
        <v>92.8</v>
      </c>
      <c r="I104" s="41">
        <v>73.5</v>
      </c>
      <c r="J104" s="41" t="s">
        <v>292</v>
      </c>
      <c r="K104" s="41">
        <v>87.2</v>
      </c>
      <c r="L104" s="41">
        <v>56</v>
      </c>
      <c r="M104" s="41">
        <v>85.9</v>
      </c>
      <c r="N104" s="41">
        <v>70.2</v>
      </c>
      <c r="O104" s="41">
        <v>36.4</v>
      </c>
      <c r="P104" s="41">
        <v>76.2</v>
      </c>
      <c r="Q104" s="41">
        <v>71.8</v>
      </c>
      <c r="R104" s="41">
        <v>62.6</v>
      </c>
      <c r="S104" s="41">
        <v>48.6</v>
      </c>
    </row>
    <row r="105" spans="1:19" hidden="1" x14ac:dyDescent="0.3">
      <c r="B105" s="136" t="s">
        <v>415</v>
      </c>
      <c r="C105" s="41">
        <v>78.900000000000006</v>
      </c>
      <c r="D105" s="41">
        <v>76.2</v>
      </c>
      <c r="E105" s="41">
        <v>64.8</v>
      </c>
      <c r="F105" s="41">
        <v>108.5</v>
      </c>
      <c r="G105" s="41">
        <v>91.6</v>
      </c>
      <c r="H105" s="41">
        <v>94.3</v>
      </c>
      <c r="I105" s="41">
        <v>74</v>
      </c>
      <c r="J105" s="41" t="s">
        <v>292</v>
      </c>
      <c r="K105" s="41">
        <v>88.8</v>
      </c>
      <c r="L105" s="41">
        <v>60.2</v>
      </c>
      <c r="M105" s="41">
        <v>85.6</v>
      </c>
      <c r="N105" s="41">
        <v>71.599999999999994</v>
      </c>
      <c r="O105" s="41">
        <v>37.1</v>
      </c>
      <c r="P105" s="41">
        <v>75.5</v>
      </c>
      <c r="Q105" s="41">
        <v>72.2</v>
      </c>
      <c r="R105" s="41">
        <v>60.1</v>
      </c>
      <c r="S105" s="41">
        <v>50.1</v>
      </c>
    </row>
    <row r="106" spans="1:19" hidden="1" x14ac:dyDescent="0.3">
      <c r="B106" s="136" t="s">
        <v>416</v>
      </c>
      <c r="C106" s="41">
        <v>79.2</v>
      </c>
      <c r="D106" s="41">
        <v>76.7</v>
      </c>
      <c r="E106" s="41">
        <v>66.3</v>
      </c>
      <c r="F106" s="41">
        <v>109.1</v>
      </c>
      <c r="G106" s="41">
        <v>90.3</v>
      </c>
      <c r="H106" s="41">
        <v>93.2</v>
      </c>
      <c r="I106" s="41">
        <v>74.400000000000006</v>
      </c>
      <c r="J106" s="41" t="s">
        <v>292</v>
      </c>
      <c r="K106" s="41">
        <v>89.6</v>
      </c>
      <c r="L106" s="41">
        <v>56.1</v>
      </c>
      <c r="M106" s="41">
        <v>86.7</v>
      </c>
      <c r="N106" s="41">
        <v>72</v>
      </c>
      <c r="O106" s="41">
        <v>38.299999999999997</v>
      </c>
      <c r="P106" s="41">
        <v>76.599999999999994</v>
      </c>
      <c r="Q106" s="41">
        <v>72.3</v>
      </c>
      <c r="R106" s="41">
        <v>63.5</v>
      </c>
      <c r="S106" s="41">
        <v>51.3</v>
      </c>
    </row>
    <row r="107" spans="1:19" hidden="1" x14ac:dyDescent="0.3">
      <c r="B107" s="136" t="s">
        <v>417</v>
      </c>
      <c r="C107" s="41">
        <v>79.5</v>
      </c>
      <c r="D107" s="41">
        <v>76.8</v>
      </c>
      <c r="E107" s="41">
        <v>66.400000000000006</v>
      </c>
      <c r="F107" s="41">
        <v>111.1</v>
      </c>
      <c r="G107" s="41">
        <v>91.6</v>
      </c>
      <c r="H107" s="41">
        <v>95</v>
      </c>
      <c r="I107" s="41">
        <v>75.099999999999994</v>
      </c>
      <c r="J107" s="41" t="s">
        <v>292</v>
      </c>
      <c r="K107" s="41">
        <v>89.9</v>
      </c>
      <c r="L107" s="41">
        <v>56</v>
      </c>
      <c r="M107" s="41">
        <v>86.3</v>
      </c>
      <c r="N107" s="41">
        <v>71.8</v>
      </c>
      <c r="O107" s="41">
        <v>39.200000000000003</v>
      </c>
      <c r="P107" s="41">
        <v>76.8</v>
      </c>
      <c r="Q107" s="41">
        <v>71.900000000000006</v>
      </c>
      <c r="R107" s="41">
        <v>63.7</v>
      </c>
      <c r="S107" s="41">
        <v>50.4</v>
      </c>
    </row>
    <row r="108" spans="1:19" hidden="1" x14ac:dyDescent="0.3">
      <c r="B108" s="136" t="s">
        <v>418</v>
      </c>
      <c r="C108" s="41">
        <v>79.8</v>
      </c>
      <c r="D108" s="41">
        <v>77.3</v>
      </c>
      <c r="E108" s="41">
        <v>66</v>
      </c>
      <c r="F108" s="41">
        <v>112.2</v>
      </c>
      <c r="G108" s="41">
        <v>90.9</v>
      </c>
      <c r="H108" s="41">
        <v>94.6</v>
      </c>
      <c r="I108" s="41">
        <v>75</v>
      </c>
      <c r="J108" s="41" t="s">
        <v>292</v>
      </c>
      <c r="K108" s="41">
        <v>90.6</v>
      </c>
      <c r="L108" s="41">
        <v>55.1</v>
      </c>
      <c r="M108" s="41">
        <v>85.8</v>
      </c>
      <c r="N108" s="41">
        <v>71.5</v>
      </c>
      <c r="O108" s="41">
        <v>39.9</v>
      </c>
      <c r="P108" s="41">
        <v>78</v>
      </c>
      <c r="Q108" s="41">
        <v>71.7</v>
      </c>
      <c r="R108" s="41">
        <v>62.9</v>
      </c>
      <c r="S108" s="41">
        <v>51.3</v>
      </c>
    </row>
    <row r="109" spans="1:19" hidden="1" x14ac:dyDescent="0.3">
      <c r="B109" s="136" t="s">
        <v>419</v>
      </c>
      <c r="C109" s="41">
        <v>80.3</v>
      </c>
      <c r="D109" s="41">
        <v>78.2</v>
      </c>
      <c r="E109" s="41">
        <v>66.2</v>
      </c>
      <c r="F109" s="41">
        <v>112.3</v>
      </c>
      <c r="G109" s="41">
        <v>91.7</v>
      </c>
      <c r="H109" s="41">
        <v>95.1</v>
      </c>
      <c r="I109" s="41">
        <v>75.599999999999994</v>
      </c>
      <c r="J109" s="41" t="s">
        <v>292</v>
      </c>
      <c r="K109" s="41">
        <v>91.9</v>
      </c>
      <c r="L109" s="41">
        <v>54.5</v>
      </c>
      <c r="M109" s="41">
        <v>87</v>
      </c>
      <c r="N109" s="41">
        <v>71.5</v>
      </c>
      <c r="O109" s="41">
        <v>43.1</v>
      </c>
      <c r="P109" s="41">
        <v>78.400000000000006</v>
      </c>
      <c r="Q109" s="41">
        <v>72.3</v>
      </c>
      <c r="R109" s="41">
        <v>62.4</v>
      </c>
      <c r="S109" s="41">
        <v>52.4</v>
      </c>
    </row>
    <row r="110" spans="1:19" hidden="1" x14ac:dyDescent="0.3">
      <c r="B110" s="136" t="s">
        <v>420</v>
      </c>
      <c r="C110" s="41">
        <v>80.8</v>
      </c>
      <c r="D110" s="41">
        <v>78.400000000000006</v>
      </c>
      <c r="E110" s="41">
        <v>67.7</v>
      </c>
      <c r="F110" s="41">
        <v>118.2</v>
      </c>
      <c r="G110" s="41">
        <v>91.4</v>
      </c>
      <c r="H110" s="41">
        <v>95.6</v>
      </c>
      <c r="I110" s="41">
        <v>76.2</v>
      </c>
      <c r="J110" s="41" t="s">
        <v>292</v>
      </c>
      <c r="K110" s="41">
        <v>92.1</v>
      </c>
      <c r="L110" s="41">
        <v>56.3</v>
      </c>
      <c r="M110" s="41">
        <v>91.3</v>
      </c>
      <c r="N110" s="41">
        <v>72.7</v>
      </c>
      <c r="O110" s="41">
        <v>42</v>
      </c>
      <c r="P110" s="41">
        <v>77.8</v>
      </c>
      <c r="Q110" s="41">
        <v>73</v>
      </c>
      <c r="R110" s="41">
        <v>65.7</v>
      </c>
      <c r="S110" s="41">
        <v>50.9</v>
      </c>
    </row>
    <row r="111" spans="1:19" hidden="1" x14ac:dyDescent="0.3">
      <c r="B111" s="136" t="s">
        <v>421</v>
      </c>
      <c r="C111" s="41">
        <v>80.599999999999994</v>
      </c>
      <c r="D111" s="41">
        <v>79.3</v>
      </c>
      <c r="E111" s="41">
        <v>66.599999999999994</v>
      </c>
      <c r="F111" s="41">
        <v>113.8</v>
      </c>
      <c r="G111" s="41">
        <v>91.3</v>
      </c>
      <c r="H111" s="41">
        <v>95.1</v>
      </c>
      <c r="I111" s="41">
        <v>76.099999999999994</v>
      </c>
      <c r="J111" s="41" t="s">
        <v>292</v>
      </c>
      <c r="K111" s="41">
        <v>94</v>
      </c>
      <c r="L111" s="41">
        <v>56.8</v>
      </c>
      <c r="M111" s="41">
        <v>87.8</v>
      </c>
      <c r="N111" s="41">
        <v>74</v>
      </c>
      <c r="O111" s="41">
        <v>42.6</v>
      </c>
      <c r="P111" s="41">
        <v>80</v>
      </c>
      <c r="Q111" s="41">
        <v>71.400000000000006</v>
      </c>
      <c r="R111" s="41">
        <v>62.8</v>
      </c>
      <c r="S111" s="41">
        <v>51.1</v>
      </c>
    </row>
    <row r="112" spans="1:19" hidden="1" x14ac:dyDescent="0.3">
      <c r="B112" s="136" t="s">
        <v>422</v>
      </c>
      <c r="C112" s="41">
        <v>81.2</v>
      </c>
      <c r="D112" s="41">
        <v>78.900000000000006</v>
      </c>
      <c r="E112" s="41">
        <v>68.3</v>
      </c>
      <c r="F112" s="41">
        <v>116.3</v>
      </c>
      <c r="G112" s="41">
        <v>91.6</v>
      </c>
      <c r="H112" s="41">
        <v>95.7</v>
      </c>
      <c r="I112" s="41">
        <v>76.8</v>
      </c>
      <c r="J112" s="41" t="s">
        <v>292</v>
      </c>
      <c r="K112" s="41">
        <v>93.2</v>
      </c>
      <c r="L112" s="41">
        <v>56.4</v>
      </c>
      <c r="M112" s="41">
        <v>89.3</v>
      </c>
      <c r="N112" s="41">
        <v>73.8</v>
      </c>
      <c r="O112" s="41">
        <v>42.9</v>
      </c>
      <c r="P112" s="41">
        <v>77.599999999999994</v>
      </c>
      <c r="Q112" s="41">
        <v>72.400000000000006</v>
      </c>
      <c r="R112" s="41">
        <v>66.3</v>
      </c>
      <c r="S112" s="41">
        <v>52.1</v>
      </c>
    </row>
    <row r="113" spans="1:19" hidden="1" x14ac:dyDescent="0.3">
      <c r="B113" s="136" t="s">
        <v>423</v>
      </c>
      <c r="C113" s="41">
        <v>81.099999999999994</v>
      </c>
      <c r="D113" s="41">
        <v>79.3</v>
      </c>
      <c r="E113" s="41">
        <v>67.599999999999994</v>
      </c>
      <c r="F113" s="41">
        <v>115.9</v>
      </c>
      <c r="G113" s="41">
        <v>93.1</v>
      </c>
      <c r="H113" s="41">
        <v>96.7</v>
      </c>
      <c r="I113" s="41">
        <v>76.900000000000006</v>
      </c>
      <c r="J113" s="41" t="s">
        <v>292</v>
      </c>
      <c r="K113" s="41">
        <v>93.7</v>
      </c>
      <c r="L113" s="41">
        <v>58.8</v>
      </c>
      <c r="M113" s="41">
        <v>89.5</v>
      </c>
      <c r="N113" s="41">
        <v>73.900000000000006</v>
      </c>
      <c r="O113" s="41">
        <v>43.3</v>
      </c>
      <c r="P113" s="41">
        <v>79.3</v>
      </c>
      <c r="Q113" s="41">
        <v>72.3</v>
      </c>
      <c r="R113" s="41">
        <v>65</v>
      </c>
      <c r="S113" s="41">
        <v>51.6</v>
      </c>
    </row>
    <row r="114" spans="1:19" hidden="1" x14ac:dyDescent="0.3">
      <c r="B114" s="136" t="s">
        <v>424</v>
      </c>
      <c r="C114" s="41">
        <v>81.3</v>
      </c>
      <c r="D114" s="41">
        <v>80.400000000000006</v>
      </c>
      <c r="E114" s="41">
        <v>67.3</v>
      </c>
      <c r="F114" s="41">
        <v>115.1</v>
      </c>
      <c r="G114" s="41">
        <v>92.5</v>
      </c>
      <c r="H114" s="41">
        <v>95.9</v>
      </c>
      <c r="I114" s="41">
        <v>77.099999999999994</v>
      </c>
      <c r="J114" s="41" t="s">
        <v>292</v>
      </c>
      <c r="K114" s="41">
        <v>95.5</v>
      </c>
      <c r="L114" s="41">
        <v>54.1</v>
      </c>
      <c r="M114" s="41">
        <v>96.3</v>
      </c>
      <c r="N114" s="41">
        <v>74.5</v>
      </c>
      <c r="O114" s="41">
        <v>44.9</v>
      </c>
      <c r="P114" s="41">
        <v>79.8</v>
      </c>
      <c r="Q114" s="41">
        <v>71.900000000000006</v>
      </c>
      <c r="R114" s="41">
        <v>64.400000000000006</v>
      </c>
      <c r="S114" s="41">
        <v>52</v>
      </c>
    </row>
    <row r="115" spans="1:19" hidden="1" x14ac:dyDescent="0.3">
      <c r="A115" s="135" t="s">
        <v>433</v>
      </c>
      <c r="B115" s="136" t="s">
        <v>413</v>
      </c>
      <c r="C115" s="41">
        <v>80.8</v>
      </c>
      <c r="D115" s="41">
        <v>79.099999999999994</v>
      </c>
      <c r="E115" s="41">
        <v>68.5</v>
      </c>
      <c r="F115" s="41">
        <v>113.4</v>
      </c>
      <c r="G115" s="41">
        <v>88.3</v>
      </c>
      <c r="H115" s="41">
        <v>92.1</v>
      </c>
      <c r="I115" s="41">
        <v>76.400000000000006</v>
      </c>
      <c r="J115" s="41" t="s">
        <v>292</v>
      </c>
      <c r="K115" s="41">
        <v>92.5</v>
      </c>
      <c r="L115" s="41">
        <v>51.8</v>
      </c>
      <c r="M115" s="41">
        <v>90.7</v>
      </c>
      <c r="N115" s="41">
        <v>74.599999999999994</v>
      </c>
      <c r="O115" s="41">
        <v>44.7</v>
      </c>
      <c r="P115" s="41">
        <v>78.599999999999994</v>
      </c>
      <c r="Q115" s="41">
        <v>74.3</v>
      </c>
      <c r="R115" s="41">
        <v>64.099999999999994</v>
      </c>
      <c r="S115" s="41">
        <v>52.4</v>
      </c>
    </row>
    <row r="116" spans="1:19" hidden="1" x14ac:dyDescent="0.3">
      <c r="B116" s="136" t="s">
        <v>414</v>
      </c>
      <c r="C116" s="41">
        <v>82.2</v>
      </c>
      <c r="D116" s="41">
        <v>81</v>
      </c>
      <c r="E116" s="41">
        <v>69.7</v>
      </c>
      <c r="F116" s="41">
        <v>116.3</v>
      </c>
      <c r="G116" s="41">
        <v>90.6</v>
      </c>
      <c r="H116" s="41">
        <v>94.7</v>
      </c>
      <c r="I116" s="41">
        <v>78.2</v>
      </c>
      <c r="J116" s="41" t="s">
        <v>292</v>
      </c>
      <c r="K116" s="41">
        <v>94.1</v>
      </c>
      <c r="L116" s="41">
        <v>55.5</v>
      </c>
      <c r="M116" s="41">
        <v>92.7</v>
      </c>
      <c r="N116" s="41">
        <v>75.7</v>
      </c>
      <c r="O116" s="41">
        <v>46.2</v>
      </c>
      <c r="P116" s="41">
        <v>80.599999999999994</v>
      </c>
      <c r="Q116" s="41">
        <v>74.2</v>
      </c>
      <c r="R116" s="41">
        <v>67</v>
      </c>
      <c r="S116" s="41">
        <v>52.1</v>
      </c>
    </row>
    <row r="117" spans="1:19" hidden="1" x14ac:dyDescent="0.3">
      <c r="B117" s="136" t="s">
        <v>415</v>
      </c>
      <c r="C117" s="41">
        <v>82.4</v>
      </c>
      <c r="D117" s="41">
        <v>80.8</v>
      </c>
      <c r="E117" s="41">
        <v>70.3</v>
      </c>
      <c r="F117" s="41">
        <v>112.9</v>
      </c>
      <c r="G117" s="41">
        <v>91.4</v>
      </c>
      <c r="H117" s="41">
        <v>94.9</v>
      </c>
      <c r="I117" s="41">
        <v>78.400000000000006</v>
      </c>
      <c r="J117" s="41" t="s">
        <v>292</v>
      </c>
      <c r="K117" s="41">
        <v>91.3</v>
      </c>
      <c r="L117" s="41">
        <v>55.7</v>
      </c>
      <c r="M117" s="41">
        <v>94.9</v>
      </c>
      <c r="N117" s="41">
        <v>75.8</v>
      </c>
      <c r="O117" s="41">
        <v>47</v>
      </c>
      <c r="P117" s="41">
        <v>81.400000000000006</v>
      </c>
      <c r="Q117" s="41">
        <v>75.5</v>
      </c>
      <c r="R117" s="41">
        <v>67.400000000000006</v>
      </c>
      <c r="S117" s="41">
        <v>52.9</v>
      </c>
    </row>
    <row r="118" spans="1:19" hidden="1" x14ac:dyDescent="0.3">
      <c r="B118" s="136" t="s">
        <v>416</v>
      </c>
      <c r="C118" s="41">
        <v>83</v>
      </c>
      <c r="D118" s="41">
        <v>80.900000000000006</v>
      </c>
      <c r="E118" s="41">
        <v>71.8</v>
      </c>
      <c r="F118" s="41">
        <v>119.2</v>
      </c>
      <c r="G118" s="41">
        <v>92.3</v>
      </c>
      <c r="H118" s="41">
        <v>96.8</v>
      </c>
      <c r="I118" s="41">
        <v>79.3</v>
      </c>
      <c r="J118" s="41" t="s">
        <v>292</v>
      </c>
      <c r="K118" s="41">
        <v>94</v>
      </c>
      <c r="L118" s="41">
        <v>52.5</v>
      </c>
      <c r="M118" s="41">
        <v>92.9</v>
      </c>
      <c r="N118" s="41">
        <v>76.900000000000006</v>
      </c>
      <c r="O118" s="41">
        <v>48.3</v>
      </c>
      <c r="P118" s="41">
        <v>80.7</v>
      </c>
      <c r="Q118" s="41">
        <v>77.099999999999994</v>
      </c>
      <c r="R118" s="41">
        <v>69.2</v>
      </c>
      <c r="S118" s="41">
        <v>53.2</v>
      </c>
    </row>
    <row r="119" spans="1:19" hidden="1" x14ac:dyDescent="0.3">
      <c r="B119" s="136" t="s">
        <v>417</v>
      </c>
      <c r="C119" s="41">
        <v>85.2</v>
      </c>
      <c r="D119" s="41">
        <v>83.4</v>
      </c>
      <c r="E119" s="41">
        <v>73.2</v>
      </c>
      <c r="F119" s="41">
        <v>122.2</v>
      </c>
      <c r="G119" s="41">
        <v>94.1</v>
      </c>
      <c r="H119" s="41">
        <v>98.9</v>
      </c>
      <c r="I119" s="41">
        <v>81.2</v>
      </c>
      <c r="J119" s="41" t="s">
        <v>292</v>
      </c>
      <c r="K119" s="41">
        <v>96.2</v>
      </c>
      <c r="L119" s="41">
        <v>57.4</v>
      </c>
      <c r="M119" s="41">
        <v>95.5</v>
      </c>
      <c r="N119" s="41">
        <v>78.5</v>
      </c>
      <c r="O119" s="41">
        <v>49.4</v>
      </c>
      <c r="P119" s="41">
        <v>84.2</v>
      </c>
      <c r="Q119" s="41">
        <v>77.599999999999994</v>
      </c>
      <c r="R119" s="41">
        <v>71.400000000000006</v>
      </c>
      <c r="S119" s="41">
        <v>53.3</v>
      </c>
    </row>
    <row r="120" spans="1:19" hidden="1" x14ac:dyDescent="0.3">
      <c r="B120" s="136" t="s">
        <v>418</v>
      </c>
      <c r="C120" s="41">
        <v>82.7</v>
      </c>
      <c r="D120" s="41">
        <v>80.8</v>
      </c>
      <c r="E120" s="41">
        <v>71.599999999999994</v>
      </c>
      <c r="F120" s="41">
        <v>113.3</v>
      </c>
      <c r="G120" s="41">
        <v>93.3</v>
      </c>
      <c r="H120" s="41">
        <v>96.3</v>
      </c>
      <c r="I120" s="41">
        <v>79.400000000000006</v>
      </c>
      <c r="J120" s="41" t="s">
        <v>292</v>
      </c>
      <c r="K120" s="41">
        <v>96.4</v>
      </c>
      <c r="L120" s="41">
        <v>54.3</v>
      </c>
      <c r="M120" s="41">
        <v>92.9</v>
      </c>
      <c r="N120" s="41">
        <v>75.5</v>
      </c>
      <c r="O120" s="41">
        <v>51.3</v>
      </c>
      <c r="P120" s="41">
        <v>80</v>
      </c>
      <c r="Q120" s="41">
        <v>76.3</v>
      </c>
      <c r="R120" s="41">
        <v>69</v>
      </c>
      <c r="S120" s="41">
        <v>52.6</v>
      </c>
    </row>
    <row r="121" spans="1:19" hidden="1" x14ac:dyDescent="0.3">
      <c r="B121" s="136" t="s">
        <v>419</v>
      </c>
      <c r="C121" s="41">
        <v>84.5</v>
      </c>
      <c r="D121" s="41">
        <v>82.8</v>
      </c>
      <c r="E121" s="41">
        <v>73.5</v>
      </c>
      <c r="F121" s="41">
        <v>118.1</v>
      </c>
      <c r="G121" s="41">
        <v>92.4</v>
      </c>
      <c r="H121" s="41">
        <v>96.4</v>
      </c>
      <c r="I121" s="41">
        <v>80.8</v>
      </c>
      <c r="J121" s="41" t="s">
        <v>292</v>
      </c>
      <c r="K121" s="41">
        <v>95.6</v>
      </c>
      <c r="L121" s="41">
        <v>55.5</v>
      </c>
      <c r="M121" s="41">
        <v>94.5</v>
      </c>
      <c r="N121" s="41">
        <v>77.7</v>
      </c>
      <c r="O121" s="41">
        <v>52.3</v>
      </c>
      <c r="P121" s="41">
        <v>83.2</v>
      </c>
      <c r="Q121" s="41">
        <v>77.599999999999994</v>
      </c>
      <c r="R121" s="41">
        <v>73.3</v>
      </c>
      <c r="S121" s="41">
        <v>53.1</v>
      </c>
    </row>
    <row r="122" spans="1:19" hidden="1" x14ac:dyDescent="0.3">
      <c r="B122" s="136" t="s">
        <v>420</v>
      </c>
      <c r="C122" s="41">
        <v>85</v>
      </c>
      <c r="D122" s="41">
        <v>83.5</v>
      </c>
      <c r="E122" s="41">
        <v>74</v>
      </c>
      <c r="F122" s="41">
        <v>120</v>
      </c>
      <c r="G122" s="41">
        <v>94</v>
      </c>
      <c r="H122" s="41">
        <v>98</v>
      </c>
      <c r="I122" s="41">
        <v>81.5</v>
      </c>
      <c r="J122" s="41" t="s">
        <v>292</v>
      </c>
      <c r="K122" s="41">
        <v>96.7</v>
      </c>
      <c r="L122" s="41">
        <v>60.2</v>
      </c>
      <c r="M122" s="41">
        <v>97.4</v>
      </c>
      <c r="N122" s="41">
        <v>78.400000000000006</v>
      </c>
      <c r="O122" s="41">
        <v>52.9</v>
      </c>
      <c r="P122" s="41">
        <v>83.3</v>
      </c>
      <c r="Q122" s="41">
        <v>79</v>
      </c>
      <c r="R122" s="41">
        <v>71.900000000000006</v>
      </c>
      <c r="S122" s="41">
        <v>52.2</v>
      </c>
    </row>
    <row r="123" spans="1:19" hidden="1" x14ac:dyDescent="0.3">
      <c r="B123" s="136" t="s">
        <v>421</v>
      </c>
      <c r="C123" s="41">
        <v>85</v>
      </c>
      <c r="D123" s="41">
        <v>83.4</v>
      </c>
      <c r="E123" s="41">
        <v>74.599999999999994</v>
      </c>
      <c r="F123" s="41">
        <v>117.4</v>
      </c>
      <c r="G123" s="41">
        <v>93.9</v>
      </c>
      <c r="H123" s="41">
        <v>97.8</v>
      </c>
      <c r="I123" s="41">
        <v>81.7</v>
      </c>
      <c r="J123" s="41" t="s">
        <v>292</v>
      </c>
      <c r="K123" s="41">
        <v>94.7</v>
      </c>
      <c r="L123" s="41">
        <v>60.2</v>
      </c>
      <c r="M123" s="41">
        <v>96.1</v>
      </c>
      <c r="N123" s="41">
        <v>78.7</v>
      </c>
      <c r="O123" s="41">
        <v>55.2</v>
      </c>
      <c r="P123" s="41">
        <v>85.4</v>
      </c>
      <c r="Q123" s="41">
        <v>81</v>
      </c>
      <c r="R123" s="41">
        <v>70.099999999999994</v>
      </c>
      <c r="S123" s="41">
        <v>52.6</v>
      </c>
    </row>
    <row r="124" spans="1:19" hidden="1" x14ac:dyDescent="0.3">
      <c r="B124" s="136" t="s">
        <v>422</v>
      </c>
      <c r="C124" s="41">
        <v>84.5</v>
      </c>
      <c r="D124" s="41">
        <v>83.4</v>
      </c>
      <c r="E124" s="41">
        <v>74.099999999999994</v>
      </c>
      <c r="F124" s="41">
        <v>117.5</v>
      </c>
      <c r="G124" s="41">
        <v>93.3</v>
      </c>
      <c r="H124" s="41">
        <v>97.2</v>
      </c>
      <c r="I124" s="41">
        <v>81.3</v>
      </c>
      <c r="J124" s="41" t="s">
        <v>292</v>
      </c>
      <c r="K124" s="41">
        <v>97.2</v>
      </c>
      <c r="L124" s="41">
        <v>56.4</v>
      </c>
      <c r="M124" s="41">
        <v>95.6</v>
      </c>
      <c r="N124" s="41">
        <v>78.5</v>
      </c>
      <c r="O124" s="41">
        <v>54.2</v>
      </c>
      <c r="P124" s="41">
        <v>85.9</v>
      </c>
      <c r="Q124" s="41">
        <v>80.099999999999994</v>
      </c>
      <c r="R124" s="41">
        <v>70.099999999999994</v>
      </c>
      <c r="S124" s="41">
        <v>52.5</v>
      </c>
    </row>
    <row r="125" spans="1:19" hidden="1" x14ac:dyDescent="0.3">
      <c r="B125" s="136" t="s">
        <v>423</v>
      </c>
      <c r="C125" s="41">
        <v>85</v>
      </c>
      <c r="D125" s="41">
        <v>84.3</v>
      </c>
      <c r="E125" s="41">
        <v>74.5</v>
      </c>
      <c r="F125" s="41">
        <v>115.9</v>
      </c>
      <c r="G125" s="41">
        <v>93.9</v>
      </c>
      <c r="H125" s="41">
        <v>97.4</v>
      </c>
      <c r="I125" s="41">
        <v>81.900000000000006</v>
      </c>
      <c r="J125" s="41" t="s">
        <v>292</v>
      </c>
      <c r="K125" s="41">
        <v>97.5</v>
      </c>
      <c r="L125" s="41">
        <v>59.4</v>
      </c>
      <c r="M125" s="41">
        <v>100.7</v>
      </c>
      <c r="N125" s="41">
        <v>79.3</v>
      </c>
      <c r="O125" s="41">
        <v>54.7</v>
      </c>
      <c r="P125" s="41">
        <v>85.1</v>
      </c>
      <c r="Q125" s="41">
        <v>80.3</v>
      </c>
      <c r="R125" s="41">
        <v>71.5</v>
      </c>
      <c r="S125" s="41">
        <v>53.3</v>
      </c>
    </row>
    <row r="126" spans="1:19" hidden="1" x14ac:dyDescent="0.3">
      <c r="B126" s="136" t="s">
        <v>424</v>
      </c>
      <c r="C126" s="41">
        <v>85.6</v>
      </c>
      <c r="D126" s="41">
        <v>85.5</v>
      </c>
      <c r="E126" s="41">
        <v>75.400000000000006</v>
      </c>
      <c r="F126" s="41">
        <v>115.8</v>
      </c>
      <c r="G126" s="41">
        <v>91.9</v>
      </c>
      <c r="H126" s="41">
        <v>95.5</v>
      </c>
      <c r="I126" s="41">
        <v>82.6</v>
      </c>
      <c r="J126" s="41" t="s">
        <v>292</v>
      </c>
      <c r="K126" s="41">
        <v>96</v>
      </c>
      <c r="L126" s="41">
        <v>55.1</v>
      </c>
      <c r="M126" s="41">
        <v>97.3</v>
      </c>
      <c r="N126" s="41">
        <v>80.400000000000006</v>
      </c>
      <c r="O126" s="41">
        <v>56.1</v>
      </c>
      <c r="P126" s="41">
        <v>92.5</v>
      </c>
      <c r="Q126" s="41">
        <v>80.2</v>
      </c>
      <c r="R126" s="41">
        <v>75.2</v>
      </c>
      <c r="S126" s="41">
        <v>53.5</v>
      </c>
    </row>
    <row r="127" spans="1:19" hidden="1" x14ac:dyDescent="0.3">
      <c r="A127" s="135" t="s">
        <v>434</v>
      </c>
      <c r="B127" s="136" t="s">
        <v>413</v>
      </c>
      <c r="C127" s="41">
        <v>84.9</v>
      </c>
      <c r="D127" s="41">
        <v>84.2</v>
      </c>
      <c r="E127" s="41">
        <v>76.2</v>
      </c>
      <c r="F127" s="41">
        <v>118.5</v>
      </c>
      <c r="G127" s="41">
        <v>90.6</v>
      </c>
      <c r="H127" s="41">
        <v>95</v>
      </c>
      <c r="I127" s="41">
        <v>82.3</v>
      </c>
      <c r="J127" s="41" t="s">
        <v>292</v>
      </c>
      <c r="K127" s="41">
        <v>95.4</v>
      </c>
      <c r="L127" s="41">
        <v>58.2</v>
      </c>
      <c r="M127" s="41">
        <v>101.3</v>
      </c>
      <c r="N127" s="41">
        <v>81.099999999999994</v>
      </c>
      <c r="O127" s="41">
        <v>54.2</v>
      </c>
      <c r="P127" s="41">
        <v>88.5</v>
      </c>
      <c r="Q127" s="41">
        <v>79.8</v>
      </c>
      <c r="R127" s="41">
        <v>75.2</v>
      </c>
      <c r="S127" s="41">
        <v>54.2</v>
      </c>
    </row>
    <row r="128" spans="1:19" hidden="1" x14ac:dyDescent="0.3">
      <c r="B128" s="136" t="s">
        <v>414</v>
      </c>
      <c r="C128" s="41">
        <v>86.4</v>
      </c>
      <c r="D128" s="41">
        <v>84.7</v>
      </c>
      <c r="E128" s="41">
        <v>76.900000000000006</v>
      </c>
      <c r="F128" s="41">
        <v>119.6</v>
      </c>
      <c r="G128" s="41">
        <v>93.1</v>
      </c>
      <c r="H128" s="41">
        <v>97.2</v>
      </c>
      <c r="I128" s="41">
        <v>83.2</v>
      </c>
      <c r="J128" s="41" t="s">
        <v>292</v>
      </c>
      <c r="K128" s="41">
        <v>92.9</v>
      </c>
      <c r="L128" s="41">
        <v>59.7</v>
      </c>
      <c r="M128" s="41">
        <v>99.6</v>
      </c>
      <c r="N128" s="41">
        <v>81.599999999999994</v>
      </c>
      <c r="O128" s="41">
        <v>55.4</v>
      </c>
      <c r="P128" s="41">
        <v>89.2</v>
      </c>
      <c r="Q128" s="41">
        <v>81.7</v>
      </c>
      <c r="R128" s="41">
        <v>75.400000000000006</v>
      </c>
      <c r="S128" s="41">
        <v>54.6</v>
      </c>
    </row>
    <row r="129" spans="1:19" hidden="1" x14ac:dyDescent="0.3">
      <c r="B129" s="136" t="s">
        <v>415</v>
      </c>
      <c r="C129" s="41">
        <v>84.6</v>
      </c>
      <c r="D129" s="41">
        <v>83.8</v>
      </c>
      <c r="E129" s="41">
        <v>75.8</v>
      </c>
      <c r="F129" s="41">
        <v>119</v>
      </c>
      <c r="G129" s="41">
        <v>92</v>
      </c>
      <c r="H129" s="41">
        <v>96.3</v>
      </c>
      <c r="I129" s="41">
        <v>82.1</v>
      </c>
      <c r="J129" s="41" t="s">
        <v>292</v>
      </c>
      <c r="K129" s="41">
        <v>92.5</v>
      </c>
      <c r="L129" s="41">
        <v>56.8</v>
      </c>
      <c r="M129" s="41">
        <v>98</v>
      </c>
      <c r="N129" s="41">
        <v>80.7</v>
      </c>
      <c r="O129" s="41">
        <v>54.7</v>
      </c>
      <c r="P129" s="41">
        <v>88.2</v>
      </c>
      <c r="Q129" s="41">
        <v>80.599999999999994</v>
      </c>
      <c r="R129" s="41">
        <v>74</v>
      </c>
      <c r="S129" s="41">
        <v>54.6</v>
      </c>
    </row>
    <row r="130" spans="1:19" hidden="1" x14ac:dyDescent="0.3">
      <c r="B130" s="136" t="s">
        <v>416</v>
      </c>
      <c r="C130" s="41">
        <v>83.2</v>
      </c>
      <c r="D130" s="41">
        <v>81.5</v>
      </c>
      <c r="E130" s="41">
        <v>74.5</v>
      </c>
      <c r="F130" s="41">
        <v>117.9</v>
      </c>
      <c r="G130" s="41">
        <v>91.5</v>
      </c>
      <c r="H130" s="41">
        <v>95.8</v>
      </c>
      <c r="I130" s="41">
        <v>80.5</v>
      </c>
      <c r="J130" s="41" t="s">
        <v>292</v>
      </c>
      <c r="K130" s="41">
        <v>93.2</v>
      </c>
      <c r="L130" s="41">
        <v>58.1</v>
      </c>
      <c r="M130" s="41">
        <v>97.4</v>
      </c>
      <c r="N130" s="41">
        <v>79.3</v>
      </c>
      <c r="O130" s="41">
        <v>53.4</v>
      </c>
      <c r="P130" s="41">
        <v>84.4</v>
      </c>
      <c r="Q130" s="41">
        <v>79.7</v>
      </c>
      <c r="R130" s="41">
        <v>72.400000000000006</v>
      </c>
      <c r="S130" s="41">
        <v>54.7</v>
      </c>
    </row>
    <row r="131" spans="1:19" hidden="1" x14ac:dyDescent="0.3">
      <c r="B131" s="136" t="s">
        <v>417</v>
      </c>
      <c r="C131" s="41">
        <v>84.5</v>
      </c>
      <c r="D131" s="41">
        <v>82.4</v>
      </c>
      <c r="E131" s="41">
        <v>75</v>
      </c>
      <c r="F131" s="41">
        <v>119.5</v>
      </c>
      <c r="G131" s="41">
        <v>92.6</v>
      </c>
      <c r="H131" s="41">
        <v>97.2</v>
      </c>
      <c r="I131" s="41">
        <v>81.400000000000006</v>
      </c>
      <c r="J131" s="41" t="s">
        <v>292</v>
      </c>
      <c r="K131" s="41">
        <v>91.3</v>
      </c>
      <c r="L131" s="41">
        <v>58.8</v>
      </c>
      <c r="M131" s="41">
        <v>96.2</v>
      </c>
      <c r="N131" s="41">
        <v>80.7</v>
      </c>
      <c r="O131" s="41">
        <v>52.5</v>
      </c>
      <c r="P131" s="41">
        <v>86.8</v>
      </c>
      <c r="Q131" s="41">
        <v>80.2</v>
      </c>
      <c r="R131" s="41">
        <v>72.599999999999994</v>
      </c>
      <c r="S131" s="41">
        <v>55.6</v>
      </c>
    </row>
    <row r="132" spans="1:19" hidden="1" x14ac:dyDescent="0.3">
      <c r="B132" s="136" t="s">
        <v>418</v>
      </c>
      <c r="C132" s="41">
        <v>84.4</v>
      </c>
      <c r="D132" s="41">
        <v>82.6</v>
      </c>
      <c r="E132" s="41">
        <v>75.2</v>
      </c>
      <c r="F132" s="41">
        <v>120.8</v>
      </c>
      <c r="G132" s="41">
        <v>92.5</v>
      </c>
      <c r="H132" s="41">
        <v>97</v>
      </c>
      <c r="I132" s="41">
        <v>81.8</v>
      </c>
      <c r="J132" s="41" t="s">
        <v>292</v>
      </c>
      <c r="K132" s="41">
        <v>92.8</v>
      </c>
      <c r="L132" s="41">
        <v>61.2</v>
      </c>
      <c r="M132" s="41">
        <v>96.3</v>
      </c>
      <c r="N132" s="41">
        <v>81.099999999999994</v>
      </c>
      <c r="O132" s="41">
        <v>52.1</v>
      </c>
      <c r="P132" s="41">
        <v>87.4</v>
      </c>
      <c r="Q132" s="41">
        <v>80.2</v>
      </c>
      <c r="R132" s="41">
        <v>73</v>
      </c>
      <c r="S132" s="41">
        <v>57.4</v>
      </c>
    </row>
    <row r="133" spans="1:19" hidden="1" x14ac:dyDescent="0.3">
      <c r="B133" s="136" t="s">
        <v>419</v>
      </c>
      <c r="C133" s="41">
        <v>82.3</v>
      </c>
      <c r="D133" s="41">
        <v>80.5</v>
      </c>
      <c r="E133" s="41">
        <v>72.7</v>
      </c>
      <c r="F133" s="41">
        <v>112.6</v>
      </c>
      <c r="G133" s="41">
        <v>91.9</v>
      </c>
      <c r="H133" s="41">
        <v>95.3</v>
      </c>
      <c r="I133" s="41">
        <v>79.400000000000006</v>
      </c>
      <c r="J133" s="41" t="s">
        <v>292</v>
      </c>
      <c r="K133" s="41">
        <v>92</v>
      </c>
      <c r="L133" s="41">
        <v>62.1</v>
      </c>
      <c r="M133" s="41">
        <v>93.7</v>
      </c>
      <c r="N133" s="41">
        <v>78.2</v>
      </c>
      <c r="O133" s="41">
        <v>50.4</v>
      </c>
      <c r="P133" s="41">
        <v>85.4</v>
      </c>
      <c r="Q133" s="41">
        <v>78.2</v>
      </c>
      <c r="R133" s="41">
        <v>69.400000000000006</v>
      </c>
      <c r="S133" s="41">
        <v>55.9</v>
      </c>
    </row>
    <row r="134" spans="1:19" hidden="1" x14ac:dyDescent="0.3">
      <c r="B134" s="136" t="s">
        <v>420</v>
      </c>
      <c r="C134" s="41">
        <v>84.5</v>
      </c>
      <c r="D134" s="41">
        <v>81.7</v>
      </c>
      <c r="E134" s="41">
        <v>75.3</v>
      </c>
      <c r="F134" s="41">
        <v>122.9</v>
      </c>
      <c r="G134" s="41">
        <v>94.1</v>
      </c>
      <c r="H134" s="41">
        <v>98.4</v>
      </c>
      <c r="I134" s="41">
        <v>81.3</v>
      </c>
      <c r="J134" s="41" t="s">
        <v>292</v>
      </c>
      <c r="K134" s="41">
        <v>90.3</v>
      </c>
      <c r="L134" s="41">
        <v>62.6</v>
      </c>
      <c r="M134" s="41">
        <v>95.6</v>
      </c>
      <c r="N134" s="41">
        <v>79.5</v>
      </c>
      <c r="O134" s="41">
        <v>50.4</v>
      </c>
      <c r="P134" s="41">
        <v>86.3</v>
      </c>
      <c r="Q134" s="41">
        <v>79.3</v>
      </c>
      <c r="R134" s="41">
        <v>77</v>
      </c>
      <c r="S134" s="41">
        <v>58.3</v>
      </c>
    </row>
    <row r="135" spans="1:19" hidden="1" x14ac:dyDescent="0.3">
      <c r="B135" s="136" t="s">
        <v>421</v>
      </c>
      <c r="C135" s="41">
        <v>83.5</v>
      </c>
      <c r="D135" s="41">
        <v>81.2</v>
      </c>
      <c r="E135" s="41">
        <v>74.900000000000006</v>
      </c>
      <c r="F135" s="41">
        <v>115.5</v>
      </c>
      <c r="G135" s="41">
        <v>91</v>
      </c>
      <c r="H135" s="41">
        <v>94.9</v>
      </c>
      <c r="I135" s="41">
        <v>80.5</v>
      </c>
      <c r="J135" s="41" t="s">
        <v>292</v>
      </c>
      <c r="K135" s="41">
        <v>89.2</v>
      </c>
      <c r="L135" s="41">
        <v>58.5</v>
      </c>
      <c r="M135" s="41">
        <v>97.5</v>
      </c>
      <c r="N135" s="41">
        <v>78.3</v>
      </c>
      <c r="O135" s="41">
        <v>47.9</v>
      </c>
      <c r="P135" s="41">
        <v>85.6</v>
      </c>
      <c r="Q135" s="41">
        <v>80.599999999999994</v>
      </c>
      <c r="R135" s="41">
        <v>73.8</v>
      </c>
      <c r="S135" s="41">
        <v>57.3</v>
      </c>
    </row>
    <row r="136" spans="1:19" hidden="1" x14ac:dyDescent="0.3">
      <c r="B136" s="136" t="s">
        <v>422</v>
      </c>
      <c r="C136" s="41">
        <v>82.1</v>
      </c>
      <c r="D136" s="41">
        <v>80.3</v>
      </c>
      <c r="E136" s="41">
        <v>72.2</v>
      </c>
      <c r="F136" s="41">
        <v>111</v>
      </c>
      <c r="G136" s="41">
        <v>91.8</v>
      </c>
      <c r="H136" s="41">
        <v>94.9</v>
      </c>
      <c r="I136" s="41">
        <v>78.900000000000006</v>
      </c>
      <c r="J136" s="41" t="s">
        <v>292</v>
      </c>
      <c r="K136" s="41">
        <v>90.4</v>
      </c>
      <c r="L136" s="41">
        <v>60.1</v>
      </c>
      <c r="M136" s="41">
        <v>93.6</v>
      </c>
      <c r="N136" s="41">
        <v>77.8</v>
      </c>
      <c r="O136" s="41">
        <v>45.9</v>
      </c>
      <c r="P136" s="41">
        <v>83.4</v>
      </c>
      <c r="Q136" s="41">
        <v>78</v>
      </c>
      <c r="R136" s="41">
        <v>71.2</v>
      </c>
      <c r="S136" s="41">
        <v>57.1</v>
      </c>
    </row>
    <row r="137" spans="1:19" hidden="1" x14ac:dyDescent="0.3">
      <c r="B137" s="136" t="s">
        <v>423</v>
      </c>
      <c r="C137" s="41">
        <v>81.400000000000006</v>
      </c>
      <c r="D137" s="41">
        <v>79.5</v>
      </c>
      <c r="E137" s="41">
        <v>71.5</v>
      </c>
      <c r="F137" s="41">
        <v>110.1</v>
      </c>
      <c r="G137" s="41">
        <v>90.3</v>
      </c>
      <c r="H137" s="41">
        <v>93.3</v>
      </c>
      <c r="I137" s="41">
        <v>78.099999999999994</v>
      </c>
      <c r="J137" s="41" t="s">
        <v>292</v>
      </c>
      <c r="K137" s="41">
        <v>89.1</v>
      </c>
      <c r="L137" s="41">
        <v>58.9</v>
      </c>
      <c r="M137" s="41">
        <v>91.3</v>
      </c>
      <c r="N137" s="41">
        <v>76.599999999999994</v>
      </c>
      <c r="O137" s="41">
        <v>47.9</v>
      </c>
      <c r="P137" s="41">
        <v>84.5</v>
      </c>
      <c r="Q137" s="41">
        <v>76.8</v>
      </c>
      <c r="R137" s="41">
        <v>69</v>
      </c>
      <c r="S137" s="41">
        <v>58.3</v>
      </c>
    </row>
    <row r="138" spans="1:19" hidden="1" x14ac:dyDescent="0.3">
      <c r="B138" s="136" t="s">
        <v>424</v>
      </c>
      <c r="C138" s="41">
        <v>82</v>
      </c>
      <c r="D138" s="41">
        <v>79.2</v>
      </c>
      <c r="E138" s="41">
        <v>72.2</v>
      </c>
      <c r="F138" s="41">
        <v>114.1</v>
      </c>
      <c r="G138" s="41">
        <v>90.8</v>
      </c>
      <c r="H138" s="41">
        <v>94.5</v>
      </c>
      <c r="I138" s="41">
        <v>78.7</v>
      </c>
      <c r="J138" s="41" t="s">
        <v>292</v>
      </c>
      <c r="K138" s="41">
        <v>88</v>
      </c>
      <c r="L138" s="41">
        <v>56.7</v>
      </c>
      <c r="M138" s="41">
        <v>92.2</v>
      </c>
      <c r="N138" s="41">
        <v>76.599999999999994</v>
      </c>
      <c r="O138" s="41">
        <v>47.3</v>
      </c>
      <c r="P138" s="41">
        <v>84.2</v>
      </c>
      <c r="Q138" s="41">
        <v>78.900000000000006</v>
      </c>
      <c r="R138" s="41">
        <v>70.599999999999994</v>
      </c>
      <c r="S138" s="41">
        <v>57.9</v>
      </c>
    </row>
    <row r="139" spans="1:19" hidden="1" x14ac:dyDescent="0.3">
      <c r="A139" s="135" t="s">
        <v>435</v>
      </c>
      <c r="B139" s="136" t="s">
        <v>413</v>
      </c>
      <c r="C139" s="41">
        <v>81.599999999999994</v>
      </c>
      <c r="D139" s="41">
        <v>79.400000000000006</v>
      </c>
      <c r="E139" s="41">
        <v>72.900000000000006</v>
      </c>
      <c r="F139" s="41">
        <v>110.3</v>
      </c>
      <c r="G139" s="41">
        <v>91.3</v>
      </c>
      <c r="H139" s="41">
        <v>94.2</v>
      </c>
      <c r="I139" s="41">
        <v>79</v>
      </c>
      <c r="J139" s="41" t="s">
        <v>292</v>
      </c>
      <c r="K139" s="41">
        <v>92.5</v>
      </c>
      <c r="L139" s="41">
        <v>59.5</v>
      </c>
      <c r="M139" s="41">
        <v>93.1</v>
      </c>
      <c r="N139" s="41">
        <v>78.2</v>
      </c>
      <c r="O139" s="41">
        <v>46.7</v>
      </c>
      <c r="P139" s="41">
        <v>83</v>
      </c>
      <c r="Q139" s="41">
        <v>77.900000000000006</v>
      </c>
      <c r="R139" s="41">
        <v>71.5</v>
      </c>
      <c r="S139" s="41">
        <v>58.2</v>
      </c>
    </row>
    <row r="140" spans="1:19" hidden="1" x14ac:dyDescent="0.3">
      <c r="B140" s="136" t="s">
        <v>414</v>
      </c>
      <c r="C140" s="41">
        <v>82.2</v>
      </c>
      <c r="D140" s="41">
        <v>80.5</v>
      </c>
      <c r="E140" s="41">
        <v>72.2</v>
      </c>
      <c r="F140" s="41">
        <v>108.6</v>
      </c>
      <c r="G140" s="41">
        <v>92</v>
      </c>
      <c r="H140" s="41">
        <v>94.6</v>
      </c>
      <c r="I140" s="41">
        <v>79.2</v>
      </c>
      <c r="J140" s="41" t="s">
        <v>292</v>
      </c>
      <c r="K140" s="41">
        <v>95.1</v>
      </c>
      <c r="L140" s="41">
        <v>59.6</v>
      </c>
      <c r="M140" s="41">
        <v>96.7</v>
      </c>
      <c r="N140" s="41">
        <v>77.5</v>
      </c>
      <c r="O140" s="41">
        <v>47.2</v>
      </c>
      <c r="P140" s="41">
        <v>81.599999999999994</v>
      </c>
      <c r="Q140" s="41">
        <v>76.7</v>
      </c>
      <c r="R140" s="41">
        <v>69.3</v>
      </c>
      <c r="S140" s="41">
        <v>59.2</v>
      </c>
    </row>
    <row r="141" spans="1:19" hidden="1" x14ac:dyDescent="0.3">
      <c r="B141" s="136" t="s">
        <v>415</v>
      </c>
      <c r="C141" s="41">
        <v>82.6</v>
      </c>
      <c r="D141" s="41">
        <v>80.8</v>
      </c>
      <c r="E141" s="41">
        <v>72.8</v>
      </c>
      <c r="F141" s="41">
        <v>110</v>
      </c>
      <c r="G141" s="41">
        <v>92</v>
      </c>
      <c r="H141" s="41">
        <v>94.6</v>
      </c>
      <c r="I141" s="41">
        <v>79.5</v>
      </c>
      <c r="J141" s="41" t="s">
        <v>292</v>
      </c>
      <c r="K141" s="41">
        <v>97</v>
      </c>
      <c r="L141" s="41">
        <v>60.2</v>
      </c>
      <c r="M141" s="41">
        <v>95.1</v>
      </c>
      <c r="N141" s="41">
        <v>77.599999999999994</v>
      </c>
      <c r="O141" s="41">
        <v>47.4</v>
      </c>
      <c r="P141" s="41">
        <v>82.4</v>
      </c>
      <c r="Q141" s="41">
        <v>77</v>
      </c>
      <c r="R141" s="41">
        <v>71.900000000000006</v>
      </c>
      <c r="S141" s="41">
        <v>58.9</v>
      </c>
    </row>
    <row r="142" spans="1:19" hidden="1" x14ac:dyDescent="0.3">
      <c r="B142" s="136" t="s">
        <v>416</v>
      </c>
      <c r="C142" s="41">
        <v>82.5</v>
      </c>
      <c r="D142" s="41">
        <v>80.7</v>
      </c>
      <c r="E142" s="41">
        <v>73.3</v>
      </c>
      <c r="F142" s="41">
        <v>105.2</v>
      </c>
      <c r="G142" s="41">
        <v>91</v>
      </c>
      <c r="H142" s="41">
        <v>93.4</v>
      </c>
      <c r="I142" s="41">
        <v>79.5</v>
      </c>
      <c r="J142" s="41" t="s">
        <v>292</v>
      </c>
      <c r="K142" s="41">
        <v>94.2</v>
      </c>
      <c r="L142" s="41">
        <v>61</v>
      </c>
      <c r="M142" s="41">
        <v>97.2</v>
      </c>
      <c r="N142" s="41">
        <v>78.7</v>
      </c>
      <c r="O142" s="41">
        <v>48.1</v>
      </c>
      <c r="P142" s="41">
        <v>82</v>
      </c>
      <c r="Q142" s="41">
        <v>77.900000000000006</v>
      </c>
      <c r="R142" s="41">
        <v>72</v>
      </c>
      <c r="S142" s="41">
        <v>59.1</v>
      </c>
    </row>
    <row r="143" spans="1:19" hidden="1" x14ac:dyDescent="0.3">
      <c r="B143" s="136" t="s">
        <v>417</v>
      </c>
      <c r="C143" s="41">
        <v>81.900000000000006</v>
      </c>
      <c r="D143" s="41">
        <v>80.7</v>
      </c>
      <c r="E143" s="41">
        <v>71.7</v>
      </c>
      <c r="F143" s="41">
        <v>101.8</v>
      </c>
      <c r="G143" s="41">
        <v>91.8</v>
      </c>
      <c r="H143" s="41">
        <v>93.4</v>
      </c>
      <c r="I143" s="41">
        <v>78.599999999999994</v>
      </c>
      <c r="J143" s="41" t="s">
        <v>292</v>
      </c>
      <c r="K143" s="41">
        <v>96.2</v>
      </c>
      <c r="L143" s="41">
        <v>60.2</v>
      </c>
      <c r="M143" s="41">
        <v>95.6</v>
      </c>
      <c r="N143" s="41">
        <v>76.7</v>
      </c>
      <c r="O143" s="41">
        <v>47.5</v>
      </c>
      <c r="P143" s="41">
        <v>78.900000000000006</v>
      </c>
      <c r="Q143" s="41">
        <v>75.400000000000006</v>
      </c>
      <c r="R143" s="41">
        <v>70.400000000000006</v>
      </c>
      <c r="S143" s="41">
        <v>59</v>
      </c>
    </row>
    <row r="144" spans="1:19" hidden="1" x14ac:dyDescent="0.3">
      <c r="B144" s="136" t="s">
        <v>418</v>
      </c>
      <c r="C144" s="41">
        <v>83.3</v>
      </c>
      <c r="D144" s="41">
        <v>81.5</v>
      </c>
      <c r="E144" s="41">
        <v>75.400000000000006</v>
      </c>
      <c r="F144" s="41">
        <v>110</v>
      </c>
      <c r="G144" s="41">
        <v>91.2</v>
      </c>
      <c r="H144" s="41">
        <v>94.1</v>
      </c>
      <c r="I144" s="41">
        <v>80.8</v>
      </c>
      <c r="J144" s="41" t="s">
        <v>292</v>
      </c>
      <c r="K144" s="41">
        <v>94.8</v>
      </c>
      <c r="L144" s="41">
        <v>62.9</v>
      </c>
      <c r="M144" s="41">
        <v>97.5</v>
      </c>
      <c r="N144" s="41">
        <v>79.8</v>
      </c>
      <c r="O144" s="41">
        <v>47.2</v>
      </c>
      <c r="P144" s="41">
        <v>84.6</v>
      </c>
      <c r="Q144" s="41">
        <v>78.900000000000006</v>
      </c>
      <c r="R144" s="41">
        <v>76.599999999999994</v>
      </c>
      <c r="S144" s="41">
        <v>59.9</v>
      </c>
    </row>
    <row r="145" spans="1:19" hidden="1" x14ac:dyDescent="0.3">
      <c r="B145" s="136" t="s">
        <v>419</v>
      </c>
      <c r="C145" s="41">
        <v>82.1</v>
      </c>
      <c r="D145" s="41">
        <v>81.3</v>
      </c>
      <c r="E145" s="41">
        <v>72.599999999999994</v>
      </c>
      <c r="F145" s="41">
        <v>105.4</v>
      </c>
      <c r="G145" s="41">
        <v>90.5</v>
      </c>
      <c r="H145" s="41">
        <v>93</v>
      </c>
      <c r="I145" s="41">
        <v>79.3</v>
      </c>
      <c r="J145" s="41" t="s">
        <v>292</v>
      </c>
      <c r="K145" s="41">
        <v>96.2</v>
      </c>
      <c r="L145" s="41">
        <v>60.6</v>
      </c>
      <c r="M145" s="41">
        <v>97.7</v>
      </c>
      <c r="N145" s="41">
        <v>78.7</v>
      </c>
      <c r="O145" s="41">
        <v>46.8</v>
      </c>
      <c r="P145" s="41">
        <v>83.1</v>
      </c>
      <c r="Q145" s="41">
        <v>77.599999999999994</v>
      </c>
      <c r="R145" s="41">
        <v>70.900000000000006</v>
      </c>
      <c r="S145" s="41">
        <v>59.1</v>
      </c>
    </row>
    <row r="146" spans="1:19" hidden="1" x14ac:dyDescent="0.3">
      <c r="B146" s="136" t="s">
        <v>420</v>
      </c>
      <c r="C146" s="41">
        <v>83.8</v>
      </c>
      <c r="D146" s="41">
        <v>82.3</v>
      </c>
      <c r="E146" s="41">
        <v>75.400000000000006</v>
      </c>
      <c r="F146" s="41">
        <v>105.5</v>
      </c>
      <c r="G146" s="41">
        <v>91.8</v>
      </c>
      <c r="H146" s="41">
        <v>94.1</v>
      </c>
      <c r="I146" s="41">
        <v>81.2</v>
      </c>
      <c r="J146" s="41" t="s">
        <v>292</v>
      </c>
      <c r="K146" s="41">
        <v>96.7</v>
      </c>
      <c r="L146" s="41">
        <v>60.6</v>
      </c>
      <c r="M146" s="41">
        <v>97.6</v>
      </c>
      <c r="N146" s="41">
        <v>78.400000000000006</v>
      </c>
      <c r="O146" s="41">
        <v>49.1</v>
      </c>
      <c r="P146" s="41">
        <v>85.9</v>
      </c>
      <c r="Q146" s="41">
        <v>76.2</v>
      </c>
      <c r="R146" s="41">
        <v>81.400000000000006</v>
      </c>
      <c r="S146" s="41">
        <v>60.4</v>
      </c>
    </row>
    <row r="147" spans="1:19" hidden="1" x14ac:dyDescent="0.3">
      <c r="B147" s="136" t="s">
        <v>421</v>
      </c>
      <c r="C147" s="41">
        <v>83.1</v>
      </c>
      <c r="D147" s="41">
        <v>82.1</v>
      </c>
      <c r="E147" s="41">
        <v>73.900000000000006</v>
      </c>
      <c r="F147" s="41">
        <v>107.3</v>
      </c>
      <c r="G147" s="41">
        <v>91.2</v>
      </c>
      <c r="H147" s="41">
        <v>93.9</v>
      </c>
      <c r="I147" s="41">
        <v>80.400000000000006</v>
      </c>
      <c r="J147" s="41" t="s">
        <v>292</v>
      </c>
      <c r="K147" s="41">
        <v>96.6</v>
      </c>
      <c r="L147" s="41">
        <v>59.8</v>
      </c>
      <c r="M147" s="41">
        <v>98.7</v>
      </c>
      <c r="N147" s="41">
        <v>79.3</v>
      </c>
      <c r="O147" s="41">
        <v>46.5</v>
      </c>
      <c r="P147" s="41">
        <v>85.2</v>
      </c>
      <c r="Q147" s="41">
        <v>77.3</v>
      </c>
      <c r="R147" s="41">
        <v>75.599999999999994</v>
      </c>
      <c r="S147" s="41">
        <v>62.3</v>
      </c>
    </row>
    <row r="148" spans="1:19" hidden="1" x14ac:dyDescent="0.3">
      <c r="B148" s="136" t="s">
        <v>422</v>
      </c>
      <c r="C148" s="41">
        <v>82.3</v>
      </c>
      <c r="D148" s="41">
        <v>81.5</v>
      </c>
      <c r="E148" s="41">
        <v>72.599999999999994</v>
      </c>
      <c r="F148" s="41">
        <v>104.3</v>
      </c>
      <c r="G148" s="41">
        <v>91.5</v>
      </c>
      <c r="H148" s="41">
        <v>93.6</v>
      </c>
      <c r="I148" s="41">
        <v>79.3</v>
      </c>
      <c r="J148" s="41" t="s">
        <v>292</v>
      </c>
      <c r="K148" s="41">
        <v>95.2</v>
      </c>
      <c r="L148" s="41">
        <v>60.4</v>
      </c>
      <c r="M148" s="41">
        <v>96.4</v>
      </c>
      <c r="N148" s="41">
        <v>76.8</v>
      </c>
      <c r="O148" s="41">
        <v>47.9</v>
      </c>
      <c r="P148" s="41">
        <v>84.9</v>
      </c>
      <c r="Q148" s="41">
        <v>76.7</v>
      </c>
      <c r="R148" s="41">
        <v>72.2</v>
      </c>
      <c r="S148" s="41">
        <v>60.2</v>
      </c>
    </row>
    <row r="149" spans="1:19" hidden="1" x14ac:dyDescent="0.3">
      <c r="B149" s="136" t="s">
        <v>423</v>
      </c>
      <c r="C149" s="41">
        <v>83.6</v>
      </c>
      <c r="D149" s="41">
        <v>82.4</v>
      </c>
      <c r="E149" s="41">
        <v>75.3</v>
      </c>
      <c r="F149" s="41">
        <v>106.4</v>
      </c>
      <c r="G149" s="41">
        <v>92.1</v>
      </c>
      <c r="H149" s="41">
        <v>94.2</v>
      </c>
      <c r="I149" s="41">
        <v>81</v>
      </c>
      <c r="J149" s="41" t="s">
        <v>292</v>
      </c>
      <c r="K149" s="41">
        <v>95.8</v>
      </c>
      <c r="L149" s="41">
        <v>61.2</v>
      </c>
      <c r="M149" s="41">
        <v>97.8</v>
      </c>
      <c r="N149" s="41">
        <v>78.3</v>
      </c>
      <c r="O149" s="41">
        <v>48.6</v>
      </c>
      <c r="P149" s="41">
        <v>85.9</v>
      </c>
      <c r="Q149" s="41">
        <v>78.599999999999994</v>
      </c>
      <c r="R149" s="41">
        <v>76.900000000000006</v>
      </c>
      <c r="S149" s="41">
        <v>60.5</v>
      </c>
    </row>
    <row r="150" spans="1:19" hidden="1" x14ac:dyDescent="0.3">
      <c r="B150" s="136" t="s">
        <v>424</v>
      </c>
      <c r="C150" s="41">
        <v>81.7</v>
      </c>
      <c r="D150" s="41">
        <v>81.099999999999994</v>
      </c>
      <c r="E150" s="41">
        <v>73.400000000000006</v>
      </c>
      <c r="F150" s="41">
        <v>104.1</v>
      </c>
      <c r="G150" s="41">
        <v>90.5</v>
      </c>
      <c r="H150" s="41">
        <v>92.6</v>
      </c>
      <c r="I150" s="41">
        <v>79.400000000000006</v>
      </c>
      <c r="J150" s="41" t="s">
        <v>292</v>
      </c>
      <c r="K150" s="41">
        <v>94</v>
      </c>
      <c r="L150" s="41">
        <v>60.8</v>
      </c>
      <c r="M150" s="41">
        <v>97.6</v>
      </c>
      <c r="N150" s="41">
        <v>80.900000000000006</v>
      </c>
      <c r="O150" s="41">
        <v>46.9</v>
      </c>
      <c r="P150" s="41">
        <v>84.3</v>
      </c>
      <c r="Q150" s="41">
        <v>77.900000000000006</v>
      </c>
      <c r="R150" s="41">
        <v>74.900000000000006</v>
      </c>
      <c r="S150" s="41">
        <v>61.1</v>
      </c>
    </row>
    <row r="151" spans="1:19" hidden="1" x14ac:dyDescent="0.3">
      <c r="A151" s="135" t="s">
        <v>436</v>
      </c>
      <c r="B151" s="136" t="s">
        <v>413</v>
      </c>
      <c r="C151" s="41">
        <v>82.6</v>
      </c>
      <c r="D151" s="41">
        <v>81.2</v>
      </c>
      <c r="E151" s="41">
        <v>74.900000000000006</v>
      </c>
      <c r="F151" s="41">
        <v>100.6</v>
      </c>
      <c r="G151" s="41">
        <v>91</v>
      </c>
      <c r="H151" s="41">
        <v>92.5</v>
      </c>
      <c r="I151" s="41">
        <v>80.2</v>
      </c>
      <c r="J151" s="41" t="s">
        <v>292</v>
      </c>
      <c r="K151" s="41">
        <v>94.7</v>
      </c>
      <c r="L151" s="41">
        <v>64.099999999999994</v>
      </c>
      <c r="M151" s="41">
        <v>96.3</v>
      </c>
      <c r="N151" s="41">
        <v>78.2</v>
      </c>
      <c r="O151" s="41">
        <v>48.7</v>
      </c>
      <c r="P151" s="41">
        <v>82.8</v>
      </c>
      <c r="Q151" s="41">
        <v>77.3</v>
      </c>
      <c r="R151" s="41">
        <v>76.2</v>
      </c>
      <c r="S151" s="41">
        <v>61.2</v>
      </c>
    </row>
    <row r="152" spans="1:19" hidden="1" x14ac:dyDescent="0.3">
      <c r="B152" s="136" t="s">
        <v>414</v>
      </c>
      <c r="C152" s="41">
        <v>82.7</v>
      </c>
      <c r="D152" s="41">
        <v>80.400000000000006</v>
      </c>
      <c r="E152" s="41">
        <v>75.599999999999994</v>
      </c>
      <c r="F152" s="41">
        <v>101.1</v>
      </c>
      <c r="G152" s="41">
        <v>90.4</v>
      </c>
      <c r="H152" s="41">
        <v>92.1</v>
      </c>
      <c r="I152" s="41">
        <v>80.099999999999994</v>
      </c>
      <c r="J152" s="41" t="s">
        <v>292</v>
      </c>
      <c r="K152" s="41">
        <v>93.6</v>
      </c>
      <c r="L152" s="41">
        <v>59.7</v>
      </c>
      <c r="M152" s="41">
        <v>94.9</v>
      </c>
      <c r="N152" s="41">
        <v>77.599999999999994</v>
      </c>
      <c r="O152" s="41">
        <v>47.7</v>
      </c>
      <c r="P152" s="41">
        <v>83.3</v>
      </c>
      <c r="Q152" s="41">
        <v>79.3</v>
      </c>
      <c r="R152" s="41">
        <v>76.099999999999994</v>
      </c>
      <c r="S152" s="41">
        <v>64.099999999999994</v>
      </c>
    </row>
    <row r="153" spans="1:19" hidden="1" x14ac:dyDescent="0.3">
      <c r="B153" s="136" t="s">
        <v>415</v>
      </c>
      <c r="C153" s="41">
        <v>83.2</v>
      </c>
      <c r="D153" s="41">
        <v>81.7</v>
      </c>
      <c r="E153" s="41">
        <v>74.5</v>
      </c>
      <c r="F153" s="41">
        <v>102.4</v>
      </c>
      <c r="G153" s="41">
        <v>90.5</v>
      </c>
      <c r="H153" s="41">
        <v>92.2</v>
      </c>
      <c r="I153" s="41">
        <v>80.3</v>
      </c>
      <c r="J153" s="41" t="s">
        <v>292</v>
      </c>
      <c r="K153" s="41">
        <v>98.3</v>
      </c>
      <c r="L153" s="41">
        <v>61.8</v>
      </c>
      <c r="M153" s="41">
        <v>96.6</v>
      </c>
      <c r="N153" s="41">
        <v>77.900000000000006</v>
      </c>
      <c r="O153" s="41">
        <v>48.1</v>
      </c>
      <c r="P153" s="41">
        <v>83.2</v>
      </c>
      <c r="Q153" s="41">
        <v>77</v>
      </c>
      <c r="R153" s="41">
        <v>75.7</v>
      </c>
      <c r="S153" s="41">
        <v>64.3</v>
      </c>
    </row>
    <row r="154" spans="1:19" hidden="1" x14ac:dyDescent="0.3">
      <c r="B154" s="136" t="s">
        <v>416</v>
      </c>
      <c r="C154" s="41">
        <v>82.6</v>
      </c>
      <c r="D154" s="41">
        <v>81.2</v>
      </c>
      <c r="E154" s="41">
        <v>73.400000000000006</v>
      </c>
      <c r="F154" s="41">
        <v>99.8</v>
      </c>
      <c r="G154" s="41">
        <v>92.5</v>
      </c>
      <c r="H154" s="41">
        <v>93.7</v>
      </c>
      <c r="I154" s="41">
        <v>79.599999999999994</v>
      </c>
      <c r="J154" s="41" t="s">
        <v>292</v>
      </c>
      <c r="K154" s="41">
        <v>96.3</v>
      </c>
      <c r="L154" s="41">
        <v>64.2</v>
      </c>
      <c r="M154" s="41">
        <v>95.8</v>
      </c>
      <c r="N154" s="41">
        <v>77.3</v>
      </c>
      <c r="O154" s="41">
        <v>48.3</v>
      </c>
      <c r="P154" s="41">
        <v>82.7</v>
      </c>
      <c r="Q154" s="41">
        <v>75.900000000000006</v>
      </c>
      <c r="R154" s="41">
        <v>73.900000000000006</v>
      </c>
      <c r="S154" s="41">
        <v>62.7</v>
      </c>
    </row>
    <row r="155" spans="1:19" hidden="1" x14ac:dyDescent="0.3">
      <c r="B155" s="136" t="s">
        <v>417</v>
      </c>
      <c r="C155" s="41">
        <v>82.1</v>
      </c>
      <c r="D155" s="41">
        <v>81</v>
      </c>
      <c r="E155" s="41">
        <v>73.2</v>
      </c>
      <c r="F155" s="41">
        <v>97.5</v>
      </c>
      <c r="G155" s="41">
        <v>89.8</v>
      </c>
      <c r="H155" s="41">
        <v>90.9</v>
      </c>
      <c r="I155" s="41">
        <v>79.099999999999994</v>
      </c>
      <c r="J155" s="41" t="s">
        <v>292</v>
      </c>
      <c r="K155" s="41">
        <v>95.5</v>
      </c>
      <c r="L155" s="41">
        <v>62.1</v>
      </c>
      <c r="M155" s="41">
        <v>95.2</v>
      </c>
      <c r="N155" s="41">
        <v>76.2</v>
      </c>
      <c r="O155" s="41">
        <v>46.8</v>
      </c>
      <c r="P155" s="41">
        <v>82.4</v>
      </c>
      <c r="Q155" s="41">
        <v>75.8</v>
      </c>
      <c r="R155" s="41">
        <v>74.2</v>
      </c>
      <c r="S155" s="41">
        <v>63.3</v>
      </c>
    </row>
    <row r="156" spans="1:19" hidden="1" x14ac:dyDescent="0.3">
      <c r="B156" s="136" t="s">
        <v>418</v>
      </c>
      <c r="C156" s="41">
        <v>81.7</v>
      </c>
      <c r="D156" s="41">
        <v>81.099999999999994</v>
      </c>
      <c r="E156" s="41">
        <v>71.5</v>
      </c>
      <c r="F156" s="41">
        <v>96.8</v>
      </c>
      <c r="G156" s="41">
        <v>91.4</v>
      </c>
      <c r="H156" s="41">
        <v>92.1</v>
      </c>
      <c r="I156" s="41">
        <v>78.599999999999994</v>
      </c>
      <c r="J156" s="41" t="s">
        <v>292</v>
      </c>
      <c r="K156" s="41">
        <v>95.2</v>
      </c>
      <c r="L156" s="41">
        <v>61.7</v>
      </c>
      <c r="M156" s="41">
        <v>89</v>
      </c>
      <c r="N156" s="41">
        <v>80.3</v>
      </c>
      <c r="O156" s="41">
        <v>46.9</v>
      </c>
      <c r="P156" s="41">
        <v>81.7</v>
      </c>
      <c r="Q156" s="41">
        <v>75.2</v>
      </c>
      <c r="R156" s="41">
        <v>70.5</v>
      </c>
      <c r="S156" s="41">
        <v>64.2</v>
      </c>
    </row>
    <row r="157" spans="1:19" hidden="1" x14ac:dyDescent="0.3">
      <c r="B157" s="136" t="s">
        <v>419</v>
      </c>
      <c r="C157" s="41">
        <v>83.3</v>
      </c>
      <c r="D157" s="41">
        <v>81.7</v>
      </c>
      <c r="E157" s="41">
        <v>74.5</v>
      </c>
      <c r="F157" s="41">
        <v>107.5</v>
      </c>
      <c r="G157" s="41">
        <v>92.5</v>
      </c>
      <c r="H157" s="41">
        <v>95.1</v>
      </c>
      <c r="I157" s="41">
        <v>80.599999999999994</v>
      </c>
      <c r="J157" s="41" t="s">
        <v>292</v>
      </c>
      <c r="K157" s="41">
        <v>94.3</v>
      </c>
      <c r="L157" s="41">
        <v>64.099999999999994</v>
      </c>
      <c r="M157" s="41">
        <v>95.7</v>
      </c>
      <c r="N157" s="41">
        <v>79.900000000000006</v>
      </c>
      <c r="O157" s="41">
        <v>48.8</v>
      </c>
      <c r="P157" s="41">
        <v>83.3</v>
      </c>
      <c r="Q157" s="41">
        <v>76.2</v>
      </c>
      <c r="R157" s="41">
        <v>75.2</v>
      </c>
      <c r="S157" s="41">
        <v>64</v>
      </c>
    </row>
    <row r="158" spans="1:19" hidden="1" x14ac:dyDescent="0.3">
      <c r="B158" s="136" t="s">
        <v>420</v>
      </c>
      <c r="C158" s="41">
        <v>81.400000000000006</v>
      </c>
      <c r="D158" s="41">
        <v>79.900000000000006</v>
      </c>
      <c r="E158" s="41">
        <v>72.5</v>
      </c>
      <c r="F158" s="41">
        <v>94.5</v>
      </c>
      <c r="G158" s="41">
        <v>90.9</v>
      </c>
      <c r="H158" s="41">
        <v>91.7</v>
      </c>
      <c r="I158" s="41">
        <v>78.7</v>
      </c>
      <c r="J158" s="41" t="s">
        <v>292</v>
      </c>
      <c r="K158" s="41">
        <v>92.6</v>
      </c>
      <c r="L158" s="41">
        <v>64.099999999999994</v>
      </c>
      <c r="M158" s="41">
        <v>90.9</v>
      </c>
      <c r="N158" s="41">
        <v>77.5</v>
      </c>
      <c r="O158" s="41">
        <v>50.6</v>
      </c>
      <c r="P158" s="41">
        <v>82.1</v>
      </c>
      <c r="Q158" s="41">
        <v>77.2</v>
      </c>
      <c r="R158" s="41">
        <v>70.7</v>
      </c>
      <c r="S158" s="41">
        <v>65.5</v>
      </c>
    </row>
    <row r="159" spans="1:19" hidden="1" x14ac:dyDescent="0.3">
      <c r="B159" s="136" t="s">
        <v>421</v>
      </c>
      <c r="C159" s="41">
        <v>81.3</v>
      </c>
      <c r="D159" s="41">
        <v>80.400000000000006</v>
      </c>
      <c r="E159" s="41">
        <v>72.400000000000006</v>
      </c>
      <c r="F159" s="41">
        <v>99.9</v>
      </c>
      <c r="G159" s="41">
        <v>89</v>
      </c>
      <c r="H159" s="41">
        <v>90.8</v>
      </c>
      <c r="I159" s="41">
        <v>78.5</v>
      </c>
      <c r="J159" s="41" t="s">
        <v>292</v>
      </c>
      <c r="K159" s="41">
        <v>89.4</v>
      </c>
      <c r="L159" s="41">
        <v>61.3</v>
      </c>
      <c r="M159" s="41">
        <v>92.8</v>
      </c>
      <c r="N159" s="41">
        <v>77.7</v>
      </c>
      <c r="O159" s="41">
        <v>49.6</v>
      </c>
      <c r="P159" s="41">
        <v>83.1</v>
      </c>
      <c r="Q159" s="41">
        <v>75.3</v>
      </c>
      <c r="R159" s="41">
        <v>72.599999999999994</v>
      </c>
      <c r="S159" s="41">
        <v>61.9</v>
      </c>
    </row>
    <row r="160" spans="1:19" hidden="1" x14ac:dyDescent="0.3">
      <c r="B160" s="136" t="s">
        <v>422</v>
      </c>
      <c r="C160" s="41">
        <v>83.3</v>
      </c>
      <c r="D160" s="41">
        <v>82.9</v>
      </c>
      <c r="E160" s="41">
        <v>74.3</v>
      </c>
      <c r="F160" s="41">
        <v>100.8</v>
      </c>
      <c r="G160" s="41">
        <v>91.6</v>
      </c>
      <c r="H160" s="41">
        <v>93.1</v>
      </c>
      <c r="I160" s="41">
        <v>80.599999999999994</v>
      </c>
      <c r="J160" s="41" t="s">
        <v>292</v>
      </c>
      <c r="K160" s="41">
        <v>93</v>
      </c>
      <c r="L160" s="41">
        <v>65.3</v>
      </c>
      <c r="M160" s="41">
        <v>96.5</v>
      </c>
      <c r="N160" s="41">
        <v>80.3</v>
      </c>
      <c r="O160" s="41">
        <v>52.5</v>
      </c>
      <c r="P160" s="41">
        <v>84.6</v>
      </c>
      <c r="Q160" s="41">
        <v>76.7</v>
      </c>
      <c r="R160" s="41">
        <v>72.8</v>
      </c>
      <c r="S160" s="41">
        <v>63.9</v>
      </c>
    </row>
    <row r="161" spans="1:19" hidden="1" x14ac:dyDescent="0.3">
      <c r="B161" s="136" t="s">
        <v>423</v>
      </c>
      <c r="C161" s="41">
        <v>83.9</v>
      </c>
      <c r="D161" s="41">
        <v>82.8</v>
      </c>
      <c r="E161" s="41">
        <v>77.099999999999994</v>
      </c>
      <c r="F161" s="41">
        <v>102.4</v>
      </c>
      <c r="G161" s="41">
        <v>89.9</v>
      </c>
      <c r="H161" s="41">
        <v>91.8</v>
      </c>
      <c r="I161" s="41">
        <v>81.5</v>
      </c>
      <c r="J161" s="41" t="s">
        <v>292</v>
      </c>
      <c r="K161" s="41">
        <v>94.3</v>
      </c>
      <c r="L161" s="41">
        <v>61.8</v>
      </c>
      <c r="M161" s="41">
        <v>95.6</v>
      </c>
      <c r="N161" s="41">
        <v>80.099999999999994</v>
      </c>
      <c r="O161" s="41">
        <v>52.2</v>
      </c>
      <c r="P161" s="41">
        <v>84.7</v>
      </c>
      <c r="Q161" s="41">
        <v>79</v>
      </c>
      <c r="R161" s="41">
        <v>80</v>
      </c>
      <c r="S161" s="41">
        <v>62.9</v>
      </c>
    </row>
    <row r="162" spans="1:19" hidden="1" x14ac:dyDescent="0.3">
      <c r="B162" s="136" t="s">
        <v>424</v>
      </c>
      <c r="C162" s="41">
        <v>84.1</v>
      </c>
      <c r="D162" s="41">
        <v>83.3</v>
      </c>
      <c r="E162" s="41">
        <v>76.599999999999994</v>
      </c>
      <c r="F162" s="41">
        <v>102.4</v>
      </c>
      <c r="G162" s="41">
        <v>92.2</v>
      </c>
      <c r="H162" s="41">
        <v>93.7</v>
      </c>
      <c r="I162" s="41">
        <v>81.7</v>
      </c>
      <c r="J162" s="41" t="s">
        <v>292</v>
      </c>
      <c r="K162" s="41">
        <v>95.2</v>
      </c>
      <c r="L162" s="41">
        <v>67.8</v>
      </c>
      <c r="M162" s="41">
        <v>98.9</v>
      </c>
      <c r="N162" s="41">
        <v>79.400000000000006</v>
      </c>
      <c r="O162" s="41">
        <v>52.1</v>
      </c>
      <c r="P162" s="41">
        <v>86.5</v>
      </c>
      <c r="Q162" s="41">
        <v>79.099999999999994</v>
      </c>
      <c r="R162" s="41">
        <v>81.2</v>
      </c>
      <c r="S162" s="41">
        <v>62.8</v>
      </c>
    </row>
    <row r="163" spans="1:19" hidden="1" x14ac:dyDescent="0.3">
      <c r="A163" s="135" t="s">
        <v>437</v>
      </c>
      <c r="B163" s="136" t="s">
        <v>413</v>
      </c>
      <c r="C163" s="41">
        <v>84</v>
      </c>
      <c r="D163" s="41">
        <v>83.5</v>
      </c>
      <c r="E163" s="41">
        <v>75</v>
      </c>
      <c r="F163" s="41">
        <v>102</v>
      </c>
      <c r="G163" s="41">
        <v>91.2</v>
      </c>
      <c r="H163" s="41">
        <v>92.9</v>
      </c>
      <c r="I163" s="41">
        <v>81.099999999999994</v>
      </c>
      <c r="J163" s="41" t="s">
        <v>292</v>
      </c>
      <c r="K163" s="41">
        <v>94.4</v>
      </c>
      <c r="L163" s="41">
        <v>61.2</v>
      </c>
      <c r="M163" s="41">
        <v>99.5</v>
      </c>
      <c r="N163" s="41">
        <v>80.5</v>
      </c>
      <c r="O163" s="41">
        <v>53.2</v>
      </c>
      <c r="P163" s="41">
        <v>85.5</v>
      </c>
      <c r="Q163" s="41">
        <v>78.599999999999994</v>
      </c>
      <c r="R163" s="41">
        <v>72.7</v>
      </c>
      <c r="S163" s="41">
        <v>62.5</v>
      </c>
    </row>
    <row r="164" spans="1:19" hidden="1" x14ac:dyDescent="0.3">
      <c r="B164" s="136" t="s">
        <v>414</v>
      </c>
      <c r="C164" s="41">
        <v>83.8</v>
      </c>
      <c r="D164" s="41">
        <v>84.5</v>
      </c>
      <c r="E164" s="41">
        <v>75.099999999999994</v>
      </c>
      <c r="F164" s="41">
        <v>100.4</v>
      </c>
      <c r="G164" s="41">
        <v>91.2</v>
      </c>
      <c r="H164" s="41">
        <v>92.6</v>
      </c>
      <c r="I164" s="41">
        <v>81.8</v>
      </c>
      <c r="J164" s="41" t="s">
        <v>292</v>
      </c>
      <c r="K164" s="41">
        <v>98.6</v>
      </c>
      <c r="L164" s="41">
        <v>60.6</v>
      </c>
      <c r="M164" s="41">
        <v>97.9</v>
      </c>
      <c r="N164" s="41">
        <v>80.7</v>
      </c>
      <c r="O164" s="41">
        <v>52.1</v>
      </c>
      <c r="P164" s="41">
        <v>86.9</v>
      </c>
      <c r="Q164" s="41">
        <v>77.5</v>
      </c>
      <c r="R164" s="41">
        <v>75.2</v>
      </c>
      <c r="S164" s="41">
        <v>60.6</v>
      </c>
    </row>
    <row r="165" spans="1:19" hidden="1" x14ac:dyDescent="0.3">
      <c r="B165" s="136" t="s">
        <v>415</v>
      </c>
      <c r="C165" s="41">
        <v>83.8</v>
      </c>
      <c r="D165" s="41">
        <v>83.5</v>
      </c>
      <c r="E165" s="41">
        <v>75.5</v>
      </c>
      <c r="F165" s="41">
        <v>100.7</v>
      </c>
      <c r="G165" s="41">
        <v>90.2</v>
      </c>
      <c r="H165" s="41">
        <v>91.7</v>
      </c>
      <c r="I165" s="41">
        <v>81.400000000000006</v>
      </c>
      <c r="J165" s="41" t="s">
        <v>292</v>
      </c>
      <c r="K165" s="41">
        <v>93.5</v>
      </c>
      <c r="L165" s="41">
        <v>62.5</v>
      </c>
      <c r="M165" s="41">
        <v>97.3</v>
      </c>
      <c r="N165" s="41">
        <v>80.8</v>
      </c>
      <c r="O165" s="41">
        <v>52.3</v>
      </c>
      <c r="P165" s="41">
        <v>85.2</v>
      </c>
      <c r="Q165" s="41">
        <v>79.400000000000006</v>
      </c>
      <c r="R165" s="41">
        <v>75.7</v>
      </c>
      <c r="S165" s="41">
        <v>61.3</v>
      </c>
    </row>
    <row r="166" spans="1:19" hidden="1" x14ac:dyDescent="0.3">
      <c r="B166" s="136" t="s">
        <v>416</v>
      </c>
      <c r="C166" s="41">
        <v>84.6</v>
      </c>
      <c r="D166" s="41">
        <v>84.8</v>
      </c>
      <c r="E166" s="41">
        <v>76.400000000000006</v>
      </c>
      <c r="F166" s="41">
        <v>101.7</v>
      </c>
      <c r="G166" s="41">
        <v>91.5</v>
      </c>
      <c r="H166" s="41">
        <v>93.3</v>
      </c>
      <c r="I166" s="41">
        <v>82.4</v>
      </c>
      <c r="J166" s="41" t="s">
        <v>292</v>
      </c>
      <c r="K166" s="41">
        <v>99.2</v>
      </c>
      <c r="L166" s="41">
        <v>63.4</v>
      </c>
      <c r="M166" s="41">
        <v>96.9</v>
      </c>
      <c r="N166" s="41">
        <v>81.8</v>
      </c>
      <c r="O166" s="41">
        <v>52.7</v>
      </c>
      <c r="P166" s="41">
        <v>86.3</v>
      </c>
      <c r="Q166" s="41">
        <v>80.599999999999994</v>
      </c>
      <c r="R166" s="41">
        <v>77.2</v>
      </c>
      <c r="S166" s="41">
        <v>60.4</v>
      </c>
    </row>
    <row r="167" spans="1:19" hidden="1" x14ac:dyDescent="0.3">
      <c r="B167" s="136" t="s">
        <v>417</v>
      </c>
      <c r="C167" s="41">
        <v>85.5</v>
      </c>
      <c r="D167" s="41">
        <v>84.6</v>
      </c>
      <c r="E167" s="41">
        <v>78.599999999999994</v>
      </c>
      <c r="F167" s="41">
        <v>105.1</v>
      </c>
      <c r="G167" s="41">
        <v>90.1</v>
      </c>
      <c r="H167" s="41">
        <v>92.6</v>
      </c>
      <c r="I167" s="41">
        <v>83.2</v>
      </c>
      <c r="J167" s="41" t="s">
        <v>292</v>
      </c>
      <c r="K167" s="41">
        <v>94.6</v>
      </c>
      <c r="L167" s="41">
        <v>63.4</v>
      </c>
      <c r="M167" s="41">
        <v>99.2</v>
      </c>
      <c r="N167" s="41">
        <v>82.5</v>
      </c>
      <c r="O167" s="41">
        <v>54.9</v>
      </c>
      <c r="P167" s="41">
        <v>88.2</v>
      </c>
      <c r="Q167" s="41">
        <v>81.599999999999994</v>
      </c>
      <c r="R167" s="41">
        <v>80</v>
      </c>
      <c r="S167" s="41">
        <v>61.3</v>
      </c>
    </row>
    <row r="168" spans="1:19" hidden="1" x14ac:dyDescent="0.3">
      <c r="B168" s="136" t="s">
        <v>418</v>
      </c>
      <c r="C168" s="41">
        <v>84.9</v>
      </c>
      <c r="D168" s="41">
        <v>84.6</v>
      </c>
      <c r="E168" s="41">
        <v>76.8</v>
      </c>
      <c r="F168" s="41">
        <v>100</v>
      </c>
      <c r="G168" s="41">
        <v>91.5</v>
      </c>
      <c r="H168" s="41">
        <v>92.9</v>
      </c>
      <c r="I168" s="41">
        <v>82.9</v>
      </c>
      <c r="J168" s="41" t="s">
        <v>292</v>
      </c>
      <c r="K168" s="41">
        <v>95.6</v>
      </c>
      <c r="L168" s="41">
        <v>63.7</v>
      </c>
      <c r="M168" s="41">
        <v>100.9</v>
      </c>
      <c r="N168" s="41">
        <v>81.099999999999994</v>
      </c>
      <c r="O168" s="41">
        <v>53.5</v>
      </c>
      <c r="P168" s="41">
        <v>87.1</v>
      </c>
      <c r="Q168" s="41">
        <v>79.5</v>
      </c>
      <c r="R168" s="41">
        <v>79.2</v>
      </c>
      <c r="S168" s="41">
        <v>61.6</v>
      </c>
    </row>
    <row r="169" spans="1:19" hidden="1" x14ac:dyDescent="0.3">
      <c r="B169" s="136" t="s">
        <v>419</v>
      </c>
      <c r="C169" s="41">
        <v>85.7</v>
      </c>
      <c r="D169" s="41">
        <v>85.3</v>
      </c>
      <c r="E169" s="41">
        <v>78.400000000000006</v>
      </c>
      <c r="F169" s="41">
        <v>107.5</v>
      </c>
      <c r="G169" s="41">
        <v>92</v>
      </c>
      <c r="H169" s="41">
        <v>94.7</v>
      </c>
      <c r="I169" s="41">
        <v>83.8</v>
      </c>
      <c r="J169" s="41" t="s">
        <v>292</v>
      </c>
      <c r="K169" s="41">
        <v>94.6</v>
      </c>
      <c r="L169" s="41">
        <v>64.099999999999994</v>
      </c>
      <c r="M169" s="41">
        <v>100</v>
      </c>
      <c r="N169" s="41">
        <v>82.3</v>
      </c>
      <c r="O169" s="41">
        <v>56.9</v>
      </c>
      <c r="P169" s="41">
        <v>88</v>
      </c>
      <c r="Q169" s="41">
        <v>82.1</v>
      </c>
      <c r="R169" s="41">
        <v>76.7</v>
      </c>
      <c r="S169" s="41">
        <v>62.5</v>
      </c>
    </row>
    <row r="170" spans="1:19" hidden="1" x14ac:dyDescent="0.3">
      <c r="B170" s="136" t="s">
        <v>420</v>
      </c>
      <c r="C170" s="41">
        <v>84.9</v>
      </c>
      <c r="D170" s="41">
        <v>84.3</v>
      </c>
      <c r="E170" s="41">
        <v>78.3</v>
      </c>
      <c r="F170" s="41">
        <v>95.5</v>
      </c>
      <c r="G170" s="41">
        <v>90.9</v>
      </c>
      <c r="H170" s="41">
        <v>91.8</v>
      </c>
      <c r="I170" s="41">
        <v>83</v>
      </c>
      <c r="J170" s="41" t="s">
        <v>292</v>
      </c>
      <c r="K170" s="41">
        <v>99.9</v>
      </c>
      <c r="L170" s="41">
        <v>62.2</v>
      </c>
      <c r="M170" s="41">
        <v>96.8</v>
      </c>
      <c r="N170" s="41">
        <v>80.5</v>
      </c>
      <c r="O170" s="41">
        <v>57</v>
      </c>
      <c r="P170" s="41">
        <v>87</v>
      </c>
      <c r="Q170" s="41">
        <v>81.400000000000006</v>
      </c>
      <c r="R170" s="41">
        <v>79.900000000000006</v>
      </c>
      <c r="S170" s="41">
        <v>64.8</v>
      </c>
    </row>
    <row r="171" spans="1:19" hidden="1" x14ac:dyDescent="0.3">
      <c r="B171" s="136" t="s">
        <v>421</v>
      </c>
      <c r="C171" s="41">
        <v>85</v>
      </c>
      <c r="D171" s="41">
        <v>84.7</v>
      </c>
      <c r="E171" s="41">
        <v>77.5</v>
      </c>
      <c r="F171" s="41">
        <v>99</v>
      </c>
      <c r="G171" s="41">
        <v>90.7</v>
      </c>
      <c r="H171" s="41">
        <v>92.1</v>
      </c>
      <c r="I171" s="41">
        <v>82.9</v>
      </c>
      <c r="J171" s="41" t="s">
        <v>292</v>
      </c>
      <c r="K171" s="41">
        <v>98.9</v>
      </c>
      <c r="L171" s="41">
        <v>63</v>
      </c>
      <c r="M171" s="41">
        <v>98</v>
      </c>
      <c r="N171" s="41">
        <v>80.5</v>
      </c>
      <c r="O171" s="41">
        <v>56</v>
      </c>
      <c r="P171" s="41">
        <v>87.3</v>
      </c>
      <c r="Q171" s="41">
        <v>82.1</v>
      </c>
      <c r="R171" s="41">
        <v>77.900000000000006</v>
      </c>
      <c r="S171" s="41">
        <v>63.4</v>
      </c>
    </row>
    <row r="172" spans="1:19" hidden="1" x14ac:dyDescent="0.3">
      <c r="B172" s="136" t="s">
        <v>422</v>
      </c>
      <c r="C172" s="41">
        <v>85.6</v>
      </c>
      <c r="D172" s="41">
        <v>85.1</v>
      </c>
      <c r="E172" s="41">
        <v>79.5</v>
      </c>
      <c r="F172" s="41">
        <v>99.3</v>
      </c>
      <c r="G172" s="41">
        <v>91</v>
      </c>
      <c r="H172" s="41">
        <v>92.4</v>
      </c>
      <c r="I172" s="41">
        <v>83.7</v>
      </c>
      <c r="J172" s="41" t="s">
        <v>292</v>
      </c>
      <c r="K172" s="41">
        <v>99.2</v>
      </c>
      <c r="L172" s="41">
        <v>62.2</v>
      </c>
      <c r="M172" s="41">
        <v>96.2</v>
      </c>
      <c r="N172" s="41">
        <v>81</v>
      </c>
      <c r="O172" s="41">
        <v>57.3</v>
      </c>
      <c r="P172" s="41">
        <v>86.3</v>
      </c>
      <c r="Q172" s="41">
        <v>82.1</v>
      </c>
      <c r="R172" s="41">
        <v>81.7</v>
      </c>
      <c r="S172" s="41">
        <v>63.2</v>
      </c>
    </row>
    <row r="173" spans="1:19" hidden="1" x14ac:dyDescent="0.3">
      <c r="B173" s="136" t="s">
        <v>423</v>
      </c>
      <c r="C173" s="41">
        <v>84.5</v>
      </c>
      <c r="D173" s="41">
        <v>85.1</v>
      </c>
      <c r="E173" s="41">
        <v>76.3</v>
      </c>
      <c r="F173" s="41">
        <v>96.7</v>
      </c>
      <c r="G173" s="41">
        <v>91.8</v>
      </c>
      <c r="H173" s="41">
        <v>92.5</v>
      </c>
      <c r="I173" s="41">
        <v>82.2</v>
      </c>
      <c r="J173" s="41" t="s">
        <v>292</v>
      </c>
      <c r="K173" s="41">
        <v>101.3</v>
      </c>
      <c r="L173" s="41">
        <v>65.3</v>
      </c>
      <c r="M173" s="41">
        <v>97.2</v>
      </c>
      <c r="N173" s="41">
        <v>80.5</v>
      </c>
      <c r="O173" s="41">
        <v>56.5</v>
      </c>
      <c r="P173" s="41">
        <v>85.8</v>
      </c>
      <c r="Q173" s="41">
        <v>78.900000000000006</v>
      </c>
      <c r="R173" s="41">
        <v>76.900000000000006</v>
      </c>
      <c r="S173" s="41">
        <v>61.7</v>
      </c>
    </row>
    <row r="174" spans="1:19" hidden="1" x14ac:dyDescent="0.3">
      <c r="B174" s="136" t="s">
        <v>424</v>
      </c>
      <c r="C174" s="41">
        <v>84.5</v>
      </c>
      <c r="D174" s="41">
        <v>84.7</v>
      </c>
      <c r="E174" s="41">
        <v>75.900000000000006</v>
      </c>
      <c r="F174" s="41">
        <v>97.1</v>
      </c>
      <c r="G174" s="41">
        <v>92.2</v>
      </c>
      <c r="H174" s="41">
        <v>92.9</v>
      </c>
      <c r="I174" s="41">
        <v>82.1</v>
      </c>
      <c r="J174" s="41" t="s">
        <v>292</v>
      </c>
      <c r="K174" s="41">
        <v>101.1</v>
      </c>
      <c r="L174" s="41">
        <v>65.8</v>
      </c>
      <c r="M174" s="41">
        <v>99.4</v>
      </c>
      <c r="N174" s="41">
        <v>80.099999999999994</v>
      </c>
      <c r="O174" s="41">
        <v>55.9</v>
      </c>
      <c r="P174" s="41">
        <v>88.1</v>
      </c>
      <c r="Q174" s="41">
        <v>80.599999999999994</v>
      </c>
      <c r="R174" s="41">
        <v>77.599999999999994</v>
      </c>
      <c r="S174" s="41">
        <v>63.7</v>
      </c>
    </row>
    <row r="175" spans="1:19" hidden="1" x14ac:dyDescent="0.3">
      <c r="A175" s="135" t="s">
        <v>367</v>
      </c>
      <c r="B175" s="136" t="s">
        <v>413</v>
      </c>
      <c r="C175" s="41">
        <v>86.3</v>
      </c>
      <c r="D175" s="41">
        <v>87.8</v>
      </c>
      <c r="E175" s="41">
        <v>78.3</v>
      </c>
      <c r="F175" s="41">
        <v>99.9</v>
      </c>
      <c r="G175" s="41">
        <v>92.5</v>
      </c>
      <c r="H175" s="41">
        <v>93.6</v>
      </c>
      <c r="I175" s="41">
        <v>84.7</v>
      </c>
      <c r="J175" s="41" t="s">
        <v>292</v>
      </c>
      <c r="K175" s="41">
        <v>101.4</v>
      </c>
      <c r="L175" s="41">
        <v>66.2</v>
      </c>
      <c r="M175" s="41">
        <v>104.2</v>
      </c>
      <c r="N175" s="41">
        <v>81.8</v>
      </c>
      <c r="O175" s="41">
        <v>58.1</v>
      </c>
      <c r="P175" s="41">
        <v>89.1</v>
      </c>
      <c r="Q175" s="41">
        <v>80.400000000000006</v>
      </c>
      <c r="R175" s="41">
        <v>79.2</v>
      </c>
      <c r="S175" s="41">
        <v>64.5</v>
      </c>
    </row>
    <row r="176" spans="1:19" hidden="1" x14ac:dyDescent="0.3">
      <c r="B176" s="136" t="s">
        <v>414</v>
      </c>
      <c r="C176" s="41">
        <v>85</v>
      </c>
      <c r="D176" s="41">
        <v>85.2</v>
      </c>
      <c r="E176" s="41">
        <v>77.2</v>
      </c>
      <c r="F176" s="41">
        <v>100</v>
      </c>
      <c r="G176" s="41">
        <v>93.4</v>
      </c>
      <c r="H176" s="41">
        <v>94.4</v>
      </c>
      <c r="I176" s="41">
        <v>83.1</v>
      </c>
      <c r="J176" s="41" t="s">
        <v>292</v>
      </c>
      <c r="K176" s="41">
        <v>99.4</v>
      </c>
      <c r="L176" s="41">
        <v>70.099999999999994</v>
      </c>
      <c r="M176" s="41">
        <v>99.2</v>
      </c>
      <c r="N176" s="41">
        <v>80.7</v>
      </c>
      <c r="O176" s="41">
        <v>58.4</v>
      </c>
      <c r="P176" s="41">
        <v>88.4</v>
      </c>
      <c r="Q176" s="41">
        <v>81.099999999999994</v>
      </c>
      <c r="R176" s="41">
        <v>76</v>
      </c>
      <c r="S176" s="41">
        <v>62.1</v>
      </c>
    </row>
    <row r="177" spans="1:19" hidden="1" x14ac:dyDescent="0.3">
      <c r="B177" s="136" t="s">
        <v>415</v>
      </c>
      <c r="C177" s="41">
        <v>85.3</v>
      </c>
      <c r="D177" s="41">
        <v>84.6</v>
      </c>
      <c r="E177" s="41">
        <v>79.7</v>
      </c>
      <c r="F177" s="41">
        <v>100</v>
      </c>
      <c r="G177" s="41">
        <v>93.9</v>
      </c>
      <c r="H177" s="41">
        <v>94.9</v>
      </c>
      <c r="I177" s="41">
        <v>84.3</v>
      </c>
      <c r="J177" s="41" t="s">
        <v>292</v>
      </c>
      <c r="K177" s="41">
        <v>100.9</v>
      </c>
      <c r="L177" s="41">
        <v>69</v>
      </c>
      <c r="M177" s="41">
        <v>98.5</v>
      </c>
      <c r="N177" s="41">
        <v>82.7</v>
      </c>
      <c r="O177" s="41">
        <v>59.4</v>
      </c>
      <c r="P177" s="41">
        <v>88.2</v>
      </c>
      <c r="Q177" s="41">
        <v>86.6</v>
      </c>
      <c r="R177" s="41">
        <v>78.099999999999994</v>
      </c>
      <c r="S177" s="41">
        <v>63.8</v>
      </c>
    </row>
    <row r="178" spans="1:19" hidden="1" x14ac:dyDescent="0.3">
      <c r="B178" s="136" t="s">
        <v>416</v>
      </c>
      <c r="C178" s="41">
        <v>86.6</v>
      </c>
      <c r="D178" s="41">
        <v>86.5</v>
      </c>
      <c r="E178" s="41">
        <v>79.900000000000006</v>
      </c>
      <c r="F178" s="41">
        <v>101.3</v>
      </c>
      <c r="G178" s="41">
        <v>93.1</v>
      </c>
      <c r="H178" s="41">
        <v>94.4</v>
      </c>
      <c r="I178" s="41">
        <v>84.8</v>
      </c>
      <c r="J178" s="41" t="s">
        <v>292</v>
      </c>
      <c r="K178" s="41">
        <v>99.5</v>
      </c>
      <c r="L178" s="41">
        <v>67.400000000000006</v>
      </c>
      <c r="M178" s="41">
        <v>98.3</v>
      </c>
      <c r="N178" s="41">
        <v>81.5</v>
      </c>
      <c r="O178" s="41">
        <v>61</v>
      </c>
      <c r="P178" s="41">
        <v>89.5</v>
      </c>
      <c r="Q178" s="41">
        <v>82.8</v>
      </c>
      <c r="R178" s="41">
        <v>82.5</v>
      </c>
      <c r="S178" s="41">
        <v>64.8</v>
      </c>
    </row>
    <row r="179" spans="1:19" hidden="1" x14ac:dyDescent="0.3">
      <c r="B179" s="136" t="s">
        <v>417</v>
      </c>
      <c r="C179" s="41">
        <v>85.7</v>
      </c>
      <c r="D179" s="41">
        <v>85.6</v>
      </c>
      <c r="E179" s="41">
        <v>78.2</v>
      </c>
      <c r="F179" s="41">
        <v>97</v>
      </c>
      <c r="G179" s="41">
        <v>94.1</v>
      </c>
      <c r="H179" s="41">
        <v>94.5</v>
      </c>
      <c r="I179" s="41">
        <v>84</v>
      </c>
      <c r="J179" s="41" t="s">
        <v>292</v>
      </c>
      <c r="K179" s="41">
        <v>99.6</v>
      </c>
      <c r="L179" s="41">
        <v>68.599999999999994</v>
      </c>
      <c r="M179" s="41">
        <v>95.6</v>
      </c>
      <c r="N179" s="41">
        <v>81.3</v>
      </c>
      <c r="O179" s="41">
        <v>61.4</v>
      </c>
      <c r="P179" s="41">
        <v>87.2</v>
      </c>
      <c r="Q179" s="41">
        <v>82.5</v>
      </c>
      <c r="R179" s="41">
        <v>77.400000000000006</v>
      </c>
      <c r="S179" s="41">
        <v>64.2</v>
      </c>
    </row>
    <row r="180" spans="1:19" hidden="1" x14ac:dyDescent="0.3">
      <c r="B180" s="136" t="s">
        <v>418</v>
      </c>
      <c r="C180" s="41">
        <v>87.3</v>
      </c>
      <c r="D180" s="41">
        <v>86.3</v>
      </c>
      <c r="E180" s="41">
        <v>81.3</v>
      </c>
      <c r="F180" s="41">
        <v>101.7</v>
      </c>
      <c r="G180" s="41">
        <v>94.3</v>
      </c>
      <c r="H180" s="41">
        <v>95.5</v>
      </c>
      <c r="I180" s="41">
        <v>85.7</v>
      </c>
      <c r="J180" s="41" t="s">
        <v>292</v>
      </c>
      <c r="K180" s="41">
        <v>98</v>
      </c>
      <c r="L180" s="41">
        <v>70.7</v>
      </c>
      <c r="M180" s="41">
        <v>97.2</v>
      </c>
      <c r="N180" s="41">
        <v>81.599999999999994</v>
      </c>
      <c r="O180" s="41">
        <v>62.8</v>
      </c>
      <c r="P180" s="41">
        <v>90.2</v>
      </c>
      <c r="Q180" s="41">
        <v>85.9</v>
      </c>
      <c r="R180" s="41">
        <v>80.099999999999994</v>
      </c>
      <c r="S180" s="41">
        <v>64.400000000000006</v>
      </c>
    </row>
    <row r="181" spans="1:19" hidden="1" x14ac:dyDescent="0.3">
      <c r="B181" s="136" t="s">
        <v>419</v>
      </c>
      <c r="C181" s="41">
        <v>88.5</v>
      </c>
      <c r="D181" s="41">
        <v>87.7</v>
      </c>
      <c r="E181" s="41">
        <v>82.5</v>
      </c>
      <c r="F181" s="41">
        <v>102.2</v>
      </c>
      <c r="G181" s="41">
        <v>96.2</v>
      </c>
      <c r="H181" s="41">
        <v>97.2</v>
      </c>
      <c r="I181" s="41">
        <v>86.8</v>
      </c>
      <c r="J181" s="41" t="s">
        <v>292</v>
      </c>
      <c r="K181" s="41">
        <v>98.1</v>
      </c>
      <c r="L181" s="41">
        <v>72.2</v>
      </c>
      <c r="M181" s="41">
        <v>100.7</v>
      </c>
      <c r="N181" s="41">
        <v>81.900000000000006</v>
      </c>
      <c r="O181" s="41">
        <v>63.3</v>
      </c>
      <c r="P181" s="41">
        <v>90.6</v>
      </c>
      <c r="Q181" s="41">
        <v>85.3</v>
      </c>
      <c r="R181" s="41">
        <v>84.5</v>
      </c>
      <c r="S181" s="41">
        <v>63.2</v>
      </c>
    </row>
    <row r="182" spans="1:19" hidden="1" x14ac:dyDescent="0.3">
      <c r="B182" s="136" t="s">
        <v>420</v>
      </c>
      <c r="C182" s="41">
        <v>86.2</v>
      </c>
      <c r="D182" s="41">
        <v>86.4</v>
      </c>
      <c r="E182" s="41">
        <v>78.5</v>
      </c>
      <c r="F182" s="41">
        <v>98.7</v>
      </c>
      <c r="G182" s="41">
        <v>95</v>
      </c>
      <c r="H182" s="41">
        <v>95.7</v>
      </c>
      <c r="I182" s="41">
        <v>84.6</v>
      </c>
      <c r="J182" s="41" t="s">
        <v>292</v>
      </c>
      <c r="K182" s="41">
        <v>101.6</v>
      </c>
      <c r="L182" s="41">
        <v>70.900000000000006</v>
      </c>
      <c r="M182" s="41">
        <v>96.2</v>
      </c>
      <c r="N182" s="41">
        <v>81.400000000000006</v>
      </c>
      <c r="O182" s="41">
        <v>63.3</v>
      </c>
      <c r="P182" s="41">
        <v>89.1</v>
      </c>
      <c r="Q182" s="41">
        <v>82.8</v>
      </c>
      <c r="R182" s="41">
        <v>78.900000000000006</v>
      </c>
      <c r="S182" s="41">
        <v>62.5</v>
      </c>
    </row>
    <row r="183" spans="1:19" hidden="1" x14ac:dyDescent="0.3">
      <c r="B183" s="136" t="s">
        <v>421</v>
      </c>
      <c r="C183" s="41">
        <v>88.1</v>
      </c>
      <c r="D183" s="41">
        <v>87.3</v>
      </c>
      <c r="E183" s="41">
        <v>83.1</v>
      </c>
      <c r="F183" s="41">
        <v>98.5</v>
      </c>
      <c r="G183" s="41">
        <v>95.6</v>
      </c>
      <c r="H183" s="41">
        <v>96.1</v>
      </c>
      <c r="I183" s="41">
        <v>86.8</v>
      </c>
      <c r="J183" s="41" t="s">
        <v>292</v>
      </c>
      <c r="K183" s="41">
        <v>100.7</v>
      </c>
      <c r="L183" s="41">
        <v>72.900000000000006</v>
      </c>
      <c r="M183" s="41">
        <v>99.8</v>
      </c>
      <c r="N183" s="41">
        <v>82.5</v>
      </c>
      <c r="O183" s="41">
        <v>65.5</v>
      </c>
      <c r="P183" s="41">
        <v>90.3</v>
      </c>
      <c r="Q183" s="41">
        <v>85.2</v>
      </c>
      <c r="R183" s="41">
        <v>83.5</v>
      </c>
      <c r="S183" s="41">
        <v>64.2</v>
      </c>
    </row>
    <row r="184" spans="1:19" hidden="1" x14ac:dyDescent="0.3">
      <c r="B184" s="136" t="s">
        <v>422</v>
      </c>
      <c r="C184" s="41">
        <v>89.7</v>
      </c>
      <c r="D184" s="41">
        <v>89.8</v>
      </c>
      <c r="E184" s="41">
        <v>83.6</v>
      </c>
      <c r="F184" s="41">
        <v>101.9</v>
      </c>
      <c r="G184" s="41">
        <v>98</v>
      </c>
      <c r="H184" s="41">
        <v>98.7</v>
      </c>
      <c r="I184" s="41">
        <v>88.5</v>
      </c>
      <c r="J184" s="41" t="s">
        <v>292</v>
      </c>
      <c r="K184" s="41">
        <v>103.7</v>
      </c>
      <c r="L184" s="41">
        <v>77</v>
      </c>
      <c r="M184" s="41">
        <v>102</v>
      </c>
      <c r="N184" s="41">
        <v>84.3</v>
      </c>
      <c r="O184" s="41">
        <v>66.900000000000006</v>
      </c>
      <c r="P184" s="41">
        <v>92.6</v>
      </c>
      <c r="Q184" s="41">
        <v>85</v>
      </c>
      <c r="R184" s="41">
        <v>84.4</v>
      </c>
      <c r="S184" s="41">
        <v>65.599999999999994</v>
      </c>
    </row>
    <row r="185" spans="1:19" hidden="1" x14ac:dyDescent="0.3">
      <c r="B185" s="136" t="s">
        <v>423</v>
      </c>
      <c r="C185" s="41">
        <v>88.8</v>
      </c>
      <c r="D185" s="41">
        <v>88.7</v>
      </c>
      <c r="E185" s="41">
        <v>82.7</v>
      </c>
      <c r="F185" s="41">
        <v>101.7</v>
      </c>
      <c r="G185" s="41">
        <v>96.1</v>
      </c>
      <c r="H185" s="41">
        <v>97</v>
      </c>
      <c r="I185" s="41">
        <v>87.5</v>
      </c>
      <c r="J185" s="41" t="s">
        <v>292</v>
      </c>
      <c r="K185" s="41">
        <v>101.5</v>
      </c>
      <c r="L185" s="41">
        <v>72.099999999999994</v>
      </c>
      <c r="M185" s="41">
        <v>97.7</v>
      </c>
      <c r="N185" s="41">
        <v>84</v>
      </c>
      <c r="O185" s="41">
        <v>67.3</v>
      </c>
      <c r="P185" s="41">
        <v>92.7</v>
      </c>
      <c r="Q185" s="41">
        <v>85.6</v>
      </c>
      <c r="R185" s="41">
        <v>83.2</v>
      </c>
      <c r="S185" s="41">
        <v>65.8</v>
      </c>
    </row>
    <row r="186" spans="1:19" hidden="1" x14ac:dyDescent="0.3">
      <c r="B186" s="136" t="s">
        <v>424</v>
      </c>
      <c r="C186" s="41">
        <v>89.1</v>
      </c>
      <c r="D186" s="41">
        <v>89.2</v>
      </c>
      <c r="E186" s="41">
        <v>82.7</v>
      </c>
      <c r="F186" s="41">
        <v>102.5</v>
      </c>
      <c r="G186" s="41">
        <v>94.1</v>
      </c>
      <c r="H186" s="41">
        <v>95.5</v>
      </c>
      <c r="I186" s="41">
        <v>87.4</v>
      </c>
      <c r="J186" s="41" t="s">
        <v>292</v>
      </c>
      <c r="K186" s="41">
        <v>101.8</v>
      </c>
      <c r="L186" s="41">
        <v>70.7</v>
      </c>
      <c r="M186" s="41">
        <v>101.8</v>
      </c>
      <c r="N186" s="41">
        <v>85.1</v>
      </c>
      <c r="O186" s="41">
        <v>69.5</v>
      </c>
      <c r="P186" s="41">
        <v>91.3</v>
      </c>
      <c r="Q186" s="41">
        <v>88.1</v>
      </c>
      <c r="R186" s="41">
        <v>79.8</v>
      </c>
      <c r="S186" s="41">
        <v>66.2</v>
      </c>
    </row>
    <row r="187" spans="1:19" hidden="1" x14ac:dyDescent="0.3">
      <c r="A187" s="135" t="s">
        <v>366</v>
      </c>
      <c r="B187" s="136" t="s">
        <v>413</v>
      </c>
      <c r="C187" s="41">
        <v>89.5</v>
      </c>
      <c r="D187" s="41">
        <v>89.8</v>
      </c>
      <c r="E187" s="41">
        <v>82.6</v>
      </c>
      <c r="F187" s="41">
        <v>104.7</v>
      </c>
      <c r="G187" s="41">
        <v>95.4</v>
      </c>
      <c r="H187" s="41">
        <v>96.9</v>
      </c>
      <c r="I187" s="41">
        <v>87.8</v>
      </c>
      <c r="J187" s="41" t="s">
        <v>292</v>
      </c>
      <c r="K187" s="41">
        <v>101.8</v>
      </c>
      <c r="L187" s="41">
        <v>74.7</v>
      </c>
      <c r="M187" s="41">
        <v>100.3</v>
      </c>
      <c r="N187" s="41">
        <v>84.8</v>
      </c>
      <c r="O187" s="41">
        <v>73.8</v>
      </c>
      <c r="P187" s="41">
        <v>94</v>
      </c>
      <c r="Q187" s="41">
        <v>85.9</v>
      </c>
      <c r="R187" s="41">
        <v>79.8</v>
      </c>
      <c r="S187" s="41">
        <v>67.5</v>
      </c>
    </row>
    <row r="188" spans="1:19" hidden="1" x14ac:dyDescent="0.3">
      <c r="B188" s="136" t="s">
        <v>414</v>
      </c>
      <c r="C188" s="41">
        <v>89.7</v>
      </c>
      <c r="D188" s="41">
        <v>89.8</v>
      </c>
      <c r="E188" s="41">
        <v>83.8</v>
      </c>
      <c r="F188" s="41">
        <v>102.8</v>
      </c>
      <c r="G188" s="41">
        <v>95.3</v>
      </c>
      <c r="H188" s="41">
        <v>96.5</v>
      </c>
      <c r="I188" s="41">
        <v>88.2</v>
      </c>
      <c r="J188" s="41" t="s">
        <v>292</v>
      </c>
      <c r="K188" s="41">
        <v>102.4</v>
      </c>
      <c r="L188" s="41">
        <v>74.2</v>
      </c>
      <c r="M188" s="41">
        <v>103.3</v>
      </c>
      <c r="N188" s="41">
        <v>84.8</v>
      </c>
      <c r="O188" s="41">
        <v>70.900000000000006</v>
      </c>
      <c r="P188" s="41">
        <v>92.7</v>
      </c>
      <c r="Q188" s="41">
        <v>87.1</v>
      </c>
      <c r="R188" s="41">
        <v>82.2</v>
      </c>
      <c r="S188" s="41">
        <v>69.599999999999994</v>
      </c>
    </row>
    <row r="189" spans="1:19" hidden="1" x14ac:dyDescent="0.3">
      <c r="B189" s="136" t="s">
        <v>415</v>
      </c>
      <c r="C189" s="41">
        <v>88.5</v>
      </c>
      <c r="D189" s="41">
        <v>89</v>
      </c>
      <c r="E189" s="41">
        <v>82.9</v>
      </c>
      <c r="F189" s="41">
        <v>102</v>
      </c>
      <c r="G189" s="41">
        <v>94.6</v>
      </c>
      <c r="H189" s="41">
        <v>95.8</v>
      </c>
      <c r="I189" s="41">
        <v>87.5</v>
      </c>
      <c r="J189" s="41" t="s">
        <v>292</v>
      </c>
      <c r="K189" s="41">
        <v>100.9</v>
      </c>
      <c r="L189" s="41">
        <v>70.7</v>
      </c>
      <c r="M189" s="41">
        <v>102.9</v>
      </c>
      <c r="N189" s="41">
        <v>84.5</v>
      </c>
      <c r="O189" s="41">
        <v>71.599999999999994</v>
      </c>
      <c r="P189" s="41">
        <v>93.7</v>
      </c>
      <c r="Q189" s="41">
        <v>88</v>
      </c>
      <c r="R189" s="41">
        <v>81.400000000000006</v>
      </c>
      <c r="S189" s="41">
        <v>68.599999999999994</v>
      </c>
    </row>
    <row r="190" spans="1:19" hidden="1" x14ac:dyDescent="0.3">
      <c r="B190" s="136" t="s">
        <v>416</v>
      </c>
      <c r="C190" s="41">
        <v>91</v>
      </c>
      <c r="D190" s="41">
        <v>91.9</v>
      </c>
      <c r="E190" s="41">
        <v>83.9</v>
      </c>
      <c r="F190" s="41">
        <v>108.6</v>
      </c>
      <c r="G190" s="41">
        <v>96.6</v>
      </c>
      <c r="H190" s="41">
        <v>98.5</v>
      </c>
      <c r="I190" s="41">
        <v>89.6</v>
      </c>
      <c r="J190" s="41" t="s">
        <v>292</v>
      </c>
      <c r="K190" s="41">
        <v>100.3</v>
      </c>
      <c r="L190" s="41">
        <v>74.3</v>
      </c>
      <c r="M190" s="41">
        <v>106.8</v>
      </c>
      <c r="N190" s="41">
        <v>87.6</v>
      </c>
      <c r="O190" s="41">
        <v>72.2</v>
      </c>
      <c r="P190" s="41">
        <v>96.6</v>
      </c>
      <c r="Q190" s="41">
        <v>88.8</v>
      </c>
      <c r="R190" s="41">
        <v>81.5</v>
      </c>
      <c r="S190" s="41">
        <v>70</v>
      </c>
    </row>
    <row r="191" spans="1:19" hidden="1" x14ac:dyDescent="0.3">
      <c r="B191" s="136" t="s">
        <v>417</v>
      </c>
      <c r="C191" s="41">
        <v>92</v>
      </c>
      <c r="D191" s="41">
        <v>93.5</v>
      </c>
      <c r="E191" s="41">
        <v>85.5</v>
      </c>
      <c r="F191" s="41">
        <v>108.8</v>
      </c>
      <c r="G191" s="41">
        <v>97</v>
      </c>
      <c r="H191" s="41">
        <v>98.8</v>
      </c>
      <c r="I191" s="41">
        <v>91</v>
      </c>
      <c r="J191" s="41" t="s">
        <v>292</v>
      </c>
      <c r="K191" s="41">
        <v>108.4</v>
      </c>
      <c r="L191" s="41">
        <v>72.099999999999994</v>
      </c>
      <c r="M191" s="41">
        <v>105.7</v>
      </c>
      <c r="N191" s="41">
        <v>87.4</v>
      </c>
      <c r="O191" s="41">
        <v>72.7</v>
      </c>
      <c r="P191" s="41">
        <v>96.3</v>
      </c>
      <c r="Q191" s="41">
        <v>91.9</v>
      </c>
      <c r="R191" s="41">
        <v>84.4</v>
      </c>
      <c r="S191" s="41">
        <v>69</v>
      </c>
    </row>
    <row r="192" spans="1:19" hidden="1" x14ac:dyDescent="0.3">
      <c r="B192" s="136" t="s">
        <v>418</v>
      </c>
      <c r="C192" s="41">
        <v>91.8</v>
      </c>
      <c r="D192" s="41">
        <v>93.1</v>
      </c>
      <c r="E192" s="41">
        <v>85</v>
      </c>
      <c r="F192" s="41">
        <v>106.2</v>
      </c>
      <c r="G192" s="41">
        <v>96.7</v>
      </c>
      <c r="H192" s="41">
        <v>98.2</v>
      </c>
      <c r="I192" s="41">
        <v>90.4</v>
      </c>
      <c r="J192" s="41" t="s">
        <v>292</v>
      </c>
      <c r="K192" s="41">
        <v>102.4</v>
      </c>
      <c r="L192" s="41">
        <v>71.599999999999994</v>
      </c>
      <c r="M192" s="41">
        <v>106.4</v>
      </c>
      <c r="N192" s="41">
        <v>87.1</v>
      </c>
      <c r="O192" s="41">
        <v>74.599999999999994</v>
      </c>
      <c r="P192" s="41">
        <v>97.2</v>
      </c>
      <c r="Q192" s="41">
        <v>90.1</v>
      </c>
      <c r="R192" s="41">
        <v>82.7</v>
      </c>
      <c r="S192" s="41">
        <v>69.5</v>
      </c>
    </row>
    <row r="193" spans="1:19" hidden="1" x14ac:dyDescent="0.3">
      <c r="B193" s="136" t="s">
        <v>419</v>
      </c>
      <c r="C193" s="41">
        <v>93.3</v>
      </c>
      <c r="D193" s="41">
        <v>93.8</v>
      </c>
      <c r="E193" s="41">
        <v>87.5</v>
      </c>
      <c r="F193" s="41">
        <v>109.7</v>
      </c>
      <c r="G193" s="41">
        <v>97.2</v>
      </c>
      <c r="H193" s="41">
        <v>99.2</v>
      </c>
      <c r="I193" s="41">
        <v>91.8</v>
      </c>
      <c r="J193" s="41" t="s">
        <v>292</v>
      </c>
      <c r="K193" s="41">
        <v>104.4</v>
      </c>
      <c r="L193" s="41">
        <v>74.900000000000006</v>
      </c>
      <c r="M193" s="41">
        <v>109.2</v>
      </c>
      <c r="N193" s="41">
        <v>88.4</v>
      </c>
      <c r="O193" s="41">
        <v>74.3</v>
      </c>
      <c r="P193" s="41">
        <v>95.3</v>
      </c>
      <c r="Q193" s="41">
        <v>91.4</v>
      </c>
      <c r="R193" s="41">
        <v>88.5</v>
      </c>
      <c r="S193" s="41">
        <v>71.3</v>
      </c>
    </row>
    <row r="194" spans="1:19" hidden="1" x14ac:dyDescent="0.3">
      <c r="B194" s="136" t="s">
        <v>420</v>
      </c>
      <c r="C194" s="41">
        <v>93.7</v>
      </c>
      <c r="D194" s="41">
        <v>96.2</v>
      </c>
      <c r="E194" s="41">
        <v>86.6</v>
      </c>
      <c r="F194" s="41">
        <v>111.6</v>
      </c>
      <c r="G194" s="41">
        <v>97.1</v>
      </c>
      <c r="H194" s="41">
        <v>99.6</v>
      </c>
      <c r="I194" s="41">
        <v>92.6</v>
      </c>
      <c r="J194" s="41" t="s">
        <v>292</v>
      </c>
      <c r="K194" s="41">
        <v>105.6</v>
      </c>
      <c r="L194" s="41">
        <v>73</v>
      </c>
      <c r="M194" s="41">
        <v>109.7</v>
      </c>
      <c r="N194" s="41">
        <v>89.4</v>
      </c>
      <c r="O194" s="41">
        <v>76.3</v>
      </c>
      <c r="P194" s="41">
        <v>104.8</v>
      </c>
      <c r="Q194" s="41">
        <v>94.2</v>
      </c>
      <c r="R194" s="41">
        <v>81</v>
      </c>
      <c r="S194" s="41">
        <v>69.900000000000006</v>
      </c>
    </row>
    <row r="195" spans="1:19" hidden="1" x14ac:dyDescent="0.3">
      <c r="B195" s="136" t="s">
        <v>421</v>
      </c>
      <c r="C195" s="41">
        <v>93.5</v>
      </c>
      <c r="D195" s="41">
        <v>95.5</v>
      </c>
      <c r="E195" s="41">
        <v>87.6</v>
      </c>
      <c r="F195" s="41">
        <v>109.1</v>
      </c>
      <c r="G195" s="41">
        <v>96.4</v>
      </c>
      <c r="H195" s="41">
        <v>98.5</v>
      </c>
      <c r="I195" s="41">
        <v>92.5</v>
      </c>
      <c r="J195" s="41" t="s">
        <v>292</v>
      </c>
      <c r="K195" s="41">
        <v>108.7</v>
      </c>
      <c r="L195" s="41">
        <v>74.099999999999994</v>
      </c>
      <c r="M195" s="41">
        <v>110.2</v>
      </c>
      <c r="N195" s="41">
        <v>90.2</v>
      </c>
      <c r="O195" s="41">
        <v>76.3</v>
      </c>
      <c r="P195" s="41">
        <v>97.1</v>
      </c>
      <c r="Q195" s="41">
        <v>92.4</v>
      </c>
      <c r="R195" s="41">
        <v>85.1</v>
      </c>
      <c r="S195" s="41">
        <v>72.7</v>
      </c>
    </row>
    <row r="196" spans="1:19" hidden="1" x14ac:dyDescent="0.3">
      <c r="B196" s="136" t="s">
        <v>422</v>
      </c>
      <c r="C196" s="41">
        <v>93.2</v>
      </c>
      <c r="D196" s="41">
        <v>95.3</v>
      </c>
      <c r="E196" s="41">
        <v>86.9</v>
      </c>
      <c r="F196" s="41">
        <v>108.9</v>
      </c>
      <c r="G196" s="41">
        <v>97.3</v>
      </c>
      <c r="H196" s="41">
        <v>99.1</v>
      </c>
      <c r="I196" s="41">
        <v>92.2</v>
      </c>
      <c r="J196" s="41" t="s">
        <v>292</v>
      </c>
      <c r="K196" s="41">
        <v>103.1</v>
      </c>
      <c r="L196" s="41">
        <v>76.400000000000006</v>
      </c>
      <c r="M196" s="41">
        <v>109.8</v>
      </c>
      <c r="N196" s="41">
        <v>90.9</v>
      </c>
      <c r="O196" s="41">
        <v>76.8</v>
      </c>
      <c r="P196" s="41">
        <v>100</v>
      </c>
      <c r="Q196" s="41">
        <v>93.1</v>
      </c>
      <c r="R196" s="41">
        <v>81.7</v>
      </c>
      <c r="S196" s="41">
        <v>72</v>
      </c>
    </row>
    <row r="197" spans="1:19" hidden="1" x14ac:dyDescent="0.3">
      <c r="B197" s="136" t="s">
        <v>423</v>
      </c>
      <c r="C197" s="41">
        <v>94.9</v>
      </c>
      <c r="D197" s="41">
        <v>95.9</v>
      </c>
      <c r="E197" s="41">
        <v>89.7</v>
      </c>
      <c r="F197" s="41">
        <v>110.1</v>
      </c>
      <c r="G197" s="41">
        <v>98.6</v>
      </c>
      <c r="H197" s="41">
        <v>100.4</v>
      </c>
      <c r="I197" s="41">
        <v>93.9</v>
      </c>
      <c r="J197" s="41" t="s">
        <v>292</v>
      </c>
      <c r="K197" s="41">
        <v>102.9</v>
      </c>
      <c r="L197" s="41">
        <v>78.5</v>
      </c>
      <c r="M197" s="41">
        <v>110.3</v>
      </c>
      <c r="N197" s="41">
        <v>92.1</v>
      </c>
      <c r="O197" s="41">
        <v>78.7</v>
      </c>
      <c r="P197" s="41">
        <v>102.2</v>
      </c>
      <c r="Q197" s="41">
        <v>96.6</v>
      </c>
      <c r="R197" s="41">
        <v>84.6</v>
      </c>
      <c r="S197" s="41">
        <v>74.2</v>
      </c>
    </row>
    <row r="198" spans="1:19" hidden="1" x14ac:dyDescent="0.3">
      <c r="B198" s="136" t="s">
        <v>424</v>
      </c>
      <c r="C198" s="41">
        <v>95.7</v>
      </c>
      <c r="D198" s="41">
        <v>98.8</v>
      </c>
      <c r="E198" s="41">
        <v>88.8</v>
      </c>
      <c r="F198" s="41">
        <v>115.7</v>
      </c>
      <c r="G198" s="41">
        <v>98.4</v>
      </c>
      <c r="H198" s="41">
        <v>101.2</v>
      </c>
      <c r="I198" s="41">
        <v>94.8</v>
      </c>
      <c r="J198" s="41" t="s">
        <v>292</v>
      </c>
      <c r="K198" s="41">
        <v>115</v>
      </c>
      <c r="L198" s="41">
        <v>78</v>
      </c>
      <c r="M198" s="41">
        <v>115.8</v>
      </c>
      <c r="N198" s="41">
        <v>94.1</v>
      </c>
      <c r="O198" s="41">
        <v>80.7</v>
      </c>
      <c r="P198" s="41">
        <v>101.5</v>
      </c>
      <c r="Q198" s="41">
        <v>93.9</v>
      </c>
      <c r="R198" s="41">
        <v>84.1</v>
      </c>
      <c r="S198" s="41">
        <v>72.8</v>
      </c>
    </row>
    <row r="199" spans="1:19" hidden="1" x14ac:dyDescent="0.3">
      <c r="A199" s="135" t="s">
        <v>365</v>
      </c>
      <c r="B199" s="136" t="s">
        <v>413</v>
      </c>
      <c r="C199" s="41">
        <v>95.5</v>
      </c>
      <c r="D199" s="41">
        <v>98.3</v>
      </c>
      <c r="E199" s="41">
        <v>90.5</v>
      </c>
      <c r="F199" s="41">
        <v>108.9</v>
      </c>
      <c r="G199" s="41">
        <v>98.4</v>
      </c>
      <c r="H199" s="41">
        <v>100.1</v>
      </c>
      <c r="I199" s="41">
        <v>95</v>
      </c>
      <c r="J199" s="41" t="s">
        <v>292</v>
      </c>
      <c r="K199" s="41">
        <v>105.4</v>
      </c>
      <c r="L199" s="41">
        <v>78.3</v>
      </c>
      <c r="M199" s="41">
        <v>111.9</v>
      </c>
      <c r="N199" s="41">
        <v>93</v>
      </c>
      <c r="O199" s="41">
        <v>77.8</v>
      </c>
      <c r="P199" s="41">
        <v>102.3</v>
      </c>
      <c r="Q199" s="41">
        <v>98.6</v>
      </c>
      <c r="R199" s="41">
        <v>87.3</v>
      </c>
      <c r="S199" s="41">
        <v>72.3</v>
      </c>
    </row>
    <row r="200" spans="1:19" hidden="1" x14ac:dyDescent="0.3">
      <c r="B200" s="136" t="s">
        <v>414</v>
      </c>
      <c r="C200" s="41">
        <v>96.2</v>
      </c>
      <c r="D200" s="41">
        <v>98.8</v>
      </c>
      <c r="E200" s="41">
        <v>90.8</v>
      </c>
      <c r="F200" s="41">
        <v>111.1</v>
      </c>
      <c r="G200" s="41">
        <v>99.4</v>
      </c>
      <c r="H200" s="41">
        <v>101.2</v>
      </c>
      <c r="I200" s="41">
        <v>95.4</v>
      </c>
      <c r="J200" s="41" t="s">
        <v>292</v>
      </c>
      <c r="K200" s="41">
        <v>106.7</v>
      </c>
      <c r="L200" s="41">
        <v>79.7</v>
      </c>
      <c r="M200" s="41">
        <v>110</v>
      </c>
      <c r="N200" s="41">
        <v>94.2</v>
      </c>
      <c r="O200" s="41">
        <v>81.5</v>
      </c>
      <c r="P200" s="41">
        <v>103</v>
      </c>
      <c r="Q200" s="41">
        <v>99</v>
      </c>
      <c r="R200" s="41">
        <v>85.9</v>
      </c>
      <c r="S200" s="41">
        <v>72.599999999999994</v>
      </c>
    </row>
    <row r="201" spans="1:19" hidden="1" x14ac:dyDescent="0.3">
      <c r="B201" s="136" t="s">
        <v>415</v>
      </c>
      <c r="C201" s="41">
        <v>96.4</v>
      </c>
      <c r="D201" s="41">
        <v>99.2</v>
      </c>
      <c r="E201" s="41">
        <v>91.1</v>
      </c>
      <c r="F201" s="41">
        <v>110</v>
      </c>
      <c r="G201" s="41">
        <v>100.5</v>
      </c>
      <c r="H201" s="41">
        <v>102.1</v>
      </c>
      <c r="I201" s="41">
        <v>95.7</v>
      </c>
      <c r="J201" s="41" t="s">
        <v>292</v>
      </c>
      <c r="K201" s="41">
        <v>108.1</v>
      </c>
      <c r="L201" s="41">
        <v>79.099999999999994</v>
      </c>
      <c r="M201" s="41">
        <v>109.7</v>
      </c>
      <c r="N201" s="41">
        <v>93.6</v>
      </c>
      <c r="O201" s="41">
        <v>81.3</v>
      </c>
      <c r="P201" s="41">
        <v>104.4</v>
      </c>
      <c r="Q201" s="41">
        <v>99.2</v>
      </c>
      <c r="R201" s="41">
        <v>88.1</v>
      </c>
      <c r="S201" s="41">
        <v>72.3</v>
      </c>
    </row>
    <row r="202" spans="1:19" hidden="1" x14ac:dyDescent="0.3">
      <c r="B202" s="136" t="s">
        <v>416</v>
      </c>
      <c r="C202" s="41">
        <v>95.4</v>
      </c>
      <c r="D202" s="41">
        <v>98.4</v>
      </c>
      <c r="E202" s="41">
        <v>89.9</v>
      </c>
      <c r="F202" s="41">
        <v>105.9</v>
      </c>
      <c r="G202" s="41">
        <v>101.6</v>
      </c>
      <c r="H202" s="41">
        <v>102.3</v>
      </c>
      <c r="I202" s="41">
        <v>94.9</v>
      </c>
      <c r="J202" s="41" t="s">
        <v>292</v>
      </c>
      <c r="K202" s="41">
        <v>105.6</v>
      </c>
      <c r="L202" s="41">
        <v>88</v>
      </c>
      <c r="M202" s="41">
        <v>110.3</v>
      </c>
      <c r="N202" s="41">
        <v>93.5</v>
      </c>
      <c r="O202" s="41">
        <v>81.7</v>
      </c>
      <c r="P202" s="41">
        <v>102.2</v>
      </c>
      <c r="Q202" s="41">
        <v>98</v>
      </c>
      <c r="R202" s="41">
        <v>86.6</v>
      </c>
      <c r="S202" s="41">
        <v>70.2</v>
      </c>
    </row>
    <row r="203" spans="1:19" hidden="1" x14ac:dyDescent="0.3">
      <c r="B203" s="136" t="s">
        <v>417</v>
      </c>
      <c r="C203" s="41">
        <v>97.2</v>
      </c>
      <c r="D203" s="41">
        <v>99.4</v>
      </c>
      <c r="E203" s="41">
        <v>92.4</v>
      </c>
      <c r="F203" s="41">
        <v>109</v>
      </c>
      <c r="G203" s="41">
        <v>102.5</v>
      </c>
      <c r="H203" s="41">
        <v>103.5</v>
      </c>
      <c r="I203" s="41">
        <v>96.6</v>
      </c>
      <c r="J203" s="41" t="s">
        <v>292</v>
      </c>
      <c r="K203" s="41">
        <v>107.3</v>
      </c>
      <c r="L203" s="41">
        <v>85.8</v>
      </c>
      <c r="M203" s="41">
        <v>110.1</v>
      </c>
      <c r="N203" s="41">
        <v>95.3</v>
      </c>
      <c r="O203" s="41">
        <v>83.5</v>
      </c>
      <c r="P203" s="41">
        <v>103</v>
      </c>
      <c r="Q203" s="41">
        <v>101.4</v>
      </c>
      <c r="R203" s="41">
        <v>88.6</v>
      </c>
      <c r="S203" s="41">
        <v>72.400000000000006</v>
      </c>
    </row>
    <row r="204" spans="1:19" hidden="1" x14ac:dyDescent="0.3">
      <c r="B204" s="136" t="s">
        <v>418</v>
      </c>
      <c r="C204" s="41">
        <v>97.4</v>
      </c>
      <c r="D204" s="41">
        <v>100</v>
      </c>
      <c r="E204" s="41">
        <v>93.1</v>
      </c>
      <c r="F204" s="41">
        <v>108.6</v>
      </c>
      <c r="G204" s="41">
        <v>98.3</v>
      </c>
      <c r="H204" s="41">
        <v>100</v>
      </c>
      <c r="I204" s="41">
        <v>96.5</v>
      </c>
      <c r="J204" s="41" t="s">
        <v>292</v>
      </c>
      <c r="K204" s="41">
        <v>107.1</v>
      </c>
      <c r="L204" s="41">
        <v>77.599999999999994</v>
      </c>
      <c r="M204" s="41">
        <v>110.2</v>
      </c>
      <c r="N204" s="41">
        <v>94.9</v>
      </c>
      <c r="O204" s="41">
        <v>84.8</v>
      </c>
      <c r="P204" s="41">
        <v>102.4</v>
      </c>
      <c r="Q204" s="41">
        <v>98.7</v>
      </c>
      <c r="R204" s="41">
        <v>90.1</v>
      </c>
      <c r="S204" s="41">
        <v>73.599999999999994</v>
      </c>
    </row>
    <row r="205" spans="1:19" hidden="1" x14ac:dyDescent="0.3">
      <c r="B205" s="136" t="s">
        <v>419</v>
      </c>
      <c r="C205" s="41">
        <v>98</v>
      </c>
      <c r="D205" s="41">
        <v>99.9</v>
      </c>
      <c r="E205" s="41">
        <v>94.3</v>
      </c>
      <c r="F205" s="41">
        <v>110</v>
      </c>
      <c r="G205" s="41">
        <v>99.6</v>
      </c>
      <c r="H205" s="41">
        <v>101.3</v>
      </c>
      <c r="I205" s="41">
        <v>97.3</v>
      </c>
      <c r="J205" s="41" t="s">
        <v>292</v>
      </c>
      <c r="K205" s="41">
        <v>107.1</v>
      </c>
      <c r="L205" s="41">
        <v>80.8</v>
      </c>
      <c r="M205" s="41">
        <v>110.3</v>
      </c>
      <c r="N205" s="41">
        <v>95.7</v>
      </c>
      <c r="O205" s="41">
        <v>85.9</v>
      </c>
      <c r="P205" s="41">
        <v>105.1</v>
      </c>
      <c r="Q205" s="41">
        <v>102.5</v>
      </c>
      <c r="R205" s="41">
        <v>91.1</v>
      </c>
      <c r="S205" s="41">
        <v>74</v>
      </c>
    </row>
    <row r="206" spans="1:19" hidden="1" x14ac:dyDescent="0.3">
      <c r="B206" s="136" t="s">
        <v>420</v>
      </c>
      <c r="C206" s="41">
        <v>98.2</v>
      </c>
      <c r="D206" s="41">
        <v>100.5</v>
      </c>
      <c r="E206" s="41">
        <v>93.3</v>
      </c>
      <c r="F206" s="41">
        <v>111.1</v>
      </c>
      <c r="G206" s="41">
        <v>102.4</v>
      </c>
      <c r="H206" s="41">
        <v>103.9</v>
      </c>
      <c r="I206" s="41">
        <v>97.5</v>
      </c>
      <c r="J206" s="41" t="s">
        <v>292</v>
      </c>
      <c r="K206" s="41">
        <v>106</v>
      </c>
      <c r="L206" s="41">
        <v>89.2</v>
      </c>
      <c r="M206" s="41">
        <v>112.6</v>
      </c>
      <c r="N206" s="41">
        <v>97.1</v>
      </c>
      <c r="O206" s="41">
        <v>86.5</v>
      </c>
      <c r="P206" s="41">
        <v>105</v>
      </c>
      <c r="Q206" s="41">
        <v>102.2</v>
      </c>
      <c r="R206" s="41">
        <v>87.9</v>
      </c>
      <c r="S206" s="41">
        <v>73.5</v>
      </c>
    </row>
    <row r="207" spans="1:19" hidden="1" x14ac:dyDescent="0.3">
      <c r="B207" s="136" t="s">
        <v>421</v>
      </c>
      <c r="C207" s="41">
        <v>99.3</v>
      </c>
      <c r="D207" s="41">
        <v>101.2</v>
      </c>
      <c r="E207" s="41">
        <v>94.6</v>
      </c>
      <c r="F207" s="41">
        <v>110.6</v>
      </c>
      <c r="G207" s="41">
        <v>102.9</v>
      </c>
      <c r="H207" s="41">
        <v>104</v>
      </c>
      <c r="I207" s="41">
        <v>98.5</v>
      </c>
      <c r="J207" s="41" t="s">
        <v>292</v>
      </c>
      <c r="K207" s="41">
        <v>106</v>
      </c>
      <c r="L207" s="41">
        <v>89.1</v>
      </c>
      <c r="M207" s="41">
        <v>112.8</v>
      </c>
      <c r="N207" s="41">
        <v>96.1</v>
      </c>
      <c r="O207" s="41">
        <v>89.9</v>
      </c>
      <c r="P207" s="41">
        <v>104.5</v>
      </c>
      <c r="Q207" s="41">
        <v>103.1</v>
      </c>
      <c r="R207" s="41">
        <v>91.7</v>
      </c>
      <c r="S207" s="41">
        <v>73</v>
      </c>
    </row>
    <row r="208" spans="1:19" hidden="1" x14ac:dyDescent="0.3">
      <c r="B208" s="136" t="s">
        <v>422</v>
      </c>
      <c r="C208" s="41">
        <v>99.3</v>
      </c>
      <c r="D208" s="41">
        <v>101</v>
      </c>
      <c r="E208" s="41">
        <v>95.8</v>
      </c>
      <c r="F208" s="41">
        <v>109.1</v>
      </c>
      <c r="G208" s="41">
        <v>101</v>
      </c>
      <c r="H208" s="41">
        <v>102.3</v>
      </c>
      <c r="I208" s="41">
        <v>98.7</v>
      </c>
      <c r="J208" s="41" t="s">
        <v>292</v>
      </c>
      <c r="K208" s="41">
        <v>107.5</v>
      </c>
      <c r="L208" s="41">
        <v>82.5</v>
      </c>
      <c r="M208" s="41">
        <v>110.2</v>
      </c>
      <c r="N208" s="41">
        <v>96.5</v>
      </c>
      <c r="O208" s="41">
        <v>90.4</v>
      </c>
      <c r="P208" s="41">
        <v>104.4</v>
      </c>
      <c r="Q208" s="41">
        <v>105.4</v>
      </c>
      <c r="R208" s="41">
        <v>89.4</v>
      </c>
      <c r="S208" s="41">
        <v>74.400000000000006</v>
      </c>
    </row>
    <row r="209" spans="1:19" hidden="1" x14ac:dyDescent="0.3">
      <c r="B209" s="136" t="s">
        <v>423</v>
      </c>
      <c r="C209" s="41">
        <v>99.1</v>
      </c>
      <c r="D209" s="41">
        <v>100.7</v>
      </c>
      <c r="E209" s="41">
        <v>95.8</v>
      </c>
      <c r="F209" s="41">
        <v>107.9</v>
      </c>
      <c r="G209" s="41">
        <v>100.1</v>
      </c>
      <c r="H209" s="41">
        <v>101.3</v>
      </c>
      <c r="I209" s="41">
        <v>98.3</v>
      </c>
      <c r="J209" s="41" t="s">
        <v>292</v>
      </c>
      <c r="K209" s="41">
        <v>105.2</v>
      </c>
      <c r="L209" s="41">
        <v>83.8</v>
      </c>
      <c r="M209" s="41">
        <v>113</v>
      </c>
      <c r="N209" s="41">
        <v>95.6</v>
      </c>
      <c r="O209" s="41">
        <v>92.4</v>
      </c>
      <c r="P209" s="41">
        <v>104.2</v>
      </c>
      <c r="Q209" s="41">
        <v>104.4</v>
      </c>
      <c r="R209" s="41">
        <v>89.9</v>
      </c>
      <c r="S209" s="41">
        <v>76.3</v>
      </c>
    </row>
    <row r="210" spans="1:19" hidden="1" x14ac:dyDescent="0.3">
      <c r="B210" s="136" t="s">
        <v>424</v>
      </c>
      <c r="C210" s="41">
        <v>99.8</v>
      </c>
      <c r="D210" s="41">
        <v>103.2</v>
      </c>
      <c r="E210" s="41">
        <v>95.6</v>
      </c>
      <c r="F210" s="41">
        <v>108.3</v>
      </c>
      <c r="G210" s="41">
        <v>101.3</v>
      </c>
      <c r="H210" s="41">
        <v>102.5</v>
      </c>
      <c r="I210" s="41">
        <v>99.4</v>
      </c>
      <c r="J210" s="41" t="s">
        <v>292</v>
      </c>
      <c r="K210" s="41">
        <v>107.6</v>
      </c>
      <c r="L210" s="41">
        <v>88.7</v>
      </c>
      <c r="M210" s="41">
        <v>116.8</v>
      </c>
      <c r="N210" s="41">
        <v>96.6</v>
      </c>
      <c r="O210" s="41">
        <v>92.2</v>
      </c>
      <c r="P210" s="41">
        <v>106</v>
      </c>
      <c r="Q210" s="41">
        <v>103.2</v>
      </c>
      <c r="R210" s="41">
        <v>89.2</v>
      </c>
      <c r="S210" s="41">
        <v>74.8</v>
      </c>
    </row>
    <row r="211" spans="1:19" hidden="1" x14ac:dyDescent="0.3">
      <c r="A211" s="135" t="s">
        <v>364</v>
      </c>
      <c r="B211" s="136" t="s">
        <v>413</v>
      </c>
      <c r="C211" s="41">
        <v>101.3</v>
      </c>
      <c r="D211" s="41">
        <v>102.8</v>
      </c>
      <c r="E211" s="41">
        <v>99.1</v>
      </c>
      <c r="F211" s="41">
        <v>107.9</v>
      </c>
      <c r="G211" s="41">
        <v>102.4</v>
      </c>
      <c r="H211" s="41">
        <v>103.3</v>
      </c>
      <c r="I211" s="41">
        <v>100.8</v>
      </c>
      <c r="J211" s="41" t="s">
        <v>292</v>
      </c>
      <c r="K211" s="41">
        <v>108.5</v>
      </c>
      <c r="L211" s="41">
        <v>85</v>
      </c>
      <c r="M211" s="41">
        <v>112.5</v>
      </c>
      <c r="N211" s="41">
        <v>99.5</v>
      </c>
      <c r="O211" s="41">
        <v>92.4</v>
      </c>
      <c r="P211" s="41">
        <v>107.2</v>
      </c>
      <c r="Q211" s="41">
        <v>108</v>
      </c>
      <c r="R211" s="41">
        <v>91.3</v>
      </c>
      <c r="S211" s="41">
        <v>77.7</v>
      </c>
    </row>
    <row r="212" spans="1:19" hidden="1" x14ac:dyDescent="0.3">
      <c r="B212" s="136" t="s">
        <v>414</v>
      </c>
      <c r="C212" s="41">
        <v>100.9</v>
      </c>
      <c r="D212" s="41">
        <v>103.7</v>
      </c>
      <c r="E212" s="41">
        <v>98</v>
      </c>
      <c r="F212" s="41">
        <v>108.9</v>
      </c>
      <c r="G212" s="41">
        <v>100.9</v>
      </c>
      <c r="H212" s="41">
        <v>102.1</v>
      </c>
      <c r="I212" s="41">
        <v>100.5</v>
      </c>
      <c r="J212" s="41" t="s">
        <v>292</v>
      </c>
      <c r="K212" s="41">
        <v>107</v>
      </c>
      <c r="L212" s="41">
        <v>83.4</v>
      </c>
      <c r="M212" s="41">
        <v>111.8</v>
      </c>
      <c r="N212" s="41">
        <v>100.6</v>
      </c>
      <c r="O212" s="41">
        <v>92</v>
      </c>
      <c r="P212" s="41">
        <v>109.4</v>
      </c>
      <c r="Q212" s="41">
        <v>107.1</v>
      </c>
      <c r="R212" s="41">
        <v>92</v>
      </c>
      <c r="S212" s="41">
        <v>77.8</v>
      </c>
    </row>
    <row r="213" spans="1:19" hidden="1" x14ac:dyDescent="0.3">
      <c r="B213" s="136" t="s">
        <v>415</v>
      </c>
      <c r="C213" s="41">
        <v>100</v>
      </c>
      <c r="D213" s="41">
        <v>103.7</v>
      </c>
      <c r="E213" s="41">
        <v>96.4</v>
      </c>
      <c r="F213" s="41">
        <v>109.3</v>
      </c>
      <c r="G213" s="41">
        <v>100.7</v>
      </c>
      <c r="H213" s="41">
        <v>102.1</v>
      </c>
      <c r="I213" s="41">
        <v>99.9</v>
      </c>
      <c r="J213" s="41" t="s">
        <v>292</v>
      </c>
      <c r="K213" s="41">
        <v>106.6</v>
      </c>
      <c r="L213" s="41">
        <v>88.1</v>
      </c>
      <c r="M213" s="41">
        <v>113.2</v>
      </c>
      <c r="N213" s="41">
        <v>101.3</v>
      </c>
      <c r="O213" s="41">
        <v>93.6</v>
      </c>
      <c r="P213" s="41">
        <v>109.8</v>
      </c>
      <c r="Q213" s="41">
        <v>106.7</v>
      </c>
      <c r="R213" s="41">
        <v>90.4</v>
      </c>
      <c r="S213" s="41">
        <v>78.099999999999994</v>
      </c>
    </row>
    <row r="214" spans="1:19" hidden="1" x14ac:dyDescent="0.3">
      <c r="B214" s="136" t="s">
        <v>416</v>
      </c>
      <c r="C214" s="41">
        <v>100.5</v>
      </c>
      <c r="D214" s="41">
        <v>103.5</v>
      </c>
      <c r="E214" s="41">
        <v>98</v>
      </c>
      <c r="F214" s="41">
        <v>109.7</v>
      </c>
      <c r="G214" s="41">
        <v>98.4</v>
      </c>
      <c r="H214" s="41">
        <v>100.1</v>
      </c>
      <c r="I214" s="41">
        <v>100.2</v>
      </c>
      <c r="J214" s="41" t="s">
        <v>292</v>
      </c>
      <c r="K214" s="41">
        <v>105.9</v>
      </c>
      <c r="L214" s="41">
        <v>83.9</v>
      </c>
      <c r="M214" s="41">
        <v>113.9</v>
      </c>
      <c r="N214" s="41">
        <v>101.9</v>
      </c>
      <c r="O214" s="41">
        <v>92.9</v>
      </c>
      <c r="P214" s="41">
        <v>109.5</v>
      </c>
      <c r="Q214" s="41">
        <v>108.8</v>
      </c>
      <c r="R214" s="41">
        <v>91.8</v>
      </c>
      <c r="S214" s="41">
        <v>78.8</v>
      </c>
    </row>
    <row r="215" spans="1:19" hidden="1" x14ac:dyDescent="0.3">
      <c r="B215" s="136" t="s">
        <v>417</v>
      </c>
      <c r="C215" s="41">
        <v>98.4</v>
      </c>
      <c r="D215" s="41">
        <v>101.9</v>
      </c>
      <c r="E215" s="41">
        <v>95.2</v>
      </c>
      <c r="F215" s="41">
        <v>102.8</v>
      </c>
      <c r="G215" s="41">
        <v>98.2</v>
      </c>
      <c r="H215" s="41">
        <v>98.9</v>
      </c>
      <c r="I215" s="41">
        <v>98.2</v>
      </c>
      <c r="J215" s="41" t="s">
        <v>292</v>
      </c>
      <c r="K215" s="41">
        <v>105.9</v>
      </c>
      <c r="L215" s="41">
        <v>80.5</v>
      </c>
      <c r="M215" s="41">
        <v>114.2</v>
      </c>
      <c r="N215" s="41">
        <v>99</v>
      </c>
      <c r="O215" s="41">
        <v>93.2</v>
      </c>
      <c r="P215" s="41">
        <v>107.2</v>
      </c>
      <c r="Q215" s="41">
        <v>105.1</v>
      </c>
      <c r="R215" s="41">
        <v>86.2</v>
      </c>
      <c r="S215" s="41">
        <v>78.7</v>
      </c>
    </row>
    <row r="216" spans="1:19" hidden="1" x14ac:dyDescent="0.3">
      <c r="B216" s="136" t="s">
        <v>418</v>
      </c>
      <c r="C216" s="41">
        <v>99.3</v>
      </c>
      <c r="D216" s="41">
        <v>102.1</v>
      </c>
      <c r="E216" s="41">
        <v>97.1</v>
      </c>
      <c r="F216" s="41">
        <v>109</v>
      </c>
      <c r="G216" s="41">
        <v>98.5</v>
      </c>
      <c r="H216" s="41">
        <v>100.2</v>
      </c>
      <c r="I216" s="41">
        <v>99.3</v>
      </c>
      <c r="J216" s="41" t="s">
        <v>292</v>
      </c>
      <c r="K216" s="41">
        <v>104.5</v>
      </c>
      <c r="L216" s="41">
        <v>88.9</v>
      </c>
      <c r="M216" s="41">
        <v>115.6</v>
      </c>
      <c r="N216" s="41">
        <v>99.4</v>
      </c>
      <c r="O216" s="41">
        <v>92.4</v>
      </c>
      <c r="P216" s="41">
        <v>108.4</v>
      </c>
      <c r="Q216" s="41">
        <v>108.1</v>
      </c>
      <c r="R216" s="41">
        <v>88.1</v>
      </c>
      <c r="S216" s="41">
        <v>79</v>
      </c>
    </row>
    <row r="217" spans="1:19" hidden="1" x14ac:dyDescent="0.3">
      <c r="B217" s="136" t="s">
        <v>419</v>
      </c>
      <c r="C217" s="41">
        <v>97.8</v>
      </c>
      <c r="D217" s="41">
        <v>101</v>
      </c>
      <c r="E217" s="41">
        <v>94.7</v>
      </c>
      <c r="F217" s="41">
        <v>103.3</v>
      </c>
      <c r="G217" s="41">
        <v>98.6</v>
      </c>
      <c r="H217" s="41">
        <v>99.2</v>
      </c>
      <c r="I217" s="41">
        <v>97.7</v>
      </c>
      <c r="J217" s="41" t="s">
        <v>292</v>
      </c>
      <c r="K217" s="41">
        <v>107.4</v>
      </c>
      <c r="L217" s="41">
        <v>83.8</v>
      </c>
      <c r="M217" s="41">
        <v>111.1</v>
      </c>
      <c r="N217" s="41">
        <v>97.8</v>
      </c>
      <c r="O217" s="41">
        <v>92.4</v>
      </c>
      <c r="P217" s="41">
        <v>105.9</v>
      </c>
      <c r="Q217" s="41">
        <v>106.4</v>
      </c>
      <c r="R217" s="41">
        <v>85</v>
      </c>
      <c r="S217" s="41">
        <v>80.599999999999994</v>
      </c>
    </row>
    <row r="218" spans="1:19" hidden="1" x14ac:dyDescent="0.3">
      <c r="B218" s="136" t="s">
        <v>420</v>
      </c>
      <c r="C218" s="41">
        <v>99.5</v>
      </c>
      <c r="D218" s="41">
        <v>102.9</v>
      </c>
      <c r="E218" s="41">
        <v>96.8</v>
      </c>
      <c r="F218" s="41">
        <v>106.8</v>
      </c>
      <c r="G218" s="41">
        <v>100</v>
      </c>
      <c r="H218" s="41">
        <v>101.1</v>
      </c>
      <c r="I218" s="41">
        <v>99.6</v>
      </c>
      <c r="J218" s="41" t="s">
        <v>292</v>
      </c>
      <c r="K218" s="41">
        <v>106</v>
      </c>
      <c r="L218" s="41">
        <v>88.2</v>
      </c>
      <c r="M218" s="41">
        <v>117.2</v>
      </c>
      <c r="N218" s="41">
        <v>99.3</v>
      </c>
      <c r="O218" s="41">
        <v>93.6</v>
      </c>
      <c r="P218" s="41">
        <v>107.8</v>
      </c>
      <c r="Q218" s="41">
        <v>107.2</v>
      </c>
      <c r="R218" s="41">
        <v>89</v>
      </c>
      <c r="S218" s="41">
        <v>80</v>
      </c>
    </row>
    <row r="219" spans="1:19" hidden="1" x14ac:dyDescent="0.3">
      <c r="B219" s="136" t="s">
        <v>421</v>
      </c>
      <c r="C219" s="41">
        <v>97.7</v>
      </c>
      <c r="D219" s="41">
        <v>99.5</v>
      </c>
      <c r="E219" s="41">
        <v>95.1</v>
      </c>
      <c r="F219" s="41">
        <v>104.3</v>
      </c>
      <c r="G219" s="41">
        <v>98.7</v>
      </c>
      <c r="H219" s="41">
        <v>99.6</v>
      </c>
      <c r="I219" s="41">
        <v>97.2</v>
      </c>
      <c r="J219" s="41" t="s">
        <v>292</v>
      </c>
      <c r="K219" s="41">
        <v>102.3</v>
      </c>
      <c r="L219" s="41">
        <v>85.3</v>
      </c>
      <c r="M219" s="41">
        <v>112</v>
      </c>
      <c r="N219" s="41">
        <v>95.8</v>
      </c>
      <c r="O219" s="41">
        <v>89.4</v>
      </c>
      <c r="P219" s="41">
        <v>104.4</v>
      </c>
      <c r="Q219" s="41">
        <v>103.2</v>
      </c>
      <c r="R219" s="41">
        <v>85</v>
      </c>
      <c r="S219" s="41">
        <v>81.099999999999994</v>
      </c>
    </row>
    <row r="220" spans="1:19" hidden="1" x14ac:dyDescent="0.3">
      <c r="B220" s="136" t="s">
        <v>422</v>
      </c>
      <c r="C220" s="41">
        <v>95.7</v>
      </c>
      <c r="D220" s="41">
        <v>97.3</v>
      </c>
      <c r="E220" s="41">
        <v>91.8</v>
      </c>
      <c r="F220" s="41">
        <v>102</v>
      </c>
      <c r="G220" s="41">
        <v>99.3</v>
      </c>
      <c r="H220" s="41">
        <v>99.7</v>
      </c>
      <c r="I220" s="41">
        <v>95.2</v>
      </c>
      <c r="J220" s="41" t="s">
        <v>292</v>
      </c>
      <c r="K220" s="41">
        <v>100.8</v>
      </c>
      <c r="L220" s="41">
        <v>88.6</v>
      </c>
      <c r="M220" s="41">
        <v>106.1</v>
      </c>
      <c r="N220" s="41">
        <v>93.5</v>
      </c>
      <c r="O220" s="41">
        <v>89.6</v>
      </c>
      <c r="P220" s="41">
        <v>99.8</v>
      </c>
      <c r="Q220" s="41">
        <v>104.3</v>
      </c>
      <c r="R220" s="41">
        <v>78.400000000000006</v>
      </c>
      <c r="S220" s="41">
        <v>81.2</v>
      </c>
    </row>
    <row r="221" spans="1:19" hidden="1" x14ac:dyDescent="0.3">
      <c r="B221" s="136" t="s">
        <v>423</v>
      </c>
      <c r="C221" s="41">
        <v>91.6</v>
      </c>
      <c r="D221" s="41">
        <v>91.3</v>
      </c>
      <c r="E221" s="41">
        <v>89.2</v>
      </c>
      <c r="F221" s="41">
        <v>99.9</v>
      </c>
      <c r="G221" s="41">
        <v>96.6</v>
      </c>
      <c r="H221" s="41">
        <v>97.1</v>
      </c>
      <c r="I221" s="41">
        <v>91.2</v>
      </c>
      <c r="J221" s="41" t="s">
        <v>292</v>
      </c>
      <c r="K221" s="41">
        <v>87.9</v>
      </c>
      <c r="L221" s="41">
        <v>84.7</v>
      </c>
      <c r="M221" s="41">
        <v>98.4</v>
      </c>
      <c r="N221" s="41">
        <v>87.5</v>
      </c>
      <c r="O221" s="41">
        <v>90.6</v>
      </c>
      <c r="P221" s="41">
        <v>95.6</v>
      </c>
      <c r="Q221" s="41">
        <v>101.6</v>
      </c>
      <c r="R221" s="41">
        <v>74.7</v>
      </c>
      <c r="S221" s="41">
        <v>80.3</v>
      </c>
    </row>
    <row r="222" spans="1:19" hidden="1" x14ac:dyDescent="0.3">
      <c r="B222" s="136" t="s">
        <v>424</v>
      </c>
      <c r="C222" s="41">
        <v>88.7</v>
      </c>
      <c r="D222" s="41">
        <v>84.8</v>
      </c>
      <c r="E222" s="41">
        <v>86.3</v>
      </c>
      <c r="F222" s="41">
        <v>92.9</v>
      </c>
      <c r="G222" s="41">
        <v>99.4</v>
      </c>
      <c r="H222" s="41">
        <v>98.4</v>
      </c>
      <c r="I222" s="41">
        <v>87.6</v>
      </c>
      <c r="J222" s="41" t="s">
        <v>292</v>
      </c>
      <c r="K222" s="41">
        <v>80</v>
      </c>
      <c r="L222" s="41">
        <v>86.3</v>
      </c>
      <c r="M222" s="41">
        <v>86.2</v>
      </c>
      <c r="N222" s="41">
        <v>80.099999999999994</v>
      </c>
      <c r="O222" s="41">
        <v>86</v>
      </c>
      <c r="P222" s="41">
        <v>89.8</v>
      </c>
      <c r="Q222" s="41">
        <v>102.3</v>
      </c>
      <c r="R222" s="41">
        <v>61</v>
      </c>
      <c r="S222" s="41">
        <v>82.7</v>
      </c>
    </row>
    <row r="223" spans="1:19" hidden="1" x14ac:dyDescent="0.3">
      <c r="A223" s="135" t="s">
        <v>363</v>
      </c>
      <c r="B223" s="136" t="s">
        <v>413</v>
      </c>
      <c r="C223" s="41">
        <v>82.6</v>
      </c>
      <c r="D223" s="41">
        <v>79.3</v>
      </c>
      <c r="E223" s="41">
        <v>75.900000000000006</v>
      </c>
      <c r="F223" s="41">
        <v>89.9</v>
      </c>
      <c r="G223" s="41">
        <v>98.5</v>
      </c>
      <c r="H223" s="41">
        <v>97.1</v>
      </c>
      <c r="I223" s="41">
        <v>80.400000000000006</v>
      </c>
      <c r="J223" s="41" t="s">
        <v>292</v>
      </c>
      <c r="K223" s="41">
        <v>76.599999999999994</v>
      </c>
      <c r="L223" s="41">
        <v>88.7</v>
      </c>
      <c r="M223" s="41">
        <v>78.400000000000006</v>
      </c>
      <c r="N223" s="41">
        <v>75.3</v>
      </c>
      <c r="O223" s="41">
        <v>72.099999999999994</v>
      </c>
      <c r="P223" s="41">
        <v>83.9</v>
      </c>
      <c r="Q223" s="41">
        <v>85.9</v>
      </c>
      <c r="R223" s="41">
        <v>59.7</v>
      </c>
      <c r="S223" s="41">
        <v>80.400000000000006</v>
      </c>
    </row>
    <row r="224" spans="1:19" hidden="1" x14ac:dyDescent="0.3">
      <c r="B224" s="136" t="s">
        <v>414</v>
      </c>
      <c r="C224" s="41">
        <v>80.2</v>
      </c>
      <c r="D224" s="41">
        <v>78.8</v>
      </c>
      <c r="E224" s="41">
        <v>71.599999999999994</v>
      </c>
      <c r="F224" s="41">
        <v>86.4</v>
      </c>
      <c r="G224" s="41">
        <v>96.2</v>
      </c>
      <c r="H224" s="41">
        <v>94.6</v>
      </c>
      <c r="I224" s="41">
        <v>77.8</v>
      </c>
      <c r="J224" s="41" t="s">
        <v>292</v>
      </c>
      <c r="K224" s="41">
        <v>79.900000000000006</v>
      </c>
      <c r="L224" s="41">
        <v>86</v>
      </c>
      <c r="M224" s="41">
        <v>77.2</v>
      </c>
      <c r="N224" s="41">
        <v>73.7</v>
      </c>
      <c r="O224" s="41">
        <v>72.599999999999994</v>
      </c>
      <c r="P224" s="41">
        <v>82</v>
      </c>
      <c r="Q224" s="41">
        <v>84.1</v>
      </c>
      <c r="R224" s="41">
        <v>51.5</v>
      </c>
      <c r="S224" s="41">
        <v>80</v>
      </c>
    </row>
    <row r="225" spans="1:19" hidden="1" x14ac:dyDescent="0.3">
      <c r="B225" s="136" t="s">
        <v>415</v>
      </c>
      <c r="C225" s="41">
        <v>80.5</v>
      </c>
      <c r="D225" s="41">
        <v>77.3</v>
      </c>
      <c r="E225" s="41">
        <v>74.400000000000006</v>
      </c>
      <c r="F225" s="41">
        <v>86.7</v>
      </c>
      <c r="G225" s="41">
        <v>94.2</v>
      </c>
      <c r="H225" s="41">
        <v>93.1</v>
      </c>
      <c r="I225" s="41">
        <v>78.3</v>
      </c>
      <c r="J225" s="41" t="s">
        <v>292</v>
      </c>
      <c r="K225" s="41">
        <v>79.400000000000006</v>
      </c>
      <c r="L225" s="41">
        <v>83.3</v>
      </c>
      <c r="M225" s="41">
        <v>69.599999999999994</v>
      </c>
      <c r="N225" s="41">
        <v>73.3</v>
      </c>
      <c r="O225" s="41">
        <v>70</v>
      </c>
      <c r="P225" s="41">
        <v>81.5</v>
      </c>
      <c r="Q225" s="41">
        <v>83.8</v>
      </c>
      <c r="R225" s="41">
        <v>60.7</v>
      </c>
      <c r="S225" s="41">
        <v>80</v>
      </c>
    </row>
    <row r="226" spans="1:19" hidden="1" x14ac:dyDescent="0.3">
      <c r="B226" s="136" t="s">
        <v>416</v>
      </c>
      <c r="C226" s="41">
        <v>78.3</v>
      </c>
      <c r="D226" s="41">
        <v>75.7</v>
      </c>
      <c r="E226" s="41">
        <v>69.7</v>
      </c>
      <c r="F226" s="41">
        <v>85.8</v>
      </c>
      <c r="G226" s="41">
        <v>95.8</v>
      </c>
      <c r="H226" s="41">
        <v>94.2</v>
      </c>
      <c r="I226" s="41">
        <v>76.2</v>
      </c>
      <c r="J226" s="41" t="s">
        <v>292</v>
      </c>
      <c r="K226" s="41">
        <v>81.900000000000006</v>
      </c>
      <c r="L226" s="41">
        <v>82.5</v>
      </c>
      <c r="M226" s="41">
        <v>68.900000000000006</v>
      </c>
      <c r="N226" s="41">
        <v>72.400000000000006</v>
      </c>
      <c r="O226" s="41">
        <v>67.3</v>
      </c>
      <c r="P226" s="41">
        <v>77.7</v>
      </c>
      <c r="Q226" s="41">
        <v>76.400000000000006</v>
      </c>
      <c r="R226" s="41">
        <v>55.4</v>
      </c>
      <c r="S226" s="41">
        <v>78.7</v>
      </c>
    </row>
    <row r="227" spans="1:19" hidden="1" x14ac:dyDescent="0.3">
      <c r="B227" s="136" t="s">
        <v>417</v>
      </c>
      <c r="C227" s="41">
        <v>81.3</v>
      </c>
      <c r="D227" s="41">
        <v>78.7</v>
      </c>
      <c r="E227" s="41">
        <v>75.099999999999994</v>
      </c>
      <c r="F227" s="41">
        <v>88</v>
      </c>
      <c r="G227" s="41">
        <v>95.5</v>
      </c>
      <c r="H227" s="41">
        <v>94.3</v>
      </c>
      <c r="I227" s="41">
        <v>79.7</v>
      </c>
      <c r="J227" s="41" t="s">
        <v>292</v>
      </c>
      <c r="K227" s="41">
        <v>84</v>
      </c>
      <c r="L227" s="41">
        <v>83.9</v>
      </c>
      <c r="M227" s="41">
        <v>75.5</v>
      </c>
      <c r="N227" s="41">
        <v>73.3</v>
      </c>
      <c r="O227" s="41">
        <v>69.3</v>
      </c>
      <c r="P227" s="41">
        <v>78.900000000000006</v>
      </c>
      <c r="Q227" s="41">
        <v>78.5</v>
      </c>
      <c r="R227" s="41">
        <v>67.599999999999994</v>
      </c>
      <c r="S227" s="41">
        <v>80.2</v>
      </c>
    </row>
    <row r="228" spans="1:19" hidden="1" x14ac:dyDescent="0.3">
      <c r="B228" s="136" t="s">
        <v>418</v>
      </c>
      <c r="C228" s="41">
        <v>82.6</v>
      </c>
      <c r="D228" s="41">
        <v>80.400000000000006</v>
      </c>
      <c r="E228" s="41">
        <v>75.5</v>
      </c>
      <c r="F228" s="41">
        <v>86.3</v>
      </c>
      <c r="G228" s="41">
        <v>94.5</v>
      </c>
      <c r="H228" s="41">
        <v>93.3</v>
      </c>
      <c r="I228" s="41">
        <v>80.5</v>
      </c>
      <c r="J228" s="41" t="s">
        <v>292</v>
      </c>
      <c r="K228" s="41">
        <v>88.6</v>
      </c>
      <c r="L228" s="41">
        <v>83.3</v>
      </c>
      <c r="M228" s="41">
        <v>77.2</v>
      </c>
      <c r="N228" s="41">
        <v>74.5</v>
      </c>
      <c r="O228" s="41">
        <v>68.7</v>
      </c>
      <c r="P228" s="41">
        <v>79.3</v>
      </c>
      <c r="Q228" s="41">
        <v>76.900000000000006</v>
      </c>
      <c r="R228" s="41">
        <v>70</v>
      </c>
      <c r="S228" s="41">
        <v>78.5</v>
      </c>
    </row>
    <row r="229" spans="1:19" hidden="1" x14ac:dyDescent="0.3">
      <c r="B229" s="136" t="s">
        <v>419</v>
      </c>
      <c r="C229" s="41">
        <v>81.599999999999994</v>
      </c>
      <c r="D229" s="41">
        <v>80.900000000000006</v>
      </c>
      <c r="E229" s="41">
        <v>73.099999999999994</v>
      </c>
      <c r="F229" s="41">
        <v>87.1</v>
      </c>
      <c r="G229" s="41">
        <v>94.2</v>
      </c>
      <c r="H229" s="41">
        <v>93</v>
      </c>
      <c r="I229" s="41">
        <v>79.599999999999994</v>
      </c>
      <c r="J229" s="41" t="s">
        <v>292</v>
      </c>
      <c r="K229" s="41">
        <v>92.4</v>
      </c>
      <c r="L229" s="41">
        <v>79.3</v>
      </c>
      <c r="M229" s="41">
        <v>78.599999999999994</v>
      </c>
      <c r="N229" s="41">
        <v>74.2</v>
      </c>
      <c r="O229" s="41">
        <v>69.7</v>
      </c>
      <c r="P229" s="41">
        <v>80.099999999999994</v>
      </c>
      <c r="Q229" s="41">
        <v>72.400000000000006</v>
      </c>
      <c r="R229" s="41">
        <v>68.099999999999994</v>
      </c>
      <c r="S229" s="41">
        <v>78.099999999999994</v>
      </c>
    </row>
    <row r="230" spans="1:19" hidden="1" x14ac:dyDescent="0.3">
      <c r="B230" s="136" t="s">
        <v>420</v>
      </c>
      <c r="C230" s="41">
        <v>83</v>
      </c>
      <c r="D230" s="41">
        <v>83.1</v>
      </c>
      <c r="E230" s="41">
        <v>73.599999999999994</v>
      </c>
      <c r="F230" s="41">
        <v>87.5</v>
      </c>
      <c r="G230" s="41">
        <v>94.6</v>
      </c>
      <c r="H230" s="41">
        <v>93.4</v>
      </c>
      <c r="I230" s="41">
        <v>80.8</v>
      </c>
      <c r="J230" s="41" t="s">
        <v>292</v>
      </c>
      <c r="K230" s="41">
        <v>91.9</v>
      </c>
      <c r="L230" s="41">
        <v>79.5</v>
      </c>
      <c r="M230" s="41">
        <v>85.8</v>
      </c>
      <c r="N230" s="41">
        <v>75.099999999999994</v>
      </c>
      <c r="O230" s="41">
        <v>70.8</v>
      </c>
      <c r="P230" s="41">
        <v>81.599999999999994</v>
      </c>
      <c r="Q230" s="41">
        <v>73.8</v>
      </c>
      <c r="R230" s="41">
        <v>68.7</v>
      </c>
      <c r="S230" s="41">
        <v>77.2</v>
      </c>
    </row>
    <row r="231" spans="1:19" hidden="1" x14ac:dyDescent="0.3">
      <c r="B231" s="136" t="s">
        <v>421</v>
      </c>
      <c r="C231" s="41">
        <v>86</v>
      </c>
      <c r="D231" s="41">
        <v>85.3</v>
      </c>
      <c r="E231" s="41">
        <v>78.900000000000006</v>
      </c>
      <c r="F231" s="41">
        <v>89.6</v>
      </c>
      <c r="G231" s="41">
        <v>96.9</v>
      </c>
      <c r="H231" s="41">
        <v>95.8</v>
      </c>
      <c r="I231" s="41">
        <v>84.3</v>
      </c>
      <c r="J231" s="41" t="s">
        <v>292</v>
      </c>
      <c r="K231" s="41">
        <v>94.3</v>
      </c>
      <c r="L231" s="41">
        <v>82.9</v>
      </c>
      <c r="M231" s="41">
        <v>85.3</v>
      </c>
      <c r="N231" s="41">
        <v>78.7</v>
      </c>
      <c r="O231" s="41">
        <v>72</v>
      </c>
      <c r="P231" s="41">
        <v>83.8</v>
      </c>
      <c r="Q231" s="41">
        <v>82.1</v>
      </c>
      <c r="R231" s="41">
        <v>76.900000000000006</v>
      </c>
      <c r="S231" s="41">
        <v>77.099999999999994</v>
      </c>
    </row>
    <row r="232" spans="1:19" hidden="1" x14ac:dyDescent="0.3">
      <c r="B232" s="136" t="s">
        <v>422</v>
      </c>
      <c r="C232" s="41">
        <v>84.2</v>
      </c>
      <c r="D232" s="41">
        <v>85.8</v>
      </c>
      <c r="E232" s="41">
        <v>75.099999999999994</v>
      </c>
      <c r="F232" s="41">
        <v>88.7</v>
      </c>
      <c r="G232" s="41">
        <v>94.8</v>
      </c>
      <c r="H232" s="41">
        <v>93.8</v>
      </c>
      <c r="I232" s="41">
        <v>82.5</v>
      </c>
      <c r="J232" s="41" t="s">
        <v>292</v>
      </c>
      <c r="K232" s="41">
        <v>93.6</v>
      </c>
      <c r="L232" s="41">
        <v>82.7</v>
      </c>
      <c r="M232" s="41">
        <v>87</v>
      </c>
      <c r="N232" s="41">
        <v>77.7</v>
      </c>
      <c r="O232" s="41">
        <v>74.5</v>
      </c>
      <c r="P232" s="41">
        <v>85.2</v>
      </c>
      <c r="Q232" s="41">
        <v>74.400000000000006</v>
      </c>
      <c r="R232" s="41">
        <v>73.5</v>
      </c>
      <c r="S232" s="41">
        <v>76.900000000000006</v>
      </c>
    </row>
    <row r="233" spans="1:19" hidden="1" x14ac:dyDescent="0.3">
      <c r="B233" s="136" t="s">
        <v>423</v>
      </c>
      <c r="C233" s="41">
        <v>84.9</v>
      </c>
      <c r="D233" s="41">
        <v>86.8</v>
      </c>
      <c r="E233" s="41">
        <v>75.8</v>
      </c>
      <c r="F233" s="41">
        <v>91.9</v>
      </c>
      <c r="G233" s="41">
        <v>95.8</v>
      </c>
      <c r="H233" s="41">
        <v>95.2</v>
      </c>
      <c r="I233" s="41">
        <v>83.2</v>
      </c>
      <c r="J233" s="41" t="s">
        <v>292</v>
      </c>
      <c r="K233" s="41">
        <v>97.9</v>
      </c>
      <c r="L233" s="41">
        <v>87.2</v>
      </c>
      <c r="M233" s="41">
        <v>89.7</v>
      </c>
      <c r="N233" s="41">
        <v>79.2</v>
      </c>
      <c r="O233" s="41">
        <v>73.900000000000006</v>
      </c>
      <c r="P233" s="41">
        <v>85.9</v>
      </c>
      <c r="Q233" s="41">
        <v>74.599999999999994</v>
      </c>
      <c r="R233" s="41">
        <v>73.7</v>
      </c>
      <c r="S233" s="41">
        <v>75</v>
      </c>
    </row>
    <row r="234" spans="1:19" hidden="1" x14ac:dyDescent="0.3">
      <c r="B234" s="136" t="s">
        <v>424</v>
      </c>
      <c r="C234" s="41">
        <v>85.1</v>
      </c>
      <c r="D234" s="41">
        <v>86</v>
      </c>
      <c r="E234" s="41">
        <v>76.099999999999994</v>
      </c>
      <c r="F234" s="41">
        <v>91.4</v>
      </c>
      <c r="G234" s="41">
        <v>97.7</v>
      </c>
      <c r="H234" s="41">
        <v>96.7</v>
      </c>
      <c r="I234" s="41">
        <v>83.3</v>
      </c>
      <c r="J234" s="41" t="s">
        <v>292</v>
      </c>
      <c r="K234" s="41">
        <v>92.3</v>
      </c>
      <c r="L234" s="41">
        <v>85.2</v>
      </c>
      <c r="M234" s="41">
        <v>89.2</v>
      </c>
      <c r="N234" s="41">
        <v>78.5</v>
      </c>
      <c r="O234" s="41">
        <v>74.8</v>
      </c>
      <c r="P234" s="41">
        <v>86.9</v>
      </c>
      <c r="Q234" s="41">
        <v>77.2</v>
      </c>
      <c r="R234" s="41">
        <v>70.7</v>
      </c>
      <c r="S234" s="41">
        <v>75.7</v>
      </c>
    </row>
    <row r="235" spans="1:19" hidden="1" x14ac:dyDescent="0.3">
      <c r="A235" s="135" t="s">
        <v>362</v>
      </c>
      <c r="B235" s="136" t="s">
        <v>413</v>
      </c>
      <c r="C235" s="41">
        <v>85.9</v>
      </c>
      <c r="D235" s="41">
        <v>87.1</v>
      </c>
      <c r="E235" s="41">
        <v>76.400000000000006</v>
      </c>
      <c r="F235" s="41">
        <v>95.2</v>
      </c>
      <c r="G235" s="41">
        <v>98</v>
      </c>
      <c r="H235" s="41">
        <v>97.6</v>
      </c>
      <c r="I235" s="41">
        <v>84.1</v>
      </c>
      <c r="J235" s="41">
        <v>87</v>
      </c>
      <c r="K235" s="41">
        <v>97.9</v>
      </c>
      <c r="L235" s="41">
        <v>83.3</v>
      </c>
      <c r="M235" s="41">
        <v>89.1</v>
      </c>
      <c r="N235" s="41">
        <v>78.7</v>
      </c>
      <c r="O235" s="41">
        <v>74.099999999999994</v>
      </c>
      <c r="P235" s="41">
        <v>87.3</v>
      </c>
      <c r="Q235" s="41">
        <v>77.900000000000006</v>
      </c>
      <c r="R235" s="41">
        <v>73.5</v>
      </c>
      <c r="S235" s="41">
        <v>74.099999999999994</v>
      </c>
    </row>
    <row r="236" spans="1:19" hidden="1" x14ac:dyDescent="0.3">
      <c r="B236" s="136" t="s">
        <v>414</v>
      </c>
      <c r="C236" s="41">
        <v>84.8</v>
      </c>
      <c r="D236" s="41">
        <v>87.1</v>
      </c>
      <c r="E236" s="41">
        <v>76</v>
      </c>
      <c r="F236" s="41">
        <v>93</v>
      </c>
      <c r="G236" s="41">
        <v>95.5</v>
      </c>
      <c r="H236" s="41">
        <v>95.1</v>
      </c>
      <c r="I236" s="41">
        <v>83.5</v>
      </c>
      <c r="J236" s="41">
        <v>85</v>
      </c>
      <c r="K236" s="41">
        <v>98</v>
      </c>
      <c r="L236" s="41">
        <v>83.5</v>
      </c>
      <c r="M236" s="41">
        <v>90.5</v>
      </c>
      <c r="N236" s="41">
        <v>78.900000000000006</v>
      </c>
      <c r="O236" s="41">
        <v>76</v>
      </c>
      <c r="P236" s="41">
        <v>88.5</v>
      </c>
      <c r="Q236" s="41">
        <v>77.099999999999994</v>
      </c>
      <c r="R236" s="41">
        <v>72.7</v>
      </c>
      <c r="S236" s="41">
        <v>73.5</v>
      </c>
    </row>
    <row r="237" spans="1:19" hidden="1" x14ac:dyDescent="0.3">
      <c r="B237" s="136" t="s">
        <v>415</v>
      </c>
      <c r="C237" s="41">
        <v>87.3</v>
      </c>
      <c r="D237" s="41">
        <v>89.3</v>
      </c>
      <c r="E237" s="41">
        <v>79.7</v>
      </c>
      <c r="F237" s="41">
        <v>91.6</v>
      </c>
      <c r="G237" s="41">
        <v>97.1</v>
      </c>
      <c r="H237" s="41">
        <v>96.2</v>
      </c>
      <c r="I237" s="41">
        <v>86.1</v>
      </c>
      <c r="J237" s="41">
        <v>90.9</v>
      </c>
      <c r="K237" s="41">
        <v>100.8</v>
      </c>
      <c r="L237" s="41">
        <v>84.4</v>
      </c>
      <c r="M237" s="41">
        <v>97.9</v>
      </c>
      <c r="N237" s="41">
        <v>81</v>
      </c>
      <c r="O237" s="41">
        <v>77.7</v>
      </c>
      <c r="P237" s="41">
        <v>89.9</v>
      </c>
      <c r="Q237" s="41">
        <v>81.8</v>
      </c>
      <c r="R237" s="41">
        <v>77.8</v>
      </c>
      <c r="S237" s="41">
        <v>74.2</v>
      </c>
    </row>
    <row r="238" spans="1:19" hidden="1" x14ac:dyDescent="0.3">
      <c r="B238" s="136" t="s">
        <v>416</v>
      </c>
      <c r="C238" s="41">
        <v>89.4</v>
      </c>
      <c r="D238" s="41">
        <v>92.3</v>
      </c>
      <c r="E238" s="41">
        <v>80.599999999999994</v>
      </c>
      <c r="F238" s="41">
        <v>92.9</v>
      </c>
      <c r="G238" s="41">
        <v>96.2</v>
      </c>
      <c r="H238" s="41">
        <v>95.7</v>
      </c>
      <c r="I238" s="41">
        <v>87.7</v>
      </c>
      <c r="J238" s="41">
        <v>95.1</v>
      </c>
      <c r="K238" s="41">
        <v>101.3</v>
      </c>
      <c r="L238" s="41">
        <v>82.6</v>
      </c>
      <c r="M238" s="41">
        <v>95.3</v>
      </c>
      <c r="N238" s="41">
        <v>84.8</v>
      </c>
      <c r="O238" s="41">
        <v>80.099999999999994</v>
      </c>
      <c r="P238" s="41">
        <v>93</v>
      </c>
      <c r="Q238" s="41">
        <v>82.4</v>
      </c>
      <c r="R238" s="41">
        <v>78.8</v>
      </c>
      <c r="S238" s="41">
        <v>75.099999999999994</v>
      </c>
    </row>
    <row r="239" spans="1:19" hidden="1" x14ac:dyDescent="0.3">
      <c r="B239" s="136" t="s">
        <v>417</v>
      </c>
      <c r="C239" s="41">
        <v>91.9</v>
      </c>
      <c r="D239" s="41">
        <v>94.6</v>
      </c>
      <c r="E239" s="41">
        <v>84.3</v>
      </c>
      <c r="F239" s="41">
        <v>97.8</v>
      </c>
      <c r="G239" s="41">
        <v>96.7</v>
      </c>
      <c r="H239" s="41">
        <v>96.9</v>
      </c>
      <c r="I239" s="41">
        <v>90.4</v>
      </c>
      <c r="J239" s="41">
        <v>95.3</v>
      </c>
      <c r="K239" s="41">
        <v>103.6</v>
      </c>
      <c r="L239" s="41">
        <v>81.599999999999994</v>
      </c>
      <c r="M239" s="41">
        <v>98.2</v>
      </c>
      <c r="N239" s="41">
        <v>86.2</v>
      </c>
      <c r="O239" s="41">
        <v>81.5</v>
      </c>
      <c r="P239" s="41">
        <v>97.2</v>
      </c>
      <c r="Q239" s="41">
        <v>84.5</v>
      </c>
      <c r="R239" s="41">
        <v>85.5</v>
      </c>
      <c r="S239" s="41">
        <v>71.7</v>
      </c>
    </row>
    <row r="240" spans="1:19" hidden="1" x14ac:dyDescent="0.3">
      <c r="B240" s="136" t="s">
        <v>418</v>
      </c>
      <c r="C240" s="41">
        <v>91.1</v>
      </c>
      <c r="D240" s="41">
        <v>94.2</v>
      </c>
      <c r="E240" s="41">
        <v>84.1</v>
      </c>
      <c r="F240" s="41">
        <v>96.6</v>
      </c>
      <c r="G240" s="41">
        <v>96.8</v>
      </c>
      <c r="H240" s="41">
        <v>96.8</v>
      </c>
      <c r="I240" s="41">
        <v>90.3</v>
      </c>
      <c r="J240" s="41">
        <v>96</v>
      </c>
      <c r="K240" s="41">
        <v>104.5</v>
      </c>
      <c r="L240" s="41">
        <v>82.2</v>
      </c>
      <c r="M240" s="41">
        <v>96.2</v>
      </c>
      <c r="N240" s="41">
        <v>87.1</v>
      </c>
      <c r="O240" s="41">
        <v>82.3</v>
      </c>
      <c r="P240" s="41">
        <v>97.9</v>
      </c>
      <c r="Q240" s="41">
        <v>84.1</v>
      </c>
      <c r="R240" s="41">
        <v>84.8</v>
      </c>
      <c r="S240" s="41">
        <v>72.7</v>
      </c>
    </row>
    <row r="241" spans="1:19" hidden="1" x14ac:dyDescent="0.3">
      <c r="B241" s="136" t="s">
        <v>419</v>
      </c>
      <c r="C241" s="41">
        <v>90.9</v>
      </c>
      <c r="D241" s="41">
        <v>94.5</v>
      </c>
      <c r="E241" s="41">
        <v>82.3</v>
      </c>
      <c r="F241" s="41">
        <v>96.9</v>
      </c>
      <c r="G241" s="41">
        <v>97.8</v>
      </c>
      <c r="H241" s="41">
        <v>97.6</v>
      </c>
      <c r="I241" s="41">
        <v>89.6</v>
      </c>
      <c r="J241" s="41">
        <v>94.2</v>
      </c>
      <c r="K241" s="41">
        <v>103</v>
      </c>
      <c r="L241" s="41">
        <v>85.1</v>
      </c>
      <c r="M241" s="41">
        <v>96.1</v>
      </c>
      <c r="N241" s="41">
        <v>87.6</v>
      </c>
      <c r="O241" s="41">
        <v>82.3</v>
      </c>
      <c r="P241" s="41">
        <v>98.6</v>
      </c>
      <c r="Q241" s="41">
        <v>84.2</v>
      </c>
      <c r="R241" s="41">
        <v>78.900000000000006</v>
      </c>
      <c r="S241" s="41">
        <v>71</v>
      </c>
    </row>
    <row r="242" spans="1:19" hidden="1" x14ac:dyDescent="0.3">
      <c r="B242" s="136" t="s">
        <v>420</v>
      </c>
      <c r="C242" s="41">
        <v>92.1</v>
      </c>
      <c r="D242" s="41">
        <v>96.1</v>
      </c>
      <c r="E242" s="41">
        <v>84.1</v>
      </c>
      <c r="F242" s="41">
        <v>98.4</v>
      </c>
      <c r="G242" s="41">
        <v>98.3</v>
      </c>
      <c r="H242" s="41">
        <v>98.2</v>
      </c>
      <c r="I242" s="41">
        <v>91.1</v>
      </c>
      <c r="J242" s="41">
        <v>95.4</v>
      </c>
      <c r="K242" s="41">
        <v>106.2</v>
      </c>
      <c r="L242" s="41">
        <v>85.7</v>
      </c>
      <c r="M242" s="41">
        <v>99.7</v>
      </c>
      <c r="N242" s="41">
        <v>88.4</v>
      </c>
      <c r="O242" s="41">
        <v>84.3</v>
      </c>
      <c r="P242" s="41">
        <v>99</v>
      </c>
      <c r="Q242" s="41">
        <v>89</v>
      </c>
      <c r="R242" s="41">
        <v>78.3</v>
      </c>
      <c r="S242" s="41">
        <v>74</v>
      </c>
    </row>
    <row r="243" spans="1:19" hidden="1" x14ac:dyDescent="0.3">
      <c r="B243" s="136" t="s">
        <v>421</v>
      </c>
      <c r="C243" s="41">
        <v>93.3</v>
      </c>
      <c r="D243" s="41">
        <v>95.9</v>
      </c>
      <c r="E243" s="41">
        <v>87</v>
      </c>
      <c r="F243" s="41">
        <v>96.8</v>
      </c>
      <c r="G243" s="41">
        <v>99.2</v>
      </c>
      <c r="H243" s="41">
        <v>98.8</v>
      </c>
      <c r="I243" s="41">
        <v>92.4</v>
      </c>
      <c r="J243" s="41">
        <v>96.1</v>
      </c>
      <c r="K243" s="41">
        <v>104.4</v>
      </c>
      <c r="L243" s="41">
        <v>86.4</v>
      </c>
      <c r="M243" s="41">
        <v>97.6</v>
      </c>
      <c r="N243" s="41">
        <v>89</v>
      </c>
      <c r="O243" s="41">
        <v>83.5</v>
      </c>
      <c r="P243" s="41">
        <v>99.6</v>
      </c>
      <c r="Q243" s="41">
        <v>88.3</v>
      </c>
      <c r="R243" s="41">
        <v>88.7</v>
      </c>
      <c r="S243" s="41">
        <v>74.400000000000006</v>
      </c>
    </row>
    <row r="244" spans="1:19" hidden="1" x14ac:dyDescent="0.3">
      <c r="B244" s="136" t="s">
        <v>422</v>
      </c>
      <c r="C244" s="41">
        <v>94.8</v>
      </c>
      <c r="D244" s="41">
        <v>97.4</v>
      </c>
      <c r="E244" s="41">
        <v>90</v>
      </c>
      <c r="F244" s="41">
        <v>101.2</v>
      </c>
      <c r="G244" s="41">
        <v>98.3</v>
      </c>
      <c r="H244" s="41">
        <v>98.8</v>
      </c>
      <c r="I244" s="41">
        <v>94.4</v>
      </c>
      <c r="J244" s="41">
        <v>95.1</v>
      </c>
      <c r="K244" s="41">
        <v>104.9</v>
      </c>
      <c r="L244" s="41">
        <v>85.9</v>
      </c>
      <c r="M244" s="41">
        <v>100.1</v>
      </c>
      <c r="N244" s="41">
        <v>91.1</v>
      </c>
      <c r="O244" s="41">
        <v>87.5</v>
      </c>
      <c r="P244" s="41">
        <v>101.9</v>
      </c>
      <c r="Q244" s="41">
        <v>91.6</v>
      </c>
      <c r="R244" s="41">
        <v>90.9</v>
      </c>
      <c r="S244" s="41">
        <v>74.5</v>
      </c>
    </row>
    <row r="245" spans="1:19" hidden="1" x14ac:dyDescent="0.3">
      <c r="B245" s="136" t="s">
        <v>423</v>
      </c>
      <c r="C245" s="41">
        <v>94.3</v>
      </c>
      <c r="D245" s="41">
        <v>97.3</v>
      </c>
      <c r="E245" s="41">
        <v>89.1</v>
      </c>
      <c r="F245" s="41">
        <v>98.4</v>
      </c>
      <c r="G245" s="41">
        <v>99.2</v>
      </c>
      <c r="H245" s="41">
        <v>99</v>
      </c>
      <c r="I245" s="41">
        <v>93.9</v>
      </c>
      <c r="J245" s="41">
        <v>93.6</v>
      </c>
      <c r="K245" s="41">
        <v>106.1</v>
      </c>
      <c r="L245" s="41">
        <v>82.6</v>
      </c>
      <c r="M245" s="41">
        <v>100.9</v>
      </c>
      <c r="N245" s="41">
        <v>89.7</v>
      </c>
      <c r="O245" s="41">
        <v>88.9</v>
      </c>
      <c r="P245" s="41">
        <v>100.5</v>
      </c>
      <c r="Q245" s="41">
        <v>93.7</v>
      </c>
      <c r="R245" s="41">
        <v>87.8</v>
      </c>
      <c r="S245" s="41">
        <v>74.7</v>
      </c>
    </row>
    <row r="246" spans="1:19" hidden="1" x14ac:dyDescent="0.3">
      <c r="B246" s="136" t="s">
        <v>424</v>
      </c>
      <c r="C246" s="41">
        <v>94.9</v>
      </c>
      <c r="D246" s="41">
        <v>96.3</v>
      </c>
      <c r="E246" s="41">
        <v>93.8</v>
      </c>
      <c r="F246" s="41">
        <v>97.6</v>
      </c>
      <c r="G246" s="41">
        <v>96.9</v>
      </c>
      <c r="H246" s="41">
        <v>97</v>
      </c>
      <c r="I246" s="41">
        <v>95.4</v>
      </c>
      <c r="J246" s="41">
        <v>85.8</v>
      </c>
      <c r="K246" s="41">
        <v>103.9</v>
      </c>
      <c r="L246" s="41">
        <v>84.4</v>
      </c>
      <c r="M246" s="41">
        <v>97.1</v>
      </c>
      <c r="N246" s="41">
        <v>91.5</v>
      </c>
      <c r="O246" s="41">
        <v>90.7</v>
      </c>
      <c r="P246" s="41">
        <v>101.5</v>
      </c>
      <c r="Q246" s="41">
        <v>96.8</v>
      </c>
      <c r="R246" s="41">
        <v>98.1</v>
      </c>
      <c r="S246" s="41">
        <v>75.7</v>
      </c>
    </row>
    <row r="247" spans="1:19" hidden="1" x14ac:dyDescent="0.3">
      <c r="A247" s="135" t="s">
        <v>361</v>
      </c>
      <c r="B247" s="136" t="s">
        <v>413</v>
      </c>
      <c r="C247" s="41">
        <v>95.7</v>
      </c>
      <c r="D247" s="41">
        <v>99.2</v>
      </c>
      <c r="E247" s="41">
        <v>90.6</v>
      </c>
      <c r="F247" s="41">
        <v>100.1</v>
      </c>
      <c r="G247" s="41">
        <v>98.7</v>
      </c>
      <c r="H247" s="41">
        <v>98.9</v>
      </c>
      <c r="I247" s="41">
        <v>95.2</v>
      </c>
      <c r="J247" s="41">
        <v>98.1</v>
      </c>
      <c r="K247" s="41">
        <v>105.8</v>
      </c>
      <c r="L247" s="41">
        <v>86.9</v>
      </c>
      <c r="M247" s="41">
        <v>101.2</v>
      </c>
      <c r="N247" s="41">
        <v>92.6</v>
      </c>
      <c r="O247" s="41">
        <v>92.6</v>
      </c>
      <c r="P247" s="41">
        <v>102.2</v>
      </c>
      <c r="Q247" s="41">
        <v>93.1</v>
      </c>
      <c r="R247" s="41">
        <v>89.8</v>
      </c>
      <c r="S247" s="41">
        <v>79.400000000000006</v>
      </c>
    </row>
    <row r="248" spans="1:19" hidden="1" x14ac:dyDescent="0.3">
      <c r="B248" s="136" t="s">
        <v>414</v>
      </c>
      <c r="C248" s="41">
        <v>96.7</v>
      </c>
      <c r="D248" s="41">
        <v>99.8</v>
      </c>
      <c r="E248" s="41">
        <v>92</v>
      </c>
      <c r="F248" s="41">
        <v>100.6</v>
      </c>
      <c r="G248" s="41">
        <v>100.4</v>
      </c>
      <c r="H248" s="41">
        <v>100.4</v>
      </c>
      <c r="I248" s="41">
        <v>96.3</v>
      </c>
      <c r="J248" s="41">
        <v>98.8</v>
      </c>
      <c r="K248" s="41">
        <v>106.4</v>
      </c>
      <c r="L248" s="41">
        <v>93.2</v>
      </c>
      <c r="M248" s="41">
        <v>102.4</v>
      </c>
      <c r="N248" s="41">
        <v>93.1</v>
      </c>
      <c r="O248" s="41">
        <v>94.3</v>
      </c>
      <c r="P248" s="41">
        <v>102.4</v>
      </c>
      <c r="Q248" s="41">
        <v>94.7</v>
      </c>
      <c r="R248" s="41">
        <v>92.3</v>
      </c>
      <c r="S248" s="41">
        <v>81.400000000000006</v>
      </c>
    </row>
    <row r="249" spans="1:19" hidden="1" x14ac:dyDescent="0.3">
      <c r="B249" s="136" t="s">
        <v>415</v>
      </c>
      <c r="C249" s="41">
        <v>96.9</v>
      </c>
      <c r="D249" s="41">
        <v>100.2</v>
      </c>
      <c r="E249" s="41">
        <v>93</v>
      </c>
      <c r="F249" s="41">
        <v>101.3</v>
      </c>
      <c r="G249" s="41">
        <v>100.1</v>
      </c>
      <c r="H249" s="41">
        <v>100.3</v>
      </c>
      <c r="I249" s="41">
        <v>96.9</v>
      </c>
      <c r="J249" s="41">
        <v>97</v>
      </c>
      <c r="K249" s="41">
        <v>107.3</v>
      </c>
      <c r="L249" s="41">
        <v>90.2</v>
      </c>
      <c r="M249" s="41">
        <v>101.3</v>
      </c>
      <c r="N249" s="41">
        <v>94.6</v>
      </c>
      <c r="O249" s="41">
        <v>90.6</v>
      </c>
      <c r="P249" s="41">
        <v>104.3</v>
      </c>
      <c r="Q249" s="41">
        <v>97.9</v>
      </c>
      <c r="R249" s="41">
        <v>92.3</v>
      </c>
      <c r="S249" s="41">
        <v>84.5</v>
      </c>
    </row>
    <row r="250" spans="1:19" hidden="1" x14ac:dyDescent="0.3">
      <c r="B250" s="136" t="s">
        <v>416</v>
      </c>
      <c r="C250" s="41">
        <v>97.1</v>
      </c>
      <c r="D250" s="41">
        <v>101.1</v>
      </c>
      <c r="E250" s="41">
        <v>93.2</v>
      </c>
      <c r="F250" s="41">
        <v>102.1</v>
      </c>
      <c r="G250" s="41">
        <v>100.6</v>
      </c>
      <c r="H250" s="41">
        <v>100.9</v>
      </c>
      <c r="I250" s="41">
        <v>97.4</v>
      </c>
      <c r="J250" s="41">
        <v>98.2</v>
      </c>
      <c r="K250" s="41">
        <v>107.4</v>
      </c>
      <c r="L250" s="41">
        <v>89.6</v>
      </c>
      <c r="M250" s="41">
        <v>103.2</v>
      </c>
      <c r="N250" s="41">
        <v>95.1</v>
      </c>
      <c r="O250" s="41">
        <v>92.8</v>
      </c>
      <c r="P250" s="41">
        <v>104.4</v>
      </c>
      <c r="Q250" s="41">
        <v>97.2</v>
      </c>
      <c r="R250" s="41">
        <v>92.4</v>
      </c>
      <c r="S250" s="41">
        <v>83.1</v>
      </c>
    </row>
    <row r="251" spans="1:19" hidden="1" x14ac:dyDescent="0.3">
      <c r="B251" s="136" t="s">
        <v>417</v>
      </c>
      <c r="C251" s="41">
        <v>98</v>
      </c>
      <c r="D251" s="41">
        <v>101.1</v>
      </c>
      <c r="E251" s="41">
        <v>95.9</v>
      </c>
      <c r="F251" s="41">
        <v>102.5</v>
      </c>
      <c r="G251" s="41">
        <v>100.2</v>
      </c>
      <c r="H251" s="41">
        <v>100.6</v>
      </c>
      <c r="I251" s="41">
        <v>98.7</v>
      </c>
      <c r="J251" s="41">
        <v>99.3</v>
      </c>
      <c r="K251" s="41">
        <v>105</v>
      </c>
      <c r="L251" s="41">
        <v>92</v>
      </c>
      <c r="M251" s="41">
        <v>104.1</v>
      </c>
      <c r="N251" s="41">
        <v>97</v>
      </c>
      <c r="O251" s="41">
        <v>92.9</v>
      </c>
      <c r="P251" s="41">
        <v>105.6</v>
      </c>
      <c r="Q251" s="41">
        <v>97.8</v>
      </c>
      <c r="R251" s="41">
        <v>96.7</v>
      </c>
      <c r="S251" s="41">
        <v>84.7</v>
      </c>
    </row>
    <row r="252" spans="1:19" hidden="1" x14ac:dyDescent="0.3">
      <c r="B252" s="136" t="s">
        <v>418</v>
      </c>
      <c r="C252" s="41">
        <v>96.5</v>
      </c>
      <c r="D252" s="41">
        <v>100.6</v>
      </c>
      <c r="E252" s="41">
        <v>93.4</v>
      </c>
      <c r="F252" s="41">
        <v>95.2</v>
      </c>
      <c r="G252" s="41">
        <v>100.3</v>
      </c>
      <c r="H252" s="41">
        <v>99.3</v>
      </c>
      <c r="I252" s="41">
        <v>97.1</v>
      </c>
      <c r="J252" s="41">
        <v>97.4</v>
      </c>
      <c r="K252" s="41">
        <v>105.5</v>
      </c>
      <c r="L252" s="41">
        <v>89.1</v>
      </c>
      <c r="M252" s="41">
        <v>102.5</v>
      </c>
      <c r="N252" s="41">
        <v>96</v>
      </c>
      <c r="O252" s="41">
        <v>92.9</v>
      </c>
      <c r="P252" s="41">
        <v>103.7</v>
      </c>
      <c r="Q252" s="41">
        <v>98.1</v>
      </c>
      <c r="R252" s="41">
        <v>91.5</v>
      </c>
      <c r="S252" s="41">
        <v>81.3</v>
      </c>
    </row>
    <row r="253" spans="1:19" hidden="1" x14ac:dyDescent="0.3">
      <c r="B253" s="136" t="s">
        <v>419</v>
      </c>
      <c r="C253" s="41">
        <v>99.4</v>
      </c>
      <c r="D253" s="41">
        <v>102.4</v>
      </c>
      <c r="E253" s="41">
        <v>97.5</v>
      </c>
      <c r="F253" s="41">
        <v>107.5</v>
      </c>
      <c r="G253" s="41">
        <v>100.7</v>
      </c>
      <c r="H253" s="41">
        <v>101.9</v>
      </c>
      <c r="I253" s="41">
        <v>100.1</v>
      </c>
      <c r="J253" s="41">
        <v>99</v>
      </c>
      <c r="K253" s="41">
        <v>103.7</v>
      </c>
      <c r="L253" s="41">
        <v>92.7</v>
      </c>
      <c r="M253" s="41">
        <v>104</v>
      </c>
      <c r="N253" s="41">
        <v>98.5</v>
      </c>
      <c r="O253" s="41">
        <v>99.3</v>
      </c>
      <c r="P253" s="41">
        <v>106.8</v>
      </c>
      <c r="Q253" s="41">
        <v>101.4</v>
      </c>
      <c r="R253" s="41">
        <v>96.5</v>
      </c>
      <c r="S253" s="41">
        <v>83.2</v>
      </c>
    </row>
    <row r="254" spans="1:19" hidden="1" x14ac:dyDescent="0.3">
      <c r="B254" s="136" t="s">
        <v>420</v>
      </c>
      <c r="C254" s="41">
        <v>98.8</v>
      </c>
      <c r="D254" s="41">
        <v>102.4</v>
      </c>
      <c r="E254" s="41">
        <v>97.6</v>
      </c>
      <c r="F254" s="41">
        <v>99.2</v>
      </c>
      <c r="G254" s="41">
        <v>97.3</v>
      </c>
      <c r="H254" s="41">
        <v>97.7</v>
      </c>
      <c r="I254" s="41">
        <v>99.4</v>
      </c>
      <c r="J254" s="41">
        <v>98.7</v>
      </c>
      <c r="K254" s="41">
        <v>103.6</v>
      </c>
      <c r="L254" s="41">
        <v>82.2</v>
      </c>
      <c r="M254" s="41">
        <v>102.8</v>
      </c>
      <c r="N254" s="41">
        <v>97.9</v>
      </c>
      <c r="O254" s="41">
        <v>98.2</v>
      </c>
      <c r="P254" s="41">
        <v>107.3</v>
      </c>
      <c r="Q254" s="41">
        <v>102</v>
      </c>
      <c r="R254" s="41">
        <v>97.6</v>
      </c>
      <c r="S254" s="41">
        <v>84.7</v>
      </c>
    </row>
    <row r="255" spans="1:19" hidden="1" x14ac:dyDescent="0.3">
      <c r="B255" s="136" t="s">
        <v>421</v>
      </c>
      <c r="C255" s="41">
        <v>97.3</v>
      </c>
      <c r="D255" s="41">
        <v>100.4</v>
      </c>
      <c r="E255" s="41">
        <v>95.2</v>
      </c>
      <c r="F255" s="41">
        <v>100.4</v>
      </c>
      <c r="G255" s="41">
        <v>98.4</v>
      </c>
      <c r="H255" s="41">
        <v>98.8</v>
      </c>
      <c r="I255" s="41">
        <v>97.7</v>
      </c>
      <c r="J255" s="41">
        <v>98.8</v>
      </c>
      <c r="K255" s="41">
        <v>102.4</v>
      </c>
      <c r="L255" s="41">
        <v>82.7</v>
      </c>
      <c r="M255" s="41">
        <v>99.2</v>
      </c>
      <c r="N255" s="41">
        <v>97.2</v>
      </c>
      <c r="O255" s="41">
        <v>96.3</v>
      </c>
      <c r="P255" s="41">
        <v>104.9</v>
      </c>
      <c r="Q255" s="41">
        <v>99.2</v>
      </c>
      <c r="R255" s="41">
        <v>94.4</v>
      </c>
      <c r="S255" s="41">
        <v>85</v>
      </c>
    </row>
    <row r="256" spans="1:19" hidden="1" x14ac:dyDescent="0.3">
      <c r="B256" s="136" t="s">
        <v>422</v>
      </c>
      <c r="C256" s="41">
        <v>98.5</v>
      </c>
      <c r="D256" s="41">
        <v>100.8</v>
      </c>
      <c r="E256" s="41">
        <v>97.2</v>
      </c>
      <c r="F256" s="41">
        <v>104.8</v>
      </c>
      <c r="G256" s="41">
        <v>98</v>
      </c>
      <c r="H256" s="41">
        <v>99.2</v>
      </c>
      <c r="I256" s="41">
        <v>99</v>
      </c>
      <c r="J256" s="41">
        <v>100.9</v>
      </c>
      <c r="K256" s="41">
        <v>102</v>
      </c>
      <c r="L256" s="41">
        <v>84.9</v>
      </c>
      <c r="M256" s="41">
        <v>100.3</v>
      </c>
      <c r="N256" s="41">
        <v>98.9</v>
      </c>
      <c r="O256" s="41">
        <v>95.1</v>
      </c>
      <c r="P256" s="41">
        <v>104.7</v>
      </c>
      <c r="Q256" s="41">
        <v>99.6</v>
      </c>
      <c r="R256" s="41">
        <v>97.4</v>
      </c>
      <c r="S256" s="41">
        <v>84.8</v>
      </c>
    </row>
    <row r="257" spans="1:19" hidden="1" x14ac:dyDescent="0.3">
      <c r="B257" s="136" t="s">
        <v>423</v>
      </c>
      <c r="C257" s="41">
        <v>98.1</v>
      </c>
      <c r="D257" s="41">
        <v>100.1</v>
      </c>
      <c r="E257" s="41">
        <v>96.4</v>
      </c>
      <c r="F257" s="41">
        <v>100.9</v>
      </c>
      <c r="G257" s="41">
        <v>98.2</v>
      </c>
      <c r="H257" s="41">
        <v>98.7</v>
      </c>
      <c r="I257" s="41">
        <v>98.1</v>
      </c>
      <c r="J257" s="41">
        <v>102.1</v>
      </c>
      <c r="K257" s="41">
        <v>100.1</v>
      </c>
      <c r="L257" s="41">
        <v>85.3</v>
      </c>
      <c r="M257" s="41">
        <v>98.2</v>
      </c>
      <c r="N257" s="41">
        <v>98.9</v>
      </c>
      <c r="O257" s="41">
        <v>95.2</v>
      </c>
      <c r="P257" s="41">
        <v>105.3</v>
      </c>
      <c r="Q257" s="41">
        <v>100.8</v>
      </c>
      <c r="R257" s="41">
        <v>93.9</v>
      </c>
      <c r="S257" s="41">
        <v>87.1</v>
      </c>
    </row>
    <row r="258" spans="1:19" hidden="1" x14ac:dyDescent="0.3">
      <c r="B258" s="136" t="s">
        <v>424</v>
      </c>
      <c r="C258" s="41">
        <v>97</v>
      </c>
      <c r="D258" s="41">
        <v>98.3</v>
      </c>
      <c r="E258" s="41">
        <v>95.2</v>
      </c>
      <c r="F258" s="41">
        <v>97.9</v>
      </c>
      <c r="G258" s="41">
        <v>98</v>
      </c>
      <c r="H258" s="41">
        <v>98.1</v>
      </c>
      <c r="I258" s="41">
        <v>96.9</v>
      </c>
      <c r="J258" s="41">
        <v>101.4</v>
      </c>
      <c r="K258" s="41">
        <v>96.6</v>
      </c>
      <c r="L258" s="41">
        <v>89.8</v>
      </c>
      <c r="M258" s="41">
        <v>94.6</v>
      </c>
      <c r="N258" s="41">
        <v>97.4</v>
      </c>
      <c r="O258" s="41">
        <v>93.3</v>
      </c>
      <c r="P258" s="41">
        <v>105.4</v>
      </c>
      <c r="Q258" s="41">
        <v>96.7</v>
      </c>
      <c r="R258" s="41">
        <v>95.3</v>
      </c>
      <c r="S258" s="41">
        <v>85.3</v>
      </c>
    </row>
    <row r="259" spans="1:19" hidden="1" x14ac:dyDescent="0.3">
      <c r="A259" s="135" t="s">
        <v>360</v>
      </c>
      <c r="B259" s="136" t="s">
        <v>413</v>
      </c>
      <c r="C259" s="41">
        <v>97.3</v>
      </c>
      <c r="D259" s="41">
        <v>98.9</v>
      </c>
      <c r="E259" s="41">
        <v>96.2</v>
      </c>
      <c r="F259" s="41">
        <v>100</v>
      </c>
      <c r="G259" s="41">
        <v>96</v>
      </c>
      <c r="H259" s="41">
        <v>96.7</v>
      </c>
      <c r="I259" s="41">
        <v>97.3</v>
      </c>
      <c r="J259" s="41">
        <v>100.2</v>
      </c>
      <c r="K259" s="41">
        <v>100.4</v>
      </c>
      <c r="L259" s="41">
        <v>82.3</v>
      </c>
      <c r="M259" s="41">
        <v>96.3</v>
      </c>
      <c r="N259" s="41">
        <v>96.4</v>
      </c>
      <c r="O259" s="41">
        <v>93.6</v>
      </c>
      <c r="P259" s="41">
        <v>103.5</v>
      </c>
      <c r="Q259" s="41">
        <v>100</v>
      </c>
      <c r="R259" s="41">
        <v>96.7</v>
      </c>
      <c r="S259" s="41">
        <v>85.8</v>
      </c>
    </row>
    <row r="260" spans="1:19" hidden="1" x14ac:dyDescent="0.3">
      <c r="B260" s="136" t="s">
        <v>414</v>
      </c>
      <c r="C260" s="41">
        <v>96.6</v>
      </c>
      <c r="D260" s="41">
        <v>98.7</v>
      </c>
      <c r="E260" s="41">
        <v>96.2</v>
      </c>
      <c r="F260" s="41">
        <v>97.5</v>
      </c>
      <c r="G260" s="41">
        <v>96.6</v>
      </c>
      <c r="H260" s="41">
        <v>96.7</v>
      </c>
      <c r="I260" s="41">
        <v>97.2</v>
      </c>
      <c r="J260" s="41">
        <v>90.4</v>
      </c>
      <c r="K260" s="41">
        <v>101.2</v>
      </c>
      <c r="L260" s="41">
        <v>82.5</v>
      </c>
      <c r="M260" s="41">
        <v>98.9</v>
      </c>
      <c r="N260" s="41">
        <v>95.6</v>
      </c>
      <c r="O260" s="41">
        <v>94.9</v>
      </c>
      <c r="P260" s="41">
        <v>103.5</v>
      </c>
      <c r="Q260" s="41">
        <v>101.1</v>
      </c>
      <c r="R260" s="41">
        <v>95.5</v>
      </c>
      <c r="S260" s="41">
        <v>87.1</v>
      </c>
    </row>
    <row r="261" spans="1:19" hidden="1" x14ac:dyDescent="0.3">
      <c r="B261" s="136" t="s">
        <v>415</v>
      </c>
      <c r="C261" s="41">
        <v>98.6</v>
      </c>
      <c r="D261" s="41">
        <v>98.9</v>
      </c>
      <c r="E261" s="41">
        <v>97.9</v>
      </c>
      <c r="F261" s="41">
        <v>97.6</v>
      </c>
      <c r="G261" s="41">
        <v>99.2</v>
      </c>
      <c r="H261" s="41">
        <v>98.9</v>
      </c>
      <c r="I261" s="41">
        <v>98.3</v>
      </c>
      <c r="J261" s="41">
        <v>103.8</v>
      </c>
      <c r="K261" s="41">
        <v>100.3</v>
      </c>
      <c r="L261" s="41">
        <v>90.3</v>
      </c>
      <c r="M261" s="41">
        <v>98.1</v>
      </c>
      <c r="N261" s="41">
        <v>94.9</v>
      </c>
      <c r="O261" s="41">
        <v>94</v>
      </c>
      <c r="P261" s="41">
        <v>103.4</v>
      </c>
      <c r="Q261" s="41">
        <v>105.9</v>
      </c>
      <c r="R261" s="41">
        <v>95.1</v>
      </c>
      <c r="S261" s="41">
        <v>87.8</v>
      </c>
    </row>
    <row r="262" spans="1:19" hidden="1" x14ac:dyDescent="0.3">
      <c r="B262" s="136" t="s">
        <v>416</v>
      </c>
      <c r="C262" s="41">
        <v>96.9</v>
      </c>
      <c r="D262" s="41">
        <v>99</v>
      </c>
      <c r="E262" s="41">
        <v>95</v>
      </c>
      <c r="F262" s="41">
        <v>96.7</v>
      </c>
      <c r="G262" s="41">
        <v>94.7</v>
      </c>
      <c r="H262" s="41">
        <v>95</v>
      </c>
      <c r="I262" s="41">
        <v>96.6</v>
      </c>
      <c r="J262" s="41">
        <v>98.8</v>
      </c>
      <c r="K262" s="41">
        <v>103.6</v>
      </c>
      <c r="L262" s="41">
        <v>81.8</v>
      </c>
      <c r="M262" s="41">
        <v>98.3</v>
      </c>
      <c r="N262" s="41">
        <v>94.6</v>
      </c>
      <c r="O262" s="41">
        <v>94.5</v>
      </c>
      <c r="P262" s="41">
        <v>101.9</v>
      </c>
      <c r="Q262" s="41">
        <v>100.4</v>
      </c>
      <c r="R262" s="41">
        <v>92.7</v>
      </c>
      <c r="S262" s="41">
        <v>87.2</v>
      </c>
    </row>
    <row r="263" spans="1:19" hidden="1" x14ac:dyDescent="0.3">
      <c r="B263" s="136" t="s">
        <v>417</v>
      </c>
      <c r="C263" s="41">
        <v>98.5</v>
      </c>
      <c r="D263" s="41">
        <v>99.6</v>
      </c>
      <c r="E263" s="41">
        <v>97.6</v>
      </c>
      <c r="F263" s="41">
        <v>100.7</v>
      </c>
      <c r="G263" s="41">
        <v>97.8</v>
      </c>
      <c r="H263" s="41">
        <v>98.3</v>
      </c>
      <c r="I263" s="41">
        <v>98.5</v>
      </c>
      <c r="J263" s="41">
        <v>99.9</v>
      </c>
      <c r="K263" s="41">
        <v>103.2</v>
      </c>
      <c r="L263" s="41">
        <v>82.8</v>
      </c>
      <c r="M263" s="41">
        <v>99.8</v>
      </c>
      <c r="N263" s="41">
        <v>97.4</v>
      </c>
      <c r="O263" s="41">
        <v>95.2</v>
      </c>
      <c r="P263" s="41">
        <v>103.5</v>
      </c>
      <c r="Q263" s="41">
        <v>101.9</v>
      </c>
      <c r="R263" s="41">
        <v>94.5</v>
      </c>
      <c r="S263" s="41">
        <v>88.9</v>
      </c>
    </row>
    <row r="264" spans="1:19" hidden="1" x14ac:dyDescent="0.3">
      <c r="B264" s="136" t="s">
        <v>418</v>
      </c>
      <c r="C264" s="41">
        <v>97.6</v>
      </c>
      <c r="D264" s="41">
        <v>99.3</v>
      </c>
      <c r="E264" s="41">
        <v>95.5</v>
      </c>
      <c r="F264" s="41">
        <v>96.9</v>
      </c>
      <c r="G264" s="41">
        <v>97.8</v>
      </c>
      <c r="H264" s="41">
        <v>97.6</v>
      </c>
      <c r="I264" s="41">
        <v>97.2</v>
      </c>
      <c r="J264" s="41">
        <v>100.3</v>
      </c>
      <c r="K264" s="41">
        <v>100.8</v>
      </c>
      <c r="L264" s="41">
        <v>84.4</v>
      </c>
      <c r="M264" s="41">
        <v>100</v>
      </c>
      <c r="N264" s="41">
        <v>95.6</v>
      </c>
      <c r="O264" s="41">
        <v>94.3</v>
      </c>
      <c r="P264" s="41">
        <v>103.2</v>
      </c>
      <c r="Q264" s="41">
        <v>99.6</v>
      </c>
      <c r="R264" s="41">
        <v>93.3</v>
      </c>
      <c r="S264" s="41">
        <v>88</v>
      </c>
    </row>
    <row r="265" spans="1:19" hidden="1" x14ac:dyDescent="0.3">
      <c r="B265" s="136" t="s">
        <v>419</v>
      </c>
      <c r="C265" s="41">
        <v>98.3</v>
      </c>
      <c r="D265" s="41">
        <v>99.4</v>
      </c>
      <c r="E265" s="41">
        <v>97.9</v>
      </c>
      <c r="F265" s="41">
        <v>99.1</v>
      </c>
      <c r="G265" s="41">
        <v>97.3</v>
      </c>
      <c r="H265" s="41">
        <v>97.6</v>
      </c>
      <c r="I265" s="41">
        <v>98.5</v>
      </c>
      <c r="J265" s="41">
        <v>100.8</v>
      </c>
      <c r="K265" s="41">
        <v>101.5</v>
      </c>
      <c r="L265" s="41">
        <v>88.1</v>
      </c>
      <c r="M265" s="41">
        <v>100</v>
      </c>
      <c r="N265" s="41">
        <v>95.9</v>
      </c>
      <c r="O265" s="41">
        <v>98.5</v>
      </c>
      <c r="P265" s="41">
        <v>102.5</v>
      </c>
      <c r="Q265" s="41">
        <v>102.3</v>
      </c>
      <c r="R265" s="41">
        <v>95.8</v>
      </c>
      <c r="S265" s="41">
        <v>89.4</v>
      </c>
    </row>
    <row r="266" spans="1:19" hidden="1" x14ac:dyDescent="0.3">
      <c r="B266" s="136" t="s">
        <v>420</v>
      </c>
      <c r="C266" s="41">
        <v>98.3</v>
      </c>
      <c r="D266" s="41">
        <v>99.1</v>
      </c>
      <c r="E266" s="41">
        <v>97.6</v>
      </c>
      <c r="F266" s="41">
        <v>99.7</v>
      </c>
      <c r="G266" s="41">
        <v>98.1</v>
      </c>
      <c r="H266" s="41">
        <v>98.5</v>
      </c>
      <c r="I266" s="41">
        <v>98.4</v>
      </c>
      <c r="J266" s="41">
        <v>99.6</v>
      </c>
      <c r="K266" s="41">
        <v>102</v>
      </c>
      <c r="L266" s="41">
        <v>86.5</v>
      </c>
      <c r="M266" s="41">
        <v>97.5</v>
      </c>
      <c r="N266" s="41">
        <v>95.5</v>
      </c>
      <c r="O266" s="41">
        <v>92.6</v>
      </c>
      <c r="P266" s="41">
        <v>103</v>
      </c>
      <c r="Q266" s="41">
        <v>98.6</v>
      </c>
      <c r="R266" s="41">
        <v>98.8</v>
      </c>
      <c r="S266" s="41">
        <v>89.2</v>
      </c>
    </row>
    <row r="267" spans="1:19" hidden="1" x14ac:dyDescent="0.3">
      <c r="B267" s="136" t="s">
        <v>421</v>
      </c>
      <c r="C267" s="41">
        <v>97.5</v>
      </c>
      <c r="D267" s="41">
        <v>97.8</v>
      </c>
      <c r="E267" s="41">
        <v>96.1</v>
      </c>
      <c r="F267" s="41">
        <v>98.3</v>
      </c>
      <c r="G267" s="41">
        <v>98.8</v>
      </c>
      <c r="H267" s="41">
        <v>98.7</v>
      </c>
      <c r="I267" s="41">
        <v>97.2</v>
      </c>
      <c r="J267" s="41">
        <v>101.1</v>
      </c>
      <c r="K267" s="41">
        <v>100.9</v>
      </c>
      <c r="L267" s="41">
        <v>88.7</v>
      </c>
      <c r="M267" s="41">
        <v>99.1</v>
      </c>
      <c r="N267" s="41">
        <v>95.4</v>
      </c>
      <c r="O267" s="41">
        <v>90.2</v>
      </c>
      <c r="P267" s="41">
        <v>102.2</v>
      </c>
      <c r="Q267" s="41">
        <v>99</v>
      </c>
      <c r="R267" s="41">
        <v>95.4</v>
      </c>
      <c r="S267" s="41">
        <v>88.6</v>
      </c>
    </row>
    <row r="268" spans="1:19" hidden="1" x14ac:dyDescent="0.3">
      <c r="B268" s="136" t="s">
        <v>422</v>
      </c>
      <c r="C268" s="41">
        <v>96.1</v>
      </c>
      <c r="D268" s="41">
        <v>97.3</v>
      </c>
      <c r="E268" s="41">
        <v>93.3</v>
      </c>
      <c r="F268" s="41">
        <v>96.5</v>
      </c>
      <c r="G268" s="41">
        <v>99.2</v>
      </c>
      <c r="H268" s="41">
        <v>98.7</v>
      </c>
      <c r="I268" s="41">
        <v>95.9</v>
      </c>
      <c r="J268" s="41">
        <v>100.1</v>
      </c>
      <c r="K268" s="41">
        <v>100.8</v>
      </c>
      <c r="L268" s="41">
        <v>92.3</v>
      </c>
      <c r="M268" s="41">
        <v>96.2</v>
      </c>
      <c r="N268" s="41">
        <v>94.7</v>
      </c>
      <c r="O268" s="41">
        <v>91</v>
      </c>
      <c r="P268" s="41">
        <v>99</v>
      </c>
      <c r="Q268" s="41">
        <v>97.5</v>
      </c>
      <c r="R268" s="41">
        <v>89.6</v>
      </c>
      <c r="S268" s="41">
        <v>90.4</v>
      </c>
    </row>
    <row r="269" spans="1:19" hidden="1" x14ac:dyDescent="0.3">
      <c r="B269" s="136" t="s">
        <v>423</v>
      </c>
      <c r="C269" s="41">
        <v>95.4</v>
      </c>
      <c r="D269" s="41">
        <v>96.1</v>
      </c>
      <c r="E269" s="41">
        <v>93.8</v>
      </c>
      <c r="F269" s="41">
        <v>93.6</v>
      </c>
      <c r="G269" s="41">
        <v>96.9</v>
      </c>
      <c r="H269" s="41">
        <v>96.3</v>
      </c>
      <c r="I269" s="41">
        <v>95.2</v>
      </c>
      <c r="J269" s="41">
        <v>98.6</v>
      </c>
      <c r="K269" s="41">
        <v>100.9</v>
      </c>
      <c r="L269" s="41">
        <v>85.7</v>
      </c>
      <c r="M269" s="41">
        <v>94.3</v>
      </c>
      <c r="N269" s="41">
        <v>93.4</v>
      </c>
      <c r="O269" s="41">
        <v>89.7</v>
      </c>
      <c r="P269" s="41">
        <v>98.8</v>
      </c>
      <c r="Q269" s="41">
        <v>96.6</v>
      </c>
      <c r="R269" s="41">
        <v>91.7</v>
      </c>
      <c r="S269" s="41">
        <v>90.6</v>
      </c>
    </row>
    <row r="270" spans="1:19" hidden="1" x14ac:dyDescent="0.3">
      <c r="B270" s="136" t="s">
        <v>424</v>
      </c>
      <c r="C270" s="41">
        <v>95.5</v>
      </c>
      <c r="D270" s="41">
        <v>95.7</v>
      </c>
      <c r="E270" s="41">
        <v>94.9</v>
      </c>
      <c r="F270" s="41">
        <v>93.7</v>
      </c>
      <c r="G270" s="41">
        <v>99.7</v>
      </c>
      <c r="H270" s="41">
        <v>98.7</v>
      </c>
      <c r="I270" s="41">
        <v>95.9</v>
      </c>
      <c r="J270" s="41">
        <v>96.2</v>
      </c>
      <c r="K270" s="41">
        <v>101.3</v>
      </c>
      <c r="L270" s="41">
        <v>92.9</v>
      </c>
      <c r="M270" s="41">
        <v>93.7</v>
      </c>
      <c r="N270" s="41">
        <v>96.2</v>
      </c>
      <c r="O270" s="41">
        <v>90.4</v>
      </c>
      <c r="P270" s="41">
        <v>98.9</v>
      </c>
      <c r="Q270" s="41">
        <v>97.3</v>
      </c>
      <c r="R270" s="41">
        <v>91.6</v>
      </c>
      <c r="S270" s="41">
        <v>91.2</v>
      </c>
    </row>
    <row r="271" spans="1:19" hidden="1" x14ac:dyDescent="0.3">
      <c r="A271" s="135" t="s">
        <v>359</v>
      </c>
      <c r="B271" s="136" t="s">
        <v>413</v>
      </c>
      <c r="C271" s="41">
        <v>94.8</v>
      </c>
      <c r="D271" s="41">
        <v>96.4</v>
      </c>
      <c r="E271" s="41">
        <v>92.3</v>
      </c>
      <c r="F271" s="41">
        <v>95.3</v>
      </c>
      <c r="G271" s="41">
        <v>98.6</v>
      </c>
      <c r="H271" s="41">
        <v>98</v>
      </c>
      <c r="I271" s="41">
        <v>94.9</v>
      </c>
      <c r="J271" s="41">
        <v>96.5</v>
      </c>
      <c r="K271" s="41">
        <v>100.1</v>
      </c>
      <c r="L271" s="41">
        <v>87.6</v>
      </c>
      <c r="M271" s="41">
        <v>95.6</v>
      </c>
      <c r="N271" s="41">
        <v>93.9</v>
      </c>
      <c r="O271" s="41">
        <v>89.8</v>
      </c>
      <c r="P271" s="41">
        <v>99.8</v>
      </c>
      <c r="Q271" s="41">
        <v>95</v>
      </c>
      <c r="R271" s="41">
        <v>88.5</v>
      </c>
      <c r="S271" s="41">
        <v>91.4</v>
      </c>
    </row>
    <row r="272" spans="1:19" hidden="1" x14ac:dyDescent="0.3">
      <c r="B272" s="136" t="s">
        <v>414</v>
      </c>
      <c r="C272" s="41">
        <v>95.2</v>
      </c>
      <c r="D272" s="41">
        <v>95.8</v>
      </c>
      <c r="E272" s="41">
        <v>94.6</v>
      </c>
      <c r="F272" s="41">
        <v>95.7</v>
      </c>
      <c r="G272" s="41">
        <v>97.2</v>
      </c>
      <c r="H272" s="41">
        <v>96.9</v>
      </c>
      <c r="I272" s="41">
        <v>95.6</v>
      </c>
      <c r="J272" s="41">
        <v>94.8</v>
      </c>
      <c r="K272" s="41">
        <v>99.4</v>
      </c>
      <c r="L272" s="41">
        <v>88.3</v>
      </c>
      <c r="M272" s="41">
        <v>94.9</v>
      </c>
      <c r="N272" s="41">
        <v>94.3</v>
      </c>
      <c r="O272" s="41">
        <v>89.5</v>
      </c>
      <c r="P272" s="41">
        <v>98.6</v>
      </c>
      <c r="Q272" s="41">
        <v>98.8</v>
      </c>
      <c r="R272" s="41">
        <v>91.6</v>
      </c>
      <c r="S272" s="41">
        <v>91.4</v>
      </c>
    </row>
    <row r="273" spans="1:19" hidden="1" x14ac:dyDescent="0.3">
      <c r="B273" s="136" t="s">
        <v>415</v>
      </c>
      <c r="C273" s="41">
        <v>96.4</v>
      </c>
      <c r="D273" s="41">
        <v>97.6</v>
      </c>
      <c r="E273" s="41">
        <v>95.9</v>
      </c>
      <c r="F273" s="41">
        <v>97.6</v>
      </c>
      <c r="G273" s="41">
        <v>97.6</v>
      </c>
      <c r="H273" s="41">
        <v>97.6</v>
      </c>
      <c r="I273" s="41">
        <v>96.9</v>
      </c>
      <c r="J273" s="41">
        <v>91.1</v>
      </c>
      <c r="K273" s="41">
        <v>100.7</v>
      </c>
      <c r="L273" s="41">
        <v>87.2</v>
      </c>
      <c r="M273" s="41">
        <v>97.2</v>
      </c>
      <c r="N273" s="41">
        <v>95.2</v>
      </c>
      <c r="O273" s="41">
        <v>103.1</v>
      </c>
      <c r="P273" s="41">
        <v>98.9</v>
      </c>
      <c r="Q273" s="41">
        <v>98.4</v>
      </c>
      <c r="R273" s="41">
        <v>95.1</v>
      </c>
      <c r="S273" s="41">
        <v>90.5</v>
      </c>
    </row>
    <row r="274" spans="1:19" hidden="1" x14ac:dyDescent="0.3">
      <c r="B274" s="136" t="s">
        <v>416</v>
      </c>
      <c r="C274" s="41">
        <v>97.2</v>
      </c>
      <c r="D274" s="41">
        <v>96.9</v>
      </c>
      <c r="E274" s="41">
        <v>97.2</v>
      </c>
      <c r="F274" s="41">
        <v>96.2</v>
      </c>
      <c r="G274" s="41">
        <v>97.6</v>
      </c>
      <c r="H274" s="41">
        <v>97.4</v>
      </c>
      <c r="I274" s="41">
        <v>97.1</v>
      </c>
      <c r="J274" s="41">
        <v>98.7</v>
      </c>
      <c r="K274" s="41">
        <v>98.3</v>
      </c>
      <c r="L274" s="41">
        <v>92.1</v>
      </c>
      <c r="M274" s="41">
        <v>97</v>
      </c>
      <c r="N274" s="41">
        <v>95.6</v>
      </c>
      <c r="O274" s="41">
        <v>91.3</v>
      </c>
      <c r="P274" s="41">
        <v>99</v>
      </c>
      <c r="Q274" s="41">
        <v>100.8</v>
      </c>
      <c r="R274" s="41">
        <v>96</v>
      </c>
      <c r="S274" s="41">
        <v>92.7</v>
      </c>
    </row>
    <row r="275" spans="1:19" hidden="1" x14ac:dyDescent="0.3">
      <c r="B275" s="136" t="s">
        <v>417</v>
      </c>
      <c r="C275" s="41">
        <v>96.3</v>
      </c>
      <c r="D275" s="41">
        <v>98.2</v>
      </c>
      <c r="E275" s="41">
        <v>94.7</v>
      </c>
      <c r="F275" s="41">
        <v>93.5</v>
      </c>
      <c r="G275" s="41">
        <v>98.7</v>
      </c>
      <c r="H275" s="41">
        <v>97.8</v>
      </c>
      <c r="I275" s="41">
        <v>96.6</v>
      </c>
      <c r="J275" s="41">
        <v>98.3</v>
      </c>
      <c r="K275" s="41">
        <v>104.1</v>
      </c>
      <c r="L275" s="41">
        <v>91.1</v>
      </c>
      <c r="M275" s="41">
        <v>95.9</v>
      </c>
      <c r="N275" s="41">
        <v>95.8</v>
      </c>
      <c r="O275" s="41">
        <v>94.3</v>
      </c>
      <c r="P275" s="41">
        <v>98.9</v>
      </c>
      <c r="Q275" s="41">
        <v>96.7</v>
      </c>
      <c r="R275" s="41">
        <v>92.6</v>
      </c>
      <c r="S275" s="41">
        <v>90.7</v>
      </c>
    </row>
    <row r="276" spans="1:19" hidden="1" x14ac:dyDescent="0.3">
      <c r="B276" s="136" t="s">
        <v>418</v>
      </c>
      <c r="C276" s="41">
        <v>98</v>
      </c>
      <c r="D276" s="41">
        <v>98.6</v>
      </c>
      <c r="E276" s="41">
        <v>97.8</v>
      </c>
      <c r="F276" s="41">
        <v>100.6</v>
      </c>
      <c r="G276" s="41">
        <v>97.5</v>
      </c>
      <c r="H276" s="41">
        <v>98</v>
      </c>
      <c r="I276" s="41">
        <v>98.1</v>
      </c>
      <c r="J276" s="41">
        <v>100</v>
      </c>
      <c r="K276" s="41">
        <v>101.6</v>
      </c>
      <c r="L276" s="41">
        <v>90.4</v>
      </c>
      <c r="M276" s="41">
        <v>97.6</v>
      </c>
      <c r="N276" s="41">
        <v>97.7</v>
      </c>
      <c r="O276" s="41">
        <v>94.4</v>
      </c>
      <c r="P276" s="41">
        <v>100.3</v>
      </c>
      <c r="Q276" s="41">
        <v>101</v>
      </c>
      <c r="R276" s="41">
        <v>96.7</v>
      </c>
      <c r="S276" s="41">
        <v>92.5</v>
      </c>
    </row>
    <row r="277" spans="1:19" hidden="1" x14ac:dyDescent="0.3">
      <c r="B277" s="136" t="s">
        <v>419</v>
      </c>
      <c r="C277" s="41">
        <v>96.9</v>
      </c>
      <c r="D277" s="41">
        <v>98.3</v>
      </c>
      <c r="E277" s="41">
        <v>94.5</v>
      </c>
      <c r="F277" s="41">
        <v>98.2</v>
      </c>
      <c r="G277" s="41">
        <v>98</v>
      </c>
      <c r="H277" s="41">
        <v>98</v>
      </c>
      <c r="I277" s="41">
        <v>96.4</v>
      </c>
      <c r="J277" s="41">
        <v>101.5</v>
      </c>
      <c r="K277" s="41">
        <v>104.1</v>
      </c>
      <c r="L277" s="41">
        <v>87.7</v>
      </c>
      <c r="M277" s="41">
        <v>96.9</v>
      </c>
      <c r="N277" s="41">
        <v>96.8</v>
      </c>
      <c r="O277" s="41">
        <v>90</v>
      </c>
      <c r="P277" s="41">
        <v>97.4</v>
      </c>
      <c r="Q277" s="41">
        <v>98.3</v>
      </c>
      <c r="R277" s="41">
        <v>90.3</v>
      </c>
      <c r="S277" s="41">
        <v>92.3</v>
      </c>
    </row>
    <row r="278" spans="1:19" hidden="1" x14ac:dyDescent="0.3">
      <c r="B278" s="136" t="s">
        <v>420</v>
      </c>
      <c r="C278" s="41">
        <v>98.5</v>
      </c>
      <c r="D278" s="41">
        <v>98.2</v>
      </c>
      <c r="E278" s="41">
        <v>99.5</v>
      </c>
      <c r="F278" s="41">
        <v>96.3</v>
      </c>
      <c r="G278" s="41">
        <v>98.6</v>
      </c>
      <c r="H278" s="41">
        <v>98.2</v>
      </c>
      <c r="I278" s="41">
        <v>98.7</v>
      </c>
      <c r="J278" s="41">
        <v>101.2</v>
      </c>
      <c r="K278" s="41">
        <v>100.5</v>
      </c>
      <c r="L278" s="41">
        <v>88.8</v>
      </c>
      <c r="M278" s="41">
        <v>94.5</v>
      </c>
      <c r="N278" s="41">
        <v>97.8</v>
      </c>
      <c r="O278" s="41">
        <v>91.9</v>
      </c>
      <c r="P278" s="41">
        <v>98.4</v>
      </c>
      <c r="Q278" s="41">
        <v>97.5</v>
      </c>
      <c r="R278" s="41">
        <v>107</v>
      </c>
      <c r="S278" s="41">
        <v>95.4</v>
      </c>
    </row>
    <row r="279" spans="1:19" hidden="1" x14ac:dyDescent="0.3">
      <c r="B279" s="136" t="s">
        <v>421</v>
      </c>
      <c r="C279" s="41">
        <v>98.2</v>
      </c>
      <c r="D279" s="41">
        <v>98.6</v>
      </c>
      <c r="E279" s="41">
        <v>97.6</v>
      </c>
      <c r="F279" s="41">
        <v>99.7</v>
      </c>
      <c r="G279" s="41">
        <v>98.6</v>
      </c>
      <c r="H279" s="41">
        <v>98.8</v>
      </c>
      <c r="I279" s="41">
        <v>98.2</v>
      </c>
      <c r="J279" s="41">
        <v>101.1</v>
      </c>
      <c r="K279" s="41">
        <v>101.9</v>
      </c>
      <c r="L279" s="41">
        <v>93.6</v>
      </c>
      <c r="M279" s="41">
        <v>99.6</v>
      </c>
      <c r="N279" s="41">
        <v>98.4</v>
      </c>
      <c r="O279" s="41">
        <v>91.3</v>
      </c>
      <c r="P279" s="41">
        <v>98.8</v>
      </c>
      <c r="Q279" s="41">
        <v>99.1</v>
      </c>
      <c r="R279" s="41">
        <v>98.2</v>
      </c>
      <c r="S279" s="41">
        <v>93.5</v>
      </c>
    </row>
    <row r="280" spans="1:19" hidden="1" x14ac:dyDescent="0.3">
      <c r="B280" s="136" t="s">
        <v>422</v>
      </c>
      <c r="C280" s="41">
        <v>97.6</v>
      </c>
      <c r="D280" s="41">
        <v>99.5</v>
      </c>
      <c r="E280" s="41">
        <v>95.3</v>
      </c>
      <c r="F280" s="41">
        <v>96.7</v>
      </c>
      <c r="G280" s="41">
        <v>99.2</v>
      </c>
      <c r="H280" s="41">
        <v>98.7</v>
      </c>
      <c r="I280" s="41">
        <v>97.5</v>
      </c>
      <c r="J280" s="41">
        <v>101.1</v>
      </c>
      <c r="K280" s="41">
        <v>105.1</v>
      </c>
      <c r="L280" s="41">
        <v>93.5</v>
      </c>
      <c r="M280" s="41">
        <v>99.4</v>
      </c>
      <c r="N280" s="41">
        <v>97.7</v>
      </c>
      <c r="O280" s="41">
        <v>89.7</v>
      </c>
      <c r="P280" s="41">
        <v>100.2</v>
      </c>
      <c r="Q280" s="41">
        <v>97.9</v>
      </c>
      <c r="R280" s="41">
        <v>93.1</v>
      </c>
      <c r="S280" s="41">
        <v>92.6</v>
      </c>
    </row>
    <row r="281" spans="1:19" hidden="1" x14ac:dyDescent="0.3">
      <c r="B281" s="136" t="s">
        <v>423</v>
      </c>
      <c r="C281" s="41">
        <v>99.2</v>
      </c>
      <c r="D281" s="41">
        <v>99.9</v>
      </c>
      <c r="E281" s="41">
        <v>99.5</v>
      </c>
      <c r="F281" s="41">
        <v>98.1</v>
      </c>
      <c r="G281" s="41">
        <v>100</v>
      </c>
      <c r="H281" s="41">
        <v>99.6</v>
      </c>
      <c r="I281" s="41">
        <v>99.7</v>
      </c>
      <c r="J281" s="41">
        <v>101.9</v>
      </c>
      <c r="K281" s="41">
        <v>103.9</v>
      </c>
      <c r="L281" s="41">
        <v>95</v>
      </c>
      <c r="M281" s="41">
        <v>99.4</v>
      </c>
      <c r="N281" s="41">
        <v>99.2</v>
      </c>
      <c r="O281" s="41">
        <v>95.5</v>
      </c>
      <c r="P281" s="41">
        <v>99.9</v>
      </c>
      <c r="Q281" s="41">
        <v>100</v>
      </c>
      <c r="R281" s="41">
        <v>102</v>
      </c>
      <c r="S281" s="41">
        <v>93.7</v>
      </c>
    </row>
    <row r="282" spans="1:19" hidden="1" x14ac:dyDescent="0.3">
      <c r="B282" s="136" t="s">
        <v>424</v>
      </c>
      <c r="C282" s="41">
        <v>99.5</v>
      </c>
      <c r="D282" s="41">
        <v>100.2</v>
      </c>
      <c r="E282" s="41">
        <v>99.1</v>
      </c>
      <c r="F282" s="41">
        <v>96.5</v>
      </c>
      <c r="G282" s="41">
        <v>101.6</v>
      </c>
      <c r="H282" s="41">
        <v>100.7</v>
      </c>
      <c r="I282" s="41">
        <v>99.9</v>
      </c>
      <c r="J282" s="41">
        <v>103.1</v>
      </c>
      <c r="K282" s="41">
        <v>105</v>
      </c>
      <c r="L282" s="41">
        <v>101.2</v>
      </c>
      <c r="M282" s="41">
        <v>101.4</v>
      </c>
      <c r="N282" s="41">
        <v>98.8</v>
      </c>
      <c r="O282" s="41">
        <v>95.6</v>
      </c>
      <c r="P282" s="41">
        <v>98.8</v>
      </c>
      <c r="Q282" s="41">
        <v>100.4</v>
      </c>
      <c r="R282" s="41">
        <v>101.6</v>
      </c>
      <c r="S282" s="41">
        <v>93.2</v>
      </c>
    </row>
    <row r="283" spans="1:19" hidden="1" x14ac:dyDescent="0.3">
      <c r="A283" s="135" t="s">
        <v>358</v>
      </c>
      <c r="B283" s="136" t="s">
        <v>413</v>
      </c>
      <c r="C283" s="41">
        <v>99.2</v>
      </c>
      <c r="D283" s="41">
        <v>100</v>
      </c>
      <c r="E283" s="41">
        <v>98.7</v>
      </c>
      <c r="F283" s="41">
        <v>95.6</v>
      </c>
      <c r="G283" s="41">
        <v>100.4</v>
      </c>
      <c r="H283" s="41">
        <v>99.5</v>
      </c>
      <c r="I283" s="41">
        <v>99.3</v>
      </c>
      <c r="J283" s="41">
        <v>104.7</v>
      </c>
      <c r="K283" s="41">
        <v>102.6</v>
      </c>
      <c r="L283" s="41">
        <v>96.4</v>
      </c>
      <c r="M283" s="41">
        <v>99.7</v>
      </c>
      <c r="N283" s="41">
        <v>99.5</v>
      </c>
      <c r="O283" s="41">
        <v>92.5</v>
      </c>
      <c r="P283" s="41">
        <v>100.5</v>
      </c>
      <c r="Q283" s="41">
        <v>100.6</v>
      </c>
      <c r="R283" s="41">
        <v>99.3</v>
      </c>
      <c r="S283" s="41">
        <v>92.8</v>
      </c>
    </row>
    <row r="284" spans="1:19" hidden="1" x14ac:dyDescent="0.3">
      <c r="B284" s="136" t="s">
        <v>414</v>
      </c>
      <c r="C284" s="41">
        <v>99.2</v>
      </c>
      <c r="D284" s="41">
        <v>100.7</v>
      </c>
      <c r="E284" s="41">
        <v>98.4</v>
      </c>
      <c r="F284" s="41">
        <v>97.7</v>
      </c>
      <c r="G284" s="41">
        <v>100.1</v>
      </c>
      <c r="H284" s="41">
        <v>99.7</v>
      </c>
      <c r="I284" s="41">
        <v>99.4</v>
      </c>
      <c r="J284" s="41">
        <v>105.5</v>
      </c>
      <c r="K284" s="41">
        <v>102.7</v>
      </c>
      <c r="L284" s="41">
        <v>96.6</v>
      </c>
      <c r="M284" s="41">
        <v>100.4</v>
      </c>
      <c r="N284" s="41">
        <v>99.2</v>
      </c>
      <c r="O284" s="41">
        <v>95.8</v>
      </c>
      <c r="P284" s="41">
        <v>101.5</v>
      </c>
      <c r="Q284" s="41">
        <v>98.4</v>
      </c>
      <c r="R284" s="41">
        <v>99.7</v>
      </c>
      <c r="S284" s="41">
        <v>93.3</v>
      </c>
    </row>
    <row r="285" spans="1:19" hidden="1" x14ac:dyDescent="0.3">
      <c r="B285" s="136" t="s">
        <v>415</v>
      </c>
      <c r="C285" s="41">
        <v>99.1</v>
      </c>
      <c r="D285" s="41">
        <v>100.6</v>
      </c>
      <c r="E285" s="41">
        <v>99.1</v>
      </c>
      <c r="F285" s="41">
        <v>99.4</v>
      </c>
      <c r="G285" s="41">
        <v>100.1</v>
      </c>
      <c r="H285" s="41">
        <v>100</v>
      </c>
      <c r="I285" s="41">
        <v>99.8</v>
      </c>
      <c r="J285" s="41">
        <v>102.2</v>
      </c>
      <c r="K285" s="41">
        <v>102.2</v>
      </c>
      <c r="L285" s="41">
        <v>96.3</v>
      </c>
      <c r="M285" s="41">
        <v>102.2</v>
      </c>
      <c r="N285" s="41">
        <v>100</v>
      </c>
      <c r="O285" s="41">
        <v>96.1</v>
      </c>
      <c r="P285" s="41">
        <v>101</v>
      </c>
      <c r="Q285" s="41">
        <v>99.9</v>
      </c>
      <c r="R285" s="41">
        <v>101.4</v>
      </c>
      <c r="S285" s="41">
        <v>94.3</v>
      </c>
    </row>
    <row r="286" spans="1:19" hidden="1" x14ac:dyDescent="0.3">
      <c r="B286" s="136" t="s">
        <v>416</v>
      </c>
      <c r="C286" s="41">
        <v>98.8</v>
      </c>
      <c r="D286" s="41">
        <v>100.7</v>
      </c>
      <c r="E286" s="41">
        <v>97.9</v>
      </c>
      <c r="F286" s="41">
        <v>96.7</v>
      </c>
      <c r="G286" s="41">
        <v>101.7</v>
      </c>
      <c r="H286" s="41">
        <v>100.8</v>
      </c>
      <c r="I286" s="41">
        <v>99.5</v>
      </c>
      <c r="J286" s="41">
        <v>102.3</v>
      </c>
      <c r="K286" s="41">
        <v>101.8</v>
      </c>
      <c r="L286" s="41">
        <v>97.6</v>
      </c>
      <c r="M286" s="41">
        <v>100.6</v>
      </c>
      <c r="N286" s="41">
        <v>99.9</v>
      </c>
      <c r="O286" s="41">
        <v>97</v>
      </c>
      <c r="P286" s="41">
        <v>101.3</v>
      </c>
      <c r="Q286" s="41">
        <v>97.9</v>
      </c>
      <c r="R286" s="41">
        <v>99.7</v>
      </c>
      <c r="S286" s="41">
        <v>89.3</v>
      </c>
    </row>
    <row r="287" spans="1:19" hidden="1" x14ac:dyDescent="0.3">
      <c r="B287" s="136" t="s">
        <v>417</v>
      </c>
      <c r="C287" s="41">
        <v>98</v>
      </c>
      <c r="D287" s="41">
        <v>98.9</v>
      </c>
      <c r="E287" s="41">
        <v>98.6</v>
      </c>
      <c r="F287" s="41">
        <v>96.4</v>
      </c>
      <c r="G287" s="41">
        <v>98.5</v>
      </c>
      <c r="H287" s="41">
        <v>98.1</v>
      </c>
      <c r="I287" s="41">
        <v>98.6</v>
      </c>
      <c r="J287" s="41">
        <v>99.8</v>
      </c>
      <c r="K287" s="41">
        <v>99.5</v>
      </c>
      <c r="L287" s="41">
        <v>92.1</v>
      </c>
      <c r="M287" s="41">
        <v>100.1</v>
      </c>
      <c r="N287" s="41">
        <v>98.1</v>
      </c>
      <c r="O287" s="41">
        <v>95.1</v>
      </c>
      <c r="P287" s="41">
        <v>99.5</v>
      </c>
      <c r="Q287" s="41">
        <v>98.7</v>
      </c>
      <c r="R287" s="41">
        <v>100.7</v>
      </c>
      <c r="S287" s="41">
        <v>93.7</v>
      </c>
    </row>
    <row r="288" spans="1:19" hidden="1" x14ac:dyDescent="0.3">
      <c r="B288" s="136" t="s">
        <v>418</v>
      </c>
      <c r="C288" s="41">
        <v>98.3</v>
      </c>
      <c r="D288" s="41">
        <v>99.5</v>
      </c>
      <c r="E288" s="41">
        <v>97.9</v>
      </c>
      <c r="F288" s="41">
        <v>97.3</v>
      </c>
      <c r="G288" s="41">
        <v>99.8</v>
      </c>
      <c r="H288" s="41">
        <v>99.3</v>
      </c>
      <c r="I288" s="41">
        <v>98.7</v>
      </c>
      <c r="J288" s="41">
        <v>101.6</v>
      </c>
      <c r="K288" s="41">
        <v>100.1</v>
      </c>
      <c r="L288" s="41">
        <v>92.7</v>
      </c>
      <c r="M288" s="41">
        <v>99.1</v>
      </c>
      <c r="N288" s="41">
        <v>99.2</v>
      </c>
      <c r="O288" s="41">
        <v>96.5</v>
      </c>
      <c r="P288" s="41">
        <v>99.2</v>
      </c>
      <c r="Q288" s="41">
        <v>97.7</v>
      </c>
      <c r="R288" s="41">
        <v>100.4</v>
      </c>
      <c r="S288" s="41">
        <v>92.6</v>
      </c>
    </row>
    <row r="289" spans="1:19" hidden="1" x14ac:dyDescent="0.3">
      <c r="B289" s="136" t="s">
        <v>419</v>
      </c>
      <c r="C289" s="41">
        <v>99.8</v>
      </c>
      <c r="D289" s="41">
        <v>100.4</v>
      </c>
      <c r="E289" s="41">
        <v>101.5</v>
      </c>
      <c r="F289" s="41">
        <v>98.4</v>
      </c>
      <c r="G289" s="41">
        <v>100.2</v>
      </c>
      <c r="H289" s="41">
        <v>99.9</v>
      </c>
      <c r="I289" s="41">
        <v>100.7</v>
      </c>
      <c r="J289" s="41">
        <v>101.5</v>
      </c>
      <c r="K289" s="41">
        <v>100.6</v>
      </c>
      <c r="L289" s="41">
        <v>93.3</v>
      </c>
      <c r="M289" s="41">
        <v>99.5</v>
      </c>
      <c r="N289" s="41">
        <v>100.3</v>
      </c>
      <c r="O289" s="41">
        <v>99.4</v>
      </c>
      <c r="P289" s="41">
        <v>100.3</v>
      </c>
      <c r="Q289" s="41">
        <v>99.7</v>
      </c>
      <c r="R289" s="41">
        <v>107.5</v>
      </c>
      <c r="S289" s="41">
        <v>95.5</v>
      </c>
    </row>
    <row r="290" spans="1:19" hidden="1" x14ac:dyDescent="0.3">
      <c r="B290" s="136" t="s">
        <v>420</v>
      </c>
      <c r="C290" s="41">
        <v>96.5</v>
      </c>
      <c r="D290" s="41">
        <v>98.8</v>
      </c>
      <c r="E290" s="41">
        <v>94.4</v>
      </c>
      <c r="F290" s="41">
        <v>94</v>
      </c>
      <c r="G290" s="41">
        <v>99.9</v>
      </c>
      <c r="H290" s="41">
        <v>98.8</v>
      </c>
      <c r="I290" s="41">
        <v>96.8</v>
      </c>
      <c r="J290" s="41">
        <v>100.7</v>
      </c>
      <c r="K290" s="41">
        <v>100.8</v>
      </c>
      <c r="L290" s="41">
        <v>96.9</v>
      </c>
      <c r="M290" s="41">
        <v>97.6</v>
      </c>
      <c r="N290" s="41">
        <v>98.5</v>
      </c>
      <c r="O290" s="41">
        <v>98.9</v>
      </c>
      <c r="P290" s="41">
        <v>99.1</v>
      </c>
      <c r="Q290" s="41">
        <v>100.8</v>
      </c>
      <c r="R290" s="41">
        <v>85</v>
      </c>
      <c r="S290" s="41">
        <v>92.7</v>
      </c>
    </row>
    <row r="291" spans="1:19" hidden="1" x14ac:dyDescent="0.3">
      <c r="B291" s="136" t="s">
        <v>421</v>
      </c>
      <c r="C291" s="41">
        <v>98.7</v>
      </c>
      <c r="D291" s="41">
        <v>99.1</v>
      </c>
      <c r="E291" s="41">
        <v>99.3</v>
      </c>
      <c r="F291" s="41">
        <v>96.6</v>
      </c>
      <c r="G291" s="41">
        <v>99.4</v>
      </c>
      <c r="H291" s="41">
        <v>99</v>
      </c>
      <c r="I291" s="41">
        <v>99.1</v>
      </c>
      <c r="J291" s="41">
        <v>100.9</v>
      </c>
      <c r="K291" s="41">
        <v>98.9</v>
      </c>
      <c r="L291" s="41">
        <v>95.5</v>
      </c>
      <c r="M291" s="41">
        <v>99.7</v>
      </c>
      <c r="N291" s="41">
        <v>98.4</v>
      </c>
      <c r="O291" s="41">
        <v>96.4</v>
      </c>
      <c r="P291" s="41">
        <v>100.8</v>
      </c>
      <c r="Q291" s="41">
        <v>102.1</v>
      </c>
      <c r="R291" s="41">
        <v>99.7</v>
      </c>
      <c r="S291" s="41">
        <v>94.2</v>
      </c>
    </row>
    <row r="292" spans="1:19" hidden="1" x14ac:dyDescent="0.3">
      <c r="B292" s="136" t="s">
        <v>422</v>
      </c>
      <c r="C292" s="41">
        <v>98.9</v>
      </c>
      <c r="D292" s="41">
        <v>99.7</v>
      </c>
      <c r="E292" s="41">
        <v>98.6</v>
      </c>
      <c r="F292" s="41">
        <v>98</v>
      </c>
      <c r="G292" s="41">
        <v>100.6</v>
      </c>
      <c r="H292" s="41">
        <v>100.1</v>
      </c>
      <c r="I292" s="41">
        <v>99.3</v>
      </c>
      <c r="J292" s="41">
        <v>100.9</v>
      </c>
      <c r="K292" s="41">
        <v>99.6</v>
      </c>
      <c r="L292" s="41">
        <v>99</v>
      </c>
      <c r="M292" s="41">
        <v>99.9</v>
      </c>
      <c r="N292" s="41">
        <v>99.2</v>
      </c>
      <c r="O292" s="41">
        <v>98.7</v>
      </c>
      <c r="P292" s="41">
        <v>100.7</v>
      </c>
      <c r="Q292" s="41">
        <v>101</v>
      </c>
      <c r="R292" s="41">
        <v>97.4</v>
      </c>
      <c r="S292" s="41">
        <v>96.5</v>
      </c>
    </row>
    <row r="293" spans="1:19" hidden="1" x14ac:dyDescent="0.3">
      <c r="B293" s="136" t="s">
        <v>423</v>
      </c>
      <c r="C293" s="41">
        <v>98.9</v>
      </c>
      <c r="D293" s="41">
        <v>99.4</v>
      </c>
      <c r="E293" s="41">
        <v>99.5</v>
      </c>
      <c r="F293" s="41">
        <v>98.6</v>
      </c>
      <c r="G293" s="41">
        <v>99.5</v>
      </c>
      <c r="H293" s="41">
        <v>99.3</v>
      </c>
      <c r="I293" s="41">
        <v>99.4</v>
      </c>
      <c r="J293" s="41">
        <v>101.2</v>
      </c>
      <c r="K293" s="41">
        <v>97.9</v>
      </c>
      <c r="L293" s="41">
        <v>98.3</v>
      </c>
      <c r="M293" s="41">
        <v>100.7</v>
      </c>
      <c r="N293" s="41">
        <v>100.5</v>
      </c>
      <c r="O293" s="41">
        <v>94.3</v>
      </c>
      <c r="P293" s="41">
        <v>102.4</v>
      </c>
      <c r="Q293" s="41">
        <v>100</v>
      </c>
      <c r="R293" s="41">
        <v>102.4</v>
      </c>
      <c r="S293" s="41">
        <v>94.5</v>
      </c>
    </row>
    <row r="294" spans="1:19" hidden="1" x14ac:dyDescent="0.3">
      <c r="B294" s="136" t="s">
        <v>424</v>
      </c>
      <c r="C294" s="41">
        <v>100.5</v>
      </c>
      <c r="D294" s="41">
        <v>100.9</v>
      </c>
      <c r="E294" s="41">
        <v>101.1</v>
      </c>
      <c r="F294" s="41">
        <v>101</v>
      </c>
      <c r="G294" s="41">
        <v>101.5</v>
      </c>
      <c r="H294" s="41">
        <v>101.4</v>
      </c>
      <c r="I294" s="41">
        <v>101.1</v>
      </c>
      <c r="J294" s="41">
        <v>102.3</v>
      </c>
      <c r="K294" s="41">
        <v>100.6</v>
      </c>
      <c r="L294" s="41">
        <v>98.5</v>
      </c>
      <c r="M294" s="41">
        <v>102.8</v>
      </c>
      <c r="N294" s="41">
        <v>101.2</v>
      </c>
      <c r="O294" s="41">
        <v>96.9</v>
      </c>
      <c r="P294" s="41">
        <v>104.2</v>
      </c>
      <c r="Q294" s="41">
        <v>102.7</v>
      </c>
      <c r="R294" s="41">
        <v>103.1</v>
      </c>
      <c r="S294" s="41">
        <v>98.7</v>
      </c>
    </row>
    <row r="295" spans="1:19" hidden="1" x14ac:dyDescent="0.3">
      <c r="A295" s="135" t="s">
        <v>357</v>
      </c>
      <c r="B295" s="136" t="s">
        <v>413</v>
      </c>
      <c r="C295" s="41">
        <v>99.2</v>
      </c>
      <c r="D295" s="41">
        <v>99.3</v>
      </c>
      <c r="E295" s="41">
        <v>98.6</v>
      </c>
      <c r="F295" s="41">
        <v>97.5</v>
      </c>
      <c r="G295" s="41">
        <v>98.8</v>
      </c>
      <c r="H295" s="41">
        <v>98.6</v>
      </c>
      <c r="I295" s="41">
        <v>98.9</v>
      </c>
      <c r="J295" s="41">
        <v>101.7</v>
      </c>
      <c r="K295" s="41">
        <v>99.1</v>
      </c>
      <c r="L295" s="41">
        <v>94.8</v>
      </c>
      <c r="M295" s="41">
        <v>99.8</v>
      </c>
      <c r="N295" s="41">
        <v>98.3</v>
      </c>
      <c r="O295" s="41">
        <v>98.2</v>
      </c>
      <c r="P295" s="41">
        <v>100</v>
      </c>
      <c r="Q295" s="41">
        <v>99.1</v>
      </c>
      <c r="R295" s="41">
        <v>98.7</v>
      </c>
      <c r="S295" s="41">
        <v>96.8</v>
      </c>
    </row>
    <row r="296" spans="1:19" hidden="1" x14ac:dyDescent="0.3">
      <c r="B296" s="136" t="s">
        <v>414</v>
      </c>
      <c r="C296" s="41">
        <v>99.3</v>
      </c>
      <c r="D296" s="41">
        <v>99.6</v>
      </c>
      <c r="E296" s="41">
        <v>99.5</v>
      </c>
      <c r="F296" s="41">
        <v>100.7</v>
      </c>
      <c r="G296" s="41">
        <v>98.2</v>
      </c>
      <c r="H296" s="41">
        <v>98.6</v>
      </c>
      <c r="I296" s="41">
        <v>99.4</v>
      </c>
      <c r="J296" s="41">
        <v>98.4</v>
      </c>
      <c r="K296" s="41">
        <v>99.1</v>
      </c>
      <c r="L296" s="41">
        <v>96.9</v>
      </c>
      <c r="M296" s="41">
        <v>100.8</v>
      </c>
      <c r="N296" s="41">
        <v>98.6</v>
      </c>
      <c r="O296" s="41">
        <v>100.2</v>
      </c>
      <c r="P296" s="41">
        <v>100.3</v>
      </c>
      <c r="Q296" s="41">
        <v>98.5</v>
      </c>
      <c r="R296" s="41">
        <v>100.4</v>
      </c>
      <c r="S296" s="41">
        <v>97</v>
      </c>
    </row>
    <row r="297" spans="1:19" hidden="1" x14ac:dyDescent="0.3">
      <c r="B297" s="136" t="s">
        <v>415</v>
      </c>
      <c r="C297" s="41">
        <v>99.6</v>
      </c>
      <c r="D297" s="41">
        <v>99.4</v>
      </c>
      <c r="E297" s="41">
        <v>98.9</v>
      </c>
      <c r="F297" s="41">
        <v>99.5</v>
      </c>
      <c r="G297" s="41">
        <v>101.1</v>
      </c>
      <c r="H297" s="41">
        <v>100.8</v>
      </c>
      <c r="I297" s="41">
        <v>99.4</v>
      </c>
      <c r="J297" s="41">
        <v>100</v>
      </c>
      <c r="K297" s="41">
        <v>100.4</v>
      </c>
      <c r="L297" s="41">
        <v>99.2</v>
      </c>
      <c r="M297" s="41">
        <v>99.5</v>
      </c>
      <c r="N297" s="41">
        <v>98.5</v>
      </c>
      <c r="O297" s="41">
        <v>100.3</v>
      </c>
      <c r="P297" s="41">
        <v>99.8</v>
      </c>
      <c r="Q297" s="41">
        <v>99.4</v>
      </c>
      <c r="R297" s="41">
        <v>99.1</v>
      </c>
      <c r="S297" s="41">
        <v>98.9</v>
      </c>
    </row>
    <row r="298" spans="1:19" hidden="1" x14ac:dyDescent="0.3">
      <c r="B298" s="136" t="s">
        <v>416</v>
      </c>
      <c r="C298" s="41">
        <v>100</v>
      </c>
      <c r="D298" s="41">
        <v>100.1</v>
      </c>
      <c r="E298" s="41">
        <v>100</v>
      </c>
      <c r="F298" s="41">
        <v>101.1</v>
      </c>
      <c r="G298" s="41">
        <v>99.5</v>
      </c>
      <c r="H298" s="41">
        <v>99.8</v>
      </c>
      <c r="I298" s="41">
        <v>100</v>
      </c>
      <c r="J298" s="41">
        <v>99.6</v>
      </c>
      <c r="K298" s="41">
        <v>100.9</v>
      </c>
      <c r="L298" s="41">
        <v>100.8</v>
      </c>
      <c r="M298" s="41">
        <v>100.1</v>
      </c>
      <c r="N298" s="41">
        <v>101</v>
      </c>
      <c r="O298" s="41">
        <v>98.8</v>
      </c>
      <c r="P298" s="41">
        <v>100</v>
      </c>
      <c r="Q298" s="41">
        <v>101.6</v>
      </c>
      <c r="R298" s="41">
        <v>98.3</v>
      </c>
      <c r="S298" s="41">
        <v>97.1</v>
      </c>
    </row>
    <row r="299" spans="1:19" hidden="1" x14ac:dyDescent="0.3">
      <c r="B299" s="136" t="s">
        <v>417</v>
      </c>
      <c r="C299" s="41">
        <v>100</v>
      </c>
      <c r="D299" s="41">
        <v>99.7</v>
      </c>
      <c r="E299" s="41">
        <v>100.6</v>
      </c>
      <c r="F299" s="41">
        <v>101.3</v>
      </c>
      <c r="G299" s="41">
        <v>99</v>
      </c>
      <c r="H299" s="41">
        <v>99.4</v>
      </c>
      <c r="I299" s="41">
        <v>100.1</v>
      </c>
      <c r="J299" s="41">
        <v>100.3</v>
      </c>
      <c r="K299" s="41">
        <v>98.9</v>
      </c>
      <c r="L299" s="41">
        <v>101.3</v>
      </c>
      <c r="M299" s="41">
        <v>99</v>
      </c>
      <c r="N299" s="41">
        <v>100.1</v>
      </c>
      <c r="O299" s="41">
        <v>100.8</v>
      </c>
      <c r="P299" s="41">
        <v>100.5</v>
      </c>
      <c r="Q299" s="41">
        <v>101.9</v>
      </c>
      <c r="R299" s="41">
        <v>101</v>
      </c>
      <c r="S299" s="41">
        <v>95.1</v>
      </c>
    </row>
    <row r="300" spans="1:19" hidden="1" x14ac:dyDescent="0.3">
      <c r="B300" s="136" t="s">
        <v>418</v>
      </c>
      <c r="C300" s="41">
        <v>99.9</v>
      </c>
      <c r="D300" s="41">
        <v>100.7</v>
      </c>
      <c r="E300" s="41">
        <v>98.8</v>
      </c>
      <c r="F300" s="41">
        <v>97.8</v>
      </c>
      <c r="G300" s="41">
        <v>102.8</v>
      </c>
      <c r="H300" s="41">
        <v>101.9</v>
      </c>
      <c r="I300" s="41">
        <v>100</v>
      </c>
      <c r="J300" s="41">
        <v>98.4</v>
      </c>
      <c r="K300" s="41">
        <v>100.8</v>
      </c>
      <c r="L300" s="41">
        <v>106.8</v>
      </c>
      <c r="M300" s="41">
        <v>100.9</v>
      </c>
      <c r="N300" s="41">
        <v>99</v>
      </c>
      <c r="O300" s="41">
        <v>100.6</v>
      </c>
      <c r="P300" s="41">
        <v>99.8</v>
      </c>
      <c r="Q300" s="41">
        <v>101.1</v>
      </c>
      <c r="R300" s="41">
        <v>97.7</v>
      </c>
      <c r="S300" s="41">
        <v>99.6</v>
      </c>
    </row>
    <row r="301" spans="1:19" hidden="1" x14ac:dyDescent="0.3">
      <c r="B301" s="136" t="s">
        <v>419</v>
      </c>
      <c r="C301" s="41">
        <v>101.1</v>
      </c>
      <c r="D301" s="41">
        <v>100.2</v>
      </c>
      <c r="E301" s="41">
        <v>102.2</v>
      </c>
      <c r="F301" s="41">
        <v>99.1</v>
      </c>
      <c r="G301" s="41">
        <v>102.5</v>
      </c>
      <c r="H301" s="41">
        <v>101.9</v>
      </c>
      <c r="I301" s="41">
        <v>101.4</v>
      </c>
      <c r="J301" s="41">
        <v>98.8</v>
      </c>
      <c r="K301" s="41">
        <v>99.7</v>
      </c>
      <c r="L301" s="41">
        <v>104.8</v>
      </c>
      <c r="M301" s="41">
        <v>100.6</v>
      </c>
      <c r="N301" s="41">
        <v>100.1</v>
      </c>
      <c r="O301" s="41">
        <v>100.2</v>
      </c>
      <c r="P301" s="41">
        <v>100.4</v>
      </c>
      <c r="Q301" s="41">
        <v>101</v>
      </c>
      <c r="R301" s="41">
        <v>105.2</v>
      </c>
      <c r="S301" s="41">
        <v>102</v>
      </c>
    </row>
    <row r="302" spans="1:19" hidden="1" x14ac:dyDescent="0.3">
      <c r="B302" s="136" t="s">
        <v>420</v>
      </c>
      <c r="C302" s="41">
        <v>99.1</v>
      </c>
      <c r="D302" s="41">
        <v>99.4</v>
      </c>
      <c r="E302" s="41">
        <v>97.8</v>
      </c>
      <c r="F302" s="41">
        <v>100.3</v>
      </c>
      <c r="G302" s="41">
        <v>99.8</v>
      </c>
      <c r="H302" s="41">
        <v>99.9</v>
      </c>
      <c r="I302" s="41">
        <v>98.7</v>
      </c>
      <c r="J302" s="41">
        <v>100.6</v>
      </c>
      <c r="K302" s="41">
        <v>100.6</v>
      </c>
      <c r="L302" s="41">
        <v>102.2</v>
      </c>
      <c r="M302" s="41">
        <v>101.5</v>
      </c>
      <c r="N302" s="41">
        <v>99.4</v>
      </c>
      <c r="O302" s="41">
        <v>97.2</v>
      </c>
      <c r="P302" s="41">
        <v>99.3</v>
      </c>
      <c r="Q302" s="41">
        <v>100.1</v>
      </c>
      <c r="R302" s="41">
        <v>95.1</v>
      </c>
      <c r="S302" s="41">
        <v>97.2</v>
      </c>
    </row>
    <row r="303" spans="1:19" hidden="1" x14ac:dyDescent="0.3">
      <c r="B303" s="136" t="s">
        <v>421</v>
      </c>
      <c r="C303" s="41">
        <v>99.4</v>
      </c>
      <c r="D303" s="41">
        <v>99.8</v>
      </c>
      <c r="E303" s="41">
        <v>99.1</v>
      </c>
      <c r="F303" s="41">
        <v>98.3</v>
      </c>
      <c r="G303" s="41">
        <v>98.7</v>
      </c>
      <c r="H303" s="41">
        <v>98.6</v>
      </c>
      <c r="I303" s="41">
        <v>99.3</v>
      </c>
      <c r="J303" s="41">
        <v>98.5</v>
      </c>
      <c r="K303" s="41">
        <v>100.9</v>
      </c>
      <c r="L303" s="41">
        <v>96.7</v>
      </c>
      <c r="M303" s="41">
        <v>99.6</v>
      </c>
      <c r="N303" s="41">
        <v>100</v>
      </c>
      <c r="O303" s="41">
        <v>100.6</v>
      </c>
      <c r="P303" s="41">
        <v>98.2</v>
      </c>
      <c r="Q303" s="41">
        <v>96.5</v>
      </c>
      <c r="R303" s="41">
        <v>98.7</v>
      </c>
      <c r="S303" s="41">
        <v>101.3</v>
      </c>
    </row>
    <row r="304" spans="1:19" hidden="1" x14ac:dyDescent="0.3">
      <c r="B304" s="136" t="s">
        <v>422</v>
      </c>
      <c r="C304" s="41">
        <v>100</v>
      </c>
      <c r="D304" s="41">
        <v>99.1</v>
      </c>
      <c r="E304" s="41">
        <v>101.9</v>
      </c>
      <c r="F304" s="41">
        <v>99.5</v>
      </c>
      <c r="G304" s="41">
        <v>97.8</v>
      </c>
      <c r="H304" s="41">
        <v>98.1</v>
      </c>
      <c r="I304" s="41">
        <v>100.2</v>
      </c>
      <c r="J304" s="41">
        <v>99.1</v>
      </c>
      <c r="K304" s="41">
        <v>98.9</v>
      </c>
      <c r="L304" s="41">
        <v>95.6</v>
      </c>
      <c r="M304" s="41">
        <v>98.5</v>
      </c>
      <c r="N304" s="41">
        <v>101.2</v>
      </c>
      <c r="O304" s="41">
        <v>96.9</v>
      </c>
      <c r="P304" s="41">
        <v>99.5</v>
      </c>
      <c r="Q304" s="41">
        <v>100.8</v>
      </c>
      <c r="R304" s="41">
        <v>103.7</v>
      </c>
      <c r="S304" s="41">
        <v>101.8</v>
      </c>
    </row>
    <row r="305" spans="1:19" hidden="1" x14ac:dyDescent="0.3">
      <c r="B305" s="136" t="s">
        <v>423</v>
      </c>
      <c r="C305" s="41">
        <v>99.3</v>
      </c>
      <c r="D305" s="41">
        <v>99.8</v>
      </c>
      <c r="E305" s="41">
        <v>98.8</v>
      </c>
      <c r="F305" s="41">
        <v>100.6</v>
      </c>
      <c r="G305" s="41">
        <v>99.3</v>
      </c>
      <c r="H305" s="41">
        <v>99.5</v>
      </c>
      <c r="I305" s="41">
        <v>99.3</v>
      </c>
      <c r="J305" s="41">
        <v>99.3</v>
      </c>
      <c r="K305" s="41">
        <v>100</v>
      </c>
      <c r="L305" s="41">
        <v>102</v>
      </c>
      <c r="M305" s="41">
        <v>99.2</v>
      </c>
      <c r="N305" s="41">
        <v>99.5</v>
      </c>
      <c r="O305" s="41">
        <v>98</v>
      </c>
      <c r="P305" s="41">
        <v>98.6</v>
      </c>
      <c r="Q305" s="41">
        <v>98.2</v>
      </c>
      <c r="R305" s="41">
        <v>98.8</v>
      </c>
      <c r="S305" s="41">
        <v>104.8</v>
      </c>
    </row>
    <row r="306" spans="1:19" hidden="1" x14ac:dyDescent="0.3">
      <c r="B306" s="136" t="s">
        <v>424</v>
      </c>
      <c r="C306" s="41">
        <v>100.1</v>
      </c>
      <c r="D306" s="41">
        <v>100.6</v>
      </c>
      <c r="E306" s="41">
        <v>99.7</v>
      </c>
      <c r="F306" s="41">
        <v>100.4</v>
      </c>
      <c r="G306" s="41">
        <v>100</v>
      </c>
      <c r="H306" s="41">
        <v>100.1</v>
      </c>
      <c r="I306" s="41">
        <v>100.1</v>
      </c>
      <c r="J306" s="41">
        <v>101.4</v>
      </c>
      <c r="K306" s="41">
        <v>99.6</v>
      </c>
      <c r="L306" s="41">
        <v>96.4</v>
      </c>
      <c r="M306" s="41">
        <v>99.1</v>
      </c>
      <c r="N306" s="41">
        <v>101.2</v>
      </c>
      <c r="O306" s="41">
        <v>104.7</v>
      </c>
      <c r="P306" s="41">
        <v>99.9</v>
      </c>
      <c r="Q306" s="41">
        <v>98</v>
      </c>
      <c r="R306" s="41">
        <v>97.5</v>
      </c>
      <c r="S306" s="41">
        <v>104</v>
      </c>
    </row>
    <row r="307" spans="1:19" hidden="1" x14ac:dyDescent="0.3">
      <c r="A307" s="135" t="s">
        <v>356</v>
      </c>
      <c r="B307" s="136" t="s">
        <v>413</v>
      </c>
      <c r="C307" s="41">
        <v>102.1</v>
      </c>
      <c r="D307" s="41">
        <v>100.7</v>
      </c>
      <c r="E307" s="41">
        <v>103</v>
      </c>
      <c r="F307" s="41">
        <v>101.8</v>
      </c>
      <c r="G307" s="41">
        <v>102.3</v>
      </c>
      <c r="H307" s="41">
        <v>102.2</v>
      </c>
      <c r="I307" s="41">
        <v>102</v>
      </c>
      <c r="J307" s="41">
        <v>103.7</v>
      </c>
      <c r="K307" s="41">
        <v>100.5</v>
      </c>
      <c r="L307" s="41">
        <v>104.9</v>
      </c>
      <c r="M307" s="41">
        <v>100.9</v>
      </c>
      <c r="N307" s="41">
        <v>101.9</v>
      </c>
      <c r="O307" s="41">
        <v>98.4</v>
      </c>
      <c r="P307" s="41">
        <v>100.5</v>
      </c>
      <c r="Q307" s="41">
        <v>99.3</v>
      </c>
      <c r="R307" s="41">
        <v>107.1</v>
      </c>
      <c r="S307" s="41">
        <v>105.8</v>
      </c>
    </row>
    <row r="308" spans="1:19" hidden="1" x14ac:dyDescent="0.3">
      <c r="B308" s="136" t="s">
        <v>414</v>
      </c>
      <c r="C308" s="41">
        <v>102</v>
      </c>
      <c r="D308" s="41">
        <v>102.1</v>
      </c>
      <c r="E308" s="41">
        <v>101.6</v>
      </c>
      <c r="F308" s="41">
        <v>102.5</v>
      </c>
      <c r="G308" s="41">
        <v>101</v>
      </c>
      <c r="H308" s="41">
        <v>101.3</v>
      </c>
      <c r="I308" s="41">
        <v>101.7</v>
      </c>
      <c r="J308" s="41">
        <v>106.6</v>
      </c>
      <c r="K308" s="41">
        <v>102.7</v>
      </c>
      <c r="L308" s="41">
        <v>99.1</v>
      </c>
      <c r="M308" s="41">
        <v>99.5</v>
      </c>
      <c r="N308" s="41">
        <v>103</v>
      </c>
      <c r="O308" s="41">
        <v>101.7</v>
      </c>
      <c r="P308" s="41">
        <v>100.8</v>
      </c>
      <c r="Q308" s="41">
        <v>99.9</v>
      </c>
      <c r="R308" s="41">
        <v>101.8</v>
      </c>
      <c r="S308" s="41">
        <v>106.3</v>
      </c>
    </row>
    <row r="309" spans="1:19" hidden="1" x14ac:dyDescent="0.3">
      <c r="B309" s="136" t="s">
        <v>415</v>
      </c>
      <c r="C309" s="41">
        <v>101</v>
      </c>
      <c r="D309" s="41">
        <v>100.3</v>
      </c>
      <c r="E309" s="41">
        <v>100.7</v>
      </c>
      <c r="F309" s="41">
        <v>100.8</v>
      </c>
      <c r="G309" s="41">
        <v>100.1</v>
      </c>
      <c r="H309" s="41">
        <v>100.2</v>
      </c>
      <c r="I309" s="41">
        <v>100.5</v>
      </c>
      <c r="J309" s="41">
        <v>105.9</v>
      </c>
      <c r="K309" s="41">
        <v>101.2</v>
      </c>
      <c r="L309" s="41">
        <v>97.5</v>
      </c>
      <c r="M309" s="41">
        <v>97.7</v>
      </c>
      <c r="N309" s="41">
        <v>103.2</v>
      </c>
      <c r="O309" s="41">
        <v>100.3</v>
      </c>
      <c r="P309" s="41">
        <v>99.3</v>
      </c>
      <c r="Q309" s="41">
        <v>101.1</v>
      </c>
      <c r="R309" s="41">
        <v>100.5</v>
      </c>
      <c r="S309" s="41">
        <v>103.7</v>
      </c>
    </row>
    <row r="310" spans="1:19" hidden="1" x14ac:dyDescent="0.3">
      <c r="B310" s="136" t="s">
        <v>416</v>
      </c>
      <c r="C310" s="41">
        <v>101.4</v>
      </c>
      <c r="D310" s="41">
        <v>100.7</v>
      </c>
      <c r="E310" s="41">
        <v>101.6</v>
      </c>
      <c r="F310" s="41">
        <v>103.8</v>
      </c>
      <c r="G310" s="41">
        <v>100.8</v>
      </c>
      <c r="H310" s="41">
        <v>101.3</v>
      </c>
      <c r="I310" s="41">
        <v>101.2</v>
      </c>
      <c r="J310" s="41">
        <v>104.2</v>
      </c>
      <c r="K310" s="41">
        <v>98.2</v>
      </c>
      <c r="L310" s="41">
        <v>101.2</v>
      </c>
      <c r="M310" s="41">
        <v>99.7</v>
      </c>
      <c r="N310" s="41">
        <v>102.7</v>
      </c>
      <c r="O310" s="41">
        <v>99.1</v>
      </c>
      <c r="P310" s="41">
        <v>101.4</v>
      </c>
      <c r="Q310" s="41">
        <v>99.1</v>
      </c>
      <c r="R310" s="41">
        <v>104.4</v>
      </c>
      <c r="S310" s="41">
        <v>107.2</v>
      </c>
    </row>
    <row r="311" spans="1:19" hidden="1" x14ac:dyDescent="0.3">
      <c r="B311" s="136" t="s">
        <v>417</v>
      </c>
      <c r="C311" s="41">
        <v>100</v>
      </c>
      <c r="D311" s="41">
        <v>100.2</v>
      </c>
      <c r="E311" s="41">
        <v>98.1</v>
      </c>
      <c r="F311" s="41">
        <v>98.8</v>
      </c>
      <c r="G311" s="41">
        <v>100.7</v>
      </c>
      <c r="H311" s="41">
        <v>100.4</v>
      </c>
      <c r="I311" s="41">
        <v>99.3</v>
      </c>
      <c r="J311" s="41">
        <v>104.2</v>
      </c>
      <c r="K311" s="41">
        <v>101.8</v>
      </c>
      <c r="L311" s="41">
        <v>103</v>
      </c>
      <c r="M311" s="41">
        <v>98.1</v>
      </c>
      <c r="N311" s="41">
        <v>101.4</v>
      </c>
      <c r="O311" s="41">
        <v>99.2</v>
      </c>
      <c r="P311" s="41">
        <v>98.4</v>
      </c>
      <c r="Q311" s="41">
        <v>97.3</v>
      </c>
      <c r="R311" s="41">
        <v>97</v>
      </c>
      <c r="S311" s="41">
        <v>98.6</v>
      </c>
    </row>
    <row r="312" spans="1:19" hidden="1" x14ac:dyDescent="0.3">
      <c r="B312" s="136" t="s">
        <v>418</v>
      </c>
      <c r="C312" s="41">
        <v>101.7</v>
      </c>
      <c r="D312" s="41">
        <v>100.5</v>
      </c>
      <c r="E312" s="41">
        <v>102.2</v>
      </c>
      <c r="F312" s="41">
        <v>105.2</v>
      </c>
      <c r="G312" s="41">
        <v>101.2</v>
      </c>
      <c r="H312" s="41">
        <v>101.9</v>
      </c>
      <c r="I312" s="41">
        <v>101.5</v>
      </c>
      <c r="J312" s="41">
        <v>104.9</v>
      </c>
      <c r="K312" s="41">
        <v>99.2</v>
      </c>
      <c r="L312" s="41">
        <v>105.5</v>
      </c>
      <c r="M312" s="41">
        <v>97.9</v>
      </c>
      <c r="N312" s="41">
        <v>103.5</v>
      </c>
      <c r="O312" s="41">
        <v>101.9</v>
      </c>
      <c r="P312" s="41">
        <v>100.8</v>
      </c>
      <c r="Q312" s="41">
        <v>99.8</v>
      </c>
      <c r="R312" s="41">
        <v>104.1</v>
      </c>
      <c r="S312" s="41">
        <v>106</v>
      </c>
    </row>
    <row r="313" spans="1:19" hidden="1" x14ac:dyDescent="0.3">
      <c r="B313" s="136" t="s">
        <v>419</v>
      </c>
      <c r="C313" s="41">
        <v>100.8</v>
      </c>
      <c r="D313" s="41">
        <v>99.9</v>
      </c>
      <c r="E313" s="41">
        <v>99.8</v>
      </c>
      <c r="F313" s="41">
        <v>101.9</v>
      </c>
      <c r="G313" s="41">
        <v>100.3</v>
      </c>
      <c r="H313" s="41">
        <v>100.6</v>
      </c>
      <c r="I313" s="41">
        <v>100</v>
      </c>
      <c r="J313" s="41">
        <v>105.7</v>
      </c>
      <c r="K313" s="41">
        <v>98.1</v>
      </c>
      <c r="L313" s="41">
        <v>102.1</v>
      </c>
      <c r="M313" s="41">
        <v>96.7</v>
      </c>
      <c r="N313" s="41">
        <v>100.4</v>
      </c>
      <c r="O313" s="41">
        <v>99.4</v>
      </c>
      <c r="P313" s="41">
        <v>100.6</v>
      </c>
      <c r="Q313" s="41">
        <v>97.2</v>
      </c>
      <c r="R313" s="41">
        <v>101.6</v>
      </c>
      <c r="S313" s="41">
        <v>107.9</v>
      </c>
    </row>
    <row r="314" spans="1:19" hidden="1" x14ac:dyDescent="0.3">
      <c r="B314" s="136" t="s">
        <v>420</v>
      </c>
      <c r="C314" s="41">
        <v>102.1</v>
      </c>
      <c r="D314" s="41">
        <v>101.1</v>
      </c>
      <c r="E314" s="41">
        <v>101.9</v>
      </c>
      <c r="F314" s="41">
        <v>102.8</v>
      </c>
      <c r="G314" s="41">
        <v>101.4</v>
      </c>
      <c r="H314" s="41">
        <v>101.6</v>
      </c>
      <c r="I314" s="41">
        <v>101.6</v>
      </c>
      <c r="J314" s="41">
        <v>105.8</v>
      </c>
      <c r="K314" s="41">
        <v>100.3</v>
      </c>
      <c r="L314" s="41">
        <v>106.3</v>
      </c>
      <c r="M314" s="41">
        <v>98.9</v>
      </c>
      <c r="N314" s="41">
        <v>102.5</v>
      </c>
      <c r="O314" s="41">
        <v>101.2</v>
      </c>
      <c r="P314" s="41">
        <v>100.9</v>
      </c>
      <c r="Q314" s="41">
        <v>100.3</v>
      </c>
      <c r="R314" s="41">
        <v>103.3</v>
      </c>
      <c r="S314" s="41">
        <v>106.3</v>
      </c>
    </row>
    <row r="315" spans="1:19" hidden="1" x14ac:dyDescent="0.3">
      <c r="B315" s="136" t="s">
        <v>421</v>
      </c>
      <c r="C315" s="41">
        <v>101.9</v>
      </c>
      <c r="D315" s="41">
        <v>101.3</v>
      </c>
      <c r="E315" s="41">
        <v>101.7</v>
      </c>
      <c r="F315" s="41">
        <v>101.5</v>
      </c>
      <c r="G315" s="41">
        <v>101.5</v>
      </c>
      <c r="H315" s="41">
        <v>101.5</v>
      </c>
      <c r="I315" s="41">
        <v>101.5</v>
      </c>
      <c r="J315" s="41">
        <v>105.2</v>
      </c>
      <c r="K315" s="41">
        <v>101.5</v>
      </c>
      <c r="L315" s="41">
        <v>104</v>
      </c>
      <c r="M315" s="41">
        <v>96.7</v>
      </c>
      <c r="N315" s="41">
        <v>103.1</v>
      </c>
      <c r="O315" s="41">
        <v>104.3</v>
      </c>
      <c r="P315" s="41">
        <v>100.8</v>
      </c>
      <c r="Q315" s="41">
        <v>100</v>
      </c>
      <c r="R315" s="41">
        <v>101.6</v>
      </c>
      <c r="S315" s="41">
        <v>109</v>
      </c>
    </row>
    <row r="316" spans="1:19" hidden="1" x14ac:dyDescent="0.3">
      <c r="B316" s="136" t="s">
        <v>422</v>
      </c>
      <c r="C316" s="41">
        <v>102.4</v>
      </c>
      <c r="D316" s="41">
        <v>100.9</v>
      </c>
      <c r="E316" s="41">
        <v>103.5</v>
      </c>
      <c r="F316" s="41">
        <v>104.2</v>
      </c>
      <c r="G316" s="41">
        <v>100.8</v>
      </c>
      <c r="H316" s="41">
        <v>101.4</v>
      </c>
      <c r="I316" s="41">
        <v>102.2</v>
      </c>
      <c r="J316" s="41">
        <v>105.3</v>
      </c>
      <c r="K316" s="41">
        <v>98.6</v>
      </c>
      <c r="L316" s="41">
        <v>102.1</v>
      </c>
      <c r="M316" s="41">
        <v>98.8</v>
      </c>
      <c r="N316" s="41">
        <v>103.1</v>
      </c>
      <c r="O316" s="41">
        <v>105.4</v>
      </c>
      <c r="P316" s="41">
        <v>100.3</v>
      </c>
      <c r="Q316" s="41">
        <v>99.8</v>
      </c>
      <c r="R316" s="41">
        <v>106.1</v>
      </c>
      <c r="S316" s="41">
        <v>110.1</v>
      </c>
    </row>
    <row r="317" spans="1:19" hidden="1" x14ac:dyDescent="0.3">
      <c r="B317" s="136" t="s">
        <v>423</v>
      </c>
      <c r="C317" s="41">
        <v>102.3</v>
      </c>
      <c r="D317" s="41">
        <v>101.5</v>
      </c>
      <c r="E317" s="41">
        <v>102.1</v>
      </c>
      <c r="F317" s="41">
        <v>103</v>
      </c>
      <c r="G317" s="41">
        <v>101.9</v>
      </c>
      <c r="H317" s="41">
        <v>102.1</v>
      </c>
      <c r="I317" s="41">
        <v>101.9</v>
      </c>
      <c r="J317" s="41">
        <v>105.5</v>
      </c>
      <c r="K317" s="41">
        <v>98.5</v>
      </c>
      <c r="L317" s="41">
        <v>105.5</v>
      </c>
      <c r="M317" s="41">
        <v>98.2</v>
      </c>
      <c r="N317" s="41">
        <v>106.2</v>
      </c>
      <c r="O317" s="41">
        <v>103.5</v>
      </c>
      <c r="P317" s="41">
        <v>101.6</v>
      </c>
      <c r="Q317" s="41">
        <v>102.9</v>
      </c>
      <c r="R317" s="41">
        <v>99.3</v>
      </c>
      <c r="S317" s="41">
        <v>107</v>
      </c>
    </row>
    <row r="318" spans="1:19" hidden="1" x14ac:dyDescent="0.3">
      <c r="B318" s="136" t="s">
        <v>424</v>
      </c>
      <c r="C318" s="41">
        <v>101</v>
      </c>
      <c r="D318" s="41">
        <v>101.2</v>
      </c>
      <c r="E318" s="41">
        <v>99.5</v>
      </c>
      <c r="F318" s="41">
        <v>105.2</v>
      </c>
      <c r="G318" s="41">
        <v>99.4</v>
      </c>
      <c r="H318" s="41">
        <v>100.4</v>
      </c>
      <c r="I318" s="41">
        <v>100.3</v>
      </c>
      <c r="J318" s="41">
        <v>106.7</v>
      </c>
      <c r="K318" s="41">
        <v>100.8</v>
      </c>
      <c r="L318" s="41">
        <v>103.8</v>
      </c>
      <c r="M318" s="41">
        <v>99.2</v>
      </c>
      <c r="N318" s="41">
        <v>102.2</v>
      </c>
      <c r="O318" s="41">
        <v>103.7</v>
      </c>
      <c r="P318" s="41">
        <v>101.4</v>
      </c>
      <c r="Q318" s="41">
        <v>98.3</v>
      </c>
      <c r="R318" s="41">
        <v>98.5</v>
      </c>
      <c r="S318" s="41">
        <v>107</v>
      </c>
    </row>
    <row r="319" spans="1:19" hidden="1" x14ac:dyDescent="0.3">
      <c r="A319" s="135" t="s">
        <v>355</v>
      </c>
      <c r="B319" s="136" t="s">
        <v>413</v>
      </c>
      <c r="C319" s="41">
        <v>101.5</v>
      </c>
      <c r="D319" s="41">
        <v>101.6</v>
      </c>
      <c r="E319" s="41">
        <v>102.3</v>
      </c>
      <c r="F319" s="41">
        <v>105.3</v>
      </c>
      <c r="G319" s="41">
        <v>100</v>
      </c>
      <c r="H319" s="41">
        <v>100.9</v>
      </c>
      <c r="I319" s="41">
        <v>101.8</v>
      </c>
      <c r="J319" s="41">
        <v>100.7</v>
      </c>
      <c r="K319" s="41">
        <v>98.7</v>
      </c>
      <c r="L319" s="41">
        <v>107.9</v>
      </c>
      <c r="M319" s="41">
        <v>99</v>
      </c>
      <c r="N319" s="41">
        <v>104.4</v>
      </c>
      <c r="O319" s="41">
        <v>105.5</v>
      </c>
      <c r="P319" s="41">
        <v>102</v>
      </c>
      <c r="Q319" s="41">
        <v>100.7</v>
      </c>
      <c r="R319" s="41">
        <v>104.6</v>
      </c>
      <c r="S319" s="41">
        <v>98.8</v>
      </c>
    </row>
    <row r="320" spans="1:19" hidden="1" x14ac:dyDescent="0.3">
      <c r="B320" s="136" t="s">
        <v>414</v>
      </c>
      <c r="C320" s="41">
        <v>103.2</v>
      </c>
      <c r="D320" s="41">
        <v>102.5</v>
      </c>
      <c r="E320" s="41">
        <v>103.2</v>
      </c>
      <c r="F320" s="41">
        <v>105</v>
      </c>
      <c r="G320" s="41">
        <v>102</v>
      </c>
      <c r="H320" s="41">
        <v>102.5</v>
      </c>
      <c r="I320" s="41">
        <v>102.8</v>
      </c>
      <c r="J320" s="41">
        <v>107.9</v>
      </c>
      <c r="K320" s="41">
        <v>99.4</v>
      </c>
      <c r="L320" s="41">
        <v>106.1</v>
      </c>
      <c r="M320" s="41">
        <v>99.3</v>
      </c>
      <c r="N320" s="41">
        <v>105.7</v>
      </c>
      <c r="O320" s="41">
        <v>103.8</v>
      </c>
      <c r="P320" s="41">
        <v>103.6</v>
      </c>
      <c r="Q320" s="41">
        <v>103.3</v>
      </c>
      <c r="R320" s="41">
        <v>102.7</v>
      </c>
      <c r="S320" s="41">
        <v>105.5</v>
      </c>
    </row>
    <row r="321" spans="1:19" hidden="1" x14ac:dyDescent="0.3">
      <c r="B321" s="136" t="s">
        <v>415</v>
      </c>
      <c r="C321" s="41">
        <v>102.8</v>
      </c>
      <c r="D321" s="41">
        <v>102.3</v>
      </c>
      <c r="E321" s="41">
        <v>102.3</v>
      </c>
      <c r="F321" s="41">
        <v>103.5</v>
      </c>
      <c r="G321" s="41">
        <v>102.2</v>
      </c>
      <c r="H321" s="41">
        <v>102.4</v>
      </c>
      <c r="I321" s="41">
        <v>102.3</v>
      </c>
      <c r="J321" s="41">
        <v>109.1</v>
      </c>
      <c r="K321" s="41">
        <v>100.3</v>
      </c>
      <c r="L321" s="41">
        <v>108.8</v>
      </c>
      <c r="M321" s="41">
        <v>99.7</v>
      </c>
      <c r="N321" s="41">
        <v>106.1</v>
      </c>
      <c r="O321" s="41">
        <v>104.6</v>
      </c>
      <c r="P321" s="41">
        <v>102.9</v>
      </c>
      <c r="Q321" s="41">
        <v>101</v>
      </c>
      <c r="R321" s="41">
        <v>101.9</v>
      </c>
      <c r="S321" s="41">
        <v>108.5</v>
      </c>
    </row>
    <row r="322" spans="1:19" hidden="1" x14ac:dyDescent="0.3">
      <c r="B322" s="136" t="s">
        <v>416</v>
      </c>
      <c r="C322" s="41">
        <v>104.3</v>
      </c>
      <c r="D322" s="41">
        <v>104.3</v>
      </c>
      <c r="E322" s="41">
        <v>103.5</v>
      </c>
      <c r="F322" s="41">
        <v>108.1</v>
      </c>
      <c r="G322" s="41">
        <v>101.2</v>
      </c>
      <c r="H322" s="41">
        <v>102.4</v>
      </c>
      <c r="I322" s="41">
        <v>103.6</v>
      </c>
      <c r="J322" s="41">
        <v>110.1</v>
      </c>
      <c r="K322" s="41">
        <v>101.4</v>
      </c>
      <c r="L322" s="41">
        <v>104.1</v>
      </c>
      <c r="M322" s="41">
        <v>101.9</v>
      </c>
      <c r="N322" s="41">
        <v>106</v>
      </c>
      <c r="O322" s="41">
        <v>108.7</v>
      </c>
      <c r="P322" s="41">
        <v>105.7</v>
      </c>
      <c r="Q322" s="41">
        <v>102.5</v>
      </c>
      <c r="R322" s="41">
        <v>104</v>
      </c>
      <c r="S322" s="41">
        <v>107.7</v>
      </c>
    </row>
    <row r="323" spans="1:19" hidden="1" x14ac:dyDescent="0.3">
      <c r="B323" s="136" t="s">
        <v>417</v>
      </c>
      <c r="C323" s="41">
        <v>104.6</v>
      </c>
      <c r="D323" s="41">
        <v>103.6</v>
      </c>
      <c r="E323" s="41">
        <v>104.5</v>
      </c>
      <c r="F323" s="41">
        <v>108.4</v>
      </c>
      <c r="G323" s="41">
        <v>102.6</v>
      </c>
      <c r="H323" s="41">
        <v>103.6</v>
      </c>
      <c r="I323" s="41">
        <v>103.9</v>
      </c>
      <c r="J323" s="41">
        <v>109.6</v>
      </c>
      <c r="K323" s="41">
        <v>98.2</v>
      </c>
      <c r="L323" s="41">
        <v>104.1</v>
      </c>
      <c r="M323" s="41">
        <v>101.2</v>
      </c>
      <c r="N323" s="41">
        <v>108.3</v>
      </c>
      <c r="O323" s="41">
        <v>107.1</v>
      </c>
      <c r="P323" s="41">
        <v>104.9</v>
      </c>
      <c r="Q323" s="41">
        <v>103.6</v>
      </c>
      <c r="R323" s="41">
        <v>104.4</v>
      </c>
      <c r="S323" s="41">
        <v>108.7</v>
      </c>
    </row>
    <row r="324" spans="1:19" hidden="1" x14ac:dyDescent="0.3">
      <c r="B324" s="136" t="s">
        <v>418</v>
      </c>
      <c r="C324" s="41">
        <v>104.5</v>
      </c>
      <c r="D324" s="41">
        <v>103.9</v>
      </c>
      <c r="E324" s="41">
        <v>104</v>
      </c>
      <c r="F324" s="41">
        <v>105.9</v>
      </c>
      <c r="G324" s="41">
        <v>103.1</v>
      </c>
      <c r="H324" s="41">
        <v>103.6</v>
      </c>
      <c r="I324" s="41">
        <v>103.8</v>
      </c>
      <c r="J324" s="41">
        <v>109.4</v>
      </c>
      <c r="K324" s="41">
        <v>100.3</v>
      </c>
      <c r="L324" s="41">
        <v>104.5</v>
      </c>
      <c r="M324" s="41">
        <v>99.9</v>
      </c>
      <c r="N324" s="41">
        <v>107.2</v>
      </c>
      <c r="O324" s="41">
        <v>106.8</v>
      </c>
      <c r="P324" s="41">
        <v>104.8</v>
      </c>
      <c r="Q324" s="41">
        <v>103.1</v>
      </c>
      <c r="R324" s="41">
        <v>103.2</v>
      </c>
      <c r="S324" s="41">
        <v>111.2</v>
      </c>
    </row>
    <row r="325" spans="1:19" hidden="1" x14ac:dyDescent="0.3">
      <c r="B325" s="136" t="s">
        <v>419</v>
      </c>
      <c r="C325" s="41">
        <v>104.9</v>
      </c>
      <c r="D325" s="41">
        <v>105.4</v>
      </c>
      <c r="E325" s="41">
        <v>104.2</v>
      </c>
      <c r="F325" s="41">
        <v>107.9</v>
      </c>
      <c r="G325" s="41">
        <v>104</v>
      </c>
      <c r="H325" s="41">
        <v>104.7</v>
      </c>
      <c r="I325" s="41">
        <v>104.6</v>
      </c>
      <c r="J325" s="41">
        <v>109</v>
      </c>
      <c r="K325" s="41">
        <v>101.8</v>
      </c>
      <c r="L325" s="41">
        <v>106.8</v>
      </c>
      <c r="M325" s="41">
        <v>101.6</v>
      </c>
      <c r="N325" s="41">
        <v>108</v>
      </c>
      <c r="O325" s="41">
        <v>109.6</v>
      </c>
      <c r="P325" s="41">
        <v>107.4</v>
      </c>
      <c r="Q325" s="41">
        <v>102.8</v>
      </c>
      <c r="R325" s="41">
        <v>103.3</v>
      </c>
      <c r="S325" s="41">
        <v>112.7</v>
      </c>
    </row>
    <row r="326" spans="1:19" hidden="1" x14ac:dyDescent="0.3">
      <c r="B326" s="136" t="s">
        <v>420</v>
      </c>
      <c r="C326" s="41">
        <v>106.7</v>
      </c>
      <c r="D326" s="41">
        <v>106.4</v>
      </c>
      <c r="E326" s="41">
        <v>107.8</v>
      </c>
      <c r="F326" s="41">
        <v>109.7</v>
      </c>
      <c r="G326" s="41">
        <v>103.6</v>
      </c>
      <c r="H326" s="41">
        <v>104.7</v>
      </c>
      <c r="I326" s="41">
        <v>106.7</v>
      </c>
      <c r="J326" s="41">
        <v>109.3</v>
      </c>
      <c r="K326" s="41">
        <v>102.9</v>
      </c>
      <c r="L326" s="41">
        <v>111.4</v>
      </c>
      <c r="M326" s="41">
        <v>102.9</v>
      </c>
      <c r="N326" s="41">
        <v>109.5</v>
      </c>
      <c r="O326" s="41">
        <v>108.7</v>
      </c>
      <c r="P326" s="41">
        <v>107.2</v>
      </c>
      <c r="Q326" s="41">
        <v>103.5</v>
      </c>
      <c r="R326" s="41">
        <v>113.2</v>
      </c>
      <c r="S326" s="41">
        <v>112.5</v>
      </c>
    </row>
    <row r="327" spans="1:19" hidden="1" x14ac:dyDescent="0.3">
      <c r="B327" s="136" t="s">
        <v>421</v>
      </c>
      <c r="C327" s="41">
        <v>106.1</v>
      </c>
      <c r="D327" s="41">
        <v>106.4</v>
      </c>
      <c r="E327" s="41">
        <v>106.3</v>
      </c>
      <c r="F327" s="41">
        <v>107.3</v>
      </c>
      <c r="G327" s="41">
        <v>104.5</v>
      </c>
      <c r="H327" s="41">
        <v>105</v>
      </c>
      <c r="I327" s="41">
        <v>106.1</v>
      </c>
      <c r="J327" s="41">
        <v>109.5</v>
      </c>
      <c r="K327" s="41">
        <v>104.5</v>
      </c>
      <c r="L327" s="41">
        <v>113.2</v>
      </c>
      <c r="M327" s="41">
        <v>101</v>
      </c>
      <c r="N327" s="41">
        <v>110.1</v>
      </c>
      <c r="O327" s="41">
        <v>108.1</v>
      </c>
      <c r="P327" s="41">
        <v>107.3</v>
      </c>
      <c r="Q327" s="41">
        <v>105.5</v>
      </c>
      <c r="R327" s="41">
        <v>106.2</v>
      </c>
      <c r="S327" s="41">
        <v>110.4</v>
      </c>
    </row>
    <row r="328" spans="1:19" hidden="1" x14ac:dyDescent="0.3">
      <c r="B328" s="136" t="s">
        <v>422</v>
      </c>
      <c r="C328" s="41">
        <v>104.9</v>
      </c>
      <c r="D328" s="41">
        <v>105.4</v>
      </c>
      <c r="E328" s="41">
        <v>104.2</v>
      </c>
      <c r="F328" s="41">
        <v>106.7</v>
      </c>
      <c r="G328" s="41">
        <v>101.6</v>
      </c>
      <c r="H328" s="41">
        <v>102.5</v>
      </c>
      <c r="I328" s="41">
        <v>104.4</v>
      </c>
      <c r="J328" s="41">
        <v>109.5</v>
      </c>
      <c r="K328" s="41">
        <v>103.2</v>
      </c>
      <c r="L328" s="41">
        <v>103.6</v>
      </c>
      <c r="M328" s="41">
        <v>101.8</v>
      </c>
      <c r="N328" s="41">
        <v>109.1</v>
      </c>
      <c r="O328" s="41">
        <v>108.5</v>
      </c>
      <c r="P328" s="41">
        <v>104.4</v>
      </c>
      <c r="Q328" s="41">
        <v>103.4</v>
      </c>
      <c r="R328" s="41">
        <v>103.3</v>
      </c>
      <c r="S328" s="41">
        <v>110</v>
      </c>
    </row>
    <row r="329" spans="1:19" hidden="1" x14ac:dyDescent="0.3">
      <c r="B329" s="136" t="s">
        <v>423</v>
      </c>
      <c r="C329" s="41">
        <v>108.2</v>
      </c>
      <c r="D329" s="41">
        <v>108.5</v>
      </c>
      <c r="E329" s="41">
        <v>109.4</v>
      </c>
      <c r="F329" s="41">
        <v>108.2</v>
      </c>
      <c r="G329" s="41">
        <v>106.2</v>
      </c>
      <c r="H329" s="41">
        <v>106.5</v>
      </c>
      <c r="I329" s="41">
        <v>108.5</v>
      </c>
      <c r="J329" s="41">
        <v>110.3</v>
      </c>
      <c r="K329" s="41">
        <v>106.3</v>
      </c>
      <c r="L329" s="41">
        <v>115.5</v>
      </c>
      <c r="M329" s="41">
        <v>103</v>
      </c>
      <c r="N329" s="41">
        <v>111.3</v>
      </c>
      <c r="O329" s="41">
        <v>112.7</v>
      </c>
      <c r="P329" s="41">
        <v>108.8</v>
      </c>
      <c r="Q329" s="41">
        <v>108</v>
      </c>
      <c r="R329" s="41">
        <v>111</v>
      </c>
      <c r="S329" s="41">
        <v>110.8</v>
      </c>
    </row>
    <row r="330" spans="1:19" hidden="1" x14ac:dyDescent="0.3">
      <c r="B330" s="136" t="s">
        <v>424</v>
      </c>
      <c r="C330" s="41">
        <v>107.9</v>
      </c>
      <c r="D330" s="41">
        <v>109.3</v>
      </c>
      <c r="E330" s="41">
        <v>108.2</v>
      </c>
      <c r="F330" s="41">
        <v>107.2</v>
      </c>
      <c r="G330" s="41">
        <v>105.1</v>
      </c>
      <c r="H330" s="41">
        <v>105.5</v>
      </c>
      <c r="I330" s="41">
        <v>108.1</v>
      </c>
      <c r="J330" s="41">
        <v>110.2</v>
      </c>
      <c r="K330" s="41">
        <v>105.6</v>
      </c>
      <c r="L330" s="41">
        <v>118.5</v>
      </c>
      <c r="M330" s="41">
        <v>105.9</v>
      </c>
      <c r="N330" s="41">
        <v>111.7</v>
      </c>
      <c r="O330" s="41">
        <v>118.7</v>
      </c>
      <c r="P330" s="41">
        <v>110.2</v>
      </c>
      <c r="Q330" s="41">
        <v>110.2</v>
      </c>
      <c r="R330" s="41">
        <v>107</v>
      </c>
      <c r="S330" s="41">
        <v>111.1</v>
      </c>
    </row>
    <row r="331" spans="1:19" x14ac:dyDescent="0.3">
      <c r="A331" s="135" t="s">
        <v>354</v>
      </c>
      <c r="B331" s="136" t="s">
        <v>413</v>
      </c>
      <c r="C331" s="41">
        <v>106.7</v>
      </c>
      <c r="D331" s="41">
        <v>106.3</v>
      </c>
      <c r="E331" s="41">
        <v>108.1</v>
      </c>
      <c r="F331" s="41">
        <v>108.4</v>
      </c>
      <c r="G331" s="41">
        <v>106.8</v>
      </c>
      <c r="H331" s="41">
        <v>107.1</v>
      </c>
      <c r="I331" s="41">
        <v>107.3</v>
      </c>
      <c r="J331" s="41">
        <v>108.4</v>
      </c>
      <c r="K331" s="41">
        <v>102</v>
      </c>
      <c r="L331" s="41">
        <v>122.5</v>
      </c>
      <c r="M331" s="41">
        <v>101.8</v>
      </c>
      <c r="N331" s="41">
        <v>109.6</v>
      </c>
      <c r="O331" s="41">
        <v>110.5</v>
      </c>
      <c r="P331" s="41">
        <v>108.7</v>
      </c>
      <c r="Q331" s="41">
        <v>106.3</v>
      </c>
      <c r="R331" s="41">
        <v>109.7</v>
      </c>
      <c r="S331" s="41">
        <v>113.7</v>
      </c>
    </row>
    <row r="332" spans="1:19" x14ac:dyDescent="0.3">
      <c r="B332" s="136" t="s">
        <v>414</v>
      </c>
      <c r="C332" s="41">
        <v>104.8</v>
      </c>
      <c r="D332" s="41">
        <v>105.8</v>
      </c>
      <c r="E332" s="41">
        <v>104.7</v>
      </c>
      <c r="F332" s="41">
        <v>105.9</v>
      </c>
      <c r="G332" s="41">
        <v>105.9</v>
      </c>
      <c r="H332" s="41">
        <v>105.9</v>
      </c>
      <c r="I332" s="41">
        <v>105.3</v>
      </c>
      <c r="J332" s="41">
        <v>104.5</v>
      </c>
      <c r="K332" s="41">
        <v>100.2</v>
      </c>
      <c r="L332" s="41">
        <v>123</v>
      </c>
      <c r="M332" s="41">
        <v>102.1</v>
      </c>
      <c r="N332" s="41">
        <v>109.9</v>
      </c>
      <c r="O332" s="41">
        <v>109.8</v>
      </c>
      <c r="P332" s="41">
        <v>108.3</v>
      </c>
      <c r="Q332" s="41">
        <v>105.5</v>
      </c>
      <c r="R332" s="41">
        <v>102</v>
      </c>
      <c r="S332" s="41">
        <v>113.1</v>
      </c>
    </row>
    <row r="333" spans="1:19" x14ac:dyDescent="0.3">
      <c r="B333" s="136" t="s">
        <v>415</v>
      </c>
      <c r="C333" s="41">
        <v>106.1</v>
      </c>
      <c r="D333" s="41">
        <v>105.1</v>
      </c>
      <c r="E333" s="41">
        <v>107.8</v>
      </c>
      <c r="F333" s="41">
        <v>107.3</v>
      </c>
      <c r="G333" s="41">
        <v>106.4</v>
      </c>
      <c r="H333" s="41">
        <v>106.6</v>
      </c>
      <c r="I333" s="41">
        <v>106.6</v>
      </c>
      <c r="J333" s="41">
        <v>106.2</v>
      </c>
      <c r="K333" s="41">
        <v>99.3</v>
      </c>
      <c r="L333" s="41">
        <v>126.9</v>
      </c>
      <c r="M333" s="41">
        <v>101.7</v>
      </c>
      <c r="N333" s="41">
        <v>108.6</v>
      </c>
      <c r="O333" s="41">
        <v>110.3</v>
      </c>
      <c r="P333" s="41">
        <v>108.5</v>
      </c>
      <c r="Q333" s="41">
        <v>107.1</v>
      </c>
      <c r="R333" s="41">
        <v>109.2</v>
      </c>
      <c r="S333" s="41">
        <v>113.3</v>
      </c>
    </row>
    <row r="334" spans="1:19" x14ac:dyDescent="0.3">
      <c r="B334" s="136" t="s">
        <v>416</v>
      </c>
      <c r="C334" s="41">
        <v>105.7</v>
      </c>
      <c r="D334" s="41">
        <v>104.8</v>
      </c>
      <c r="E334" s="41">
        <v>107.4</v>
      </c>
      <c r="F334" s="41">
        <v>105.6</v>
      </c>
      <c r="G334" s="41">
        <v>105</v>
      </c>
      <c r="H334" s="41">
        <v>105.1</v>
      </c>
      <c r="I334" s="41">
        <v>106</v>
      </c>
      <c r="J334" s="41">
        <v>107.7</v>
      </c>
      <c r="K334" s="41">
        <v>99.2</v>
      </c>
      <c r="L334" s="41">
        <v>124.2</v>
      </c>
      <c r="M334" s="41">
        <v>102</v>
      </c>
      <c r="N334" s="41">
        <v>109.5</v>
      </c>
      <c r="O334" s="41">
        <v>108.2</v>
      </c>
      <c r="P334" s="41">
        <v>107.3</v>
      </c>
      <c r="Q334" s="41">
        <v>105.5</v>
      </c>
      <c r="R334" s="41">
        <v>109</v>
      </c>
      <c r="S334" s="41">
        <v>115</v>
      </c>
    </row>
    <row r="335" spans="1:19" x14ac:dyDescent="0.3">
      <c r="B335" s="136" t="s">
        <v>417</v>
      </c>
      <c r="C335" s="41">
        <v>107.6</v>
      </c>
      <c r="D335" s="41">
        <v>107.1</v>
      </c>
      <c r="E335" s="41">
        <v>107.3</v>
      </c>
      <c r="F335" s="41">
        <v>107.6</v>
      </c>
      <c r="G335" s="41">
        <v>111.3</v>
      </c>
      <c r="H335" s="41">
        <v>110.7</v>
      </c>
      <c r="I335" s="41">
        <v>107.7</v>
      </c>
      <c r="J335" s="41">
        <v>111.3</v>
      </c>
      <c r="K335" s="41">
        <v>103.5</v>
      </c>
      <c r="L335" s="41">
        <v>135.19999999999999</v>
      </c>
      <c r="M335" s="41">
        <v>102.5</v>
      </c>
      <c r="N335" s="41">
        <v>111.2</v>
      </c>
      <c r="O335" s="41">
        <v>110.5</v>
      </c>
      <c r="P335" s="41">
        <v>108.6</v>
      </c>
      <c r="Q335" s="41">
        <v>106.6</v>
      </c>
      <c r="R335" s="41">
        <v>107.6</v>
      </c>
      <c r="S335" s="41">
        <v>115.3</v>
      </c>
    </row>
    <row r="336" spans="1:19" x14ac:dyDescent="0.3">
      <c r="B336" s="136" t="s">
        <v>418</v>
      </c>
      <c r="C336" s="41">
        <v>107.2</v>
      </c>
      <c r="D336" s="41">
        <v>106.6</v>
      </c>
      <c r="E336" s="41">
        <v>107.4</v>
      </c>
      <c r="F336" s="41">
        <v>108.1</v>
      </c>
      <c r="G336" s="41">
        <v>110.1</v>
      </c>
      <c r="H336" s="41">
        <v>109.8</v>
      </c>
      <c r="I336" s="41">
        <v>107.4</v>
      </c>
      <c r="J336" s="41">
        <v>109</v>
      </c>
      <c r="K336" s="41">
        <v>101.8</v>
      </c>
      <c r="L336" s="41">
        <v>136.6</v>
      </c>
      <c r="M336" s="41">
        <v>102.2</v>
      </c>
      <c r="N336" s="41">
        <v>110.2</v>
      </c>
      <c r="O336" s="41">
        <v>110.1</v>
      </c>
      <c r="P336" s="41">
        <v>108.8</v>
      </c>
      <c r="Q336" s="41">
        <v>106.5</v>
      </c>
      <c r="R336" s="41">
        <v>108.3</v>
      </c>
      <c r="S336" s="41">
        <v>117</v>
      </c>
    </row>
    <row r="337" spans="1:19" x14ac:dyDescent="0.3">
      <c r="B337" s="136" t="s">
        <v>419</v>
      </c>
      <c r="C337" s="41">
        <v>105.7</v>
      </c>
      <c r="D337" s="41">
        <v>105.5</v>
      </c>
      <c r="E337" s="41">
        <v>104.4</v>
      </c>
      <c r="F337" s="41">
        <v>104.9</v>
      </c>
      <c r="G337" s="41">
        <v>109.2</v>
      </c>
      <c r="H337" s="41">
        <v>108.5</v>
      </c>
      <c r="I337" s="41">
        <v>105.4</v>
      </c>
      <c r="J337" s="41">
        <v>109.1</v>
      </c>
      <c r="K337" s="41">
        <v>101.8</v>
      </c>
      <c r="L337" s="41">
        <v>139.6</v>
      </c>
      <c r="M337" s="41">
        <v>101.4</v>
      </c>
      <c r="N337" s="41">
        <v>109</v>
      </c>
      <c r="O337" s="41">
        <v>110.6</v>
      </c>
      <c r="P337" s="41">
        <v>106.4</v>
      </c>
      <c r="Q337" s="41">
        <v>105.9</v>
      </c>
      <c r="R337" s="41">
        <v>99.9</v>
      </c>
      <c r="S337" s="41">
        <v>115.4</v>
      </c>
    </row>
    <row r="338" spans="1:19" x14ac:dyDescent="0.3">
      <c r="B338" s="136" t="s">
        <v>420</v>
      </c>
      <c r="C338" s="41">
        <v>105.8</v>
      </c>
      <c r="D338" s="41">
        <v>105.6</v>
      </c>
      <c r="E338" s="41">
        <v>104.1</v>
      </c>
      <c r="F338" s="41">
        <v>105.6</v>
      </c>
      <c r="G338" s="41">
        <v>111</v>
      </c>
      <c r="H338" s="41">
        <v>110.1</v>
      </c>
      <c r="I338" s="41">
        <v>105.5</v>
      </c>
      <c r="J338" s="41">
        <v>109</v>
      </c>
      <c r="K338" s="41">
        <v>99.6</v>
      </c>
      <c r="L338" s="41">
        <v>143</v>
      </c>
      <c r="M338" s="41">
        <v>99.8</v>
      </c>
      <c r="N338" s="41">
        <v>111.5</v>
      </c>
      <c r="O338" s="41">
        <v>111</v>
      </c>
      <c r="P338" s="41">
        <v>107.6</v>
      </c>
      <c r="Q338" s="41">
        <v>107.1</v>
      </c>
      <c r="R338" s="41">
        <v>95.5</v>
      </c>
      <c r="S338" s="41">
        <v>119.5</v>
      </c>
    </row>
    <row r="339" spans="1:19" x14ac:dyDescent="0.3">
      <c r="B339" s="136" t="s">
        <v>421</v>
      </c>
      <c r="C339" s="41">
        <v>105.9</v>
      </c>
      <c r="D339" s="41">
        <v>105.1</v>
      </c>
      <c r="E339" s="41">
        <v>104.8</v>
      </c>
      <c r="F339" s="41">
        <v>107.4</v>
      </c>
      <c r="G339" s="41">
        <v>110.2</v>
      </c>
      <c r="H339" s="41">
        <v>109.7</v>
      </c>
      <c r="I339" s="41">
        <v>105.6</v>
      </c>
      <c r="J339" s="41">
        <v>111.2</v>
      </c>
      <c r="K339" s="41">
        <v>97.2</v>
      </c>
      <c r="L339" s="41">
        <v>145.30000000000001</v>
      </c>
      <c r="M339" s="41">
        <v>101.8</v>
      </c>
      <c r="N339" s="41">
        <v>108.8</v>
      </c>
      <c r="O339" s="41">
        <v>111.4</v>
      </c>
      <c r="P339" s="41">
        <v>107</v>
      </c>
      <c r="Q339" s="41">
        <v>105.8</v>
      </c>
      <c r="R339" s="41">
        <v>99.2</v>
      </c>
      <c r="S339" s="41">
        <v>119.7</v>
      </c>
    </row>
    <row r="340" spans="1:19" x14ac:dyDescent="0.3">
      <c r="B340" s="136" t="s">
        <v>422</v>
      </c>
      <c r="C340" s="41">
        <v>105.5</v>
      </c>
      <c r="D340" s="41">
        <v>104.9</v>
      </c>
      <c r="E340" s="41">
        <v>106.4</v>
      </c>
      <c r="F340" s="41">
        <v>105.1</v>
      </c>
      <c r="G340" s="41">
        <v>104.2</v>
      </c>
      <c r="H340" s="41">
        <v>104.4</v>
      </c>
      <c r="I340" s="41">
        <v>105.4</v>
      </c>
      <c r="J340" s="41">
        <v>110.5</v>
      </c>
      <c r="K340" s="41">
        <v>96.7</v>
      </c>
      <c r="L340" s="41">
        <v>114.5</v>
      </c>
      <c r="M340" s="41">
        <v>101.2</v>
      </c>
      <c r="N340" s="41">
        <v>109.8</v>
      </c>
      <c r="O340" s="41">
        <v>111.6</v>
      </c>
      <c r="P340" s="41">
        <v>107.3</v>
      </c>
      <c r="Q340" s="41">
        <v>109.2</v>
      </c>
      <c r="R340" s="41">
        <v>99.7</v>
      </c>
      <c r="S340" s="41">
        <v>120.6</v>
      </c>
    </row>
    <row r="341" spans="1:19" x14ac:dyDescent="0.3">
      <c r="B341" s="136" t="s">
        <v>423</v>
      </c>
      <c r="C341" s="41">
        <v>104.1</v>
      </c>
      <c r="D341" s="41">
        <v>104.3</v>
      </c>
      <c r="E341" s="41">
        <v>104.1</v>
      </c>
      <c r="F341" s="41">
        <v>103</v>
      </c>
      <c r="G341" s="41">
        <v>101.7</v>
      </c>
      <c r="H341" s="41">
        <v>101.9</v>
      </c>
      <c r="I341" s="41">
        <v>103.7</v>
      </c>
      <c r="J341" s="41">
        <v>110</v>
      </c>
      <c r="K341" s="41">
        <v>96.1</v>
      </c>
      <c r="L341" s="41">
        <v>105.4</v>
      </c>
      <c r="M341" s="41">
        <v>101.6</v>
      </c>
      <c r="N341" s="41">
        <v>108.1</v>
      </c>
      <c r="O341" s="41">
        <v>112.1</v>
      </c>
      <c r="P341" s="41">
        <v>104.9</v>
      </c>
      <c r="Q341" s="41">
        <v>105.5</v>
      </c>
      <c r="R341" s="41">
        <v>97.8</v>
      </c>
      <c r="S341" s="41">
        <v>119.5</v>
      </c>
    </row>
    <row r="342" spans="1:19" x14ac:dyDescent="0.3">
      <c r="B342" s="136" t="s">
        <v>424</v>
      </c>
      <c r="C342" s="41">
        <v>105.2</v>
      </c>
      <c r="D342" s="41">
        <v>105.2</v>
      </c>
      <c r="E342" s="41">
        <v>105.9</v>
      </c>
      <c r="F342" s="41">
        <v>104.4</v>
      </c>
      <c r="G342" s="41">
        <v>101.1</v>
      </c>
      <c r="H342" s="41">
        <v>101.7</v>
      </c>
      <c r="I342" s="41">
        <v>104.8</v>
      </c>
      <c r="J342" s="41">
        <v>111.4</v>
      </c>
      <c r="K342" s="41">
        <v>97.9</v>
      </c>
      <c r="L342" s="41">
        <v>110.3</v>
      </c>
      <c r="M342" s="41">
        <v>99.3</v>
      </c>
      <c r="N342" s="41">
        <v>109.7</v>
      </c>
      <c r="O342" s="41">
        <v>113.6</v>
      </c>
      <c r="P342" s="41">
        <v>106.6</v>
      </c>
      <c r="Q342" s="41">
        <v>107</v>
      </c>
      <c r="R342" s="41">
        <v>103.3</v>
      </c>
      <c r="S342" s="41">
        <v>119.8</v>
      </c>
    </row>
    <row r="343" spans="1:19" x14ac:dyDescent="0.3">
      <c r="A343" s="135" t="s">
        <v>353</v>
      </c>
      <c r="B343" s="136" t="s">
        <v>413</v>
      </c>
      <c r="C343" s="41">
        <v>104</v>
      </c>
      <c r="D343" s="41">
        <v>104.8</v>
      </c>
      <c r="E343" s="41">
        <v>103</v>
      </c>
      <c r="F343" s="41">
        <v>107</v>
      </c>
      <c r="G343" s="41">
        <v>103.4</v>
      </c>
      <c r="H343" s="41">
        <v>104</v>
      </c>
      <c r="I343" s="41">
        <v>103.8</v>
      </c>
      <c r="J343" s="41">
        <v>107.8</v>
      </c>
      <c r="K343" s="41">
        <v>99.2</v>
      </c>
      <c r="L343" s="41">
        <v>109.7</v>
      </c>
      <c r="M343" s="41">
        <v>100.2</v>
      </c>
      <c r="N343" s="41">
        <v>110.2</v>
      </c>
      <c r="O343" s="41">
        <v>114</v>
      </c>
      <c r="P343" s="41">
        <v>103.7</v>
      </c>
      <c r="Q343" s="41">
        <v>106.1</v>
      </c>
      <c r="R343" s="41">
        <v>94.9</v>
      </c>
      <c r="S343" s="41">
        <v>119.3</v>
      </c>
    </row>
    <row r="344" spans="1:19" x14ac:dyDescent="0.3">
      <c r="B344" s="136" t="s">
        <v>414</v>
      </c>
      <c r="C344" s="41">
        <v>104.6</v>
      </c>
      <c r="D344" s="41">
        <v>104.1</v>
      </c>
      <c r="E344" s="41">
        <v>104</v>
      </c>
      <c r="F344" s="41">
        <v>105.5</v>
      </c>
      <c r="G344" s="41">
        <v>101.3</v>
      </c>
      <c r="H344" s="41">
        <v>102</v>
      </c>
      <c r="I344" s="41">
        <v>103.7</v>
      </c>
      <c r="J344" s="41">
        <v>114.3</v>
      </c>
      <c r="K344" s="41">
        <v>98.3</v>
      </c>
      <c r="L344" s="41">
        <v>108</v>
      </c>
      <c r="M344" s="41">
        <v>98.3</v>
      </c>
      <c r="N344" s="41">
        <v>109</v>
      </c>
      <c r="O344" s="41">
        <v>112.4</v>
      </c>
      <c r="P344" s="41">
        <v>103</v>
      </c>
      <c r="Q344" s="41">
        <v>106.1</v>
      </c>
      <c r="R344" s="41">
        <v>96.7</v>
      </c>
      <c r="S344" s="41">
        <v>122.3</v>
      </c>
    </row>
    <row r="345" spans="1:19" x14ac:dyDescent="0.3">
      <c r="B345" s="136" t="s">
        <v>415</v>
      </c>
      <c r="C345" s="41">
        <v>105.3</v>
      </c>
      <c r="D345" s="41">
        <v>104.6</v>
      </c>
      <c r="E345" s="41">
        <v>104.8</v>
      </c>
      <c r="F345" s="41">
        <v>107.5</v>
      </c>
      <c r="G345" s="41">
        <v>102.4</v>
      </c>
      <c r="H345" s="41">
        <v>103.3</v>
      </c>
      <c r="I345" s="41">
        <v>104.4</v>
      </c>
      <c r="J345" s="41">
        <v>114.8</v>
      </c>
      <c r="K345" s="41">
        <v>97</v>
      </c>
      <c r="L345" s="41">
        <v>111.2</v>
      </c>
      <c r="M345" s="41">
        <v>98.7</v>
      </c>
      <c r="N345" s="41">
        <v>110</v>
      </c>
      <c r="O345" s="41">
        <v>117</v>
      </c>
      <c r="P345" s="41">
        <v>104.7</v>
      </c>
      <c r="Q345" s="41">
        <v>106.7</v>
      </c>
      <c r="R345" s="41">
        <v>96.9</v>
      </c>
      <c r="S345" s="41">
        <v>123.3</v>
      </c>
    </row>
    <row r="346" spans="1:19" x14ac:dyDescent="0.3">
      <c r="B346" s="136" t="s">
        <v>416</v>
      </c>
      <c r="C346" s="41">
        <v>102.8</v>
      </c>
      <c r="D346" s="41">
        <v>102.8</v>
      </c>
      <c r="E346" s="41">
        <v>100.8</v>
      </c>
      <c r="F346" s="41">
        <v>103.4</v>
      </c>
      <c r="G346" s="41">
        <v>102.3</v>
      </c>
      <c r="H346" s="41">
        <v>102.5</v>
      </c>
      <c r="I346" s="41">
        <v>101.7</v>
      </c>
      <c r="J346" s="41">
        <v>113.8</v>
      </c>
      <c r="K346" s="41">
        <v>97.9</v>
      </c>
      <c r="L346" s="41">
        <v>105</v>
      </c>
      <c r="M346" s="41">
        <v>95.5</v>
      </c>
      <c r="N346" s="41">
        <v>107.8</v>
      </c>
      <c r="O346" s="41">
        <v>114.2</v>
      </c>
      <c r="P346" s="41">
        <v>101.2</v>
      </c>
      <c r="Q346" s="41">
        <v>104.7</v>
      </c>
      <c r="R346" s="41">
        <v>90.2</v>
      </c>
      <c r="S346" s="41">
        <v>124.9</v>
      </c>
    </row>
    <row r="347" spans="1:19" x14ac:dyDescent="0.3">
      <c r="B347" s="136" t="s">
        <v>417</v>
      </c>
      <c r="C347" s="41">
        <v>103.2</v>
      </c>
      <c r="D347" s="41">
        <v>102.4</v>
      </c>
      <c r="E347" s="41">
        <v>103</v>
      </c>
      <c r="F347" s="41">
        <v>106.3</v>
      </c>
      <c r="G347" s="41">
        <v>101.9</v>
      </c>
      <c r="H347" s="41">
        <v>102.7</v>
      </c>
      <c r="I347" s="41">
        <v>102.6</v>
      </c>
      <c r="J347" s="41">
        <v>111.8</v>
      </c>
      <c r="K347" s="41">
        <v>96.1</v>
      </c>
      <c r="L347" s="41">
        <v>113.7</v>
      </c>
      <c r="M347" s="41">
        <v>96.5</v>
      </c>
      <c r="N347" s="41">
        <v>106.2</v>
      </c>
      <c r="O347" s="41">
        <v>114.3</v>
      </c>
      <c r="P347" s="41">
        <v>101.9</v>
      </c>
      <c r="Q347" s="41">
        <v>104.3</v>
      </c>
      <c r="R347" s="41">
        <v>96</v>
      </c>
      <c r="S347" s="41">
        <v>125.9</v>
      </c>
    </row>
    <row r="348" spans="1:19" x14ac:dyDescent="0.3">
      <c r="B348" s="136" t="s">
        <v>418</v>
      </c>
      <c r="C348" s="41">
        <v>102.1</v>
      </c>
      <c r="D348" s="41">
        <v>100.9</v>
      </c>
      <c r="E348" s="41">
        <v>102.2</v>
      </c>
      <c r="F348" s="41">
        <v>104.6</v>
      </c>
      <c r="G348" s="41">
        <v>100.3</v>
      </c>
      <c r="H348" s="41">
        <v>101</v>
      </c>
      <c r="I348" s="41">
        <v>101.4</v>
      </c>
      <c r="J348" s="41">
        <v>112.8</v>
      </c>
      <c r="K348" s="41">
        <v>96.7</v>
      </c>
      <c r="L348" s="41">
        <v>109</v>
      </c>
      <c r="M348" s="41">
        <v>96.1</v>
      </c>
      <c r="N348" s="41">
        <v>104.9</v>
      </c>
      <c r="O348" s="41">
        <v>112.8</v>
      </c>
      <c r="P348" s="41">
        <v>99.8</v>
      </c>
      <c r="Q348" s="41">
        <v>103.6</v>
      </c>
      <c r="R348" s="41">
        <v>94.1</v>
      </c>
      <c r="S348" s="41">
        <v>122.8</v>
      </c>
    </row>
    <row r="349" spans="1:19" x14ac:dyDescent="0.3">
      <c r="B349" s="136" t="s">
        <v>419</v>
      </c>
      <c r="C349" s="41">
        <v>102</v>
      </c>
      <c r="D349" s="41">
        <v>100.9</v>
      </c>
      <c r="E349" s="41">
        <v>101.5</v>
      </c>
      <c r="F349" s="41">
        <v>106.3</v>
      </c>
      <c r="G349" s="41">
        <v>100.9</v>
      </c>
      <c r="H349" s="41">
        <v>101.8</v>
      </c>
      <c r="I349" s="41">
        <v>101.2</v>
      </c>
      <c r="J349" s="41">
        <v>112.8</v>
      </c>
      <c r="K349" s="41">
        <v>96.6</v>
      </c>
      <c r="L349" s="41">
        <v>107.3</v>
      </c>
      <c r="M349" s="41">
        <v>95.1</v>
      </c>
      <c r="N349" s="41">
        <v>105.2</v>
      </c>
      <c r="O349" s="41">
        <v>112.7</v>
      </c>
      <c r="P349" s="41">
        <v>99.1</v>
      </c>
      <c r="Q349" s="41">
        <v>104.2</v>
      </c>
      <c r="R349" s="41">
        <v>90.5</v>
      </c>
      <c r="S349" s="41">
        <v>124</v>
      </c>
    </row>
    <row r="350" spans="1:19" x14ac:dyDescent="0.3">
      <c r="B350" s="136" t="s">
        <v>420</v>
      </c>
      <c r="C350" s="41">
        <v>102</v>
      </c>
      <c r="D350" s="41">
        <v>101</v>
      </c>
      <c r="E350" s="41">
        <v>102.1</v>
      </c>
      <c r="F350" s="41">
        <v>106.5</v>
      </c>
      <c r="G350" s="41">
        <v>99.5</v>
      </c>
      <c r="H350" s="41">
        <v>100.7</v>
      </c>
      <c r="I350" s="41">
        <v>101.4</v>
      </c>
      <c r="J350" s="41">
        <v>112.1</v>
      </c>
      <c r="K350" s="41">
        <v>95.5</v>
      </c>
      <c r="L350" s="41">
        <v>100.3</v>
      </c>
      <c r="M350" s="41">
        <v>95.4</v>
      </c>
      <c r="N350" s="41">
        <v>104.6</v>
      </c>
      <c r="O350" s="41">
        <v>115.6</v>
      </c>
      <c r="P350" s="41">
        <v>99.4</v>
      </c>
      <c r="Q350" s="41">
        <v>102.7</v>
      </c>
      <c r="R350" s="41">
        <v>91.4</v>
      </c>
      <c r="S350" s="41">
        <v>127.3</v>
      </c>
    </row>
    <row r="351" spans="1:19" x14ac:dyDescent="0.3">
      <c r="B351" s="136" t="s">
        <v>421</v>
      </c>
      <c r="C351" s="41">
        <v>101.6</v>
      </c>
      <c r="D351" s="41">
        <v>100.4</v>
      </c>
      <c r="E351" s="41">
        <v>101.1</v>
      </c>
      <c r="F351" s="41">
        <v>106</v>
      </c>
      <c r="G351" s="41">
        <v>99.3</v>
      </c>
      <c r="H351" s="41">
        <v>100.5</v>
      </c>
      <c r="I351" s="41">
        <v>100.6</v>
      </c>
      <c r="J351" s="41">
        <v>113.6</v>
      </c>
      <c r="K351" s="41">
        <v>93.1</v>
      </c>
      <c r="L351" s="41">
        <v>103.2</v>
      </c>
      <c r="M351" s="41">
        <v>94.7</v>
      </c>
      <c r="N351" s="41">
        <v>104.5</v>
      </c>
      <c r="O351" s="41">
        <v>115</v>
      </c>
      <c r="P351" s="41">
        <v>99.6</v>
      </c>
      <c r="Q351" s="41">
        <v>102.6</v>
      </c>
      <c r="R351" s="41">
        <v>91</v>
      </c>
      <c r="S351" s="41">
        <v>128.30000000000001</v>
      </c>
    </row>
    <row r="352" spans="1:19" x14ac:dyDescent="0.3">
      <c r="B352" s="136" t="s">
        <v>422</v>
      </c>
      <c r="C352" s="41">
        <v>100.6</v>
      </c>
      <c r="D352" s="41">
        <v>100.9</v>
      </c>
      <c r="E352" s="41">
        <v>97.7</v>
      </c>
      <c r="F352" s="41">
        <v>106.8</v>
      </c>
      <c r="G352" s="41">
        <v>100.6</v>
      </c>
      <c r="H352" s="41">
        <v>101.7</v>
      </c>
      <c r="I352" s="41">
        <v>99.4</v>
      </c>
      <c r="J352" s="41">
        <v>112.3</v>
      </c>
      <c r="K352" s="41">
        <v>97.7</v>
      </c>
      <c r="L352" s="41">
        <v>109.6</v>
      </c>
      <c r="M352" s="41">
        <v>92.2</v>
      </c>
      <c r="N352" s="41">
        <v>103.1</v>
      </c>
      <c r="O352" s="41">
        <v>114</v>
      </c>
      <c r="P352" s="41">
        <v>99</v>
      </c>
      <c r="Q352" s="41">
        <v>100.8</v>
      </c>
      <c r="R352" s="41">
        <v>86.1</v>
      </c>
      <c r="S352" s="41">
        <v>125.4</v>
      </c>
    </row>
    <row r="353" spans="1:19" x14ac:dyDescent="0.3">
      <c r="B353" s="136" t="s">
        <v>423</v>
      </c>
      <c r="C353" s="41">
        <v>101.6</v>
      </c>
      <c r="D353" s="41">
        <v>100.5</v>
      </c>
      <c r="E353" s="41">
        <v>99.5</v>
      </c>
      <c r="F353" s="41">
        <v>107.2</v>
      </c>
      <c r="G353" s="41">
        <v>100.6</v>
      </c>
      <c r="H353" s="41">
        <v>101.7</v>
      </c>
      <c r="I353" s="41">
        <v>100.1</v>
      </c>
      <c r="J353" s="41">
        <v>114.4</v>
      </c>
      <c r="K353" s="41">
        <v>96</v>
      </c>
      <c r="L353" s="41">
        <v>108.8</v>
      </c>
      <c r="M353" s="41">
        <v>90.3</v>
      </c>
      <c r="N353" s="41">
        <v>103.2</v>
      </c>
      <c r="O353" s="41">
        <v>111.8</v>
      </c>
      <c r="P353" s="41">
        <v>99.2</v>
      </c>
      <c r="Q353" s="41">
        <v>101</v>
      </c>
      <c r="R353" s="41">
        <v>88.9</v>
      </c>
      <c r="S353" s="41">
        <v>130.6</v>
      </c>
    </row>
    <row r="354" spans="1:19" x14ac:dyDescent="0.3">
      <c r="B354" s="136" t="s">
        <v>424</v>
      </c>
      <c r="C354" s="41">
        <v>99.9</v>
      </c>
      <c r="D354" s="41">
        <v>98.6</v>
      </c>
      <c r="E354" s="41">
        <v>97.8</v>
      </c>
      <c r="F354" s="41">
        <v>107.1</v>
      </c>
      <c r="G354" s="41">
        <v>99.2</v>
      </c>
      <c r="H354" s="41">
        <v>100.6</v>
      </c>
      <c r="I354" s="41">
        <v>98.6</v>
      </c>
      <c r="J354" s="41">
        <v>112.4</v>
      </c>
      <c r="K354" s="41">
        <v>94.6</v>
      </c>
      <c r="L354" s="41">
        <v>102.4</v>
      </c>
      <c r="M354" s="41">
        <v>89.4</v>
      </c>
      <c r="N354" s="41">
        <v>100.5</v>
      </c>
      <c r="O354" s="41">
        <v>112.7</v>
      </c>
      <c r="P354" s="41">
        <v>95.7</v>
      </c>
      <c r="Q354" s="41">
        <v>99.7</v>
      </c>
      <c r="R354" s="41">
        <v>85.6</v>
      </c>
      <c r="S354" s="41">
        <v>128.4</v>
      </c>
    </row>
    <row r="355" spans="1:19" x14ac:dyDescent="0.3">
      <c r="A355" s="30" t="s">
        <v>438</v>
      </c>
      <c r="B355" s="136" t="s">
        <v>413</v>
      </c>
      <c r="C355" s="41">
        <v>102.6</v>
      </c>
      <c r="D355" s="41">
        <v>102</v>
      </c>
      <c r="E355" s="41">
        <v>98.9</v>
      </c>
      <c r="F355" s="41">
        <v>104.4</v>
      </c>
      <c r="G355" s="41">
        <v>102.1</v>
      </c>
      <c r="H355" s="41">
        <v>102.5</v>
      </c>
      <c r="I355" s="41">
        <v>100.6</v>
      </c>
      <c r="J355" s="41">
        <v>119.4</v>
      </c>
      <c r="K355" s="41">
        <v>97.4</v>
      </c>
      <c r="L355" s="41">
        <v>109.3</v>
      </c>
      <c r="M355" s="41">
        <v>91.2</v>
      </c>
      <c r="N355" s="41">
        <v>104.2</v>
      </c>
      <c r="O355" s="41">
        <v>115.2</v>
      </c>
      <c r="P355" s="41">
        <v>99.5</v>
      </c>
      <c r="Q355" s="41">
        <v>99.6</v>
      </c>
      <c r="R355" s="41">
        <v>87.6</v>
      </c>
      <c r="S355" s="41">
        <v>130.9</v>
      </c>
    </row>
    <row r="356" spans="1:19" x14ac:dyDescent="0.3">
      <c r="B356" s="136" t="s">
        <v>414</v>
      </c>
      <c r="C356" s="41">
        <v>103.4</v>
      </c>
      <c r="D356" s="41">
        <v>103.8</v>
      </c>
      <c r="E356" s="41">
        <v>99.5</v>
      </c>
      <c r="F356" s="41">
        <v>104.5</v>
      </c>
      <c r="G356" s="41">
        <v>105</v>
      </c>
      <c r="H356" s="41">
        <v>104.9</v>
      </c>
      <c r="I356" s="41">
        <v>102</v>
      </c>
      <c r="J356" s="41">
        <v>117.7</v>
      </c>
      <c r="K356" s="41">
        <v>102</v>
      </c>
      <c r="L356" s="41">
        <v>121.3</v>
      </c>
      <c r="M356" s="41">
        <v>96.7</v>
      </c>
      <c r="N356" s="41">
        <v>103.3</v>
      </c>
      <c r="O356" s="41">
        <v>113.6</v>
      </c>
      <c r="P356" s="41">
        <v>101.1</v>
      </c>
      <c r="Q356" s="41">
        <v>98.8</v>
      </c>
      <c r="R356" s="41">
        <v>89.3</v>
      </c>
      <c r="S356" s="41">
        <v>131.9</v>
      </c>
    </row>
    <row r="357" spans="1:19" x14ac:dyDescent="0.3">
      <c r="B357" s="136" t="s">
        <v>415</v>
      </c>
      <c r="C357" s="41">
        <v>94.4</v>
      </c>
      <c r="D357" s="41">
        <v>96.4</v>
      </c>
      <c r="E357" s="41">
        <v>84.2</v>
      </c>
      <c r="F357" s="41">
        <v>93.2</v>
      </c>
      <c r="G357" s="41">
        <v>98.6</v>
      </c>
      <c r="H357" s="41">
        <v>97.7</v>
      </c>
      <c r="I357" s="41">
        <v>91</v>
      </c>
      <c r="J357" s="41">
        <v>118.1</v>
      </c>
      <c r="K357" s="41">
        <v>98.1</v>
      </c>
      <c r="L357" s="41">
        <v>107.8</v>
      </c>
      <c r="M357" s="41">
        <v>86</v>
      </c>
      <c r="N357" s="41">
        <v>95.7</v>
      </c>
      <c r="O357" s="41">
        <v>107.6</v>
      </c>
      <c r="P357" s="41">
        <v>92.6</v>
      </c>
      <c r="Q357" s="41">
        <v>92.1</v>
      </c>
      <c r="R357" s="41">
        <v>59.3</v>
      </c>
      <c r="S357" s="41">
        <v>125.4</v>
      </c>
    </row>
    <row r="358" spans="1:19" x14ac:dyDescent="0.3">
      <c r="B358" s="136" t="s">
        <v>416</v>
      </c>
      <c r="C358" s="41">
        <v>77</v>
      </c>
      <c r="D358" s="41">
        <v>82.2</v>
      </c>
      <c r="E358" s="41">
        <v>55.4</v>
      </c>
      <c r="F358" s="41">
        <v>72.7</v>
      </c>
      <c r="G358" s="41">
        <v>91.9</v>
      </c>
      <c r="H358" s="41">
        <v>88.6</v>
      </c>
      <c r="I358" s="41">
        <v>70.8</v>
      </c>
      <c r="J358" s="41">
        <v>113.3</v>
      </c>
      <c r="K358" s="41">
        <v>90.1</v>
      </c>
      <c r="L358" s="41">
        <v>116.4</v>
      </c>
      <c r="M358" s="41">
        <v>67.2</v>
      </c>
      <c r="N358" s="41">
        <v>74.8</v>
      </c>
      <c r="O358" s="41">
        <v>95.2</v>
      </c>
      <c r="P358" s="41">
        <v>80.099999999999994</v>
      </c>
      <c r="Q358" s="41">
        <v>73.5</v>
      </c>
      <c r="R358" s="41">
        <v>14.3</v>
      </c>
      <c r="S358" s="41">
        <v>100.5</v>
      </c>
    </row>
    <row r="359" spans="1:19" x14ac:dyDescent="0.3">
      <c r="B359" s="136" t="s">
        <v>417</v>
      </c>
      <c r="C359" s="41">
        <v>83.7</v>
      </c>
      <c r="D359" s="41">
        <v>83.4</v>
      </c>
      <c r="E359" s="41">
        <v>71.3</v>
      </c>
      <c r="F359" s="41">
        <v>89.3</v>
      </c>
      <c r="G359" s="41">
        <v>91.3</v>
      </c>
      <c r="H359" s="41">
        <v>91</v>
      </c>
      <c r="I359" s="41">
        <v>79</v>
      </c>
      <c r="J359" s="41">
        <v>113.8</v>
      </c>
      <c r="K359" s="41">
        <v>86.2</v>
      </c>
      <c r="L359" s="41">
        <v>110.3</v>
      </c>
      <c r="M359" s="41">
        <v>68.599999999999994</v>
      </c>
      <c r="N359" s="41">
        <v>80.5</v>
      </c>
      <c r="O359" s="41">
        <v>95</v>
      </c>
      <c r="P359" s="41">
        <v>85.5</v>
      </c>
      <c r="Q359" s="41">
        <v>81.2</v>
      </c>
      <c r="R359" s="41">
        <v>46.3</v>
      </c>
      <c r="S359" s="41">
        <v>108</v>
      </c>
    </row>
    <row r="360" spans="1:19" x14ac:dyDescent="0.3">
      <c r="B360" s="136" t="s">
        <v>418</v>
      </c>
      <c r="C360" s="41">
        <v>91.8</v>
      </c>
      <c r="D360" s="41">
        <v>88.3</v>
      </c>
      <c r="E360" s="41">
        <v>84.9</v>
      </c>
      <c r="F360" s="41">
        <v>96.6</v>
      </c>
      <c r="G360" s="41">
        <v>97.7</v>
      </c>
      <c r="H360" s="41">
        <v>97.5</v>
      </c>
      <c r="I360" s="41">
        <v>88.2</v>
      </c>
      <c r="J360" s="41">
        <v>116.2</v>
      </c>
      <c r="K360" s="41">
        <v>87.6</v>
      </c>
      <c r="L360" s="41">
        <v>110.7</v>
      </c>
      <c r="M360" s="41">
        <v>71.400000000000006</v>
      </c>
      <c r="N360" s="41">
        <v>88.2</v>
      </c>
      <c r="O360" s="41">
        <v>100.1</v>
      </c>
      <c r="P360" s="41">
        <v>88.2</v>
      </c>
      <c r="Q360" s="41">
        <v>90.7</v>
      </c>
      <c r="R360" s="41">
        <v>71.599999999999994</v>
      </c>
      <c r="S360" s="41">
        <v>109.5</v>
      </c>
    </row>
    <row r="361" spans="1:19" x14ac:dyDescent="0.3">
      <c r="B361" s="136" t="s">
        <v>419</v>
      </c>
      <c r="C361" s="41">
        <v>92.5</v>
      </c>
      <c r="D361" s="41">
        <v>91.4</v>
      </c>
      <c r="E361" s="41">
        <v>86.4</v>
      </c>
      <c r="F361" s="41">
        <v>99.2</v>
      </c>
      <c r="G361" s="41">
        <v>96.9</v>
      </c>
      <c r="H361" s="41">
        <v>97.3</v>
      </c>
      <c r="I361" s="41">
        <v>90.1</v>
      </c>
      <c r="J361" s="41">
        <v>111.6</v>
      </c>
      <c r="K361" s="41">
        <v>92.5</v>
      </c>
      <c r="L361" s="41">
        <v>108.6</v>
      </c>
      <c r="M361" s="41">
        <v>74.8</v>
      </c>
      <c r="N361" s="41">
        <v>88.9</v>
      </c>
      <c r="O361" s="41">
        <v>101.3</v>
      </c>
      <c r="P361" s="41">
        <v>89.8</v>
      </c>
      <c r="Q361" s="41">
        <v>87.9</v>
      </c>
      <c r="R361" s="41">
        <v>76.5</v>
      </c>
      <c r="S361" s="41">
        <v>106.5</v>
      </c>
    </row>
    <row r="362" spans="1:19" x14ac:dyDescent="0.3">
      <c r="B362" s="136" t="s">
        <v>420</v>
      </c>
      <c r="C362" s="41">
        <v>92.8</v>
      </c>
      <c r="D362" s="41">
        <v>93.6</v>
      </c>
      <c r="E362" s="41">
        <v>84.4</v>
      </c>
      <c r="F362" s="41">
        <v>101.4</v>
      </c>
      <c r="G362" s="41">
        <v>94.9</v>
      </c>
      <c r="H362" s="41">
        <v>96</v>
      </c>
      <c r="I362" s="41">
        <v>89.7</v>
      </c>
      <c r="J362" s="41">
        <v>112.8</v>
      </c>
      <c r="K362" s="41">
        <v>93.5</v>
      </c>
      <c r="L362" s="41">
        <v>97.6</v>
      </c>
      <c r="M362" s="41">
        <v>83.4</v>
      </c>
      <c r="N362" s="41">
        <v>93.2</v>
      </c>
      <c r="O362" s="41">
        <v>103.8</v>
      </c>
      <c r="P362" s="41">
        <v>91.9</v>
      </c>
      <c r="Q362" s="41">
        <v>87.2</v>
      </c>
      <c r="R362" s="41">
        <v>70.099999999999994</v>
      </c>
      <c r="S362" s="41">
        <v>109.3</v>
      </c>
    </row>
    <row r="363" spans="1:19" x14ac:dyDescent="0.3">
      <c r="B363" s="136" t="s">
        <v>421</v>
      </c>
      <c r="C363" s="41">
        <v>94.6</v>
      </c>
      <c r="D363" s="41">
        <v>96</v>
      </c>
      <c r="E363" s="41">
        <v>86.5</v>
      </c>
      <c r="F363" s="41">
        <v>99.4</v>
      </c>
      <c r="G363" s="41">
        <v>98.5</v>
      </c>
      <c r="H363" s="41">
        <v>98.7</v>
      </c>
      <c r="I363" s="41">
        <v>92</v>
      </c>
      <c r="J363" s="41">
        <v>113.8</v>
      </c>
      <c r="K363" s="41">
        <v>95.2</v>
      </c>
      <c r="L363" s="41">
        <v>113.4</v>
      </c>
      <c r="M363" s="41">
        <v>84.2</v>
      </c>
      <c r="N363" s="41">
        <v>96.6</v>
      </c>
      <c r="O363" s="41">
        <v>101.6</v>
      </c>
      <c r="P363" s="41">
        <v>93.4</v>
      </c>
      <c r="Q363" s="41">
        <v>89.4</v>
      </c>
      <c r="R363" s="41">
        <v>75.099999999999994</v>
      </c>
      <c r="S363" s="41">
        <v>113</v>
      </c>
    </row>
    <row r="364" spans="1:19" x14ac:dyDescent="0.3">
      <c r="B364" s="136" t="s">
        <v>422</v>
      </c>
      <c r="C364" s="39">
        <v>97.7</v>
      </c>
      <c r="D364" s="39">
        <v>98.9</v>
      </c>
      <c r="E364" s="39">
        <v>91.8</v>
      </c>
      <c r="F364" s="39">
        <v>101.6</v>
      </c>
      <c r="G364" s="39">
        <v>96.5</v>
      </c>
      <c r="H364" s="39">
        <v>97.4</v>
      </c>
      <c r="I364" s="39">
        <v>95.4</v>
      </c>
      <c r="J364" s="39">
        <v>114.7</v>
      </c>
      <c r="K364" s="39">
        <v>98.9</v>
      </c>
      <c r="L364" s="39">
        <v>105.2</v>
      </c>
      <c r="M364" s="39">
        <v>87.3</v>
      </c>
      <c r="N364" s="39">
        <v>98.1</v>
      </c>
      <c r="O364" s="39">
        <v>108.2</v>
      </c>
      <c r="P364" s="39">
        <v>96.1</v>
      </c>
      <c r="Q364" s="39">
        <v>90.5</v>
      </c>
      <c r="R364" s="39">
        <v>81.099999999999994</v>
      </c>
      <c r="S364" s="39">
        <v>115.2</v>
      </c>
    </row>
    <row r="365" spans="1:19" x14ac:dyDescent="0.3">
      <c r="B365" s="136" t="s">
        <v>423</v>
      </c>
      <c r="C365" s="39">
        <v>98.8</v>
      </c>
      <c r="D365" s="39">
        <v>101.2</v>
      </c>
      <c r="E365" s="39">
        <v>92.6</v>
      </c>
      <c r="F365" s="39">
        <v>103.7</v>
      </c>
      <c r="G365" s="39">
        <v>95.7</v>
      </c>
      <c r="H365" s="39">
        <v>97.1</v>
      </c>
      <c r="I365" s="39">
        <v>96.4</v>
      </c>
      <c r="J365" s="39">
        <v>117.1</v>
      </c>
      <c r="K365" s="39">
        <v>99.7</v>
      </c>
      <c r="L365" s="39">
        <v>108.9</v>
      </c>
      <c r="M365" s="39">
        <v>89.6</v>
      </c>
      <c r="N365" s="39">
        <v>100.6</v>
      </c>
      <c r="O365" s="39">
        <v>112.2</v>
      </c>
      <c r="P365" s="39">
        <v>97.7</v>
      </c>
      <c r="Q365" s="39">
        <v>91.8</v>
      </c>
      <c r="R365" s="39">
        <v>81.8</v>
      </c>
      <c r="S365" s="39">
        <v>114.3</v>
      </c>
    </row>
    <row r="366" spans="1:19" x14ac:dyDescent="0.3">
      <c r="B366" s="136" t="s">
        <v>424</v>
      </c>
      <c r="C366" s="39">
        <v>100.5</v>
      </c>
      <c r="D366" s="39">
        <v>102.8</v>
      </c>
      <c r="E366" s="39">
        <v>92.7</v>
      </c>
      <c r="F366" s="39">
        <v>104.6</v>
      </c>
      <c r="G366" s="39">
        <v>98</v>
      </c>
      <c r="H366" s="39">
        <v>99.1</v>
      </c>
      <c r="I366" s="39">
        <v>97.4</v>
      </c>
      <c r="J366" s="39">
        <v>124.5</v>
      </c>
      <c r="K366" s="39">
        <v>102.5</v>
      </c>
      <c r="L366" s="39">
        <v>112.1</v>
      </c>
      <c r="M366" s="39">
        <v>91.2</v>
      </c>
      <c r="N366" s="39">
        <v>102</v>
      </c>
      <c r="O366" s="39">
        <v>113.1</v>
      </c>
      <c r="P366" s="39">
        <v>98.5</v>
      </c>
      <c r="Q366" s="39">
        <v>91.6</v>
      </c>
      <c r="R366" s="39">
        <v>82.1</v>
      </c>
      <c r="S366" s="39">
        <v>115.9</v>
      </c>
    </row>
    <row r="367" spans="1:19" x14ac:dyDescent="0.3">
      <c r="A367" s="30" t="s">
        <v>439</v>
      </c>
      <c r="B367" s="136" t="s">
        <v>413</v>
      </c>
      <c r="C367" s="39">
        <v>98.4</v>
      </c>
      <c r="D367" s="39">
        <v>103.4</v>
      </c>
      <c r="E367" s="39">
        <v>92.2</v>
      </c>
      <c r="F367" s="39">
        <v>101.8</v>
      </c>
      <c r="G367" s="39">
        <v>95.5</v>
      </c>
      <c r="H367" s="39">
        <v>96.6</v>
      </c>
      <c r="I367" s="39">
        <v>97</v>
      </c>
      <c r="J367" s="39">
        <v>110.3</v>
      </c>
      <c r="K367" s="39">
        <v>102.2</v>
      </c>
      <c r="L367" s="39">
        <v>110.1</v>
      </c>
      <c r="M367" s="39">
        <v>91.4</v>
      </c>
      <c r="N367" s="39">
        <v>102.2</v>
      </c>
      <c r="O367" s="39">
        <v>114.5</v>
      </c>
      <c r="P367" s="39">
        <v>101.1</v>
      </c>
      <c r="Q367" s="39">
        <v>98</v>
      </c>
      <c r="R367" s="39">
        <v>76</v>
      </c>
      <c r="S367" s="39">
        <v>116.2</v>
      </c>
    </row>
    <row r="368" spans="1:19" x14ac:dyDescent="0.3">
      <c r="B368" s="136" t="s">
        <v>414</v>
      </c>
      <c r="C368" s="39">
        <v>96.5</v>
      </c>
      <c r="D368" s="39">
        <v>101.9</v>
      </c>
      <c r="E368" s="39">
        <v>89.2</v>
      </c>
      <c r="F368" s="39">
        <v>100</v>
      </c>
      <c r="G368" s="39">
        <v>96.2</v>
      </c>
      <c r="H368" s="39">
        <v>96.9</v>
      </c>
      <c r="I368" s="39">
        <v>95.1</v>
      </c>
      <c r="J368" s="39">
        <v>109.3</v>
      </c>
      <c r="K368" s="39">
        <v>98.9</v>
      </c>
      <c r="L368" s="39">
        <v>112.9</v>
      </c>
      <c r="M368" s="39">
        <v>90</v>
      </c>
      <c r="N368" s="39">
        <v>102.5</v>
      </c>
      <c r="O368" s="39">
        <v>115.8</v>
      </c>
      <c r="P368" s="39">
        <v>101.6</v>
      </c>
      <c r="Q368" s="39">
        <v>95.6</v>
      </c>
      <c r="R368" s="39">
        <v>71.599999999999994</v>
      </c>
      <c r="S368" s="39">
        <v>117.8</v>
      </c>
    </row>
    <row r="369" spans="1:19" x14ac:dyDescent="0.3">
      <c r="B369" s="136" t="s">
        <v>415</v>
      </c>
      <c r="C369" s="39">
        <v>98.6</v>
      </c>
      <c r="D369" s="39">
        <v>102.9</v>
      </c>
      <c r="E369" s="39">
        <v>88.9</v>
      </c>
      <c r="F369" s="39">
        <v>100.1</v>
      </c>
      <c r="G369" s="39">
        <v>100.8</v>
      </c>
      <c r="H369" s="39">
        <v>100.7</v>
      </c>
      <c r="I369" s="39">
        <v>95.9</v>
      </c>
      <c r="J369" s="39">
        <v>119.6</v>
      </c>
      <c r="K369" s="39">
        <v>100.4</v>
      </c>
      <c r="L369" s="39">
        <v>116.4</v>
      </c>
      <c r="M369" s="39">
        <v>91.5</v>
      </c>
      <c r="N369" s="39">
        <v>103</v>
      </c>
      <c r="O369" s="39">
        <v>113.9</v>
      </c>
      <c r="P369" s="39">
        <v>101.6</v>
      </c>
      <c r="Q369" s="39">
        <v>95.1</v>
      </c>
      <c r="R369" s="39">
        <v>71.3</v>
      </c>
      <c r="S369" s="39">
        <v>118.5</v>
      </c>
    </row>
    <row r="370" spans="1:19" x14ac:dyDescent="0.3">
      <c r="B370" s="136" t="s">
        <v>416</v>
      </c>
      <c r="C370" s="39">
        <v>98.3</v>
      </c>
      <c r="D370" s="39">
        <v>103.4</v>
      </c>
      <c r="E370" s="39">
        <v>89.3</v>
      </c>
      <c r="F370" s="39">
        <v>104.4</v>
      </c>
      <c r="G370" s="39">
        <v>95</v>
      </c>
      <c r="H370" s="39">
        <v>96.6</v>
      </c>
      <c r="I370" s="39">
        <v>95.7</v>
      </c>
      <c r="J370" s="39">
        <v>116.4</v>
      </c>
      <c r="K370" s="39">
        <v>99.9</v>
      </c>
      <c r="L370" s="39">
        <v>112.3</v>
      </c>
      <c r="M370" s="39">
        <v>90</v>
      </c>
      <c r="N370" s="39">
        <v>103.9</v>
      </c>
      <c r="O370" s="39">
        <v>117.9</v>
      </c>
      <c r="P370" s="39">
        <v>103.5</v>
      </c>
      <c r="Q370" s="39">
        <v>98.2</v>
      </c>
      <c r="R370" s="39">
        <v>69.2</v>
      </c>
      <c r="S370" s="39">
        <v>117.8</v>
      </c>
    </row>
    <row r="371" spans="1:19" x14ac:dyDescent="0.3">
      <c r="B371" s="136" t="s">
        <v>417</v>
      </c>
      <c r="C371" s="39">
        <v>97.8</v>
      </c>
      <c r="D371" s="39">
        <v>103.9</v>
      </c>
      <c r="E371" s="39">
        <v>86.9</v>
      </c>
      <c r="F371" s="39">
        <v>104.3</v>
      </c>
      <c r="G371" s="39">
        <v>98</v>
      </c>
      <c r="H371" s="39">
        <v>99.1</v>
      </c>
      <c r="I371" s="39">
        <v>95.2</v>
      </c>
      <c r="J371" s="39">
        <v>117.2</v>
      </c>
      <c r="K371" s="39">
        <v>102.2</v>
      </c>
      <c r="L371" s="39">
        <v>116.6</v>
      </c>
      <c r="M371" s="39">
        <v>92.9</v>
      </c>
      <c r="N371" s="39">
        <v>102.1</v>
      </c>
      <c r="O371" s="39">
        <v>117.4</v>
      </c>
      <c r="P371" s="39">
        <v>103.3</v>
      </c>
      <c r="Q371" s="39">
        <v>97</v>
      </c>
      <c r="R371" s="39">
        <v>65.2</v>
      </c>
      <c r="S371" s="39">
        <v>116.4</v>
      </c>
    </row>
    <row r="372" spans="1:19" x14ac:dyDescent="0.3">
      <c r="B372" s="136" t="s">
        <v>418</v>
      </c>
      <c r="C372" s="39">
        <v>97.2</v>
      </c>
      <c r="D372" s="39">
        <v>103.6</v>
      </c>
      <c r="E372" s="39">
        <v>85.4</v>
      </c>
      <c r="F372" s="39">
        <v>105.3</v>
      </c>
      <c r="G372" s="39">
        <v>101.7</v>
      </c>
      <c r="H372" s="39">
        <v>102.3</v>
      </c>
      <c r="I372" s="39">
        <v>94.8</v>
      </c>
      <c r="J372" s="39">
        <v>115.5</v>
      </c>
      <c r="K372" s="39">
        <v>98.6</v>
      </c>
      <c r="L372" s="39">
        <v>117</v>
      </c>
      <c r="M372" s="39">
        <v>90.8</v>
      </c>
      <c r="N372" s="39">
        <v>102.9</v>
      </c>
      <c r="O372" s="39">
        <v>116</v>
      </c>
      <c r="P372" s="39">
        <v>104</v>
      </c>
      <c r="Q372" s="39">
        <v>93.2</v>
      </c>
      <c r="R372" s="39">
        <v>64.2</v>
      </c>
      <c r="S372" s="39">
        <v>117.3</v>
      </c>
    </row>
    <row r="373" spans="1:19" x14ac:dyDescent="0.3">
      <c r="B373" s="136" t="s">
        <v>419</v>
      </c>
      <c r="C373" s="39">
        <v>97.7</v>
      </c>
      <c r="D373" s="39">
        <v>103.2</v>
      </c>
      <c r="E373" s="39">
        <v>87.9</v>
      </c>
      <c r="F373" s="39">
        <v>108.2</v>
      </c>
      <c r="G373" s="39">
        <v>100</v>
      </c>
      <c r="H373" s="39">
        <v>101.4</v>
      </c>
      <c r="I373" s="39">
        <v>95.8</v>
      </c>
      <c r="J373" s="39">
        <v>115</v>
      </c>
      <c r="K373" s="39">
        <v>98.1</v>
      </c>
      <c r="L373" s="39">
        <v>119</v>
      </c>
      <c r="M373" s="39">
        <v>88.8</v>
      </c>
      <c r="N373" s="39">
        <v>103</v>
      </c>
      <c r="O373" s="39">
        <v>117.7</v>
      </c>
      <c r="P373" s="39">
        <v>103.8</v>
      </c>
      <c r="Q373" s="39">
        <v>98.9</v>
      </c>
      <c r="R373" s="39">
        <v>65</v>
      </c>
      <c r="S373" s="39">
        <v>118.2</v>
      </c>
    </row>
    <row r="374" spans="1:19" x14ac:dyDescent="0.3">
      <c r="B374" s="136" t="s">
        <v>420</v>
      </c>
      <c r="C374" s="39">
        <v>95</v>
      </c>
      <c r="D374" s="39">
        <v>100.6</v>
      </c>
      <c r="E374" s="39">
        <v>83.3</v>
      </c>
      <c r="F374" s="39">
        <v>103.2</v>
      </c>
      <c r="G374" s="39">
        <v>99.7</v>
      </c>
      <c r="H374" s="39">
        <v>100.3</v>
      </c>
      <c r="I374" s="39">
        <v>92.5</v>
      </c>
      <c r="J374" s="39">
        <v>112.7</v>
      </c>
      <c r="K374" s="39">
        <v>100</v>
      </c>
      <c r="L374" s="39">
        <v>116.1</v>
      </c>
      <c r="M374" s="39">
        <v>84.6</v>
      </c>
      <c r="N374" s="39">
        <v>100.9</v>
      </c>
      <c r="O374" s="39">
        <v>116.1</v>
      </c>
      <c r="P374" s="39">
        <v>103.3</v>
      </c>
      <c r="Q374" s="39">
        <v>95.8</v>
      </c>
      <c r="R374" s="39">
        <v>52.5</v>
      </c>
      <c r="S374" s="39">
        <v>111.8</v>
      </c>
    </row>
    <row r="375" spans="1:19" x14ac:dyDescent="0.3">
      <c r="B375" s="136" t="s">
        <v>421</v>
      </c>
      <c r="C375" s="39">
        <v>94.4</v>
      </c>
      <c r="D375" s="39">
        <v>99.9</v>
      </c>
      <c r="E375" s="39">
        <v>81.400000000000006</v>
      </c>
      <c r="F375" s="39">
        <v>101.9</v>
      </c>
      <c r="G375" s="39">
        <v>100.5</v>
      </c>
      <c r="H375" s="39">
        <v>100.7</v>
      </c>
      <c r="I375" s="39">
        <v>91.4</v>
      </c>
      <c r="J375" s="39">
        <v>114.2</v>
      </c>
      <c r="K375" s="39">
        <v>100.9</v>
      </c>
      <c r="L375" s="39">
        <v>120.1</v>
      </c>
      <c r="M375" s="39">
        <v>87.6</v>
      </c>
      <c r="N375" s="39">
        <v>100.8</v>
      </c>
      <c r="O375" s="39">
        <v>114</v>
      </c>
      <c r="P375" s="39">
        <v>100.3</v>
      </c>
      <c r="Q375" s="39">
        <v>94.4</v>
      </c>
      <c r="R375" s="39">
        <v>53.4</v>
      </c>
      <c r="S375" s="39">
        <v>116.9</v>
      </c>
    </row>
    <row r="376" spans="1:19" x14ac:dyDescent="0.3">
      <c r="B376" s="136" t="s">
        <v>422</v>
      </c>
      <c r="C376" s="41">
        <v>96.4</v>
      </c>
      <c r="D376" s="41">
        <v>100.1</v>
      </c>
      <c r="E376" s="41">
        <v>86.4</v>
      </c>
      <c r="F376" s="41">
        <v>105.3</v>
      </c>
      <c r="G376" s="41">
        <v>99.3</v>
      </c>
      <c r="H376" s="41">
        <v>100.3</v>
      </c>
      <c r="I376" s="41">
        <v>93.9</v>
      </c>
      <c r="J376" s="41">
        <v>114.8</v>
      </c>
      <c r="K376" s="41">
        <v>98.2</v>
      </c>
      <c r="L376" s="41">
        <v>116.3</v>
      </c>
      <c r="M376" s="41">
        <v>89.7</v>
      </c>
      <c r="N376" s="41">
        <v>100.4</v>
      </c>
      <c r="O376" s="41">
        <v>115.5</v>
      </c>
      <c r="P376" s="41">
        <v>100.2</v>
      </c>
      <c r="Q376" s="41">
        <v>96.4</v>
      </c>
      <c r="R376" s="41">
        <v>61.5</v>
      </c>
      <c r="S376" s="41">
        <v>125</v>
      </c>
    </row>
    <row r="377" spans="1:19" x14ac:dyDescent="0.3">
      <c r="B377" s="136" t="s">
        <v>423</v>
      </c>
      <c r="C377" s="41">
        <v>96.7</v>
      </c>
      <c r="D377" s="41">
        <v>101</v>
      </c>
      <c r="E377" s="41">
        <v>86.4</v>
      </c>
      <c r="F377" s="41">
        <v>103.9</v>
      </c>
      <c r="G377" s="41">
        <v>100.9</v>
      </c>
      <c r="H377" s="41">
        <v>101.4</v>
      </c>
      <c r="I377" s="41">
        <v>94.3</v>
      </c>
      <c r="J377" s="41">
        <v>114.6</v>
      </c>
      <c r="K377" s="41">
        <v>101</v>
      </c>
      <c r="L377" s="41">
        <v>120.5</v>
      </c>
      <c r="M377" s="41">
        <v>89.3</v>
      </c>
      <c r="N377" s="41">
        <v>100.6</v>
      </c>
      <c r="O377" s="41">
        <v>114.3</v>
      </c>
      <c r="P377" s="41">
        <v>99.5</v>
      </c>
      <c r="Q377" s="41">
        <v>94.8</v>
      </c>
      <c r="R377" s="41">
        <v>63.7</v>
      </c>
      <c r="S377" s="41">
        <v>118.3</v>
      </c>
    </row>
    <row r="378" spans="1:19" x14ac:dyDescent="0.3">
      <c r="B378" s="136" t="s">
        <v>424</v>
      </c>
      <c r="C378" s="41">
        <v>97.7</v>
      </c>
      <c r="D378" s="41">
        <v>102.1</v>
      </c>
      <c r="E378" s="41">
        <v>88.9</v>
      </c>
      <c r="F378" s="41">
        <v>106.5</v>
      </c>
      <c r="G378" s="41">
        <v>100.1</v>
      </c>
      <c r="H378" s="41">
        <v>101.2</v>
      </c>
      <c r="I378" s="41">
        <v>95.8</v>
      </c>
      <c r="J378" s="41">
        <v>112.6</v>
      </c>
      <c r="K378" s="41">
        <v>101</v>
      </c>
      <c r="L378" s="41">
        <v>121.6</v>
      </c>
      <c r="M378" s="41">
        <v>92.3</v>
      </c>
      <c r="N378" s="41">
        <v>99</v>
      </c>
      <c r="O378" s="41">
        <v>117.6</v>
      </c>
      <c r="P378" s="41">
        <v>102.2</v>
      </c>
      <c r="Q378" s="41">
        <v>94.3</v>
      </c>
      <c r="R378" s="41">
        <v>68.5</v>
      </c>
      <c r="S378" s="41">
        <v>117.5</v>
      </c>
    </row>
    <row r="379" spans="1:19" x14ac:dyDescent="0.3">
      <c r="A379" s="137">
        <v>2022</v>
      </c>
      <c r="B379" s="136" t="s">
        <v>413</v>
      </c>
      <c r="C379" s="41">
        <v>99.1</v>
      </c>
      <c r="D379" s="41">
        <v>102.7</v>
      </c>
      <c r="E379" s="41">
        <v>89.1</v>
      </c>
      <c r="F379" s="41">
        <v>103.2</v>
      </c>
      <c r="G379" s="41">
        <v>102.9</v>
      </c>
      <c r="H379" s="41">
        <v>103</v>
      </c>
      <c r="I379" s="41">
        <v>96.4</v>
      </c>
      <c r="J379" s="41">
        <v>119.2</v>
      </c>
      <c r="K379" s="41">
        <v>99.8</v>
      </c>
      <c r="L379" s="41">
        <v>116.4</v>
      </c>
      <c r="M379" s="41">
        <v>90.3</v>
      </c>
      <c r="N379" s="41">
        <v>100.9</v>
      </c>
      <c r="O379" s="41">
        <v>119.5</v>
      </c>
      <c r="P379" s="41">
        <v>102.5</v>
      </c>
      <c r="Q379" s="41">
        <v>97.5</v>
      </c>
      <c r="R379" s="41">
        <v>66.8</v>
      </c>
      <c r="S379" s="41">
        <v>124</v>
      </c>
    </row>
    <row r="380" spans="1:19" x14ac:dyDescent="0.3">
      <c r="B380" s="136" t="s">
        <v>414</v>
      </c>
      <c r="C380" s="41">
        <v>99.2</v>
      </c>
      <c r="D380" s="41">
        <v>103.2</v>
      </c>
      <c r="E380" s="41">
        <v>87.4</v>
      </c>
      <c r="F380" s="41">
        <v>105.9</v>
      </c>
      <c r="G380" s="41">
        <v>107.8</v>
      </c>
      <c r="H380" s="41">
        <v>107.5</v>
      </c>
      <c r="I380" s="41">
        <v>96.6</v>
      </c>
      <c r="J380" s="41">
        <v>117.6</v>
      </c>
      <c r="K380" s="41">
        <v>99.5</v>
      </c>
      <c r="L380" s="41">
        <v>134</v>
      </c>
      <c r="M380" s="41">
        <v>90.5</v>
      </c>
      <c r="N380" s="41">
        <v>101.9</v>
      </c>
      <c r="O380" s="41">
        <v>120.9</v>
      </c>
      <c r="P380" s="41">
        <v>104.1</v>
      </c>
      <c r="Q380" s="41">
        <v>96.2</v>
      </c>
      <c r="R380" s="41">
        <v>65.7</v>
      </c>
      <c r="S380" s="41">
        <v>121.9</v>
      </c>
    </row>
    <row r="381" spans="1:19" x14ac:dyDescent="0.3">
      <c r="B381" s="136" t="s">
        <v>415</v>
      </c>
      <c r="C381" s="41">
        <v>95.5</v>
      </c>
      <c r="D381" s="41">
        <v>99.6</v>
      </c>
      <c r="E381" s="41">
        <v>82.3</v>
      </c>
      <c r="F381" s="41">
        <v>103.5</v>
      </c>
      <c r="G381" s="41">
        <v>107.1</v>
      </c>
      <c r="H381" s="41">
        <v>106.5</v>
      </c>
      <c r="I381" s="41">
        <v>92.7</v>
      </c>
      <c r="J381" s="41">
        <v>117.5</v>
      </c>
      <c r="K381" s="41">
        <v>97.5</v>
      </c>
      <c r="L381" s="41">
        <v>131.30000000000001</v>
      </c>
      <c r="M381" s="41">
        <v>85.8</v>
      </c>
      <c r="N381" s="41">
        <v>99.4</v>
      </c>
      <c r="O381" s="41">
        <v>118.4</v>
      </c>
      <c r="P381" s="41">
        <v>101.5</v>
      </c>
      <c r="Q381" s="41">
        <v>92.5</v>
      </c>
      <c r="R381" s="41">
        <v>56.2</v>
      </c>
      <c r="S381" s="41">
        <v>123.5</v>
      </c>
    </row>
    <row r="382" spans="1:19" x14ac:dyDescent="0.3">
      <c r="B382" s="136" t="s">
        <v>416</v>
      </c>
      <c r="C382" s="41">
        <v>96.2</v>
      </c>
      <c r="D382" s="41">
        <v>100</v>
      </c>
      <c r="E382" s="41">
        <v>83</v>
      </c>
      <c r="F382" s="41">
        <v>107.6</v>
      </c>
      <c r="G382" s="41">
        <v>104.6</v>
      </c>
      <c r="H382" s="41">
        <v>105.1</v>
      </c>
      <c r="I382" s="41">
        <v>93.1</v>
      </c>
      <c r="J382" s="41">
        <v>115</v>
      </c>
      <c r="K382" s="41">
        <v>95.4</v>
      </c>
      <c r="L382" s="41">
        <v>122</v>
      </c>
      <c r="M382" s="41">
        <v>87.8</v>
      </c>
      <c r="N382" s="41">
        <v>98.4</v>
      </c>
      <c r="O382" s="41">
        <v>121.1</v>
      </c>
      <c r="P382" s="41">
        <v>103.3</v>
      </c>
      <c r="Q382" s="41">
        <v>91.6</v>
      </c>
      <c r="R382" s="41">
        <v>60</v>
      </c>
      <c r="S382" s="41">
        <v>118.9</v>
      </c>
    </row>
    <row r="383" spans="1:19" x14ac:dyDescent="0.3">
      <c r="B383" s="136" t="s">
        <v>417</v>
      </c>
    </row>
    <row r="384" spans="1:19" x14ac:dyDescent="0.3">
      <c r="B384" s="136" t="s">
        <v>418</v>
      </c>
    </row>
    <row r="385" spans="1:19" x14ac:dyDescent="0.3">
      <c r="B385" s="136" t="s">
        <v>419</v>
      </c>
    </row>
    <row r="386" spans="1:19" x14ac:dyDescent="0.3">
      <c r="B386" s="136" t="s">
        <v>420</v>
      </c>
    </row>
    <row r="387" spans="1:19" x14ac:dyDescent="0.3">
      <c r="B387" s="136" t="s">
        <v>421</v>
      </c>
    </row>
    <row r="388" spans="1:19" x14ac:dyDescent="0.3">
      <c r="B388" s="136" t="s">
        <v>422</v>
      </c>
    </row>
    <row r="389" spans="1:19" x14ac:dyDescent="0.3">
      <c r="B389" s="136" t="s">
        <v>423</v>
      </c>
    </row>
    <row r="390" spans="1:19" x14ac:dyDescent="0.3">
      <c r="B390" s="136" t="s">
        <v>424</v>
      </c>
    </row>
    <row r="391" spans="1:19" ht="33.75" customHeight="1" x14ac:dyDescent="0.3"/>
    <row r="392" spans="1:19" x14ac:dyDescent="0.3">
      <c r="A392" s="133" t="s">
        <v>440</v>
      </c>
    </row>
    <row r="393" spans="1:19" x14ac:dyDescent="0.3">
      <c r="A393" s="137">
        <v>2019</v>
      </c>
      <c r="C393" s="39">
        <f>AVERAGE(C343:C354)/AVERAGE(C331:C342)*100-100</f>
        <v>-3.1960954105329336</v>
      </c>
      <c r="D393" s="39">
        <f t="shared" ref="D393:S393" si="0">AVERAGE(D343:D354)/AVERAGE(D331:D342)*100-100</f>
        <v>-3.5062781331438373</v>
      </c>
      <c r="E393" s="39">
        <f t="shared" si="0"/>
        <v>-4.3146809179502981</v>
      </c>
      <c r="F393" s="39">
        <f t="shared" si="0"/>
        <v>7.0682478598897092E-2</v>
      </c>
      <c r="G393" s="39">
        <f t="shared" si="0"/>
        <v>-5.5499259490217554</v>
      </c>
      <c r="H393" s="39">
        <f t="shared" si="0"/>
        <v>-4.6039797112758691</v>
      </c>
      <c r="I393" s="39">
        <f t="shared" si="0"/>
        <v>-4.0764932714252069</v>
      </c>
      <c r="J393" s="39">
        <f t="shared" si="0"/>
        <v>3.4090040510586164</v>
      </c>
      <c r="K393" s="39">
        <f t="shared" si="0"/>
        <v>-3.0619928051535226</v>
      </c>
      <c r="L393" s="39">
        <f t="shared" si="0"/>
        <v>-15.610874549623304</v>
      </c>
      <c r="M393" s="39">
        <f t="shared" si="0"/>
        <v>-6.1606702809265528</v>
      </c>
      <c r="N393" s="39">
        <f t="shared" si="0"/>
        <v>-3.5489018922410622</v>
      </c>
      <c r="O393" s="39">
        <f t="shared" si="0"/>
        <v>2.7675415507257384</v>
      </c>
      <c r="P393" s="39">
        <f t="shared" si="0"/>
        <v>-6.4883720930232585</v>
      </c>
      <c r="Q393" s="39">
        <f t="shared" si="0"/>
        <v>-2.7777777777777573</v>
      </c>
      <c r="R393" s="39">
        <f t="shared" si="0"/>
        <v>-11.190783113116325</v>
      </c>
      <c r="S393" s="39">
        <f t="shared" si="0"/>
        <v>7.175975461873179</v>
      </c>
    </row>
    <row r="394" spans="1:19" x14ac:dyDescent="0.3">
      <c r="A394" s="137">
        <v>2020</v>
      </c>
      <c r="C394" s="39">
        <f>AVERAGE(C355:C366)/AVERAGE(C343:C354)*100-100</f>
        <v>-8.1239326665040466</v>
      </c>
      <c r="D394" s="39">
        <f t="shared" ref="D394:S394" si="1">AVERAGE(D355:D366)/AVERAGE(D343:D354)*100-100</f>
        <v>-6.7026761600785534</v>
      </c>
      <c r="E394" s="39">
        <f t="shared" si="1"/>
        <v>-15.515400410677643</v>
      </c>
      <c r="F394" s="39">
        <f t="shared" si="1"/>
        <v>-8.1305917438392612</v>
      </c>
      <c r="G394" s="39">
        <f t="shared" si="1"/>
        <v>-3.6807790707270982</v>
      </c>
      <c r="H394" s="39">
        <f t="shared" si="1"/>
        <v>-4.4744376278118665</v>
      </c>
      <c r="I394" s="39">
        <f t="shared" si="1"/>
        <v>-10.361801624415435</v>
      </c>
      <c r="J394" s="39">
        <f t="shared" si="1"/>
        <v>2.9640032522728887</v>
      </c>
      <c r="K394" s="39">
        <f t="shared" si="1"/>
        <v>-1.2945542418227376</v>
      </c>
      <c r="L394" s="39">
        <f t="shared" si="1"/>
        <v>2.5927650985871651</v>
      </c>
      <c r="M394" s="39">
        <f t="shared" si="1"/>
        <v>-13.200280112044823</v>
      </c>
      <c r="N394" s="39">
        <f t="shared" si="1"/>
        <v>-11.274818783485642</v>
      </c>
      <c r="O394" s="39">
        <f t="shared" si="1"/>
        <v>-7.2886937431394188</v>
      </c>
      <c r="P394" s="39">
        <f t="shared" si="1"/>
        <v>-7.6183370637486405</v>
      </c>
      <c r="Q394" s="39">
        <f t="shared" si="1"/>
        <v>-13.537223340040256</v>
      </c>
      <c r="R394" s="39">
        <f t="shared" si="1"/>
        <v>-24.240224984124097</v>
      </c>
      <c r="S394" s="39">
        <f t="shared" si="1"/>
        <v>-8.1264559068219455</v>
      </c>
    </row>
    <row r="395" spans="1:19" x14ac:dyDescent="0.3">
      <c r="A395" s="137">
        <v>2021</v>
      </c>
      <c r="C395" s="39">
        <f>AVERAGE(C367:C378)/AVERAGE(C355:C366)*100-100</f>
        <v>3.0890423083731662</v>
      </c>
      <c r="D395" s="39">
        <f t="shared" ref="D395:S395" si="2">AVERAGE(D367:D378)/AVERAGE(D355:D366)*100-100</f>
        <v>7.5438596491228083</v>
      </c>
      <c r="E395" s="39">
        <f t="shared" si="2"/>
        <v>1.7110635815671884</v>
      </c>
      <c r="F395" s="39">
        <f t="shared" si="2"/>
        <v>6.347172390227243</v>
      </c>
      <c r="G395" s="39">
        <f t="shared" si="2"/>
        <v>1.7650586924856668</v>
      </c>
      <c r="H395" s="39">
        <f t="shared" si="2"/>
        <v>2.5432437061140689</v>
      </c>
      <c r="I395" s="39">
        <f t="shared" si="2"/>
        <v>4.1003111843309199</v>
      </c>
      <c r="J395" s="39">
        <f t="shared" si="2"/>
        <v>-1.4931801866475354</v>
      </c>
      <c r="K395" s="39">
        <f t="shared" si="2"/>
        <v>5.0450292908979577</v>
      </c>
      <c r="L395" s="39">
        <f t="shared" si="2"/>
        <v>5.8489709443099116</v>
      </c>
      <c r="M395" s="39">
        <f t="shared" si="2"/>
        <v>8.8039532069382744</v>
      </c>
      <c r="N395" s="39">
        <f t="shared" si="2"/>
        <v>8.4539561317822347</v>
      </c>
      <c r="O395" s="39">
        <f t="shared" si="2"/>
        <v>9.7718841266082705</v>
      </c>
      <c r="P395" s="39">
        <f t="shared" si="2"/>
        <v>9.8707824838477904</v>
      </c>
      <c r="Q395" s="39">
        <f t="shared" si="2"/>
        <v>7.2046914269756854</v>
      </c>
      <c r="R395" s="39">
        <f t="shared" si="2"/>
        <v>-6.3465453239133041</v>
      </c>
      <c r="S395" s="39">
        <f t="shared" si="2"/>
        <v>2.2674587076209747</v>
      </c>
    </row>
    <row r="396" spans="1:19" x14ac:dyDescent="0.3">
      <c r="A396" s="137" t="s">
        <v>445</v>
      </c>
      <c r="C396" s="39">
        <f>C382/C381*100-100</f>
        <v>0.7329842931937236</v>
      </c>
      <c r="D396" s="39">
        <f t="shared" ref="D396:S396" si="3">D382/D381*100-100</f>
        <v>0.40160642570282334</v>
      </c>
      <c r="E396" s="39">
        <f t="shared" si="3"/>
        <v>0.85054678007290363</v>
      </c>
      <c r="F396" s="39">
        <f t="shared" si="3"/>
        <v>3.9613526570048379</v>
      </c>
      <c r="G396" s="39">
        <f t="shared" si="3"/>
        <v>-2.334267040149399</v>
      </c>
      <c r="H396" s="39">
        <f t="shared" si="3"/>
        <v>-1.3145539906103352</v>
      </c>
      <c r="I396" s="39">
        <f t="shared" si="3"/>
        <v>0.43149946062565903</v>
      </c>
      <c r="J396" s="39">
        <f t="shared" si="3"/>
        <v>-2.1276595744680833</v>
      </c>
      <c r="K396" s="39">
        <f t="shared" si="3"/>
        <v>-2.1538461538461462</v>
      </c>
      <c r="L396" s="39">
        <f t="shared" si="3"/>
        <v>-7.0830159939070967</v>
      </c>
      <c r="M396" s="39">
        <f t="shared" si="3"/>
        <v>2.3310023310023382</v>
      </c>
      <c r="N396" s="39">
        <f t="shared" si="3"/>
        <v>-1.0060362173038158</v>
      </c>
      <c r="O396" s="39">
        <f t="shared" si="3"/>
        <v>2.2804054054053893</v>
      </c>
      <c r="P396" s="39">
        <f t="shared" si="3"/>
        <v>1.7733990147783345</v>
      </c>
      <c r="Q396" s="39">
        <f t="shared" si="3"/>
        <v>-0.97297297297296836</v>
      </c>
      <c r="R396" s="39">
        <f t="shared" si="3"/>
        <v>6.7615658362989279</v>
      </c>
      <c r="S396" s="39">
        <f t="shared" si="3"/>
        <v>-3.7246963562753024</v>
      </c>
    </row>
    <row r="397" spans="1:19" x14ac:dyDescent="0.3">
      <c r="A397" s="137" t="s">
        <v>446</v>
      </c>
      <c r="C397" s="39">
        <f>C382/C370*100-100</f>
        <v>-2.1363173957273602</v>
      </c>
      <c r="D397" s="39">
        <f t="shared" ref="D397:S397" si="4">D382/D370*100-100</f>
        <v>-3.2882011605415897</v>
      </c>
      <c r="E397" s="39">
        <f t="shared" si="4"/>
        <v>-7.0548712206046957</v>
      </c>
      <c r="F397" s="39">
        <f t="shared" si="4"/>
        <v>3.0651340996168415</v>
      </c>
      <c r="G397" s="39">
        <f t="shared" si="4"/>
        <v>10.105263157894726</v>
      </c>
      <c r="H397" s="39">
        <f t="shared" si="4"/>
        <v>8.7991718426501109</v>
      </c>
      <c r="I397" s="39">
        <f t="shared" si="4"/>
        <v>-2.7168234064785821</v>
      </c>
      <c r="J397" s="39">
        <f t="shared" si="4"/>
        <v>-1.2027491408934736</v>
      </c>
      <c r="K397" s="39">
        <f t="shared" si="4"/>
        <v>-4.5045045045044958</v>
      </c>
      <c r="L397" s="39">
        <f t="shared" si="4"/>
        <v>8.6375779162956405</v>
      </c>
      <c r="M397" s="39">
        <f t="shared" si="4"/>
        <v>-2.4444444444444429</v>
      </c>
      <c r="N397" s="39">
        <f t="shared" si="4"/>
        <v>-5.2935514918190592</v>
      </c>
      <c r="O397" s="39">
        <f t="shared" si="4"/>
        <v>2.7141645462255894</v>
      </c>
      <c r="P397" s="39">
        <f t="shared" si="4"/>
        <v>-0.19323671497585337</v>
      </c>
      <c r="Q397" s="39">
        <f t="shared" si="4"/>
        <v>-6.7209775967413492</v>
      </c>
      <c r="R397" s="39">
        <f t="shared" si="4"/>
        <v>-13.294797687861276</v>
      </c>
      <c r="S397" s="39">
        <f t="shared" si="4"/>
        <v>0.93378607809849257</v>
      </c>
    </row>
    <row r="398" spans="1:19" s="486" customFormat="1" x14ac:dyDescent="0.3">
      <c r="A398" s="485" t="s">
        <v>1193</v>
      </c>
      <c r="C398" s="487">
        <f>SUM(C379:C390)/SUM(C367:C370)*100-100</f>
        <v>-0.45941807044410155</v>
      </c>
      <c r="D398" s="487">
        <f t="shared" ref="D398:S398" si="5">SUM(D379:D390)/SUM(D367:D370)*100-100</f>
        <v>-1.4820213799805657</v>
      </c>
      <c r="E398" s="487">
        <f t="shared" si="5"/>
        <v>-4.9499443826473879</v>
      </c>
      <c r="F398" s="487">
        <f t="shared" si="5"/>
        <v>3.4211174009352874</v>
      </c>
      <c r="G398" s="487">
        <f t="shared" si="5"/>
        <v>9.0064516129032057</v>
      </c>
      <c r="H398" s="487">
        <f t="shared" si="5"/>
        <v>8.0092118730808863</v>
      </c>
      <c r="I398" s="487">
        <f t="shared" si="5"/>
        <v>-1.2770393536617206</v>
      </c>
      <c r="J398" s="487">
        <f t="shared" si="5"/>
        <v>3.0070237050043858</v>
      </c>
      <c r="K398" s="487">
        <f t="shared" si="5"/>
        <v>-2.2919780767314251</v>
      </c>
      <c r="L398" s="487">
        <f t="shared" si="5"/>
        <v>11.512065530219189</v>
      </c>
      <c r="M398" s="487">
        <f t="shared" si="5"/>
        <v>-2.3422430421603622</v>
      </c>
      <c r="N398" s="487">
        <f t="shared" si="5"/>
        <v>-2.6724975704567555</v>
      </c>
      <c r="O398" s="487">
        <f t="shared" si="5"/>
        <v>3.8519800908894126</v>
      </c>
      <c r="P398" s="487">
        <f t="shared" si="5"/>
        <v>0.8827856792545532</v>
      </c>
      <c r="Q398" s="487">
        <f t="shared" si="5"/>
        <v>-2.3520289480485985</v>
      </c>
      <c r="R398" s="487">
        <f t="shared" si="5"/>
        <v>-13.675807011454353</v>
      </c>
      <c r="S398" s="487">
        <f t="shared" si="5"/>
        <v>3.827344248352091</v>
      </c>
    </row>
    <row r="399" spans="1:19" x14ac:dyDescent="0.3">
      <c r="A399" s="53" t="s">
        <v>447</v>
      </c>
      <c r="C399" s="138">
        <f>C382/C356</f>
        <v>0.93036750483558994</v>
      </c>
      <c r="D399" s="138">
        <f t="shared" ref="D399:S399" si="6">D382/D356</f>
        <v>0.96339113680154143</v>
      </c>
      <c r="E399" s="138">
        <f t="shared" si="6"/>
        <v>0.83417085427135673</v>
      </c>
      <c r="F399" s="138">
        <f t="shared" si="6"/>
        <v>1.0296650717703348</v>
      </c>
      <c r="G399" s="138">
        <f t="shared" si="6"/>
        <v>0.99619047619047618</v>
      </c>
      <c r="H399" s="138">
        <f t="shared" si="6"/>
        <v>1.0019065776930409</v>
      </c>
      <c r="I399" s="138">
        <f t="shared" si="6"/>
        <v>0.91274509803921566</v>
      </c>
      <c r="J399" s="138">
        <f t="shared" si="6"/>
        <v>0.97706032285471534</v>
      </c>
      <c r="K399" s="138">
        <f t="shared" si="6"/>
        <v>0.93529411764705883</v>
      </c>
      <c r="L399" s="138">
        <f t="shared" si="6"/>
        <v>1.0057708161582852</v>
      </c>
      <c r="M399" s="138">
        <f t="shared" si="6"/>
        <v>0.90796277145811788</v>
      </c>
      <c r="N399" s="138">
        <f t="shared" si="6"/>
        <v>0.95256534365924495</v>
      </c>
      <c r="O399" s="138">
        <f t="shared" si="6"/>
        <v>1.0660211267605635</v>
      </c>
      <c r="P399" s="138">
        <f t="shared" si="6"/>
        <v>1.0217606330365974</v>
      </c>
      <c r="Q399" s="138">
        <f t="shared" si="6"/>
        <v>0.92712550607287447</v>
      </c>
      <c r="R399" s="138">
        <f t="shared" si="6"/>
        <v>0.67189249720044797</v>
      </c>
      <c r="S399" s="138">
        <f t="shared" si="6"/>
        <v>0.90144048521607278</v>
      </c>
    </row>
    <row r="428" spans="1:19" ht="33.75" hidden="1" customHeight="1" x14ac:dyDescent="0.3">
      <c r="A428" s="133" t="s">
        <v>1192</v>
      </c>
      <c r="B428" s="133"/>
      <c r="C428" s="478" t="s">
        <v>404</v>
      </c>
      <c r="D428" s="478" t="s">
        <v>405</v>
      </c>
      <c r="E428" s="478" t="s">
        <v>300</v>
      </c>
      <c r="F428" s="478" t="s">
        <v>302</v>
      </c>
      <c r="G428" s="478" t="s">
        <v>303</v>
      </c>
      <c r="H428" s="478" t="s">
        <v>301</v>
      </c>
      <c r="I428" s="478" t="s">
        <v>298</v>
      </c>
      <c r="J428" s="478" t="s">
        <v>406</v>
      </c>
      <c r="K428" s="478" t="s">
        <v>407</v>
      </c>
      <c r="L428" s="478" t="s">
        <v>408</v>
      </c>
      <c r="M428" s="478" t="s">
        <v>409</v>
      </c>
      <c r="N428" s="478" t="s">
        <v>410</v>
      </c>
      <c r="O428" s="478" t="s">
        <v>311</v>
      </c>
      <c r="P428" s="478" t="s">
        <v>411</v>
      </c>
      <c r="Q428" s="478" t="s">
        <v>313</v>
      </c>
      <c r="R428" s="478" t="s">
        <v>314</v>
      </c>
      <c r="S428" s="478" t="s">
        <v>315</v>
      </c>
    </row>
    <row r="429" spans="1:19" hidden="1" x14ac:dyDescent="0.3">
      <c r="A429" s="137">
        <v>2022</v>
      </c>
      <c r="B429" s="136" t="s">
        <v>413</v>
      </c>
      <c r="C429" s="39">
        <f>C379/C378*100-100</f>
        <v>1.432958034800393</v>
      </c>
      <c r="D429" s="39">
        <f t="shared" ref="D429:S432" si="7">D379/D378*100-100</f>
        <v>0.58765915768854882</v>
      </c>
      <c r="E429" s="39">
        <f t="shared" si="7"/>
        <v>0.22497187851517708</v>
      </c>
      <c r="F429" s="39">
        <f t="shared" si="7"/>
        <v>-3.0985915492957758</v>
      </c>
      <c r="G429" s="39">
        <f t="shared" si="7"/>
        <v>2.7972027972028144</v>
      </c>
      <c r="H429" s="39">
        <f t="shared" si="7"/>
        <v>1.7786561264822041</v>
      </c>
      <c r="I429" s="39">
        <f t="shared" si="7"/>
        <v>0.62630480167015889</v>
      </c>
      <c r="J429" s="39">
        <f t="shared" si="7"/>
        <v>5.8614564831261191</v>
      </c>
      <c r="K429" s="39">
        <f t="shared" si="7"/>
        <v>-1.1881188118811963</v>
      </c>
      <c r="L429" s="39">
        <f t="shared" si="7"/>
        <v>-4.2763157894736707</v>
      </c>
      <c r="M429" s="39">
        <f t="shared" si="7"/>
        <v>-2.1668472372697778</v>
      </c>
      <c r="N429" s="39">
        <f t="shared" si="7"/>
        <v>1.9191919191919169</v>
      </c>
      <c r="O429" s="39">
        <f t="shared" si="7"/>
        <v>1.6156462585034177</v>
      </c>
      <c r="P429" s="39">
        <f t="shared" si="7"/>
        <v>0.29354207436398383</v>
      </c>
      <c r="Q429" s="39">
        <f t="shared" si="7"/>
        <v>3.3934252386002299</v>
      </c>
      <c r="R429" s="39">
        <f t="shared" si="7"/>
        <v>-2.4817518248175219</v>
      </c>
      <c r="S429" s="39">
        <f t="shared" si="7"/>
        <v>5.5319148936170137</v>
      </c>
    </row>
    <row r="430" spans="1:19" hidden="1" x14ac:dyDescent="0.3">
      <c r="B430" s="136" t="s">
        <v>414</v>
      </c>
      <c r="C430" s="39">
        <f t="shared" ref="C430:R432" si="8">C380/C379*100-100</f>
        <v>0.10090817356207538</v>
      </c>
      <c r="D430" s="39">
        <f t="shared" si="8"/>
        <v>0.48685491723465191</v>
      </c>
      <c r="E430" s="39">
        <f t="shared" si="8"/>
        <v>-1.9079685746352339</v>
      </c>
      <c r="F430" s="39">
        <f t="shared" si="8"/>
        <v>2.6162790697674438</v>
      </c>
      <c r="G430" s="39">
        <f t="shared" si="8"/>
        <v>4.761904761904745</v>
      </c>
      <c r="H430" s="39">
        <f t="shared" si="8"/>
        <v>4.3689320388349557</v>
      </c>
      <c r="I430" s="39">
        <f t="shared" si="8"/>
        <v>0.20746887966805616</v>
      </c>
      <c r="J430" s="39">
        <f t="shared" si="8"/>
        <v>-1.342281879194644</v>
      </c>
      <c r="K430" s="39">
        <f t="shared" si="8"/>
        <v>-0.30060120240480614</v>
      </c>
      <c r="L430" s="39">
        <f t="shared" si="8"/>
        <v>15.120274914089336</v>
      </c>
      <c r="M430" s="39">
        <f t="shared" si="8"/>
        <v>0.22148394241416725</v>
      </c>
      <c r="N430" s="39">
        <f t="shared" si="8"/>
        <v>0.99108027750247629</v>
      </c>
      <c r="O430" s="39">
        <f t="shared" si="8"/>
        <v>1.1715481171548134</v>
      </c>
      <c r="P430" s="39">
        <f t="shared" si="8"/>
        <v>1.5609756097560989</v>
      </c>
      <c r="Q430" s="39">
        <f t="shared" si="8"/>
        <v>-1.3333333333333286</v>
      </c>
      <c r="R430" s="39">
        <f t="shared" si="8"/>
        <v>-1.6467065868263404</v>
      </c>
      <c r="S430" s="39">
        <f t="shared" si="7"/>
        <v>-1.6935483870967687</v>
      </c>
    </row>
    <row r="431" spans="1:19" hidden="1" x14ac:dyDescent="0.3">
      <c r="B431" s="136" t="s">
        <v>415</v>
      </c>
      <c r="C431" s="39">
        <f t="shared" si="8"/>
        <v>-3.7298387096774235</v>
      </c>
      <c r="D431" s="39">
        <f t="shared" si="7"/>
        <v>-3.4883720930232585</v>
      </c>
      <c r="E431" s="39">
        <f t="shared" si="7"/>
        <v>-5.8352402745995562</v>
      </c>
      <c r="F431" s="39">
        <f t="shared" si="7"/>
        <v>-2.2662889518413607</v>
      </c>
      <c r="G431" s="39">
        <f t="shared" si="7"/>
        <v>-0.64935064935065157</v>
      </c>
      <c r="H431" s="39">
        <f t="shared" si="7"/>
        <v>-0.93023255813953654</v>
      </c>
      <c r="I431" s="39">
        <f t="shared" si="7"/>
        <v>-4.0372670807453375</v>
      </c>
      <c r="J431" s="39">
        <f t="shared" si="7"/>
        <v>-8.5034013605437053E-2</v>
      </c>
      <c r="K431" s="39">
        <f t="shared" si="7"/>
        <v>-2.0100502512562741</v>
      </c>
      <c r="L431" s="39">
        <f t="shared" si="7"/>
        <v>-2.014925373134318</v>
      </c>
      <c r="M431" s="39">
        <f t="shared" si="7"/>
        <v>-5.1933701657458613</v>
      </c>
      <c r="N431" s="39">
        <f t="shared" si="7"/>
        <v>-2.4533856722276681</v>
      </c>
      <c r="O431" s="39">
        <f t="shared" si="7"/>
        <v>-2.0678246484698093</v>
      </c>
      <c r="P431" s="39">
        <f t="shared" si="7"/>
        <v>-2.497598463016331</v>
      </c>
      <c r="Q431" s="39">
        <f t="shared" si="7"/>
        <v>-3.8461538461538396</v>
      </c>
      <c r="R431" s="39">
        <f t="shared" si="7"/>
        <v>-14.459665144596656</v>
      </c>
      <c r="S431" s="39">
        <f t="shared" si="7"/>
        <v>1.3125512715340477</v>
      </c>
    </row>
    <row r="432" spans="1:19" hidden="1" x14ac:dyDescent="0.3">
      <c r="B432" s="136" t="s">
        <v>416</v>
      </c>
      <c r="C432" s="39">
        <f t="shared" si="8"/>
        <v>0.7329842931937236</v>
      </c>
      <c r="D432" s="39">
        <f t="shared" si="7"/>
        <v>0.40160642570282334</v>
      </c>
      <c r="E432" s="39">
        <f t="shared" si="7"/>
        <v>0.85054678007290363</v>
      </c>
      <c r="F432" s="39">
        <f t="shared" si="7"/>
        <v>3.9613526570048379</v>
      </c>
      <c r="G432" s="39">
        <f t="shared" si="7"/>
        <v>-2.334267040149399</v>
      </c>
      <c r="H432" s="39">
        <f t="shared" si="7"/>
        <v>-1.3145539906103352</v>
      </c>
      <c r="I432" s="39">
        <f t="shared" si="7"/>
        <v>0.43149946062565903</v>
      </c>
      <c r="J432" s="39">
        <f t="shared" si="7"/>
        <v>-2.1276595744680833</v>
      </c>
      <c r="K432" s="39">
        <f t="shared" si="7"/>
        <v>-2.1538461538461462</v>
      </c>
      <c r="L432" s="39">
        <f t="shared" si="7"/>
        <v>-7.0830159939070967</v>
      </c>
      <c r="M432" s="39">
        <f t="shared" si="7"/>
        <v>2.3310023310023382</v>
      </c>
      <c r="N432" s="39">
        <f t="shared" si="7"/>
        <v>-1.0060362173038158</v>
      </c>
      <c r="O432" s="39">
        <f t="shared" si="7"/>
        <v>2.2804054054053893</v>
      </c>
      <c r="P432" s="39">
        <f t="shared" si="7"/>
        <v>1.7733990147783345</v>
      </c>
      <c r="Q432" s="39">
        <f t="shared" si="7"/>
        <v>-0.97297297297296836</v>
      </c>
      <c r="R432" s="39">
        <f t="shared" si="7"/>
        <v>6.7615658362989279</v>
      </c>
      <c r="S432" s="39">
        <f t="shared" si="7"/>
        <v>-3.7246963562753024</v>
      </c>
    </row>
    <row r="433" spans="2:19" hidden="1" x14ac:dyDescent="0.3">
      <c r="B433" s="136" t="s">
        <v>417</v>
      </c>
      <c r="C433" s="479"/>
      <c r="D433" s="479"/>
      <c r="E433" s="479"/>
      <c r="F433" s="479"/>
      <c r="G433" s="479"/>
      <c r="H433" s="479"/>
      <c r="I433" s="479"/>
      <c r="J433" s="479"/>
      <c r="K433" s="479"/>
      <c r="L433" s="479"/>
      <c r="M433" s="479"/>
      <c r="N433" s="479"/>
      <c r="O433" s="479"/>
      <c r="P433" s="479"/>
      <c r="Q433" s="479"/>
      <c r="R433" s="479"/>
      <c r="S433" s="479"/>
    </row>
    <row r="434" spans="2:19" hidden="1" x14ac:dyDescent="0.3">
      <c r="B434" s="136" t="s">
        <v>418</v>
      </c>
      <c r="C434" s="479"/>
      <c r="D434" s="479"/>
      <c r="E434" s="479"/>
      <c r="F434" s="479"/>
      <c r="G434" s="479"/>
      <c r="H434" s="479"/>
      <c r="I434" s="479"/>
      <c r="J434" s="479"/>
      <c r="K434" s="479"/>
      <c r="L434" s="479"/>
      <c r="M434" s="479"/>
      <c r="N434" s="479"/>
      <c r="O434" s="479"/>
      <c r="P434" s="479"/>
      <c r="Q434" s="479"/>
      <c r="R434" s="479"/>
      <c r="S434" s="479"/>
    </row>
    <row r="435" spans="2:19" hidden="1" x14ac:dyDescent="0.3">
      <c r="B435" s="136" t="s">
        <v>419</v>
      </c>
      <c r="C435" s="479"/>
      <c r="D435" s="479"/>
      <c r="E435" s="479"/>
      <c r="F435" s="479"/>
      <c r="G435" s="479"/>
      <c r="H435" s="479"/>
      <c r="I435" s="479"/>
      <c r="J435" s="479"/>
      <c r="K435" s="479"/>
      <c r="L435" s="479"/>
      <c r="M435" s="479"/>
      <c r="N435" s="479"/>
      <c r="O435" s="479"/>
      <c r="P435" s="479"/>
      <c r="Q435" s="479"/>
      <c r="R435" s="479"/>
      <c r="S435" s="479"/>
    </row>
    <row r="436" spans="2:19" hidden="1" x14ac:dyDescent="0.3">
      <c r="B436" s="136" t="s">
        <v>420</v>
      </c>
      <c r="C436" s="479"/>
      <c r="D436" s="479"/>
      <c r="E436" s="479"/>
      <c r="F436" s="479"/>
      <c r="G436" s="479"/>
      <c r="H436" s="479"/>
      <c r="I436" s="479"/>
      <c r="J436" s="479"/>
      <c r="K436" s="479"/>
      <c r="L436" s="479"/>
      <c r="M436" s="479"/>
      <c r="N436" s="479"/>
      <c r="O436" s="479"/>
      <c r="P436" s="479"/>
      <c r="Q436" s="479"/>
      <c r="R436" s="479"/>
      <c r="S436" s="479"/>
    </row>
    <row r="437" spans="2:19" hidden="1" x14ac:dyDescent="0.3">
      <c r="B437" s="136" t="s">
        <v>421</v>
      </c>
      <c r="C437" s="479"/>
      <c r="D437" s="479"/>
      <c r="E437" s="479"/>
      <c r="F437" s="479"/>
      <c r="G437" s="479"/>
      <c r="H437" s="479"/>
      <c r="I437" s="479"/>
      <c r="J437" s="479"/>
      <c r="K437" s="479"/>
      <c r="L437" s="479"/>
      <c r="M437" s="479"/>
      <c r="N437" s="479"/>
      <c r="O437" s="479"/>
      <c r="P437" s="479"/>
      <c r="Q437" s="479"/>
      <c r="R437" s="479"/>
      <c r="S437" s="479"/>
    </row>
    <row r="438" spans="2:19" hidden="1" x14ac:dyDescent="0.3">
      <c r="B438" s="136" t="s">
        <v>422</v>
      </c>
      <c r="C438" s="479"/>
      <c r="D438" s="479"/>
      <c r="E438" s="479"/>
      <c r="F438" s="479"/>
      <c r="G438" s="479"/>
      <c r="H438" s="479"/>
      <c r="I438" s="479"/>
      <c r="J438" s="479"/>
      <c r="K438" s="479"/>
      <c r="L438" s="479"/>
      <c r="M438" s="479"/>
      <c r="N438" s="479"/>
      <c r="O438" s="479"/>
      <c r="P438" s="479"/>
      <c r="Q438" s="479"/>
      <c r="R438" s="479"/>
      <c r="S438" s="479"/>
    </row>
    <row r="439" spans="2:19" hidden="1" x14ac:dyDescent="0.3">
      <c r="B439" s="136" t="s">
        <v>423</v>
      </c>
      <c r="C439" s="479"/>
      <c r="D439" s="479"/>
      <c r="E439" s="479"/>
      <c r="F439" s="479"/>
      <c r="G439" s="479"/>
      <c r="H439" s="479"/>
      <c r="I439" s="479"/>
      <c r="J439" s="479"/>
      <c r="K439" s="479"/>
      <c r="L439" s="479"/>
      <c r="M439" s="479"/>
      <c r="N439" s="479"/>
      <c r="O439" s="479"/>
      <c r="P439" s="479"/>
      <c r="Q439" s="479"/>
      <c r="R439" s="479"/>
      <c r="S439" s="479"/>
    </row>
    <row r="440" spans="2:19" hidden="1" x14ac:dyDescent="0.3">
      <c r="B440" s="136" t="s">
        <v>424</v>
      </c>
      <c r="C440" s="479"/>
      <c r="D440" s="479"/>
      <c r="E440" s="479"/>
      <c r="F440" s="479"/>
      <c r="G440" s="479"/>
      <c r="H440" s="479"/>
      <c r="I440" s="479"/>
      <c r="J440" s="479"/>
      <c r="K440" s="479"/>
      <c r="L440" s="479"/>
      <c r="M440" s="479"/>
      <c r="N440" s="479"/>
      <c r="O440" s="479"/>
      <c r="P440" s="479"/>
      <c r="Q440" s="479"/>
      <c r="R440" s="479"/>
      <c r="S440" s="479"/>
    </row>
    <row r="751" ht="33.75" customHeight="1" x14ac:dyDescent="0.3"/>
    <row r="1112" ht="33.75" customHeight="1" x14ac:dyDescent="0.3"/>
    <row r="1473" ht="33.75" customHeight="1" x14ac:dyDescent="0.3"/>
    <row r="1834" ht="33.75" customHeight="1" x14ac:dyDescent="0.3"/>
    <row r="2195" ht="33.75" customHeight="1" x14ac:dyDescent="0.3"/>
    <row r="2556" ht="33.75" customHeight="1" x14ac:dyDescent="0.3"/>
  </sheetData>
  <mergeCells count="1">
    <mergeCell ref="Q1:S1"/>
  </mergeCells>
  <conditionalFormatting sqref="C429:S432">
    <cfRule type="cellIs" dxfId="410" priority="1" operator="lessThan">
      <formula>0</formula>
    </cfRule>
    <cfRule type="cellIs" dxfId="409" priority="2" operator="greaterThan">
      <formula>0</formula>
    </cfRule>
  </conditionalFormatting>
  <hyperlinks>
    <hyperlink ref="Q1:S1" location="Übersicht!A1" display="zurück zur Überischt" xr:uid="{81A17556-8EDF-4494-9D19-210E59AE3A06}"/>
    <hyperlink ref="A3" r:id="rId1" location="abreadcrumb" xr:uid="{E8CEA2EB-93EE-42F4-A1BC-ECC44342FA43}"/>
  </hyperlinks>
  <pageMargins left="0.7" right="0.7" top="0.78740157499999996" bottom="0.78740157499999996"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f4381c1d-ea85-42ce-9f9c-5e7853ef013a">
      <UserInfo>
        <DisplayName>Herweg, Carolin</DisplayName>
        <AccountId>74</AccountId>
        <AccountType/>
      </UserInfo>
      <UserInfo>
        <DisplayName>Zenzen, Dr. Jupp</DisplayName>
        <AccountId>454</AccountId>
        <AccountType/>
      </UserInfo>
      <UserInfo>
        <DisplayName>Hirsch, Sebastian</DisplayName>
        <AccountId>696</AccountId>
        <AccountType/>
      </UserInfo>
    </SharedWithUsers>
    <deEditor xmlns="0b95be40-15e3-45b2-992d-35ac3cde79ab">
      <Terms xmlns="http://schemas.microsoft.com/office/infopath/2007/PartnerControls"/>
    </deEditor>
    <Nummer xmlns="0b95be40-15e3-45b2-992d-35ac3cde79ab" xsi:nil="true"/>
    <TaxCatchAll xmlns="f4381c1d-ea85-42ce-9f9c-5e7853ef013a" xsi:nil="true"/>
    <_Flow_SignoffStatus xmlns="0b95be40-15e3-45b2-992d-35ac3cde79a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B68CEA0356654690A6FAFBF743B82D" ma:contentTypeVersion="18" ma:contentTypeDescription="Create a new document." ma:contentTypeScope="" ma:versionID="44df8abcbc3ffa844683903d9a37fe52">
  <xsd:schema xmlns:xsd="http://www.w3.org/2001/XMLSchema" xmlns:xs="http://www.w3.org/2001/XMLSchema" xmlns:p="http://schemas.microsoft.com/office/2006/metadata/properties" xmlns:ns2="0b95be40-15e3-45b2-992d-35ac3cde79ab" xmlns:ns3="f4381c1d-ea85-42ce-9f9c-5e7853ef013a" targetNamespace="http://schemas.microsoft.com/office/2006/metadata/properties" ma:root="true" ma:fieldsID="ba214f1bef11402cbc06594bb87c828a" ns2:_="" ns3:_="">
    <xsd:import namespace="0b95be40-15e3-45b2-992d-35ac3cde79ab"/>
    <xsd:import namespace="f4381c1d-ea85-42ce-9f9c-5e7853ef013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MediaServiceOCR" minOccurs="0"/>
                <xsd:element ref="ns2:MediaServiceAutoKeyPoints" minOccurs="0"/>
                <xsd:element ref="ns2:MediaServiceKeyPoints" minOccurs="0"/>
                <xsd:element ref="ns2:Nummer" minOccurs="0"/>
                <xsd:element ref="ns2:deEditor" minOccurs="0"/>
                <xsd:element ref="ns2:MediaLengthInSeconds" minOccurs="0"/>
                <xsd:element ref="ns3:TaxCatchAll"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95be40-15e3-45b2-992d-35ac3cde79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Nummer" ma:index="20" nillable="true" ma:displayName="Nummer" ma:format="Dropdown" ma:internalName="Nummer" ma:percentage="FALSE">
      <xsd:simpleType>
        <xsd:restriction base="dms:Number"/>
      </xsd:simpleType>
    </xsd:element>
    <xsd:element name="deEditor" ma:index="21" nillable="true" ma:taxonomy="true" ma:internalName="deEditor" ma:taxonomyFieldName="MediaServiceImageTags" ma:displayName="Image Tags" ma:readOnly="false" ma:fieldId="{5cf76f15-5ced-4ddc-b409-7134ff3c332f}" ma:taxonomyMulti="true" ma:sspId="cccd6185-6eb9-4b95-86cf-a6a5a3cb0ae3"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Length (seconds)" ma:internalName="MediaLengthInSeconds" ma:readOnly="true">
      <xsd:simpleType>
        <xsd:restriction base="dms:Unknown"/>
      </xsd:simpleType>
    </xsd:element>
    <xsd:element name="_Flow_SignoffStatus" ma:index="25"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4381c1d-ea85-42ce-9f9c-5e7853ef013a"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b746d0ef-96e6-4cc8-9107-c846e2cf1216}" ma:internalName="TaxCatchAll" ma:showField="CatchAllData" ma:web="f4381c1d-ea85-42ce-9f9c-5e7853ef013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237DE2-6762-4486-99C6-E93746A1E44F}">
  <ds:schemaRefs>
    <ds:schemaRef ds:uri="http://schemas.microsoft.com/office/2006/metadata/properties"/>
    <ds:schemaRef ds:uri="http://schemas.microsoft.com/office/infopath/2007/PartnerControls"/>
    <ds:schemaRef ds:uri="f4381c1d-ea85-42ce-9f9c-5e7853ef013a"/>
    <ds:schemaRef ds:uri="0b95be40-15e3-45b2-992d-35ac3cde79ab"/>
  </ds:schemaRefs>
</ds:datastoreItem>
</file>

<file path=customXml/itemProps2.xml><?xml version="1.0" encoding="utf-8"?>
<ds:datastoreItem xmlns:ds="http://schemas.openxmlformats.org/officeDocument/2006/customXml" ds:itemID="{060D18C3-F831-47EF-9934-310DA7A6573F}">
  <ds:schemaRefs>
    <ds:schemaRef ds:uri="http://schemas.microsoft.com/sharepoint/v3/contenttype/forms"/>
  </ds:schemaRefs>
</ds:datastoreItem>
</file>

<file path=customXml/itemProps3.xml><?xml version="1.0" encoding="utf-8"?>
<ds:datastoreItem xmlns:ds="http://schemas.openxmlformats.org/officeDocument/2006/customXml" ds:itemID="{9BC6B8A7-8609-4A7B-B7E3-690A2CC43A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95be40-15e3-45b2-992d-35ac3cde79ab"/>
    <ds:schemaRef ds:uri="f4381c1d-ea85-42ce-9f9c-5e7853ef01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51</vt:i4>
      </vt:variant>
      <vt:variant>
        <vt:lpstr>Benannte Bereiche</vt:lpstr>
      </vt:variant>
      <vt:variant>
        <vt:i4>4</vt:i4>
      </vt:variant>
    </vt:vector>
  </HeadingPairs>
  <TitlesOfParts>
    <vt:vector size="55" baseType="lpstr">
      <vt:lpstr>Übersicht</vt:lpstr>
      <vt:lpstr>Auftragseingang Industrie</vt:lpstr>
      <vt:lpstr>Auftragseingang Absatz Ind</vt:lpstr>
      <vt:lpstr>Auftragseingang ohne Großauftr.</vt:lpstr>
      <vt:lpstr>Auftragsbestand</vt:lpstr>
      <vt:lpstr>Auftragseingang Branchen</vt:lpstr>
      <vt:lpstr>Umsatz Ver. Gewerbe</vt:lpstr>
      <vt:lpstr>Produktionsindex</vt:lpstr>
      <vt:lpstr>Produktionsindex Branchen</vt:lpstr>
      <vt:lpstr>Beschäftigte Industrie</vt:lpstr>
      <vt:lpstr>Export</vt:lpstr>
      <vt:lpstr>Import</vt:lpstr>
      <vt:lpstr>Außenhandelssaldo</vt:lpstr>
      <vt:lpstr>Auftragseingang Bau</vt:lpstr>
      <vt:lpstr>Umsatz Einzelhandel</vt:lpstr>
      <vt:lpstr>Umsatz Großhandel</vt:lpstr>
      <vt:lpstr>Umsatz Gastgewerbe</vt:lpstr>
      <vt:lpstr>Umsatz Dienstleistungsbereich</vt:lpstr>
      <vt:lpstr>Lkw-Maut</vt:lpstr>
      <vt:lpstr>ifo-Index</vt:lpstr>
      <vt:lpstr>ZEW-Index</vt:lpstr>
      <vt:lpstr>GfK-Index </vt:lpstr>
      <vt:lpstr>RWI Containerumschlagindex</vt:lpstr>
      <vt:lpstr>Kapazitätsauslastung DE</vt:lpstr>
      <vt:lpstr>DeStatis-Arbeitslosenstatistik</vt:lpstr>
      <vt:lpstr>Arbeitslosenstatistik BA</vt:lpstr>
      <vt:lpstr>Arbeitslose ab 1950</vt:lpstr>
      <vt:lpstr>Erwerbstätige (Arbeitsort)</vt:lpstr>
      <vt:lpstr>Erwerbstätige (Wohnort)</vt:lpstr>
      <vt:lpstr>Erwerbstätige WB_Q</vt:lpstr>
      <vt:lpstr>Kurzarbeit</vt:lpstr>
      <vt:lpstr>Verbraucherpreise DE</vt:lpstr>
      <vt:lpstr>Verbraucherpreise Harmonisiert</vt:lpstr>
      <vt:lpstr>Verbraucherpreisindex EU</vt:lpstr>
      <vt:lpstr>Kerninflation DE EU Monat</vt:lpstr>
      <vt:lpstr>Erzeugerpreise</vt:lpstr>
      <vt:lpstr>Inflation historisch</vt:lpstr>
      <vt:lpstr>Insolvenzverfahren</vt:lpstr>
      <vt:lpstr>EZB-Zinsen</vt:lpstr>
      <vt:lpstr>BIP-DE-Quartal</vt:lpstr>
      <vt:lpstr>BIP-DE-jährl.</vt:lpstr>
      <vt:lpstr>BIP-DE-Quartal Komponenten</vt:lpstr>
      <vt:lpstr>BIP-DE-jährl. Komponenten</vt:lpstr>
      <vt:lpstr>Kfz-Neuzulassungen</vt:lpstr>
      <vt:lpstr>Euro_Dollar</vt:lpstr>
      <vt:lpstr>Handelsgewichteter Wechselkurs</vt:lpstr>
      <vt:lpstr>preis. Wettbewerbsfähigkeit VPI</vt:lpstr>
      <vt:lpstr>preis. Wettbewerbsfähigkeit LSK</vt:lpstr>
      <vt:lpstr>Öl-Preis Monat_Jahr</vt:lpstr>
      <vt:lpstr>Kraftstoffpreise</vt:lpstr>
      <vt:lpstr>Staatsanleihen 10j</vt:lpstr>
      <vt:lpstr>Erzeugerpreise!Drucktitel</vt:lpstr>
      <vt:lpstr>Export!Drucktitel</vt:lpstr>
      <vt:lpstr>'Verbraucherpreise DE'!Drucktitel</vt:lpstr>
      <vt:lpstr>'Verbraucherpreise Harmonisiert'!Drucktitel</vt:lpstr>
    </vt:vector>
  </TitlesOfParts>
  <Manager/>
  <Company>DIHK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dschlotb;titze.sebastian@dihk.de</dc:creator>
  <cp:keywords/>
  <dc:description/>
  <cp:lastModifiedBy>Titze, Sebastian</cp:lastModifiedBy>
  <cp:revision/>
  <dcterms:created xsi:type="dcterms:W3CDTF">2008-12-09T09:20:43Z</dcterms:created>
  <dcterms:modified xsi:type="dcterms:W3CDTF">2022-07-06T12:10:44Z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0x01010040B68CEA0356654690A6FAFBF743B82D</vt:lpwstr>
  </property>
  <property fmtid="{D5CDD505-2E9C-101B-9397-08002B2CF9AE}" pid="3" name="xd_Signature">
    <vt:bool>false</vt:bool>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MediaServiceImageTags">
    <vt:lpwstr/>
  </property>
</Properties>
</file>